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slicers/slicer2.xml" ContentType="application/vnd.ms-excel.slicer+xml"/>
  <Override PartName="/xl/slicers/slicer3.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d6c77e885039fbab/Documents/GitHub/home-improvement-product-sales-dashboard/Final Dashboard/"/>
    </mc:Choice>
  </mc:AlternateContent>
  <xr:revisionPtr revIDLastSave="44" documentId="13_ncr:1_{9687E9FB-1464-405E-BF71-A0FD426922ED}" xr6:coauthVersionLast="47" xr6:coauthVersionMax="47" xr10:uidLastSave="{8446202D-4415-4AA0-BAC9-6FA1FABD541C}"/>
  <bookViews>
    <workbookView xWindow="-108" yWindow="-108" windowWidth="23256" windowHeight="13896" firstSheet="3" activeTab="3" xr2:uid="{1D101F09-D95B-4BD4-B460-E46CC5A64D19}"/>
  </bookViews>
  <sheets>
    <sheet name="Raw Data" sheetId="2" r:id="rId1"/>
    <sheet name="Cleaned Data" sheetId="1" r:id="rId2"/>
    <sheet name="KPI" sheetId="4" r:id="rId3"/>
    <sheet name="Revenue Share by Pro Program" sheetId="11" r:id="rId4"/>
    <sheet name="Total Sales By Month" sheetId="5" r:id="rId5"/>
    <sheet name="Top Retailers" sheetId="6" r:id="rId6"/>
    <sheet name="Revenue Trend by Store Location" sheetId="7" r:id="rId7"/>
    <sheet name="Top 10 Products" sheetId="10" r:id="rId8"/>
    <sheet name="Impact of Bulk Discounts" sheetId="8" r:id="rId9"/>
    <sheet name="Dashboard" sheetId="12" r:id="rId10"/>
  </sheets>
  <definedNames>
    <definedName name="_xlchart.v5.0" hidden="1">'Revenue Trend by Store Location'!$E$2</definedName>
    <definedName name="_xlchart.v5.1" hidden="1">'Revenue Trend by Store Location'!$E$3:$E$62</definedName>
    <definedName name="_xlchart.v5.2" hidden="1">'Revenue Trend by Store Location'!$F$2</definedName>
    <definedName name="_xlchart.v5.3" hidden="1">'Revenue Trend by Store Location'!$F$3:$F$62</definedName>
    <definedName name="_xlchart.v5.4" hidden="1">'Revenue Trend by Store Location'!$E$2</definedName>
    <definedName name="_xlchart.v5.5" hidden="1">'Revenue Trend by Store Location'!$E$3:$E$62</definedName>
    <definedName name="_xlchart.v5.6" hidden="1">'Revenue Trend by Store Location'!$F$2</definedName>
    <definedName name="_xlchart.v5.7" hidden="1">'Revenue Trend by Store Location'!$F$3:$F$62</definedName>
    <definedName name="Slicer_brand">#N/A</definedName>
    <definedName name="Slicer_brand1">#N/A</definedName>
    <definedName name="Slicer_City">#N/A</definedName>
    <definedName name="Slicer_project_type">#N/A</definedName>
    <definedName name="Slicer_retailer">#N/A</definedName>
    <definedName name="Slicer_store_location">#N/A</definedName>
    <definedName name="Slicer_Year">#N/A</definedName>
  </definedNames>
  <calcPr calcId="191029"/>
  <pivotCaches>
    <pivotCache cacheId="196"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C15" i="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C11" i="4" a="1"/>
  <c r="C11" i="4" s="1"/>
  <c r="C9" i="4"/>
  <c r="C7" i="4"/>
  <c r="C5" i="4"/>
  <c r="E9" i="4"/>
  <c r="E7" i="4"/>
  <c r="E5" i="4"/>
  <c r="C13"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<sst xmlns="http://schemas.openxmlformats.org/spreadsheetml/2006/main" count="39487" uniqueCount="9190">
  <si>
    <t>transaction_id</t>
  </si>
  <si>
    <t>retailer</t>
  </si>
  <si>
    <t>store_location</t>
  </si>
  <si>
    <t>department</t>
  </si>
  <si>
    <t>project_type</t>
  </si>
  <si>
    <t>sku</t>
  </si>
  <si>
    <t>brand</t>
  </si>
  <si>
    <t>unit_price</t>
  </si>
  <si>
    <t>quantity</t>
  </si>
  <si>
    <t>bulk_discount_applied_%</t>
  </si>
  <si>
    <t>subtotal_before_discount</t>
  </si>
  <si>
    <t>total_after_discount</t>
  </si>
  <si>
    <t>pro_program</t>
  </si>
  <si>
    <t>purchase_date</t>
  </si>
  <si>
    <t>DO-20240910-11568</t>
  </si>
  <si>
    <t>Do it Best</t>
  </si>
  <si>
    <t>South Joyceburgh, AS</t>
  </si>
  <si>
    <t>Electrical</t>
  </si>
  <si>
    <t>Electrical Upgrade</t>
  </si>
  <si>
    <t>ELE-382095</t>
  </si>
  <si>
    <t>Behr</t>
  </si>
  <si>
    <t>Contractors' Warehouse CBC</t>
  </si>
  <si>
    <t>LOW-20241106-63550</t>
  </si>
  <si>
    <t>Lowe's</t>
  </si>
  <si>
    <t>New Scott, MS</t>
  </si>
  <si>
    <t>Drywall &amp; Insulation</t>
  </si>
  <si>
    <t>DRY-123851</t>
  </si>
  <si>
    <t>Philips</t>
  </si>
  <si>
    <t>Lowe's MVPs Pro Rewards</t>
  </si>
  <si>
    <t>HAR-20240516-41194</t>
  </si>
  <si>
    <t>Harbor Freight Tools</t>
  </si>
  <si>
    <t>North David, TX</t>
  </si>
  <si>
    <t>Drywall Patch</t>
  </si>
  <si>
    <t>ELE-160787</t>
  </si>
  <si>
    <t>LOW-20241110-17341</t>
  </si>
  <si>
    <t>Floresfort, AK</t>
  </si>
  <si>
    <t>Outdoor &amp; Garden</t>
  </si>
  <si>
    <t>Landscaping</t>
  </si>
  <si>
    <t>OUT-878292</t>
  </si>
  <si>
    <t>Makita</t>
  </si>
  <si>
    <t>Ace Rewards</t>
  </si>
  <si>
    <t>HAR-20240724-68170</t>
  </si>
  <si>
    <t>North Margaretside, IL</t>
  </si>
  <si>
    <t>Tools &amp; Hardware</t>
  </si>
  <si>
    <t>Irrigation Setup</t>
  </si>
  <si>
    <t>TOO-526831</t>
  </si>
  <si>
    <t>LG</t>
  </si>
  <si>
    <t>None</t>
  </si>
  <si>
    <t>CON-20240317-39471</t>
  </si>
  <si>
    <t>Contractors' Warehouse</t>
  </si>
  <si>
    <t>Burketown, PR</t>
  </si>
  <si>
    <t>Lumber &amp; Building Materials</t>
  </si>
  <si>
    <t>LUM-453299</t>
  </si>
  <si>
    <t>Kobalt</t>
  </si>
  <si>
    <t>ACE-20250723-12817</t>
  </si>
  <si>
    <t>Ace Hardware</t>
  </si>
  <si>
    <t>Port Dominiqueview, FL</t>
  </si>
  <si>
    <t>Roof Repair</t>
  </si>
  <si>
    <t>KIT-784519</t>
  </si>
  <si>
    <t>Milwaukee</t>
  </si>
  <si>
    <t>Do it Best Rewards</t>
  </si>
  <si>
    <t>ACE-20240712-93941</t>
  </si>
  <si>
    <t>Beckermouth, MA</t>
  </si>
  <si>
    <t>Flooring</t>
  </si>
  <si>
    <t>FLO-136466</t>
  </si>
  <si>
    <t>Toro</t>
  </si>
  <si>
    <t>LOW-20240516-70955</t>
  </si>
  <si>
    <t>Doors &amp; Windows</t>
  </si>
  <si>
    <t>Flooring Install</t>
  </si>
  <si>
    <t>DOO-950203</t>
  </si>
  <si>
    <t>Whirlpool</t>
  </si>
  <si>
    <t>MEN-20240506-54477</t>
  </si>
  <si>
    <t>Menards</t>
  </si>
  <si>
    <t>Brittanyborough, NE</t>
  </si>
  <si>
    <t>HVAC Replacement</t>
  </si>
  <si>
    <t>OUT-491404</t>
  </si>
  <si>
    <t>DEWALT</t>
  </si>
  <si>
    <t>Home Depot Pro Xtra</t>
  </si>
  <si>
    <t>LOW-20240227-51049</t>
  </si>
  <si>
    <t>Andersonshire, ND</t>
  </si>
  <si>
    <t>HVAC</t>
  </si>
  <si>
    <t>HVA-939567</t>
  </si>
  <si>
    <t>Schlage</t>
  </si>
  <si>
    <t>84-20240512-36897</t>
  </si>
  <si>
    <t>84 Lumber</t>
  </si>
  <si>
    <t>Woodstown, WA</t>
  </si>
  <si>
    <t>Lighting &amp; Fans</t>
  </si>
  <si>
    <t>Door Install</t>
  </si>
  <si>
    <t>LIG-327351</t>
  </si>
  <si>
    <t>CON-20240919-17854</t>
  </si>
  <si>
    <t>West David, IA</t>
  </si>
  <si>
    <t>Fence Installation</t>
  </si>
  <si>
    <t>LIG-725417</t>
  </si>
  <si>
    <t>Husky</t>
  </si>
  <si>
    <t>FLO-20250204-51705</t>
  </si>
  <si>
    <t>Floor &amp; Decor</t>
  </si>
  <si>
    <t>Katherineborough, NJ</t>
  </si>
  <si>
    <t>LIG-437293</t>
  </si>
  <si>
    <t>LOW-20240921-28948</t>
  </si>
  <si>
    <t>Williamview, DC</t>
  </si>
  <si>
    <t>Garage Organization</t>
  </si>
  <si>
    <t>DRY-504374</t>
  </si>
  <si>
    <t>Samsung</t>
  </si>
  <si>
    <t>CON-20241109-72842</t>
  </si>
  <si>
    <t>West Lauren, MO</t>
  </si>
  <si>
    <t>Plumbing Rough-In</t>
  </si>
  <si>
    <t>FLO-425397</t>
  </si>
  <si>
    <t>Delta</t>
  </si>
  <si>
    <t>HAR-20240604-27408</t>
  </si>
  <si>
    <t>Smithborough, AR</t>
  </si>
  <si>
    <t>Paint</t>
  </si>
  <si>
    <t>Interior Painting</t>
  </si>
  <si>
    <t>PAI-196403</t>
  </si>
  <si>
    <t>ACE-20240618-91145</t>
  </si>
  <si>
    <t>Port Ginamouth, NJ</t>
  </si>
  <si>
    <t>FLO-867691</t>
  </si>
  <si>
    <t>Menards Contractor</t>
  </si>
  <si>
    <t>COS-20250630-61444</t>
  </si>
  <si>
    <t>Costco</t>
  </si>
  <si>
    <t>West Marieshire, NM</t>
  </si>
  <si>
    <t>Plumbing</t>
  </si>
  <si>
    <t>Shed Construction</t>
  </si>
  <si>
    <t>PLU-983680</t>
  </si>
  <si>
    <t>ACE-20250624-91914</t>
  </si>
  <si>
    <t>Mortonstad, OH</t>
  </si>
  <si>
    <t>Appliances</t>
  </si>
  <si>
    <t>APP-700346</t>
  </si>
  <si>
    <t>HAR-20250307-82670</t>
  </si>
  <si>
    <t>Branchstad, WV</t>
  </si>
  <si>
    <t>TOO-295745</t>
  </si>
  <si>
    <t>GE</t>
  </si>
  <si>
    <t>LOW-20241123-23858</t>
  </si>
  <si>
    <t>Makaylaberg, MA</t>
  </si>
  <si>
    <t>Bathroom Renovation</t>
  </si>
  <si>
    <t>DRY-556499</t>
  </si>
  <si>
    <t>Rust-Oleum</t>
  </si>
  <si>
    <t>DO-20241105-79168</t>
  </si>
  <si>
    <t>West Royton, ME</t>
  </si>
  <si>
    <t>FLO-293663</t>
  </si>
  <si>
    <t>DO-20240303-80533</t>
  </si>
  <si>
    <t>West Benjamin, ME</t>
  </si>
  <si>
    <t>DRY-964765</t>
  </si>
  <si>
    <t>ACE-20250721-38719</t>
  </si>
  <si>
    <t>APP-771744</t>
  </si>
  <si>
    <t>MEN-20240815-10720</t>
  </si>
  <si>
    <t>Sandraville, PA</t>
  </si>
  <si>
    <t>DRY-883871</t>
  </si>
  <si>
    <t>DO-20240404-40227</t>
  </si>
  <si>
    <t>West Gregoryshire, TX</t>
  </si>
  <si>
    <t>FLO-231749</t>
  </si>
  <si>
    <t>DO-20250730-68390</t>
  </si>
  <si>
    <t>Lake Lisa, NJ</t>
  </si>
  <si>
    <t>TOO-613169</t>
  </si>
  <si>
    <t>CON-20241203-30851</t>
  </si>
  <si>
    <t>Jessicastad, MD</t>
  </si>
  <si>
    <t>Exterior Painting</t>
  </si>
  <si>
    <t>APP-762999</t>
  </si>
  <si>
    <t>DO-20240321-19427</t>
  </si>
  <si>
    <t>North Mario, ND</t>
  </si>
  <si>
    <t>Storage &amp; Organization</t>
  </si>
  <si>
    <t>STO-352854</t>
  </si>
  <si>
    <t>Moen</t>
  </si>
  <si>
    <t>84-20240403-90737</t>
  </si>
  <si>
    <t>Sotoport, NE</t>
  </si>
  <si>
    <t>PAI-403220</t>
  </si>
  <si>
    <t>LOW-20240326-44041</t>
  </si>
  <si>
    <t>West Laurabury, NV</t>
  </si>
  <si>
    <t>TOO-787277</t>
  </si>
  <si>
    <t>LOW-20240615-48008</t>
  </si>
  <si>
    <t>Lake Bonnieside, HI</t>
  </si>
  <si>
    <t>TOO-529219</t>
  </si>
  <si>
    <t>THE-20241210-87550</t>
  </si>
  <si>
    <t>The Home Depot</t>
  </si>
  <si>
    <t>Carolyntown, GU</t>
  </si>
  <si>
    <t>DOO-417950</t>
  </si>
  <si>
    <t>FLO-20240828-11562</t>
  </si>
  <si>
    <t>East Tarabury, NE</t>
  </si>
  <si>
    <t>Kitchen Remodel</t>
  </si>
  <si>
    <t>LUM-843049</t>
  </si>
  <si>
    <t>Kwikset</t>
  </si>
  <si>
    <t>WAL-20250716-87532</t>
  </si>
  <si>
    <t>Walmart</t>
  </si>
  <si>
    <t>Herringville, MI</t>
  </si>
  <si>
    <t>LUM-375488</t>
  </si>
  <si>
    <t>Bosch</t>
  </si>
  <si>
    <t>THE-20250604-94809</t>
  </si>
  <si>
    <t>Sparksland, MI</t>
  </si>
  <si>
    <t>FLO-953511</t>
  </si>
  <si>
    <t>WAL-20250801-51979</t>
  </si>
  <si>
    <t>South Jodyhaven, DE</t>
  </si>
  <si>
    <t>LIG-582166</t>
  </si>
  <si>
    <t>84-20250630-27009</t>
  </si>
  <si>
    <t>Devinbury, KS</t>
  </si>
  <si>
    <t>LUM-132617</t>
  </si>
  <si>
    <t>COS-20250201-83251</t>
  </si>
  <si>
    <t>Jillfurt, PA</t>
  </si>
  <si>
    <t>PLU-284585</t>
  </si>
  <si>
    <t>LOW-20250304-96417</t>
  </si>
  <si>
    <t>East Kimberlyview, GA</t>
  </si>
  <si>
    <t>ELE-771264</t>
  </si>
  <si>
    <t>84-20241203-64404</t>
  </si>
  <si>
    <t>North Nicolasland, NJ</t>
  </si>
  <si>
    <t>PAI-238296</t>
  </si>
  <si>
    <t>FLO-20240915-63293</t>
  </si>
  <si>
    <t>Stevenfort, VA</t>
  </si>
  <si>
    <t>LUM-584054</t>
  </si>
  <si>
    <t>CON-20240310-72764</t>
  </si>
  <si>
    <t>Lake Jennifer, WV</t>
  </si>
  <si>
    <t>DRY-786464</t>
  </si>
  <si>
    <t>EGO</t>
  </si>
  <si>
    <t>LOW-20250705-98607</t>
  </si>
  <si>
    <t>Lake Aliciafurt, MT</t>
  </si>
  <si>
    <t>LIG-886512</t>
  </si>
  <si>
    <t>HAR-20241222-69268</t>
  </si>
  <si>
    <t>North Christinaville, KS</t>
  </si>
  <si>
    <t>LIG-940499</t>
  </si>
  <si>
    <t>84-20240326-19338</t>
  </si>
  <si>
    <t>Kimberlyport, CT</t>
  </si>
  <si>
    <t>LUM-143802</t>
  </si>
  <si>
    <t>WAL-20240823-72535</t>
  </si>
  <si>
    <t>South Lisa, GA</t>
  </si>
  <si>
    <t>OUT-796536</t>
  </si>
  <si>
    <t>THE-20240326-32557</t>
  </si>
  <si>
    <t>Prattmouth, NV</t>
  </si>
  <si>
    <t>Basement Finish</t>
  </si>
  <si>
    <t>STO-540235</t>
  </si>
  <si>
    <t>ACE-20250805-81765</t>
  </si>
  <si>
    <t>Sharonhaven, ND</t>
  </si>
  <si>
    <t>PLU-901048</t>
  </si>
  <si>
    <t>DO-20241227-36277</t>
  </si>
  <si>
    <t>Darrellstad, NC</t>
  </si>
  <si>
    <t>LIG-472911</t>
  </si>
  <si>
    <t>84-20240520-93838</t>
  </si>
  <si>
    <t>South Lori, AK</t>
  </si>
  <si>
    <t>PLU-850913</t>
  </si>
  <si>
    <t>LOW-20250629-66685</t>
  </si>
  <si>
    <t>Lake Glennborough, PW</t>
  </si>
  <si>
    <t>ELE-519285</t>
  </si>
  <si>
    <t>ACE-20240407-51052</t>
  </si>
  <si>
    <t>Port Krista, GA</t>
  </si>
  <si>
    <t>PLU-233699</t>
  </si>
  <si>
    <t>CON-20240320-27995</t>
  </si>
  <si>
    <t>Lauraburgh, OH</t>
  </si>
  <si>
    <t>HVA-758334</t>
  </si>
  <si>
    <t>DO-20240719-74631</t>
  </si>
  <si>
    <t>Murphyton, NH</t>
  </si>
  <si>
    <t>Tile Backsplash</t>
  </si>
  <si>
    <t>APP-431610</t>
  </si>
  <si>
    <t>Glidden</t>
  </si>
  <si>
    <t>84-20240915-15911</t>
  </si>
  <si>
    <t>Cristinamouth, MN</t>
  </si>
  <si>
    <t>Deck Build</t>
  </si>
  <si>
    <t>FLO-343349</t>
  </si>
  <si>
    <t>THE-20240404-90302</t>
  </si>
  <si>
    <t>New Erinchester, MO</t>
  </si>
  <si>
    <t>Kitchen &amp; Bath</t>
  </si>
  <si>
    <t>KIT-228256</t>
  </si>
  <si>
    <t>WAL-20240330-16233</t>
  </si>
  <si>
    <t>New Taylorburgh, NC</t>
  </si>
  <si>
    <t>LUM-584170</t>
  </si>
  <si>
    <t>COS-20250223-41381</t>
  </si>
  <si>
    <t>Port Ricky, PR</t>
  </si>
  <si>
    <t>STO-728509</t>
  </si>
  <si>
    <t>ACE-20240718-88106</t>
  </si>
  <si>
    <t>Schroederburgh, WY</t>
  </si>
  <si>
    <t>HAR-20240912-13814</t>
  </si>
  <si>
    <t>Port Nancyview, KS</t>
  </si>
  <si>
    <t>HVA-649425</t>
  </si>
  <si>
    <t>LOW-20250404-93259</t>
  </si>
  <si>
    <t>FLO-951374</t>
  </si>
  <si>
    <t>WAL-20241124-90196</t>
  </si>
  <si>
    <t>Santoshaven, AS</t>
  </si>
  <si>
    <t>ELE-409947</t>
  </si>
  <si>
    <t>84-20240325-60702</t>
  </si>
  <si>
    <t>New William, GA</t>
  </si>
  <si>
    <t>FLO-981893</t>
  </si>
  <si>
    <t>DO-20241118-46519</t>
  </si>
  <si>
    <t>Window Replacement</t>
  </si>
  <si>
    <t>PAI-493613</t>
  </si>
  <si>
    <t>FLO-20241114-88616</t>
  </si>
  <si>
    <t>Leviside, OH</t>
  </si>
  <si>
    <t>FLO-986510</t>
  </si>
  <si>
    <t>84-20250605-43841</t>
  </si>
  <si>
    <t>New Rachel, MT</t>
  </si>
  <si>
    <t>HVA-377184</t>
  </si>
  <si>
    <t>MEN-20240403-16705</t>
  </si>
  <si>
    <t>New Monicamouth, TN</t>
  </si>
  <si>
    <t>DRY-690798</t>
  </si>
  <si>
    <t>HAR-20240424-71609</t>
  </si>
  <si>
    <t>East Codytown, KY</t>
  </si>
  <si>
    <t>DRY-732024</t>
  </si>
  <si>
    <t>THE-20250717-78008</t>
  </si>
  <si>
    <t>Charlesfurt, AZ</t>
  </si>
  <si>
    <t>PLU-625317</t>
  </si>
  <si>
    <t>WAL-20250317-44743</t>
  </si>
  <si>
    <t>North Roberthaven, OR</t>
  </si>
  <si>
    <t>DRY-282951</t>
  </si>
  <si>
    <t>COS-20240818-53307</t>
  </si>
  <si>
    <t>West Cameronchester, FM</t>
  </si>
  <si>
    <t>STO-138777</t>
  </si>
  <si>
    <t>COS-20240510-84664</t>
  </si>
  <si>
    <t>Johnside, MD</t>
  </si>
  <si>
    <t>LUM-868989</t>
  </si>
  <si>
    <t>COS-20250218-98321</t>
  </si>
  <si>
    <t>Port Sabrina, DE</t>
  </si>
  <si>
    <t>PAI-265369</t>
  </si>
  <si>
    <t>CON-20250622-23094</t>
  </si>
  <si>
    <t>Port Cynthiabury, PW</t>
  </si>
  <si>
    <t>PAI-455430</t>
  </si>
  <si>
    <t>84-20240509-36406</t>
  </si>
  <si>
    <t>South Joshua, MA</t>
  </si>
  <si>
    <t>STO-461051</t>
  </si>
  <si>
    <t>CON-20250116-42270</t>
  </si>
  <si>
    <t>East Emily, DC</t>
  </si>
  <si>
    <t>ELE-552229</t>
  </si>
  <si>
    <t>MEN-20241108-27782</t>
  </si>
  <si>
    <t>Port Julie, LA</t>
  </si>
  <si>
    <t>PAI-509953</t>
  </si>
  <si>
    <t>WAL-20240911-90137</t>
  </si>
  <si>
    <t>Lake Sarahbury, RI</t>
  </si>
  <si>
    <t>STO-761548</t>
  </si>
  <si>
    <t>84-20241016-72482</t>
  </si>
  <si>
    <t>Lisaview, FM</t>
  </si>
  <si>
    <t>DRY-701367</t>
  </si>
  <si>
    <t>WAL-20250523-18535</t>
  </si>
  <si>
    <t>Smithborough, MI</t>
  </si>
  <si>
    <t>DRY-114218</t>
  </si>
  <si>
    <t>FLO-20240512-12463</t>
  </si>
  <si>
    <t>South Ivanview, DE</t>
  </si>
  <si>
    <t>APP-555895</t>
  </si>
  <si>
    <t>CON-20250417-75478</t>
  </si>
  <si>
    <t>South Donaldtown, PA</t>
  </si>
  <si>
    <t>DRY-694380</t>
  </si>
  <si>
    <t>DO-20240504-99484</t>
  </si>
  <si>
    <t>Gibsonfort, ID</t>
  </si>
  <si>
    <t>DOO-187749</t>
  </si>
  <si>
    <t>LOW-20241207-19830</t>
  </si>
  <si>
    <t>North Kennethmouth, OH</t>
  </si>
  <si>
    <t>PLU-236853</t>
  </si>
  <si>
    <t>CON-20250402-66622</t>
  </si>
  <si>
    <t>Spencerfurt, OK</t>
  </si>
  <si>
    <t>ELE-282967</t>
  </si>
  <si>
    <t>MEN-20240818-61710</t>
  </si>
  <si>
    <t>West Jessica, AL</t>
  </si>
  <si>
    <t>APP-241128</t>
  </si>
  <si>
    <t>DO-20240712-37573</t>
  </si>
  <si>
    <t>East Anthony, NY</t>
  </si>
  <si>
    <t>APP-513971</t>
  </si>
  <si>
    <t>DO-20240822-56864</t>
  </si>
  <si>
    <t>Bethshire, UT</t>
  </si>
  <si>
    <t>DOO-155960</t>
  </si>
  <si>
    <t>84-20240315-46754</t>
  </si>
  <si>
    <t>Lake Lindaland, SC</t>
  </si>
  <si>
    <t>TOO-436614</t>
  </si>
  <si>
    <t>COS-20240301-24466</t>
  </si>
  <si>
    <t>Vanessafurt, ND</t>
  </si>
  <si>
    <t>PLU-546121</t>
  </si>
  <si>
    <t>DO-20240614-90755</t>
  </si>
  <si>
    <t>West Brianchester, IA</t>
  </si>
  <si>
    <t>KIT-557688</t>
  </si>
  <si>
    <t>THE-20240619-58880</t>
  </si>
  <si>
    <t>Lake Jamieland, MO</t>
  </si>
  <si>
    <t>APP-902512</t>
  </si>
  <si>
    <t>WAL-20241029-97718</t>
  </si>
  <si>
    <t>Bethville, NC</t>
  </si>
  <si>
    <t>KIT-502670</t>
  </si>
  <si>
    <t>WAL-20250705-94963</t>
  </si>
  <si>
    <t>Port Mariaview, NM</t>
  </si>
  <si>
    <t>LUM-853030</t>
  </si>
  <si>
    <t>THE-20250624-42576</t>
  </si>
  <si>
    <t>Port Sabrinaton, NJ</t>
  </si>
  <si>
    <t>TOO-271263</t>
  </si>
  <si>
    <t>WAL-20250620-68245</t>
  </si>
  <si>
    <t>Blevinsfort, MO</t>
  </si>
  <si>
    <t>STO-537926</t>
  </si>
  <si>
    <t>THE-20250718-68054</t>
  </si>
  <si>
    <t>Lake Rickyfurt, PA</t>
  </si>
  <si>
    <t>TOO-214567</t>
  </si>
  <si>
    <t>COS-20240803-92427</t>
  </si>
  <si>
    <t>Thompsonshire, OR</t>
  </si>
  <si>
    <t>HVA-378524</t>
  </si>
  <si>
    <t>MEN-20240323-79766</t>
  </si>
  <si>
    <t>Kristinaton, UT</t>
  </si>
  <si>
    <t>DOO-648046</t>
  </si>
  <si>
    <t>84-20250706-57701</t>
  </si>
  <si>
    <t>Smithside, CT</t>
  </si>
  <si>
    <t>PAI-761393</t>
  </si>
  <si>
    <t>HAR-20250803-72413</t>
  </si>
  <si>
    <t>East Edward, MH</t>
  </si>
  <si>
    <t>OUT-554409</t>
  </si>
  <si>
    <t>COS-20250619-81253</t>
  </si>
  <si>
    <t>Kirkland, WY</t>
  </si>
  <si>
    <t>PLU-826811</t>
  </si>
  <si>
    <t>LOW-20250522-45784</t>
  </si>
  <si>
    <t>Richardfurt, AK</t>
  </si>
  <si>
    <t>LUM-590300</t>
  </si>
  <si>
    <t>THE-20240820-94283</t>
  </si>
  <si>
    <t>Port Lori, IA</t>
  </si>
  <si>
    <t>LIG-360014</t>
  </si>
  <si>
    <t>CON-20240826-78931</t>
  </si>
  <si>
    <t>Burketon, RI</t>
  </si>
  <si>
    <t>DRY-395664</t>
  </si>
  <si>
    <t>LOW-20240725-97059</t>
  </si>
  <si>
    <t>Andrewshire, KY</t>
  </si>
  <si>
    <t>KIT-921795</t>
  </si>
  <si>
    <t>WAL-20240523-67596</t>
  </si>
  <si>
    <t>Tamaraburgh, IA</t>
  </si>
  <si>
    <t>LUM-180811</t>
  </si>
  <si>
    <t>HAR-20240808-74793</t>
  </si>
  <si>
    <t>Andersonshire, MS</t>
  </si>
  <si>
    <t>HVA-904957</t>
  </si>
  <si>
    <t>COS-20240223-88089</t>
  </si>
  <si>
    <t>Lake Courtneyburgh, TN</t>
  </si>
  <si>
    <t>ELE-109296</t>
  </si>
  <si>
    <t>HAR-20250519-67544</t>
  </si>
  <si>
    <t>Eduardobury, AR</t>
  </si>
  <si>
    <t>PLU-232993</t>
  </si>
  <si>
    <t>ACE-20250708-10744</t>
  </si>
  <si>
    <t>Jessicaview, IL</t>
  </si>
  <si>
    <t>ELE-399081</t>
  </si>
  <si>
    <t>LOW-20240919-96873</t>
  </si>
  <si>
    <t>Melaniestad, MI</t>
  </si>
  <si>
    <t>DRY-614632</t>
  </si>
  <si>
    <t>84-20250708-12517</t>
  </si>
  <si>
    <t>Perkinsland, MD</t>
  </si>
  <si>
    <t>LIG-285236</t>
  </si>
  <si>
    <t>DO-20250329-22347</t>
  </si>
  <si>
    <t>Robertton, TX</t>
  </si>
  <si>
    <t>ELE-987158</t>
  </si>
  <si>
    <t>84-20241122-37912</t>
  </si>
  <si>
    <t>West Jamie, MI</t>
  </si>
  <si>
    <t>APP-767371</t>
  </si>
  <si>
    <t>LOW-20250326-10041</t>
  </si>
  <si>
    <t>East Amberside, CO</t>
  </si>
  <si>
    <t>FLO-980479</t>
  </si>
  <si>
    <t>CON-20240401-39490</t>
  </si>
  <si>
    <t>Rodrigueztown, GU</t>
  </si>
  <si>
    <t>APP-713385</t>
  </si>
  <si>
    <t>THE-20250122-50976</t>
  </si>
  <si>
    <t>East Andre, MT</t>
  </si>
  <si>
    <t>LIG-574427</t>
  </si>
  <si>
    <t>MEN-20250622-25253</t>
  </si>
  <si>
    <t>Luishaven, MT</t>
  </si>
  <si>
    <t>ELE-828979</t>
  </si>
  <si>
    <t>FLO-20250122-31013</t>
  </si>
  <si>
    <t>Gouldbury, MI</t>
  </si>
  <si>
    <t>LIG-532227</t>
  </si>
  <si>
    <t>WAL-20250505-39110</t>
  </si>
  <si>
    <t>Port Robertberg, OR</t>
  </si>
  <si>
    <t>KIT-918135</t>
  </si>
  <si>
    <t>MEN-20240502-71603</t>
  </si>
  <si>
    <t>Lake Teresatown, PA</t>
  </si>
  <si>
    <t>LUM-942772</t>
  </si>
  <si>
    <t>84-20240425-57635</t>
  </si>
  <si>
    <t>Bishopmouth, FM</t>
  </si>
  <si>
    <t>DOO-214768</t>
  </si>
  <si>
    <t>THE-20240815-83493</t>
  </si>
  <si>
    <t>Powellborough, SD</t>
  </si>
  <si>
    <t>HVA-375792</t>
  </si>
  <si>
    <t>CON-20250109-16445</t>
  </si>
  <si>
    <t>New Jeffrey, WA</t>
  </si>
  <si>
    <t>DRY-462015</t>
  </si>
  <si>
    <t>HAR-20250507-49969</t>
  </si>
  <si>
    <t>East Reginafurt, CO</t>
  </si>
  <si>
    <t>ELE-291901</t>
  </si>
  <si>
    <t>Ryobi</t>
  </si>
  <si>
    <t>CON-20250205-70347</t>
  </si>
  <si>
    <t>Hugheston, GU</t>
  </si>
  <si>
    <t>DOO-710670</t>
  </si>
  <si>
    <t>84-20240501-76575</t>
  </si>
  <si>
    <t>Melissabury, CT</t>
  </si>
  <si>
    <t>TOO-144947</t>
  </si>
  <si>
    <t>COS-20250303-41901</t>
  </si>
  <si>
    <t>North Jason, WA</t>
  </si>
  <si>
    <t>HVA-261200</t>
  </si>
  <si>
    <t>DO-20240813-22923</t>
  </si>
  <si>
    <t>Lisamouth, VI</t>
  </si>
  <si>
    <t>PLU-575200</t>
  </si>
  <si>
    <t>COS-20240518-57133</t>
  </si>
  <si>
    <t>Blackberg, FM</t>
  </si>
  <si>
    <t>ELE-156041</t>
  </si>
  <si>
    <t>MEN-20240601-40443</t>
  </si>
  <si>
    <t>North Reneebury, CO</t>
  </si>
  <si>
    <t>APP-206709</t>
  </si>
  <si>
    <t>LOW-20240326-64468</t>
  </si>
  <si>
    <t>New Jenniferville, MP</t>
  </si>
  <si>
    <t>ELE-886751</t>
  </si>
  <si>
    <t>84-20241126-49978</t>
  </si>
  <si>
    <t>Feliciaview, DC</t>
  </si>
  <si>
    <t>DRY-748002</t>
  </si>
  <si>
    <t>84-20240416-10829</t>
  </si>
  <si>
    <t>Port Joseph, NC</t>
  </si>
  <si>
    <t>ELE-475249</t>
  </si>
  <si>
    <t>COS-20240623-46609</t>
  </si>
  <si>
    <t>South Mark, OH</t>
  </si>
  <si>
    <t>LIG-491644</t>
  </si>
  <si>
    <t>84-20250214-82333</t>
  </si>
  <si>
    <t>North Davidfurt, MI</t>
  </si>
  <si>
    <t>LIG-660282</t>
  </si>
  <si>
    <t>ACE-20241218-88816</t>
  </si>
  <si>
    <t>Griffinside, WI</t>
  </si>
  <si>
    <t>FLO-207184</t>
  </si>
  <si>
    <t>WAL-20250807-29749</t>
  </si>
  <si>
    <t>Larryport, HI</t>
  </si>
  <si>
    <t>DOO-260165</t>
  </si>
  <si>
    <t>HAR-20240509-36392</t>
  </si>
  <si>
    <t>Angelaborough, VI</t>
  </si>
  <si>
    <t>HVA-166023</t>
  </si>
  <si>
    <t>CON-20250424-62400</t>
  </si>
  <si>
    <t>Lake Vincent, DC</t>
  </si>
  <si>
    <t>STO-153055</t>
  </si>
  <si>
    <t>WAL-20240803-23878</t>
  </si>
  <si>
    <t>Mejiaberg, CO</t>
  </si>
  <si>
    <t>PLU-183831</t>
  </si>
  <si>
    <t>WAL-20250104-29620</t>
  </si>
  <si>
    <t>Port Lori, PW</t>
  </si>
  <si>
    <t>APP-328030</t>
  </si>
  <si>
    <t>LOW-20240722-18481</t>
  </si>
  <si>
    <t>Carterton, MH</t>
  </si>
  <si>
    <t>DRY-974417</t>
  </si>
  <si>
    <t>FLO-20250127-25697</t>
  </si>
  <si>
    <t>Port Jason, PW</t>
  </si>
  <si>
    <t>LUM-507444</t>
  </si>
  <si>
    <t>FLO-20240216-81833</t>
  </si>
  <si>
    <t>West Donaldland, AR</t>
  </si>
  <si>
    <t>APP-936854</t>
  </si>
  <si>
    <t>HAR-20240810-44921</t>
  </si>
  <si>
    <t>Jonesville, MH</t>
  </si>
  <si>
    <t>PLU-236104</t>
  </si>
  <si>
    <t>84-20250113-89673</t>
  </si>
  <si>
    <t>Aaronfurt, NH</t>
  </si>
  <si>
    <t>APP-185852</t>
  </si>
  <si>
    <t>84-20240425-44766</t>
  </si>
  <si>
    <t>Mcdonaldport, CA</t>
  </si>
  <si>
    <t>LUM-948999</t>
  </si>
  <si>
    <t>MEN-20241212-82983</t>
  </si>
  <si>
    <t>Jeremyfurt, AZ</t>
  </si>
  <si>
    <t>LIG-910933</t>
  </si>
  <si>
    <t>THE-20250414-10117</t>
  </si>
  <si>
    <t>Lake Chadtown, MT</t>
  </si>
  <si>
    <t>KIT-227337</t>
  </si>
  <si>
    <t>WAL-20250807-13661</t>
  </si>
  <si>
    <t>West Benjamin, DE</t>
  </si>
  <si>
    <t>DOO-611612</t>
  </si>
  <si>
    <t>DO-20240412-87643</t>
  </si>
  <si>
    <t>Morganburgh, VA</t>
  </si>
  <si>
    <t>PLU-755070</t>
  </si>
  <si>
    <t>THE-20240630-24674</t>
  </si>
  <si>
    <t>North Kaylahaven, DC</t>
  </si>
  <si>
    <t>THE-20240909-67537</t>
  </si>
  <si>
    <t>East Charlesview, OK</t>
  </si>
  <si>
    <t>FLO-665268</t>
  </si>
  <si>
    <t>HAR-20240316-47705</t>
  </si>
  <si>
    <t>New Roberta, MP</t>
  </si>
  <si>
    <t>FLO-332287</t>
  </si>
  <si>
    <t>THE-20250320-87018</t>
  </si>
  <si>
    <t>Tylerside, MH</t>
  </si>
  <si>
    <t>STO-435815</t>
  </si>
  <si>
    <t>THE-20250509-34326</t>
  </si>
  <si>
    <t>Michaelberg, SD</t>
  </si>
  <si>
    <t>ELE-286949</t>
  </si>
  <si>
    <t>FLO-20250709-65598</t>
  </si>
  <si>
    <t>Hallmouth, HI</t>
  </si>
  <si>
    <t>FLO-363152</t>
  </si>
  <si>
    <t>ACE-20240330-18363</t>
  </si>
  <si>
    <t>Port Robertberg, ME</t>
  </si>
  <si>
    <t>APP-104336</t>
  </si>
  <si>
    <t>FLO-20240513-54876</t>
  </si>
  <si>
    <t>East Pamelaview, AK</t>
  </si>
  <si>
    <t>FLO-195754</t>
  </si>
  <si>
    <t>MEN-20250219-76643</t>
  </si>
  <si>
    <t>Patrickberg, AZ</t>
  </si>
  <si>
    <t>FLO-509595</t>
  </si>
  <si>
    <t>84-20240219-89753</t>
  </si>
  <si>
    <t>Hillhaven, AL</t>
  </si>
  <si>
    <t>TOO-630338</t>
  </si>
  <si>
    <t>COS-20250514-69889</t>
  </si>
  <si>
    <t>East Charlesland, WV</t>
  </si>
  <si>
    <t>DOO-347160</t>
  </si>
  <si>
    <t>MEN-20240302-24902</t>
  </si>
  <si>
    <t>Smithborough, TN</t>
  </si>
  <si>
    <t>STO-353963</t>
  </si>
  <si>
    <t>MEN-20240407-12889</t>
  </si>
  <si>
    <t>Cassandraville, VT</t>
  </si>
  <si>
    <t>KIT-358689</t>
  </si>
  <si>
    <t>84-20250307-55432</t>
  </si>
  <si>
    <t>Ramirezside, DE</t>
  </si>
  <si>
    <t>TOO-965255</t>
  </si>
  <si>
    <t>LOW-20241107-13572</t>
  </si>
  <si>
    <t>Robertfurt, AZ</t>
  </si>
  <si>
    <t>STO-891524</t>
  </si>
  <si>
    <t>COS-20240229-14987</t>
  </si>
  <si>
    <t>Port Gregory, FL</t>
  </si>
  <si>
    <t>APP-642738</t>
  </si>
  <si>
    <t>MEN-20240919-18272</t>
  </si>
  <si>
    <t>Savageton, SD</t>
  </si>
  <si>
    <t>PAI-521634</t>
  </si>
  <si>
    <t>MEN-20240505-81224</t>
  </si>
  <si>
    <t>East Michelleshire, OK</t>
  </si>
  <si>
    <t>STO-257130</t>
  </si>
  <si>
    <t>MEN-20250713-42706</t>
  </si>
  <si>
    <t>South Garrettport, UT</t>
  </si>
  <si>
    <t>DOO-319710</t>
  </si>
  <si>
    <t>WAL-20250727-56995</t>
  </si>
  <si>
    <t>Port Michaelfurt, HI</t>
  </si>
  <si>
    <t>HVA-613005</t>
  </si>
  <si>
    <t>84-20241017-98429</t>
  </si>
  <si>
    <t>New Diana, SC</t>
  </si>
  <si>
    <t>LUM-827670</t>
  </si>
  <si>
    <t>HAR-20240513-65701</t>
  </si>
  <si>
    <t>Isaacburgh, PW</t>
  </si>
  <si>
    <t>FLO-323136</t>
  </si>
  <si>
    <t>FLO-20240912-36930</t>
  </si>
  <si>
    <t>Stewartland, PA</t>
  </si>
  <si>
    <t>LUM-281069</t>
  </si>
  <si>
    <t>DO-20250617-61765</t>
  </si>
  <si>
    <t>South Sarah, CA</t>
  </si>
  <si>
    <t>LUM-302135</t>
  </si>
  <si>
    <t>DO-20241230-45108</t>
  </si>
  <si>
    <t>Lake Wendy, UT</t>
  </si>
  <si>
    <t>KIT-817369</t>
  </si>
  <si>
    <t>FLO-20250123-80761</t>
  </si>
  <si>
    <t>Juliastad, MP</t>
  </si>
  <si>
    <t>HVA-627654</t>
  </si>
  <si>
    <t>HAR-20250303-39189</t>
  </si>
  <si>
    <t>Ruthton, MA</t>
  </si>
  <si>
    <t>HVA-690797</t>
  </si>
  <si>
    <t>WAL-20240523-36276</t>
  </si>
  <si>
    <t>DRY-389314</t>
  </si>
  <si>
    <t>LOW-20250316-29574</t>
  </si>
  <si>
    <t>APP-245572</t>
  </si>
  <si>
    <t>LOW-20241113-21201</t>
  </si>
  <si>
    <t>Codyborough, MO</t>
  </si>
  <si>
    <t>OUT-980550</t>
  </si>
  <si>
    <t>FLO-20241217-14554</t>
  </si>
  <si>
    <t>Leonhaven, HI</t>
  </si>
  <si>
    <t>DRY-748025</t>
  </si>
  <si>
    <t>THE-20241009-32170</t>
  </si>
  <si>
    <t>Mccallton, NJ</t>
  </si>
  <si>
    <t>KIT-369667</t>
  </si>
  <si>
    <t>WAL-20250506-15837</t>
  </si>
  <si>
    <t>Johnsonton, NE</t>
  </si>
  <si>
    <t>DRY-572689</t>
  </si>
  <si>
    <t>THE-20250430-90205</t>
  </si>
  <si>
    <t>Lake Elizabeth, NH</t>
  </si>
  <si>
    <t>DRY-345807</t>
  </si>
  <si>
    <t>COS-20240926-56666</t>
  </si>
  <si>
    <t>Kevinstad, AL</t>
  </si>
  <si>
    <t>STO-604667</t>
  </si>
  <si>
    <t>WAL-20250424-13281</t>
  </si>
  <si>
    <t>Rileyview, NM</t>
  </si>
  <si>
    <t>OUT-393823</t>
  </si>
  <si>
    <t>84-20250731-12389</t>
  </si>
  <si>
    <t>West Jeffreyhaven, NY</t>
  </si>
  <si>
    <t>DOO-141481</t>
  </si>
  <si>
    <t>LOW-20240429-40743</t>
  </si>
  <si>
    <t>Lake Randy, MA</t>
  </si>
  <si>
    <t>HVA-321680</t>
  </si>
  <si>
    <t>84-20250318-29561</t>
  </si>
  <si>
    <t>West Holly, ND</t>
  </si>
  <si>
    <t>PLU-969470</t>
  </si>
  <si>
    <t>THE-20240928-94247</t>
  </si>
  <si>
    <t>West Sonya, FL</t>
  </si>
  <si>
    <t>STO-251994</t>
  </si>
  <si>
    <t>THE-20241129-70894</t>
  </si>
  <si>
    <t>Lake Robert, OR</t>
  </si>
  <si>
    <t>FLO-513681</t>
  </si>
  <si>
    <t>LOW-20250404-90501</t>
  </si>
  <si>
    <t>North Patrick, FM</t>
  </si>
  <si>
    <t>HVA-812766</t>
  </si>
  <si>
    <t>84-20240323-18588</t>
  </si>
  <si>
    <t>South Jodi, CO</t>
  </si>
  <si>
    <t>PLU-568549</t>
  </si>
  <si>
    <t>HAR-20241215-97175</t>
  </si>
  <si>
    <t>New Jennaport, IA</t>
  </si>
  <si>
    <t>DOO-232759</t>
  </si>
  <si>
    <t>LOW-20241231-42143</t>
  </si>
  <si>
    <t>Cameronland, PW</t>
  </si>
  <si>
    <t>OUT-635013</t>
  </si>
  <si>
    <t>FLO-20250311-60067</t>
  </si>
  <si>
    <t>Olsonmouth, FL</t>
  </si>
  <si>
    <t>LIG-280818</t>
  </si>
  <si>
    <t>CON-20250114-76039</t>
  </si>
  <si>
    <t>Lake Annaville, AR</t>
  </si>
  <si>
    <t>LIG-173725</t>
  </si>
  <si>
    <t>WAL-20250801-80446</t>
  </si>
  <si>
    <t>KIT-194942</t>
  </si>
  <si>
    <t>MEN-20240910-10759</t>
  </si>
  <si>
    <t>TOO-973055</t>
  </si>
  <si>
    <t>WAL-20240910-10749</t>
  </si>
  <si>
    <t>Port Ronald, MI</t>
  </si>
  <si>
    <t>OUT-524675</t>
  </si>
  <si>
    <t>HAR-20240907-36537</t>
  </si>
  <si>
    <t>Robertstad, OR</t>
  </si>
  <si>
    <t>TOO-923009</t>
  </si>
  <si>
    <t>CON-20240305-51857</t>
  </si>
  <si>
    <t>North Lindaview, ID</t>
  </si>
  <si>
    <t>TOO-308983</t>
  </si>
  <si>
    <t>FLO-20250711-11470</t>
  </si>
  <si>
    <t>Lake Shane, GA</t>
  </si>
  <si>
    <t>DO-20250513-95941</t>
  </si>
  <si>
    <t>North Jeremyhaven, IL</t>
  </si>
  <si>
    <t>TOO-211476</t>
  </si>
  <si>
    <t>ACE-20250311-35805</t>
  </si>
  <si>
    <t>South Brendan, NH</t>
  </si>
  <si>
    <t>STO-221142</t>
  </si>
  <si>
    <t>THE-20250621-56328</t>
  </si>
  <si>
    <t>New Debra, WY</t>
  </si>
  <si>
    <t>TOO-965470</t>
  </si>
  <si>
    <t>THE-20241101-71149</t>
  </si>
  <si>
    <t>Jacobville, VA</t>
  </si>
  <si>
    <t>DRY-467991</t>
  </si>
  <si>
    <t>84-20250415-99226</t>
  </si>
  <si>
    <t>South Carol, WI</t>
  </si>
  <si>
    <t>FLO-170283</t>
  </si>
  <si>
    <t>COS-20240505-68724</t>
  </si>
  <si>
    <t>East Taylorfurt, OR</t>
  </si>
  <si>
    <t>PAI-484705</t>
  </si>
  <si>
    <t>CON-20250803-56224</t>
  </si>
  <si>
    <t>New Ashleyfurt, ND</t>
  </si>
  <si>
    <t>LUM-788395</t>
  </si>
  <si>
    <t>ACE-20250611-54733</t>
  </si>
  <si>
    <t>Ashleyside, KS</t>
  </si>
  <si>
    <t>DRY-283847</t>
  </si>
  <si>
    <t>COS-20241019-68365</t>
  </si>
  <si>
    <t>Perrystad, VI</t>
  </si>
  <si>
    <t>ELE-812511</t>
  </si>
  <si>
    <t>MEN-20250519-86192</t>
  </si>
  <si>
    <t>Chavezland, SC</t>
  </si>
  <si>
    <t>OUT-436976</t>
  </si>
  <si>
    <t>DO-20240529-26389</t>
  </si>
  <si>
    <t>Port Priscillaton, AS</t>
  </si>
  <si>
    <t>DRY-875641</t>
  </si>
  <si>
    <t>ACE-20241220-17892</t>
  </si>
  <si>
    <t>Alexanderstad, ND</t>
  </si>
  <si>
    <t>APP-761751</t>
  </si>
  <si>
    <t>LOW-20250110-98287</t>
  </si>
  <si>
    <t>Hardymouth, AZ</t>
  </si>
  <si>
    <t>APP-978871</t>
  </si>
  <si>
    <t>DO-20250610-62338</t>
  </si>
  <si>
    <t>Danielsfort, IL</t>
  </si>
  <si>
    <t>ELE-579967</t>
  </si>
  <si>
    <t>CON-20240425-79350</t>
  </si>
  <si>
    <t>Josephtown, MD</t>
  </si>
  <si>
    <t>STO-304625</t>
  </si>
  <si>
    <t>ACE-20250526-69761</t>
  </si>
  <si>
    <t>East Brianna, OH</t>
  </si>
  <si>
    <t>LIG-565054</t>
  </si>
  <si>
    <t>WAL-20250211-85311</t>
  </si>
  <si>
    <t>LUM-220589</t>
  </si>
  <si>
    <t>84-20250401-59472</t>
  </si>
  <si>
    <t>Davidshire, FM</t>
  </si>
  <si>
    <t>OUT-931688</t>
  </si>
  <si>
    <t>WAL-20250114-56025</t>
  </si>
  <si>
    <t>Lake Frederick, MH</t>
  </si>
  <si>
    <t>STO-579822</t>
  </si>
  <si>
    <t>THE-20240616-94676</t>
  </si>
  <si>
    <t>Kristinaton, GU</t>
  </si>
  <si>
    <t>PLU-499144</t>
  </si>
  <si>
    <t>COS-20250617-75142</t>
  </si>
  <si>
    <t>Bennettton, LA</t>
  </si>
  <si>
    <t>LUM-875953</t>
  </si>
  <si>
    <t>MEN-20241225-33163</t>
  </si>
  <si>
    <t>North Ginaburgh, SD</t>
  </si>
  <si>
    <t>ELE-883263</t>
  </si>
  <si>
    <t>THE-20240913-11450</t>
  </si>
  <si>
    <t>LIG-931348</t>
  </si>
  <si>
    <t>WAL-20250404-54508</t>
  </si>
  <si>
    <t>Evansbury, GU</t>
  </si>
  <si>
    <t>OUT-361223</t>
  </si>
  <si>
    <t>MEN-20241016-65897</t>
  </si>
  <si>
    <t>South Emilyberg, NH</t>
  </si>
  <si>
    <t>PLU-407864</t>
  </si>
  <si>
    <t>LOW-20250306-84403</t>
  </si>
  <si>
    <t>Shaneview, NV</t>
  </si>
  <si>
    <t>DOO-905564</t>
  </si>
  <si>
    <t>WAL-20250525-92555</t>
  </si>
  <si>
    <t>Lake Josephmouth, KS</t>
  </si>
  <si>
    <t>DOO-431507</t>
  </si>
  <si>
    <t>CON-20241027-58321</t>
  </si>
  <si>
    <t>Jordanmouth, MI</t>
  </si>
  <si>
    <t>STO-934896</t>
  </si>
  <si>
    <t>HAR-20250130-37220</t>
  </si>
  <si>
    <t>Allenburgh, IL</t>
  </si>
  <si>
    <t>HVA-633023</t>
  </si>
  <si>
    <t>WAL-20240327-41762</t>
  </si>
  <si>
    <t>Port Michelleport, MO</t>
  </si>
  <si>
    <t>APP-996769</t>
  </si>
  <si>
    <t>DO-20240723-19723</t>
  </si>
  <si>
    <t>North Eric, UT</t>
  </si>
  <si>
    <t>STO-844294</t>
  </si>
  <si>
    <t>DO-20241102-27182</t>
  </si>
  <si>
    <t>New Christopher, ND</t>
  </si>
  <si>
    <t>DOO-498259</t>
  </si>
  <si>
    <t>WAL-20250106-81091</t>
  </si>
  <si>
    <t>North Joyce, NJ</t>
  </si>
  <si>
    <t>HVA-747512</t>
  </si>
  <si>
    <t>THE-20250410-74787</t>
  </si>
  <si>
    <t>Robertshaven, MO</t>
  </si>
  <si>
    <t>TOO-865663</t>
  </si>
  <si>
    <t>ACE-20241129-19017</t>
  </si>
  <si>
    <t>North Katherineburgh, CT</t>
  </si>
  <si>
    <t>LUM-331629</t>
  </si>
  <si>
    <t>84-20240607-25539</t>
  </si>
  <si>
    <t>Morrisfurt, NY</t>
  </si>
  <si>
    <t>KIT-148432</t>
  </si>
  <si>
    <t>CON-20240523-84918</t>
  </si>
  <si>
    <t>Port Maryport, DE</t>
  </si>
  <si>
    <t>HVA-830751</t>
  </si>
  <si>
    <t>FLO-20240820-85979</t>
  </si>
  <si>
    <t>Port Patricia, NE</t>
  </si>
  <si>
    <t>STO-525166</t>
  </si>
  <si>
    <t>FLO-20240422-98474</t>
  </si>
  <si>
    <t>New Mollymouth, ME</t>
  </si>
  <si>
    <t>LUM-107487</t>
  </si>
  <si>
    <t>ACE-20250316-71660</t>
  </si>
  <si>
    <t>South Charles, WI</t>
  </si>
  <si>
    <t>LUM-965782</t>
  </si>
  <si>
    <t>FLO-20240707-47768</t>
  </si>
  <si>
    <t>North Jimmyside, KS</t>
  </si>
  <si>
    <t>HVA-774240</t>
  </si>
  <si>
    <t>DO-20240622-28557</t>
  </si>
  <si>
    <t>Lake Michaelland, FM</t>
  </si>
  <si>
    <t>LUM-954381</t>
  </si>
  <si>
    <t>CON-20241122-40237</t>
  </si>
  <si>
    <t>North Steven, VT</t>
  </si>
  <si>
    <t>LUM-675792</t>
  </si>
  <si>
    <t>MEN-20240905-26430</t>
  </si>
  <si>
    <t>East Elizabethside, AZ</t>
  </si>
  <si>
    <t>DOO-893255</t>
  </si>
  <si>
    <t>CON-20241014-46014</t>
  </si>
  <si>
    <t>Evanstown, RI</t>
  </si>
  <si>
    <t>LIG-735938</t>
  </si>
  <si>
    <t>COS-20241230-14564</t>
  </si>
  <si>
    <t>New Madison, FM</t>
  </si>
  <si>
    <t>KIT-899794</t>
  </si>
  <si>
    <t>COS-20250711-39440</t>
  </si>
  <si>
    <t>South Jonathantown, WY</t>
  </si>
  <si>
    <t>APP-645119</t>
  </si>
  <si>
    <t>LOW-20241105-24431</t>
  </si>
  <si>
    <t>West Brendan, AZ</t>
  </si>
  <si>
    <t>DRY-959959</t>
  </si>
  <si>
    <t>FLO-20250504-67119</t>
  </si>
  <si>
    <t>East Petertown, VA</t>
  </si>
  <si>
    <t>OUT-973347</t>
  </si>
  <si>
    <t>DO-20240929-49689</t>
  </si>
  <si>
    <t>Jaredfurt, RI</t>
  </si>
  <si>
    <t>APP-618001</t>
  </si>
  <si>
    <t>WAL-20240602-24500</t>
  </si>
  <si>
    <t>Lake Dianeland, PA</t>
  </si>
  <si>
    <t>ELE-905624</t>
  </si>
  <si>
    <t>MEN-20250127-56054</t>
  </si>
  <si>
    <t>Elizabethland, MO</t>
  </si>
  <si>
    <t>DOO-702445</t>
  </si>
  <si>
    <t>ACE-20240829-24297</t>
  </si>
  <si>
    <t>Durhamtown, AZ</t>
  </si>
  <si>
    <t>STO-515840</t>
  </si>
  <si>
    <t>COS-20250311-63618</t>
  </si>
  <si>
    <t>Johnborough, MN</t>
  </si>
  <si>
    <t>DOO-604374</t>
  </si>
  <si>
    <t>THE-20240330-77921</t>
  </si>
  <si>
    <t>Lake Tyrone, NH</t>
  </si>
  <si>
    <t>LUM-690282</t>
  </si>
  <si>
    <t>HAR-20240925-78902</t>
  </si>
  <si>
    <t>South Davidland, CA</t>
  </si>
  <si>
    <t>LUM-776827</t>
  </si>
  <si>
    <t>DO-20240514-22389</t>
  </si>
  <si>
    <t>Lake Nathanielstad, IL</t>
  </si>
  <si>
    <t>APP-511323</t>
  </si>
  <si>
    <t>84-20250206-19463</t>
  </si>
  <si>
    <t>West Nicole, MA</t>
  </si>
  <si>
    <t>DRY-958098</t>
  </si>
  <si>
    <t>MEN-20250619-26945</t>
  </si>
  <si>
    <t>New William, CT</t>
  </si>
  <si>
    <t>LIG-530514</t>
  </si>
  <si>
    <t>DO-20250115-58530</t>
  </si>
  <si>
    <t>Brendaland, OR</t>
  </si>
  <si>
    <t>LUM-528736</t>
  </si>
  <si>
    <t>CON-20250215-10438</t>
  </si>
  <si>
    <t>North Garyberg, OR</t>
  </si>
  <si>
    <t>KIT-410476</t>
  </si>
  <si>
    <t>THE-20240709-56275</t>
  </si>
  <si>
    <t>New Gregorymouth, NV</t>
  </si>
  <si>
    <t>FLO-432469</t>
  </si>
  <si>
    <t>FLO-20250625-98538</t>
  </si>
  <si>
    <t>Novakview, IN</t>
  </si>
  <si>
    <t>DOO-161239</t>
  </si>
  <si>
    <t>HAR-20250202-61754</t>
  </si>
  <si>
    <t>Port Kelly, MT</t>
  </si>
  <si>
    <t>STO-296119</t>
  </si>
  <si>
    <t>84-20250113-19267</t>
  </si>
  <si>
    <t>Port Amanda, NE</t>
  </si>
  <si>
    <t>OUT-667863</t>
  </si>
  <si>
    <t>ACE-20250618-41303</t>
  </si>
  <si>
    <t>HVA-807578</t>
  </si>
  <si>
    <t>DO-20240818-17201</t>
  </si>
  <si>
    <t>Lindachester, AK</t>
  </si>
  <si>
    <t>FLO-119812</t>
  </si>
  <si>
    <t>CON-20250619-46801</t>
  </si>
  <si>
    <t>Port Richard, FL</t>
  </si>
  <si>
    <t>PLU-436123</t>
  </si>
  <si>
    <t>COS-20250228-79273</t>
  </si>
  <si>
    <t>North Melissa, IN</t>
  </si>
  <si>
    <t>PAI-660299</t>
  </si>
  <si>
    <t>ACE-20241029-59476</t>
  </si>
  <si>
    <t>East Pamelaton, ID</t>
  </si>
  <si>
    <t>HVA-492503</t>
  </si>
  <si>
    <t>HAR-20250401-78320</t>
  </si>
  <si>
    <t>Port Brianahaven, NV</t>
  </si>
  <si>
    <t>FLO-441257</t>
  </si>
  <si>
    <t>WAL-20250126-50613</t>
  </si>
  <si>
    <t>Johnsonfurt, CT</t>
  </si>
  <si>
    <t>OUT-781478</t>
  </si>
  <si>
    <t>CON-20240522-62368</t>
  </si>
  <si>
    <t>South Sandrashire, MH</t>
  </si>
  <si>
    <t>HVA-984392</t>
  </si>
  <si>
    <t>COS-20250526-30946</t>
  </si>
  <si>
    <t>Rothstad, PA</t>
  </si>
  <si>
    <t>DOO-627080</t>
  </si>
  <si>
    <t>CON-20250421-17827</t>
  </si>
  <si>
    <t>New Aliciabury, WY</t>
  </si>
  <si>
    <t>TOO-613145</t>
  </si>
  <si>
    <t>DO-20240817-97362</t>
  </si>
  <si>
    <t>Lake Melanie, KS</t>
  </si>
  <si>
    <t>ELE-479444</t>
  </si>
  <si>
    <t>COS-20240331-79008</t>
  </si>
  <si>
    <t>East Barbara, IA</t>
  </si>
  <si>
    <t>DOO-271348</t>
  </si>
  <si>
    <t>ACE-20250210-30816</t>
  </si>
  <si>
    <t>South Paulmouth, MH</t>
  </si>
  <si>
    <t>HVA-297838</t>
  </si>
  <si>
    <t>LOW-20240329-67426</t>
  </si>
  <si>
    <t>Amandafurt, AS</t>
  </si>
  <si>
    <t>PLU-860085</t>
  </si>
  <si>
    <t>WAL-20250203-60111</t>
  </si>
  <si>
    <t>Lake Heidi, PR</t>
  </si>
  <si>
    <t>OUT-665733</t>
  </si>
  <si>
    <t>HAR-20241229-28497</t>
  </si>
  <si>
    <t>Port Karen, HI</t>
  </si>
  <si>
    <t>OUT-597805</t>
  </si>
  <si>
    <t>LOW-20240821-86252</t>
  </si>
  <si>
    <t>New Leah, IL</t>
  </si>
  <si>
    <t>DRY-271034</t>
  </si>
  <si>
    <t>DO-20240816-67910</t>
  </si>
  <si>
    <t>East Sandra, FM</t>
  </si>
  <si>
    <t>HVA-819056</t>
  </si>
  <si>
    <t>HAR-20250126-47456</t>
  </si>
  <si>
    <t>Michelleborough, IA</t>
  </si>
  <si>
    <t>OUT-641306</t>
  </si>
  <si>
    <t>WAL-20240622-11470</t>
  </si>
  <si>
    <t>Sharonport, AK</t>
  </si>
  <si>
    <t>STO-298143</t>
  </si>
  <si>
    <t>THE-20250321-29483</t>
  </si>
  <si>
    <t>Powellview, MO</t>
  </si>
  <si>
    <t>TOO-432408</t>
  </si>
  <si>
    <t>THE-20240626-34968</t>
  </si>
  <si>
    <t>New Becky, WA</t>
  </si>
  <si>
    <t>TOO-689772</t>
  </si>
  <si>
    <t>WAL-20250715-21662</t>
  </si>
  <si>
    <t>New Debra, NE</t>
  </si>
  <si>
    <t>LUM-623855</t>
  </si>
  <si>
    <t>WAL-20240613-69842</t>
  </si>
  <si>
    <t>East Katherineview, CT</t>
  </si>
  <si>
    <t>HVA-885353</t>
  </si>
  <si>
    <t>HAR-20240825-27079</t>
  </si>
  <si>
    <t>Christineshire, GU</t>
  </si>
  <si>
    <t>OUT-525655</t>
  </si>
  <si>
    <t>FLO-20240709-69356</t>
  </si>
  <si>
    <t>East Nicole, NM</t>
  </si>
  <si>
    <t>KIT-603188</t>
  </si>
  <si>
    <t>ACE-20240528-15945</t>
  </si>
  <si>
    <t>New Emily, CT</t>
  </si>
  <si>
    <t>TOO-102867</t>
  </si>
  <si>
    <t>WAL-20250428-15339</t>
  </si>
  <si>
    <t>North Valerietown, AR</t>
  </si>
  <si>
    <t>FLO-632875</t>
  </si>
  <si>
    <t>FLO-20250327-32800</t>
  </si>
  <si>
    <t>Gillview, TX</t>
  </si>
  <si>
    <t>PAI-646990</t>
  </si>
  <si>
    <t>DO-20250506-25111</t>
  </si>
  <si>
    <t>Parrishland, WY</t>
  </si>
  <si>
    <t>PLU-123428</t>
  </si>
  <si>
    <t>FLO-20240217-33948</t>
  </si>
  <si>
    <t>Christopherview, GU</t>
  </si>
  <si>
    <t>ELE-570765</t>
  </si>
  <si>
    <t>FLO-20250501-64836</t>
  </si>
  <si>
    <t>Christopherland, VI</t>
  </si>
  <si>
    <t>KIT-529048</t>
  </si>
  <si>
    <t>COS-20250209-21854</t>
  </si>
  <si>
    <t>Moonchester, KY</t>
  </si>
  <si>
    <t>DOO-955333</t>
  </si>
  <si>
    <t>WAL-20240713-12277</t>
  </si>
  <si>
    <t>North Barbara, IN</t>
  </si>
  <si>
    <t>LIG-361676</t>
  </si>
  <si>
    <t>ACE-20250505-24424</t>
  </si>
  <si>
    <t>Fritzberg, VT</t>
  </si>
  <si>
    <t>FLO-202631</t>
  </si>
  <si>
    <t>84-20250403-37737</t>
  </si>
  <si>
    <t>Douglasmouth, MA</t>
  </si>
  <si>
    <t>OUT-120162</t>
  </si>
  <si>
    <t>COS-20240511-87174</t>
  </si>
  <si>
    <t>North John, NE</t>
  </si>
  <si>
    <t>KIT-229089</t>
  </si>
  <si>
    <t>FLO-20241212-65804</t>
  </si>
  <si>
    <t>Navarrofort, MN</t>
  </si>
  <si>
    <t>LIG-566818</t>
  </si>
  <si>
    <t>FLO-20241003-20422</t>
  </si>
  <si>
    <t>South Abigail, LA</t>
  </si>
  <si>
    <t>OUT-949486</t>
  </si>
  <si>
    <t>WAL-20240416-47140</t>
  </si>
  <si>
    <t>Shawborough, SC</t>
  </si>
  <si>
    <t>DOO-493498</t>
  </si>
  <si>
    <t>WAL-20240220-23258</t>
  </si>
  <si>
    <t>Claytonborough, MP</t>
  </si>
  <si>
    <t>KIT-499559</t>
  </si>
  <si>
    <t>DO-20240920-98961</t>
  </si>
  <si>
    <t>Danielmouth, SC</t>
  </si>
  <si>
    <t>ELE-387387</t>
  </si>
  <si>
    <t>LOW-20241205-72890</t>
  </si>
  <si>
    <t>West Katie, PR</t>
  </si>
  <si>
    <t>HVA-804266</t>
  </si>
  <si>
    <t>CON-20241202-50119</t>
  </si>
  <si>
    <t>Melissatown, AZ</t>
  </si>
  <si>
    <t>DOO-107310</t>
  </si>
  <si>
    <t>HAR-20241029-97776</t>
  </si>
  <si>
    <t>Donnachester, ND</t>
  </si>
  <si>
    <t>HVA-536387</t>
  </si>
  <si>
    <t>84-20240601-21602</t>
  </si>
  <si>
    <t>New Brettburgh, VT</t>
  </si>
  <si>
    <t>KIT-480707</t>
  </si>
  <si>
    <t>CON-20250626-30571</t>
  </si>
  <si>
    <t>Brownport, AS</t>
  </si>
  <si>
    <t>FLO-855565</t>
  </si>
  <si>
    <t>WAL-20250805-84712</t>
  </si>
  <si>
    <t>Pottsville, MS</t>
  </si>
  <si>
    <t>LUM-412389</t>
  </si>
  <si>
    <t>FLO-20240324-63661</t>
  </si>
  <si>
    <t>North Dylanton, AZ</t>
  </si>
  <si>
    <t>OUT-590051</t>
  </si>
  <si>
    <t>ACE-20250404-48105</t>
  </si>
  <si>
    <t>Mcclureberg, DC</t>
  </si>
  <si>
    <t>FLO-656133</t>
  </si>
  <si>
    <t>ACE-20250604-51229</t>
  </si>
  <si>
    <t>North Jamieberg, SC</t>
  </si>
  <si>
    <t>OUT-547612</t>
  </si>
  <si>
    <t>ACE-20250311-21947</t>
  </si>
  <si>
    <t>West Sandrafort, MS</t>
  </si>
  <si>
    <t>PLU-702998</t>
  </si>
  <si>
    <t>84-20250405-71696</t>
  </si>
  <si>
    <t>Reesehaven, AS</t>
  </si>
  <si>
    <t>APP-420261</t>
  </si>
  <si>
    <t>MEN-20240428-25019</t>
  </si>
  <si>
    <t>West Jessica, WV</t>
  </si>
  <si>
    <t>DOO-683951</t>
  </si>
  <si>
    <t>MEN-20250422-64410</t>
  </si>
  <si>
    <t>New Jennifershire, TN</t>
  </si>
  <si>
    <t>STO-929432</t>
  </si>
  <si>
    <t>MEN-20240611-92537</t>
  </si>
  <si>
    <t>Maddoxland, WA</t>
  </si>
  <si>
    <t>TOO-878006</t>
  </si>
  <si>
    <t>FLO-20240311-74363</t>
  </si>
  <si>
    <t>Jenniferville, OK</t>
  </si>
  <si>
    <t>ELE-547696</t>
  </si>
  <si>
    <t>MEN-20250510-70240</t>
  </si>
  <si>
    <t>West Markview, ND</t>
  </si>
  <si>
    <t>STO-691232</t>
  </si>
  <si>
    <t>84-20250101-43753</t>
  </si>
  <si>
    <t>East Robert, KS</t>
  </si>
  <si>
    <t>APP-120515</t>
  </si>
  <si>
    <t>COS-20250228-96821</t>
  </si>
  <si>
    <t>West Brianbury, SC</t>
  </si>
  <si>
    <t>LIG-557701</t>
  </si>
  <si>
    <t>CON-20240629-15779</t>
  </si>
  <si>
    <t>Lindahaven, PW</t>
  </si>
  <si>
    <t>LIG-405469</t>
  </si>
  <si>
    <t>WAL-20240517-60169</t>
  </si>
  <si>
    <t>Ortizstad, SD</t>
  </si>
  <si>
    <t>PAI-266112</t>
  </si>
  <si>
    <t>HAR-20250410-31814</t>
  </si>
  <si>
    <t>Lake Mark, PA</t>
  </si>
  <si>
    <t>DOO-106666</t>
  </si>
  <si>
    <t>LOW-20250111-12151</t>
  </si>
  <si>
    <t>West Erika, AL</t>
  </si>
  <si>
    <t>TOO-809485</t>
  </si>
  <si>
    <t>FLO-20250415-50570</t>
  </si>
  <si>
    <t>Port Cesar, DC</t>
  </si>
  <si>
    <t>APP-702175</t>
  </si>
  <si>
    <t>84-20250302-60130</t>
  </si>
  <si>
    <t>Dannybury, AL</t>
  </si>
  <si>
    <t>OUT-924749</t>
  </si>
  <si>
    <t>HAR-20241226-69647</t>
  </si>
  <si>
    <t>Vasquezchester, MT</t>
  </si>
  <si>
    <t>LUM-843141</t>
  </si>
  <si>
    <t>THE-20241014-33996</t>
  </si>
  <si>
    <t>Danielside, MO</t>
  </si>
  <si>
    <t>OUT-211415</t>
  </si>
  <si>
    <t>HAR-20240514-68230</t>
  </si>
  <si>
    <t>Andrewfurt, AR</t>
  </si>
  <si>
    <t>TOO-795749</t>
  </si>
  <si>
    <t>COS-20240605-37518</t>
  </si>
  <si>
    <t>West Brandibury, KY</t>
  </si>
  <si>
    <t>ELE-707545</t>
  </si>
  <si>
    <t>WAL-20241206-63314</t>
  </si>
  <si>
    <t>Hamptonfort, DC</t>
  </si>
  <si>
    <t>ELE-825274</t>
  </si>
  <si>
    <t>ACE-20240606-98021</t>
  </si>
  <si>
    <t>North Diane, RI</t>
  </si>
  <si>
    <t>DRY-455754</t>
  </si>
  <si>
    <t>FLO-20250712-31508</t>
  </si>
  <si>
    <t>New Gabriellefurt, AR</t>
  </si>
  <si>
    <t>PLU-858329</t>
  </si>
  <si>
    <t>ACE-20240221-49559</t>
  </si>
  <si>
    <t>Lake William, NC</t>
  </si>
  <si>
    <t>LIG-956681</t>
  </si>
  <si>
    <t>CON-20240217-95226</t>
  </si>
  <si>
    <t>East Lisa, NM</t>
  </si>
  <si>
    <t>OUT-204310</t>
  </si>
  <si>
    <t>CON-20241126-51940</t>
  </si>
  <si>
    <t>West Jamesmouth, MN</t>
  </si>
  <si>
    <t>PAI-298955</t>
  </si>
  <si>
    <t>ACE-20250223-57142</t>
  </si>
  <si>
    <t>Kimville, KY</t>
  </si>
  <si>
    <t>DRY-778706</t>
  </si>
  <si>
    <t>LOW-20250624-11835</t>
  </si>
  <si>
    <t>West Reneemouth, KS</t>
  </si>
  <si>
    <t>OUT-624563</t>
  </si>
  <si>
    <t>HAR-20250322-39620</t>
  </si>
  <si>
    <t>Bradleyland, MP</t>
  </si>
  <si>
    <t>OUT-365346</t>
  </si>
  <si>
    <t>CON-20250526-56868</t>
  </si>
  <si>
    <t>Port Sierra, NM</t>
  </si>
  <si>
    <t>DOO-224965</t>
  </si>
  <si>
    <t>FLO-20240219-92504</t>
  </si>
  <si>
    <t>West Shelby, MO</t>
  </si>
  <si>
    <t>TOO-459799</t>
  </si>
  <si>
    <t>MEN-20250124-27969</t>
  </si>
  <si>
    <t>Williamville, SD</t>
  </si>
  <si>
    <t>LIG-942845</t>
  </si>
  <si>
    <t>MEN-20241003-64062</t>
  </si>
  <si>
    <t>North Amber, DE</t>
  </si>
  <si>
    <t>KIT-634821</t>
  </si>
  <si>
    <t>COS-20241231-49324</t>
  </si>
  <si>
    <t>South Brittanyland, RI</t>
  </si>
  <si>
    <t>PLU-407173</t>
  </si>
  <si>
    <t>DO-20250422-14024</t>
  </si>
  <si>
    <t>Warrenland, IN</t>
  </si>
  <si>
    <t>STO-133936</t>
  </si>
  <si>
    <t>WAL-20250725-67797</t>
  </si>
  <si>
    <t>Port Tammyfurt, FL</t>
  </si>
  <si>
    <t>OUT-484360</t>
  </si>
  <si>
    <t>DO-20241025-57584</t>
  </si>
  <si>
    <t>Austinchester, LA</t>
  </si>
  <si>
    <t>PAI-399666</t>
  </si>
  <si>
    <t>ACE-20250505-67848</t>
  </si>
  <si>
    <t>Woodberg, MA</t>
  </si>
  <si>
    <t>PLU-459349</t>
  </si>
  <si>
    <t>WAL-20240617-70055</t>
  </si>
  <si>
    <t>Michaelbury, MN</t>
  </si>
  <si>
    <t>ELE-772366</t>
  </si>
  <si>
    <t>CON-20240721-41059</t>
  </si>
  <si>
    <t>Lake Veronicamouth, MS</t>
  </si>
  <si>
    <t>KIT-694335</t>
  </si>
  <si>
    <t>WAL-20241106-21489</t>
  </si>
  <si>
    <t>East Johnmouth, HI</t>
  </si>
  <si>
    <t>STO-809932</t>
  </si>
  <si>
    <t>MEN-20241220-90545</t>
  </si>
  <si>
    <t>Port Tannerland, ID</t>
  </si>
  <si>
    <t>DOO-269659</t>
  </si>
  <si>
    <t>THE-20241023-43204</t>
  </si>
  <si>
    <t>Tuckerbury, WV</t>
  </si>
  <si>
    <t>PAI-334103</t>
  </si>
  <si>
    <t>HAR-20250308-97983</t>
  </si>
  <si>
    <t>West Brittany, CA</t>
  </si>
  <si>
    <t>FLO-625424</t>
  </si>
  <si>
    <t>LOW-20240505-19962</t>
  </si>
  <si>
    <t>Frankmouth, SC</t>
  </si>
  <si>
    <t>PAI-723564</t>
  </si>
  <si>
    <t>HAR-20240829-91298</t>
  </si>
  <si>
    <t>North Ryanbury, NV</t>
  </si>
  <si>
    <t>STO-906973</t>
  </si>
  <si>
    <t>DO-20250114-71068</t>
  </si>
  <si>
    <t>Jasonport, MO</t>
  </si>
  <si>
    <t>PAI-828951</t>
  </si>
  <si>
    <t>CON-20250103-98407</t>
  </si>
  <si>
    <t>Geraldshire, CO</t>
  </si>
  <si>
    <t>ELE-151831</t>
  </si>
  <si>
    <t>CON-20240924-78833</t>
  </si>
  <si>
    <t>New Leslieborough, IN</t>
  </si>
  <si>
    <t>ELE-686766</t>
  </si>
  <si>
    <t>ACE-20240226-73370</t>
  </si>
  <si>
    <t>Johnton, AL</t>
  </si>
  <si>
    <t>LUM-203441</t>
  </si>
  <si>
    <t>COS-20250416-65099</t>
  </si>
  <si>
    <t>Port Monica, TX</t>
  </si>
  <si>
    <t>APP-945011</t>
  </si>
  <si>
    <t>LOW-20240604-19579</t>
  </si>
  <si>
    <t>West Tiffany, IL</t>
  </si>
  <si>
    <t>FLO-20240930-47708</t>
  </si>
  <si>
    <t>West Williamville, VT</t>
  </si>
  <si>
    <t>HVA-704700</t>
  </si>
  <si>
    <t>CON-20250715-58717</t>
  </si>
  <si>
    <t>West Christopher, AR</t>
  </si>
  <si>
    <t>ELE-223107</t>
  </si>
  <si>
    <t>HAR-20240307-43185</t>
  </si>
  <si>
    <t>Perkinstown, GA</t>
  </si>
  <si>
    <t>FLO-372728</t>
  </si>
  <si>
    <t>DO-20250610-51009</t>
  </si>
  <si>
    <t>West Cindy, ND</t>
  </si>
  <si>
    <t>LUM-468490</t>
  </si>
  <si>
    <t>MEN-20240404-96675</t>
  </si>
  <si>
    <t>East Melissashire, WA</t>
  </si>
  <si>
    <t>ELE-953513</t>
  </si>
  <si>
    <t>DO-20250612-71708</t>
  </si>
  <si>
    <t>North Ashley, NM</t>
  </si>
  <si>
    <t>APP-815092</t>
  </si>
  <si>
    <t>ACE-20240301-23979</t>
  </si>
  <si>
    <t>Zacharyborough, PA</t>
  </si>
  <si>
    <t>PLU-650385</t>
  </si>
  <si>
    <t>84-20241026-12199</t>
  </si>
  <si>
    <t>Higginsbury, VI</t>
  </si>
  <si>
    <t>PLU-329919</t>
  </si>
  <si>
    <t>MEN-20240818-24167</t>
  </si>
  <si>
    <t>West Cheryl, ID</t>
  </si>
  <si>
    <t>DOO-729558</t>
  </si>
  <si>
    <t>FLO-20240717-73582</t>
  </si>
  <si>
    <t>New Sarah, SD</t>
  </si>
  <si>
    <t>DRY-638918</t>
  </si>
  <si>
    <t>MEN-20240920-47798</t>
  </si>
  <si>
    <t>Lake Diana, GU</t>
  </si>
  <si>
    <t>ELE-609312</t>
  </si>
  <si>
    <t>DO-20250217-67225</t>
  </si>
  <si>
    <t>East Jillland, RI</t>
  </si>
  <si>
    <t>STO-680718</t>
  </si>
  <si>
    <t>CON-20241031-98572</t>
  </si>
  <si>
    <t>Jeffreyfurt, MI</t>
  </si>
  <si>
    <t>OUT-767890</t>
  </si>
  <si>
    <t>COS-20241213-11936</t>
  </si>
  <si>
    <t>Deannamouth, IL</t>
  </si>
  <si>
    <t>APP-216217</t>
  </si>
  <si>
    <t>HAR-20240628-69947</t>
  </si>
  <si>
    <t>Michaelhaven, WI</t>
  </si>
  <si>
    <t>OUT-189019</t>
  </si>
  <si>
    <t>HAR-20250516-27464</t>
  </si>
  <si>
    <t>Justinberg, ID</t>
  </si>
  <si>
    <t>ELE-167284</t>
  </si>
  <si>
    <t>ACE-20250621-69917</t>
  </si>
  <si>
    <t>Wigginsville, DC</t>
  </si>
  <si>
    <t>LIG-686083</t>
  </si>
  <si>
    <t>WAL-20240604-28323</t>
  </si>
  <si>
    <t>Keyberg, SC</t>
  </si>
  <si>
    <t>KIT-252947</t>
  </si>
  <si>
    <t>LOW-20240729-69794</t>
  </si>
  <si>
    <t>South Richardport, GU</t>
  </si>
  <si>
    <t>LUM-313873</t>
  </si>
  <si>
    <t>ACE-20240323-59071</t>
  </si>
  <si>
    <t>West Denisestad, NH</t>
  </si>
  <si>
    <t>TOO-555440</t>
  </si>
  <si>
    <t>84-20250520-18582</t>
  </si>
  <si>
    <t>Christopherton, SD</t>
  </si>
  <si>
    <t>LUM-870573</t>
  </si>
  <si>
    <t>84-20241220-45416</t>
  </si>
  <si>
    <t>Lake Linda, KY</t>
  </si>
  <si>
    <t>TOO-188899</t>
  </si>
  <si>
    <t>THE-20250314-21215</t>
  </si>
  <si>
    <t>North Tinaside, MA</t>
  </si>
  <si>
    <t>KIT-366296</t>
  </si>
  <si>
    <t>FLO-20240724-68104</t>
  </si>
  <si>
    <t>Frankport, NH</t>
  </si>
  <si>
    <t>LIG-968262</t>
  </si>
  <si>
    <t>ACE-20250327-47252</t>
  </si>
  <si>
    <t>New Arianafurt, MD</t>
  </si>
  <si>
    <t>LIG-360522</t>
  </si>
  <si>
    <t>FLO-20250506-27598</t>
  </si>
  <si>
    <t>Lake Katherine, IA</t>
  </si>
  <si>
    <t>APP-676295</t>
  </si>
  <si>
    <t>84-20250517-24642</t>
  </si>
  <si>
    <t>Port Troy, GA</t>
  </si>
  <si>
    <t>FLO-717653</t>
  </si>
  <si>
    <t>84-20250624-61006</t>
  </si>
  <si>
    <t>North Angela, MA</t>
  </si>
  <si>
    <t>KIT-630454</t>
  </si>
  <si>
    <t>LOW-20250506-74003</t>
  </si>
  <si>
    <t>West Chrismouth, WV</t>
  </si>
  <si>
    <t>FLO-900818</t>
  </si>
  <si>
    <t>WAL-20250308-68208</t>
  </si>
  <si>
    <t>Randystad, CO</t>
  </si>
  <si>
    <t>KIT-995551</t>
  </si>
  <si>
    <t>ACE-20240707-47116</t>
  </si>
  <si>
    <t>North Shannon, WY</t>
  </si>
  <si>
    <t>STO-918496</t>
  </si>
  <si>
    <t>CON-20240608-51086</t>
  </si>
  <si>
    <t>Michelleshire, UT</t>
  </si>
  <si>
    <t>DRY-584691</t>
  </si>
  <si>
    <t>FLO-20250601-75784</t>
  </si>
  <si>
    <t>Anthonyburgh, SD</t>
  </si>
  <si>
    <t>FLO-682701</t>
  </si>
  <si>
    <t>WAL-20240813-86058</t>
  </si>
  <si>
    <t>Kimmouth, IL</t>
  </si>
  <si>
    <t>DRY-591422</t>
  </si>
  <si>
    <t>COS-20241027-68850</t>
  </si>
  <si>
    <t>Port Danielside, SD</t>
  </si>
  <si>
    <t>DOO-920527</t>
  </si>
  <si>
    <t>HAR-20250513-80202</t>
  </si>
  <si>
    <t>Amyville, NM</t>
  </si>
  <si>
    <t>DOO-770381</t>
  </si>
  <si>
    <t>FLO-20241022-20650</t>
  </si>
  <si>
    <t>Gomezville, CO</t>
  </si>
  <si>
    <t>PLU-617966</t>
  </si>
  <si>
    <t>ACE-20250629-81572</t>
  </si>
  <si>
    <t>New Courtney, AZ</t>
  </si>
  <si>
    <t>OUT-139741</t>
  </si>
  <si>
    <t>THE-20250711-76322</t>
  </si>
  <si>
    <t>Bellview, DC</t>
  </si>
  <si>
    <t>KIT-417988</t>
  </si>
  <si>
    <t>ACE-20240315-65594</t>
  </si>
  <si>
    <t>Lindseyfurt, GU</t>
  </si>
  <si>
    <t>PAI-448255</t>
  </si>
  <si>
    <t>COS-20241116-93109</t>
  </si>
  <si>
    <t>West Vickimouth, HI</t>
  </si>
  <si>
    <t>LIG-105473</t>
  </si>
  <si>
    <t>LOW-20240814-58611</t>
  </si>
  <si>
    <t>Arnoldberg, SC</t>
  </si>
  <si>
    <t>OUT-151440</t>
  </si>
  <si>
    <t>THE-20250316-87436</t>
  </si>
  <si>
    <t>Tonyaville, NH</t>
  </si>
  <si>
    <t>TOO-917207</t>
  </si>
  <si>
    <t>COS-20250418-84487</t>
  </si>
  <si>
    <t>Port Jenniferfort, AK</t>
  </si>
  <si>
    <t>DRY-750552</t>
  </si>
  <si>
    <t>84-20240310-27920</t>
  </si>
  <si>
    <t>Loristad, NH</t>
  </si>
  <si>
    <t>PAI-633801</t>
  </si>
  <si>
    <t>FLO-20240430-82899</t>
  </si>
  <si>
    <t>North Douglas, MT</t>
  </si>
  <si>
    <t>ELE-628949</t>
  </si>
  <si>
    <t>LOW-20241013-42977</t>
  </si>
  <si>
    <t>Charlesview, DC</t>
  </si>
  <si>
    <t>84-20250318-37455</t>
  </si>
  <si>
    <t>Garciamouth, ME</t>
  </si>
  <si>
    <t>TOO-375429</t>
  </si>
  <si>
    <t>LOW-20241009-46368</t>
  </si>
  <si>
    <t>Thomaston, CA</t>
  </si>
  <si>
    <t>HVA-680307</t>
  </si>
  <si>
    <t>MEN-20240304-20512</t>
  </si>
  <si>
    <t>Williamshaven, ME</t>
  </si>
  <si>
    <t>TOO-648941</t>
  </si>
  <si>
    <t>MEN-20240828-63686</t>
  </si>
  <si>
    <t>North Kevinburgh, NV</t>
  </si>
  <si>
    <t>TOO-540581</t>
  </si>
  <si>
    <t>COS-20250224-77966</t>
  </si>
  <si>
    <t>Dawsonmouth, MN</t>
  </si>
  <si>
    <t>KIT-938104</t>
  </si>
  <si>
    <t>DO-20250326-72710</t>
  </si>
  <si>
    <t>East Michael, WA</t>
  </si>
  <si>
    <t>STO-815815</t>
  </si>
  <si>
    <t>LOW-20241128-99810</t>
  </si>
  <si>
    <t>New Heather, SC</t>
  </si>
  <si>
    <t>APP-413174</t>
  </si>
  <si>
    <t>84-20250103-94788</t>
  </si>
  <si>
    <t>New Gloriaview, RI</t>
  </si>
  <si>
    <t>FLO-309870</t>
  </si>
  <si>
    <t>ACE-20250530-43847</t>
  </si>
  <si>
    <t>West Davidchester, NV</t>
  </si>
  <si>
    <t>ELE-569379</t>
  </si>
  <si>
    <t>ACE-20240317-59602</t>
  </si>
  <si>
    <t>Malonetown, GA</t>
  </si>
  <si>
    <t>APP-178362</t>
  </si>
  <si>
    <t>LOW-20241017-11391</t>
  </si>
  <si>
    <t>South Mark, SD</t>
  </si>
  <si>
    <t>PAI-705311</t>
  </si>
  <si>
    <t>WAL-20240305-11429</t>
  </si>
  <si>
    <t>Mccoyfort, SD</t>
  </si>
  <si>
    <t>HVA-907389</t>
  </si>
  <si>
    <t>CON-20240626-54470</t>
  </si>
  <si>
    <t>Justintown, MS</t>
  </si>
  <si>
    <t>TOO-884012</t>
  </si>
  <si>
    <t>FLO-20240614-13956</t>
  </si>
  <si>
    <t>Danielleberg, PW</t>
  </si>
  <si>
    <t>STO-792149</t>
  </si>
  <si>
    <t>MEN-20240514-86757</t>
  </si>
  <si>
    <t>Port Kaylahaven, VA</t>
  </si>
  <si>
    <t>ELE-974924</t>
  </si>
  <si>
    <t>COS-20241008-74527</t>
  </si>
  <si>
    <t>Port Gabriel, NJ</t>
  </si>
  <si>
    <t>OUT-267279</t>
  </si>
  <si>
    <t>CON-20241025-16062</t>
  </si>
  <si>
    <t>Brandonfurt, MH</t>
  </si>
  <si>
    <t>PAI-269447</t>
  </si>
  <si>
    <t>MEN-20240819-16473</t>
  </si>
  <si>
    <t>Dixonbury, FM</t>
  </si>
  <si>
    <t>LUM-444712</t>
  </si>
  <si>
    <t>THE-20240823-46808</t>
  </si>
  <si>
    <t>Garyborough, IN</t>
  </si>
  <si>
    <t>PLU-503084</t>
  </si>
  <si>
    <t>ACE-20250219-21266</t>
  </si>
  <si>
    <t>Samanthastad, GU</t>
  </si>
  <si>
    <t>STO-364432</t>
  </si>
  <si>
    <t>HAR-20250304-22995</t>
  </si>
  <si>
    <t>North Anthony, ND</t>
  </si>
  <si>
    <t>DRY-517439</t>
  </si>
  <si>
    <t>84-20240414-61248</t>
  </si>
  <si>
    <t>Ronaldview, KS</t>
  </si>
  <si>
    <t>ELE-979442</t>
  </si>
  <si>
    <t>HAR-20250307-47359</t>
  </si>
  <si>
    <t>Austinside, NY</t>
  </si>
  <si>
    <t>PAI-423317</t>
  </si>
  <si>
    <t>HAR-20240916-21614</t>
  </si>
  <si>
    <t>Kirbyberg, MD</t>
  </si>
  <si>
    <t>APP-932227</t>
  </si>
  <si>
    <t>LOW-20240714-47230</t>
  </si>
  <si>
    <t>Port Sheryl, AS</t>
  </si>
  <si>
    <t>HVA-831142</t>
  </si>
  <si>
    <t>FLO-20240508-46789</t>
  </si>
  <si>
    <t>Smithmouth, KS</t>
  </si>
  <si>
    <t>ELE-370908</t>
  </si>
  <si>
    <t>WAL-20240521-44103</t>
  </si>
  <si>
    <t>Michaelland, UT</t>
  </si>
  <si>
    <t>OUT-257611</t>
  </si>
  <si>
    <t>DO-20240919-20500</t>
  </si>
  <si>
    <t>East James, AK</t>
  </si>
  <si>
    <t>FLO-187340</t>
  </si>
  <si>
    <t>CON-20240822-16622</t>
  </si>
  <si>
    <t>HVA-226814</t>
  </si>
  <si>
    <t>FLO-20241025-44649</t>
  </si>
  <si>
    <t>Port Michaeltown, AL</t>
  </si>
  <si>
    <t>LUM-951310</t>
  </si>
  <si>
    <t>HAR-20240317-66763</t>
  </si>
  <si>
    <t>Millerburgh, MO</t>
  </si>
  <si>
    <t>ELE-227813</t>
  </si>
  <si>
    <t>ACE-20250421-56487</t>
  </si>
  <si>
    <t>Donaldton, WV</t>
  </si>
  <si>
    <t>DRY-964872</t>
  </si>
  <si>
    <t>MEN-20240623-90661</t>
  </si>
  <si>
    <t>East James, DC</t>
  </si>
  <si>
    <t>ELE-844188</t>
  </si>
  <si>
    <t>LOW-20250313-58956</t>
  </si>
  <si>
    <t>Amyland, VI</t>
  </si>
  <si>
    <t>DRY-584411</t>
  </si>
  <si>
    <t>MEN-20250518-66036</t>
  </si>
  <si>
    <t>Lake John, MO</t>
  </si>
  <si>
    <t>PLU-131268</t>
  </si>
  <si>
    <t>WAL-20240815-81005</t>
  </si>
  <si>
    <t>Lake Paigehaven, IA</t>
  </si>
  <si>
    <t>DOO-346767</t>
  </si>
  <si>
    <t>HAR-20250511-18166</t>
  </si>
  <si>
    <t>Port Eric, KS</t>
  </si>
  <si>
    <t>LIG-129505</t>
  </si>
  <si>
    <t>CON-20240814-97167</t>
  </si>
  <si>
    <t>West Jessicatown, WV</t>
  </si>
  <si>
    <t>PAI-541854</t>
  </si>
  <si>
    <t>ACE-20250504-80197</t>
  </si>
  <si>
    <t>Port Sylvia, NM</t>
  </si>
  <si>
    <t>DOO-620467</t>
  </si>
  <si>
    <t>WAL-20240407-22059</t>
  </si>
  <si>
    <t>East Scott, CT</t>
  </si>
  <si>
    <t>ELE-529757</t>
  </si>
  <si>
    <t>DO-20250201-77358</t>
  </si>
  <si>
    <t>North Johnmouth, GU</t>
  </si>
  <si>
    <t>KIT-204508</t>
  </si>
  <si>
    <t>LOW-20241211-23520</t>
  </si>
  <si>
    <t>Barrymouth, WI</t>
  </si>
  <si>
    <t>ELE-323607</t>
  </si>
  <si>
    <t>FLO-20250414-81474</t>
  </si>
  <si>
    <t>Nicholeside, RI</t>
  </si>
  <si>
    <t>STO-499568</t>
  </si>
  <si>
    <t>CON-20250113-71116</t>
  </si>
  <si>
    <t>Jesseland, ND</t>
  </si>
  <si>
    <t>PAI-772980</t>
  </si>
  <si>
    <t>LOW-20241204-80006</t>
  </si>
  <si>
    <t>North Davidton, CT</t>
  </si>
  <si>
    <t>TOO-323600</t>
  </si>
  <si>
    <t>LOW-20250127-16500</t>
  </si>
  <si>
    <t>Butlermouth, WY</t>
  </si>
  <si>
    <t>ELE-905833</t>
  </si>
  <si>
    <t>WAL-20240418-94718</t>
  </si>
  <si>
    <t>Lake Timothystad, VI</t>
  </si>
  <si>
    <t>LIG-242353</t>
  </si>
  <si>
    <t>84-20250102-90590</t>
  </si>
  <si>
    <t>New Christophershire, DE</t>
  </si>
  <si>
    <t>APP-226484</t>
  </si>
  <si>
    <t>THE-20241226-27722</t>
  </si>
  <si>
    <t>Patrickberg, VT</t>
  </si>
  <si>
    <t>STO-322682</t>
  </si>
  <si>
    <t>84-20241016-72794</t>
  </si>
  <si>
    <t>Christopherville, ID</t>
  </si>
  <si>
    <t>KIT-206819</t>
  </si>
  <si>
    <t>THE-20250804-65149</t>
  </si>
  <si>
    <t>Port Monicaview, TN</t>
  </si>
  <si>
    <t>APP-595475</t>
  </si>
  <si>
    <t>WAL-20240715-48598</t>
  </si>
  <si>
    <t>Alexandermouth, NE</t>
  </si>
  <si>
    <t>DOO-896293</t>
  </si>
  <si>
    <t>ACE-20240628-40476</t>
  </si>
  <si>
    <t>East Kathryn, MT</t>
  </si>
  <si>
    <t>LUM-141878</t>
  </si>
  <si>
    <t>84-20250116-34254</t>
  </si>
  <si>
    <t>Rowlandland, OK</t>
  </si>
  <si>
    <t>PAI-950728</t>
  </si>
  <si>
    <t>WAL-20250509-81079</t>
  </si>
  <si>
    <t>Lake Rachel, NV</t>
  </si>
  <si>
    <t>FLO-515955</t>
  </si>
  <si>
    <t>FLO-20241107-40075</t>
  </si>
  <si>
    <t>Foxbury, AL</t>
  </si>
  <si>
    <t>STO-327714</t>
  </si>
  <si>
    <t>FLO-20240829-91739</t>
  </si>
  <si>
    <t>Wendychester, TN</t>
  </si>
  <si>
    <t>LIG-319924</t>
  </si>
  <si>
    <t>THE-20240316-70913</t>
  </si>
  <si>
    <t>APP-371974</t>
  </si>
  <si>
    <t>CON-20250511-51530</t>
  </si>
  <si>
    <t>West Jenny, AZ</t>
  </si>
  <si>
    <t>OUT-403279</t>
  </si>
  <si>
    <t>DO-20240524-74963</t>
  </si>
  <si>
    <t>South Daryltown, ND</t>
  </si>
  <si>
    <t>APP-147795</t>
  </si>
  <si>
    <t>COS-20240611-65493</t>
  </si>
  <si>
    <t>Sarahton, VI</t>
  </si>
  <si>
    <t>APP-377472</t>
  </si>
  <si>
    <t>COS-20241218-60911</t>
  </si>
  <si>
    <t>Edwardberg, GA</t>
  </si>
  <si>
    <t>OUT-755806</t>
  </si>
  <si>
    <t>LOW-20250208-22182</t>
  </si>
  <si>
    <t>Jeromeville, NE</t>
  </si>
  <si>
    <t>DRY-431372</t>
  </si>
  <si>
    <t>84-20240527-52056</t>
  </si>
  <si>
    <t>Timothytown, CT</t>
  </si>
  <si>
    <t>PLU-188546</t>
  </si>
  <si>
    <t>THE-20240712-75922</t>
  </si>
  <si>
    <t>New Amyhaven, FM</t>
  </si>
  <si>
    <t>PAI-880435</t>
  </si>
  <si>
    <t>MEN-20240422-33762</t>
  </si>
  <si>
    <t>Kimberlymouth, MD</t>
  </si>
  <si>
    <t>KIT-777609</t>
  </si>
  <si>
    <t>ACE-20250807-63928</t>
  </si>
  <si>
    <t>New Scottland, FL</t>
  </si>
  <si>
    <t>DRY-360313</t>
  </si>
  <si>
    <t>LOW-20250425-99963</t>
  </si>
  <si>
    <t>Myersbury, WA</t>
  </si>
  <si>
    <t>PLU-476149</t>
  </si>
  <si>
    <t>CON-20250403-32193</t>
  </si>
  <si>
    <t>New Carrieborough, IL</t>
  </si>
  <si>
    <t>KIT-277614</t>
  </si>
  <si>
    <t>DO-20241229-77495</t>
  </si>
  <si>
    <t>Shafferview, SC</t>
  </si>
  <si>
    <t>LUM-189836</t>
  </si>
  <si>
    <t>CON-20250302-23020</t>
  </si>
  <si>
    <t>Holmesbury, OR</t>
  </si>
  <si>
    <t>OUT-954937</t>
  </si>
  <si>
    <t>ACE-20250212-60003</t>
  </si>
  <si>
    <t>Smithport, ID</t>
  </si>
  <si>
    <t>FLO-823942</t>
  </si>
  <si>
    <t>DO-20240312-48806</t>
  </si>
  <si>
    <t>North Rachelborough, GU</t>
  </si>
  <si>
    <t>KIT-396603</t>
  </si>
  <si>
    <t>ACE-20250320-66685</t>
  </si>
  <si>
    <t>Brianton, ID</t>
  </si>
  <si>
    <t>OUT-281949</t>
  </si>
  <si>
    <t>FLO-20241114-21972</t>
  </si>
  <si>
    <t>Hardymouth, NV</t>
  </si>
  <si>
    <t>PAI-366610</t>
  </si>
  <si>
    <t>LOW-20241128-93128</t>
  </si>
  <si>
    <t>Port Allison, NJ</t>
  </si>
  <si>
    <t>PLU-701358</t>
  </si>
  <si>
    <t>COS-20241128-24844</t>
  </si>
  <si>
    <t>Karifort, HI</t>
  </si>
  <si>
    <t>ELE-793029</t>
  </si>
  <si>
    <t>COS-20240508-51722</t>
  </si>
  <si>
    <t>Evansbury, OR</t>
  </si>
  <si>
    <t>STO-205969</t>
  </si>
  <si>
    <t>HAR-20250213-67861</t>
  </si>
  <si>
    <t>New Jeffreymouth, OR</t>
  </si>
  <si>
    <t>STO-382111</t>
  </si>
  <si>
    <t>WAL-20250718-27555</t>
  </si>
  <si>
    <t>Colebury, NJ</t>
  </si>
  <si>
    <t>TOO-305378</t>
  </si>
  <si>
    <t>FLO-20250524-97128</t>
  </si>
  <si>
    <t>Joshuaside, NE</t>
  </si>
  <si>
    <t>FLO-892486</t>
  </si>
  <si>
    <t>COS-20250531-71554</t>
  </si>
  <si>
    <t>West Russell, HI</t>
  </si>
  <si>
    <t>ELE-506106</t>
  </si>
  <si>
    <t>COS-20240521-88612</t>
  </si>
  <si>
    <t>Port Elizabethmouth, LA</t>
  </si>
  <si>
    <t>FLO-161187</t>
  </si>
  <si>
    <t>THE-20240611-88719</t>
  </si>
  <si>
    <t>Kathleenmouth, MO</t>
  </si>
  <si>
    <t>APP-709986</t>
  </si>
  <si>
    <t>WAL-20250113-20541</t>
  </si>
  <si>
    <t>Johnburgh, PR</t>
  </si>
  <si>
    <t>DOO-243651</t>
  </si>
  <si>
    <t>FLO-20250206-86747</t>
  </si>
  <si>
    <t>Lake Joshuaside, MS</t>
  </si>
  <si>
    <t>DRY-745082</t>
  </si>
  <si>
    <t>LOW-20240709-85410</t>
  </si>
  <si>
    <t>Barbaraburgh, ME</t>
  </si>
  <si>
    <t>STO-935747</t>
  </si>
  <si>
    <t>THE-20250425-17921</t>
  </si>
  <si>
    <t>South Michael, CO</t>
  </si>
  <si>
    <t>OUT-436211</t>
  </si>
  <si>
    <t>HAR-20240511-92711</t>
  </si>
  <si>
    <t>Myersberg, WI</t>
  </si>
  <si>
    <t>STO-119110</t>
  </si>
  <si>
    <t>84-20240704-13646</t>
  </si>
  <si>
    <t>Kennethchester, AK</t>
  </si>
  <si>
    <t>HVA-232414</t>
  </si>
  <si>
    <t>COS-20241223-31096</t>
  </si>
  <si>
    <t>Davisland, UT</t>
  </si>
  <si>
    <t>TOO-495110</t>
  </si>
  <si>
    <t>ACE-20250209-82989</t>
  </si>
  <si>
    <t>New Laura, MI</t>
  </si>
  <si>
    <t>DOO-728847</t>
  </si>
  <si>
    <t>FLO-20240930-95279</t>
  </si>
  <si>
    <t>West Brianborough, NC</t>
  </si>
  <si>
    <t>DOO-735285</t>
  </si>
  <si>
    <t>MEN-20250223-18836</t>
  </si>
  <si>
    <t>Armstrongborough, AK</t>
  </si>
  <si>
    <t>STO-572978</t>
  </si>
  <si>
    <t>ACE-20240621-16174</t>
  </si>
  <si>
    <t>Lake Stevenberg, TX</t>
  </si>
  <si>
    <t>ELE-717304</t>
  </si>
  <si>
    <t>CON-20250521-12841</t>
  </si>
  <si>
    <t>Pagebury, AR</t>
  </si>
  <si>
    <t>LUM-560025</t>
  </si>
  <si>
    <t>FLO-20240628-34708</t>
  </si>
  <si>
    <t>Julieview, CA</t>
  </si>
  <si>
    <t>DOO-290207</t>
  </si>
  <si>
    <t>84-20240725-72998</t>
  </si>
  <si>
    <t>TOO-864251</t>
  </si>
  <si>
    <t>FLO-20241130-62233</t>
  </si>
  <si>
    <t>New Stephanie, VA</t>
  </si>
  <si>
    <t>APP-585365</t>
  </si>
  <si>
    <t>MEN-20240610-81703</t>
  </si>
  <si>
    <t>North Justin, TN</t>
  </si>
  <si>
    <t>ELE-403417</t>
  </si>
  <si>
    <t>THE-20250618-45167</t>
  </si>
  <si>
    <t>Port Cindyview, IN</t>
  </si>
  <si>
    <t>DRY-146512</t>
  </si>
  <si>
    <t>ACE-20250111-71968</t>
  </si>
  <si>
    <t>West Danieltown, AL</t>
  </si>
  <si>
    <t>HVA-694889</t>
  </si>
  <si>
    <t>84-20241117-75851</t>
  </si>
  <si>
    <t>West Mark, FM</t>
  </si>
  <si>
    <t>APP-490092</t>
  </si>
  <si>
    <t>MEN-20250103-87544</t>
  </si>
  <si>
    <t>New Mark, LA</t>
  </si>
  <si>
    <t>DRY-621025</t>
  </si>
  <si>
    <t>ACE-20250513-64231</t>
  </si>
  <si>
    <t>Lake Devonmouth, WV</t>
  </si>
  <si>
    <t>KIT-428818</t>
  </si>
  <si>
    <t>CON-20250421-85210</t>
  </si>
  <si>
    <t>Sarahton, TX</t>
  </si>
  <si>
    <t>ELE-724008</t>
  </si>
  <si>
    <t>THE-20240821-81643</t>
  </si>
  <si>
    <t>West Allen, WV</t>
  </si>
  <si>
    <t>OUT-631458</t>
  </si>
  <si>
    <t>DO-20241021-70957</t>
  </si>
  <si>
    <t>West Shane, AK</t>
  </si>
  <si>
    <t>PAI-901140</t>
  </si>
  <si>
    <t>THE-20241028-18825</t>
  </si>
  <si>
    <t>North Allison, WV</t>
  </si>
  <si>
    <t>HVA-254743</t>
  </si>
  <si>
    <t>THE-20240328-36065</t>
  </si>
  <si>
    <t>South Jay, VT</t>
  </si>
  <si>
    <t>APP-162883</t>
  </si>
  <si>
    <t>MEN-20240704-19266</t>
  </si>
  <si>
    <t>New Joseph, VI</t>
  </si>
  <si>
    <t>FLO-926261</t>
  </si>
  <si>
    <t>84-20241112-17573</t>
  </si>
  <si>
    <t>Millerport, TN</t>
  </si>
  <si>
    <t>LUM-163042</t>
  </si>
  <si>
    <t>THE-20241008-52415</t>
  </si>
  <si>
    <t>Johnsonborough, NJ</t>
  </si>
  <si>
    <t>APP-707877</t>
  </si>
  <si>
    <t>THE-20240315-98674</t>
  </si>
  <si>
    <t>New Margaret, AR</t>
  </si>
  <si>
    <t>TOO-756401</t>
  </si>
  <si>
    <t>FLO-20240724-77999</t>
  </si>
  <si>
    <t>South John, DC</t>
  </si>
  <si>
    <t>PAI-868091</t>
  </si>
  <si>
    <t>CON-20250727-72643</t>
  </si>
  <si>
    <t>Branditon, ID</t>
  </si>
  <si>
    <t>LIG-971441</t>
  </si>
  <si>
    <t>FLO-20240523-89757</t>
  </si>
  <si>
    <t>Goodhaven, SD</t>
  </si>
  <si>
    <t>PLU-780899</t>
  </si>
  <si>
    <t>MEN-20250620-88334</t>
  </si>
  <si>
    <t>Jeremyview, SD</t>
  </si>
  <si>
    <t>KIT-475238</t>
  </si>
  <si>
    <t>THE-20250116-64223</t>
  </si>
  <si>
    <t>Valentinetown, NY</t>
  </si>
  <si>
    <t>ELE-792482</t>
  </si>
  <si>
    <t>FLO-20240728-10331</t>
  </si>
  <si>
    <t>Curtisshire, PW</t>
  </si>
  <si>
    <t>STO-898244</t>
  </si>
  <si>
    <t>HAR-20240303-77908</t>
  </si>
  <si>
    <t>West Jessica, AK</t>
  </si>
  <si>
    <t>LIG-502019</t>
  </si>
  <si>
    <t>COS-20240831-13329</t>
  </si>
  <si>
    <t>Allenhaven, RI</t>
  </si>
  <si>
    <t>PAI-217781</t>
  </si>
  <si>
    <t>THE-20250728-59966</t>
  </si>
  <si>
    <t>Port Sharonfurt, IA</t>
  </si>
  <si>
    <t>STO-640915</t>
  </si>
  <si>
    <t>DO-20241025-66685</t>
  </si>
  <si>
    <t>Andreashire, VT</t>
  </si>
  <si>
    <t>TOO-422305</t>
  </si>
  <si>
    <t>84-20250117-61645</t>
  </si>
  <si>
    <t>Weberbury, MT</t>
  </si>
  <si>
    <t>LUM-335903</t>
  </si>
  <si>
    <t>CON-20240520-78914</t>
  </si>
  <si>
    <t>Port Johnathantown, AR</t>
  </si>
  <si>
    <t>PLU-241033</t>
  </si>
  <si>
    <t>LOW-20250209-91470</t>
  </si>
  <si>
    <t>North Carlos, SD</t>
  </si>
  <si>
    <t>KIT-542491</t>
  </si>
  <si>
    <t>THE-20240615-76366</t>
  </si>
  <si>
    <t>Matthewburgh, FM</t>
  </si>
  <si>
    <t>HVA-983523</t>
  </si>
  <si>
    <t>THE-20240914-12046</t>
  </si>
  <si>
    <t>Jennyburgh, DE</t>
  </si>
  <si>
    <t>PAI-942756</t>
  </si>
  <si>
    <t>DO-20240903-51142</t>
  </si>
  <si>
    <t>Jerrymouth, IA</t>
  </si>
  <si>
    <t>HVA-577715</t>
  </si>
  <si>
    <t>LOW-20240226-77001</t>
  </si>
  <si>
    <t>Maryland, VI</t>
  </si>
  <si>
    <t>DRY-725398</t>
  </si>
  <si>
    <t>FLO-20240516-90449</t>
  </si>
  <si>
    <t>Lake Barbara, KS</t>
  </si>
  <si>
    <t>TOO-383425</t>
  </si>
  <si>
    <t>84-20250711-93446</t>
  </si>
  <si>
    <t>Harveyside, AL</t>
  </si>
  <si>
    <t>LUM-777072</t>
  </si>
  <si>
    <t>THE-20250609-48131</t>
  </si>
  <si>
    <t>North Leslie, LA</t>
  </si>
  <si>
    <t>APP-979893</t>
  </si>
  <si>
    <t>DO-20241017-89761</t>
  </si>
  <si>
    <t>Kathleentown, UT</t>
  </si>
  <si>
    <t>DRY-323861</t>
  </si>
  <si>
    <t>84-20240329-21649</t>
  </si>
  <si>
    <t>Lake Kennethburgh, AK</t>
  </si>
  <si>
    <t>TOO-245571</t>
  </si>
  <si>
    <t>FLO-20250209-33147</t>
  </si>
  <si>
    <t>Lindabury, FL</t>
  </si>
  <si>
    <t>PAI-466925</t>
  </si>
  <si>
    <t>84-20250407-75763</t>
  </si>
  <si>
    <t>PLU-595692</t>
  </si>
  <si>
    <t>HAR-20240830-89424</t>
  </si>
  <si>
    <t>Port Steven, NJ</t>
  </si>
  <si>
    <t>PAI-797580</t>
  </si>
  <si>
    <t>COS-20240530-18763</t>
  </si>
  <si>
    <t>Glendatown, MT</t>
  </si>
  <si>
    <t>OUT-476032</t>
  </si>
  <si>
    <t>LOW-20241009-29054</t>
  </si>
  <si>
    <t>Petermouth, AK</t>
  </si>
  <si>
    <t>KIT-550539</t>
  </si>
  <si>
    <t>MEN-20241226-54594</t>
  </si>
  <si>
    <t>Hollyton, AR</t>
  </si>
  <si>
    <t>DOO-409619</t>
  </si>
  <si>
    <t>ACE-20240323-53773</t>
  </si>
  <si>
    <t>West Davidberg, AZ</t>
  </si>
  <si>
    <t>PLU-366117</t>
  </si>
  <si>
    <t>THE-20240317-97394</t>
  </si>
  <si>
    <t>Annetown, OK</t>
  </si>
  <si>
    <t>LIG-691053</t>
  </si>
  <si>
    <t>COS-20250525-58412</t>
  </si>
  <si>
    <t>North Donaldshire, NH</t>
  </si>
  <si>
    <t>OUT-258767</t>
  </si>
  <si>
    <t>COS-20250725-91177</t>
  </si>
  <si>
    <t>New Alicia, NM</t>
  </si>
  <si>
    <t>PAI-638629</t>
  </si>
  <si>
    <t>DO-20250317-64535</t>
  </si>
  <si>
    <t>East Monique, AS</t>
  </si>
  <si>
    <t>PLU-955725</t>
  </si>
  <si>
    <t>DO-20241021-97271</t>
  </si>
  <si>
    <t>Lake Melissa, VT</t>
  </si>
  <si>
    <t>PLU-455493</t>
  </si>
  <si>
    <t>THE-20250418-45623</t>
  </si>
  <si>
    <t>West Dawnville, VI</t>
  </si>
  <si>
    <t>DOO-657515</t>
  </si>
  <si>
    <t>DO-20250317-26931</t>
  </si>
  <si>
    <t>New Mitchellview, AK</t>
  </si>
  <si>
    <t>DRY-771481</t>
  </si>
  <si>
    <t>HAR-20240822-90726</t>
  </si>
  <si>
    <t>East Connieview, MA</t>
  </si>
  <si>
    <t>HVA-118863</t>
  </si>
  <si>
    <t>COS-20250209-99606</t>
  </si>
  <si>
    <t>Port Derekport, MS</t>
  </si>
  <si>
    <t>FLO-771678</t>
  </si>
  <si>
    <t>84-20250119-59131</t>
  </si>
  <si>
    <t>Jamesport, TN</t>
  </si>
  <si>
    <t>PAI-799521</t>
  </si>
  <si>
    <t>FLO-20241116-73493</t>
  </si>
  <si>
    <t>North Jenniferberg, AS</t>
  </si>
  <si>
    <t>DOO-483401</t>
  </si>
  <si>
    <t>THE-20250727-38741</t>
  </si>
  <si>
    <t>New Connie, ND</t>
  </si>
  <si>
    <t>TOO-280857</t>
  </si>
  <si>
    <t>LOW-20250121-60385</t>
  </si>
  <si>
    <t>Boothborough, DC</t>
  </si>
  <si>
    <t>STO-653014</t>
  </si>
  <si>
    <t>MEN-20241019-85882</t>
  </si>
  <si>
    <t>Robinsonville, ME</t>
  </si>
  <si>
    <t>DRY-886581</t>
  </si>
  <si>
    <t>MEN-20250405-69709</t>
  </si>
  <si>
    <t>New Bonnieside, AK</t>
  </si>
  <si>
    <t>PLU-768820</t>
  </si>
  <si>
    <t>WAL-20241030-65110</t>
  </si>
  <si>
    <t>Melindamouth, ND</t>
  </si>
  <si>
    <t>TOO-863150</t>
  </si>
  <si>
    <t>THE-20241110-46681</t>
  </si>
  <si>
    <t>Marcborough, CA</t>
  </si>
  <si>
    <t>LUM-847750</t>
  </si>
  <si>
    <t>CON-20240731-77193</t>
  </si>
  <si>
    <t>Christopherhaven, OK</t>
  </si>
  <si>
    <t>PAI-200000</t>
  </si>
  <si>
    <t>DO-20250221-38977</t>
  </si>
  <si>
    <t>Lake Rebeccaview, AL</t>
  </si>
  <si>
    <t>PLU-654099</t>
  </si>
  <si>
    <t>ACE-20250311-53402</t>
  </si>
  <si>
    <t>New Justinstad, VI</t>
  </si>
  <si>
    <t>TOO-951033</t>
  </si>
  <si>
    <t>MEN-20250709-98198</t>
  </si>
  <si>
    <t>Lake Randy, IA</t>
  </si>
  <si>
    <t>KIT-962032</t>
  </si>
  <si>
    <t>CON-20250728-63962</t>
  </si>
  <si>
    <t>Johnstad, PR</t>
  </si>
  <si>
    <t>KIT-249558</t>
  </si>
  <si>
    <t>HAR-20250516-87576</t>
  </si>
  <si>
    <t>East Leah, PW</t>
  </si>
  <si>
    <t>PLU-324912</t>
  </si>
  <si>
    <t>WAL-20250311-92124</t>
  </si>
  <si>
    <t>Collinsland, MH</t>
  </si>
  <si>
    <t>FLO-610263</t>
  </si>
  <si>
    <t>DO-20240226-41329</t>
  </si>
  <si>
    <t>West Madison, MI</t>
  </si>
  <si>
    <t>FLO-776866</t>
  </si>
  <si>
    <t>THE-20250205-83780</t>
  </si>
  <si>
    <t>Port Victorchester, NY</t>
  </si>
  <si>
    <t>ELE-764658</t>
  </si>
  <si>
    <t>DO-20250221-50091</t>
  </si>
  <si>
    <t>Frankstad, NJ</t>
  </si>
  <si>
    <t>OUT-172396</t>
  </si>
  <si>
    <t>LOW-20250722-95717</t>
  </si>
  <si>
    <t>Joshualand, PR</t>
  </si>
  <si>
    <t>PLU-640783</t>
  </si>
  <si>
    <t>DO-20240507-64660</t>
  </si>
  <si>
    <t>APP-725016</t>
  </si>
  <si>
    <t>THE-20240718-93931</t>
  </si>
  <si>
    <t>Jessicamouth, MN</t>
  </si>
  <si>
    <t>PAI-833729</t>
  </si>
  <si>
    <t>WAL-20250219-80103</t>
  </si>
  <si>
    <t>Garrettberg, HI</t>
  </si>
  <si>
    <t>TOO-717219</t>
  </si>
  <si>
    <t>DO-20250306-91122</t>
  </si>
  <si>
    <t>South Michaelbury, MD</t>
  </si>
  <si>
    <t>APP-616440</t>
  </si>
  <si>
    <t>84-20250524-90743</t>
  </si>
  <si>
    <t>Lake Laurenside, WI</t>
  </si>
  <si>
    <t>HVA-707847</t>
  </si>
  <si>
    <t>HAR-20250503-54764</t>
  </si>
  <si>
    <t>New Paulland, IN</t>
  </si>
  <si>
    <t>STO-802968</t>
  </si>
  <si>
    <t>THE-20250613-82086</t>
  </si>
  <si>
    <t>North Shellyburgh, MP</t>
  </si>
  <si>
    <t>PAI-629302</t>
  </si>
  <si>
    <t>ACE-20241220-90341</t>
  </si>
  <si>
    <t>Lake Kristenport, WI</t>
  </si>
  <si>
    <t>PLU-407265</t>
  </si>
  <si>
    <t>THE-20241108-50438</t>
  </si>
  <si>
    <t>North Morganshire, AK</t>
  </si>
  <si>
    <t>DOO-824915</t>
  </si>
  <si>
    <t>ACE-20250414-19646</t>
  </si>
  <si>
    <t>LUM-910986</t>
  </si>
  <si>
    <t>84-20240421-69234</t>
  </si>
  <si>
    <t>TOO-578936</t>
  </si>
  <si>
    <t>THE-20241219-14180</t>
  </si>
  <si>
    <t>South Davidfort, WI</t>
  </si>
  <si>
    <t>FLO-801343</t>
  </si>
  <si>
    <t>THE-20241028-23381</t>
  </si>
  <si>
    <t>Matthewmouth, GU</t>
  </si>
  <si>
    <t>STO-266797</t>
  </si>
  <si>
    <t>THE-20250314-56561</t>
  </si>
  <si>
    <t>Port Juanport, NH</t>
  </si>
  <si>
    <t>LUM-356507</t>
  </si>
  <si>
    <t>HAR-20250217-42607</t>
  </si>
  <si>
    <t>New Toddtown, FL</t>
  </si>
  <si>
    <t>OUT-748350</t>
  </si>
  <si>
    <t>LOW-20250314-82577</t>
  </si>
  <si>
    <t>Thompsonshire, SD</t>
  </si>
  <si>
    <t>DOO-437440</t>
  </si>
  <si>
    <t>HAR-20250104-26920</t>
  </si>
  <si>
    <t>Lake Sarah, ID</t>
  </si>
  <si>
    <t>ELE-463361</t>
  </si>
  <si>
    <t>ACE-20240510-89868</t>
  </si>
  <si>
    <t>South Rachel, LA</t>
  </si>
  <si>
    <t>PAI-820459</t>
  </si>
  <si>
    <t>84-20250513-51720</t>
  </si>
  <si>
    <t>Clarkmouth, MA</t>
  </si>
  <si>
    <t>HVA-951223</t>
  </si>
  <si>
    <t>ACE-20241206-55294</t>
  </si>
  <si>
    <t>North Rachelstad, ND</t>
  </si>
  <si>
    <t>PLU-883978</t>
  </si>
  <si>
    <t>LOW-20240828-53466</t>
  </si>
  <si>
    <t>West Marie, TN</t>
  </si>
  <si>
    <t>PAI-753600</t>
  </si>
  <si>
    <t>COS-20250513-99513</t>
  </si>
  <si>
    <t>Riceview, KS</t>
  </si>
  <si>
    <t>ELE-823548</t>
  </si>
  <si>
    <t>HAR-20240905-24125</t>
  </si>
  <si>
    <t>Faithborough, NE</t>
  </si>
  <si>
    <t>LIG-585540</t>
  </si>
  <si>
    <t>ACE-20241127-84280</t>
  </si>
  <si>
    <t>East Markview, KS</t>
  </si>
  <si>
    <t>FLO-389841</t>
  </si>
  <si>
    <t>DO-20250727-39717</t>
  </si>
  <si>
    <t>Walshfort, UT</t>
  </si>
  <si>
    <t>PLU-742935</t>
  </si>
  <si>
    <t>WAL-20250423-72224</t>
  </si>
  <si>
    <t>South Sandraberg, WA</t>
  </si>
  <si>
    <t>KIT-436112</t>
  </si>
  <si>
    <t>THE-20241231-23075</t>
  </si>
  <si>
    <t>HVA-539126</t>
  </si>
  <si>
    <t>CON-20240511-37425</t>
  </si>
  <si>
    <t>East Anita, NJ</t>
  </si>
  <si>
    <t>PLU-252800</t>
  </si>
  <si>
    <t>HAR-20240423-39326</t>
  </si>
  <si>
    <t>South Crystal, AL</t>
  </si>
  <si>
    <t>FLO-566380</t>
  </si>
  <si>
    <t>84-20240606-81552</t>
  </si>
  <si>
    <t>Mortonmouth, DE</t>
  </si>
  <si>
    <t>LUM-562665</t>
  </si>
  <si>
    <t>LOW-20250609-87830</t>
  </si>
  <si>
    <t>Rodriguezshire, PR</t>
  </si>
  <si>
    <t>HVA-311096</t>
  </si>
  <si>
    <t>DO-20250629-13470</t>
  </si>
  <si>
    <t>North Katrina, IA</t>
  </si>
  <si>
    <t>LIG-472129</t>
  </si>
  <si>
    <t>84-20250402-11664</t>
  </si>
  <si>
    <t>LIG-273488</t>
  </si>
  <si>
    <t>COS-20241201-93890</t>
  </si>
  <si>
    <t>West Brianchester, GA</t>
  </si>
  <si>
    <t>APP-909212</t>
  </si>
  <si>
    <t>COS-20240721-75825</t>
  </si>
  <si>
    <t>Lake Heidi, WI</t>
  </si>
  <si>
    <t>LUM-441982</t>
  </si>
  <si>
    <t>COS-20240627-94575</t>
  </si>
  <si>
    <t>Port Rhonda, FL</t>
  </si>
  <si>
    <t>ELE-613335</t>
  </si>
  <si>
    <t>MEN-20250412-62506</t>
  </si>
  <si>
    <t>Lake Patricia, OH</t>
  </si>
  <si>
    <t>APP-416763</t>
  </si>
  <si>
    <t>ACE-20241112-35959</t>
  </si>
  <si>
    <t>Nathanshire, FL</t>
  </si>
  <si>
    <t>DOO-817638</t>
  </si>
  <si>
    <t>HAR-20250724-10778</t>
  </si>
  <si>
    <t>Lake Kathy, MP</t>
  </si>
  <si>
    <t>HVA-913001</t>
  </si>
  <si>
    <t>MEN-20250604-12258</t>
  </si>
  <si>
    <t>East Julie, VA</t>
  </si>
  <si>
    <t>DRY-789896</t>
  </si>
  <si>
    <t>84-20240304-49932</t>
  </si>
  <si>
    <t>Port Dylanburgh, TX</t>
  </si>
  <si>
    <t>HVA-997605</t>
  </si>
  <si>
    <t>COS-20250121-43723</t>
  </si>
  <si>
    <t>Debrahaven, PR</t>
  </si>
  <si>
    <t>DRY-511158</t>
  </si>
  <si>
    <t>CON-20241115-50665</t>
  </si>
  <si>
    <t>Gabriellemouth, KY</t>
  </si>
  <si>
    <t>FLO-702224</t>
  </si>
  <si>
    <t>WAL-20250502-84474</t>
  </si>
  <si>
    <t>East Alejandroborough, NV</t>
  </si>
  <si>
    <t>PLU-839205</t>
  </si>
  <si>
    <t>HAR-20250621-14248</t>
  </si>
  <si>
    <t>Tylerberg, AK</t>
  </si>
  <si>
    <t>DOO-275842</t>
  </si>
  <si>
    <t>WAL-20240722-90310</t>
  </si>
  <si>
    <t>Port Karen, NJ</t>
  </si>
  <si>
    <t>KIT-634613</t>
  </si>
  <si>
    <t>CON-20250703-67255</t>
  </si>
  <si>
    <t>South Breanna, WV</t>
  </si>
  <si>
    <t>OUT-169071</t>
  </si>
  <si>
    <t>MEN-20250528-75482</t>
  </si>
  <si>
    <t>South Thomas, NC</t>
  </si>
  <si>
    <t>APP-177920</t>
  </si>
  <si>
    <t>LOW-20250428-95703</t>
  </si>
  <si>
    <t>Rodriguezburgh, WV</t>
  </si>
  <si>
    <t>APP-692930</t>
  </si>
  <si>
    <t>CON-20250710-72613</t>
  </si>
  <si>
    <t>Jeffreyberg, NV</t>
  </si>
  <si>
    <t>DRY-517656</t>
  </si>
  <si>
    <t>84-20240427-45816</t>
  </si>
  <si>
    <t>Port Brian, HI</t>
  </si>
  <si>
    <t>STO-301758</t>
  </si>
  <si>
    <t>THE-20240612-12012</t>
  </si>
  <si>
    <t>Lake Ian, GA</t>
  </si>
  <si>
    <t>PLU-477663</t>
  </si>
  <si>
    <t>LOW-20250706-51447</t>
  </si>
  <si>
    <t>North Margaretbury, TX</t>
  </si>
  <si>
    <t>HVA-346990</t>
  </si>
  <si>
    <t>HAR-20250328-26661</t>
  </si>
  <si>
    <t>Hernandezside, AL</t>
  </si>
  <si>
    <t>DOO-352116</t>
  </si>
  <si>
    <t>COS-20250406-32521</t>
  </si>
  <si>
    <t>Cynthiaton, CA</t>
  </si>
  <si>
    <t>LIG-189838</t>
  </si>
  <si>
    <t>CON-20240622-63230</t>
  </si>
  <si>
    <t>North Vincent, GA</t>
  </si>
  <si>
    <t>APP-812202</t>
  </si>
  <si>
    <t>FLO-20240726-86745</t>
  </si>
  <si>
    <t>Davidtown, OK</t>
  </si>
  <si>
    <t>ELE-125407</t>
  </si>
  <si>
    <t>WAL-20240827-34459</t>
  </si>
  <si>
    <t>Aaronhaven, NY</t>
  </si>
  <si>
    <t>DOO-156361</t>
  </si>
  <si>
    <t>WAL-20250723-13423</t>
  </si>
  <si>
    <t>Michaelshire, DC</t>
  </si>
  <si>
    <t>KIT-876400</t>
  </si>
  <si>
    <t>CON-20240518-25920</t>
  </si>
  <si>
    <t>Patrickmouth, WI</t>
  </si>
  <si>
    <t>FLO-594015</t>
  </si>
  <si>
    <t>COS-20250109-95023</t>
  </si>
  <si>
    <t>Susanborough, SC</t>
  </si>
  <si>
    <t>LIG-490363</t>
  </si>
  <si>
    <t>CON-20240302-96403</t>
  </si>
  <si>
    <t>South Angela, WV</t>
  </si>
  <si>
    <t>LUM-629489</t>
  </si>
  <si>
    <t>DO-20241024-38745</t>
  </si>
  <si>
    <t>Danielland, OK</t>
  </si>
  <si>
    <t>OUT-220533</t>
  </si>
  <si>
    <t>LOW-20250228-97227</t>
  </si>
  <si>
    <t>East Jessica, NJ</t>
  </si>
  <si>
    <t>APP-378118</t>
  </si>
  <si>
    <t>COS-20250624-84434</t>
  </si>
  <si>
    <t>Youngtown, IN</t>
  </si>
  <si>
    <t>DOO-955767</t>
  </si>
  <si>
    <t>WAL-20250427-69676</t>
  </si>
  <si>
    <t>Nguyenview, OK</t>
  </si>
  <si>
    <t>HVA-383695</t>
  </si>
  <si>
    <t>COS-20241219-54199</t>
  </si>
  <si>
    <t>Hinesmouth, MI</t>
  </si>
  <si>
    <t>KIT-644061</t>
  </si>
  <si>
    <t>CON-20241120-76983</t>
  </si>
  <si>
    <t>East Virginiahaven, MT</t>
  </si>
  <si>
    <t>LIG-493602</t>
  </si>
  <si>
    <t>ACE-20240603-25486</t>
  </si>
  <si>
    <t>Williamtown, WV</t>
  </si>
  <si>
    <t>APP-878713</t>
  </si>
  <si>
    <t>FLO-20240419-30544</t>
  </si>
  <si>
    <t>West Anthonymouth, CA</t>
  </si>
  <si>
    <t>DOO-422980</t>
  </si>
  <si>
    <t>HAR-20241024-46898</t>
  </si>
  <si>
    <t>New Alyssaview, LA</t>
  </si>
  <si>
    <t>TOO-931793</t>
  </si>
  <si>
    <t>MEN-20241017-76463</t>
  </si>
  <si>
    <t>Kruegermouth, MN</t>
  </si>
  <si>
    <t>LUM-397176</t>
  </si>
  <si>
    <t>MEN-20241017-13202</t>
  </si>
  <si>
    <t>Scottfort, SD</t>
  </si>
  <si>
    <t>LIG-912406</t>
  </si>
  <si>
    <t>ACE-20240505-61514</t>
  </si>
  <si>
    <t>Dawnberg, MH</t>
  </si>
  <si>
    <t>FLO-213037</t>
  </si>
  <si>
    <t>FLO-20240912-42126</t>
  </si>
  <si>
    <t>North Nicholasbury, FM</t>
  </si>
  <si>
    <t>LUM-474968</t>
  </si>
  <si>
    <t>THE-20250104-51534</t>
  </si>
  <si>
    <t>East Brad, PA</t>
  </si>
  <si>
    <t>FLO-123487</t>
  </si>
  <si>
    <t>WAL-20240909-10118</t>
  </si>
  <si>
    <t>Riceton, AL</t>
  </si>
  <si>
    <t>LIG-239910</t>
  </si>
  <si>
    <t>CON-20240502-97648</t>
  </si>
  <si>
    <t>New James, UT</t>
  </si>
  <si>
    <t>DRY-246691</t>
  </si>
  <si>
    <t>DO-20240905-57131</t>
  </si>
  <si>
    <t>Mariaborough, IN</t>
  </si>
  <si>
    <t>KIT-342700</t>
  </si>
  <si>
    <t>ACE-20240301-90618</t>
  </si>
  <si>
    <t>Port Jonathanshire, MA</t>
  </si>
  <si>
    <t>DOO-741444</t>
  </si>
  <si>
    <t>THE-20241009-96667</t>
  </si>
  <si>
    <t>South Isaac, NC</t>
  </si>
  <si>
    <t>KIT-559636</t>
  </si>
  <si>
    <t>ACE-20240317-37975</t>
  </si>
  <si>
    <t>New Derrick, GA</t>
  </si>
  <si>
    <t>APP-242909</t>
  </si>
  <si>
    <t>DO-20250115-34049</t>
  </si>
  <si>
    <t>South Allison, FL</t>
  </si>
  <si>
    <t>PLU-948357</t>
  </si>
  <si>
    <t>CON-20250505-62031</t>
  </si>
  <si>
    <t>Thompsonland, WI</t>
  </si>
  <si>
    <t>LIG-759142</t>
  </si>
  <si>
    <t>FLO-20250214-65408</t>
  </si>
  <si>
    <t>South Amanda, NM</t>
  </si>
  <si>
    <t>KIT-267204</t>
  </si>
  <si>
    <t>84-20240429-62760</t>
  </si>
  <si>
    <t>Port Morgan, AZ</t>
  </si>
  <si>
    <t>HVA-909424</t>
  </si>
  <si>
    <t>HAR-20241211-99474</t>
  </si>
  <si>
    <t>Thompsonshire, NM</t>
  </si>
  <si>
    <t>PAI-295689</t>
  </si>
  <si>
    <t>MEN-20240516-42942</t>
  </si>
  <si>
    <t>North Jefferychester, TX</t>
  </si>
  <si>
    <t>OUT-510122</t>
  </si>
  <si>
    <t>WAL-20240330-81117</t>
  </si>
  <si>
    <t>Shortport, NJ</t>
  </si>
  <si>
    <t>TOO-937990</t>
  </si>
  <si>
    <t>THE-20250624-50590</t>
  </si>
  <si>
    <t>Taylorton, AL</t>
  </si>
  <si>
    <t>ELE-241368</t>
  </si>
  <si>
    <t>MEN-20250322-49314</t>
  </si>
  <si>
    <t>Nicholasborough, NE</t>
  </si>
  <si>
    <t>HVA-255187</t>
  </si>
  <si>
    <t>CON-20240216-30129</t>
  </si>
  <si>
    <t>North Stephen, WY</t>
  </si>
  <si>
    <t>LUM-183018</t>
  </si>
  <si>
    <t>MEN-20240621-92730</t>
  </si>
  <si>
    <t>Silvafort, MI</t>
  </si>
  <si>
    <t>APP-895676</t>
  </si>
  <si>
    <t>LOW-20250226-19230</t>
  </si>
  <si>
    <t>Russelltown, MI</t>
  </si>
  <si>
    <t>FLO-775318</t>
  </si>
  <si>
    <t>ACE-20250619-20322</t>
  </si>
  <si>
    <t>North Tracyfurt, MA</t>
  </si>
  <si>
    <t>LIG-869776</t>
  </si>
  <si>
    <t>CON-20240520-48705</t>
  </si>
  <si>
    <t>New Paulville, HI</t>
  </si>
  <si>
    <t>KIT-735276</t>
  </si>
  <si>
    <t>WAL-20240708-14863</t>
  </si>
  <si>
    <t>South Donnastad, MS</t>
  </si>
  <si>
    <t>LUM-218964</t>
  </si>
  <si>
    <t>FLO-20250612-12184</t>
  </si>
  <si>
    <t>Port Gregory, NJ</t>
  </si>
  <si>
    <t>DRY-997567</t>
  </si>
  <si>
    <t>ACE-20240311-12314</t>
  </si>
  <si>
    <t>South Jacqueline, GA</t>
  </si>
  <si>
    <t>LIG-652470</t>
  </si>
  <si>
    <t>DO-20250727-58445</t>
  </si>
  <si>
    <t>Kimberlyview, KY</t>
  </si>
  <si>
    <t>TOO-226462</t>
  </si>
  <si>
    <t>ACE-20250108-91562</t>
  </si>
  <si>
    <t>Marvintown, PR</t>
  </si>
  <si>
    <t>KIT-580433</t>
  </si>
  <si>
    <t>COS-20240425-50569</t>
  </si>
  <si>
    <t>New Mary, DC</t>
  </si>
  <si>
    <t>DRY-685196</t>
  </si>
  <si>
    <t>MEN-20250427-38620</t>
  </si>
  <si>
    <t>Tonyport, MA</t>
  </si>
  <si>
    <t>DOO-180793</t>
  </si>
  <si>
    <t>WAL-20241218-96558</t>
  </si>
  <si>
    <t>East Lisaberg, IL</t>
  </si>
  <si>
    <t>APP-373701</t>
  </si>
  <si>
    <t>HAR-20250326-67740</t>
  </si>
  <si>
    <t>South Tabitha, NY</t>
  </si>
  <si>
    <t>OUT-840748</t>
  </si>
  <si>
    <t>LOW-20250719-61536</t>
  </si>
  <si>
    <t>Gomezfurt, MA</t>
  </si>
  <si>
    <t>DRY-161580</t>
  </si>
  <si>
    <t>FLO-20240403-34300</t>
  </si>
  <si>
    <t>Robertoborough, PR</t>
  </si>
  <si>
    <t>ELE-938439</t>
  </si>
  <si>
    <t>CON-20250519-75412</t>
  </si>
  <si>
    <t>West Kevin, IA</t>
  </si>
  <si>
    <t>LUM-624344</t>
  </si>
  <si>
    <t>CON-20241026-97539</t>
  </si>
  <si>
    <t>Waltersborough, OK</t>
  </si>
  <si>
    <t>KIT-856280</t>
  </si>
  <si>
    <t>HAR-20250610-96988</t>
  </si>
  <si>
    <t>Kimberlyview, MI</t>
  </si>
  <si>
    <t>FLO-590183</t>
  </si>
  <si>
    <t>WAL-20240228-74661</t>
  </si>
  <si>
    <t>STO-909855</t>
  </si>
  <si>
    <t>COS-20240229-63101</t>
  </si>
  <si>
    <t>Bryanbury, MO</t>
  </si>
  <si>
    <t>TOO-913238</t>
  </si>
  <si>
    <t>CON-20250504-63632</t>
  </si>
  <si>
    <t>West Rogerside, NE</t>
  </si>
  <si>
    <t>PLU-568288</t>
  </si>
  <si>
    <t>MEN-20240405-55604</t>
  </si>
  <si>
    <t>East Cynthia, KS</t>
  </si>
  <si>
    <t>FLO-657352</t>
  </si>
  <si>
    <t>WAL-20240919-10094</t>
  </si>
  <si>
    <t>Owenbury, MO</t>
  </si>
  <si>
    <t>FLO-711216</t>
  </si>
  <si>
    <t>CON-20240310-90672</t>
  </si>
  <si>
    <t>Annetteport, LA</t>
  </si>
  <si>
    <t>STO-164676</t>
  </si>
  <si>
    <t>WAL-20240630-84770</t>
  </si>
  <si>
    <t>Port Benjaminland, CO</t>
  </si>
  <si>
    <t>PAI-417520</t>
  </si>
  <si>
    <t>CON-20241211-67865</t>
  </si>
  <si>
    <t>Johnnyton, NC</t>
  </si>
  <si>
    <t>TOO-535186</t>
  </si>
  <si>
    <t>COS-20250302-40912</t>
  </si>
  <si>
    <t>Lake Kathy, ND</t>
  </si>
  <si>
    <t>LIG-519846</t>
  </si>
  <si>
    <t>COS-20241029-95705</t>
  </si>
  <si>
    <t>Tiffanyshire, KS</t>
  </si>
  <si>
    <t>DOO-974481</t>
  </si>
  <si>
    <t>MEN-20240730-84392</t>
  </si>
  <si>
    <t>New Sean, GA</t>
  </si>
  <si>
    <t>DRY-181244</t>
  </si>
  <si>
    <t>DO-20240630-33748</t>
  </si>
  <si>
    <t>Shawtown, VT</t>
  </si>
  <si>
    <t>LUM-168718</t>
  </si>
  <si>
    <t>MEN-20240905-29432</t>
  </si>
  <si>
    <t>West Richard, VA</t>
  </si>
  <si>
    <t>KIT-473886</t>
  </si>
  <si>
    <t>WAL-20240708-94512</t>
  </si>
  <si>
    <t>Jenniferfurt, VA</t>
  </si>
  <si>
    <t>HVA-755628</t>
  </si>
  <si>
    <t>84-20241207-97347</t>
  </si>
  <si>
    <t>Cruzfort, NV</t>
  </si>
  <si>
    <t>ELE-871033</t>
  </si>
  <si>
    <t>84-20240818-95987</t>
  </si>
  <si>
    <t>North Heathermouth, UT</t>
  </si>
  <si>
    <t>DRY-280796</t>
  </si>
  <si>
    <t>HAR-20250326-32427</t>
  </si>
  <si>
    <t>Bettyburgh, ME</t>
  </si>
  <si>
    <t>PAI-990874</t>
  </si>
  <si>
    <t>THE-20240715-82405</t>
  </si>
  <si>
    <t>Kendraside, NH</t>
  </si>
  <si>
    <t>HVA-186572</t>
  </si>
  <si>
    <t>WAL-20240309-63334</t>
  </si>
  <si>
    <t>South Ashley, KY</t>
  </si>
  <si>
    <t>TOO-990743</t>
  </si>
  <si>
    <t>84-20240304-25690</t>
  </si>
  <si>
    <t>New Robertstad, MI</t>
  </si>
  <si>
    <t>PAI-872004</t>
  </si>
  <si>
    <t>FLO-20250201-86661</t>
  </si>
  <si>
    <t>Huangland, MH</t>
  </si>
  <si>
    <t>ELE-106272</t>
  </si>
  <si>
    <t>ACE-20240217-80824</t>
  </si>
  <si>
    <t>Chenport, AR</t>
  </si>
  <si>
    <t>PAI-573347</t>
  </si>
  <si>
    <t>ACE-20240418-86835</t>
  </si>
  <si>
    <t>Port Michaelfurt, MA</t>
  </si>
  <si>
    <t>STO-125615</t>
  </si>
  <si>
    <t>COS-20250626-62615</t>
  </si>
  <si>
    <t>Annport, FL</t>
  </si>
  <si>
    <t>FLO-142901</t>
  </si>
  <si>
    <t>LOW-20240229-92229</t>
  </si>
  <si>
    <t>Port Eric, AK</t>
  </si>
  <si>
    <t>FLO-616150</t>
  </si>
  <si>
    <t>FLO-20250429-57423</t>
  </si>
  <si>
    <t>East Emily, TX</t>
  </si>
  <si>
    <t>HVA-187641</t>
  </si>
  <si>
    <t>THE-20250511-52382</t>
  </si>
  <si>
    <t>South Roger, NE</t>
  </si>
  <si>
    <t>OUT-276147</t>
  </si>
  <si>
    <t>WAL-20250529-88401</t>
  </si>
  <si>
    <t>DRY-898896</t>
  </si>
  <si>
    <t>FLO-20240320-82397</t>
  </si>
  <si>
    <t>Port Jamesmouth, AS</t>
  </si>
  <si>
    <t>FLO-625915</t>
  </si>
  <si>
    <t>ACE-20250602-37031</t>
  </si>
  <si>
    <t>Robersonfurt, KY</t>
  </si>
  <si>
    <t>DOO-752595</t>
  </si>
  <si>
    <t>THE-20250210-86179</t>
  </si>
  <si>
    <t>FLO-401824</t>
  </si>
  <si>
    <t>ACE-20250303-15962</t>
  </si>
  <si>
    <t>Samanthahaven, KY</t>
  </si>
  <si>
    <t>DRY-659614</t>
  </si>
  <si>
    <t>FLO-20240513-73664</t>
  </si>
  <si>
    <t>Sarahmouth, FM</t>
  </si>
  <si>
    <t>LUM-504591</t>
  </si>
  <si>
    <t>THE-20240609-64132</t>
  </si>
  <si>
    <t>Dianastad, NE</t>
  </si>
  <si>
    <t>OUT-897522</t>
  </si>
  <si>
    <t>WAL-20241128-77422</t>
  </si>
  <si>
    <t>Youngside, LA</t>
  </si>
  <si>
    <t>DRY-271648</t>
  </si>
  <si>
    <t>CON-20240327-31817</t>
  </si>
  <si>
    <t>Michelleport, KY</t>
  </si>
  <si>
    <t>ELE-914791</t>
  </si>
  <si>
    <t>FLO-20241029-16208</t>
  </si>
  <si>
    <t>New Michael, PW</t>
  </si>
  <si>
    <t>OUT-775208</t>
  </si>
  <si>
    <t>DO-20250307-31086</t>
  </si>
  <si>
    <t>Lake Tinaview, OH</t>
  </si>
  <si>
    <t>OUT-151636</t>
  </si>
  <si>
    <t>DO-20240828-98711</t>
  </si>
  <si>
    <t>Darleneborough, AK</t>
  </si>
  <si>
    <t>LUM-304833</t>
  </si>
  <si>
    <t>WAL-20241005-64069</t>
  </si>
  <si>
    <t>South Kennethstad, KY</t>
  </si>
  <si>
    <t>KIT-579597</t>
  </si>
  <si>
    <t>COS-20241105-97599</t>
  </si>
  <si>
    <t>Port Lisaburgh, AK</t>
  </si>
  <si>
    <t>KIT-492223</t>
  </si>
  <si>
    <t>84-20240917-79968</t>
  </si>
  <si>
    <t>Sandratown, PR</t>
  </si>
  <si>
    <t>HVA-123461</t>
  </si>
  <si>
    <t>FLO-20250501-68645</t>
  </si>
  <si>
    <t>Margaretland, MH</t>
  </si>
  <si>
    <t>OUT-767121</t>
  </si>
  <si>
    <t>84-20241109-67801</t>
  </si>
  <si>
    <t>Millerville, IN</t>
  </si>
  <si>
    <t>FLO-647327</t>
  </si>
  <si>
    <t>DO-20250620-16191</t>
  </si>
  <si>
    <t>Lake Rachael, NM</t>
  </si>
  <si>
    <t>OUT-770779</t>
  </si>
  <si>
    <t>MEN-20250622-32430</t>
  </si>
  <si>
    <t>Thompsonton, PA</t>
  </si>
  <si>
    <t>ELE-706153</t>
  </si>
  <si>
    <t>CON-20241103-29826</t>
  </si>
  <si>
    <t>Jacksonfurt, OK</t>
  </si>
  <si>
    <t>PLU-113832</t>
  </si>
  <si>
    <t>84-20250611-90043</t>
  </si>
  <si>
    <t>West Kathyfort, CA</t>
  </si>
  <si>
    <t>DOO-879594</t>
  </si>
  <si>
    <t>HAR-20250104-19393</t>
  </si>
  <si>
    <t>Frankton, PR</t>
  </si>
  <si>
    <t>PLU-850328</t>
  </si>
  <si>
    <t>WAL-20250514-67560</t>
  </si>
  <si>
    <t>Smithmouth, PA</t>
  </si>
  <si>
    <t>DOO-969193</t>
  </si>
  <si>
    <t>FLO-20241116-75887</t>
  </si>
  <si>
    <t>New Jimmytown, KS</t>
  </si>
  <si>
    <t>LIG-715511</t>
  </si>
  <si>
    <t>ACE-20240719-93507</t>
  </si>
  <si>
    <t>West Jennifer, SC</t>
  </si>
  <si>
    <t>DOO-878260</t>
  </si>
  <si>
    <t>THE-20241231-20233</t>
  </si>
  <si>
    <t>Anitaton, MA</t>
  </si>
  <si>
    <t>DRY-944788</t>
  </si>
  <si>
    <t>MEN-20240511-39895</t>
  </si>
  <si>
    <t>East Natalie, NJ</t>
  </si>
  <si>
    <t>PLU-371723</t>
  </si>
  <si>
    <t>ACE-20240415-84432</t>
  </si>
  <si>
    <t>New Kathrynville, MD</t>
  </si>
  <si>
    <t>LIG-451472</t>
  </si>
  <si>
    <t>MEN-20250729-84129</t>
  </si>
  <si>
    <t>Davistown, LA</t>
  </si>
  <si>
    <t>TOO-419985</t>
  </si>
  <si>
    <t>DO-20241003-63405</t>
  </si>
  <si>
    <t>Port David, DE</t>
  </si>
  <si>
    <t>KIT-606292</t>
  </si>
  <si>
    <t>ACE-20240907-74516</t>
  </si>
  <si>
    <t>Lestad, TN</t>
  </si>
  <si>
    <t>PLU-541791</t>
  </si>
  <si>
    <t>DO-20240913-42051</t>
  </si>
  <si>
    <t>Port Gabriel, FM</t>
  </si>
  <si>
    <t>LUM-111570</t>
  </si>
  <si>
    <t>HAR-20250727-20746</t>
  </si>
  <si>
    <t>Kennedyhaven, AZ</t>
  </si>
  <si>
    <t>DOO-873624</t>
  </si>
  <si>
    <t>LOW-20241017-28057</t>
  </si>
  <si>
    <t>New Erin, CO</t>
  </si>
  <si>
    <t>APP-633284</t>
  </si>
  <si>
    <t>HAR-20250524-19467</t>
  </si>
  <si>
    <t>Jonesborough, CT</t>
  </si>
  <si>
    <t>PAI-547020</t>
  </si>
  <si>
    <t>MEN-20240227-56664</t>
  </si>
  <si>
    <t>New Ryanshire, VA</t>
  </si>
  <si>
    <t>FLO-989667</t>
  </si>
  <si>
    <t>FLO-20241010-77531</t>
  </si>
  <si>
    <t>Jameston, OR</t>
  </si>
  <si>
    <t>ELE-473321</t>
  </si>
  <si>
    <t>LOW-20250523-53308</t>
  </si>
  <si>
    <t>West Melindaborough, LA</t>
  </si>
  <si>
    <t>PLU-536665</t>
  </si>
  <si>
    <t>84-20250519-99844</t>
  </si>
  <si>
    <t>Normanland, WI</t>
  </si>
  <si>
    <t>APP-483115</t>
  </si>
  <si>
    <t>LOW-20240720-72815</t>
  </si>
  <si>
    <t>Lake William, PW</t>
  </si>
  <si>
    <t>HVA-661018</t>
  </si>
  <si>
    <t>84-20241010-41836</t>
  </si>
  <si>
    <t>North Christopherport, WY</t>
  </si>
  <si>
    <t>ELE-540481</t>
  </si>
  <si>
    <t>THE-20240410-34407</t>
  </si>
  <si>
    <t>Jacobshaven, OH</t>
  </si>
  <si>
    <t>TOO-158967</t>
  </si>
  <si>
    <t>WAL-20250523-33983</t>
  </si>
  <si>
    <t>Elizabethchester, WV</t>
  </si>
  <si>
    <t>DRY-330596</t>
  </si>
  <si>
    <t>HAR-20250528-14894</t>
  </si>
  <si>
    <t>New Paul, AL</t>
  </si>
  <si>
    <t>PLU-689412</t>
  </si>
  <si>
    <t>FLO-20250223-29357</t>
  </si>
  <si>
    <t>Port Stephen, AK</t>
  </si>
  <si>
    <t>TOO-108799</t>
  </si>
  <si>
    <t>HAR-20250620-14019</t>
  </si>
  <si>
    <t>New Garyfort, IN</t>
  </si>
  <si>
    <t>KIT-659381</t>
  </si>
  <si>
    <t>ACE-20250111-17106</t>
  </si>
  <si>
    <t>Clarkview, PW</t>
  </si>
  <si>
    <t>DOO-655787</t>
  </si>
  <si>
    <t>ACE-20250622-16067</t>
  </si>
  <si>
    <t>North Elizabeth, DE</t>
  </si>
  <si>
    <t>OUT-189097</t>
  </si>
  <si>
    <t>ACE-20240829-16487</t>
  </si>
  <si>
    <t>West Stevemouth, UT</t>
  </si>
  <si>
    <t>OUT-294172</t>
  </si>
  <si>
    <t>ACE-20250307-24347</t>
  </si>
  <si>
    <t>Lake Meredithstad, IA</t>
  </si>
  <si>
    <t>FLO-810093</t>
  </si>
  <si>
    <t>LOW-20250302-78546</t>
  </si>
  <si>
    <t>Gonzalesport, DC</t>
  </si>
  <si>
    <t>LIG-664590</t>
  </si>
  <si>
    <t>HAR-20250702-64002</t>
  </si>
  <si>
    <t>OUT-348951</t>
  </si>
  <si>
    <t>CON-20240828-64361</t>
  </si>
  <si>
    <t>East Matthewville, NY</t>
  </si>
  <si>
    <t>LIG-306680</t>
  </si>
  <si>
    <t>COS-20240831-89217</t>
  </si>
  <si>
    <t>New Kevinburgh, GA</t>
  </si>
  <si>
    <t>KIT-472433</t>
  </si>
  <si>
    <t>COS-20240721-35205</t>
  </si>
  <si>
    <t>New Victoria, OR</t>
  </si>
  <si>
    <t>PLU-620378</t>
  </si>
  <si>
    <t>COS-20240913-19926</t>
  </si>
  <si>
    <t>East Stephenstad, NC</t>
  </si>
  <si>
    <t>PLU-718834</t>
  </si>
  <si>
    <t>ACE-20240328-30337</t>
  </si>
  <si>
    <t>Port Annefurt, MP</t>
  </si>
  <si>
    <t>HVA-512789</t>
  </si>
  <si>
    <t>WAL-20250125-42529</t>
  </si>
  <si>
    <t>West Baileyview, OK</t>
  </si>
  <si>
    <t>TOO-192422</t>
  </si>
  <si>
    <t>HAR-20250501-56104</t>
  </si>
  <si>
    <t>Kellyfort, RI</t>
  </si>
  <si>
    <t>APP-707566</t>
  </si>
  <si>
    <t>COS-20250605-79703</t>
  </si>
  <si>
    <t>East Javierhaven, MD</t>
  </si>
  <si>
    <t>HVA-795165</t>
  </si>
  <si>
    <t>THE-20241222-39258</t>
  </si>
  <si>
    <t>Whitemouth, WV</t>
  </si>
  <si>
    <t>PAI-469951</t>
  </si>
  <si>
    <t>84-20241209-21125</t>
  </si>
  <si>
    <t>West Sarahmouth, NE</t>
  </si>
  <si>
    <t>PLU-192791</t>
  </si>
  <si>
    <t>ACE-20240730-75659</t>
  </si>
  <si>
    <t>Yeseniashire, IA</t>
  </si>
  <si>
    <t>PAI-715486</t>
  </si>
  <si>
    <t>CON-20250610-72089</t>
  </si>
  <si>
    <t>New Gary, UT</t>
  </si>
  <si>
    <t>FLO-647680</t>
  </si>
  <si>
    <t>THE-20240424-70249</t>
  </si>
  <si>
    <t>West Michelle, NH</t>
  </si>
  <si>
    <t>PLU-312408</t>
  </si>
  <si>
    <t>CON-20250408-36561</t>
  </si>
  <si>
    <t>North Courtneychester, NY</t>
  </si>
  <si>
    <t>KIT-216207</t>
  </si>
  <si>
    <t>WAL-20250706-48235</t>
  </si>
  <si>
    <t>Karentown, WV</t>
  </si>
  <si>
    <t>LUM-502919</t>
  </si>
  <si>
    <t>FLO-20250613-70859</t>
  </si>
  <si>
    <t>Port Laurie, VI</t>
  </si>
  <si>
    <t>DOO-888232</t>
  </si>
  <si>
    <t>MEN-20240819-64811</t>
  </si>
  <si>
    <t>Smithfurt, NH</t>
  </si>
  <si>
    <t>LUM-275950</t>
  </si>
  <si>
    <t>MEN-20250114-20560</t>
  </si>
  <si>
    <t>Grantton, SC</t>
  </si>
  <si>
    <t>OUT-962670</t>
  </si>
  <si>
    <t>DO-20250521-27816</t>
  </si>
  <si>
    <t>West Crystal, CO</t>
  </si>
  <si>
    <t>APP-114611</t>
  </si>
  <si>
    <t>CON-20240506-49908</t>
  </si>
  <si>
    <t>Isaacside, ID</t>
  </si>
  <si>
    <t>FLO-691746</t>
  </si>
  <si>
    <t>THE-20250220-28329</t>
  </si>
  <si>
    <t>Amyfurt, WI</t>
  </si>
  <si>
    <t>DOO-474640</t>
  </si>
  <si>
    <t>THE-20250123-95198</t>
  </si>
  <si>
    <t>Williamsmouth, TX</t>
  </si>
  <si>
    <t>STO-578589</t>
  </si>
  <si>
    <t>HAR-20241023-15238</t>
  </si>
  <si>
    <t>New Beverlyburgh, GU</t>
  </si>
  <si>
    <t>LUM-220736</t>
  </si>
  <si>
    <t>84-20240514-99294</t>
  </si>
  <si>
    <t>Ronaldhaven, IA</t>
  </si>
  <si>
    <t>ELE-584156</t>
  </si>
  <si>
    <t>ACE-20250410-54181</t>
  </si>
  <si>
    <t>Jenniferside, AR</t>
  </si>
  <si>
    <t>DRY-178392</t>
  </si>
  <si>
    <t>LOW-20240904-79374</t>
  </si>
  <si>
    <t>East Ashley, FM</t>
  </si>
  <si>
    <t>ELE-856942</t>
  </si>
  <si>
    <t>THE-20240813-66250</t>
  </si>
  <si>
    <t>Draketown, CT</t>
  </si>
  <si>
    <t>APP-148828</t>
  </si>
  <si>
    <t>WAL-20250116-24935</t>
  </si>
  <si>
    <t>West Carol, VI</t>
  </si>
  <si>
    <t>LIG-697677</t>
  </si>
  <si>
    <t>WAL-20241222-68911</t>
  </si>
  <si>
    <t>East Ruth, AL</t>
  </si>
  <si>
    <t>HVA-416408</t>
  </si>
  <si>
    <t>THE-20250215-15463</t>
  </si>
  <si>
    <t>Matthewsmouth, AL</t>
  </si>
  <si>
    <t>FLO-990793</t>
  </si>
  <si>
    <t>HAR-20250320-57509</t>
  </si>
  <si>
    <t>Taylorport, PA</t>
  </si>
  <si>
    <t>TOO-827915</t>
  </si>
  <si>
    <t>CON-20240419-89580</t>
  </si>
  <si>
    <t>Annamouth, KY</t>
  </si>
  <si>
    <t>KIT-492360</t>
  </si>
  <si>
    <t>MEN-20240713-80686</t>
  </si>
  <si>
    <t>Brittanybury, MH</t>
  </si>
  <si>
    <t>DOO-333139</t>
  </si>
  <si>
    <t>MEN-20240627-39695</t>
  </si>
  <si>
    <t>West Markfurt, RI</t>
  </si>
  <si>
    <t>DRY-193823</t>
  </si>
  <si>
    <t>CON-20250117-33290</t>
  </si>
  <si>
    <t>North Charles, PR</t>
  </si>
  <si>
    <t>OUT-353197</t>
  </si>
  <si>
    <t>DO-20240529-29361</t>
  </si>
  <si>
    <t>North Russelltown, VT</t>
  </si>
  <si>
    <t>DOO-734823</t>
  </si>
  <si>
    <t>THE-20241016-87392</t>
  </si>
  <si>
    <t>North Peterton, KS</t>
  </si>
  <si>
    <t>ELE-680182</t>
  </si>
  <si>
    <t>WAL-20241218-43386</t>
  </si>
  <si>
    <t>Mercerview, TN</t>
  </si>
  <si>
    <t>DOO-130892</t>
  </si>
  <si>
    <t>THE-20240510-51563</t>
  </si>
  <si>
    <t>North Dianahaven, MD</t>
  </si>
  <si>
    <t>DRY-277712</t>
  </si>
  <si>
    <t>84-20250413-88719</t>
  </si>
  <si>
    <t>Port Jack, ME</t>
  </si>
  <si>
    <t>LUM-477117</t>
  </si>
  <si>
    <t>DO-20250518-71048</t>
  </si>
  <si>
    <t>Tylermouth, KY</t>
  </si>
  <si>
    <t>LIG-769881</t>
  </si>
  <si>
    <t>DO-20250726-22429</t>
  </si>
  <si>
    <t>Johnsonville, NC</t>
  </si>
  <si>
    <t>PAI-107704</t>
  </si>
  <si>
    <t>HAR-20250128-57893</t>
  </si>
  <si>
    <t>Ryanburgh, ND</t>
  </si>
  <si>
    <t>KIT-930392</t>
  </si>
  <si>
    <t>THE-20250529-35563</t>
  </si>
  <si>
    <t>East Rachel, TX</t>
  </si>
  <si>
    <t>FLO-20240828-42854</t>
  </si>
  <si>
    <t>North Matthewchester, CA</t>
  </si>
  <si>
    <t>STO-493750</t>
  </si>
  <si>
    <t>DO-20241012-67027</t>
  </si>
  <si>
    <t>Andersonchester, TN</t>
  </si>
  <si>
    <t>ELE-752846</t>
  </si>
  <si>
    <t>MEN-20240606-57227</t>
  </si>
  <si>
    <t>New Michael, NH</t>
  </si>
  <si>
    <t>STO-654354</t>
  </si>
  <si>
    <t>84-20241211-42064</t>
  </si>
  <si>
    <t>Wellsburgh, MD</t>
  </si>
  <si>
    <t>STO-797853</t>
  </si>
  <si>
    <t>84-20240809-53801</t>
  </si>
  <si>
    <t>Johnland, VT</t>
  </si>
  <si>
    <t>LIG-549205</t>
  </si>
  <si>
    <t>THE-20240817-88596</t>
  </si>
  <si>
    <t>Lake Ashley, KS</t>
  </si>
  <si>
    <t>DOO-566277</t>
  </si>
  <si>
    <t>ACE-20241121-13062</t>
  </si>
  <si>
    <t>Edwardstown, VT</t>
  </si>
  <si>
    <t>ELE-798800</t>
  </si>
  <si>
    <t>DO-20250417-95811</t>
  </si>
  <si>
    <t>East Deborahberg, MI</t>
  </si>
  <si>
    <t>PAI-851236</t>
  </si>
  <si>
    <t>LOW-20240626-21520</t>
  </si>
  <si>
    <t>Rachelshire, TX</t>
  </si>
  <si>
    <t>FLO-273190</t>
  </si>
  <si>
    <t>HAR-20240619-53565</t>
  </si>
  <si>
    <t>Davidberg, WY</t>
  </si>
  <si>
    <t>FLO-345521</t>
  </si>
  <si>
    <t>LOW-20250209-12885</t>
  </si>
  <si>
    <t>North Edward, MS</t>
  </si>
  <si>
    <t>LUM-424658</t>
  </si>
  <si>
    <t>CON-20241208-71524</t>
  </si>
  <si>
    <t>Thomasshire, TN</t>
  </si>
  <si>
    <t>HVA-698118</t>
  </si>
  <si>
    <t>THE-20250424-81135</t>
  </si>
  <si>
    <t>Hamiltonville, MP</t>
  </si>
  <si>
    <t>ELE-628180</t>
  </si>
  <si>
    <t>DO-20240706-59389</t>
  </si>
  <si>
    <t>DOO-227918</t>
  </si>
  <si>
    <t>COS-20240505-74792</t>
  </si>
  <si>
    <t>East Michelleborough, DE</t>
  </si>
  <si>
    <t>STO-409285</t>
  </si>
  <si>
    <t>WAL-20241017-66643</t>
  </si>
  <si>
    <t>East Shane, FL</t>
  </si>
  <si>
    <t>DOO-460854</t>
  </si>
  <si>
    <t>DO-20240329-82518</t>
  </si>
  <si>
    <t>Port Savannah, WV</t>
  </si>
  <si>
    <t>HVA-249222</t>
  </si>
  <si>
    <t>DO-20240702-49896</t>
  </si>
  <si>
    <t>Christinebury, SC</t>
  </si>
  <si>
    <t>LIG-505231</t>
  </si>
  <si>
    <t>ACE-20250727-54796</t>
  </si>
  <si>
    <t>North Alexandriaport, IN</t>
  </si>
  <si>
    <t>TOO-754289</t>
  </si>
  <si>
    <t>MEN-20250102-23838</t>
  </si>
  <si>
    <t>Lestermouth, NH</t>
  </si>
  <si>
    <t>LUM-845787</t>
  </si>
  <si>
    <t>HAR-20241214-97420</t>
  </si>
  <si>
    <t>South Shaun, PW</t>
  </si>
  <si>
    <t>DRY-915323</t>
  </si>
  <si>
    <t>HAR-20250224-61223</t>
  </si>
  <si>
    <t>Josephstad, WY</t>
  </si>
  <si>
    <t>DRY-216441</t>
  </si>
  <si>
    <t>84-20240411-58694</t>
  </si>
  <si>
    <t>Andersonmouth, MT</t>
  </si>
  <si>
    <t>DO-20240822-15513</t>
  </si>
  <si>
    <t>South Wendy, AK</t>
  </si>
  <si>
    <t>KIT-208600</t>
  </si>
  <si>
    <t>HAR-20250626-59565</t>
  </si>
  <si>
    <t>Simmonsfort, SC</t>
  </si>
  <si>
    <t>DRY-626306</t>
  </si>
  <si>
    <t>CON-20240605-87165</t>
  </si>
  <si>
    <t>Hillfort, SD</t>
  </si>
  <si>
    <t>TOO-307194</t>
  </si>
  <si>
    <t>THE-20250205-20168</t>
  </si>
  <si>
    <t>East Rachelbury, AR</t>
  </si>
  <si>
    <t>OUT-986627</t>
  </si>
  <si>
    <t>MEN-20250714-13468</t>
  </si>
  <si>
    <t>North Mitchellshire, NE</t>
  </si>
  <si>
    <t>STO-355541</t>
  </si>
  <si>
    <t>CON-20240824-26360</t>
  </si>
  <si>
    <t>Maureenmouth, OK</t>
  </si>
  <si>
    <t>LUM-641696</t>
  </si>
  <si>
    <t>HAR-20240225-38687</t>
  </si>
  <si>
    <t>Fowlershire, AR</t>
  </si>
  <si>
    <t>KIT-805784</t>
  </si>
  <si>
    <t>LOW-20241010-46390</t>
  </si>
  <si>
    <t>West Daleview, NE</t>
  </si>
  <si>
    <t>FLO-217247</t>
  </si>
  <si>
    <t>MEN-20240531-97471</t>
  </si>
  <si>
    <t>West Crystalton, NM</t>
  </si>
  <si>
    <t>LIG-596163</t>
  </si>
  <si>
    <t>FLO-20240802-43024</t>
  </si>
  <si>
    <t>North Tiffanytown, SC</t>
  </si>
  <si>
    <t>TOO-493648</t>
  </si>
  <si>
    <t>DO-20241202-61272</t>
  </si>
  <si>
    <t>East Darleneview, AK</t>
  </si>
  <si>
    <t>APP-214131</t>
  </si>
  <si>
    <t>84-20241101-18918</t>
  </si>
  <si>
    <t>Maryport, NH</t>
  </si>
  <si>
    <t>KIT-412144</t>
  </si>
  <si>
    <t>84-20250310-64989</t>
  </si>
  <si>
    <t>Port Dylanland, MO</t>
  </si>
  <si>
    <t>DRY-493450</t>
  </si>
  <si>
    <t>THE-20240702-90343</t>
  </si>
  <si>
    <t>Lake Caitlinborough, IA</t>
  </si>
  <si>
    <t>DOO-374218</t>
  </si>
  <si>
    <t>CON-20250725-17726</t>
  </si>
  <si>
    <t>Pagemouth, DE</t>
  </si>
  <si>
    <t>OUT-701751</t>
  </si>
  <si>
    <t>HAR-20240405-38354</t>
  </si>
  <si>
    <t>Davisburgh, GU</t>
  </si>
  <si>
    <t>MEN-20250517-47796</t>
  </si>
  <si>
    <t>Lorettaborough, VI</t>
  </si>
  <si>
    <t>HVA-182300</t>
  </si>
  <si>
    <t>LOW-20240501-59230</t>
  </si>
  <si>
    <t>South Kristenland, MH</t>
  </si>
  <si>
    <t>PAI-664071</t>
  </si>
  <si>
    <t>FLO-20250627-47493</t>
  </si>
  <si>
    <t>Port Lorettahaven, AR</t>
  </si>
  <si>
    <t>STO-342135</t>
  </si>
  <si>
    <t>THE-20250317-55165</t>
  </si>
  <si>
    <t>Lauraside, GA</t>
  </si>
  <si>
    <t>OUT-964340</t>
  </si>
  <si>
    <t>84-20250725-72825</t>
  </si>
  <si>
    <t>OUT-471174</t>
  </si>
  <si>
    <t>DO-20250519-97660</t>
  </si>
  <si>
    <t>South Danny, NY</t>
  </si>
  <si>
    <t>FLO-593352</t>
  </si>
  <si>
    <t>CON-20241125-94020</t>
  </si>
  <si>
    <t>South Angela, HI</t>
  </si>
  <si>
    <t>KIT-408357</t>
  </si>
  <si>
    <t>CON-20250226-15532</t>
  </si>
  <si>
    <t>Alisonshire, AK</t>
  </si>
  <si>
    <t>TOO-606576</t>
  </si>
  <si>
    <t>CON-20241018-58783</t>
  </si>
  <si>
    <t>East Tina, MO</t>
  </si>
  <si>
    <t>DRY-329212</t>
  </si>
  <si>
    <t>DO-20241204-44246</t>
  </si>
  <si>
    <t>Port Kenneth, AZ</t>
  </si>
  <si>
    <t>OUT-226044</t>
  </si>
  <si>
    <t>HAR-20250417-15025</t>
  </si>
  <si>
    <t>North Samantha, CO</t>
  </si>
  <si>
    <t>PAI-818317</t>
  </si>
  <si>
    <t>MEN-20240224-54372</t>
  </si>
  <si>
    <t>Kevinberg, GU</t>
  </si>
  <si>
    <t>DRY-807191</t>
  </si>
  <si>
    <t>84-20240626-13128</t>
  </si>
  <si>
    <t>Hernandeztown, PR</t>
  </si>
  <si>
    <t>DRY-816296</t>
  </si>
  <si>
    <t>84-20240222-62205</t>
  </si>
  <si>
    <t>Kennedyside, MN</t>
  </si>
  <si>
    <t>PLU-160173</t>
  </si>
  <si>
    <t>COS-20250124-82119</t>
  </si>
  <si>
    <t>Tomchester, MN</t>
  </si>
  <si>
    <t>OUT-102448</t>
  </si>
  <si>
    <t>COS-20241221-65892</t>
  </si>
  <si>
    <t>East Sherrystad, NC</t>
  </si>
  <si>
    <t>TOO-899614</t>
  </si>
  <si>
    <t>CON-20240301-91162</t>
  </si>
  <si>
    <t>Alvaradoton, GA</t>
  </si>
  <si>
    <t>KIT-403445</t>
  </si>
  <si>
    <t>THE-20240607-40795</t>
  </si>
  <si>
    <t>Josephview, AL</t>
  </si>
  <si>
    <t>OUT-894531</t>
  </si>
  <si>
    <t>CON-20240519-99151</t>
  </si>
  <si>
    <t>East Kaylaview, OH</t>
  </si>
  <si>
    <t>OUT-568764</t>
  </si>
  <si>
    <t>DO-20250326-29725</t>
  </si>
  <si>
    <t>Peterstad, NC</t>
  </si>
  <si>
    <t>STO-474996</t>
  </si>
  <si>
    <t>COS-20240524-79600</t>
  </si>
  <si>
    <t>Bruceport, PW</t>
  </si>
  <si>
    <t>LIG-352295</t>
  </si>
  <si>
    <t>MEN-20241026-14281</t>
  </si>
  <si>
    <t>Palmerchester, MT</t>
  </si>
  <si>
    <t>FLO-181489</t>
  </si>
  <si>
    <t>DO-20240929-17812</t>
  </si>
  <si>
    <t>Lake Kaylaport, KY</t>
  </si>
  <si>
    <t>KIT-981527</t>
  </si>
  <si>
    <t>DO-20240911-80104</t>
  </si>
  <si>
    <t>Woodhaven, NJ</t>
  </si>
  <si>
    <t>STO-199443</t>
  </si>
  <si>
    <t>COS-20240805-47617</t>
  </si>
  <si>
    <t>Dunlapview, MI</t>
  </si>
  <si>
    <t>KIT-875809</t>
  </si>
  <si>
    <t>ACE-20241208-13625</t>
  </si>
  <si>
    <t>Lake Robertaburgh, KY</t>
  </si>
  <si>
    <t>LIG-687403</t>
  </si>
  <si>
    <t>WAL-20250211-73313</t>
  </si>
  <si>
    <t>East Christopher, OH</t>
  </si>
  <si>
    <t>HVA-720448</t>
  </si>
  <si>
    <t>THE-20241019-63048</t>
  </si>
  <si>
    <t>Scottport, PW</t>
  </si>
  <si>
    <t>PAI-158931</t>
  </si>
  <si>
    <t>THE-20241212-51893</t>
  </si>
  <si>
    <t>Brianbury, PW</t>
  </si>
  <si>
    <t>APP-672913</t>
  </si>
  <si>
    <t>ACE-20250711-84122</t>
  </si>
  <si>
    <t>Lloydland, PR</t>
  </si>
  <si>
    <t>FLO-841429</t>
  </si>
  <si>
    <t>HAR-20241001-89018</t>
  </si>
  <si>
    <t>Tracyside, NM</t>
  </si>
  <si>
    <t>STO-574712</t>
  </si>
  <si>
    <t>84-20250518-46919</t>
  </si>
  <si>
    <t>West Deniseton, OK</t>
  </si>
  <si>
    <t>COS-20240517-13557</t>
  </si>
  <si>
    <t>Turnertown, SC</t>
  </si>
  <si>
    <t>OUT-585797</t>
  </si>
  <si>
    <t>84-20250211-65198</t>
  </si>
  <si>
    <t>Jaychester, KY</t>
  </si>
  <si>
    <t>KIT-358205</t>
  </si>
  <si>
    <t>WAL-20240527-57189</t>
  </si>
  <si>
    <t>New Mary, OH</t>
  </si>
  <si>
    <t>FLO-511019</t>
  </si>
  <si>
    <t>CON-20250422-17869</t>
  </si>
  <si>
    <t>East Nathanton, WY</t>
  </si>
  <si>
    <t>PLU-636685</t>
  </si>
  <si>
    <t>MEN-20250101-59004</t>
  </si>
  <si>
    <t>East Kathyburgh, OH</t>
  </si>
  <si>
    <t>LIG-876773</t>
  </si>
  <si>
    <t>84-20241012-66647</t>
  </si>
  <si>
    <t>Port Amber, MD</t>
  </si>
  <si>
    <t>FLO-625268</t>
  </si>
  <si>
    <t>COS-20240604-46926</t>
  </si>
  <si>
    <t>Lake Emily, KY</t>
  </si>
  <si>
    <t>DOO-105018</t>
  </si>
  <si>
    <t>LOW-20250102-96736</t>
  </si>
  <si>
    <t>South Heather, MN</t>
  </si>
  <si>
    <t>PAI-233753</t>
  </si>
  <si>
    <t>COS-20241108-42467</t>
  </si>
  <si>
    <t>Port John, NM</t>
  </si>
  <si>
    <t>APP-738853</t>
  </si>
  <si>
    <t>84-20250802-46826</t>
  </si>
  <si>
    <t>Charlesshire, SD</t>
  </si>
  <si>
    <t>ELE-886521</t>
  </si>
  <si>
    <t>COS-20240706-13884</t>
  </si>
  <si>
    <t>North Carolynton, VT</t>
  </si>
  <si>
    <t>TOO-825613</t>
  </si>
  <si>
    <t>84-20250108-24018</t>
  </si>
  <si>
    <t>Curtisstad, VI</t>
  </si>
  <si>
    <t>PAI-977416</t>
  </si>
  <si>
    <t>MEN-20250321-21061</t>
  </si>
  <si>
    <t>Vasquezville, MS</t>
  </si>
  <si>
    <t>DOO-680285</t>
  </si>
  <si>
    <t>DO-20240720-70357</t>
  </si>
  <si>
    <t>Port Hollyfort, AZ</t>
  </si>
  <si>
    <t>HVA-681211</t>
  </si>
  <si>
    <t>THE-20250619-43796</t>
  </si>
  <si>
    <t>East Debbie, HI</t>
  </si>
  <si>
    <t>DRY-836486</t>
  </si>
  <si>
    <t>MEN-20240922-65805</t>
  </si>
  <si>
    <t>East Ryanstad, WI</t>
  </si>
  <si>
    <t>HVA-354263</t>
  </si>
  <si>
    <t>DO-20250520-33954</t>
  </si>
  <si>
    <t>Fischermouth, NV</t>
  </si>
  <si>
    <t>APP-325202</t>
  </si>
  <si>
    <t>THE-20240313-83208</t>
  </si>
  <si>
    <t>South Natashahaven, WI</t>
  </si>
  <si>
    <t>HVA-844805</t>
  </si>
  <si>
    <t>HAR-20240814-74974</t>
  </si>
  <si>
    <t>LUM-594015</t>
  </si>
  <si>
    <t>ACE-20240612-17789</t>
  </si>
  <si>
    <t>Johnview, CO</t>
  </si>
  <si>
    <t>DRY-520070</t>
  </si>
  <si>
    <t>WAL-20250110-65292</t>
  </si>
  <si>
    <t>Taylorstad, NY</t>
  </si>
  <si>
    <t>PAI-508158</t>
  </si>
  <si>
    <t>LOW-20241002-64485</t>
  </si>
  <si>
    <t>Lake Annetteside, AK</t>
  </si>
  <si>
    <t>HVA-956184</t>
  </si>
  <si>
    <t>FLO-20250601-91495</t>
  </si>
  <si>
    <t>Jonesview, MN</t>
  </si>
  <si>
    <t>LUM-481775</t>
  </si>
  <si>
    <t>LOW-20250713-12249</t>
  </si>
  <si>
    <t>Port Lisa, NH</t>
  </si>
  <si>
    <t>OUT-726058</t>
  </si>
  <si>
    <t>ACE-20240704-66465</t>
  </si>
  <si>
    <t>Lake Kathleenfurt, TN</t>
  </si>
  <si>
    <t>DRY-540023</t>
  </si>
  <si>
    <t>DO-20240312-39081</t>
  </si>
  <si>
    <t>South Catherineborough, NH</t>
  </si>
  <si>
    <t>STO-321919</t>
  </si>
  <si>
    <t>84-20240320-24789</t>
  </si>
  <si>
    <t>COS-20250304-30234</t>
  </si>
  <si>
    <t>Lake Ernest, AZ</t>
  </si>
  <si>
    <t>DRY-333989</t>
  </si>
  <si>
    <t>MEN-20250326-38206</t>
  </si>
  <si>
    <t>Port Kennethburgh, VI</t>
  </si>
  <si>
    <t>HVA-113998</t>
  </si>
  <si>
    <t>THE-20250703-10920</t>
  </si>
  <si>
    <t>Port Russellville, NH</t>
  </si>
  <si>
    <t>PAI-905677</t>
  </si>
  <si>
    <t>MEN-20240321-76177</t>
  </si>
  <si>
    <t>Lake Zachary, GA</t>
  </si>
  <si>
    <t>DRY-345916</t>
  </si>
  <si>
    <t>COS-20250512-57254</t>
  </si>
  <si>
    <t>New Erikastad, TN</t>
  </si>
  <si>
    <t>PAI-471154</t>
  </si>
  <si>
    <t>COS-20250409-45099</t>
  </si>
  <si>
    <t>New Kimville, AS</t>
  </si>
  <si>
    <t>DOO-268286</t>
  </si>
  <si>
    <t>MEN-20250728-20507</t>
  </si>
  <si>
    <t>South Ericview, MH</t>
  </si>
  <si>
    <t>ELE-445901</t>
  </si>
  <si>
    <t>WAL-20240930-75230</t>
  </si>
  <si>
    <t>Matthewborough, FM</t>
  </si>
  <si>
    <t>FLO-188018</t>
  </si>
  <si>
    <t>THE-20250801-46834</t>
  </si>
  <si>
    <t>North Jaime, NH</t>
  </si>
  <si>
    <t>KIT-571088</t>
  </si>
  <si>
    <t>FLO-20240819-52057</t>
  </si>
  <si>
    <t>South Carl, PR</t>
  </si>
  <si>
    <t>DOO-295729</t>
  </si>
  <si>
    <t>COS-20241025-32771</t>
  </si>
  <si>
    <t>New Barrymouth, SD</t>
  </si>
  <si>
    <t>APP-954042</t>
  </si>
  <si>
    <t>WAL-20250225-21202</t>
  </si>
  <si>
    <t>East Lindaside, WV</t>
  </si>
  <si>
    <t>PLU-121348</t>
  </si>
  <si>
    <t>ACE-20250318-51965</t>
  </si>
  <si>
    <t>Cheryltown, MT</t>
  </si>
  <si>
    <t>ELE-524528</t>
  </si>
  <si>
    <t>WAL-20250609-84756</t>
  </si>
  <si>
    <t>South Ann, ME</t>
  </si>
  <si>
    <t>PAI-336754</t>
  </si>
  <si>
    <t>HAR-20240404-20806</t>
  </si>
  <si>
    <t>Port Reneebury, LA</t>
  </si>
  <si>
    <t>DRY-768650</t>
  </si>
  <si>
    <t>COS-20250402-69807</t>
  </si>
  <si>
    <t>North Paulmouth, IL</t>
  </si>
  <si>
    <t>KIT-442123</t>
  </si>
  <si>
    <t>LOW-20241010-95861</t>
  </si>
  <si>
    <t>Castrostad, NE</t>
  </si>
  <si>
    <t>LUM-322382</t>
  </si>
  <si>
    <t>LOW-20240222-16421</t>
  </si>
  <si>
    <t>Markmouth, IA</t>
  </si>
  <si>
    <t>LUM-919911</t>
  </si>
  <si>
    <t>COS-20241130-33202</t>
  </si>
  <si>
    <t>Vickiborough, FL</t>
  </si>
  <si>
    <t>KIT-252179</t>
  </si>
  <si>
    <t>MEN-20250129-47913</t>
  </si>
  <si>
    <t>Brittanyfurt, MT</t>
  </si>
  <si>
    <t>KIT-623749</t>
  </si>
  <si>
    <t>THE-20241227-17882</t>
  </si>
  <si>
    <t>North Kevin, NY</t>
  </si>
  <si>
    <t>DRY-962147</t>
  </si>
  <si>
    <t>THE-20250130-57794</t>
  </si>
  <si>
    <t>Grahamshire, AR</t>
  </si>
  <si>
    <t>ELE-130620</t>
  </si>
  <si>
    <t>COS-20250510-58102</t>
  </si>
  <si>
    <t>East Erinchester, KS</t>
  </si>
  <si>
    <t>APP-591476</t>
  </si>
  <si>
    <t>MEN-20250103-28036</t>
  </si>
  <si>
    <t>Lake Jenniferborough, GA</t>
  </si>
  <si>
    <t>LUM-790187</t>
  </si>
  <si>
    <t>84-20240405-65614</t>
  </si>
  <si>
    <t>Port Michael, CO</t>
  </si>
  <si>
    <t>OUT-712858</t>
  </si>
  <si>
    <t>WAL-20240405-33193</t>
  </si>
  <si>
    <t>Port Katrina, MS</t>
  </si>
  <si>
    <t>LIG-322203</t>
  </si>
  <si>
    <t>THE-20240711-34799</t>
  </si>
  <si>
    <t>Cochranview, AL</t>
  </si>
  <si>
    <t>DOO-948069</t>
  </si>
  <si>
    <t>MEN-20240320-70090</t>
  </si>
  <si>
    <t>Williamsfurt, ID</t>
  </si>
  <si>
    <t>LUM-180283</t>
  </si>
  <si>
    <t>HAR-20250204-89788</t>
  </si>
  <si>
    <t>Tracieland, KS</t>
  </si>
  <si>
    <t>KIT-248080</t>
  </si>
  <si>
    <t>MEN-20240926-84256</t>
  </si>
  <si>
    <t>Joelchester, OK</t>
  </si>
  <si>
    <t>PAI-796738</t>
  </si>
  <si>
    <t>DO-20240702-89244</t>
  </si>
  <si>
    <t>West Miketown, TN</t>
  </si>
  <si>
    <t>ELE-262354</t>
  </si>
  <si>
    <t>CON-20250402-13696</t>
  </si>
  <si>
    <t>West Brianstad, DC</t>
  </si>
  <si>
    <t>FLO-390106</t>
  </si>
  <si>
    <t>WAL-20250213-20125</t>
  </si>
  <si>
    <t>Donnafort, DC</t>
  </si>
  <si>
    <t>KIT-775772</t>
  </si>
  <si>
    <t>MEN-20241205-25363</t>
  </si>
  <si>
    <t>East Melissa, HI</t>
  </si>
  <si>
    <t>LUM-215578</t>
  </si>
  <si>
    <t>WAL-20240317-33185</t>
  </si>
  <si>
    <t>Lake Charlesburgh, VA</t>
  </si>
  <si>
    <t>FLO-659709</t>
  </si>
  <si>
    <t>MEN-20250603-20011</t>
  </si>
  <si>
    <t>New Jenniferberg, SD</t>
  </si>
  <si>
    <t>PLU-649033</t>
  </si>
  <si>
    <t>CON-20250530-91603</t>
  </si>
  <si>
    <t>South Elizabeth, MH</t>
  </si>
  <si>
    <t>LUM-101555</t>
  </si>
  <si>
    <t>LOW-20240719-18883</t>
  </si>
  <si>
    <t>TOO-544256</t>
  </si>
  <si>
    <t>DO-20240518-51697</t>
  </si>
  <si>
    <t>West Markland, MP</t>
  </si>
  <si>
    <t>DOO-294594</t>
  </si>
  <si>
    <t>MEN-20240612-61714</t>
  </si>
  <si>
    <t>East Adamport, MA</t>
  </si>
  <si>
    <t>PAI-803199</t>
  </si>
  <si>
    <t>HAR-20250203-34567</t>
  </si>
  <si>
    <t>South Rebeccafurt, VT</t>
  </si>
  <si>
    <t>ELE-335244</t>
  </si>
  <si>
    <t>CON-20240418-81730</t>
  </si>
  <si>
    <t>Leachchester, MN</t>
  </si>
  <si>
    <t>APP-284481</t>
  </si>
  <si>
    <t>DO-20240224-25287</t>
  </si>
  <si>
    <t>Robinsonberg, FM</t>
  </si>
  <si>
    <t>ELE-725912</t>
  </si>
  <si>
    <t>WAL-20240620-42811</t>
  </si>
  <si>
    <t>Snyderborough, IA</t>
  </si>
  <si>
    <t>KIT-256877</t>
  </si>
  <si>
    <t>ACE-20241014-24288</t>
  </si>
  <si>
    <t>Maychester, MD</t>
  </si>
  <si>
    <t>DOO-294882</t>
  </si>
  <si>
    <t>WAL-20240818-70604</t>
  </si>
  <si>
    <t>Kleinville, FL</t>
  </si>
  <si>
    <t>OUT-868004</t>
  </si>
  <si>
    <t>COS-20240807-93741</t>
  </si>
  <si>
    <t>New Andreatown, LA</t>
  </si>
  <si>
    <t>STO-614738</t>
  </si>
  <si>
    <t>COS-20250110-99945</t>
  </si>
  <si>
    <t>Mccoymouth, DC</t>
  </si>
  <si>
    <t>KIT-294098</t>
  </si>
  <si>
    <t>MEN-20250710-92002</t>
  </si>
  <si>
    <t>Lake Mandy, WA</t>
  </si>
  <si>
    <t>DRY-553242</t>
  </si>
  <si>
    <t>MEN-20250624-91962</t>
  </si>
  <si>
    <t>New Jamesfort, MD</t>
  </si>
  <si>
    <t>HVA-766525</t>
  </si>
  <si>
    <t>84-20240516-98208</t>
  </si>
  <si>
    <t>Baxterhaven, MD</t>
  </si>
  <si>
    <t>FLO-482828</t>
  </si>
  <si>
    <t>THE-20240921-82614</t>
  </si>
  <si>
    <t>Morganton, PA</t>
  </si>
  <si>
    <t>PLU-459472</t>
  </si>
  <si>
    <t>THE-20250529-37957</t>
  </si>
  <si>
    <t>Hartmanmouth, MP</t>
  </si>
  <si>
    <t>ELE-588804</t>
  </si>
  <si>
    <t>THE-20250104-93205</t>
  </si>
  <si>
    <t>Thomaschester, OK</t>
  </si>
  <si>
    <t>APP-603748</t>
  </si>
  <si>
    <t>DO-20241021-57476</t>
  </si>
  <si>
    <t>North Nataliemouth, ND</t>
  </si>
  <si>
    <t>APP-674027</t>
  </si>
  <si>
    <t>84-20240417-75988</t>
  </si>
  <si>
    <t>South Jamie, HI</t>
  </si>
  <si>
    <t>PAI-603936</t>
  </si>
  <si>
    <t>HAR-20250428-91181</t>
  </si>
  <si>
    <t>New Jefferyton, NC</t>
  </si>
  <si>
    <t>APP-625837</t>
  </si>
  <si>
    <t>FLO-20250330-32131</t>
  </si>
  <si>
    <t>Lake William, PA</t>
  </si>
  <si>
    <t>PLU-999857</t>
  </si>
  <si>
    <t>MEN-20240329-24715</t>
  </si>
  <si>
    <t>Melanieview, AZ</t>
  </si>
  <si>
    <t>LIG-528094</t>
  </si>
  <si>
    <t>WAL-20250706-14130</t>
  </si>
  <si>
    <t>Mannchester, CA</t>
  </si>
  <si>
    <t>FLO-930418</t>
  </si>
  <si>
    <t>LOW-20240612-99537</t>
  </si>
  <si>
    <t>North Hollytown, GA</t>
  </si>
  <si>
    <t>DRY-309362</t>
  </si>
  <si>
    <t>CON-20250128-72893</t>
  </si>
  <si>
    <t>DO-20240420-17729</t>
  </si>
  <si>
    <t>Rhondamouth, KY</t>
  </si>
  <si>
    <t>ELE-535566</t>
  </si>
  <si>
    <t>WAL-20250807-87544</t>
  </si>
  <si>
    <t>East Howardberg, KY</t>
  </si>
  <si>
    <t>OUT-713112</t>
  </si>
  <si>
    <t>FLO-20240413-16316</t>
  </si>
  <si>
    <t>Sheppardville, IN</t>
  </si>
  <si>
    <t>KIT-609677</t>
  </si>
  <si>
    <t>HAR-20241112-73543</t>
  </si>
  <si>
    <t>Travisfort, MI</t>
  </si>
  <si>
    <t>KIT-537234</t>
  </si>
  <si>
    <t>84-20250221-34103</t>
  </si>
  <si>
    <t>Lake Craig, WY</t>
  </si>
  <si>
    <t>PLU-728728</t>
  </si>
  <si>
    <t>THE-20240616-39075</t>
  </si>
  <si>
    <t>Morrisfort, MI</t>
  </si>
  <si>
    <t>APP-386184</t>
  </si>
  <si>
    <t>WAL-20250727-12572</t>
  </si>
  <si>
    <t>Hannahburgh, AS</t>
  </si>
  <si>
    <t>HVA-515999</t>
  </si>
  <si>
    <t>ACE-20240723-95964</t>
  </si>
  <si>
    <t>Mendozamouth, AZ</t>
  </si>
  <si>
    <t>HVA-557203</t>
  </si>
  <si>
    <t>MEN-20250416-99444</t>
  </si>
  <si>
    <t>Gregoryshire, HI</t>
  </si>
  <si>
    <t>PLU-277835</t>
  </si>
  <si>
    <t>LOW-20250528-72663</t>
  </si>
  <si>
    <t>Carlosshire, NH</t>
  </si>
  <si>
    <t>DOO-389985</t>
  </si>
  <si>
    <t>HAR-20240601-14960</t>
  </si>
  <si>
    <t>Gonzalesberg, SD</t>
  </si>
  <si>
    <t>HVA-409375</t>
  </si>
  <si>
    <t>CON-20250709-92811</t>
  </si>
  <si>
    <t>Thompsonstad, IA</t>
  </si>
  <si>
    <t>DRY-515516</t>
  </si>
  <si>
    <t>LOW-20241012-22014</t>
  </si>
  <si>
    <t>Willieland, UT</t>
  </si>
  <si>
    <t>TOO-875131</t>
  </si>
  <si>
    <t>FLO-20240506-33297</t>
  </si>
  <si>
    <t>Robertmouth, OK</t>
  </si>
  <si>
    <t>LIG-669166</t>
  </si>
  <si>
    <t>MEN-20250622-33224</t>
  </si>
  <si>
    <t>West Christinatown, NJ</t>
  </si>
  <si>
    <t>DOO-988676</t>
  </si>
  <si>
    <t>MEN-20250218-37214</t>
  </si>
  <si>
    <t>Houstonchester, HI</t>
  </si>
  <si>
    <t>LIG-208787</t>
  </si>
  <si>
    <t>FLO-20250805-81551</t>
  </si>
  <si>
    <t>North Melissa, WV</t>
  </si>
  <si>
    <t>FLO-902991</t>
  </si>
  <si>
    <t>ACE-20240512-51121</t>
  </si>
  <si>
    <t>Warrenton, WI</t>
  </si>
  <si>
    <t>APP-504239</t>
  </si>
  <si>
    <t>DO-20240908-37317</t>
  </si>
  <si>
    <t>West Michael, RI</t>
  </si>
  <si>
    <t>PLU-916870</t>
  </si>
  <si>
    <t>CON-20240220-38939</t>
  </si>
  <si>
    <t>Morrisonfort, CA</t>
  </si>
  <si>
    <t>APP-371082</t>
  </si>
  <si>
    <t>84-20240329-66510</t>
  </si>
  <si>
    <t>Lake Kristinaland, AL</t>
  </si>
  <si>
    <t>PAI-586704</t>
  </si>
  <si>
    <t>COS-20240321-85080</t>
  </si>
  <si>
    <t>South Larry, PR</t>
  </si>
  <si>
    <t>APP-167779</t>
  </si>
  <si>
    <t>FLO-20250317-85338</t>
  </si>
  <si>
    <t>West Courtneyton, SD</t>
  </si>
  <si>
    <t>TOO-746708</t>
  </si>
  <si>
    <t>HAR-20250712-57276</t>
  </si>
  <si>
    <t>Taraville, FM</t>
  </si>
  <si>
    <t>OUT-640779</t>
  </si>
  <si>
    <t>DO-20250303-80716</t>
  </si>
  <si>
    <t>PAI-358088</t>
  </si>
  <si>
    <t>MEN-20240526-20555</t>
  </si>
  <si>
    <t>New Robertland, NE</t>
  </si>
  <si>
    <t>HVA-379306</t>
  </si>
  <si>
    <t>ACE-20240410-25728</t>
  </si>
  <si>
    <t>Williamside, NM</t>
  </si>
  <si>
    <t>APP-554867</t>
  </si>
  <si>
    <t>ACE-20240901-14239</t>
  </si>
  <si>
    <t>Johnsonfort, CT</t>
  </si>
  <si>
    <t>PLU-169081</t>
  </si>
  <si>
    <t>ACE-20240918-19316</t>
  </si>
  <si>
    <t>South Jessicatown, WA</t>
  </si>
  <si>
    <t>PLU-334117</t>
  </si>
  <si>
    <t>ACE-20240625-79230</t>
  </si>
  <si>
    <t>New Gregorymouth, AL</t>
  </si>
  <si>
    <t>FLO-761407</t>
  </si>
  <si>
    <t>MEN-20241111-93653</t>
  </si>
  <si>
    <t>Maldonadoborough, SC</t>
  </si>
  <si>
    <t>OUT-576153</t>
  </si>
  <si>
    <t>84-20240709-50897</t>
  </si>
  <si>
    <t>West Roberto, ME</t>
  </si>
  <si>
    <t>PLU-616136</t>
  </si>
  <si>
    <t>HAR-20250629-80582</t>
  </si>
  <si>
    <t>West Jacqueline, NH</t>
  </si>
  <si>
    <t>LIG-933422</t>
  </si>
  <si>
    <t>DO-20250306-58696</t>
  </si>
  <si>
    <t>Campbellport, OH</t>
  </si>
  <si>
    <t>TOO-298797</t>
  </si>
  <si>
    <t>THE-20250629-77150</t>
  </si>
  <si>
    <t>Josephfort, PA</t>
  </si>
  <si>
    <t>APP-872825</t>
  </si>
  <si>
    <t>COS-20240622-83858</t>
  </si>
  <si>
    <t>Leemouth, GA</t>
  </si>
  <si>
    <t>DOO-799557</t>
  </si>
  <si>
    <t>COS-20241214-72634</t>
  </si>
  <si>
    <t>Millerfort, ID</t>
  </si>
  <si>
    <t>PLU-857475</t>
  </si>
  <si>
    <t>84-20240403-54834</t>
  </si>
  <si>
    <t>New Victoria, TX</t>
  </si>
  <si>
    <t>LIG-100625</t>
  </si>
  <si>
    <t>DO-20240410-12948</t>
  </si>
  <si>
    <t>Danielsbury, DE</t>
  </si>
  <si>
    <t>TOO-906376</t>
  </si>
  <si>
    <t>84-20250401-84995</t>
  </si>
  <si>
    <t>Lake Emmamouth, ND</t>
  </si>
  <si>
    <t>DOO-766839</t>
  </si>
  <si>
    <t>LOW-20240619-74254</t>
  </si>
  <si>
    <t>Smithside, IA</t>
  </si>
  <si>
    <t>PAI-656203</t>
  </si>
  <si>
    <t>LOW-20240415-60787</t>
  </si>
  <si>
    <t>Davidshire, WI</t>
  </si>
  <si>
    <t>PAI-179528</t>
  </si>
  <si>
    <t>HAR-20240424-75380</t>
  </si>
  <si>
    <t>Howardborough, NJ</t>
  </si>
  <si>
    <t>DRY-750666</t>
  </si>
  <si>
    <t>LOW-20241121-98707</t>
  </si>
  <si>
    <t>Burtonberg, IN</t>
  </si>
  <si>
    <t>HVA-114698</t>
  </si>
  <si>
    <t>THE-20241005-23739</t>
  </si>
  <si>
    <t>Amandaport, WY</t>
  </si>
  <si>
    <t>TOO-231978</t>
  </si>
  <si>
    <t>FLO-20240712-68366</t>
  </si>
  <si>
    <t>Abbottmouth, VA</t>
  </si>
  <si>
    <t>OUT-483597</t>
  </si>
  <si>
    <t>THE-20241203-23508</t>
  </si>
  <si>
    <t>Matthewburgh, MN</t>
  </si>
  <si>
    <t>LIG-736331</t>
  </si>
  <si>
    <t>FLO-20241003-19359</t>
  </si>
  <si>
    <t>Cunninghamland, WI</t>
  </si>
  <si>
    <t>ELE-837153</t>
  </si>
  <si>
    <t>THE-20240829-19779</t>
  </si>
  <si>
    <t>Holtbury, FL</t>
  </si>
  <si>
    <t>PAI-374056</t>
  </si>
  <si>
    <t>FLO-20240707-64339</t>
  </si>
  <si>
    <t>Port Stephaniehaven, PR</t>
  </si>
  <si>
    <t>KIT-908595</t>
  </si>
  <si>
    <t>FLO-20250801-76538</t>
  </si>
  <si>
    <t>Patrickberg, AR</t>
  </si>
  <si>
    <t>HVA-197493</t>
  </si>
  <si>
    <t>LOW-20250213-47177</t>
  </si>
  <si>
    <t>East Kathyville, PA</t>
  </si>
  <si>
    <t>PLU-394036</t>
  </si>
  <si>
    <t>84-20241125-29129</t>
  </si>
  <si>
    <t>Lisahaven, FM</t>
  </si>
  <si>
    <t>HVA-794964</t>
  </si>
  <si>
    <t>LOW-20241008-57029</t>
  </si>
  <si>
    <t>Ruizside, WI</t>
  </si>
  <si>
    <t>LIG-988698</t>
  </si>
  <si>
    <t>MEN-20250419-16232</t>
  </si>
  <si>
    <t>Berrybury, AL</t>
  </si>
  <si>
    <t>APP-121940</t>
  </si>
  <si>
    <t>84-20240730-82351</t>
  </si>
  <si>
    <t>Richardsport, WA</t>
  </si>
  <si>
    <t>OUT-756843</t>
  </si>
  <si>
    <t>THE-20241221-83962</t>
  </si>
  <si>
    <t>Lake Shannon, NE</t>
  </si>
  <si>
    <t>DOO-864300</t>
  </si>
  <si>
    <t>ACE-20240820-40507</t>
  </si>
  <si>
    <t>STO-589546</t>
  </si>
  <si>
    <t>HAR-20240928-62750</t>
  </si>
  <si>
    <t>Mollyton, WV</t>
  </si>
  <si>
    <t>TOO-218906</t>
  </si>
  <si>
    <t>ACE-20250605-70424</t>
  </si>
  <si>
    <t>Sabrinaton, NY</t>
  </si>
  <si>
    <t>DRY-300716</t>
  </si>
  <si>
    <t>THE-20250604-96517</t>
  </si>
  <si>
    <t>Lake Alexanderfurt, NH</t>
  </si>
  <si>
    <t>FLO-889873</t>
  </si>
  <si>
    <t>THE-20250609-89869</t>
  </si>
  <si>
    <t>South Chloe, FL</t>
  </si>
  <si>
    <t>OUT-553872</t>
  </si>
  <si>
    <t>THE-20250506-46861</t>
  </si>
  <si>
    <t>Bradfordfort, NC</t>
  </si>
  <si>
    <t>TOO-569760</t>
  </si>
  <si>
    <t>LOW-20240718-14079</t>
  </si>
  <si>
    <t>Lake Aprilmouth, NC</t>
  </si>
  <si>
    <t>OUT-730062</t>
  </si>
  <si>
    <t>ACE-20250415-45475</t>
  </si>
  <si>
    <t>West Douglasmouth, NE</t>
  </si>
  <si>
    <t>KIT-380199</t>
  </si>
  <si>
    <t>DO-20250125-79904</t>
  </si>
  <si>
    <t>Jeffreyburgh, MD</t>
  </si>
  <si>
    <t>FLO-887134</t>
  </si>
  <si>
    <t>ACE-20240823-10206</t>
  </si>
  <si>
    <t>Phillipsland, PW</t>
  </si>
  <si>
    <t>DRY-256132</t>
  </si>
  <si>
    <t>COS-20241107-61792</t>
  </si>
  <si>
    <t>West Jeremy, CT</t>
  </si>
  <si>
    <t>LUM-705900</t>
  </si>
  <si>
    <t>CON-20250329-42468</t>
  </si>
  <si>
    <t>New Abigail, MI</t>
  </si>
  <si>
    <t>KIT-443016</t>
  </si>
  <si>
    <t>THE-20250302-75265</t>
  </si>
  <si>
    <t>Yolandafort, VA</t>
  </si>
  <si>
    <t>PLU-950537</t>
  </si>
  <si>
    <t>CON-20250321-85039</t>
  </si>
  <si>
    <t>Jordanville, CO</t>
  </si>
  <si>
    <t>HVA-592235</t>
  </si>
  <si>
    <t>THE-20250104-63495</t>
  </si>
  <si>
    <t>Burgessville, SC</t>
  </si>
  <si>
    <t>PLU-227374</t>
  </si>
  <si>
    <t>MEN-20250312-24680</t>
  </si>
  <si>
    <t>Freemanside, MD</t>
  </si>
  <si>
    <t>DOO-478076</t>
  </si>
  <si>
    <t>WAL-20240610-68848</t>
  </si>
  <si>
    <t>South Katherine, ID</t>
  </si>
  <si>
    <t>LIG-861079</t>
  </si>
  <si>
    <t>FLO-20241129-11032</t>
  </si>
  <si>
    <t>New Sandra, MI</t>
  </si>
  <si>
    <t>HVA-392448</t>
  </si>
  <si>
    <t>COS-20240228-56396</t>
  </si>
  <si>
    <t>East Angela, PR</t>
  </si>
  <si>
    <t>ELE-589526</t>
  </si>
  <si>
    <t>LOW-20240621-86673</t>
  </si>
  <si>
    <t>Port Jonstad, WA</t>
  </si>
  <si>
    <t>HVA-686787</t>
  </si>
  <si>
    <t>CON-20250607-17314</t>
  </si>
  <si>
    <t>Floresburgh, AK</t>
  </si>
  <si>
    <t>KIT-305658</t>
  </si>
  <si>
    <t>HAR-20241201-26225</t>
  </si>
  <si>
    <t>New Mark, VT</t>
  </si>
  <si>
    <t>STO-577429</t>
  </si>
  <si>
    <t>THE-20250123-60877</t>
  </si>
  <si>
    <t>Davidton, GU</t>
  </si>
  <si>
    <t>KIT-699717</t>
  </si>
  <si>
    <t>HAR-20250324-16259</t>
  </si>
  <si>
    <t>Scottberg, NJ</t>
  </si>
  <si>
    <t>DOO-185947</t>
  </si>
  <si>
    <t>LOW-20240327-97658</t>
  </si>
  <si>
    <t>West Morgan, CT</t>
  </si>
  <si>
    <t>DRY-616853</t>
  </si>
  <si>
    <t>COS-20250112-43013</t>
  </si>
  <si>
    <t>Ramosburgh, PR</t>
  </si>
  <si>
    <t>HVA-334024</t>
  </si>
  <si>
    <t>FLO-20250125-12631</t>
  </si>
  <si>
    <t>Port Jeffreybury, PR</t>
  </si>
  <si>
    <t>HVA-647950</t>
  </si>
  <si>
    <t>MEN-20250516-84295</t>
  </si>
  <si>
    <t>Masonmouth, VT</t>
  </si>
  <si>
    <t>STO-960927</t>
  </si>
  <si>
    <t>LOW-20250326-66458</t>
  </si>
  <si>
    <t>Fisherberg, MO</t>
  </si>
  <si>
    <t>TOO-486611</t>
  </si>
  <si>
    <t>LOW-20250801-11945</t>
  </si>
  <si>
    <t>Jenningsshire, RI</t>
  </si>
  <si>
    <t>HVA-735234</t>
  </si>
  <si>
    <t>FLO-20240224-90163</t>
  </si>
  <si>
    <t>West Zachary, WV</t>
  </si>
  <si>
    <t>PLU-965825</t>
  </si>
  <si>
    <t>LOW-20241230-98417</t>
  </si>
  <si>
    <t>Paulborough, KY</t>
  </si>
  <si>
    <t>STO-936090</t>
  </si>
  <si>
    <t>84-20241127-52786</t>
  </si>
  <si>
    <t>Rodriguezberg, AS</t>
  </si>
  <si>
    <t>HVA-924886</t>
  </si>
  <si>
    <t>HAR-20240611-41486</t>
  </si>
  <si>
    <t>Smithmouth, FL</t>
  </si>
  <si>
    <t>KIT-318741</t>
  </si>
  <si>
    <t>WAL-20240909-27626</t>
  </si>
  <si>
    <t>East Heather, FL</t>
  </si>
  <si>
    <t>PAI-100770</t>
  </si>
  <si>
    <t>COS-20250607-32393</t>
  </si>
  <si>
    <t>Hunterville, MN</t>
  </si>
  <si>
    <t>DOO-439776</t>
  </si>
  <si>
    <t>CON-20240219-95116</t>
  </si>
  <si>
    <t>West Jessica, MT</t>
  </si>
  <si>
    <t>KIT-282570</t>
  </si>
  <si>
    <t>WAL-20250325-92431</t>
  </si>
  <si>
    <t>New Lauren, NE</t>
  </si>
  <si>
    <t>APP-273445</t>
  </si>
  <si>
    <t>COS-20250430-95986</t>
  </si>
  <si>
    <t>Kimberlyshire, KY</t>
  </si>
  <si>
    <t>DRY-607541</t>
  </si>
  <si>
    <t>DO-20240303-83966</t>
  </si>
  <si>
    <t>LUM-223161</t>
  </si>
  <si>
    <t>84-20241226-16280</t>
  </si>
  <si>
    <t>Everettland, VT</t>
  </si>
  <si>
    <t>DRY-180549</t>
  </si>
  <si>
    <t>WAL-20250318-80283</t>
  </si>
  <si>
    <t>Jessicachester, MA</t>
  </si>
  <si>
    <t>KIT-701137</t>
  </si>
  <si>
    <t>84-20241218-58956</t>
  </si>
  <si>
    <t>New Elizabeth, WY</t>
  </si>
  <si>
    <t>PLU-441728</t>
  </si>
  <si>
    <t>CON-20240330-40921</t>
  </si>
  <si>
    <t>West Peterberg, FL</t>
  </si>
  <si>
    <t>DOO-711921</t>
  </si>
  <si>
    <t>LOW-20250303-97724</t>
  </si>
  <si>
    <t>Hortonstad, CT</t>
  </si>
  <si>
    <t>APP-310606</t>
  </si>
  <si>
    <t>WAL-20250329-54773</t>
  </si>
  <si>
    <t>Davisborough, VT</t>
  </si>
  <si>
    <t>HVA-900589</t>
  </si>
  <si>
    <t>ACE-20240827-36295</t>
  </si>
  <si>
    <t>Schneiderville, KS</t>
  </si>
  <si>
    <t>LIG-516985</t>
  </si>
  <si>
    <t>HAR-20241004-58233</t>
  </si>
  <si>
    <t>Port Sarah, VT</t>
  </si>
  <si>
    <t>TOO-393235</t>
  </si>
  <si>
    <t>HAR-20241128-73066</t>
  </si>
  <si>
    <t>Stephenstad, MS</t>
  </si>
  <si>
    <t>LUM-425967</t>
  </si>
  <si>
    <t>HAR-20240825-89979</t>
  </si>
  <si>
    <t>Charlotteshire, PA</t>
  </si>
  <si>
    <t>TOO-851379</t>
  </si>
  <si>
    <t>LOW-20240623-96463</t>
  </si>
  <si>
    <t>Lake Christopherhaven, IL</t>
  </si>
  <si>
    <t>PLU-112521</t>
  </si>
  <si>
    <t>WAL-20240608-49515</t>
  </si>
  <si>
    <t>Christinashire, NM</t>
  </si>
  <si>
    <t>PAI-279947</t>
  </si>
  <si>
    <t>CON-20250703-87205</t>
  </si>
  <si>
    <t>North Debra, IA</t>
  </si>
  <si>
    <t>ELE-717667</t>
  </si>
  <si>
    <t>DO-20250622-21725</t>
  </si>
  <si>
    <t>East Peterside, RI</t>
  </si>
  <si>
    <t>THE-20240620-22343</t>
  </si>
  <si>
    <t>Turnerton, LA</t>
  </si>
  <si>
    <t>PLU-603044</t>
  </si>
  <si>
    <t>LOW-20241230-30337</t>
  </si>
  <si>
    <t>Kennethmouth, IL</t>
  </si>
  <si>
    <t>STO-756234</t>
  </si>
  <si>
    <t>CON-20240914-38259</t>
  </si>
  <si>
    <t>Jonathanburgh, WV</t>
  </si>
  <si>
    <t>STO-472918</t>
  </si>
  <si>
    <t>LOW-20250130-51013</t>
  </si>
  <si>
    <t>Nicholsonmouth, VI</t>
  </si>
  <si>
    <t>FLO-333668</t>
  </si>
  <si>
    <t>FLO-20240318-94940</t>
  </si>
  <si>
    <t>Philipland, KY</t>
  </si>
  <si>
    <t>FLO-561115</t>
  </si>
  <si>
    <t>MEN-20250804-10325</t>
  </si>
  <si>
    <t>Mccartyville, NC</t>
  </si>
  <si>
    <t>STO-125685</t>
  </si>
  <si>
    <t>CON-20240506-13521</t>
  </si>
  <si>
    <t>New Rachelmouth, MN</t>
  </si>
  <si>
    <t>DRY-744623</t>
  </si>
  <si>
    <t>MEN-20240628-85578</t>
  </si>
  <si>
    <t>North Jill, PW</t>
  </si>
  <si>
    <t>ELE-952127</t>
  </si>
  <si>
    <t>HAR-20241009-61281</t>
  </si>
  <si>
    <t>South Kathyberg, ME</t>
  </si>
  <si>
    <t>DOO-407560</t>
  </si>
  <si>
    <t>MEN-20240906-20305</t>
  </si>
  <si>
    <t>Lake Aaronport, MD</t>
  </si>
  <si>
    <t>HVA-118313</t>
  </si>
  <si>
    <t>HAR-20240524-32825</t>
  </si>
  <si>
    <t>New Veronica, PA</t>
  </si>
  <si>
    <t>KIT-844450</t>
  </si>
  <si>
    <t>THE-20240928-16425</t>
  </si>
  <si>
    <t>North Melissa, RI</t>
  </si>
  <si>
    <t>PLU-275402</t>
  </si>
  <si>
    <t>COS-20240405-71043</t>
  </si>
  <si>
    <t>New Alexandraside, DC</t>
  </si>
  <si>
    <t>DOO-450848</t>
  </si>
  <si>
    <t>HAR-20250804-97869</t>
  </si>
  <si>
    <t>South Debbiefort, OH</t>
  </si>
  <si>
    <t>APP-893559</t>
  </si>
  <si>
    <t>FLO-20250131-47737</t>
  </si>
  <si>
    <t>New Jennyville, SD</t>
  </si>
  <si>
    <t>OUT-737300</t>
  </si>
  <si>
    <t>ACE-20240504-79709</t>
  </si>
  <si>
    <t>South Karibury, IA</t>
  </si>
  <si>
    <t>OUT-257744</t>
  </si>
  <si>
    <t>ACE-20250219-31806</t>
  </si>
  <si>
    <t>Michaelchester, CT</t>
  </si>
  <si>
    <t>LUM-383217</t>
  </si>
  <si>
    <t>84-20240322-50122</t>
  </si>
  <si>
    <t>Kennethmouth, MN</t>
  </si>
  <si>
    <t>ELE-778085</t>
  </si>
  <si>
    <t>MEN-20250202-59680</t>
  </si>
  <si>
    <t>Mendozabury, CT</t>
  </si>
  <si>
    <t>LUM-968181</t>
  </si>
  <si>
    <t>ACE-20250604-97891</t>
  </si>
  <si>
    <t>North Meagan, DC</t>
  </si>
  <si>
    <t>TOO-199878</t>
  </si>
  <si>
    <t>ACE-20241226-88411</t>
  </si>
  <si>
    <t>Perezburgh, MA</t>
  </si>
  <si>
    <t>STO-147922</t>
  </si>
  <si>
    <t>84-20240622-19357</t>
  </si>
  <si>
    <t>North Gary, VI</t>
  </si>
  <si>
    <t>PLU-429017</t>
  </si>
  <si>
    <t>THE-20240507-63020</t>
  </si>
  <si>
    <t>Port John, OR</t>
  </si>
  <si>
    <t>DOO-747814</t>
  </si>
  <si>
    <t>THE-20241216-67766</t>
  </si>
  <si>
    <t>Jamieland, NC</t>
  </si>
  <si>
    <t>STO-372890</t>
  </si>
  <si>
    <t>HAR-20250203-28382</t>
  </si>
  <si>
    <t>East Kennethport, PA</t>
  </si>
  <si>
    <t>DRY-504720</t>
  </si>
  <si>
    <t>LOW-20241106-56160</t>
  </si>
  <si>
    <t>Jillhaven, VA</t>
  </si>
  <si>
    <t>ELE-237458</t>
  </si>
  <si>
    <t>DO-20240225-42184</t>
  </si>
  <si>
    <t>South Spencerville, HI</t>
  </si>
  <si>
    <t>OUT-869794</t>
  </si>
  <si>
    <t>LOW-20250724-81773</t>
  </si>
  <si>
    <t>Lake Karina, CO</t>
  </si>
  <si>
    <t>FLO-355069</t>
  </si>
  <si>
    <t>THE-20241004-91096</t>
  </si>
  <si>
    <t>Macdonaldbury, ME</t>
  </si>
  <si>
    <t>STO-497738</t>
  </si>
  <si>
    <t>THE-20250708-54712</t>
  </si>
  <si>
    <t>New Reneefurt, AK</t>
  </si>
  <si>
    <t>FLO-708534</t>
  </si>
  <si>
    <t>DO-20240225-36265</t>
  </si>
  <si>
    <t>Port Jerrymouth, ID</t>
  </si>
  <si>
    <t>DRY-434275</t>
  </si>
  <si>
    <t>ACE-20240907-78168</t>
  </si>
  <si>
    <t>Lake Heather, KY</t>
  </si>
  <si>
    <t>PAI-518630</t>
  </si>
  <si>
    <t>CON-20240709-65868</t>
  </si>
  <si>
    <t>LUM-413390</t>
  </si>
  <si>
    <t>ACE-20241004-38677</t>
  </si>
  <si>
    <t>South Eduardoberg, KS</t>
  </si>
  <si>
    <t>STO-760513</t>
  </si>
  <si>
    <t>LOW-20250613-38135</t>
  </si>
  <si>
    <t>Reginachester, MH</t>
  </si>
  <si>
    <t>ELE-349124</t>
  </si>
  <si>
    <t>84-20241215-72991</t>
  </si>
  <si>
    <t>Lindahaven, MH</t>
  </si>
  <si>
    <t>DRY-663177</t>
  </si>
  <si>
    <t>DO-20250626-58239</t>
  </si>
  <si>
    <t>Fernandezshire, TX</t>
  </si>
  <si>
    <t>STO-720012</t>
  </si>
  <si>
    <t>LOW-20240410-50024</t>
  </si>
  <si>
    <t>Sophiahaven, HI</t>
  </si>
  <si>
    <t>LUM-210326</t>
  </si>
  <si>
    <t>COS-20240928-14003</t>
  </si>
  <si>
    <t>Andersonburgh, AS</t>
  </si>
  <si>
    <t>TOO-617521</t>
  </si>
  <si>
    <t>DO-20240225-24613</t>
  </si>
  <si>
    <t>East Laura, MN</t>
  </si>
  <si>
    <t>LIG-129759</t>
  </si>
  <si>
    <t>CON-20241021-54498</t>
  </si>
  <si>
    <t>South Coreybury, WA</t>
  </si>
  <si>
    <t>KIT-227930</t>
  </si>
  <si>
    <t>DO-20240609-11684</t>
  </si>
  <si>
    <t>Tylerchester, OR</t>
  </si>
  <si>
    <t>PAI-225757</t>
  </si>
  <si>
    <t>LOW-20240626-86059</t>
  </si>
  <si>
    <t>New Ashley, TX</t>
  </si>
  <si>
    <t>OUT-533880</t>
  </si>
  <si>
    <t>THE-20240809-51851</t>
  </si>
  <si>
    <t>LUM-144508</t>
  </si>
  <si>
    <t>WAL-20241108-39129</t>
  </si>
  <si>
    <t>Aaronfort, NE</t>
  </si>
  <si>
    <t>DRY-999188</t>
  </si>
  <si>
    <t>THE-20241004-74292</t>
  </si>
  <si>
    <t>West Tara, SC</t>
  </si>
  <si>
    <t>FLO-394848</t>
  </si>
  <si>
    <t>ACE-20240507-60121</t>
  </si>
  <si>
    <t>Johnsonport, MT</t>
  </si>
  <si>
    <t>DOO-176662</t>
  </si>
  <si>
    <t>DO-20250217-80116</t>
  </si>
  <si>
    <t>Youngtown, MT</t>
  </si>
  <si>
    <t>PLU-849794</t>
  </si>
  <si>
    <t>COS-20240825-19818</t>
  </si>
  <si>
    <t>Martinezport, TX</t>
  </si>
  <si>
    <t>TOO-416128</t>
  </si>
  <si>
    <t>MEN-20240302-32981</t>
  </si>
  <si>
    <t>Lake Aliciaburgh, AK</t>
  </si>
  <si>
    <t>KIT-309574</t>
  </si>
  <si>
    <t>CON-20250422-51178</t>
  </si>
  <si>
    <t>East Tiffanyville, MP</t>
  </si>
  <si>
    <t>TOO-595162</t>
  </si>
  <si>
    <t>ACE-20250327-30999</t>
  </si>
  <si>
    <t>South Mary, IA</t>
  </si>
  <si>
    <t>LIG-141748</t>
  </si>
  <si>
    <t>ACE-20240610-23432</t>
  </si>
  <si>
    <t>Lisamouth, VA</t>
  </si>
  <si>
    <t>STO-100687</t>
  </si>
  <si>
    <t>ACE-20240902-26174</t>
  </si>
  <si>
    <t>Thomasburgh, KY</t>
  </si>
  <si>
    <t>DRY-718774</t>
  </si>
  <si>
    <t>84-20250604-96480</t>
  </si>
  <si>
    <t>Traceyburgh, GA</t>
  </si>
  <si>
    <t>FLO-20241218-75395</t>
  </si>
  <si>
    <t>Moorechester, KY</t>
  </si>
  <si>
    <t>DRY-985026</t>
  </si>
  <si>
    <t>84-20240820-58208</t>
  </si>
  <si>
    <t>Estestown, KY</t>
  </si>
  <si>
    <t>DOO-968744</t>
  </si>
  <si>
    <t>ACE-20240701-78955</t>
  </si>
  <si>
    <t>Lake Kirkland, PR</t>
  </si>
  <si>
    <t>DRY-437771</t>
  </si>
  <si>
    <t>WAL-20240821-96919</t>
  </si>
  <si>
    <t>Lake Andrew, CA</t>
  </si>
  <si>
    <t>STO-890001</t>
  </si>
  <si>
    <t>MEN-20240324-84684</t>
  </si>
  <si>
    <t>South Maryville, NH</t>
  </si>
  <si>
    <t>DOO-851870</t>
  </si>
  <si>
    <t>MEN-20250201-61998</t>
  </si>
  <si>
    <t>Denisetown, MD</t>
  </si>
  <si>
    <t>DRY-166020</t>
  </si>
  <si>
    <t>LOW-20240604-60556</t>
  </si>
  <si>
    <t>East Jessica, IL</t>
  </si>
  <si>
    <t>STO-172834</t>
  </si>
  <si>
    <t>ACE-20241107-66794</t>
  </si>
  <si>
    <t>North Jacqueline, ND</t>
  </si>
  <si>
    <t>PAI-251842</t>
  </si>
  <si>
    <t>MEN-20250605-69035</t>
  </si>
  <si>
    <t>Lake Jonathan, NE</t>
  </si>
  <si>
    <t>ELE-224636</t>
  </si>
  <si>
    <t>COS-20250405-95838</t>
  </si>
  <si>
    <t>Markfurt, MH</t>
  </si>
  <si>
    <t>HVA-203136</t>
  </si>
  <si>
    <t>HAR-20250107-16684</t>
  </si>
  <si>
    <t>Rickychester, FM</t>
  </si>
  <si>
    <t>LUM-571682</t>
  </si>
  <si>
    <t>ACE-20240926-85026</t>
  </si>
  <si>
    <t>Malonemouth, PW</t>
  </si>
  <si>
    <t>LUM-666744</t>
  </si>
  <si>
    <t>COS-20240424-61749</t>
  </si>
  <si>
    <t>East Bridget, WY</t>
  </si>
  <si>
    <t>KIT-301687</t>
  </si>
  <si>
    <t>FLO-20241220-55458</t>
  </si>
  <si>
    <t>Katrinamouth, WI</t>
  </si>
  <si>
    <t>PLU-386993</t>
  </si>
  <si>
    <t>THE-20240609-13376</t>
  </si>
  <si>
    <t>Toddland, CT</t>
  </si>
  <si>
    <t>APP-915990</t>
  </si>
  <si>
    <t>HAR-20241023-87756</t>
  </si>
  <si>
    <t>Michaelstad, HI</t>
  </si>
  <si>
    <t>OUT-509098</t>
  </si>
  <si>
    <t>MEN-20250501-88470</t>
  </si>
  <si>
    <t>Leeburgh, MP</t>
  </si>
  <si>
    <t>ELE-992483</t>
  </si>
  <si>
    <t>WAL-20240922-32586</t>
  </si>
  <si>
    <t>Port Michaelmouth, AR</t>
  </si>
  <si>
    <t>FLO-957446</t>
  </si>
  <si>
    <t>WAL-20250524-26835</t>
  </si>
  <si>
    <t>New Kenneth, RI</t>
  </si>
  <si>
    <t>TOO-456676</t>
  </si>
  <si>
    <t>CON-20250611-64293</t>
  </si>
  <si>
    <t>Davidmouth, WV</t>
  </si>
  <si>
    <t>DOO-137466</t>
  </si>
  <si>
    <t>LOW-20240715-72246</t>
  </si>
  <si>
    <t>Jamestown, NH</t>
  </si>
  <si>
    <t>OUT-633067</t>
  </si>
  <si>
    <t>84-20250209-54611</t>
  </si>
  <si>
    <t>East Michaelland, TX</t>
  </si>
  <si>
    <t>OUT-834749</t>
  </si>
  <si>
    <t>THE-20241128-28886</t>
  </si>
  <si>
    <t>Barbaraburgh, KY</t>
  </si>
  <si>
    <t>DOO-797042</t>
  </si>
  <si>
    <t>COS-20240309-30804</t>
  </si>
  <si>
    <t>New Beverly, LA</t>
  </si>
  <si>
    <t>LUM-499091</t>
  </si>
  <si>
    <t>MEN-20250324-94868</t>
  </si>
  <si>
    <t>Jamesside, MD</t>
  </si>
  <si>
    <t>FLO-147221</t>
  </si>
  <si>
    <t>HAR-20240914-13348</t>
  </si>
  <si>
    <t>East Terri, PW</t>
  </si>
  <si>
    <t>STO-502613</t>
  </si>
  <si>
    <t>FLO-20250526-92940</t>
  </si>
  <si>
    <t>Lopezville, NY</t>
  </si>
  <si>
    <t>DRY-684408</t>
  </si>
  <si>
    <t>ACE-20240226-88138</t>
  </si>
  <si>
    <t>Melissamouth, AL</t>
  </si>
  <si>
    <t>PLU-493485</t>
  </si>
  <si>
    <t>HAR-20250215-34620</t>
  </si>
  <si>
    <t>Smithhaven, GA</t>
  </si>
  <si>
    <t>LUM-487056</t>
  </si>
  <si>
    <t>MEN-20250323-13057</t>
  </si>
  <si>
    <t>South Charlesburgh, TX</t>
  </si>
  <si>
    <t>KIT-290593</t>
  </si>
  <si>
    <t>FLO-20250117-92247</t>
  </si>
  <si>
    <t>North Jennifertown, MD</t>
  </si>
  <si>
    <t>PLU-426783</t>
  </si>
  <si>
    <t>CON-20240523-52087</t>
  </si>
  <si>
    <t>East Barbaraborough, MI</t>
  </si>
  <si>
    <t>THE-20250125-42179</t>
  </si>
  <si>
    <t>West Eric, MS</t>
  </si>
  <si>
    <t>LUM-684100</t>
  </si>
  <si>
    <t>HAR-20241028-66386</t>
  </si>
  <si>
    <t>Jacobhaven, VT</t>
  </si>
  <si>
    <t>LUM-524539</t>
  </si>
  <si>
    <t>DO-20250430-39495</t>
  </si>
  <si>
    <t>Port Karenview, IN</t>
  </si>
  <si>
    <t>PLU-720566</t>
  </si>
  <si>
    <t>WAL-20240625-29124</t>
  </si>
  <si>
    <t>Jenniferton, AK</t>
  </si>
  <si>
    <t>PLU-910273</t>
  </si>
  <si>
    <t>FLO-20250514-76805</t>
  </si>
  <si>
    <t>Gutierrezbury, FM</t>
  </si>
  <si>
    <t>DOO-736108</t>
  </si>
  <si>
    <t>HAR-20250711-53789</t>
  </si>
  <si>
    <t>Masonville, SD</t>
  </si>
  <si>
    <t>PLU-502169</t>
  </si>
  <si>
    <t>MEN-20240724-27783</t>
  </si>
  <si>
    <t>Hintonmouth, MA</t>
  </si>
  <si>
    <t>ELE-724482</t>
  </si>
  <si>
    <t>LOW-20250616-12822</t>
  </si>
  <si>
    <t>South Jenna, MN</t>
  </si>
  <si>
    <t>HVA-385855</t>
  </si>
  <si>
    <t>ACE-20240705-48454</t>
  </si>
  <si>
    <t>Lake Marcshire, UT</t>
  </si>
  <si>
    <t>OUT-768344</t>
  </si>
  <si>
    <t>ACE-20241122-58108</t>
  </si>
  <si>
    <t>Lake Jeffrey, SC</t>
  </si>
  <si>
    <t>APP-793331</t>
  </si>
  <si>
    <t>HAR-20241007-33724</t>
  </si>
  <si>
    <t>Angelashire, AZ</t>
  </si>
  <si>
    <t>TOO-541637</t>
  </si>
  <si>
    <t>LOW-20250525-66581</t>
  </si>
  <si>
    <t>Jeremyborough, CA</t>
  </si>
  <si>
    <t>STO-307835</t>
  </si>
  <si>
    <t>LOW-20241205-40081</t>
  </si>
  <si>
    <t>East Joshuaton, MP</t>
  </si>
  <si>
    <t>DOO-722386</t>
  </si>
  <si>
    <t>DO-20240917-52977</t>
  </si>
  <si>
    <t>Michaelfurt, WA</t>
  </si>
  <si>
    <t>PAI-315924</t>
  </si>
  <si>
    <t>COS-20250617-96355</t>
  </si>
  <si>
    <t>Sarahchester, OH</t>
  </si>
  <si>
    <t>PLU-927516</t>
  </si>
  <si>
    <t>84-20240701-68683</t>
  </si>
  <si>
    <t>New Mary, NJ</t>
  </si>
  <si>
    <t>DRY-261764</t>
  </si>
  <si>
    <t>84-20250524-71457</t>
  </si>
  <si>
    <t>Brownview, LA</t>
  </si>
  <si>
    <t>ELE-829125</t>
  </si>
  <si>
    <t>FLO-20240424-86448</t>
  </si>
  <si>
    <t>East Christinastad, GU</t>
  </si>
  <si>
    <t>KIT-544330</t>
  </si>
  <si>
    <t>DO-20250514-82913</t>
  </si>
  <si>
    <t>Lisafort, WY</t>
  </si>
  <si>
    <t>TOO-386749</t>
  </si>
  <si>
    <t>ACE-20241116-25898</t>
  </si>
  <si>
    <t>Port Nicoleport, MO</t>
  </si>
  <si>
    <t>PLU-256575</t>
  </si>
  <si>
    <t>COS-20240308-76345</t>
  </si>
  <si>
    <t>Port Melissa, AZ</t>
  </si>
  <si>
    <t>ELE-984944</t>
  </si>
  <si>
    <t>CON-20250123-13749</t>
  </si>
  <si>
    <t>Port Kylemouth, AL</t>
  </si>
  <si>
    <t>APP-712012</t>
  </si>
  <si>
    <t>ACE-20240901-16440</t>
  </si>
  <si>
    <t>Deborahfurt, HI</t>
  </si>
  <si>
    <t>APP-577214</t>
  </si>
  <si>
    <t>84-20240801-15080</t>
  </si>
  <si>
    <t>Mendezmouth, NY</t>
  </si>
  <si>
    <t>COS-20240713-62811</t>
  </si>
  <si>
    <t>HVA-253593</t>
  </si>
  <si>
    <t>HAR-20250205-44656</t>
  </si>
  <si>
    <t>Lake Fredbury, NH</t>
  </si>
  <si>
    <t>PLU-344397</t>
  </si>
  <si>
    <t>MEN-20240824-94347</t>
  </si>
  <si>
    <t>North Tracy, NE</t>
  </si>
  <si>
    <t>KIT-456830</t>
  </si>
  <si>
    <t>DO-20250111-17780</t>
  </si>
  <si>
    <t>Port Robertmouth, AR</t>
  </si>
  <si>
    <t>APP-298739</t>
  </si>
  <si>
    <t>WAL-20240328-77048</t>
  </si>
  <si>
    <t>Staceyberg, OH</t>
  </si>
  <si>
    <t>LUM-194117</t>
  </si>
  <si>
    <t>LOW-20250608-37746</t>
  </si>
  <si>
    <t>South Kelly, MO</t>
  </si>
  <si>
    <t>FLO-425929</t>
  </si>
  <si>
    <t>CON-20250803-31414</t>
  </si>
  <si>
    <t>Collinsshire, VT</t>
  </si>
  <si>
    <t>KIT-542823</t>
  </si>
  <si>
    <t>THE-20250724-52107</t>
  </si>
  <si>
    <t>North Riley, NJ</t>
  </si>
  <si>
    <t>PAI-252179</t>
  </si>
  <si>
    <t>HAR-20240514-30970</t>
  </si>
  <si>
    <t>Port David, IA</t>
  </si>
  <si>
    <t>PAI-840479</t>
  </si>
  <si>
    <t>FLO-20250806-72143</t>
  </si>
  <si>
    <t>East Robertmouth, FM</t>
  </si>
  <si>
    <t>FLO-165379</t>
  </si>
  <si>
    <t>MEN-20240427-90495</t>
  </si>
  <si>
    <t>DOO-571175</t>
  </si>
  <si>
    <t>COS-20240326-95454</t>
  </si>
  <si>
    <t>Woodview, CO</t>
  </si>
  <si>
    <t>PAI-539191</t>
  </si>
  <si>
    <t>84-20250126-83421</t>
  </si>
  <si>
    <t>Wrightstad, PA</t>
  </si>
  <si>
    <t>DOO-255039</t>
  </si>
  <si>
    <t>ACE-20250310-90973</t>
  </si>
  <si>
    <t>Lake Aaronview, IL</t>
  </si>
  <si>
    <t>PLU-525344</t>
  </si>
  <si>
    <t>COS-20240407-78230</t>
  </si>
  <si>
    <t>Hollandchester, AZ</t>
  </si>
  <si>
    <t>DRY-694034</t>
  </si>
  <si>
    <t>LOW-20240906-57352</t>
  </si>
  <si>
    <t>Mannfurt, SC</t>
  </si>
  <si>
    <t>APP-180805</t>
  </si>
  <si>
    <t>LOW-20250429-65521</t>
  </si>
  <si>
    <t>Christinaborough, NJ</t>
  </si>
  <si>
    <t>HVA-689888</t>
  </si>
  <si>
    <t>84-20240629-76982</t>
  </si>
  <si>
    <t>West Donnachester, PR</t>
  </si>
  <si>
    <t>TOO-405449</t>
  </si>
  <si>
    <t>FLO-20240708-18008</t>
  </si>
  <si>
    <t>Samanthaland, CO</t>
  </si>
  <si>
    <t>FLO-906890</t>
  </si>
  <si>
    <t>WAL-20250111-28533</t>
  </si>
  <si>
    <t>Pamelamouth, DE</t>
  </si>
  <si>
    <t>DRY-415310</t>
  </si>
  <si>
    <t>84-20240503-45969</t>
  </si>
  <si>
    <t>Jamesborough, MI</t>
  </si>
  <si>
    <t>TOO-889030</t>
  </si>
  <si>
    <t>THE-20240616-84840</t>
  </si>
  <si>
    <t>South Josephtown, OR</t>
  </si>
  <si>
    <t>APP-836940</t>
  </si>
  <si>
    <t>WAL-20240604-45294</t>
  </si>
  <si>
    <t>Jasmineside, MD</t>
  </si>
  <si>
    <t>PLU-364802</t>
  </si>
  <si>
    <t>FLO-20240819-29582</t>
  </si>
  <si>
    <t>Port Jamesstad, KS</t>
  </si>
  <si>
    <t>LUM-591237</t>
  </si>
  <si>
    <t>DO-20240705-69343</t>
  </si>
  <si>
    <t>Lake Teresatown, CT</t>
  </si>
  <si>
    <t>TOO-562167</t>
  </si>
  <si>
    <t>DO-20250725-33680</t>
  </si>
  <si>
    <t>West Alicia, CO</t>
  </si>
  <si>
    <t>DOO-188069</t>
  </si>
  <si>
    <t>WAL-20250129-28546</t>
  </si>
  <si>
    <t>South Daniel, ND</t>
  </si>
  <si>
    <t>HVA-417552</t>
  </si>
  <si>
    <t>84-20240506-98399</t>
  </si>
  <si>
    <t>Heatherborough, MI</t>
  </si>
  <si>
    <t>PAI-482927</t>
  </si>
  <si>
    <t>DO-20240921-54428</t>
  </si>
  <si>
    <t>New Kaylaborough, AS</t>
  </si>
  <si>
    <t>OUT-301670</t>
  </si>
  <si>
    <t>84-20250514-16655</t>
  </si>
  <si>
    <t>North Colin, SC</t>
  </si>
  <si>
    <t>PLU-938467</t>
  </si>
  <si>
    <t>84-20241001-53473</t>
  </si>
  <si>
    <t>South Tiffany, MN</t>
  </si>
  <si>
    <t>DOO-658958</t>
  </si>
  <si>
    <t>THE-20240607-24443</t>
  </si>
  <si>
    <t>North Melaniemouth, DE</t>
  </si>
  <si>
    <t>FLO-566180</t>
  </si>
  <si>
    <t>WAL-20250414-12939</t>
  </si>
  <si>
    <t>Ramirezhaven, IN</t>
  </si>
  <si>
    <t>STO-684170</t>
  </si>
  <si>
    <t>LOW-20240509-95341</t>
  </si>
  <si>
    <t>West Robertville, LA</t>
  </si>
  <si>
    <t>LUM-109974</t>
  </si>
  <si>
    <t>DO-20250804-15843</t>
  </si>
  <si>
    <t>Nelsonville, MA</t>
  </si>
  <si>
    <t>DOO-722526</t>
  </si>
  <si>
    <t>THE-20250528-24324</t>
  </si>
  <si>
    <t>New Monicashire, WY</t>
  </si>
  <si>
    <t>LUM-583444</t>
  </si>
  <si>
    <t>CON-20250617-35251</t>
  </si>
  <si>
    <t>Jessicaton, NY</t>
  </si>
  <si>
    <t>HVA-372187</t>
  </si>
  <si>
    <t>CON-20240511-40496</t>
  </si>
  <si>
    <t>Crystaltown, VA</t>
  </si>
  <si>
    <t>LUM-504771</t>
  </si>
  <si>
    <t>COS-20250729-31364</t>
  </si>
  <si>
    <t>OUT-162234</t>
  </si>
  <si>
    <t>84-20241007-67317</t>
  </si>
  <si>
    <t>Mayoberg, VA</t>
  </si>
  <si>
    <t>LUM-489015</t>
  </si>
  <si>
    <t>WAL-20240502-55599</t>
  </si>
  <si>
    <t>East Karen, MA</t>
  </si>
  <si>
    <t>KIT-692800</t>
  </si>
  <si>
    <t>84-20250324-58018</t>
  </si>
  <si>
    <t>Sharonbury, IL</t>
  </si>
  <si>
    <t>LUM-678793</t>
  </si>
  <si>
    <t>HAR-20240801-86137</t>
  </si>
  <si>
    <t>Lake Christopher, NV</t>
  </si>
  <si>
    <t>PAI-544760</t>
  </si>
  <si>
    <t>THE-20241119-21740</t>
  </si>
  <si>
    <t>East Sarah, GA</t>
  </si>
  <si>
    <t>APP-967228</t>
  </si>
  <si>
    <t>FLO-20240914-67888</t>
  </si>
  <si>
    <t>Mcdanielview, DE</t>
  </si>
  <si>
    <t>LIG-406218</t>
  </si>
  <si>
    <t>COS-20241208-61547</t>
  </si>
  <si>
    <t>Stewartfurt, MI</t>
  </si>
  <si>
    <t>APP-493520</t>
  </si>
  <si>
    <t>THE-20240814-56594</t>
  </si>
  <si>
    <t>Lake Danny, NY</t>
  </si>
  <si>
    <t>ELE-548362</t>
  </si>
  <si>
    <t>HAR-20241209-35441</t>
  </si>
  <si>
    <t>Jamesville, DE</t>
  </si>
  <si>
    <t>OUT-111770</t>
  </si>
  <si>
    <t>THE-20240522-19199</t>
  </si>
  <si>
    <t>Port Cody, NY</t>
  </si>
  <si>
    <t>APP-587149</t>
  </si>
  <si>
    <t>LOW-20240903-13318</t>
  </si>
  <si>
    <t>East Rebecca, NJ</t>
  </si>
  <si>
    <t>ELE-787552</t>
  </si>
  <si>
    <t>LOW-20240512-14159</t>
  </si>
  <si>
    <t>Anthonyview, KS</t>
  </si>
  <si>
    <t>DRY-857127</t>
  </si>
  <si>
    <t>CON-20250122-78782</t>
  </si>
  <si>
    <t>Ericton, MH</t>
  </si>
  <si>
    <t>DRY-905190</t>
  </si>
  <si>
    <t>84-20240605-16254</t>
  </si>
  <si>
    <t>Longland, CT</t>
  </si>
  <si>
    <t>LUM-440237</t>
  </si>
  <si>
    <t>MEN-20241106-70833</t>
  </si>
  <si>
    <t>West Lisa, OK</t>
  </si>
  <si>
    <t>LUM-994567</t>
  </si>
  <si>
    <t>COS-20240511-81312</t>
  </si>
  <si>
    <t>Huntville, SD</t>
  </si>
  <si>
    <t>APP-937933</t>
  </si>
  <si>
    <t>FLO-20240308-75098</t>
  </si>
  <si>
    <t>East Joshua, TX</t>
  </si>
  <si>
    <t>OUT-924443</t>
  </si>
  <si>
    <t>THE-20250623-32125</t>
  </si>
  <si>
    <t>Hillborough, NH</t>
  </si>
  <si>
    <t>PLU-997192</t>
  </si>
  <si>
    <t>DO-20240826-27916</t>
  </si>
  <si>
    <t>East Joyce, WA</t>
  </si>
  <si>
    <t>STO-773908</t>
  </si>
  <si>
    <t>COS-20240821-70633</t>
  </si>
  <si>
    <t>West Sabrina, VI</t>
  </si>
  <si>
    <t>STO-559651</t>
  </si>
  <si>
    <t>ACE-20250210-15907</t>
  </si>
  <si>
    <t>West Bethany, DC</t>
  </si>
  <si>
    <t>TOO-197414</t>
  </si>
  <si>
    <t>COS-20240218-51984</t>
  </si>
  <si>
    <t>New Shannon, WA</t>
  </si>
  <si>
    <t>OUT-546578</t>
  </si>
  <si>
    <t>ACE-20241206-33940</t>
  </si>
  <si>
    <t>North Jenniferchester, UT</t>
  </si>
  <si>
    <t>OUT-910891</t>
  </si>
  <si>
    <t>THE-20250128-21167</t>
  </si>
  <si>
    <t>Martinezside, VA</t>
  </si>
  <si>
    <t>HVA-257188</t>
  </si>
  <si>
    <t>COS-20240912-37006</t>
  </si>
  <si>
    <t>Cherryborough, MO</t>
  </si>
  <si>
    <t>HVA-551443</t>
  </si>
  <si>
    <t>THE-20240328-76669</t>
  </si>
  <si>
    <t>West Courtney, CA</t>
  </si>
  <si>
    <t>KIT-770168</t>
  </si>
  <si>
    <t>84-20240503-56386</t>
  </si>
  <si>
    <t>Kristophermouth, TN</t>
  </si>
  <si>
    <t>STO-966380</t>
  </si>
  <si>
    <t>CON-20241208-23088</t>
  </si>
  <si>
    <t>OUT-495037</t>
  </si>
  <si>
    <t>COS-20250223-76034</t>
  </si>
  <si>
    <t>APP-118501</t>
  </si>
  <si>
    <t>FLO-20240716-64463</t>
  </si>
  <si>
    <t>Lake Tamara, HI</t>
  </si>
  <si>
    <t>DRY-849273</t>
  </si>
  <si>
    <t>ACE-20241113-28614</t>
  </si>
  <si>
    <t>Brownview, OH</t>
  </si>
  <si>
    <t>TOO-889882</t>
  </si>
  <si>
    <t>ACE-20250118-28902</t>
  </si>
  <si>
    <t>South Tamimouth, ID</t>
  </si>
  <si>
    <t>HVA-894095</t>
  </si>
  <si>
    <t>COS-20250105-43425</t>
  </si>
  <si>
    <t>South Sarah, NY</t>
  </si>
  <si>
    <t>TOO-435873</t>
  </si>
  <si>
    <t>WAL-20250422-21112</t>
  </si>
  <si>
    <t>Greenburgh, VT</t>
  </si>
  <si>
    <t>PLU-739750</t>
  </si>
  <si>
    <t>FLO-20250222-79017</t>
  </si>
  <si>
    <t>Frazierchester, AK</t>
  </si>
  <si>
    <t>DOO-722233</t>
  </si>
  <si>
    <t>COS-20241108-80953</t>
  </si>
  <si>
    <t>North Veronica, CO</t>
  </si>
  <si>
    <t>OUT-499909</t>
  </si>
  <si>
    <t>ACE-20250415-74065</t>
  </si>
  <si>
    <t>Port Garrettland, SC</t>
  </si>
  <si>
    <t>ELE-609198</t>
  </si>
  <si>
    <t>DO-20241017-17572</t>
  </si>
  <si>
    <t>North Natashaland, AL</t>
  </si>
  <si>
    <t>LIG-845406</t>
  </si>
  <si>
    <t>DO-20241125-12048</t>
  </si>
  <si>
    <t>Tammyfurt, MD</t>
  </si>
  <si>
    <t>OUT-699173</t>
  </si>
  <si>
    <t>ACE-20250422-11310</t>
  </si>
  <si>
    <t>Brendashire, NJ</t>
  </si>
  <si>
    <t>PLU-486384</t>
  </si>
  <si>
    <t>LOW-20241218-65758</t>
  </si>
  <si>
    <t>Ramirezberg, AR</t>
  </si>
  <si>
    <t>PAI-744717</t>
  </si>
  <si>
    <t>LOW-20240819-17312</t>
  </si>
  <si>
    <t>New Amyhaven, MH</t>
  </si>
  <si>
    <t>HVA-424468</t>
  </si>
  <si>
    <t>WAL-20240805-45254</t>
  </si>
  <si>
    <t>Howellport, TX</t>
  </si>
  <si>
    <t>OUT-516416</t>
  </si>
  <si>
    <t>FLO-20241207-70038</t>
  </si>
  <si>
    <t>Brentborough, KY</t>
  </si>
  <si>
    <t>PAI-623833</t>
  </si>
  <si>
    <t>MEN-20240704-56583</t>
  </si>
  <si>
    <t>Maryport, IN</t>
  </si>
  <si>
    <t>HVA-334225</t>
  </si>
  <si>
    <t>COS-20240229-33624</t>
  </si>
  <si>
    <t>Brendaton, CO</t>
  </si>
  <si>
    <t>STO-106571</t>
  </si>
  <si>
    <t>COS-20250430-85511</t>
  </si>
  <si>
    <t>Donaldsontown, PR</t>
  </si>
  <si>
    <t>OUT-658195</t>
  </si>
  <si>
    <t>FLO-20250704-40020</t>
  </si>
  <si>
    <t>FLO-289168</t>
  </si>
  <si>
    <t>COS-20250320-80030</t>
  </si>
  <si>
    <t>Burnettfurt, FL</t>
  </si>
  <si>
    <t>PAI-548954</t>
  </si>
  <si>
    <t>LOW-20240825-78881</t>
  </si>
  <si>
    <t>North Alexander, ND</t>
  </si>
  <si>
    <t>PAI-928389</t>
  </si>
  <si>
    <t>HAR-20250308-79748</t>
  </si>
  <si>
    <t>New Richard, OH</t>
  </si>
  <si>
    <t>KIT-720558</t>
  </si>
  <si>
    <t>THE-20250802-58078</t>
  </si>
  <si>
    <t>North Lesliefort, OK</t>
  </si>
  <si>
    <t>ELE-890925</t>
  </si>
  <si>
    <t>LOW-20240608-51383</t>
  </si>
  <si>
    <t>South Kathryn, CA</t>
  </si>
  <si>
    <t>ELE-757119</t>
  </si>
  <si>
    <t>MEN-20250327-70434</t>
  </si>
  <si>
    <t>West John, IL</t>
  </si>
  <si>
    <t>FLO-693692</t>
  </si>
  <si>
    <t>COS-20241014-88534</t>
  </si>
  <si>
    <t>North Derek, AS</t>
  </si>
  <si>
    <t>PLU-922389</t>
  </si>
  <si>
    <t>84-20250129-99485</t>
  </si>
  <si>
    <t>South Jennifer, KS</t>
  </si>
  <si>
    <t>TOO-891667</t>
  </si>
  <si>
    <t>ACE-20250729-36360</t>
  </si>
  <si>
    <t>Stacymouth, WV</t>
  </si>
  <si>
    <t>HVA-892168</t>
  </si>
  <si>
    <t>LOW-20250707-11868</t>
  </si>
  <si>
    <t>New Stephentown, ND</t>
  </si>
  <si>
    <t>DO-20250113-77680</t>
  </si>
  <si>
    <t>North Jennifer, IN</t>
  </si>
  <si>
    <t>KIT-301518</t>
  </si>
  <si>
    <t>WAL-20240728-99914</t>
  </si>
  <si>
    <t>South Billytown, CO</t>
  </si>
  <si>
    <t>KIT-589889</t>
  </si>
  <si>
    <t>FLO-20250426-90051</t>
  </si>
  <si>
    <t>North Curtis, WI</t>
  </si>
  <si>
    <t>HVA-216303</t>
  </si>
  <si>
    <t>MEN-20240818-77886</t>
  </si>
  <si>
    <t>South Rebeccamouth, ND</t>
  </si>
  <si>
    <t>LUM-395147</t>
  </si>
  <si>
    <t>FLO-20250525-53648</t>
  </si>
  <si>
    <t>Johnsonmouth, VI</t>
  </si>
  <si>
    <t>PLU-698978</t>
  </si>
  <si>
    <t>THE-20240726-56096</t>
  </si>
  <si>
    <t>Hancockmouth, FM</t>
  </si>
  <si>
    <t>OUT-168390</t>
  </si>
  <si>
    <t>COS-20240825-20267</t>
  </si>
  <si>
    <t>North Elizabeth, FM</t>
  </si>
  <si>
    <t>APP-722023</t>
  </si>
  <si>
    <t>THE-20240713-53052</t>
  </si>
  <si>
    <t>Lake Michaelborough, KY</t>
  </si>
  <si>
    <t>FLO-811938</t>
  </si>
  <si>
    <t>84-20250117-69190</t>
  </si>
  <si>
    <t>Rojashaven, VI</t>
  </si>
  <si>
    <t>PLU-206488</t>
  </si>
  <si>
    <t>84-20250227-18498</t>
  </si>
  <si>
    <t>North Suzanne, HI</t>
  </si>
  <si>
    <t>HVA-229702</t>
  </si>
  <si>
    <t>WAL-20250609-47845</t>
  </si>
  <si>
    <t>Hortonborough, IL</t>
  </si>
  <si>
    <t>TOO-838929</t>
  </si>
  <si>
    <t>WAL-20241005-90089</t>
  </si>
  <si>
    <t>Knightborough, NV</t>
  </si>
  <si>
    <t>TOO-837216</t>
  </si>
  <si>
    <t>ACE-20250227-25646</t>
  </si>
  <si>
    <t>Robertmouth, MA</t>
  </si>
  <si>
    <t>HVA-961316</t>
  </si>
  <si>
    <t>WAL-20240910-37009</t>
  </si>
  <si>
    <t>Port Katherine, MP</t>
  </si>
  <si>
    <t>DRY-937462</t>
  </si>
  <si>
    <t>DO-20240429-73125</t>
  </si>
  <si>
    <t>Mcphersonstad, OR</t>
  </si>
  <si>
    <t>KIT-124105</t>
  </si>
  <si>
    <t>HAR-20241103-57585</t>
  </si>
  <si>
    <t>New Johnmouth, DE</t>
  </si>
  <si>
    <t>PLU-463897</t>
  </si>
  <si>
    <t>WAL-20240707-20497</t>
  </si>
  <si>
    <t>Lake Jenniferside, UT</t>
  </si>
  <si>
    <t>DOO-365107</t>
  </si>
  <si>
    <t>HAR-20241024-75372</t>
  </si>
  <si>
    <t>Lake Danaton, SD</t>
  </si>
  <si>
    <t>PAI-329913</t>
  </si>
  <si>
    <t>MEN-20250324-57666</t>
  </si>
  <si>
    <t>Rachelside, CT</t>
  </si>
  <si>
    <t>PLU-953142</t>
  </si>
  <si>
    <t>THE-20250727-48231</t>
  </si>
  <si>
    <t>North James, MS</t>
  </si>
  <si>
    <t>DOO-196845</t>
  </si>
  <si>
    <t>FLO-20240714-78033</t>
  </si>
  <si>
    <t>Tanyabury, IL</t>
  </si>
  <si>
    <t>LIG-249901</t>
  </si>
  <si>
    <t>DO-20250405-75628</t>
  </si>
  <si>
    <t>Kellistad, IN</t>
  </si>
  <si>
    <t>LIG-500873</t>
  </si>
  <si>
    <t>DO-20241115-37464</t>
  </si>
  <si>
    <t>North Michelle, NJ</t>
  </si>
  <si>
    <t>STO-868367</t>
  </si>
  <si>
    <t>WAL-20240501-90914</t>
  </si>
  <si>
    <t>Lydiaberg, SD</t>
  </si>
  <si>
    <t>DOO-752600</t>
  </si>
  <si>
    <t>ACE-20241015-73746</t>
  </si>
  <si>
    <t>East Jesseshire, WA</t>
  </si>
  <si>
    <t>KIT-894553</t>
  </si>
  <si>
    <t>FLO-20250412-58630</t>
  </si>
  <si>
    <t>North John, KS</t>
  </si>
  <si>
    <t>ELE-393456</t>
  </si>
  <si>
    <t>MEN-20241109-50569</t>
  </si>
  <si>
    <t>Maxborough, MA</t>
  </si>
  <si>
    <t>LIG-914587</t>
  </si>
  <si>
    <t>84-20240902-70611</t>
  </si>
  <si>
    <t>West Teresaberg, DC</t>
  </si>
  <si>
    <t>DRY-803325</t>
  </si>
  <si>
    <t>COS-20250105-83289</t>
  </si>
  <si>
    <t>Jonesmouth, MI</t>
  </si>
  <si>
    <t>STO-924162</t>
  </si>
  <si>
    <t>WAL-20250630-67910</t>
  </si>
  <si>
    <t>East Sarahview, NM</t>
  </si>
  <si>
    <t>STO-825643</t>
  </si>
  <si>
    <t>DO-20241017-90135</t>
  </si>
  <si>
    <t>New Cody, PR</t>
  </si>
  <si>
    <t>LIG-100616</t>
  </si>
  <si>
    <t>HAR-20241114-18662</t>
  </si>
  <si>
    <t>Carterside, AR</t>
  </si>
  <si>
    <t>TOO-765054</t>
  </si>
  <si>
    <t>MEN-20250311-44520</t>
  </si>
  <si>
    <t>Amandaview, AK</t>
  </si>
  <si>
    <t>STO-363486</t>
  </si>
  <si>
    <t>WAL-20250301-26930</t>
  </si>
  <si>
    <t>West Johnborough, TN</t>
  </si>
  <si>
    <t>STO-625557</t>
  </si>
  <si>
    <t>FLO-20250725-21404</t>
  </si>
  <si>
    <t>Clayfort, HI</t>
  </si>
  <si>
    <t>FLO-396858</t>
  </si>
  <si>
    <t>CON-20250713-47923</t>
  </si>
  <si>
    <t>North Susan, PW</t>
  </si>
  <si>
    <t>PLU-512647</t>
  </si>
  <si>
    <t>FLO-20250127-98331</t>
  </si>
  <si>
    <t>New Kirk, AR</t>
  </si>
  <si>
    <t>DRY-251803</t>
  </si>
  <si>
    <t>DO-20241102-79301</t>
  </si>
  <si>
    <t>Jamesfurt, IL</t>
  </si>
  <si>
    <t>FLO-111539</t>
  </si>
  <si>
    <t>THE-20240513-99610</t>
  </si>
  <si>
    <t>Alexhaven, NC</t>
  </si>
  <si>
    <t>OUT-622868</t>
  </si>
  <si>
    <t>DO-20240711-68479</t>
  </si>
  <si>
    <t>South Jeffreyview, PR</t>
  </si>
  <si>
    <t>STO-871414</t>
  </si>
  <si>
    <t>WAL-20250413-84197</t>
  </si>
  <si>
    <t>Martinezville, PW</t>
  </si>
  <si>
    <t>TOO-364611</t>
  </si>
  <si>
    <t>HAR-20241122-28442</t>
  </si>
  <si>
    <t>North Rodneyside, AR</t>
  </si>
  <si>
    <t>LUM-760641</t>
  </si>
  <si>
    <t>CON-20250729-57950</t>
  </si>
  <si>
    <t>East Adrianberg, NH</t>
  </si>
  <si>
    <t>DRY-553653</t>
  </si>
  <si>
    <t>ACE-20240424-34533</t>
  </si>
  <si>
    <t>Jenniferton, PR</t>
  </si>
  <si>
    <t>LUM-776391</t>
  </si>
  <si>
    <t>THE-20240322-63949</t>
  </si>
  <si>
    <t>Matthewport, WA</t>
  </si>
  <si>
    <t>DOO-947858</t>
  </si>
  <si>
    <t>WAL-20250726-36901</t>
  </si>
  <si>
    <t>New Samanthamouth, VA</t>
  </si>
  <si>
    <t>OUT-462145</t>
  </si>
  <si>
    <t>FLO-20250407-77648</t>
  </si>
  <si>
    <t>Benjaminmouth, DC</t>
  </si>
  <si>
    <t>LUM-602527</t>
  </si>
  <si>
    <t>LOW-20250618-50326</t>
  </si>
  <si>
    <t>East Janetland, KY</t>
  </si>
  <si>
    <t>DOO-347403</t>
  </si>
  <si>
    <t>84-20241126-30014</t>
  </si>
  <si>
    <t>Kaitlynton, OK</t>
  </si>
  <si>
    <t>KIT-768608</t>
  </si>
  <si>
    <t>WAL-20241107-82399</t>
  </si>
  <si>
    <t>Heidiview, NM</t>
  </si>
  <si>
    <t>ELE-564872</t>
  </si>
  <si>
    <t>DO-20250630-44231</t>
  </si>
  <si>
    <t>Steinstad, MS</t>
  </si>
  <si>
    <t>DRY-504139</t>
  </si>
  <si>
    <t>THE-20250424-50930</t>
  </si>
  <si>
    <t>Johnsstad, AR</t>
  </si>
  <si>
    <t>HVA-206784</t>
  </si>
  <si>
    <t>COS-20240926-76854</t>
  </si>
  <si>
    <t>Reedport, NV</t>
  </si>
  <si>
    <t>DRY-904239</t>
  </si>
  <si>
    <t>DO-20241021-24045</t>
  </si>
  <si>
    <t>New Calvinmouth, RI</t>
  </si>
  <si>
    <t>LUM-755704</t>
  </si>
  <si>
    <t>THE-20250603-28656</t>
  </si>
  <si>
    <t>Lake Tiffany, ME</t>
  </si>
  <si>
    <t>DOO-225741</t>
  </si>
  <si>
    <t>THE-20250107-28172</t>
  </si>
  <si>
    <t>Tammychester, SC</t>
  </si>
  <si>
    <t>TOO-611696</t>
  </si>
  <si>
    <t>DO-20241107-64572</t>
  </si>
  <si>
    <t>Tinafort, IA</t>
  </si>
  <si>
    <t>LIG-635118</t>
  </si>
  <si>
    <t>LOW-20250609-50589</t>
  </si>
  <si>
    <t>Jonesshire, RI</t>
  </si>
  <si>
    <t>TOO-382716</t>
  </si>
  <si>
    <t>WAL-20241011-99908</t>
  </si>
  <si>
    <t>Lake Kennethmouth, HI</t>
  </si>
  <si>
    <t>LIG-181124</t>
  </si>
  <si>
    <t>THE-20240913-74118</t>
  </si>
  <si>
    <t>East Henry, CA</t>
  </si>
  <si>
    <t>PAI-514252</t>
  </si>
  <si>
    <t>84-20250225-80579</t>
  </si>
  <si>
    <t>South Kellyfort, RI</t>
  </si>
  <si>
    <t>TOO-775549</t>
  </si>
  <si>
    <t>HAR-20250104-49735</t>
  </si>
  <si>
    <t>Wallaceburgh, MO</t>
  </si>
  <si>
    <t>APP-936720</t>
  </si>
  <si>
    <t>WAL-20250520-52514</t>
  </si>
  <si>
    <t>Port Scottbury, CT</t>
  </si>
  <si>
    <t>FLO-882401</t>
  </si>
  <si>
    <t>LOW-20250217-13682</t>
  </si>
  <si>
    <t>New Jademouth, IN</t>
  </si>
  <si>
    <t>DOO-314336</t>
  </si>
  <si>
    <t>FLO-20241221-66344</t>
  </si>
  <si>
    <t>Ruizhaven, FL</t>
  </si>
  <si>
    <t>FLO-520702</t>
  </si>
  <si>
    <t>COS-20250707-67131</t>
  </si>
  <si>
    <t>Brentmouth, VI</t>
  </si>
  <si>
    <t>APP-474171</t>
  </si>
  <si>
    <t>LOW-20250207-17879</t>
  </si>
  <si>
    <t>Margarethaven, WY</t>
  </si>
  <si>
    <t>LUM-285766</t>
  </si>
  <si>
    <t>LOW-20240604-15498</t>
  </si>
  <si>
    <t>New Tiffany, AS</t>
  </si>
  <si>
    <t>STO-980365</t>
  </si>
  <si>
    <t>DO-20250327-71520</t>
  </si>
  <si>
    <t>Pachecomouth, WI</t>
  </si>
  <si>
    <t>ELE-554990</t>
  </si>
  <si>
    <t>84-20241122-84035</t>
  </si>
  <si>
    <t>Lauraville, HI</t>
  </si>
  <si>
    <t>HVA-946895</t>
  </si>
  <si>
    <t>DO-20240318-91649</t>
  </si>
  <si>
    <t>West Michaelbury, MI</t>
  </si>
  <si>
    <t>DRY-389101</t>
  </si>
  <si>
    <t>FLO-20250331-14149</t>
  </si>
  <si>
    <t>Watsonmouth, UT</t>
  </si>
  <si>
    <t>LIG-857434</t>
  </si>
  <si>
    <t>FLO-20240706-53076</t>
  </si>
  <si>
    <t>Lake Gregville, GU</t>
  </si>
  <si>
    <t>LUM-921522</t>
  </si>
  <si>
    <t>84-20240819-76165</t>
  </si>
  <si>
    <t>New Theresafort, PA</t>
  </si>
  <si>
    <t>DOO-404968</t>
  </si>
  <si>
    <t>ACE-20241003-37442</t>
  </si>
  <si>
    <t>Victoriashire, MT</t>
  </si>
  <si>
    <t>TOO-556523</t>
  </si>
  <si>
    <t>WAL-20240907-93535</t>
  </si>
  <si>
    <t>East Patrick, WV</t>
  </si>
  <si>
    <t>DOO-249197</t>
  </si>
  <si>
    <t>CON-20250404-84291</t>
  </si>
  <si>
    <t>North Charles, OK</t>
  </si>
  <si>
    <t>TOO-750702</t>
  </si>
  <si>
    <t>84-20240519-37390</t>
  </si>
  <si>
    <t>Lake Taylor, IA</t>
  </si>
  <si>
    <t>FLO-632247</t>
  </si>
  <si>
    <t>COS-20250202-54222</t>
  </si>
  <si>
    <t>Millerport, MO</t>
  </si>
  <si>
    <t>LUM-694654</t>
  </si>
  <si>
    <t>CON-20250619-13344</t>
  </si>
  <si>
    <t>New Jessicachester, MD</t>
  </si>
  <si>
    <t>STO-483865</t>
  </si>
  <si>
    <t>COS-20250210-39426</t>
  </si>
  <si>
    <t>Port Chelsea, MO</t>
  </si>
  <si>
    <t>LIG-529284</t>
  </si>
  <si>
    <t>WAL-20240927-74512</t>
  </si>
  <si>
    <t>West Susan, PW</t>
  </si>
  <si>
    <t>PAI-905090</t>
  </si>
  <si>
    <t>CON-20240630-95769</t>
  </si>
  <si>
    <t>Hensleystad, SD</t>
  </si>
  <si>
    <t>ELE-628617</t>
  </si>
  <si>
    <t>HAR-20250429-98047</t>
  </si>
  <si>
    <t>Nancychester, UT</t>
  </si>
  <si>
    <t>HVA-130206</t>
  </si>
  <si>
    <t>COS-20240417-80939</t>
  </si>
  <si>
    <t>Port Robert, ND</t>
  </si>
  <si>
    <t>LUM-210791</t>
  </si>
  <si>
    <t>DO-20240711-96265</t>
  </si>
  <si>
    <t>New Daniel, AZ</t>
  </si>
  <si>
    <t>OUT-471362</t>
  </si>
  <si>
    <t>HAR-20240605-25172</t>
  </si>
  <si>
    <t>East Michael, MI</t>
  </si>
  <si>
    <t>ELE-788813</t>
  </si>
  <si>
    <t>LOW-20250325-73954</t>
  </si>
  <si>
    <t>New Rebecca, OR</t>
  </si>
  <si>
    <t>TOO-422177</t>
  </si>
  <si>
    <t>FLO-20240908-24769</t>
  </si>
  <si>
    <t>Annahaven, LA</t>
  </si>
  <si>
    <t>DRY-447302</t>
  </si>
  <si>
    <t>THE-20250620-91643</t>
  </si>
  <si>
    <t>West Manuelfort, GU</t>
  </si>
  <si>
    <t>PLU-207289</t>
  </si>
  <si>
    <t>LOW-20240812-66348</t>
  </si>
  <si>
    <t>Port Margaretchester, LA</t>
  </si>
  <si>
    <t>LUM-828225</t>
  </si>
  <si>
    <t>THE-20240804-71112</t>
  </si>
  <si>
    <t>South Jennifer, DE</t>
  </si>
  <si>
    <t>FLO-183638</t>
  </si>
  <si>
    <t>COS-20240927-57740</t>
  </si>
  <si>
    <t>Hillstad, MH</t>
  </si>
  <si>
    <t>OUT-151760</t>
  </si>
  <si>
    <t>WAL-20241213-51851</t>
  </si>
  <si>
    <t>South Annette, NM</t>
  </si>
  <si>
    <t>STO-372940</t>
  </si>
  <si>
    <t>LOW-20250121-20556</t>
  </si>
  <si>
    <t>Kirstenville, PR</t>
  </si>
  <si>
    <t>APP-778818</t>
  </si>
  <si>
    <t>84-20250406-75089</t>
  </si>
  <si>
    <t>Pamelaburgh, NY</t>
  </si>
  <si>
    <t>LIG-518557</t>
  </si>
  <si>
    <t>ACE-20241209-69389</t>
  </si>
  <si>
    <t>East Gina, WA</t>
  </si>
  <si>
    <t>LIG-361971</t>
  </si>
  <si>
    <t>ACE-20250707-44663</t>
  </si>
  <si>
    <t>New Melissaland, SD</t>
  </si>
  <si>
    <t>TOO-621174</t>
  </si>
  <si>
    <t>WAL-20250302-78270</t>
  </si>
  <si>
    <t>Lake Johnton, MO</t>
  </si>
  <si>
    <t>DOO-474767</t>
  </si>
  <si>
    <t>MEN-20241107-88553</t>
  </si>
  <si>
    <t>West Sarah, LA</t>
  </si>
  <si>
    <t>DOO-750433</t>
  </si>
  <si>
    <t>WAL-20240819-70046</t>
  </si>
  <si>
    <t>Alexanderview, KS</t>
  </si>
  <si>
    <t>DOO-238863</t>
  </si>
  <si>
    <t>ACE-20241223-37141</t>
  </si>
  <si>
    <t>Jonesland, MD</t>
  </si>
  <si>
    <t>DRY-423572</t>
  </si>
  <si>
    <t>COS-20240819-52591</t>
  </si>
  <si>
    <t>South David, NJ</t>
  </si>
  <si>
    <t>KIT-435249</t>
  </si>
  <si>
    <t>COS-20240627-49610</t>
  </si>
  <si>
    <t>Colliertown, AL</t>
  </si>
  <si>
    <t>LUM-695727</t>
  </si>
  <si>
    <t>84-20250727-37101</t>
  </si>
  <si>
    <t>West Alexandra, IA</t>
  </si>
  <si>
    <t>PAI-810813</t>
  </si>
  <si>
    <t>THE-20240310-43295</t>
  </si>
  <si>
    <t>New Paul, HI</t>
  </si>
  <si>
    <t>PAI-680856</t>
  </si>
  <si>
    <t>MEN-20250524-77362</t>
  </si>
  <si>
    <t>Kellyberg, CA</t>
  </si>
  <si>
    <t>PLU-637664</t>
  </si>
  <si>
    <t>84-20250303-31478</t>
  </si>
  <si>
    <t>Port Jamesport, NY</t>
  </si>
  <si>
    <t>DRY-399429</t>
  </si>
  <si>
    <t>CON-20250223-77169</t>
  </si>
  <si>
    <t>Lake Kristaville, LA</t>
  </si>
  <si>
    <t>PAI-610661</t>
  </si>
  <si>
    <t>MEN-20240215-11262</t>
  </si>
  <si>
    <t>Brownside, IL</t>
  </si>
  <si>
    <t>HVA-781164</t>
  </si>
  <si>
    <t>FLO-20241003-60392</t>
  </si>
  <si>
    <t>Martinfurt, WY</t>
  </si>
  <si>
    <t>TOO-343074</t>
  </si>
  <si>
    <t>WAL-20240621-43826</t>
  </si>
  <si>
    <t>Kennethburgh, IN</t>
  </si>
  <si>
    <t>LUM-368766</t>
  </si>
  <si>
    <t>FLO-20240606-87069</t>
  </si>
  <si>
    <t>North Leeville, OR</t>
  </si>
  <si>
    <t>PAI-589615</t>
  </si>
  <si>
    <t>CON-20250518-82106</t>
  </si>
  <si>
    <t>Kevinmouth, AZ</t>
  </si>
  <si>
    <t>FLO-446022</t>
  </si>
  <si>
    <t>ACE-20240513-62825</t>
  </si>
  <si>
    <t>South Richardbury, MD</t>
  </si>
  <si>
    <t>HVA-696443</t>
  </si>
  <si>
    <t>THE-20250621-24065</t>
  </si>
  <si>
    <t>New Lorifurt, KS</t>
  </si>
  <si>
    <t>HVA-262868</t>
  </si>
  <si>
    <t>THE-20250514-97350</t>
  </si>
  <si>
    <t>Sandovalhaven, MT</t>
  </si>
  <si>
    <t>DRY-385403</t>
  </si>
  <si>
    <t>LOW-20241001-34105</t>
  </si>
  <si>
    <t>Riverachester, UT</t>
  </si>
  <si>
    <t>APP-152918</t>
  </si>
  <si>
    <t>HAR-20250618-45535</t>
  </si>
  <si>
    <t>Lake Jessicaside, DC</t>
  </si>
  <si>
    <t>PLU-209808</t>
  </si>
  <si>
    <t>COS-20250424-28000</t>
  </si>
  <si>
    <t>Longchester, WY</t>
  </si>
  <si>
    <t>LUM-814582</t>
  </si>
  <si>
    <t>THE-20240518-25567</t>
  </si>
  <si>
    <t>Ryanside, VT</t>
  </si>
  <si>
    <t>OUT-232222</t>
  </si>
  <si>
    <t>WAL-20250509-95269</t>
  </si>
  <si>
    <t>Johnnychester, NC</t>
  </si>
  <si>
    <t>PLU-169055</t>
  </si>
  <si>
    <t>WAL-20240320-75647</t>
  </si>
  <si>
    <t>Morrowfurt, PW</t>
  </si>
  <si>
    <t>DRY-721093</t>
  </si>
  <si>
    <t>LOW-20250610-50573</t>
  </si>
  <si>
    <t>Williamsbury, WA</t>
  </si>
  <si>
    <t>PAI-597608</t>
  </si>
  <si>
    <t>DO-20241215-45153</t>
  </si>
  <si>
    <t>Lake Kimberly, SC</t>
  </si>
  <si>
    <t>LUM-689556</t>
  </si>
  <si>
    <t>MEN-20250331-83227</t>
  </si>
  <si>
    <t>Andersonburgh, GU</t>
  </si>
  <si>
    <t>DRY-539631</t>
  </si>
  <si>
    <t>84-20240726-44971</t>
  </si>
  <si>
    <t>Kariport, UT</t>
  </si>
  <si>
    <t>STO-641299</t>
  </si>
  <si>
    <t>THE-20240718-46892</t>
  </si>
  <si>
    <t>North Ronald, KS</t>
  </si>
  <si>
    <t>OUT-970067</t>
  </si>
  <si>
    <t>LOW-20240924-59347</t>
  </si>
  <si>
    <t>West Samanthaland, CA</t>
  </si>
  <si>
    <t>HVA-461127</t>
  </si>
  <si>
    <t>COS-20240222-24584</t>
  </si>
  <si>
    <t>Perkinsberg, AR</t>
  </si>
  <si>
    <t>ELE-156690</t>
  </si>
  <si>
    <t>CON-20240913-63472</t>
  </si>
  <si>
    <t>Port Chrisville, NC</t>
  </si>
  <si>
    <t>TOO-639550</t>
  </si>
  <si>
    <t>THE-20241222-35049</t>
  </si>
  <si>
    <t>Kristenmouth, VI</t>
  </si>
  <si>
    <t>LIG-821270</t>
  </si>
  <si>
    <t>WAL-20240716-32736</t>
  </si>
  <si>
    <t>New Latoyafort, IL</t>
  </si>
  <si>
    <t>APP-161445</t>
  </si>
  <si>
    <t>WAL-20241005-51739</t>
  </si>
  <si>
    <t>East Charlesport, ME</t>
  </si>
  <si>
    <t>FLO-380769</t>
  </si>
  <si>
    <t>LOW-20250522-89588</t>
  </si>
  <si>
    <t>West Bobbyville, MD</t>
  </si>
  <si>
    <t>HVA-578106</t>
  </si>
  <si>
    <t>FLO-20250221-71788</t>
  </si>
  <si>
    <t>Fieldsmouth, TN</t>
  </si>
  <si>
    <t>STO-196392</t>
  </si>
  <si>
    <t>COS-20240629-58941</t>
  </si>
  <si>
    <t>East Megan, SD</t>
  </si>
  <si>
    <t>KIT-568606</t>
  </si>
  <si>
    <t>DO-20241027-33591</t>
  </si>
  <si>
    <t>Amandabury, NM</t>
  </si>
  <si>
    <t>HVA-427780</t>
  </si>
  <si>
    <t>MEN-20240427-48507</t>
  </si>
  <si>
    <t>South Nicholasport, TN</t>
  </si>
  <si>
    <t>DOO-383309</t>
  </si>
  <si>
    <t>HAR-20241212-15342</t>
  </si>
  <si>
    <t>Rachaelmouth, AS</t>
  </si>
  <si>
    <t>HVA-690749</t>
  </si>
  <si>
    <t>DO-20241023-89624</t>
  </si>
  <si>
    <t>South Gabriellehaven, CT</t>
  </si>
  <si>
    <t>FLO-384425</t>
  </si>
  <si>
    <t>FLO-20250617-67302</t>
  </si>
  <si>
    <t>New Scott, ME</t>
  </si>
  <si>
    <t>PLU-907648</t>
  </si>
  <si>
    <t>HAR-20250410-11851</t>
  </si>
  <si>
    <t>Zacharychester, CA</t>
  </si>
  <si>
    <t>LUM-213816</t>
  </si>
  <si>
    <t>DO-20240415-24505</t>
  </si>
  <si>
    <t>Sarahfort, NM</t>
  </si>
  <si>
    <t>ELE-346605</t>
  </si>
  <si>
    <t>THE-20250418-32845</t>
  </si>
  <si>
    <t>West Devon, VT</t>
  </si>
  <si>
    <t>STO-207856</t>
  </si>
  <si>
    <t>ACE-20250123-73894</t>
  </si>
  <si>
    <t>Lake Keith, VA</t>
  </si>
  <si>
    <t>KIT-722634</t>
  </si>
  <si>
    <t>COS-20250222-19791</t>
  </si>
  <si>
    <t>New Nataliechester, VT</t>
  </si>
  <si>
    <t>STO-625308</t>
  </si>
  <si>
    <t>ACE-20241125-68666</t>
  </si>
  <si>
    <t>Port Amandaside, MP</t>
  </si>
  <si>
    <t>PAI-729173</t>
  </si>
  <si>
    <t>CON-20240904-59377</t>
  </si>
  <si>
    <t>South Stacyside, AS</t>
  </si>
  <si>
    <t>FLO-579582</t>
  </si>
  <si>
    <t>THE-20250211-88774</t>
  </si>
  <si>
    <t>Livingstonland, WI</t>
  </si>
  <si>
    <t>FLO-20250715-76756</t>
  </si>
  <si>
    <t>North Bradleyfort, MP</t>
  </si>
  <si>
    <t>HVA-170792</t>
  </si>
  <si>
    <t>THE-20240729-44406</t>
  </si>
  <si>
    <t>Lake Stevenville, WY</t>
  </si>
  <si>
    <t>LIG-183331</t>
  </si>
  <si>
    <t>84-20250706-25839</t>
  </si>
  <si>
    <t>Smithfurt, AL</t>
  </si>
  <si>
    <t>HVA-504223</t>
  </si>
  <si>
    <t>DO-20250410-76310</t>
  </si>
  <si>
    <t>Lake Kevin, MI</t>
  </si>
  <si>
    <t>ELE-451220</t>
  </si>
  <si>
    <t>HAR-20241205-72708</t>
  </si>
  <si>
    <t>Port William, UT</t>
  </si>
  <si>
    <t>STO-304669</t>
  </si>
  <si>
    <t>CON-20250214-42112</t>
  </si>
  <si>
    <t>Lake Daniellehaven, RI</t>
  </si>
  <si>
    <t>STO-236798</t>
  </si>
  <si>
    <t>DO-20250518-40781</t>
  </si>
  <si>
    <t>TOO-559995</t>
  </si>
  <si>
    <t>THE-20250611-85276</t>
  </si>
  <si>
    <t>Natalieburgh, TN</t>
  </si>
  <si>
    <t>OUT-834710</t>
  </si>
  <si>
    <t>THE-20240820-26425</t>
  </si>
  <si>
    <t>Susanchester, MD</t>
  </si>
  <si>
    <t>STO-161287</t>
  </si>
  <si>
    <t>CON-20250318-21727</t>
  </si>
  <si>
    <t>East Joseph, MO</t>
  </si>
  <si>
    <t>OUT-162247</t>
  </si>
  <si>
    <t>CON-20240606-37054</t>
  </si>
  <si>
    <t>Edwardsport, MA</t>
  </si>
  <si>
    <t>STO-913941</t>
  </si>
  <si>
    <t>COS-20241205-19758</t>
  </si>
  <si>
    <t>West Pamchester, LA</t>
  </si>
  <si>
    <t>KIT-835864</t>
  </si>
  <si>
    <t>WAL-20250713-96319</t>
  </si>
  <si>
    <t>Turnerport, AK</t>
  </si>
  <si>
    <t>PAI-719398</t>
  </si>
  <si>
    <t>MEN-20241122-13462</t>
  </si>
  <si>
    <t>West Angela, NJ</t>
  </si>
  <si>
    <t>KIT-894892</t>
  </si>
  <si>
    <t>WAL-20250130-57657</t>
  </si>
  <si>
    <t>Mistychester, VT</t>
  </si>
  <si>
    <t>LIG-286573</t>
  </si>
  <si>
    <t>ACE-20240526-13780</t>
  </si>
  <si>
    <t>Lawsonville, AR</t>
  </si>
  <si>
    <t>APP-487644</t>
  </si>
  <si>
    <t>CON-20250720-55687</t>
  </si>
  <si>
    <t>West Angel, IL</t>
  </si>
  <si>
    <t>HVA-308034</t>
  </si>
  <si>
    <t>THE-20250514-91174</t>
  </si>
  <si>
    <t>Matthewshire, AS</t>
  </si>
  <si>
    <t>KIT-905629</t>
  </si>
  <si>
    <t>84-20250525-28324</t>
  </si>
  <si>
    <t>North Jeffery, AR</t>
  </si>
  <si>
    <t>STO-441904</t>
  </si>
  <si>
    <t>84-20240705-78445</t>
  </si>
  <si>
    <t>Branditon, SD</t>
  </si>
  <si>
    <t>KIT-484329</t>
  </si>
  <si>
    <t>DO-20240809-23526</t>
  </si>
  <si>
    <t>Port Josephland, CO</t>
  </si>
  <si>
    <t>DRY-578854</t>
  </si>
  <si>
    <t>HAR-20240806-21998</t>
  </si>
  <si>
    <t>Port Andreaview, CA</t>
  </si>
  <si>
    <t>ELE-702923</t>
  </si>
  <si>
    <t>ACE-20240606-37621</t>
  </si>
  <si>
    <t>Lake Michaelhaven, AR</t>
  </si>
  <si>
    <t>APP-668818</t>
  </si>
  <si>
    <t>HAR-20241004-25889</t>
  </si>
  <si>
    <t>Lake Valerieland, FM</t>
  </si>
  <si>
    <t>PAI-719076</t>
  </si>
  <si>
    <t>LOW-20241213-60347</t>
  </si>
  <si>
    <t>Gillville, RI</t>
  </si>
  <si>
    <t>PLU-985683</t>
  </si>
  <si>
    <t>WAL-20250722-77528</t>
  </si>
  <si>
    <t>Lake Linda, SD</t>
  </si>
  <si>
    <t>FLO-886915</t>
  </si>
  <si>
    <t>COS-20250311-74499</t>
  </si>
  <si>
    <t>South Kelly, WV</t>
  </si>
  <si>
    <t>DOO-121919</t>
  </si>
  <si>
    <t>DO-20241228-41631</t>
  </si>
  <si>
    <t>Maryside, OR</t>
  </si>
  <si>
    <t>LUM-910868</t>
  </si>
  <si>
    <t>HAR-20240902-42884</t>
  </si>
  <si>
    <t>East Heather, WA</t>
  </si>
  <si>
    <t>LUM-346387</t>
  </si>
  <si>
    <t>CON-20250705-41486</t>
  </si>
  <si>
    <t>Erikaview, MA</t>
  </si>
  <si>
    <t>DRY-850305</t>
  </si>
  <si>
    <t>DO-20250409-73708</t>
  </si>
  <si>
    <t>Port Chad, AK</t>
  </si>
  <si>
    <t>LUM-912667</t>
  </si>
  <si>
    <t>ACE-20250221-51454</t>
  </si>
  <si>
    <t>West Michael, SD</t>
  </si>
  <si>
    <t>LUM-956977</t>
  </si>
  <si>
    <t>MEN-20240607-87549</t>
  </si>
  <si>
    <t>Port Nancyshire, SD</t>
  </si>
  <si>
    <t>LIG-456735</t>
  </si>
  <si>
    <t>MEN-20240223-23866</t>
  </si>
  <si>
    <t>New Dana, ID</t>
  </si>
  <si>
    <t>ELE-888728</t>
  </si>
  <si>
    <t>WAL-20240324-31999</t>
  </si>
  <si>
    <t>New Jasmine, WA</t>
  </si>
  <si>
    <t>OUT-978141</t>
  </si>
  <si>
    <t>DO-20240429-17285</t>
  </si>
  <si>
    <t>APP-436720</t>
  </si>
  <si>
    <t>LOW-20240523-10842</t>
  </si>
  <si>
    <t>Davidview, ID</t>
  </si>
  <si>
    <t>LIG-922200</t>
  </si>
  <si>
    <t>MEN-20240627-16249</t>
  </si>
  <si>
    <t>East Jimmy, NY</t>
  </si>
  <si>
    <t>STO-139493</t>
  </si>
  <si>
    <t>84-20250801-71004</t>
  </si>
  <si>
    <t>Smithmouth, VT</t>
  </si>
  <si>
    <t>APP-772957</t>
  </si>
  <si>
    <t>LOW-20240921-40841</t>
  </si>
  <si>
    <t>East Mauricebury, MO</t>
  </si>
  <si>
    <t>STO-371181</t>
  </si>
  <si>
    <t>WAL-20250717-67526</t>
  </si>
  <si>
    <t>New Mariah, GA</t>
  </si>
  <si>
    <t>ELE-763298</t>
  </si>
  <si>
    <t>DO-20240513-43001</t>
  </si>
  <si>
    <t>South Nicholas, AK</t>
  </si>
  <si>
    <t>KIT-731530</t>
  </si>
  <si>
    <t>THE-20240219-22076</t>
  </si>
  <si>
    <t>Danielleview, CO</t>
  </si>
  <si>
    <t>PLU-555507</t>
  </si>
  <si>
    <t>WAL-20250520-56489</t>
  </si>
  <si>
    <t>Port Normanport, DC</t>
  </si>
  <si>
    <t>LUM-937718</t>
  </si>
  <si>
    <t>FLO-20250701-29699</t>
  </si>
  <si>
    <t>South Coreyberg, UT</t>
  </si>
  <si>
    <t>APP-491149</t>
  </si>
  <si>
    <t>CON-20240324-84391</t>
  </si>
  <si>
    <t>North Ashley, IA</t>
  </si>
  <si>
    <t>PLU-620996</t>
  </si>
  <si>
    <t>DO-20240911-52894</t>
  </si>
  <si>
    <t>Kimberlymouth, MT</t>
  </si>
  <si>
    <t>DOO-852639</t>
  </si>
  <si>
    <t>THE-20250802-15208</t>
  </si>
  <si>
    <t>West Reginald, WA</t>
  </si>
  <si>
    <t>TOO-313288</t>
  </si>
  <si>
    <t>DO-20250806-26636</t>
  </si>
  <si>
    <t>North Deborahmouth, KY</t>
  </si>
  <si>
    <t>DOO-563628</t>
  </si>
  <si>
    <t>CON-20250728-14142</t>
  </si>
  <si>
    <t>Reedmouth, PW</t>
  </si>
  <si>
    <t>HVA-784469</t>
  </si>
  <si>
    <t>FLO-20241218-30238</t>
  </si>
  <si>
    <t>South Emilyville, MT</t>
  </si>
  <si>
    <t>FLO-199881</t>
  </si>
  <si>
    <t>ACE-20250616-92748</t>
  </si>
  <si>
    <t>West Jenny, CT</t>
  </si>
  <si>
    <t>DOO-547079</t>
  </si>
  <si>
    <t>DO-20250503-31631</t>
  </si>
  <si>
    <t>South Susan, UT</t>
  </si>
  <si>
    <t>PAI-940485</t>
  </si>
  <si>
    <t>WAL-20241205-30076</t>
  </si>
  <si>
    <t>East John, KS</t>
  </si>
  <si>
    <t>DRY-253960</t>
  </si>
  <si>
    <t>HAR-20241129-39947</t>
  </si>
  <si>
    <t>Nicolebury, AR</t>
  </si>
  <si>
    <t>STO-335135</t>
  </si>
  <si>
    <t>THE-20240331-42367</t>
  </si>
  <si>
    <t>East Emily, ID</t>
  </si>
  <si>
    <t>STO-104984</t>
  </si>
  <si>
    <t>CON-20250731-81422</t>
  </si>
  <si>
    <t>Sheilaville, NH</t>
  </si>
  <si>
    <t>STO-445997</t>
  </si>
  <si>
    <t>THE-20240731-95167</t>
  </si>
  <si>
    <t>Welchburgh, PR</t>
  </si>
  <si>
    <t>ELE-982122</t>
  </si>
  <si>
    <t>MEN-20250413-51106</t>
  </si>
  <si>
    <t>Port Aliciaberg, NV</t>
  </si>
  <si>
    <t>ELE-915977</t>
  </si>
  <si>
    <t>COS-20240714-45904</t>
  </si>
  <si>
    <t>Brianburgh, LA</t>
  </si>
  <si>
    <t>LUM-789357</t>
  </si>
  <si>
    <t>COS-20241213-43217</t>
  </si>
  <si>
    <t>Baxterview, MH</t>
  </si>
  <si>
    <t>PAI-875910</t>
  </si>
  <si>
    <t>LOW-20241122-36924</t>
  </si>
  <si>
    <t>Beckerview, WV</t>
  </si>
  <si>
    <t>TOO-327903</t>
  </si>
  <si>
    <t>FLO-20250213-23763</t>
  </si>
  <si>
    <t>Edwardport, OH</t>
  </si>
  <si>
    <t>DOO-212116</t>
  </si>
  <si>
    <t>WAL-20240820-66419</t>
  </si>
  <si>
    <t>North Thomasstad, RI</t>
  </si>
  <si>
    <t>ELE-277177</t>
  </si>
  <si>
    <t>FLO-20250725-84270</t>
  </si>
  <si>
    <t>Andersonfort, IN</t>
  </si>
  <si>
    <t>HVA-294971</t>
  </si>
  <si>
    <t>HAR-20250212-98870</t>
  </si>
  <si>
    <t>New Kenneth, ID</t>
  </si>
  <si>
    <t>OUT-830811</t>
  </si>
  <si>
    <t>MEN-20241120-11524</t>
  </si>
  <si>
    <t>Tapiaport, NE</t>
  </si>
  <si>
    <t>TOO-169708</t>
  </si>
  <si>
    <t>COS-20250611-22246</t>
  </si>
  <si>
    <t>New Bryantown, MP</t>
  </si>
  <si>
    <t>KIT-732633</t>
  </si>
  <si>
    <t>HAR-20241111-91004</t>
  </si>
  <si>
    <t>North Susanland, MO</t>
  </si>
  <si>
    <t>DOO-637811</t>
  </si>
  <si>
    <t>THE-20240831-97246</t>
  </si>
  <si>
    <t>South Alanview, HI</t>
  </si>
  <si>
    <t>PLU-894496</t>
  </si>
  <si>
    <t>CON-20240220-32914</t>
  </si>
  <si>
    <t>Hodgeschester, WI</t>
  </si>
  <si>
    <t>DOO-258491</t>
  </si>
  <si>
    <t>ACE-20240401-86561</t>
  </si>
  <si>
    <t>Port Brian, IN</t>
  </si>
  <si>
    <t>LIG-931589</t>
  </si>
  <si>
    <t>MEN-20240531-60309</t>
  </si>
  <si>
    <t>Petershire, DE</t>
  </si>
  <si>
    <t>OUT-757106</t>
  </si>
  <si>
    <t>THE-20250119-33439</t>
  </si>
  <si>
    <t>West Valerie, DE</t>
  </si>
  <si>
    <t>LUM-343665</t>
  </si>
  <si>
    <t>CON-20250416-67788</t>
  </si>
  <si>
    <t>Lake Kim, AL</t>
  </si>
  <si>
    <t>FLO-702192</t>
  </si>
  <si>
    <t>FLO-20240521-71712</t>
  </si>
  <si>
    <t>New Sydney, GA</t>
  </si>
  <si>
    <t>PAI-935061</t>
  </si>
  <si>
    <t>THE-20250420-62160</t>
  </si>
  <si>
    <t>Markton, PR</t>
  </si>
  <si>
    <t>APP-655177</t>
  </si>
  <si>
    <t>DO-20240706-22716</t>
  </si>
  <si>
    <t>West Anne, IA</t>
  </si>
  <si>
    <t>HAR-20250124-25463</t>
  </si>
  <si>
    <t>HVA-108852</t>
  </si>
  <si>
    <t>ACE-20241208-42706</t>
  </si>
  <si>
    <t>West Meagan, SC</t>
  </si>
  <si>
    <t>STO-618549</t>
  </si>
  <si>
    <t>THE-20241016-48763</t>
  </si>
  <si>
    <t>Joshuaside, AZ</t>
  </si>
  <si>
    <t>PAI-709019</t>
  </si>
  <si>
    <t>HAR-20241220-77824</t>
  </si>
  <si>
    <t>North Dylan, NY</t>
  </si>
  <si>
    <t>DOO-829269</t>
  </si>
  <si>
    <t>84-20250306-13777</t>
  </si>
  <si>
    <t>Johnsonborough, MO</t>
  </si>
  <si>
    <t>LIG-835043</t>
  </si>
  <si>
    <t>THE-20250708-75106</t>
  </si>
  <si>
    <t>North Andrewhaven, LA</t>
  </si>
  <si>
    <t>PLU-229587</t>
  </si>
  <si>
    <t>MEN-20250611-35971</t>
  </si>
  <si>
    <t>Calvintown, AK</t>
  </si>
  <si>
    <t>OUT-498420</t>
  </si>
  <si>
    <t>LOW-20240329-50284</t>
  </si>
  <si>
    <t>Bowersburgh, DE</t>
  </si>
  <si>
    <t>PLU-558827</t>
  </si>
  <si>
    <t>CON-20241113-38074</t>
  </si>
  <si>
    <t>North Samanthatown, DE</t>
  </si>
  <si>
    <t>STO-322743</t>
  </si>
  <si>
    <t>COS-20240421-79345</t>
  </si>
  <si>
    <t>West Brendaside, MP</t>
  </si>
  <si>
    <t>STO-858277</t>
  </si>
  <si>
    <t>CON-20250127-17548</t>
  </si>
  <si>
    <t>Christophermouth, PR</t>
  </si>
  <si>
    <t>FLO-734637</t>
  </si>
  <si>
    <t>LOW-20240425-34193</t>
  </si>
  <si>
    <t>Ariasfort, RI</t>
  </si>
  <si>
    <t>FLO-366094</t>
  </si>
  <si>
    <t>MEN-20240522-53086</t>
  </si>
  <si>
    <t>Martinezfurt, TX</t>
  </si>
  <si>
    <t>HVA-424846</t>
  </si>
  <si>
    <t>84-20250204-76998</t>
  </si>
  <si>
    <t>Gallagherstad, AL</t>
  </si>
  <si>
    <t>KIT-933728</t>
  </si>
  <si>
    <t>MEN-20250424-31811</t>
  </si>
  <si>
    <t>Dannyland, FL</t>
  </si>
  <si>
    <t>STO-299805</t>
  </si>
  <si>
    <t>DO-20250302-60832</t>
  </si>
  <si>
    <t>Tannermouth, HI</t>
  </si>
  <si>
    <t>DRY-132264</t>
  </si>
  <si>
    <t>HAR-20240316-63347</t>
  </si>
  <si>
    <t>South Nathanhaven, WA</t>
  </si>
  <si>
    <t>DRY-985440</t>
  </si>
  <si>
    <t>DO-20241124-78154</t>
  </si>
  <si>
    <t>Katrinaborough, ID</t>
  </si>
  <si>
    <t>TOO-930431</t>
  </si>
  <si>
    <t>WAL-20250803-62319</t>
  </si>
  <si>
    <t>Houstonchester, MO</t>
  </si>
  <si>
    <t>DOO-910490</t>
  </si>
  <si>
    <t>CON-20250807-95131</t>
  </si>
  <si>
    <t>Josephchester, LA</t>
  </si>
  <si>
    <t>PLU-436806</t>
  </si>
  <si>
    <t>MEN-20240729-77920</t>
  </si>
  <si>
    <t>ELE-658447</t>
  </si>
  <si>
    <t>84-20250716-38511</t>
  </si>
  <si>
    <t>East Zachary, MD</t>
  </si>
  <si>
    <t>DOO-532859</t>
  </si>
  <si>
    <t>HAR-20240609-24035</t>
  </si>
  <si>
    <t>South Tinafort, NJ</t>
  </si>
  <si>
    <t>ELE-837795</t>
  </si>
  <si>
    <t>HAR-20240816-42341</t>
  </si>
  <si>
    <t>Port William, CT</t>
  </si>
  <si>
    <t>KIT-514840</t>
  </si>
  <si>
    <t>COS-20240905-31205</t>
  </si>
  <si>
    <t>Melissatown, FM</t>
  </si>
  <si>
    <t>FLO-941022</t>
  </si>
  <si>
    <t>LOW-20240811-58142</t>
  </si>
  <si>
    <t>Wellsburgh, MA</t>
  </si>
  <si>
    <t>APP-315164</t>
  </si>
  <si>
    <t>LOW-20240320-28364</t>
  </si>
  <si>
    <t>Kathrynhaven, GU</t>
  </si>
  <si>
    <t>PLU-999626</t>
  </si>
  <si>
    <t>HAR-20240404-95017</t>
  </si>
  <si>
    <t>Port David, ME</t>
  </si>
  <si>
    <t>DOO-767462</t>
  </si>
  <si>
    <t>FLO-20250420-54374</t>
  </si>
  <si>
    <t>South Sarah, MN</t>
  </si>
  <si>
    <t>LUM-185305</t>
  </si>
  <si>
    <t>84-20250522-21039</t>
  </si>
  <si>
    <t>East Garrettberg, IA</t>
  </si>
  <si>
    <t>ELE-276601</t>
  </si>
  <si>
    <t>THE-20241202-51215</t>
  </si>
  <si>
    <t>South Ericstad, KS</t>
  </si>
  <si>
    <t>KIT-477435</t>
  </si>
  <si>
    <t>COS-20240428-25696</t>
  </si>
  <si>
    <t>South Erin, MS</t>
  </si>
  <si>
    <t>APP-503279</t>
  </si>
  <si>
    <t>MEN-20250425-17721</t>
  </si>
  <si>
    <t>South Geraldside, MT</t>
  </si>
  <si>
    <t>PAI-525076</t>
  </si>
  <si>
    <t>ACE-20241029-90222</t>
  </si>
  <si>
    <t>Lake Sarahburgh, MO</t>
  </si>
  <si>
    <t>OUT-503501</t>
  </si>
  <si>
    <t>MEN-20241203-53097</t>
  </si>
  <si>
    <t>South Ronaldshire, VA</t>
  </si>
  <si>
    <t>LIG-335252</t>
  </si>
  <si>
    <t>COS-20250318-12805</t>
  </si>
  <si>
    <t>South Sydney, WA</t>
  </si>
  <si>
    <t>DOO-420244</t>
  </si>
  <si>
    <t>ACE-20250725-50755</t>
  </si>
  <si>
    <t>West Judith, PW</t>
  </si>
  <si>
    <t>PLU-672458</t>
  </si>
  <si>
    <t>DO-20241123-47688</t>
  </si>
  <si>
    <t>Kennethton, KY</t>
  </si>
  <si>
    <t>PLU-877875</t>
  </si>
  <si>
    <t>THE-20240308-14559</t>
  </si>
  <si>
    <t>South Carolmouth, WA</t>
  </si>
  <si>
    <t>PAI-863850</t>
  </si>
  <si>
    <t>ACE-20240621-53486</t>
  </si>
  <si>
    <t>Danielborough, CO</t>
  </si>
  <si>
    <t>ELE-267637</t>
  </si>
  <si>
    <t>COS-20250728-17584</t>
  </si>
  <si>
    <t>North Gregoryfort, AR</t>
  </si>
  <si>
    <t>APP-629396</t>
  </si>
  <si>
    <t>MEN-20250408-29908</t>
  </si>
  <si>
    <t>Stephenville, AR</t>
  </si>
  <si>
    <t>KIT-670853</t>
  </si>
  <si>
    <t>WAL-20250529-61625</t>
  </si>
  <si>
    <t>Scottfort, TX</t>
  </si>
  <si>
    <t>HVA-872730</t>
  </si>
  <si>
    <t>COS-20240625-22691</t>
  </si>
  <si>
    <t>Port Victoria, NM</t>
  </si>
  <si>
    <t>FLO-491319</t>
  </si>
  <si>
    <t>MEN-20240817-63241</t>
  </si>
  <si>
    <t>Taylormouth, CA</t>
  </si>
  <si>
    <t>DOO-370103</t>
  </si>
  <si>
    <t>MEN-20240614-36226</t>
  </si>
  <si>
    <t>Georgemouth, AK</t>
  </si>
  <si>
    <t>LIG-743381</t>
  </si>
  <si>
    <t>CON-20241118-83633</t>
  </si>
  <si>
    <t>Lewisshire, PR</t>
  </si>
  <si>
    <t>PAI-365344</t>
  </si>
  <si>
    <t>84-20241125-87149</t>
  </si>
  <si>
    <t>Brittanyview, FM</t>
  </si>
  <si>
    <t>PAI-647867</t>
  </si>
  <si>
    <t>CON-20250326-54635</t>
  </si>
  <si>
    <t>Lake Dennisburgh, KY</t>
  </si>
  <si>
    <t>KIT-953430</t>
  </si>
  <si>
    <t>WAL-20240406-99386</t>
  </si>
  <si>
    <t>Rossshire, NM</t>
  </si>
  <si>
    <t>LIG-199106</t>
  </si>
  <si>
    <t>DO-20250529-85505</t>
  </si>
  <si>
    <t>Markborough, PW</t>
  </si>
  <si>
    <t>FLO-116663</t>
  </si>
  <si>
    <t>CON-20240718-61964</t>
  </si>
  <si>
    <t>West Kevin, AR</t>
  </si>
  <si>
    <t>OUT-931572</t>
  </si>
  <si>
    <t>DO-20241107-19156</t>
  </si>
  <si>
    <t>Craneport, WV</t>
  </si>
  <si>
    <t>APP-662315</t>
  </si>
  <si>
    <t>MEN-20250707-85562</t>
  </si>
  <si>
    <t>Paulside, NV</t>
  </si>
  <si>
    <t>LIG-180825</t>
  </si>
  <si>
    <t>HAR-20250517-66198</t>
  </si>
  <si>
    <t>Lake Susanberg, NY</t>
  </si>
  <si>
    <t>OUT-158311</t>
  </si>
  <si>
    <t>DO-20250306-27267</t>
  </si>
  <si>
    <t>LIG-373999</t>
  </si>
  <si>
    <t>84-20241229-69633</t>
  </si>
  <si>
    <t>South Tracy, CA</t>
  </si>
  <si>
    <t>APP-262123</t>
  </si>
  <si>
    <t>ACE-20240809-75138</t>
  </si>
  <si>
    <t>Catherineview, NE</t>
  </si>
  <si>
    <t>OUT-683360</t>
  </si>
  <si>
    <t>ACE-20250429-22704</t>
  </si>
  <si>
    <t>FLO-121805</t>
  </si>
  <si>
    <t>LOW-20241203-35115</t>
  </si>
  <si>
    <t>West Russellton, MD</t>
  </si>
  <si>
    <t>LIG-346915</t>
  </si>
  <si>
    <t>84-20250213-56134</t>
  </si>
  <si>
    <t>West Matthew, MH</t>
  </si>
  <si>
    <t>FLO-931187</t>
  </si>
  <si>
    <t>84-20250713-16315</t>
  </si>
  <si>
    <t>Guerreroview, GU</t>
  </si>
  <si>
    <t>LUM-112671</t>
  </si>
  <si>
    <t>MEN-20250718-17370</t>
  </si>
  <si>
    <t>Jeffersonview, VI</t>
  </si>
  <si>
    <t>LIG-899581</t>
  </si>
  <si>
    <t>COS-20241121-41597</t>
  </si>
  <si>
    <t>Kellymouth, DC</t>
  </si>
  <si>
    <t>PAI-925576</t>
  </si>
  <si>
    <t>THE-20240810-33968</t>
  </si>
  <si>
    <t>Holmesland, VT</t>
  </si>
  <si>
    <t>LUM-105461</t>
  </si>
  <si>
    <t>84-20250705-84835</t>
  </si>
  <si>
    <t>Port Anthonymouth, NC</t>
  </si>
  <si>
    <t>PAI-399981</t>
  </si>
  <si>
    <t>THE-20240512-32421</t>
  </si>
  <si>
    <t>Lorichester, OH</t>
  </si>
  <si>
    <t>PAI-969946</t>
  </si>
  <si>
    <t>FLO-20250601-59217</t>
  </si>
  <si>
    <t>Averyview, MN</t>
  </si>
  <si>
    <t>HVA-533701</t>
  </si>
  <si>
    <t>COS-20240418-91358</t>
  </si>
  <si>
    <t>Johnsonstad, PA</t>
  </si>
  <si>
    <t>HVA-832692</t>
  </si>
  <si>
    <t>HAR-20250513-26686</t>
  </si>
  <si>
    <t>South Jeffrey, KY</t>
  </si>
  <si>
    <t>LIG-600709</t>
  </si>
  <si>
    <t>84-20241204-19588</t>
  </si>
  <si>
    <t>Annton, GU</t>
  </si>
  <si>
    <t>APP-483850</t>
  </si>
  <si>
    <t>WAL-20240409-19481</t>
  </si>
  <si>
    <t>Robinsonville, WA</t>
  </si>
  <si>
    <t>TOO-683190</t>
  </si>
  <si>
    <t>HAR-20241129-86325</t>
  </si>
  <si>
    <t>Lopezside, MT</t>
  </si>
  <si>
    <t>PAI-186818</t>
  </si>
  <si>
    <t>CON-20250513-50657</t>
  </si>
  <si>
    <t>Ellisland, AK</t>
  </si>
  <si>
    <t>DOO-985979</t>
  </si>
  <si>
    <t>CON-20240926-50805</t>
  </si>
  <si>
    <t>New Mariah, MP</t>
  </si>
  <si>
    <t>PAI-259362</t>
  </si>
  <si>
    <t>ACE-20250726-41932</t>
  </si>
  <si>
    <t>North Shawn, FM</t>
  </si>
  <si>
    <t>STO-469718</t>
  </si>
  <si>
    <t>HAR-20240623-52452</t>
  </si>
  <si>
    <t>Hollandton, NC</t>
  </si>
  <si>
    <t>FLO-477137</t>
  </si>
  <si>
    <t>CON-20241214-51995</t>
  </si>
  <si>
    <t>PAI-813574</t>
  </si>
  <si>
    <t>THE-20241213-43865</t>
  </si>
  <si>
    <t>East Dustinburgh, OK</t>
  </si>
  <si>
    <t>LIG-609137</t>
  </si>
  <si>
    <t>ACE-20241117-92090</t>
  </si>
  <si>
    <t>West Pamelashire, NV</t>
  </si>
  <si>
    <t>ELE-461185</t>
  </si>
  <si>
    <t>HAR-20250602-33089</t>
  </si>
  <si>
    <t>Stevenland, MH</t>
  </si>
  <si>
    <t>DOO-334966</t>
  </si>
  <si>
    <t>COS-20250301-51002</t>
  </si>
  <si>
    <t>East Robertmouth, NM</t>
  </si>
  <si>
    <t>PAI-979803</t>
  </si>
  <si>
    <t>THE-20240422-89224</t>
  </si>
  <si>
    <t>Kirbyborough, TN</t>
  </si>
  <si>
    <t>KIT-121382</t>
  </si>
  <si>
    <t>THE-20241130-88426</t>
  </si>
  <si>
    <t>Port Kathleen, AK</t>
  </si>
  <si>
    <t>ELE-319698</t>
  </si>
  <si>
    <t>CON-20240617-82017</t>
  </si>
  <si>
    <t>Melissaville, VT</t>
  </si>
  <si>
    <t>ELE-845851</t>
  </si>
  <si>
    <t>WAL-20250207-95467</t>
  </si>
  <si>
    <t>Charlotteland, NH</t>
  </si>
  <si>
    <t>PAI-974617</t>
  </si>
  <si>
    <t>WAL-20240605-78953</t>
  </si>
  <si>
    <t>Francofurt, ME</t>
  </si>
  <si>
    <t>STO-291913</t>
  </si>
  <si>
    <t>MEN-20240606-96957</t>
  </si>
  <si>
    <t>Stevenfort, KS</t>
  </si>
  <si>
    <t>WAL-20240827-19567</t>
  </si>
  <si>
    <t>Nicoleview, MO</t>
  </si>
  <si>
    <t>LUM-265636</t>
  </si>
  <si>
    <t>FLO-20241013-73725</t>
  </si>
  <si>
    <t>Teresaberg, UT</t>
  </si>
  <si>
    <t>KIT-325391</t>
  </si>
  <si>
    <t>THE-20250411-93139</t>
  </si>
  <si>
    <t>East Andrew, MH</t>
  </si>
  <si>
    <t>DOO-667187</t>
  </si>
  <si>
    <t>HAR-20240511-59348</t>
  </si>
  <si>
    <t>East Alyssa, HI</t>
  </si>
  <si>
    <t>DOO-702584</t>
  </si>
  <si>
    <t>THE-20250408-62248</t>
  </si>
  <si>
    <t>Port Jose, ME</t>
  </si>
  <si>
    <t>HVA-271661</t>
  </si>
  <si>
    <t>COS-20250703-30436</t>
  </si>
  <si>
    <t>Parkerstad, WA</t>
  </si>
  <si>
    <t>DRY-668246</t>
  </si>
  <si>
    <t>WAL-20240318-61351</t>
  </si>
  <si>
    <t>West Codyton, MO</t>
  </si>
  <si>
    <t>APP-383063</t>
  </si>
  <si>
    <t>COS-20240417-24397</t>
  </si>
  <si>
    <t>Vargaschester, AL</t>
  </si>
  <si>
    <t>LIG-694344</t>
  </si>
  <si>
    <t>COS-20240509-64801</t>
  </si>
  <si>
    <t>New Angela, NC</t>
  </si>
  <si>
    <t>HVA-106675</t>
  </si>
  <si>
    <t>FLO-20240907-20052</t>
  </si>
  <si>
    <t>Kylefurt, NE</t>
  </si>
  <si>
    <t>TOO-333111</t>
  </si>
  <si>
    <t>DO-20240626-62938</t>
  </si>
  <si>
    <t>New Adrianport, AZ</t>
  </si>
  <si>
    <t>APP-974309</t>
  </si>
  <si>
    <t>ACE-20241119-84677</t>
  </si>
  <si>
    <t>Martinmouth, VA</t>
  </si>
  <si>
    <t>DOO-485541</t>
  </si>
  <si>
    <t>84-20240306-73400</t>
  </si>
  <si>
    <t>Port Tylerbury, IL</t>
  </si>
  <si>
    <t>OUT-267035</t>
  </si>
  <si>
    <t>THE-20240326-73133</t>
  </si>
  <si>
    <t>Port Douglas, AR</t>
  </si>
  <si>
    <t>LIG-482326</t>
  </si>
  <si>
    <t>MEN-20240608-26807</t>
  </si>
  <si>
    <t>Camposborough, NV</t>
  </si>
  <si>
    <t>LIG-375994</t>
  </si>
  <si>
    <t>HAR-20240813-58719</t>
  </si>
  <si>
    <t>West Christopherchester, KS</t>
  </si>
  <si>
    <t>LIG-438710</t>
  </si>
  <si>
    <t>WAL-20241117-87305</t>
  </si>
  <si>
    <t>North Andrea, AL</t>
  </si>
  <si>
    <t>FLO-782337</t>
  </si>
  <si>
    <t>FLO-20240720-43519</t>
  </si>
  <si>
    <t>Williamsberg, AR</t>
  </si>
  <si>
    <t>DRY-880317</t>
  </si>
  <si>
    <t>HAR-20250610-40112</t>
  </si>
  <si>
    <t>East Joshuashire, AZ</t>
  </si>
  <si>
    <t>APP-858571</t>
  </si>
  <si>
    <t>ACE-20250101-52557</t>
  </si>
  <si>
    <t>Aaronstad, MN</t>
  </si>
  <si>
    <t>KIT-340841</t>
  </si>
  <si>
    <t>ACE-20250222-96389</t>
  </si>
  <si>
    <t>East Melindaberg, NM</t>
  </si>
  <si>
    <t>ELE-152165</t>
  </si>
  <si>
    <t>ACE-20250421-26239</t>
  </si>
  <si>
    <t>Lake Adamborough, OH</t>
  </si>
  <si>
    <t>TOO-102266</t>
  </si>
  <si>
    <t>THE-20240304-57425</t>
  </si>
  <si>
    <t>West Brandifort, PR</t>
  </si>
  <si>
    <t>OUT-243625</t>
  </si>
  <si>
    <t>DO-20240420-24463</t>
  </si>
  <si>
    <t>West Mark, MP</t>
  </si>
  <si>
    <t>OUT-919184</t>
  </si>
  <si>
    <t>84-20250311-22265</t>
  </si>
  <si>
    <t>New Jeffrey, AS</t>
  </si>
  <si>
    <t>PLU-261707</t>
  </si>
  <si>
    <t>HAR-20250625-26272</t>
  </si>
  <si>
    <t>Rebeccaberg, RI</t>
  </si>
  <si>
    <t>LIG-667278</t>
  </si>
  <si>
    <t>COS-20250417-92382</t>
  </si>
  <si>
    <t>Michaelborough, MT</t>
  </si>
  <si>
    <t>ELE-759232</t>
  </si>
  <si>
    <t>FLO-20240606-89204</t>
  </si>
  <si>
    <t>Barnesborough, OK</t>
  </si>
  <si>
    <t>FLO-907471</t>
  </si>
  <si>
    <t>84-20240731-39326</t>
  </si>
  <si>
    <t>Port Kennethmouth, VT</t>
  </si>
  <si>
    <t>FLO-901222</t>
  </si>
  <si>
    <t>LOW-20250418-41364</t>
  </si>
  <si>
    <t>Cunninghamton, SD</t>
  </si>
  <si>
    <t>TOO-134565</t>
  </si>
  <si>
    <t>THE-20250613-99429</t>
  </si>
  <si>
    <t>Davidsonburgh, OH</t>
  </si>
  <si>
    <t>APP-304970</t>
  </si>
  <si>
    <t>CON-20240411-54839</t>
  </si>
  <si>
    <t>Tamaraberg, OR</t>
  </si>
  <si>
    <t>DOO-412461</t>
  </si>
  <si>
    <t>DO-20250220-90367</t>
  </si>
  <si>
    <t>Port Juan, ND</t>
  </si>
  <si>
    <t>KIT-950260</t>
  </si>
  <si>
    <t>COS-20240824-59444</t>
  </si>
  <si>
    <t>West Christopher, FM</t>
  </si>
  <si>
    <t>PLU-892039</t>
  </si>
  <si>
    <t>CON-20250220-75847</t>
  </si>
  <si>
    <t>South Kristafort, WV</t>
  </si>
  <si>
    <t>FLO-444562</t>
  </si>
  <si>
    <t>MEN-20250522-84354</t>
  </si>
  <si>
    <t>New Pamelaland, IN</t>
  </si>
  <si>
    <t>TOO-823549</t>
  </si>
  <si>
    <t>HAR-20240308-91429</t>
  </si>
  <si>
    <t>KIT-103385</t>
  </si>
  <si>
    <t>COS-20241211-89792</t>
  </si>
  <si>
    <t>Jeffreyberg, GU</t>
  </si>
  <si>
    <t>KIT-681162</t>
  </si>
  <si>
    <t>COS-20241031-95484</t>
  </si>
  <si>
    <t>Lake Erinfurt, MT</t>
  </si>
  <si>
    <t>OUT-191316</t>
  </si>
  <si>
    <t>COS-20250116-40690</t>
  </si>
  <si>
    <t>North Mitchellfurt, MI</t>
  </si>
  <si>
    <t>DRY-612682</t>
  </si>
  <si>
    <t>THE-20240407-43924</t>
  </si>
  <si>
    <t>South Melissa, LA</t>
  </si>
  <si>
    <t>DOO-459975</t>
  </si>
  <si>
    <t>ACE-20240605-25056</t>
  </si>
  <si>
    <t>New Robert, IL</t>
  </si>
  <si>
    <t>KIT-365230</t>
  </si>
  <si>
    <t>DO-20250801-98678</t>
  </si>
  <si>
    <t>Ramosside, AZ</t>
  </si>
  <si>
    <t>HVA-805105</t>
  </si>
  <si>
    <t>HAR-20240808-96571</t>
  </si>
  <si>
    <t>Lake Michael, OH</t>
  </si>
  <si>
    <t>TOO-434242</t>
  </si>
  <si>
    <t>DO-20241214-90847</t>
  </si>
  <si>
    <t>Bestfurt, OH</t>
  </si>
  <si>
    <t>TOO-684986</t>
  </si>
  <si>
    <t>LOW-20250724-15092</t>
  </si>
  <si>
    <t>OUT-539900</t>
  </si>
  <si>
    <t>COS-20240913-21441</t>
  </si>
  <si>
    <t>New Angie, MN</t>
  </si>
  <si>
    <t>PAI-595395</t>
  </si>
  <si>
    <t>MEN-20250120-17345</t>
  </si>
  <si>
    <t>South Christopherport, PA</t>
  </si>
  <si>
    <t>TOO-358042</t>
  </si>
  <si>
    <t>THE-20250703-24149</t>
  </si>
  <si>
    <t>North Angela, AK</t>
  </si>
  <si>
    <t>DOO-354697</t>
  </si>
  <si>
    <t>ACE-20240320-43509</t>
  </si>
  <si>
    <t>Port Timothyville, GU</t>
  </si>
  <si>
    <t>KIT-538336</t>
  </si>
  <si>
    <t>ACE-20250430-87142</t>
  </si>
  <si>
    <t>North Timothymouth, TN</t>
  </si>
  <si>
    <t>FLO-361442</t>
  </si>
  <si>
    <t>COS-20240406-71027</t>
  </si>
  <si>
    <t>Ramosside, MN</t>
  </si>
  <si>
    <t>ELE-885652</t>
  </si>
  <si>
    <t>DO-20250609-91097</t>
  </si>
  <si>
    <t>Lake Kennethfurt, FL</t>
  </si>
  <si>
    <t>APP-171229</t>
  </si>
  <si>
    <t>LOW-20250305-35071</t>
  </si>
  <si>
    <t>West Joseph, WI</t>
  </si>
  <si>
    <t>DRY-361439</t>
  </si>
  <si>
    <t>MEN-20240531-45375</t>
  </si>
  <si>
    <t>New Roberta, WY</t>
  </si>
  <si>
    <t>LIG-273863</t>
  </si>
  <si>
    <t>THE-20250507-94819</t>
  </si>
  <si>
    <t>Lake Yvonne, AR</t>
  </si>
  <si>
    <t>FLO-701050</t>
  </si>
  <si>
    <t>84-20240521-94409</t>
  </si>
  <si>
    <t>Lake Matthew, AZ</t>
  </si>
  <si>
    <t>PAI-239694</t>
  </si>
  <si>
    <t>COS-20240215-33803</t>
  </si>
  <si>
    <t>Brianton, KS</t>
  </si>
  <si>
    <t>PLU-717630</t>
  </si>
  <si>
    <t>FLO-20240926-63556</t>
  </si>
  <si>
    <t>Port Samanthachester, ID</t>
  </si>
  <si>
    <t>APP-822367</t>
  </si>
  <si>
    <t>DO-20240626-51640</t>
  </si>
  <si>
    <t>Snowhaven, NJ</t>
  </si>
  <si>
    <t>LIG-216815</t>
  </si>
  <si>
    <t>HAR-20250115-77806</t>
  </si>
  <si>
    <t>New Jessicastad, PA</t>
  </si>
  <si>
    <t>TOO-597849</t>
  </si>
  <si>
    <t>ACE-20250629-49220</t>
  </si>
  <si>
    <t>East Angela, SD</t>
  </si>
  <si>
    <t>FLO-763449</t>
  </si>
  <si>
    <t>MEN-20240801-10101</t>
  </si>
  <si>
    <t>Lake Timothyshire, AL</t>
  </si>
  <si>
    <t>APP-424825</t>
  </si>
  <si>
    <t>COS-20250109-18160</t>
  </si>
  <si>
    <t>Thomasside, NC</t>
  </si>
  <si>
    <t>FLO-884059</t>
  </si>
  <si>
    <t>ACE-20250128-40149</t>
  </si>
  <si>
    <t>Prestonhaven, MT</t>
  </si>
  <si>
    <t>LIG-167858</t>
  </si>
  <si>
    <t>COS-20240607-50218</t>
  </si>
  <si>
    <t>Jacksonmouth, PA</t>
  </si>
  <si>
    <t>LUM-749747</t>
  </si>
  <si>
    <t>THE-20240427-10887</t>
  </si>
  <si>
    <t>Pagestad, WA</t>
  </si>
  <si>
    <t>LUM-282213</t>
  </si>
  <si>
    <t>COS-20240413-43063</t>
  </si>
  <si>
    <t>North Gary, NM</t>
  </si>
  <si>
    <t>KIT-735179</t>
  </si>
  <si>
    <t>MEN-20250414-83149</t>
  </si>
  <si>
    <t>Garciahaven, MP</t>
  </si>
  <si>
    <t>TOO-973318</t>
  </si>
  <si>
    <t>THE-20250622-38886</t>
  </si>
  <si>
    <t>Ashleeland, TX</t>
  </si>
  <si>
    <t>LIG-977418</t>
  </si>
  <si>
    <t>COS-20241028-96933</t>
  </si>
  <si>
    <t>East Melanie, GA</t>
  </si>
  <si>
    <t>FLO-774528</t>
  </si>
  <si>
    <t>CON-20250606-86647</t>
  </si>
  <si>
    <t>Haynesberg, MD</t>
  </si>
  <si>
    <t>FLO-543265</t>
  </si>
  <si>
    <t>84-20240512-86568</t>
  </si>
  <si>
    <t>Amandaberg, NM</t>
  </si>
  <si>
    <t>PLU-436739</t>
  </si>
  <si>
    <t>LOW-20241107-81647</t>
  </si>
  <si>
    <t>East Laura, VT</t>
  </si>
  <si>
    <t>HVA-922202</t>
  </si>
  <si>
    <t>MEN-20250216-82004</t>
  </si>
  <si>
    <t>Briggsborough, CA</t>
  </si>
  <si>
    <t>TOO-494940</t>
  </si>
  <si>
    <t>WAL-20240315-44473</t>
  </si>
  <si>
    <t>Matthewhaven, RI</t>
  </si>
  <si>
    <t>LUM-256083</t>
  </si>
  <si>
    <t>ACE-20240911-71162</t>
  </si>
  <si>
    <t>Robertville, CT</t>
  </si>
  <si>
    <t>PAI-891961</t>
  </si>
  <si>
    <t>COS-20240729-92069</t>
  </si>
  <si>
    <t>Alexisfurt, MP</t>
  </si>
  <si>
    <t>LUM-630126</t>
  </si>
  <si>
    <t>ACE-20250225-25450</t>
  </si>
  <si>
    <t>North Mirandafurt, VT</t>
  </si>
  <si>
    <t>OUT-802239</t>
  </si>
  <si>
    <t>THE-20250410-11801</t>
  </si>
  <si>
    <t>Piercebury, CA</t>
  </si>
  <si>
    <t>TOO-967741</t>
  </si>
  <si>
    <t>MEN-20240329-49246</t>
  </si>
  <si>
    <t>Joshuaton, IA</t>
  </si>
  <si>
    <t>LIG-526811</t>
  </si>
  <si>
    <t>LOW-20250603-28278</t>
  </si>
  <si>
    <t>Richmondtown, FM</t>
  </si>
  <si>
    <t>ELE-625947</t>
  </si>
  <si>
    <t>FLO-20250408-81647</t>
  </si>
  <si>
    <t>West Dianaberg, WA</t>
  </si>
  <si>
    <t>HVA-113349</t>
  </si>
  <si>
    <t>COS-20250116-94345</t>
  </si>
  <si>
    <t>HVA-518970</t>
  </si>
  <si>
    <t>MEN-20250404-42102</t>
  </si>
  <si>
    <t>East Timothy, AS</t>
  </si>
  <si>
    <t>OUT-886996</t>
  </si>
  <si>
    <t>CON-20250515-94402</t>
  </si>
  <si>
    <t>Port Nicoleburgh, MI</t>
  </si>
  <si>
    <t>DOO-310877</t>
  </si>
  <si>
    <t>HAR-20240407-13477</t>
  </si>
  <si>
    <t>North Suzannemouth, MI</t>
  </si>
  <si>
    <t>LUM-992475</t>
  </si>
  <si>
    <t>THE-20250711-70410</t>
  </si>
  <si>
    <t>TOO-115719</t>
  </si>
  <si>
    <t>LOW-20250514-57679</t>
  </si>
  <si>
    <t>Lake Kendraville, AK</t>
  </si>
  <si>
    <t>PLU-595890</t>
  </si>
  <si>
    <t>HAR-20240611-55538</t>
  </si>
  <si>
    <t>Cherylborough, WY</t>
  </si>
  <si>
    <t>ELE-987795</t>
  </si>
  <si>
    <t>FLO-20241007-21471</t>
  </si>
  <si>
    <t>South Kaitlynview, MA</t>
  </si>
  <si>
    <t>DOO-815315</t>
  </si>
  <si>
    <t>ACE-20250311-88514</t>
  </si>
  <si>
    <t>Stephenside, MI</t>
  </si>
  <si>
    <t>LUM-608221</t>
  </si>
  <si>
    <t>LOW-20240923-91803</t>
  </si>
  <si>
    <t>New Kathrynmouth, UT</t>
  </si>
  <si>
    <t>DOO-762359</t>
  </si>
  <si>
    <t>FLO-20250627-88444</t>
  </si>
  <si>
    <t>East Teresabury, MH</t>
  </si>
  <si>
    <t>OUT-728649</t>
  </si>
  <si>
    <t>DO-20240710-45123</t>
  </si>
  <si>
    <t>New Jessica, UT</t>
  </si>
  <si>
    <t>TOO-294554</t>
  </si>
  <si>
    <t>ACE-20240329-53614</t>
  </si>
  <si>
    <t>Stevenburgh, KS</t>
  </si>
  <si>
    <t>OUT-625764</t>
  </si>
  <si>
    <t>84-20240528-76156</t>
  </si>
  <si>
    <t>Johnsonbury, MD</t>
  </si>
  <si>
    <t>HVA-575376</t>
  </si>
  <si>
    <t>COS-20250804-94711</t>
  </si>
  <si>
    <t>North Lisa, GU</t>
  </si>
  <si>
    <t>HVA-748788</t>
  </si>
  <si>
    <t>HAR-20250325-22819</t>
  </si>
  <si>
    <t>South Pamelaside, NY</t>
  </si>
  <si>
    <t>KIT-103217</t>
  </si>
  <si>
    <t>DO-20250619-25880</t>
  </si>
  <si>
    <t>Thomasshire, VI</t>
  </si>
  <si>
    <t>FLO-136922</t>
  </si>
  <si>
    <t>DO-20250703-72913</t>
  </si>
  <si>
    <t>Karenshire, KY</t>
  </si>
  <si>
    <t>ELE-380245</t>
  </si>
  <si>
    <t>84-20240428-63702</t>
  </si>
  <si>
    <t>Port Anthonyside, OR</t>
  </si>
  <si>
    <t>HVA-893441</t>
  </si>
  <si>
    <t>COS-20240610-84124</t>
  </si>
  <si>
    <t>Acostaborough, WI</t>
  </si>
  <si>
    <t>STO-984953</t>
  </si>
  <si>
    <t>HAR-20240408-82267</t>
  </si>
  <si>
    <t>New Raymond, VT</t>
  </si>
  <si>
    <t>CON-20250505-63515</t>
  </si>
  <si>
    <t>West Robert, MT</t>
  </si>
  <si>
    <t>LIG-157113</t>
  </si>
  <si>
    <t>DO-20240430-29257</t>
  </si>
  <si>
    <t>Jasonview, NH</t>
  </si>
  <si>
    <t>PLU-315801</t>
  </si>
  <si>
    <t>MEN-20250203-92786</t>
  </si>
  <si>
    <t>Lake Debra, TX</t>
  </si>
  <si>
    <t>ELE-822072</t>
  </si>
  <si>
    <t>HAR-20250706-81353</t>
  </si>
  <si>
    <t>Markmouth, PA</t>
  </si>
  <si>
    <t>STO-210002</t>
  </si>
  <si>
    <t>MEN-20250110-90116</t>
  </si>
  <si>
    <t>Shawbury, OK</t>
  </si>
  <si>
    <t>DRY-449169</t>
  </si>
  <si>
    <t>ACE-20241104-37636</t>
  </si>
  <si>
    <t>Moniqueborough, WA</t>
  </si>
  <si>
    <t>PLU-311279</t>
  </si>
  <si>
    <t>HAR-20240805-58630</t>
  </si>
  <si>
    <t>West Jessicastad, DE</t>
  </si>
  <si>
    <t>STO-351326</t>
  </si>
  <si>
    <t>DO-20250303-19879</t>
  </si>
  <si>
    <t>West Briannamouth, NH</t>
  </si>
  <si>
    <t>LIG-373162</t>
  </si>
  <si>
    <t>WAL-20240503-49306</t>
  </si>
  <si>
    <t>Charlesview, HI</t>
  </si>
  <si>
    <t>HVA-189366</t>
  </si>
  <si>
    <t>LOW-20240531-17310</t>
  </si>
  <si>
    <t>West Julia, MI</t>
  </si>
  <si>
    <t>HVA-494899</t>
  </si>
  <si>
    <t>LOW-20241104-17377</t>
  </si>
  <si>
    <t>Kristinbury, NE</t>
  </si>
  <si>
    <t>OUT-792184</t>
  </si>
  <si>
    <t>COS-20240216-89921</t>
  </si>
  <si>
    <t>Buckfort, PR</t>
  </si>
  <si>
    <t>HVA-726338</t>
  </si>
  <si>
    <t>84-20240327-84570</t>
  </si>
  <si>
    <t>East Jesse, WV</t>
  </si>
  <si>
    <t>DOO-916970</t>
  </si>
  <si>
    <t>84-20240226-70801</t>
  </si>
  <si>
    <t>Rebeccaburgh, NM</t>
  </si>
  <si>
    <t>LIG-687986</t>
  </si>
  <si>
    <t>CON-20250213-31195</t>
  </si>
  <si>
    <t>Lake Christinefurt, VT</t>
  </si>
  <si>
    <t>KIT-580480</t>
  </si>
  <si>
    <t>COS-20250531-64533</t>
  </si>
  <si>
    <t>New Rebecca, NY</t>
  </si>
  <si>
    <t>STO-211912</t>
  </si>
  <si>
    <t>FLO-20240701-15629</t>
  </si>
  <si>
    <t>OUT-269499</t>
  </si>
  <si>
    <t>COS-20240427-98277</t>
  </si>
  <si>
    <t>Goodton, SC</t>
  </si>
  <si>
    <t>DRY-270225</t>
  </si>
  <si>
    <t>THE-20250206-85391</t>
  </si>
  <si>
    <t>Port Jennifer, MT</t>
  </si>
  <si>
    <t>DRY-939586</t>
  </si>
  <si>
    <t>84-20240301-40102</t>
  </si>
  <si>
    <t>Davisshire, PR</t>
  </si>
  <si>
    <t>PLU-752971</t>
  </si>
  <si>
    <t>FLO-20250330-67098</t>
  </si>
  <si>
    <t>West Danielfurt, RI</t>
  </si>
  <si>
    <t>FLO-873293</t>
  </si>
  <si>
    <t>DO-20240312-54325</t>
  </si>
  <si>
    <t>Rubenview, IN</t>
  </si>
  <si>
    <t>FLO-234669</t>
  </si>
  <si>
    <t>HAR-20240521-55797</t>
  </si>
  <si>
    <t>Alvaradofurt, TN</t>
  </si>
  <si>
    <t>HVA-640606</t>
  </si>
  <si>
    <t>DO-20240301-56890</t>
  </si>
  <si>
    <t>Patriciamouth, VT</t>
  </si>
  <si>
    <t>KIT-968221</t>
  </si>
  <si>
    <t>LOW-20240818-70231</t>
  </si>
  <si>
    <t>Markbury, RI</t>
  </si>
  <si>
    <t>DRY-763351</t>
  </si>
  <si>
    <t>COS-20241117-41751</t>
  </si>
  <si>
    <t>APP-105622</t>
  </si>
  <si>
    <t>THE-20250628-47720</t>
  </si>
  <si>
    <t>South Keith, MO</t>
  </si>
  <si>
    <t>FLO-406073</t>
  </si>
  <si>
    <t>DO-20240927-28773</t>
  </si>
  <si>
    <t>Port Bruce, PA</t>
  </si>
  <si>
    <t>APP-646199</t>
  </si>
  <si>
    <t>84-20241218-59781</t>
  </si>
  <si>
    <t>Carlaview, WA</t>
  </si>
  <si>
    <t>LUM-981536</t>
  </si>
  <si>
    <t>84-20240616-26639</t>
  </si>
  <si>
    <t>New Phillipfurt, OR</t>
  </si>
  <si>
    <t>TOO-742848</t>
  </si>
  <si>
    <t>HAR-20250730-45389</t>
  </si>
  <si>
    <t>Franciscoville, GU</t>
  </si>
  <si>
    <t>ELE-502630</t>
  </si>
  <si>
    <t>ACE-20250122-80512</t>
  </si>
  <si>
    <t>North Kyle, PA</t>
  </si>
  <si>
    <t>HVA-158770</t>
  </si>
  <si>
    <t>FLO-20250118-59492</t>
  </si>
  <si>
    <t>West Jennifer, NM</t>
  </si>
  <si>
    <t>DOO-524722</t>
  </si>
  <si>
    <t>LOW-20241031-49243</t>
  </si>
  <si>
    <t>West Amandaside, NY</t>
  </si>
  <si>
    <t>OUT-733684</t>
  </si>
  <si>
    <t>LOW-20240925-12613</t>
  </si>
  <si>
    <t>FLO-896090</t>
  </si>
  <si>
    <t>MEN-20241213-65602</t>
  </si>
  <si>
    <t>West Spencer, TX</t>
  </si>
  <si>
    <t>PLU-750208</t>
  </si>
  <si>
    <t>LOW-20240619-40998</t>
  </si>
  <si>
    <t>East Justinton, CO</t>
  </si>
  <si>
    <t>LUM-894649</t>
  </si>
  <si>
    <t>MEN-20240408-10205</t>
  </si>
  <si>
    <t>New Alicia, AS</t>
  </si>
  <si>
    <t>LIG-272604</t>
  </si>
  <si>
    <t>FLO-20250508-55115</t>
  </si>
  <si>
    <t>Morseborough, MO</t>
  </si>
  <si>
    <t>DRY-577927</t>
  </si>
  <si>
    <t>ACE-20241128-63875</t>
  </si>
  <si>
    <t>Gentryport, AK</t>
  </si>
  <si>
    <t>OUT-602086</t>
  </si>
  <si>
    <t>DO-20240323-15790</t>
  </si>
  <si>
    <t>Bethberg, DC</t>
  </si>
  <si>
    <t>THE-20250328-39078</t>
  </si>
  <si>
    <t>Mooremouth, AL</t>
  </si>
  <si>
    <t>TOO-598998</t>
  </si>
  <si>
    <t>COS-20240425-78395</t>
  </si>
  <si>
    <t>New Caseyville, MD</t>
  </si>
  <si>
    <t>DRY-862279</t>
  </si>
  <si>
    <t>COS-20250620-93973</t>
  </si>
  <si>
    <t>West Shelly, PW</t>
  </si>
  <si>
    <t>LUM-947718</t>
  </si>
  <si>
    <t>ACE-20240425-23510</t>
  </si>
  <si>
    <t>West Christyview, MS</t>
  </si>
  <si>
    <t>TOO-451336</t>
  </si>
  <si>
    <t>COS-20250212-75694</t>
  </si>
  <si>
    <t>West Benjamin, NE</t>
  </si>
  <si>
    <t>DOO-487993</t>
  </si>
  <si>
    <t>COS-20241022-40501</t>
  </si>
  <si>
    <t>Lake Kyleberg, FL</t>
  </si>
  <si>
    <t>KIT-717814</t>
  </si>
  <si>
    <t>HAR-20241120-54255</t>
  </si>
  <si>
    <t>Emilystad, AS</t>
  </si>
  <si>
    <t>DRY-199926</t>
  </si>
  <si>
    <t>LOW-20240724-64551</t>
  </si>
  <si>
    <t>Millston, SC</t>
  </si>
  <si>
    <t>DRY-334474</t>
  </si>
  <si>
    <t>LOW-20250731-45585</t>
  </si>
  <si>
    <t>East Emily, OK</t>
  </si>
  <si>
    <t>TOO-672971</t>
  </si>
  <si>
    <t>WAL-20240313-65926</t>
  </si>
  <si>
    <t>Rushmouth, VI</t>
  </si>
  <si>
    <t>KIT-728470</t>
  </si>
  <si>
    <t>MEN-20240818-78967</t>
  </si>
  <si>
    <t>New Laura, ID</t>
  </si>
  <si>
    <t>APP-840458</t>
  </si>
  <si>
    <t>COS-20240509-58380</t>
  </si>
  <si>
    <t>Weberport, PR</t>
  </si>
  <si>
    <t>LIG-650858</t>
  </si>
  <si>
    <t>CON-20250116-30505</t>
  </si>
  <si>
    <t>East Jeffrey, VI</t>
  </si>
  <si>
    <t>LIG-240617</t>
  </si>
  <si>
    <t>84-20250218-97188</t>
  </si>
  <si>
    <t>HVA-818035</t>
  </si>
  <si>
    <t>DO-20241129-49986</t>
  </si>
  <si>
    <t>Jennifermouth, RI</t>
  </si>
  <si>
    <t>OUT-639822</t>
  </si>
  <si>
    <t>MEN-20250411-22922</t>
  </si>
  <si>
    <t>Port Jeremiah, MP</t>
  </si>
  <si>
    <t>STO-960031</t>
  </si>
  <si>
    <t>HAR-20250419-94596</t>
  </si>
  <si>
    <t>East Marcusstad, MH</t>
  </si>
  <si>
    <t>DRY-271504</t>
  </si>
  <si>
    <t>ACE-20240218-10739</t>
  </si>
  <si>
    <t>East Jennifer, OR</t>
  </si>
  <si>
    <t>OUT-549528</t>
  </si>
  <si>
    <t>LOW-20250420-78828</t>
  </si>
  <si>
    <t>Lopezberg, MI</t>
  </si>
  <si>
    <t>PLU-228740</t>
  </si>
  <si>
    <t>CON-20250124-98925</t>
  </si>
  <si>
    <t>Lake Gary, MD</t>
  </si>
  <si>
    <t>DRY-194314</t>
  </si>
  <si>
    <t>DO-20241115-41030</t>
  </si>
  <si>
    <t>East Tamaraberg, NV</t>
  </si>
  <si>
    <t>KIT-521829</t>
  </si>
  <si>
    <t>DO-20240730-90321</t>
  </si>
  <si>
    <t>Juliabury, TN</t>
  </si>
  <si>
    <t>LIG-610039</t>
  </si>
  <si>
    <t>THE-20240925-35362</t>
  </si>
  <si>
    <t>North Heather, OR</t>
  </si>
  <si>
    <t>STO-232197</t>
  </si>
  <si>
    <t>MEN-20250429-37250</t>
  </si>
  <si>
    <t>South Jorge, GU</t>
  </si>
  <si>
    <t>LUM-397034</t>
  </si>
  <si>
    <t>CON-20240528-22859</t>
  </si>
  <si>
    <t>Lake Gary, AK</t>
  </si>
  <si>
    <t>STO-147899</t>
  </si>
  <si>
    <t>84-20240827-64754</t>
  </si>
  <si>
    <t>Melissaville, MO</t>
  </si>
  <si>
    <t>STO-640198</t>
  </si>
  <si>
    <t>ACE-20241025-74079</t>
  </si>
  <si>
    <t>West Christine, NC</t>
  </si>
  <si>
    <t>PLU-781438</t>
  </si>
  <si>
    <t>84-20240529-40163</t>
  </si>
  <si>
    <t>South Loriview, MO</t>
  </si>
  <si>
    <t>PAI-906078</t>
  </si>
  <si>
    <t>MEN-20240728-21400</t>
  </si>
  <si>
    <t>Curtischester, ME</t>
  </si>
  <si>
    <t>FLO-145700</t>
  </si>
  <si>
    <t>HAR-20250614-19738</t>
  </si>
  <si>
    <t>Sarahtown, GU</t>
  </si>
  <si>
    <t>DRY-196876</t>
  </si>
  <si>
    <t>THE-20241019-58685</t>
  </si>
  <si>
    <t>LUM-650334</t>
  </si>
  <si>
    <t>ACE-20240312-33645</t>
  </si>
  <si>
    <t>Sarahtown, MN</t>
  </si>
  <si>
    <t>LUM-751020</t>
  </si>
  <si>
    <t>DO-20240327-84286</t>
  </si>
  <si>
    <t>Port Dianahaven, NY</t>
  </si>
  <si>
    <t>APP-479787</t>
  </si>
  <si>
    <t>LOW-20240803-44904</t>
  </si>
  <si>
    <t>West Kevin, MA</t>
  </si>
  <si>
    <t>FLO-502492</t>
  </si>
  <si>
    <t>THE-20250301-69354</t>
  </si>
  <si>
    <t>Kaylaside, MA</t>
  </si>
  <si>
    <t>LUM-230636</t>
  </si>
  <si>
    <t>LOW-20250426-98384</t>
  </si>
  <si>
    <t>New Adrianland, AZ</t>
  </si>
  <si>
    <t>TOO-403411</t>
  </si>
  <si>
    <t>CON-20250516-97361</t>
  </si>
  <si>
    <t>Peterschester, OR</t>
  </si>
  <si>
    <t>HVA-123378</t>
  </si>
  <si>
    <t>84-20250528-10940</t>
  </si>
  <si>
    <t>OUT-913301</t>
  </si>
  <si>
    <t>WAL-20250105-41408</t>
  </si>
  <si>
    <t>Lake Haleyland, IL</t>
  </si>
  <si>
    <t>TOO-789682</t>
  </si>
  <si>
    <t>DO-20240829-94301</t>
  </si>
  <si>
    <t>South Caitlinville, IA</t>
  </si>
  <si>
    <t>KIT-506678</t>
  </si>
  <si>
    <t>DO-20240615-93098</t>
  </si>
  <si>
    <t>Christopherburgh, VI</t>
  </si>
  <si>
    <t>DOO-462328</t>
  </si>
  <si>
    <t>CON-20250623-38735</t>
  </si>
  <si>
    <t>East Jacobborough, CT</t>
  </si>
  <si>
    <t>ELE-413937</t>
  </si>
  <si>
    <t>THE-20250206-54662</t>
  </si>
  <si>
    <t>South Danielleside, MT</t>
  </si>
  <si>
    <t>DOO-898406</t>
  </si>
  <si>
    <t>COS-20250702-63477</t>
  </si>
  <si>
    <t>Lovemouth, MO</t>
  </si>
  <si>
    <t>PLU-523037</t>
  </si>
  <si>
    <t>LOW-20250326-21501</t>
  </si>
  <si>
    <t>Nancyfurt, AK</t>
  </si>
  <si>
    <t>PLU-724599</t>
  </si>
  <si>
    <t>ACE-20250624-13244</t>
  </si>
  <si>
    <t>North Jamesside, MI</t>
  </si>
  <si>
    <t>FLO-835468</t>
  </si>
  <si>
    <t>HAR-20250521-53410</t>
  </si>
  <si>
    <t>Edwardborough, WV</t>
  </si>
  <si>
    <t>DRY-139906</t>
  </si>
  <si>
    <t>FLO-20241207-92579</t>
  </si>
  <si>
    <t>Mooreborough, TX</t>
  </si>
  <si>
    <t>OUT-399545</t>
  </si>
  <si>
    <t>WAL-20240703-15748</t>
  </si>
  <si>
    <t>West Roger, LA</t>
  </si>
  <si>
    <t>ELE-553195</t>
  </si>
  <si>
    <t>FLO-20240627-77640</t>
  </si>
  <si>
    <t>Meganhaven, AK</t>
  </si>
  <si>
    <t>DOO-349591</t>
  </si>
  <si>
    <t>84-20250101-56058</t>
  </si>
  <si>
    <t>Manuelborough, MS</t>
  </si>
  <si>
    <t>HVA-144886</t>
  </si>
  <si>
    <t>84-20240413-28833</t>
  </si>
  <si>
    <t>Shafferstad, GA</t>
  </si>
  <si>
    <t>OUT-606021</t>
  </si>
  <si>
    <t>COS-20240801-41648</t>
  </si>
  <si>
    <t>East Susanchester, CA</t>
  </si>
  <si>
    <t>TOO-561067</t>
  </si>
  <si>
    <t>FLO-20250312-72878</t>
  </si>
  <si>
    <t>Gonzalezchester, AS</t>
  </si>
  <si>
    <t>PLU-498068</t>
  </si>
  <si>
    <t>THE-20240222-58718</t>
  </si>
  <si>
    <t>New Barbaraview, RI</t>
  </si>
  <si>
    <t>TOO-822038</t>
  </si>
  <si>
    <t>LOW-20250531-62684</t>
  </si>
  <si>
    <t>Juliaside, AL</t>
  </si>
  <si>
    <t>KIT-565310</t>
  </si>
  <si>
    <t>84-20240317-46508</t>
  </si>
  <si>
    <t>North Jamesberg, OH</t>
  </si>
  <si>
    <t>DOO-159972</t>
  </si>
  <si>
    <t>ACE-20250806-69919</t>
  </si>
  <si>
    <t>Lake Kristinechester, NE</t>
  </si>
  <si>
    <t>ELE-358111</t>
  </si>
  <si>
    <t>CON-20240617-44519</t>
  </si>
  <si>
    <t>South Elizabethville, AK</t>
  </si>
  <si>
    <t>TOO-550877</t>
  </si>
  <si>
    <t>THE-20250731-12931</t>
  </si>
  <si>
    <t>Wheelertown, SC</t>
  </si>
  <si>
    <t>FLO-602115</t>
  </si>
  <si>
    <t>MEN-20240707-24477</t>
  </si>
  <si>
    <t>Williamsside, GU</t>
  </si>
  <si>
    <t>FLO-582907</t>
  </si>
  <si>
    <t>WAL-20250108-80114</t>
  </si>
  <si>
    <t>Tonyview, MO</t>
  </si>
  <si>
    <t>PAI-243368</t>
  </si>
  <si>
    <t>ACE-20250728-72423</t>
  </si>
  <si>
    <t>Thomasfort, MS</t>
  </si>
  <si>
    <t>LUM-668464</t>
  </si>
  <si>
    <t>DO-20240421-29170</t>
  </si>
  <si>
    <t>West Brandonbury, CO</t>
  </si>
  <si>
    <t>PAI-433124</t>
  </si>
  <si>
    <t>FLO-20240503-66987</t>
  </si>
  <si>
    <t>South Robert, VI</t>
  </si>
  <si>
    <t>PAI-835478</t>
  </si>
  <si>
    <t>LOW-20241226-53481</t>
  </si>
  <si>
    <t>Port Danielle, PA</t>
  </si>
  <si>
    <t>PAI-149474</t>
  </si>
  <si>
    <t>84-20241111-45864</t>
  </si>
  <si>
    <t>Timothyshire, GA</t>
  </si>
  <si>
    <t>FLO-507827</t>
  </si>
  <si>
    <t>FLO-20241229-81563</t>
  </si>
  <si>
    <t>North Andrew, ID</t>
  </si>
  <si>
    <t>KIT-487314</t>
  </si>
  <si>
    <t>ACE-20240603-75233</t>
  </si>
  <si>
    <t>Port Joshua, SD</t>
  </si>
  <si>
    <t>OUT-379080</t>
  </si>
  <si>
    <t>ACE-20240615-65516</t>
  </si>
  <si>
    <t>Port Derrickburgh, RI</t>
  </si>
  <si>
    <t>DRY-734203</t>
  </si>
  <si>
    <t>MEN-20240302-34214</t>
  </si>
  <si>
    <t>Beckermouth, WV</t>
  </si>
  <si>
    <t>LUM-602692</t>
  </si>
  <si>
    <t>WAL-20241226-86928</t>
  </si>
  <si>
    <t>Port Kimberly, WA</t>
  </si>
  <si>
    <t>TOO-101899</t>
  </si>
  <si>
    <t>WAL-20250401-55085</t>
  </si>
  <si>
    <t>Scottfurt, AR</t>
  </si>
  <si>
    <t>LOW-20240406-18661</t>
  </si>
  <si>
    <t>Port Michaelstad, PR</t>
  </si>
  <si>
    <t>STO-984788</t>
  </si>
  <si>
    <t>COS-20240927-85827</t>
  </si>
  <si>
    <t>Derekborough, MP</t>
  </si>
  <si>
    <t>STO-703536</t>
  </si>
  <si>
    <t>LOW-20241218-58145</t>
  </si>
  <si>
    <t>Collinsfurt, MP</t>
  </si>
  <si>
    <t>PLU-203185</t>
  </si>
  <si>
    <t>84-20241010-97673</t>
  </si>
  <si>
    <t>East Haleystad, RI</t>
  </si>
  <si>
    <t>FLO-132034</t>
  </si>
  <si>
    <t>WAL-20250719-64597</t>
  </si>
  <si>
    <t>APP-124018</t>
  </si>
  <si>
    <t>MEN-20250422-71479</t>
  </si>
  <si>
    <t>Roblesberg, OR</t>
  </si>
  <si>
    <t>HVA-192337</t>
  </si>
  <si>
    <t>WAL-20250222-29573</t>
  </si>
  <si>
    <t>Riveraland, MP</t>
  </si>
  <si>
    <t>FLO-239723</t>
  </si>
  <si>
    <t>84-20241114-68129</t>
  </si>
  <si>
    <t>Phillipsfurt, MN</t>
  </si>
  <si>
    <t>DRY-989484</t>
  </si>
  <si>
    <t>THE-20240920-55152</t>
  </si>
  <si>
    <t>Beardborough, NM</t>
  </si>
  <si>
    <t>LIG-668008</t>
  </si>
  <si>
    <t>HAR-20250116-76300</t>
  </si>
  <si>
    <t>East Davidfurt, AL</t>
  </si>
  <si>
    <t>HVA-403398</t>
  </si>
  <si>
    <t>COS-20240809-77263</t>
  </si>
  <si>
    <t>West Anthonyton, NM</t>
  </si>
  <si>
    <t>OUT-620571</t>
  </si>
  <si>
    <t>FLO-20240313-21440</t>
  </si>
  <si>
    <t>West Tony, DE</t>
  </si>
  <si>
    <t>MEN-20250115-34799</t>
  </si>
  <si>
    <t>North Tracyview, NE</t>
  </si>
  <si>
    <t>DOO-640701</t>
  </si>
  <si>
    <t>WAL-20250504-81717</t>
  </si>
  <si>
    <t>Andrewport, GA</t>
  </si>
  <si>
    <t>APP-570571</t>
  </si>
  <si>
    <t>COS-20240525-77131</t>
  </si>
  <si>
    <t>Davidhaven, AL</t>
  </si>
  <si>
    <t>DRY-274641</t>
  </si>
  <si>
    <t>MEN-20250222-27297</t>
  </si>
  <si>
    <t>Castrofort, VI</t>
  </si>
  <si>
    <t>DRY-756033</t>
  </si>
  <si>
    <t>84-20250122-35006</t>
  </si>
  <si>
    <t>East Kevin, UT</t>
  </si>
  <si>
    <t>DRY-323990</t>
  </si>
  <si>
    <t>HAR-20250217-97577</t>
  </si>
  <si>
    <t>Davidport, MI</t>
  </si>
  <si>
    <t>ELE-756324</t>
  </si>
  <si>
    <t>MEN-20250225-86679</t>
  </si>
  <si>
    <t>Lake Ernestland, AR</t>
  </si>
  <si>
    <t>HVA-338750</t>
  </si>
  <si>
    <t>FLO-20250609-68691</t>
  </si>
  <si>
    <t>North Christopherberg, AZ</t>
  </si>
  <si>
    <t>LIG-841532</t>
  </si>
  <si>
    <t>ACE-20240616-35143</t>
  </si>
  <si>
    <t>Lake Evan, TN</t>
  </si>
  <si>
    <t>APP-433163</t>
  </si>
  <si>
    <t>THE-20241021-51545</t>
  </si>
  <si>
    <t>Cookfurt, AL</t>
  </si>
  <si>
    <t>APP-276627</t>
  </si>
  <si>
    <t>THE-20250513-23353</t>
  </si>
  <si>
    <t>Mcdonaldside, TN</t>
  </si>
  <si>
    <t>HVA-804322</t>
  </si>
  <si>
    <t>DO-20250805-71967</t>
  </si>
  <si>
    <t>Barberburgh, NY</t>
  </si>
  <si>
    <t>OUT-964842</t>
  </si>
  <si>
    <t>COS-20241025-49022</t>
  </si>
  <si>
    <t>North Jasonstad, MO</t>
  </si>
  <si>
    <t>LUM-939643</t>
  </si>
  <si>
    <t>THE-20241215-80777</t>
  </si>
  <si>
    <t>Port Edwardshire, OH</t>
  </si>
  <si>
    <t>STO-715688</t>
  </si>
  <si>
    <t>THE-20250529-80402</t>
  </si>
  <si>
    <t>Johnsonside, ID</t>
  </si>
  <si>
    <t>OUT-818397</t>
  </si>
  <si>
    <t>DO-20240911-34614</t>
  </si>
  <si>
    <t>KIT-727102</t>
  </si>
  <si>
    <t>MEN-20241231-46117</t>
  </si>
  <si>
    <t>East Travisside, IL</t>
  </si>
  <si>
    <t>PAI-732511</t>
  </si>
  <si>
    <t>84-20250319-70290</t>
  </si>
  <si>
    <t>Port Jessicamouth, MD</t>
  </si>
  <si>
    <t>DOO-776260</t>
  </si>
  <si>
    <t>CON-20250326-62062</t>
  </si>
  <si>
    <t>New Stanleyfurt, CT</t>
  </si>
  <si>
    <t>LUM-817305</t>
  </si>
  <si>
    <t>FLO-20250309-85021</t>
  </si>
  <si>
    <t>Andreastad, OH</t>
  </si>
  <si>
    <t>APP-141397</t>
  </si>
  <si>
    <t>ACE-20241001-91603</t>
  </si>
  <si>
    <t>Howellfurt, PW</t>
  </si>
  <si>
    <t>TOO-979982</t>
  </si>
  <si>
    <t>CON-20240731-93696</t>
  </si>
  <si>
    <t>New Hunter, IL</t>
  </si>
  <si>
    <t>ELE-798235</t>
  </si>
  <si>
    <t>COS-20240428-26692</t>
  </si>
  <si>
    <t>East Beverlymouth, IL</t>
  </si>
  <si>
    <t>LUM-775842</t>
  </si>
  <si>
    <t>HAR-20240531-23123</t>
  </si>
  <si>
    <t>Debrastad, MN</t>
  </si>
  <si>
    <t>ELE-789320</t>
  </si>
  <si>
    <t>84-20250415-34000</t>
  </si>
  <si>
    <t>Thomaschester, TN</t>
  </si>
  <si>
    <t>LIG-668780</t>
  </si>
  <si>
    <t>DO-20250721-51466</t>
  </si>
  <si>
    <t>New Samuel, SC</t>
  </si>
  <si>
    <t>OUT-704429</t>
  </si>
  <si>
    <t>THE-20241107-82343</t>
  </si>
  <si>
    <t>Brooksland, MO</t>
  </si>
  <si>
    <t>HVA-314936</t>
  </si>
  <si>
    <t>84-20241031-12588</t>
  </si>
  <si>
    <t>North Bobbyside, NH</t>
  </si>
  <si>
    <t>APP-695703</t>
  </si>
  <si>
    <t>CON-20240308-73008</t>
  </si>
  <si>
    <t>Port Peterville, OH</t>
  </si>
  <si>
    <t>PLU-485550</t>
  </si>
  <si>
    <t>DO-20240227-82706</t>
  </si>
  <si>
    <t>Port Jonathanland, NY</t>
  </si>
  <si>
    <t>ELE-232987</t>
  </si>
  <si>
    <t>CON-20240515-26062</t>
  </si>
  <si>
    <t>Kennethland, UT</t>
  </si>
  <si>
    <t>DRY-375556</t>
  </si>
  <si>
    <t>THE-20250121-72453</t>
  </si>
  <si>
    <t>LIG-713503</t>
  </si>
  <si>
    <t>DO-20241112-18581</t>
  </si>
  <si>
    <t>Lake Terrifort, GA</t>
  </si>
  <si>
    <t>PLU-760215</t>
  </si>
  <si>
    <t>LOW-20250520-92008</t>
  </si>
  <si>
    <t>Allisonbury, UT</t>
  </si>
  <si>
    <t>KIT-832760</t>
  </si>
  <si>
    <t>FLO-20250716-57973</t>
  </si>
  <si>
    <t>New Mary, WA</t>
  </si>
  <si>
    <t>DRY-261238</t>
  </si>
  <si>
    <t>ACE-20250307-22815</t>
  </si>
  <si>
    <t>Martinstad, SC</t>
  </si>
  <si>
    <t>LIG-428247</t>
  </si>
  <si>
    <t>MEN-20250414-90528</t>
  </si>
  <si>
    <t>North Stefanie, OR</t>
  </si>
  <si>
    <t>LUM-584154</t>
  </si>
  <si>
    <t>84-20240512-67836</t>
  </si>
  <si>
    <t>South Danielville, ME</t>
  </si>
  <si>
    <t>OUT-780256</t>
  </si>
  <si>
    <t>84-20240504-82239</t>
  </si>
  <si>
    <t>Randyfort, UT</t>
  </si>
  <si>
    <t>OUT-236986</t>
  </si>
  <si>
    <t>COS-20240905-64992</t>
  </si>
  <si>
    <t>Darleneton, MD</t>
  </si>
  <si>
    <t>DRY-378382</t>
  </si>
  <si>
    <t>FLO-20250707-58972</t>
  </si>
  <si>
    <t>Vasquezborough, MH</t>
  </si>
  <si>
    <t>LUM-658619</t>
  </si>
  <si>
    <t>HAR-20240623-53674</t>
  </si>
  <si>
    <t>Phyllisside, MO</t>
  </si>
  <si>
    <t>PAI-177451</t>
  </si>
  <si>
    <t>WAL-20240227-65436</t>
  </si>
  <si>
    <t>Tammyville, FL</t>
  </si>
  <si>
    <t>FLO-962751</t>
  </si>
  <si>
    <t>MEN-20240905-14555</t>
  </si>
  <si>
    <t>North Danielle, MH</t>
  </si>
  <si>
    <t>LIG-234451</t>
  </si>
  <si>
    <t>CON-20250601-29567</t>
  </si>
  <si>
    <t>South Alisonchester, PR</t>
  </si>
  <si>
    <t>PAI-645131</t>
  </si>
  <si>
    <t>LOW-20240731-39798</t>
  </si>
  <si>
    <t>Cruzborough, SD</t>
  </si>
  <si>
    <t>OUT-787546</t>
  </si>
  <si>
    <t>84-20250107-24752</t>
  </si>
  <si>
    <t>South Timothy, VT</t>
  </si>
  <si>
    <t>PAI-703285</t>
  </si>
  <si>
    <t>FLO-20250112-42101</t>
  </si>
  <si>
    <t>West Jerry, MD</t>
  </si>
  <si>
    <t>LUM-437906</t>
  </si>
  <si>
    <t>THE-20250803-73882</t>
  </si>
  <si>
    <t>Dunnmouth, CA</t>
  </si>
  <si>
    <t>KIT-203297</t>
  </si>
  <si>
    <t>84-20240630-14829</t>
  </si>
  <si>
    <t>North Alanview, LA</t>
  </si>
  <si>
    <t>PAI-430798</t>
  </si>
  <si>
    <t>HAR-20240702-57550</t>
  </si>
  <si>
    <t>Alanshire, GU</t>
  </si>
  <si>
    <t>PLU-351174</t>
  </si>
  <si>
    <t>FLO-20250706-78368</t>
  </si>
  <si>
    <t>Port Alexandrashire, SD</t>
  </si>
  <si>
    <t>STO-764928</t>
  </si>
  <si>
    <t>LOW-20240814-59636</t>
  </si>
  <si>
    <t>Angelashire, LA</t>
  </si>
  <si>
    <t>PLU-909533</t>
  </si>
  <si>
    <t>HAR-20241008-46691</t>
  </si>
  <si>
    <t>Craigborough, AS</t>
  </si>
  <si>
    <t>DRY-331320</t>
  </si>
  <si>
    <t>THE-20250607-75584</t>
  </si>
  <si>
    <t>Barnesfort, KY</t>
  </si>
  <si>
    <t>KIT-670396</t>
  </si>
  <si>
    <t>WAL-20250712-63794</t>
  </si>
  <si>
    <t>Mooreport, MH</t>
  </si>
  <si>
    <t>DRY-732359</t>
  </si>
  <si>
    <t>COS-20240710-96839</t>
  </si>
  <si>
    <t>South Mariah, MT</t>
  </si>
  <si>
    <t>KIT-422423</t>
  </si>
  <si>
    <t>THE-20250406-65378</t>
  </si>
  <si>
    <t>West Jasmine, SC</t>
  </si>
  <si>
    <t>LUM-982030</t>
  </si>
  <si>
    <t>HAR-20250224-70820</t>
  </si>
  <si>
    <t>PLU-292995</t>
  </si>
  <si>
    <t>84-20241202-79259</t>
  </si>
  <si>
    <t>Lake Jessica, KS</t>
  </si>
  <si>
    <t>HVA-198296</t>
  </si>
  <si>
    <t>CON-20250317-45063</t>
  </si>
  <si>
    <t>West Alison, TN</t>
  </si>
  <si>
    <t>FLO-782145</t>
  </si>
  <si>
    <t>CON-20241008-77514</t>
  </si>
  <si>
    <t>Lake Vicki, VT</t>
  </si>
  <si>
    <t>DOO-971282</t>
  </si>
  <si>
    <t>ACE-20250428-74570</t>
  </si>
  <si>
    <t>Mooremouth, MP</t>
  </si>
  <si>
    <t>TOO-405160</t>
  </si>
  <si>
    <t>THE-20250127-93386</t>
  </si>
  <si>
    <t>Davidview, AL</t>
  </si>
  <si>
    <t>THE-20240823-26310</t>
  </si>
  <si>
    <t>Carlahaven, WY</t>
  </si>
  <si>
    <t>KIT-784562</t>
  </si>
  <si>
    <t>FLO-20240627-16421</t>
  </si>
  <si>
    <t>Farmerport, TX</t>
  </si>
  <si>
    <t>KIT-690935</t>
  </si>
  <si>
    <t>COS-20250607-78532</t>
  </si>
  <si>
    <t>Justinfort, VT</t>
  </si>
  <si>
    <t>LUM-360516</t>
  </si>
  <si>
    <t>ACE-20241114-63888</t>
  </si>
  <si>
    <t>Mcdowellhaven, MA</t>
  </si>
  <si>
    <t>APP-305650</t>
  </si>
  <si>
    <t>DO-20250418-41225</t>
  </si>
  <si>
    <t>South Thomasberg, DE</t>
  </si>
  <si>
    <t>KIT-591372</t>
  </si>
  <si>
    <t>COS-20241003-60596</t>
  </si>
  <si>
    <t>Brownview, NM</t>
  </si>
  <si>
    <t>FLO-950935</t>
  </si>
  <si>
    <t>84-20250804-33851</t>
  </si>
  <si>
    <t>Port Dawn, FL</t>
  </si>
  <si>
    <t>KIT-952765</t>
  </si>
  <si>
    <t>THE-20240516-61992</t>
  </si>
  <si>
    <t>Curtisview, MO</t>
  </si>
  <si>
    <t>PLU-205769</t>
  </si>
  <si>
    <t>FLO-20250228-73021</t>
  </si>
  <si>
    <t>Garrettburgh, CA</t>
  </si>
  <si>
    <t>PLU-679156</t>
  </si>
  <si>
    <t>THE-20240227-88300</t>
  </si>
  <si>
    <t>Brockhaven, DE</t>
  </si>
  <si>
    <t>TOO-172982</t>
  </si>
  <si>
    <t>LOW-20240512-75632</t>
  </si>
  <si>
    <t>Westmouth, OR</t>
  </si>
  <si>
    <t>DOO-568322</t>
  </si>
  <si>
    <t>LOW-20241220-10271</t>
  </si>
  <si>
    <t>Higginsburgh, AZ</t>
  </si>
  <si>
    <t>KIT-924318</t>
  </si>
  <si>
    <t>LOW-20240901-51951</t>
  </si>
  <si>
    <t>New Grant, GU</t>
  </si>
  <si>
    <t>PLU-910216</t>
  </si>
  <si>
    <t>DO-20250621-44430</t>
  </si>
  <si>
    <t>Vanessaport, AL</t>
  </si>
  <si>
    <t>OUT-745897</t>
  </si>
  <si>
    <t>MEN-20240925-33223</t>
  </si>
  <si>
    <t>Port Katherine, MN</t>
  </si>
  <si>
    <t>LUM-370191</t>
  </si>
  <si>
    <t>84-20240629-92491</t>
  </si>
  <si>
    <t>North Victor, ME</t>
  </si>
  <si>
    <t>OUT-581945</t>
  </si>
  <si>
    <t>84-20250628-37163</t>
  </si>
  <si>
    <t>Port Debra, DC</t>
  </si>
  <si>
    <t>HVA-891345</t>
  </si>
  <si>
    <t>MEN-20241105-66389</t>
  </si>
  <si>
    <t>Darrenton, KY</t>
  </si>
  <si>
    <t>OUT-227503</t>
  </si>
  <si>
    <t>FLO-20240302-28199</t>
  </si>
  <si>
    <t>Caseyside, MA</t>
  </si>
  <si>
    <t>FLO-327189</t>
  </si>
  <si>
    <t>LOW-20250523-16853</t>
  </si>
  <si>
    <t>Gravestown, PA</t>
  </si>
  <si>
    <t>STO-227722</t>
  </si>
  <si>
    <t>WAL-20250405-40397</t>
  </si>
  <si>
    <t>Port Jennifer, LA</t>
  </si>
  <si>
    <t>MEN-20250202-56204</t>
  </si>
  <si>
    <t>South Zachary, VA</t>
  </si>
  <si>
    <t>DOO-623754</t>
  </si>
  <si>
    <t>THE-20241211-63592</t>
  </si>
  <si>
    <t>Tammyport, IL</t>
  </si>
  <si>
    <t>ELE-569765</t>
  </si>
  <si>
    <t>HAR-20240601-25518</t>
  </si>
  <si>
    <t>East Jennifermouth, VI</t>
  </si>
  <si>
    <t>FLO-432433</t>
  </si>
  <si>
    <t>84-20250126-13810</t>
  </si>
  <si>
    <t>Port Jasonfort, RI</t>
  </si>
  <si>
    <t>KIT-863257</t>
  </si>
  <si>
    <t>WAL-20241001-24439</t>
  </si>
  <si>
    <t>New Michaelfort, CA</t>
  </si>
  <si>
    <t>PLU-969578</t>
  </si>
  <si>
    <t>ACE-20250801-25580</t>
  </si>
  <si>
    <t>Mercedesville, CT</t>
  </si>
  <si>
    <t>DOO-986586</t>
  </si>
  <si>
    <t>WAL-20240821-93770</t>
  </si>
  <si>
    <t>LUM-705809</t>
  </si>
  <si>
    <t>THE-20240516-52367</t>
  </si>
  <si>
    <t>Guerreromouth, GU</t>
  </si>
  <si>
    <t>HVA-718913</t>
  </si>
  <si>
    <t>DO-20240422-27805</t>
  </si>
  <si>
    <t>Lake Jesse, TN</t>
  </si>
  <si>
    <t>OUT-700936</t>
  </si>
  <si>
    <t>DO-20250807-11811</t>
  </si>
  <si>
    <t>Ryanburgh, NE</t>
  </si>
  <si>
    <t>KIT-798051</t>
  </si>
  <si>
    <t>COS-20240331-94289</t>
  </si>
  <si>
    <t>South Kristifurt, GU</t>
  </si>
  <si>
    <t>DOO-620444</t>
  </si>
  <si>
    <t>WAL-20240329-28909</t>
  </si>
  <si>
    <t>West Matthew, ID</t>
  </si>
  <si>
    <t>DOO-913409</t>
  </si>
  <si>
    <t>HAR-20240613-28948</t>
  </si>
  <si>
    <t>Martinezborough, NM</t>
  </si>
  <si>
    <t>DRY-138813</t>
  </si>
  <si>
    <t>84-20250209-60554</t>
  </si>
  <si>
    <t>Port Michaelshire, MD</t>
  </si>
  <si>
    <t>DRY-717169</t>
  </si>
  <si>
    <t>COS-20241212-41191</t>
  </si>
  <si>
    <t>Danielburgh, IA</t>
  </si>
  <si>
    <t>FLO-639740</t>
  </si>
  <si>
    <t>LOW-20250220-55038</t>
  </si>
  <si>
    <t>Thomaston, IN</t>
  </si>
  <si>
    <t>PLU-201832</t>
  </si>
  <si>
    <t>WAL-20250529-83681</t>
  </si>
  <si>
    <t>North Michael, WY</t>
  </si>
  <si>
    <t>LIG-841813</t>
  </si>
  <si>
    <t>HAR-20241111-15201</t>
  </si>
  <si>
    <t>West Arthurbury, RI</t>
  </si>
  <si>
    <t>PAI-485108</t>
  </si>
  <si>
    <t>FLO-20240509-81231</t>
  </si>
  <si>
    <t>Montgomerymouth, AZ</t>
  </si>
  <si>
    <t>PAI-263999</t>
  </si>
  <si>
    <t>FLO-20250511-41486</t>
  </si>
  <si>
    <t>Johnsonton, AL</t>
  </si>
  <si>
    <t>LUM-767273</t>
  </si>
  <si>
    <t>WAL-20250224-31228</t>
  </si>
  <si>
    <t>Miguelstad, ND</t>
  </si>
  <si>
    <t>FLO-329501</t>
  </si>
  <si>
    <t>THE-20240721-15217</t>
  </si>
  <si>
    <t>South Keithview, ND</t>
  </si>
  <si>
    <t>OUT-725517</t>
  </si>
  <si>
    <t>CON-20250118-29882</t>
  </si>
  <si>
    <t>Lake Stephanie, WV</t>
  </si>
  <si>
    <t>APP-625736</t>
  </si>
  <si>
    <t>THE-20240821-40467</t>
  </si>
  <si>
    <t>Rodriguezchester, MA</t>
  </si>
  <si>
    <t>OUT-369754</t>
  </si>
  <si>
    <t>THE-20250130-85806</t>
  </si>
  <si>
    <t>Olsenfurt, FM</t>
  </si>
  <si>
    <t>FLO-598062</t>
  </si>
  <si>
    <t>FLO-20240630-10912</t>
  </si>
  <si>
    <t>New Danielmouth, AR</t>
  </si>
  <si>
    <t>DOO-621368</t>
  </si>
  <si>
    <t>MEN-20241202-85359</t>
  </si>
  <si>
    <t>New Justin, AL</t>
  </si>
  <si>
    <t>STO-293225</t>
  </si>
  <si>
    <t>ACE-20240802-53465</t>
  </si>
  <si>
    <t>KIT-207931</t>
  </si>
  <si>
    <t>THE-20240510-28979</t>
  </si>
  <si>
    <t>North Ashley, VA</t>
  </si>
  <si>
    <t>LUM-817784</t>
  </si>
  <si>
    <t>84-20240913-57450</t>
  </si>
  <si>
    <t>Buckhaven, MH</t>
  </si>
  <si>
    <t>DOO-497461</t>
  </si>
  <si>
    <t>DO-20240215-78396</t>
  </si>
  <si>
    <t>Richardborough, IN</t>
  </si>
  <si>
    <t>KIT-634463</t>
  </si>
  <si>
    <t>THE-20240731-13987</t>
  </si>
  <si>
    <t>Port Debra, RI</t>
  </si>
  <si>
    <t>FLO-635267</t>
  </si>
  <si>
    <t>LOW-20240523-89473</t>
  </si>
  <si>
    <t>Kendraland, ID</t>
  </si>
  <si>
    <t>LUM-308121</t>
  </si>
  <si>
    <t>MEN-20241211-82462</t>
  </si>
  <si>
    <t>South Amanda, NH</t>
  </si>
  <si>
    <t>KIT-645194</t>
  </si>
  <si>
    <t>THE-20240820-90668</t>
  </si>
  <si>
    <t>Smithshire, NJ</t>
  </si>
  <si>
    <t>PAI-422987</t>
  </si>
  <si>
    <t>DO-20250618-93416</t>
  </si>
  <si>
    <t>South Lindaborough, AS</t>
  </si>
  <si>
    <t>APP-490961</t>
  </si>
  <si>
    <t>DO-20250118-57742</t>
  </si>
  <si>
    <t>West Daniellehaven, OR</t>
  </si>
  <si>
    <t>PAI-103152</t>
  </si>
  <si>
    <t>MEN-20250717-28162</t>
  </si>
  <si>
    <t>East Joshuamouth, KY</t>
  </si>
  <si>
    <t>PLU-569238</t>
  </si>
  <si>
    <t>DO-20250614-19402</t>
  </si>
  <si>
    <t>West James, MT</t>
  </si>
  <si>
    <t>LIG-554742</t>
  </si>
  <si>
    <t>FLO-20240806-84978</t>
  </si>
  <si>
    <t>Rodriguezmouth, OH</t>
  </si>
  <si>
    <t>TOO-615447</t>
  </si>
  <si>
    <t>MEN-20241226-54145</t>
  </si>
  <si>
    <t>New Walter, NC</t>
  </si>
  <si>
    <t>HVA-603007</t>
  </si>
  <si>
    <t>DO-20240901-64063</t>
  </si>
  <si>
    <t>North Barbarafort, NJ</t>
  </si>
  <si>
    <t>PLU-458321</t>
  </si>
  <si>
    <t>LOW-20241108-31894</t>
  </si>
  <si>
    <t>West Marc, FL</t>
  </si>
  <si>
    <t>LUM-536830</t>
  </si>
  <si>
    <t>84-20240929-73092</t>
  </si>
  <si>
    <t>Port Davidchester, CT</t>
  </si>
  <si>
    <t>LIG-650881</t>
  </si>
  <si>
    <t>HAR-20241019-67505</t>
  </si>
  <si>
    <t>Irwinmouth, CA</t>
  </si>
  <si>
    <t>STO-130646</t>
  </si>
  <si>
    <t>COS-20250123-63733</t>
  </si>
  <si>
    <t>Lake Johnmouth, AS</t>
  </si>
  <si>
    <t>TOO-699831</t>
  </si>
  <si>
    <t>MEN-20250108-43341</t>
  </si>
  <si>
    <t>Port Craig, MN</t>
  </si>
  <si>
    <t>HVA-738661</t>
  </si>
  <si>
    <t>DO-20240610-99049</t>
  </si>
  <si>
    <t>South Kathy, SD</t>
  </si>
  <si>
    <t>FLO-229815</t>
  </si>
  <si>
    <t>DO-20240815-48724</t>
  </si>
  <si>
    <t>New John, HI</t>
  </si>
  <si>
    <t>KIT-126693</t>
  </si>
  <si>
    <t>WAL-20240323-63340</t>
  </si>
  <si>
    <t>North Juanland, NC</t>
  </si>
  <si>
    <t>DOO-750542</t>
  </si>
  <si>
    <t>HAR-20240810-16660</t>
  </si>
  <si>
    <t>East Kimberly, NY</t>
  </si>
  <si>
    <t>HVA-394653</t>
  </si>
  <si>
    <t>HAR-20240722-56672</t>
  </si>
  <si>
    <t>Garciafort, KY</t>
  </si>
  <si>
    <t>APP-708275</t>
  </si>
  <si>
    <t>WAL-20250330-63497</t>
  </si>
  <si>
    <t>Port Charlesbury, NC</t>
  </si>
  <si>
    <t>LUM-846402</t>
  </si>
  <si>
    <t>WAL-20240424-98973</t>
  </si>
  <si>
    <t>Port Charlesfurt, NJ</t>
  </si>
  <si>
    <t>LUM-928631</t>
  </si>
  <si>
    <t>HAR-20240428-90065</t>
  </si>
  <si>
    <t>Davisport, MT</t>
  </si>
  <si>
    <t>PAI-595794</t>
  </si>
  <si>
    <t>ACE-20240928-31310</t>
  </si>
  <si>
    <t>Travisport, FL</t>
  </si>
  <si>
    <t>TOO-848549</t>
  </si>
  <si>
    <t>CON-20240410-80120</t>
  </si>
  <si>
    <t>Lopezton, OR</t>
  </si>
  <si>
    <t>PLU-668849</t>
  </si>
  <si>
    <t>MEN-20241104-45082</t>
  </si>
  <si>
    <t>North Cory, MH</t>
  </si>
  <si>
    <t>HVA-826161</t>
  </si>
  <si>
    <t>DO-20240313-38116</t>
  </si>
  <si>
    <t>East Logan, MP</t>
  </si>
  <si>
    <t>DOO-400010</t>
  </si>
  <si>
    <t>DO-20250706-30332</t>
  </si>
  <si>
    <t>North Brittany, SD</t>
  </si>
  <si>
    <t>PLU-927367</t>
  </si>
  <si>
    <t>MEN-20250307-34725</t>
  </si>
  <si>
    <t>Garymouth, AL</t>
  </si>
  <si>
    <t>PAI-530418</t>
  </si>
  <si>
    <t>HAR-20250513-89233</t>
  </si>
  <si>
    <t>Lake Justin, MH</t>
  </si>
  <si>
    <t>DOO-855519</t>
  </si>
  <si>
    <t>LOW-20240724-17936</t>
  </si>
  <si>
    <t>South Jennifer, VI</t>
  </si>
  <si>
    <t>LIG-723547</t>
  </si>
  <si>
    <t>LOW-20241018-64239</t>
  </si>
  <si>
    <t>New Amandamouth, NV</t>
  </si>
  <si>
    <t>HVA-521309</t>
  </si>
  <si>
    <t>THE-20240308-69834</t>
  </si>
  <si>
    <t>APP-486252</t>
  </si>
  <si>
    <t>FLO-20241024-18401</t>
  </si>
  <si>
    <t>North Alexandrafurt, AR</t>
  </si>
  <si>
    <t>OUT-565566</t>
  </si>
  <si>
    <t>HAR-20241215-19632</t>
  </si>
  <si>
    <t>South Ariel, KS</t>
  </si>
  <si>
    <t>PAI-662617</t>
  </si>
  <si>
    <t>DO-20250220-10584</t>
  </si>
  <si>
    <t>Port Nicholas, SD</t>
  </si>
  <si>
    <t>ELE-427359</t>
  </si>
  <si>
    <t>84-20241030-22277</t>
  </si>
  <si>
    <t>Jasonburgh, NC</t>
  </si>
  <si>
    <t>TOO-681844</t>
  </si>
  <si>
    <t>84-20250308-61719</t>
  </si>
  <si>
    <t>Jeremystad, VA</t>
  </si>
  <si>
    <t>DRY-958976</t>
  </si>
  <si>
    <t>MEN-20250606-60301</t>
  </si>
  <si>
    <t>Curtisland, WA</t>
  </si>
  <si>
    <t>OUT-851013</t>
  </si>
  <si>
    <t>MEN-20240622-85359</t>
  </si>
  <si>
    <t>South Benjaminfort, ID</t>
  </si>
  <si>
    <t>FLO-933093</t>
  </si>
  <si>
    <t>CON-20241230-47956</t>
  </si>
  <si>
    <t>Tonyborough, MO</t>
  </si>
  <si>
    <t>OUT-153551</t>
  </si>
  <si>
    <t>WAL-20250320-63495</t>
  </si>
  <si>
    <t>New Holly, GU</t>
  </si>
  <si>
    <t>KIT-999061</t>
  </si>
  <si>
    <t>MEN-20240630-53323</t>
  </si>
  <si>
    <t>North Wesleymouth, NM</t>
  </si>
  <si>
    <t>DRY-307456</t>
  </si>
  <si>
    <t>CON-20240922-86673</t>
  </si>
  <si>
    <t>North Robertobury, NY</t>
  </si>
  <si>
    <t>APP-543752</t>
  </si>
  <si>
    <t>CON-20240411-26003</t>
  </si>
  <si>
    <t>South Ricky, OR</t>
  </si>
  <si>
    <t>PAI-392633</t>
  </si>
  <si>
    <t>FLO-20241205-41253</t>
  </si>
  <si>
    <t>New Ryanton, SD</t>
  </si>
  <si>
    <t>LIG-412207</t>
  </si>
  <si>
    <t>COS-20240309-56894</t>
  </si>
  <si>
    <t>Langside, CO</t>
  </si>
  <si>
    <t>LUM-974375</t>
  </si>
  <si>
    <t>MEN-20240607-47237</t>
  </si>
  <si>
    <t>Staceyview, NJ</t>
  </si>
  <si>
    <t>OUT-195873</t>
  </si>
  <si>
    <t>DO-20250726-53523</t>
  </si>
  <si>
    <t>Miguelside, VA</t>
  </si>
  <si>
    <t>LIG-926099</t>
  </si>
  <si>
    <t>COS-20250806-89599</t>
  </si>
  <si>
    <t>East Ashleyhaven, NC</t>
  </si>
  <si>
    <t>TOO-892748</t>
  </si>
  <si>
    <t>COS-20240713-69717</t>
  </si>
  <si>
    <t>East Micheleborough, VA</t>
  </si>
  <si>
    <t>APP-733054</t>
  </si>
  <si>
    <t>HAR-20241003-27306</t>
  </si>
  <si>
    <t>Jamesport, HI</t>
  </si>
  <si>
    <t>APP-942970</t>
  </si>
  <si>
    <t>THE-20250716-61723</t>
  </si>
  <si>
    <t>Leemouth, VT</t>
  </si>
  <si>
    <t>LUM-648775</t>
  </si>
  <si>
    <t>ACE-20250625-25092</t>
  </si>
  <si>
    <t>Lake Teresaville, TN</t>
  </si>
  <si>
    <t>STO-486946</t>
  </si>
  <si>
    <t>THE-20240806-45233</t>
  </si>
  <si>
    <t>New Jeffrey, ND</t>
  </si>
  <si>
    <t>LUM-437409</t>
  </si>
  <si>
    <t>LOW-20250528-70265</t>
  </si>
  <si>
    <t>Kellyport, TX</t>
  </si>
  <si>
    <t>HVA-152302</t>
  </si>
  <si>
    <t>HAR-20241114-56842</t>
  </si>
  <si>
    <t>Davilaland, DC</t>
  </si>
  <si>
    <t>MEN-20240928-82320</t>
  </si>
  <si>
    <t>Lake Crystalhaven, RI</t>
  </si>
  <si>
    <t>APP-414863</t>
  </si>
  <si>
    <t>ACE-20241126-35645</t>
  </si>
  <si>
    <t>Lake Phillip, NH</t>
  </si>
  <si>
    <t>LIG-976522</t>
  </si>
  <si>
    <t>COS-20250404-32040</t>
  </si>
  <si>
    <t>Armstronghaven, AL</t>
  </si>
  <si>
    <t>PLU-810967</t>
  </si>
  <si>
    <t>THE-20240625-90629</t>
  </si>
  <si>
    <t>South Joshua, KY</t>
  </si>
  <si>
    <t>ELE-626032</t>
  </si>
  <si>
    <t>84-20250225-50821</t>
  </si>
  <si>
    <t>East Tarahaven, DE</t>
  </si>
  <si>
    <t>HVA-255574</t>
  </si>
  <si>
    <t>LOW-20250401-79467</t>
  </si>
  <si>
    <t>Matafurt, WV</t>
  </si>
  <si>
    <t>FLO-899525</t>
  </si>
  <si>
    <t>ACE-20240412-41495</t>
  </si>
  <si>
    <t>East Jennifer, PA</t>
  </si>
  <si>
    <t>LIG-402925</t>
  </si>
  <si>
    <t>LOW-20250507-18666</t>
  </si>
  <si>
    <t>Jasonfurt, ND</t>
  </si>
  <si>
    <t>DOO-959927</t>
  </si>
  <si>
    <t>FLO-20241106-99508</t>
  </si>
  <si>
    <t>Chadberg, VT</t>
  </si>
  <si>
    <t>ELE-394018</t>
  </si>
  <si>
    <t>WAL-20241231-92505</t>
  </si>
  <si>
    <t>North Laurahaven, NC</t>
  </si>
  <si>
    <t>DRY-612897</t>
  </si>
  <si>
    <t>LOW-20240307-56569</t>
  </si>
  <si>
    <t>East Ryan, PA</t>
  </si>
  <si>
    <t>STO-655385</t>
  </si>
  <si>
    <t>DO-20241017-86754</t>
  </si>
  <si>
    <t>Reginaldmouth, TN</t>
  </si>
  <si>
    <t>OUT-487006</t>
  </si>
  <si>
    <t>ACE-20250522-79164</t>
  </si>
  <si>
    <t>Petersonton, AS</t>
  </si>
  <si>
    <t>DOO-218231</t>
  </si>
  <si>
    <t>COS-20241117-58003</t>
  </si>
  <si>
    <t>Pearsonshire, MD</t>
  </si>
  <si>
    <t>APP-157663</t>
  </si>
  <si>
    <t>LOW-20250430-99583</t>
  </si>
  <si>
    <t>Port Gary, VI</t>
  </si>
  <si>
    <t>OUT-626479</t>
  </si>
  <si>
    <t>FLO-20240704-32515</t>
  </si>
  <si>
    <t>Lake Jamesside, KY</t>
  </si>
  <si>
    <t>STO-160984</t>
  </si>
  <si>
    <t>CON-20250408-99778</t>
  </si>
  <si>
    <t>South Antonioburgh, AL</t>
  </si>
  <si>
    <t>FLO-846359</t>
  </si>
  <si>
    <t>THE-20240412-61567</t>
  </si>
  <si>
    <t>South Michaelmouth, MS</t>
  </si>
  <si>
    <t>DRY-580362</t>
  </si>
  <si>
    <t>COS-20240916-64363</t>
  </si>
  <si>
    <t>Port Stevenland, PR</t>
  </si>
  <si>
    <t>PLU-340894</t>
  </si>
  <si>
    <t>COS-20250409-83239</t>
  </si>
  <si>
    <t>Thomaschester, PA</t>
  </si>
  <si>
    <t>PAI-834397</t>
  </si>
  <si>
    <t>COS-20240621-89734</t>
  </si>
  <si>
    <t>Hammondport, OK</t>
  </si>
  <si>
    <t>ELE-991784</t>
  </si>
  <si>
    <t>FLO-20241221-90118</t>
  </si>
  <si>
    <t>Lake Norma, AR</t>
  </si>
  <si>
    <t>PLU-807166</t>
  </si>
  <si>
    <t>THE-20250416-68621</t>
  </si>
  <si>
    <t>Port Michaelmouth, DE</t>
  </si>
  <si>
    <t>OUT-960635</t>
  </si>
  <si>
    <t>WAL-20250507-55144</t>
  </si>
  <si>
    <t>Timothyside, DC</t>
  </si>
  <si>
    <t>STO-201621</t>
  </si>
  <si>
    <t>DO-20250711-20932</t>
  </si>
  <si>
    <t>Lake Deborah, OR</t>
  </si>
  <si>
    <t>OUT-307133</t>
  </si>
  <si>
    <t>COS-20241114-53816</t>
  </si>
  <si>
    <t>Lake Sandyside, VT</t>
  </si>
  <si>
    <t>LIG-234592</t>
  </si>
  <si>
    <t>THE-20240306-39269</t>
  </si>
  <si>
    <t>Nicolechester, GU</t>
  </si>
  <si>
    <t>OUT-249206</t>
  </si>
  <si>
    <t>WAL-20250624-16849</t>
  </si>
  <si>
    <t>Kevinton, WA</t>
  </si>
  <si>
    <t>PLU-218557</t>
  </si>
  <si>
    <t>DO-20250617-16450</t>
  </si>
  <si>
    <t>Griffithtown, NJ</t>
  </si>
  <si>
    <t>STO-426781</t>
  </si>
  <si>
    <t>THE-20241128-28425</t>
  </si>
  <si>
    <t>Laurenton, PW</t>
  </si>
  <si>
    <t>HAR-20241222-98771</t>
  </si>
  <si>
    <t>New Joseph, GA</t>
  </si>
  <si>
    <t>DOO-758497</t>
  </si>
  <si>
    <t>DO-20240508-43614</t>
  </si>
  <si>
    <t>Davidland, KS</t>
  </si>
  <si>
    <t>LUM-851800</t>
  </si>
  <si>
    <t>WAL-20241109-30420</t>
  </si>
  <si>
    <t>Erinmouth, ND</t>
  </si>
  <si>
    <t>PLU-510722</t>
  </si>
  <si>
    <t>WAL-20240313-53340</t>
  </si>
  <si>
    <t>East Thomasview, CA</t>
  </si>
  <si>
    <t>ELE-178236</t>
  </si>
  <si>
    <t>MEN-20250714-79323</t>
  </si>
  <si>
    <t>Melindamouth, VI</t>
  </si>
  <si>
    <t>STO-176770</t>
  </si>
  <si>
    <t>LOW-20250527-99520</t>
  </si>
  <si>
    <t>Antonioland, SC</t>
  </si>
  <si>
    <t>OUT-865220</t>
  </si>
  <si>
    <t>84-20240814-47703</t>
  </si>
  <si>
    <t>Andersonland, OK</t>
  </si>
  <si>
    <t>ELE-317077</t>
  </si>
  <si>
    <t>ACE-20250612-40688</t>
  </si>
  <si>
    <t>Conwayton, WV</t>
  </si>
  <si>
    <t>DOO-298263</t>
  </si>
  <si>
    <t>ACE-20250517-52711</t>
  </si>
  <si>
    <t>Figueroamouth, MT</t>
  </si>
  <si>
    <t>DOO-634363</t>
  </si>
  <si>
    <t>WAL-20250130-14333</t>
  </si>
  <si>
    <t>New Jessicaside, OR</t>
  </si>
  <si>
    <t>APP-321868</t>
  </si>
  <si>
    <t>MEN-20250319-61099</t>
  </si>
  <si>
    <t>Lake Joshuaside, WY</t>
  </si>
  <si>
    <t>OUT-363737</t>
  </si>
  <si>
    <t>HAR-20241024-66951</t>
  </si>
  <si>
    <t>ELE-782228</t>
  </si>
  <si>
    <t>COS-20250503-34159</t>
  </si>
  <si>
    <t>New Kristifurt, MO</t>
  </si>
  <si>
    <t>DRY-970863</t>
  </si>
  <si>
    <t>HAR-20240409-40067</t>
  </si>
  <si>
    <t>Carterstad, OK</t>
  </si>
  <si>
    <t>STO-629876</t>
  </si>
  <si>
    <t>WAL-20250107-42485</t>
  </si>
  <si>
    <t>Port Susan, GA</t>
  </si>
  <si>
    <t>STO-546167</t>
  </si>
  <si>
    <t>WAL-20250719-40346</t>
  </si>
  <si>
    <t>North Deniseport, MN</t>
  </si>
  <si>
    <t>STO-722904</t>
  </si>
  <si>
    <t>84-20240405-92989</t>
  </si>
  <si>
    <t>Johnstown, IL</t>
  </si>
  <si>
    <t>DRY-129793</t>
  </si>
  <si>
    <t>FLO-20240219-94421</t>
  </si>
  <si>
    <t>North Michaelshire, OK</t>
  </si>
  <si>
    <t>DOO-436942</t>
  </si>
  <si>
    <t>WAL-20241123-68000</t>
  </si>
  <si>
    <t>Lake Hannah, MA</t>
  </si>
  <si>
    <t>KIT-750616</t>
  </si>
  <si>
    <t>DO-20250521-58542</t>
  </si>
  <si>
    <t>East Spencer, MN</t>
  </si>
  <si>
    <t>OUT-586352</t>
  </si>
  <si>
    <t>ACE-20250411-30219</t>
  </si>
  <si>
    <t>Brianport, MH</t>
  </si>
  <si>
    <t>HVA-546139</t>
  </si>
  <si>
    <t>MEN-20250527-38810</t>
  </si>
  <si>
    <t>Josephville, KY</t>
  </si>
  <si>
    <t>DOO-402420</t>
  </si>
  <si>
    <t>HAR-20250317-72528</t>
  </si>
  <si>
    <t>Port Sherryport, VT</t>
  </si>
  <si>
    <t>HVA-426728</t>
  </si>
  <si>
    <t>CON-20241003-53993</t>
  </si>
  <si>
    <t>Ericside, ID</t>
  </si>
  <si>
    <t>DRY-308729</t>
  </si>
  <si>
    <t>DO-20250725-80588</t>
  </si>
  <si>
    <t>New Steven, VT</t>
  </si>
  <si>
    <t>FLO-638287</t>
  </si>
  <si>
    <t>ACE-20240913-52243</t>
  </si>
  <si>
    <t>South Robert, NM</t>
  </si>
  <si>
    <t>OUT-262441</t>
  </si>
  <si>
    <t>FLO-20240811-87801</t>
  </si>
  <si>
    <t>New Aaron, IA</t>
  </si>
  <si>
    <t>FLO-699753</t>
  </si>
  <si>
    <t>COS-20250304-71373</t>
  </si>
  <si>
    <t>East Robert, WY</t>
  </si>
  <si>
    <t>APP-936785</t>
  </si>
  <si>
    <t>WAL-20240701-70350</t>
  </si>
  <si>
    <t>New Davidview, AK</t>
  </si>
  <si>
    <t>LIG-641488</t>
  </si>
  <si>
    <t>MEN-20240908-99440</t>
  </si>
  <si>
    <t>North Brian, AZ</t>
  </si>
  <si>
    <t>APP-389734</t>
  </si>
  <si>
    <t>FLO-20241119-52548</t>
  </si>
  <si>
    <t>South Steven, FL</t>
  </si>
  <si>
    <t>KIT-977796</t>
  </si>
  <si>
    <t>FLO-20240315-30394</t>
  </si>
  <si>
    <t>Markburgh, UT</t>
  </si>
  <si>
    <t>OUT-687948</t>
  </si>
  <si>
    <t>CON-20240801-67735</t>
  </si>
  <si>
    <t>Robertsmouth, OR</t>
  </si>
  <si>
    <t>ELE-843040</t>
  </si>
  <si>
    <t>CON-20250105-66841</t>
  </si>
  <si>
    <t>Wilsonstad, WA</t>
  </si>
  <si>
    <t>PAI-886617</t>
  </si>
  <si>
    <t>FLO-20240728-67740</t>
  </si>
  <si>
    <t>New Nathan, MI</t>
  </si>
  <si>
    <t>FLO-639342</t>
  </si>
  <si>
    <t>THE-20240703-13170</t>
  </si>
  <si>
    <t>Port Beth, ME</t>
  </si>
  <si>
    <t>ELE-858933</t>
  </si>
  <si>
    <t>HAR-20241214-41832</t>
  </si>
  <si>
    <t>West Kara, AZ</t>
  </si>
  <si>
    <t>LIG-540625</t>
  </si>
  <si>
    <t>LOW-20241028-71085</t>
  </si>
  <si>
    <t>Port Amberstad, KS</t>
  </si>
  <si>
    <t>DRY-633229</t>
  </si>
  <si>
    <t>WAL-20250515-47531</t>
  </si>
  <si>
    <t>Coxton, NE</t>
  </si>
  <si>
    <t>OUT-308329</t>
  </si>
  <si>
    <t>COS-20250307-73823</t>
  </si>
  <si>
    <t>Joehaven, MT</t>
  </si>
  <si>
    <t>PLU-351807</t>
  </si>
  <si>
    <t>ACE-20241124-85224</t>
  </si>
  <si>
    <t>North Colleen, KY</t>
  </si>
  <si>
    <t>DRY-563790</t>
  </si>
  <si>
    <t>CON-20240727-79013</t>
  </si>
  <si>
    <t>Port Tiffany, GA</t>
  </si>
  <si>
    <t>PAI-892405</t>
  </si>
  <si>
    <t>FLO-20240528-67661</t>
  </si>
  <si>
    <t>Port Katherine, IL</t>
  </si>
  <si>
    <t>ELE-627943</t>
  </si>
  <si>
    <t>HAR-20241004-16143</t>
  </si>
  <si>
    <t>Lucerohaven, OR</t>
  </si>
  <si>
    <t>FLO-257564</t>
  </si>
  <si>
    <t>THE-20241015-83237</t>
  </si>
  <si>
    <t>Amandastad, MH</t>
  </si>
  <si>
    <t>DRY-295816</t>
  </si>
  <si>
    <t>THE-20240516-40701</t>
  </si>
  <si>
    <t>Jenniferfurt, RI</t>
  </si>
  <si>
    <t>OUT-323795</t>
  </si>
  <si>
    <t>HAR-20240819-37086</t>
  </si>
  <si>
    <t>Anthonyport, ND</t>
  </si>
  <si>
    <t>OUT-752766</t>
  </si>
  <si>
    <t>FLO-20241124-56811</t>
  </si>
  <si>
    <t>Johnsonchester, LA</t>
  </si>
  <si>
    <t>PLU-735630</t>
  </si>
  <si>
    <t>FLO-20241201-34909</t>
  </si>
  <si>
    <t>Kathrynbury, WI</t>
  </si>
  <si>
    <t>LUM-314670</t>
  </si>
  <si>
    <t>LOW-20241103-57273</t>
  </si>
  <si>
    <t>Lozanofurt, MI</t>
  </si>
  <si>
    <t>TOO-376724</t>
  </si>
  <si>
    <t>HAR-20250422-79880</t>
  </si>
  <si>
    <t>Juanmouth, CT</t>
  </si>
  <si>
    <t>LUM-901195</t>
  </si>
  <si>
    <t>COS-20240226-47036</t>
  </si>
  <si>
    <t>Lake Edward, CA</t>
  </si>
  <si>
    <t>DRY-107483</t>
  </si>
  <si>
    <t>DO-20250329-48680</t>
  </si>
  <si>
    <t>Williamville, NV</t>
  </si>
  <si>
    <t>PAI-254375</t>
  </si>
  <si>
    <t>DO-20240925-22165</t>
  </si>
  <si>
    <t>New Brianstad, CA</t>
  </si>
  <si>
    <t>PAI-502422</t>
  </si>
  <si>
    <t>FLO-20240529-32949</t>
  </si>
  <si>
    <t>New Parker, CA</t>
  </si>
  <si>
    <t>KIT-443195</t>
  </si>
  <si>
    <t>ACE-20250519-64100</t>
  </si>
  <si>
    <t>Taylorhaven, DE</t>
  </si>
  <si>
    <t>LIG-899546</t>
  </si>
  <si>
    <t>THE-20250709-24589</t>
  </si>
  <si>
    <t>Port Amandaport, NM</t>
  </si>
  <si>
    <t>STO-481223</t>
  </si>
  <si>
    <t>MEN-20250723-28376</t>
  </si>
  <si>
    <t>Romeroview, AK</t>
  </si>
  <si>
    <t>FLO-906634</t>
  </si>
  <si>
    <t>LOW-20241006-12193</t>
  </si>
  <si>
    <t>Sparksside, NY</t>
  </si>
  <si>
    <t>DOO-431089</t>
  </si>
  <si>
    <t>LOW-20250803-66073</t>
  </si>
  <si>
    <t>Rogersview, WI</t>
  </si>
  <si>
    <t>OUT-818634</t>
  </si>
  <si>
    <t>LOW-20250101-54035</t>
  </si>
  <si>
    <t>New Matthewmouth, AR</t>
  </si>
  <si>
    <t>LUM-402013</t>
  </si>
  <si>
    <t>LOW-20240227-49844</t>
  </si>
  <si>
    <t>Joannafort, MA</t>
  </si>
  <si>
    <t>FLO-580863</t>
  </si>
  <si>
    <t>WAL-20240404-26266</t>
  </si>
  <si>
    <t>Williamsview, PW</t>
  </si>
  <si>
    <t>HVA-838502</t>
  </si>
  <si>
    <t>THE-20250203-82440</t>
  </si>
  <si>
    <t>North Edwardton, FL</t>
  </si>
  <si>
    <t>DOO-962464</t>
  </si>
  <si>
    <t>MEN-20250209-88111</t>
  </si>
  <si>
    <t>East Alanburgh, OH</t>
  </si>
  <si>
    <t>HVA-775006</t>
  </si>
  <si>
    <t>ACE-20240427-95571</t>
  </si>
  <si>
    <t>Christopherfort, MN</t>
  </si>
  <si>
    <t>KIT-463260</t>
  </si>
  <si>
    <t>DO-20240228-33231</t>
  </si>
  <si>
    <t>Stanleyview, MH</t>
  </si>
  <si>
    <t>PAI-322726</t>
  </si>
  <si>
    <t>CON-20240804-70669</t>
  </si>
  <si>
    <t>Watkinsport, MN</t>
  </si>
  <si>
    <t>LUM-973252</t>
  </si>
  <si>
    <t>FLO-20250324-75473</t>
  </si>
  <si>
    <t>East Christopherstad, MP</t>
  </si>
  <si>
    <t>OUT-249963</t>
  </si>
  <si>
    <t>DO-20240817-41541</t>
  </si>
  <si>
    <t>New Beverlychester, MI</t>
  </si>
  <si>
    <t>TOO-130020</t>
  </si>
  <si>
    <t>FLO-20250307-54257</t>
  </si>
  <si>
    <t>Andresmouth, GA</t>
  </si>
  <si>
    <t>STO-159465</t>
  </si>
  <si>
    <t>ACE-20240414-67383</t>
  </si>
  <si>
    <t>Brownbury, GU</t>
  </si>
  <si>
    <t>STO-382899</t>
  </si>
  <si>
    <t>ACE-20250722-97625</t>
  </si>
  <si>
    <t>Port Brian, WI</t>
  </si>
  <si>
    <t>DRY-764639</t>
  </si>
  <si>
    <t>ACE-20240728-41626</t>
  </si>
  <si>
    <t>Lake Richardton, WV</t>
  </si>
  <si>
    <t>STO-556213</t>
  </si>
  <si>
    <t>WAL-20250521-84687</t>
  </si>
  <si>
    <t>East Brandytown, AS</t>
  </si>
  <si>
    <t>HVA-817088</t>
  </si>
  <si>
    <t>84-20240817-18930</t>
  </si>
  <si>
    <t>Williamsview, OH</t>
  </si>
  <si>
    <t>OUT-521753</t>
  </si>
  <si>
    <t>HAR-20250126-50421</t>
  </si>
  <si>
    <t>Michaelview, NV</t>
  </si>
  <si>
    <t>PAI-782969</t>
  </si>
  <si>
    <t>MEN-20250718-49143</t>
  </si>
  <si>
    <t>Port Steveville, PR</t>
  </si>
  <si>
    <t>TOO-676962</t>
  </si>
  <si>
    <t>ACE-20250406-18215</t>
  </si>
  <si>
    <t>Sanchezchester, SD</t>
  </si>
  <si>
    <t>DOO-942128</t>
  </si>
  <si>
    <t>MEN-20240530-66349</t>
  </si>
  <si>
    <t>West Joseph, MN</t>
  </si>
  <si>
    <t>APP-421009</t>
  </si>
  <si>
    <t>ACE-20240326-78583</t>
  </si>
  <si>
    <t>East Jesse, AZ</t>
  </si>
  <si>
    <t>DRY-938998</t>
  </si>
  <si>
    <t>ACE-20240612-85589</t>
  </si>
  <si>
    <t>Hillborough, GU</t>
  </si>
  <si>
    <t>STO-287006</t>
  </si>
  <si>
    <t>84-20240515-41440</t>
  </si>
  <si>
    <t>Port Meagan, MA</t>
  </si>
  <si>
    <t>TOO-122829</t>
  </si>
  <si>
    <t>FLO-20240423-74166</t>
  </si>
  <si>
    <t>East Robertland, AZ</t>
  </si>
  <si>
    <t>ELE-899440</t>
  </si>
  <si>
    <t>CON-20240829-46279</t>
  </si>
  <si>
    <t>Rachelland, PW</t>
  </si>
  <si>
    <t>DRY-876675</t>
  </si>
  <si>
    <t>LOW-20240830-82446</t>
  </si>
  <si>
    <t>Austinview, NH</t>
  </si>
  <si>
    <t>LUM-995278</t>
  </si>
  <si>
    <t>THE-20250604-18598</t>
  </si>
  <si>
    <t>Leonburgh, GU</t>
  </si>
  <si>
    <t>LUM-495728</t>
  </si>
  <si>
    <t>THE-20241009-44649</t>
  </si>
  <si>
    <t>Charlesbury, OR</t>
  </si>
  <si>
    <t>STO-132045</t>
  </si>
  <si>
    <t>MEN-20241114-76048</t>
  </si>
  <si>
    <t>Simpsonberg, IN</t>
  </si>
  <si>
    <t>DRY-627152</t>
  </si>
  <si>
    <t>THE-20240604-65318</t>
  </si>
  <si>
    <t>Port Laurenborough, PA</t>
  </si>
  <si>
    <t>LIG-462116</t>
  </si>
  <si>
    <t>COS-20240319-14872</t>
  </si>
  <si>
    <t>New Kimberly, MP</t>
  </si>
  <si>
    <t>TOO-573339</t>
  </si>
  <si>
    <t>CON-20241223-36966</t>
  </si>
  <si>
    <t>Davisbury, LA</t>
  </si>
  <si>
    <t>HVA-710974</t>
  </si>
  <si>
    <t>DO-20250529-73954</t>
  </si>
  <si>
    <t>Robertville, VI</t>
  </si>
  <si>
    <t>OUT-763471</t>
  </si>
  <si>
    <t>84-20240413-24900</t>
  </si>
  <si>
    <t>Curtisfurt, IA</t>
  </si>
  <si>
    <t>TOO-305982</t>
  </si>
  <si>
    <t>84-20240511-88787</t>
  </si>
  <si>
    <t>Lake Ryan, SD</t>
  </si>
  <si>
    <t>OUT-341789</t>
  </si>
  <si>
    <t>MEN-20241008-72802</t>
  </si>
  <si>
    <t>Port Lisaborough, GU</t>
  </si>
  <si>
    <t>PAI-139697</t>
  </si>
  <si>
    <t>HAR-20240815-66574</t>
  </si>
  <si>
    <t>New Angie, MP</t>
  </si>
  <si>
    <t>STO-368273</t>
  </si>
  <si>
    <t>THE-20250214-22697</t>
  </si>
  <si>
    <t>North Daniel, DE</t>
  </si>
  <si>
    <t>HVA-428300</t>
  </si>
  <si>
    <t>HAR-20250414-72138</t>
  </si>
  <si>
    <t>Fullerchester, AS</t>
  </si>
  <si>
    <t>PAI-532258</t>
  </si>
  <si>
    <t>COS-20240917-85755</t>
  </si>
  <si>
    <t>Kelliville, NM</t>
  </si>
  <si>
    <t>DRY-492630</t>
  </si>
  <si>
    <t>FLO-20240402-64477</t>
  </si>
  <si>
    <t>North Marissa, PR</t>
  </si>
  <si>
    <t>ELE-978520</t>
  </si>
  <si>
    <t>ACE-20250124-60210</t>
  </si>
  <si>
    <t>Smithstad, UT</t>
  </si>
  <si>
    <t>PAI-419540</t>
  </si>
  <si>
    <t>ACE-20250403-88745</t>
  </si>
  <si>
    <t>Deannaview, IL</t>
  </si>
  <si>
    <t>STO-129881</t>
  </si>
  <si>
    <t>WAL-20250227-32658</t>
  </si>
  <si>
    <t>Walkerborough, OH</t>
  </si>
  <si>
    <t>APP-224488</t>
  </si>
  <si>
    <t>MEN-20240424-59431</t>
  </si>
  <si>
    <t>South Patricia, SD</t>
  </si>
  <si>
    <t>DRY-635934</t>
  </si>
  <si>
    <t>ACE-20250521-70532</t>
  </si>
  <si>
    <t>New Donaldshire, MO</t>
  </si>
  <si>
    <t>OUT-814972</t>
  </si>
  <si>
    <t>84-20241013-84838</t>
  </si>
  <si>
    <t>Whiteport, SC</t>
  </si>
  <si>
    <t>HVA-208038</t>
  </si>
  <si>
    <t>LOW-20250702-61185</t>
  </si>
  <si>
    <t>HVA-200444</t>
  </si>
  <si>
    <t>COS-20240417-49837</t>
  </si>
  <si>
    <t>Stephenshire, MN</t>
  </si>
  <si>
    <t>ELE-201219</t>
  </si>
  <si>
    <t>ACE-20240628-79139</t>
  </si>
  <si>
    <t>Port William, NV</t>
  </si>
  <si>
    <t>STO-107359</t>
  </si>
  <si>
    <t>WAL-20250528-20418</t>
  </si>
  <si>
    <t>New Danielton, IL</t>
  </si>
  <si>
    <t>APP-737548</t>
  </si>
  <si>
    <t>LOW-20250427-84655</t>
  </si>
  <si>
    <t>West Stephanie, MO</t>
  </si>
  <si>
    <t>TOO-406486</t>
  </si>
  <si>
    <t>THE-20250629-22569</t>
  </si>
  <si>
    <t>South Luis, GU</t>
  </si>
  <si>
    <t>PLU-802234</t>
  </si>
  <si>
    <t>84-20240401-22811</t>
  </si>
  <si>
    <t>Port Emilymouth, TX</t>
  </si>
  <si>
    <t>LUM-833641</t>
  </si>
  <si>
    <t>84-20240905-61369</t>
  </si>
  <si>
    <t>Hilltown, NH</t>
  </si>
  <si>
    <t>APP-437585</t>
  </si>
  <si>
    <t>84-20240410-24951</t>
  </si>
  <si>
    <t>Lake Brettfurt, AR</t>
  </si>
  <si>
    <t>TOO-513014</t>
  </si>
  <si>
    <t>ACE-20241226-29251</t>
  </si>
  <si>
    <t>Priceville, MS</t>
  </si>
  <si>
    <t>LUM-952848</t>
  </si>
  <si>
    <t>ACE-20240324-24578</t>
  </si>
  <si>
    <t>East Cynthiamouth, UT</t>
  </si>
  <si>
    <t>ELE-667042</t>
  </si>
  <si>
    <t>LOW-20250418-14251</t>
  </si>
  <si>
    <t>Port Kimberlyhaven, MD</t>
  </si>
  <si>
    <t>ELE-849970</t>
  </si>
  <si>
    <t>WAL-20250618-85991</t>
  </si>
  <si>
    <t>Marissaland, NV</t>
  </si>
  <si>
    <t>LIG-309059</t>
  </si>
  <si>
    <t>84-20240801-81140</t>
  </si>
  <si>
    <t>Lake Elizabethville, GU</t>
  </si>
  <si>
    <t>HVA-121277</t>
  </si>
  <si>
    <t>DO-20250611-52817</t>
  </si>
  <si>
    <t>Harperville, VI</t>
  </si>
  <si>
    <t>DRY-259050</t>
  </si>
  <si>
    <t>WAL-20241229-98928</t>
  </si>
  <si>
    <t>Bradleychester, AR</t>
  </si>
  <si>
    <t>DRY-792065</t>
  </si>
  <si>
    <t>HAR-20241030-42906</t>
  </si>
  <si>
    <t>West Ronaldview, MA</t>
  </si>
  <si>
    <t>KIT-968122</t>
  </si>
  <si>
    <t>COS-20240307-93216</t>
  </si>
  <si>
    <t>Michelemouth, AR</t>
  </si>
  <si>
    <t>DOO-725694</t>
  </si>
  <si>
    <t>CON-20241222-67514</t>
  </si>
  <si>
    <t>East Kevin, IL</t>
  </si>
  <si>
    <t>ELE-387035</t>
  </si>
  <si>
    <t>COS-20250802-25763</t>
  </si>
  <si>
    <t>Maryburgh, NM</t>
  </si>
  <si>
    <t>ELE-465656</t>
  </si>
  <si>
    <t>84-20240804-53503</t>
  </si>
  <si>
    <t>Beckberg, VI</t>
  </si>
  <si>
    <t>PLU-980305</t>
  </si>
  <si>
    <t>ACE-20240703-19957</t>
  </si>
  <si>
    <t>Michaelport, PR</t>
  </si>
  <si>
    <t>TOO-455853</t>
  </si>
  <si>
    <t>MEN-20240415-41082</t>
  </si>
  <si>
    <t>Chapmanland, RI</t>
  </si>
  <si>
    <t>ELE-897475</t>
  </si>
  <si>
    <t>CON-20250508-99118</t>
  </si>
  <si>
    <t>Aaronton, DE</t>
  </si>
  <si>
    <t>PLU-867017</t>
  </si>
  <si>
    <t>LOW-20240828-68430</t>
  </si>
  <si>
    <t>Jesusville, DC</t>
  </si>
  <si>
    <t>KIT-429125</t>
  </si>
  <si>
    <t>CON-20240528-21032</t>
  </si>
  <si>
    <t>Mannport, DE</t>
  </si>
  <si>
    <t>FLO-433925</t>
  </si>
  <si>
    <t>84-20241207-80254</t>
  </si>
  <si>
    <t>Port Michaelport, AK</t>
  </si>
  <si>
    <t>KIT-454123</t>
  </si>
  <si>
    <t>84-20240730-50525</t>
  </si>
  <si>
    <t>Burtonfurt, CT</t>
  </si>
  <si>
    <t>LUM-467483</t>
  </si>
  <si>
    <t>ACE-20240425-28338</t>
  </si>
  <si>
    <t>Buckberg, KY</t>
  </si>
  <si>
    <t>PAI-231550</t>
  </si>
  <si>
    <t>LOW-20250326-89364</t>
  </si>
  <si>
    <t>Willisbury, LA</t>
  </si>
  <si>
    <t>DOO-901663</t>
  </si>
  <si>
    <t>DO-20250324-47394</t>
  </si>
  <si>
    <t>Shellyside, WY</t>
  </si>
  <si>
    <t>HVA-322208</t>
  </si>
  <si>
    <t>WAL-20240420-90848</t>
  </si>
  <si>
    <t>Woodsberg, MD</t>
  </si>
  <si>
    <t>PAI-303250</t>
  </si>
  <si>
    <t>84-20250730-28630</t>
  </si>
  <si>
    <t>Merrittside, AS</t>
  </si>
  <si>
    <t>DOO-372652</t>
  </si>
  <si>
    <t>COS-20240302-98815</t>
  </si>
  <si>
    <t>East Ricardo, NH</t>
  </si>
  <si>
    <t>KIT-858647</t>
  </si>
  <si>
    <t>COS-20250128-11119</t>
  </si>
  <si>
    <t>South Donna, NE</t>
  </si>
  <si>
    <t>FLO-735330</t>
  </si>
  <si>
    <t>THE-20250215-74814</t>
  </si>
  <si>
    <t>North William, MI</t>
  </si>
  <si>
    <t>KIT-988692</t>
  </si>
  <si>
    <t>FLO-20250430-99452</t>
  </si>
  <si>
    <t>Ronaldshire, SD</t>
  </si>
  <si>
    <t>LIG-689750</t>
  </si>
  <si>
    <t>COS-20240704-30466</t>
  </si>
  <si>
    <t>LIG-752559</t>
  </si>
  <si>
    <t>84-20240905-54732</t>
  </si>
  <si>
    <t>East Paigeborough, ME</t>
  </si>
  <si>
    <t>HVA-442506</t>
  </si>
  <si>
    <t>CON-20240824-36469</t>
  </si>
  <si>
    <t>New Carrie, CO</t>
  </si>
  <si>
    <t>DOO-184369</t>
  </si>
  <si>
    <t>ACE-20250806-86951</t>
  </si>
  <si>
    <t>Amandaside, IN</t>
  </si>
  <si>
    <t>STO-129934</t>
  </si>
  <si>
    <t>HAR-20250714-57098</t>
  </si>
  <si>
    <t>Richardshire, OR</t>
  </si>
  <si>
    <t>OUT-569536</t>
  </si>
  <si>
    <t>DO-20240630-78705</t>
  </si>
  <si>
    <t>South Kennethhaven, AK</t>
  </si>
  <si>
    <t>DOO-647887</t>
  </si>
  <si>
    <t>HAR-20240528-77146</t>
  </si>
  <si>
    <t>North Sandrachester, AS</t>
  </si>
  <si>
    <t>TOO-447153</t>
  </si>
  <si>
    <t>84-20240905-96462</t>
  </si>
  <si>
    <t>South Brandon, MP</t>
  </si>
  <si>
    <t>DRY-978066</t>
  </si>
  <si>
    <t>MEN-20240809-58137</t>
  </si>
  <si>
    <t>North Stephanietown, AL</t>
  </si>
  <si>
    <t>LUM-382552</t>
  </si>
  <si>
    <t>ACE-20240519-20620</t>
  </si>
  <si>
    <t>Brettberg, NJ</t>
  </si>
  <si>
    <t>PAI-189416</t>
  </si>
  <si>
    <t>CON-20250215-30126</t>
  </si>
  <si>
    <t>Amychester, AS</t>
  </si>
  <si>
    <t>OUT-174167</t>
  </si>
  <si>
    <t>COS-20240322-27141</t>
  </si>
  <si>
    <t>Sandrachester, SC</t>
  </si>
  <si>
    <t>FLO-639785</t>
  </si>
  <si>
    <t>FLO-20241222-27165</t>
  </si>
  <si>
    <t>New Michaelview, WY</t>
  </si>
  <si>
    <t>DOO-681629</t>
  </si>
  <si>
    <t>CON-20240704-94476</t>
  </si>
  <si>
    <t>West Jeremy, AR</t>
  </si>
  <si>
    <t>TOO-526268</t>
  </si>
  <si>
    <t>COS-20250111-14623</t>
  </si>
  <si>
    <t>Camerontown, DC</t>
  </si>
  <si>
    <t>DOO-144242</t>
  </si>
  <si>
    <t>DO-20250802-77107</t>
  </si>
  <si>
    <t>North Johnnyshire, HI</t>
  </si>
  <si>
    <t>TOO-873640</t>
  </si>
  <si>
    <t>ACE-20241114-64863</t>
  </si>
  <si>
    <t>North Patricia, FM</t>
  </si>
  <si>
    <t>FLO-696475</t>
  </si>
  <si>
    <t>HAR-20250524-85171</t>
  </si>
  <si>
    <t>East Valerieville, NC</t>
  </si>
  <si>
    <t>APP-170223</t>
  </si>
  <si>
    <t>COS-20240813-98394</t>
  </si>
  <si>
    <t>Nathanfort, OK</t>
  </si>
  <si>
    <t>HVA-607855</t>
  </si>
  <si>
    <t>DO-20250513-25763</t>
  </si>
  <si>
    <t>Westborough, SC</t>
  </si>
  <si>
    <t>PAI-543042</t>
  </si>
  <si>
    <t>ACE-20240315-75136</t>
  </si>
  <si>
    <t>Jenniferview, TN</t>
  </si>
  <si>
    <t>FLO-569591</t>
  </si>
  <si>
    <t>WAL-20250305-62813</t>
  </si>
  <si>
    <t>New Jo, NM</t>
  </si>
  <si>
    <t>PLU-692425</t>
  </si>
  <si>
    <t>DO-20240310-34928</t>
  </si>
  <si>
    <t>South Stevenshire, OR</t>
  </si>
  <si>
    <t>LIG-986488</t>
  </si>
  <si>
    <t>DO-20241102-60989</t>
  </si>
  <si>
    <t>Lake Regina, FL</t>
  </si>
  <si>
    <t>PAI-733734</t>
  </si>
  <si>
    <t>MEN-20241021-77918</t>
  </si>
  <si>
    <t>New Ashley, WY</t>
  </si>
  <si>
    <t>HVA-719299</t>
  </si>
  <si>
    <t>ACE-20250105-54271</t>
  </si>
  <si>
    <t>East Josephfort, AS</t>
  </si>
  <si>
    <t>PAI-696811</t>
  </si>
  <si>
    <t>LOW-20241124-11699</t>
  </si>
  <si>
    <t>Kingtown, WV</t>
  </si>
  <si>
    <t>STO-839384</t>
  </si>
  <si>
    <t>FLO-20240813-47897</t>
  </si>
  <si>
    <t>Port Robin, MI</t>
  </si>
  <si>
    <t>OUT-720885</t>
  </si>
  <si>
    <t>MEN-20240710-92996</t>
  </si>
  <si>
    <t>South Josephfort, IA</t>
  </si>
  <si>
    <t>PAI-330934</t>
  </si>
  <si>
    <t>LOW-20250222-61825</t>
  </si>
  <si>
    <t>Tarabury, WI</t>
  </si>
  <si>
    <t>PLU-529562</t>
  </si>
  <si>
    <t>HAR-20241014-46341</t>
  </si>
  <si>
    <t>Yatesmouth, AS</t>
  </si>
  <si>
    <t>PAI-965695</t>
  </si>
  <si>
    <t>DO-20250209-19807</t>
  </si>
  <si>
    <t>East Thomas, MT</t>
  </si>
  <si>
    <t>STO-570695</t>
  </si>
  <si>
    <t>HAR-20240511-49857</t>
  </si>
  <si>
    <t>Crystalfurt, AL</t>
  </si>
  <si>
    <t>ELE-877977</t>
  </si>
  <si>
    <t>FLO-20241018-29325</t>
  </si>
  <si>
    <t>North Katherine, PA</t>
  </si>
  <si>
    <t>PAI-635816</t>
  </si>
  <si>
    <t>DO-20250124-29038</t>
  </si>
  <si>
    <t>Michaelville, MA</t>
  </si>
  <si>
    <t>PAI-611163</t>
  </si>
  <si>
    <t>DO-20240602-39675</t>
  </si>
  <si>
    <t>Lake Maxwellfurt, MO</t>
  </si>
  <si>
    <t>ELE-150212</t>
  </si>
  <si>
    <t>FLO-20240811-93487</t>
  </si>
  <si>
    <t>West Cynthia, OR</t>
  </si>
  <si>
    <t>KIT-911207</t>
  </si>
  <si>
    <t>HAR-20250311-87775</t>
  </si>
  <si>
    <t>West Deborahbury, IL</t>
  </si>
  <si>
    <t>ELE-543094</t>
  </si>
  <si>
    <t>CON-20250216-70090</t>
  </si>
  <si>
    <t>New Shannonfort, TX</t>
  </si>
  <si>
    <t>ELE-688729</t>
  </si>
  <si>
    <t>FLO-20240426-41854</t>
  </si>
  <si>
    <t>Bowenfurt, NV</t>
  </si>
  <si>
    <t>PAI-480556</t>
  </si>
  <si>
    <t>ACE-20250424-77560</t>
  </si>
  <si>
    <t>Wilsonshire, MD</t>
  </si>
  <si>
    <t>DOO-560239</t>
  </si>
  <si>
    <t>ACE-20250428-87019</t>
  </si>
  <si>
    <t>Davisborough, MH</t>
  </si>
  <si>
    <t>TOO-927535</t>
  </si>
  <si>
    <t>ACE-20250704-79531</t>
  </si>
  <si>
    <t>Jacksonfurt, ME</t>
  </si>
  <si>
    <t>DRY-914152</t>
  </si>
  <si>
    <t>84-20240702-63720</t>
  </si>
  <si>
    <t>West Douglasmouth, NY</t>
  </si>
  <si>
    <t>OUT-696456</t>
  </si>
  <si>
    <t>WAL-20241219-96213</t>
  </si>
  <si>
    <t>Bridgeschester, AZ</t>
  </si>
  <si>
    <t>STO-929891</t>
  </si>
  <si>
    <t>WAL-20250329-85588</t>
  </si>
  <si>
    <t>Fordton, MH</t>
  </si>
  <si>
    <t>OUT-766783</t>
  </si>
  <si>
    <t>HAR-20250110-81923</t>
  </si>
  <si>
    <t>New Haley, MN</t>
  </si>
  <si>
    <t>ELE-767352</t>
  </si>
  <si>
    <t>ACE-20241011-16523</t>
  </si>
  <si>
    <t>West Charles, MH</t>
  </si>
  <si>
    <t>LIG-689771</t>
  </si>
  <si>
    <t>DO-20241230-99544</t>
  </si>
  <si>
    <t>Thompsonmouth, NC</t>
  </si>
  <si>
    <t>KIT-580392</t>
  </si>
  <si>
    <t>ACE-20241019-56250</t>
  </si>
  <si>
    <t>Lake Tylerfort, MI</t>
  </si>
  <si>
    <t>PAI-421352</t>
  </si>
  <si>
    <t>MEN-20250615-59761</t>
  </si>
  <si>
    <t>Arthurstad, AS</t>
  </si>
  <si>
    <t>APP-854365</t>
  </si>
  <si>
    <t>THE-20250219-74453</t>
  </si>
  <si>
    <t>Mauricechester, GA</t>
  </si>
  <si>
    <t>ELE-898764</t>
  </si>
  <si>
    <t>84-20240929-21741</t>
  </si>
  <si>
    <t>Lake Kelly, WA</t>
  </si>
  <si>
    <t>ELE-199843</t>
  </si>
  <si>
    <t>FLO-20250330-41231</t>
  </si>
  <si>
    <t>Rebeccaberg, WI</t>
  </si>
  <si>
    <t>STO-573710</t>
  </si>
  <si>
    <t>MEN-20250302-34590</t>
  </si>
  <si>
    <t>Moranton, RI</t>
  </si>
  <si>
    <t>LIG-417791</t>
  </si>
  <si>
    <t>FLO-20240709-32250</t>
  </si>
  <si>
    <t>South David, IN</t>
  </si>
  <si>
    <t>LIG-842928</t>
  </si>
  <si>
    <t>ACE-20250321-48716</t>
  </si>
  <si>
    <t>Port Sarah, RI</t>
  </si>
  <si>
    <t>PLU-118473</t>
  </si>
  <si>
    <t>COS-20250506-83135</t>
  </si>
  <si>
    <t>Swansonburgh, NC</t>
  </si>
  <si>
    <t>APP-426724</t>
  </si>
  <si>
    <t>THE-20240517-60102</t>
  </si>
  <si>
    <t>DRY-707028</t>
  </si>
  <si>
    <t>ACE-20240318-25941</t>
  </si>
  <si>
    <t>Cynthiaborough, ME</t>
  </si>
  <si>
    <t>PAI-411561</t>
  </si>
  <si>
    <t>THE-20250327-30745</t>
  </si>
  <si>
    <t>Port Rebecca, WI</t>
  </si>
  <si>
    <t>STO-714167</t>
  </si>
  <si>
    <t>THE-20250712-61076</t>
  </si>
  <si>
    <t>West Ethan, IL</t>
  </si>
  <si>
    <t>HVA-144607</t>
  </si>
  <si>
    <t>WAL-20250415-59078</t>
  </si>
  <si>
    <t>Turnerfort, MT</t>
  </si>
  <si>
    <t>PAI-681587</t>
  </si>
  <si>
    <t>COS-20250223-73715</t>
  </si>
  <si>
    <t>Brittanystad, OK</t>
  </si>
  <si>
    <t>LUM-503510</t>
  </si>
  <si>
    <t>ACE-20250615-68428</t>
  </si>
  <si>
    <t>Johnsonshire, NM</t>
  </si>
  <si>
    <t>ELE-814416</t>
  </si>
  <si>
    <t>THE-20241023-58820</t>
  </si>
  <si>
    <t>North Samanthamouth, NH</t>
  </si>
  <si>
    <t>APP-204709</t>
  </si>
  <si>
    <t>ACE-20240801-70528</t>
  </si>
  <si>
    <t>Cohenmouth, IL</t>
  </si>
  <si>
    <t>STO-267144</t>
  </si>
  <si>
    <t>COS-20250127-19374</t>
  </si>
  <si>
    <t>West Susan, TN</t>
  </si>
  <si>
    <t>DOO-393137</t>
  </si>
  <si>
    <t>THE-20250516-73126</t>
  </si>
  <si>
    <t>Port Laurenfort, IN</t>
  </si>
  <si>
    <t>LIG-951685</t>
  </si>
  <si>
    <t>MEN-20240926-25325</t>
  </si>
  <si>
    <t>Coreytown, WY</t>
  </si>
  <si>
    <t>FLO-363096</t>
  </si>
  <si>
    <t>MEN-20250211-72221</t>
  </si>
  <si>
    <t>Hoodstad, TN</t>
  </si>
  <si>
    <t>FLO-665335</t>
  </si>
  <si>
    <t>COS-20250127-60224</t>
  </si>
  <si>
    <t>Berrybury, KS</t>
  </si>
  <si>
    <t>PAI-659202</t>
  </si>
  <si>
    <t>ACE-20240701-25973</t>
  </si>
  <si>
    <t>New Aaron, CO</t>
  </si>
  <si>
    <t>FLO-780934</t>
  </si>
  <si>
    <t>DO-20241215-51888</t>
  </si>
  <si>
    <t>Lake James, DC</t>
  </si>
  <si>
    <t>PAI-422344</t>
  </si>
  <si>
    <t>LOW-20241013-66388</t>
  </si>
  <si>
    <t>PLU-443618</t>
  </si>
  <si>
    <t>COS-20250227-81275</t>
  </si>
  <si>
    <t>Port Jesse, OR</t>
  </si>
  <si>
    <t>APP-158406</t>
  </si>
  <si>
    <t>DO-20250202-85033</t>
  </si>
  <si>
    <t>Medinashire, TX</t>
  </si>
  <si>
    <t>DRY-551924</t>
  </si>
  <si>
    <t>CON-20250331-66557</t>
  </si>
  <si>
    <t>East Teresa, IN</t>
  </si>
  <si>
    <t>DRY-542426</t>
  </si>
  <si>
    <t>84-20241210-36447</t>
  </si>
  <si>
    <t>Sanchezside, PW</t>
  </si>
  <si>
    <t>PLU-366212</t>
  </si>
  <si>
    <t>WAL-20240828-66606</t>
  </si>
  <si>
    <t>Kevinshire, DE</t>
  </si>
  <si>
    <t>OUT-899916</t>
  </si>
  <si>
    <t>LOW-20250226-22439</t>
  </si>
  <si>
    <t>West Kathryn, AL</t>
  </si>
  <si>
    <t>PAI-834833</t>
  </si>
  <si>
    <t>COS-20250427-87591</t>
  </si>
  <si>
    <t>East Christopherburgh, GA</t>
  </si>
  <si>
    <t>DRY-312333</t>
  </si>
  <si>
    <t>COS-20241202-96413</t>
  </si>
  <si>
    <t>South Kathrynbury, WV</t>
  </si>
  <si>
    <t>APP-166844</t>
  </si>
  <si>
    <t>WAL-20241129-90896</t>
  </si>
  <si>
    <t>Karentown, MN</t>
  </si>
  <si>
    <t>DRY-333655</t>
  </si>
  <si>
    <t>84-20250218-86454</t>
  </si>
  <si>
    <t>New Sara, IA</t>
  </si>
  <si>
    <t>ELE-726976</t>
  </si>
  <si>
    <t>HAR-20240721-49361</t>
  </si>
  <si>
    <t>New Allen, MT</t>
  </si>
  <si>
    <t>FLO-188542</t>
  </si>
  <si>
    <t>ACE-20241104-46320</t>
  </si>
  <si>
    <t>Edwardsburgh, NH</t>
  </si>
  <si>
    <t>APP-726372</t>
  </si>
  <si>
    <t>LOW-20250425-69166</t>
  </si>
  <si>
    <t>Jameshaven, LA</t>
  </si>
  <si>
    <t>DOO-907210</t>
  </si>
  <si>
    <t>84-20250419-47899</t>
  </si>
  <si>
    <t>APP-432642</t>
  </si>
  <si>
    <t>FLO-20240608-90242</t>
  </si>
  <si>
    <t>Port Victoriaburgh, AS</t>
  </si>
  <si>
    <t>APP-442283</t>
  </si>
  <si>
    <t>MEN-20240531-96612</t>
  </si>
  <si>
    <t>Port Dillon, TN</t>
  </si>
  <si>
    <t>STO-181791</t>
  </si>
  <si>
    <t>LOW-20241220-83594</t>
  </si>
  <si>
    <t>South Howardborough, NC</t>
  </si>
  <si>
    <t>DOO-194074</t>
  </si>
  <si>
    <t>THE-20241122-82435</t>
  </si>
  <si>
    <t>STO-930512</t>
  </si>
  <si>
    <t>LOW-20250718-57810</t>
  </si>
  <si>
    <t>Lisaville, VA</t>
  </si>
  <si>
    <t>DOO-697090</t>
  </si>
  <si>
    <t>COS-20250329-47553</t>
  </si>
  <si>
    <t>Wellsborough, CT</t>
  </si>
  <si>
    <t>HVA-416847</t>
  </si>
  <si>
    <t>ACE-20250624-68972</t>
  </si>
  <si>
    <t>Raventown, KS</t>
  </si>
  <si>
    <t>STO-413306</t>
  </si>
  <si>
    <t>84-20250401-53216</t>
  </si>
  <si>
    <t>Alexanderfort, NE</t>
  </si>
  <si>
    <t>LIG-868447</t>
  </si>
  <si>
    <t>DO-20250621-94247</t>
  </si>
  <si>
    <t>North Jack, WY</t>
  </si>
  <si>
    <t>KIT-913704</t>
  </si>
  <si>
    <t>MEN-20241207-94461</t>
  </si>
  <si>
    <t>Bakerberg, AS</t>
  </si>
  <si>
    <t>DRY-193863</t>
  </si>
  <si>
    <t>HAR-20240817-76118</t>
  </si>
  <si>
    <t>Port Michael, FM</t>
  </si>
  <si>
    <t>TOO-983928</t>
  </si>
  <si>
    <t>COS-20240422-97497</t>
  </si>
  <si>
    <t>Madisonfort, NV</t>
  </si>
  <si>
    <t>PLU-292106</t>
  </si>
  <si>
    <t>CON-20250418-39837</t>
  </si>
  <si>
    <t>New Lisashire, TN</t>
  </si>
  <si>
    <t>DRY-188829</t>
  </si>
  <si>
    <t>CON-20241216-84729</t>
  </si>
  <si>
    <t>Davischester, RI</t>
  </si>
  <si>
    <t>LUM-689630</t>
  </si>
  <si>
    <t>CON-20241210-12330</t>
  </si>
  <si>
    <t>West Diane, CA</t>
  </si>
  <si>
    <t>APP-960856</t>
  </si>
  <si>
    <t>CON-20241226-84216</t>
  </si>
  <si>
    <t>New Danny, MD</t>
  </si>
  <si>
    <t>ELE-840519</t>
  </si>
  <si>
    <t>84-20240526-21022</t>
  </si>
  <si>
    <t>Lake Ryanhaven, WI</t>
  </si>
  <si>
    <t>TOO-923384</t>
  </si>
  <si>
    <t>FLO-20250324-32346</t>
  </si>
  <si>
    <t>Kennethview, NC</t>
  </si>
  <si>
    <t>APP-352512</t>
  </si>
  <si>
    <t>DO-20250226-35648</t>
  </si>
  <si>
    <t>Lake Amber, MO</t>
  </si>
  <si>
    <t>ELE-651664</t>
  </si>
  <si>
    <t>CON-20240902-82056</t>
  </si>
  <si>
    <t>Mooreton, NH</t>
  </si>
  <si>
    <t>APP-405459</t>
  </si>
  <si>
    <t>COS-20250525-61900</t>
  </si>
  <si>
    <t>Ashleyview, VT</t>
  </si>
  <si>
    <t>FLO-636140</t>
  </si>
  <si>
    <t>84-20240304-90155</t>
  </si>
  <si>
    <t>North Rebeccafurt, MT</t>
  </si>
  <si>
    <t>OUT-435061</t>
  </si>
  <si>
    <t>THE-20240428-91942</t>
  </si>
  <si>
    <t>South Nicole, MA</t>
  </si>
  <si>
    <t>KIT-892239</t>
  </si>
  <si>
    <t>LOW-20250704-16864</t>
  </si>
  <si>
    <t>Rodriguezshire, SD</t>
  </si>
  <si>
    <t>STO-128447</t>
  </si>
  <si>
    <t>WAL-20250326-68264</t>
  </si>
  <si>
    <t>East Danielle, AZ</t>
  </si>
  <si>
    <t>STO-981414</t>
  </si>
  <si>
    <t>ACE-20240223-68864</t>
  </si>
  <si>
    <t>New Daniel, MH</t>
  </si>
  <si>
    <t>APP-950532</t>
  </si>
  <si>
    <t>HAR-20250119-34857</t>
  </si>
  <si>
    <t>West Paula, OH</t>
  </si>
  <si>
    <t>PAI-608092</t>
  </si>
  <si>
    <t>ACE-20241112-96720</t>
  </si>
  <si>
    <t>Erinmouth, AR</t>
  </si>
  <si>
    <t>TOO-767156</t>
  </si>
  <si>
    <t>DO-20241201-38111</t>
  </si>
  <si>
    <t>New Melissa, KY</t>
  </si>
  <si>
    <t>KIT-565718</t>
  </si>
  <si>
    <t>CON-20240922-57803</t>
  </si>
  <si>
    <t>Ronaldland, CT</t>
  </si>
  <si>
    <t>LIG-583373</t>
  </si>
  <si>
    <t>CON-20240629-54101</t>
  </si>
  <si>
    <t>South Sabrina, NJ</t>
  </si>
  <si>
    <t>APP-974825</t>
  </si>
  <si>
    <t>FLO-20240419-67927</t>
  </si>
  <si>
    <t>Harristown, MO</t>
  </si>
  <si>
    <t>OUT-492682</t>
  </si>
  <si>
    <t>FLO-20250110-37329</t>
  </si>
  <si>
    <t>East Patriciaborough, MT</t>
  </si>
  <si>
    <t>DRY-209249</t>
  </si>
  <si>
    <t>COS-20241013-39751</t>
  </si>
  <si>
    <t>West Lorrainehaven, FM</t>
  </si>
  <si>
    <t>KIT-736222</t>
  </si>
  <si>
    <t>THE-20240702-69247</t>
  </si>
  <si>
    <t>Randallmouth, NH</t>
  </si>
  <si>
    <t>LIG-291705</t>
  </si>
  <si>
    <t>WAL-20250428-72058</t>
  </si>
  <si>
    <t>North Jason, HI</t>
  </si>
  <si>
    <t>OUT-563342</t>
  </si>
  <si>
    <t>COS-20240221-85345</t>
  </si>
  <si>
    <t>Mullinsshire, TN</t>
  </si>
  <si>
    <t>PAI-119124</t>
  </si>
  <si>
    <t>MEN-20240219-13667</t>
  </si>
  <si>
    <t>West Megan, MN</t>
  </si>
  <si>
    <t>DOO-527191</t>
  </si>
  <si>
    <t>ACE-20250503-27592</t>
  </si>
  <si>
    <t>West Cody, FM</t>
  </si>
  <si>
    <t>FLO-20250623-82146</t>
  </si>
  <si>
    <t>New Troyside, MI</t>
  </si>
  <si>
    <t>LIG-442143</t>
  </si>
  <si>
    <t>COS-20240915-78793</t>
  </si>
  <si>
    <t>East Corystad, ND</t>
  </si>
  <si>
    <t>PLU-582613</t>
  </si>
  <si>
    <t>DO-20250625-22695</t>
  </si>
  <si>
    <t>Evanfort, SC</t>
  </si>
  <si>
    <t>OUT-540643</t>
  </si>
  <si>
    <t>HAR-20250704-43748</t>
  </si>
  <si>
    <t>South Robertton, WI</t>
  </si>
  <si>
    <t>APP-133533</t>
  </si>
  <si>
    <t>MEN-20241227-42145</t>
  </si>
  <si>
    <t>Torresmouth, NJ</t>
  </si>
  <si>
    <t>PLU-962091</t>
  </si>
  <si>
    <t>MEN-20240215-84018</t>
  </si>
  <si>
    <t>North Melissa, NC</t>
  </si>
  <si>
    <t>TOO-620179</t>
  </si>
  <si>
    <t>CON-20250110-25745</t>
  </si>
  <si>
    <t>Nicholetown, OR</t>
  </si>
  <si>
    <t>PAI-179725</t>
  </si>
  <si>
    <t>WAL-20240518-74724</t>
  </si>
  <si>
    <t>South Christown, UT</t>
  </si>
  <si>
    <t>HVA-576155</t>
  </si>
  <si>
    <t>84-20250216-52245</t>
  </si>
  <si>
    <t>Medinaport, PR</t>
  </si>
  <si>
    <t>LIG-896406</t>
  </si>
  <si>
    <t>DO-20250208-58663</t>
  </si>
  <si>
    <t>Port Amberton, TN</t>
  </si>
  <si>
    <t>LIG-558969</t>
  </si>
  <si>
    <t>ACE-20250302-34401</t>
  </si>
  <si>
    <t>Skinnerbury, MH</t>
  </si>
  <si>
    <t>PLU-479324</t>
  </si>
  <si>
    <t>COS-20240720-41675</t>
  </si>
  <si>
    <t>Hallberg, TN</t>
  </si>
  <si>
    <t>DOO-463988</t>
  </si>
  <si>
    <t>MEN-20240529-80315</t>
  </si>
  <si>
    <t>Kimbury, IA</t>
  </si>
  <si>
    <t>TOO-330636</t>
  </si>
  <si>
    <t>CON-20240305-26290</t>
  </si>
  <si>
    <t>Ramseyburgh, AK</t>
  </si>
  <si>
    <t>PLU-649672</t>
  </si>
  <si>
    <t>N/A</t>
  </si>
  <si>
    <t>KPI</t>
  </si>
  <si>
    <t>Number of unique transaction_id</t>
  </si>
  <si>
    <t>Total Sale</t>
  </si>
  <si>
    <t>Total Unit Sold(quantity)</t>
  </si>
  <si>
    <t>Total Discount Amount</t>
  </si>
  <si>
    <t>Discount Amount</t>
  </si>
  <si>
    <t>Average Transaction Value</t>
  </si>
  <si>
    <t>Sum of total_after_discount</t>
  </si>
  <si>
    <t>Row Labels</t>
  </si>
  <si>
    <t>Grand Total</t>
  </si>
  <si>
    <t>2024</t>
  </si>
  <si>
    <t>2025</t>
  </si>
  <si>
    <t>Jan</t>
  </si>
  <si>
    <t>Feb</t>
  </si>
  <si>
    <t>Mar</t>
  </si>
  <si>
    <t>Apr</t>
  </si>
  <si>
    <t>May</t>
  </si>
  <si>
    <t>Jun</t>
  </si>
  <si>
    <t>Jul</t>
  </si>
  <si>
    <t>Aug</t>
  </si>
  <si>
    <t>Sep</t>
  </si>
  <si>
    <t>Oct</t>
  </si>
  <si>
    <t>Nov</t>
  </si>
  <si>
    <t>Dec</t>
  </si>
  <si>
    <t>South Joyceburgh</t>
  </si>
  <si>
    <t xml:space="preserve"> AS</t>
  </si>
  <si>
    <t>New Scott</t>
  </si>
  <si>
    <t xml:space="preserve"> MS</t>
  </si>
  <si>
    <t>North David</t>
  </si>
  <si>
    <t xml:space="preserve"> TX</t>
  </si>
  <si>
    <t>Floresfort</t>
  </si>
  <si>
    <t xml:space="preserve"> AK</t>
  </si>
  <si>
    <t>North Margaretside</t>
  </si>
  <si>
    <t xml:space="preserve"> IL</t>
  </si>
  <si>
    <t>Burketown</t>
  </si>
  <si>
    <t xml:space="preserve"> PR</t>
  </si>
  <si>
    <t>Port Dominiqueview</t>
  </si>
  <si>
    <t xml:space="preserve"> FL</t>
  </si>
  <si>
    <t>Beckermouth</t>
  </si>
  <si>
    <t xml:space="preserve"> MA</t>
  </si>
  <si>
    <t>Brittanyborough</t>
  </si>
  <si>
    <t xml:space="preserve"> NE</t>
  </si>
  <si>
    <t>Andersonshire</t>
  </si>
  <si>
    <t xml:space="preserve"> ND</t>
  </si>
  <si>
    <t>Woodstown</t>
  </si>
  <si>
    <t xml:space="preserve"> WA</t>
  </si>
  <si>
    <t>West David</t>
  </si>
  <si>
    <t xml:space="preserve"> IA</t>
  </si>
  <si>
    <t>Katherineborough</t>
  </si>
  <si>
    <t xml:space="preserve"> NJ</t>
  </si>
  <si>
    <t>Williamview</t>
  </si>
  <si>
    <t xml:space="preserve"> DC</t>
  </si>
  <si>
    <t>West Lauren</t>
  </si>
  <si>
    <t xml:space="preserve"> MO</t>
  </si>
  <si>
    <t>Smithborough</t>
  </si>
  <si>
    <t xml:space="preserve"> AR</t>
  </si>
  <si>
    <t>Port Ginamouth</t>
  </si>
  <si>
    <t>West Marieshire</t>
  </si>
  <si>
    <t xml:space="preserve"> NM</t>
  </si>
  <si>
    <t>Mortonstad</t>
  </si>
  <si>
    <t xml:space="preserve"> OH</t>
  </si>
  <si>
    <t>Branchstad</t>
  </si>
  <si>
    <t xml:space="preserve"> WV</t>
  </si>
  <si>
    <t>Makaylaberg</t>
  </si>
  <si>
    <t>West Royton</t>
  </si>
  <si>
    <t xml:space="preserve"> ME</t>
  </si>
  <si>
    <t>West Benjamin</t>
  </si>
  <si>
    <t>Sandraville</t>
  </si>
  <si>
    <t xml:space="preserve"> PA</t>
  </si>
  <si>
    <t>West Gregoryshire</t>
  </si>
  <si>
    <t>Lake Lisa</t>
  </si>
  <si>
    <t>Jessicastad</t>
  </si>
  <si>
    <t xml:space="preserve"> MD</t>
  </si>
  <si>
    <t>North Mario</t>
  </si>
  <si>
    <t>Sotoport</t>
  </si>
  <si>
    <t>West Laurabury</t>
  </si>
  <si>
    <t xml:space="preserve"> NV</t>
  </si>
  <si>
    <t>Lake Bonnieside</t>
  </si>
  <si>
    <t xml:space="preserve"> HI</t>
  </si>
  <si>
    <t>Carolyntown</t>
  </si>
  <si>
    <t xml:space="preserve"> GU</t>
  </si>
  <si>
    <t>East Tarabury</t>
  </si>
  <si>
    <t>Herringville</t>
  </si>
  <si>
    <t xml:space="preserve"> MI</t>
  </si>
  <si>
    <t>Sparksland</t>
  </si>
  <si>
    <t>South Jodyhaven</t>
  </si>
  <si>
    <t xml:space="preserve"> DE</t>
  </si>
  <si>
    <t>Devinbury</t>
  </si>
  <si>
    <t xml:space="preserve"> KS</t>
  </si>
  <si>
    <t>Jillfurt</t>
  </si>
  <si>
    <t>East Kimberlyview</t>
  </si>
  <si>
    <t xml:space="preserve"> GA</t>
  </si>
  <si>
    <t>North Nicolasland</t>
  </si>
  <si>
    <t>Stevenfort</t>
  </si>
  <si>
    <t xml:space="preserve"> VA</t>
  </si>
  <si>
    <t>Lake Jennifer</t>
  </si>
  <si>
    <t>Lake Aliciafurt</t>
  </si>
  <si>
    <t xml:space="preserve"> MT</t>
  </si>
  <si>
    <t>North Christinaville</t>
  </si>
  <si>
    <t>Kimberlyport</t>
  </si>
  <si>
    <t xml:space="preserve"> CT</t>
  </si>
  <si>
    <t>South Lisa</t>
  </si>
  <si>
    <t>Prattmouth</t>
  </si>
  <si>
    <t>Sharonhaven</t>
  </si>
  <si>
    <t>Darrellstad</t>
  </si>
  <si>
    <t xml:space="preserve"> NC</t>
  </si>
  <si>
    <t>South Lori</t>
  </si>
  <si>
    <t>Lake Glennborough</t>
  </si>
  <si>
    <t xml:space="preserve"> PW</t>
  </si>
  <si>
    <t>Port Krista</t>
  </si>
  <si>
    <t>Lauraburgh</t>
  </si>
  <si>
    <t>Murphyton</t>
  </si>
  <si>
    <t xml:space="preserve"> NH</t>
  </si>
  <si>
    <t>Cristinamouth</t>
  </si>
  <si>
    <t xml:space="preserve"> MN</t>
  </si>
  <si>
    <t>New Erinchester</t>
  </si>
  <si>
    <t>New Taylorburgh</t>
  </si>
  <si>
    <t>Port Ricky</t>
  </si>
  <si>
    <t>Schroederburgh</t>
  </si>
  <si>
    <t xml:space="preserve"> WY</t>
  </si>
  <si>
    <t>Port Nancyview</t>
  </si>
  <si>
    <t>Santoshaven</t>
  </si>
  <si>
    <t>New William</t>
  </si>
  <si>
    <t>Leviside</t>
  </si>
  <si>
    <t>New Rachel</t>
  </si>
  <si>
    <t>New Monicamouth</t>
  </si>
  <si>
    <t xml:space="preserve"> TN</t>
  </si>
  <si>
    <t>East Codytown</t>
  </si>
  <si>
    <t xml:space="preserve"> KY</t>
  </si>
  <si>
    <t>Charlesfurt</t>
  </si>
  <si>
    <t xml:space="preserve"> AZ</t>
  </si>
  <si>
    <t>North Roberthaven</t>
  </si>
  <si>
    <t xml:space="preserve"> OR</t>
  </si>
  <si>
    <t>West Cameronchester</t>
  </si>
  <si>
    <t xml:space="preserve"> FM</t>
  </si>
  <si>
    <t>Johnside</t>
  </si>
  <si>
    <t>Port Sabrina</t>
  </si>
  <si>
    <t>Port Cynthiabury</t>
  </si>
  <si>
    <t>South Joshua</t>
  </si>
  <si>
    <t>East Emily</t>
  </si>
  <si>
    <t>Port Julie</t>
  </si>
  <si>
    <t xml:space="preserve"> LA</t>
  </si>
  <si>
    <t>Lake Sarahbury</t>
  </si>
  <si>
    <t xml:space="preserve"> RI</t>
  </si>
  <si>
    <t>Lisaview</t>
  </si>
  <si>
    <t>South Ivanview</t>
  </si>
  <si>
    <t>South Donaldtown</t>
  </si>
  <si>
    <t>Gibsonfort</t>
  </si>
  <si>
    <t xml:space="preserve"> ID</t>
  </si>
  <si>
    <t>North Kennethmouth</t>
  </si>
  <si>
    <t>Spencerfurt</t>
  </si>
  <si>
    <t xml:space="preserve"> OK</t>
  </si>
  <si>
    <t>West Jessica</t>
  </si>
  <si>
    <t xml:space="preserve"> AL</t>
  </si>
  <si>
    <t>East Anthony</t>
  </si>
  <si>
    <t xml:space="preserve"> NY</t>
  </si>
  <si>
    <t>Bethshire</t>
  </si>
  <si>
    <t xml:space="preserve"> UT</t>
  </si>
  <si>
    <t>Lake Lindaland</t>
  </si>
  <si>
    <t xml:space="preserve"> SC</t>
  </si>
  <si>
    <t>Vanessafurt</t>
  </si>
  <si>
    <t>West Brianchester</t>
  </si>
  <si>
    <t>Lake Jamieland</t>
  </si>
  <si>
    <t>Bethville</t>
  </si>
  <si>
    <t>Port Mariaview</t>
  </si>
  <si>
    <t>Port Sabrinaton</t>
  </si>
  <si>
    <t>Blevinsfort</t>
  </si>
  <si>
    <t>Lake Rickyfurt</t>
  </si>
  <si>
    <t>Thompsonshire</t>
  </si>
  <si>
    <t>Kristinaton</t>
  </si>
  <si>
    <t>Smithside</t>
  </si>
  <si>
    <t>East Edward</t>
  </si>
  <si>
    <t xml:space="preserve"> MH</t>
  </si>
  <si>
    <t>Kirkland</t>
  </si>
  <si>
    <t>Richardfurt</t>
  </si>
  <si>
    <t>Port Lori</t>
  </si>
  <si>
    <t>Burketon</t>
  </si>
  <si>
    <t>Andrewshire</t>
  </si>
  <si>
    <t>Tamaraburgh</t>
  </si>
  <si>
    <t>Lake Courtneyburgh</t>
  </si>
  <si>
    <t>Eduardobury</t>
  </si>
  <si>
    <t>Jessicaview</t>
  </si>
  <si>
    <t>Melaniestad</t>
  </si>
  <si>
    <t>Perkinsland</t>
  </si>
  <si>
    <t>Robertton</t>
  </si>
  <si>
    <t>West Jamie</t>
  </si>
  <si>
    <t>East Amberside</t>
  </si>
  <si>
    <t xml:space="preserve"> CO</t>
  </si>
  <si>
    <t>Rodrigueztown</t>
  </si>
  <si>
    <t>East Andre</t>
  </si>
  <si>
    <t>Luishaven</t>
  </si>
  <si>
    <t>Gouldbury</t>
  </si>
  <si>
    <t>Port Robertberg</t>
  </si>
  <si>
    <t>Lake Teresatown</t>
  </si>
  <si>
    <t>Bishopmouth</t>
  </si>
  <si>
    <t>Powellborough</t>
  </si>
  <si>
    <t xml:space="preserve"> SD</t>
  </si>
  <si>
    <t>New Jeffrey</t>
  </si>
  <si>
    <t>East Reginafurt</t>
  </si>
  <si>
    <t>Hugheston</t>
  </si>
  <si>
    <t>Melissabury</t>
  </si>
  <si>
    <t>North Jason</t>
  </si>
  <si>
    <t>Lisamouth</t>
  </si>
  <si>
    <t xml:space="preserve"> VI</t>
  </si>
  <si>
    <t>Blackberg</t>
  </si>
  <si>
    <t>North Reneebury</t>
  </si>
  <si>
    <t>New Jenniferville</t>
  </si>
  <si>
    <t xml:space="preserve"> MP</t>
  </si>
  <si>
    <t>Feliciaview</t>
  </si>
  <si>
    <t>Port Joseph</t>
  </si>
  <si>
    <t>South Mark</t>
  </si>
  <si>
    <t>North Davidfurt</t>
  </si>
  <si>
    <t>Griffinside</t>
  </si>
  <si>
    <t xml:space="preserve"> WI</t>
  </si>
  <si>
    <t>Larryport</t>
  </si>
  <si>
    <t>Angelaborough</t>
  </si>
  <si>
    <t>Lake Vincent</t>
  </si>
  <si>
    <t>Mejiaberg</t>
  </si>
  <si>
    <t>Carterton</t>
  </si>
  <si>
    <t>Port Jason</t>
  </si>
  <si>
    <t>West Donaldland</t>
  </si>
  <si>
    <t>Jonesville</t>
  </si>
  <si>
    <t>Aaronfurt</t>
  </si>
  <si>
    <t>Mcdonaldport</t>
  </si>
  <si>
    <t xml:space="preserve"> CA</t>
  </si>
  <si>
    <t>Jeremyfurt</t>
  </si>
  <si>
    <t>Lake Chadtown</t>
  </si>
  <si>
    <t>Morganburgh</t>
  </si>
  <si>
    <t>North Kaylahaven</t>
  </si>
  <si>
    <t>East Charlesview</t>
  </si>
  <si>
    <t>New Roberta</t>
  </si>
  <si>
    <t>Tylerside</t>
  </si>
  <si>
    <t>Michaelberg</t>
  </si>
  <si>
    <t>Hallmouth</t>
  </si>
  <si>
    <t>East Pamelaview</t>
  </si>
  <si>
    <t>Patrickberg</t>
  </si>
  <si>
    <t>Hillhaven</t>
  </si>
  <si>
    <t>East Charlesland</t>
  </si>
  <si>
    <t>Cassandraville</t>
  </si>
  <si>
    <t xml:space="preserve"> VT</t>
  </si>
  <si>
    <t>Ramirezside</t>
  </si>
  <si>
    <t>Robertfurt</t>
  </si>
  <si>
    <t>Port Gregory</t>
  </si>
  <si>
    <t>Savageton</t>
  </si>
  <si>
    <t>East Michelleshire</t>
  </si>
  <si>
    <t>South Garrettport</t>
  </si>
  <si>
    <t>Port Michaelfurt</t>
  </si>
  <si>
    <t>New Diana</t>
  </si>
  <si>
    <t>Isaacburgh</t>
  </si>
  <si>
    <t>Stewartland</t>
  </si>
  <si>
    <t>South Sarah</t>
  </si>
  <si>
    <t>Lake Wendy</t>
  </si>
  <si>
    <t>Juliastad</t>
  </si>
  <si>
    <t>Ruthton</t>
  </si>
  <si>
    <t>Codyborough</t>
  </si>
  <si>
    <t>Leonhaven</t>
  </si>
  <si>
    <t>Mccallton</t>
  </si>
  <si>
    <t>Johnsonton</t>
  </si>
  <si>
    <t>Lake Elizabeth</t>
  </si>
  <si>
    <t>Kevinstad</t>
  </si>
  <si>
    <t>Rileyview</t>
  </si>
  <si>
    <t>West Jeffreyhaven</t>
  </si>
  <si>
    <t>Lake Randy</t>
  </si>
  <si>
    <t>West Holly</t>
  </si>
  <si>
    <t>West Sonya</t>
  </si>
  <si>
    <t>Lake Robert</t>
  </si>
  <si>
    <t>North Patrick</t>
  </si>
  <si>
    <t>South Jodi</t>
  </si>
  <si>
    <t>New Jennaport</t>
  </si>
  <si>
    <t>Cameronland</t>
  </si>
  <si>
    <t>Olsonmouth</t>
  </si>
  <si>
    <t>Lake Annaville</t>
  </si>
  <si>
    <t>Port Ronald</t>
  </si>
  <si>
    <t>Robertstad</t>
  </si>
  <si>
    <t>North Lindaview</t>
  </si>
  <si>
    <t>Lake Shane</t>
  </si>
  <si>
    <t>North Jeremyhaven</t>
  </si>
  <si>
    <t>South Brendan</t>
  </si>
  <si>
    <t>New Debra</t>
  </si>
  <si>
    <t>Jacobville</t>
  </si>
  <si>
    <t>South Carol</t>
  </si>
  <si>
    <t>East Taylorfurt</t>
  </si>
  <si>
    <t>New Ashleyfurt</t>
  </si>
  <si>
    <t>Ashleyside</t>
  </si>
  <si>
    <t>Perrystad</t>
  </si>
  <si>
    <t>Chavezland</t>
  </si>
  <si>
    <t>Port Priscillaton</t>
  </si>
  <si>
    <t>Alexanderstad</t>
  </si>
  <si>
    <t>Hardymouth</t>
  </si>
  <si>
    <t>Danielsfort</t>
  </si>
  <si>
    <t>Josephtown</t>
  </si>
  <si>
    <t>East Brianna</t>
  </si>
  <si>
    <t>Davidshire</t>
  </si>
  <si>
    <t>Lake Frederick</t>
  </si>
  <si>
    <t>Bennettton</t>
  </si>
  <si>
    <t>North Ginaburgh</t>
  </si>
  <si>
    <t>Evansbury</t>
  </si>
  <si>
    <t>South Emilyberg</t>
  </si>
  <si>
    <t>Shaneview</t>
  </si>
  <si>
    <t>Lake Josephmouth</t>
  </si>
  <si>
    <t>Jordanmouth</t>
  </si>
  <si>
    <t>Allenburgh</t>
  </si>
  <si>
    <t>Port Michelleport</t>
  </si>
  <si>
    <t>North Eric</t>
  </si>
  <si>
    <t>New Christopher</t>
  </si>
  <si>
    <t>North Joyce</t>
  </si>
  <si>
    <t>Robertshaven</t>
  </si>
  <si>
    <t>North Katherineburgh</t>
  </si>
  <si>
    <t>Morrisfurt</t>
  </si>
  <si>
    <t>Port Maryport</t>
  </si>
  <si>
    <t>Port Patricia</t>
  </si>
  <si>
    <t>New Mollymouth</t>
  </si>
  <si>
    <t>South Charles</t>
  </si>
  <si>
    <t>North Jimmyside</t>
  </si>
  <si>
    <t>Lake Michaelland</t>
  </si>
  <si>
    <t>North Steven</t>
  </si>
  <si>
    <t>East Elizabethside</t>
  </si>
  <si>
    <t>Evanstown</t>
  </si>
  <si>
    <t>New Madison</t>
  </si>
  <si>
    <t>South Jonathantown</t>
  </si>
  <si>
    <t>West Brendan</t>
  </si>
  <si>
    <t>East Petertown</t>
  </si>
  <si>
    <t>Jaredfurt</t>
  </si>
  <si>
    <t>Lake Dianeland</t>
  </si>
  <si>
    <t>Elizabethland</t>
  </si>
  <si>
    <t>Durhamtown</t>
  </si>
  <si>
    <t>Johnborough</t>
  </si>
  <si>
    <t>Lake Tyrone</t>
  </si>
  <si>
    <t>South Davidland</t>
  </si>
  <si>
    <t>Lake Nathanielstad</t>
  </si>
  <si>
    <t>West Nicole</t>
  </si>
  <si>
    <t>Brendaland</t>
  </si>
  <si>
    <t>North Garyberg</t>
  </si>
  <si>
    <t>New Gregorymouth</t>
  </si>
  <si>
    <t>Novakview</t>
  </si>
  <si>
    <t xml:space="preserve"> IN</t>
  </si>
  <si>
    <t>Port Kelly</t>
  </si>
  <si>
    <t>Port Amanda</t>
  </si>
  <si>
    <t>Lindachester</t>
  </si>
  <si>
    <t>Port Richard</t>
  </si>
  <si>
    <t>North Melissa</t>
  </si>
  <si>
    <t>East Pamelaton</t>
  </si>
  <si>
    <t>Port Brianahaven</t>
  </si>
  <si>
    <t>Johnsonfurt</t>
  </si>
  <si>
    <t>South Sandrashire</t>
  </si>
  <si>
    <t>Rothstad</t>
  </si>
  <si>
    <t>New Aliciabury</t>
  </si>
  <si>
    <t>Lake Melanie</t>
  </si>
  <si>
    <t>East Barbara</t>
  </si>
  <si>
    <t>South Paulmouth</t>
  </si>
  <si>
    <t>Amandafurt</t>
  </si>
  <si>
    <t>Lake Heidi</t>
  </si>
  <si>
    <t>Port Karen</t>
  </si>
  <si>
    <t>New Leah</t>
  </si>
  <si>
    <t>East Sandra</t>
  </si>
  <si>
    <t>Michelleborough</t>
  </si>
  <si>
    <t>Sharonport</t>
  </si>
  <si>
    <t>Powellview</t>
  </si>
  <si>
    <t>New Becky</t>
  </si>
  <si>
    <t>East Katherineview</t>
  </si>
  <si>
    <t>Christineshire</t>
  </si>
  <si>
    <t>East Nicole</t>
  </si>
  <si>
    <t>New Emily</t>
  </si>
  <si>
    <t>North Valerietown</t>
  </si>
  <si>
    <t>Gillview</t>
  </si>
  <si>
    <t>Parrishland</t>
  </si>
  <si>
    <t>Christopherview</t>
  </si>
  <si>
    <t>Christopherland</t>
  </si>
  <si>
    <t>Moonchester</t>
  </si>
  <si>
    <t>North Barbara</t>
  </si>
  <si>
    <t>Fritzberg</t>
  </si>
  <si>
    <t>Douglasmouth</t>
  </si>
  <si>
    <t>North John</t>
  </si>
  <si>
    <t>Navarrofort</t>
  </si>
  <si>
    <t>South Abigail</t>
  </si>
  <si>
    <t>Shawborough</t>
  </si>
  <si>
    <t>Claytonborough</t>
  </si>
  <si>
    <t>Danielmouth</t>
  </si>
  <si>
    <t>West Katie</t>
  </si>
  <si>
    <t>Melissatown</t>
  </si>
  <si>
    <t>Donnachester</t>
  </si>
  <si>
    <t>New Brettburgh</t>
  </si>
  <si>
    <t>Brownport</t>
  </si>
  <si>
    <t>Pottsville</t>
  </si>
  <si>
    <t>North Dylanton</t>
  </si>
  <si>
    <t>Mcclureberg</t>
  </si>
  <si>
    <t>North Jamieberg</t>
  </si>
  <si>
    <t>West Sandrafort</t>
  </si>
  <si>
    <t>Reesehaven</t>
  </si>
  <si>
    <t>New Jennifershire</t>
  </si>
  <si>
    <t>Maddoxland</t>
  </si>
  <si>
    <t>Jenniferville</t>
  </si>
  <si>
    <t>West Markview</t>
  </si>
  <si>
    <t>East Robert</t>
  </si>
  <si>
    <t>West Brianbury</t>
  </si>
  <si>
    <t>Lindahaven</t>
  </si>
  <si>
    <t>Ortizstad</t>
  </si>
  <si>
    <t>Lake Mark</t>
  </si>
  <si>
    <t>West Erika</t>
  </si>
  <si>
    <t>Port Cesar</t>
  </si>
  <si>
    <t>Dannybury</t>
  </si>
  <si>
    <t>Vasquezchester</t>
  </si>
  <si>
    <t>Danielside</t>
  </si>
  <si>
    <t>Andrewfurt</t>
  </si>
  <si>
    <t>West Brandibury</t>
  </si>
  <si>
    <t>Hamptonfort</t>
  </si>
  <si>
    <t>North Diane</t>
  </si>
  <si>
    <t>New Gabriellefurt</t>
  </si>
  <si>
    <t>Lake William</t>
  </si>
  <si>
    <t>East Lisa</t>
  </si>
  <si>
    <t>West Jamesmouth</t>
  </si>
  <si>
    <t>Kimville</t>
  </si>
  <si>
    <t>West Reneemouth</t>
  </si>
  <si>
    <t>Bradleyland</t>
  </si>
  <si>
    <t>Port Sierra</t>
  </si>
  <si>
    <t>West Shelby</t>
  </si>
  <si>
    <t>Williamville</t>
  </si>
  <si>
    <t>North Amber</t>
  </si>
  <si>
    <t>South Brittanyland</t>
  </si>
  <si>
    <t>Warrenland</t>
  </si>
  <si>
    <t>Port Tammyfurt</t>
  </si>
  <si>
    <t>Austinchester</t>
  </si>
  <si>
    <t>Woodberg</t>
  </si>
  <si>
    <t>Michaelbury</t>
  </si>
  <si>
    <t>Lake Veronicamouth</t>
  </si>
  <si>
    <t>East Johnmouth</t>
  </si>
  <si>
    <t>Port Tannerland</t>
  </si>
  <si>
    <t>Tuckerbury</t>
  </si>
  <si>
    <t>West Brittany</t>
  </si>
  <si>
    <t>Frankmouth</t>
  </si>
  <si>
    <t>North Ryanbury</t>
  </si>
  <si>
    <t>Jasonport</t>
  </si>
  <si>
    <t>Geraldshire</t>
  </si>
  <si>
    <t>New Leslieborough</t>
  </si>
  <si>
    <t>Johnton</t>
  </si>
  <si>
    <t>Port Monica</t>
  </si>
  <si>
    <t>West Tiffany</t>
  </si>
  <si>
    <t>West Williamville</t>
  </si>
  <si>
    <t>West Christopher</t>
  </si>
  <si>
    <t>Perkinstown</t>
  </si>
  <si>
    <t>West Cindy</t>
  </si>
  <si>
    <t>East Melissashire</t>
  </si>
  <si>
    <t>North Ashley</t>
  </si>
  <si>
    <t>Zacharyborough</t>
  </si>
  <si>
    <t>Higginsbury</t>
  </si>
  <si>
    <t>West Cheryl</t>
  </si>
  <si>
    <t>New Sarah</t>
  </si>
  <si>
    <t>Lake Diana</t>
  </si>
  <si>
    <t>East Jillland</t>
  </si>
  <si>
    <t>Jeffreyfurt</t>
  </si>
  <si>
    <t>Deannamouth</t>
  </si>
  <si>
    <t>Michaelhaven</t>
  </si>
  <si>
    <t>Justinberg</t>
  </si>
  <si>
    <t>Wigginsville</t>
  </si>
  <si>
    <t>Keyberg</t>
  </si>
  <si>
    <t>South Richardport</t>
  </si>
  <si>
    <t>West Denisestad</t>
  </si>
  <si>
    <t>Christopherton</t>
  </si>
  <si>
    <t>Lake Linda</t>
  </si>
  <si>
    <t>North Tinaside</t>
  </si>
  <si>
    <t>Frankport</t>
  </si>
  <si>
    <t>New Arianafurt</t>
  </si>
  <si>
    <t>Lake Katherine</t>
  </si>
  <si>
    <t>Port Troy</t>
  </si>
  <si>
    <t>North Angela</t>
  </si>
  <si>
    <t>West Chrismouth</t>
  </si>
  <si>
    <t>Randystad</t>
  </si>
  <si>
    <t>North Shannon</t>
  </si>
  <si>
    <t>Michelleshire</t>
  </si>
  <si>
    <t>Anthonyburgh</t>
  </si>
  <si>
    <t>Kimmouth</t>
  </si>
  <si>
    <t>Port Danielside</t>
  </si>
  <si>
    <t>Amyville</t>
  </si>
  <si>
    <t>Gomezville</t>
  </si>
  <si>
    <t>New Courtney</t>
  </si>
  <si>
    <t>Bellview</t>
  </si>
  <si>
    <t>Lindseyfurt</t>
  </si>
  <si>
    <t>West Vickimouth</t>
  </si>
  <si>
    <t>Arnoldberg</t>
  </si>
  <si>
    <t>Tonyaville</t>
  </si>
  <si>
    <t>Port Jenniferfort</t>
  </si>
  <si>
    <t>Loristad</t>
  </si>
  <si>
    <t>North Douglas</t>
  </si>
  <si>
    <t>Charlesview</t>
  </si>
  <si>
    <t>Garciamouth</t>
  </si>
  <si>
    <t>Thomaston</t>
  </si>
  <si>
    <t>Williamshaven</t>
  </si>
  <si>
    <t>North Kevinburgh</t>
  </si>
  <si>
    <t>Dawsonmouth</t>
  </si>
  <si>
    <t>East Michael</t>
  </si>
  <si>
    <t>New Heather</t>
  </si>
  <si>
    <t>New Gloriaview</t>
  </si>
  <si>
    <t>West Davidchester</t>
  </si>
  <si>
    <t>Malonetown</t>
  </si>
  <si>
    <t>Mccoyfort</t>
  </si>
  <si>
    <t>Justintown</t>
  </si>
  <si>
    <t>Danielleberg</t>
  </si>
  <si>
    <t>Port Kaylahaven</t>
  </si>
  <si>
    <t>Port Gabriel</t>
  </si>
  <si>
    <t>Brandonfurt</t>
  </si>
  <si>
    <t>Dixonbury</t>
  </si>
  <si>
    <t>Garyborough</t>
  </si>
  <si>
    <t>Samanthastad</t>
  </si>
  <si>
    <t>North Anthony</t>
  </si>
  <si>
    <t>Ronaldview</t>
  </si>
  <si>
    <t>Austinside</t>
  </si>
  <si>
    <t>Kirbyberg</t>
  </si>
  <si>
    <t>Port Sheryl</t>
  </si>
  <si>
    <t>Smithmouth</t>
  </si>
  <si>
    <t>Michaelland</t>
  </si>
  <si>
    <t>East James</t>
  </si>
  <si>
    <t>Port Michaeltown</t>
  </si>
  <si>
    <t>Millerburgh</t>
  </si>
  <si>
    <t>Donaldton</t>
  </si>
  <si>
    <t>Amyland</t>
  </si>
  <si>
    <t>Lake John</t>
  </si>
  <si>
    <t>Lake Paigehaven</t>
  </si>
  <si>
    <t>Port Eric</t>
  </si>
  <si>
    <t>West Jessicatown</t>
  </si>
  <si>
    <t>Port Sylvia</t>
  </si>
  <si>
    <t>East Scott</t>
  </si>
  <si>
    <t>North Johnmouth</t>
  </si>
  <si>
    <t>Barrymouth</t>
  </si>
  <si>
    <t>Nicholeside</t>
  </si>
  <si>
    <t>Jesseland</t>
  </si>
  <si>
    <t>North Davidton</t>
  </si>
  <si>
    <t>Butlermouth</t>
  </si>
  <si>
    <t>Lake Timothystad</t>
  </si>
  <si>
    <t>New Christophershire</t>
  </si>
  <si>
    <t>Christopherville</t>
  </si>
  <si>
    <t>Port Monicaview</t>
  </si>
  <si>
    <t>Alexandermouth</t>
  </si>
  <si>
    <t>East Kathryn</t>
  </si>
  <si>
    <t>Rowlandland</t>
  </si>
  <si>
    <t>Lake Rachel</t>
  </si>
  <si>
    <t>Foxbury</t>
  </si>
  <si>
    <t>Wendychester</t>
  </si>
  <si>
    <t>West Jenny</t>
  </si>
  <si>
    <t>South Daryltown</t>
  </si>
  <si>
    <t>Sarahton</t>
  </si>
  <si>
    <t>Edwardberg</t>
  </si>
  <si>
    <t>Jeromeville</t>
  </si>
  <si>
    <t>Timothytown</t>
  </si>
  <si>
    <t>New Amyhaven</t>
  </si>
  <si>
    <t>Kimberlymouth</t>
  </si>
  <si>
    <t>New Scottland</t>
  </si>
  <si>
    <t>Myersbury</t>
  </si>
  <si>
    <t>New Carrieborough</t>
  </si>
  <si>
    <t>Shafferview</t>
  </si>
  <si>
    <t>Holmesbury</t>
  </si>
  <si>
    <t>Smithport</t>
  </si>
  <si>
    <t>North Rachelborough</t>
  </si>
  <si>
    <t>Brianton</t>
  </si>
  <si>
    <t>Port Allison</t>
  </si>
  <si>
    <t>Karifort</t>
  </si>
  <si>
    <t>New Jeffreymouth</t>
  </si>
  <si>
    <t>Colebury</t>
  </si>
  <si>
    <t>Joshuaside</t>
  </si>
  <si>
    <t>West Russell</t>
  </si>
  <si>
    <t>Port Elizabethmouth</t>
  </si>
  <si>
    <t>Kathleenmouth</t>
  </si>
  <si>
    <t>Johnburgh</t>
  </si>
  <si>
    <t>Lake Joshuaside</t>
  </si>
  <si>
    <t>Barbaraburgh</t>
  </si>
  <si>
    <t>South Michael</t>
  </si>
  <si>
    <t>Myersberg</t>
  </si>
  <si>
    <t>Kennethchester</t>
  </si>
  <si>
    <t>Davisland</t>
  </si>
  <si>
    <t>New Laura</t>
  </si>
  <si>
    <t>West Brianborough</t>
  </si>
  <si>
    <t>Armstrongborough</t>
  </si>
  <si>
    <t>Lake Stevenberg</t>
  </si>
  <si>
    <t>Pagebury</t>
  </si>
  <si>
    <t>Julieview</t>
  </si>
  <si>
    <t>New Stephanie</t>
  </si>
  <si>
    <t>North Justin</t>
  </si>
  <si>
    <t>Port Cindyview</t>
  </si>
  <si>
    <t>West Danieltown</t>
  </si>
  <si>
    <t>West Mark</t>
  </si>
  <si>
    <t>New Mark</t>
  </si>
  <si>
    <t>Lake Devonmouth</t>
  </si>
  <si>
    <t>West Allen</t>
  </si>
  <si>
    <t>West Shane</t>
  </si>
  <si>
    <t>North Allison</t>
  </si>
  <si>
    <t>South Jay</t>
  </si>
  <si>
    <t>New Joseph</t>
  </si>
  <si>
    <t>Millerport</t>
  </si>
  <si>
    <t>Johnsonborough</t>
  </si>
  <si>
    <t>New Margaret</t>
  </si>
  <si>
    <t>South John</t>
  </si>
  <si>
    <t>Branditon</t>
  </si>
  <si>
    <t>Goodhaven</t>
  </si>
  <si>
    <t>Jeremyview</t>
  </si>
  <si>
    <t>Valentinetown</t>
  </si>
  <si>
    <t>Curtisshire</t>
  </si>
  <si>
    <t>Allenhaven</t>
  </si>
  <si>
    <t>Port Sharonfurt</t>
  </si>
  <si>
    <t>Andreashire</t>
  </si>
  <si>
    <t>Weberbury</t>
  </si>
  <si>
    <t>Port Johnathantown</t>
  </si>
  <si>
    <t>North Carlos</t>
  </si>
  <si>
    <t>Matthewburgh</t>
  </si>
  <si>
    <t>Jennyburgh</t>
  </si>
  <si>
    <t>Jerrymouth</t>
  </si>
  <si>
    <t>Maryland</t>
  </si>
  <si>
    <t>Lake Barbara</t>
  </si>
  <si>
    <t>Harveyside</t>
  </si>
  <si>
    <t>North Leslie</t>
  </si>
  <si>
    <t>Kathleentown</t>
  </si>
  <si>
    <t>Lake Kennethburgh</t>
  </si>
  <si>
    <t>Lindabury</t>
  </si>
  <si>
    <t>Port Steven</t>
  </si>
  <si>
    <t>Glendatown</t>
  </si>
  <si>
    <t>Petermouth</t>
  </si>
  <si>
    <t>Hollyton</t>
  </si>
  <si>
    <t>West Davidberg</t>
  </si>
  <si>
    <t>Annetown</t>
  </si>
  <si>
    <t>North Donaldshire</t>
  </si>
  <si>
    <t>New Alicia</t>
  </si>
  <si>
    <t>East Monique</t>
  </si>
  <si>
    <t>Lake Melissa</t>
  </si>
  <si>
    <t>West Dawnville</t>
  </si>
  <si>
    <t>New Mitchellview</t>
  </si>
  <si>
    <t>East Connieview</t>
  </si>
  <si>
    <t>Port Derekport</t>
  </si>
  <si>
    <t>Jamesport</t>
  </si>
  <si>
    <t>North Jenniferberg</t>
  </si>
  <si>
    <t>New Connie</t>
  </si>
  <si>
    <t>Boothborough</t>
  </si>
  <si>
    <t>Robinsonville</t>
  </si>
  <si>
    <t>New Bonnieside</t>
  </si>
  <si>
    <t>Melindamouth</t>
  </si>
  <si>
    <t>Marcborough</t>
  </si>
  <si>
    <t>Christopherhaven</t>
  </si>
  <si>
    <t>Lake Rebeccaview</t>
  </si>
  <si>
    <t>New Justinstad</t>
  </si>
  <si>
    <t>Johnstad</t>
  </si>
  <si>
    <t>East Leah</t>
  </si>
  <si>
    <t>Collinsland</t>
  </si>
  <si>
    <t>West Madison</t>
  </si>
  <si>
    <t>Port Victorchester</t>
  </si>
  <si>
    <t>Frankstad</t>
  </si>
  <si>
    <t>Joshualand</t>
  </si>
  <si>
    <t>Jessicamouth</t>
  </si>
  <si>
    <t>Garrettberg</t>
  </si>
  <si>
    <t>South Michaelbury</t>
  </si>
  <si>
    <t>Lake Laurenside</t>
  </si>
  <si>
    <t>New Paulland</t>
  </si>
  <si>
    <t>North Shellyburgh</t>
  </si>
  <si>
    <t>Lake Kristenport</t>
  </si>
  <si>
    <t>North Morganshire</t>
  </si>
  <si>
    <t>South Davidfort</t>
  </si>
  <si>
    <t>Matthewmouth</t>
  </si>
  <si>
    <t>Port Juanport</t>
  </si>
  <si>
    <t>New Toddtown</t>
  </si>
  <si>
    <t>Lake Sarah</t>
  </si>
  <si>
    <t>South Rachel</t>
  </si>
  <si>
    <t>Clarkmouth</t>
  </si>
  <si>
    <t>North Rachelstad</t>
  </si>
  <si>
    <t>West Marie</t>
  </si>
  <si>
    <t>Riceview</t>
  </si>
  <si>
    <t>Faithborough</t>
  </si>
  <si>
    <t>East Markview</t>
  </si>
  <si>
    <t>Walshfort</t>
  </si>
  <si>
    <t>South Sandraberg</t>
  </si>
  <si>
    <t>East Anita</t>
  </si>
  <si>
    <t>South Crystal</t>
  </si>
  <si>
    <t>Mortonmouth</t>
  </si>
  <si>
    <t>Rodriguezshire</t>
  </si>
  <si>
    <t>North Katrina</t>
  </si>
  <si>
    <t>Port Rhonda</t>
  </si>
  <si>
    <t>Lake Patricia</t>
  </si>
  <si>
    <t>Nathanshire</t>
  </si>
  <si>
    <t>Lake Kathy</t>
  </si>
  <si>
    <t>East Julie</t>
  </si>
  <si>
    <t>Port Dylanburgh</t>
  </si>
  <si>
    <t>Debrahaven</t>
  </si>
  <si>
    <t>Gabriellemouth</t>
  </si>
  <si>
    <t>East Alejandroborough</t>
  </si>
  <si>
    <t>Tylerberg</t>
  </si>
  <si>
    <t>South Breanna</t>
  </si>
  <si>
    <t>South Thomas</t>
  </si>
  <si>
    <t>Rodriguezburgh</t>
  </si>
  <si>
    <t>Jeffreyberg</t>
  </si>
  <si>
    <t>Port Brian</t>
  </si>
  <si>
    <t>Lake Ian</t>
  </si>
  <si>
    <t>North Margaretbury</t>
  </si>
  <si>
    <t>Hernandezside</t>
  </si>
  <si>
    <t>Cynthiaton</t>
  </si>
  <si>
    <t>North Vincent</t>
  </si>
  <si>
    <t>Davidtown</t>
  </si>
  <si>
    <t>Aaronhaven</t>
  </si>
  <si>
    <t>Michaelshire</t>
  </si>
  <si>
    <t>Patrickmouth</t>
  </si>
  <si>
    <t>Susanborough</t>
  </si>
  <si>
    <t>South Angela</t>
  </si>
  <si>
    <t>Danielland</t>
  </si>
  <si>
    <t>East Jessica</t>
  </si>
  <si>
    <t>Youngtown</t>
  </si>
  <si>
    <t>Nguyenview</t>
  </si>
  <si>
    <t>Hinesmouth</t>
  </si>
  <si>
    <t>East Virginiahaven</t>
  </si>
  <si>
    <t>Williamtown</t>
  </si>
  <si>
    <t>West Anthonymouth</t>
  </si>
  <si>
    <t>New Alyssaview</t>
  </si>
  <si>
    <t>Kruegermouth</t>
  </si>
  <si>
    <t>Scottfort</t>
  </si>
  <si>
    <t>Dawnberg</t>
  </si>
  <si>
    <t>North Nicholasbury</t>
  </si>
  <si>
    <t>East Brad</t>
  </si>
  <si>
    <t>Riceton</t>
  </si>
  <si>
    <t>New James</t>
  </si>
  <si>
    <t>Mariaborough</t>
  </si>
  <si>
    <t>Port Jonathanshire</t>
  </si>
  <si>
    <t>South Isaac</t>
  </si>
  <si>
    <t>New Derrick</t>
  </si>
  <si>
    <t>South Allison</t>
  </si>
  <si>
    <t>Thompsonland</t>
  </si>
  <si>
    <t>South Amanda</t>
  </si>
  <si>
    <t>Port Morgan</t>
  </si>
  <si>
    <t>North Jefferychester</t>
  </si>
  <si>
    <t>Shortport</t>
  </si>
  <si>
    <t>Taylorton</t>
  </si>
  <si>
    <t>Nicholasborough</t>
  </si>
  <si>
    <t>North Stephen</t>
  </si>
  <si>
    <t>Silvafort</t>
  </si>
  <si>
    <t>Russelltown</t>
  </si>
  <si>
    <t>North Tracyfurt</t>
  </si>
  <si>
    <t>New Paulville</t>
  </si>
  <si>
    <t>South Donnastad</t>
  </si>
  <si>
    <t>South Jacqueline</t>
  </si>
  <si>
    <t>Kimberlyview</t>
  </si>
  <si>
    <t>Marvintown</t>
  </si>
  <si>
    <t>New Mary</t>
  </si>
  <si>
    <t>Tonyport</t>
  </si>
  <si>
    <t>East Lisaberg</t>
  </si>
  <si>
    <t>South Tabitha</t>
  </si>
  <si>
    <t>Gomezfurt</t>
  </si>
  <si>
    <t>Robertoborough</t>
  </si>
  <si>
    <t>West Kevin</t>
  </si>
  <si>
    <t>Waltersborough</t>
  </si>
  <si>
    <t>Bryanbury</t>
  </si>
  <si>
    <t>West Rogerside</t>
  </si>
  <si>
    <t>East Cynthia</t>
  </si>
  <si>
    <t>Owenbury</t>
  </si>
  <si>
    <t>Annetteport</t>
  </si>
  <si>
    <t>Port Benjaminland</t>
  </si>
  <si>
    <t>Johnnyton</t>
  </si>
  <si>
    <t>Tiffanyshire</t>
  </si>
  <si>
    <t>New Sean</t>
  </si>
  <si>
    <t>Shawtown</t>
  </si>
  <si>
    <t>West Richard</t>
  </si>
  <si>
    <t>Jenniferfurt</t>
  </si>
  <si>
    <t>Cruzfort</t>
  </si>
  <si>
    <t>North Heathermouth</t>
  </si>
  <si>
    <t>Bettyburgh</t>
  </si>
  <si>
    <t>Kendraside</t>
  </si>
  <si>
    <t>South Ashley</t>
  </si>
  <si>
    <t>New Robertstad</t>
  </si>
  <si>
    <t>Huangland</t>
  </si>
  <si>
    <t>Chenport</t>
  </si>
  <si>
    <t>Annport</t>
  </si>
  <si>
    <t>South Roger</t>
  </si>
  <si>
    <t>Port Jamesmouth</t>
  </si>
  <si>
    <t>Robersonfurt</t>
  </si>
  <si>
    <t>Samanthahaven</t>
  </si>
  <si>
    <t>Sarahmouth</t>
  </si>
  <si>
    <t>Dianastad</t>
  </si>
  <si>
    <t>Youngside</t>
  </si>
  <si>
    <t>Michelleport</t>
  </si>
  <si>
    <t>New Michael</t>
  </si>
  <si>
    <t>Lake Tinaview</t>
  </si>
  <si>
    <t>Darleneborough</t>
  </si>
  <si>
    <t>South Kennethstad</t>
  </si>
  <si>
    <t>Port Lisaburgh</t>
  </si>
  <si>
    <t>Sandratown</t>
  </si>
  <si>
    <t>Margaretland</t>
  </si>
  <si>
    <t>Millerville</t>
  </si>
  <si>
    <t>Lake Rachael</t>
  </si>
  <si>
    <t>Thompsonton</t>
  </si>
  <si>
    <t>Jacksonfurt</t>
  </si>
  <si>
    <t>West Kathyfort</t>
  </si>
  <si>
    <t>Frankton</t>
  </si>
  <si>
    <t>New Jimmytown</t>
  </si>
  <si>
    <t>West Jennifer</t>
  </si>
  <si>
    <t>Anitaton</t>
  </si>
  <si>
    <t>East Natalie</t>
  </si>
  <si>
    <t>New Kathrynville</t>
  </si>
  <si>
    <t>Davistown</t>
  </si>
  <si>
    <t>Port David</t>
  </si>
  <si>
    <t>Lestad</t>
  </si>
  <si>
    <t>Kennedyhaven</t>
  </si>
  <si>
    <t>New Erin</t>
  </si>
  <si>
    <t>Jonesborough</t>
  </si>
  <si>
    <t>New Ryanshire</t>
  </si>
  <si>
    <t>Jameston</t>
  </si>
  <si>
    <t>West Melindaborough</t>
  </si>
  <si>
    <t>Normanland</t>
  </si>
  <si>
    <t>North Christopherport</t>
  </si>
  <si>
    <t>Jacobshaven</t>
  </si>
  <si>
    <t>Elizabethchester</t>
  </si>
  <si>
    <t>New Paul</t>
  </si>
  <si>
    <t>Port Stephen</t>
  </si>
  <si>
    <t>New Garyfort</t>
  </si>
  <si>
    <t>Clarkview</t>
  </si>
  <si>
    <t>North Elizabeth</t>
  </si>
  <si>
    <t>West Stevemouth</t>
  </si>
  <si>
    <t>Lake Meredithstad</t>
  </si>
  <si>
    <t>Gonzalesport</t>
  </si>
  <si>
    <t>East Matthewville</t>
  </si>
  <si>
    <t>New Kevinburgh</t>
  </si>
  <si>
    <t>New Victoria</t>
  </si>
  <si>
    <t>East Stephenstad</t>
  </si>
  <si>
    <t>Port Annefurt</t>
  </si>
  <si>
    <t>West Baileyview</t>
  </si>
  <si>
    <t>Kellyfort</t>
  </si>
  <si>
    <t>East Javierhaven</t>
  </si>
  <si>
    <t>Whitemouth</t>
  </si>
  <si>
    <t>West Sarahmouth</t>
  </si>
  <si>
    <t>Yeseniashire</t>
  </si>
  <si>
    <t>New Gary</t>
  </si>
  <si>
    <t>West Michelle</t>
  </si>
  <si>
    <t>North Courtneychester</t>
  </si>
  <si>
    <t>Karentown</t>
  </si>
  <si>
    <t>Port Laurie</t>
  </si>
  <si>
    <t>Smithfurt</t>
  </si>
  <si>
    <t>Grantton</t>
  </si>
  <si>
    <t>West Crystal</t>
  </si>
  <si>
    <t>Isaacside</t>
  </si>
  <si>
    <t>Amyfurt</t>
  </si>
  <si>
    <t>Williamsmouth</t>
  </si>
  <si>
    <t>New Beverlyburgh</t>
  </si>
  <si>
    <t>Ronaldhaven</t>
  </si>
  <si>
    <t>Jenniferside</t>
  </si>
  <si>
    <t>East Ashley</t>
  </si>
  <si>
    <t>Draketown</t>
  </si>
  <si>
    <t>West Carol</t>
  </si>
  <si>
    <t>East Ruth</t>
  </si>
  <si>
    <t>Matthewsmouth</t>
  </si>
  <si>
    <t>Taylorport</t>
  </si>
  <si>
    <t>Annamouth</t>
  </si>
  <si>
    <t>Brittanybury</t>
  </si>
  <si>
    <t>West Markfurt</t>
  </si>
  <si>
    <t>North Charles</t>
  </si>
  <si>
    <t>North Russelltown</t>
  </si>
  <si>
    <t>North Peterton</t>
  </si>
  <si>
    <t>Mercerview</t>
  </si>
  <si>
    <t>North Dianahaven</t>
  </si>
  <si>
    <t>Port Jack</t>
  </si>
  <si>
    <t>Tylermouth</t>
  </si>
  <si>
    <t>Johnsonville</t>
  </si>
  <si>
    <t>Ryanburgh</t>
  </si>
  <si>
    <t>East Rachel</t>
  </si>
  <si>
    <t>North Matthewchester</t>
  </si>
  <si>
    <t>Andersonchester</t>
  </si>
  <si>
    <t>Wellsburgh</t>
  </si>
  <si>
    <t>Johnland</t>
  </si>
  <si>
    <t>Lake Ashley</t>
  </si>
  <si>
    <t>Edwardstown</t>
  </si>
  <si>
    <t>East Deborahberg</t>
  </si>
  <si>
    <t>Rachelshire</t>
  </si>
  <si>
    <t>Davidberg</t>
  </si>
  <si>
    <t>North Edward</t>
  </si>
  <si>
    <t>Thomasshire</t>
  </si>
  <si>
    <t>Hamiltonville</t>
  </si>
  <si>
    <t>East Michelleborough</t>
  </si>
  <si>
    <t>East Shane</t>
  </si>
  <si>
    <t>Port Savannah</t>
  </si>
  <si>
    <t>Christinebury</t>
  </si>
  <si>
    <t>North Alexandriaport</t>
  </si>
  <si>
    <t>Lestermouth</t>
  </si>
  <si>
    <t>South Shaun</t>
  </si>
  <si>
    <t>Josephstad</t>
  </si>
  <si>
    <t>Andersonmouth</t>
  </si>
  <si>
    <t>South Wendy</t>
  </si>
  <si>
    <t>Simmonsfort</t>
  </si>
  <si>
    <t>Hillfort</t>
  </si>
  <si>
    <t>East Rachelbury</t>
  </si>
  <si>
    <t>North Mitchellshire</t>
  </si>
  <si>
    <t>Maureenmouth</t>
  </si>
  <si>
    <t>Fowlershire</t>
  </si>
  <si>
    <t>West Daleview</t>
  </si>
  <si>
    <t>West Crystalton</t>
  </si>
  <si>
    <t>North Tiffanytown</t>
  </si>
  <si>
    <t>East Darleneview</t>
  </si>
  <si>
    <t>Maryport</t>
  </si>
  <si>
    <t>Port Dylanland</t>
  </si>
  <si>
    <t>Lake Caitlinborough</t>
  </si>
  <si>
    <t>Pagemouth</t>
  </si>
  <si>
    <t>Davisburgh</t>
  </si>
  <si>
    <t>Lorettaborough</t>
  </si>
  <si>
    <t>South Kristenland</t>
  </si>
  <si>
    <t>Port Lorettahaven</t>
  </si>
  <si>
    <t>Lauraside</t>
  </si>
  <si>
    <t>South Danny</t>
  </si>
  <si>
    <t>Alisonshire</t>
  </si>
  <si>
    <t>East Tina</t>
  </si>
  <si>
    <t>Port Kenneth</t>
  </si>
  <si>
    <t>North Samantha</t>
  </si>
  <si>
    <t>Kevinberg</t>
  </si>
  <si>
    <t>Hernandeztown</t>
  </si>
  <si>
    <t>Kennedyside</t>
  </si>
  <si>
    <t>Tomchester</t>
  </si>
  <si>
    <t>East Sherrystad</t>
  </si>
  <si>
    <t>Alvaradoton</t>
  </si>
  <si>
    <t>Josephview</t>
  </si>
  <si>
    <t>East Kaylaview</t>
  </si>
  <si>
    <t>Peterstad</t>
  </si>
  <si>
    <t>Bruceport</t>
  </si>
  <si>
    <t>Palmerchester</t>
  </si>
  <si>
    <t>Lake Kaylaport</t>
  </si>
  <si>
    <t>Woodhaven</t>
  </si>
  <si>
    <t>Dunlapview</t>
  </si>
  <si>
    <t>Lake Robertaburgh</t>
  </si>
  <si>
    <t>East Christopher</t>
  </si>
  <si>
    <t>Scottport</t>
  </si>
  <si>
    <t>Brianbury</t>
  </si>
  <si>
    <t>Lloydland</t>
  </si>
  <si>
    <t>Tracyside</t>
  </si>
  <si>
    <t>West Deniseton</t>
  </si>
  <si>
    <t>Turnertown</t>
  </si>
  <si>
    <t>Jaychester</t>
  </si>
  <si>
    <t>East Nathanton</t>
  </si>
  <si>
    <t>East Kathyburgh</t>
  </si>
  <si>
    <t>Port Amber</t>
  </si>
  <si>
    <t>Lake Emily</t>
  </si>
  <si>
    <t>South Heather</t>
  </si>
  <si>
    <t>Port John</t>
  </si>
  <si>
    <t>Charlesshire</t>
  </si>
  <si>
    <t>North Carolynton</t>
  </si>
  <si>
    <t>Curtisstad</t>
  </si>
  <si>
    <t>Vasquezville</t>
  </si>
  <si>
    <t>Port Hollyfort</t>
  </si>
  <si>
    <t>East Debbie</t>
  </si>
  <si>
    <t>East Ryanstad</t>
  </si>
  <si>
    <t>Fischermouth</t>
  </si>
  <si>
    <t>South Natashahaven</t>
  </si>
  <si>
    <t>Johnview</t>
  </si>
  <si>
    <t>Taylorstad</t>
  </si>
  <si>
    <t>Lake Annetteside</t>
  </si>
  <si>
    <t>Jonesview</t>
  </si>
  <si>
    <t>Port Lisa</t>
  </si>
  <si>
    <t>Lake Kathleenfurt</t>
  </si>
  <si>
    <t>South Catherineborough</t>
  </si>
  <si>
    <t>Lake Ernest</t>
  </si>
  <si>
    <t>Port Kennethburgh</t>
  </si>
  <si>
    <t>Port Russellville</t>
  </si>
  <si>
    <t>Lake Zachary</t>
  </si>
  <si>
    <t>New Erikastad</t>
  </si>
  <si>
    <t>New Kimville</t>
  </si>
  <si>
    <t>South Ericview</t>
  </si>
  <si>
    <t>Matthewborough</t>
  </si>
  <si>
    <t>North Jaime</t>
  </si>
  <si>
    <t>South Carl</t>
  </si>
  <si>
    <t>New Barrymouth</t>
  </si>
  <si>
    <t>East Lindaside</t>
  </si>
  <si>
    <t>Cheryltown</t>
  </si>
  <si>
    <t>South Ann</t>
  </si>
  <si>
    <t>Port Reneebury</t>
  </si>
  <si>
    <t>North Paulmouth</t>
  </si>
  <si>
    <t>Castrostad</t>
  </si>
  <si>
    <t>Markmouth</t>
  </si>
  <si>
    <t>Vickiborough</t>
  </si>
  <si>
    <t>Brittanyfurt</t>
  </si>
  <si>
    <t>North Kevin</t>
  </si>
  <si>
    <t>Grahamshire</t>
  </si>
  <si>
    <t>East Erinchester</t>
  </si>
  <si>
    <t>Lake Jenniferborough</t>
  </si>
  <si>
    <t>Port Michael</t>
  </si>
  <si>
    <t>Port Katrina</t>
  </si>
  <si>
    <t>Cochranview</t>
  </si>
  <si>
    <t>Williamsfurt</t>
  </si>
  <si>
    <t>Tracieland</t>
  </si>
  <si>
    <t>Joelchester</t>
  </si>
  <si>
    <t>West Miketown</t>
  </si>
  <si>
    <t>West Brianstad</t>
  </si>
  <si>
    <t>Donnafort</t>
  </si>
  <si>
    <t>East Melissa</t>
  </si>
  <si>
    <t>Lake Charlesburgh</t>
  </si>
  <si>
    <t>New Jenniferberg</t>
  </si>
  <si>
    <t>South Elizabeth</t>
  </si>
  <si>
    <t>West Markland</t>
  </si>
  <si>
    <t>East Adamport</t>
  </si>
  <si>
    <t>South Rebeccafurt</t>
  </si>
  <si>
    <t>Leachchester</t>
  </si>
  <si>
    <t>Robinsonberg</t>
  </si>
  <si>
    <t>Snyderborough</t>
  </si>
  <si>
    <t>Maychester</t>
  </si>
  <si>
    <t>Kleinville</t>
  </si>
  <si>
    <t>New Andreatown</t>
  </si>
  <si>
    <t>Mccoymouth</t>
  </si>
  <si>
    <t>Lake Mandy</t>
  </si>
  <si>
    <t>New Jamesfort</t>
  </si>
  <si>
    <t>Baxterhaven</t>
  </si>
  <si>
    <t>Morganton</t>
  </si>
  <si>
    <t>Hartmanmouth</t>
  </si>
  <si>
    <t>Thomaschester</t>
  </si>
  <si>
    <t>North Nataliemouth</t>
  </si>
  <si>
    <t>South Jamie</t>
  </si>
  <si>
    <t>New Jefferyton</t>
  </si>
  <si>
    <t>Melanieview</t>
  </si>
  <si>
    <t>Mannchester</t>
  </si>
  <si>
    <t>North Hollytown</t>
  </si>
  <si>
    <t>Rhondamouth</t>
  </si>
  <si>
    <t>East Howardberg</t>
  </si>
  <si>
    <t>Sheppardville</t>
  </si>
  <si>
    <t>Travisfort</t>
  </si>
  <si>
    <t>Lake Craig</t>
  </si>
  <si>
    <t>Morrisfort</t>
  </si>
  <si>
    <t>Hannahburgh</t>
  </si>
  <si>
    <t>Mendozamouth</t>
  </si>
  <si>
    <t>Gregoryshire</t>
  </si>
  <si>
    <t>Carlosshire</t>
  </si>
  <si>
    <t>Gonzalesberg</t>
  </si>
  <si>
    <t>Thompsonstad</t>
  </si>
  <si>
    <t>Willieland</t>
  </si>
  <si>
    <t>Robertmouth</t>
  </si>
  <si>
    <t>West Christinatown</t>
  </si>
  <si>
    <t>Houstonchester</t>
  </si>
  <si>
    <t>Warrenton</t>
  </si>
  <si>
    <t>West Michael</t>
  </si>
  <si>
    <t>Morrisonfort</t>
  </si>
  <si>
    <t>Lake Kristinaland</t>
  </si>
  <si>
    <t>South Larry</t>
  </si>
  <si>
    <t>West Courtneyton</t>
  </si>
  <si>
    <t>Taraville</t>
  </si>
  <si>
    <t>New Robertland</t>
  </si>
  <si>
    <t>Williamside</t>
  </si>
  <si>
    <t>Johnsonfort</t>
  </si>
  <si>
    <t>South Jessicatown</t>
  </si>
  <si>
    <t>Maldonadoborough</t>
  </si>
  <si>
    <t>West Roberto</t>
  </si>
  <si>
    <t>West Jacqueline</t>
  </si>
  <si>
    <t>Campbellport</t>
  </si>
  <si>
    <t>Josephfort</t>
  </si>
  <si>
    <t>Leemouth</t>
  </si>
  <si>
    <t>Millerfort</t>
  </si>
  <si>
    <t>Danielsbury</t>
  </si>
  <si>
    <t>Lake Emmamouth</t>
  </si>
  <si>
    <t>Howardborough</t>
  </si>
  <si>
    <t>Burtonberg</t>
  </si>
  <si>
    <t>Amandaport</t>
  </si>
  <si>
    <t>Abbottmouth</t>
  </si>
  <si>
    <t>Cunninghamland</t>
  </si>
  <si>
    <t>Holtbury</t>
  </si>
  <si>
    <t>Port Stephaniehaven</t>
  </si>
  <si>
    <t>East Kathyville</t>
  </si>
  <si>
    <t>Lisahaven</t>
  </si>
  <si>
    <t>Ruizside</t>
  </si>
  <si>
    <t>Berrybury</t>
  </si>
  <si>
    <t>Richardsport</t>
  </si>
  <si>
    <t>Lake Shannon</t>
  </si>
  <si>
    <t>Mollyton</t>
  </si>
  <si>
    <t>Sabrinaton</t>
  </si>
  <si>
    <t>Lake Alexanderfurt</t>
  </si>
  <si>
    <t>South Chloe</t>
  </si>
  <si>
    <t>Bradfordfort</t>
  </si>
  <si>
    <t>Lake Aprilmouth</t>
  </si>
  <si>
    <t>West Douglasmouth</t>
  </si>
  <si>
    <t>Jeffreyburgh</t>
  </si>
  <si>
    <t>Phillipsland</t>
  </si>
  <si>
    <t>West Jeremy</t>
  </si>
  <si>
    <t>New Abigail</t>
  </si>
  <si>
    <t>Yolandafort</t>
  </si>
  <si>
    <t>Jordanville</t>
  </si>
  <si>
    <t>Burgessville</t>
  </si>
  <si>
    <t>Freemanside</t>
  </si>
  <si>
    <t>South Katherine</t>
  </si>
  <si>
    <t>New Sandra</t>
  </si>
  <si>
    <t>East Angela</t>
  </si>
  <si>
    <t>Port Jonstad</t>
  </si>
  <si>
    <t>Floresburgh</t>
  </si>
  <si>
    <t>Davidton</t>
  </si>
  <si>
    <t>Scottberg</t>
  </si>
  <si>
    <t>West Morgan</t>
  </si>
  <si>
    <t>Ramosburgh</t>
  </si>
  <si>
    <t>Port Jeffreybury</t>
  </si>
  <si>
    <t>Masonmouth</t>
  </si>
  <si>
    <t>Fisherberg</t>
  </si>
  <si>
    <t>Jenningsshire</t>
  </si>
  <si>
    <t>West Zachary</t>
  </si>
  <si>
    <t>Paulborough</t>
  </si>
  <si>
    <t>Rodriguezberg</t>
  </si>
  <si>
    <t>East Heather</t>
  </si>
  <si>
    <t>Hunterville</t>
  </si>
  <si>
    <t>New Lauren</t>
  </si>
  <si>
    <t>Kimberlyshire</t>
  </si>
  <si>
    <t>Everettland</t>
  </si>
  <si>
    <t>Jessicachester</t>
  </si>
  <si>
    <t>New Elizabeth</t>
  </si>
  <si>
    <t>West Peterberg</t>
  </si>
  <si>
    <t>Hortonstad</t>
  </si>
  <si>
    <t>Davisborough</t>
  </si>
  <si>
    <t>Schneiderville</t>
  </si>
  <si>
    <t>Port Sarah</t>
  </si>
  <si>
    <t>Stephenstad</t>
  </si>
  <si>
    <t>Charlotteshire</t>
  </si>
  <si>
    <t>Lake Christopherhaven</t>
  </si>
  <si>
    <t>Christinashire</t>
  </si>
  <si>
    <t>North Debra</t>
  </si>
  <si>
    <t>East Peterside</t>
  </si>
  <si>
    <t>Turnerton</t>
  </si>
  <si>
    <t>Kennethmouth</t>
  </si>
  <si>
    <t>Jonathanburgh</t>
  </si>
  <si>
    <t>Nicholsonmouth</t>
  </si>
  <si>
    <t>Philipland</t>
  </si>
  <si>
    <t>Mccartyville</t>
  </si>
  <si>
    <t>New Rachelmouth</t>
  </si>
  <si>
    <t>North Jill</t>
  </si>
  <si>
    <t>South Kathyberg</t>
  </si>
  <si>
    <t>Lake Aaronport</t>
  </si>
  <si>
    <t>New Veronica</t>
  </si>
  <si>
    <t>New Alexandraside</t>
  </si>
  <si>
    <t>South Debbiefort</t>
  </si>
  <si>
    <t>New Jennyville</t>
  </si>
  <si>
    <t>South Karibury</t>
  </si>
  <si>
    <t>Michaelchester</t>
  </si>
  <si>
    <t>Mendozabury</t>
  </si>
  <si>
    <t>North Meagan</t>
  </si>
  <si>
    <t>Perezburgh</t>
  </si>
  <si>
    <t>North Gary</t>
  </si>
  <si>
    <t>Jamieland</t>
  </si>
  <si>
    <t>East Kennethport</t>
  </si>
  <si>
    <t>Jillhaven</t>
  </si>
  <si>
    <t>South Spencerville</t>
  </si>
  <si>
    <t>Lake Karina</t>
  </si>
  <si>
    <t>Macdonaldbury</t>
  </si>
  <si>
    <t>New Reneefurt</t>
  </si>
  <si>
    <t>Port Jerrymouth</t>
  </si>
  <si>
    <t>Lake Heather</t>
  </si>
  <si>
    <t>South Eduardoberg</t>
  </si>
  <si>
    <t>Reginachester</t>
  </si>
  <si>
    <t>Fernandezshire</t>
  </si>
  <si>
    <t>Sophiahaven</t>
  </si>
  <si>
    <t>Andersonburgh</t>
  </si>
  <si>
    <t>East Laura</t>
  </si>
  <si>
    <t>South Coreybury</t>
  </si>
  <si>
    <t>Tylerchester</t>
  </si>
  <si>
    <t>New Ashley</t>
  </si>
  <si>
    <t>Aaronfort</t>
  </si>
  <si>
    <t>West Tara</t>
  </si>
  <si>
    <t>Johnsonport</t>
  </si>
  <si>
    <t>Martinezport</t>
  </si>
  <si>
    <t>Lake Aliciaburgh</t>
  </si>
  <si>
    <t>East Tiffanyville</t>
  </si>
  <si>
    <t>South Mary</t>
  </si>
  <si>
    <t>Thomasburgh</t>
  </si>
  <si>
    <t>Traceyburgh</t>
  </si>
  <si>
    <t>Moorechester</t>
  </si>
  <si>
    <t>Estestown</t>
  </si>
  <si>
    <t>Lake Kirkland</t>
  </si>
  <si>
    <t>Lake Andrew</t>
  </si>
  <si>
    <t>South Maryville</t>
  </si>
  <si>
    <t>Denisetown</t>
  </si>
  <si>
    <t>North Jacqueline</t>
  </si>
  <si>
    <t>Lake Jonathan</t>
  </si>
  <si>
    <t>Markfurt</t>
  </si>
  <si>
    <t>Rickychester</t>
  </si>
  <si>
    <t>Malonemouth</t>
  </si>
  <si>
    <t>East Bridget</t>
  </si>
  <si>
    <t>Katrinamouth</t>
  </si>
  <si>
    <t>Toddland</t>
  </si>
  <si>
    <t>Michaelstad</t>
  </si>
  <si>
    <t>Leeburgh</t>
  </si>
  <si>
    <t>Port Michaelmouth</t>
  </si>
  <si>
    <t>New Kenneth</t>
  </si>
  <si>
    <t>Davidmouth</t>
  </si>
  <si>
    <t>Jamestown</t>
  </si>
  <si>
    <t>East Michaelland</t>
  </si>
  <si>
    <t>New Beverly</t>
  </si>
  <si>
    <t>Jamesside</t>
  </si>
  <si>
    <t>East Terri</t>
  </si>
  <si>
    <t>Lopezville</t>
  </si>
  <si>
    <t>Melissamouth</t>
  </si>
  <si>
    <t>Smithhaven</t>
  </si>
  <si>
    <t>South Charlesburgh</t>
  </si>
  <si>
    <t>North Jennifertown</t>
  </si>
  <si>
    <t>East Barbaraborough</t>
  </si>
  <si>
    <t>West Eric</t>
  </si>
  <si>
    <t>Jacobhaven</t>
  </si>
  <si>
    <t>Port Karenview</t>
  </si>
  <si>
    <t>Jenniferton</t>
  </si>
  <si>
    <t>Gutierrezbury</t>
  </si>
  <si>
    <t>Masonville</t>
  </si>
  <si>
    <t>Hintonmouth</t>
  </si>
  <si>
    <t>South Jenna</t>
  </si>
  <si>
    <t>Lake Marcshire</t>
  </si>
  <si>
    <t>Lake Jeffrey</t>
  </si>
  <si>
    <t>Angelashire</t>
  </si>
  <si>
    <t>Jeremyborough</t>
  </si>
  <si>
    <t>East Joshuaton</t>
  </si>
  <si>
    <t>Michaelfurt</t>
  </si>
  <si>
    <t>Sarahchester</t>
  </si>
  <si>
    <t>Brownview</t>
  </si>
  <si>
    <t>East Christinastad</t>
  </si>
  <si>
    <t>Lisafort</t>
  </si>
  <si>
    <t>Port Nicoleport</t>
  </si>
  <si>
    <t>Port Melissa</t>
  </si>
  <si>
    <t>Port Kylemouth</t>
  </si>
  <si>
    <t>Deborahfurt</t>
  </si>
  <si>
    <t>Mendezmouth</t>
  </si>
  <si>
    <t>Lake Fredbury</t>
  </si>
  <si>
    <t>North Tracy</t>
  </si>
  <si>
    <t>Port Robertmouth</t>
  </si>
  <si>
    <t>Staceyberg</t>
  </si>
  <si>
    <t>South Kelly</t>
  </si>
  <si>
    <t>Collinsshire</t>
  </si>
  <si>
    <t>North Riley</t>
  </si>
  <si>
    <t>East Robertmouth</t>
  </si>
  <si>
    <t>Woodview</t>
  </si>
  <si>
    <t>Wrightstad</t>
  </si>
  <si>
    <t>Lake Aaronview</t>
  </si>
  <si>
    <t>Hollandchester</t>
  </si>
  <si>
    <t>Mannfurt</t>
  </si>
  <si>
    <t>Christinaborough</t>
  </si>
  <si>
    <t>West Donnachester</t>
  </si>
  <si>
    <t>Samanthaland</t>
  </si>
  <si>
    <t>Pamelamouth</t>
  </si>
  <si>
    <t>Jamesborough</t>
  </si>
  <si>
    <t>South Josephtown</t>
  </si>
  <si>
    <t>Jasmineside</t>
  </si>
  <si>
    <t>Port Jamesstad</t>
  </si>
  <si>
    <t>West Alicia</t>
  </si>
  <si>
    <t>South Daniel</t>
  </si>
  <si>
    <t>Heatherborough</t>
  </si>
  <si>
    <t>New Kaylaborough</t>
  </si>
  <si>
    <t>North Colin</t>
  </si>
  <si>
    <t>South Tiffany</t>
  </si>
  <si>
    <t>North Melaniemouth</t>
  </si>
  <si>
    <t>Ramirezhaven</t>
  </si>
  <si>
    <t>West Robertville</t>
  </si>
  <si>
    <t>Nelsonville</t>
  </si>
  <si>
    <t>New Monicashire</t>
  </si>
  <si>
    <t>Jessicaton</t>
  </si>
  <si>
    <t>Crystaltown</t>
  </si>
  <si>
    <t>Mayoberg</t>
  </si>
  <si>
    <t>East Karen</t>
  </si>
  <si>
    <t>Sharonbury</t>
  </si>
  <si>
    <t>Lake Christopher</t>
  </si>
  <si>
    <t>East Sarah</t>
  </si>
  <si>
    <t>Mcdanielview</t>
  </si>
  <si>
    <t>Stewartfurt</t>
  </si>
  <si>
    <t>Lake Danny</t>
  </si>
  <si>
    <t>Jamesville</t>
  </si>
  <si>
    <t>Port Cody</t>
  </si>
  <si>
    <t>East Rebecca</t>
  </si>
  <si>
    <t>Anthonyview</t>
  </si>
  <si>
    <t>Ericton</t>
  </si>
  <si>
    <t>Longland</t>
  </si>
  <si>
    <t>West Lisa</t>
  </si>
  <si>
    <t>Huntville</t>
  </si>
  <si>
    <t>East Joshua</t>
  </si>
  <si>
    <t>Hillborough</t>
  </si>
  <si>
    <t>East Joyce</t>
  </si>
  <si>
    <t>West Sabrina</t>
  </si>
  <si>
    <t>West Bethany</t>
  </si>
  <si>
    <t>New Shannon</t>
  </si>
  <si>
    <t>North Jenniferchester</t>
  </si>
  <si>
    <t>Martinezside</t>
  </si>
  <si>
    <t>Cherryborough</t>
  </si>
  <si>
    <t>West Courtney</t>
  </si>
  <si>
    <t>Kristophermouth</t>
  </si>
  <si>
    <t>Lake Tamara</t>
  </si>
  <si>
    <t>South Tamimouth</t>
  </si>
  <si>
    <t>Greenburgh</t>
  </si>
  <si>
    <t>Frazierchester</t>
  </si>
  <si>
    <t>North Veronica</t>
  </si>
  <si>
    <t>Port Garrettland</t>
  </si>
  <si>
    <t>North Natashaland</t>
  </si>
  <si>
    <t>Tammyfurt</t>
  </si>
  <si>
    <t>Brendashire</t>
  </si>
  <si>
    <t>Ramirezberg</t>
  </si>
  <si>
    <t>Howellport</t>
  </si>
  <si>
    <t>Brentborough</t>
  </si>
  <si>
    <t>Brendaton</t>
  </si>
  <si>
    <t>Donaldsontown</t>
  </si>
  <si>
    <t>Burnettfurt</t>
  </si>
  <si>
    <t>North Alexander</t>
  </si>
  <si>
    <t>New Richard</t>
  </si>
  <si>
    <t>North Lesliefort</t>
  </si>
  <si>
    <t>South Kathryn</t>
  </si>
  <si>
    <t>West John</t>
  </si>
  <si>
    <t>North Derek</t>
  </si>
  <si>
    <t>South Jennifer</t>
  </si>
  <si>
    <t>Stacymouth</t>
  </si>
  <si>
    <t>New Stephentown</t>
  </si>
  <si>
    <t>North Jennifer</t>
  </si>
  <si>
    <t>South Billytown</t>
  </si>
  <si>
    <t>North Curtis</t>
  </si>
  <si>
    <t>South Rebeccamouth</t>
  </si>
  <si>
    <t>Johnsonmouth</t>
  </si>
  <si>
    <t>Hancockmouth</t>
  </si>
  <si>
    <t>Lake Michaelborough</t>
  </si>
  <si>
    <t>Rojashaven</t>
  </si>
  <si>
    <t>North Suzanne</t>
  </si>
  <si>
    <t>Hortonborough</t>
  </si>
  <si>
    <t>Knightborough</t>
  </si>
  <si>
    <t>Port Katherine</t>
  </si>
  <si>
    <t>Mcphersonstad</t>
  </si>
  <si>
    <t>New Johnmouth</t>
  </si>
  <si>
    <t>Lake Jenniferside</t>
  </si>
  <si>
    <t>Lake Danaton</t>
  </si>
  <si>
    <t>Rachelside</t>
  </si>
  <si>
    <t>North James</t>
  </si>
  <si>
    <t>Tanyabury</t>
  </si>
  <si>
    <t>Kellistad</t>
  </si>
  <si>
    <t>North Michelle</t>
  </si>
  <si>
    <t>Lydiaberg</t>
  </si>
  <si>
    <t>East Jesseshire</t>
  </si>
  <si>
    <t>Maxborough</t>
  </si>
  <si>
    <t>West Teresaberg</t>
  </si>
  <si>
    <t>Jonesmouth</t>
  </si>
  <si>
    <t>East Sarahview</t>
  </si>
  <si>
    <t>New Cody</t>
  </si>
  <si>
    <t>Carterside</t>
  </si>
  <si>
    <t>Amandaview</t>
  </si>
  <si>
    <t>West Johnborough</t>
  </si>
  <si>
    <t>Clayfort</t>
  </si>
  <si>
    <t>North Susan</t>
  </si>
  <si>
    <t>New Kirk</t>
  </si>
  <si>
    <t>Jamesfurt</t>
  </si>
  <si>
    <t>Alexhaven</t>
  </si>
  <si>
    <t>South Jeffreyview</t>
  </si>
  <si>
    <t>Martinezville</t>
  </si>
  <si>
    <t>North Rodneyside</t>
  </si>
  <si>
    <t>East Adrianberg</t>
  </si>
  <si>
    <t>Matthewport</t>
  </si>
  <si>
    <t>New Samanthamouth</t>
  </si>
  <si>
    <t>Benjaminmouth</t>
  </si>
  <si>
    <t>East Janetland</t>
  </si>
  <si>
    <t>Kaitlynton</t>
  </si>
  <si>
    <t>Heidiview</t>
  </si>
  <si>
    <t>Steinstad</t>
  </si>
  <si>
    <t>Johnsstad</t>
  </si>
  <si>
    <t>Reedport</t>
  </si>
  <si>
    <t>New Calvinmouth</t>
  </si>
  <si>
    <t>Lake Tiffany</t>
  </si>
  <si>
    <t>Tammychester</t>
  </si>
  <si>
    <t>Tinafort</t>
  </si>
  <si>
    <t>Jonesshire</t>
  </si>
  <si>
    <t>Lake Kennethmouth</t>
  </si>
  <si>
    <t>East Henry</t>
  </si>
  <si>
    <t>South Kellyfort</t>
  </si>
  <si>
    <t>Wallaceburgh</t>
  </si>
  <si>
    <t>Port Scottbury</t>
  </si>
  <si>
    <t>New Jademouth</t>
  </si>
  <si>
    <t>Ruizhaven</t>
  </si>
  <si>
    <t>Brentmouth</t>
  </si>
  <si>
    <t>Margarethaven</t>
  </si>
  <si>
    <t>New Tiffany</t>
  </si>
  <si>
    <t>Pachecomouth</t>
  </si>
  <si>
    <t>Lauraville</t>
  </si>
  <si>
    <t>West Michaelbury</t>
  </si>
  <si>
    <t>Watsonmouth</t>
  </si>
  <si>
    <t>Lake Gregville</t>
  </si>
  <si>
    <t>New Theresafort</t>
  </si>
  <si>
    <t>Victoriashire</t>
  </si>
  <si>
    <t>East Patrick</t>
  </si>
  <si>
    <t>Lake Taylor</t>
  </si>
  <si>
    <t>New Jessicachester</t>
  </si>
  <si>
    <t>Port Chelsea</t>
  </si>
  <si>
    <t>West Susan</t>
  </si>
  <si>
    <t>Hensleystad</t>
  </si>
  <si>
    <t>Nancychester</t>
  </si>
  <si>
    <t>Port Robert</t>
  </si>
  <si>
    <t>New Daniel</t>
  </si>
  <si>
    <t>New Rebecca</t>
  </si>
  <si>
    <t>Annahaven</t>
  </si>
  <si>
    <t>West Manuelfort</t>
  </si>
  <si>
    <t>Port Margaretchester</t>
  </si>
  <si>
    <t>Hillstad</t>
  </si>
  <si>
    <t>South Annette</t>
  </si>
  <si>
    <t>Kirstenville</t>
  </si>
  <si>
    <t>Pamelaburgh</t>
  </si>
  <si>
    <t>East Gina</t>
  </si>
  <si>
    <t>New Melissaland</t>
  </si>
  <si>
    <t>Lake Johnton</t>
  </si>
  <si>
    <t>West Sarah</t>
  </si>
  <si>
    <t>Alexanderview</t>
  </si>
  <si>
    <t>Jonesland</t>
  </si>
  <si>
    <t>South David</t>
  </si>
  <si>
    <t>Colliertown</t>
  </si>
  <si>
    <t>West Alexandra</t>
  </si>
  <si>
    <t>Kellyberg</t>
  </si>
  <si>
    <t>Port Jamesport</t>
  </si>
  <si>
    <t>Lake Kristaville</t>
  </si>
  <si>
    <t>Brownside</t>
  </si>
  <si>
    <t>Martinfurt</t>
  </si>
  <si>
    <t>Kennethburgh</t>
  </si>
  <si>
    <t>North Leeville</t>
  </si>
  <si>
    <t>Kevinmouth</t>
  </si>
  <si>
    <t>South Richardbury</t>
  </si>
  <si>
    <t>New Lorifurt</t>
  </si>
  <si>
    <t>Sandovalhaven</t>
  </si>
  <si>
    <t>Riverachester</t>
  </si>
  <si>
    <t>Lake Jessicaside</t>
  </si>
  <si>
    <t>Longchester</t>
  </si>
  <si>
    <t>Ryanside</t>
  </si>
  <si>
    <t>Johnnychester</t>
  </si>
  <si>
    <t>Morrowfurt</t>
  </si>
  <si>
    <t>Williamsbury</t>
  </si>
  <si>
    <t>Lake Kimberly</t>
  </si>
  <si>
    <t>Kariport</t>
  </si>
  <si>
    <t>North Ronald</t>
  </si>
  <si>
    <t>West Samanthaland</t>
  </si>
  <si>
    <t>Perkinsberg</t>
  </si>
  <si>
    <t>Port Chrisville</t>
  </si>
  <si>
    <t>Kristenmouth</t>
  </si>
  <si>
    <t>New Latoyafort</t>
  </si>
  <si>
    <t>East Charlesport</t>
  </si>
  <si>
    <t>West Bobbyville</t>
  </si>
  <si>
    <t>Fieldsmouth</t>
  </si>
  <si>
    <t>East Megan</t>
  </si>
  <si>
    <t>Amandabury</t>
  </si>
  <si>
    <t>South Nicholasport</t>
  </si>
  <si>
    <t>Rachaelmouth</t>
  </si>
  <si>
    <t>South Gabriellehaven</t>
  </si>
  <si>
    <t>Zacharychester</t>
  </si>
  <si>
    <t>Sarahfort</t>
  </si>
  <si>
    <t>West Devon</t>
  </si>
  <si>
    <t>Lake Keith</t>
  </si>
  <si>
    <t>New Nataliechester</t>
  </si>
  <si>
    <t>Port Amandaside</t>
  </si>
  <si>
    <t>South Stacyside</t>
  </si>
  <si>
    <t>Livingstonland</t>
  </si>
  <si>
    <t>North Bradleyfort</t>
  </si>
  <si>
    <t>Lake Stevenville</t>
  </si>
  <si>
    <t>Lake Kevin</t>
  </si>
  <si>
    <t>Port William</t>
  </si>
  <si>
    <t>Lake Daniellehaven</t>
  </si>
  <si>
    <t>Natalieburgh</t>
  </si>
  <si>
    <t>Susanchester</t>
  </si>
  <si>
    <t>East Joseph</t>
  </si>
  <si>
    <t>Edwardsport</t>
  </si>
  <si>
    <t>West Pamchester</t>
  </si>
  <si>
    <t>Turnerport</t>
  </si>
  <si>
    <t>West Angela</t>
  </si>
  <si>
    <t>Mistychester</t>
  </si>
  <si>
    <t>Lawsonville</t>
  </si>
  <si>
    <t>West Angel</t>
  </si>
  <si>
    <t>Matthewshire</t>
  </si>
  <si>
    <t>North Jeffery</t>
  </si>
  <si>
    <t>Port Josephland</t>
  </si>
  <si>
    <t>Port Andreaview</t>
  </si>
  <si>
    <t>Lake Michaelhaven</t>
  </si>
  <si>
    <t>Lake Valerieland</t>
  </si>
  <si>
    <t>Gillville</t>
  </si>
  <si>
    <t>Maryside</t>
  </si>
  <si>
    <t>Erikaview</t>
  </si>
  <si>
    <t>Port Chad</t>
  </si>
  <si>
    <t>Port Nancyshire</t>
  </si>
  <si>
    <t>New Dana</t>
  </si>
  <si>
    <t>New Jasmine</t>
  </si>
  <si>
    <t>Davidview</t>
  </si>
  <si>
    <t>East Jimmy</t>
  </si>
  <si>
    <t>East Mauricebury</t>
  </si>
  <si>
    <t>New Mariah</t>
  </si>
  <si>
    <t>South Nicholas</t>
  </si>
  <si>
    <t>Danielleview</t>
  </si>
  <si>
    <t>Port Normanport</t>
  </si>
  <si>
    <t>South Coreyberg</t>
  </si>
  <si>
    <t>West Reginald</t>
  </si>
  <si>
    <t>North Deborahmouth</t>
  </si>
  <si>
    <t>Reedmouth</t>
  </si>
  <si>
    <t>South Emilyville</t>
  </si>
  <si>
    <t>South Susan</t>
  </si>
  <si>
    <t>East John</t>
  </si>
  <si>
    <t>Nicolebury</t>
  </si>
  <si>
    <t>Sheilaville</t>
  </si>
  <si>
    <t>Welchburgh</t>
  </si>
  <si>
    <t>Port Aliciaberg</t>
  </si>
  <si>
    <t>Brianburgh</t>
  </si>
  <si>
    <t>Baxterview</t>
  </si>
  <si>
    <t>Beckerview</t>
  </si>
  <si>
    <t>Edwardport</t>
  </si>
  <si>
    <t>North Thomasstad</t>
  </si>
  <si>
    <t>Andersonfort</t>
  </si>
  <si>
    <t>Tapiaport</t>
  </si>
  <si>
    <t>New Bryantown</t>
  </si>
  <si>
    <t>North Susanland</t>
  </si>
  <si>
    <t>South Alanview</t>
  </si>
  <si>
    <t>Hodgeschester</t>
  </si>
  <si>
    <t>Petershire</t>
  </si>
  <si>
    <t>West Valerie</t>
  </si>
  <si>
    <t>Lake Kim</t>
  </si>
  <si>
    <t>New Sydney</t>
  </si>
  <si>
    <t>Markton</t>
  </si>
  <si>
    <t>West Anne</t>
  </si>
  <si>
    <t>West Meagan</t>
  </si>
  <si>
    <t>North Dylan</t>
  </si>
  <si>
    <t>North Andrewhaven</t>
  </si>
  <si>
    <t>Calvintown</t>
  </si>
  <si>
    <t>Bowersburgh</t>
  </si>
  <si>
    <t>North Samanthatown</t>
  </si>
  <si>
    <t>West Brendaside</t>
  </si>
  <si>
    <t>Christophermouth</t>
  </si>
  <si>
    <t>Ariasfort</t>
  </si>
  <si>
    <t>Martinezfurt</t>
  </si>
  <si>
    <t>Gallagherstad</t>
  </si>
  <si>
    <t>Dannyland</t>
  </si>
  <si>
    <t>Tannermouth</t>
  </si>
  <si>
    <t>South Nathanhaven</t>
  </si>
  <si>
    <t>Katrinaborough</t>
  </si>
  <si>
    <t>Josephchester</t>
  </si>
  <si>
    <t>East Zachary</t>
  </si>
  <si>
    <t>South Tinafort</t>
  </si>
  <si>
    <t>Kathrynhaven</t>
  </si>
  <si>
    <t>East Garrettberg</t>
  </si>
  <si>
    <t>South Ericstad</t>
  </si>
  <si>
    <t>South Erin</t>
  </si>
  <si>
    <t>South Geraldside</t>
  </si>
  <si>
    <t>Lake Sarahburgh</t>
  </si>
  <si>
    <t>South Ronaldshire</t>
  </si>
  <si>
    <t>South Sydney</t>
  </si>
  <si>
    <t>West Judith</t>
  </si>
  <si>
    <t>Kennethton</t>
  </si>
  <si>
    <t>South Carolmouth</t>
  </si>
  <si>
    <t>Danielborough</t>
  </si>
  <si>
    <t>North Gregoryfort</t>
  </si>
  <si>
    <t>Stephenville</t>
  </si>
  <si>
    <t>Port Victoria</t>
  </si>
  <si>
    <t>Taylormouth</t>
  </si>
  <si>
    <t>Georgemouth</t>
  </si>
  <si>
    <t>Lewisshire</t>
  </si>
  <si>
    <t>Brittanyview</t>
  </si>
  <si>
    <t>Lake Dennisburgh</t>
  </si>
  <si>
    <t>Rossshire</t>
  </si>
  <si>
    <t>Markborough</t>
  </si>
  <si>
    <t>Craneport</t>
  </si>
  <si>
    <t>Paulside</t>
  </si>
  <si>
    <t>Lake Susanberg</t>
  </si>
  <si>
    <t>South Tracy</t>
  </si>
  <si>
    <t>Catherineview</t>
  </si>
  <si>
    <t>West Russellton</t>
  </si>
  <si>
    <t>West Matthew</t>
  </si>
  <si>
    <t>Guerreroview</t>
  </si>
  <si>
    <t>Jeffersonview</t>
  </si>
  <si>
    <t>Kellymouth</t>
  </si>
  <si>
    <t>Holmesland</t>
  </si>
  <si>
    <t>Port Anthonymouth</t>
  </si>
  <si>
    <t>Lorichester</t>
  </si>
  <si>
    <t>Averyview</t>
  </si>
  <si>
    <t>Johnsonstad</t>
  </si>
  <si>
    <t>South Jeffrey</t>
  </si>
  <si>
    <t>Annton</t>
  </si>
  <si>
    <t>Lopezside</t>
  </si>
  <si>
    <t>Ellisland</t>
  </si>
  <si>
    <t>North Shawn</t>
  </si>
  <si>
    <t>Hollandton</t>
  </si>
  <si>
    <t>East Dustinburgh</t>
  </si>
  <si>
    <t>West Pamelashire</t>
  </si>
  <si>
    <t>Stevenland</t>
  </si>
  <si>
    <t>Kirbyborough</t>
  </si>
  <si>
    <t>Port Kathleen</t>
  </si>
  <si>
    <t>Melissaville</t>
  </si>
  <si>
    <t>Charlotteland</t>
  </si>
  <si>
    <t>Francofurt</t>
  </si>
  <si>
    <t>Nicoleview</t>
  </si>
  <si>
    <t>Teresaberg</t>
  </si>
  <si>
    <t>East Andrew</t>
  </si>
  <si>
    <t>East Alyssa</t>
  </si>
  <si>
    <t>Port Jose</t>
  </si>
  <si>
    <t>Parkerstad</t>
  </si>
  <si>
    <t>West Codyton</t>
  </si>
  <si>
    <t>Vargaschester</t>
  </si>
  <si>
    <t>New Angela</t>
  </si>
  <si>
    <t>Kylefurt</t>
  </si>
  <si>
    <t>New Adrianport</t>
  </si>
  <si>
    <t>Martinmouth</t>
  </si>
  <si>
    <t>Port Tylerbury</t>
  </si>
  <si>
    <t>Port Douglas</t>
  </si>
  <si>
    <t>Camposborough</t>
  </si>
  <si>
    <t>West Christopherchester</t>
  </si>
  <si>
    <t>North Andrea</t>
  </si>
  <si>
    <t>Williamsberg</t>
  </si>
  <si>
    <t>East Joshuashire</t>
  </si>
  <si>
    <t>Aaronstad</t>
  </si>
  <si>
    <t>East Melindaberg</t>
  </si>
  <si>
    <t>Lake Adamborough</t>
  </si>
  <si>
    <t>West Brandifort</t>
  </si>
  <si>
    <t>Rebeccaberg</t>
  </si>
  <si>
    <t>Michaelborough</t>
  </si>
  <si>
    <t>Barnesborough</t>
  </si>
  <si>
    <t>Port Kennethmouth</t>
  </si>
  <si>
    <t>Cunninghamton</t>
  </si>
  <si>
    <t>Davidsonburgh</t>
  </si>
  <si>
    <t>Tamaraberg</t>
  </si>
  <si>
    <t>Port Juan</t>
  </si>
  <si>
    <t>South Kristafort</t>
  </si>
  <si>
    <t>New Pamelaland</t>
  </si>
  <si>
    <t>Lake Erinfurt</t>
  </si>
  <si>
    <t>North Mitchellfurt</t>
  </si>
  <si>
    <t>South Melissa</t>
  </si>
  <si>
    <t>New Robert</t>
  </si>
  <si>
    <t>Ramosside</t>
  </si>
  <si>
    <t>Lake Michael</t>
  </si>
  <si>
    <t>Bestfurt</t>
  </si>
  <si>
    <t>New Angie</t>
  </si>
  <si>
    <t>South Christopherport</t>
  </si>
  <si>
    <t>Port Timothyville</t>
  </si>
  <si>
    <t>North Timothymouth</t>
  </si>
  <si>
    <t>Lake Kennethfurt</t>
  </si>
  <si>
    <t>West Joseph</t>
  </si>
  <si>
    <t>Lake Yvonne</t>
  </si>
  <si>
    <t>Lake Matthew</t>
  </si>
  <si>
    <t>Port Samanthachester</t>
  </si>
  <si>
    <t>Snowhaven</t>
  </si>
  <si>
    <t>New Jessicastad</t>
  </si>
  <si>
    <t>Lake Timothyshire</t>
  </si>
  <si>
    <t>Thomasside</t>
  </si>
  <si>
    <t>Prestonhaven</t>
  </si>
  <si>
    <t>Jacksonmouth</t>
  </si>
  <si>
    <t>Pagestad</t>
  </si>
  <si>
    <t>Garciahaven</t>
  </si>
  <si>
    <t>Ashleeland</t>
  </si>
  <si>
    <t>East Melanie</t>
  </si>
  <si>
    <t>Haynesberg</t>
  </si>
  <si>
    <t>Amandaberg</t>
  </si>
  <si>
    <t>Briggsborough</t>
  </si>
  <si>
    <t>Matthewhaven</t>
  </si>
  <si>
    <t>Robertville</t>
  </si>
  <si>
    <t>Alexisfurt</t>
  </si>
  <si>
    <t>North Mirandafurt</t>
  </si>
  <si>
    <t>Piercebury</t>
  </si>
  <si>
    <t>Joshuaton</t>
  </si>
  <si>
    <t>Richmondtown</t>
  </si>
  <si>
    <t>West Dianaberg</t>
  </si>
  <si>
    <t>East Timothy</t>
  </si>
  <si>
    <t>Port Nicoleburgh</t>
  </si>
  <si>
    <t>North Suzannemouth</t>
  </si>
  <si>
    <t>Lake Kendraville</t>
  </si>
  <si>
    <t>Cherylborough</t>
  </si>
  <si>
    <t>South Kaitlynview</t>
  </si>
  <si>
    <t>Stephenside</t>
  </si>
  <si>
    <t>New Kathrynmouth</t>
  </si>
  <si>
    <t>East Teresabury</t>
  </si>
  <si>
    <t>New Jessica</t>
  </si>
  <si>
    <t>Stevenburgh</t>
  </si>
  <si>
    <t>Johnsonbury</t>
  </si>
  <si>
    <t>North Lisa</t>
  </si>
  <si>
    <t>South Pamelaside</t>
  </si>
  <si>
    <t>Karenshire</t>
  </si>
  <si>
    <t>Port Anthonyside</t>
  </si>
  <si>
    <t>Acostaborough</t>
  </si>
  <si>
    <t>New Raymond</t>
  </si>
  <si>
    <t>West Robert</t>
  </si>
  <si>
    <t>Jasonview</t>
  </si>
  <si>
    <t>Lake Debra</t>
  </si>
  <si>
    <t>Shawbury</t>
  </si>
  <si>
    <t>Moniqueborough</t>
  </si>
  <si>
    <t>West Jessicastad</t>
  </si>
  <si>
    <t>West Briannamouth</t>
  </si>
  <si>
    <t>West Julia</t>
  </si>
  <si>
    <t>Kristinbury</t>
  </si>
  <si>
    <t>Buckfort</t>
  </si>
  <si>
    <t>East Jesse</t>
  </si>
  <si>
    <t>Rebeccaburgh</t>
  </si>
  <si>
    <t>Lake Christinefurt</t>
  </si>
  <si>
    <t>Goodton</t>
  </si>
  <si>
    <t>Port Jennifer</t>
  </si>
  <si>
    <t>Davisshire</t>
  </si>
  <si>
    <t>West Danielfurt</t>
  </si>
  <si>
    <t>Rubenview</t>
  </si>
  <si>
    <t>Alvaradofurt</t>
  </si>
  <si>
    <t>Patriciamouth</t>
  </si>
  <si>
    <t>Markbury</t>
  </si>
  <si>
    <t>South Keith</t>
  </si>
  <si>
    <t>Port Bruce</t>
  </si>
  <si>
    <t>Carlaview</t>
  </si>
  <si>
    <t>New Phillipfurt</t>
  </si>
  <si>
    <t>Franciscoville</t>
  </si>
  <si>
    <t>North Kyle</t>
  </si>
  <si>
    <t>West Amandaside</t>
  </si>
  <si>
    <t>West Spencer</t>
  </si>
  <si>
    <t>East Justinton</t>
  </si>
  <si>
    <t>Morseborough</t>
  </si>
  <si>
    <t>Gentryport</t>
  </si>
  <si>
    <t>Bethberg</t>
  </si>
  <si>
    <t>Mooremouth</t>
  </si>
  <si>
    <t>New Caseyville</t>
  </si>
  <si>
    <t>West Shelly</t>
  </si>
  <si>
    <t>West Christyview</t>
  </si>
  <si>
    <t>Lake Kyleberg</t>
  </si>
  <si>
    <t>Emilystad</t>
  </si>
  <si>
    <t>Millston</t>
  </si>
  <si>
    <t>Rushmouth</t>
  </si>
  <si>
    <t>Weberport</t>
  </si>
  <si>
    <t>East Jeffrey</t>
  </si>
  <si>
    <t>Jennifermouth</t>
  </si>
  <si>
    <t>Port Jeremiah</t>
  </si>
  <si>
    <t>East Marcusstad</t>
  </si>
  <si>
    <t>East Jennifer</t>
  </si>
  <si>
    <t>Lopezberg</t>
  </si>
  <si>
    <t>Lake Gary</t>
  </si>
  <si>
    <t>East Tamaraberg</t>
  </si>
  <si>
    <t>Juliabury</t>
  </si>
  <si>
    <t>North Heather</t>
  </si>
  <si>
    <t>South Jorge</t>
  </si>
  <si>
    <t>West Christine</t>
  </si>
  <si>
    <t>South Loriview</t>
  </si>
  <si>
    <t>Curtischester</t>
  </si>
  <si>
    <t>Sarahtown</t>
  </si>
  <si>
    <t>Port Dianahaven</t>
  </si>
  <si>
    <t>Kaylaside</t>
  </si>
  <si>
    <t>New Adrianland</t>
  </si>
  <si>
    <t>Peterschester</t>
  </si>
  <si>
    <t>Lake Haleyland</t>
  </si>
  <si>
    <t>South Caitlinville</t>
  </si>
  <si>
    <t>Christopherburgh</t>
  </si>
  <si>
    <t>East Jacobborough</t>
  </si>
  <si>
    <t>South Danielleside</t>
  </si>
  <si>
    <t>Lovemouth</t>
  </si>
  <si>
    <t>Nancyfurt</t>
  </si>
  <si>
    <t>North Jamesside</t>
  </si>
  <si>
    <t>Edwardborough</t>
  </si>
  <si>
    <t>Mooreborough</t>
  </si>
  <si>
    <t>West Roger</t>
  </si>
  <si>
    <t>Meganhaven</t>
  </si>
  <si>
    <t>Manuelborough</t>
  </si>
  <si>
    <t>Shafferstad</t>
  </si>
  <si>
    <t>East Susanchester</t>
  </si>
  <si>
    <t>Gonzalezchester</t>
  </si>
  <si>
    <t>New Barbaraview</t>
  </si>
  <si>
    <t>Juliaside</t>
  </si>
  <si>
    <t>North Jamesberg</t>
  </si>
  <si>
    <t>Lake Kristinechester</t>
  </si>
  <si>
    <t>South Elizabethville</t>
  </si>
  <si>
    <t>Wheelertown</t>
  </si>
  <si>
    <t>Williamsside</t>
  </si>
  <si>
    <t>Tonyview</t>
  </si>
  <si>
    <t>Thomasfort</t>
  </si>
  <si>
    <t>West Brandonbury</t>
  </si>
  <si>
    <t>South Robert</t>
  </si>
  <si>
    <t>Port Danielle</t>
  </si>
  <si>
    <t>Timothyshire</t>
  </si>
  <si>
    <t>North Andrew</t>
  </si>
  <si>
    <t>Port Joshua</t>
  </si>
  <si>
    <t>Port Derrickburgh</t>
  </si>
  <si>
    <t>Port Kimberly</t>
  </si>
  <si>
    <t>Scottfurt</t>
  </si>
  <si>
    <t>Port Michaelstad</t>
  </si>
  <si>
    <t>Derekborough</t>
  </si>
  <si>
    <t>Collinsfurt</t>
  </si>
  <si>
    <t>East Haleystad</t>
  </si>
  <si>
    <t>Roblesberg</t>
  </si>
  <si>
    <t>Riveraland</t>
  </si>
  <si>
    <t>Phillipsfurt</t>
  </si>
  <si>
    <t>Beardborough</t>
  </si>
  <si>
    <t>East Davidfurt</t>
  </si>
  <si>
    <t>West Anthonyton</t>
  </si>
  <si>
    <t>West Tony</t>
  </si>
  <si>
    <t>North Tracyview</t>
  </si>
  <si>
    <t>Andrewport</t>
  </si>
  <si>
    <t>Davidhaven</t>
  </si>
  <si>
    <t>Castrofort</t>
  </si>
  <si>
    <t>East Kevin</t>
  </si>
  <si>
    <t>Davidport</t>
  </si>
  <si>
    <t>Lake Ernestland</t>
  </si>
  <si>
    <t>North Christopherberg</t>
  </si>
  <si>
    <t>Lake Evan</t>
  </si>
  <si>
    <t>Cookfurt</t>
  </si>
  <si>
    <t>Mcdonaldside</t>
  </si>
  <si>
    <t>Barberburgh</t>
  </si>
  <si>
    <t>North Jasonstad</t>
  </si>
  <si>
    <t>Port Edwardshire</t>
  </si>
  <si>
    <t>Johnsonside</t>
  </si>
  <si>
    <t>East Travisside</t>
  </si>
  <si>
    <t>Port Jessicamouth</t>
  </si>
  <si>
    <t>New Stanleyfurt</t>
  </si>
  <si>
    <t>Andreastad</t>
  </si>
  <si>
    <t>Howellfurt</t>
  </si>
  <si>
    <t>New Hunter</t>
  </si>
  <si>
    <t>East Beverlymouth</t>
  </si>
  <si>
    <t>Debrastad</t>
  </si>
  <si>
    <t>New Samuel</t>
  </si>
  <si>
    <t>Brooksland</t>
  </si>
  <si>
    <t>North Bobbyside</t>
  </si>
  <si>
    <t>Port Peterville</t>
  </si>
  <si>
    <t>Port Jonathanland</t>
  </si>
  <si>
    <t>Kennethland</t>
  </si>
  <si>
    <t>Lake Terrifort</t>
  </si>
  <si>
    <t>Allisonbury</t>
  </si>
  <si>
    <t>Martinstad</t>
  </si>
  <si>
    <t>North Stefanie</t>
  </si>
  <si>
    <t>South Danielville</t>
  </si>
  <si>
    <t>Randyfort</t>
  </si>
  <si>
    <t>Darleneton</t>
  </si>
  <si>
    <t>Vasquezborough</t>
  </si>
  <si>
    <t>Phyllisside</t>
  </si>
  <si>
    <t>Tammyville</t>
  </si>
  <si>
    <t>North Danielle</t>
  </si>
  <si>
    <t>South Alisonchester</t>
  </si>
  <si>
    <t>Cruzborough</t>
  </si>
  <si>
    <t>South Timothy</t>
  </si>
  <si>
    <t>West Jerry</t>
  </si>
  <si>
    <t>Dunnmouth</t>
  </si>
  <si>
    <t>North Alanview</t>
  </si>
  <si>
    <t>Alanshire</t>
  </si>
  <si>
    <t>Port Alexandrashire</t>
  </si>
  <si>
    <t>Craigborough</t>
  </si>
  <si>
    <t>Barnesfort</t>
  </si>
  <si>
    <t>Mooreport</t>
  </si>
  <si>
    <t>South Mariah</t>
  </si>
  <si>
    <t>West Jasmine</t>
  </si>
  <si>
    <t>Lake Jessica</t>
  </si>
  <si>
    <t>West Alison</t>
  </si>
  <si>
    <t>Lake Vicki</t>
  </si>
  <si>
    <t>Carlahaven</t>
  </si>
  <si>
    <t>Farmerport</t>
  </si>
  <si>
    <t>Justinfort</t>
  </si>
  <si>
    <t>Mcdowellhaven</t>
  </si>
  <si>
    <t>South Thomasberg</t>
  </si>
  <si>
    <t>Port Dawn</t>
  </si>
  <si>
    <t>Curtisview</t>
  </si>
  <si>
    <t>Garrettburgh</t>
  </si>
  <si>
    <t>Brockhaven</t>
  </si>
  <si>
    <t>Westmouth</t>
  </si>
  <si>
    <t>Higginsburgh</t>
  </si>
  <si>
    <t>New Grant</t>
  </si>
  <si>
    <t>Vanessaport</t>
  </si>
  <si>
    <t>North Victor</t>
  </si>
  <si>
    <t>Port Debra</t>
  </si>
  <si>
    <t>Darrenton</t>
  </si>
  <si>
    <t>Caseyside</t>
  </si>
  <si>
    <t>Gravestown</t>
  </si>
  <si>
    <t>South Zachary</t>
  </si>
  <si>
    <t>Tammyport</t>
  </si>
  <si>
    <t>East Jennifermouth</t>
  </si>
  <si>
    <t>Port Jasonfort</t>
  </si>
  <si>
    <t>New Michaelfort</t>
  </si>
  <si>
    <t>Mercedesville</t>
  </si>
  <si>
    <t>Guerreromouth</t>
  </si>
  <si>
    <t>Lake Jesse</t>
  </si>
  <si>
    <t>South Kristifurt</t>
  </si>
  <si>
    <t>Martinezborough</t>
  </si>
  <si>
    <t>Port Michaelshire</t>
  </si>
  <si>
    <t>Danielburgh</t>
  </si>
  <si>
    <t>North Michael</t>
  </si>
  <si>
    <t>West Arthurbury</t>
  </si>
  <si>
    <t>Montgomerymouth</t>
  </si>
  <si>
    <t>Miguelstad</t>
  </si>
  <si>
    <t>South Keithview</t>
  </si>
  <si>
    <t>Lake Stephanie</t>
  </si>
  <si>
    <t>Rodriguezchester</t>
  </si>
  <si>
    <t>Olsenfurt</t>
  </si>
  <si>
    <t>New Danielmouth</t>
  </si>
  <si>
    <t>New Justin</t>
  </si>
  <si>
    <t>Buckhaven</t>
  </si>
  <si>
    <t>Richardborough</t>
  </si>
  <si>
    <t>Kendraland</t>
  </si>
  <si>
    <t>Smithshire</t>
  </si>
  <si>
    <t>South Lindaborough</t>
  </si>
  <si>
    <t>West Daniellehaven</t>
  </si>
  <si>
    <t>East Joshuamouth</t>
  </si>
  <si>
    <t>West James</t>
  </si>
  <si>
    <t>Rodriguezmouth</t>
  </si>
  <si>
    <t>New Walter</t>
  </si>
  <si>
    <t>North Barbarafort</t>
  </si>
  <si>
    <t>West Marc</t>
  </si>
  <si>
    <t>Port Davidchester</t>
  </si>
  <si>
    <t>Irwinmouth</t>
  </si>
  <si>
    <t>Lake Johnmouth</t>
  </si>
  <si>
    <t>Port Craig</t>
  </si>
  <si>
    <t>South Kathy</t>
  </si>
  <si>
    <t>New John</t>
  </si>
  <si>
    <t>North Juanland</t>
  </si>
  <si>
    <t>East Kimberly</t>
  </si>
  <si>
    <t>Garciafort</t>
  </si>
  <si>
    <t>Port Charlesbury</t>
  </si>
  <si>
    <t>Port Charlesfurt</t>
  </si>
  <si>
    <t>Davisport</t>
  </si>
  <si>
    <t>Travisport</t>
  </si>
  <si>
    <t>Lopezton</t>
  </si>
  <si>
    <t>North Cory</t>
  </si>
  <si>
    <t>East Logan</t>
  </si>
  <si>
    <t>North Brittany</t>
  </si>
  <si>
    <t>Garymouth</t>
  </si>
  <si>
    <t>Lake Justin</t>
  </si>
  <si>
    <t>New Amandamouth</t>
  </si>
  <si>
    <t>North Alexandrafurt</t>
  </si>
  <si>
    <t>South Ariel</t>
  </si>
  <si>
    <t>Port Nicholas</t>
  </si>
  <si>
    <t>Jasonburgh</t>
  </si>
  <si>
    <t>Jeremystad</t>
  </si>
  <si>
    <t>Curtisland</t>
  </si>
  <si>
    <t>South Benjaminfort</t>
  </si>
  <si>
    <t>Tonyborough</t>
  </si>
  <si>
    <t>New Holly</t>
  </si>
  <si>
    <t>North Wesleymouth</t>
  </si>
  <si>
    <t>North Robertobury</t>
  </si>
  <si>
    <t>South Ricky</t>
  </si>
  <si>
    <t>New Ryanton</t>
  </si>
  <si>
    <t>Langside</t>
  </si>
  <si>
    <t>Staceyview</t>
  </si>
  <si>
    <t>Miguelside</t>
  </si>
  <si>
    <t>East Ashleyhaven</t>
  </si>
  <si>
    <t>East Micheleborough</t>
  </si>
  <si>
    <t>Lake Teresaville</t>
  </si>
  <si>
    <t>Kellyport</t>
  </si>
  <si>
    <t>Davilaland</t>
  </si>
  <si>
    <t>Lake Crystalhaven</t>
  </si>
  <si>
    <t>Lake Phillip</t>
  </si>
  <si>
    <t>Armstronghaven</t>
  </si>
  <si>
    <t>East Tarahaven</t>
  </si>
  <si>
    <t>Matafurt</t>
  </si>
  <si>
    <t>Jasonfurt</t>
  </si>
  <si>
    <t>Chadberg</t>
  </si>
  <si>
    <t>North Laurahaven</t>
  </si>
  <si>
    <t>East Ryan</t>
  </si>
  <si>
    <t>Reginaldmouth</t>
  </si>
  <si>
    <t>Petersonton</t>
  </si>
  <si>
    <t>Pearsonshire</t>
  </si>
  <si>
    <t>Port Gary</t>
  </si>
  <si>
    <t>Lake Jamesside</t>
  </si>
  <si>
    <t>South Antonioburgh</t>
  </si>
  <si>
    <t>South Michaelmouth</t>
  </si>
  <si>
    <t>Port Stevenland</t>
  </si>
  <si>
    <t>Hammondport</t>
  </si>
  <si>
    <t>Lake Norma</t>
  </si>
  <si>
    <t>Timothyside</t>
  </si>
  <si>
    <t>Lake Deborah</t>
  </si>
  <si>
    <t>Lake Sandyside</t>
  </si>
  <si>
    <t>Nicolechester</t>
  </si>
  <si>
    <t>Kevinton</t>
  </si>
  <si>
    <t>Griffithtown</t>
  </si>
  <si>
    <t>Laurenton</t>
  </si>
  <si>
    <t>Davidland</t>
  </si>
  <si>
    <t>Erinmouth</t>
  </si>
  <si>
    <t>East Thomasview</t>
  </si>
  <si>
    <t>Antonioland</t>
  </si>
  <si>
    <t>Andersonland</t>
  </si>
  <si>
    <t>Conwayton</t>
  </si>
  <si>
    <t>Figueroamouth</t>
  </si>
  <si>
    <t>New Jessicaside</t>
  </si>
  <si>
    <t>New Kristifurt</t>
  </si>
  <si>
    <t>Carterstad</t>
  </si>
  <si>
    <t>Port Susan</t>
  </si>
  <si>
    <t>North Deniseport</t>
  </si>
  <si>
    <t>Johnstown</t>
  </si>
  <si>
    <t>North Michaelshire</t>
  </si>
  <si>
    <t>Lake Hannah</t>
  </si>
  <si>
    <t>East Spencer</t>
  </si>
  <si>
    <t>Brianport</t>
  </si>
  <si>
    <t>Josephville</t>
  </si>
  <si>
    <t>Port Sherryport</t>
  </si>
  <si>
    <t>Ericside</t>
  </si>
  <si>
    <t>New Steven</t>
  </si>
  <si>
    <t>New Aaron</t>
  </si>
  <si>
    <t>New Davidview</t>
  </si>
  <si>
    <t>North Brian</t>
  </si>
  <si>
    <t>South Steven</t>
  </si>
  <si>
    <t>Markburgh</t>
  </si>
  <si>
    <t>Robertsmouth</t>
  </si>
  <si>
    <t>Wilsonstad</t>
  </si>
  <si>
    <t>New Nathan</t>
  </si>
  <si>
    <t>Port Beth</t>
  </si>
  <si>
    <t>West Kara</t>
  </si>
  <si>
    <t>Port Amberstad</t>
  </si>
  <si>
    <t>Coxton</t>
  </si>
  <si>
    <t>Joehaven</t>
  </si>
  <si>
    <t>North Colleen</t>
  </si>
  <si>
    <t>Port Tiffany</t>
  </si>
  <si>
    <t>Lucerohaven</t>
  </si>
  <si>
    <t>Amandastad</t>
  </si>
  <si>
    <t>Anthonyport</t>
  </si>
  <si>
    <t>Johnsonchester</t>
  </si>
  <si>
    <t>Kathrynbury</t>
  </si>
  <si>
    <t>Lozanofurt</t>
  </si>
  <si>
    <t>Juanmouth</t>
  </si>
  <si>
    <t>Lake Edward</t>
  </si>
  <si>
    <t>New Brianstad</t>
  </si>
  <si>
    <t>New Parker</t>
  </si>
  <si>
    <t>Taylorhaven</t>
  </si>
  <si>
    <t>Port Amandaport</t>
  </si>
  <si>
    <t>Romeroview</t>
  </si>
  <si>
    <t>Sparksside</t>
  </si>
  <si>
    <t>Rogersview</t>
  </si>
  <si>
    <t>New Matthewmouth</t>
  </si>
  <si>
    <t>Joannafort</t>
  </si>
  <si>
    <t>Williamsview</t>
  </si>
  <si>
    <t>North Edwardton</t>
  </si>
  <si>
    <t>East Alanburgh</t>
  </si>
  <si>
    <t>Christopherfort</t>
  </si>
  <si>
    <t>Stanleyview</t>
  </si>
  <si>
    <t>Watkinsport</t>
  </si>
  <si>
    <t>East Christopherstad</t>
  </si>
  <si>
    <t>New Beverlychester</t>
  </si>
  <si>
    <t>Andresmouth</t>
  </si>
  <si>
    <t>Brownbury</t>
  </si>
  <si>
    <t>Lake Richardton</t>
  </si>
  <si>
    <t>East Brandytown</t>
  </si>
  <si>
    <t>Michaelview</t>
  </si>
  <si>
    <t>Port Steveville</t>
  </si>
  <si>
    <t>Sanchezchester</t>
  </si>
  <si>
    <t>Port Meagan</t>
  </si>
  <si>
    <t>East Robertland</t>
  </si>
  <si>
    <t>Rachelland</t>
  </si>
  <si>
    <t>Austinview</t>
  </si>
  <si>
    <t>Leonburgh</t>
  </si>
  <si>
    <t>Charlesbury</t>
  </si>
  <si>
    <t>Simpsonberg</t>
  </si>
  <si>
    <t>Port Laurenborough</t>
  </si>
  <si>
    <t>New Kimberly</t>
  </si>
  <si>
    <t>Davisbury</t>
  </si>
  <si>
    <t>Curtisfurt</t>
  </si>
  <si>
    <t>Lake Ryan</t>
  </si>
  <si>
    <t>Port Lisaborough</t>
  </si>
  <si>
    <t>North Daniel</t>
  </si>
  <si>
    <t>Fullerchester</t>
  </si>
  <si>
    <t>Kelliville</t>
  </si>
  <si>
    <t>North Marissa</t>
  </si>
  <si>
    <t>Smithstad</t>
  </si>
  <si>
    <t>Deannaview</t>
  </si>
  <si>
    <t>Walkerborough</t>
  </si>
  <si>
    <t>South Patricia</t>
  </si>
  <si>
    <t>New Donaldshire</t>
  </si>
  <si>
    <t>Whiteport</t>
  </si>
  <si>
    <t>Stephenshire</t>
  </si>
  <si>
    <t>New Danielton</t>
  </si>
  <si>
    <t>West Stephanie</t>
  </si>
  <si>
    <t>South Luis</t>
  </si>
  <si>
    <t>Port Emilymouth</t>
  </si>
  <si>
    <t>Hilltown</t>
  </si>
  <si>
    <t>Lake Brettfurt</t>
  </si>
  <si>
    <t>Priceville</t>
  </si>
  <si>
    <t>East Cynthiamouth</t>
  </si>
  <si>
    <t>Port Kimberlyhaven</t>
  </si>
  <si>
    <t>Marissaland</t>
  </si>
  <si>
    <t>Lake Elizabethville</t>
  </si>
  <si>
    <t>Harperville</t>
  </si>
  <si>
    <t>Bradleychester</t>
  </si>
  <si>
    <t>West Ronaldview</t>
  </si>
  <si>
    <t>Michelemouth</t>
  </si>
  <si>
    <t>Maryburgh</t>
  </si>
  <si>
    <t>Beckberg</t>
  </si>
  <si>
    <t>Michaelport</t>
  </si>
  <si>
    <t>Chapmanland</t>
  </si>
  <si>
    <t>Aaronton</t>
  </si>
  <si>
    <t>Jesusville</t>
  </si>
  <si>
    <t>Mannport</t>
  </si>
  <si>
    <t>Port Michaelport</t>
  </si>
  <si>
    <t>Burtonfurt</t>
  </si>
  <si>
    <t>Buckberg</t>
  </si>
  <si>
    <t>Willisbury</t>
  </si>
  <si>
    <t>Shellyside</t>
  </si>
  <si>
    <t>Woodsberg</t>
  </si>
  <si>
    <t>Merrittside</t>
  </si>
  <si>
    <t>East Ricardo</t>
  </si>
  <si>
    <t>South Donna</t>
  </si>
  <si>
    <t>North William</t>
  </si>
  <si>
    <t>Ronaldshire</t>
  </si>
  <si>
    <t>East Paigeborough</t>
  </si>
  <si>
    <t>New Carrie</t>
  </si>
  <si>
    <t>Amandaside</t>
  </si>
  <si>
    <t>Richardshire</t>
  </si>
  <si>
    <t>South Kennethhaven</t>
  </si>
  <si>
    <t>North Sandrachester</t>
  </si>
  <si>
    <t>South Brandon</t>
  </si>
  <si>
    <t>North Stephanietown</t>
  </si>
  <si>
    <t>Brettberg</t>
  </si>
  <si>
    <t>Amychester</t>
  </si>
  <si>
    <t>Sandrachester</t>
  </si>
  <si>
    <t>New Michaelview</t>
  </si>
  <si>
    <t>Camerontown</t>
  </si>
  <si>
    <t>North Johnnyshire</t>
  </si>
  <si>
    <t>North Patricia</t>
  </si>
  <si>
    <t>East Valerieville</t>
  </si>
  <si>
    <t>Nathanfort</t>
  </si>
  <si>
    <t>Westborough</t>
  </si>
  <si>
    <t>Jenniferview</t>
  </si>
  <si>
    <t>New Jo</t>
  </si>
  <si>
    <t>South Stevenshire</t>
  </si>
  <si>
    <t>Lake Regina</t>
  </si>
  <si>
    <t>East Josephfort</t>
  </si>
  <si>
    <t>Kingtown</t>
  </si>
  <si>
    <t>Port Robin</t>
  </si>
  <si>
    <t>South Josephfort</t>
  </si>
  <si>
    <t>Tarabury</t>
  </si>
  <si>
    <t>Yatesmouth</t>
  </si>
  <si>
    <t>East Thomas</t>
  </si>
  <si>
    <t>Crystalfurt</t>
  </si>
  <si>
    <t>North Katherine</t>
  </si>
  <si>
    <t>Michaelville</t>
  </si>
  <si>
    <t>Lake Maxwellfurt</t>
  </si>
  <si>
    <t>West Cynthia</t>
  </si>
  <si>
    <t>West Deborahbury</t>
  </si>
  <si>
    <t>New Shannonfort</t>
  </si>
  <si>
    <t>Bowenfurt</t>
  </si>
  <si>
    <t>Wilsonshire</t>
  </si>
  <si>
    <t>Bridgeschester</t>
  </si>
  <si>
    <t>Fordton</t>
  </si>
  <si>
    <t>New Haley</t>
  </si>
  <si>
    <t>West Charles</t>
  </si>
  <si>
    <t>Thompsonmouth</t>
  </si>
  <si>
    <t>Lake Tylerfort</t>
  </si>
  <si>
    <t>Arthurstad</t>
  </si>
  <si>
    <t>Mauricechester</t>
  </si>
  <si>
    <t>Lake Kelly</t>
  </si>
  <si>
    <t>Moranton</t>
  </si>
  <si>
    <t>Swansonburgh</t>
  </si>
  <si>
    <t>Cynthiaborough</t>
  </si>
  <si>
    <t>Port Rebecca</t>
  </si>
  <si>
    <t>West Ethan</t>
  </si>
  <si>
    <t>Turnerfort</t>
  </si>
  <si>
    <t>Brittanystad</t>
  </si>
  <si>
    <t>Johnsonshire</t>
  </si>
  <si>
    <t>North Samanthamouth</t>
  </si>
  <si>
    <t>Cohenmouth</t>
  </si>
  <si>
    <t>Port Laurenfort</t>
  </si>
  <si>
    <t>Coreytown</t>
  </si>
  <si>
    <t>Hoodstad</t>
  </si>
  <si>
    <t>Lake James</t>
  </si>
  <si>
    <t>Port Jesse</t>
  </si>
  <si>
    <t>Medinashire</t>
  </si>
  <si>
    <t>East Teresa</t>
  </si>
  <si>
    <t>Sanchezside</t>
  </si>
  <si>
    <t>Kevinshire</t>
  </si>
  <si>
    <t>West Kathryn</t>
  </si>
  <si>
    <t>East Christopherburgh</t>
  </si>
  <si>
    <t>South Kathrynbury</t>
  </si>
  <si>
    <t>New Sara</t>
  </si>
  <si>
    <t>New Allen</t>
  </si>
  <si>
    <t>Edwardsburgh</t>
  </si>
  <si>
    <t>Jameshaven</t>
  </si>
  <si>
    <t>Port Victoriaburgh</t>
  </si>
  <si>
    <t>Port Dillon</t>
  </si>
  <si>
    <t>South Howardborough</t>
  </si>
  <si>
    <t>Lisaville</t>
  </si>
  <si>
    <t>Wellsborough</t>
  </si>
  <si>
    <t>Raventown</t>
  </si>
  <si>
    <t>Alexanderfort</t>
  </si>
  <si>
    <t>North Jack</t>
  </si>
  <si>
    <t>Bakerberg</t>
  </si>
  <si>
    <t>Madisonfort</t>
  </si>
  <si>
    <t>New Lisashire</t>
  </si>
  <si>
    <t>Davischester</t>
  </si>
  <si>
    <t>West Diane</t>
  </si>
  <si>
    <t>New Danny</t>
  </si>
  <si>
    <t>Lake Ryanhaven</t>
  </si>
  <si>
    <t>Kennethview</t>
  </si>
  <si>
    <t>Lake Amber</t>
  </si>
  <si>
    <t>Mooreton</t>
  </si>
  <si>
    <t>Ashleyview</t>
  </si>
  <si>
    <t>North Rebeccafurt</t>
  </si>
  <si>
    <t>South Nicole</t>
  </si>
  <si>
    <t>East Danielle</t>
  </si>
  <si>
    <t>West Paula</t>
  </si>
  <si>
    <t>New Melissa</t>
  </si>
  <si>
    <t>Ronaldland</t>
  </si>
  <si>
    <t>South Sabrina</t>
  </si>
  <si>
    <t>Harristown</t>
  </si>
  <si>
    <t>East Patriciaborough</t>
  </si>
  <si>
    <t>West Lorrainehaven</t>
  </si>
  <si>
    <t>Randallmouth</t>
  </si>
  <si>
    <t>Mullinsshire</t>
  </si>
  <si>
    <t>West Megan</t>
  </si>
  <si>
    <t>West Cody</t>
  </si>
  <si>
    <t>New Troyside</t>
  </si>
  <si>
    <t>East Corystad</t>
  </si>
  <si>
    <t>Evanfort</t>
  </si>
  <si>
    <t>South Robertton</t>
  </si>
  <si>
    <t>Torresmouth</t>
  </si>
  <si>
    <t>Nicholetown</t>
  </si>
  <si>
    <t>South Christown</t>
  </si>
  <si>
    <t>Medinaport</t>
  </si>
  <si>
    <t>Port Amberton</t>
  </si>
  <si>
    <t>Skinnerbury</t>
  </si>
  <si>
    <t>Hallberg</t>
  </si>
  <si>
    <t>Kimbury</t>
  </si>
  <si>
    <t>Ramseyburgh</t>
  </si>
  <si>
    <t>City</t>
  </si>
  <si>
    <t>State</t>
  </si>
  <si>
    <t>Count of transaction_id</t>
  </si>
  <si>
    <t>Sum of quantity</t>
  </si>
  <si>
    <t>Count of sku</t>
  </si>
  <si>
    <t>Unique SKUs Sold</t>
  </si>
  <si>
    <t>Year</t>
  </si>
  <si>
    <t>Month</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</si>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</sst>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409]* #,##0.00_ ;_-[$$-409]* \-#,##0.00\ ;_-[$$-409]* &quot;-&quot;??_ ;_-@_ "/>
    <numFmt numFmtId="165" formatCode="_-[$$-409]* #,##0_ ;_-[$$-409]* \-#,##0\ ;_-[$$-409]* &quot;-&quot;??_ ;_-@_ "/>
  </numFmts>
  <fonts count="5"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11"/>
      <color theme="1"/>
      <name val="Bahnschrift"/>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6" tint="0.59999389629810485"/>
        <bgColor indexed="64"/>
      </patternFill>
    </fill>
    <fill>
      <patternFill patternType="solid">
        <fgColor rgb="FFFCF7F0"/>
        <bgColor indexed="64"/>
      </patternFill>
    </fill>
    <fill>
      <patternFill patternType="solid">
        <fgColor theme="0"/>
        <bgColor indexed="64"/>
      </patternFill>
    </fill>
  </fills>
  <borders count="2">
    <border>
      <left/>
      <right/>
      <top/>
      <bottom/>
      <diagonal/>
    </border>
    <border>
      <left/>
      <right/>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22">
    <xf numFmtId="0" fontId="0" fillId="0" borderId="0" xfId="0"/>
    <xf numFmtId="22" fontId="0" fillId="0" borderId="0" xfId="0" applyNumberFormat="1"/>
    <xf numFmtId="14" fontId="0" fillId="0" borderId="0" xfId="0" applyNumberFormat="1"/>
    <xf numFmtId="0" fontId="1" fillId="0" borderId="0" xfId="0" applyFont="1"/>
    <xf numFmtId="0" fontId="1" fillId="3" borderId="0" xfId="0" applyFont="1" applyFill="1"/>
    <xf numFmtId="0" fontId="0" fillId="3" borderId="0" xfId="0" applyFill="1"/>
    <xf numFmtId="0" fontId="1" fillId="2"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1" xfId="0" applyFill="1" applyBorder="1"/>
    <xf numFmtId="0" fontId="0" fillId="4" borderId="0" xfId="0" applyFill="1"/>
    <xf numFmtId="164" fontId="0" fillId="0" borderId="0" xfId="0" applyNumberFormat="1"/>
    <xf numFmtId="164" fontId="0" fillId="3" borderId="0" xfId="0" applyNumberFormat="1" applyFill="1"/>
    <xf numFmtId="43" fontId="0" fillId="0" borderId="0" xfId="0" applyNumberFormat="1"/>
    <xf numFmtId="0" fontId="0" fillId="5" borderId="0" xfId="0" applyFill="1"/>
    <xf numFmtId="165" fontId="0" fillId="3" borderId="0" xfId="0" applyNumberFormat="1" applyFill="1"/>
    <xf numFmtId="165" fontId="0" fillId="5" borderId="0" xfId="1" applyNumberFormat="1" applyFont="1" applyFill="1"/>
    <xf numFmtId="164" fontId="0" fillId="6" borderId="0" xfId="0" applyNumberFormat="1" applyFill="1"/>
    <xf numFmtId="0" fontId="4" fillId="5" borderId="0" xfId="0" applyFont="1" applyFill="1"/>
    <xf numFmtId="165" fontId="0" fillId="0" borderId="0" xfId="0" applyNumberFormat="1"/>
    <xf numFmtId="0" fontId="0" fillId="0" borderId="0" xfId="0" applyNumberFormat="1"/>
  </cellXfs>
  <cellStyles count="2">
    <cellStyle name="Comma" xfId="1" builtinId="3"/>
    <cellStyle name="Normal" xfId="0" builtinId="0"/>
  </cellStyles>
  <dxfs count="176">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35" formatCode="_ * #,##0.00_ ;_ * \-#,##0.00_ ;_ * &quot;-&quot;??_ ;_ @_ "/>
    </dxf>
    <dxf>
      <numFmt numFmtId="165" formatCode="_-[$$-409]* #,##0_ ;_-[$$-409]* \-#,##0\ ;_-[$$-409]* &quot;-&quot;??_ ;_-@_ "/>
    </dxf>
    <dxf>
      <numFmt numFmtId="164" formatCode="_-[$$-409]* #,##0.00_ ;_-[$$-409]* \-#,##0.00\ ;_-[$$-409]* &quot;-&quot;??_ ;_-@_ "/>
    </dxf>
    <dxf>
      <numFmt numFmtId="0" formatCode="General"/>
    </dxf>
    <dxf>
      <numFmt numFmtId="0" formatCode="General"/>
    </dxf>
    <dxf>
      <numFmt numFmtId="19" formatCode="dd/mm/yyyy"/>
    </dxf>
    <dxf>
      <numFmt numFmtId="0" formatCode="General"/>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s>
  <tableStyles count="0" defaultTableStyle="TableStyleMedium2" defaultPivotStyle="PivotStyleLight16"/>
  <colors>
    <mruColors>
      <color rgb="FF284E3F"/>
      <color rgb="FFCCDAC5"/>
      <color rgb="FFF4ECDA"/>
      <color rgb="FF2E7151"/>
      <color rgb="FF664C7E"/>
      <color rgb="FFE6823C"/>
      <color rgb="FF557C5A"/>
      <color rgb="FFFAF6EE"/>
      <color rgb="FFFCF7F0"/>
      <color rgb="FFF0AE3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[Home_Improvement_Sales_Dashboard.xlsx]Revenue Share by Pro Program!PivotTable3</c:name>
    <c:fmtId val="0"/>
  </c:pivotSource>
  <c:chart>
    <c:title>
      <c:tx>
        <c:rich>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r>
              <a:rPr lang="en-US" sz="1200">
                <a:solidFill>
                  <a:srgbClr val="284E3F"/>
                </a:solidFill>
                <a:latin typeface="Aptos" panose="020B0004020202020204" pitchFamily="34" charset="0"/>
              </a:rPr>
              <a:t>Revenue Share by Pro Program</a:t>
            </a:r>
          </a:p>
        </c:rich>
      </c:tx>
      <c:layout>
        <c:manualLayout>
          <c:xMode val="edge"/>
          <c:yMode val="edge"/>
          <c:x val="3.6381889763779519E-2"/>
          <c:y val="5.4534849810440364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'Revenue Share by Pro Program'!$B$3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409-40DA-B1A1-669F1D826B5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09-40DA-B1A1-669F1D826B5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409-40DA-B1A1-669F1D826B5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409-40DA-B1A1-669F1D826B5A}"/>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409-40DA-B1A1-669F1D826B5A}"/>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0409-40DA-B1A1-669F1D826B5A}"/>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0409-40DA-B1A1-669F1D826B5A}"/>
              </c:ext>
            </c:extLst>
          </c:dPt>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Share by Pro Program'!$A$4:$A$11</c:f>
              <c:strCache>
                <c:ptCount val="7"/>
                <c:pt idx="0">
                  <c:v>Ace Rewards</c:v>
                </c:pt>
                <c:pt idx="1">
                  <c:v>Contractors' Warehouse CBC</c:v>
                </c:pt>
                <c:pt idx="2">
                  <c:v>Do it Best Rewards</c:v>
                </c:pt>
                <c:pt idx="3">
                  <c:v>Home Depot Pro Xtra</c:v>
                </c:pt>
                <c:pt idx="4">
                  <c:v>Lowe's MVPs Pro Rewards</c:v>
                </c:pt>
                <c:pt idx="5">
                  <c:v>Menards Contractor</c:v>
                </c:pt>
                <c:pt idx="6">
                  <c:v>None</c:v>
                </c:pt>
              </c:strCache>
            </c:strRef>
          </c:cat>
          <c:val>
            <c:numRef>
              <c:f>'Revenue Share by Pro Program'!$B$4:$B$11</c:f>
              <c:numCache>
                <c:formatCode>_-[$$-409]* #,##0_ ;_-[$$-409]* \-#,##0\ ;_-[$$-409]* "-"??_ ;_-@_ </c:formatCode>
                <c:ptCount val="7"/>
                <c:pt idx="0">
                  <c:v>2335424.2200000002</c:v>
                </c:pt>
                <c:pt idx="1">
                  <c:v>2675669.38</c:v>
                </c:pt>
                <c:pt idx="2">
                  <c:v>2565913.1800000006</c:v>
                </c:pt>
                <c:pt idx="3">
                  <c:v>2170433.7799999993</c:v>
                </c:pt>
                <c:pt idx="4">
                  <c:v>2663717.8900000006</c:v>
                </c:pt>
                <c:pt idx="5">
                  <c:v>2866623.0800000015</c:v>
                </c:pt>
                <c:pt idx="6">
                  <c:v>2742667.19</c:v>
                </c:pt>
              </c:numCache>
            </c:numRef>
          </c:val>
          <c:extLst>
            <c:ext xmlns:c16="http://schemas.microsoft.com/office/drawing/2014/chart" uri="{C3380CC4-5D6E-409C-BE32-E72D297353CC}">
              <c16:uniqueId val="{00000000-7120-4513-8FA3-22A660B68CE3}"/>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[Home_Improvement_Sales_Dashboard.xlsx]Total Sales By Month!PivotTable1</c:name>
    <c:fmtId val="0"/>
  </c:pivotSource>
  <c:chart>
    <c:title>
      <c:tx>
        <c:rich>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r>
              <a:rPr lang="en-US" sz="1200">
                <a:solidFill>
                  <a:srgbClr val="284E3F"/>
                </a:solidFill>
                <a:latin typeface="Aptos" panose="020B0004020202020204" pitchFamily="34" charset="0"/>
              </a:rPr>
              <a:t>Total Sales By Month</a:t>
            </a:r>
          </a:p>
        </c:rich>
      </c:tx>
      <c:layout>
        <c:manualLayout>
          <c:xMode val="edge"/>
          <c:yMode val="edge"/>
          <c:x val="1.9036043685085893E-2"/>
          <c:y val="4.5275590551181105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endParaRPr lang="en-US"/>
        </a:p>
      </c:txPr>
    </c:title>
    <c:autoTitleDeleted val="0"/>
    <c:pivotFmts>
      <c:pivotFmt>
        <c:idx val="0"/>
        <c:spPr>
          <a:solidFill>
            <a:srgbClr val="284E3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230738513668"/>
          <c:y val="0.1696759259259259"/>
          <c:w val="0.81969667011712166"/>
          <c:h val="0.51022601341498974"/>
        </c:manualLayout>
      </c:layout>
      <c:barChart>
        <c:barDir val="col"/>
        <c:grouping val="clustered"/>
        <c:varyColors val="0"/>
        <c:ser>
          <c:idx val="0"/>
          <c:order val="0"/>
          <c:tx>
            <c:strRef>
              <c:f>'Total Sales By Month'!$B$1</c:f>
              <c:strCache>
                <c:ptCount val="1"/>
                <c:pt idx="0">
                  <c:v>Total</c:v>
                </c:pt>
              </c:strCache>
            </c:strRef>
          </c:tx>
          <c:spPr>
            <a:solidFill>
              <a:srgbClr val="284E3F"/>
            </a:solidFill>
            <a:ln>
              <a:noFill/>
            </a:ln>
            <a:effectLst>
              <a:outerShdw blurRad="57150" dist="19050" dir="5400000" algn="ctr" rotWithShape="0">
                <a:srgbClr val="000000">
                  <a:alpha val="63000"/>
                </a:srgbClr>
              </a:outerShdw>
            </a:effectLst>
          </c:spPr>
          <c:invertIfNegative val="0"/>
          <c:trendline>
            <c:spPr>
              <a:ln w="19050" cap="rnd">
                <a:solidFill>
                  <a:srgbClr val="FFC000"/>
                </a:solidFill>
              </a:ln>
              <a:effectLst/>
            </c:spPr>
            <c:trendlineType val="movingAvg"/>
            <c:period val="2"/>
            <c:dispRSqr val="0"/>
            <c:dispEq val="0"/>
          </c:trendline>
          <c:cat>
            <c:multiLvlStrRef>
              <c:f>'Total Sales By Month'!$A$2:$A$23</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2024</c:v>
                  </c:pt>
                  <c:pt idx="11">
                    <c:v>2025</c:v>
                  </c:pt>
                </c:lvl>
              </c:multiLvlStrCache>
            </c:multiLvlStrRef>
          </c:cat>
          <c:val>
            <c:numRef>
              <c:f>'Total Sales By Month'!$B$2:$B$23</c:f>
              <c:numCache>
                <c:formatCode>_-[$$-409]* #,##0_ ;_-[$$-409]* \-#,##0\ ;_-[$$-409]* "-"??_ ;_-@_ </c:formatCode>
                <c:ptCount val="19"/>
                <c:pt idx="0">
                  <c:v>487240.74999999988</c:v>
                </c:pt>
                <c:pt idx="1">
                  <c:v>1080876.8600000001</c:v>
                </c:pt>
                <c:pt idx="2">
                  <c:v>705452.33999999973</c:v>
                </c:pt>
                <c:pt idx="3">
                  <c:v>1260298.6400000006</c:v>
                </c:pt>
                <c:pt idx="4">
                  <c:v>1338421.7799999996</c:v>
                </c:pt>
                <c:pt idx="5">
                  <c:v>1133840.27</c:v>
                </c:pt>
                <c:pt idx="6">
                  <c:v>881649.93000000017</c:v>
                </c:pt>
                <c:pt idx="7">
                  <c:v>779023.64000000036</c:v>
                </c:pt>
                <c:pt idx="8">
                  <c:v>1214640.9300000006</c:v>
                </c:pt>
                <c:pt idx="9">
                  <c:v>828958.94000000006</c:v>
                </c:pt>
                <c:pt idx="10">
                  <c:v>1239418.6699999995</c:v>
                </c:pt>
                <c:pt idx="11">
                  <c:v>1047507</c:v>
                </c:pt>
                <c:pt idx="12">
                  <c:v>982524.91000000015</c:v>
                </c:pt>
                <c:pt idx="13">
                  <c:v>1036513.6099999998</c:v>
                </c:pt>
                <c:pt idx="14">
                  <c:v>1344847.9700000002</c:v>
                </c:pt>
                <c:pt idx="15">
                  <c:v>1163018.8899999999</c:v>
                </c:pt>
                <c:pt idx="16">
                  <c:v>1512685.0199999996</c:v>
                </c:pt>
                <c:pt idx="17">
                  <c:v>1048579.4700000002</c:v>
                </c:pt>
                <c:pt idx="18">
                  <c:v>323581.88999999996</c:v>
                </c:pt>
              </c:numCache>
            </c:numRef>
          </c:val>
          <c:extLst>
            <c:ext xmlns:c16="http://schemas.microsoft.com/office/drawing/2014/chart" uri="{C3380CC4-5D6E-409C-BE32-E72D297353CC}">
              <c16:uniqueId val="{00000000-9DD5-43F4-8B6E-70A176AF1EB3}"/>
            </c:ext>
          </c:extLst>
        </c:ser>
        <c:dLbls>
          <c:showLegendKey val="0"/>
          <c:showVal val="0"/>
          <c:showCatName val="0"/>
          <c:showSerName val="0"/>
          <c:showPercent val="0"/>
          <c:showBubbleSize val="0"/>
        </c:dLbls>
        <c:gapWidth val="100"/>
        <c:overlap val="-24"/>
        <c:axId val="1961983263"/>
        <c:axId val="2048865967"/>
      </c:barChart>
      <c:catAx>
        <c:axId val="1961983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65967"/>
        <c:crosses val="autoZero"/>
        <c:auto val="1"/>
        <c:lblAlgn val="ctr"/>
        <c:lblOffset val="100"/>
        <c:noMultiLvlLbl val="0"/>
      </c:catAx>
      <c:valAx>
        <c:axId val="20488659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983263"/>
        <c:crosses val="autoZero"/>
        <c:crossBetween val="between"/>
      </c:valAx>
      <c:spPr>
        <a:noFill/>
        <a:ln>
          <a:noFill/>
        </a:ln>
        <a:effectLst/>
      </c:spPr>
    </c:plotArea>
    <c:legend>
      <c:legendPos val="b"/>
      <c:layout>
        <c:manualLayout>
          <c:xMode val="edge"/>
          <c:yMode val="edge"/>
          <c:x val="0.29369419664491719"/>
          <c:y val="0.90090441819772527"/>
          <c:w val="0.42245897253980624"/>
          <c:h val="5.38199912510936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6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[Home_Improvement_Sales_Dashboard.xlsx]Top Retailers!PivotTable2</c:name>
    <c:fmtId val="0"/>
  </c:pivotSource>
  <c:chart>
    <c:title>
      <c:tx>
        <c:rich>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r>
              <a:rPr lang="en-US" sz="1200">
                <a:solidFill>
                  <a:srgbClr val="284E3F"/>
                </a:solidFill>
                <a:latin typeface="Aptos" panose="020B0004020202020204" pitchFamily="34" charset="0"/>
              </a:rPr>
              <a:t>Top Retailers</a:t>
            </a:r>
          </a:p>
        </c:rich>
      </c:tx>
      <c:layout>
        <c:manualLayout>
          <c:xMode val="edge"/>
          <c:yMode val="edge"/>
          <c:x val="3.9851887617821366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Retailers'!$B$1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Retailers'!$A$2:$A$14</c:f>
              <c:strCache>
                <c:ptCount val="12"/>
                <c:pt idx="0">
                  <c:v>84 Lumber</c:v>
                </c:pt>
                <c:pt idx="1">
                  <c:v>Ace Hardware</c:v>
                </c:pt>
                <c:pt idx="2">
                  <c:v>Contractors' Warehouse</c:v>
                </c:pt>
                <c:pt idx="3">
                  <c:v>Costco</c:v>
                </c:pt>
                <c:pt idx="4">
                  <c:v>Do it Best</c:v>
                </c:pt>
                <c:pt idx="5">
                  <c:v>Floor &amp; Decor</c:v>
                </c:pt>
                <c:pt idx="6">
                  <c:v>Harbor Freight Tools</c:v>
                </c:pt>
                <c:pt idx="7">
                  <c:v>Lowe's</c:v>
                </c:pt>
                <c:pt idx="8">
                  <c:v>Menards</c:v>
                </c:pt>
                <c:pt idx="9">
                  <c:v>Others</c:v>
                </c:pt>
                <c:pt idx="10">
                  <c:v>The Home Depot</c:v>
                </c:pt>
                <c:pt idx="11">
                  <c:v>Walmart</c:v>
                </c:pt>
              </c:strCache>
            </c:strRef>
          </c:cat>
          <c:val>
            <c:numRef>
              <c:f>'Top Retailers'!$B$2:$B$14</c:f>
              <c:numCache>
                <c:formatCode>_-[$$-409]* #,##0_ ;_-[$$-409]* \-#,##0\ ;_-[$$-409]* "-"??_ ;_-@_ </c:formatCode>
                <c:ptCount val="12"/>
                <c:pt idx="0">
                  <c:v>2070504.8499999994</c:v>
                </c:pt>
                <c:pt idx="1">
                  <c:v>1666757.5600000005</c:v>
                </c:pt>
                <c:pt idx="2">
                  <c:v>1645254.3299999998</c:v>
                </c:pt>
                <c:pt idx="3">
                  <c:v>1883934.2000000004</c:v>
                </c:pt>
                <c:pt idx="4">
                  <c:v>1823320.8200000005</c:v>
                </c:pt>
                <c:pt idx="5">
                  <c:v>1467681.1399999997</c:v>
                </c:pt>
                <c:pt idx="6">
                  <c:v>1277963.9400000006</c:v>
                </c:pt>
                <c:pt idx="7">
                  <c:v>1600052.19</c:v>
                </c:pt>
                <c:pt idx="8">
                  <c:v>2007492.3800000013</c:v>
                </c:pt>
                <c:pt idx="9">
                  <c:v>198333.2</c:v>
                </c:pt>
                <c:pt idx="10">
                  <c:v>2109447.6999999997</c:v>
                </c:pt>
                <c:pt idx="11">
                  <c:v>1658339.2000000007</c:v>
                </c:pt>
              </c:numCache>
            </c:numRef>
          </c:val>
          <c:extLst>
            <c:ext xmlns:c16="http://schemas.microsoft.com/office/drawing/2014/chart" uri="{C3380CC4-5D6E-409C-BE32-E72D297353CC}">
              <c16:uniqueId val="{00000000-15C8-4E73-AD14-E069A69D5EC4}"/>
            </c:ext>
          </c:extLst>
        </c:ser>
        <c:dLbls>
          <c:showLegendKey val="0"/>
          <c:showVal val="1"/>
          <c:showCatName val="0"/>
          <c:showSerName val="0"/>
          <c:showPercent val="0"/>
          <c:showBubbleSize val="0"/>
        </c:dLbls>
        <c:gapWidth val="75"/>
        <c:axId val="147082639"/>
        <c:axId val="2048870287"/>
      </c:barChart>
      <c:catAx>
        <c:axId val="1470826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8870287"/>
        <c:crosses val="autoZero"/>
        <c:auto val="1"/>
        <c:lblAlgn val="ctr"/>
        <c:lblOffset val="100"/>
        <c:noMultiLvlLbl val="0"/>
      </c:catAx>
      <c:valAx>
        <c:axId val="2048870287"/>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0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6EE"/>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[Home_Improvement_Sales_Dashboard.xlsx]Top 10 Products!PivotTable2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APP-513971</c:v>
                </c:pt>
                <c:pt idx="1">
                  <c:v>APP-937933</c:v>
                </c:pt>
                <c:pt idx="2">
                  <c:v>HVA-377184</c:v>
                </c:pt>
                <c:pt idx="3">
                  <c:v>HVA-424846</c:v>
                </c:pt>
                <c:pt idx="4">
                  <c:v>HVA-533701</c:v>
                </c:pt>
                <c:pt idx="5">
                  <c:v>HVA-775006</c:v>
                </c:pt>
                <c:pt idx="6">
                  <c:v>KIT-480707</c:v>
                </c:pt>
                <c:pt idx="7">
                  <c:v>KIT-550539</c:v>
                </c:pt>
                <c:pt idx="8">
                  <c:v>KIT-699717</c:v>
                </c:pt>
                <c:pt idx="9">
                  <c:v>Others</c:v>
                </c:pt>
              </c:strCache>
            </c:strRef>
          </c:cat>
          <c:val>
            <c:numRef>
              <c:f>'Top 10 Products'!$B$4:$B$14</c:f>
              <c:numCache>
                <c:formatCode>_-[$$-409]* #,##0_ ;_-[$$-409]* \-#,##0\ ;_-[$$-409]* "-"??_ ;_-@_ </c:formatCode>
                <c:ptCount val="10"/>
                <c:pt idx="0">
                  <c:v>139318</c:v>
                </c:pt>
                <c:pt idx="1">
                  <c:v>144392.48000000001</c:v>
                </c:pt>
                <c:pt idx="2">
                  <c:v>302151.2</c:v>
                </c:pt>
                <c:pt idx="3">
                  <c:v>197864.55</c:v>
                </c:pt>
                <c:pt idx="4">
                  <c:v>158441.60000000001</c:v>
                </c:pt>
                <c:pt idx="5">
                  <c:v>188542.66</c:v>
                </c:pt>
                <c:pt idx="6">
                  <c:v>143189.25</c:v>
                </c:pt>
                <c:pt idx="7">
                  <c:v>164358.68</c:v>
                </c:pt>
                <c:pt idx="8">
                  <c:v>147126.10999999999</c:v>
                </c:pt>
                <c:pt idx="9">
                  <c:v>275075.12</c:v>
                </c:pt>
              </c:numCache>
            </c:numRef>
          </c:val>
          <c:extLst>
            <c:ext xmlns:c16="http://schemas.microsoft.com/office/drawing/2014/chart" uri="{C3380CC4-5D6E-409C-BE32-E72D297353CC}">
              <c16:uniqueId val="{00000000-42CC-4644-9D24-665D1837ABC8}"/>
            </c:ext>
          </c:extLst>
        </c:ser>
        <c:dLbls>
          <c:showLegendKey val="0"/>
          <c:showVal val="0"/>
          <c:showCatName val="0"/>
          <c:showSerName val="0"/>
          <c:showPercent val="0"/>
          <c:showBubbleSize val="0"/>
        </c:dLbls>
        <c:gapWidth val="219"/>
        <c:overlap val="-27"/>
        <c:axId val="1565922767"/>
        <c:axId val="1221108975"/>
      </c:barChart>
      <c:catAx>
        <c:axId val="156592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108975"/>
        <c:crosses val="autoZero"/>
        <c:auto val="1"/>
        <c:lblAlgn val="ctr"/>
        <c:lblOffset val="100"/>
        <c:noMultiLvlLbl val="0"/>
      </c:catAx>
      <c:valAx>
        <c:axId val="1221108975"/>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92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[Home_Improvement_Sales_Dashboard.xlsx]Top 10 Products!PivotTable2</c:name>
    <c:fmtId val="2"/>
  </c:pivotSource>
  <c:chart>
    <c:title>
      <c:tx>
        <c:rich>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r>
              <a:rPr lang="en-US" sz="1200">
                <a:solidFill>
                  <a:srgbClr val="284E3F"/>
                </a:solidFill>
                <a:latin typeface="Aptos" panose="020B0004020202020204" pitchFamily="34" charset="0"/>
              </a:rPr>
              <a:t>Top 10 Products</a:t>
            </a:r>
          </a:p>
        </c:rich>
      </c:tx>
      <c:layout>
        <c:manualLayout>
          <c:xMode val="edge"/>
          <c:yMode val="edge"/>
          <c:x val="2.7423447069116359E-2"/>
          <c:y val="3.138670166229221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endParaRPr lang="en-US"/>
        </a:p>
      </c:txPr>
    </c:title>
    <c:autoTitleDeleted val="0"/>
    <c:pivotFmts>
      <c:pivotFmt>
        <c:idx val="0"/>
        <c:spPr>
          <a:solidFill>
            <a:srgbClr val="F0AE3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16447944007"/>
          <c:y val="0.1789351851851852"/>
          <c:w val="0.76008070866141719"/>
          <c:h val="0.57993146689997088"/>
        </c:manualLayout>
      </c:layout>
      <c:barChart>
        <c:barDir val="col"/>
        <c:grouping val="clustered"/>
        <c:varyColors val="0"/>
        <c:ser>
          <c:idx val="0"/>
          <c:order val="0"/>
          <c:tx>
            <c:strRef>
              <c:f>'Top 10 Products'!$B$3</c:f>
              <c:strCache>
                <c:ptCount val="1"/>
                <c:pt idx="0">
                  <c:v>Total</c:v>
                </c:pt>
              </c:strCache>
            </c:strRef>
          </c:tx>
          <c:spPr>
            <a:solidFill>
              <a:srgbClr val="F0AE3D"/>
            </a:solidFill>
            <a:ln>
              <a:noFill/>
            </a:ln>
            <a:effectLst>
              <a:outerShdw blurRad="57150" dist="19050" dir="5400000" algn="ctr" rotWithShape="0">
                <a:srgbClr val="000000">
                  <a:alpha val="63000"/>
                </a:srgbClr>
              </a:outerShdw>
            </a:effectLst>
          </c:spPr>
          <c:invertIfNegative val="0"/>
          <c:cat>
            <c:strRef>
              <c:f>'Top 10 Products'!$A$4:$A$14</c:f>
              <c:strCache>
                <c:ptCount val="10"/>
                <c:pt idx="0">
                  <c:v>APP-513971</c:v>
                </c:pt>
                <c:pt idx="1">
                  <c:v>APP-937933</c:v>
                </c:pt>
                <c:pt idx="2">
                  <c:v>HVA-377184</c:v>
                </c:pt>
                <c:pt idx="3">
                  <c:v>HVA-424846</c:v>
                </c:pt>
                <c:pt idx="4">
                  <c:v>HVA-533701</c:v>
                </c:pt>
                <c:pt idx="5">
                  <c:v>HVA-775006</c:v>
                </c:pt>
                <c:pt idx="6">
                  <c:v>KIT-480707</c:v>
                </c:pt>
                <c:pt idx="7">
                  <c:v>KIT-550539</c:v>
                </c:pt>
                <c:pt idx="8">
                  <c:v>KIT-699717</c:v>
                </c:pt>
                <c:pt idx="9">
                  <c:v>Others</c:v>
                </c:pt>
              </c:strCache>
            </c:strRef>
          </c:cat>
          <c:val>
            <c:numRef>
              <c:f>'Top 10 Products'!$B$4:$B$14</c:f>
              <c:numCache>
                <c:formatCode>_-[$$-409]* #,##0_ ;_-[$$-409]* \-#,##0\ ;_-[$$-409]* "-"??_ ;_-@_ </c:formatCode>
                <c:ptCount val="10"/>
                <c:pt idx="0">
                  <c:v>139318</c:v>
                </c:pt>
                <c:pt idx="1">
                  <c:v>144392.48000000001</c:v>
                </c:pt>
                <c:pt idx="2">
                  <c:v>302151.2</c:v>
                </c:pt>
                <c:pt idx="3">
                  <c:v>197864.55</c:v>
                </c:pt>
                <c:pt idx="4">
                  <c:v>158441.60000000001</c:v>
                </c:pt>
                <c:pt idx="5">
                  <c:v>188542.66</c:v>
                </c:pt>
                <c:pt idx="6">
                  <c:v>143189.25</c:v>
                </c:pt>
                <c:pt idx="7">
                  <c:v>164358.68</c:v>
                </c:pt>
                <c:pt idx="8">
                  <c:v>147126.10999999999</c:v>
                </c:pt>
                <c:pt idx="9">
                  <c:v>275075.12</c:v>
                </c:pt>
              </c:numCache>
            </c:numRef>
          </c:val>
          <c:extLst>
            <c:ext xmlns:c16="http://schemas.microsoft.com/office/drawing/2014/chart" uri="{C3380CC4-5D6E-409C-BE32-E72D297353CC}">
              <c16:uniqueId val="{00000000-4BFC-4B22-AF2F-79754BF9897E}"/>
            </c:ext>
          </c:extLst>
        </c:ser>
        <c:dLbls>
          <c:showLegendKey val="0"/>
          <c:showVal val="0"/>
          <c:showCatName val="0"/>
          <c:showSerName val="0"/>
          <c:showPercent val="0"/>
          <c:showBubbleSize val="0"/>
        </c:dLbls>
        <c:gapWidth val="100"/>
        <c:overlap val="-24"/>
        <c:axId val="1760661455"/>
        <c:axId val="1221027375"/>
      </c:barChart>
      <c:catAx>
        <c:axId val="1760661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27375"/>
        <c:crosses val="autoZero"/>
        <c:auto val="1"/>
        <c:lblAlgn val="ctr"/>
        <c:lblOffset val="100"/>
        <c:noMultiLvlLbl val="0"/>
      </c:catAx>
      <c:valAx>
        <c:axId val="1221027375"/>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6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6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'Impact of Bulk Discounts'!$E$1</c:f>
              <c:strCache>
                <c:ptCount val="1"/>
                <c:pt idx="0">
                  <c:v>Sum of total_after_discount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'Impact of Bulk Discounts'!$D$2:$D$21</c:f>
              <c:numCache>
                <c:formatCode>General</c:formatCode>
                <c:ptCount val="20"/>
                <c:pt idx="0">
                  <c:v>0</c:v>
                </c:pt>
                <c:pt idx="1">
                  <c:v>2</c:v>
                </c:pt>
                <c:pt idx="2">
                  <c:v>3</c:v>
                </c:pt>
                <c:pt idx="3">
                  <c:v>5</c:v>
                </c:pt>
                <c:pt idx="4">
                  <c:v>7</c:v>
                </c:pt>
                <c:pt idx="5">
                  <c:v>8</c:v>
                </c:pt>
                <c:pt idx="6">
                  <c:v>10</c:v>
                </c:pt>
                <c:pt idx="7">
                  <c:v>12</c:v>
                </c:pt>
                <c:pt idx="8">
                  <c:v>13</c:v>
                </c:pt>
                <c:pt idx="9">
                  <c:v>15</c:v>
                </c:pt>
                <c:pt idx="10">
                  <c:v>17</c:v>
                </c:pt>
                <c:pt idx="11">
                  <c:v>18</c:v>
                </c:pt>
                <c:pt idx="12">
                  <c:v>20</c:v>
                </c:pt>
                <c:pt idx="13">
                  <c:v>22</c:v>
                </c:pt>
                <c:pt idx="14">
                  <c:v>23</c:v>
                </c:pt>
                <c:pt idx="15">
                  <c:v>25</c:v>
                </c:pt>
                <c:pt idx="16">
                  <c:v>27</c:v>
                </c:pt>
                <c:pt idx="17">
                  <c:v>28</c:v>
                </c:pt>
                <c:pt idx="18">
                  <c:v>30</c:v>
                </c:pt>
                <c:pt idx="19">
                  <c:v>35</c:v>
                </c:pt>
              </c:numCache>
            </c:numRef>
          </c:xVal>
          <c:yVal>
            <c:numRef>
              <c:f>'Impact of Bulk Discounts'!$E$2:$E$21</c:f>
              <c:numCache>
                <c:formatCode>General</c:formatCode>
                <c:ptCount val="20"/>
                <c:pt idx="0">
                  <c:v>4938174.7700000023</c:v>
                </c:pt>
                <c:pt idx="1">
                  <c:v>458762.03000000009</c:v>
                </c:pt>
                <c:pt idx="2">
                  <c:v>763750.14000000036</c:v>
                </c:pt>
                <c:pt idx="3">
                  <c:v>1437703.360000001</c:v>
                </c:pt>
                <c:pt idx="4">
                  <c:v>73049.740000000005</c:v>
                </c:pt>
                <c:pt idx="5">
                  <c:v>28243.25</c:v>
                </c:pt>
                <c:pt idx="6">
                  <c:v>2323194.3400000008</c:v>
                </c:pt>
                <c:pt idx="7">
                  <c:v>171615.5</c:v>
                </c:pt>
                <c:pt idx="8">
                  <c:v>151244.06000000003</c:v>
                </c:pt>
                <c:pt idx="9">
                  <c:v>3972461.07</c:v>
                </c:pt>
                <c:pt idx="10">
                  <c:v>359852.06</c:v>
                </c:pt>
                <c:pt idx="11">
                  <c:v>460150.44999999995</c:v>
                </c:pt>
                <c:pt idx="12">
                  <c:v>2395136.9400000004</c:v>
                </c:pt>
                <c:pt idx="13">
                  <c:v>195908.47</c:v>
                </c:pt>
                <c:pt idx="14">
                  <c:v>267570.01</c:v>
                </c:pt>
                <c:pt idx="15">
                  <c:v>933296.06</c:v>
                </c:pt>
                <c:pt idx="16">
                  <c:v>92477.589999999982</c:v>
                </c:pt>
                <c:pt idx="17">
                  <c:v>167354.47999999998</c:v>
                </c:pt>
                <c:pt idx="18">
                  <c:v>177446.19</c:v>
                </c:pt>
                <c:pt idx="19">
                  <c:v>41691</c:v>
                </c:pt>
              </c:numCache>
            </c:numRef>
          </c:yVal>
          <c:smooth val="0"/>
          <c:extLst>
            <c:ext xmlns:c16="http://schemas.microsoft.com/office/drawing/2014/chart" uri="{C3380CC4-5D6E-409C-BE32-E72D297353CC}">
              <c16:uniqueId val="{00000000-6CB2-4B58-B31A-FFCB2E1EF750}"/>
            </c:ext>
          </c:extLst>
        </c:ser>
        <c:dLbls>
          <c:showLegendKey val="0"/>
          <c:showVal val="0"/>
          <c:showCatName val="0"/>
          <c:showSerName val="0"/>
          <c:showPercent val="0"/>
          <c:showBubbleSize val="0"/>
        </c:dLbls>
        <c:axId val="253643999"/>
        <c:axId val="2048886127"/>
      </c:scatterChart>
      <c:valAx>
        <c:axId val="253643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86127"/>
        <c:crosses val="autoZero"/>
        <c:crossBetween val="midCat"/>
      </c:valAx>
      <c:valAx>
        <c:axId val="204888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6439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[Home_Improvement_Sales_Dashboard.xlsx]Impact of Bulk Discounts!PivotTable4</c:name>
    <c:fmtId val="0"/>
  </c:pivotSource>
  <c:chart>
    <c:title>
      <c:tx>
        <c:rich>
          <a:bodyPr rot="0" spcFirstLastPara="1" vertOverflow="ellipsis" vert="horz" wrap="square" anchor="ctr" anchorCtr="1"/>
          <a:lstStyle/>
          <a:p>
            <a:pPr>
              <a:defRPr sz="1200" b="1" i="0" u="none" strike="noStrike" kern="1200" spc="0" baseline="0">
                <a:solidFill>
                  <a:srgbClr val="284E3F"/>
                </a:solidFill>
                <a:latin typeface="+mn-lt"/>
                <a:ea typeface="+mn-ea"/>
                <a:cs typeface="+mn-cs"/>
              </a:defRPr>
            </a:pPr>
            <a:r>
              <a:rPr lang="en-US" sz="1200" b="1">
                <a:solidFill>
                  <a:srgbClr val="284E3F"/>
                </a:solidFill>
              </a:rPr>
              <a:t>Impact of Bulk Discounts</a:t>
            </a:r>
          </a:p>
        </c:rich>
      </c:tx>
      <c:layout>
        <c:manualLayout>
          <c:xMode val="edge"/>
          <c:yMode val="edge"/>
          <c:x val="2.820822397200351E-2"/>
          <c:y val="2.314814814814814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284E3F"/>
              </a:solidFill>
              <a:latin typeface="+mn-lt"/>
              <a:ea typeface="+mn-ea"/>
              <a:cs typeface="+mn-cs"/>
            </a:defRPr>
          </a:pPr>
          <a:endParaRPr lang="en-US"/>
        </a:p>
      </c:txPr>
    </c:title>
    <c:autoTitleDeleted val="0"/>
    <c:pivotFmts>
      <c:pivotFmt>
        <c:idx val="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pivotFmt>
    </c:pivotFmts>
    <c:plotArea>
      <c:layout>
        <c:manualLayout>
          <c:layoutTarget val="inner"/>
          <c:xMode val="edge"/>
          <c:yMode val="edge"/>
          <c:x val="0.19705599300087492"/>
          <c:y val="0.22523148148148145"/>
          <c:w val="0.77677996500437452"/>
          <c:h val="0.60813247302420526"/>
        </c:manualLayout>
      </c:layout>
      <c:lineChart>
        <c:grouping val="standard"/>
        <c:varyColors val="0"/>
        <c:ser>
          <c:idx val="0"/>
          <c:order val="0"/>
          <c:tx>
            <c:strRef>
              <c:f>'Impact of Bulk Discounts'!$B$1</c:f>
              <c:strCache>
                <c:ptCount val="1"/>
                <c:pt idx="0">
                  <c:v>Total</c:v>
                </c:pt>
              </c:strCache>
            </c:strRef>
          </c:tx>
          <c:spPr>
            <a:ln w="28575" cap="rnd">
              <a:solidFill>
                <a:schemeClr val="accent3"/>
              </a:solidFill>
              <a:round/>
            </a:ln>
            <a:effectLst/>
          </c:spPr>
          <c:marker>
            <c:symbol val="none"/>
          </c:marker>
          <c:cat>
            <c:strRef>
              <c:f>'Impact of Bulk Discounts'!$A$2:$A$22</c:f>
              <c:strCache>
                <c:ptCount val="20"/>
                <c:pt idx="0">
                  <c:v>0</c:v>
                </c:pt>
                <c:pt idx="1">
                  <c:v>2</c:v>
                </c:pt>
                <c:pt idx="2">
                  <c:v>3</c:v>
                </c:pt>
                <c:pt idx="3">
                  <c:v>5</c:v>
                </c:pt>
                <c:pt idx="4">
                  <c:v>7</c:v>
                </c:pt>
                <c:pt idx="5">
                  <c:v>8</c:v>
                </c:pt>
                <c:pt idx="6">
                  <c:v>10</c:v>
                </c:pt>
                <c:pt idx="7">
                  <c:v>12</c:v>
                </c:pt>
                <c:pt idx="8">
                  <c:v>13</c:v>
                </c:pt>
                <c:pt idx="9">
                  <c:v>15</c:v>
                </c:pt>
                <c:pt idx="10">
                  <c:v>17</c:v>
                </c:pt>
                <c:pt idx="11">
                  <c:v>18</c:v>
                </c:pt>
                <c:pt idx="12">
                  <c:v>20</c:v>
                </c:pt>
                <c:pt idx="13">
                  <c:v>22</c:v>
                </c:pt>
                <c:pt idx="14">
                  <c:v>23</c:v>
                </c:pt>
                <c:pt idx="15">
                  <c:v>25</c:v>
                </c:pt>
                <c:pt idx="16">
                  <c:v>27</c:v>
                </c:pt>
                <c:pt idx="17">
                  <c:v>28</c:v>
                </c:pt>
                <c:pt idx="18">
                  <c:v>30</c:v>
                </c:pt>
                <c:pt idx="19">
                  <c:v>35</c:v>
                </c:pt>
              </c:strCache>
            </c:strRef>
          </c:cat>
          <c:val>
            <c:numRef>
              <c:f>'Impact of Bulk Discounts'!$B$2:$B$22</c:f>
              <c:numCache>
                <c:formatCode>_-[$$-409]* #,##0.00_ ;_-[$$-409]* \-#,##0.00\ ;_-[$$-409]* "-"??_ ;_-@_ </c:formatCode>
                <c:ptCount val="20"/>
                <c:pt idx="0">
                  <c:v>4938174.7700000023</c:v>
                </c:pt>
                <c:pt idx="1">
                  <c:v>458762.03000000009</c:v>
                </c:pt>
                <c:pt idx="2">
                  <c:v>763750.14000000036</c:v>
                </c:pt>
                <c:pt idx="3">
                  <c:v>1437703.360000001</c:v>
                </c:pt>
                <c:pt idx="4">
                  <c:v>73049.740000000005</c:v>
                </c:pt>
                <c:pt idx="5">
                  <c:v>28243.25</c:v>
                </c:pt>
                <c:pt idx="6">
                  <c:v>2323194.3400000008</c:v>
                </c:pt>
                <c:pt idx="7">
                  <c:v>171615.5</c:v>
                </c:pt>
                <c:pt idx="8">
                  <c:v>151244.06000000003</c:v>
                </c:pt>
                <c:pt idx="9">
                  <c:v>3972461.07</c:v>
                </c:pt>
                <c:pt idx="10">
                  <c:v>359852.06</c:v>
                </c:pt>
                <c:pt idx="11">
                  <c:v>460150.44999999995</c:v>
                </c:pt>
                <c:pt idx="12">
                  <c:v>2395136.9400000004</c:v>
                </c:pt>
                <c:pt idx="13">
                  <c:v>195908.47</c:v>
                </c:pt>
                <c:pt idx="14">
                  <c:v>267570.01</c:v>
                </c:pt>
                <c:pt idx="15">
                  <c:v>933296.06</c:v>
                </c:pt>
                <c:pt idx="16">
                  <c:v>92477.589999999982</c:v>
                </c:pt>
                <c:pt idx="17">
                  <c:v>167354.47999999998</c:v>
                </c:pt>
                <c:pt idx="18">
                  <c:v>177446.19</c:v>
                </c:pt>
                <c:pt idx="19">
                  <c:v>41691</c:v>
                </c:pt>
              </c:numCache>
            </c:numRef>
          </c:val>
          <c:smooth val="0"/>
          <c:extLst>
            <c:ext xmlns:c16="http://schemas.microsoft.com/office/drawing/2014/chart" uri="{C3380CC4-5D6E-409C-BE32-E72D297353CC}">
              <c16:uniqueId val="{00000000-0A1F-4FDD-A06C-AAE7CBED6AF4}"/>
            </c:ext>
          </c:extLst>
        </c:ser>
        <c:dLbls>
          <c:showLegendKey val="0"/>
          <c:showVal val="0"/>
          <c:showCatName val="0"/>
          <c:showSerName val="0"/>
          <c:showPercent val="0"/>
          <c:showBubbleSize val="0"/>
        </c:dLbls>
        <c:smooth val="0"/>
        <c:axId val="265203471"/>
        <c:axId val="2048856847"/>
      </c:lineChart>
      <c:catAx>
        <c:axId val="26520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56847"/>
        <c:crosses val="autoZero"/>
        <c:auto val="1"/>
        <c:lblAlgn val="ctr"/>
        <c:lblOffset val="100"/>
        <c:noMultiLvlLbl val="0"/>
      </c:catAx>
      <c:valAx>
        <c:axId val="204885684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0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7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[Home_Improvement_Sales_Dashboard.xlsx]Total Sales By Month!PivotTable1</c:name>
    <c:fmtId val="17"/>
  </c:pivotSource>
  <c:chart>
    <c:title>
      <c:tx>
        <c:rich>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r>
              <a:rPr lang="en-US" sz="1200">
                <a:solidFill>
                  <a:srgbClr val="284E3F"/>
                </a:solidFill>
                <a:latin typeface="Aptos" panose="020B0004020202020204" pitchFamily="34" charset="0"/>
              </a:rPr>
              <a:t>Total Sales By Month</a:t>
            </a:r>
          </a:p>
        </c:rich>
      </c:tx>
      <c:layout>
        <c:manualLayout>
          <c:xMode val="edge"/>
          <c:yMode val="edge"/>
          <c:x val="1.9036043685085893E-2"/>
          <c:y val="4.5275590551181105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endParaRPr lang="en-US"/>
        </a:p>
      </c:txPr>
    </c:title>
    <c:autoTitleDeleted val="0"/>
    <c:pivotFmts>
      <c:pivotFmt>
        <c:idx val="0"/>
        <c:spPr>
          <a:solidFill>
            <a:srgbClr val="284E3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84E3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4E3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230738513668"/>
          <c:y val="0.1696759259259259"/>
          <c:w val="0.81969667011712166"/>
          <c:h val="0.51022601341498974"/>
        </c:manualLayout>
      </c:layout>
      <c:barChart>
        <c:barDir val="col"/>
        <c:grouping val="clustered"/>
        <c:varyColors val="0"/>
        <c:ser>
          <c:idx val="0"/>
          <c:order val="0"/>
          <c:tx>
            <c:strRef>
              <c:f>'Total Sales By Month'!$B$1</c:f>
              <c:strCache>
                <c:ptCount val="1"/>
                <c:pt idx="0">
                  <c:v>Total</c:v>
                </c:pt>
              </c:strCache>
            </c:strRef>
          </c:tx>
          <c:spPr>
            <a:solidFill>
              <a:srgbClr val="284E3F"/>
            </a:solidFill>
            <a:ln>
              <a:noFill/>
            </a:ln>
            <a:effectLst>
              <a:outerShdw blurRad="57150" dist="19050" dir="5400000" algn="ctr" rotWithShape="0">
                <a:srgbClr val="000000">
                  <a:alpha val="63000"/>
                </a:srgbClr>
              </a:outerShdw>
            </a:effectLst>
          </c:spPr>
          <c:invertIfNegative val="0"/>
          <c:trendline>
            <c:spPr>
              <a:ln w="19050" cap="rnd">
                <a:solidFill>
                  <a:srgbClr val="FFC000"/>
                </a:solidFill>
              </a:ln>
              <a:effectLst/>
            </c:spPr>
            <c:trendlineType val="movingAvg"/>
            <c:period val="2"/>
            <c:dispRSqr val="0"/>
            <c:dispEq val="0"/>
          </c:trendline>
          <c:cat>
            <c:multiLvlStrRef>
              <c:f>'Total Sales By Month'!$A$2:$A$23</c:f>
              <c:multiLvlStrCache>
                <c:ptCount val="19"/>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lvl>
                <c:lvl>
                  <c:pt idx="0">
                    <c:v>2024</c:v>
                  </c:pt>
                  <c:pt idx="11">
                    <c:v>2025</c:v>
                  </c:pt>
                </c:lvl>
              </c:multiLvlStrCache>
            </c:multiLvlStrRef>
          </c:cat>
          <c:val>
            <c:numRef>
              <c:f>'Total Sales By Month'!$B$2:$B$23</c:f>
              <c:numCache>
                <c:formatCode>_-[$$-409]* #,##0_ ;_-[$$-409]* \-#,##0\ ;_-[$$-409]* "-"??_ ;_-@_ </c:formatCode>
                <c:ptCount val="19"/>
                <c:pt idx="0">
                  <c:v>487240.74999999988</c:v>
                </c:pt>
                <c:pt idx="1">
                  <c:v>1080876.8600000001</c:v>
                </c:pt>
                <c:pt idx="2">
                  <c:v>705452.33999999973</c:v>
                </c:pt>
                <c:pt idx="3">
                  <c:v>1260298.6400000006</c:v>
                </c:pt>
                <c:pt idx="4">
                  <c:v>1338421.7799999996</c:v>
                </c:pt>
                <c:pt idx="5">
                  <c:v>1133840.27</c:v>
                </c:pt>
                <c:pt idx="6">
                  <c:v>881649.93000000017</c:v>
                </c:pt>
                <c:pt idx="7">
                  <c:v>779023.64000000036</c:v>
                </c:pt>
                <c:pt idx="8">
                  <c:v>1214640.9300000006</c:v>
                </c:pt>
                <c:pt idx="9">
                  <c:v>828958.94000000006</c:v>
                </c:pt>
                <c:pt idx="10">
                  <c:v>1239418.6699999995</c:v>
                </c:pt>
                <c:pt idx="11">
                  <c:v>1047507</c:v>
                </c:pt>
                <c:pt idx="12">
                  <c:v>982524.91000000015</c:v>
                </c:pt>
                <c:pt idx="13">
                  <c:v>1036513.6099999998</c:v>
                </c:pt>
                <c:pt idx="14">
                  <c:v>1344847.9700000002</c:v>
                </c:pt>
                <c:pt idx="15">
                  <c:v>1163018.8899999999</c:v>
                </c:pt>
                <c:pt idx="16">
                  <c:v>1512685.0199999996</c:v>
                </c:pt>
                <c:pt idx="17">
                  <c:v>1048579.4700000002</c:v>
                </c:pt>
                <c:pt idx="18">
                  <c:v>323581.88999999996</c:v>
                </c:pt>
              </c:numCache>
            </c:numRef>
          </c:val>
          <c:extLst>
            <c:ext xmlns:c16="http://schemas.microsoft.com/office/drawing/2014/chart" uri="{C3380CC4-5D6E-409C-BE32-E72D297353CC}">
              <c16:uniqueId val="{00000001-AAF4-4F33-B843-2393C57E6582}"/>
            </c:ext>
          </c:extLst>
        </c:ser>
        <c:dLbls>
          <c:showLegendKey val="0"/>
          <c:showVal val="0"/>
          <c:showCatName val="0"/>
          <c:showSerName val="0"/>
          <c:showPercent val="0"/>
          <c:showBubbleSize val="0"/>
        </c:dLbls>
        <c:gapWidth val="100"/>
        <c:overlap val="-24"/>
        <c:axId val="1961983263"/>
        <c:axId val="2048865967"/>
      </c:barChart>
      <c:catAx>
        <c:axId val="19619832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65967"/>
        <c:crosses val="autoZero"/>
        <c:auto val="1"/>
        <c:lblAlgn val="ctr"/>
        <c:lblOffset val="100"/>
        <c:noMultiLvlLbl val="0"/>
      </c:catAx>
      <c:valAx>
        <c:axId val="2048865967"/>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1983263"/>
        <c:crosses val="autoZero"/>
        <c:crossBetween val="between"/>
      </c:valAx>
      <c:spPr>
        <a:noFill/>
        <a:ln>
          <a:noFill/>
        </a:ln>
        <a:effectLst/>
      </c:spPr>
    </c:plotArea>
    <c:legend>
      <c:legendPos val="b"/>
      <c:layout>
        <c:manualLayout>
          <c:xMode val="edge"/>
          <c:yMode val="edge"/>
          <c:x val="0.29369419664491719"/>
          <c:y val="0.90090441819772527"/>
          <c:w val="0.42245897253980624"/>
          <c:h val="5.381999125109361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6EE"/>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[Home_Improvement_Sales_Dashboard.xlsx]Top Retailers!PivotTable2</c:name>
    <c:fmtId val="18"/>
  </c:pivotSource>
  <c:chart>
    <c:title>
      <c:tx>
        <c:rich>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r>
              <a:rPr lang="en-US" sz="1200">
                <a:solidFill>
                  <a:srgbClr val="284E3F"/>
                </a:solidFill>
                <a:latin typeface="Aptos" panose="020B0004020202020204" pitchFamily="34" charset="0"/>
              </a:rPr>
              <a:t>Top Retailers</a:t>
            </a:r>
          </a:p>
        </c:rich>
      </c:tx>
      <c:layout>
        <c:manualLayout>
          <c:xMode val="edge"/>
          <c:yMode val="edge"/>
          <c:x val="3.9851887617821366E-2"/>
          <c:y val="2.7777777777777776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6823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Retailers'!$B$1</c:f>
              <c:strCache>
                <c:ptCount val="1"/>
                <c:pt idx="0">
                  <c:v>Total</c:v>
                </c:pt>
              </c:strCache>
            </c:strRef>
          </c:tx>
          <c:spPr>
            <a:solidFill>
              <a:srgbClr val="E6823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'Top Retailers'!$A$2:$A$14</c:f>
              <c:strCache>
                <c:ptCount val="12"/>
                <c:pt idx="0">
                  <c:v>84 Lumber</c:v>
                </c:pt>
                <c:pt idx="1">
                  <c:v>Ace Hardware</c:v>
                </c:pt>
                <c:pt idx="2">
                  <c:v>Contractors' Warehouse</c:v>
                </c:pt>
                <c:pt idx="3">
                  <c:v>Costco</c:v>
                </c:pt>
                <c:pt idx="4">
                  <c:v>Do it Best</c:v>
                </c:pt>
                <c:pt idx="5">
                  <c:v>Floor &amp; Decor</c:v>
                </c:pt>
                <c:pt idx="6">
                  <c:v>Harbor Freight Tools</c:v>
                </c:pt>
                <c:pt idx="7">
                  <c:v>Lowe's</c:v>
                </c:pt>
                <c:pt idx="8">
                  <c:v>Menards</c:v>
                </c:pt>
                <c:pt idx="9">
                  <c:v>Others</c:v>
                </c:pt>
                <c:pt idx="10">
                  <c:v>The Home Depot</c:v>
                </c:pt>
                <c:pt idx="11">
                  <c:v>Walmart</c:v>
                </c:pt>
              </c:strCache>
            </c:strRef>
          </c:cat>
          <c:val>
            <c:numRef>
              <c:f>'Top Retailers'!$B$2:$B$14</c:f>
              <c:numCache>
                <c:formatCode>_-[$$-409]* #,##0_ ;_-[$$-409]* \-#,##0\ ;_-[$$-409]* "-"??_ ;_-@_ </c:formatCode>
                <c:ptCount val="12"/>
                <c:pt idx="0">
                  <c:v>2070504.8499999994</c:v>
                </c:pt>
                <c:pt idx="1">
                  <c:v>1666757.5600000005</c:v>
                </c:pt>
                <c:pt idx="2">
                  <c:v>1645254.3299999998</c:v>
                </c:pt>
                <c:pt idx="3">
                  <c:v>1883934.2000000004</c:v>
                </c:pt>
                <c:pt idx="4">
                  <c:v>1823320.8200000005</c:v>
                </c:pt>
                <c:pt idx="5">
                  <c:v>1467681.1399999997</c:v>
                </c:pt>
                <c:pt idx="6">
                  <c:v>1277963.9400000006</c:v>
                </c:pt>
                <c:pt idx="7">
                  <c:v>1600052.19</c:v>
                </c:pt>
                <c:pt idx="8">
                  <c:v>2007492.3800000013</c:v>
                </c:pt>
                <c:pt idx="9">
                  <c:v>198333.2</c:v>
                </c:pt>
                <c:pt idx="10">
                  <c:v>2109447.6999999997</c:v>
                </c:pt>
                <c:pt idx="11">
                  <c:v>1658339.2000000007</c:v>
                </c:pt>
              </c:numCache>
            </c:numRef>
          </c:val>
          <c:extLst>
            <c:ext xmlns:c16="http://schemas.microsoft.com/office/drawing/2014/chart" uri="{C3380CC4-5D6E-409C-BE32-E72D297353CC}">
              <c16:uniqueId val="{00000000-3958-4D08-9F68-D25BB56E3C8E}"/>
            </c:ext>
          </c:extLst>
        </c:ser>
        <c:dLbls>
          <c:showLegendKey val="0"/>
          <c:showVal val="1"/>
          <c:showCatName val="0"/>
          <c:showSerName val="0"/>
          <c:showPercent val="0"/>
          <c:showBubbleSize val="0"/>
        </c:dLbls>
        <c:gapWidth val="75"/>
        <c:axId val="147082639"/>
        <c:axId val="2048870287"/>
      </c:barChart>
      <c:catAx>
        <c:axId val="14708263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8870287"/>
        <c:crosses val="autoZero"/>
        <c:auto val="1"/>
        <c:lblAlgn val="ctr"/>
        <c:lblOffset val="100"/>
        <c:noMultiLvlLbl val="0"/>
      </c:catAx>
      <c:valAx>
        <c:axId val="2048870287"/>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7082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6EE"/>
    </a:solidFill>
    <a:ln w="9525" cap="rnd"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[Home_Improvement_Sales_Dashboard.xlsx]Top 10 Products!PivotTable2</c:name>
    <c:fmtId val="9"/>
  </c:pivotSource>
  <c:chart>
    <c:title>
      <c:tx>
        <c:rich>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r>
              <a:rPr lang="en-US" sz="1200">
                <a:solidFill>
                  <a:srgbClr val="284E3F"/>
                </a:solidFill>
                <a:latin typeface="Aptos" panose="020B0004020202020204" pitchFamily="34" charset="0"/>
              </a:rPr>
              <a:t>Top 10 Products</a:t>
            </a:r>
          </a:p>
        </c:rich>
      </c:tx>
      <c:layout>
        <c:manualLayout>
          <c:xMode val="edge"/>
          <c:yMode val="edge"/>
          <c:x val="2.7423447069116359E-2"/>
          <c:y val="3.138670166229221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endParaRPr lang="en-US"/>
        </a:p>
      </c:txPr>
    </c:title>
    <c:autoTitleDeleted val="0"/>
    <c:pivotFmts>
      <c:pivotFmt>
        <c:idx val="0"/>
        <c:spPr>
          <a:solidFill>
            <a:srgbClr val="F0AE3D"/>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0AE3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AE3D"/>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16447944007"/>
          <c:y val="0.1789351851851852"/>
          <c:w val="0.76008070866141719"/>
          <c:h val="0.57993146689997088"/>
        </c:manualLayout>
      </c:layout>
      <c:barChart>
        <c:barDir val="col"/>
        <c:grouping val="clustered"/>
        <c:varyColors val="0"/>
        <c:ser>
          <c:idx val="0"/>
          <c:order val="0"/>
          <c:tx>
            <c:strRef>
              <c:f>'Top 10 Products'!$B$3</c:f>
              <c:strCache>
                <c:ptCount val="1"/>
                <c:pt idx="0">
                  <c:v>Total</c:v>
                </c:pt>
              </c:strCache>
            </c:strRef>
          </c:tx>
          <c:spPr>
            <a:solidFill>
              <a:srgbClr val="F0AE3D"/>
            </a:solidFill>
            <a:ln>
              <a:noFill/>
            </a:ln>
            <a:effectLst>
              <a:outerShdw blurRad="57150" dist="19050" dir="5400000" algn="ctr" rotWithShape="0">
                <a:srgbClr val="000000">
                  <a:alpha val="63000"/>
                </a:srgbClr>
              </a:outerShdw>
            </a:effectLst>
          </c:spPr>
          <c:invertIfNegative val="0"/>
          <c:cat>
            <c:strRef>
              <c:f>'Top 10 Products'!$A$4:$A$14</c:f>
              <c:strCache>
                <c:ptCount val="10"/>
                <c:pt idx="0">
                  <c:v>APP-513971</c:v>
                </c:pt>
                <c:pt idx="1">
                  <c:v>APP-937933</c:v>
                </c:pt>
                <c:pt idx="2">
                  <c:v>HVA-377184</c:v>
                </c:pt>
                <c:pt idx="3">
                  <c:v>HVA-424846</c:v>
                </c:pt>
                <c:pt idx="4">
                  <c:v>HVA-533701</c:v>
                </c:pt>
                <c:pt idx="5">
                  <c:v>HVA-775006</c:v>
                </c:pt>
                <c:pt idx="6">
                  <c:v>KIT-480707</c:v>
                </c:pt>
                <c:pt idx="7">
                  <c:v>KIT-550539</c:v>
                </c:pt>
                <c:pt idx="8">
                  <c:v>KIT-699717</c:v>
                </c:pt>
                <c:pt idx="9">
                  <c:v>Others</c:v>
                </c:pt>
              </c:strCache>
            </c:strRef>
          </c:cat>
          <c:val>
            <c:numRef>
              <c:f>'Top 10 Products'!$B$4:$B$14</c:f>
              <c:numCache>
                <c:formatCode>_-[$$-409]* #,##0_ ;_-[$$-409]* \-#,##0\ ;_-[$$-409]* "-"??_ ;_-@_ </c:formatCode>
                <c:ptCount val="10"/>
                <c:pt idx="0">
                  <c:v>139318</c:v>
                </c:pt>
                <c:pt idx="1">
                  <c:v>144392.48000000001</c:v>
                </c:pt>
                <c:pt idx="2">
                  <c:v>302151.2</c:v>
                </c:pt>
                <c:pt idx="3">
                  <c:v>197864.55</c:v>
                </c:pt>
                <c:pt idx="4">
                  <c:v>158441.60000000001</c:v>
                </c:pt>
                <c:pt idx="5">
                  <c:v>188542.66</c:v>
                </c:pt>
                <c:pt idx="6">
                  <c:v>143189.25</c:v>
                </c:pt>
                <c:pt idx="7">
                  <c:v>164358.68</c:v>
                </c:pt>
                <c:pt idx="8">
                  <c:v>147126.10999999999</c:v>
                </c:pt>
                <c:pt idx="9">
                  <c:v>275075.12</c:v>
                </c:pt>
              </c:numCache>
            </c:numRef>
          </c:val>
          <c:extLst>
            <c:ext xmlns:c16="http://schemas.microsoft.com/office/drawing/2014/chart" uri="{C3380CC4-5D6E-409C-BE32-E72D297353CC}">
              <c16:uniqueId val="{00000000-4A67-403A-90D8-1FE43EEA0B51}"/>
            </c:ext>
          </c:extLst>
        </c:ser>
        <c:dLbls>
          <c:showLegendKey val="0"/>
          <c:showVal val="0"/>
          <c:showCatName val="0"/>
          <c:showSerName val="0"/>
          <c:showPercent val="0"/>
          <c:showBubbleSize val="0"/>
        </c:dLbls>
        <c:gapWidth val="100"/>
        <c:overlap val="-24"/>
        <c:axId val="1760661455"/>
        <c:axId val="1221027375"/>
      </c:barChart>
      <c:catAx>
        <c:axId val="17606614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27375"/>
        <c:crosses val="autoZero"/>
        <c:auto val="1"/>
        <c:lblAlgn val="ctr"/>
        <c:lblOffset val="100"/>
        <c:noMultiLvlLbl val="0"/>
      </c:catAx>
      <c:valAx>
        <c:axId val="1221027375"/>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66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6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pivotSource>
    <c:name>[Home_Improvement_Sales_Dashboard.xlsx]Impact of Bulk Discounts!PivotTable4</c:name>
    <c:fmtId val="11"/>
  </c:pivotSource>
  <c:chart>
    <c:title>
      <c:tx>
        <c:rich>
          <a:bodyPr rot="0" spcFirstLastPara="1" vertOverflow="ellipsis" vert="horz" wrap="square" anchor="ctr" anchorCtr="1"/>
          <a:lstStyle/>
          <a:p>
            <a:pPr>
              <a:defRPr sz="1200" b="1" i="0" u="none" strike="noStrike" kern="1200" spc="0" baseline="0">
                <a:solidFill>
                  <a:srgbClr val="284E3F"/>
                </a:solidFill>
                <a:latin typeface="+mn-lt"/>
                <a:ea typeface="+mn-ea"/>
                <a:cs typeface="+mn-cs"/>
              </a:defRPr>
            </a:pPr>
            <a:r>
              <a:rPr lang="en-US" sz="1200" b="1">
                <a:solidFill>
                  <a:srgbClr val="284E3F"/>
                </a:solidFill>
              </a:rPr>
              <a:t>Impact of Bulk Discounts</a:t>
            </a:r>
          </a:p>
        </c:rich>
      </c:tx>
      <c:layout>
        <c:manualLayout>
          <c:xMode val="edge"/>
          <c:yMode val="edge"/>
          <c:x val="2.820822397200351E-2"/>
          <c:y val="2.314814814814814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284E3F"/>
              </a:solidFill>
              <a:latin typeface="+mn-lt"/>
              <a:ea typeface="+mn-ea"/>
              <a:cs typeface="+mn-cs"/>
            </a:defRPr>
          </a:pPr>
          <a:endParaRPr lang="en-US"/>
        </a:p>
      </c:txPr>
    </c:title>
    <c:autoTitleDeleted val="0"/>
    <c:pivotFmts>
      <c:pivotFmt>
        <c:idx val="0"/>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w="28575" cap="rnd">
            <a:solidFill>
              <a:schemeClr val="accent3"/>
            </a:solidFill>
            <a:round/>
          </a:ln>
          <a:effectLst/>
        </c:spPr>
        <c:marker>
          <c:symbol val="none"/>
        </c:marker>
      </c:pivotFmt>
      <c:pivotFmt>
        <c:idx val="2"/>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05599300087492"/>
          <c:y val="0.22523148148148145"/>
          <c:w val="0.77677996500437452"/>
          <c:h val="0.60813247302420526"/>
        </c:manualLayout>
      </c:layout>
      <c:lineChart>
        <c:grouping val="standard"/>
        <c:varyColors val="0"/>
        <c:ser>
          <c:idx val="0"/>
          <c:order val="0"/>
          <c:tx>
            <c:strRef>
              <c:f>'Impact of Bulk Discounts'!$B$1</c:f>
              <c:strCache>
                <c:ptCount val="1"/>
                <c:pt idx="0">
                  <c:v>Total</c:v>
                </c:pt>
              </c:strCache>
            </c:strRef>
          </c:tx>
          <c:spPr>
            <a:ln w="28575" cap="rnd">
              <a:solidFill>
                <a:schemeClr val="accent3"/>
              </a:solidFill>
              <a:round/>
            </a:ln>
            <a:effectLst/>
          </c:spPr>
          <c:marker>
            <c:symbol val="none"/>
          </c:marker>
          <c:cat>
            <c:strRef>
              <c:f>'Impact of Bulk Discounts'!$A$2:$A$22</c:f>
              <c:strCache>
                <c:ptCount val="20"/>
                <c:pt idx="0">
                  <c:v>0</c:v>
                </c:pt>
                <c:pt idx="1">
                  <c:v>2</c:v>
                </c:pt>
                <c:pt idx="2">
                  <c:v>3</c:v>
                </c:pt>
                <c:pt idx="3">
                  <c:v>5</c:v>
                </c:pt>
                <c:pt idx="4">
                  <c:v>7</c:v>
                </c:pt>
                <c:pt idx="5">
                  <c:v>8</c:v>
                </c:pt>
                <c:pt idx="6">
                  <c:v>10</c:v>
                </c:pt>
                <c:pt idx="7">
                  <c:v>12</c:v>
                </c:pt>
                <c:pt idx="8">
                  <c:v>13</c:v>
                </c:pt>
                <c:pt idx="9">
                  <c:v>15</c:v>
                </c:pt>
                <c:pt idx="10">
                  <c:v>17</c:v>
                </c:pt>
                <c:pt idx="11">
                  <c:v>18</c:v>
                </c:pt>
                <c:pt idx="12">
                  <c:v>20</c:v>
                </c:pt>
                <c:pt idx="13">
                  <c:v>22</c:v>
                </c:pt>
                <c:pt idx="14">
                  <c:v>23</c:v>
                </c:pt>
                <c:pt idx="15">
                  <c:v>25</c:v>
                </c:pt>
                <c:pt idx="16">
                  <c:v>27</c:v>
                </c:pt>
                <c:pt idx="17">
                  <c:v>28</c:v>
                </c:pt>
                <c:pt idx="18">
                  <c:v>30</c:v>
                </c:pt>
                <c:pt idx="19">
                  <c:v>35</c:v>
                </c:pt>
              </c:strCache>
            </c:strRef>
          </c:cat>
          <c:val>
            <c:numRef>
              <c:f>'Impact of Bulk Discounts'!$B$2:$B$22</c:f>
              <c:numCache>
                <c:formatCode>_-[$$-409]* #,##0.00_ ;_-[$$-409]* \-#,##0.00\ ;_-[$$-409]* "-"??_ ;_-@_ </c:formatCode>
                <c:ptCount val="20"/>
                <c:pt idx="0">
                  <c:v>4938174.7700000023</c:v>
                </c:pt>
                <c:pt idx="1">
                  <c:v>458762.03000000009</c:v>
                </c:pt>
                <c:pt idx="2">
                  <c:v>763750.14000000036</c:v>
                </c:pt>
                <c:pt idx="3">
                  <c:v>1437703.360000001</c:v>
                </c:pt>
                <c:pt idx="4">
                  <c:v>73049.740000000005</c:v>
                </c:pt>
                <c:pt idx="5">
                  <c:v>28243.25</c:v>
                </c:pt>
                <c:pt idx="6">
                  <c:v>2323194.3400000008</c:v>
                </c:pt>
                <c:pt idx="7">
                  <c:v>171615.5</c:v>
                </c:pt>
                <c:pt idx="8">
                  <c:v>151244.06000000003</c:v>
                </c:pt>
                <c:pt idx="9">
                  <c:v>3972461.07</c:v>
                </c:pt>
                <c:pt idx="10">
                  <c:v>359852.06</c:v>
                </c:pt>
                <c:pt idx="11">
                  <c:v>460150.44999999995</c:v>
                </c:pt>
                <c:pt idx="12">
                  <c:v>2395136.9400000004</c:v>
                </c:pt>
                <c:pt idx="13">
                  <c:v>195908.47</c:v>
                </c:pt>
                <c:pt idx="14">
                  <c:v>267570.01</c:v>
                </c:pt>
                <c:pt idx="15">
                  <c:v>933296.06</c:v>
                </c:pt>
                <c:pt idx="16">
                  <c:v>92477.589999999982</c:v>
                </c:pt>
                <c:pt idx="17">
                  <c:v>167354.47999999998</c:v>
                </c:pt>
                <c:pt idx="18">
                  <c:v>177446.19</c:v>
                </c:pt>
                <c:pt idx="19">
                  <c:v>41691</c:v>
                </c:pt>
              </c:numCache>
            </c:numRef>
          </c:val>
          <c:smooth val="0"/>
          <c:extLst>
            <c:ext xmlns:c16="http://schemas.microsoft.com/office/drawing/2014/chart" uri="{C3380CC4-5D6E-409C-BE32-E72D297353CC}">
              <c16:uniqueId val="{00000000-6B87-4D70-8E24-77F679D2AA57}"/>
            </c:ext>
          </c:extLst>
        </c:ser>
        <c:dLbls>
          <c:showLegendKey val="0"/>
          <c:showVal val="0"/>
          <c:showCatName val="0"/>
          <c:showSerName val="0"/>
          <c:showPercent val="0"/>
          <c:showBubbleSize val="0"/>
        </c:dLbls>
        <c:smooth val="0"/>
        <c:axId val="265203471"/>
        <c:axId val="2048856847"/>
      </c:lineChart>
      <c:catAx>
        <c:axId val="26520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56847"/>
        <c:crosses val="autoZero"/>
        <c:auto val="1"/>
        <c:lblAlgn val="ctr"/>
        <c:lblOffset val="100"/>
        <c:noMultiLvlLbl val="0"/>
      </c:catAx>
      <c:valAx>
        <c:axId val="204885684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0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6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[Home_Improvement_Sales_Dashboard.xlsx]Revenue Share by Pro Program!PivotTable3</c:name>
    <c:fmtId val="9"/>
  </c:pivotSource>
  <c:chart>
    <c:title>
      <c:tx>
        <c:rich>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r>
              <a:rPr lang="en-US" sz="1200">
                <a:solidFill>
                  <a:srgbClr val="284E3F"/>
                </a:solidFill>
                <a:latin typeface="Aptos" panose="020B0004020202020204" pitchFamily="34" charset="0"/>
              </a:rPr>
              <a:t>Revenue Share by Pro Program</a:t>
            </a:r>
          </a:p>
        </c:rich>
      </c:tx>
      <c:layout>
        <c:manualLayout>
          <c:xMode val="edge"/>
          <c:yMode val="edge"/>
          <c:x val="3.6381889763779519E-2"/>
          <c:y val="5.4534849810440364E-2"/>
        </c:manualLayout>
      </c:layout>
      <c:overlay val="0"/>
      <c:spPr>
        <a:noFill/>
        <a:ln>
          <a:noFill/>
        </a:ln>
        <a:effectLst/>
      </c:spPr>
      <c:txPr>
        <a:bodyPr rot="0" spcFirstLastPara="1" vertOverflow="ellipsis" vert="horz" wrap="square" anchor="ctr" anchorCtr="1"/>
        <a:lstStyle/>
        <a:p>
          <a:pPr>
            <a:defRPr sz="1200" b="1" i="0" u="none" strike="noStrike" kern="1200" baseline="0">
              <a:solidFill>
                <a:srgbClr val="284E3F"/>
              </a:solidFill>
              <a:latin typeface="Aptos" panose="020B0004020202020204" pitchFamily="34" charset="0"/>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428483396097229"/>
          <c:y val="0.24323774158911954"/>
          <c:w val="0.37422138537030697"/>
          <c:h val="0.61129913803388214"/>
        </c:manualLayout>
      </c:layout>
      <c:pieChart>
        <c:varyColors val="1"/>
        <c:ser>
          <c:idx val="0"/>
          <c:order val="0"/>
          <c:tx>
            <c:strRef>
              <c:f>'Revenue Share by Pro Program'!$B$3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B31-4DE2-B475-62FBEA6AA9B5}"/>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B31-4DE2-B475-62FBEA6AA9B5}"/>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B31-4DE2-B475-62FBEA6AA9B5}"/>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B31-4DE2-B475-62FBEA6AA9B5}"/>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B31-4DE2-B475-62FBEA6AA9B5}"/>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B31-4DE2-B475-62FBEA6AA9B5}"/>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B31-4DE2-B475-62FBEA6AA9B5}"/>
              </c:ext>
            </c:extLst>
          </c:dPt>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Share by Pro Program'!$A$4:$A$11</c:f>
              <c:strCache>
                <c:ptCount val="7"/>
                <c:pt idx="0">
                  <c:v>Ace Rewards</c:v>
                </c:pt>
                <c:pt idx="1">
                  <c:v>Contractors' Warehouse CBC</c:v>
                </c:pt>
                <c:pt idx="2">
                  <c:v>Do it Best Rewards</c:v>
                </c:pt>
                <c:pt idx="3">
                  <c:v>Home Depot Pro Xtra</c:v>
                </c:pt>
                <c:pt idx="4">
                  <c:v>Lowe's MVPs Pro Rewards</c:v>
                </c:pt>
                <c:pt idx="5">
                  <c:v>Menards Contractor</c:v>
                </c:pt>
                <c:pt idx="6">
                  <c:v>None</c:v>
                </c:pt>
              </c:strCache>
            </c:strRef>
          </c:cat>
          <c:val>
            <c:numRef>
              <c:f>'Revenue Share by Pro Program'!$B$4:$B$11</c:f>
              <c:numCache>
                <c:formatCode>_-[$$-409]* #,##0_ ;_-[$$-409]* \-#,##0\ ;_-[$$-409]* "-"??_ ;_-@_ </c:formatCode>
                <c:ptCount val="7"/>
                <c:pt idx="0">
                  <c:v>2335424.2200000002</c:v>
                </c:pt>
                <c:pt idx="1">
                  <c:v>2675669.38</c:v>
                </c:pt>
                <c:pt idx="2">
                  <c:v>2565913.1800000006</c:v>
                </c:pt>
                <c:pt idx="3">
                  <c:v>2170433.7799999993</c:v>
                </c:pt>
                <c:pt idx="4">
                  <c:v>2663717.8900000006</c:v>
                </c:pt>
                <c:pt idx="5">
                  <c:v>2866623.0800000015</c:v>
                </c:pt>
                <c:pt idx="6">
                  <c:v>2742667.19</c:v>
                </c:pt>
              </c:numCache>
            </c:numRef>
          </c:val>
          <c:extLst>
            <c:ext xmlns:c16="http://schemas.microsoft.com/office/drawing/2014/chart" uri="{C3380CC4-5D6E-409C-BE32-E72D297353CC}">
              <c16:uniqueId val="{0000000E-4B31-4DE2-B475-62FBEA6AA9B5}"/>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598648208189667"/>
          <c:y val="0.24302268412413866"/>
          <c:w val="0.26725970528193782"/>
          <c:h val="0.63715347901397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6E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Trend by Store Location</cx:v>
        </cx:txData>
      </cx:tx>
      <cx:txPr>
        <a:bodyPr spcFirstLastPara="1" vertOverflow="ellipsis" horzOverflow="overflow" wrap="square" lIns="0" tIns="0" rIns="0" bIns="0" anchor="ctr" anchorCtr="1"/>
        <a:lstStyle/>
        <a:p>
          <a:pPr algn="ctr" rtl="0">
            <a:defRPr sz="1200" b="1">
              <a:solidFill>
                <a:srgbClr val="284E3F"/>
              </a:solidFill>
              <a:latin typeface="Aptos" panose="020B0004020202020204" pitchFamily="34" charset="0"/>
              <a:ea typeface="Aptos" panose="020B0004020202020204" pitchFamily="34" charset="0"/>
              <a:cs typeface="Aptos" panose="020B0004020202020204" pitchFamily="34" charset="0"/>
            </a:defRPr>
          </a:pPr>
          <a:r>
            <a:rPr lang="en-US" sz="1200" b="1" i="0" u="none" strike="noStrike" baseline="0">
              <a:solidFill>
                <a:srgbClr val="284E3F"/>
              </a:solidFill>
              <a:latin typeface="Aptos" panose="020B0004020202020204" pitchFamily="34" charset="0"/>
            </a:rPr>
            <a:t>Revenue Trend by Store Location</a:t>
          </a:r>
        </a:p>
      </cx:txPr>
    </cx:title>
    <cx:plotArea>
      <cx:plotAreaRegion>
        <cx:series layoutId="regionMap" uniqueId="{00000000-C532-45F6-BE5F-E41C501081D6}">
          <cx:tx>
            <cx:txData>
              <cx:f>_xlchart.v5.2</cx:f>
              <cx:v>Sum of total_after_discount</cx:v>
            </cx:txData>
          </cx:tx>
          <cx:dataId val="0"/>
          <cx:layoutPr>
            <cx:geography cultureLanguage="en-US" cultureRegion="IN" attribution="Powered by Bing">
              <cx:geoCache provider="{E9337A44-BEBE-4D9F-B70C-5C5E7DAFC167}">
                <cx:binary>1H3pctu4s++rpPL50kNsBHnqzKkKSMmWbXlVHCdfWIqtcN93vs15lvtit2lJjgQr8tjlW/8RZ6qm
RhIMNH7ovdH874f2vx7CxTz/1EZhXPzXQ/v3Z7cs0//666/iwV1E8+Io8h7ypEh+lUcPSfRX8uuX
97D46zGfN17s/IVVRP96cOd5uWg//89/w19zFsl58jAvvSS+rhZ5d7MoqrAs9ny386tP88fIiy2v
KHPvoUR/f/705ezzp0VcemU369LF35+3fvD501/yn3kx5acQVlVWjzBWo0eIUspVrBpPD/38KUxi
Z/W1ghg+wtzQNUTZetaLeQQjv4TzIpivP9u1kqd1zB8f80VRABVP//09bmvV8DEQ9ZBUcTlslAN7
9vfnr7FXLh4/3ZbzclF8/uQVibn8gZkMS/96+0TrX9tb/T//LX0A1EufbKAhb9VrX70E4wxW8VFg
EP2I6pRjg3P16UHbYBj6EdFVpKuELcHi67mXkJzN42IOO/Xn9eyGZD1OgmQg7RAh+XK+bwvexh8E
H3FNoxhj2OtNxtC1I52qhGAVL7Ew1pM+s8fPefQ+/lgOlNAYqDpINH6sN2aXjHgjGvQIGwRjHdFn
BtgEBSF0BGgxQ2PamoGWzLACJff6JH4PKOuBMihA3EGCcvOhoOiGAUIJraSSvs0pBj6ixECMMX0p
1WRFkgfvlFtfnkfKsAB5hwjL3ezjYKH0SOUMwz9kGw+OgUewZmg6WTKRhMfdIo+SuNy3kt1q5Hmg
hMZA1SGiYX7ZtwdvlFz8CDOqaQYydqp2hIwjDXHMEUVLVNZzLyWXOQ+9X0kee+8QXptjJWgGEg8R
mskHqniqHiFMkU60lVIBTb6pVHQDTGRdI0xfyTdJ00/C0IsT7x121++REiwDeYcIyxewGP9sfL6N
Y7B2RBgluoFAuzw9W7CAVtExZ4ZqrKQYSLktVV8U82j90S7LY7cM+7IcJuEx0CXhMYkfB16UnZLJ
xb/BKbn6QPWuYAb6W6XcUHfzBzWOsE4ZQkx7BmoTiat5Po//7/++HYvngRIaA3USGiKf9174Eg4B
PwV/WHIAX3zw/9lHNC/3Ef82tgAfEYwtxlSKdysSlR0xykGaSQxhJmGSzx+TfUvZzRO/R0pADHRJ
QByEzz79QDE1OIhY1fmzcnipPcAZwQDXCi9tDcBSsU+9ohj+TVNv/cU/l1ZbgyVwBiIPERzzI21g
dMQ4Q4wQtpNZwBTmRAd3Eks2sJnE8eKh9B6qd9jBW4MlVAbqDhGV6Wjf6XybCKPsiIApTNlGGGvT
4NJAoSAIOKp8pXDoeu4Vy8y9eLH+6A3MshwmATIQdoiAWOa+HXgbIINOAQWvIwI7vYkE50cq0rCh
gRn29EhIrKPSn5Jfn0BLVNHP9/gnu/+KhNNA7yHidAce1keZxIQfMYR1g2h8CYcUaeH6kQaBGDCK
V9+T9dxLxrnzcsd7lwv5e6QEy0DeIcJifaA8I8aRChaAhtfyTDIBOBjQmq5RsvZk2DYs1iKcN/P8
HSLt90gJloG8Q4Rl/IF+PdaPmMEYaJKVWyLBokNcUueEYp0sjQOJW8ZgL3uP4OP9mX1328vPAyVQ
BuIOEpTpvj14m6pRMH1ChSAKhvCmrtHUI4DC4JBTWeG1nnUpvMYJhCWL98CxHijDsf5cwuRL7gyI
D2kC2bv/8q9wJy9O1zuzy/h5Gx5D8ItAEIURtGQCvI0Kp0ca+DaQ3V6BIlkAF4vm0+kiLxbdvjXt
5pPNsRI2A4kSLAfhWd5M9m3DG6GBXBbWscHW8S9Z24Nzg3RdHfJdT48kv25cSJN/mhThPH7ct6rd
4GyPluAZyDxEeI7BWvmzNH8bPOD4axR8R2qsOAdtc45OjqCwgnCqrtJeEjzHiwSssXfIs+eBEigD
cR8DynZFxUa1CALPTSOYGCCol88WzSAsVDZklvAqJy4ZOsfJe8gdBr1O6r86Hnv89ePOHQI9STUD
qhKWKW4VbWGg6ICRgYlKoKjn6QGJvjzzSz16XM3j+cO8KN9hb26OlSEBEqXTZyZFOf904z0AgLIm
Nf8VmvTWWu/NB2hSCmHyoUyKr5wvqWAEpMQRwALiQpN06G1Sle4nax4k5Tv4Y3u0hMpAoITKQejR
q2+vASOF9F8r3FoW3z2pOrkub1u4DAV2Jx+oxZ/yuuAdqkSyd6Eg4ohhPoTx6ROfAh9v8ukJ+ISe
t/5s1/ncrbjX46STMNB0iCdh8mXfFrxNZVMMJRFUY5wud1wFlbzpghjkaIgTa2iFiCrF6idJ8w4G
XY6S4BjIOkg4PlZiQlxR5ZB8XxoTkoGLEDgfzCAcQlrrQ7DUYZPHufuORNZqmAzFgcrIIdX8Ycas
cQSVKQbV1zVaEmdAtSNkSUCxQb3j0yMDMmTD31NY92S2DQNlUIC4Q+SPs+8fCAqEezHHusZW5rTE
H2DpYZ1zTtAqgCWBcgano3oIun0r2q1Dfo+UYBnIO0RYLsx9m/A2LUJAbxOQSoysSuYlQ49DvZDO
iP5soEta5CLJwdwz53kCdUPv0CfyeAmigdRDhOgcNOKHiTP1yNDB4NaeY7+SokdHQ10RFBL/vvWw
aXudJ5VXvE+gbQyVgBkIPERgph8IDFhgUORIuAohx6dHEmkcYl4qgxCwDky1ich0DoVZD25VLMqy
WH/1z41iabiEzEDhISJz8ZHGGB/CCkSFJPASGWObZQb3FcIOUHy/jgSvUViaZEup9F4ndnu0BM9A
5iHCM/1AeIYUPRgDkGHchoVrR1xFcCnCWNVKgOG2zTd5974A8HS+HinBMZB1kHCcrLdml9x4mw0A
Xj2FpIgOeCztYbQFC6CCVMjT43XFpGSZTedwUXBeuGU+37em3cbZ1mAZG6BRwuZfHRid3e+j/22Y
EAQCiuhUR7sD8oZxROC+Flyu+21Ob7LKbNG+5/LcapgExECYBMRBBN6mk48DBG6g6BzqhqGwaKey
B/+Fgw0NXuXqe8lQnnoPrufM430r+gOLPI+UYBnIO0hYPtDXp1BYD1FouJO1Skxtyy7FgCvBBtRE
gKpf7/xSxU89KIos3hWk3hgqI3Kgjv70Y2u6oaQLQi90JbmkJPxwgw7cfI7WtpesTqCAOKlybw3X
Lv32J0ZZj5RhOdTS7qt9m/A2hYIhHEwg6vV8cXGbUaDaDus61EaSlfh6YXo9ut380xUU3S8Kd9+y
/oDNfHu8jBBQKomyf7Wqn872bcHbkKFQlwo13ciA7PrTA1u/GchHKtymgyspWBsqWjeV/BRuNr4r
UPk8UIYByJJgOAhFfzFab8wuafFGOKASBW4uEs5XKWlZfhlHEI3hGAokl3BJiv5i8ROs4fc0k/g9
UoJlIO8QYfn25QNhAZceIcK4/oeMNFaPGIMilrXeAfm2ySvfwEOB1iZl8g4LbHOsBM1A4iFCM/tA
GwxiyDoFN0SF+q2nR+IYyLcQSvBwI3j5vQTNbDGYYsVisUZsFxPvVisbQyVgBgIPEZgLcHqX53bX
LrxRlJEjTWcQNl6LKkmzQIASCjzgSgREMNfAbfLMUNN4Mo9S4Jz3FHRLwyWABkIPACBpiSurZBOh
rV+8sWMRxnAvGPJezxd/tyNikH2BEjUwpI2VrpGcmFdXs5trVsO2Fv7353+1wXXxgWXbBIqbMCh4
qNpeHnuJLZD6FPGCSmJdklTDiZ4uWu/hHfn6zbEyKwBxEhiHYXbdfZysgnsnBNQ33KPbnUxBSIP6
CXBh+ErLvICmnr/nfsPFYjlOhgRIO0RIvn6gYzJAAuktUBC/pc+WYzI0KOKQeMSaZAN/Lefv8BGX
oyQgBoIOEYiL7x/HG5BohJwIpkODrqdHElhwJwsuZaug6VchegmOQfR8T/Jg34p2a4rfIyVYBvIO
EZbLjzSvIIkIhY/guO8WWXAna1DscCtrVbwMsG2aV5eu9w49shwlwTGQdZBwfGD3x6GURSeQ911J
K7mW3IAKJEhyqeq6phlsrS04ghAK8d7T5e7yeaQMy4H2gfz2kYod7vFSDH47JHafHqnCSFehVxQw
iaGu4sUSl3xbFOWn31d2Ny3vrd1e9il90aFTGr415O/PA6EHyTc367P7IV6iAQVe0BTqd8ubLTX/
FFmBmBd0YlnPusyhXOYL5z3xlPU4CYxLIOoQwbiCGNCfj+UbXXYVirmgs9oqkqLKQgyaGOgEAvXQ
VPU5DbkpxK4gllJ0YT1/18347dESPAOZhwjPrflx8BACzSWgPAWv0/KSJQbCTDfgkhz07lzCI1li
t0+3Y95fLimPlyAaSD1EiO4mHweRQqCZLZgAuoZ3lk5Ah+gjuLkEQS++knfruZdC7Q4aU8Nd+fn6
010Cdrex/HukBMvd5CUuXyrogQ19EGEe+TrZl6//gT5f+4/Npnjb+uUb413gUkJBJNxZgarJXZ4M
lLVAS2iIea0rwKSMlxQW+fOydiMkDd+i5EBadH/7QFYBToCdhuvy2kqZgEW8qfmhWSSHGiMG11ae
0dpUNt+84iGJC+89KZXfQyVmGQg8SGC+75MYb7QCwOE3hpvHZJUSljIqkH+EZBdIMpBzSz2znnsp
w751CbTZd9Yf/nMR9jxQBgWIO0BQLv561TT7wKuX0gZt3hj+s6B628GAm03QuhIU29pUlzl2KHeC
UgEIFy05lq3PwPJg/LM17Raem2P3kCprs//I5WhpfRtdUD4KCQWyCMCidLiasWRBya+Fl1EYGlx4
gp49O4XnP1rTbiQ2hv6ZUBmH/0i7F2l5686mHwYC9A+AMlh4VElCMnK0jJVuVHFsqq7XV7J769fj
/kCYvOn/kZat0to2LM0P23doowtHW6X6ulxsWw5B770jCgEdTlYKDG2LoX+0pN0AbAz9M50yDB9j
Uf9ZVTy/lMaal/PR09tsNu7w7//2iUy4xi8N3RdRWMI4efz7M5SNYdjb57fkDH9kNXK3N7MxaAFt
M/7+DCkD0ClQIwDteQwVUj2fPzUQcRu+gHtnGoLAEFzaRARuzH7+FA+3/f7+rAxu8NCrB2ptIHSn
gQX5+VMxuLbDd3BjkBlwvVbTOXt+edBVEnYQK3reitX/f4qr6Crx4rL4+zOY+unyV8MidR2K3zEc
Lx26/kOLf4PAHOnD/AbsGvgx+j9uS4K+cYLmVldc/7Lym8LCGVetje3YMQtIaWkWgxkcgyAf5oIz
K82ilkrWuDG9DSKrZiP2UKRnZXLV0+v988A+vpxn6M063BAHuw0CA5vUUNaFoa9U9JYH56j0RKWY
ng5W1zO0/5QW/eliE7zqCOpttudoWI/8LkT0NruLulGS+sKn502IxyqZ7J9pOGQ7yPk9lb49VazC
e5Y01NPbctwGP+iPuBaomhnkIbKvgmDC0laEwVkTmRrOBLrG2BH5XZFPDCa0ShTnYTjav6IXp4VB
c08VM2h3ANcm4N7X9oJoULak9al26/JAoPSbE0IDu32bO1C0dRwZ+Kx8iO5ANfngoW5PkHsJizyC
nFlBNTTLky4WedM6Zuxyf6zneW0ySOHd1IZLxP6Zh6PxYmbgBUjEwv0DqDzcntklnlP3UevMeDLR
qxM1mxpXTfW4fxKk7pyFwRHFTIcXAUnsZtuOm/o+0Mcyd0y8Ua57oixM3T+mRT/ReGCFx6h0jvdP
u2tXh/yxzhEH2JA0KynjtAQ/yJlFLDJ7bQp1G2Ya+yJxj5H/QML+lb18wYYMdBZlYLaB+wRvE5HO
rYLhRWRFSf1ZzM4L/6pjj3YXvDLHS5rgDQtQqqjCq8iguocOR3VDcIWV72c+zsNZrQeiSy8iPTbr
bqQEgtQ3pExeme7lyd+ebiB5Y7rOKB3ihUU40+JOtKQWQWDuBwntoohzyHUaGOI28N6P7Sl8zP2q
YDSYFeS6rcxSEVk/cpobhZzTGI2YVgg7UidJhY9zNvaLTsS0spL8uk3PNTcRaTLev6JdMAJHqIYO
PQPg9UjSFuc4qhrsY6DZTisL5GlvRWEYjIJ6uKS2j+2fTuA291F9CJFoTNeB77k0laf5neNkZTQL
krM27s4NWxFuTyeO6lk4fEzQGFMWi87JLPLVbRNBmldUB3opALaXICGcBn6Zll4Wzfqw77DZJU66
8PUUK6YGt1wew2rEyzLhlsvL/lxt0/I+ZrjVzKZ2otuQ6h5I4ch3RRPEHhnlhRI+FEyrsld4eddB
hBsEBnQhhzZx0LV/+5Qw1VOaqA+jWaqzU6Otb5WCum8/7NCvDaK70FgTKk+4pEbTKKoc8Liima6m
6XHnY8c0ktp45XihHecL7IGh1ngI9MMruLZJMeyWx12exjO7qJpLQ8nxvWH7NBJJX0SxidRa04Vj
pE4/LuoeJAjtlZAKW6trK9c0xz/Oihuj461vFmlYYtN2jcJ9ZZUvlTBc5qAI7mxAEQ5wgrzK0uad
k+q8nqmpqTu5cHOvMbP+OnMWpT9ukjE2bpp64mPvVnENkVWu1RUzp3LNrj52bIsoI4NUIs3O8/aV
s8BeqhNYG6hiPLwvAFrXDt9vSCW1V7NQU/JmpmQnmYPGqf2zUkES+DeO25h2f9LFxShgmYj42FO8
iV2HxykScZQJJTGj+9a4L5VzRkUSjjU2cqOT0P1VeaLRL/WKjuDXVT71qfBqTxh9KtzW1LpSJOlI
4SNFBVsxvVfouGDTLC0s1X6I1WTkXniLqD7Og5+af280ogBE94uLl5ISDgskFwbfCExqLknKylNK
v0asmUVZE4tYq7WRWoXqmPrer4Jm7ajG+mNdKcFo/7xDw1nJSBheFAdm+qBFwfqTFBvybM0rVb2Z
sfabzdpJq44TZ5LEN11yo3pXhAvPvjPaO08hZumK1ECj9JL81CZYOY3O1VufW76um/5F25mpYzJ0
6Rai7Cf0jOpjpllo2nncQu0170bpyLvCxpj7pUhz0U4T7bj2zIx8NRbYsPYTNnQWe0EY+JrAinBB
GcwTiRXbnLZB59rNrPZigcZNNg6yq8AwC6c0UyM67rTzzrGoJ5JzbaK58/rOdkWuXDHVjMp7pbZ4
Ytr6CUA/7dxRzy0cTWMqdMVCiUnskyDMACezK88cq3ThntI+7YF3sAF4F79XL5nkMSsabudKM1MD
16ztSuT00qAnhWZyeuz20ypLheZZ/JqZ2hlzbjU+zfJWcP9Yv4hc4QbKKwcUYWk/4eV1YP9AXzBo
4s2Gnm3bjBlEdchJT5pZ2ufCDsnY6O8K1xe5LqgTm2md39atVVDTZl9d/IrIemFlyrPLqqzMqjar
EexHbfWxb2UlGduJJ1I6SUtqavwkD/BZn71G9bDPm1r8aV5o/QtVDirE46ikm5qwq/ROT9pZ2Y3D
+lThheiT/gT56YgGF273KzfGvuOfqO0ZY4WVGfwmpvFxCWenfiyrVw41GsTAi+UMiRV4kwq0GH0h
HbO68WqctbM+s7r4jAdIGMlIi02FXTvoqhPYTyy9fW0XZOn0tAsb00rSyaNwPxCBFJopajnSUTHK
K1G35xk3RO6fdN29Ut4pZKInzc/E6vzLBnFRKp7o43lHp2X8dT937D6LG+sZzuqGkqCOg3lg5O2M
PxT0us+vs/4kUX7Uv7TaDPpbcCKrk/atLLncBEjjw2uC4aWCVHLkOEgTpauqdubkd4F9y8NEIFya
xkOQjhVtxiNPdBYhgiXTNDrNMxPbU6W48dF1Ht4icKad7/u3AcuGk7Qi+TT0YZNkqG7amXoK9gyn
N7xojx3Mjov0h69/J3ycadGFH4pUuTW8QLSwsmIS9BNST0loRtlVixpRujPSHWv0UveyVxwA2RyS
Fyidm9oFfVeosGV+Q+5TQ3GPvco9U2LcvyYfZGk/zATZYbjzgCARzDVJXjKvT3XioHYWNXacj2pN
MeucuCCMGLI4Vtpjt7VDy+j0fhyzbFGCp36Z+01nOlU8BfPLFkXbJxApcqsTN8yh8n6fPN+FFDRd
hD5lcHLg7Egb4RtKG/tF387CIIbtZjGd6I4WviYedu335jQSX2h+TiKlgF0IlHMl+q5Hi97+of3A
8blHTKesQS+c+BdJe4u7i14R7JX5d4mJzeklYRkHbuiREKZn935zXNtnDRIquQnoXGnu928oGUiR
JSFnkNIauslCs0rJbqkpuHcFeCtg0H8P9ctSzUQS16PEPykC0fhnXOtEg7zLKiitPPmulfMO7Lg+
nqgaM/XkLHAXSTbSojFtz8BLAgP9po+Pg4Jd6Ip9UuiNmSpXRZlNSg2dNrQxO6jZ3HckdmkWSDJA
AxWDD/dCpRObdgYLGBzMWWtQjVppkvkj3enAIGnS0rfARgct33f5Kxg9RX1ebNzGvNLGtZlTajTQ
2lmBE2HXlhc3Y5YSk9pXPDQDGowb5RtKj516WhmTxomEbggPC61hlqvdR0EiHNaYHgi3+Cx5ZXU7
FRyHfrBwIXN44/STuboh2UOdFbSveTvLqQ8GzmOYXrDQCnVQbBOICPJGEfmpHb4mqF64RE/yA1o/
gv+pGhB/kYR7qNCG+Q6gwdx67ENcAkJPZ5rdiVSPLdvohOOEFglHin2Wp0JF0zSd+YWFwLbswbuI
enLGnXGsXXXJadqkryngHXof3i4ILUKHlwzCbReJs2qtiSFioVezvL2Imkik3g12zZZ6ZlDHJulm
Tiqa7pxN9p9RaGv+ks3gZew6BKOG1+XCa0S2NW2b4CQjOewL3PdwqciQGl/0tEHTyvbwNa0cNHdo
7T9kekKxaBsWWBB1qae2opSLrtM1CP5FWb9QqvSElJ13ljcAgeXlEfqRxxm66BnNH6hbY0O0FXfO
KqwousWU8qeeEP61MRL7sm9KfpfHTeqIAGbAQi0c7xQ6N6ln2NH64iSOim4GUXrcmR4FtxRVfTxz
K+Iz09cgISAyO8xDwdSgOu56KLwXdpsoaBKyOvwGNhVgHJK8dYXf0PIRIjferGauFStthydlqSmV
icra8y3Mw/6ut7HijsIIYT8WPIuSLj33c41qjoidtDp1CQyxug7TfJRCPOBRCYmt/VJorPTTtk66
7Lz1i6YfJxAASiZeZUTd2IdWJPZFSEqlGLtV5f/sKoUFZkBIXlo+q3smOq9TShMXCklPIXUM8qEL
iJeLOg1oIZDmapkVFp7PLmiiJ9GkMGJGIKbtpYGI4dA3VliR1Da73m8DEdQFUUc1VPiqJskCPToG
47bjx3muu3VkqaluZCD1itrzOlF1aul9N4jb+K0ZOV6VlRd+kFWaGau9e52nUFcyNpJQT8c0t1Pf
TJzadcy2Qp52nFSucteCIv7VZBVZVC3PvsehX0PEsVYgHO47JYddcN3O9CvdbQWuNM0VPGozJDzW
QXgSAE1vA1s1wN9QY6QDoBjfQb9pLxVlqjS3IPvzTFCtoTc5x0FqpjTRDEEVJ8lPXGiua58RzVPP
a7skyExodaylWt+P4ixtejMMU3B0bS9DCUxYx9g07ARjEaue3YuBoNase437AvAFAZhpatNAwE6B
QDdra+9740Ck06xSlFQi0RQtN7VMV1SLpCjozJj72U+7zcp2lLapFgraZjg3WREA9U7NWGXZQeA+
qAqnqVmUNZp4gdF2o6xJAV+t4T5EOAI3iEQb5QUZ1bGGJmUbqLbAuZtd8SLk7gjyHO5dFVcYohrM
j68MXMeqpWo9WKoQmbIv06jLf9SlkboiDLPKM/USvH/RNBH7qid27pvAWORrEEAuwXJtTCJwO0s9
FESr6sLUApTPqYMqTSi89W4MOA3AkUhvIVDYMAd87JpgU0Ekx6MmKPpSlHZoHCcZBHEKJ1XKk7Yo
ggfH1umpEQUGMRvP9ZuRE/dOaPZxpF7rKc2u0qBOkhHYcdVVwRhAHGRGEovEZ7Z9rtEsNW3StfXI
d9qkEUZY0SlNfPBJOOQAzzsVQUy1NXxjTnlYflVC3l8mkP5iZtclbiUiV1fPoMtfl0LISI2uU+Tm
rYUDz3BM1S7GuCjdYlyHqX5SV30emBCHiq+gvbmfCdZ45TcjJRChbxqWTXLHplwouuYsKrUP7ivP
jn5oVMlyy2BdMu9YTsl5EPYpvnIx1+d2wPlXI0CRa2pGVEVm7cK3ouZ10Qgc8OqkdOuyNsM+CS8z
1rMfCtwkKiwnJH41qrwgNDs1xrbQI9yoluNhxzczRW+d0zAqEh22NEsv26h3ZlkI5T7CZ41xXIRp
AfGuOmk0oXVpSy/dJmp+gmIDH7rovPqXUxshRKPtQr3ASGGd6MKiOEn72CAiUEqiCrusHUtvyjIU
nseUbyAG1FOvVELLL/u8HOXEBjdMcQp0UUNDmVgUOukeK525pYkgYTPrNUW5h5OvA5QQlb6Os0oN
TNZ0oS9aJTHuu6xV7writJD0U7T2mvpRC4HJNqjvcGdEpypzqxyEmI0WOVf8WZ7q9oPKEuNrEAbO
FBcVmaMwwVdVDaH3UeJSMPmL2Oijs6TSo0mPGv2XHVUgKby2pecJZAMCU8dafx9UKorMwuiLqRHQ
rhd6BTFjQdLUuYuNOirNxOfGdz9326/EiLReBEnSXNQucn7wOixUUcZ1cN2VRlaMYpvzTIR9r1Lh
d36tClZlEELQPOUSu6l332tNkliwXzYyWdIn+chpFQLmmOHlj1ipIFqGI6WEwAqE54WahI0ttB5p
gSirAAGQehVj4WdGmZpN6TrXDXIhU1o7aecIHZRIL3pa+tqJQgJVAxHjaze17adMkNyJx1XS5QtI
3KXfs8xObypI4dz3rdef2xTEUpx0xbEduPgkzCtI5uWh5sNO1A2btl6T/mRZ2s7zMGTXipIVEBYB
RRcAolyHQ4MLVpm5DXrNjPtAO+0Lgz64eandEY8HeJy6Oj9t4qwOLOKhaMJ6NUGCKXqcmwZL4Pwa
HPZfUNLa08buDXJcOBxQ0nDqQ+g8UqvM7HMMrl1gO11s6jouJyqNsh95BiId9tuDMFTs9jyY0Krn
XmwGXh2E6mnb8KZyBDI6FmKTl52LfvnUzSJi1lGgB3csTGOaCoZjFPki85Rau6oiMBwgLtixNqGC
JBWJf6g1JOtHhFSJMgLh2qVnepXE/iVJWAsRsCLlHYhaWy+PkQLYib4BYzGMlTgXFenyGe9r2plV
o7UQTGF2AZ5Ll2nT3Mk8kGwhDnWrRb1qT+rMVS5dFe4+W0i18+LYaNqmubQrnMRmFmVZNenA5bus
Gm7YZji8DuXY8yqvO44jzShE2OZ+dZrEUWlcuuAOT3leGHzMQEO5sahQDlqkQW07r9JSD0ZUrZTL
2GsRBvVaKtTCRmmXI7cLPdtysZ8Vp7GhhprZQox6Au9ozMY0glMpfM/QPDOqwkC1Er1zTrSoo2OU
9C5ogBTpAZgGVQLquWtoOyFOV39VcWxDOL+O/Gkdggi7raMmudBI2bQWLwMlMCM3Y79YHhvxSO1y
9CvkLVFPyqgE0doanR+a2M0S3wxLo//ZgmVrmIGLWHgSdZV7leDAVy7cMqCRhW0nu655FzyAJtKC
kapFzonCQ5DhMfKSToSF06mjXsWOJ7KgCa7BbHBqy1B6gRw7g9Sc3zqdsAPmjVxbrUbwRj3Hn7CE
e/qo1/vqPqo0WxNRTYPLtsh708hL2lkR190f3Avb4tiLk+oKOZC0tpy8VG8Y8bufoIrJyC1dPREh
WLeR1altk5tereXIcuoSItCR57bZCA6s00JRRuJUwg9cdpfnrPKFq9XJCTMgg9d4cf6IXMgYCCOj
cSZaV3e/6RkkZs1WdewTO0jxAwaBE1rcVXtqYqNzIYRMjDQ3kU20Hw5XndxsGpI5IoV8XwYRPr+v
Rkqf2HOfYLAJe5RobExpwa/gNLJG6GXi2yZP4wJZzMHlNaqixj1HXtD2Y/AIEB2hxmmcUdtX2bRQ
c8ouPS81Esutw/KaxwUNRZSDxSVKL3KDUx0M8FiA75BBS/fA/pGWKPne+hgMRr2uHwmqklLEdZVe
8t5rr8DWDOZ+n7PvGadVJFhR2rpFoqJuhdolPBc0h2JLE/pch19BgPdgbsVKcKm4qnHBWtDVppuq
7TfF4+qjHzG9NmM/MabMzVwGRi8xfvhqoHwrwLxPTZ60ymlO3UAVcRmF/ThME6qMPOZ5UO+QZ2Vi
RZ2mpMBZKs5M3yewt7yh+GtbBr0K1ketIoGIFt/ilCUXZaUp/qhlqPaOgybvwxvoulJ106zL8nsa
+e2lbhRFLLDaEB9czDC49qrEh1Mbh8CFZa9FzErVunJOcsqbC1cz/h9nZ7obN5Ks7VuZG+ABdzKB
Dwc43GtTlVQlS/IfQpJt7plMrkle/ffS3dMtURoVegbomTEarmDukRFvPDkOoWay7n6sm751424S
J0Ek9sIRwt1wo+j0jZTYFD5QPGhR1whjPIwtnX9QY9Yzz6zt/OXrK+QnYQ7b0BdYiYI0k22v0jCl
xWlpt9JwmXG0KyyczbBlPBC08rXxSrhxuaSvQhuwhbj4ouOB7mV1SyakssdEt4eLLo41UsjD+K2Q
AlPdD/YONwf97uumfZaUACYHAT08Rg/N/aJ0exuGHnQJ3aZow2UqenYWIlH9GnYDi+iu3GBsNTT/
NkM84Kwmo7UtKY7Fr7/hk5AbHl1HLnd5lwIapnVeRC9LtcnIcLmzU9Xpex3eQsikH+XcuGUefm1s
4cZ96GATryAiV6/K2BtW1sqZ9BKOlvFSmNMSBzCku9LqJByWRQLZADQqW9EjaIKJP3lJh4SaLJD2
rlhqFI402/ynZGqTO6jSD+ij9W1Rszrordx2eyR4dn1m3xdqqiFgO5kuTnAzGuIaRx1BQMyySOdr
jf3cKG0dSn2qBNJYZr4+dbrTww0IdHlCXhhOIGJWhsbnfx6ww10Yai7DJOAer7tapDJPsqpAQrGk
DwY2O116scbbgd+02v3XHf1ZggN1aKqB/6C8Ftnw9zOrtDt4xSkbL3rsE32Ts3hDkHak2LLr8ddQ
Mq+tqoepHd3KkpxpLp0rH/BJPB0fgDcV8W488LW/43Rv4nA1NpXZgsLxwvUgFnbYQ9ylIsZaw20d
510zb2i2raTUMfVXuT+zngY2Nx0xPdI8uZJ5+WyOQ8ipq0gyQVC6zuQadDYG3aghCYi/8/51Isei
dhrTsdgNboVXGr707HoPgbOAfB/egVFQdPa+55NGqDVTh/GixdKrZod5HLIaMdFky8o2lObJm3oR
ZIpwYjp7KhSZX3/AZ3vYW/vLEnzT8ZNl4ASl/XhRu/xltkqnsExHmbOj+TpItVsmbq8CW/pVJPqD
agWDjPaiizGvUd64Huy57rq+VDqID5C1zze83xvloeiP8kHp/Ey4rGZOU++UHHvo7NHDfE2p+FnY
990XLKPyptXSSHH/y/EFk9RGSsE9mSPIaW4ySTjU0lxluZENaZAbTmVc2dU+SZq8s73qcYSEzTw3
0eP5pNwIpd3wiuyN3gQo7qte/nQWv+nk1d7Z9BXXp2VFaakEhw6hHIMG8UnncYhb/Y1F9cf/xiBU
VTh+8bzz8uDeuz6NG1saIENCZvKJw3MuzhSRiulOg57D+9rUh/HDA6AGdmz13yrlVTKjqmad81Ho
58fimSM+cJcG5QP9hjn7XDz8N7YwZU3otTBlf++db+ZKyWYyy7kG5fU37aK6upv5yq11kA6yZ/pX
bK23wd/temNrtRtYikD+KIYyWr2t4NEhKnaaKq+f3cSx/Bba5crTtubrPPnI23xt+0OiZm17NX5a
PfetXBj6eTe6j8RJou+6PzvMTb3MFe5Te3l+/jU55965uhrXK2JteTVVLV1PMyWF5aGJZOYOR+tO
S5zQ6bbZHtGE03Bjxp50zex6gaytrjzFhJu06FKMK5wA07G9/DnZpNHXnfrhYF0bWU1UWaezZc0q
jBzqc715iTdFSLbShoS5nwVfG7s2eZYGv5mopOalkkPWf/b47Wb4Jv1TYTnynnA9ATgz8Y4PHqd+
//M8JUlRNLF+Npw5QCQ/ImHjFNdW9jLD356H6LB3VlY788CFNukV0c9N6ie7+HRy5lD6boTzL2SU
U6dNrkz7j5rhlcHVkgNTctZxH0PBw7m5BBoiCDv5ST/RXev1nu1obnOf+gSh29NV28vgf9XW1YrD
a7MNjXHzO9shc/bCv7abrLN4675cratakyD8p/j9Zi851i7ed358xMwL290Ufj33PuzIv890lPlC
E4H9H7U272dHliZCzWToKEf6c8wOZmohaA6JvFcV+7J1WBz8Yt2vK0aXyfC2A/8wqiF9ihMHKvmV
0YF1VO4GOE/95E726GuBoYdl7Qy9KxFnMCK77zZ9F6U/vzb8O1n+hWF9kdO9WWo1J3bJjBEezLxR
0rssFvezjGhpDUcRzmKK2ztCFY6cfWNSsivpZhwPiHlFBFnUscvdOas3uX5BKoXLZxVyO6GGCgQz
MZREKvJUemQP377+5vXusOqrtSSk5WMneoa+Mgev3CCI5CRjhOyf+7WZz7qGLCoDA+9RL1i+1aRL
xcj6WWuhwUFcI0h92rtaWzvVt9gIkbEsU69EwMesbsuX9p40F4lSX5tjh5H4pEoHiEVMdpAVbdvc
mP1JzOGoRQJSkq8/c735ozeIqqIuDOU4cCPk1b5MbCtVamnpjbCatyK+NbQNz0pv0pEE6a8Y+13Q
tJousKYB97HUcyjKaqHrtdYVdNDhZOfnWG591WrDErERisQRMl5e2x0Rfbe6jY3xiAWiNhyKX6s5
NnGzRSnIAcGpK9/0eQf8/UmrYcqRH61nLkNeWbYul01/os/JNgkNxKzKcQj+m+7+29oyOd+slzib
RSFVBnxDiI1plGijo8iOWbzK1Yj4Wn5lEn62G6HDIWhFzR/S8GsZgUEHFfJ7dDjV9Y0yI5vJ8nmv
lDjfnKFTLdcep+IJAuifBhutC2I4yrPR02uy2vUG/3uWQSOGb8CzeLK9GvdBr3uUWaHZNb9N1TvZ
HWOk4ZLE1dXN1x38wdFYm1qPJxeMNJqJHubWkdOoe+RD701Zu5elbfbaGF5+iJGGj+m1E3v55Q+T
G+v8t5oFmtXVUmoFrfPJhvBZniI7m4Kh3TFXQHDdPyV92PTHfmfPyA040LZ6DX1WrjR96cSv7K8O
Aa2I46ZRIF22emY7Ehl1h4i8uzKlPhM/oi5Ohy4FhaaKaa+8K47821xlUOYax4E5j2iRctdWUWcd
ZiWsaoeWaOOdlbsoZnHUcT8Xd0oTdLPbFr3X8WA2vOKI9J1Lr8pTP51mbz5t1QNJPFX9ZBXiopY3
onPL1kA02pGQumwe8zzEdRMVBHf8sWs7R5tR1HBD+rvO7eOnryfhpzMBukgEcBaN3EJbfbvKW1xr
iZ1lEO8M7DEj/AfE6ukCMvzqXvtpY1H5t2jYUCG33kttqHoMJUdjqVAkaPCgKohR4gRXymdxtyeQ
Tnxt8NP5Bekz8rIIVaDi8H2rKNLBY9Xn4oIsVL7V2rl4ntKcbr+28mnfvbGivbciiBaXloKsrVb0
+j4e9WRXa2kaMKMj569Nfb474ilVnNNLNbG28uQ1XWi6Wac4otUUuUBHIKeG9GdS3xYQodg8ipO7
7vDfhK9Rl/e32VVHxjzXMrPD9JDqQyZ/Z/F5gIabHo3SGapTrYTX1uynffrG4Gr7ZYWtFKldQrY9
ZNOWCdH4rB+ajWlnxpXj9NNZCeSzahp4ghYvCLwfvkESqMjTKJagNMa7PNYyt26Yvm9aJHZShuts
UQzWFaOfb/pvrK4aWKGQ3aYQk1zUkfkiMpCHl8SxiVBS1dCDUfrQbQyjL1XX1sR/mEJ/t3fp+jcH
Oi8lo+y7GnJYAgki6lxsd4A6A/og60fyNFDIqZSzNFxZip8P6N9WVxuM0sNriTXswbLRHVX4kdDY
2tLyfvxXO8xn8UkIH1HxoKIABa8NrvZTpZEGWmiYN1Xso0Su7W+7/GLr3jRuKt/qXSSYmWcUO6jH
nG50JvLPI/9v7ONIfd+5Ukbo2EloZk0TRJsqti8sv1uSe/W1+PNnQtR3tlZ7QRWrhdInGMhMjpKK
QKegIzcaqjzzsK1uDDG7XRz0Mk5ymngQwnu6cmrpE2mfubWRnhPplyp2OkONp37Vb17G88PRjmAD
aLkIi36434mYWYOy6PmlggV5ti/IDef5U01OJI+gfdzN8pM231XyNu+iuO+9XGq3kr3n5Fo50pUv
WV/4Mknntjp04jLgBqejRorGgSGx2x4u1dez7z+MyF+NXl/UYhPyNFlfLlBSoOsPBIlF3T531bE1
ZJ/nnoFDXIWgyPZKLDADY2bricPgdVQWwmdHgYxwme2UYnDVTLnyddf6YbXPSRodBr3BMRXrj+oU
mf2TKZVOGn7dB59dTiA6xtatASEF2f37BdB2RM8hx0Dpy01rnjS5cwqoHbMgY9tKvZZ7+qxJb42t
VkBmp50w2IRNxeLiWc+GZQrpwoNyUtkPVWVc68PPzoo/SttUZJcsa+VJ2lOnqYLF2F6eE/bSpht5
tJ2eW+H48nU3fmbIQgkyzBBThlf2vhtjyRhttR6ni+Dcm2ssbKm/r5sxmll2tPVr2+YyKuvVilJk
DdAQghSAserIqcCVFmn+6TIzKyz6+1FUQTUPrt1vNbIjtbLVsl8E5bRft/KzQ+Gt2dWUTJROK4zU
mi4QiFvtNuOPRRF8beKz+fjWxMo5mw0xMSqZ02VoH8fh2EC+qaRBhkpqu7g0xbXT9bNxQzgL736g
/hFJwdW4SVnMNYlJ0wW6UJcXnSusW7WP7BGlQkh0f922j+4tcCQaPEEFriCuzKvDrhtKo0R9urig
PAI1ZHosbyU2yVd68OMie2dFW69ou8jLLJGxk5NtZ32frceaudPd10352G/vjawmYGI3Ik9TGNGn
aGqCQX3WvjPVsYor5/PH6fCb4KIidYmkOZKY79dVhXqUduSormqsTWpvUB3uF8kD8GuunMsoyrgS
eP9dE/1+Yb23t3TuG2cL6t1JHnINV0+huMJ+gdcjVGcU/ix5SQuhw7Bhj2r2Q5q+VcbOmn5MuGnX
qQSNVI1IUh6lHR59/amjlmTaUruOVH2jMi/BSTL2ELxeG4dr/bOav2yEXtca0T8VO03zbRe13mA6
TPXM5EqS80PSClIUIHwMoGAAHFS0NcsBVqS0EASmivKgDWnU1n4znMHYcfjYn6kcUjsYIZcdi9lB
WU2uy26SFCgyDzt50w+uQp9z+pwiIFUZGzW9kur+OO1xx4LnAkQUnl9Q1mf5ZKPuZLaM+GLJcxCr
G94o2/mX1I3/eHkhwIRXN/DqDJawucZNNCZv275upYtM6i3YQK98TqyootXg16q4xqL6fcd+OyHX
iYXVhKxqNlVcSPp5dPMNPfFDwp3Ya5Aygbb1Pt32D2309dL+cOFYm1zNqZywipsGsk9yKPa557ye
DBfXuf21stsPdyoEaRVc9LGuEVJTER9+v9gyUlZwSzTrXD/Kv6wAsRNwGloHuuPEEX7hpdccvvWu
ZUOmpgNCYS5MI4QJV53ZaVraaJOaXqat7CMEu1H88cqG9UmjYAMrBag7gsDoOjfPVWgyi9hIL1Jk
h1aQbOMfYIhtFV+O0oN0ZTJ+2qA3xlbb41jZWlpSM71kN0flgT6zgF2bDcuZ/m4CLn32xsSqzwo5
z/pxRnvGbXrKIt2lJ+X2Kb/hGzuQNlem3vJjXxlbTb1Y4wiu6TDWBFIkRfne3vJDExVu7ceRcptt
lG2+bXLnitm1O/V7Xrxp47LLvtn1K0lkJBv09JJu9K3Yi525afd6kPvTtd68ZmnlAtC0nyWJYcCK
mwv2Rv08u7Bz4NG1cVt+6GNPKgtx0SZ4ony1tqhGSqOQtfSCSLhvbpNIRFoYH+m1JfUxqYv5AQko
UfEaLTQi63AMii6ZWZhNdmH+HKju7JWesRt2pldsZldzwe3ysmB0+ujbPx40vOypEWhC8dQk8EKr
ruwZ5L9xraJWBHMluTOiLCx/WaG+u5ri+Dho7yyRVV/qQmmScoClzhs2sxMHtf+g+Yi9X3GvP272
OL3eNGkN1UpHhqK0pUko7kluvg+n1wAFk4cpSO+SJ1RRXPF2PqhcIal9Z2/lz9dTPkt1B3sTZr3k
Wn4f9N62Cq7lDRZk5Go2whBS1rJuoVgSkuH3C4xlkLsh0p9fuN/sy4C7pfd9CHCNjjIE01BUO53U
o33kG8OVI2sz3YnXH5w68ZWg1tXvWN0u8gp3ON7hO8ZtuQGmy+329i0kcFBw+zRI/CTMNmPQPxab
8lt+Q0KAcdwisDZXR/rTKfWmQ1bhxKysdI6niwCd2/ezk3rKjX1U/NTh56ux4I976vu+X50Rqc1t
OBFoc+0h/enMrSvddQ+vT6i3PDRhFsR+7OdXoAgfdx8w9ZYHrHHZgc+43hREnWY2HlxYJpbkzM6L
6cXnKvjnp997K6vRrEqK45fASvKsb5WdqniNK99d2WY+HrHvjaxGqqhUNhggy12GwGwcbZ+6826O
XduTj3zfPW/d/LY+cJTVXzmUftMV3+/gMIzgxb+5hKuzsI4VKP0ncAnlUN/Gobwdt/km2bZBtmmD
PozDNmwi+Li+FZoIkrJgjK4xPT+6gtggAOpaPDQ8OKqvs6rjbNvMRPnKpf/V3ii7yt0nG/6q3OcH
5XSln9eXY+xFeFMAc0VRbBvi6NUZDJQCIEVzRS+NBw6Qp+DAsjemp3vUIdv4ro+uqTY/w/ghIYNk
nobCDESHVtMHpWC6pCqUXlqHI/ab+MQ9+c91GFmna0fIp417A49bjaVhDbzuYkYvhXu6qmRcvvPt
RIHzDCTG37yMlYeGpca1mSKE5zUq9MQebiIOaRxjkx9QbWcHVw7eTy6C7+2tGkNNamX4JNz9oaw4
G7M3gBMU1OEvGlKXhmM0veCfKAsQGoikTRleF2+uz5M/mozNGq8bWtCUrJocd6bZ9ylYEggRy26M
xRCHzQbcKPwv4AlNAJFPuvWuTNHllFp19Ds58WrCxEK1xknvx0tXBgfThFNKUtd+9Of7cxtdMbae
MWjhOx3LyhaX6lFvJ8gqdoZzLbezPhHWv70aQFPB1Gc9fhuMp30cBtZ0be9aFuuqp5Yqnb+ECqvF
3NVK3pQG0p7lRgTDpUcUwCn8Pmzd7nQ0Ai34jmPBO+QyuEo3Qxkh7oaUJEoOWHT79aD95md8+JQ3
mclVR9q9TJusQxIbYqwh6IJpq4ZqKIfxvRSkYf0I4UAgXr18I29bf5qOLEz2D8VmCsj3Pkg2NXwi
JRwD+it9Niy37Tf478E/Z0HpXtslfpc7fPzWv5Nuq29tVBSfJRmSjMwft12ghrhredKreV6+hP4C
zi6g4Z/3/T/R5Kc/fv8PyvYrq6cmS9Ju9cf//b/+z6eH6L+cvvn53P+L/frXuXvusrbLXtv/t/zY
X3/5f9//Eb/1p60FNf7uDx+45/+BbH73s+3L7j/8y3fY81eUm3TNdPczyf5+Zm6BgytLIOav1OMH
6PnNzy792ZTP9Ef7b+78X3/rD+q59T9QMaH8CXVACEksKqJ/Y881vLiNeh0Zd3qcEjgPsRv9iT3H
mwI4qiDEITipwaRYogHtH9RzQ/6fZdapS6gM7xdhKfwT8vlq0wViFxQPIJFRjYYqLTxZubrtKPbc
iqloiNPWXLpM4CP1TtfJEKuNMW89q+hMCjFj2/mtlaYhgm95Be4lwIFwXjQUGoreB5BB3dpmTJ6A
CaEPXIhydI1OsstgpimU2UlN4ouu9YByo/jQpZM1BW96/c+59pbg/t4x/N0MuLWg3FnYSTXIAt9f
BGR9wmFlAyxo57MW1NrQ9Y6cgHGioabMa8uK3zGhp9EokWIDYqjsfm3/d/T77yX25wfYMu6qBnI1
uJC8/4BJ56xqxsl22rjM9w1qQA/dmC3l97zLnTjW+kX5PMTburClyOqLyUsT6VyaSbuh9eQPc2O5
GpkjfGV7nIeCH1WCKuCx4SSsbfDMkWFFcSxrgaxOaS3dAzsHsDtqG5/yvp3Bs2iUHHBJq5gDY+zi
7R9dvWRvvm7qSgr5u6nmknDGPqxrAC6tHH+Kst/BKnjsoAilvivanNy0QjbaYJ5rYgYpm8XNaJPc
dAphoz62r0VXARMFMXFpk/SBDGP5bDUx3F5ZaKStnCIBOh6MqN6QvBESpGspcjwg+e7gWL4Zr04i
0gwtISpOUAnyfnhGTR9QrkQ10BB4eaMo4mdX1LMvoYE+UYthV7Ex3nZEnFWhz5FVjcAzJJ3xMlVD
dRw0QUuPUVYBS5ryMG4sUKYAXOl3eqGM9zN8pdekrafOZ3OTQcncVPxen6nklDkZt1Om9QGKeOWT
PSELHlM9xDDyQKpQ3E3rVgtFVvCXQnTNAWKf5qFQtekX04h0x5Wq3FoZ6YMYQYmbWmolV19qiK1B
FK7SFO2uFq11tCdqQxoz0rNlDOQHi+f7prDnb6zn9IGllH5D+brp9YpWOGZS8l2WtMSPez6d2pSW
oCBhY2ydohLbas7Nm3qq2wObKT02ANyBzzBoD1qjxntDmYVLSHFnDXN7E3fZWHjMquqgaMrxrGlS
jgCrFG+4MCqQrvBjjjVM48GypL2t6t0maefsBjSj41CSQDQGSt+R/Ca9/KTWHBWpYMMCXyQkID2o
pHa+XhL5VskmQG4FHcxQCCPxKmHnhyRNas8cMnhqhGFtmzimHN6wAjm9+sGeJBIM5tCduNWC1y33
W15wJWhEdfXavd5+UJ0NwTzq/6ByUABfW20/tZlkghlT4rb2MAK/I2oCSkc78FCt6+ZXL1Q5mjpF
8qQ8m46jXDSHybQeOkmVKq8BShwKLi6ZiqeAjOWZWgIpImFZBEIRCVWrar0JuYlrYZolmfZ2z8JX
o4YPAjwT6QbIZFb+GurjgehiQ+pWNcBDORA1DkHOB5v6RCKBGQRA5fBTiYcxLBNF8+Vkaj0CtMPT
1zvKYmf9HSBSQFeNZ46QDVrtnQKZUsA34HIPYuAXkmF8cwvqlbSfEEsBpOOi1ygr/Nroh20Mjykh
IWzpuoykDvBEq1QjUggJuCmgw1WI3A9+Ooz8Ubea5LUHQat3QHygY2jkMwXdiJEwlo0KdQGih+Zy
4BMy8SnRn3jftnuJ2KZTa4q9M7nwCrlKr70lAP3Zuo9A+V+ON3Oh/y0PSr7fwJrRsmkmoYQVldvU
NXrriI9/Saca+NBCteKQpLanNHzSQHozWNgN5m4A4QU63tJO3bbNFBcUzeda19nJyMrmplAnyzcb
NQshBFO8UY+bF6pJUSaxbDsMHarBDfqgTVx2dYUrbkbb+GwC774xeSWHVqnfN1IyKt5sx1Oog7Hl
gQ9jnxsAyD02JorTKiOlbtpZ/Q2gnsoIgoSJm2Qr6SHBoxkiVTtH0isLNcAAwcx8QNJJ1QY/1lNy
MhQZTJ8+BrAqiU07mEEN+54RCypAKHvDHPQmvyVJHBRJAXxGYjMD1d3cPLcTkyOJp3FYVKj3MTKz
8YlMcTLzVH8y0tFAqKXEj8+5Yj4C6oZSaFBBUKg6FeOeSpKOiKXZbptRbU6GwdvbTqLDDz3JlADb
WXEj1yqI5rE+zNsq7cXs5LVqeQmTwCERXDukhnrLWuAsa1WrH03QQNwkTowbo+2zkwQuxjaJKWJj
cP42Ii9jX7ChBGlVLUBzqtJtazbzFgidIaw0khyregCf0pSTunLikclgs1oGi0ww6V5abip+B6Ad
VNN9ovlGDt1uAGRbFtIaCdEG0TR30lEhK1p78u2sAJeF0qZ+VhKGuJ3WubY855uFz3YzZaPp2SiE
2eedvbEB+Q6q2HhU5VjbaTz9Bta8BHgYUR0Q3g72BE+RV+rsyCNtb6AmZHt9bruwMGbyUuG0CSmI
ZsxB6XlXeiJZ6sCHHuNsMPvQ2c39PJXxoWUdMOvDTNyhoOXBgmzPRYQKQFpLPsmt9D1tM3E3NTNz
pLyNR6ceBtRUgvjut3HeYMqrYa7Mtdfm8WNSaOx2HE37WJoTd0b4Qvcxn5RvcKPVDUtybScnxUbT
ZjtUJkCmUruYwE8vJTcp6/oO8IsCLy/Y4JLn5gMFLMA1gXk8AeUxnQYiZVuJ2no0V3BnS2aHcTkA
+tl3tuUNNkBBqIGvFCcd8ArHXILAlYOUifS+6L5jDMdzaXTf47rMtqQT6mkYMmNvAMC1xTFnPXLU
bTq5arLANKvYqxIp97S+/DlJkxTiWi0slwgNAtSclup25qQNKgBqXTOPAVziYJPqnQoyXmVleCfH
EPgY5RLTKXOzZOaHHoVdU9CoTLrtsGCAf5qLF8qSgwKhlN/oDXuFLyZn7gDkV9DjraatplfqnZ4a
jTvbTf+NcvWc14kO/VYrg1WlVYqrGpjIcwbMmqPWaedVvTFFJQbghkqp/qxg03+QzK4Capmq9zaY
ZscaENFHuKoApANoswe7q4BnXEjgkJu5KKHGLEfq4ynQFJBRbgEX1+WKijJFksaARptmUOR5BppX
o1WgqFf0kLWACmRMHzdloqoh5hh/kQR/BUfEBmRFtV3Jmia3TImJCq1kAnYz6XZZmc3HVm2gtjCE
7NjW/ABt8y+GFb/QPEMcjSRIZLVyUcR+Uktw1yoiiBeXihn2xNKfh8yMGAEYSq5FE8GbKaxvFkl5
5gyEEjhoczZ+s9Sea6APAUlq6KXCg0wquuPIWfI6Faz3NZ0Akd+OQATOdJjDPuGD0xgtIA6I7EUk
n1LAu1h2k6ZINKKjRukG0Dx6hn4dz7yYgLSFJXwH+NdyEsUzkDbaAt8a8FIJdexJgAqZ2DteM3qQ
MgOYQ7u0c78bRPkjM+vCBXuoerApYEFjY+ovYHH057SXsPFPuh+3kv1MUPZ0yE3eRFjQyk1BauID
H4WRAdVKMr3Wrqm5HQTV3QQ0utxNKN5RcTJdNHFojeCsOYins6eJT73mTebYbBXsY0AH6ireXaiW
tV/XdeuoZSYiOZarY1YWau7XhhITf4g1dQJTgKriPgMwJqhl4Kk8YfSycEGZU36M/cyU45C3Wf2H
pXzMzUOiaQmoncsymGw72VZ8kkHo6RUQMXCMjOptk5km+9GTuHQZvvhmYLFWgfSolYOTmDLgZhRI
ph5rzW/bDpH52cABnOeA79S0F6eRTq3tcpNlYS5m5caya9ubGzyBlRvYfPvKrCp3FIo4UYup2Ijj
JjXAe0maOmgboWvBOGR89OQSPsqOZX2J+dpV6F25yEIAmrJQVLa9xzlOvsF4ye/A9s9zgCFpop10
k6u9q8MZAUF1UOoyyBqUprmJYtdgSqZV92Oo5RGeDPh6dZ410e9PLUiib+oGCuFJHZVLLVdNZNBS
ual6TGOkJJUbJNwASVRwGOPy1tgeGHXaJsYps1cq2kIHtLQ+EyPxK72Y7hoyAedmq4zds3kGxF1N
JrhAGhvEqTPQW1JnmcOdkCrlJp0Z1KZwJ/XnnDNMDUVMVgLqphEr0AcXmAZjMWZhGy8/JNOyiVrR
gK5gtIk3a1r5VMcE3zEU2exYclM/kb7puNswu75Ta2JxVymTDlC4IceEBdBv02c9GgJkEUajrXOr
81TJMkf8fyDXMJwQPqNcSJzKBjeivpQAn5rSsYmaVjWODH4idUuFVIC7UsJ2pZAn8MENiXwjCynU
EEU+43EKtf2hM4t8m+Yp5a48Iy0Jj0IYz2WsyA8KGfBUEQM5rQ6AgBpOOUIiv2Zbyg86YXj2Qk0s
vCiCN8v6VHi2Wm3rJuaN26cGOQFHKPkUkHBvtHSUCRQmAsUkA1G2HRAhT2V6Kzez/lziCb+DMTWb
UcJTSe3c0lvCRbpNpBmopz4dFA9PyChuKaz4opVFI3w9N15Z2imaM+I2tdXKcopIUxZHS8vr275U
9cNM5M5jJcXf67RmO5ZK5o+ELDe1lhBoyRMW2FZsvSgtB6NCq0cWcdAjd0o3qZ4VZ+WP1oLXwdWw
AEQr32uTDU+l7qtIAfPxF52YOFRxJ1/qNO0LN51NbXbMrlGyAKzV/mnuysVVAXPTGZmCEyQuUPyR
VVxRnVmjU9hwLUJUBTwF1arbBUc4l5HZpTHg+r2W7VTweqGKZ8omL3VCsWkqDXpbiXu4E6YS4ykG
au2KVhI/dRuIZr1UlU2jyWKr4IWVu1xvVNMFIz2NmD4nB73AynbLYfoWq/oDfMyzBZ5ik6qZK/Ea
EirgREOUVtxBHj0AKzQFCP40LwnTmAtAG4pJMOOPtYAjNRmVdCuNE7x0O2sAGpZu01EmLvn/7J3H
cuTWlq5fpaPHFwp4M+gJkEjLpHfFCYJkkcCG3TAb7unvlzo63ZKOu2fWgxshRaiKqkpmEthY67cZ
u6TmOkvcW4nitXjQD6Yz35DIrk5Nkzc3fbXOe1AE/83KavOWwL4m0qfCuslJ64ptVGuxQcxYNC1d
eu7LIrl2Z9Xf1VmbP42a9SIb3d5bvd9cW7V618akee4cKdxIyyTp3bkQm3IZxD5I+ue0ad0fatao
QrHT7mcnCP5aV7/nOhhIxlxd1M9m59s7U5Pb1Rc2z8xhuBuyWu9D7kwgQsodSfU1bX761k9RO08k
L5/XIWto3eni/yOatJlyRFah0/vXLC9p3Ex2GTOJPtWMnWLRb/SCjLZ6ZmOzjO6jd4d7XzmfmB9e
6pEzvdXlfZeoh4KYT4KBw7QQ72amP/26Nv5bqPZjU/HPH9HqX0Hm/4Gyz/gxm775Hv7p/7X7ai7d
mf+LcPA/lHH/HtGm8+kCFvxux/4bLHyn3uv3T6o+v/7uH/wLHI7u/hePBY1gJlDa36Dtv9SAar7z
yyUThhxdAsRxYV1kFr8B4obxCylOHk9z1Pbs7Relx2+AOM3xFzoe+BzLItZsRAF/Rfz/QFJQfPp3
gOTLHv0/WATZWR5lo6bLXuRdgrv+bNwZu9lrDGNst+YsPkTjXqeJ9pM5/CCSf6Xo++NK/+tLXaoP
qBv1eE842f+40reOmSUdiMeWbiEZ6f1EFlxTx+s8bKCWQFuSIDSzN5Tx25owwDDlyfW7n8/febN/
Eur85VvA1IzKiXcLG39hJn8nUPOF2/ht07ZbEs+zjXqvEu2SR/cwG8w9PDR1vXmdbHs3j972n7/0
nyQzv7208WsWCWpX+JE/vnQwZUmh97y0UaU/U6fJsJMbn8yF234wXwJCZjFT3uazuioGfeuVlMql
ixs6LRnmuTj6NZFI5pSH1sxpo1sP4/hj1MGca2N45QWvkuLG7KuN9P4FavZ3LhAsUoj6XbyrsDB/
+r6p7qtNLQC8BefP9mPgTPHkvxvN8uxo2cc//5D+9rVwDlBrgH7BBFT8s0zCZ/E32km222VI7onM
jIw1ffbURy7Hf3ElcGf96bI3HPA3mgwuSX3Gr9bp310IQTZIotkEP43AuRZe8ZbqwYk41od//ob+
9mUIiOPGJ23RIib+z9Vh8BSD5xtWyQzPKq+Gqoua2RQbpf5lHh76tr95T1BbwGXczrwn789pNwX6
BbsiU3Fr2OsWe/vW7/uDkM4x8awfFsLxrs3vRzN5IO/y3CXkErMOPoi1zU7rQmETE1IUePpLc6m9
ICT9ffa+NB2krWuczWiB2bRjaoaEnvdX40BUL+GnW3I37XOmamNrg4FFcsJoBraQRwyIJP36WX7V
yqDYLhaNNmwh3tZuNRznOT1dhA478YBKHOW/LYiMNbsNF0e1X9yRzjTN9MMObJ7IZNui99aOK9Hp
H4OR5V0Y9GB4a963sfS9mhB+qjnXoMwiI8gOaTMS5+IcqMkjvBrGTtnqlvPgSErpK9wLk2rla+Gw
lB+lLdhZ+OQ2CjZk23ANhplMABbWPDmUQfI1VEVyWDr6qjJHPo1D4+7Zf3dDu+6yDL+81bd3Tduc
Kse7NuwSNNwyX0pLnSsru7UNcqkzn9md6PQi9GZa3JRnUb9AZHI1VNl5yJf3MTGudJF+9yPfYkZR
V1ndIg8hJT0PsOhL8qgX/Y1jWuwyO2+WaHAQ7xJ97IRSwjfaTjWGiw4FoiUgu72ffyWCWa8p9pk2
lzeG1hYURnjP9hhcZ/KZSfW+rdLTkImftgce2Gj6s98cFGxfNF/MBpXbEvMspXeWVf+M+SuFOyIv
uTb9G0ujLaGdKR4s1+oq6b3r3CjeakF2Q9Y/NEIQGICYjcsgQ9ZRkZoBpgXpVRIro7Gvu2S3a+TX
s0TIJ0MuOB16uz/p4IaLLwI4mQa36kAznqNN9j4hQPQ4TPV0WK0GRqdcpq1cphzAIAfVzHJVMmSV
1Q509h3S9y0T6UexTFQa4mEOhtICyg1uLbATzni/fJk6YzmTt6DHpQmQVqeK9RdEKJqKKjYJZt+l
dpPgQsEd06m0C81ebs1cVlsTdGle7eKqz4Ce+oVupNbFqZFW05tb1fQEMJqGjjHbOwoMrRBc4LOS
jrPxBiK0G9OrtwgIP+vGsc/dJYKcrHrvNgMCikppGOHo8v2MOJuu2j4jmnyqry/Z59ejQ73GUnbd
9WhoVdxTWTV5q3+inamKAs1/ho96R8ZzOwykYYOsEtIffHeq8w+zckmVLux2Y6flSfnedUljRyTY
y+y68eOuqY/ID59Kp71v0+WB0+XKkeXjxJYJCkBhZN0PuGgdKAI1WUdgGHCB6Wm2q5OZGggFe/lI
fHQTSa/jluqs68xH/lmU1X7S+5096eQHCfHR2+JOMzOKGeS7vxhxqYMcFwFZCJgyPSfblcI8zhnF
ddDpj0GZPnQWzNa6SKKS0q1X+NfMReBwoqERxQWmEsF3Nfd0NWnfdUY9iTveGnZ9oknk2RDQwFPi
qdCf57dqlbSNrrtFK58ul0FoW+OrSLAuKPmu6+17x24Z2koMO7cPDqnMHpLRo9XEfxVaMMekAUee
1RytIiWaW/00NA5JXalT23Pkke+NQFtPvNgqBEHUVXLPCXDSfgWq7KOlarq9Cg7P3jqqen0SdnHn
snyFJKKfO2Vsm4ZkIeqfO92ToVD2zhEVFQ3N2Uy0G+WaR1eQ0N1BkTV5Hez9IfhwCmM7Oq0d1yl3
vq/KleQheu16Vw7epvWS5CSa0nuE+kPTmEqjDLvALuK2c/QXN7dnshUxpEdtlntxlbEyNktzYhXP
Dmvg9OxtQWlsxRK4c8jQ+F72+Eiqfr+AgIV5lkJ1p1oSqyy1btCVzR/6nI237eLrG2LSjW2vJdZd
oTljF3WBAJu1/PY4WLlLKHWjn/om2Bc9LXjaGFDzmtlqn9ICvpkWPb/KGw99vVxFGZPTb9L97cub
EpgiztnCQ5dM4WtS3l0Q2DlugOdjp/WdOJgrAU+L4nuo2uBq8FbC6Ish2CYeWoKOLJN1nNvrRHj4
pvTindzhp7Ft+1NvtC9d4egbGyw0GuYSbf/iwqAmA9Hb1tyLuCNgJcrK+WXRAP0IBiKdWYgf5Tx8
cwRdDGvmfZlw+5FfSbckLrWoxwzpkXzezgk5K3WybzIewSdh2/k2CHr0JjntAzGB9HoJXTIQQ9AQ
dS5rtuG58M353GskTljJdJ/3qg5HHCpx2ZFjTnxLP1zWzIVGDqEgMgvnJ0UaedwG6lzMnQfNnfmX
2p2rQQeh0JoUN3z+SskMKeqNRUqpdQxKSprMhd+ZLOeq4ra7JKd3i3lOyOEJ9EdL+lVYd06YlsHR
G+rQMqsr5dJG7/YUUK/u1saPo/lmqI3oTuoqIOux1u+CmRNkNscrmZAg0+jPo0u0Qj+sgkJZ+9pe
Sgow3MNslrdVT9lp13ixUZMgVnbiak0u39BYfdS9/kpFXx+4d51ZPNeOc6M7LUdQVRuhNg2PVuXf
FVm3J3kfoou/t2weqEuAR2rRi7SeiBYj+9lMzrUaDQ5bL9K6/sjH8Dak6amam1sez9frnJ5Ts7wi
BwM+DHCTIpQrFAR7U3qbIS8fgfAVItDxgErlGfgY10Jm3A+FpxE6khw1Q0RmeS+kOhC3HA3p+un7
aivt+VlL8iZqS/0C0nDNjJcwelx1ej2d0obuFLO4dK3Rp9Rwpfk/eT8/ZKZfUVbVhEvdnSdh0RLr
6j+9VX36ZZ0x2h9To8noHcqPbtLdoQH6YfXiOtfaZONVmbHJ5p6uXhU31bIDgfzKmeiUWR712nsY
c+yrXMj2XTEnB8+QkeOXZZT16BWc9HFO+qip3RfpECDIo1f52BFpjNeldTcybYZFxsEp3Z7AlXzZ
TEZwbDq3oscWWCX120+nobGhVZMX+jX9Usot9n1Q7NPGHSDzui2i5Xjpe1Y8uUIm9iLKrKWIG7nu
nDHlBVfjS1ptOBTV3kk6ItyT5NiQJ7MBJ5Z8Vu2BOKMpXFfkMlmPp95tvOuqAfqdNXOnkvnOkcW9
EOJ2Ln8MOVBnQaaR277YddfF3jQ/O83XWJkaPGl3la3Lc6ZnP4VZA/0WyHHajKgKyNWDWzUPVEqD
CQWhkrTxpt14smV5tyxZueUCbjY28OgN7QC3q2ly7a/5d6oX35mp/M1YWztVdLig/cLe0udV3Y5D
C8mnzIVfThzSAvrCavJdooo0SivXDTOxFA/OaNxRlRHsjIyn8zjVEFutfK8C62gG5bcC1/JsmMcp
OxOa2USBsNsjfpo+BOF2o/QCdWqW9jUE1cSK2F+nBdaPuT4UrRVhgj/qWXMwdXp9p+fZLs6wKrd1
u/Cn59tGd2/5RmI1jnG6VPeum4PY1ZwkFlMusF6W1FdzJ7PdYkOdaEOcr9NzIizjSuT21WSvPtCn
223rKaDRpz7yPHz3e57zdGJ/1Am0Ke2TFKN2sXHJQPKPwPAZ8gvmKLsmsrnPm+e+s799TW2RNv1Y
pmzrLNk5aHTuD7eYcOJe+Kxl/dAs/UY5OXvGEizUMVRqu6KxodaBH6U98qyDpcegYWnPTj84UWmO
pw6TaT1R5g0iK0JcI32oZsOIGQ1uZr08lpLfMXN3V3rjcTLnLRa6Mxx/7A/zfgguFUlMdjhj39wS
BDCRjPe6H1FmQPYcpVlL5r7Qpcgd63NliqJIQm9pSJacz5NVPWktZkyyBbSg3Zh+sgly42QIugQt
C2ayu2pGsBBTRhAJNC/nKqzt5NgpB+M53aSuUfwkghwsQN3TS0rwCM1a8HD0lu36ueCgqq7Stu43
LpPBZUalkffNoZXJK9RpdPrT6Fqx1q3btSufTMlJNGr6XZlpR9VyjUqXkwbf3rvHMeZN7qNn5x+k
wN7O/aIiE4VTNE5aG9UzR6vTDueuk2+iK+Ng0u6X2joSxB73koMpda97o7hpVqpC3OKjAd0xfNim
dkbRY+udTpE4bVpJF9CW7jxX9nwqRwoPTP+RVOl+s7YUH2X9shNB0YbWQlbIwOUrig0VOBvqvt4H
e3ZunQtvUJee3JKY12w66yjNPqX/O4mMCbjUqdO3JoPrmyxFaela+LvFCeg7e9HR2myDZaaGBy/t
FYvqK0bWrZaPe6qT34eJojd20lw5ethq1tNSzhSawUSF1CzdLL7xlZTqDvrei0r3cSm1H3Nm3xmU
dMSeAE5yiFpOnb1WMlb1LsMT9VRt7KU9vS3pTymaW5DuXWGwxdbaDp+1GTYA1mGnv+aG92IMrEFe
+pSl2UHTrZhCwYdm6AMs3/oYo0F8q+jPIXrqs9fnDTj6feJmZ+iNbdcP20LSvje6Wy9gyRp9eyD1
vhDR0K8Tg2dHwGihCBpNmkc3N4YXkWf0sQiFQEHfFPi92/Q19Xirs8bDtsSXXtZvgSGGk0aJWKSP
KdeCE2zWNEFKP09sawp7RGDNE9yCur/oCEKybvyot+TJofdmY0yM4Rf63k4qnYoy6h9BkSHvWDkR
4irkauXV1IldtdB7oK130oKpt5lWkk+LAE0/pSxxnN2T6SbbUtRqY+HP93WKaPsHhVIQNs0FHSqy
TY7qOJSLZR2TtYyFroot8lDqhRxM9IU+RfWowXB1zwOjdmQ26d7yk6NRj2ctScbQqnhqyuQwCKCL
pDJhWo3yo2h6wi0T4+hUy3mRdjTA1p4753IkaMe2bR6ITKWTzLBf4B7KyLi06mXOvlzJcbWcdjf7
/Y1l5EuEtGLDeBxNdksej3NIl/UIw1K+WRP7O3VZN9Sl7Bsa25bVevFGGaNKekngB2Nnme1T68iU
+V+nL9vss2dPcsh1PVG1SsAsIKEjVe6gQ3k6ydCp0LTEa81ibSh/L4ziLzDd/+cEHhf59V//+fmP
tPG/mnL/sTYeGvhddH8gA379E78RAa7/C2AiCjzMWfzHrxr334gAvmQjc3PQnlgmUWwG0N5fiQDz
F/5PgEqdZFAfeM/6byLAMH/RTaILMV+hk0Nu928p460/ek0AqBGSE3ZIYiS6F17sT/rAZjFzfQGu
2chqMF4yt4Sk47jlQZqDwkVom9s4uKhXGbGfcSvqD51tJ4deuP7JCYCLbH19JQWQcjO6MlWkG33y
2fQ6NKbK1qmKYVKrcHKsbNuP2hSNguqklTTkT9ss3CdFpFeJJmMOfhRl7Z/Tyna/NJHy/Etavz3M
M8XtIauRe54WVDGLP3KKqyrb8sGYiJ8QNP/weuNfQbh/72OhwuaS1eG7CF4vqOvvkOKuTFfDSfBE
om5NYgEOsClr7k+nt6hQTGkn7dekiyvNqXa/gsf/1m32/8ar3Yxf3YDf5D/O77L/j62qf+I4aeo/
c3GXV/5vyu5/id3kYiz4x7fUCbJ2QUT3Xv+eYqPQml9CvP3Xf/o6dpPA8VyDfmsrQI/8V7eJG/xy
ocmo6/AvnUq/v6dsiy+RCE8bkP/XL/1GrlnBLxBqngUlAEFg4kT5d8g1i7DNP4Dy3E+eBdfEnQUH
iB3mz1GcAAaFlC5OjL7r6jn0BI2qIik1hn/T3Fuyd+DnSyCNeVjVvrC66eB5ghGkabX9tNTyNHVj
Scmzqd2UKQuzkRQPbmZQXiTp0IyHvKXntDQnC/RQDec8L7rvFnUOtSidkWxQuthfI/WLFP6MlbZV
qrIfCxwpMpr7jGd6Nbfdrpqt59ZfpI4mIxG33kx/Vtg7Ih+oRaV2I7WD5NMgo+6Yjz7AgehtBjRn
1EBqKoDL3nVWyqT0Lqx4snLn+1tVltdeky0MB4NjvkjWhC8DbHjXA5Ju0Zmxi5CCg27e65AdZnoe
r73n3lUZwGkgzDXuKq9/yQg3OzhC9199l1ofutgUOEIp9/B7xFAXVqrX0Cl69uh4NZtuY+kNmrr2
k/Yfd4NvIQHCuexqjGyBvcC9pGu9t4fhQ3Qms13JNsoFmDFF5mLrNRYwgJtfGpeudCRhVEUCqAtA
tjx10a9/9m114/uzxmRXqjetDLRNrsDDfE7NSE3pW68VMErr2WAt7twvykD1qM2N+yWRb9LLX1G5
gUWYFUhWRYd2xmaUKkLvTCpwUUW4HInUy2FDncPV6z6mgJ1FuWGL0ieUeVP+oErNC1eaS3Z+Js4O
I1PsrE1U1NWpc5vhgTFxebYHdSgCJ65NSvnSlbpBGBQxUWCIXpGW2kj3xTFzUTfWdfpzmkhkyMFi
C5U4EUWRSAApNSwoRfW1qzZnYtIW0gWwuqAN8r/I0gkFo5oy+2Y/+M67Qv9vtLYPNsRorleVHVkW
dK6qln0xZa/QSs+Z4wpQUEDBKswqf58w4LoZ9Z55Xk0HG8RNhNxfaq9nvRZP7oJOuvPWJSrW3PyU
cLpZqF16xquL2G68QxuJCnCydrmJmzAIxAbsugfGHQTynU7RNMe2mZslF4RdLdkucSr/sdcpxFpH
0wupeL9fzYyUBlRFz3Y75Z9lpsO4TnKI9DbXTkFnqi1CLfRaSSes0+Soe8EgH+qL5ceWH9CDrg3S
hLFAUF9bznnq7Ad3MpdXxO3zbp7mA8GYIeBcv00cl1iGRAzXvskttvZV8oyEuXoZnHsnW1AOdkO+
S0s3eBgvoJPrOx79iMhkbiVfiWUxtXiiCpq5tcoHONBGJMWsGDkiXJYrlOdGZZTbwaVfu8sN49tL
xvSQ60mkdDpzG79Pb3SixjbNkEnKukXPtlrkd1Jv5dG0m5WE8cB6R5habzQ5n2bTuDKVU4PUVvfI
21njvGA5UMbpngM9SbdOIvc8CtPIm7uz05RBCqapP7FpaMhy2/7dSfMwL1nAi6ENmWE2pqWiVQXX
nb4Me2f09szemzZIr4tFS7lLarJRC9Q4UFZlXX2jc6VYMm1Xrn6EMqM/hKk+PeXLrEey3XDkLAe+
U1bsoHkRF9G18PObMm9/pBZvp+rGYz+JB0PxQaaoqKGRo7Kej9niH2pVx2V5tXrJ3Tzl1+UyH3sF
hJ9mzwA8DkrvKblejDliTXoTcxpE06WEsirls8jHjeWWR5yCXxqZjwB7GN9glNZ1Xy7tTlya5YIR
jizQf7hum5K6KvJ78nXtERnyRdeg4WTKN4OunZMqJ7IxqCEMLqvRYPtxWTQ7hK3WptIJmeBu5YoH
rx/T6jysMm40sVkQHkWem9FIbmNl8AsPUqZkE/HrfYWNgUVFhvqKgkvXH6ngFnuD7mVOA3EECn+V
utZu6oGq97bqLkSW86oL9eLWxW7xEJ8xB1X8wFjSSj3baHYhTlpNoW+l+h9F2/+gZL1FYGgum9JJ
r3PfBI9YxjmyhN3vpym9t6pl2Su7a29WCuubAqwz6+ooDXz/UYr+pcoLeeU53d2sv2rN5UBMMDUP
cgx1nwwV3dslzQh24J+1vIqsjtLVKnBv8lE6UVFcMCM8MwsvAnih8mt7VAN6V26hoHgzS5Sk4BRx
J8eFxVYOb4vJqoiT6dsqF+tt1pAq6o2Dr4P6eL0fXwMjqSNg9De/ykjnTfDCqVp/le6ps3vtZqas
lQs4k/cOFuagPrrDd49Z8Zm7g4NQuMv17JFOBx1X74q8P3i9Qy1BP+1SndZZN2uv8d3drku+qSuZ
PAH0P3lBkR966YDhOwXKeaxJL4k+nVYaz0NDpC/ZpJ3cCwJnI60dl3bcJK0aj6zw07aXrQnDIJyn
ClntrTXY1e3aGTsfeWOYaEkf28OynRaziLoCOF9PCjPkmWfvssQ7jOB8mV0Olx/eOU28ImoCmExT
rBOK5rUTYVP0e9F6xl4U2bArwcULKNRNJpIidHRq3I20KsKezExfypcyAGet8/LemgRhKIt1ck18
EfhSPgrZvqlg2rQjrcuI1ugLyfBrZml3XVPcZpnWzaJZ+SYtSsDRBL+t19uIk43vofAPVrNkkPFL
FgNm27wWjUeuQjKfsKUkhXHHBl5FtaGNYZu3T5jl90aKEbbuW+/cSM98wO5jbps5BWzuSliLbtSv
DE5bXARgpUis71O9rckun0WYDlQo9olb79dZl88t9YhAnyrGC4E1chpA/r29WXVhs6LPlqMCUerz
rTXZcdr4InaVsDfSXenec9NNU+F1l8F4dO0KO05Pv7xWrPvGqBANam5cTs52BYDROgUpM2WMA60x
hQW9x9Q5J7u5q3H60N0+FyvY2aCDzKt8Y5hY7OgMKBbL2M4uTybTl9e2LR4TBeHFCHfW0K9HkDlt
hNfaB7fRUuCzQcajG3CEz13EwjLs61WLBlbOyNWHO5GVBlUwdG8abbmxi4uxuC63l3bwGKl54qek
DuTMD7QoH0pMNRSkcBqXbRAuyVpEds82qM1XrlNQoGYY1xixkDrXEHEyTRizChhT4A7kjN4cdoZe
7idrqeOUeeScukxNyrsWIgvh//d+MqfgkAwLk8JgLL0RXwePrGqq3kam/QNdqZTcjdl9mZkx9Ih9
Sh2RtaEGzY6CLNUPEqVZZJN1tanL3nih6ryL5qZ75p5BhGttxqo0N0Y35V85NOhWZMLbO3aebNwF
33ImzA/lNc39mrV3PSZb4pMnAD0mLCPwc56/HL5QIr72wEA6YRZVF7hZwLO7uzrNvhtNGXdaZfIk
G+vzULYHjKUhjjOwT9yvl7GnjPRBW7Y65dlbY/bHLVDxQcuqL3dVA8RqsDdX9VYNpn9KoEPimX1h
awVz9j7hbdyq0TW2ddl08IbSHfeu2aCFkPr61psCpBinzE6kFraPQV+u6GSEqZm4rFa/Np6C1v20
ErPftc6gh6shPCZIWgnyTp+5RLR0eNC7xMrAperlph27H04L/rmRRWm82XQ6YzJLaFG3C3krDH/e
5+66YwA7DEb74HnLlRCLFuPsbB8qYQNcGr7zU+UZ/FPj1FdaEaxUThj5ppjTBuSYKMa27Ne9sxhU
uQyt+XWhbwizCqDsHLc5LqPx3fvWp7E2atPK9IS+d5Mk7ZsjmuS2kfBDuE+9HVRJsy+db2viqZHZ
1q3vLy9DClC/tpW9pzz9ubrsJi5Rf2HR10PIhz1uS9v8yPpqDxGynhkSdx4ztZcT4Jwu4KNJ4Z5q
TUdh7gRV3F4IRtCPEQDj2p0oCq4r6yvrKAqqB3xntugOOuLsW02hfC5vx8Air1BWMh4Q9d3lxUCz
dMb17yz3vrAeFR/32Ql0/pVvvv4eCErtPUQGiTRuS+U0YVsszyidPjo/v+9T69poUwqgPRT8CZaf
EI8hDy/ZUSjhQV239lRHyZLWKcYCcs4Xw5mOFlPM7eqr9SbFdBMbQ5qdnDSw9rgDEG15Tbvp/Eq/
VpOxbaf2OwlSPAD1uaL1KfQzGWOhYlLjeZ6qddrYXaYur2HFaHya86SS6dVKfC2CUxgf2RsvHbuC
ZHbhqG/hqeQxaVLjnhLr6aclZAlP70/XptSx1HWGW36kXWJeZYQGyLh2VRIvrVBMXqN8zRbV0jBq
Wp8CNQHijtlD8sP4MkrtTpaDeVgFaqEOb3UKsYEV8NuVWthTwR0WGOwhAUuIPo3+6BHmpxrlDxu9
htKSdYMFg2ddN9dhlctkMwb48TGwr4g8YAwyVPkGq8mmklAqNMbA3hUl/Vxw20UuSWLN84i7Tl2P
aAC29uTKTYofFpeeD3mpjL0n+s/BxhBeG8C2AX+fclWoIUhfBe5QYjRlG6p+0s/raFyXjTjgyOx3
Uqvco5OiK0BXg4e0ZzQJoOW8dtg4XdafJTy/Sbm2P5lRYE1L3Kbrj3rtoXIdzW1vgqQIjrY7xXKy
7Bd/yh/IjKoONkZf9r6JRvtq+agy7sMw7eufRdI9OO289VqLh3Xu4QWa4iA1BS3jhX0t8jsWg0Ou
9pq5RA38qFaeRS0PC5LR9ykwkQFkAIadv7ey8ZoVdcUN2H11FXb3npNywChQKICAmlajecY6GhhL
PBleSklA4iLvT80NK2i7gaWworro4wytQpS1q3OyMf1FvV6DQ5Ilu3WwpcGR3lCjti35NB+kC4BS
me5e+XYd0XdzqN3qpDtMMaRtzscEkVzUIWOkj1jXqJaYmz5CGmHEjUXj8jgM1i12XPpTx9Q/WgO5
JgzOwTlXbJpFY7W7IVnues+afmI+cNHWOA0564HxENQug8F02RHcVC2EM5pNF6O1mUNjqpKHIEDM
EVGRUsagV+PV3JrysRrUcKUvXdZFVjqJbVF52T2l825crBgA2Sab3RQU9cEv7WlfNGuyQb/gJ+R8
TOqzz9ZYdjaxOxIBi9Y6RH2kSLs6w5vGMBnGB9khC0sNtzs4+sCQgvTUzLIGFtYpT8tSvFjOeDvI
FnsgZvNzZYzdQ+vJq9HKGHq5hxE70OpWzXrhx5o3BSdnbI+jSvF96s56KOaGZumlGaNGDflWBxS+
sK3iOVnYuHFEaTvl6riHc2aaWJbIUGbrLcUQwhHP580QwOZqZOaLW5aMm61byI0k8SCcRf02J+ku
SOyQwOeZIVQdPbfD0TwJg5VdwR6iR9sqQyVRa2s43Gb8ialdmjttrfxn/HYvdLkxlpTkH01MYhuH
IAuiFrS3WfKkqaT52FDwM5hFvUPfRlphZ4fukiC1WrkzsT4diajRNvWMPTpBSsvS6WnbRbriqedQ
o8He5LGKb1elPyFVeRilIyU+yq8Pet6mSDRASYzCfNKVtFHUwAWnPt5UIMzloBsBTfI8CDJrNiNN
mtT+UVuOsz6H808wPfuLXV81RvPaZ+m4pbIHBidTekjLjrVDCXdl8rgxc5Q2NV5VTpP/S92ZLLmN
ZGv6XXpduAbH5MCiN5yDZEyMCE0bmBQhAY7RMTvw9P2xqrtLFZZS2pVZLzoXZVnKTBAE4e7n/NOJ
7urAxuWlym+msMtdRTwQQnoKqUzmR6uLXARlqIcWX93qyXrFiP0YW933och3dp48S52lH9oIlk00
llgjq5tW8UIqvW2Sh4JQwg/hGHDc41G9omDlarYcf1Ob1HqrhZXtSaB7kdKIVV1Kd1vb5PRm4ckt
g90yi2hDRc8waC8/lUWEUFFl1DpJ8iRG577EBKUQiG6HTlyoUzGFCt8+6SD80HTglEbRFrvJOc4U
3mD8N0qHD1IGn5rOXDIz33Dy3w19tzVdsPObeqMd79Dhc1g7c70ic3rtLfkB29tzXLRo6WVgEHs7
9kU2/vWVAgELqqxbjRwULHEsbJ1LiZaY5Bw1Sfo19gzQIeNiMkLzVfI5SQdUL11KHrcQya5zO2qy
vqSyCHwEBctFdIn19aqRv13mapPyN8dmsuUmja0PAnz0u645d/qhPPo9/wVSCqa2E6S8i/O3EpEG
baDAOz3TgZGQmE3+th2KDwPMNIBM9d1LkWBNcdKs8RMmu6LydhU+/WfVJuPaZKG8Fp9qS3AKp4jj
9nfGx0HdINDYl+S76RKMsura8SNfsb6pXe8TGC93h7FyU8L6wlDW1T6WBNo4bZh+r+bpUgFCwPtw
gMnR2l2fyKYBMFh1DoBCv4zPEwN4V3ZLO5APctxg2p5A5oA2teIZpXMF+ZmACo3zxXEDgMG0G/ew
Wfu8at9AYtKtKGa5cf1+3CKjb9Z+JYCBp3z80rAdkqdTP/utdxN01SWT+hEPmj4ss2wenZxfGRvm
x3I2D1YMVjOqwdqkk0uAnbGnzTB55WUolXNR03X7xFvqQRDVOrkdeH+xc1uXIU6dk+yW9FEuPVIL
P8JzP99MGJMRj1rraK7bdYbcZe6UBeZVVvi6xmM79lufZf1iJan8pif/mrpUgPPh2wV+jM6BPbX3
U0XVvlTtQVv620DSZVUPe1EPcrfEnJ9OhLNwQRVTqi/gxy+Va36wxSMRj+KGoe3jJpRkUmmvPcN+
yI0vtHmsnAKrWhI363SSDaeXRpahwFG2bRaZg58P/cECC1YR4t1imqeHpqxPY5dhH06mkk5i6m8w
39QM9zyWuTr6qT+umIQzr4aIoAUhF6oiNnsiKACb8vichm6O+Ddb+1ZHQKFovlhN1WyRIdxQ0hLN
Aztw5BuOJOMw56UDrW4dRkmtPCxyfEGUh2N9KfqlXxkmmFOhN9OLhXzmFNXLkXyo/FSHZXJHoYju
vs5f0gkYkUSJcRNFRj53La+NlVvnPO/bXbdAZ4/Rl2UqkgfECPu48e+ayENP3iynOXcQQfcPzjz/
iKhyjVqibVXGxwaGhgwpYIwA+PlHFYvHrhUnGP51ZOsUkUm8Qw7vrtzuhzdIPO8Wz5V+nXD4zr70
noOkZbJ3c9SrnR0IbHo5tdhInIfdtfHJs5viHodssekat3orQ1gMZ74gNFwHwTRf1T5U7HOP11f7
ab5RtncbTLG9nxOn2S4925OXX+OMmvbcSo0AOO/Z4HC1rpuu9tdN7BySxF7LuF7uc7KwQFxdtatR
q/TyMxZLfa6aKV5n9cQoTrMrJNh5QB36FISWfkhSy902MQ1MSX7HPTrLk+3pK9BFJ5NVV9SLoVtJ
OTwVjryLKTVNDUhOHTXAwRSHgTmCex13x0qiG5YG5C5nZ7KHRxkwHhDrouhspB2yaXDuZ2blYda2
mrY8RQPy3kCBgDSV3CrqYsdCSexMznL0BIUYrEawY1JSvenbbudhmugiiwFrApTFn79XbvbdRbO4
Kpz8kfOyuCl1std1u1HIdw/h2CPx+RCmjv0DXC2nbQjzLc2f+h4O1ueYMoikCOHdtGQJrLtYDOtu
pGK4ms0LfKjMmti7WXPTM61ipZex2I9aElFyn0l5cIf6HAYdJgQw9r63kZ0mkgZCqGqv0yzZ9ELd
tktR3bOLo83I7fTg+COBUYB/B1Elyt5Hc9sBOn2qMic5DoA4vIbGfdF08KvUzU5BHSzroll2WdjA
Q/R9c6a9eA0K9ylREGo81qcxQFPYPgkEoHmS6RWphP0lFXgoINOQJs96E4dtu07TtNtMFDZpPVFS
DVn8texnhqTq0WybiBfNEU5/EBEOC4Ystx8GUxTgYihSnux5GJ6hUM86G+6dXuH7kQKHyCJuB1Ld
yjtUXx2lnJ9mXxXqlZrSyVzZzLlOzlUSxJdZ18GWSpOpA/g12KQM2WOLmltyhKAKmrKwLmPSPMjO
fvUK9GImK0vA/vEAU0BmSuM96bg9AU8ubJ/D3o96NtRa+l8tz76TMY4GcQ4rRNoYd25MU9CdtBUE
0JjbSEpj802n87KNzfLJWbBI9215AZxlLxjAcNUIFpY2F4F1aafL8iEq6gNCL/JlEAaHfWhvc+0e
ovxFZRhCFuvCnmituwYFWpckz5XD2jGkdaxzgUDSCfs3FcY9vZ6bf/ADj4Z1zHbjgE6tdxLOx/KR
tm8dt8JA8SawCVb2kGc+I06s8WnEjbFyh2Sr43JnxvpgacEclmi8n+mBaH2ddV3k0xoDEqzHVVJM
2XZMilfRt8mOfdDXWNonyBNb32F8svaWVVp3c+/viOC4bSoTHbDNgxqi/CZGZvSHVTaMTH1pLXcT
MEtT2WO7Jx+QP09Rnqs4wmZEEbUiBm5X+qjkw+6jbQPciRlNvNWFz0MN/zh7QbGSRHo9qi7I96rE
1NZFrX9MyUhrhUdqg9sk25QDDWnjuKvlgx7a41g7jz2M74ojxyHGhqQzsYwh+jEp6P/L2zyO7nTo
3OcDuHZKIthCQ6THZON1Q7yZ3ChfpTYOtcntN6EWqOGxr60XB4hqQVpy5yB7XUGduIwqdoKN6aNj
ipKyG2W5BmJUm9wTt3T3qzbGvRXQw7DfDJhDklmc3cr9UXYOkIWhQikqOJEA18BQx94mCpf0xnX8
ghJoaFBtT0O6rykSvZWSk7Nr0fiSH2DETRVT6EA/xYhSKOqTDeq0/KHPtLUJm8x5gYA9JbmzC5iH
08nsgSPz0DEbhZekNOd6SGbkmkrWiEejjuU/W/aeXoSv61XbsrL1Z8cfnCc/KT+NepkefNsovSk9
TOl53WYJ2nPho5scJ1x6msQTPDaEPTAB95EMtvsUpRJNg3NNmvOch3jS85c2oH/vdGyfQqv8AGKr
N5So1jq1pDq5CvNWEUzpZlzSS+4ZfDlB/NWxvDtEc5up+sQvu44yahS/SrfZNJbcAgytGl4yjraJ
PBNbziAypX+g0jwvzZUSGI64/OGBynoVdxX46GTudVxc5s7oSzPYABol7VJv9nUOCFH4CA4InLKz
zwHnkl2MD8Vi7qM5x+439KZZzxMBZu5XXE7Qyiofk5UbZbCbr753ZyinRl/uGib6hBp0IMP4ULaE
TkaiU7gExltSnyhWjyqXu9Ttbv1Mn8xQbssZ77EC4bqo2nkLMaXeWoagv3/ecj6/RUuxwfXAtFr6
06Vu2ZGG6SGOi5StfFzrBZ2llb4SDfExCQ7VPO5FEnP607mWwvkcRw1y/ghH21zjcZJiinYFjwH6
oaLPEyCA0QhBYVvE5nvWTZTXzb5y2cYSN4edLaLPpTVd2gaZIN6H4upx8jxwbJQ0rc6Pqq+201Jf
sikO0V4O0cpb3CMRFPxaM+lWrQvJUTf3eoFq/CfUWuoQtDLyH4jTh24aCD2tbNIppRPYm8hu2Foj
5SIXDYcPMxrvTTBFHv8/rj5MturXMWbgNTK2k/L7WzNUhzAoXtF6Peo+W9ZZU1mnCmdBbOX4CuoO
W0k6GsTbgTr2C2CibNqWQesVBaekefUddp0sOUAw9NuwrWm4m1reSlE6W9vuQrGSlQKss4rlrcIG
sunaBCcmIoXnZSIjaRW0dXTTNbWbMVl5Cm8UmRkfPQc3HN6eMdkngsHt4z/ZCIaJBdhV5cyPNoRZ
+TljyM5HMywJZy2G+JZARmuvRMOLVFofvELJxzmW1W3WASmSnURrbVymNzm1099Vfp+ekyGwHiKU
+Z8RAvv3bW2it3jMdLhazJSfARvsXbyEUBZzMyDS13nNfTVpyTT1ON76MnVPnYpDHIQm9p67kYA7
MRoJ9yvzrZw1sh2/WCBJ5mBPyk/+5gXLtHZjCYrTOF21rzM3pC2N0mk/qHG6G5gNurd57XaC1Kf7
Qlfup8S58rb2pO+kT5ZIKVv/1Rh1Nq4YXwFtcwJ80l0BPVTa+oDhEzNik515WvrcV7X7xRaz/bAQ
PbvrhVtva/w9IN4JLZNVrmPmma8RwmO7m/t+5Tezf3HDQbyVjBTG8VNnyHXjmWKv24cB06hnmttz
XAQfI7//gGLAgUaNd56aml3jjd437dU30r61I3M7oyde9VJkXzIiQ2C/H3xTPlWW+Yi/w1kZZuvt
jabojzx9JViDCylW8zbjLwJqx8L+USVTck8kKV+SrJEzDp/8brbDrSywkK2hQeTV8D5QWNsvnQ6T
adMZS6lVo7I1oq1uPVljt56zZoQlSWEdGoGBqAzoRIrSnDIxn9BYJrg+uuihTrqNX3N0uUTYqHq6
LivU7hjAmjeki8Wa3h99DNkHioNgk8FVflEO7exoxok+jjBiJ8/cx3AGb1DtUq5Vnx0GlYygc4zO
hDQMboDrwy1SB0HpH0rxnNakOs2t5qbZj2EDHNVlsHGh+p42XX8/d0L0h0nXoNxVmwHc/Kus9jdd
QW7g6JsRVYiGO/C917GUa1n65SG8Qi3pMibHQFp4LrtrP2yHxXHqIcJkC6Zb9ul0RJpm3Yz5HH5s
2nEgzKeBppazdcxzWT7abrj0a6+05jv0nv0WNuCaINcSltdRMSdLQD7rTI+zGvq2mlfB4FSvSa7L
7WA140lO3bLTjir2ReV6J6FHzOOk0HxcFv+NY+mLdKObRk3+GfSBY57RhMHXWREL1hZVxYE2Y7y0
MqJ7Wcxnglf922FszFMNHM3PG1kgDZ54sSYHYxXg7HgeB12/ZfPcHQi2LknV7YOeU7k9JQSQVeS2
ZvWtdiWy+zge3rI+xc0TDMMn4zR+uvH0MC9rwE3wemda4nGT6BhzphNMBzW06gBclW1k0l+qYmof
ReCJE75B74ZYivqG3E3/VMmpPWP4QWzk+3GO6bw0t7ldWW8YuLJtmw/JN5tZIQflaKJ8F9sQXyp7
hZVxis2lSp2GpOGFkQZYOeP71KucXWnlUBN5WKzsnuDIBbkIjRZuccUv3+tbh+J5S3MtP4wiuVaB
Ut1MOQBNGcT6sdUMdu2JHdx7shFPsyjTG78veygq+puVwcp8T16YOmDYJt6oGyfSs93kK0ZnMAtR
oZbLJ33jZ17xEf1ds/b6NuKe/TeMj+3a142+tYVoT8Jy0xevwFm2CRMysuSQktGL4o/ab67hOmUy
3lRJP32TQ6WfBTLL27qep3VS3yJa4/cWtsUEebd4WHC5fCbEqv5h614gt/NxKbukit26iHcAGuwU
YzADqpd1QHD2WogUSLkafqT+PNzFBb4WQFyzzVoEc34ZZBfE1JgHihKRiBmzRyZT0kpiYcsO2SDo
95Mpjx+dia2os1nadlaJM+sLq0to46lbwLww2Xo37kDgE96Rgl+sMyHfIEo+EyM231YRSYEJGMmq
DVo0/ik+HtW7hBSaatgxDno4hVNrURBilUvHmO9ddNmmsaR51CoeP1iNKh+5Un6iswu++eTR2fBE
ysuwXJbiBZUABgXk1v59GgYPqew+elmPMxC1LaZq4viWOowO6SDCiw1a1u4t28nv0yUab8tsXr70
5QDlmy/lZzLIcqhCN7pjlFV1kGJhUk6HzKcNmDLp5m15p+s6AAprk/VoB+B/xFSdS/qKVe2WyVZl
dYxSLk8f3LDwkSDp9LDEjgREGMrHOLbMfkrKbJfhGP0YLBgARdGpE0GT0XZqYlxpnbs2HA/rYZjT
cydC3isz+uvMhPlRFHBsuEG85L5RevqS+AZUcG6uCYRdH30bY8N4ncRpX6ZkJP+6aaLXRPn+j7wo
xkfjzjEDjU0zbWG+igOMQqRXvO3RAez/WgyFYfGI0SxVGyyQxRtR5OqDBUG3Ta2rmjBq8zsLG2nG
jBi8OIX8mg0Ya64NzTZumzDZxKI2Z1c0JZD3AkLqF/p+xgW/7sqWP7N1sJss9vpIWM7zQtKcvcoI
p2rxsgWEg3UBSit6Wh3eqqX2DrXjEsdJNvyPyhPeDks5u0kNRscWyC2Q4qUPpBao+wGPzaZSmLRi
RpTfDgLhXoHo9p7mNVUHCxSqXSHNlJeEdORNVzr9LuuRzG+rmVJO1SCKY1pX+jgGPfu117mC9r/u
3/pwbNxVQEDKSXtwniMo+M1iBcMmwlV5NIlFIoqwCM/D4nsMCt3vetMmN3O0DGdvjEn/aAZ/hKzr
va01aftTrKN5C2sG9dY9uqT3IaSIVxZvz4ZQ6scmfBKzm9z7pNQ9z4HfkdUwEQvS+95Vh1eVj3Ph
odscK3HKYBoYUo4az7PA5pUoLMzyU3cS45Q+VMp1N1FMYTfauJyDuGoOOa7pHtORj4XYB5qHTibj
uof5qYZ6+qgcbOl6inCRJROKJ2VXb5jeQ5yjsnw1GiX4WjKUcVk8gJSutN8y/2o2LMpw3lPmMoGt
qn7M01A1qy6rcEClRVS/YupiMCr07MYLXDQq/lh8wkRaPcz+QPSnhbhtQk6YaAcL0Gs9BevaRRNF
uGv2Q/SEuNfWiH+pCZpuVQdR88hoT0hV8vvzlSjG4C6LHzqVTOCxrn4iYxjJIeyw/ZJBKvPT9Fb0
DKuHtpbwxC0WVnUIgtjH0UXa3ffSdTpqd+EvT9dk0nU+l+ZNu4gShMzsb2C/6QXqB2B4qStUVrX1
UQ1stkU8p4hLihGlaUetGbrBXV4m0AHO3H63J8d5ScqJiR1NEZ7ncqCoCOrl5KMuONhdB4NWtyh5
bEid1VSxhUCDKwAVDNWPFt/wiC7DIQLA6h+EFS6XxAoDooINjmxS5dgH2lKTjJj4myR0hy2xIlRC
ZWy2E4q1AOKt58UdjcexYrX0QNmjMe4G82lzmRVFMDKhjK+MtG6zKBy2rYdW/DQl2FonvIkPMe3v
qu0L0W0qdwAV5Q1JV0CBw5OjwERx/nX+Y2hBnHXtPLyQ/R68eKrP9+Oi4Wf9tAdLMISs4Ac3B5Ts
3dHTbfU6eJSewdyX9IzdsK+chREPaRO9tOUQvFkxVTAhwHtCxknZ4IKbZDDdifoOeb/ViWQVWMBC
dAkp8Zq+tU1KAJlUKh5WNPMml6H/Ce1ScqYZqS+CkBegz+xacJpyWVmhiR6TMLce61ap7SSR5yVF
XVzsvvkSdkhtSYS8oxC0yG8Ym2hdxzUB+kTrnbNFyKfau1KbrX0l8jsdINNCA08vlTHOppiyT0kX
XONS21v6lIwoEiv4PGqcjWPeq+8IvIyHIizpb2Yj56esFRZK4p7A3G0CAvqQVWieEApY56KIiTmW
bpcdlOrru3pEzLLyo6VEbEB+/bjqgMOomDvns9cH6WsaZzwBJZNv1myA63raqJTw9x2zu+IHj6XW
Hj0HSBOod0o+uQ2KKL8Ky9uwDlvi0hqbJSfd9OAXidsdIgs03tDuraYShzKfENw3tSg2GGKJASX2
hlSANLSRtClOP2wkL2TR6y8WON5FRml7CjrEwGXuz6hZHRGu+oqyy5gmfBYamMlSGIdb/ilGgSgq
7rO46KDOGQfwEgJcPxfwOAaCRuBoHqaycsDPenfTTabcZrOHYK9JkmrvKiIv1ggWIFmySRQvQ5J8
lgsN844oEPMZWSywDgmM8nbxIWDXlVOGm7yexaGUeZuumcLpn3nZI9zWZngwpRZ8eXpNgidK+pCw
Z6ZbEmQhiuR4CLe903rkrQfdS8xXP2GIGVZeU/SfAJNz1F0DQmMXjSYJmgb4Fb8KwQ65WIUhIl0z
tAawQKp9M5VPodPfO74VnwbSErYmjJcT9rvyo178mBz2mv+RAIVdRl75lNB20qzmyNiIoBmyZiDm
ZA6vHL6THVrb77bCqGxXV6izcnCf58L30vXgM5kLm63eGCv270VvqRtiHsfTrLj0nM7OjlmkmDQI
/VwvMqU3XBCxkpWgLPOcUEiftLBI3e9c58WLMJHiqSgfiEyIz4OO6qe58cs3ZuNxxpQ2QeOez+CO
VYeCaOuFVXCloDw0T0tCGggSpfuyjWckHpwYge37j5nAcQeSb3/Jumk8e17JITgP9j3mWWz1rVXe
u1HPxGMmjX90s6TfdYhrzlFVqvuJ2uIIfQ/q7LQFOZN0bJwdsOpJaDPJzXHCbZX78j6apNlks5M8
NxRWH7UGwZ7dID6PiZ53WROEb4Xys88emuPvE4MWGG7SqnVAXCkNlFfuogLPETG4ZXDnzp38ErQF
IyC8PMccM6soQ9/CRIswk+mLSsrFAqkFFyYAybnMfletYR3cGxDh+DOJqsVj4oZmr9tMfcJnXm6q
Wi7fksatETV4/SmzJklU6FVsRX7pDLQ82qvBAki0iUxYWb6VvZbIVZ9JwBjOI+mox7l29VFVC1WA
y2loGQuPjRTeBh+HQSpf6TXtX/99Sk12wuOYvU5jkWxN3iIC8nzc5RQshFxRXaX5NembhntAk/et
bF2ff8MR+AIiEEPNmfZVFJEiVTS/UACaQzcx1byEknhFlN6d8iHLb4ipCTDlB6xTTtmQ/PE+GtOv
hBeO+zS6hh2QZLoDouuPIXDSmu0UhjrGUNBhe1lXPbLGPDDuDYNpxi+U8un3CFXji4P6Nd1bZeQf
7TDhgIoamIarJylC0FcmzwmRUtRWwooOrjTeZpZ8oktoH8TgZPY06fUtIWZqY9plomkdAow1gaxp
h/wba84ZnTdXS0+K9SSfRJPB4WE1S9xJfO2YS/9Bi6A/mEG46yRQ6bNQNe2/6XxgyhxwpiHA+E7p
ZOSBDh6JOki9WfDjnCN3GA0jeDDUryre3v1k5on+IT6y0Tvw6E58rxA//rAY1AlAItICtnHCaNQ0
indbmKWf12U4kvnhV0TB1mO4c5BCw8dE1UFkCYkoLCGKbVKPjg0LlCpoKPOb9tpjAazMR79txtc4
cuKXJPUrH5QWxs7IsHlrvUXu/BSFmmNaHgaZyZelMGAlzhUPbk17/w+mHjhybpZo37tldj/J0Z3W
eFmWTQOa+kySeLFiRIQ5gJ2/Oakgm1uykYGvOBSUcZyS5mGriCB5aywPuHUJlnaQpaD/a+LmyAHk
PLphyj/zhfJegmYoPlG/kNhth+3mH3DWJPnZaXIY4qg9lNolvWhBfYOumY2yrD2EdNpCaiKmYevY
AqHWEC/boTEVof+tta9Shjd1yLQ3mohAsK3lewu9fxdEhL9xhEzQOUMVUA2GwoVW9crieYAHLbY5
bAQuwQqGuOw9DfEL7UOUINXQ2faH4jDnlndup2sfnecMlU3m6pD1rqLVTiBfQmnUx0VquEveQhgr
yqJHKonbsFfDN9IizK4sVLudLSt9Vj2i5K2WMO3GRc6Yuc1wLhvE9iEiMgJaWCBdn6in0lifgoJK
sm/JKJCRnR5r1XYvZkkNjo3Se0ywCh2r1qs30u4Nk9Xn9PEfJBPQk3tSHbpF5Gu3Ye6O9mW4cwMQ
K6XR+GbihfMJNr6/2hz6mJgmQu4Xug2r6V+TJCZsWOS4JVxdLkT3VrxhUjrtF3aHakvrsuxqwgw2
w1w6evUPz1chRkWXqSz1oHecXeLRhbE8O34a3qaE/n1E9a9fEoQym38oxDemtqdgn1H97LM0RQzS
0Rj/oydVLkxdsh0MkrwHJim4z1ZACo/wGN+haGT2A86i1f8zH7P+Xj317ffvPUbm/x/cy9dZqL92
L99Ub+rrfxiXr//+v4zLkfwvTzAr1fddLwiQVeEr/1cawL9yAjAS2Ki+w39akP9PGIAr/8umxPIR
oRIaTNgGbmdO6z79n/8jIGXY9nBA4172RBARbfvfSAXmOj/FozKt1ZOe5NS65pn+ZHaHmo3rXEXB
gTCpyL/vxuNP3/8vAnh/dd3rn/903chR1HvklGx7PyX4cllmcDUnMHd/dnme8s+Xz6RF3iOZ5tu0
hUe6IP20OcnMUv/4/fX/M5/234/lavL++faZghMOeRxsI8fvSCkRJYJVBBy+WNmezUbmuQ0aot9/
2K+e1bscho7fPpuSKkDZ6MIAMXicCEoGT4dffn/9/5xC9e8v8252l4wIDs8ilCEAlN6tEAjlniY7
s4PzHPaV2VtyQTeD401ffv+Bv/hC7wfM49zVI87RYMvIEGmOdToQ8Q6zn6rt7z/gPwNw/+83Ct9N
SSVddbL7wfW3U97J6RjMmFvWOu+c9AyUmDm3YsgJ2m+6Bt87FL/HWBK7Ssf28PvPF9dH9+8w7X/f
wLvBYlqWXe7jotzSO40NiZZXC4n4oXO3of9rEsjx1TAzEO46JgonFTppgo6sJCRS7/e38KtnfH1z
f3pDOS9LsGdEoxPzADFM1j8ksum/+X6/uvi7XaFmpU4hbekWAkR+somKXMVQxPd/duvXT/351sNM
BZ3b+tvcVeq7Tco8Q6kU5ps/u/y7vaG2JqiE1Pe3RS/HD2JqvBWj3uSf7Tzhu52BEYCZ1pA8W2At
kh1sgyt7EwByyz+8/Xe7gWOunV5BUqSp6TrWcxAAgIBYF9Hmz57Pu+2AMD+rqjtNdVfPMgAH7NL+
Q0mQ7N/snb94eeS7/JQutAd7Mn64X/A+bufEswiOVjljK35//9eX8C/Wnny3+KM6hxty8M/XgHzl
bmqhA6/aV6E2jUq96A8/5t0Sd0kEDidtyX3fD8joKgKXgBMqUZitVv1k/mypyXfrmPauAXHGgqad
fHnOWyDSSgbR8589q3cLeSLDR0yUHVhQjaImbEmiTry5bj7mfpibv3lUv/rFr3/+04Im/peZr1KH
+7bwMOiXi30fJaIt/lVWklHz15MLfnV59z8vX8fMxuDhMJRKNo5Z2QiaPkMF6b85TH51+Xcrehhl
Tb8dBPux4BfogSy23mDJ/10U/7fv/t16JpO6mos5C/dex0gfUOdrlkhnzySE//43/tX9v1vPeWT5
TWR4+pEom+oGV0U1IQ+XaMb+6AOuhevPP690ZrcTlgn2ZGSqD5KQ+QejEnIkf3/565v+F+s5eLee
iZGdfBJVMHMWXRNfZFk2wwe82JF97K00QnvDYJng5vcf9ouHFbxb1XJuycKyfbnXrsfsl35xTbRK
c2SQf7aeg3fr2ShYFwBPuc8hCr0bmLMxRIzpQfr//htcH8tfPa53S3pOssQumSSzb+JZt5sscaV8
KK1lDI4J4Em+NYkzV59gmDD3oXqp/ubJ/armCa6P9KdVXhiSA1DFs+8W9KbH1OpQH60WxtYhxuin
zOvxw2bk/6k0IDodGwnUTuABOT6Ndh8Mf/P9f/ULvtsN5jiwJGREjMvFIh5QTWQSyML9m5dRXJfl
Xz3ed7uBP/ZGNU4T7V17aevtAv2J+SNeGLikIwQt90lX1j80QxPLg4e52r9DCuZUt44Mw+xTmDu+
/ze38qsv+m7jCKvM1/WkvL0G0naBVqPvRJ9MzZ9t2sG7baNo3UBAe8h9a2lyK3omGaxAWZO337+m
v7h7/92mMQhU/FmWePtEm/Czz1F619lE2f/Z1a+L46d3sWF+cGZZMtr7BZ3MGqUCRNWgWvQ6v/+A
X6wy/90+Adk6+wB74Z4A39i5Cb2WQRRGC1Ycsi0ChgDAGFcKEquTVyAdMKXff/Cvntu7/cOdqoKX
qA32QRiXw0oj7sOEN3gw5n/2Ae/2jwWXXDMEZIYPjS+2wYzoeglqa/NnV79+rZ9+mCBmEG1GGtm+
G5J+vxBxhTJTZ3+zB/3q4bxb+4GwmW5xjenIHIZ4OCh6NvFcO3/4Ur1b+nQ9dQg8vewd+kasa4zd
ShgS8WcP5t1qFoGusNMlyx4Mvr8d5gq6pWhSNEl/dv13y5mhGL1223nZW3EZ3TjMTserEHr7P7q6
9241u3r0dZ9z9Z6JcFhwZLfqMMb82b1771Yz84aWcJT8rFbPjOzcHYicz4k//rN7f7eUQc1be7pO
g2gIYN51UYUSyWdgzu+vfl02/4uzd2uyU/Xetj+RVQqIeqpzTnufdLqzWydWkrWWG8A9oH76556r
3oM0/+SXtzhNpZg2MgBhjOv6xXrBnHjtq7g5jiiwpQ3if/DZKcyFrWLsy9UiKe5//8Zvhj1zQpaa
xPSdqGxJEbgfMiBocX47CL/P8StQ8eeQxU0XZRaGu3JgMb9NMxStdLjR8Xx2J2QjUG6r9Oh0WS+S
wUmrEiRPS89HdyIWC3UlRETXEnprcOXmmKDUv9lAB/breCdo46pGsc2BY56xb7c7sdbrg0bOv2dQ
OSGL89HARLpbL3DO2OWFWqTVvovnFKgSr8f/zx/102QskNeJcnWyYUuoj0KM8Vfw0/s/DPzfDMr/
6LI/NR53QEXght6Aj9JEOV00gPpZpj0f3QlaOnaMVKisQM8HX2eC/V2fbZXfa71K/34e8WI85iBY
+P/36EjIRo4tWJqej+5Ga5wi6QFlw6Cl49CYXFuHRtS3dSdaRWhQNoIkbNTTZchVSAXAgRxcS78R
40Rrg7r8AZePaJ2Rf6aWyUvd1p4nW5Q43b4pmbY1GsfNuQJ3HyzxBlfWfnsDcFzfvNRtpUkld2HO
KO4FRAvIgRxZM6vfEnXl0f48ZFQzEhRAhEhsNyAW2ab9RyO5ya/XibO6IsMWFJAGd7BKNMBTsPgr
ag2IZ+PO4hpW8Uz3Bv6GZAI4ddnab4s+Fs/GnTCdAMXrsBPW545fTT0dEF56BmrTazQSJ04T2gU1
fEx49ExHj0DAUwCQaul3RfWfv/GnCWzTjPQMLZdHBBAj5OQpj5HaGaSL35hxlYNk2jKlkdkAgwYq
B5CxOsblaMn6w693nFiN2goqnU1hZa0WeZd1C4jVotv9NsOEvB3weq5GWiPdtIQZG3RY8rww+uz3
4G6kwgMFkGOwlm0TPGF6/LoT3Jn7te3Eada2Kon6ZC070DtPuolfB1ENfi/0Cm3/eRIApyiYs1Tr
MkDGQYFKr4eETKHfk0dOnOJa2I4oBIAHW25/t3v0mcTqD0LW3yzVkROlaWvrAOs1LBt7tACBBqEA
qs8WWvtNva4x1NSxbgSbVyDhsvALcis7KJraI/LbaUTOgqpR+x1K5EGUapiP07Al35t2rDy73VlP
qxTYS9POKEDfZ2QLqRGPLv508/q7jndCFMAo1gLutZbDvGaP4PFGjxIsjM9eY/0/EvlPExhZyTqv
c4vh2FQoSlP2S5K2nq/UidGDDVlXNeDFzrGhOZB/X+WUvvd7bidGmWUbsjfRdtAtr0zvjzFbHr2a
Dp0IhRGgqldaA4kEogcKSquH9gg9zwdCJ0KjaByTIyDBmYfZOxQMf03nXfpNLaETogHwT5jN0Sco
iX1GEf+lApjWr0+cVRQVfTvdcIB/Hg5zM1tyz2K/FTR0AnPc45UPIEiUXCF3fNjKfq78rllddXQr
163RGg89qo8ggRVd8smvN5yQlFk3owgaL5E14jtqEZ9TiO38mnaXzMkIZCjytdyXLno99pWUnabL
ya91JyJpD7FX12aoqQ+QSkB6AXF99sWvbScihWyXOEHR3DlusbsNQv6NZdRvYYND9e2qiYE9wYqH
JRnQ7C2PFxaA9JMYr8BhmROUKZAPK0NR7HniL8jDTHGK7dMnLHMiEkamiU3NvpY6RTKHpQvYbRN/
9WvciUmL+65974FtBmP6xkrc7U8UzCa/xp2wBOciFAGKR86oqHtP9fijZahh8Gv7utL9tObAvrGH
U5ot4ATR9zHa3rTxbdsJzci2CarqIxwbExo+6LTu7iaGOjW/J3eis1mYkdjPYqDEB0e9bPcRpY5e
GyyWObG5IXPZigyRj5LBtStCVvHhBLx21HpNLSxzAnS0ilW4q1khKh6/BdZ8xuXDR69+cZO1DKXh
DLBhcNYalVGgE7Q5TUnitY/AgdDb8TI3JsF59IYH37b3egjvNjN5RmjqRGinEtRJAOJRpoI+SiQc
QiieEL8eT50IhQUaOZfarCBvymcWSLCSG69NCkvd+IyDHiRdtZSExARZ1NFcIB33X7/X6QTojhuF
JVXrgmwG/rVetrs2iV/8mnbic5vXCp7aYC73COYBCT7QpQdH9+zXuhOfQ2x7cMzROq6QDiCZhieU
cv0px+D61//fU3qA/98OQw1doGgiCwYScm0gutFzcB+YcP/g9+xOeNqAYlZkGm/U7H8v2MFtS/rd
q2k3m2rFwtOMfFhKMOY/oKD0NlTKbxy6iVSmSgXvJJvLw0zQdFtAeSG9/OH33E5wtgerlnkTS5kB
5C6uluT0T9vOa5z84mW6KVM2wHkwuG1z2agr6WpOePc4cQBkLUot98Lv+Z0gjUW/9WKIZ1jK6V/g
Y3wORvHq17QTohsyHiVPqhnxb5YbAzJhHoFKWvq17kRpTZq4nSnBg7PoszIB1BnB+MmvbSdGG9hp
xQymZxmDOW9R9aT3K7tXovDC7wecOGVNXac6lRiSW/DcKvLaTn7f4ixxYhTVahM+mNF0tWeAk7Xv
Ksq9rqGYmyAl071SEF7MJYVIsoQhe32OwHr2yvRlbn4USUyIwn+MxCpE5cg+TyVlntlpzM2HUlsV
rNCCzSUMd+BgGyCPbO13Ooyqh7ez7jozrRm84yWmx3uzE2AbNr8Y4k54ZraWKIqp5zKpQNqENAru
JkCQvUahm+mUYZSEGxEz6K3mPegMD3O4ej63E51zi9sJDrduCXLxZ9TzPksxeX3EMe4EZ7UxJeqx
m0uOnkGZH6Cu05Uf5NcnTmSuwGaCeZNNuLcBugWK9mcdZB/92nZCMwzxndXH4VTWLerkIHY8zFmH
AffrGDcVqesyZKV14Nag2l0Vqeb8A6pnD783Gjs7XNPFvEKu3VQesIcV0cKesJL63Z4zNw1JB306
xBtYcMuQsRCK9HQXEJWjxFN4neHghv9tjCIXOIQFo0ff10AMFz0Oz8qqYpPfPQIKY9+2vwut0xlu
jzINFjEVxo7qX50BbuQXqzF72z6KCkNmAXAq52ZfQFEBpgE9FF+8RmbshCtI51samnAsteQgkqLS
sYAFznN+jJ2IXSUy8AAhH8uFAXAARCYR38S+oZLY7+mdmN1aAITshr4ZGphU21V93GTkt+bFTsxK
MqB2M9Hod7D7b/YlXC5WoqLb68ndfCNDDd1HaUeIQOLjczhU9Q1LUtik/Jp3YpZinoQ2Ha816ytA
PhOdAsofAxU6ef6As/vFZZwAHMeg5+lib+c5/dhM0u9snrkpR4lQBDnG81gmbH1p6+XZivXFr2Oc
aK2r3VIpa4jV+uyvfrBR3jCAjvwad0J1wpF5GmgFBPPcpX/BEbSBNK2M55BxQnUNgw0mbXATEalZ
zpH6kgd7kJz9np28nWbmPcAdvUTrsdl1Hkfjnej/lMX03xb0Fx80zInTqQWwCjTcoTRc1BWogqiS
LsKk3QQoXVktULq92xetFnlLF6DtyrWBhfAVJW7J9J5l8TK/ZIniNwL3ksNNJ3rQtRJUR1dPNeAh
oc1BH5rAuJpIAEvzPvXi29A0IJ4DLNRCixXjrP2cjHrTKFLGKVnBcUu93eopSLuSJDDe31bQnu9F
FOI04UuAzN4dWMluAbon2dCmle16gNuTAQcdSnLoC6iM23FajKKQfCTQRr9fGQ+670sUT1OZHiQz
wPbj7z2N6wH5bQgcRtEnBOXV8IDW+qaOhhpg/bRHXRhopOSFpBk4pQSiE/gE56MMhyyF8k5Jw4DL
ZnV8NollOMKWDXRo0LyCOBuaLNuLFCrPBJ7aFgh4QPq77FbSaGUlSBKwnMRUmNvjCNTT3JuQQaxp
wI3oqrk6XmQECsoXvxHkTJjA2GguNB1KHsOLhckzJzXN/ELLzfSirNqxkZRj2XD1T8XES5W0fs/t
5nkZ3MRskuC5Y12VSybvqjjyOxykziwZG2SmRDhBKgnQ/0DFZiLPZDR49omzs5nDmsJ7G40laC8d
rHrTv7yb/TZ91JknO5S3mj4Jh1LvenxCNVh7A4qK8pvKqDNRNrwNdU/4UtazYA8M+1dk/uv1q9dA
pM5EOavaGDOaoRRprT/NKVC/s+oh9/Nr3pkpp76Fn+DIhjLDoTI4Rt0DSDZ+lWbMTfIKEcIxS6FM
2qGtBuYstF25TeBgFn4P7wRp1LfgYVOMSF7DeHEGMksfeRLEYjp5/YCb6rUqaBsCgIpg7pT/QvZx
FweLX0UHI+nbNWrUEIdPwLeUTZghj2xdEnCeAMcm//o9uxOuJp4OajQZS0CaD8gBBmBWC5x2wCXh
9wNOxALdKSN4iLBBCCOW68R257ZtPTcIbr7XmNiqO2os4bijAchcR7wYAxv6Hbu5yV42RKl03PYD
qmqlvOPUAPHDJ2Aw/UYmcaIWcMAaiUzwcsS9Tu6anoIjBkCR31Gwm+0Fzcd0qAX7VRxlbbcVCOIl
+CeJ56B39jeESp2119WpaxUIVRa6c73CLeU3atyYnaNNb/hOhqWsh5cR2eb/HEpDzu7VvJv0FRPa
dw3sxWXMIUWCY70HgLKyNv7D3eFv6uqYm/iF2taq4jIFB15GdH4dRWuA2kl6MkI/NQSvKDh7CoJM
difs4kQGlj4+Ri+w3MWD39t388NQFMxD3WH/aYEkT4tAdQBQqAZIU7/PaDdBjIcUEL7pOjNVa1Td
q7ZG3dk+7bCK+L0kZz0+Qj2jvJYAbkcjAHUh+LYs7wQznhusyFmS+XLAm03wA7smSFs+9Gdk7//w
e3gntOWq9jXTBywzc78UAPX8e6wwU/k17izHcKlHywIEd4m97QVWnTtCFr8jgP9KKH/KBVBBENYW
BJFyvfIpwXPCVYM9Pvg9txPVayNBerUGhjI9p9DjwrKi4tZzqXTzxGzSDn2PN1q28xZ8V52lP+YA
y43Xs7uJYkvHerC1IH7GXuspMce9nOo/sFyu4+0Xn4punli94Z4RqoO+XDbSgG8Mw1INwLzfIha6
CzCEcqkRVJVUpNA5d2k63TWAbDd+YeomjLFsGyjvQ1Umcd/BBZXeCAZ8tl+vOyE6jz0wWxlkTRlr
7MMyKwYTaWee/3fr15nkVx3vBGlmxW4sJAalPNiELX+41NlZhtEwnDm+6nq/PVbohGu68yqFTGYo
Q03XMW/itbuGVpgNfmtx6KzFKmiXCRROjM2YvOg1vAKePYe9E7IgWcCrNOPZcboWn9oZR/mHhrvn
f7+AX4986qaR9RiMgUBWIAiAc/XB7MH40oPJ57VCgar1du8sWxh7Q7LI6xycPo8Kqrm1jVOvTqdu
LtmI04WwUr3EZThOJYYpfQ5Y3Xp2jBO0egeAGzZaiQwBIJwKFB9OXw9QpI1n+87aCiBNVY0A5pXH
nHzH2dEjWNyf/d6pE7LMhLitRoUgilYHuKemRZt/LJ380Bs0c2K2xedb31TXbh/TCgeOS3oLF4n2
Gu4U/LU3qXADAcvzgC6vrODbO8cRuH1AqvitUNRNKcv4kezxgvM3MHwjoHFb5CMU8IJ2xuvwBdSL
t4+fGluN2NnKMmr4DtFCGL4fUM/3wevNulllO29xwmWn4FRf0YR3XRiFT4SMsf7D0/930vJ/52Pq
JpZxRoFe5xpDh+tYvZuiqNc30EFN8wUfYppcwNLjy2mKweR8CHZ8FTyMSTeprySi7KI5gUyHBXuc
Z0cF6SnfAyHeqT6GqFdNINQWR91Ux/ehghD+0gNbPQAM3G0/AIlk92bs1ru9bcyFVtqiCTAwmjxU
LTtemwj1Lc/iyql47dt0BAxcJwwkWtDXiyZE5udTNzbBccL/XtpHSqrB/PDrdOcDHXmNE7kWJJ/r
KuqeTCayB9KS2m+BpW5K3BCIeMDpqCjJFv7DyfScRfV7vyd35hh8a+4q4FaU9ECerSTslgzLn0Aa
14nwV0PFmWW0DiBXWDZRTldt0+28HNKesh1ZDyeLL4T6lmdcNl6na+D1vQ2raMqgBzSxKAOAzM9M
WHk5Rll/9OsnZ85pdljm6UxBjB9Yc4LS/vPakT/107Wzf9VPztYggkZai1mLkkvdviCrmr1Lm3r7
tnVR8IeTzd/9hDPphFWW1GScxHnZqOCnZp3mqYXcD4ft0J+iou0PH9W/eeVu1hzSE2ptOHjNNfD6
4qLjLUJ2GAD1rTpgikZGt9+pEnWT6CAE3lQ1S3RaTwIkuvHPmIg8F7DECegAwBEcBPSijHAdt1J7
WWn0hwn6N2/CTaJLKHI5D9TgwjE6JXAEyyW+wPqCe39ew5fllV1Ak+uv//SJGKNt3rZJAEwHQIKo
da+/ZBPEhF7RkDiBvezZ1ALP35VJEq8X5FzDN9dEfh8rNHEiGa6VKzM3asqWpewyml2d0qz1+o6j
iRPIIR/hpoHh4RSZ9i6sKJzM3LPPnTDeaSiXYUXTkI5A4jdd4MT2+j6kbg7dDupau2SiOkHreZ/E
wf3E/U7xqJtDh7TCKwi3rU5jZ6e7blnWMojpi9dAcVPoKvj1zE4DDPaoXs7jOLN8zyTz+3Zwc+jC
TMxwowRtmbTLeI+s189TvfvBYambQ1dzeDUM0W0pdyIvGmD/G8in/VJRYWR/G5/wXuA+Rc1t2Xbd
dBqb9CFI5uXs1+tOeG5dOOmFDtlpVazdLpAPfhxnIfwOFYHafvvszQAWu2R9durN9CQkvJbz4LeI
u6l0e7NttaqxkZKrbvNe9yFkdfEfZt7rn/+LZZY78WmQnX+gwg9BtJgBJo+5GDmIwn597iywByA9
i1nHFlVLai/6ehymvJr7zC8hDUDqt52eKVhMEhFDU8uGg+SphMN52ETrVwdJ3Ww6zfsKWnGanZQ9
cGf7jCyAP/TMf0e1v+h3N5cOwswIcKq6KaM9oOY+bCF0AvUf4NBXkJKGsoUqhubJZFR85jhds8W0
itgAxzny/TLpLIS6fYxq8k0l0NWXsHW2idcJPHWz8LZgisDdWK+fS/Na37Y0TPW5WQTo7l7jwk3D
g/Nr5WnUJLA4NBwT1N7pvmhiHtEffj/gBPu8Cn2YatRnPTTjWaXMwnfLvE6aqZuGhy1bTEcKO310
5X7ZeEKlNku88qupm4U3JvD6VlDanY0GuxlKnSkfJPHL8aOxE+2s0aiG1z38Cl00FhQ2RUgQ5He/
TneifRBpGoYUFjxDGpWnQYACro2Ffuuam4RXI9c0ZAFdzwMya/JBzPWTTOj6yevZXegXs+NIIz6t
5yDDrQcTB2SAe+zXMczZOLezjQZcxK5wjyfkfa828Z2HR+K3DXIT8I64sdOqzXLuey6hvNUgwrDK
j3oCGePbKVZmKz1oCjlRm2zzJa5W8MUD4XfHTl3aF7WEHhKqqzOF9gUZV+sryqu3P8yxv1namLMk
azsBmZXsy3mHCRLWLDEXifDcqzDytl9ioXlAJ/T6oYBrsev+bzhD+eI3Gp0wDY5RTZWEFa5G9cwp
s3ChYz72u7ynzInTA2UQVWuwsUpG8n1R9EU1cNh5Pbmb+tUoHCkPI9PnNoTmcxtJda4qpNH979av
g+4Xi6ab/QVnyUTEQNMLr2Rs3kOPA+PezomcL2wesQr+75/5zcBxM8EqQysWdfgjYpLCgkwgsuo3
7ZcJRl3e19hUybpytA79GVSdSAMrsmH/2+/RnXCFugVKlgM6unGDxK9VkOQuqvJb+NxMMMjDwlXF
8Xw2QpuLaqAMA8D48Fv53EywXeFz45jtfF6bQ16iRXw8oi72fKVOuB6NYseAs57zmDZJoeTWFUhJ
9Uv7x63+28mgT/ZkTdJqPAcKQtHuGHuYdXY/chMqoN+2XjEm56jj47ldp6Y4YiWLFJj8k9eIcXPA
dLTjyHmuU9iF+uP1CMftUxf2f+LW/yaU3CywilobaSQrn+M5Qj3KdcMxkuhPZ4S/a91ZWGG4wXH1
nmUXFuDo3AQ/Btm/+nXL9Szvp7MiEZGogj8juYDzVcncHMhOXJtt+eLXvBOnkRzocIRzdolH1SMB
t9t488Aj2ad+sepmgI1LqrGLH7NLtkR5l5E7GXruxNzkL4C4pnUnaFoxLH/XfIjeLyGRuplfkEG0
VZNM2eW4oo+EjVjBmtT6LU7ECdMulM16wNl9AoXrpp/H9yH3owlS4sRoGCOpiCrFThzpD10fPLC+
ffYaKv8n5QsYoWamPTsRrlVUslGi7rqxSn/0a9+5bO5HaPKkHpILGyIo2A+2sLtrqd6feILXYPzF
ou3mc7WBGFlqK36B3W25WStj1NOShHV9Rp1qUt3Ct2ibx/Wo/n98XP/3qfqrH3XCN9lJ1Ztukvhs
3Wy/FZFsJRnPQiDq5KWpNiEh+1PQ1eQ9/GxDvnX73Ce3gxx5oy74sO6EyuUhzH7bVHtQfaPUIu2u
D5HSKnIK8bi1ECzP4/QgeJSOj2apbMRvtwA+epHPh7zK4kOatRTq9DUZsREaIJge4YCdhvrbODdK
RzkTSatu6SGAe4a5doyS+rRPxs7wGNNuewFCzkIWHAsofoD53ttt6eEl1wFnebYDDS9uolFwoO8V
zixXGCDbWWo84JIM/ceRKHzIdEmX/qtGhX+e9cTMiSPdl+YaPSQKYyxpy2OHwvtqlqVL/23AoW2i
822Owsjmccrr5mvfMpH9UDWMcAaFnMcwqxy0r27/ck3SuxkPtW95D2jUUljbLpE4JSicrM4HrmzI
OSDVthRVipGWFYbbPVYnYo44vI9Sw7NLG+tDoS5sGvYbWAL6IuGj4Y9dqNv0FLbUUphU+YRdWAr5
a6oAwM23qeZTj/xNmDvr05rhez8pcEKyQS68zlM/J3lKeIK6EdOWFUuwbcRcwpW+w9saoJWfU+zs
crjMpTpp+Gn/mlbFT3Y/tuSHbo+dXsZ5iMXTMZOUf2omkiRPdK0ofTiqJtX1SR6oUWGXzOoIRISD
J1o+okIjxfsa23bEw9XhkdX6EoJqjN2YCodD3Oycbvb7lKp2qAt4V5PmNkEFUvYabcm2QLzcM5jE
6jS4YiCllr0NUMVyIGkLBJ1EG33e8S6hUicxDtLILRd92uSCi+zCRdPDh7tZNeM0ZQ8Wc91ZmuU+
1Is42xlz1BMfat29bhup+xTDYSD60tF42YqhbhgBJbbZ5QnfNU36NV1pP9xn24EPvyYO9Tbndlxx
mJ9naZwQ7KDWlVJaZDGl3XMk0plfAFgR231PbIRT7XAFW+3ANfNqatRuhfvCYRptOCBrodTfiQxQ
MzObhI0vSayi9NRUS9x9x7dPCks5UqYGyN67eFiehA5r/or0rElduh2u6FM2wFZ6d8QBEQ9RY8Xx
d9vLQaNiZg4G9jQhaJtzP8KPezuqqJs+N4FKQ4LpTdQ8zhMFF+5TuK4i+s66qkr3vKozVZfWGgM5
KbT2w5fO8j0uwLwPUY1eWxplQDvHXP6oVltDoiwmkX6PKZ/Gz6guP5oCt0tYu1DnMeyPyOpb4L4k
Q8B+DN1sjlu4FPf9VRxhFBUjxJnqR8cwzG9qQY6nNQvrS0imtHuXzjrh5zBtx+bDJJrteG9R4EEC
3ESDG5CeriRifrvYFbJ2gZub5r7jE93LYehkVU4ki+Z7PWUJKTpGGfmacsKyvyMrqieUkAd3uEY6
fqC0ReWdjaGtByAoOG3tkUJxDvT5cQN4EP0CRyzLTqNEpeMzJNuyf4rgjYxuoV/X+zmYmm67ySDS
5mXCNxF+Dnklqg/wgENkOu5rACZiF2YLimgUh8jPHEs8Py7hsYa3dOSj/AhxRzW803GWNJewEUNy
WrfOYO60cTo3F+RPR/PjlBn+Q4IJ0BcVjgztu2YLZ0wlzbDZM4+Hda5PIW6rzL3oADi+VLUeUV4T
JKaG+nnJ2K26au/hwAxm/r1pMojg634RK6SefVSFEB0xut0uUi3rabUkDE4Qb5Mo7+Vhx690zfAE
pzisI+AMNzxFG9TLnHdbsPTn/orkyQG0O8TTZFGYdo7H2f5Fwh0C9wCfd+ByQgXBH7Fdqv+pEMJJ
0cmGqIIrGw+f9wl+RgCOFOShC1Txx9He2hVVsq87/HRzlTfTmmyY74/RDkPerVimbY4Tb7P8sNrQ
+BMUHDMWBAFaTfYBFubl+iLHVc9nSBxx03nuLVFxjtrPPi5lFmXibExNIT+uozU97u221Di12KCx
ym7CasceEZVsTXO7wLIW5AcU68ELj6HVPTWM6+C0hCbKTsl+HN2nOYRo+Mash81KrYagOk2WVPsD
hSznfRgtXfuCkyOyi7yVcs0uoMbX610m8AXztONILL0wAd/5aa2qeEKeN2u2B1WHnSiGY47WArb5
JEDdwrxUrUX13FUWu4ZCoRijZ+v6vt3ChNwMuDLungaQ7topNzuDQAdc8XyycxbdRjRb1nfxMgX9
N9JuqXzgki4YY32jZPM3lemBkaCAbFvOQ522UMMfx9adYyXY8pEL01R3S9129BZFtFw+6plA8HXG
dCT5CV4mWv1zAJUMpvnSdPHNMrR1jdxmVGBhjKTgKN013bqPN2OnKHKGCXKIw/MywnqYm3XvyQt+
M/1kombd/pKAxqMmPSPNwCCoxd9VBJifqmKrxu2lI3ylN2k2otYl7nskqyozp0Gxj3qFUm4eIFsf
A5NEBS4UUpjoFx7H7za71+1N0BOGm6MWjnX9qtQx9HdI3W0O7Ir6Y/uBVWPpBRipYRg9X29qKHy/
zZQcj0eYMbVgJj726jbt8OoBmuWwmz1YTMjTO9gvlvk2XJsMUuWVZ/F15d4aMAFqdOOy5GuGKA/B
q6sPXRdTa/f9mWabzHJY01J+SZjC/JYLarv5XbhG6fTtmJeRdbmEbjm+3RkN4cLF6G++dMsGBQ3+
SDpU7wSOw+yHVKAT7w7SzZBkUx2vN1j/g7FG5xJlzvZIEltj87QOB17mXJuLsSJQH5NoX9V7gz4z
d1OHtNB3nWmbtmBdMyxftjEh8VcFWXKqchDCQti3I0ll/XcPZmr4HtR6ln0bQF4Rf01yEgTfVwAi
0kJ1pEugpV+XHfs32Jj5kE+B3rEUyg3LB3Z7QMbyIDbJaQGkYdiRo5cE30GV31kRYlHvbg89CbiY
Mb7PIrSSFy3E0VOhkp59jgnyIgq6p1VX4FuUJTAiDokuiUxibnK6hWp6GpupQclxBHznZYSsfHik
arRwNXNUYH3rhgki4aug2byL+nAGfxf3rNkrVO+2uRgJU877iTT0S7rA8nJaWIWjgBRqXv6092OV
XMK5s+Qd7p9o/0GKZDnuo66fBkyYDLGBtHgkqqWlAER1fqyUzMatSBmr3+/IfAmKjbfKfFgOO6Eg
GnWvxBbAGFaiSLKoHd+JBWdMeaNqOZ3haccm+oISteicVrTvT3NYEbyJtpHRI9Pj1eQK4TA2PylS
K5u6yFITk5PSUxjpXBzb/rlLJahJ+aFQtfg6oriNfqoXPjzMvcaOq2jqLiiiDlS4vcDsbvLEcrp+
JhrYg5ua2xHrfbKF2KZTFPCOK5zzLFhvWzxC+KyHfk0KEvPpJPZG96XYEOpf43C25kISISOYSWYg
zyLW0vQE63Hc5wuNjkuGxciuEDJX3fKkkTqV9YXiKpEPYqn2d+l+FaAe80HvlzQV4TmFwWbDMoot
x2k+GKZ9K01Q3wrex+urllVkPvSzjgrckUzkr11W1hSVbdgNtmuwZgpU0Qw4ac/nrWtumnUEWIOh
rhqLLS2OY83GfIAMiZ9WqL5vauwHPluV0PsaKCWV86yblqKJCK/BbB1JPgys43eprfe/Gap/ukeC
0FHl0S1H9jgFZH4fWiBe8QlE14eaww+PvVPE5vcmGJG2u25JwVFG/oj7HBRrQ15KQSNHGfLjPqfk
42CD+ixIx0Wu1LbeGyGzd7UFQf8kMIyLeNO2IE3V3jDGsgfN6/2ujjb5116b7iWjci7akD/LeFYf
4y7rs7wOxwVpJ1oKMeUbDOZ2yWvsdvfLDlXdfsMNqT/xaBvv1m5PsxOGMy/UoY/t0s9dfLcjfZF9
tEGavNTSImvhRKDVDm4qlRgr8wojN0WZ/N6Ef7drta8f45jzPTet2lKkckbG7qf2ygO4lft2AJuS
ztE+wqw7TQvBd0xLh+5UcxMFdyZiqMZGWakN7+YmqrKnJdiW9WJQ5x9+OrgkvMh2ZtZ7zca4/gs7
VzWd45UE5GZsx5Y9dJuRkL3WvZG5jcY5/US1HMN3E9V0PAPTsPdAEiy8uR0Ck8mvQQOXcFfEexu3
p3DpmjXXcYutaLbqpC1miT2KzSsaUCrzPd51+2NLYzo9mG0wx3dIqSy2Q82axhjdErEVj3mHgqHu
DIpORf4fc1+2JLmNZfkrZXpuqgGCAIGxrnogfQ2PxWPNyHyhRWZGcidAcAHIr5/jKk2XFFMq9dTT
WMnKlIp0DzodBO499yx7K5uyuvcUvf9Wdwg1340x9p0NOpo8PvYX+t22j9uQ3UFUU/ET+LOMbqjy
XB0pZFP+Rwkydns3DaM0JF1UPhdXQz8wIhIYikiMR9cqbJZ7tMZxiC4YlM31NAzNgH2h6GJHb0yL
R/KxRrPqPte8VsdIY0TGBuTFf6YDq4MvLQasaJO95khcBAhdpFgdKJaSbJqxuw928pu5za38JKDp
H1+kw97+Ogy9CqsNj/sA51XW8WB+FG6tfJ4EYRizZBwz26YqY014O6zSLz8iyP2b77aEmm0rK8QW
PixN4RUMB7i2Z2Q889pvuxnurntVBqE+Czxl2BEJs73E9lT4GGBh0UHWfKgYKdyB1UVN2k20WpQA
SSOEyGEDr9F/oOKr+nSZzaUWQYzL6O6r0drc7VWd1/alGQI973QVjOo4DGri+MZW5eymDxs/f6kV
hxZJFLUavoyu7uedyUkbpKqe6Kns80ykPQbh4/VSVVGOryQuIQYcgLKn1sw9itJewE7mZVrhkguB
dJ9d6zzs9y7z8qFn4TKiOuDrau6WpmkSi2zQBKKwfGLIF5OV3i1O8iXNEac6HVc2oEEr1BQnw+g0
IuLHaXTDfUxdXPyYEW0it2tNSLER7nKuJvmAjIlDhjL7uoQ1F1Ydoy27yirks55MvuhPSuImbNg4
RrRJSAnKw8vQrFWAKnUhwd6vWNd71AE0vhpxBFRvzrFyjxaAqs8aFudxkXKVk/LBzLwoYAlNW1FO
CRYZZ6nErrqgmwsgnFvjgpa3snJkTS0e+Oea8nbbZKXo8Khl05UmQDBugFcwfpadF/WVm636CiTm
FaXHGApEqghQwDUyYsKHLsyzL/CzqMpN3mJTLCtb34wjQWW2wmDEHZtYFqlZFwSOQNZBDmVsWXPT
j2xobmw2DafJGF29ISB6fA/6ehg2fgrwNUY+fqmn6DLcqSXOdh+5F4FaYtzka49aHbym0SeNi9sd
xMpKJJVxOWoDjCpnhN1JD7wWO+EAfGesbh1UJkhglBekB8Jv+1KjGEtCDgb6EVC6Gq5ZL/vgzGKQ
+EAKirt8Ps4iz8cGX8q0kAGK7qwqt54wWcXbSoryPu+RDb+lUK/0P/wc1nMaFECuvsCrAWm4lssh
2nZFuIRYmmX4aEv0I/ulq4YkrLCBmmSeLFLs8nAqvkneDuELc1Mxp0s7UHQ7cdTMPqlm2QSfy5Jm
X+WlNDlID5X58yLM+1g3Y4RyV/UUxWwb1dNBIRNEpkrY9l1zPLKJRGRHilgQEm0bFclfwL+arbgJ
i9zC3zKL0MogVH3nw9jFryYPFPTHpcqADAaqhTPSYGBRsEFR0rorLrT+1jSeUexzUVF1L3BqU1Ua
2sKxQzVGy3e0zvl6sk2YvbdFsyqO/O9lDq/bwkX9c5ARwd8pIjP4d7SWBZCRKufXStsaewcpljTM
ae/OVmWxga4Ds6UoFzk5l4EQQLNRepATdzAU3anZinDjx5Ww7SzmYU6advKP8ESm0Sdj1XwfBNHw
SWYxfQb3Y1z3OoMI6BBoNMa+af28FZGEoe9azeYT7nl96mgNWpuoEMANj5NIH3WhVJ9y07UuMUFW
v0Kp65OeQ7xlTOTEyXoTnGPh/I1QayF3OoP1wrbhi9/3iJXYU9OQY4RMZux5HRteCpXz5c7kGurh
eYbfT8L7KRsf3QSL1y8wEEFzNiwuKl4BDbM4EfOC+xC6qsK2oBhlGhVHDP2xJONz4QWKRAYoIc9R
ZVQ8gD1svAYbCxo833KZAzdxiFdHTkls13IfGmJeYL9e1Q+h1BCBeyQwPJS4kISVMzVTim17GV1i
gY2xO1MXcZQyg8t51jpzelf1WVWkYRQb9/XCdT3qrmnbk4/jtcHvqIPhoaaRa+5YHjsUbEvJdlKa
QB9AoYzdPaDobottout2lvNq2ITF3FDQ5RAMu9WOYBOBP8YVvgvAEZnh2qDddiAtz8syPgxBUc1p
xyfaXAXB3K572I+t3wOO2KSkQTTkKV+1x+OTSdyO2pFtraIp7fvRXTFNUXAWZXdaTMEfwF7uoRCA
vyNwDhg1sCjOXoMVdPKdhEJmeQbO5GccRAOh30dp8zBGBk69Ah4Ymsl0xw4TivJLsfZDm+KbguBd
1gUqc+yYzdymRZ8Z+JfDvEjdwCJNxqlywkxHr6Ne7mNkgCMaNZuFLJOAw/Zw5xS7PIRBNec50hV7
dEzYfOpNtQ7KHUeIMlQSaj82eIwx73qfcHZmR2NHkm9mOGoTMDHbMKIvOkKFtpmdskUaR7OA1mcU
S/1SCtjUbAj85svXBoBGlLTdVBTPxK/YPfIgEPRKxLTlaavCJtxooGFzqrsZ0FYCEZTPNxXEheQu
Mr2V9wgEKedkgQu02U5LxnWyhGuECkYZOn4LLFIVEg6ph7pHls0c74vFuPibwIdynwYUqOKaD7SJ
06iJ6/Dc5I7ANNmgKSjKoW0fFgj4611YDaRdEg6x/QwAs+jWHI36CMgBi9qjKERGe9YjWFsN2U2h
SbkeaUR8d6MMcNpEGObgl24K+044K4vbcM068JIyUneHSc5BeIZuMhZ4pixbHeY/3WJ2yG90dgem
m2lTTFX49LVz7RAgIHEd5TFoAKe8kqa9fEMCjc+GWmUqiFHRgLW3E/DDOoW+YhymBF4sNDwREXI0
l3wMukMJnsX81YWLGjaZENm4d9iv3cZyY+ptw5jsNyESacY66W27FDt0g406ZRHs10C+bC7xYEhL
05uqKJW/ykYSyxQ6kVzxDZwYCB6oMmsxz8YoVOdXYvZsRc0ymugAkEBjWt+jtkuAw9I6gWB0rTY9
lkGzi/xE+/e45HUToHeg0ciQdwsTkx+mbhvouWpMyEYcpi3qxCgNGqv2IjTh4o81lUy+wDO6Ha8d
Wntv8MHLqIpQg3im73hcNv5TgE+jgqSgI9PT7uJmjYZ0lusc3U6XDvqUBbr2KL7Al4XB1JLl+d3S
0gHNip2YwAMe1cCs4hSzFo5ulQyt6r6VC7prcPuWuCXvdpyDHsVAzNEw6RHaxhlpNdpeDUpP8o5j
88hRKspq/V4XmEZ8qSqn612UR13gcHcN65DFLGx5H6Hcx7McqjjiO4PSqH8vTMSdTEaq4Nbs4miS
TxT4XIn4F+D/41dlo6l+McGkg7POMfC5ny+NKhwLFtmEaTz38DWGbM7Y5li0mHthkUSG7WyMxkds
kaM49ScoAHPu0hUzJI1Ot7RxGW8IF6M8OYNJ0jWqaymuURZFw2PXVLW9inPm9DGYEMz+hRGSkVRc
arbdpNtgSpo4dMG1JnCnug+mYSqxx8GGPlWojLvtMrXS3pbDCKFLy0k8P60NKI2pJAOGPCVrOljM
2DwYv0kxmOyJuQGbf4d8g2per4IV8d0oWeFr2BydydmCegoR1ymN/TgdFt0pdrBA2d2+qcVKXoAq
cn5V1pgEpoa0IABsoScmVm6wNldgWxdELdj1NgynlIm2ChI8czfCDEuEWSOHPcaOUFCr+10ZUMx7
RIcRz5I0iFiTydJ7wze2iHl0GP2k1oOJfEA6WLqFblLA9HJkpelJ0eqaUzsML3yAq/p7nEdTe43C
tox3DS8m9egcRjObJpdVDnUiCGnnsusaccrypqsfncSNOS2hrIcrMiFS52bGtYZINF9Wfq6muM2v
fGVV/YxGr8zmlEyolvtNpWUL2DqCR1tJ0gkPswlSeH+IxWwwB4yl2tWgA14sjOPPcDAkA02VggFm
u20xChqmIwowixs7xpWxZ5zTHYBnkHEwSkPtppZHhtsOcZXiRb0+Y3qS+d2MJ3mn1jW+RhMtglMY
ZAqFnSBwrwsvYzwZ7kklhNnXVdzz67XRUF7TcNHjZ1dOCqYV9QTrkN2YG78UCXWCx5hxhiBdkX6Q
cyoAbAxf2jmS4VnDdmEIdxerVwpMw3OEu0u7qrlKVetcvVlae0mUGwdxy20WdccISl536DszsU0+
L6a7Dgf41AAiJZi36sXG064EiE+TYKA02GFGOZabRuYKbafpB4MKibUle/MxUuRP2ZpX/gGWDNEI
7L3I7PqddZzlX02tSXMkDFLHIwHq29/ANcCOTw0sqVHbdDzy1zQKhuXH0vPKXC9LHgwA+Hwo01Wh
HEmAL0+YrZTDALJfP0Y3E2kHl44LgkOPFpdQbaY1DOsU3HiBmXkUXei1s9wpMJtvmxnJwM/E1flw
Y8eVdlcxYu/Wy7cdZ9A6qHFBMvwQR9VXwHwB21RcBmaAWSv6mXTosNrbLSrrGgckNtJLm++scXcq
sDNLlyCgFg+L7C3kEoZf7qAygKtQSViu7oZ4bgLYDZRx+X26nI/f4wn2CdCS8/zYa7XQhGC/ax6Z
teGIZy/nbT8mRg5QVQNiQlBUXJCSbFjIA9BrWN5nt2ERj26HbRReiHPTlfP7WHnjr/Uat/yT9ZOI
0Lz01XS1LPHqP8m4NfPdxcORHYZ2ypIWZjd9gmo0v4Dlxs84czHAPMtlUfHVUEBpcItBSQvBO2rj
FdBWXwO14giujPj4BuFqLxMIi0K39cLUQO1sXzyAJkFREc0IZX6owGzEuYiMDXg3qllm6iU2RIFp
3hHMs+Z9l9lej0kJvV+UaAkeAUsx+7bTO4CkHOAtABsyvgGtWMsgESPK1yrh2GVHYIiNhtojgUk9
+s6dhzwU4UCdj0TxGQrrZbLJ5BBi0+/beeRllboe/uGoQ4nwnG4sK0Dl2PzHYEfY8wZc7jGpYmNK
wAgakkCOfZbCKJk9M7w6OM2uyM1RFRfsN0f77c1lz4yyOx0Odgu0YJ1Asg6y4Pgf2eSJX4aoOcCo
2/sNEZWeknUp+B0GVt20ERnE3/8eg+lj+JxYoq7V3dBsiXqtoicx/3vk+o+GQrxhM8Y1eF9WPkiA
FiX/NyU09AMJW8OtUWVlHO9wTBKASGomNwN26+FPNLx/YFiFkcHviXqAwsIRjDRMJgI8f32hy/HU
ukDDA3GwBoBTOFeIBYhVH579AOgWDVYVkFQHHt/Tv6ZQXVhF/4xt9IFYlmNE48vAxjuNNNNmU0LU
cgPyYJ+iXsP4EbM4+SdOA39EpvrAM7P9gKUGTvEOhgB9/DguOps2Jkedu3E4meBOCvuHBlWpX7o/
ucN/QLL86E5UgR+G0yTkOyGRyTHCdmbbA2v+kw/0R+/+gX1mkOg3xIXiYI60X2tLX5w02Z/Qxf/o
vT/QQ1Gm963JM75bEPuRFHY5llPD/s03/8AwGykdOz0JvgMGvcUgtUwyCuTxXy+oP7ryD/TQzM/l
yFUpdjkJBpzpc5bQAqf/v/ful9/6G25rWBsGdhDuS7i28OYdFVImV/34r9/8D1YoYb9/c2Fp64yv
sFyKWIXfB2BKLiViCZErJMPWJGYCG/sAkRM3/1Y8H/toU1TI3MXwbOE7xKHyT1Fvh9uKAl791x/o
l831nzzdH02K4mphgIXyaNdKVQCBVt3iMFzB/94XOoqXCJU3/ksX0U7sS1M9VWv5RLHS+CEbyqlA
r5IXW6QzfvczQ3RzMsYoyf5+df/5zf+v/F2f/34dw9/+C3/+pg2a/bwYP/zxb0+6xT//dXnNf/+d
37/ib/t3ffvWvg8f/9LvXoP3/fX3bt7Gt9/9YYu6fFzup3e7PLwPUzP+8v64wsvf/J/+8C/vv7zL
02Le//rTN0xbxsu7wRms++nXHx2///Wni3n+f/727X/92eX6//oT4O7x7S8P5be3j695fxvGv/4E
p8+fuYhCKqAajEE9uJDy3fvffxT/TFQoOGUAWOTFBqBD5Gnx158o/RkviGHoSeNYxSCn/PSXQU+X
H/GfMaeAm34comARMQRi/+fSfvfd/OO7+ks3tWddduOA98X7/OagwAAwhkaQgxeHLo9w+lH9GWC8
SJpF1TunBQVoTOZx63Rjr4Kx9RrV+6I3fYG5EXozuQVWVGwaHQE1BECMXXIwfyItBiT78YoUSHsC
FyTjEB/04y4vdN8MoBuF21EhxQjdIdxy/ayPCAejp5Cq74VtfOqt9XkqxUL33uvhJAFTb6c5I9cr
7+iZZyA9oqhjr2EGMLa3vt2tJcVEp4NavBgB7pdtq27GOPe7QSwEQ2Ly0PPxW3aZwOlmnq6jupI3
GJwVt3pYyJXi8ZgOjLUy0ba052HywUNc6O42hPD1BDhsxMZrFjBGlAh/MBSE+7aeMqS71N0NEibi
VE/NSTuEkGEEg+lqgJBqx6Jv7Zg16azrL7gQdgh4sXwHl6lL/RCsqcEpm+Zx/hA1zcmrPHppRoE+
mLX+DYhrsfPFbdPIMe0J+xYH9WdRkVtXmGc3j0itkZShcS9vavTqrxL9Y9oYWtzn2VgksccNBiuf
I8glZwmhcLnAsGm4WZEFuGGXNrIu+PDcua5OJeSIR4AqPBngx3lUYKcmpY8WBrItAghoze6U09E3
Oc4l2GdeTMlSfWt7CVRokQG5y6bA3TtaBbh/LCvWJCTLO3C9PHEtAfVLY8KZwlxsmNK4EDZ6a1xf
Nlc8ptcBLcrsABpViuHNtRD6MMwonIL5xXDyKmJ8fQYu62B0DqC7ifZrsNgrBIT9EKH4ojE52tYN
KxJVjeSAuQ5JZqPtCaCZOGDE1208mJQKXJaNgg17orQ7msWDEjPz8QajYmRd8hIzmwXTVc7diVSq
eA5LCbgvgja5WhvAritNC82+VirbDZ6SYxFi4FSOQY9uK2yeYpyhSV301yCLmENglu8VQjm2xs3g
TCG6ax/Ccze1oninlTnopXuthxVAVJWNByCEDnhWhTlizR/hGwWAsekPcQBAb41li04tvmNQFTXo
H2SPuRAAltqbB8hpQgx5LiwqbcnZNMvidxO6oR08wKNznuXLYVkn9Uxh53pU8LW/Xg0aKziOZeVV
VhJ6p0XtzyUbOyTEYCBxAn4izl3Tzdfd6OxlJVsXbQ207zzFdAoVHxjha52qwRUnvXi5KUPAnF1n
8iZBDNkbuF31fdAL2Fhc1uBaR0F8M+Sa0a2La5GdhJpNcadBzq4gGxOBQE1gOnA3MrfADt1HmMMl
gAA8vQfx1q8Hq+2idzEHAXEP+WxTJZOs71y28zyvX5GYd+RV+0RKgESg/5bpmE1ZusAJBNQcN0DG
tBL81cJcscjxhwWkgRTThG4XIhegTYLemjTS4RtMYehbadf6bHnR6ASsC3KcSRxhSF8v/AuiKIN3
AlvIexz+5CmY8+4GwVfjlGRZ3H8PdLamOqz7XQAjvKSxy4xhi4HeAPl7SQ8e9CF2Q4b5ItHHLCuL
TQy8e88cZluY/BQlKHfVimkVHiznyfC8lELtkXhzAOTiDiFSQn/UIzbtDbjyw2fA9/0j6HQgftq5
FSeABiWAAEPdrarmYj+rGLbyF9rvpuTdknQE5pm+ZzMYGFhoYFA5kkjwaR86rDDsaViu59bz8aVA
3HuTrDMmKjAQCqoj4aBav2BiL+RThem23HsqgXUksuDWvK9gDWUQDFQ0uy2jqNoB2wITsxorsWVY
mw32J8PBEiAqbdsOZUysCbwHYkBCSxbd1WXWnSVQD7T5eSWBBkf0FSOHbdnryKUWhKNvrqFTGtGY
HSvWuY2DwCaJ6DjvoTsyLIWs320qz922mgCuSVJGoP7G5b4G/arFavd616vMX00ZQy/v9EQBEOk2
S/oZbU4SxJjdAVFBVmcOsgvzGYhSdpEr9okuu+7ruHmWcs7KdCqnkKWdrqpvS8wfS6sExkdO+nPH
rT9jyfhzPBbqutMGnUDfFYHdDuBhPikp6VMA39WzQj7t0SEmMO1nbBgkr8YkyuvpsZDWHThR7WO+
tM1jKIIznnd3LHD/byYkhnfJmhF7k/MYovEhoNscey4kXU1zKGH9jC+xy9+4hmuKtzMW+Ly2D0LM
84b1DIBfhYn9tQLF1DiGqRICIMyTXXv2eQkpm9LWK4pglaCPUljv5btczxXgsX4UNbY+aUnCbGRu
4gJmTwb7kE/EpKubGbc4DfImr9D78uEJ4oZ8RqBqmT3g39AWQ3+Slh1M2Zw29T3rRgzAOwIkGBwQ
cd+JAiS6ZgwshdKik9u8N+tdJ/o4QaAF21Oon5utqFnzEHT5NkQazjPXLc8PfNHYBmY/PiFh5dpH
M9thEZLjUkqNR39ut6CeZ3heZod5V+Cm6QmmSfU5r+x6380aUNrKyL4VzXrdUhO8DAZD6SAksGWM
RjzBGb+igKe2eVT3n5u1B5ydafY5HDX6jKlSB50hTCQHq/VpsFX/Oe+JuClaYs6YDMy3VQDVnQAI
vce2rHBP8dzlElzUBcdGmYC4M4dphGtPFjrdIKADeN9YVq8WdM+HqUAlBp9/u81Xm53WWo6PJKwb
YOMT6CeJaQJ2LPTElu1UgaiGfmHoEVgfmc9q8PI6c/0T6SrzVoLAiO0nBk7eTRI5SyGOOkSaFWdo
a0mzySJw1kBWaw4LoKhnQTvEgNSIYbgHFQgmf2uztJ+q1WNUK5qWX/EigFI5Y1m6zjGmuAtmGHZz
MYrOcKAW9ooPKFU3bGDD99Hn+aYeBYhXFuMY5NKfQSuUO2f4kFLKuntFGnNDwjj8Dv5PALbW5RkM
YeN57YoOzLwhAttrgU73UOG4OlXZVMGzcSGHsOlh8t9Tv1kwaL7ypTKff9kg8rKcriulMpiBOoD9
o8puASy0DBUcwZOW1V15XGhQRClWlt5mxIPhVc0Rya9Wx6bohsAG48mOmBQMiIl5aqYhKssEd9ar
jaokGx+zvhm/Y7iOrUAIh21Gjv68+mkonwuziAGVCObrhzkQeNZY3hYbjGOw4P2Y+T1U0qjqYJvm
z78cyz3sV9tkBsfrB7ilCowJOYD/C9xWJyyP6FNdEdxb6jRGZcpaqgF8UvTpqh+zLl2HpvK7Ns+X
swV1bWOgXXhV4L+kZM6zcwG+p0omUaprDmfdzxCDDjdgEs5gvSNl+vzLf0SlgQVZcYb/F5mB0iZw
0CQALLHzRk9clmlQcXwAHS3Y31SPaqHwRnwrQF//IVgdHX3T4WWRaKOjbHOfb0Gk9GeE2ZnPsl7M
K+ZOWJ8qrlaQ7kaBH4nZfF7WmZxnVP5743v88rKRfTpCUkIBH+Mcemzn1p0sCIDDNoIFdJovE/6r
jKb8rCrIM365/bma1V3E+6fftHm/9lK/650uYNo/2nCOyhOkqwiYacTCkEQfA4vXXImoniXIzx57
dwEi9dGKQW0Katy5m6D2mi/3VYfAMPuFZJ+6MCb3HWqIv1/Jr63vr5fyocf+8Mf/Sct9U36DVEv/
GP//6bnfvrdlt8Gg0Zbfxt/2zyGlCkDWH7fd+DBFmb/9rlH/9UX/6LsjikmtoiGkO4IL9L6/9t2K
/BwRSRVHCpQgHAT5/+68I/kzlYqESigMl2FMg6v4tfOO6M9o3wmLJXYKJS79+v9L6/17XIqHEqQd
FgESiCSJULV+wO16H3g4dQ301BkQaZEBmLelPwCGhEqwIB0s5HSxtPq6qmngnkvf4SkyS2EsgB/D
3+Jyhjxos5AKkHnCK7EuFtBPE1Un0BtRoqmsgzSs79DR7X9zp//Jyr9c2W8WfigjXLDErSUgVqI1
+HDlYOQ7GFyt9sRy4h9o0YEN7Sp1vcwxek+4yv6Z/QiS1P+vXxldsJCII8dG4Nu8oAa/QQqDsmGX
EXt+EgJP1BgHEP3NlIp9BU5/T6CAC/oDRUH9Wble9T6dohlbrBLABHY8LyiK6rjEFoJTCXelE9m0
7sPLRiM7TIFACZ78uWDYTpuQou6G3ECfqoFmOGDLbp3R4GZWgJvRt+uF+t3Vu9x1uNeBmP3DL4d/
SFf+BoEl1JJVL/GrVJHN+RZzvqrdOJ4BXnEigBQPcYkIt0EY+TTtsiFYbmALjBOFMiwC5MzxN4vJ
5n6JAmW362jorZW6LsHlKxfsm6CN59u/b5EF2GVAZ/LwCSPScsU4a8Bn+6XWCArsxFAO4DI8WlW/
hcGT+RxCdbKmQod9ceeLFlekFs6Oy0oL/2x7Xqzo/YKQPoVVQYdTqKM4vF1rgJo7dNnCvIYMrvdX
I4b7b3EOmirKoZjPD6vtwifUYaFH5Ud98IWFoByjBvW4nmXUXh+tkW2bzrbGi+ABjF/dmBk/NVON
qwurGWeGXzEqSwJSVcU5mymaeW07nI6RY/j8CHDjb5XLs5cJ7KMXUCjxcgV9Z7vpS3EPNSfemgw9
blIJ3sCQCGhXhtfCIcP3EK0ICN/iPqKQ5eXlICuDpncbdDT9+ggZMb7WOeQhBZNMNcXVevlKYDV9
aYvLGt+fYVCg9sFCNyWK0RjVzexuityt94EkBQaeHg/v5TyWm74vKWbACMdrgAVRXKUVoFhu9Bw2
WxgiQbDLe/hPhM4vTwLpy7eg50KM0IJ5OCQrn/Qban5+g1m0eLkoqW7dbJozQz7jW+gizJOCJgLR
LeziN8TfzJ8MIzjj6YolWzh0GDOwH7CDKoc73jZZvVzBFBq5TVzH6iUQ/TDeh+UaiA30P1g2s41x
ex2a7Yv0yXO2G3gedE0KBQtkIskSyWLFZBorMvzmWo/vrmQgQf5YKsR8fca/ttUP451/KFt0bpWA
/g8qXqyRIexQFcCSkD4tKE7XtKnR+idB5vDdAstp2u2KIvEz7gwerrhCrNS+NvAZ2A0EU/DXIeP+
AVAoHgRQ9HCDSzCPxL5uiD7xcEUHBTm3PUBwATpPlaFkgiilP0wg4/pr1k249TFAtxbGdTCkSSie
NrX1vsJ9iRVD1TRxq09dUYcWctg1CF6CKV776zG0gT2jKseVNHDIdM9rC/ThuYxIWz9kc2UPHgYr
fZrNjB1BZcIGsS4t7qWFUK5MPXGoopXKcSNAeLGHrJGN32Fui6fH9DEKw18Wcg3an99ppNigRJ4v
DwXku3gX7y5WH+BthU/lFADCk1QW4tU3cgrvqgwOj6nMaa2/xczR2wLBgzk8B9tL5V6DCHFA+rOt
vlhqXQ6Z/5SP31kmx/qTxQ6BQt1nK7d3uoVPl0x8DmrINoZLgN2GsEUBdQDL6cKjx3eOSTK9rcaV
YYw/ZX39zhHAE/YgioF4v21BKgzvWpw/aw9wp8rFMetCCddGrQW5YGBstQmKKPAdgjInXyAhG5Ky
zOUtgprUK5+BxOiVPkIk6yHAavX0vOgl2NYjXGWwMIaUTXlxZI3KNgygCKQ45ewSyujCNwXoBodg
cMJdQwiE8vBTXkTTsIMgRXRVgtlFBiWI0UdjJHkZuAlT1pIvQQdZ/Ng1dVIvHSgAhfPyQOsw/9rA
Fe0d5rZAK6jt7pBDez05C1C0xjz9Xug4/8LZDBorDqkNht/sQfZZ9wUgbLsLO5JnabxC40pAuT2r
fIGWzNQ9S8K1bm5K4F/PYDXGiSLQ0ayIF0+C2fu0s/m6RRX7v6k7jx25la1LPxF/0AQZ5JRk+qrM
LKMymhBVMvTe89l61i/WH6Uf3UelCwmnBw007uQAFypmMsmIHXuv9a3qMmRLfoNyElbgKLM7lvXq
c+L00cMgMozX6pTsmroV2xrBk4tUv9gNcRk/4CPLPo3I/sJtgxH7xmED80k9XI4ZyYFbIlwhSddj
gYdfSpa9wSgf2XSql8LMq2iVmaJ8jdXyOaJY5tbmsUPjx4SDCEdgOlfWhCAwHnI/DGT7PW5k42fI
0Pb6koTbMdP1sxmiX/Ejde0jTTPlgN82+nBCIEueW1bPGV5jozxgGtG3oandJUild+oU9T7q2uoF
MVs1skthJS+wOA1gBWR/RmkTPDhVRKOwXdKtqTgWhwxlsbfzbFlnwuLqEwv2vFeLYj6MiuYcoHyO
G8x6jddhM/Xqfk72tMCsxyFGLKyqWXJybAeJetE4mf/nkui3Yk5IafA/jcXIISfjw/QYggfugKwK
jlNXNfu0oKOvjgabkFCQuSXqUJ4C3vJ/NQmnhOSqpmmCj6DSlcJZq6Z/VEUiWCIZjaZzrDNW0VjA
ZfKqTqfG+PO3W6e8vxZ8UjIpsiiXdZAy6ofqCyWw1bdOGBxFulYYEtoIHcapejWngAXj319M4vDl
dmrMuT4SEDXeYSWkCDzaSJ83GG7FoY0ACirI0jZ/vtTvhaytOjb3jTnTOn/7UMiinpWVwvn+iBhP
O/84spmjk3mt3ZUnwCV/Czr5D9fTOIdoPCaqJUz7g2hCs0te27VLskxR8PRzCyoilR3DLFqqkTae
ub1//o7rk/frb8eXsxGa6yAWjN+K9TkPRec0nTg2RAxh3fpxlmdBZQcuJp09UFj8K1zvA/+tKgnb
x58/wPpwfPgApkVb0oZUreum+uFLY7ar1Qkh6LHv42aPxtI4THQr/oK0/49X4UTuMGY1OUd/eAGz
QCfDNm6tY9hFzX6OC7jTNsPwf/9dOFBiIrQchxfvw1WsztBrU+G7OGggfcAGdK+n6v/iMaGrQPPb
5rTDcfPDHUvrfNW1QBXRg5VB3WCsYfo0ymkzExR37pDMLX850v2+frGms5rwtQTO0Y8vHSo+Mq4z
SxyZU1gvWm/T7VIHSpE+K50N9ilVx+O8NvH+fEN/X1lsR8e+ovFt167Th6/qMLdQF1LHj2nP243x
oDx11mD7S2LZf8H5/YevyMMhLQ5xtuTIr/+6WMoM7gw8S/0I6xeBf66Vp6Wl5ZUJHph0bd9O61Pz
778f5k8IC6i1LdP4cNFBjQsjcnBYZFbd7ItcGIdMtaMdB52/vulra+LDm+bQnTDxG//QDPz2pjEg
sFXWk+PStI7t4gQ0wSZJNcMbuDRnqCxR4QYzZfKE/fA8Umu156EepoDmays4XJTmWxbq7VctYtKN
e7DIoqudAkn5y235T5+U1ofusCJZNGg+bCirkj9ehT9HPTe4UBzE1SsoE/ZLNHI8aolDWf/nX+Kj
sIDN0mEaR11JSBYCio/RDmFGvyRgjzsqEIGbDZ5ozg/dNHVf8UGzZUbo/Xnek1g7131Wv4LfoRlp
YLe4xx9dZ/i6+qXe/mgpdjO0G//PH/A/3ROUDzwrGmoMVf/wKqh1Gy2DzVtPFgdFt2omn7VQMY5t
ZqDpGmv1b22c3949y4CfIzRaOTyi4uMF67hdi/55OWIjEm+tmjCiIQWdx3TC9/ZvSwguRt8Ilavl
sNR8fDbXaHNAHc58nEJa+Mk671Fbm1OOqVackv58K3/bDNaL2bTpVGPd8Vb1zD/rojxVtKoN1PmI
5JWDJWknPFm8iJwS/3yhH6S+XzY3EpWstXgw+XIWfbFfr4SsIJ4sMnSpIJqopaGtceBV7LZLP+Fr
WdpTlQx0QrCa2DfRGOUYVytpMPBd5zNTWU/3UZzSJ1BGDkteC2DndZFNs//RGXfoehlbNVu7H2MN
SRwNKX185H4OLpE/f5PfHwZTo7yjYeqYUNU+lkJxMdsQENr2qC+z7Y+43BCvRvEuVOd/XXUheOIZ
EBJRFDPZj2t+F4IQHiZGQTCbjIOtE0ADAq92oLNN5UkU01/7h+u2/I9fSbCtSVvn1Ze2Zqq//UrF
kuNbbUxxxEYqvlmWPhwbgSj8R0PEki1dnZokg08lY/i/rHT6x0cELJVuGZZlcGXdoBL6oEMUWdDF
YoyTo0YGa774KhbitN2RGtIbujdOgf1uaWkq/KFstfbshCVvoNGAy9GBygQuFuv5Xu1zuogLkL6F
JqRcDxZ9w38vkueoAWyV7Hr+PsPlWSn4S2NsrpZgVOvg0IzyDunv8tSsj1emsBnsyHrWquPQzHgN
dKtl0DNOtMbaIKXvl9I4Cty4HkLJNG3U01tyPDCpq1qa3zHmT86N1WFNF7F1LZmVYbCVcHvoYhcE
eslaV29oS+PAaaWJAScCiXzTpQIkkMyqZfTLuV44QC/xEU+N5okhM/vMJVOmdrCi17gi6X2vY9k3
Y0kKXIiZltA86kGMaV/Hxk5piisJ74szIcHfMIxOGVfOE/8tUcSXBwscV7tz8BJHe2tIORUV9cL/
u9RIBH4Un0Ma0HnBdctmU1dMoaIC7+53uuXx6KVa2HBwn5sJoysAvOm+mpY8uhp5mZU3YJ6G7o75
JT+IXkne7hKqRHoP0JH9ouk7rd5qiP3vU1W34Y5YZXovK639OrX4bujwJubyzbAKRolNra2tqDHj
Z2bGyj/kq5tvuJNoSlY4zpyVQCJuBu7mQEejpzcXp106bS2EZrlPH4TOVbdENMLBJVn4oZGc5F5v
RYH2zriyONRT0isPUxlz6Tpd2LVIexC0cCL4U/qlGBE53WuxErVEHqU0XjmvlihkZzlWnqKglBiG
ppWp32Oy85aqqEbf0lnCzSXkCSqKgYMEDvJY3ogh0FAjTArSmg5OSnwum4yell317bKbMs6wro5x
vrmEvTo1jxqaiGxnxyYPWBHZln7+oX/4WQfQs+fpW0KLVkNklfTNVr3kfApohNh40Ody+u7A6rzi
JGS4+qMFZzKLtVwjmrRHgc/8DYRrFGzavh2r/c/XytJZW9T1nRmlkdhvhRnTehvNWYN6iMpsT7eX
3rzeCZbxBotTu6tti5NZlJncV71de+ZG0vbvM/Gyw3aKmSD8HM0wW38LTPgQ0HxA+7l2KcUbwL+1
E9vQnnerhOMP0jA68D+2PwnGrLlG9K4waUnmEW6qxlNC3FSqtqccwMiyg1bCpCGbBTdWBOgdthB0
w/iuLWo+iAairNlWQEPui0Wrp8/9JA0FR7Q00/TeLp2pvzWnTHu0QCoLr2+CeP62QvMbZEa1Lu5m
ZA3Ejc3UxmA4NZAK7MeMAaLSjWhX8KyQBRikvMGdIZ8pzNMOilXTlVBjsnio8BYFwZLTm1cyUkOy
pqVbP2c0Jbd00BablkQigmOuYj3qAMxMnU2DbOmHZPy54/8/G4H+olT+/0ibzI7yj31+1T7/Ik5+
/J//o0n5UX8Zra7/5OeMVIj/sjVGo1JI5L9YVvh/fo5IdfO/eJ0kp3bmoLSZ1oCl/9YmC/2/NOZ/
JqpkU9eFtSp0/3tCapj8PVOadKU0QSVLjMK/mJD+WhBLncqKbXO9usoZgW3719pKOrzNlTCEl1bJ
ax+NNwOO6NUVlk8jYuz/PTu+/iwF/jnLt6z1j/2fEuHnxWz+GOUwfSeUx79eDLMjjpzaHLyuRBT9
kOM2qY747wiw7LuyLly9mnTtNjKd5Dujz8Le5ZExDhut7e292uZIBdFSmMK1tT6oGArVvXlIwzBp
r7QM7GJfxDiTt+aSFsqB1qg1nfSaEIv9Ohq6NeKsLi9p1Om44+MuPBdREs/+6DRTfYrMOay3i9B5
IbFhh7Ovd4vZbjWF0YKrIVfaEEewoGNtsvUfmToIFMFalO66vgNP2KE+3w5GWhjHHkpKCtq1zvO9
IJ0j80gruMxhz1/qJkjFngVg7NXBbVyTbbJASKhbWQu3QfAXuejnjGsCoDDxEKWacM9weaIf4g94
o54NqzMfrKj/c8PqmIwpt+M0QcKwsGL7TTcyZvIWFcXUrrDYN2+GCv2hoKWMoR1gE874g+4USeDl
M456OK+EL3p2qznNLoLQ0iF0UdTJa0N+RNdGiitds+3Dp3EmKv6wlIN4pjYQFCOh8h5inmQ0elcN
JsMunU9aLMrkRfqgMEjFXKq3TC6wPgO9HNe/lAaFz5wZGrEtd/HYb4RSaF6mAVboI1xdVmeenUre
h1ZU+VrQPTmKgZdTDUt/AWGnRPpL1MtHa05Qo3XpplH0C8+4fttWug3FubjrZbgdAqF6udo6Ho/+
oZ5t8+DkJhVXyOoIvCwk2hpGchLXx9jqj86sxt5A85xSGqU1euQyr9HUmay7UrkM07gfBsqqeBT7
rC0aP03HO92ITrEexX4ESsjusjW2KSffU5cMKPmx8zj4GmCnF42To7Wqj6M60L4P2n0O6uRWn8x7
Ueh8Nz18i1r9OMvwtrKzinguC/neEuQ7rWDYUptXe8hQV/YVmAjlPGj9drGb+1kLz+nSKPuq7cCJ
sVFAKmbrhY6QJs0tI0B/0s3bVhlBXhfzTo7zfpmLi7bwCarSugGlejV19NCODgWraR6bfngwenXD
mOE8Q7Fz8ZJ+Mjoiq0Swh3y1bIiBQyi9BIfJWgIf/MSLnaGF02XsLyv9U7WW9bMxnOzGmE1+dq1w
Kg6hBPlUdMvqC1KsFTeAupP3xM+K6Flgg4eH018Gey5JTlcaJjiqD5rULRRgtooD5MmZzjKuk11k
tt+wQmcuOqTBR1G+QTnkN9myDRZtcqu0va20/NFCjc8+65xGfbmhDL6WaxqtoUlvWFToIAX0wpnW
jaOmeH2KBORsVU7bwODUZ+vaE8h7/AuIylAotoxYete0uhc+6I1u81WcTv3iKOmmVqPyusTR9yZr
74PcZgDqDMyQrFOR9S/Qn/edAfIICEKEz7J9j0DneEhg+20vYuHh6FP8uTFuFYdUw5kvrWdoxYK6
fTcUON8t4aSJiNubrqKcn63kalSlIFS6ujp50J2bZEiYPC37XiGB0ojkN2ww27y0yxNd7ntoIbyJ
kzVu0JgsrqhLjLNNAyGwWG5EaDRerpeLx9T7e0jN67aD87SkMzrJpThJ5s6BM4AyL0zYcNW3MkYT
FuoK8zXF3JprZMoERmBAUuM2sPQy0IBuK/XLwCyTKW18aiO12gEX2jLxirwZWBWQa3RirXaMZuMQ
BilC/xwbPPAAdQju8DQKd6l5Q3WZM8NK0CPTxvIGM+u81DCfQhu0hi4HoFfK0LtloEdbWVufNXM4
6Sb+ZjKX5KZDy74Bzv041TDBkxoTvJkeaP5PXhfW+yRqNvZYI8ngagaQA09PBfK6SFvuOUGhiBD5
7VTUwS7tEw82q9xrU3IA2sjBKCr9Ypx3Cr1Wd5BhupERGc6YLRSfxeLLAnCnKgDNC85NXpH2HWJa
nam0M9GLqU1PiCE5FICZJ7T+mw7fV+uFdao+RTkHqR5LfhBWG2G0K6A0uMtkeLby5gtukS2dWywc
cWRuHLve5C00YXJIVBgM8WOuOr7ejjj2xy7yGopq1t0Qi7cNNrSRGwv0KlN5tTjzrJcbDVWrdjtB
kPJQsisX1chbnzloCPwyqV2jqvldB6piqz1KR5k2DdheOobDCevQsa6M1msc+R1KPqsBB2v2xRDh
RWwDGvYXtT7YhQJstQAnxZjHjQVorb6coj0+mbswa14Zo9yWufbYGUyy81LuGrpawDkW+Vw4tfGN
g59yRnsFUm3MbiVg0yJCRFsai+lxiNzabf3O5PKRdqr4hlJb9WFzXij357uUaehuMuItm9870ofX
bk0idPJ6PmAF3gd6NvlmUO3BeNIELSp70wD5KCxFhUwWvMPi2Y+1+X0oI2w9Q2XvExFV1yFPxpNm
VcZmRbKwRRb5YxiwY/ZSUPZnmcGN4kcq1OlTIRPN7Ydog0ODg7VV3TNENXwRa7dLmX3Pi6Xd4mWq
mOQaZ1pTciXKrJqZAjLykjMwL0y22aa/wE4LdVa6pgAAVzwX1GowCFqbFz+lXnD6pwAJmmehjody
bCpgioL5KJvq1IdOc1ApXPGXxaeEZ8MtQlV1I5m8Fl3RHyrVfLHnytkAqv8cVvmdwvJEFJLhAlNu
biFJ6zRmU3GjwqpmAgNTeBCkquci2S9RerTL+A6Q4a0tiwfUqcbaIrDWvW/cmJEu7hdnDlzEABlO
DzV7wOXPJLPX3XkQu6BEblsigN8roVL72pD3d/AmkpPQlduqrch4tNTXkDfCjTW1vwFLCh8DexfI
+lz5ioDrS48l7axN8b1JzDI/HCWPYyvaE5a3bTGa8U5UpYLwwXpdirzaqtTa247cBVeD/u8iMjIu
RtPt2mWCXIf8ajOowSHtjI2dRwdOphfNcd5GgbW7G8WNRWoz3n58baBggEo55z6feU9mu/TSjs0h
TzVKZindDm5rKADlpvRZcIh8hY2xYThzgubeuIaTvqGjvyyNc0m6+LEahK+psPpIZ3fDKvuSOjXS
HXw8IeoOP17U/RKbV+hSdx2hCbMuXqYFDKmkuqCQi7zOhtMwZepbZ8eli074iW9bujgD3odR/6TK
rkGyNp7yRnt0eBBzXW2OorcGj8mv4pMFFF/yHKPu5DQAqdr6Fb/85PZLoJ/BhNfTIWmQEruimrN+
Z0Nki+5iO8nZVmxFTmu+Q/ENiIhMD1FUI6ZP5yy/p/uYTrc5G49GRp3JgbVZTPNUoV1Ca6AFheKW
iSHlXlhSLd4AJafPY9KXcIJpsLBDwpo1boESq5SEdIY9dMarRg2CWHtRGyNw/tKZ/XVutZ5MHEYe
KldDWsAY90OLOURRE5dZBCggl9S8yUBAR8lDdwOhKwi9OZ4nop7MoP1LYM96+PtwJJIOXG2yEgVS
A8Sqvx6JQIwNvTSs1VlT0r/A3YWUZEy6uvIyeMAG3igE214y4xz1EivndycyQle5z1CuaDKnD6Yh
hp1SZ8ZLum6HI85k1ZV5F9LK7OzMt2elRLyZLOYJzsgENTWViQtx3wBS05jqY9+UYPzJ+p2ufz7x
/X5XOdnSlLVV03DUHwbbf44I6kJGMhtk73V5k6EOcrKnQc32Sq6zCysALF8smCTq5s9X1X7VjP/4
MRm6MD1GSshY8KN0NlWWDtEsVj8rGbLYF0UF6aPWRLvF2UDTFeEMDlIIjrxJeT5xygAjpZjr+pJ5
PPOQtP78iX5tjf98uvT1wE7jX1goZn/9kQcAYuDQGsBEPM0n6N72aUJZf5twAL0qVaXc1qUEZqSM
NHv+fOnfzvc/mg50Eph32b97j7VIsaF3V52XyTF8H0K7Yrkolib0DD3hV2/kYv1ttP7xmWZmbzrQ
augoIOV2PkbHj+BdpAxE6CMWPeZyXwRrNOvLn7+Y+fHhwr8sdRtyk2kxdrA/tvzNEfhvLsvc1x6c
beYvhwtQ613rvn8ejsW2fBGudrdClWpf1T3P3rPob//8Ebjax44G82bVsm0kTZI1GI/3r79smnDE
kwQqQ2ivT05aPoLRojZNOZnAdwsepgjGbqaYxylKL1VuHioafF5Oott+pk3vUuat+zIj47pjmUM7
2h4nKLeW0h9It8hSJMwJBVRppHd6s0S+htWEmjV6BuwNXLoW1U5YmS8d6HOttW1pGuDJeigz8yiZ
HJBo7lsawkelPHeNDrWGWYSlNIeyNkq6pZ0XFDAAu8FmvzYMDCiUiDfMTvQNh/gI2/B47Y3gBRr7
xjHzB6wPXxYjP9mDTROyDM6ZNT435nQ0M+6yOQ/PQT++6u30qg7Vc2DoR8yCJ4XV1ceMuJEVR8pJ
qw9Djml3UpxHJh8+DjUftto2ja0dgMUDJumLMwi5EtG/JLqyXbom80ZMaS5iAsqQLHnQovxcidXH
Ne5aaR+Rhvlk4fiOo34eg/oh6qy3GAwxUChMVcZ9XDoebhGUklb7mmsUh0bzzF15LIe+xyZtb01H
2yVzfMwV84UKjVNzeI7y2cestS2UEIR71T8PksNKohUu57FtKJQdVqwvKfurrsU5m+TwrRQl6lzO
cPD/dmM8HgNHNT3eTh/Vx6fCxgRuVx1RSa1HHsZ9ZOgvZhp5Y59j7yyPfS6A96spbuup3UqsOBGB
JkkADBS+2VA5r8VkHmAXnfKkPutz8gzjcK2N9+kwbiGiveWjA6LXKO+NeHwgZsLFd7WBd/ZZseSe
kBTqV35YhJAXEECPUagdc1Fn2Hax6QqEn9zJstyGS8FZJilerZhmTpjQeQBuzhxFjR4oKD/hsK99
OnK1l+HoAlSmkiah0FEYu0tnFI9kR43buoYMHwdN9qUAt7ptVO0mSMrdohcni9BjrHUFl4NoHSjx
jVjkcXIQ+eLnxeqlOsumpk8B93XHAB1EXdrtKmyCM9JyrzdakHtGdy6YhNBXSM6G3Z44CF+UuuWR
J9Fsi73sSJDiiaPp0Vl4z/pZJtvKKZnXDQTy9k1mbJRQj/dRns6XtKxuMFvuAqYENCgSwl7UMdln
AydMOHWuYizzgbyhT8wJlIOoe+WO5sz3JBtQtXfKc5d1n0tBSsCizGjk87w7AGMnSreMXzune7Ty
APX9bE1+y71Q5bJjPeg8Qh1MkOrk4WJDUQoL63R64b76RckAMrI0x7MWQLT6XJLFVU5kROBg91Qd
Q349M/XO4lvZBnuoo/oTyPmEv9g/OisjoZ4DPzeH8tmu2Axr2mw3zeigBqZMdM0KPkPWQdB2ta4/
tVP9PdDNY9GHNU2XMtpAB0xd2YhbJ3Lux7Z/RgZ8P0YN3G/CRGRgJJ40aJFVvO0cxMWLaNT6SFTQ
fiFegl6E6enQH6pk3iBBfCQseoNqViI5XhSP8BnXGswLDrSzOYWvLeR1GJm7Rp/2KGp2hE+4HXJi
l3nM81LO55jYjgBwkM6T0pTxW1l1jEKUja70/kB/QqmnLbYIr5jTSz/H73mhbWCW7uNMXCcL1z/5
N+0cwjfLsq3qlIyctNd+edMi7blfquQIuEA0O5FnSvTcNuqw60YJlhrsH+eh0m+LHqb92FTkHekh
Hy6uN710doDAv1kKekYO/JW6zZjpgQUHlRqYEIk3Vl8pb8i5ac0BY/esJikeMkCg9/1IBgot5++B
w9qIRPekKUNxV3dxdcYIOO1mB4d/3aZPgrMhDz+QWbKTACW3q6CZefUj+T71lSby107RDsug4LV3
NNB1ynelJ/QqsIfJ9C0j7sbDkgbBBr7hVVal7QEOVb9PjBn1Y9T1NDgDNCruZKu3ZcpJwU4dugwm
Q6hwsMHDLsttFaufyJ3X7lU1aYHLxfJTHyv9JmlF62XZqF8LEMqOp/MlT3ZTUs4asnsPU1Efk6Sa
aUWq6KKzkIAb8lN1P7S7yzhnxQ5z1sFy4lMxqIBPu6BzS3jq3hJwuppH6xaHZ70ZM+XGHu1rN+rC
Czge+SjQiKkg9csN++RYhBrAXVlqdD8obSOA911rvGD4zxD7g300ZaszaqyJw7LrMyGBd/PQ3Yi5
gOIpZVd+gVD/1ci7cacFFuTUWqEJTDIZ3S0tDrpXB22xB44/U96zSADTnDt6nsOCAX8u61d1rJjz
xwKYRGRzPL/PtQVlQUHS04VelfimMXXYIjyoo01SCw1yKmkedBSBVSynWXSJ4bcwSkvfto3sCcrs
peHQoBxYWiMY1JWj5ZCRbZNo0iKYYi8MxPQ5jsSXPlTNfO+QfECmWN5vJxtluFTyYBsqNCz8hGy3
dhur8N7cNIWEQP/EIotlYUIYG3dzBYy3DALOXc2IqWrDuxyTub7QO81svbzMS9u/hOTenMkvDMl8
siE3Jrqt0isv7fe2z+UmHbLqfqpywh1j6J8Bxcya4wMtJlYOA2r+GvD15Nxj44gfOyVEk6KTpuc5
XZzfpf3Mg5xo/kTfyocGlt7wMIJHbLBytNF1Hia5s5XyCT/ILXIyxUXlFPi6WsRkOBDYNszVzo4U
YqRiZXyGhnBPYCL8ypEFEB+DdVfXOMrbQTovShdBaDfiQHzHKCsel7wR84ZAL09MySXXA88BPi+q
Grw8kSReWdtPdVmBx+Rx9GRDMlBNqsrewRSk0N8sswdKkcyV9WKT0Wlm905ewHye+3l+dEoRDrix
wwPiwOl2jGvxDBKayCehBls9F+GGvBImNImT+qbRjJDcA0Rb2mjuUkAPe+H0KRFH0F92HB/qhHbg
wIKurUZog/d5PzjEaQQdPdIpBBViT+MLczHLn5b+gVkiGvxOoQWhBgyXg9SxH1n3L40c66ONHixy
Swo8r0nrUWwpsZMdxq1tZqin1KzeuDWvU+Sck17fMvs6NEu1w4C+07Ah+LUck22N8QcagdbIfcx0
8xvBCMVNEC7bRBbYclRTnQ4N0/AdQXtgERRjWMTW0AcAOzqLaIGJhiF13pyYESGUaAN+rmQo8aER
nmfb5h04eagQC6FItTSraynnnY34+A5BA1lPubaXA8r1OKsOjERInRJZeerH5ZY3ZPYcjVQ0pR5p
aTfpG7t/vocKvpmj2gZzmr51IT9O52SmX+vjtc0rP7K1dSIg3XDsv4WWeW/pBJjCsDzqRXIz6uPo
0fG+prbzhVzLxVcS4Dv0ZvzBZF7PFGZmtKTtYXKCn6T1q6Q8gEo43qpFk7nJ6ByTNasKT8VtbdvX
kHykeGnTvRhg4E/DtCp9hs20wtaZZbAbImQgMhy3Ub8sn2wt+ASqX/cY2/XA7kfYGQWxSWbJvgsq
RmPsQA2BmsV227bXP48UYam7VpSkbS37kiGMekB2OW6qWizca8eMr/3IzLVdCHsxqzFzU9O+Nllg
3MpeETtlgPtDu7I7BrCVQVFKt9KdbNPV1K8u80mO0HVWQDdSphpXTmPKA3ehcB1Rz1BV5R7TD260
flG/NE0UDSQfOFj2kzbbKbQrLl1h3GWZmM5kWhoP6qiA5Z7sa4UVf2vmovhsje3tMBFBCtEPiJOy
3NUFlWpopp9qJ3kC/Am9PEjQAi7iIqFyeAXpBrCICQlq6P+GY/PZtroWD9VKvZts2V7Kfh6+F2kN
4nOYXpNkkMfEXlHW6vBSpAGHhSWNCabjPQrUet4TIVNvayRcXgBXdTOGzLnI9Uh8ERCTkRsoSvKB
wKvAWTwaYmeCKrOvQCymO3C10tdktTF+dBuC8rCY9S5lzaPKZgydd6SPKE9LIe/KoeF2V9vQ6T0i
jjT6v0hcklEjPqBdvAIufatOCLaCIOp2k9Lb7x18NbqYgUM1txYl4WwdomwgKMRk11uD20T4YBhD
9jALk2wPZGPVLqQP318HYiZSt+oK4gMh9GyWgnK+n+kVWoLNXPVZ6FdlmnLUR0Ikx2TTD86O+rra
L0Z8x/jSJTjtYi31ZWqSTapU971gVk1bZ6eWTLYayUilaZ3vTYosCR9Y9yxGZUCGB904j1RyHQJl
O5MB5iUlnOZ+DrNtmxSBp5eEqUeLvqnCMd+FIDr2Fsxrlpa3gYhBxDv6bamLk9aXRzpLXxhliA0L
4iYOpdjYFvv1SHPStWSFx3WsFzeamivy1RPWmtgFpvKQFeWNwaQzt8EdgaEiJpcgO71ijibDBkuU
3lwn4ZwccBn3ImshKhXUDoHMDgPRGZkVtu569KoZRdRun05AWyr1OZ47VskQ5dugkkwUFKjUdP2t
zvRPJhrseybvFFSiG18lejJXxs3EjSH1DwPpM5xkk2TJbs2asV0GFOIQx8ujMjvlnRNGFPrCsDej
CVNlVStueX0OJtx17KlhtTUSWgJWENXMXifVp8+oneGeT14SRS8qckvPGRA3SzO5MeYg3/QmNfbY
37LxkZBq1ggMisA66RbwFp1ZuOvE+l3YOvcBOYpDLb+vwGlPJs6dnIgFi2uTWqgk4Q+q1Kk1i7NT
zPoOPBqMfXX0MPxdyRY6kWaSH2JqG6J8OBAlpAIesyqewZuHyZF3t0DY0DnfjFi55lTiPX5Jz9SK
N6O1TnWeNNe0pDcwyCfs2SQ/jGgwmUIfstY4agXjJc0IbV7e5qmedUTmzG7uhZ1cU+ZMt/j8CQAO
x9Ij9OWGKBBzRwIQkba0UXUPfrk81cQuly1IqpncF8yW1cKuPLde2xTZPuz1eY+z/IHpBsh+YlD2
FCHboLI6glsT5S5uzENPSsYLDhaMIwl0mxnFWyyKAEw6k8xqxAGpDg9d3aCtCFsAcq39OJgJQ/GU
yBd0GfGG/BLy2seF5EDRPk3g7va93eN8IQjWhYhX7EEVmF5UBHu9jN/FUkxfyxFe+1hgSIPl/642
un0kqcHLouS1rgVtIFm95kZzXdSq2HShpaxo82yTjqgP87R6RHXzDZcnWDDW2E2RG29mnMKMtzsN
c7h6bqNRrnlVjPRQ6S1VfIzaGlHhFF6zuEg8O+Vn6hTc6sI6y3kavLXzoIvhgeycC3co9gcr309D
v8d8r7uRaZ0MnewZeIHprmY5pvFMBCOZC+iMnMv/Yu88diNnti77Kv0CvAh6cppkWrmUV9WEqJKq
GPQmGHRP/y+qfqC70ehBz3vy4eKiJKUJRpw4Z++1adT+FMtKCJ4TvC7a/Mu8Ue8MMo+F5VylOWKD
LLKPkj4ggbyzsc903zEN84D3uRiVp6m8Lik0+RTg+imsgHa2GYNQW3S/W0XXHLewsaPUv1eOc6VT
jVC1LR5U18LEB4iwcw33t+vn/Ak4Y+fVW4n7adunYrTxf4O4iU0tbupqxBItNWDZmZxPuLhfZVlb
x4EfGb38Q1s8nOnkY5O1g7uSDM8C1fquC7i1a9XeW7PDK1mzOZZW+9p14hUO9zVFqz5nUJByx5rj
xDX6CIPZi+lmD5poR2z65SNj75/usAFt3PymtecFdWu37Hqd3ZjzMNs7D+ssD4xFRtVsPrht8ZVi
agY5ZsSysFtWDyVi1QnERxnsMZLgZmS32zUncIkUhY5HfZ7s8eeD+enDIXb4/3Yl2a5qaV9lVz6v
uMajLjde1Fi+E2F44lPEg+vyP5byipHhg+IXEz83XO4etBP7GRw9Mg7WSDjHna3xAlkMtM3B2Ltd
+zxO/WsJaGkHkOYxz0rK1BZYYJfe2WI66Xzc3NykI0mhr0li3mAuvAtCFJjYP3eAEd4cRb5Ob+Ax
AszzXguXTmv5kK/y1XcYX7VkuzrNckbl/ssJ5tc8F0cvRJSV2dWH15f5m3A8bzeN4iD5YG6ZFhBQ
RtD2zuPU3qVDfgt+YtmZtBn5xp0NwOZ8koGQR3LID6D6rpn2+bvjh0uBCieHK0aVkxtdNJHVkXli
WA49NDpKs3tkbP5ArHoENwf5DDBGip5fY9+cFmOk8sjbBo8vkLllg9I3rXgGzvdGPtsfHm7nxmnK
PGYKVe7TpNsXqknokAWPRTk++6xcEhfM3QSM6BCMw8nU+YM3U1EaLonC7mxwD2SmQP3FPJ+L/UH2
2ZWLYcaNCBx7YARXUPkdLaayOTAx3VeDV3yEOUjDjuyJGMj6CR86sqpvlJxHACGBsyynOsfEpG4R
741HrrmH1iKPrSJWNK7n8dp5HSQ05WJbHp+IdvvoiIWrSqfY8XTFQx3Gq1cdSpzqpybjB2FFXTYD
KaWzB9KLqNHT5PT9T3iDnyUIpCM3rJVdcTYiZ01pyZQ2NqNYEol5mdiKY8ueAVX14hpw9Sa0yeXS
liQPi1uikh9vGXndpR3tKbvXFQopUul8d3mdZthedql/VIUomJPZR3KtL2j68p1YOQgbk4I+IYdO
VIG8l+sYIs7zfgXaXDg6+LNVQh5VoKdH03U30i/qK7fsBiT4zaUIpzfRpC+N4tIadtUtJJyMbMji
xVlgy3tpfSqhQcQ6T9yI6Stt0ekuFd19OwX3bWLfiIaoAllmJaK88ZNYB+ouXT7LWhxLhzkgRiYK
pm48T856IduNGkoyAx4TRQJto+p4bcTb4HCqy8CiYreyISKcgVa5VcYjYvKdERRGnLbcKJAZQo5i
zjvToSHI+zQbaE1QgTxahD7tAcMMd8Kun5ducjks0+CUmlwIbLAtfFSWu0+CmWeqjHAF/sIEPHwI
Mg44qSo2NPuahtLZLaoWTwriFa0IKzMuy5x8jT3iB6tbq99zZRp3/tCWkRbh3pySG5R4BBZ59fJk
Jitt7FDfNLD+kDs1LdxWEd7IprSPdWu00dRnDyoXtMcSIJm8U2O/+PpFbRFUZUmUtZm05sHoDbJ1
zfYhYbXucFZ48UJ8AyVngKKPFMH2DaWsevGSRl2XUiRXPO/NnhwVPd8mHhIK0yw0FFdPY6YnkUve
pILDkp3zONAQ3XB+hyzM2Hso45rut+tpJ7KZ991iUAwPfWMT79i7KzF5Y9/fLr18Itca00AFijUP
ltO4BgkyeuY8jvjApPNJbqN37lz3de0QnKLG2gBz5VdRAdmUPQ2nwpt+rAXKj1V612IWS4w76g1Z
wzsugHGXU0Ds/j0ybZvtGZl9VWlr7k3dPbQexYhAxX9iIJ8eTWMmlV3NtAIX62eZmoQyrLx9bxhO
k5yfeiOzz7iarL1nW39CMBbQXExu2LK8MfA+3nCRsvYCpcjON7v3ThYUfX6zF2lws9jWemmN9NXh
Dn9AcrjHJ1HvmRSijjSp2LUFeoG0JCQu9MVUggA58cmLYEpaA5E7rN7IJXREGwPt5VxJvqnCZ3O0
SQ0Ec+ig0qOe6z0RxFo46AZ997eWyb3jTKS35ST9oJly7wfSmu6EG058MKCclCv5zMxLG3Ty3qAN
FtspaIPUXkZUmUUNLdd3e84GxHhRXacKtUbbPUB6eCX8dGLjLcn+iHltZXHoiSuj35p2TeR5GfMd
czCt6ghrqqr3PZ7+dEeQCIMkj2t5RbnjehcFAI0IqQ7V19bBBgjEjbVoT53V3uOogoWbeA2Wmh7x
XsncY/Dsa9cysWLDOY+1fyBurb63x4Sg4ToAzztmbnWwW2ogk47KCElw53MhhBi77C0yBhk/vo+G
97tqNcuVCKqobcJXq1Msq/DZoHtepq/0Hx5CXZX3CyLbWC9hd2KPhy8SOqe5NgWaLIMyVjrEewCi
lT38DcpA6KM0n4i+AdV0HsKWbkb1w03CI61w2k1ueUcUDFjWzHd3PtHKFRZaCFozgu/p2DfhS7+Z
MIvV+mFM41s41Xejx6XC45pEw2LZiLJ8XgNyqPQ9kePHOK1c42i9zwT2geYJX31bPU+sW7/VS0zr
ne4tLJqap1NSTqZE6chRMOaqnX0y+XU8gPjJnWCJuqR5Q6yyH8b6vOTJnR7F52xbT/1s3rZ2YtFi
UEkcLkMakZ5xj6XlSBZgPDn2Xrdksbr4j8qKtJBiQF3JK/6LWPZe5FIdy2R8LKbJimApinitZlAd
TrnvyG9K1+Am6RGnuTnVWVGMv+wKNqocscSimU06m4Eb0Ba3Ha+2/FnZHalz2rgYdbgPwADzyt6Z
N78k6s8E6tbgziSNKnL6T9hGnFqhtUB0kCdcMh9TI58anxxAMNQkPVY3Kc1TZakLF8qTnvuf5rru
G7XuW9JO1IZPGYIn3eUgrIfhrvAEyk6AVnQGWDVnrixHt81++qtqdxZaknM5+6fBhR5tz2dpOufK
l/IIEfN5ndE9KQvPebLUB8xY1O3Niiwjy/+USfq3dau/GMquies8UI+/F1l5Y7bp1sYmwFuU6Eox
7qAic6jaVwPRil+Y0y3eY8S7LsWeY02vebU8Un8NO0uaBy4bN2FVxk5Hl1P4cHIOOY46Phi6vlEh
1gfLyfSdOSy016px/NFZHhcCrbsnN22TZ/YoptPFlBURpqBL0fZM5kGHbkQm0ndzgzb/DHCzNnxN
YqAxeH9VaaWvYdqnB0zuNOisYYhqQoymc4JFb3Ube28t9StEKFBQlYlMjnFvrzcMjSCCEtL7GNfA
9GILkulx9FpBCJ38yAKZRKCNP5N06p6bmgbpDippEtkloT0Qi3y9H1d3j2+At5uD4fXkeh56bH07
2IpZHaGOmaGa0ZApp3Y82o74SaO052mUp4Cz9WEFgcrzIswjNd2ngsD8ENjtB0G+kSWS7H6QpPty
jCqkaUF+EIPegwAST1lqkf6zeLcrMgNUEPuFqc/g+Gis2759zjovR1Je8eQ5004UyJ+By31ZbRbE
gOEY1CtkarPbNveyNcFVBeERafSRwMRx74OdQlLrfvZclu7H1HnxE/mY+BRx/fpJE9Pdm01n7AlJ
JV5cpjT+tuuP7adfoIz62FB+el4ktoA8ffMX50wy/bNq3ctECGfhNts2KapfYM+itVA31izKY8n+
tENLj4fM6dc4LMNPahMMICqjWSSCr7Q0kt/5yl4e1lZ3aDs7oGEJEgkpnVcp4uJren2BeiRtnZeQ
DvXNVMhTiaszZlB1i/mh2+LJj0aDwjZPvIJ0dhwmDZfBSOfBh2EYr6vXPojFnwi6YspX6Znho+dG
bjND5nX9vb8ygHVw7u/aCbOoa3HDWMNHqoSYyQqJxNJ+rsoQxfQ8xvDF3tNafXZFRbnWMBr0b6vV
2SWpm0dmwTPrDFfdaAsyFfQ5Vep9uXKq03gnNzcnlz5wGXVSh97kLS4PO138CPQUR7rTX1Zj2su1
PpgAVfeDxci3XcP1oDp9XgK72vO9X/Kl6859Q4M8T4z7fswvhmO/VzVCUShh4pCp9LraerwzlvxH
nw2vzeQv5wHPOv2IPI2khgndYp70ixojKXHppZJwB3G2MwJyDn1b+HsyIUn/LhyOVEhl6G67G2Hq
jzVfWWr8GjDivL04MEmLn8gF24H59W/ywTi0uvZ2yFaTZ2gWevPZfCCm0RE19zUvzcO0sdLDwpm/
hDbeF6V5xZowTpMxy25JSJDlOiWPfBp9vguC/GN2xB/Z28OzMxLd7deKTbmwVkbyqEOWmdq+5vMV
bXXj5kib7coIo6VYr5lM7ScLD8BAKJnLacP4OurR7JPBACqKfLg3lOe37rpVIfCt7CZ4U+QcMibj
ulqEBVP0jpOxo4PBzGnRMe3OM9mBFmKv7uIZqweSmUpF6+LFn6zHAiRtnIGxOupBoGaZCholaIs2
vTvxDVzuFQFvNH5bgYzOMB3riBrTGklZV+Q88t2v4SED723eBSbW1QdbdhhZpiVNk93UmctyMzp+
Snc1IIXippRbt0voQsc2ivclKgri+h6sUrgFZMaGP1WvM64ZI3XGqO20yF5miwblfi5wn1yY9of+
3nTrIcpG4BM8NDYz8gI7lIwph5ZfvuUvzX5ozNbbmx63pr07jTmrYfH0fg1SMNVjYVR/Rk1tY3Qt
23c38EtvM9df1N53Ke4w2hQ8kCqkzOAaled/PLyi9Vv9zcWtqOBFPJjkIf6pSsWhb6IIOy2ms/bv
Pe3WkoHgG81RPv1UD9t/0wHhZW0vxUL/2aVuwlFq2GDtQqOJ6P19ObjTmeLkVOaESTVxMjZVdTvL
YOwvDIb4Ysx0CX+kfc3rmr1x5Zeidf/dmUO+fBJ2NQafM+KTNzklIts7PAm8LCAKpzWlSH0aJ7Nx
YoJ/ijvbHP0lwuPdHGesFsud0GHpxAHlen0ked7u9iiCbQQ5aYdkI+C+VERmXxbi2TXH4Wglvu4P
o5ZBfuL0nPncVwG6r+i9xb9uAKjwplhFoH9Q9WVNBP6MN5mUbJ07Etsn4yNXWSt22Ia4u8pi8ATN
BkkTDvZYQ1Tnykw4zlDYg2+0ifrrGQZTnZEde0yXEkl/oiY8x34SZnsMHuZ6JBjP2KIIlc7uWs83
5DnUk0I7hA2w+qInI+ejpDeDyij3NCWunHRr040t6jG5MFov8mgmAaN/cPFNVc+KFGyKK+bF82ND
rMhyUQ6q+7jsHMu5pE6SWeTk4pOjN8LAI2lBkO6K3t5iMhYxu3tc7+MnXax6ouQKWnFHYApVPWkM
OX1rUVjiyfQW92NI+2nZ251GsYDFPdy0fUZZI6bLpwO50j0DUQlE38K7bsV6045ehFayRw9TLglX
PN02ehc4o+Xj8+CuYT2YKNrHJzjqnnNSacY3w7gYsatug8a/BT2IRgQ1LtkkS2lx9QdzO8YGCriA
GVeZGw9ZTe1+W1i+x+/q/eWmEfVqnV0DKN/96pUcImzriKNDsxknYD4K+agYFc1VQ6IG2GWkk+UE
Otry2SlW2jCi8NpX2HvSZWRWrs1dJ9rgZiPmfMHG05ybbtqcGCxMtyj273KLAeSOUxDVyWiMw2PV
VkSiNnPdMk90l+F1NRqHcoGo2j2tPgNBf6pWrBj0ri9jW40Y45I0P1SKtGqsU4wtCarnUCzpPO9m
aHaAy2VdUxC5aU7A8uyZ1W8UI+bvLOdg2dnjtxyT2sqIHXtwnbfWHUV/4KYWtndWkWczZpuRuPG0
5dO5gpddtjZk+9eu1Vof6wyddzSJGalajqAX8IbyrHfDxcmwy1YfjwckRIQ6qQp0ft5AebT/rYpA
6DEfRvfUBhnOBu1BQ3A9+VJkM+Lc2QL3O+2sZLJgAXjV9Dfl7xb38AvQxNey5N7SO82YcC1mXIU7
03kBqtuCxSfpe9hb7ULGDTKjns6F68hPf8Zvv6tzThZdm8Gvqijb6zyG6uo6Bl0dEjCZytHDosc0
p8urv9ECSBspButhznk5EYOuksSPKfDiPHeGz8aCzbjrZ11adyNSv5NTVhh1VlBRGODcarhQNhRM
ZJRg8yQevLho2RcTJZuNgIvi2VAROnnmr05m8fkiIGHrNNFV4XP4Vr17GWL8Ba//MVA1CMCi30Tt
S0L4JE2p7h5vM1sko5XXYVC4XmxLeXvVdEV3yhaTryVs5wytbTAYLy6mIQK3bds+JXYlQZEW/rUR
WKAcrgl+ZCJC6A6DX5kvhEnrkRcrCJk1jfKskml51rIxr7Q0aJi3Hd3KqBd1FQclAMozSeg8miNd
QIdOFW22o6drdraORIYHhFnNB2JbthA6SwSfhqujlpMtVjnEwDPYH7lHJS0hHYv9B/eJLWO7xyc4
ZIU5xnmyGCEtCuTcOmOcR9+nhk0gvOYWTkkwQENdmnNleuMHfC9k7MDVOYdAbIynpmk4cJuA72lu
vOln7zVkRnhOFTTcRlx32uHKU3dy8cRvdE5U/wTL08NwZPqAvoYfc9glcLvMokGMSX0sd10yir8V
uuMozLCWR8lk4tQN8ixwdulKT3PP9jL3h6zGPrZbsFUScqJDEpnJmTbyiwgInrLRlLCNSmX8Ktd8
/KFyAm28YJqvWJ2DIKbSL98YGZYEJ5lbLIogiROPRJA694X22MNNMTtJ3Kom+CtUO9yPIZYxCuAW
TZTi4ITgMZA4klfBj7GZ2xckUPou8/EuE1DqpBEOBdZSZZWYVbNUec+q9hB8IgDExucswa9kzZwP
FHb829qigrgG3LdkLNjYmbwkhnwK+7ZBjKD88iWR6tYZSjXsuYtTrathfqmHRX6EqqPbJfzKQWlS
yLIGB2XVj7MhxG+3RHVAIFb1O/PMjradi23bKEyuU8Pa0v0pdfXE9AS1nTBaO0bZJAjYaJ3xrHTv
/c3IL4JlLKhKcCBbB7pw5RvSVIkPyZUp38yKNAeWrLDjyZzdZ+Bbyjg5jFru6cKMe2tqO96RLacn
7rsvQ7lFDVDCI2Qe3CUntSOp/+ix/KUJO9t7dOLW/To+UfanV4vT6DFgbljc5H6POJwkCGzcMsSI
23tErDAZRWGyOXX9Tl5J7dS3dtOEcVH6uY+Qyhju16zUyM2lKT+zNCTGpyRj/TUrMy6YK9qeiFFf
gQGYUPOdMNf+EZlE8MXbTh8dO0FgNKSNceu2Srz22s8+GxQnBrY6HQaHkbEwYz660k6Mv1efCSfh
M5Y0sQ4ypbeLnFCwtPPS4Uiz7M2TS3aQt2UDg3TLuVYACUcHPZO1bbPh/DNNrIEe9dG2l5AWZmVe
LW9lXVLtse5NEjk9BKJVHtlAgwF0qzC1LsZQu38Z0BsPZlrmNPXFSPv7++fGLGR4iyGki1FTrDeo
u8KfOhvMT7FiSYtpz7VPUuqwxyBv9zRR0BydCVpmz8hmIuZwUtss4wSV6NFObOQ2ykfQr/KOw6fh
hEZz5PLPxPY8lWndoMe0FvdsCab7kxppHqJ3RHfVcZlJk5mCWyogMpzr6C92RWO6SFHyvPjdI6qJ
XTN3b0TnsevCzg2XjXWD8aIzAqpWFFuf8zLa6jBot6yjCs/AH64XyV2D8ziGMr0cRArwBkSKjigb
GAX6Ky1HCD1FgCvHmLeLODUzFBqnzo9VaI1qpzDn1nt8meXvqd6g5cwV8BUtifIPJkzjYR/S9P6L
UNkCUZOa3tvEg8xWZoIhP9ag79uIi4KcnxVxJ4zw7LpHT9rhEQknMVpfw/eHNQD7Wd/oppRvPMAu
YkSuIhBZy2Gm+ZpgyoIEozk7qZ+9PqgxKZZ8IjCJzIr/GSR3aMWNWABeiuownK+9yJacZKgAqFjE
awMzUFQNvrIqT+vw1QvS9IjL3Hm2Ggans57dN+nZFJcVVZfY5dzoPhxzrjE2OgHKJW+Qj1LN6z0K
K+txWr0UbtRQb4p13KPZo4dOFuaoKzpnD6CKEqlfpHz0dWjaF3uo1oMmceujZGb0JkMfW0HWv/YN
KuU+6Iovc+1STmNU1HR4vTtmAFTsmUCzimust/hpD6tuh5++PNQwFeiVCbKu9vVS8vysCXc74NRM
BHfN2ugnsyIproW5fc+U89Pc4hAJroVetk9HqBtvBHYt3h7TBl9oWRWcI0UPXPgkwi246d/pv8Wl
H4mz2B6tDIF73G4pKKuWso2CpGeFj/RZxhsnZZXuwtnlRul/+97C7ai5q5Wh7EPFSul3EAdoM3//
AjrhPBGEhyxIDnIS1q9el1Jy2eF2c/M00VuXyWr4f5x55sEvCMgB+wEXQ0Sz10iDTOl5EL+Lba2g
ssfi6AqxHAZvza07zw+d4m5YAtiPq+m4N64eQg+rzMgHVCQdvwTbJwfUNCxzcbL7Ej4bBBEXWcaq
uRlbwzQWp1bO/Pt/uwBDmcS7gHNSKRekopsjNKwFfs/vDQybATh9OlFjFkTJMKGY0xIY/t4tM4s/
hkQWQUzT8Cc93yWZjYeOEY6OAlB0jjih4URPj17BgL2IVkZSp61uwV1iRF4ncCR61eJEuH/p7kfB
d0Go2HzEazWsRXtDi8CurujTwpwEGRSJEf5YixQH13fCUyi9oSdLatNDTjyoxzWp2byWlecCpXNZ
vBlV1qmI3u+WOoS6h1WNTvNP2HOe7ma0HBBCxoGQRz1QSMFRTFYRbWR5EWVexje5wDmsbwkWNPOT
Lvnbu94oahkbRtO/s4Y8GpsNkXX7uZw1namkR4Vie7SSIssJ0+dB9QnFzDCklxZOKdYITwl81jDl
hnNnWUvJyAhd9G5da9c4SjPDi75DGGgNry43kGBPWYSJUHceSinf2Mr3nHz4t3/fYU8jXhHETtDY
aawLogU7/nUTcV8NP5lSjvaRThAzYWErkDbkcmt2lQC6lZBCIGLRM8agUiZucMjt0I0ngX/9kftC
4h+9OROYE6aq+rQ9mpxbsskCTmtdaLm60yBe0rp3uucZdU5y4WbP8nP6mTkMoqjiTdkhSz6j81LH
lV8kqIbyyXpAZ5GU3BMlYA6ai6ViQljg4w/1XIcnUhjtn1T5wUfRbbF6BhqqDHvNpuY10vTJaFl7
U1q/pZk1c4SU9+PkYPSwufbQiiAZo0qf0pwpNk6zAbXS8Nfqwx/YB9kRXZfD+jCI+f3btvf/MVYv
3xG7//e4Hxvr6f/icPw/QFag4gb5P6JffYOQC7jTv+DeLZ3X+vej/x364xOPS7lFLC5UK8vyXEyn
/4hWRuD8x7ZMzxHiH5vKxgr730gr2/uPG+BwhuIpILJYG+0KGfoWt2vb/wkcbMKQajGMEhlk/78g
rcjUxXX5PzlTBA7Rj7RJeAQDHpiCO+T/7sr0ixn6Tqny0zwE8GdN2mJg7hQtsdga+5B2NX1NNk1B
COo5sUh7PtdWHTK4w+6AGHTy4Bba61wV+8ZtNq9y2ZgkSLYEqIidkMSqVZkb3C4J3PSW0dA9wwPn
PDia9shi5d2PsvXs85iZkPCIBuTSUpQz1ro1DG5JrGl+oO9tf7Ri5ZiiS8kYauIifmvCTfhV96N5
X4WVUUNpSVEp6cYK2qNV+mBL6LZsP/INIKQdsVytbgjfNOxngm9ajEM7mufzUzq74VuVmQztQTie
OZE5Ie129sECWnXRXBoyOYILRE/1pQLyRMq6Qo//nTJk1t+JGtv5upQzvMpCh7yNNnR6IIRW2p8E
z++LcEzyaSwghU1j6JM9Svt1nQJCGG3YmsoWuNe8Spn3/4KSWp9Mmfw7tYToFnROfpgrdWwpe77y
PuMT+JfEoUrCTpIOFfxs9/wzZwYhXTWu+wuzFP9Kp7wA18TWyeydvyZsknnyRCI00TbDr50Xzrxr
Z+O9Yp8HxYlAjJy20sVZyLDNvvecrCKOxJf3dmHkt0RKmphfsvmOdLvxbDfgKEkr4mf8b4q7903f
r+YKiB/rmk/43xdaCgSlcZpBOLX09g3TdZ+vfKVKfXhAn+fbqU1gns7AJatYKC54jyikeQvNkm/F
7Sj5b6BKmJHs80i2J5IXuJV8ox2nxTFcxHTkESGZxMR3ouslxXvvKfiENFcMhD7T+lcmW/6KGOvw
bSmnp2FV7mGp5SbkTrLkbbVU/uiPTogiiCZ2BBjJeqmRrmPuwDLUuBULvZgdnRyWNt0cGYnFf325
3bDltogGYZPZ5G0ZR/4wshqsXvHNhvZAoNN3sFHgmFA2yb2AANqmisVnbF35ZLR49ABcDl8c/nBB
xZayJKeOh9APaUGjdAsAgwYhN248tW29XDYvTIYDvyRNZmSJMpzhsbwlYJSmpp8n9tmAzEBEI3zP
+cCBD5y1KpL5yRYpdM96qlgxianBgM7oPqiiDJITxm2dEGvb/tDbVwS8xT5XLnCjwFT8sqETDPOx
7u99BzT5MmIraR2z/dG3efL2vYQzg0yfBendTbM97DgYICNtmVSTrflIvoHB38jlamXO7UjQkwcL
6eObbW314gDK0abfj3I21j6xOiWwGVbA9khgEaVDhHq8ixap+bIFG0dmZt0/RHHntlTFnvbofE9N
8mbAKDW4GOX0+Wk0E0tM9BWG4QaA8IrL+liipRh3AOB4O1sEa6ZmvtBObHlhNCdZYIZNlJhCs5vu
k94xX0Zr4F2DVaXZYQmbCJEmJCaU+Me1g8CGaHTLS8AGRbhPifYviLSvJIS6b3St0auF/ZRAp5gY
Sf8EzlNAU86JOuxmI7YnangaTgXv155xBx5WtWjAODwUUHf7ihe02uxYcKgm+bSoub3DbBySLtVl
R3vhWS5CtuegLkgVqsyS3+NsAYeIJSitBsJ7hEjMl8FtNZ9g5cxPLQsdkIYkL7QQSXcKTZUeUUlY
L99BPqhlqWcDiavpWcEvQNGi2SLtLe9yLgpWFGM4vqjSMgjIFevaXtLGJ9jJxs4nL1WSZ8dcrNmR
cRhcnHECJF0iQPqlMpIE9maysKaSwGGBQx/ma+0VaWOCTiaRRbVpvnQaEGruLtMSF321DVyIBS6Y
Mw/Ymba8D/zbPBGV15n31IXmS1WZvJ68akkDGsNt5fhm2SwXJ+/59VaaqC9kp2QYSJfVHfInCJ4O
3wBnmQB1Wt2ftOmL7vC95plk8ENM8XmVVretf+175r3OIH+5pAjxPqk08dhPZjc8jnCzmF+Qc1si
uwXtVEr6pbHHhCxgTBeEb9x0+SL/bWlEuWVVDKibpeQmQa/POZgmg4BfB51laxrm1fF4uhBLcUHQ
Ex+vTWLT9xNXjYHzNtUgbaO5c3t5+N5ZCSaBujvJoHszM7uu3yYyNot32A/sEyVh0NnO3FqsDpP0
X+EWZZLrrno0pbbQ3NdftZzDM/aY7TDoxHY4Jyk7cMiY+35ClUFeD/UD958maBmwS1mb8sFaJEK8
xrVB+ZlM8oCWpU3dmGS6YWuoyHvecHcJYsleMUJ9XPPyT054qx8wAjRSADwFcGm63nxFteCpKfTM
Xssz2ceSLabBmWIxgbe73vtq6uqtSc3+gg4KhxpNUu70kWf3L5YTnJtwO4i4eJcv2ZK2N5wxwdWs
fWgMSY+ws2cMuutMc7h3BdlpCjoRqu5UvmZ+h5wBac9PDC0wv5vuFsEkGDf86cJnNIYbvjIrYzoN
w0L0i25vmMNwj74K7vxRGA7vNaI0vKxkaXOPvdJp3OWV/5RYtBXeF69EzEfuV+UlZ5P+ALtqzhOO
qDomz1dbccuQO7Y8iJmRrwYsEl63eYQaqzoBQkxpmThtEBlOYR8IukVYC3T7IPQ8XdxcFkVk+Jui
idRquRxQoZX+KWRZbuZz7Ct8/DK8GWxnfQiQYV4YoXHMZTOt/tnAnFZNJi79sbkzhFc/ZAT3Xnwr
YfWaaE89GTT7NMg3bRC40V1e+BpH0ijufKgx9k4Z7vyrdJr8dfGrV8DBXXlLs9R57JDm7BHCTMwx
VmKFg9Ee/6qlD3/LgPupmkLsNCyyfYfyJg7QFx4Wg4RiwRggXrBv7augxXLpOFukM3O/u6CX+YLk
XXtfIIzrw6qnhHM8E+QhTq9hmLcwMfz+6CfTzzGZAYTl/u+0m5cncKV1TFcLXuUG87EGt39Ugo/V
C+k7unM1f+aauECmUExRlLoLMrk+Viuar8bX1YFmGRSucPRv2zBzQNSpF/S1m1LcozLaq6pr7gA/
s0VBUyd4Urb7lLoBPEVvXiwFctING3UuQu3cYoRiAOrO9X4sOoT42Mt2cwd4zgghCOTsWDtWSHF1
GL8R93Mx1sJ84BAgEB2ZxAH2t3cue3t5JKA+smu7PlmG6o/4uKhZF8LTZ3xxDCn5whSBFj9UMndx
3vbh3Zq7jzqrLBTlSIuLPg9um6UcXq3ZMm6Xqi1xUAQ+P4eY3Ps9gLalLrFQokJh7Y55NjQfiO9R
p+BQJbAsr6zixeqTgJR427gX3ibM8UAWFIFz0AjGD0TgVWcUW/4vo6g+ZqMryp3pl1vmYq8Ohs+y
2aHe2Zoagz6KBLCHS5cmYvOHxuSWHESpHBBuul+tTJ29NZhEsrUw0titTJSHvf0r6f+LvTNbyhtJ
1/Wt7BtQh6RMpaTTf2QGg6FtThRgXJpnpaarX0+Ce4XBK0z0+a6ILrrgB0mpHL7hHeym3YFAnr/J
2sWbyeqIBFO72i2g1KFfSvU1atlR2Pm7EnkJBxpF6voI5M4Cwdxiodu6QLfBsH26SLTlO5tGYJUN
rE8FHWM3eDbIgLzAu9yjzk0s3q5zdotWK9BdwLiyOAHXN8YvbP7xIcncdodbRoNKxwgFOk4iyDo1
Fm7HQSUWG1OXqpMg19ODlfcosMKnchWVBAfVr2YgA0nava+6+jLtWRepGKaHRgUFTBvo+2G35IcV
Iv2eHhv/mfnpQYELuZ/iOWCKIwcvrbOUQtzospFinPYDb7D4Im7Lq2Qc+n9bCbjwsgsuVV5hZUc0
cEc5xv4WTj0AJk3uMpzlbbuk/+5Vo+3TMlfhQJPfWV1NQzsLDyIUusW23gF1SmNXieg6GnA43TYj
5J3ZS+vge9QWbOpAQqZmYfteaFXiudet4uhnWU2rE86eBf2jt2zwxrFna/E9wIa8PWDZt6htkAYi
PvhT5JXnEE74fl4Tcu1seqMBs8elsOlpYtCkM0ZEFTAGUplRcjalbVMsZ/Q85tvFBQFBLIprZEt/
LAkt4rPfMv6btyT5d5Hm91JVr6kzxbjAJYF2fdJo8/Pf3M6ATNPFxAH9JKrpve7KusaWcJWr7r9J
KnXtQZYh0Uhd0bGCQANI8vj3G3DcP5N3XHtNDu8HMDPdD1JsE5In9eoOeMvPIZzJqALNsKNyjSCd
Y/VJTLAZISoqqJSdD00EirxRfXQVV4PzNbC1cyWRVB7/+2GBxI5lDGG7kr5vbvq3YamEjuokk/FJ
ZRH6tTOn/x7iFjHpSHJMe9Yl8tGo+lJrHOPm+ydj8l7F6/WtcHmjEk4tksH5oNJdLX6u8YRnTBaI
vSeZ0y4NJ04blBkvJFkM/F8g5fI19yPr1DHh95tLMYqNjXstFXh2g8cY4uQE6nt30gBSyf55tf6c
KmPS+ckN//kSPd93PF+Erm37zsfxGsM4tYQVFBDoTbE7XGaNXgfIdoImL/QMBQ8gpYJh+FTKfLlt
B2oVry67aT13tyVCmJ/ckan5vK8JoUEE1wQzHp/y/Ou0++0NWl5rrZq44aTLcFxAAwvzCGqr4UNP
iaffBPh4UFJw8WWSDgYWzUh+UU2YKxydjiN52/eNycEY2b/f2KvC38cbU9J4qgWOsr2P4nD+aDdd
2SGb06iYCDWuyb3g4E5T589ERaKv7pqkCOTpUhO27mZR9/nZCBYP1jWYDdDiU/hA04FsWb7Gxc5A
Gvtq5IcOJeE7LW1i7ghDW9o71Hqq0GZloxFCtST3AW1cLhQGX96S0rTEYhaMnNmElgbnnCgFfD+i
/XBj4rin1JgKoV8avKqqNGRAfx8O972sm5nqihYcKnnUDaRCr+D9Skscq03xuLaOCAixByJPjC1F
oE2qU83cPRs/JthuMFp3lQtmbDuXCbe1pHq9m0PFaNGdITvxVst4Ykr+L4PFv2e/wLX4tTwk3Ma8
7C6jSqMnjQtMHVMB26Z+g5l0POIi9uY0i2sGxRuVLzQfUaArX14f9v9Xot8q0T9qXQ3dcvszRozg
XTlZsqn/r3XAH3Xo+yodfr78v7vhafjZ//F7v4rQSv0r9AW+U5wSOBeAafxPEZrd5l8e7gJ2EKLI
J5Hn+98atO/8S0AxYROgMOxSNv5VgHaCfxnBQvqHDqdeyAT8bwrQH5a0uaLj2qFyOELNnv3xEMVJ
p6soUXo/ke0YKGa4jSQFBfc7pitZtm7yJ0lU1x+qdukXuRvc2QPWjECc/WyaNBRoanfO/bOQOJ+u
Y2hV7ckEpaG/xCKlsRZcA4DOP3v5kM013RlVZGIb+750fvozANRboI9+8YSMShP9EPBG1FWsCCTE
Buk7kvmtbLyuvE4ce5hQFi68LqcuOXmAT4GctNxyTNVhOXepT2T000c2j08W+vt1zsqGfYIXFpUI
xeujw/Z+nfsAgmEyJMHPaILX0J4MhJ1I68ux7/wTavUDHkFrim3ZP/DwKK0cfptR/0ec8yHM4Pqv
XrIIvwZohTrczPvrrxlQfbQd05fMyU01YaiFB0spDF2rzRAKneJugMk/xCCqLWmtTXUD22dBRwrA
r5oETCqw0DmN7lZ0zlXoBVRTPhmj98e+9G0QaDRZQrov7ItMy/f3OCep5QInt16U1Y02qlmrH/vt
gcNgEICJu0Gpx9yzsXP4++B8eDfmupSEae0Q72Dj9/G6kKdqH/IpnIeFOQfjkrZq/41Osotq/pSl
Or2uUCIZBmCqQP/UJ9ED3ia/HdXmsYlAHYLQEPtWlzX0/rFjGHPYTyTihYTKbwWZjK28JxYSvUqY
Q35xlULLdC4FSt/6Lu8pa5IaAsliUP4+EH/eSeAHRHy0rELbSAS/vxNSYWjooKpepJpYcofFgRGJ
UXI36V7u0yCS6rGjP+O25Fa+rx5r4KEdQWFa2830yVt539ViWOi5Sfxg6LopXo34MBsGldoZnMTo
B1oziCAdaxQMomVvRSWI9eNCascU+fvzO+Ljq/BCWxKDs1CxCYZx+34A4pAUO2wG6zlJO7+0aKiR
tuIKMddJX1PCy+Qqt2nZGwWOmfYeA+FB6NZ3JeTSBZUnLIrQi0xKBMyBxnfuLYl21T///TbfJy3S
x8wRsxwbkVs8cVgtH/YSqiYBKdU6P0Mn7ZgEEA1s3o89T4LIeO4EwULj4hPOohkmdMc3CCvF+pP3
88dgIexL4CJszBelABP84TaC1u2HpUd0HgKFxR6esXuBsRgXe1i8c/hM7PsgqhCkKjOvYkfFAKNz
PJRFMgu+aZuw25qdf0n4rQp1YvAsc97Q2vr7cDkfpzVAGUGUpXDNY1YReL5/q7OYqiasVvHck6lb
5T4b+qbQN+2K+mCFC+LScnOWX478DB+5sl52Qb4u1h06d9FpHyKgAHZpXe3lvEzaaqD1ghdzBCoV
D7viFvXTeAV5IMKZLdG1ssWpzuw1pEuG5mlEC+iTZeq8V3xmpyJcDJGapvPoKfKHDzsGM7Nqx2ps
Hn2v9jJv29iBx1REyhPE0NZZoRKiyYO9itk9Cyr3KPe8biewZLEo3SA+J1R70JP4fA3Jj7s4zoQE
Ix6Fd2SKWbsfpkWO1DOxdt08Nh2rCLpHTz3p0nUSsZyLXkORggSLHitgs3lBgAxk9ATRkw1/Urcx
LjDWSYfo/vrQWbpXV0GqTIAwA8EsQhwqPPN6EBkIDWV59L3xtsEcYH1AOS2Hf2MXhTm0KFRbvKC6
CoFpUlYDL/wQlPPMuxNetvClX+2YCn/j4boHPEibd0f9JyXAgJ7O5cnGDQ49qOeMP0Fl3ubOU6sy
scHQeGX+NFOpbptDOHbOeCdFvQ4XXYcTGhT8snNx04mjcj6JJYfr9yqoIokc+AggbI84EnHG2FbG
9Ozvk/3jrsno+xTknIC8D1/Ij+mVgHQK1qwpHlcHfi4CBy6Ey34z4RJenJrCDxvF36/4cTcie5G2
63BumwTmjyv2HdypqRTTdwGIi8k4aWm2P7f3c6afoqeiHqMM8SVAL64e+vjSZ2Nhnv79Nkw4++4Y
Fb5SrsFAeK5Ns0B8WBSrGHVrhap8QOenHARtSPBsP+s2admNkhzpjj2yVnV6M/ZBzI4Dlbwm+wkG
F5Zp4OOYiEQeSu3nRRSoO9rxRQDWaXLUeDsEFnZJeJLgJcokonCXIc1EZ0Uin2kWe2IzD+sxIbo4
jbJ8MCt/lJ64BhjiU0ITeSfm8bPS0Yd9DSoZHWOAJa7JCf4sk8DWS6qp7f37UVfQm/Ze17kEsSOK
vMDbCbKwOXQmatPIXISCL/HwGtlaCp1sVoUG8RTdRVSwuV+3TWEqnaSNK8wW2a697RzaYmz69Lh6
S86qiyYUjACJLUHJ6vTpmH1WSPlgbCoDIiDUzV12Nd6g43y0XG/pOq51Vrn3AeKVrK2hic0NDJbQ
Zum+rmNKMAv3FgEdYImzV5otpWtaDho8bQjjAXybb0GG6POnghqrPEknAAEtEsFTra5MOXk5B95l
HnFBWqk/YErSCRR16TL19Nsr4O2fxBYfMn3zaMBNsadlqUA7Id57fwoNM/D2QtfLvYhHs1MNXcvU
IqVPa4DRQe4iR4Qr3Prgu5U5H0sLzSzcHVVZxMt+LZWDFlcIf2S6N3w8hgMqj2D2ITXJbgLsM2SK
yalozO6m2TZPUreZ2NaQSjW7YDpENv9FjuUwFCWqSepqGHyD6gSRkbEkEvrU/Nfb+JitMAc29b+J
7f+RhnxYowHhAtEVkPmAtNP+I9R1ppXanGqtryPytewOb+GtmwTzmIMcd4Gnf7YtfDiOzCWlKWQC
JOB/RE3vh93O0GpWQIG+9tphhgwLfBlKmuvA+EAhlzViLpNVw6RVhVgY8GKMKkIWNj1GaermYrjx
FRTd7BChn8BmwIIcb7uCLvYTMBkWPu0VDqpfrw3UVcVQzkWADwMC7rZ5HXE+mxdhoUjJl3BBIunW
rsuaO8FWk7MpV4PJU/8+2jIU7/dEHt4cAmwSjiOJgj5mNoSDyLrb8/I1gehiLFS1UciKJjvKrmhW
ym7Zt0mnMEkIXTdE/KDr2rQ9swstZm8DFqO1zru4tORlhNCY2LZTPcc/aP7aJ1OkpdrlfoUApMRK
lypmrcruaVqdYrqWIyyVdRdkVeghI0v82OvDhKTfeEXtL4I+p0q7dC6E3aECUFVdiOnJPGhUnGq8
WFHsTKqxk0ixzznGTGgPQyEEFGt5mcwOISBeeacgsEBRsWeHohbQKtgUEfFbFA+nQ+ITmaHSWUzr
SlrLVGxOZ+hTetPiu6MO4LfRhfAA3q9fJ1W76YOWBYK/Qg6us13IT+G3KIhn4Q55wCmnx1HEJ74r
hl2Ljvt6HoWVbR+dCQwbmlN9kNj7Jq9Leb94I2Kn96BL5/mrESwbLq1+qKxbTgxfv4DyUd396o8w
EjZNXTtJ/yXE4wYh9pTqxmGtJYzzDd4KiMht/W6l6v3slGjNvCRuU4/zjqmytD9DPUyonNPZ7gH/
DqijekjBgLEt1DEqrVxdhY5v5flxVI3bF8lPNH/EwCjPQBY7ebkKGHQZOO2ux+JGKNsQVKtKNo1/
ShMpTYqLypvzNt6jXzhM48XkgSVID5EsJ+3dRpUr2lOVQZcKDswVBRGqwWmOYx3dv3QKN7ElVTvs
oFWv2XI60SrC+RtQAKcNkCekkpYdOHztfQNOp7z+lMkxWRFib4QtADQaoi64OAtgGXUNgxMtxuvh
7ZtWmgJ9QO6DrL7brjUaS8+rbqFMoH/fNbGLfZll+f52ybxc+8cZse4SzVc5mnPR9qyUx4kFon7i
aY4ggIVY3aC6FV8vUzM1/g3k/WwqDn4uLLc5hRgbBiiaZcKDQdiGoYmq/W7wkvwBSFNkrecS4UxG
ylpatuxLdu028c4tEXV+cQG2KXXg12dTFiBKnrERxOj4OoJ7Z8syt7SMFnYSCAclC3QYu8HMkGL8
YFte9c0FwMj1yqwIw3sdBy0IG1JvRtYNNKoT4xb6t/kj3D8hCwoNgM3cnUx6nn7bJE6FQV6WTGbE
RDHkfEEFcqCaXPpmy5fjEAf+NpwGDJjQRiXeOA4gI/hc8/aoYE1Whq/NfP7hLOkjrgbD3VSkndS8
HqeRiev92ylmM86VDEHq7CyciHkVeA0HKILTHw/JOEA+EmltpwDd+HaL3IenMYCupW71w5BVOq0Y
LwtTzmOiV+nMl0Hmm1tOedPNeqeYWVxB8KP2ObJmM8FUB4BpPIPSwPeKsDRDM44OH+WIDdqJexhx
4OYZfz1P1wnRPlNwS/ieN+MLeZd7OLcjCDYB0Ab66YPCsfe/Zk+09iF/0kcGhZ9Fw/I6GJpZ021/
xbj4oHnmv0QPiQGXr866+zXUEAvMx/8zyG+fo1Lg5pe+C34e7iVOieMzViBwUo4p5HkeGuPVmd+K
XRGn9h0JeIyEh/f2oup1HJhqZN54WZ1WDq5jiPznybioa5Sna0ZpdMuCj7jIqHNXlDki8Ca5vZig
FzdQeq+446C89oySsRnBumEFsa+9PVPipuRoQFcqNTknAHBMdm6/vdq36YF+aMH4ACzlN/aeX5iH
n+luM0+B9pjLJDJRfBOxeDDH8JhTqYcznlSY4X2bSCvoRO6ShzR/xUm7nt8TtNiYXUCOzK2/Dai1
Ir6AdmkhaunvLdur8uwUDTZ/RuHXFJFsfFc1ztkXYRabykc/8X7T0XfbZwfZOaYPJIbSPHwHqkRd
gwwyN1e7o/mCqWvAl8JAlwxk2TP3X2kEDKd78EVFjB1KbNovSQt1U5zk/eI7wznyJmaupFkPCeX4
a8hDlBy5nTnFQm7acALUXBy1g5xzfnTaVdn3RG7wm3ZIzdG22tq98dTbggGqSZlwq6G2CUPfVG54
TYk+9evYLGechUyhJ1+0yoJDTrA4L2ci7Iu5PhkkVF6QkaEs0I6O+piyoRM6ms9DAe/5QtDoFVdl
Czftaikn6naePTmUilpq+XAUcsTcAI10GVd3krgeH1DInckComU1c3/C5Yki8Sxalx0GFE+hYX6U
HLHlfraqKOxPPfSDV1xw1Jyx38QFksv5ya9ycjYUSZcdNBTQuvmxSCC94qTJEoYDOqFZM20dFAwY
ZOM8Wh8EiKVpuG8BU07qZHh79BncLEMEqHvNeaI8nnp4masNLW87QAfnZ87cmFlDvcpM8bf6KaSd
iRFwtGued0hTly8dE5zPtynVRwsGG4yOxxB4YxVuKFksqrwUMDn5hFock8OOHhShu19FltUBRBId
dNV2kYulZ7vyN9a30ltEWk7VsPVkTokygouqHqE253W1HQoKE945cAyzngaJ2hK+BnkwsFUKFS2c
eT2kSYaZXM8Mnk6FKRW4OsipxWdFhYDVOa1ZnvL7RHgWWWcT9K4uvQpFZoqUtea4u4TKItTwBRFL
2F97wNzWkhzU1HhQWShdwGXY+BSB1KNhdZGScxiiYLBZLTBe0UHhjsSAQnIz061zO4fJ9zaSgE+p
RIvUTuE9AiZEr+5LDoLLuusIpqkqrE0bqkf2W+aXNSGOsxzRtzLPEDWVxeZPemmqVOC9TAGZ/k49
NY9gK5PWeZZzoYorpdpmiQ7SrfvB+mdKnQyhVk405J82fUH928LGz/E7ajMSK86vNtodMWxfbxEJ
6GSf2KZ9Ccd0bF1gUwGliWOHNxWUSMtFfP5hldoFsqQ5HbCYGUDyEVPiYxZqRzPLywxf4NEwK300
oiY6U/Pu15O8vcu2ySgQbz1PLOaxXrebohjN/hfiBskXon+zeNO+NJ/Ah5cxizLXfA9BFItPLEiX
8wVLXI9PkLmb3gaSDQ1LOSZajK5W2GjNPmOhmlUZluYnv6YsMSU7UQgYgR+9leDNdmrBjpuXDoEe
x+3s4EYnaNGgmmxXFOzBsUShe4r2vVnlMeLxjH5Pn4gvkrAMptdqM7+lTf/hirqlufM8pdP4+OtC
XhdypAEz5mW/ZWxVmq0+YLeq0RK1t9cNK38rNGI0Y4rRVtGaImQPIVpKLK9A2EWbpFXauoPL3/DM
w0QXbzxD09uEcYmcuQbcMXNb+nXBWXXOObKJPG0WeQObniVZTbOZk35Ezz7FraWvSrSXsoLVeHgb
EOrAZtPLA2VCLNk7VnaeuAK86ieFrw9tI2o57A/MYJfNTTl/lJWx3CI4zRv3LkFyjbuGxDWzGibI
MVetJc0KKkYKLzinYOTMvX+S3b3P7czllenVgGMFRcHCfZ/Ydnquran3KVW9bY0ZNWDugjyAlfT3
S30oNLGabN+2uRYlK/6tTFr/G5hkAtMXRISS/5kjdj7X9RZusMSIIKRnxY4Mdp4vOs14w7VEQ9jD
tuV1c/z7vbwvIXi2zfwJHI+Hpx3OPP/QFkJlBPMalt5daAhbj6nnmHi87wMIGmtN6PzZOP95QWwM
KRwo+FoUF8MPdUXkHm0HWZ/otp0rDoo458Q/9Zecbe7Xyv77AzrvTfbME1K7tVHCdFGIoB314YJz
AfAKDwR1+2vHmJLVFO0XJRbPO8xAPMZDBhKs+6IngWBlqSuzn4uOrQFxIcl59MkdvZ/p3BGpFEh6
WqMQBCjRfWiLLWCRESoT7S2MWLOoJuI61vis84h9PQ3GlFeQSL2wMkPB4UBogR0ZX2CVtxraQEtm
f/BKUXvocbC1LFu2+paPsz4igP+oiyBUPr31s5q3bfbvD/HxNfLipC2MUjclWfTNPowq5y7QcGR+
rxJIZQzn+hoINQj66y9oPAPs/e+v59m8SPOPwjfx/ZpBhbThBdv66texN8dJm23smp21Nkj6+L8q
rXmgzgInoLLIxs1S/WM7EFNEJXpMM44bEwUTJJu34aM5IfZV35oD4+8PaPaX34FcQUj7CWwgoBQ6
xdRr3z/gtKxz2kGXPsEyoMvB7JalLx5Vx4L5bAn+eSleXUDbK5Bk+vhyvL9UGeFUoGMVn7yFIqNH
dYR55GL191kL/BcU47cHo1bIpUDVAj1kCwk+tgttm76Mj8jUsVvRTe73rgdanhjclq6u/0H4iB76
tkYOaupDZHtXskVEQ+LBKc85rYHgxNs6b6j8XLiS2oN9U0ZejPKT0e3x6isMrXL0MraRS8vpe9+2
JWkQvEWJwU2JfYwLyb62EXIAU+9RarsQcAKFugnf+nm5IhkR1/hYOi1uzXEyhkBm9KhSFPbsDKjG
CYmGDz4TqV6knHe/AhTf4teSTf4WVhChBxwW6nUbe0s18gnVv7spKV22blJDEwZMo2sR0NZuQJ5Q
uZoPEGIp7V8JaD78AesttmlojrLa0bvCCQxNv6FED6vqu7BKd6rxCyS3/1PyaDk2oSK8BTKvU5XO
2sT4rm1gDnG/HakskVvkCl+UoOaSZU5WMZ7ZdCtSBGnnsiefop6PGdW9IOwNYTkuQyixRkIXwBQD
+rGjzrq85WHhtPSixRxAl5RdqcD4dBk2WTIEGJlauo4nu9wgb8n5eYMbLoQeCAJAGNuv3hLiDQbl
irpwtSMGBC97VUOJqNXXFB0iVJUAIQEnQGceWkq2LR2Czn8WUs8+OPMw6HQfHW9ehuCKslnUfEEe
I8vdfYY+g00mzMYxI6g1QPhx91W98G530+yumCvZKJZhskFo5ngBuqxLNF3kYT/0K35JCNqTTYcB
+t5zmtj9UdpYGz4rG2NHIP+SgBuelV+V3beKygsaB2AxTcvt117U0g+P1UWAsR0JB5JaCvWbX3EW
hW8TJ2JrYg6dt6mBlzfRYOWDgSaiDkHENJuxs1UJlbSHLsZtuDmWhlOO28JXNvE6uGuq0CoO8IZj
/B7jeLrzFjScdhiYRsdUjuIktcV6WsJEOaGSUd/6HXZPc+glqN4MhfFvHLuvEZP6RMYGscrqS56z
rim+xXZa72YQ0uSihRiOJLuUlNzKO0eD7rHOWY7V1KgLNaXNzpcJngatjTlD5s9yn9WpvobCNNh7
ovJhHyyQspixqvyRNPrOdSQOmtKKz8sRSSOvpwQN9iWGIKXDXRJOwRcIFi19/SZ9Sfs2giIGyHeR
VbVD+hmvsdUtD0uEkdamajzMTfNgqZAwRbt64k+eBuRjz91c6yO4h+ilDfPiiCR3gbNemHmwD+z6
rpHU5nEPtNHws0QdI9y/Bk+FVXmk8rr8OgUu6pLuYJ9JREPw+bEsgQaTtx66oa9+9rBgvlA8TMEr
DSJ8cWj1kM84jXM7ulmCeQHuIHunL4fbfpQUHNgKdj2Q5TPRQ0/YeCWUn8gPoyT4lo5uuJyCQNA/
eldmzr7WzUCak4LC3ozCC34Gg+eXOzSqurMyBI6wk4g1fplHhAc9evXnXo9QDAzBpH7CTLG5mH1p
n/cKSxv2Ts/0UONxOpsJZy9tPx9PqX5DgMhF4u4Cdr8XZzIqjYhmOAlpc2N9R7lp+tlaKFC6qbM+
9X2G7kUYNcAH17Vn5iYFYHEQUx2yKeuUz2cKk09Yw06TXi2Oz0ZMSgWTURTiDKfyojmDJdId3Ea7
516BRQmV3gdvWn7YOkJR3WH5jL0ekImAOruJZzx6dpgOi730h+qqSWT3HegwMZlNeztGgzMHA5HD
YYk9Y2cm5BOd6XojXPwfawoFG9cuhy+zU+Vf+mQZ8m2OAMd9myztN/zmS4ybkcTZRg6E3E3G/dFx
Dai5sfBmnEjlHEw3oYsK/bZax+wJoiQcztguH5A4ajdNMzpfMOMLThvXcFdxMj6TaQVfM1DzRUa9
f6TtIKG5G/PJSONou8Q6vlD4/aCQ5OThEzrAtr0LiM/QY8/69kZNKj+w0SsjfLaie+3UyQ04HbAd
GKTeowvXHEdIf8esGdUTdvX3eLBl92tbrsGxbeQCd7eMfy4MyDHBNQIrXM9e7oYu9HAnly0d2xyd
eDsZx1MV5s2xJQ51NrHfh/dhNYTPYm7E1wzxkudxHdefmgm+G/3avZQAC47oLrq7dm6HO+JLa+NN
1XgBTzd/XGGaHkUBR3VbUU6+ShZbcpbN7Eg2om3Ug7xcnfg0ZrZNj+pS7unuHmyX4P5H98yxK3HI
lOiRN4jam7BKuhNnKcK7suzW8xilqf3ss+WSBpfpVSXt4azTcrqp+qj72gWB/IE/ApuD2y7jlUTL
bw92crp2BP6zc+dPp+kEup26TVAdI0i+O9JjEJaUPcLT1eqiC+zPui/QnJP7gNLJ93YNhq8c+PEJ
i81Hp8gawDCp9FCEkXdBh9uB3V2GxS5YMbtnvndQ7GKrvskpwd/Ec93AzEKG9dBNSDY0g5bQTbx1
vehCqc8BKuVUB8r6ayzWEBsYzHr2ws+DE4ee33ZsMJ3D3lFQme+sFytywaBdLJ5cUzR9y5lYd+dr
StrBRe6J0R/2dt3lhfEvaLClxgvwhipLcWXJpXoohu6J30Gya0idBySr9C7TfnY1I5KgkE5zUjye
GvdRW9hrY/U02ZdAffR96o5je0zcAl3zMHH8c6j9XXAI7bIKz0q8SHf0caWRHE+mHWqTiDtm6xCO
m1JE1VVt0e8/X6wWSbqdsqehu2jDkUaPM3fOdFrJtrwWs7S++FWIV5uau6TeJ2HT3WZxOpZ7Wr5L
cl6mkI93FhK1gBAx67GO/tj36+2Cp4ZOjib0sHdhO9dFnTNq9YSoUE5OjqW34xO5bL1SR+Ml1ZIM
/hYuo18nH8ffbW0X6gK4XuQYxbo0Px9IxIcHDyJj0LGPdM2ARuYG5j+wohMjC3TmoeRdZV9XbM6Q
KkZv2Q71mctmZ58Gko4AbrMLRh/J2Hv6DmEsfF7g7hdIqnWYyqLjaGFXdJcKUDMQyGXxpV4cCxdv
Ek1Um/3WtS+mEGcsRBCo41/6OLhPOwByK3yoNT3LYNJv4QvmZ4O1zH12XSyWClfB8Ff2jFG97Za5
QWk1rldeD4PMggExL1QxXArsfc16CGhvbjUOceVeOrpILvKE7ix2O5R5t+sw49coyoXGj6+z/KRK
pQeXlUbhZZ5SJt1lczqfiFg6wU4FduJTEss65zSPu4Z2pEbqeONOdL/V4A5XlhfOPhJkEaRYHyIu
pThqdg9OY3UvI2ZTOwQ4MHar68gRkCISF1I1IVyChhS9eaBoyEcl6hYmae0TmOlgSYstO+nAB2rI
unP6g02oDdQ+abBt8uLWmXEfL6ELJfvGnRH1uHSsUel7mrllhHVmIJ/icXxc1yS+j5PmMQ4bL0Pm
aSrvJrAdmMxE3dHm8EBZTKuO9pe/nheLW1xh96gPY9KF26ZtVnQngGmi7V965R12bmrXdWrZ6CCV
7K/jUP6AQ7Ye/LqgjRfP0SUdRixtnbmfoDpy2MibEImDOx8AUYfWIrUe5gMTBqfVdHpx6ib/0rRo
uOx7lIouetjhd7rth3ivsWKNTqkao5tulZDPyzprdy62lQcUkjyyUNvZ49RZn+e4fSEpO8tzt6Fp
Wcc9zWvMoeqd6+LiXmlfH9fZddG79DmEd3Y4tj0kelVfgR+chtOmm9A16VGb3bYYZGyl6scGcd4y
AkMKIFKf9oiZzejyW84dQjPpS0TfG9or/bVdx6KcNuuSd1ec8hz+KboIO3xSihduIbrl1EmhvIYK
rXXMqDKsTR+pvM0HQDvhsbbD8uA3fnaDHkW3HUuF0WBV3qO1QkGVxO3gu1H2vZ7cAR8CBMe+Cxsj
VTQHohkj7DkzxmpankUNyl3YyFLhTvGRI9kV17C/9dk4OemPPBH+I5aczrfcEdMFXiYAFNBbPRWU
jB8ovrt4NoXr3GxEZreXKooEcSubo5mE8odEJhgiblWaU3t2++d6DKx0X6iURijFZHx1UFozStVd
OqPeh0AxxUJ/yhzcFdhHoIilmYeVW+8+J0ky5Bu34B42GUI8wTbn7+LooZgTydJ4p6XSLu45CUDO
jlgrj89KmMX/bsjakm3eCGE/cvCiIRRawTSeWEOudkOTWSdp67n3BjeAgcmYI1aMC9i1583Zsx6D
huOBzPNQ6wg0VB154oLWXXfeLIBKNl1MSHMx97p5zt0BW+ieMuOI63Ex/xiGhbXCoiRP0w1VzBdo
YvyQjty4x0dCnFGkNlrt6Qyt0MBGf0ogpNEB347hXC7kbwhheNGwQzzZ8vaoYoP5RT/EexjQrPkO
U2re5r3odwiStvaVnnwHr8M+CEEFEcMhUjklxXEiqDpj96um/dwmCZ70mJPBAVxxLLhCbNTB/TMy
SLyltL1m36GwhFpJD2ZBbmVSQrnEUSkeFa2UEjuhnCCt25s0dsRCvk2RCfdEFa3fKnSbcuRtnQmT
w7GPciMwhF5Ds+0cHRfL0bLdrJLXSosIsVmnTcVTAWwUkaXRCuYsOtAwQ9r2EgF1hUgj2fYsURta
k7LXW58D11t2Cf0rxCk1aG657CrcmMv8fAkiV9jbXpOANUjWUh0SmxmYd4gRqm7a9FuMDXod7yaW
Cm0U2DioTm7Gua3VcIiJ1apTDUu7/Kdv+3n09qgfGMMgr6XXdhfZLr2XYwNQaqh23QLJOLvJdJPz
HiT6vCkuPlrTA4Co3PH4P3EU8LGvRiGmWnYhsnPeN48uU3L3Vqy1GtNwGHCbozTqOtHcnIfI2pMJ
gxcwfRDW4epjIBjZszqCq15Zb62Dm8B33aDlgrFSQKELm9U8wlOFI4LteHjQCQWF4GIgoJxxvUE7
Um41Ug0YPq50t3hbHHlZnT2LAB5rufOKQS/VudA83orAKCiLfgvoBSbqnRi8JlV7BVA1FWe21u1S
g0NKB2IccocY6w1MHdiPraHe5aCQLl3AXITuTciOuWDzilCJPKaDXy5LQxUWxaAWIU6ikWJC6qCa
ZVrsmwnETUjtoKqDi5XQL9hHVqEiumBjFOJa68g2lGhIrkIe6fuVD02gi3sLdA0mMzXks43UrJ09
aJPyxa5yoizQ74ha72vVozMAp/t/2DuTJblxLO0+Ecs4A1z+PtDdY1SEplBuaBo5zxPIp+/jqrJu
BTuVssb6X1clxKDzgiDw3XMqGjhXAF1PNAyNeE9J2d8EaTy98UjHntkHTu+wczv73IZHnFnLUh4b
pySsNQUcBDdG8TYL1CwuwCdWnA9g0F10DnNenbrBJMWoIE5WNOdM+TdY/FfLd+fSyuvzHoUb6KzL
c48TXbFAMIojK1C+EKOs8bxT57tDecAiqL6gNlcLiDT8MtazzNMcqGBaVV87kwNs4LETnwZglK5o
0S6z0Nd3BKTOY+Ll07fYwIJj7FlR2zhu8iQO6dOaUPuWoyUJ59htUO0j063ro7uY/dnqa/GpmAr3
qpON7Ljes6GYenyhomB4KGFYjgfbBJL5QvSB2MSua0jZ7cl0tBMLJMsmV8Tm1kPMl3e5c1vW4feK
Aze1o+8VN0ruFzdG3NdE2UdQJw3ZuqYkumEjXjzIysO/InDAn+hb4IcRKgY+TbbuTIN9C4+GDbMv
AKgh1cxR8DQaZs3fuTahbzXwo/ixD24QyStipp6/G4SX2DzMmvjOYBru/+Ljck6eRFZ211WXY6dn
VjD+TecKL/3CFOksJ2dys+d6dqJ7YpLxt7izuPNyXkGk06nAzsiKHxR3pTm/l8ob38xdkfAnwLfj
dFiUNbOpKGlWyL3g2WL7EKdZVs8Xi02L9DCTjfk4Oy59hF7eu+fKzTLiiZ33to1iMIoA2l/8rrd2
gSCHmOAYJ6Hfr8uOlqPlgZ5KOz3YYz/R1FVUBOQDiEDTBRgl6TQwyMRB42hWXC4aFqIRfA3vm0os
dsgJEeesdK2n/SEGicLUe+0tBnvV4G0Cw9tjGI6rpb93xma8i22LzmoT0ZIICUI072YlBlLHQ8Vf
SRpA/OV2CX3/JQvwx9a4rnh76V6hwgYWFWSnUUAcJW/T5MALPSN5xXbJmxVAcL9b/Qb9Rz4RsDs4
JsaRFVYKOxQecTpiI1jeJ6f5MfdwXOyoV/t58JZPgtliulVD1TWYHib53HvdgLXa8GhTN8j03DjA
qe6dIrJvZYKakphQtJS7zoqCW8NI7C+0h+c3gGf6N2T1wJGnEvFzNYxgXHsRLHtorVm3F7ObIiWb
F6wkRSeHCOJFKgvm384psCLAYg4Hf/Y+GFHSqAd2rgANE+TAp1o0pfUpDUg87EqCGA81CRPzKGYP
r/Ia2HQ1tBEkiSN0fKQBnurmPe9NVnWszw+J00ES5r75j7MzX+2Ydh09AKV2XlpSFvDRxuKT05f1
SzdAbknSir1HEpUEpeKJR77oPsXGbIIsRw2I6GK17ruR9p6efZe/qng0Lh2g8eIAJFU8DuNQ3wxe
S69HJ/I79gXE2YhM+YEdY4STMUDDL429OkdMOf3z1C32BazaYO+zSV6xKZVZEp2p2OIRfS/BCCYV
RKHAYOEE+kOdKs+eime6ZdNDx+bWoeNRd/et441Hli/WbbXUCdnA2XpJokW9AP8AfoK3h9ZJL4e/
U0Q/iBVfJdnu8F6y3D9ZbmR9qUmgv5j8Jx5iDG4ckf8Xem7kveKQ/9RMA1Unx88ElIc3zQhMbScB
BFvUwfomiA2ayTvLLU+8D7qKz4zeOeDABCrUGndza3cfMzY7DlLxodLWV2WmSqz6A3gE922WOC5i
Mnb1Lw1SE47CSFrmjvN1Gdn9xycHOLntvvCCyssJhyH9LOKFL9q6bJ47EOmu9zgAWGGW76W8ZpO6
lv5nQgJqycqWswYOHOtHdyFKs5xmcI0cLIAJV0NyMcekzNYLQW7UGlGqZu+rB4QxP2e1LAd3H7md
OeBNmjzwXUxeOWkWzrTIR2SBlfrmgeCdtbJslKCi913ud6a6jItiF3Pn28oLXbea5V9+VQ1MKm0D
AhMapvAS0zuwziOncDAWP44JtLhkrIgjs4wnVbXQC03REGN3YRlPSVN/N1tjEcgV2dYXZP2aeckT
TixTEIzDAS7aNUTOM9hyDIIJejXbp8nBR56GqaP8rvtQyzmasgMHsZLvPlqG8Po8AG65Onf62Ze+
dTRh5PTtlxF2iLVgv4pRlXOu67Ik260AGNrpHNEmmQV7dqyvf4nrx2aAmzVWSF4+jmC2kbinkcz5
38jCC1/dAovig/k2W/oIS7AyAymm8J8PHTetbxz+0UANJYE1JqfSPsGH10eBlck3R6aa4KuZ0UXy
n1NvWPkex0+dU8akPWc5ATcwS7ezxU4ARiWpUnCO0u8Hp1LiffbzoOufr+v16TKXJTinp10VliuH
h5wVvb6s1FtoTYpT8S2vm+tBS/nv4EcJ3JEH0ag5LvvD8evrM/nrv+hbJnfj2jvMke8VMfBrJoNN
QzmY9Et8L//9L2LCvAYwHBQZHM0jL3RHQnCTqQxaPtKMw8p//xT/n+bwB5rD9ZH8756X/wVz+H9d
fOUIv+YJX/+T/3AcPOdfvmvx6BNycwkJX4nB/4EJC+dfdDv/bICX1+Y9n2jLf2DCfJv8S0iO2U0L
vowJuZL/jJPkK02YF/O/SIuAXiCp5gQmGZX/C83h9Vk7/5ArCC3w1fT6eXKxM0V1lKDdLsaPhMC+
ROOHX27E3zT//GZk/5ou+iU9VHixObikP/l2YD+WJd/ayT8Uw++G3pbdugxuq5z8eLXLm47xhj3w
P6Vffjf2tQB/uexmpKEnyqP8aM7Oel+z2co3OHtrejdlM48R1hB9kcr8iMncrMlKpd1Rb+TrVPXL
ddeZmalFWvlxVdV0s9IZeCjyJXirN/r1bv0yOszPda7YSeSroRP7lEbZg2+4H/UGv7Yz/TK4IEI+
u77KjyMr4zMhqM8zfgzN+0J1/Tr4KvvUbYVZ0JBMq3S83qVdfNa7bsr916G9Sikm4wE5anAK+s9F
qlk5m5rkZ2vgULOS6/kGfLhGlb7CnWQHVOuyvU1hRnISyItwuo6Lcxm6hbW00Bx6U5iCqMvsF1Vx
zOSobutstO4jafwhlvibyvQ2lekNgnfbwm1J7K9tE+99DvT07si2Kn0/UiKz+SEzNkQbdr9cg5S/
3uCbwkxxx/WcHeTHtGlRsk/gzRplhnqDb+qS+BRtHFZTHLtlKb6uXRlf+swOLnqjbwoTVA2Jz6kv
jt4Le4zOnyh8v/shNyUZkbhZ6KAojnPfVHxTsC3hrpZevXuboqxIkLai4imJUa2DYrZxH7N5rndD
NpU55YjV27S77jNx4l+olM41iWJDa3R3U5hJVURrTOr2iO2bCQWvDiSOTu/St7m9taQVBo9gcQS2
jt7ZQ3OziOFPTJ3f/KTupjYJEoEFrBm9ye768V3d3Ojdkk1lErKqMvraiyNnwPclmBq2MptHvbE3
hek7a2JipsuOcE4uIE/Lz0ntOX/pDb4pzNaXfU/oI8Ps4+do6EyO+ANaWfTq3t1U5lpi6ktdn8PC
Pg1XPuAwtBrqpHftm/rkvJvzaZMbYxcFtlY6r86TD1JZb/RNgWYWiYkK6i2nlQ3xrnlvT9/0Rt5U
p0/+jpzTkB0x9PQ7b3S/0QOnVz7OpjarYc2MIpHpkbDZoVTNX4nFrpzWdV+/DX5dR1iRB5rWabOj
BRppR0vcuRTs4ukNvqnMgR3xpeu48HzmtA4Kyq7I8ie9sTfVOaEZLW2PC88Y1nSq931ZvtEbelOc
lSKULiuG7sQgLoMjbsxOCb3qcTbFmRcL6a2ewTl623neoXM1r3pTlqRQ+o6AbnZcinmP5gSLHd5V
zcdkU5YE3rrF9BMeE9pM9n1iukfaqN7r3e9NVRaR0VQkZbOjD00SCzEdpt4nAaWz0Vu9OZviFKIe
mmQoMmzqA5tLHyG+6f2a9qY0F2GMKnIYuTaWGyTi1q7s13dat2XLOGy8JBsndPTXvqwvhjHegbf6
E7T1+rT9T/D8vz+9f5JDfvnsqU3oQ/DfkuPE9t1zZqr3rhfbf+hH+N3gm9IEDJCmTjCmx9hK7hFI
891jzr3eW/knk+eXKw/swTDxy5Bvmb/TjiwrvQ+qLRSZfXA2IGPGjWAcmIGBJDDXe/zsTWXSWMMn
JQ3Tx7miGx8nl9RcWNmbsqSPzcqWtkiOJl3xB/QNn/ig/b91XfzPM7Ipy6gBhk7UNjmmQ14dpUHr
AZpCvQWQvSnJymCfKrUYvEk/BbDvk8TUW8n+RLP98oCg68yymFM6nj4lOeAE9uETzdV7tq3N+9LM
CFHMRN2OUdzcUUBPBHBsvUnW2r4uuzkGYUBRqvgzL2VOm8dc88fcbmIXMrXmEb3K0Szs+ijj4UMf
B1KvdqzNC3OeMASQ8kuOYvAQ655sqO5ac6C1eVuOns23A8cV1A3IoIBE1U8fsd7gm7oEm+QOycT9
LlGXEFiq7X3MQZjmc7ipzQyld7ZAFz3ay1TugNYj51Dpn4hcv5ljfx5a/PKUe9M0TqhJkyNomIci
J56+Gn+ihP5u7E1tZjgbJ5to0LHDRrcLXPeYr32ktwQ3N29MNyac1YKlPfqtjSwePu7eKttErzy3
MC8OaseYg9CE6QpPavPGb160nhVzU5tdKVew7sQqHbTanCAG0xOnPlJz9M0bE1tNk5GLYlZZVjS/
0Juk3jL5p8jvl+cE1jlxlpaRM9wgC6ipddUrzS3lqluICbQBI0MNS3aJ80WN7GDp3e1NZQphLoVx
fa/lc2cdoO9X+1GV93qDbwqzaaUDLKKndMZAgXmaDlMgNedwc/PSTPrCLxOjZfDhLl1O5aS37DE3
NSlsTmYmbLzHoV7umqK4X6ejzu2QwaYgzU6uShKYPdaYVsjHa73gZbB5UVbuPPZJ37F6kOriX/El
UXLQu+JNLXIGX8kkmajF1b8p53tnSW/1Rt7UYbE45qxcXjdtkmXP0PreV6QeteYmzm1ff2qrsotz
ofgJa1IJ6FSaNtKaPji024zsOgIgCS8yd3kXj0dw/nq3Y1OGFsaVriPvewT19nUh2LKujt7SlUb3
19c8BKDOhpLHTjXReIpy4jAAbmKtCYRG8tejl7Qa9NcIxk+5D94+8o0S7pPebdnUokPTMZihisHj
qvksZGPdJcgQer1rl5uCLAK/mzJaf44j7Te7KVGnITYcvWvfpgaaeDBlW7N+9fKu/bhGpPxDR4ye
0qsguanN2DRRfsYNa4cie6LpmHay5ax12+WmOGuyVgVdcbxwSuuMhKkCiw1UX2/wTXHWYM1EN1+L
szwJd3lc0CTqjbwpzuUKcSN2z2xVyXNere0J4WcW6g2+qdC8zGlfcphll8FullDE61U2lYEW1rwv
9utC6sxy4SuNf6AD13NLC9G3rLXdZ72r31TpSB+JY88m85b1zhP9zlJ6Z91ACl5f9hgV9uxeZ0Sa
SvaJE5F9DhALa1222BSoIGFmKMXgxVyfk/Qe2NhJb+TNS7OQdNg6FdNWLvs3hTSsEC240Httik1p
ErS27Iiul+MUDNPdaJrVXctZkt4yYgu78E3stjjq/TDNupjuF7e6LMAHNEfflGdeWRmvogHOFw74
U9AN6yUa4kXztm9KVAjQCdaQMhNG87R3BPDbxM+U5rVva9SgOXIOOj+kmX48k7q2QsVnvt6EvuWt
mpA3g65q/VDSCokkI14PxZINmte+qdDKi1I6DmM/TPIJnhSZshPA4z897teZ+3/vQsptAKjiRVfh
nfPJk9bZV7Gq9U3WOysYZVKK9E77elPwNg7k54kaGpq8QhF11i1vb3MH1iHSq6stvIMOTVvNS81f
EfjVU+u2ziUvglxvsvE3VYsDW7RqbfxwGNX45BmtOheJUG+0Jhx/805NQTUKz638cB4hjGTTIF9K
dxw17/umanEPJyofCz+sFjs7G7SbvZnaYXjSu/Zt1ZZlQJMlT0+d2/WuMvPyfoa1p7eQ8TdVi13C
oQOVO1Nmo4Sb67frvTl4hubFb96rZh+5xmIwPECmOmwNaR1KGeuF1AjXvn79CXjp0k95aNAcPBHx
L+8a0t96X3ZbzFDhsHOYxfyqdFGlABw8dY6Ax+g979uEkGdaJTF85jPPVe07j8alH0lNsF3rmfE2
L9h0itNWYaAM1TDSn2OCZoDknOg9M9uUUGD2jqivs2UplyFUNEDuOn/19d5SWwVH6SwI6vFbhvFI
17ci236cpJlf9O7MplZRBMLQdXnDDuBiwn4CVNK7peYD6W1qNb22zYyJwbV7rToM5lzegmDWC62h
iXv9uPvYRyGQlDwz3mSfWY7J/WpjPdW7M5tSVSuMBDmaFFPaj48JYCUMzFat94bdZoZKwv0EnWYf
REL1TB+oezOCUNT7ZPK2y+A8rxp7nvzQHOpved8EF2fIar3Bt5GhmF6PxFylF46F5x9iJx9PiWHo
ZWHJKL/+TZ0ROUTuKz+kYyX5q3UL55QJcCpav+k2M5Rjdnfoz/FDC9HGqYxccWMszqh32gIT//XF
V4kRNJnb82pqR7Bb0qHDSKhSr1TdTalG0NgLC8p9aGeluS+rq/12zSK9aWab8p8iWHiOTanSD2O8
jQiaHqxGgufQu/ObWpWCbkJ62HjeOdq+zapU0TdBa7re6JtatYtgKFVONdG57O8gpaShAQz8D0/8
9Qb/zXrV3bxWZWanNTRrH7Bw39OC3Pa39IJNl7xupd5icutDUyIp16hhKnNpV3tpLLN7CsqAFrt/
vj+/+Qu2UaLUpXUpGPkLuqCuHrqoqOAiVDz8rWjUH/6N65z+N3dpGymiJ1Py0Phe6DTKvwSJEb/w
Gp+//vNf8LvRN+theIMg4GnjCn1g9Ge4LeIE7klza3kLwgRQn9oGGh2E2TI7Kbp9cS35f1Ij/u7a
N4Vrx1w4rz0vlPTt8BEYiRO5gEJvf3mbLCowD/CByaOTuIZ/dHuIXYS5/2RM/N21b+qWnjKjHdzV
Cxc/mdE2LPMeOnKgV7dbxKpnysTvV77AjT4uz3WKlGP1mlVvse1s6hYwPL1NaSHCxWOuJK2If15K
vYMwGqNeT/bWEM0YfFn1mUPZfFNN79/OdOO+03retwkjeFHRZDWs+gbHto+2MQfnbkiF3op1mzGa
zJaSNlhtZ8O0FAcjE933Jq5tvQQgMrzX90ZhpaeHlvH7ZbHdnVyFOEWTa2jONfbmRUtLcF5Vknol
jjF8lGaf3q1FPf1hvr9e5d/MZNusESlaqC3Xp7IHhwEGkhO4fRDUwWPppM4BBAZEAo4qY70i2EaQ
Jk4oMhuFWehwHHwANdI81LOV6X3qb1NIfLStCOHYoIsLaCA2PJS9ha/rqPeYbl68cCd9ZTYskhcC
CeiHFe3E5eq+1Rt9U8AeD8zi4r4Le3OebjlVHMK1G/TigXKbReL0qEPD5/mhT0LG2lddDSKKOciJ
9M7RtpEkUItrETP1hG1prx9GpKY/ukBq7uFsI0l55czT5Am+Tyal3k6Vaz26fVz8oQZ+M+9vQ0k0
5tu5MCS33raGN/hsLLC7Ra33bbWNJUkQrolBD38YYA2NLpG06rcDD6qh91huk0kG3V0NTLAg9Lox
2EU0wIXGwnpH67HcppOy1h2l29QBLPDMeShBdt8FfS5e9EbfvHFdUDhVkoD7kT0NdQasqPdQxma9
vbmf9uZfgiG9SUskxo4gFG6bXZoFZGkMUlJvstnGk6qoXkcJmi2M1pzwE2L3r0ns1N/17szmjYtR
zw2m0ea++8bywc+zAbgu4c1nreG3ESVfJHmQiiUIjRy2zMG7ej73QRQsehto25CSZ1a9QjgShcsV
9VDnAxRls3P0HvltUslzxhkUSRWFhWepU2vO0QFj63DQuzebF26depA+6RsOHZSTu7E0jXMD7Ejz
znuvlwtp76QF3crRdTu6uJ0RMt4QThn0ynWbWCoLWtbgGURh0rA29uHgPwzVFUmpd2s29ZomUVDK
BMAXujbzaDhG9rlEC/pFb3T79a3pnB5oKprGEJVYufOnzA69ifNHvdE3L1ihgjpiw8IIk6C03vtO
XRyAUfXf9Ebf1Ova5LAVhtIIo3JRx1FaEaAdw9L6WcU2wFTCgkeJVERhDDYNKsqSvxFO7nzVuXYa
P17f9wUjpboesoWFU9j3iWW07/hE/6M38W9XmIgrXo++mkk5QK4ywqmd1Auc2PwmEuaqtVEEju31
6K7IcHKPTRRW62qHc5M9pBGQI70bs6nVqJyttq9n8Ome0RytRUU7tSaJ1iwmtpGmaPIryH6TEboT
1Doy/xlslU4vfCR+Six/efnZqHBib/WMcKiKeL20RdO+dSK/0ZuDxTbcFJcDJ6WxY4SgSh0CH/Pc
WHt7TE2tghLbeFMmHGm1LtdfIlE8sIUcfXTcNNUsqE25wiSuFAQnIxyXrr1NliW7uDBYtKYaXhWv
H0re07ZYpMcsvIzFxaZfDhXpDAP7nx/L67P9v7/Z+Ix/PXwDuC9e6tkIZTJ6iJpGhTMT0Dx00AR9
j1/7Yt3/8z/190tjsc06EWGD8eQqI1x6gXstdmwajOpec/RN8abIEYs0XpmSHQWlz43dXcc3utby
T8hN9aZkqQKjjONTP3uze2PiMHlfszHShXr35nrPfqmwBJkp9DyzPQ2jhYbF8eZz1vSas4PcvGoH
A6cWOt/+VOdxcRiXKYfXXqfrD72L37xr3RH6FQja/iQC1YEc9UBeJnmmN7XJzbs2S2AWp3ZpnHBQ
Yiuti/nUZpDQ9K59U7wREN3IcLzo5C3VBFQ3M/zveA1irQ0jsc0+mTQdYLMZ4nNuG2Z1aCqOxf28
U5pPvdiU79S30JAlmAzRuOZusqfxbmjyWO+p3EagVicQKWb57gxc3zUOTRE3wESSUq81GkDO66c+
HyunzMGKnefc6/aN5FeFErjqPThiU7NXzRYMytjDZAj1g/xA85Q7w6y1fQxd6vW11/k481yqKy+3
+bjMXvW9EHP/SeupFJuC7eSUzWVaNpfJcYu/PCtrvjVD9afwpv/z3O5vZv1tCioHc7rgymkucEqd
+NZjtyiyTmJwgFPdLXYyGlgxQQeat/hdhHufz7MhT7YFx/z7DPnrekBXZV0K7byvG5CvibEaaJRd
UU3V3sgXR4TCN5LsS1vNoAmFjeLa2RlL6ds3ST3mTbl3kN6ZYZbiofhiKKehLwz3+Gx9Etf/RLGA
TNv12ceaV9xgsEzLe5GIrLrxYtnEn8YKI22KKKFX3Vs84GPR7HPM4W6244+I4i+GPVvghBHC1Nk3
YzaGeUVeAg77fbQkM/xO1zUSHrp66aLH2nIzdVcOavW7fQ8PcjiAz8uj5wZsm39fc267GoeMzGj2
LNoxt6bdrGJTicPSLF73oeggY57oOaiaSyBH6e3iYSqn+jCZRVHy9yPLbS9rB7xwZ5lG0r7YTeFU
D7IGJZpi1XL94a4OJnxJ+3lWUn4r3cZqH0TiteZLORSTDd3OKlO+vmpQNqLbV6jYY/7YQeIcvUyM
2baHHtKq9WUtTC+B0CnbDEr+gokSfQ6ZZVugrcapCu03EtHUHAFoRvVDhknGe+piD9PRQXqGATYO
dVDgLceY8ID3mPW4qh4Ce52Kc8C3ScMfFKGHDofe4rtzlTItnjJVNrN94AVfr6fEW7z+vh+dosXA
Ch9rersGnj0U2ImFH7fwr9e4OSeoc4xPpTMsfbVLSRUKTHyqrJCPm57yZjScEGX78UCe0YEhSUve
4ji3C3hHttVMaxlWuIKV8LITVKki7rHx9AbKirWSkZ/uUTi7zefJ6WdMselV0wDyvAWoKht4NymE
clsBSzCc2Eku/liDq0t7u8h+DKYw1iwkSL6CuZ58g/9s7ydTps6Z4q+yTksZ9QX2NOgIFvbSSvDv
HrESxEBYzRljxA/MsYmT4Z9tI3oTWzjDxouxDqOX7btkddavFmwV45trCmDqdFEM7T7JmqA8Os0M
GxlyZH4tMNEOSXukn7wO1CGp6ilQt25aOxa6HFP4Q3U0AiQy5t4bnSSqDkKm5fzdZr9hfJZlvABB
Heoh8vf5GH/CmFCLYwaPuAWfa/KYdy0yn68W3Oz5W5v1NjaMFXHVcgMiuxR3NLH39jNOa0GvNt+N
xVPp++nNjGgJxUlQuN/qeUKjAOJr/YrBE0a/uwiwP1a8vnNza4Yq6/sQi2MRJGLdxY5KWnCzRT3k
d/OQL+487hVu5zx+GRMeqvzeXZPATm+g2Sjw/XOOZfdjz+zg1ji4FNqvgx35c31TZPEytQeikDFE
e7dY/Pmjb5j9+l0Z3dS8B3psiGw3oMta0R7ijV+f8M/zOj4gyTOtal/MIs/WHbMHVFdkwBwzNuHE
OX5nn4U5Qbg60ero99GuhDrU/qA5rMF9HENkGRoi5IBZJMabReJ2QH+AsiOtBtILECMHVQT4w6Z8
Av5bBWMcXAWurcltX0BcvXhMpcEzRObZ/4SqdIgR5Exl53Jt8zS7P/BvOPUTijPZvigonxZ4YeU2
40MEVVF9nuMJ6vsOgVyDZyvyJijPfYusHTg/EM3UCufYF8QEcpyjuX2XT5Y5WbsCg5kDa19G8Cb3
hW301osCAAu61c199wfMSMro0tdxUF/t6mz0hzgi+u6hnbKxqnf5lcYdehyEiLcJZAbzCz/rCPZf
Kuml5Y5Xwxy8wZhqC9JWNZkU/htRqflL5tRdzNOcKawn2HAqZY+nvG0G9DYuec340U8cAzMBkiTz
YqYuYnmkCRPgXaOdo29LXkzJUy6KeXysIxD1J+5N7H4tpAtklrYJT8bvedFjodgVMi/jaZf0ZTVf
ZOsC3SXPDs413nE+xBn4fnCnyp73YizG+L0bWPVwNju7n196iNyVsW+ReuTzscBvMcz7Zlbm9DS2
zDP3fZYUVzCPmVrYQsiTHeJiDWS56+vaeoLpCKm3KpbUznaNO6viI4IUf62fWNtnxXLokCBmze0i
mlUcZ6tv1C0nfQbORdsGGX8irm1h44nYGyvkrjTrpfziFQDCvV0VJDObk0nbuWiHEMgOiImkESeP
mRg7puwoUu5n4GNFVR7wDg0Wtu5SdA2yLZsxPiLgDPrHMs8zpDuJiddAnipr6iRy79gy0ls0QWa/
PELnzOFnB3h24vXeWVd+q11rDUVHgGBYzMg81EjnsvJQ+fy41R4PER/Xu2F1jOapGWRP2dGZudjt
ccW3d0Uld15cyccC2funyKg9lgSqQ/b43eJvX6MdEtFs+ubOc0AoTfVWBUXZUNVwdm05OwC9zWhu
sUMMs3w2R4voahz08KB3XrHwSf8jjdZpgcPOyVHwnhnQtNMdDOrACE3bH0cfwHgzIVepqsRevuBH
abrbyM4X8yZrxTq/q4q1n+5dc6kHcz+0GCAd1hYrkwCWEupxTd6ruecBQSg/CKvbO54zYGpYlF2q
D8zqmfHXKLDKxbvMxrsM9BWr7PcsKKqraGhEEXZya7TZ1r4t/Da488xWxrgsxjqf+n1qNXV6XiqV
msEhwOnQTOg5mZ2eZ0NcBUWu27rVG8ef/fESBWrwn1YzN6cYZknqrdnexk9V9XuklZNE9hA7pDxY
kqLmAYJe01aEytQp3gZVzat8V3uJN/xlqHmKvzdX20pDHLicR3xhnMZnnxA8QYrZGVf970drCjLw
vW1X8wGzi+S4GjW4YBhS1hHTYpNTbwsLQm8HR33Jbj0fw/ozh7NO8DZdvRbB0OTaVssmrN+miDhY
ljOev8Z5cyPdyMs+FNDRq6/CThsb+neFTREHddBZ/lfcdLwGdnbqF+nHeIkjyNKxNFj77FTjRe2l
7JMsSneuQ6r8AzKR1MzRTZiJwQ30h4FHK1pSEZ+8lHWsvU/BdmbMg5NnWPR1wICBB44MD15yWuKQ
uiTJ2HMH80VZd6w5XPkBLbGbh81qXTFi+Lz6/AWzWJ6HqrXnLt+5PeqiT+Ua1P0Tl+IxyYFOL/vb
2ax7+w3WKDRWAck8ayfKaqz3RpAPVrHHF15Ez3WEVfliqaKww9Xl92HBPdXB+0EkqqPlsY+XT9Eq
cGRjTTNg8e+sxKzdewNtlPlkLhnhsx0uijWvd2nse0XKFFtchUpICuLM460BardiSeKmbn5ESB+L
7z3OH6vZNaYX8P8vAce7Zw9BE1TRJRLiBh1K7b3EyBjcr2vNDXuCauxNj0ldOtODItiS3BCFErTb
8fk8y5sBkeTww2rWajoCBRYePrbRSuozLuBsfMkbsBtvHUKJyfM0G86IUotG5eVDnvZ5e+Y8Fu/G
Tpq+qD+gbzCWb2sprco6IsxVSH1sDgnnd3nQ2izopxhV+mVpMSyKcxlnBY2naWKM5c6KEAp9t8Y8
QzGB8KT8MDOJcH/YkUs97oEyIn4F6rltb9VaFutnk/De08KnlncnRqOjvXkYzTe4/2g6cdIuDd6n
aZpNJTIKt/PujTzI8082dKnsMWcTwg67jDr8DFGemtzn+AU9urKsANExtITvU1QbwdMCIUDx8TQb
pneuTEA9Fw6hMYXVhT0kX5agk/z5TPX58ojTvICojxZqqO5jY0HLacfJXL04imUk7jhfmBcY/017
15mJck7TmOb5O89rEjRnU46n6Vw0LuIYgzXdh5E0VvOIzWrKT302GEaLnaGSxrukaWP7O/aveTzx
5mvVriJAZ+14LQqeSiuz+4M5TJl517ljFHyomqrA9dBJrzlY6Sib96py2Y/kLq8UQb+KgaaC0WdJ
9mT0iLs6JHtRlR0nrzXywySnQTyjQlD2TTfFrjhn61wUtCKoAGV9seYrgP2V2eedChbl7WvkGDVv
mzi6QvSzfrw1zTnxn+H4AW7eR5gukRvBXR7dZ7bhvD7M1JQzE84uJLcQPYVnnpq+lAKOdj/F/YEW
ZXc+AmpIqjsWn2K6ETK2/CM6lTgOM4cKvSnXyo+OGNMyPnZFarV30ZSbVxjpWOP7Skt3LsiCWJjt
L+YyjBKR0lQVDxPhqx5pysoZq58UdRnvRq4Qc10Vp/6D8qR07ko8gcXB83G+crG0f2HQiOVq3kad
n9dfY7+U/csorPa/2Duz5riNLVv/lRP9DgXGBBDR3REXQA2sIoujKFEvCEqUMU+ZmH/9/UqSj00e
22qfl/twO8JWWJZYA5DI3Huttdcyrg3i0xYaOEaUxHXSqkJupOrlSGCmKdoLO+569nxjGPWLzJbG
fMkEKQ4Ugch72/9E+lk7b71sHWvC6HgqbgSpgt1OWjQ112JUdktp5eVuOoIYmX51VRa1uZ5GwYWu
y3DQ8GTPL5wlsbU1Qs6X1VkY43fu47ppCs36CfT8J3iw+wbYc6rO0BqStC9mTkTcW6qmQwUDb/zp
3wNR3kB7nRnzXI0yvSA8qTtCr+unom7+vQEAvJ1f4z9m1Q8uddJ64TSpCiZldA+L18a3/9Znfzsk
5Tqr7GqLLI1OZMbBTMv8w7li/gnR9U2R9Qf4z9spqWQyZEJ4RUGyKOmo+cYWK36Nhi3jCwctEqNr
mDkmUS9MjWW/VOgYdTy1v2Z+Qa+VN4lzylhIpBCYlF7rHNqtTySuZsuFvMTMY/wwsofK4y+o1k7i
ndk1fhvkRYvhe1micb0iFqhWh2TMjJRlreDE9HUh/uyvr98ZQfyjL/gGWUQsvfRJPk8Xvkv7sB2l
3897FRvTL43eG0VUYKLyM4LmT9axeIMzzl1haaNa1MWI7512KLPG1xzygQy9ifxmBYYJnHi1nQg0
gRjzMLV98DMkcoZGusNC+EvAiTGpjeH0hODOZazk3q8s07kUhNcUxJowMUeeRF9o/gAgIMtanTKz
FBRkfd8OHllDiVKtvEYwOA0nLAJSmgdFaPHhrC9rtMiNC7rqTZZrQ+FsyrnJ3ciU6TKxY7LvmLtC
JOa8GxNyFh+qhug/LSgFKY3Eo5Uxhlx0s/TvBBZajgEQ062JSkOdyCvi4SZchzYV4TtqJK519sdz
dE6CH1gxqYl86W+39G+52l9lX1CVNb/0/3n+sS9Nu8gsSfv//s9Xv7sevxKMIr/+4+q5Vf/YDvXL
M0V5/fZnXr2E+u9vf5x8bc7G8a9+s2GF98vt8FUud1/VUH5/ux9/83/6h/84e8/3y88c7M9I7Z9b
2F8O89fqczPIBNf6b6938fJf/0HT/auJvXjnmIxR6LrpwLPRjLAmv3vYO+9ciywRMrR803J1cXa4
+WFh7+jvDM/2bYhvF3jPPLPrPxzsbf+dbQtey4da9k1i7P+OgT1k2KvHEmSOpAzbsYRFkLuOadGb
rZl8OuRNAxQd7VQfWMO8bPoqqQNgB4lhdOuHcztV+zSvjNuF5OCQKsLa5Do9Z2pUechRX20Icc2w
4PTMnTB879E3y8+OWvvdSiBxZLWJFfhJ/5xV4pncn8dG2k/rXIVpBzYNWPGLZYoHfaHT5MSuKatb
YrSk1YZ9TWyY4x/cJblDyfdik7gTcGZ2F4w2uUGbpi5ZlrMIiULUjrW/yKBL48/kyE1PvSGXEFo/
u58n0jrahPptTXT3qjeo3oRY6qhOAGPHysR3pAc4Q//ckjKjVkTuhg69VdnXdNj+HoxrvvTlpMIk
BVZTfb1jEvc9mtRPSTX2h8IsblO8FIlN5lOGvkPuau4sxQHsnmiczBUhqVefINtvzTTn0a67LzQV
5cHH2ZHNodnMRkx+EMrTOLG8bd2ANDB4Rk6ZrxB1EmuGOzV5fEqsW321+pCbQx5hS7+6NslApCOo
hRDe88QxEYxT1ke5SPvDPFfJEYTxU6tkEs6uND83GN4zPihdh4a+ksc0X7Fk1kH8k8l9X+slaVpa
tVxR9WoEs+l5yEhNERrMsAdLSQa5R2xNpoxt2cnuNBGCGvUe6X/ZskyRb9Z3qT07FKG+gmETwFCZ
eVWSccQHlcCWWSqCblZU8a18tMgBCeJu8fgFrCbzu/dWvmAjzoEY6oPzCA78oI+xF3qA1ISHj49t
2/fbwliuHI75cGrn4UTOfRfIfiF3MXPboEypnTNt2WdxQrceUwCmxvgBkaYXEWJ3T3UQBwsQQ08a
adDUdbPRZcXqxYSiJcPYOX+C3Cuf4zYO+ti4dBgeCHIA/7Dr0tM6xmWkYvMz4mmBz8k5sKlttlB+
TwPeyAHkYmBUaRWxExzLvgBnTQigq33jsxyzBK5mvQZye7+iSy0aMmrNWesD5XwoOy3eAg7PSP29
btOPpN417SxDkElzU1mDfEAQuvcskltlbL+Q7Eqiag3Qqkg5yglVvUjVPIO45Wrjy+FJWskDGX/x
PZPX4x6dv7Wx0nTnWb6IYJwOJhlKhgUipMWtuGg615z55OCVWQOSDZ5MxFs7qwudjLXAy+STcuk7
cA4zgkW6RLIOyMdlPx70cZjJ2LUu9Nzz9v5i7VqHgGighuqD3pNPJIDmjLoZIvotLwKKn7ZC65Yt
CMknfUi+eGP3fiRIK5hpWiKv1OtQ8ZmCyl/9nTE0IkxdPichPqeWWO9wtc+T9so9FgPpz6PZrpdz
mrQHRekc1UTiRLnT+OS3UVU3RvaJPSENU4/7ms6QN4YoPkhPllvacCNy1XSPv+9Tlk2bfoVUBUK2
dpoly4isLRo5UqzRevTmjkQlN2wcDyU9tm9jJAzhbT2tPzly3YA822G/gpF6dWvtnWzItmTHIU11
dYurVth3pBQ5D4B0XlQkE9z/WsJd0aeYkWEsR6iXswm95FET2SYv0zUwCVfbDGN2q5vWEXz6nM8K
1lk/29M633VJeRFbTMlopSsJ7KNt81fdJbW4P/nJ8lmSUb3DwlR4oRPHL2mSWWwZ/Ju5730/H8Kk
m1h+Ccnm2bC+p0v6PMbVZTkWPKJNIgLSaa1tHHcfyskvonpK9zUhtJuq0z+vCXe5dEUXqpJ8zJhg
i1L2c9Bow3LMXWquaQIS7BlTDox+JoQ7c78WctADvSy6wLPGq9mcX5qFcQpyZQNKLqJbGS3auPHk
fS88/1aV8tBU/PO23HhVovzPCpnd1+b0XH1Vb1/q/13l8vxSZXWU0XRmX/pXRYiuQ1b/eenyf8rn
z8/V87/+yI/0Hc9+h/mZbdjCMDyD/CxKhx/pO573zj7jlK7hmYRWn4uQX0sXi4AdDCmQG+qWLcQ3
YeCP0sXS35HjY/m+IwSBwGSu/Z3S5XWNT93kCM86fwpWv6n/S4pUbrSmrSxb2/uaBtWc5cu6H3xb
Pfzumtx8b1D+UQ/VDeFqvfqv/zi3DL+1Ld/fBpkdlRjzUZ75ds5oNZRcxnXU9mrF66cgci+yBt27
rqZR+9lk6eta7Nt7+YZhWZgqwb1Slb1uZLkXyEFHK8aWnlEdHZORK1K9rIO96vNNKyo4yL/+cta3
MYLXX4+xSWFgTkA0FlXom85/LpTTGa6M9xnkOxH3He5/jRwScEHi7R2C/ib/UQcnNrds1SMpy2WZ
LztBfnO96xyKDww9bcxN55owvDyjXWpmLQuA0vTPoOiS2Hjl78iZ9HfTKrNdJRYzrKGKDwQMVrcl
hiO7UpP9e6MX9cEfZbvV4io7xUufnWxw0zqykjrdLR3xf1milk3Xq+rWxNTpq59n62Na2PLRbZMr
fViyzeQyGDq0pb5fTQsG0zbZ/9LcGm7R61W/QPY216s15e9NPYOE0ONy63RpTTBjNYYD5+leJ9op
6tbO3Hmj3gSyW6aNkRKGUSKNPLpG35yID4UPJ4rvWS8TbV+KczS41KZ9t5BBB9DrQ/J6mtl8UV5V
XYq1mm9pP9MBgnPiiJCevdWVKZ8y2sipiOZUukBb7jIl6FZg551FXaZ1m2/d2iUndYpZ56GeNuSW
61ZVfx6k2z7lQ+J9yP3CvPMT3U/DSVf+S+4pKCnDl25NTObSFAHxwPNW4rdAeUr18LlIS88Js9ou
r6n2vDYUJOyBuU7DcSEt+NFb0AgXcSYJGy9Zezn9ZWATd32dWcZdCjESxnO+3KWdLzaKMd8n9Gzj
tpn1fuvBzzvB3IjqRVZVukvr9Msi85YZe885Yts7ECe7OikdAxcnrePyqiur9YPN2PatVWfrpb7G
ngrUbBQkpY+6FhVZHuuB1mj3tsici9jWbVLrarXBO7G41PNkeEmU6D9TFOblZk1WAQ3fZ/6BS6Ci
NBZfOrQOE/Hap7rUiUJ2yxdszOg1CvsYaxxaRZG89xVOWF3cYhLUeqQHks8ekkTBjLFp60xQZCLA
aumIlZNNgjP+TaGAvnh2PB2Fg+Z+suLBomMQy4bBwe4unkrzEr7+xpmnM57uuTZLm6dnJqPyyips
c5Mb49e5cjXme7T+CpZv/dzPzRJyZ53P7VwU14R6mlGx9v1dBxoR1r1313V+thmc9aM2SOtkrilz
lcuqTpq7rhsYu+m+hjsIE8Mft0tl39ZT9cG14sbcZ+TCj3bQJ2O6fKlFVphBPMJ5RWIoZpy9Aczg
SVENjFQnFcAE4SRLES5lJ9ZLbyqX+aL09WSha0s6HRcijVDDx0JNNtQXcJiaUCtoTXeWNKr8wZY5
Ts0obPLZG6cHd8EZzDeUm0QO8eFFqMUQewGKGhH4vVfXu2lchftx1nDZ3bpLYZKa7k1Kj7JSW7yt
ylXW2QHqZIYAi2lN7sYC8dHWavFFOYlO4n+Aw3c93SSkrnug86JT6dGPtbEh8zmenCezTQdJ3kId
a3gyy9k3H3N0Y86WbtFxX9z5THykfdprB5KkkkHeF1VMkPvOYDDqSXPa4h5ZQLaTes02jIbT2Y+k
WD268aLJMLbMeAElFtaBsfpGD6Z1nIaAGTF/56DlOkxm3F0a8+zs0U9SFc3FQuIrXJXxYKbQQ4Hq
zv/bjUV8vyzD9EUQqOZBBdQtdgYWUSvg7Wkw2ER3Y0xkX7RKrw8Ec/q068Nah1UXk/JMgHxz7Gyb
MUB3dI2tIVRDaZaRGd76fVgr3ZsBulIyWCG2P82S/+p6rb5flR6T6lBrA0G441TdzpbdfrVJcbzk
g2TJtkD1cWwXv1ojuAWcNSXDTBeeXvrXpZOJ57IidjewkANtY+VWt9pUuEVYeAD5oSZa/szR+uoX
k8L70dL7+aYsckG1vVbNPeb1WRsoygiDzaMQA89t+W9gVf8/VoFnCSA1zZ+Xgaev4/PLqyrwx4/8
KANRkLyjlKNu45j3yZn5rQyk9vpn3Web57rPQjlq2qhO3POo6K9137kkpFqD0bUpoM45pN/gQfC6
HwUYUB+1+G+//31BRpn5uiTTqTjPb2P6FqULUaHnMur3Cu3+zKTK1rpyWWmPy2RDQlogFAHzbnrE
4kY8N7fNASyqM+gAO6hQDrENYa7lbjBVd+nE+mB+dNK1ODVuKdNjh7OHHZptNzvRIO3l0Rrt8WOP
/ihis8fZul2INPRHj92u7ZlJm0VajzsEO8bdYKnmqR7j8XqVfjxz8Nc8+sUK8k32spy2kFXF3pV5
FQ6yGIGN26XfCZ+PCISVz0WYJI2dE3hrzTek8TIPm5KfnOx921iH6Bx9+zkfSoXQcymKlw4Y/TpL
HGappqmar+O4UYQ8J0DDUdVWSxHkM3HLF6gp7XW7GsPc7tCP8KcYXrXmYfCS5aZDzbhcJFrt5FHF
aJN28PiAzdGOOfpwsasq69b02ubWt/Pkbs2L8borp6DNIfuiKcXwK4xVM+5ygg33FdqKLsztZk32
2cyjjcyiqCMoCMzrOO3M9z24jbu20RTrTd/tY4P+GO8a86yO8EhKSrauzPRVj2Yy0ms9LGpvPlnu
WtVG2C+jdmErA6lq0CYYsIc5u1JdEw3nldpZTNOWNAKcCOgppCWg08EU43E+Fd1IKvumKjPpI09N
ZLVtvZb6CwWaJZKQ3TmPr2PjPMQUNwaSEkf1FsKRjvSS/lLp2phGnHaQ4XtdTWB04PRlHHW2Gs8L
x13365w76xZqeyqCohJTOR76fhha/WQsVd7jOSyVGqe1CorJBLL6iCjRNNcn9HRLLV/6qevRpDqk
u5c/+Kr/bXu/A/Z/3vbanmf+1YZ3Ub9kz28yZ7//zG+Nr+s7nuUiqGclnNXqv/W9Oj7jvrAsAPhv
6bG/9r02obMOSbA6wbK0zLZHv/rr/ue+w/ddP/+Y7/lnHuDv7H/2G6m4c27UDD6FID+Z7uVfWlJ2
sDTDn1AD/lnJTunK8tnJ8boMGNMy2yBdGT4A4iQAXg3aiPAoMQ2qUVldrQKRC+YJPDyxno0v7mBU
1yvN2Cdfz5cmSBB/Ui8NGjLYJu63Vb3WnyonBtsThnkts0n0zCtL62o1SoCwIq8Sanm/FLtMePeI
Y8o7OQ/jtT4+Vw2QcarS4pFgZfnUFNmoheiW63VX6O38rEoMj4JMQbsFyH7NOJp9BEeIgNyk2FDA
FZ9TrbCSwCKfMQ8WU8abhgjEi2IGQYYL84erhNk9azvocHqRI+FhNmUDCRNKy0dblHu5tev8dEWi
BAR4aeXu6NE3uJjyaXUprLDQoPuB/dsn1GbraVCLHqIpVrQqavriVWP9ZPcZQCvix+WYkUdwu7R5
8mzyEIM4oLOoumE7DhVd1GDq4Zx502l15ubGwWjbB/ebIdKXanJ3lG/FybPoBDEEW7ccAdEC6OXC
ErLhFEM41gPBV/Y5iT1zb5hQ9M0gZ/p8VqUBlll5N2ABLeaxeX9vLZMCElJqY0+LtY/X1ijB7Qsk
+X3iRkAhw9GD94gvVvDuw7iWaRHoiQMdkTmde+npFbJCSUTgo1W1wz0J8jJAhz1hCwIZ+jFzi/hj
r7XzRTs5HZ45Pqj/SoPQ13RCzbrY4TTH6+WaGMOHc/JqR8RJJS+n+Dx253njL7701zwA+kZyoko7
vcZWl5zDzq9zoES/g+Yx3PEKVRC0gE8T8tyd+zdkKZ2zI2uxgTrIJ/Upz0tGY6e469qg6Kzkpvb8
2tgDcWR3wLPWBzOpslt/RXoXWLor74GF8u3QpfbRQMioB+nQpHvN6mlil6ZF1Doy47IY412SVmUo
qnx+0upEHiy98r9OcnLlVugVfJhhTeS/IVDy73wq1SlUfdJoH0noETepnXHYjF6sQZSptfiCl4Ll
owQ1SdDU1yrynR59YWXUD9zH4j3y0vTGnXOE+MaSHiBiRn9jNFN3iU7cjjSxJFXEcm0ePLw7rxPZ
NyqCLadlaBL7inNsaDYQUu0pJ084Q+RQ8ZR/nBHjA32ViY+4Pihm09Nb+kykde2hqY0EQg8KeMnF
nUKyrpeXta4j5YTqAxfeIzOcaAJXPb5bptFaDim5XXuiaG8MLy+i1mbc0LLgLBBc+fdzydOzUfNQ
PtE5wJOX8VhGeKJBUaElaMK6Us79MDi0+Etm9Ah7McZP60w/2W01XyLRTncYNkAONQqAoViSjY+m
Z+NZA0uR5+UuVjMtUDaO5fs5niyAk6HX8xs3I4DTj+x2HfR7e1VTJUv0yLVzQsuo7adBPiJnm261
wgOnnqU1XaBWO4xJzbhI28pd1RdmVM7lumuZWrjtGs+8GHIYtMZzyOFakNJP0pJ35ZQjnyjybBtb
CGwQBkPjCB8hjMoCA/KnQqI+4Pwf6H12OeaHdsp4JbTSu8GNu42fmU8iTulrc+2Q52YwME8fgK0q
XkabwrlT9mNqW/YFsoImNLgsW3BUdZ3p9pM/tEk0Mee1QcavXSETivfJebdeBv1DbfQt3GDMTV5e
pBqP/co1jHv9iOtXv4SGX+ggSkhjrRSiJG8ePSSwtNDtF4c7tpkz805fpB/FdKyJJa/FlOc3fVd/
RPWJqHM5utmiM5Pb3I+ZVQXV7PbgSWiD9akYkVbBCgDxtbhPpQaogKjLYGDizQ3WVFx1maEOjPkf
+zxOtovvjTuT+jky1ALYb5uuHrl+kR5k4toZX69dn9JZqSt/nuytoO02WUZHwd2+1BNpBro21Hf6
3DU7jYZ0Zy9k3/VLs56AKPOY9QNv4mVOe9stKPctVG+UaVlf3hYIaa+FL1/cJtUPRZYYx7Xyuw0y
OK8KW2c2zttsR4XLpE7y4Or4fTuGA9wHLrNZM1VFCRTUqZxRqy6jId+vBQgn1pbqZPrZLVANWQ9W
kYZyHNWpkkUVSsxT7kcU37eOGduBfQYZnEYHJeY2+bE+RQUW+s/lHD+nSu9uzdadbsyZ0REiK607
AcpzP0xNFfaWONA41yFpNOz8mv7BUSl6FcaJArqEOPQFn9Qs3C/TPKo7D9VOuELXb61l9bcDwOcv
zEfUp3UiyXMdGOmwrTKQg7JP7DHaZY73FuJxuqM7p0zLiLzf4ojrqwU9ZLY7n8HpL3ZZ8myhn1Wh
Wwx3LMLy5Dd6eZM7sROIWrgbbKUUhJV+49rKjnozlxfVall4vls+Vi9Le+1MxifGIMQGUVlxXwFQ
BqRQmx/6xu62ajIh3dgOizKgLhAhUop6i0hfagEqhZ3RyuyojcI/OGpa9rWXkcHSc0TOxSoutNIQ
xv8CA9+FKD+pky0EAdSofw4MfMjUl6ZWWf17hujHT/1aKYt3aIFNnhHT8b5VxP8slX3zHVSwMDl6
LM92xblL/6Fusd13IM3muY4FEHDds9/fj1IZFAHJlatD7tgmpTaf8A008FdQwWs+xaZGdlzH0uGc
eDVDvPVENA09LZiIFkc/aeSejNH5xjFquV+XpVjDXioHXOSfF+gPyKI/ekPXFDqdOcZ/4q2tUsG3
bs22co4WoqDIQImxWxl0vBElk7XJooyfmMC+Jqe+f0HXRmhMTwID9tb/61yXUCa69pENTzznPm9g
5bnxoJzxZ0735/Hl34iib2/FreZeO47QXf2tuapMpxQdmWEfi2pynjM3l3unX4HthJkYp55pj0dG
uAycOZ357q+v6h98S1aSw2rwdMN331ptTV0xLjrI+1GZuX1Rk1pjBpwMXlRxxlfhX7/ZN4OnN1+U
FWjQpwnDE975Gfk9ujQ3parcObOPmGDzRm6LDj6YciwNwrF38ySorbxND9U8Ky9cZDqqj7aBdjOa
ywySxqz9n4w1/+vXRz3mCQgFwyW6/C0DmRspUwyUAkePgajqLD7IdrpW8Mu/914U3o5lsIRZOG/U
YIhEdAQ0i320wDtOg62pF5c27Y4jqf1bA9XnBcVkH22y47g6PIlDz/7765z1rdREw8E/xukvDPT4
mwFo/Cd384+uHZuQ8e3N2KXe3Ex9zG3k8KV9XAvVHHNvTEGHRKuFxlrAUv5k6ZyvzuulI3TLhJJm
jJJL+NbBg1k+Y1w1wzpit1tQO468pxFrSgSlVO2T1xXOsy0WHtLMn+8WZkUvkpHm+icf48zZvv0Y
Ntuefn5Uz4jr6ysbm6SlxGd6CwMq82ARQaIBRPreZaspVmjnoxEtClOKgD7xLOA6P7zI5rMdO4j8
iRb3j+7AGTxGzcidBgZ5/WGgd8VM2BEP7xjPdzqzA8HE7M3RbqW/+esv/kdvxQQrALPL0WK+XVGU
p7KRbmcdsfqa73w/4ZEFIGSr96BBfmIj8XqrP2s6bd3X0WBysjBc+PbNSGVGg9e12iFedNoCTZPt
U22V7dNK038z1gu7w19/vW92iL/d1/NbuoBSOkcwj479Xcr5O9y7LVbYbMP1Dzpyyx0YqFYGSqr5
TkzafJepmPtqOet8k+L3/ABX7m+quW+Orla3U+RlotuvHcfftx2kt4uWlng1Mwa38QwwIoxDfnaR
qNBerUWHg/8snmAh+rplCY7G17cfHDe358qyD6rUK8SL6bptMqFtE0MxSNXoYM/Yk5a5bOKwydtF
IL12xK2UWlltQAT4jHEVcyNjJ+lfVsauXmazYOkC6/BcmR0TQJEuYVMD1NAMjxmJbz93qTffMd0n
9xDE/YvUhXXhLvxchMTKuphMBoTJeG+OzK1aB5lzAYOlyJebBL5RblA7+I/9mmp5mPpxZ+wN5fDS
yk3lFFV+iqkenBoy0mTIqFlBv3kPjystVAq23sGEBDb6N/i6rDVOKm1YIa1ttE9L4/brTotXXxym
1mpQZyZwDEghiL4ryrR/KWhMn1x05u2hMrLljvZxvtHMnjE63MiS7JOx+Nwyd7UE836TN8WPXdmw
9vpCPBeZyWq3c9N5XuAtXxRRNJzQ4+g8QwyYX9o1Nvdj53Z3UvTVzplceMIssUcgAX90gsl3OGGM
xTAeCBHhIcX/4NKOCy20ZpsrGmfxI9rBbBdblqIR7b1Ia0zjoV9Nro8/xe6dUvDC5uiol9a3uU+A
4v6jMUv1wiQwqJmwen9DKKthhR4d6eOAoFygQVysCz+GCWAIbjEe1p7rZg8M/Hw/UWtO6i0zSSUj
ZFUq831iz9DLCwFIU2SnwGYBbvKre8CXQu4xA55vkq7y0QeY813RLGLelLqmicipS+PUZSR0Rtgn
OM+uKLiaS563fTg2HtFsox674tCe90ttdDu1U/bYlTtzhjhi2NQtqo3sORdFk/L8NXDiaOJWzzil
WlVyK52q98K48bopcheb86Yv4hgmvLZYy2Ou+Y9Qrbysdx5amjU4n9bwOIv63i0Qf5acy8BsjmmF
rcXQ7+qWa3KWpzjPTHE7zyIdAAZVLX0mmBZD3ifWSnLEOoH7mYmwP9Ujw0bemqHh7UBoOjU3QKF0
Tt7WyHR5yHAZvkjKhbdR5TyHU70izSTWRTyU5ZpNgY4LehEwYb2cPN3Tj5WdNm1QFb4fZo6ywtnR
7HCp14U5QN3ZgK+17aHQcXqvWZOIJ3RV3/atQrKZx0P1tXGYSPTstblwaPRPtLEAPsucQ5VBE7VT
uOLLsZl0Or+gxxrmoygLqbbKWcSXeXWNs+CaQTFFt75FB4ZhFVhJFhnn2emxGZqTn48MQtSrSj8x
NO8EbgPthNm32HX1Eh/xpnC7nacm8dRmVU8sQ7t+Egm+BZaNK0MACrF+qsuu2DiOCWZujNxGj0l+
QKqp/sRcp9tHOBKpqNCluzsXoyTVAeaYkZSVtumoARmyNCvCU8z+vDHFQd2Aqg2F0i5qJusvcpkq
dL3D8jUm13aTapmGmL6pPmbFaIdQQX3Q1hnMXQfS5Bby2aV5D5kb06LYrNJwGKWxrdqGF/K0kz2n
Ots/ug5G+qWVGpFwS6vpw6LzmUAIpGCeDlBDody/pNL19qZlLE5UZ+OEIjrmjezSjyN7SNILD7co
/KFVGq3IMTdm1Qzv20J0LUiJ2g5OsYR1qn8pXdV8ZEYV2Ns35q3SYisaSNHY+XFf3XIqrQU3fmWA
yO7gCVHWbyY3MfPLBgHTjd4P7U2JiNZCC0BF9rzEvXHSzJxHQik6hk3TAiUcxRxTYJvWjAMHu23/
kiC3qMLmLJNYdFLgQN5G/1G6w8zI4TA7+qbI0pnZm6bTx6By43INTUdrnmLDRmIwd1roLqXc98rn
PPYGUsGC8qxkaGR5fjVjbtWuyHq2IHZjCrO2Ybdl7P2EMS4lnBhX42Fsz3qKAcp0j/MDxiOMtLZP
LepePpo7NioomCB+MpsuoZ7DhAHsuDHPobSpaqtPTp567S9Li/xGwSvGm9Lt1aZmBvIrGpcOHrLQ
nA++iP0LmfpqXzYLk8v1nDDsUBp5+lmN/XPeOhbjkFkC8bqwfXwsVxLXGesGeN6Tpu2dRplnIcPZ
xSadpm6Pe9a6XRAjv1/9pHID37Wn96MjqzuRtL+Y5fpxNvFbLnqz37OvumVoohrf2ENrviR9mrys
KKLvk8HlzvHE55tuLLDOsBMXkmBMs2JhNFa5B7JwkJjMU4mPEKa28YK7iUqmfQ/gfLS7ZrnqIFXv
xDpnWiDxmDICwV3Iw7MX66NWj3PN+ENfXs1S2tdrtpbXnWEPd1XmdaGElf1ij1pJKPFqfW58AfQp
2hVEKWYSPVCelTFXL1OkN/gbwMaUbBd+7ER55dkHYO3PcatN91OfFLfGMOhXDC85n4pJFGjXSxIW
7ZxQhqBbrOTk20t2JWfHOiDK80WQMqv6bGZTeyQ21d/UmTMcDaFrcWCjQJQ7gy1vq1HMjtFsmGYc
ZHbszltGWKwHUbTtfqyt9R7lS3ypL8N62zMujrVIMj0x0NQNG10pG3OVDFFQ6KHfF/+XvfNYjh5J
s+yrjM0eadBiMRuI0EEZJH9yA6OE1nAIf/o5kVnTk1k5Vt21bLNZlVVZZgUZBNw/ce+5vov4ubgB
Rz4zj8P+vrvOP0+5I5snNet1D5yTwEGuK45a7PD0zTeslNsfbeqGs2jbabtwER7rfKiAoHopht0G
s8s+5XDbFmYMbaOlslCCZHKm+0SfZsOv89hCesOR91oso+H3a2mdGBdzjBrqimQIl0k9h1hFRByU
daOfR+IYLX9FWuFGLo58DkRt/m6AO8QbT+nkJmkTcw8mQY+M0pYAy5zsYai07klo6/Dslis8kkUW
gUSn4BfoYH1TTVOUPxInHMQdB1pQLNMvtRq5h0Z1nbC8TlkZmnxVd5OkTwESAXfJauLsVled5Unt
Z+VsZQC0/MxAte6i33d8nNLIuwbHmpHxZd7AlH6WP3GZLi+ta4yfsxU7X2w07WyjtrYYELNr7Pry
BkE9eAWj+ZGj7LIQRtAqds7Y/ljpktwNeQU1gWnxeDDmJUUp29RdiDCyA5ng9H2AbL+/VdgmRLpq
x2PoQdw5JHLFnYGG00EJJczRxb2A3RBO1/QrtddGBESg5reqA0XVj/F439ZeCbEBw6Fyn8LkDbiz
B83cwXYqF/EMvGdh3vx7i/H/NQN/zEI/G1GPV8tggvfwz1NN7Tqd/I9B39Vu+A8z31Xr/7/+5/m9
fJ+zv/0LfwxBEbx7mmvZjDgd02E0hlzpD7mAof9mMw10rzNIetLr3v//jEAV7zeD1T3DUSag/+Tw
UzTnNw2ml8cAkc6JWdS/pZNn0PnXxhi1vWVqzHLQMphMkn7/Of48aqniPM+lLhffW1wnD2Kv6eRp
0FV1Exdx85zWYF553S0qE9e82l5di0OjGu4yT9hh7eoVo7e+vNhj5m6WQukPnaZitUnIjx48ECEW
5VSQyIG9PMXyeEigSu3R/Kyh7eUBzpVjb89Hy670b91bX6upBw8WP4yyjvjh2qBpJjfEUQ8zaWmf
Td55fpIFf39nHko+vRXogOb51uB4Dte27vaKxwoqKbGNKUXrbeZ1OqqsY3xbU34U3XuB5rJJpIgG
Qj/3qzaUlHmDL1pTiRbkiKzu0GiledZE0oNkMg1uCOQrvnTd+wruqFgyayf0fNkkps3ndxoixWLj
Gc0N+EVzI9XqstjlNmlr3ny5a+Nud5WFYb3eNRiMAoFPN5pmwpa6NL2tlRnT1iDDFJeQIB3UVIqn
WImGAZhUhYRSK7OXVAXeZVCQlyzJCpNVVPsW25jHUL2mSAH0b26M9FVN7BoghLXuVktTkHxpMhBd
aSCOd1x/iTFsem7kzKTRrFVh+FmdFg81GjezwcqLfPxYeKQUKITcB3XH3hhbzqcxmmk4Wl9EIB1S
VblvqwtlS2hVm6kQZ29swqqc5/feAlJhGWby4GqQqIrhQHZJDfl5ZfOaD1yqiBFzX0cZOo/aL54o
Kn13Oure+FDr9amdUckak65vS2HfyXr97h0PUNlQ770JTq/VLB8Ja59iLLqrUfpAwqEMell9ZZn4
hPZ1K22epd4tADJB68szJQ6qdf5hZlChQKv3iFU2RjWvPjEBxqYxRb6D6BIqtDNRny+rX0xYdam2
+/w2V/G5YmooD+Ugkblyl9XznG1mI6Y/LjdDDZ8mN2BOUDLvgFfcDDM1mVl2n7HQPuvGRO287o1C
HHL20X58Zbj0GlCteKQawnJ6J4rie8ise62XP/oco/1LRopdLfs2e2PjYbnDau8FiHNXn1XMk2uO
TwRj3yQtq26Ff6KCZ+WMDOl0vStDdzFwSKX7RnaH1K4/BpHJyJGJ/T6Z/Yc5Tb8mDyBOsOTabT9n
mOH6i9cYoeGywFZKiCipHuQxdfU4Brqj8NLbj1m/1Hddgh3CMOoGibTQdnmifxJ6CiFS6d2wXjwY
Wk1rh/SRh+sUU5+NiJBUnh3Nl+vek9BMsjsJvzLJAmcY6DVcf9V2ceH5vad92at10OOEBfxBTIgS
wbssVhIKRXd5+UvfztC+VNW+7regMQJIJmED7n5d+jfNuCqroUbzhx59FHbhYqinunwxhscG7CNr
HT83r05TfnZeebqg99ncXonqTvsyufYXmDCMfKSwg/aiaJSoVcwEV54nGqd9m8dZ83g960bR/CKW
KKjAwuYJ4KPGEuhmViNdH1x1VdbD1Muy5WtaM+vTylEXZhuTUwfQWU10o8kEYyHyT81rsNCMN5yi
vidf1KxvHZb93WtD/0kAPHVihj2h0yqIdE7VOrt41bG8itGIi6NE5UllO+uJHqqMd9mgTyljBHtM
jI++rdxbzB64MzRFmagpmdHT8ZjtfqEfxvQoq8kKxhxDpO+OuYsHozMNNDol5DDwcsghhs6wPxMV
blrQ17k0IkT/E6dzLjsKQBu7MYVmn5t2RFfTkT+eGLgChmlVqmgUSplvJPeNFQ66WAAetUns+fVo
qL3Pwrm5kwjgIgQO7jYtzeS1oqON15IXHteJqkHKROQ01ee4H/Z4AZlhjAXNjFW+D1K7qfPy1nRz
5Qwdy7g0sZEELXx/3Wds/mhorQkOwxlfm96twyWOnw0PC3o2iy/mtO1ubJfqVhsnXp0RLajVYl9a
drXeH5Qq9Q7UpuimgnEpjqM1n81s8qFEBpV9VW9xiE7DbsrzKEHxoKrN3Wwwr/G8bWHwd1e0QGnj
Csdvue4SedDmegxQO9SOUp0BQeZh0Y4XEEWQuqf4lTgI1C2tc5on/gcxfEuz3DkuQe6zne4qeElz
L/yOrSqSV9pP1u0bkdOIGGYTlMo8RnMr4oPCnh4F8dYQk/VGU29gFzYyf4F6SM6bxmo8Ec922lz1
CMz9ssNwFdkWOJyBA16vzxSBQXyG0rpBefcYq/jEW4bMlwSV9GlZFyPQVcW3k+W+xO+1Z/9/RNWA
IxQKbUCfxmBjjrf8NbeiQdjTrsN3XJY/Lps+dHlatkunFQyRV5Q7I1lLmnYn6kskJUu7RoTofaXA
hSI3Tqu7uVo32lT99EI5mcm4jW0GKr1646avIHaGTdJkx2po75h9obFIg8IAtJXlW5HcotWbSIz1
nlNlObUtKNqyiSEwjQAUEQcGqj0FsJa3ZSuhRfY/6jreOUZFCc0Hh4spt4PWu5G2KKfJEjdOD7On
L7zVApPUZBfPXN7j+TYuGF4h3cGoVmmbNGPVJk+9XYWinsKJcomr1J2+Gmt8NnN67dbh8Cd+PY2U
Sh/RbBsbJ63rqF27p9FZDjKd5E2sVDubydXJNtaNlel34xVLVnvV5BNufFdZRbGdzPwi0/d6GqMq
Q04o5z02WC1cVUEn0B6wW0E1U8HHuoECjgmXnvD22pgf3cZcI4dvoL32WIC1erG1Hc7lRa12g9vg
y29t70h+9Y9jyKg0lY+yb3Zuw4PUahFQxBDqLiRYYLc9upi9WEXBPGR9bvWOQKwkTFRtlzjVK7y3
c4uSrot5QVBpkQD9DRA/mBndlYCXKGOknzXFi2GNO9viXYzr26IceA1VjDqutdR7w1q2TJV367Bs
5tT7AP1ET3c3xKer/aMl20tBvc5ImyvjwvDqJJerpP1pMmPkqvZ2nF86Y9ipq10yNla5BW9xPHvo
u5p9Fys7He/9oniBUQ0BqVIvavc+Vcon0iOu/lMTT+o3wsKjXuiBCUnUWsawjL2tyJSnSqviKMkd
fVtjWXluZ+9Fm9XykXfSxcLNLdck07mBZJWU9o+Nl14dKWk6b+b0xdvCVbkwJ+sf4IR2azhYtIVW
+6J0Lm1qrEXuOtdbqzFjaug6THqOQnf1qfiQMynoymi8PWaSkV4ch+weCFqUTxYbB3S+5HnJ5G5u
mxfLzW4ElLPQGs0tj5rjJymi0ywWx2nkylCbd8CkR7CPN16hKfsua3t/YR5eOK4tg4R9YeqvnGAR
60jSwQf5a86mmpv2rS29Bqm7hiZvniIBNXHgIp/Q7mEOChzdcHex3sVP+RzvPNiT9fJLVvZ9qQ0L
GwDUa93HVGL+0tPdBD8/Al53T+btHKqGyskwTL5qguMdmQ1tcjt2QmZUTJNX5i88Pytrgca+wXyy
JesNZStMRmqiqn+CzwBcVbVN+Qn+2qs5vdbpZCxTHgrC5TcsOOdQA410Hmo89V1rXvqeK0ZrrTus
usur1Af5k0HezRjLqZqRnnOeoagXd+R2Pcm1o7IGMAISugRiCDIS4MJV4Ubbn6/JCeTgZiJ0G2tZ
aHUjE7hyDBRse/dyRQrtVTApsOpfKp0KS1mPMEoZ7cU9TI4UgV6mAR21j1dcglFN+37sAd6yNagc
7+Qu6SnPPLh9+Y1Suy+iWpAi5zdpfe8J6yPOsuvl8qtbtBC/RRQLEaEQzSM0tvYFGYuyk8zewKGU
eyXpdzbrJy2XZz1PGKVMM79HDGVR1NFkqY/syHEsd5sFLLE0VfoEGldfV9mQtSSXMYTlF0/yxp8t
564lWDg1zdBbx8+pauwd3UOK/LUNOjvZMRgNwNrNwdTy5Q2WjWwc2t1Oc5cnQxU0c4zemNMWF49L
FhbettfjvTGLJwrBg4Cgi0EM1WrXrYdsLqkJXjpXeNhbLf22HsxPK1MOM+cX7rsPr3bSSJTxVuLt
Ha17rpWLxb8ECm+OCoNxO1NDEzUIEo0pFgeAIC8woAI7EzeIovPA6rWfuc++k0XdiCR/Fp44iRRa
E2O/X+awnM0VSETi7Vb+LHa8G0tYMc1b7Gyynp7ApLxtcpv7VY3GUteCnOYuKsv6pWuE95yvaBZB
U+5MJCPwRMXG1FSGmNzImcM4qM3pCRMDSEdrsGIwwU142U05Ku+dzKK+rp7SblmDvPLY8GhfYvSC
0uicw4DdRl+D2Ol3YFbUQAXHO7fmncsG8hH+6CbvceNIneqUid592bmbWTqdb2TzTyJ7fsVYbzgi
GMqPOueqCjg08sQUdYv+Dolf+NC7v+LU7n8nkAb9Uu2UYqk3vVWEBsJ/G7q1j+Ko8g1nqo7aMlAl
mu9o9ThHPHKtEmt9dBnJJn1zob0H0c6kfVqYLWzwv2wq1ikhrMiN2SQPs2g3zGsf5jyB+udEFpOx
RhhfoCp37rw82nH7C3FvUCJiF2BAHch3nXv0SnPTj+VT3JxqHN9YNjDWWk6IQHjXm0ibJ5aq6Qcc
jW02vwgyac9911nAb+38rSjcPjLhZjY+AsqHxJ4EncKdAJL8maSZOnFsl+k36CN5RkONeUJFMb3n
iVKaaISw/NJRkPhpMzM/nWIvWjNXvwya3t6pmlRP6CdGRBUd2xs1Ey9VXeKEN111DxUDtvBK8wyN
7dxVlLhmCwFosJpmQz2f0lHzAGeopljbzMNWSjFwV6ib2VM/YhOWM5lqibYvKs2DftwtO7jg5baf
4jdFT+snjG4KDV2ifyBp7l4GR3O2eDumDWNGJqNx68KodYe9WYjmjhZWu48NrOkoQqxd3E0p333F
iDRNXeMJtTDDUSVVO6yjyao/QABGoU31S5ujMGi6xFxlhxYXOu7e2izgOOkc8+XEHiUurJVLA2Li
iaul6LZOLkssXow5yNkQ57RNtVsojvOhQsbJ8n9GvGwDvQr6tVv2nEDNPmFhvp+aRDnIsab3GM2g
gVXEwCDTN6vqMSVPneWl8GS1twp9+TW0zoLTeGq4APgxCSVY5p+YeirMEANua2OKd2o2L7cLiV1f
heXR9CIyiNamJpZgqBPXCwiX6rcNv1lzKvIkRYjfyi0rjyVw+sTdKjwP74kY7K1nrcUHB/lhYjUf
dXKCvwOpfQm5qZZv03LbXyO7dS/QC9u4MEmGOCVq82QYC059gLLxbnLBCaudCY6fVn3Ie/DUFjkL
Abxe+t+uurjch5WfYnPfCL78c1UPdaAmShsITagMkZzJYt/BqPBqo7eNR4YwMc5aad3Y+uh8LHqV
X9Sq4PtCt5BvPbVVNq2uxpdpTll05a1xqrKpCCtNPSJ6QpItwdVFhsJiH5F3M947Zqu+JVYqXlPi
IThTRwDtTkZmge/OVflB+jPFxjJAr9OpbndON9osK3GedIg7MMFYmfV1ZUetftYZcxrE8VjsOyvr
j30xFAcWcvkppzzCUTmv+1wY1lHJsqTH7+zZCtN5PT4YfKov3bEzN2XTW5TrTWe80D/hkkQo5sOS
2WcYmcdY7kF336PbxkrSew+LaN71uN92fXyYiz7Zphr+Jxs13UjBAYFhP8YjOYsrmwjVb5zGdYOy
stZjmxUcI/HE7e8vBiQs7Are1s3mKaSRny5o9lnxggVhJ0tfX4f26Fj0HiQUeuR6BSbt9BYhmGOA
27qyWmc4FSrfymqtU9jyDmyLeLzG/BSCZieZlRiwUJpveiSMIVDAcvBZZ7+jHHmZJk+7U9TFpA6o
j6Uxn1sFhIMOFzZk857fa1I611SPh4Zkb0De9yuMv+1oEGOwa7puSrb9LJwzwv2uCvtyEI9J3b6h
/bq+qXM67qssH8zA0NcW9xO79mMHsq6MxoIjFS9Xv20X88OKR7D6GsPXc2LV3gLzq7JPVMhaVMPG
594wdJYy2TR2B0jZnS8INNjavYeL1Wjr9qvUJTNPSbIEf9FFZcVf9/ezSqmt6/RSFCNiek3baiX2
SODIkDIWUJ51mLoIkFQzuCqUnpSha1c8Hr13iJM+jzLFKU/SMaddrid7giscDK+qOM96i6FLm/SL
Ycpr6SHdaT+bWslMEWP+YWRQwfWK0unMsoR1tmZaJ72N9Z4jRCMKcqZD5N2SGkOVcdwzlImyijaw
Fmo0JULd9s4kPjTyTcJhphvObRtBR9dEbCI3SmpsRTefGqHPDzpGzmu2gbp8OiW2Dws8iELDXFiS
/tpNg5xLfE971X2zMU030h3ALkgwj0GZWel5AfB4lPbAuETX06kLWtEkBxZDd5ZrtRQ/VdLfl56h
vyX0YJ7fia6G3bUQhszO/GhonNh50U+3upM8m6J7KpqBweKY3GsTbpxa0W2oJk0AyZQ/mJAmX29O
9peG6sIxHuFbSYhRryATmlNpMGljJXwg1u/a2mRv2KvT3cySEMPUnbaMlynWfjhGAqLtrj47+nCF
DTT8tWqFJWeac9ipwy9GYPwjK16yWCsjVNBQ29EnRzUcMBWul2LWtGHixSLLjqcU/FTnsEc3H5kk
aVvMZKbvlcbdvDgrTpRmW1lOMBQNST+z9TxcRTyJNMd75kx3Wb1sMmaruXoxpOacGqv4YDl31Mqe
eS8Wju4kaqW7RwR0rVqVLIJL2jU+yoTNxJvkKoDbHOZ1kDg3qR7rb/HapNBTTDsA5uA8ZTgaXPST
rO0ucFVAMLvu7TJQOWB9+yxN/UY1mzagwhahcJvARECzaS21+bR4VlpOZcBBMFegzEdpF0duZYSz
Mz+WtgkoUa3bhwmuUKSby6kr9JdaGp/DaL+P+dMQO/A9mwiM8JW69ULuubkRSCXCYsTDBr19DTXr
HU0ZX2LmPM2qd16Xaoaawpab9SlTRKzoqsYwBV5dO87kqgJyTJq7iSnfNLS7pW0jftWNxYkQs32p
RnVD3/y8rEhnnMpkBdvlB2+uK2yPC5m1pvngdHXM2LS/zELcxh4IDhpobIJwC9nnBlmpq1G2lt/p
MPXMIp0HMtvzXUGddmLesGvI+DgXGkUeSOaNodTxnUH2jw+75hsEdLWT7FVRvrkPC1U/IjZ6ZUAe
j7ZlHVacVyEgMy8aVY0ued6x0zF/iWaiK2ifSzvd0Bd14ehW33OWz1vQumPIzZSrt1leK0+G7tb7
GUxPtcWa9crk4Cigm2HWAoCji0A6y7JTp+EedvtXK0QWyHimRGuqnwGYLfOVH8x3L24n8rAx8N+b
Zj6BfbcAhLhpsWGi8jRnTM3VpLtP1LY4MH6WZyWLu001J8PGLPGMIp4UyHSMU7Mub3ZZ7r1E45tj
GobBr7kwjVf8oVIPBOiM236B8zesA8sjlhl7ghuCBl2K4+ux1ZwbYRuhV9ihHNytahAMoWod3xyq
SkDbPt8z0Ft1+bUiZETM5J0KIfWzMqi5XwANuV+EpgSjShebeutmlY0ZkU2AOEqMBb+hdLlz5ant
yvu4zdxoSfSLo3eur+Fze8NjATdpVu0bo04wEHvemt/auZL7k2GrvstmLVjGL7cfrL1UiuFxlVPx
ykW+HJsm/ZBKnL2aMnFv4iHeoafo/USxaU9goasSuCSM9QNdUdwVcZTFLvoABPFgew3eCXdYT7ZX
KBvD0ImeaU6xqLdCkuvpeu9Lx8COsYfCSIrFGLDf82hp/rwQy8O53JXFr5Q9TMN6KJiWAmYU6zeM
xgSyNGpEAoF11m3e03YhYcEsvvQ83dTwKjXKPN8hQbQ0iqeuH+19qbUB+C7d1wojmhWFP5JOTU0f
FxtPmQLnTqTjwDx6/MmH7pcsvPTkOXm4Jo7mVz2XChWGj+Av3+qZRpRNfqg7dT9oFlNtjuiUDjfT
5PQGfrWPpnjAulm7T3I2PicnOyp5ftByWO5lsfXw8jrFwEhl2KXzlS4AeiZTEnCdqhYHMPxY5ugc
1R6+6ZCVxuqnddIEauZxqOX8ksyumvbUCQn40C2pWoW107xTbVrVzmzL4lBc8T8oWq3AbovLGlcv
6Bh/2GLx68I112uyFcxrhZD+8hgwCVHiU696Sv1Zfczy7GnpFfSNdbo3O7nHxH2Ma+1s9fY2Z4nl
s/U7ZuYMv9lCopxpuXrda25Gy2jD3KQVcdhu5AUUSFI6jgi50IxJ6wXiLE/OPLtk4FgaDljvonhV
MAkUbp3SvYJiNsOJvKxzwW+yaa4+ALDuObwI6jbjuclfh/mnG1h2KDz6qSZzqpTM+h4T+62HFNU7
5o7gBY0FVs3AF9X7U2MZ1QHtPNjF5MaY5KXJsvdG7V/VhbVCFbcRpvJgTojtwcY9dvbqY8Y2N3ni
uqFHh+khztcNofgx5RllQ6JFDR9rDdr91OVYMfke8mzexAlqMCsOgC8dx8Ssdu3I6SBdRg0FMmpi
39DR1GpkETh05TLmEp03OStD26hBqiJDoe2/qZZKC4nXZtOVLYcFFN02JRbjySmYL89SS0OlcIZb
0zY+BduOaVC21xUnmWZFYOtxCrtfq8MBAaWVN/d5fpqLJaryVg1ladLAlM2FWCOM4YXGAa7ZF63g
51tBkqZS7WF9j6zTnhueO2tSf2z1M5/6+WNkf7hBWcuH36m24mDxjL0bx3HvCasJCse4zVvmQHNb
PRck4PqmJ6m4p0eFWmMnr6oqT7z3PF94ob352WAgm3cuQ+rRhp2Z7OSIUVVttsxUWWqkJhtyrvaF
c1zVHlTSyYBwIl/s8ydg2kDTZ+MH8Vw98Bv7SNiAX6bJL73PNzMZR9tBT+6hFuX+smiHLpEPMSUI
Eib2zqxIkuonscuAiTaRraqct4h9ph1XzW3HIY/8aouBIeyE7mPJTgL0V8dkro5GB3HMkaCPEBjv
8ho1dMtdTeRB+cmFkgQTFu9NrRAcivN1R8RRD26XKBe6E4qDqr7l1SpC0cgHeqHARk3oE2WPQ7M3
m7Ap4frqJHcwAWbcJdrd1aasaV8U/rsqVc51S28P3AWW2ny2y/4FcAqvnuEFU3rHRiiYeJILjQO5
GYwwWbtTTVFYgQYVey1mkWK4zNRskT1XWrkx5JqEGaDlB7doP2ejfBhm3jLVVvemPTJ8zI5ei2BA
S34VDhv8FhFb1SBHWJVkO3KFBJqaXVdlK0N/C4muPmXnKtU+RGE3Z130sa8N5lFNhAhLAy3DBF2M
qMI3nPv9SybHaTsrDP8chkIhNeNuXJXXhdCVOgXXYFpziA5kDnpU+YNTHMzqC4opiepT4K0pt+Ny
Sc0kdNX5sdGIOtPHH2ad7DPRbUOmXZ9mN8/exFTfrTSrEHB8tZ2iYiLSQ7jEG4zjUW/FXS1fYQGQ
pVmhHdAwzDv3jO22RmpuRUyKO8oYnWcxNvrtojG8a5yV03mAalbO+3LkTDJW4lun7GYkSqiaJv6L
O94MLVczyl/kCresB/Ztrm2WxvhUOs59yAFnsHmnnjPe64i5H+4n8kNmBtZtnYhbA6XaZDxXGGoT
Fn+e+QhP4DCSvpSm11LAnOOAO5sOUA3dmhvRJSkPIb1Pk3UcnBn1z7rVjIVKaTjlTbzhlg3dSQx7
FJCBMu1Ut6KI5NnL3O24Qv8DWzQiH1cbOGR8fSpnXJk4l4FZftHE8JhMa2O2XOle8YDC/iWFGjAW
SZTmrj+RnRhyQaY/RsIpmxhNsNjFnh4fJakdSYmkKRmTfW+vgBUy3ix9hqWRvEDuORQao5XqnnJz
3uRsiaHcKZgL3q2+JjdOuYzVEKlTErUxq11J32DQW/QaawP9CAJq39pyDKVCPkBL1s/Aj1npfRWi
Q08D7JW7WqIEWEzfHeRWi4dDlaOskjZgkurdKs2XyVlvmbmV4cJs366PU9/tao/Ly+pSglng0LH/
IVTeUQFiZnm7fuuA+tiVmz8LQMpS8kVZ7YPqFY/SOng1vJBSf8zq6WZmacLB3tNRtUO0eNkY5QXk
A6PZsmpM6c4R6EuXJ3vlfozqriDXpZNPA+UpB2TKwJVxCrHMB5J2kVET9SA1+TlQOGU9mLtSPqKW
35Etw5688mARuN2pU0V+gyRJ3jbTclx0NLha/PUnVd1dU65JU/8F7fVXA93vQjVdM65zUsPTr/bf
v7qFWm+ScVHzaMSNY92uRWx3W7MWxVft9OVLt8wMUrN6dU7L1ELiQpgx6tFcsur9T6xkSOz+7KFD
zXdV3mE/xpmoeho+hr/+JFlGoV2NWg2+wBrevZIAJl9jJlj6ZVUXD12lKF+M7d1LKZrh0R1hWrO4
HMZQkXbx/fvX8m+pMv9rdOLb9rt+HPvv75Gchf8GiGLdIILqT8/I35SXN9/z/9i9Vy1Eo55v7Q9j
+zVh4R//5j986I76m63hhLpCinX+VP/ANTn6b5blYIBUaSGdK7DpPwSYpvUb2ibN8jyHrpIhHQ/A
//Wgg1biHwfypFmujqDz3/CgXx2mfzzp1x+TR9nBAIfWk2eanwLvzF8fJFOxl4RaRO6K2kpJ2rVj
X7eT5z99Kf+PF+f6NP7tQ9CLele5KP/xT17asZmU1vO4y0WBXmhxrkpDZ3KClgFn9K8/Cozf3z4K
dQ+iVhOtq2X800c1FfGbMHDkbpkydCL4DY66bnAhN23FyZ6Nu0rrle2CRsj33LX5Tz7+b1+nq6Fm
IvxC0zT+aFfd7p+lrPgWXGu2dfwN9XzRK+fFZbf7r3/D6//FX77M60dY2OaxLKLR/WfLIpMskCux
1mHzmC/YAZ6RuDaBwAZKN9p9/+sPw5/094+7og4smGEOmR/q9ST6k6vTSDrTXrxh2BGX1R0S1j7M
MUm4P5BhVh3KyXwy45lCz0y6kf7AaGgKutKTBDQV1LwhtTITPNZJHnpWt9iL2bk2PaTTdgHSR+rZ
YfDoKPROa2cfHZTf556+11Gxf4BY2iaEB/3UROOhXRxV/XkdvDZQVk9UYaHUxg0lkxcaaYHfh+vq
+RqhdsrQ+3L86k6fhiZ+4gv3XPKSrddU46o37nE5WbcW8v0HG+uIjziR1GNu6huKJo0SGfNR4wp0
w6rVbSYh5b5wk7PIlYkiuvoxnfKhycxPW7r3RAISxGy61aFVl7fkyppG82VHClYWptGQ54tWYm9g
24CcTQutIZ+/8dF0eydPbzGUKmyGGnaBeiWiuZnJAFtYv3iKHR/gDz47ihYf8jTD6TDQE7NcZPqk
eJcFOWa4Mt64kV6XXEbbJI7LLQIVB0foNMTfLQyEdzIrY2qHJT3Xg4VHKPbVGLEHOkiVRfEM23cN
ULQm3p6YDMGIEj/UpYNDFqaupQXIBpxTq+bEe9etFmubGhuM/WSy+X9Ji6m/ra9q4shdFv3SaMV0
xHcqdqpBX5z1PUsNvbPSY1x1/bkpMePpXPYMmDwekarL74ikZ/w9k983rULfYKJQnwn2Res8dQt7
v0wXr0Dj0H0E6qqdFOkklyztJGYXTINMx0xCTm1EPHNG0oJU/jd3Z7bctnL1+1fJCyCnMQO3JDhp
smTLsq0blL0VY55nPP33ayepiCA/8ihXp87FTqXK3nuxGz2sXus/1P6d74f1E/aCNc+C5g4lKP1H
Rdfm2ej0ZF+Btr5XR93aZ+SVq2qGWtG1+bjLM/1HmNQm+Nuow+PN1se90UQu8MggpilS1vfYKBaP
HcasWtNN98FYlNXaRch7Ww8x0EnLBNYRWThwqqOssrlGdxthcbCCKmI9RnaDVYGOapjfUlBx1eA1
7hKAspb5bewDUnxfaoIOTxTkv8YqBTsFKubOyHIIRQ3NrCjsQft1ATJSQK92mh6JvSrKFAx1axx4
4Fe3+DfB40RFrfiU4dGBvFMA+B/qaiCedL+afjYKT+2UTXPXB7HCK93SdqTKoWelEHmgJOXJllqM
TWm8IlpA/Yr9olAJKbQRF4UynG5GxfF/OEmbr30ncHeB7w+3I/D9tV1gIWq5SrhrYKiy9zPqBgai
3obfjWtwZOToVjrcAApQ70YXGxk/ttwXXgrxOktwELDs8Kfu699cdcZNvG3F52icxB63i1f03+8U
Jw2+UEkgzbGZaT2ab1oDVkrv86yYAVR6Pr04r3LUcG3NMaXDqnzCUDv18mp+iwKnwYJSwApz/KA/
+ErQbVRFPI1Tt0XXOoCPhjc9zmPDDoNMJKpJ7b7WqmLTD20GxStxNd12WqH/hIsEWBcgOmJjW9Cl
Oo9WXIhyNanzQ273zWOnlPpPzm3ngL+2vgNUmq7HHi1sCnZ8IcCw4O5SmG0r3S+nr4XqpHccSPNB
xRiI0pf5oy4gA2jA4EGb+QAu6Qh55PV3gYMdLxcAry3Rt1i3ZD75npo/YF94wPn9a5KFgIh9HKsD
p74xYGN6M+VLaiuKcx/4yT98oNL0sJqN3WnGz04YJdqtev8JCiGvKJpCMKbbyfoUTTGeQpaaHiBF
1HsA2pRZh3n4XoyDTje4JjKoDVDBKYgxNJvzMf7tAr8Gl1aJZ9+ejSd9ji1PT13sj1PQXEA5Un1n
QyLfIJ3esE+s8Q1xVwWDTAB6DW3lpLbjFyxn8z0k8gKURQ1sgV42BjIGpwcqNTzI6LPRAYoG4CTl
3H/KGkcB3INUE9bjf9mqHmAj6/LdMXCPD07s2M9pM6q73IxgRmvGBA5kivaaFDlXLTfcdxG6AsVI
DdFsTfMTLnrJHtu54NUxsSqLpl06hUx/H45fVU4uTzNcZ8skpc+gHNQ11gVlugLQq30xKmsDsjr7
1k6J8Tr2Vvhg1db8Daywh77kEK3o7NcPnVpiEpTFrLzJjvdGktY4qLHIuDx/50nDI6vCTpsWJRBk
+LiHPtY5M6qxsK3bVs0Qy/U0Oqj/zCs+lMb/f6xAfYFcBQfvXVZ0kuR/arjE+78d2q7uyr/9n79t
2qIu2u5vhyb9mb+9z/pRcJH/qX9m/YjHYFCC3Ipp0MYVf3LBfyb+6K/+3TFd7EdgbCMvpf+HeEXe
b/ImsB0TOhRaGdIs8t95v/F39DMMma5DvkJiw/1I3g+e4Cix4z9DLs4PQPKExN/QNJlJv0vsyinL
60JJra+1qb7lPdUHXuc4Q+P2fQ+jGel+K/4d0kQj+bEfZjWbt8CV71oBOjdS+/sunIy3waggqUSz
yxHXak8DKMynpkmrh2xyxoONdfdn4PH5joap+QlTNvNT2kua7pzdIVKMy3s6Nh4qL8EGkcjptpv9
v1Khg80EoJTl1XeqaslWg27u2SJ4m1Tw8HjzOqTu5ZdsCrAkcn6ovf5UlgZ72mrKzZD32TqTjsMm
ItFBGv/qivQVkQ7AAg68XjE4z3Vhc/6oqGOaUF0piVDMKMSMtNwUv7oJAhFV8FULs1eQdzhil84B
6Z+foWofjC793fkAC2JhPAB83WqKXh8gt9ekm823qS7xLKpL9XuGPmykOs/NZOxLxVVWGI1T5Gms
B99QbkRnKxsdJ6YVsJNbqLSFp6Cs5LHxMYCKoSLQTMl3ou3LLRQjgcGXTVdvFC9+wM9MM/+5s1Lq
YAqEEQSfKHzn6W908oTXuuKFMuO0w+igWaOV0eJBz/9QlXmzuRVxU2PcsJPKTwhcW4D4Bserzfyx
Ac5MSVqQQ1DsfAt0QVsjyru90Tf+64CJ9ncaqCFytn33iNlV+NinJTQwUDcUSFHlHlMs1mQzA4QU
fhLtXB/cyojWTZXQ7uJxCB+K+PYsyl9oBarfu5IVgOc21AB4K9tqrhvPEtGbkhpPuHFCYmDQdgjS
XSnC37kS/o704HdUDhpFQCQXphGvqpIpQrhRJpydfxDjRPe9V0ZodH4EcjwQe2ygP0N1yek10K6a
5lpfdbwxWLX0gKaR4bMX6EH2/X2bRrLbhOZpofXVKtCml96hINoXCuU+LGIPMWf7jZOLhPp7BHFl
0siUQhYYpzVt8uHFV4Bo2lwXHpiopwYBy1Xgm/qOhPtBaXrzISqN6q9cyasVgkBQgkrjKexyTE1t
3LOL+A2Vz5cY+Mg+KYv5vkQ752uGkduqbVlFQTdhKT/nz5bVa5suVaI9MBQaZlHxmPOySSIpPjyC
DYft0jaea/Qo7wb+M/3xX8pcfsk7vn4RMwegTgDwyTnPSwmAVs0nRc2xA4eXQ38ivB0SwIRDf99b
6R3wz4JUIi9Bc7CTbOpfqKCz2JuW1WmO5s7Q6FnESJauTUQBPEUZgjuXtMTFxxoMNhQu3Y6eSAke
NL4mRO7yuzLCqERMEVHlwtwXbfFFUGLfj3PxWjXzS4A0wmriyQdaC2A4TPaVQoWZyn1+l9a5sY3Q
t9mVEdhnZOBRSGggJql0XJ8bkdgbxwZjVracL3GV0ZThOpfiORHMNkD/iDOTds0lv9eegPNr5SOF
Q2Afrv1QzYxJDNKQLaQN3gxi3qNWi2AK8rxYrMW/lbLDGQYRXOTYcagYtR78DBXTtlYiCDuV//rn
/CuazKLrldqbKYhA6QpWUerPLwjqamvRgpkw+UhrqwpLVK/5xlU6wvlHfnCNUsKvRjOehAJbRXOs
4hPm7MYa29bRE9KjPHLoLAhFNCsUtmnlyR5xUasjK6pPIIk55NfAZ/jzoGjTw9yid4JjHdK0Vf09
V+vvStaIld1x5EOWh+cz5V/suiSrGo0GTRomJjOtrSlGbaNEGWp2NoYqFqsnb5xnv+cWEPwY0LD1
9y7kpih9xMPC35k51LiBNDHnJoyRP//tHI9GT8zmoe/sZx8HbwDudIOSOfk19Sj/N0XWeE0ApndI
q3KLizlYfFLnPJxe0GL4rTURYqK+UFEPHu7R7SxoWbJlU5I6iWS/q6bkrsr497n2HtDGvtd9f9zM
iNCsHSN+zY36e91l2k3rQOQXyvyCVg8MmZ6FCMdpWgP/rujvoGxVbxGTjnG0RJVqkm3K+t7tEtaa
mOj49FpEKu+gw6E/9QP7TgTlFzfLXysl/spro5OUB4RZKpdHeMenxYBbX6kDR5E5w5lNUutBDYJ0
n855+0VPSnujtRCMNYVvqXEdjB3SGdUAs1SN30rcvQFStdp66BS6tJam36Syth+AwtkgR6g+q7YG
NGDQ4dSRcQ96gp9LqrgHyoeboM+b9dCUfFvEc3h/Z6sxLZljRUJN2/A3tt9fZqNAPyN5HflZ6yng
L8dm9CvAZ3QdwIiNq+lFaa0HtH2w99N6e4+rAdBrgw/aBvX3DOljugPMROso/wB9m3i0Tw5oA7yy
Dr7nFONW0NKf3cz9C2ebN+HY4waHAU7vaBArtGH9z+i747YyvQRp+d1vwAOVkELuaQWhmdWgEeta
yj+4aeg2FtFvRSjttspynUswe1UVH7AN/UzUH9+UQE49T2q4GfBbolzj/TQ238cByynQnGB3mOZ+
QshEsaeXEaTZTeL0xaYYsxh5ZjwFEaW+tUSoPA9IcG5qo+YnmMlbOga/pzHYtm3wltDkg2wadnul
TCELlT58sJBf5wzcdUNEAYtq1bgzxKxtKlOSWCs+LBcWwOlgMLyswFIrVXguRew2gAbmWh24AyOL
PaN20a9eV27oCppIKSrPnclR3nWuIxsz/BqLw7mLWftIZ+HMAYoqGDgNQH048FBqrOAloqoM+8Lr
eeGzvmlt1aC9/Om+7lXjBftajoiWQ9cceNF70K5/mTq3QKukj2WuG5AL1TV607APY1odujK+UBSh
GJYQXxpMg/r06UCKp1biH6j0lRvHZGPMla3v6nQuH4JWbVbol4SfUjcfb+RJue6a8QWCmv+z7qlK
zGnzXeZ3TQQZKkLHaIeYb7IR5FZrR4q4lxpHjhZV7taOCkFbi3PWFz6QQhLBjZamd2h2/CzAL3px
X7xmBcw08uZdO9By6fPgLUoalh/HVZJw+gvFDjaYkDi8ufNij3ZTfS8KW99OVc3DHJVwqjxSEarn
f7SSpWkbI0arBme30tc0tSpcf3tTPInY3mIHoN4hQv86tkymlfuQY4fyES5izoWVwreycDabo57L
oOGMxFaWXr4e/aItGAHu5eIdW1NZFRP/pgOkH0ssC6dWO/zSK1q3nWoWamKMsADk/WLpwVtRJq/B
4E4UPEixQ2Cv960ewQwFXOSBC0aBDkgdxkTOsxPqpNNQJJAsUQ9BXcLx6nfzL7/WQIjqk/IrEFxm
BpRf2F1s9BQd78OfwzAyQmcT+NpNFpq/aTgPmxgK35qk56Uv/XY/jFqDpJKOuQk0AWTkU3fbt6xg
mCjTbZBzv8mDBdd4hAVGOuPuZD/PDfkyVsdYAkeW4UXaiPgTTOVVHI9MI9j0GwB57e7PG+1Dz9n/
u67U//q3ZKy/CgTeIhzD/9+w+5b9jP9dCGRV/6Sg+/5FKv/+v5pQGs9RA7kax9JAMlDP58H370aU
/ncXnLhm4BCioogo/+jfVt9/12S3icsEESGh6hbv2389SBVdx1OERocQtuUC0qRX9oFO1KJJZOFc
j+iqrYI801U6DctGA7bDoKdrdJvMNtXXc9i20HrhKxSI05hxu303M9d7UoQzeHirhMJERUVMdvH8
VWy/S1oDU+Gkmcy3MU1UliReYorxJTDcev7rcrxFZ0jGMwUtFEZo0reV8/j+uS1wZEC8CIRKpYj8
c2vr1jPbIf7nqv9f3aeOoyAuysQ5tHosS6NHLGz55+8e9T1SqQDPc24jTem9qS37NQWIa0224xbU
v6Lo1DoM8BPaiYIr3JQS/aEM7cs8dqH+ocZU52P6Goxz5UWJq1zRkT4dFVU0WacQUpGXlXg8qlSd
bSRTnZp3m0sq5gxSxqpXVx/5QnJUFF2ovaDOyh4xxaIVqnaUB2q0Szn1Q+2biCqYGSXG3pejnM4d
UWiE2qx22b9flF3qKhVha7swXxMjtBHwHAvcuGrTRG7UnQrqEvgeP1+Oeby1/oxMBUYqG81sWE0s
mqL41lRl1k+w6apcuwHob0IYT2IsSR3ryvDOhOKIYUPh/gNHcynuq5WYNGQdNfki7UsKsTleMhHU
B1Sp0pvLozozk5bBLtZsptHmCDpeFWZp5Y6SZzXSHk186KLYAkYbt3cGXiefBmo8+8vxzqzC9/Hs
hVbs1BZzYfXEo483l/SR0W6DB21FV+Kcm0JTU12pB02RcIky8TMHNmlhVnAL8PFeo40UT14bdfOr
HuAOc3lQ5yYRsjngAy4Ax3Tkn787MNyqtmB6TNQ60J/1wDZrDyHoPEkWRB1pdIwrKsFnBwfaAWM8
ipzIIR/HwynGd9oIFICadqhluLG2iVoNqjjFtCv7+VwoKUQM4kBTwVksLhRVIXVXRlHhBy9SD5lt
64H3nEZ/NqivbDB5eP+nJ/9ngyGA/p9Qiw3Wz3ZZQ74kSca/NwztYIeDR/VCN8K4G4ykeqmd7vvl
D3duNb4PeTKREW4iQB4lFi5bG+jabyPUeq9s57NRqFc7aHShsLVci/Taw3pWwpoCk9s9JkUZrxUn
1z/9F2NhsbOZLQNoy2Jn+aZvVKErMYZNFlGAKKxt1BfWlbvx3FK3HB0MjpTpd91FlNq1ozqqLGQc
alfHANkFKZ5amf9b4nueXc6r9srmOrsCkf41EHjXLcNYRIzRR6kjC4WmlsRsl/bdD9MwfmkVJOOP
T6ANNlGTN5ejSUu497vYMkXIM5AjI/QVG9EL5MKMFDDz5SgL1Jlc5sCY0ITD19KSF8nixA0VJ+pS
E4WPSqeIRlsLS8IZxm5ZlgHaVJSESsvcYfSa7NDZQLS6wjUMaDMksMu/5HRZWmwdS2iaqcqfJf/8
/akVZaLve24ZgO6p9QQtP2wOod5lzZUvqMptdLyziQQxFas9x6Riu9hmYwM3Th0LrOKiMLkRqdZv
kVVH+6ev7wNLGW9qEOybOgGPoBN/PU7Y7/ANWrV1kStRqiup0OlJg/OByo50SdfBNy1+zzCRHyk9
2nOlcOjEDoFLiVFrhwC2lgio+0W8rz83Ha4IV77+6ZxLzwWH2x3o2Wl6NGmYvCGRKbmohYP0aQxJ
WHpjXf6yZ8f3LspiiU196c4BAITVEKq91wUpxS/EU3aZgdGX+6OI8TK/HPHsuPjATJxlq2IJToPh
mutklBQ+J9RQFJduc2/A9r4c5fTwYfYseiaOpas8vxb3LMqkftJAfl2hUmt9Rsm72uhJE+9ER4eq
RcxhezneuXlkyWLNQSxxciL4ScFL0eRGgkVp4JlcOcqt5otgjWhCc6/1aKd6I9iq5Mo4r8VdjNPq
grGqcFKSONT6Nh4KhBZDKWLQKfUtGlvGWiDOdOX4Oze5MtsUukzgsR44Pg5GMOwVHQEmN1LN763S
jd1Gc/t4N+TQzWnoKO23y9Mr/4vHx4IrX75AMGntSl/N44idHgy52QTIyvkN2JWqqiEQQbEDB/Hx
tJNUmgzG0k0haNgudkRizDOCwAghTgNWaSKZuy3Fo48n0y5dahISEkGcOYzFd8MPoigMyNfU18DA
YAGPJWxsP6G8YK6gqF5ZnWf23FE0uYrend8DyKRmtDitBPg0da1TS6MTqcH1urIynNPvBFTaBhxP
65z6hfzzd4HYx8hohEDh0140N6GjZLsih7JYZDD40b3on0fYcMg1TkM4fHwruEKWRciveZDri0Ei
l+/MScvtPyut+yWt0I9RBeRNED7VoQAYQtsu9M0rIz6zMsGm81Amw7ZYN4sLgjeJ1eqAcFamSjui
xClwhdAMfVaBv+nlTXBmr7t/3spgG3immPKnvJtcp4TuaUB+RMKk6G+truoOmd6aN5Hhaghs2TgR
ItDXXZnWM5+UEgd1BxIR6sqaXFvvotZhpc1tS1S9w9tplUaR4w1R0dyYhd49jAbMJ0w4odRRfr0S
+mTZykvXMnRNxVWFO3DxRU1/yMuq4kQJYqeksp7rW2ox/f3laT35gkSh+oAXL5ZKZKqLs6X2R70e
ZtbsDEcJeGwHiJQnLhJ2pZ1fMW86NyJOF9JPx6aWoy5iJUZkwNdqMW6kUF/SbFLmV0rQqX1lqZwd
kwFfj6YU5mnLQyya49IZUF9iVSboj5VYOIm0yw4VDa8rZ8u5UDbrH3S0vGjtxXnZUoQviiwjVIWp
KmUP8Anz9CMsxHQlOTw3eeRCbAHs1Fxsdo5XYpU5YTRqJRK1hkAuSSHXDYew2lxeDmeiyGuGq5HJ
w7558YxtAhu0cIQCXYp3Dj2eJlxVaFh9/AORUMt6HjEcbVl9ndQAY9oG4s1gAnwoOahoiznxkw+D
8MflAZ35QDpVStPgxqEWbS5OKFvLKvB1SQl3EU32NqFNmug9bDPVvWKCdG7q3keSf/7uqMiLCb7v
FEMltnosR3N9k2t+eWW9yZvxKBUAh095Up5/nLvUko+DqO1I55mW9Eq1CnFXxWP1JdNRGHYD05hX
xTCOu8vzp2rnIkJYc3UDqoO5fIbNVRqnQ0VEI3CZwApa7IjhPOJWPYCK0PTDfQ6qGE0o093lotJ+
K5Nyg/4irXV9SD5f/jnnJpkPaUF3oD5L7f54/EGeZp3js3Js6FGeUuLFQIngHx8PYpuWhnYAr09q
EcdBrGpA0L40aWlhNBCtpyG2WiCxbmld2QfnviauWdRyNOCttD6OA/lGkgt9YnHmcT6u41C3QIIo
W9Xs9znuL1einZs7x6I34EibRLb5cbQOPNiY9fAP7db0b7FuqQ4lp6j38clzKHhI+CB55LKwbeMX
oOPgjABLgwl20YXZBt5IdKUce2YsTBuPKE5EPtRy5hLUIBI3CmWeaocP6eAaiMaZ4UdLRTSaBBUI
jg3eNs7SM9OZe6VV5NpPMAK+R0JR80qUBq6cuaeVDhmGRpSJPBmaX6oc7LuTI7NmxDQzOAIxXNg7
ZUICRK3Sm2KAO2qJ/sEZzM+lIvxNFdr+LfXuG8styyv3y0l+xY9QTelCalJtAa90/CNmOI0u+kwk
AoC91E07hk3+aIym6O/MbhiwOhqQ9D7UvYts++Ulc2Yb8Bqg6afpOFuepHYgtEzRZW6BnVUMHSUU
qMYNZYSYYIBCPKoy1wKeWz2yFccn1WmRLW/tTrNHNGQ5RYwwjFZDo9dbhGKv7YTTqwf6pk2FjBVk
WvgiHM8oNedgrG0+qxWCJE0duzjgFAWs03fDK0vodAYJ5eikibw/NLF8UElEuqhNZrBIzEjxJuz4
QGjMofrVbXSU7Ids8K/sc5nZHN9ElKo06SZLa5MduDhNQkhGkPl0BMnyTPEMtzJfqm6Yf1WdnXqq
mmu/KIOMt2WoF/us1prXy2vmdLmqMBIF7pJ0OVVOtePJBc4hgn7oipVIMa5OLfstre1XM6dAVbko
83RI612OeLpoZEQerXTTqLJKo973u7RBOyfSVFSSkI/i0Vp13Z6tkl/5knJRLKbVwPWXG471yd2z
WDRaDMDBAJ0IMU2pMWvMo+h7NU+Qj+rSNx6xf50xinFCakZ2miKncXmQZ9asKWCOyhyQ6tGyUV3P
JeBVu0coEoL61gySqV27vho+o0Sox1eCnTn4aJXwVLYtlToKb4LjKdXRqjUGMN6ryWoeOReTZ9UH
YQJFDusiownNL4me8VQefdjEW4w8feTamqb6GtZGXl55b52ZefqxgAEc0muJTjj+MZAc2nquBg77
KmS79l37C9EFxcsFDP908pHVdV7UKgg/fJUxCbTRqZwBDDCtxboSGbKMFQJnK3NCsmfdBr4+79xe
jZor033u2/LwAuyA/I+JutvxALMcfQ0gDkjUNp3/tZ9iHaio6vq3bWSgcvzxhYTlNC0Cijz8s5jN
Fg5ACE+lgC5liZtSLbqHASKf11vF8Hw51JnDz5IhBA1Fm2affjwu1TfMyc4Zlx3b/lvcqtNXFLb6
XZKn6Z6GZvjtcrwz80iNHngLYnOaA1TgOB7C4VHWTQXnemHDYAppYKKzTEedf+fjnwy2BL1LOTSq
xYu1EVlZGTQtGkTuZNTQ20ZEPGj7oYiiakhjepcHduZMdcipDHnKCVlwPB5YPOZWGkjItpqhEeEX
IRhBBaEBkn2n0d7aqe7FruKuufJyOheXciMh9T9gksVa6dpBTTUdhUeMBKjgjF1kPGgTjcY6j8Kv
Q2EUd04fKleSuzOfEYACKYBN8sX/WWwHpESNrFUCjrqWKoGPr8eqTKpibduNdeVoObNCHc45EwQQ
VWPQT8cTO4P4tXtUzFbowc7rFLWx3WT1zh7xltgb8kC5Umg5NzSe1bJ9Qr2Yx+JxvAq3wWp0wFMW
jWEdNGVGcRWq5ufZidIrK1SuwMV9hZ6ATq8Bbj9zubiHDavS2mACiiiwi30wkJFBlcoMt5dX5tko
3LumhpopqdQiisjKJLNMTpMqTqtN5QvnNlTC4cO1MGyqMXQnBYXNr9nyKfwuD29CWm/WVBIF1wZ7
DbINfwsjpq/mwXEV1ZUj8tyqoEIl3zEkFcYfztS7cELMVt1FnFtK237p2/kpK7CLtMinVnYVV1c+
1Llo1PgkhIoyMe+648GVeRNbesnmRnA4uMkjpN7wKLIhsYzl7TzM3ZXRnflknMhUoqUxNK3TxSmZ
2ABbR9Bn4NjLkr5sKLQe/o7qX8sizix2QsjCmDQQE678Ie+mccRLOGwj9vHY93aGtLArdaMK1Pui
yK+/XF6IZ2aRSaQ1CUjBdWlPHwfzR3XMW5ixK8ic0Jj5OdBragDPK1+hkEvl3wg/fjpyY1MtJSch
5V5e23PhZGM4ahIuHKGJpASeoaFy0HSmsjH8WjK11MG7PMxzc0pSbcoStKwzyWl4N6dhGytlJgVJ
7QbhU7qJmzTDTxAa67UC+7VI8m54F8kqgYWBCsLMoGuj/sBR3abI6yZ9CVK75FNeHtiZqwaRE97y
MjfhTlkMLGtrJw0bpGzacUZpdDKVR1RIXK8ym2qjjO50Y1eR/+2/CIrP7B8IEq+lRdA6cweYQjqc
sEGaMgIF+ZpN1ldMq+qtsNAfH5rQuBLzzPOMg5+sWhO86qm5H89r48xFE+vIO/FSQmUizG/ccky/
TX4Y/4VsH06sGRp0piLqgzaM2ZXD5jSXll0hjlAyagC+y82P+Ks96mmEo5g9qk+dlk+rNKyDnwpu
Lfezo/ibBt/We6Vsrtx8cv8dX0dyubJTyKMpKCyvo7zFhqqlPrnyNYBDtDSCTazH2tPlD3p6CvDq
RPQF1Ct3H+nZ8eT2dt5FkQbtg4Q6fA0wt8EwrmiKfGsgsv/admbw83LE0wmV71zJyLW4A6HzHkcM
2wxh+poMImvh+YNtz81Ht5uxCK9pq2xNPcfqOQ9Ej0mOH19DLZyL/ieLh16MEowp//zdJu3RcoiQ
o+WxXZa4MNkI7HTU7otwWLs49KnQX/wZIbkRcdc9xWL1H5dHf3pI6NwhAMJpS+galdLj+BYdCdJk
SZYYE/3APz+T0hh2OP062w9HokRKZYhWzp8C+3Ek3g4atDXJO/NdO/fy2RngFST09LdWbyKIdznc
6S5FA4dnBHkh35SywnG4JlaSeGwbrhMtrd64QLxkiBNPTbDJadu82AXZVP0oB7vcxZNuvFyOfrpZ
iE4pHSgyfE8KYsfR286ykg4phBXIsfhWLS3IlXGufXhLyigOjX66PUBMF4kAOwQ9B9SSZWnbvYkn
46F3RuXwXwzF0eSuB+3pLnE1DVg/BVQaEznM5SOgdHzyIiH6a1iwMzuf4rZGqdJ2gQ4u20n0T80M
biiqecIwPbcCU++qGap7LiZXDuyaD6ekAM6EbHbYUBZOEGENpOCikp9IUXAtSXsnfTCpe6EVMRqP
l6fw3FoEeSn+WbAEl368GrI4Ery3Ju58nDgOIsbOg2ICEhTTkB7KphY3Ff32J7OOS6wRwvLKVjhz
xpDGMaVUnQDEL7HBqIHguyxIvv0xULRVRUXx0cBTmTrmaNfPqFKj+ovpd/WM8fdUXxn8aV5AhgVX
gmYPFXBriZgqYCtr+BnRV5sL8YOPIanuGpsRGaMAa4IQmOHnQBnN/+LAITD4Aj4yx86y9t9ix1TB
naQEpmIvqPALD70zh99Vu0uu5K6L7c7Oc0H0QNJkJ2Jutywm+D02ttLX2xNDY3oIwTQ7tejjKyfo
sqj3rzBSckKgMcmj/ngd5VxQItJ1PKPoUbRu2nl9MCubQsQKnkmNeKCfmN9gCPDojz6qNnQ7n/yu
/eByPvkZi8PNKAXkPEOLPLSh4KKadr0jMRx2hY2GNR4qm8LS2xW7mcIbYMbN5c20uLH+RAfgB2JF
pZJKBed4EuoiKqLYxinBCYLuxqysaYNCa78tov5am+HcZ30fSu7rd5ezNev2ZKKM6nWuizWCnkJl
xJ7kymddHHx/BuTKwrBDNsfDR/75uyioyiYmviw4+US1PdwIULD+upnKBEGKKXbFF7ts/Q9mczIo
SHp2I2QmQTq7SGL1yahqs4DePPhhcG8Cb/Jk5epKsnpmaDb1PKynVfg4EISPhwbBNfUVCkyeO05O
dttBhE72rZ7Z6ClD1YMDZJec+JcXyOLA+TM0WpcSqUVsHiPHQQsf69poMiIvG0Xs0wAusa9F9LgZ
sMxNRhtqPvzxHkk6vC2SKyM+WTL081n7oBUA23PWLq7kum9tQ/Fh+JtVG+xFDTHUAvh6JcriRDcs
qugCtWg6qBYc7SXcp0sjCCyFpq7RNQp6HBvT4lNcje4GGUjsntFY4HFS5ltdw9Pv8uyebD9Co4Ap
8XAa7RRDTsC71erGyJMliPqhnVyE6qNmln31ErWthjA4GJemvdKNOhePfcGdTy4HXH2xB0McTTVf
KbU1Wkz9Kh1mfIJjLV2bHea9Hx4atXt0eTQATuzDxdAQgQvrBEjN2ufVsfGrfEbstjU50qr6ygdc
ZATyA4KCoMXOP9K3fbFG48SqEPdHAGXCTvE29PNyp/hzhoCAHXxue3r8/tDFOLaN+h2qAMOVj3iy
L2V4WiMkdSB3WKnHH1FTXGxockyaWaQ4Uc1omBnIj8DMVlAqMArxdHlmT3eFTobFtLJ4yBfVxUcs
gzFBb4RjTUsTY5+kORZxUdhemdTTUR1F0RZ7L3F1F3VqHaFvRdgop1lIro0g79TQfep73bxyzpwL
R3VWgrMhUjC+40k0c2qnkWMhQW6XIo+3pVFPUbgOkUdLu5WTG5OWbyakaIztx2dTN+mOUFOlS6Iv
ZjOk1AiGX1PWulNY6B3SxiyaD8KB+EjQagFFU9GhA8SOPx5dWkxpaDk4JU0M54eLbZ1HF6O8UoE7
XRgQIBDIlbQMFHKX1xCO0H4wxHizaxpdH5xHC0RKIvXw0QkjiqwR0RKlMLUsTTUFliy4TcZeacB7
V6G8ogPSXFsPpycVirgAqIDCQQvlbj2eMUr1/qRXmBQp/VQgOSO43pD/2I8+zfrLAzq54iSiiZwK
uXsbstDyiqvRgxECE2hcXdrgrznpsmfTDKptFZuj1ziFchNQRL2y3s+NDySETv8WWADU1+Px1Uji
WgECKV6MdictY6DsjSYN2xR1uLKTz4ViR3G/8F6hLrLcWmnYR1C/6ODMevsJFRBMaHpH/WEAMPzw
ZpLsPTBIVNRlWW+xzpHajaYSxVWvHOZi5zbp71q3rkEPTr8X64F2BLh/eW0uz9tGV6Gow2xlAdrT
V9wTZiTfjfAO3mtzL8Iyvc9RPb3WGzvdXMdRF+eEj6sXlC0/8lDVn/d9ibtP0fTa/vJaPM1FaGpS
QePahIJOf/N4WZjjhNefwqNEcbroMcPwZzXZY77OjFK7VcMY18Fo8PW9Ebb+z8uhzw2QS4yXrUYO
BND6OPQ4NyWWNyPvIcsaPavTkrukFdcqSWejUNSmu0+1FxrZcRQz7oDb+maEbFSPcHBZJGDI1Gt1
3dMlz5uGgxA1eEog6EIfRylskeVqG8aeQDyv2xVD2WjbOa6x6ajw/W6vHIlyWb+r5jIMwkFIQamB
VxSvyeNwfZAbVTUbMfahFXbISTU/IcKUenEta1V4uLpXlsmZLUDVD8dKWTcnPV58q7A1DKW3h9hz
bLKNtsU8kWpn4ex5qLTbHlz5XW83Tba5vETOTCvnMaAbolrcmYuP1yoy+arwcQ64fLZmHs8HH7di
ExsMDau6y8HOTCrJv0VLjo3Hq2oxqUikTbYbVLHXoDBUQD8j9VuDPnCwE7DcJtwnqPRkHz6WKTRa
lLG44NCjcBa5nGEPQ9N0yGjnNEPX1JYw/x5afT/rRf/X5fGd2Qk0rtjmFIpp5y4RVG1n0wUI+wwb
OBIsdPRM/CPct/8mCJVo6hxQwZbPYaGWAXi+NvMAQA+bMBfCywd3vnKDnqwLyidcY/T9qNlIoOvx
+h95vNFcjAsPbnn1lFJ290RTD7twUq1vlwd0ckCy3k3ZECNLhM6zRLfleNdJcHXlxbg4Pfsgs/xD
NE+QXL3Cr4XrcXMPODcaQ1klr/HQufqVJUIL9eTT8X4CKkmCLJEgMNyPx8tzLoH0mVSbyRQJPHBl
1lMtRfpxbgI8lzJ0gzGQjKQOGPqatTSNFE6GuPhapXXnVxs3EmqmfpkzfQp/RglYDOOAT1GpvIR2
ToXimz8lcR7vbQU3p7c8i5H3XCsRanqIdiV9nsQbMQTC19fhlPcVApc97d5417qIGD73Y+kin2SF
4SD/fjhX6H3bYdb+VltRDt9mbbb0hzqz6+ytwm2gW2sdjl2bWCnwj0VWs42z/+HoTLbj1pEg+kU4
hwM4bckaNFqDJVnyhkfSkzlPIECC/Pq+1bte9LNdVSSQmREZ98aMdXXjRDWoLRPVy/YO4EQjkPeG
0LDo5ElSMLPNbZYVrgz+I6KjyH0EEOSXbfzGeMeTtyG7lM5/yczu02tDQ+iTJs1aFEnMfDNddCBf
FWoz//jB5jejqjudodz26293EyHrkoOuc2BAiORNVm86Ua9W+qp+UEMg/Ks2gXcUHPgsQ/AxtZvx
94M/rTYKrhRMqN0/6qW2QkN7biEYX6lyFutZw3wBIUTNb6EIQ4hmmbZLyMNPN2LLCNUqc397Hgy4
sP/asQ+96qyJpPkzzbSzy6FVwyh+4ZcdgA9VyY7Z2bhzRaNCIOihC3GWvLuGLClWsfa+33+P4Yin
NSmIjjja2Zl0ZqKgrZ/mSw5NdxC+MMkfgsii+e9oiAcDSe2AT/k9DzVD13Tp61aVtLJ54l6B9dT2
Oaysbugiit2AK29rR0BgbD1l9j+hjdritQriZRInEgTWpb1uzWLKp6g0I5Q21mZiIvHWaIBFrltS
7uvsospSY1dbaIc/KmJjn76rHxP9tm/+SrBltQS7eIpnv2i/JTe2V5CsKOKCkFri/rwYxd8JzO8h
LJ3gx9t3WTQMpeepBGJWLET6Z1W8KJdMRTMNCrh6MqwFfz0vcvJS51uHZ92MYbyfNwC2/UccNE7d
pPglSihVQ2ui9S9n5eI5qTay2R8nE2ODPIs52WY/9er+/8ixQvtGEQG5e/nPrHov4FHOw5m1BbFt
rvMey22f2VmXdldLRtr7tH2MZbK7NyBp5U6AvzLFbz/Jdf/CdqttDwFk1RX8kb9HkLB03h+Wodqc
+y4uchb+Gcbvb63APaIPsBz5y9U6RXfbVofyTdex2U8klXMCZdjuZuhMrBK5hbiathblNe0nuW0f
vex4UU+dsxHTAAPQudDM+lr0yrn1ldcRo36RwBPnUGoBlhO4dswYEJB8gxZwawSbnJDol87s/wWl
QMU65OWMCwi6x+YM4EFt1MdszLli31wievd+/cBhKeqCmDo+xx1xagKXKjk/2JLTDcZn8xlMygJ4
ioBhOc8h7F+S4oeVlMA63TUWGZNywAbmu6uhpkNc9YpEGVhgDfm6N5HbTlL/Ipg+aNU1OPhyNGdl
WQ2es4WmIAoPox/mwR0hvWFnyC6qSrCCmtO6xiPtJhpKExk2lwQ1IcYmq8waj9717nccX695G2zG
PPeNPzXJce6TaHVfVT7Q+1DdxYFfXzRJAVdZ79bexpiGZu84Qp1dU8LiDFjIeSMW6JCItQaJQJzj
dKEgqIqowU4PAPiSwFuT/+KOyOPlpOst/KfHao1uXaeZnb9R5c3DSxexkY/rD7MSxkMWSYf/PJ8z
OfUWqoVstWApbp1wjPKXjQbZvDlEaLdn6B6hdzvH5FFlHF/OV6Q7Ao4qs43XKt/b8xrk4AWndSrc
9ILsuA9zr3xI2Dw4eW3SPKCrjeg9XZTMwUtcBV1zZNykrJcieg/lQzguK8u7oz9J8e75zL6/+UyV
/67DemYsYIRIzvyzkBzcsjFbhg+BDHrs1k57O299HhzClTI9a0COTO++8WLhEDLbTeOdAFnQPntN
1U53Ljdw/kiWsd1gyevxfSfurnwr+mTKv6O9irunmoT96ElPzp684wWahhM48io6lO64bGdqVZDF
i+0xjR4n0eU/QzK76hHbKuR5W1Q2+eKRHXjmche7y5MCUtn/l+Tk2rJYqPgejsO+KP+nkgvTadC5
yuOp5hlx7FPgd8hT5JXq8He/7dN+UwLLZbVfWjgDREbH2unht8zhHJ2cQBXWvSL9csxttsOKU/8W
kCDOz9LIqV/TUrvSCAJCSaT+8pS1hsD/vrfhfmBDY5nbjCSkorBQDcsKYtc6lBdXqip9ooezcOun
/icynUNu5RBPM9uyZeHp5HOStTO+RZWENI9Plwe9THGG7aFHaOfmE2IJUL6DLFEWsVXnOF5adtDR
Pab7SgSrn2KUITIovuRMp1gPZvPR4QtVKTtUleFodBsXGONFCQaLJxCS7FBhK3KaSsZvtkA4fctX
0f0HeBx42yTbpWEaPLpvrmBilvk8i34WTYXqYI3tcH09/qxD0jmlfQr71V4VvF/5XVP68M84fab3
2EX45YKFFjtj6nluN/KbwyrQ4C8H6z+N6xo+sXha6P9fCx9F7CrLnuMc3vTrVJrfVAoxI+kSRPMZ
+jW4GwJNck0WNJGMsLATFVztkB+QYOO5exvciB9r28W1UpvjHpiNlk4KO1iYDCMecQTB1Lb1qQYn
e0d3s3Xp2LX7ZyW4v69H7U3yOJaw0+oa4vxRTYSrh/HmypN0etCGuiA1BATJ6GBqy6fyMHY9zJAF
0/gBdIJnzivX2wdZ7hY4Q84dkwXNwo8CR5lkoAVXq842tZrmeq6WaEvlEuMdIy0uAcdaWcj11SZm
e1MQe7GR/9hHV02nNFTbbo3dA2HHCaimy1+VmcFr8Hy4JpeZcgc4Ob71LDRlU5TPHHfen9kfiKv2
tmR+lXVUvAaFzf+VKDtPLugZyzcihHMqqwEdyYmUw/sw1BA2knimWCU4ZgzvxryzzdMw7P189uRc
j9d2YEfnZHzt2deGTfPpIKcI+FAdzCsy0MCjGc5JJ4/5FjtDVvPfPFx+BybhWzMsmc5zUIPUKEN0
kJBgDb7EreMSqaNuISvUeJ/JGnS30AJ3e8DZXPEZANCDpRb7xFb5XtV/B36aKqvWFm4wm98B/9oe
SxGkkR7bX9d4Gc1OdyKelP/JGJYavGhiEmZ9oJVvqqnr/EoW+epBUS8v5Ms6ToYsAcL+QARxXJ4i
KLoqTWYT6pMPMxBJPwH6mw6EdW5ZueDsBUrulpJXvwO9sZtufF6juQt+d01Ru9kailqnnY1Gcnkh
Idv7ICpgiANEScCGFmvkHgZ+z5E0bce7Ggqy/68Hv7WwYayQVJeRcXeycRN+Qx1pDrN5r2R76rtF
PHhYq4Yvd4DXImLOzHQKrSkOZTHxx/pNlDTHJVmo+MKoCgqc4n10m7R1JM/UuLEARZv0zU+z+5CU
Q4JX3rt25D6Bo1T5h35OiHnWe+HwWVywI1RLkujHFbvHTW5V8OYF2xzf9Dl7AFnpL8Uz4KHeSUec
97d2ySkul5WI02zZx8Q7hIMsbEbwVELsYmkrsJue93eWIJSrduhkqp0LlGSIk7rK+nzhYARlK1+V
52x/xdCAQhWLrNxnz2giCwIsDt17o6aF2Vgza9P/4rXcYKf3YJbSMK8c8VhS177sRhDt4gxedTu4
gUmygYhJCv5mAKJdFGXsX/FTBctpN+U686j2yfPCukl9zG2l87RAoy5h1YspPDVYdZp0YY0pOuU6
ZxwMN4aY4XKw7rtcAULS5QVlfWIIOR8Tf8ENmtsyP+/e4pBDBP6oOwvq6fFPWftgbOA7Ev1fGM4u
lA2osfBSk7G7Uuy7PjJ7A2KCfrS411OkXTbEBD0L71dYieVMkqatr4hRVuMttQpdW8PPUhPvl/Dn
OLUJiAu3knV4FljKP8j63Y/n7sV/5Tis/xH/Un6uRdPe9QHePHilYnzc4S29ALWE9OzwQL0bv3fm
s9P4/YtqhMOZ2bm7f4psCIk8dPLkgmOZN/8cutZtrn1Ce1/Q2QOCmun36d523fvPih277cgG0kjy
bh1yFwhuLUJ5A/Kx8lbGkKBsT4O6tH74iCpPOMXOMlNywqPvqJOIVGRf6z4BjKZlQzmsFyc67u3C
PQQ4vvf1cSSvDlavEOVHXbA5n2Jac7qX2mzrfFg6AN5njuLhHhNFzoovCD/WbkxC8PxekxWAkSL5
5yjP/nO0SP4BCqWzXWqAUJlxDIwvbpYLz1P0bUUf0nnHPKA9x/dyCYy0bjd9ruvKpktR+l2Tzsnu
fyOW0APpxCXkWAv1GufR8NWR3e/f+Gynn10nhILOOFtNZHEwBT6xudKMWR3keE/KcnLfliFfeF2G
vfgb9uP6K9xl/pkAwn0yvmeeEpGszXmk4sE+qQO2iqMO0elY1WSzr7Kbq2Pi2jhPS1Nt9yu5+c6p
lav9iogkbdJAbPq79slJIOml98NDbr3o3DpqcRjcFPvn7FzACIg7vb1amtn/WldpInZ6tuFz5PDY
j5GJ63uv9px/nunWX4tgDn7ypzn8XICKvJQBKRmsNLbzjQkLSqQAMWUh/dkDp9xiwt0O01p1/+zk
iK9+trXH+bZtv6tBE8syD1C2H+pqksim3dL/uO2sSHjfkqY5bkK2Lc7N1tyKzo6QRfptgtos87+b
PxZPhiv8MYSj9FHqIO7ShW/tO5q0urXd5FLr9/zmKRks1r3gvqgD27a8rO3KGduCI7eW0FtYVL8S
RRue1rbRdFVbeWkT4qB6dL3O9qcRygATeSAp9rSQym5gQlRBdEa5dD9C3QQh+SSzeJAq4HX3WLuM
GFTRwx8sa+0qlZGN6EpxEsSoTQD7jqtvWeForB1udjRf0MQejf3RmzSyp5Zan6Oa7zpNdKfDbDAe
FGAzRzxk+SLlQz7F5RvOi/Zl9QxzIBo/A/xgTCYnzUlgCNMujO1z0xbBzzIk7f06V3NxY0vhS8Ly
KWJOysKPyBpzUVRAKBbX7hS1+mRtkrxwpw/VYQmq/rZmw1tfq6EN/w6Esd/bWuzByY3L8k9BwWpu
okIlz2WSb4Cv5oYdA2YssM+3cpqOsWsjSHOu7OuskKP8L558iwmoz9tbuav9Ta5m1JkK5hCImreJ
Nd34Zc4dUuR6WpZyf88Lu9k7Tgso8JC/vWMnY71mE5YJytmxoLnL+fB8O1uyvdN0+y9B4xe/G8Wi
b1rpKfDSQlADHLxmc/61Vd3dsu53OcKZXoUntVRjlLFFox8jvS2E95LtwBewr2G2s5b1QK6bb7Ny
3MM+XWIRTseCsj3IALM418Gy8jETliDIguzWKEp5n+U3Cl/+6oxy/iOx04NcmAgEb01tM122yZ94
XYb/mAS2j0CWuq862P3rgY8JC9zxaX8tKhFpGXj+8cGBI7/2+7kli5xmkSdK5Ho95o6/QPUFqcA3
y5kBet0L5ueWcA+afQ9XBKdnND0udKkrnENVu7fjJoK/yzYH91FYq09woPKPHyGhQUxu9VcDWKKB
isD8M5u7IYQ0E9Stlyozx58ozBTJpkyKO7L3rUo3vsR7UqOditUqa+5GU1CkOK5xD1setQNrXZMI
042+40NgzfqIyTvn3+2NrIRg3BjOcqzzJt0WZWmBWCul+d+rYTrnnVjv8/iSQB0ixep0Kr2oyOYS
DOWRqmnrMznv9Ts2/fzRM+G6pB390Z51xaVqm+QyXPUhmYTpMoYRcfLAZbebWG3q01s2+RLuCQD1
Wez909Dr+A+sane7TpqieRl1PXxrLNb3xEcM26kKK5hHAykY72AjQUt73MAs/1eT+9wuPVdAXhKd
yREbRk+2d6I/xh9p5XARy7dyWbg61mFj6ydUjW1vtFP7t+1Mk0zt6w/m4PeueK/igWg6eoachjSW
hDnNVC13HVSMOR1lC2mAVzz8giLTwtqeVsKPwEhxTRVN89D79BPMgdCUz+2U13dqJyjhnIvEvY7n
JvopOtnf4F+nimkXSgxXx/aFyXI0HbAh52tmYxGXhzgYMdCDluCIkuzN31eITd9rq5PwpPXgnYIQ
TmnW63qvMk+p+cOZ1uQxxNyH174nkiRtgq5VWUL+4y1S5hCkCG/V76Jr9JiNuvdaQlkXaq+Y4Cg/
1X7R/TaJiNasW0d/z7R07Z2Miy3hKtTVc0wSb5R2o66ADMTGPfEbjzuVG6vOnTeLD8xFrLuz9A41
PWiD+a5lO269alCJXiKxqvKG5Egux5Kyukw5i8RVUjp2OQMqiaKDCmK21IOCQ0YyLLvJ3XYHf9ZO
yXG3ZXO79ZsKaMCCzYf8uM0P1Rpyq/URaO5Da1R/VUUIRccd5+F7kI/755RYZzrwGzZ3BgKYe0jW
mYe7bXIweKIZv5KulUUWUqF8IzJs93W06vJAz9z/0sCa2keHKAZdPCcjQ+ADpHhNBHxuKvXh+ltH
2VEZaX7JC6sK5Hs8bV/NfqHe9I3mLRCx5ldwKNXpDGe/8c8XAwArzpVKvsOgUv1xUvO+fqy5cX/H
CIdX2+KUvDj7Yt4HUKTfHXyw8hS7ff9GeLr8YwZRq2z1RffhVNy6qUPH/bqLOiF4KUyGk6tCntIk
NGt7FDNojqM1+VhdKWbdYBt76e53BRxzcjtoi3+Hcr7w4yEnwJlhgN0eqrGJbUpc6WCPcVyDisCC
1P1uLMEJxKfvvUitKu2HljVlqBe5fXTsWv4xh2GZ+KttPEUzPJ3N3lM8T/SyWwuWvmOiVx3Zzu/A
q6IJfYoN1Ebx3e6XkcLmTNNTXIs4PnrE9VBsrNO2ZjssISZTwGocqLqgl7hURgXiF037n7dFDtG/
/A6VdxUk6/gXxM2FvBqZyc+YMdPWbJFvmPSIcBhvZukJkE1cSEyHCNdjSgwQrcv6fQ8eTb02d4sj
1v5g9UorVOzY9rLSKoLkS6XH9eR51Bg4YApswN3YqQaBxvbPtTKew/99GX65fk3dttW70512pr4y
C6GFPHUtroEUmOfIxK3pol/E0vlRqsfQ/MdCvDUpwxBnPEDJ68dDp0TJwGpMisdlIxgnZVDSOOcF
1+56CCwJncyhk1jx6Hjyvs3z+RlRpaO33wb4wBzf7WdlpeGYJsON/7yimga06i4v3i6Th7Gz2p6x
69ePc1+43iEgI+JJJwQ4kumtSX3vw9VDrnJLQyXgzJ4rTiZhZPTWlXWBx6MuFjcbhr7a7xvZ0KoF
XINdGmsT2OO4C8I7Rbuv7W2lYvdKjaMGzYL+/1LyVGmcNW0M0Iwt7YLDuOKFqvDKFKnF7kUjCqv2
bAo/3g+EE49ImXmtC4BRXZxnocntJ8gq7ZxLutRrZqr+wxCt4b/ST6Th3CpABs88QBHwPMB5J3BO
zX5Qube8rIEA++q60OnJxoCdcqG3RV02diOG741sLBtjuvD3lTEvftjm10qGWpCh064T1f4a3yMS
qdcci5yD4M8ohDzbdWfq52qEAKCfu8i2fMY/6lbcTa0r2y84wTtDSZk0LzkK/XjsIgEoRdAfPCa2
pnJiu0iVqePMO3PmrW2uc99jr1dbZJkUhjhroxGVq8oMGl/HL7kPNABWBpBT6lH+TpRLX+2ydPmM
5OMywphcQyFkTJPqBsIUb4EeH01FyXsgk7u57pqSGmMpxDIdlrVcvrwcMAz13jre1U3XuteezsWL
2qX/hPd379JA5wkTVqdX6giAer7fh4ABWFkE+vX/IkOaLMn44xllH0Sf6zcBhrA9JmqqfwL/wlUf
F7t/rZtQD/7Wlz/TQIQHzYGfg5nu4c64+eC9La0ks3dh+nQVeYP3nRuOPD4qzxi66G4Oxvbqb9QL
BvP7vpC4ZeKyZSWZKBfy2urgyD0n4cOG8zOt6j5mfhFs75ikxd8eZYKLLClB0LXGFfU9iaXoSYWe
lt/jFpcbfv8d9MEImftHOWS2UK2HP4IgRyejGY1/ed5aM+lVdn4VtqOyLrVx7tv6ctLYssyfeq5P
na3aXW4RR9i+xcgMYymvZje8t8EuQ6SZrn2y7ka9y1/ZP3hWhEQbLtx3cbRwWKkodJ6nuK+n2zmP
ABrtXrcEhyJqGVMSox17V2aSRGUFJKwEB+322z++octhRanZZCPj1Dd3LRmWNoZuKw0kY4+CaJLg
ikvQZa7d5Qjh3t4NT80laeCU9N52x7HnA7klg2hLw1gM/3LRSZn1tpxohRd/eK4hra8Zenk1nxLZ
E/ri2cp9UpQgThbi8nmcKf8Vx0FcIj6xPmIuzDhHUWQXlgT4vAPw1XDWsZ60VNF2LdkI/ImDupZp
5xoJed3u2/sCy/ylcGtVIQUr9dk3OdPaBWpJkxq7jI8h8aTfipvngUmz+0hm7+A9Tnjhc0Z2XQN+
46IQ2xqQ3J+cyZ9zBixkHjvHnbvbPNT7nk68XuGJZUT0v1pcQo8vecPHbp6p5QEKJxVunhleHhbb
8qsHfUghy3nG+6eaBpkIOuSjxzasOSq9KLBEMxK/xcrH97t5FBWqdcKnxm2aia+6oFYYcIN+OQ3C
9LGfOYozKMY8sfHgRP+072zPcjPLfDvGIVfOxs6NCww4sJ/MwSOZzZiQzyHRt+V1JbHHX645MjHH
cfAp/4aCuR0xNF4OrTLa32u7uB9b08ZuuniNuGXpffgJo5XBM0HPBK7WSMB/TBstEcjNDg0/KKLp
upsFf3KnlomSFpB8kE1NHPxD9whQO3ARXMTijp2rXs60WQTHO9/MThiL9xxq8M2QD727TXXOayvk
5B0FcJwLd6yNL3PkHDE+Kpn/HsiSG56b1d++LE6uDz4QlBaajbY/RmyHhJkE8q3PK/npNwx8nBWo
dWF/Uy317aHwc+FkQ7wL/wxB1P9wgr56w6Va/jXMZj+I83TLMzp19zbVVfCj9qG0KUWPw8wfbe5r
HCZ5b5N4WtUxWBL3G+P4uIOmrgkBgEYhm2unadc//V6o4MYr+1wdNG4QHmQWO//xPtqJ6eGETlwt
7UaJh/NmOoaNKMfjrCp5O5M2gdxke/mT+x2TAHeI80Op1nA9RdWOm7CCnSboGAYxF/dFUHd8ZpQB
kVme1+00GOO3Wcdvd9O7g4OWzELmTzOu+mnsd4pakc+w3TbG1f4x6ANbZ6PT+s7tnrcqTwkmCj6E
Z1GE+iL29KmmgYUzKtwxSwIhtutKld4LdliSAWCAUxtEAxkug3aZzhSXOgAwaD4+tL0/Arlb1v63
UMhj3NIQP9LdHaMnZw6X4rQK3f2NRqqjDIKaxAghioD7zGvHFz3Z4D92LpjP9I0ZolTpnuWLd0mS
oXvvb5u33zVKVmDompxp01IE0QNe3bE5xNzDO1J7PHEoicCwXreQDnEqALi057ydovoWqOfK5Lmc
tHsEilS91E2xMe4JVlEdB3xJknGex1h51OGeeZvBPezCdXxjryvs0o48i4L/XO2HsPd2nXJFonEY
bpqfmRBdeUDxcW/CtcsbMiyT8CZsYmEZ6K/2d8lX+TbuO0vGtoYHnoHokyqDpA5KTPQDpEhGQsXj
XF7yOdo1dN+EU5o/7Hvw+vUmx4CydSMA0FLGs8wKMWLFkHnsgQ3m/fvEJ8ABKaMeocvzOWwbyixe
zt5TIyBRRgyEm2COJDdxpomtwknDBupc/9xqct+4DaL8KMGuATRutuTUL1rUd8G25mEaW8dWoDhJ
JsranoHqVbyFwc8YTOWfniOl5EuIzPXgUhIdYjxQ8nlvWnO3SWeo7qjOwrt1dKL+HCw9GLkg6DDV
UDkwrXHdxVWHbvEEA5i94OEpg2D4WDbDB5n8qnjqaLr+WHoCVnzEQMDBHo/5axMX48Y25R5FGYN/
ZACkXnU7jpQpp46ZegNpflOG9Vlf/XLNOnyLVgTVrfXC4Irta/MdLm1wdLzSTL8Y3aN5aZYiNw6l
KfyXLF3134a2+tMyfX2TY4h1Ih9J9Mn8pqB60xOl+aFaRvmgsXvgEEODJUdp2SySwyKbbPOIISd0
c1WfUT1wCMI+5nCftI5UVjfVzE+xRjz6Oh57mfblLN8SrEefZevaN2eKYpN2Xm8/e0Ki3UNdLuKJ
emLHoTLxj4/i7lVKo94aOzhJylnt1uxA4TvBOSYVRQsAzIrIo7Df6d32WacVATCMGkiQZ8w1RipO
XWPlZ+Bq+eo7kXmSggY1neNl/vacoqceoQkaDzmy5nXHB6Sky41/W1GShllbLZCe85LcasI+fYJp
lxGTBa9+N565C8uvSK6BJl56231ynqYqPEgRRNUh5wuENU90Iu9qznOQVZ5fYVsmMwz9fMSwBVze
RWxx+YFlqsBK3fXxBZc7ErX7RsBU+19jFzXgwt/bh76l8jxuSzEiayHvdoekXqQ92RpZe7JhN2Vb
1Eg+Wc6W6HHPuWDQxmP7d2yc5pOGgD3uqhP7i+duDlsrYlpfZLHVz962uAyN3BUVjutjGDP8GijT
bayHh0XnoMGl57+qnk7/ibGTL7MJ59Xfjc26j2LYut9z2FBi4wCv8YRVuf9WBtvABv5W+b8EMnd5
NfTF9Ani8uJApAdp0pUYN302Tt+IdDEJ94XYTI2chJj4EoaYWuqSmMt0nXr9AwE0/xvSghbUGz7v
p0+RQDWBxpUch3CtdAZ+uHh1tYuZaETRuVA1SuSKAHSnxzNB/HRqjOc+WX+1Tx1wspHRpaw/cdTR
hGx6+c/iLO7Scr48xfMsq+FqH5v+fUAQ5oFOWltlgsGAA9HZBxnK0IlR1B425X2pxz7KlPQU9/DK
f3SaSmlK8B4lw3Ho3Vt7Jbsc49BcWP1UzDkWi/pitE+lXMsNP5oR7/Tm7YMfMOrmm6/Fw6h08cg6
DeG5udvLa8/VzIDVxaLECxcEBEQ2g4kPEUO1N4aK4wewUi84Rk7LXHZRlfsLz2QfZuyVMLiiXwtR
pWs32jLOWcwblF7902ZAxBzE5PODlxop+cArwJZHgWPvXZT+aA9+uTlXq0B+5wwv7GcMWPwloIrh
ewqF+XL9HZWfBM8KzIwbbDTqYi3f3LwK8hsiWdeHfiIx5sSrwMGGNY+7cgiA7qHALlNB5e4r5k3d
GHJVbIO6E5KzJY10oUHWtnLaU/DL+QP7Fsvz4sX6a5FaKgDPe3nbt0jxVG5Djiwpg0/meCvHX6SK
q8Fnw55ZbDWcnXXC2WOlGG/5qDPWhsgry2xj5eqn4vnhbyDD/TQ7XfhvlGUbHoVa+s/L8UCXhuZB
ljeVxHUEspNYQ/TSjyleXfYdIHf23FACJPHKjOJXq1guuDBt81971EL02xnE4UUo92E5JPlQjJRE
srrZg54JNiha5JfA4v44TWJrfjXJwOXZTd3q8fgo/6YJ0JzIvHEGkLk6bJ4dbevvddijvyV+cAyZ
pe/8mfeJpihoSd2RtsRtU3gOO4aFcXLK8nABe+5w0WHF/7b53E4ZJHuqvaiiPo/22CMRsm+dq9ob
8TPZHZGTAxui+LGOKdnTRdCJpjVyHWajZPWuMeWAHSXpDjZT2Av/s8cMx2nlcw3X/eJclfPEK8Hg
P3mcvdF/HJlA94d89dePyePW5OGT65cHMZhIpqYOb5cZ71faJ0P1tm7IZcyk1uCeHeyVJxxzZXk0
GPsU2VCjpJuPGlSMULnODT+cwqvRWPHSJLbAyHYxIA5BUnXnZVoqDty8/1Askb6v/jz86p3K+ld1
OzqnXlgtzxyuU5NFetClxDXBSBAcEPOEdrlpevRP96Ik4qmL04iN0uXKJkGH3tBV4cwJ5DHsBZTC
ogNZ+cjbi9/wPvEj5Aofkw5ChI8lvm/WCqLZ7DMev2epjOlBb5swgi2j8OcylmBawb1R6uMyRq1/
ghTESLs2vnofam/9WXvuIBK5UJwPtd6m31HiivYOo291W3NadFm0XroqNGb+EdhlqiKNqL3eySEV
t2wtImNH+1p/ylKuP2h8/K2qmZvkwNyqjR+U7BgIQzjc6QfIv0V17eNA/WEPbgxuy2CoXjEdaE3B
tYwGy0wl8IxYVlmaTI04sK4KRmrzHeu08/2C0dxkMeOu/QpC4liVD2it1nvBYbF/UXgt+OFtJPP5
Tf+Ps/NcbiRJtvQTpW1qsT9TQJEgqKqaxT9ppTq11vn0+yV7zW4hCQOs7vTMdAmSgYjw8PBwP+d4
kEAF8WokuIy9QCn/Oyrfw9sYKGO3pSZvFq7FqxiMRSegDsn7muR2YMzCNwtJNGS7TN16CLvECkGD
hSbBdVG8NJTxAVaJkfhDAB6Ru3OUaL4HOMQCGsXTNHPVBowQle7lAKjdhFihnJt95ZjcKToRtgHS
jEqf9doWlfk0dwr9hZGYZpowlKstSNvhOPfNTPptxjO4FEa65wDQdEd9SEoqcppm8jVCHkFxO9o5
o/oDCpAgM8kmcsWNhsuppYRHvwkwRAIy1rYtuBQhTCgxCJgN9VtkHJNyNvxdRW45QqSIANcpRJmS
ISW4XN8gO1aizYSUmrkhc59wNykypTkVGDmacfXMczmve5milSIELwSPQ++FKKgeEJORyLCIuSDw
OG4w32EUUVWo4mzy7WTCvVNHJOGzRxWcxzSAEwNs1xxL37VETuAP58hoorbaJ6ObKb36K5xzfKAQ
0Y3GFpSMHK0VgwG2O5z1c51W6ReAiUrp8aofv/ZBmIV7gcCb2kZUKk9GIKOwNUolFtnqeStRNZSk
40Bw872Ke/MFuWAL8BHdinwvtWYonbMitw+1GcnvYSEbNJWOR3E/a0FRnmqrqJ+GKddEsBsmCPZi
Ce0zX0noqy12oMKIyAWY17ne/JOHKe/cGFlQnDwgTt8lM64+4Q6oIcExA5Kr5KkgAH4Tukfc1Nw7
SpyAcSxjFI2G6uMeUFurtwuxaI+4RurE4Ij8N5gY6W5CWXV0ATxQHgTmU32b4Mc1bgXgrTrQN0X8
NxhzU9mKAjk+hzSBxFUi6nSQxLkIpicNCs9PhMfbX1kgNwMBdRJ8RWO3f5rCuueGKfXge9VO07+B
Acxuk9RW8sPikq49nYNFJaKKzQoJmtgAFzoRcjpYPMVuNRQ4N7AYCPx4eic/ydHn34vSiAYaryfW
V6q45GiGpp2ORTFY39F+Ac1DxVirqALMMZBlRTB/pXE2/6BjNiWOSkrBtHWZ0atOHMVau5TztN4R
IyN9j9B2pXGPNEO3V8nUUfWMFk5H01uARfNipr01JCA2P6Bsd2iGSW5t0ZAHjXOgCiEoozioPbO0
gF1zt9BSyQzUOXAoyFYPdB4TJ9cQdfFeC3KaDUTSkBZb4sfkn6rAKxPEAT3q5BLXD+Ax+wncNH6E
19qCM4zkTPBAhPuPLf4pdAjzJZ5pUdG9yGDFv5TUbl41nTqCyu14nxWp8hynipo/VfHQIbVjRf20
k81+fGnCpkEGda4VZIDKtPW3U6HEz12pNGSehgnSyiTOZBuJXRBNnWUzMT1eSYLuRWrBc3FsKr12
5ZZT4wVtNOIfraHO97k60mpc9gfVtMitavgHTWn56xA6z88ymkvBQWutQNEglqb4h1kAnNgikdH7
x543DoAuw++fR3Bzv1WeBmy1tIi55AG5dl8NgZNNIGCAN7Ri+mOoR//VJ9L/hSjUkmadxkHFERAD
elBxlG/wQUB6ZNCDvlXRyEVet5K1rdIhocoKQyjbjeA7n3mrlDQ2juUG+LwGOWiQ5kpymhQmop3I
NIYHYUKSxPV9aDLEkYbxSG6aaFODFXAX18Dv3IgWkybFg47rCXCN8lWequjHSOP00ElTgygX9l9d
OZVo+o95rIIzIvInyKXsGiabQsn0FyGTAfJ0iIY8NoLUzk5l+t1gQ38DzVQaYvGaGNH0bna69KJT
0BI9yZ9FwQ0ti+IEvaGCyEnqjNA0FZT8STJb85nujcU3UWg0AEtFEcgO/pD0Id3h8nsoaUIOr7lW
vqMnD+ATOG62ryFe9Z6E7nvr8HnEVx/O82GehwKMCAnUX00SBd9ksmkgaqsxi6jEYmK2rGTCBFKw
X3CXANwABwCB/8fPp1B1QSTNlOENs9yCsOc7FbB1Bfce1TeCYyD5dqegk+YFdWs8tLEmjLjqVNLI
/cXxW10m0avlJ9YjZUMyLoPvz8KS4BoL29QFqC1jpBLuT3i27wQNPDVkUJZ2W0B2sCFW+T/0kFTF
prGqWHUnsBAWOK92OqiznqF1IS43TCxWaeSpfUhaNgXRoXhSZhqn5d2p4VS6ed8UTVA7fteT20O/
Sb5v+ln9EiR4MRuBy4gORDxLNmZdEs4g3lz/O0D4u4+qrJXdvhapl0cmrAJWGoN0tLYKUrufJ+EN
AiJ7PE5IopvRLL0qo4FUSwXuUiY1RohmD0khQ7xJcuupTfxZs3mshwQNviRxIERZ+DJEyvzFj/pO
AhC+5JkRg+u+q3GjVM48kIdxZjpQ+Iuu4ETBjZzRYzaVgQB8lme1PSmGdIQuVj+YVgDg2JAyIvtA
NVqaRVnlMOLpKc/LzUSpdx6Twd8AFFWDXSo11pOQh6hoWBYV+zulH6hmUA5vXB+330Cx4K7fy7Fq
CXbT0ku5zWuBt2hL2d3jsZrH0BDjoniSJwlYAJixBhKNL1LvgiPXedUYTqVbi6OkOuYMBdoZxa77
3iuDMHhDV0vxxgqthDMVWjqRFgDUGfhcEMSuREow+jUGJGa8bhak3skKCPAEZlMC5MKq5OiA/piV
HYc+Mh+1KEkrV+nnFJpWAcbuBOWHonYHT4HFqJTsl5TkUrOZwtkf3WkkZbUJQgJjV2IVa3fGiRNb
xFSpWNi0FCSyQrL/HFUGsURF6wsBoGdPEDJxVn+n+UhD9Qjex3PRTii8LG0AjjREaN/AzKoUIYtG
P1YadWdHmacSaLFZxmgxqr4E8hbPZQsUUh4kXwLyMpJJBYk3AMt2U/hDvwq/nL4UqRSfVFDp4gIY
JHdMNtbgIVqU/5p+z+OPvC65QrKHRFyxRsGmNVLxnYhvaB2eKDkhaF+bJ6lUKmnrq+b8HgiDeIRi
2ot3kMmUX4MmKUtyJgWeSS+hYE9iOJypj4r5CXKBIoHhV7qQMjsNDhxAQJwoY4zFp5CmB4lTqCIb
1oui9to1NWXlqtMp7yZiY+0nIWiH7cB+v8zc4ONOJZuxj8mePLVKTw4JjbPuHkAEt2QB+uSB6IDr
IhWborfnhiTG1oyqmgSWDJvghZxkSghS9DJ4qTwxn/SsAAzLdROcqhQksd2zyv+AUO9Py0MPKI6Y
wgcThKJ5hCfp/0xKMshOr4y8MNTRTIGJ0FLlmxVOHOagDCcDfFZKuiKLEdb1UMNTf6Yk21CGlcvw
NVTzlpevaFXf0BnSU5JsefozkKoaFISfkFKCzZ2WYNLz8lUqQADgZMFfqBqax3bU0JTc5RRP79ak
zz1xvAIWZCBVq4HCIWwEJ62mz2oEl8GhCqX/0MzaeOIOapRN4QfUuTHd2hPboCbEr0uldBbvPG3k
mOSOF48taWzNnAFGhmZ2WjCokxuO1XgkcskbfRdQ0Z68UJXMCmm5Sjg2PbfmLikKZW+SE5FtE4F5
nvDFWEqnBjLgr9oX55MOW7S1B4AV3a6dyb89wj3z0TYVjIK1CVWt8Oji1Rr3c6un5VfeBcJXwSIx
ShmoFMHn6zFRbjuU0rc0n1WRGJDn0U8riHvB5vkFRtGXIE1tywrU+D8GXUMtSi5WruEkFFJj4GwD
kvAAgKLpC+jSnn4bFtSljVLC5bGLbqIX7XXG9aIl8Ke4Ac0DkP5ErkFE5Iws5IrcnUqTZlUAfygI
q/K70BW+3SVVtzWSYXwUhBSxV8EP2Lq2c9Okk7bXh18Tvpfh6dUKHd9ExpYq2DnXGg5r3QJbyWyo
VzyHUqDM3U4EJajA7ixP1Cgse9bU4K4eU2DB1wdfdxWjwRyjy6JI1VHRF/2U89HpE6ZrlO5yO/G5
cr1a8jlIGW0BvYRXRQSsiSxaADOb+nnEiwqOqJfkoE0IYkh4V3r7duMTrbnn60+0klgB8OxXdcZ2
BIWKH6aE6caBJTuESl8rQmEcD7XwGjaal7aDhr6XOW3znAyAPARAwydSDuBJrBsrtZYA+PhYNDFc
VG8l5ZOyWDXioTuVJ3GeBaRb4c4FADtSspFJU+iFe30V1toQy2iLwoexqJuCiVnJpJSDmtPmHSQI
cGDzhxoZCvA46FKEhaM2/qDRr3xDROeSGSK5J+naYoOStpK+ACDZFElDHR46oPyoAzMhzJXA4rbi
uAc9Z23LHO52oeh/1/5haXGogzTWFwtkfGllgWYBAxH8C+U+hPCgXJH+jcovmcpdsCcTRGn7+tJ+
nuj5eCv7mnQBYkpZQjzMxYEX7TAdJ8a9A4+hgBWvWrcyq+rZ0tJgc33kz5bNyIjPaIgaG/SjWj7Z
H2J4zaQVUqRi2XRIEg8B2FYu3rL4S62Wj/WkSSBmAyODJM75KAwdKVbFiVYGqT1oC/TNzKQDRfnh
xQBvfcNuPp8L1LdxH1SPKQiym+fDmarlW5mApdYtt1lLatgh4/gP5Bppd335Pp8JFZ0Ng27klHvQ
912W94/lg8pV12PE3eBXcrUngoGLBX04cgB4wkquSefeaLt+cUQFISYY8FAT1uqFEi/sKus482Uo
DD/9iUSX1cZLJrEOk0fUGs0bOiOXLITWCSZECBP5p7W6+EBHCJXKLd647nivWHPZlG5pNH3+vzBF
WhChCS+pKru2WssIMDkRBWs5V0YF1rm1wByN1Y1RLq0fcuUS4Cm6oICJP9+xwQCnm4SM0oIQ0KEW
WvMuDuXaG8mxUsEnF3bdRC4ZoyVaoAcIy/BmqxOmF7UWTOZiIlJvPQ05wiDOGASG4HUpQc0NT7IW
KVpOmqUYIquoohqxblNSWF1KDAzzuJaC7HtEQQ98aAJ0ZS7vzSZfWhILbf/1+hQvuC8uBkTIJHwl
jd/k8zWdfXNWNECiNpoCMDolw982E/lWJYs3VeqbZCEUdasqAB5vTPfCbiICS7UZTSaci7oKVHo5
KkKz4qQ3fmd+kyFex9zFUr+jWVm3CeBHe9eneuE0LAEZrVkUiStp7VqawWrB2KXUsoCHuhrKlptO
UG51Jb+wi4aMopsuoVKE9PNqWsjVBHG+nDlfTqQR1HvSxFulaSRxI+UiaOQoFqeTBP43vOHQLo7M
RQCFjWaB6KWfb6UP7n9s6QZmx2bHOxoyjO/6DWeDJEkj/cC3A3YdoHL6Nwa+cEwYTyS6QOwafNvy
wf7wpDWUdwOGKQublOOhycXeQwlWeLLIoNzwaBfmiPyfQgMTjsrSLvx8qCoV5XnQMtj5cP9coQZa
Nmo1xNuIAtJTCUz5LZGsW3rFFyZoLdrw9A/SyKCIqz2FMI0Gc88hiSQEdMQaOBLUFn8biLAU/tpI
LTAfFl02aHuDCOb5BGNI5+STmKCPIJBrteCYhkq7pff2+SgsHRdEmqxqKL7pa0lAsTfp4lHRB0ZA
QOCUDAl4vjDub4RiF0ZZtPH4B++JhP7KfXbwVbJcsyhGG2BESynXQOuE+l8fa6JojpyMhqIson52
vmKjGPYj4TsgC0Aj2alGXKdwi1pob52vC9PBMUuo2YtccljC+UBUlNQgJ39qzwPKpFEm1w6AxRuK
w5+94kdLUfSyaBFP+LOajUzAMow5SU6mmxxwntHkRQ34j3KE9e/BsC6nb39rcojx0qwRiLq2tFZZ
+Y0IWDf5AyJmRSl5soVmuSmncXSvj3JhYoaJX1RFLjedd9756g3otwZ1UvEUtypKhmlo3NNMptmY
Rhc65Rjcas5zeTyeADQyJb5bq+L3stgZBnkdIAhCQ/2PdqJUV/0Apk0sxsVTN9bKz+tTvGAgTJE2
ZtwyaP5/enqjjw9rhYWcwjyCuVtQXSja+e/tHU0eEmOasnhdayU0bDU6HHdIB3aXiv6jOUJ4auJk
utG98nNcQCpK4yoxuCuhxK/Orq+HyE0t8pkKre1AaqPKAmtmeAGyb22twYSDmwQjJbymzbbXl/HC
zhFuoReo0atQIpdybil9JEZVRcMSu9DV4A0KkPYGNU9tNmmBbIetJ0CKNteH/Hyt0JiCpVwqOdye
60s7HOTcGuiibftKPm81UFnvqUBF8l6QeZ4/+jB4JbuoQvK51we+YDImsp4mB9Dk/K21Zul7SQCL
3qDdo1b1EGtqZjdlOfx1HMv0LHQvZQhXSH6v7q+iHOHymwC/rNTMt/AafUTehNzgKKRppt0w0Eum
w9VMNnBZUUBz5/vXKbTEAqfKu9Qcoy3aXmDr0khAld434iN6hNNRI2m3VQiuX/9+OQ2WkW4jJuaj
Lab1RyRiROSuA10D/Q+Y6VFC88kr0FS88Ua9ZKCGzJuYGFLjqbqKmdF8KhUU50Em64lhNwAW3pUR
VU/wt9UOnkiz+1/Miqc0Qrc8e3DV57OakVMpoAhinWpRRi4s91IH5oVI1g1rvDgxXvlL8MH/m6u3
PspUwEJRaEDBxYdDQGdgCiZNYY3pLsk0sXmeYf7cyoRdGHRpksK7h8XkCl9dDLMMTLmc4dlMdGyj
RgWFawIHX6BrE2SZe30pP0dyGAcvVI13KreCsvIt2ZDAskVWB0pUC7nIieaxSt/gfhnVCEN8GuRb
r7qPvijn+eClZQovK5N1JXpY7d6YWWGgU5qwLY5d5kV9Kx6HEQUxK2rznW9SOpKiqtmGICPpAShQ
nrKDyaAgmKGRd8N0L/gbC+ETXLqi49vX4WU4gMykO1QBtqYOPBrpAuELUIq/vsqX5/zHMMs2/HEO
Y71Ne9Gn+40/z6Nu190irkWrSFVzMsVqT1oWCntxoL5mpijWlimlaITLTbryxOKNPlWX7Isd/6+x
Ap5hdVoLxOR8Q2XKAdhxRwWt+lupqwRImBgc+oY32vXJX1pikt/cJdycS1O387mr+kxvCmQZbUNT
KnTXYBAZUzbcmNUlQzZoJC4hjq+wl8us/1hhkMFqOna8E5DQq775cUAdsZKD7zTevhUKXJwQb65F
oRxsr7haQNSRAQhIBBw1TcRdvwYRSKEmvBFwXBwFUgmOh9wH/vt8QvCa/FKmbSptgoPI3CBTpHYu
Ly0Y0Nf359LK0b6Hq5XEO8mHVRhfE9ybkFoZSGjFjQAy3TWK3ngqYQy//G+GQvjZWgJreoCfzylr
xqa1BDapHNvyZPptSIXTBMYLmmiIv/wvBqPbFSk4Qmxp/QpHziZEHZqAt6cAs+m6lsaXIMTdvk2z
zfWhLu0VIRoXIHLM3PCreYFhUvUmI3WjKFr2hJSF+aCbvXnDVy0/Ze04EUk2lvQQN8RaizlPe32K
Zuwub8BN2h1Y0T3OcfgakqHalB1sn+vTumQZJPuAKIJWooa1uv6UFtJ4plM6Q08rd+IZelwd0ySM
uD68sVmf50a2RMUouPjIZKznNqiSlTZgqhc2db0N/eqpMOsDUDl9J9ZRf2NiF0Yz0V2mfQI9Xxa4
2bkdDp0i0G2c8ro2CPohyCzhldZOUHekbn5Eos+/EW9+tg8y6xKNc4gjZJiuq7MciTqAfaGA1E6N
/VspzRM5N3l4vr5dF0ehyyHHmFQGNc/zWQlCr48z6kwg2lBgVfugfgDCeaun0oW1W2IhCi08Dkg6
L3//h6MlXQ87ygRXn/dT/yhJ/gKZgPV7ULNB/0eu/PTfv54WJkiSSUatngrPalqKntZREPIkQGGM
YD2Tf0W58Zc9qkks8B5QcUs4dC6PdUgpC4hN5HPP865QUNFt0I4hu6zmDlAMCGoie3bjNH/eLfy6
RvtN3pSEmOuCYNWXMHB6CzxfWnX3xhz7R7EblOGvvTuUCtGgc7mBd5fNlXc3M/A+AEASlDHawsuS
7Pe8QM1qPb7VBuvThHRF4gVuiDyRZbqXrw4VSr+10IkQEaVqir5lhVB6SRv+dX6eUXiaEk4szRKY
0Ln5AQQF7W0gN1xDw63sJDeRwhmmIVGOfVcC24sbCxAdPHkOP0qX1c062aV5Lm6DFzkehIrj+SdI
eekshF/QS3UKViaqlfBejbTsb+9/rpOlxxYXMzczrvF8GBF5+E5d0njQwkzXUobfOSDj3fWztcTa
Z1cKGc+lXchSC7eW/54PUkd5U7eN/t7BES4L4UmPdplobApJtul4Q4AD6Yt+DTds8lN2YRkVshFp
XXURDFrtIVhC1HpH/X3sDlZo3me9Jxe+k+qxO89v1ye4HorcsUj1gSY5ZFxhQK+cR4SuxAw0FFaw
PgYPqJ34Tjdk/Z2A3ron6vDUyOyF3vVB1xbyMSg1fmqaMiHGOrUXozqkDcUY2uh3JE/wA1JvNifT
vT7K+nb+bxSTmFdRlsZ6q/NGETpADpiphdCcBkAlwpKKRUXJgVd+CzBxYbClWQg8NCretMhYef26
KGhTpi1oxNBnrKE0n7nQuDHH1v9Lw2deZ0OtDF/Tfd+YK4aCmzhAYsj8LeIqfxuyLaOQ+aE3Bnk1
PMnKL3adFIK8R50RJ6NtB6rGFNtmY3N9jz5bAtVZWBD4KbJN5EfOzxeMgznWdMiJflSWvGKbEIXF
9G89L5Wfs1FWp5gHCZoAI49HBEF9G92sb2Iifbs+k88GQDoCaVaacyzVJmO1K2MqtHIwI6VG0yL9
lzSi55BC0F10JYxbrZI+TPdPt0SAwWCkCKiWUF9ad6gb0EhQp54qFlV0VGSIGQXI2kZzXwtZ9QD4
tti0etftEH+VnTGK5T0quekN3/hp73gj0/NEAr1lLhzO1YyzCoX1LDTerAgGQIXMojPqya1o6uIg
IDxYUyo2urgeBNkXZISDb8lUZZanVIp2yOlVZ23/avcWRIzKQ4gSCgPR/2TlK7o0Ha1QHwebZngh
yOXS/IJuChRSNQ5vvPFWM/pvKKJcWrVSw6ad4bnJK74RJTnBra1nkL8bJuh2qSDdchLi+TgUdClu
sWyqwgZxS66LC/yRJEih9HS3P21OO3ezse3N3XGzcd3N0eH3R5f/d13H3vEr93i32dt7vuZ45LcH
1+Xvdu6Bv/MO/JKv3uz3J3fH3x755j1f6jh7ftpma/Mj+fHLl2wKvn//ujnt9/w0mx9ne8tfb/Yb
550v4SPYzvIn/JrfeLbt7Jwd4/K1/MTH7Ykff+e6/Kh3/mTv2Z7HT3xzj/Z+/2rvPYfv8TzP8RzH
Wb7M4/v5ecsPc+75xZGZ8Imel+G3O+fw1TssX+od9rbnPDguv2bWu23B5B0+3cbb3TvOZn/cLB+U
z7blO5+d7/zUHV96eHjZ7V6WZWKhlu92j8fMXoZ9cfjj6zb4kbj8n1P9acfWhZosrhsV2NLTcXN6
329emZTnfHd2B+flxkgfyZ5rI62ce9vUqdxiGxv36e3HKbBPtvftwRHtG+Moy7G5Ns4qumiqpoS/
zDhs0dv++Zl9dlhvtmR3d3TvHOdGtX+VR/y8hKsXuS+1VYyS+tPRfX/FWtin63sEwuXGlJZj98fz
Dnw2/CPUkY5Pd5u7xaA3x49/+PfpfcPZOGGrx/fj5v14qmwOzvH9nb2077cY1v55u99ut952e28/
YGEH526HOX+7v/8wx3vbedix35w8joXrPN05NufTOzw5d3dY32F3w4XfNITlVvtjNqpIS8uY9XLf
3FfODSt2y6o/wv1rNrDyd0jtQGJkiLvN+ynwOJYc99Ny4Fm2Z/6zt7f8ajnVgc0MD//u0PK0/3V3
u92/g/30cstEPiri1z7Q+kppTSXOFqM87V9PG+ff3T6yN9vNsujHDT7OfTkubpKNYSM8Gx/oLL91
T5tX93X/fHTfCnzb1n67+7HhBzCV09bevj72LJ+LF3neb7E774Cdl7b38D22Dy9stevKtvuEQbxb
9hfvAU+yce2d6z3hhw7HxcFcN9WPB/K1ea5iq6QQRkXCUnHYR/sNn9vbfO5v2439/J9nZno40TvH
vdvwITz87vVPoHzEIdc+wirwmpE2nIZlqd9w70dW4bj4teOLe3Kdu/0eb71757TgrPH43BJbz6tw
r5sNa87Vs1tuAfeNzdm8u/vTCYeN3ZyeA9v+ByvasCfcEt6BU/iG1z7YH75sv92f9s+/94H9+3n5
oT9eT++R/TrbPwJ7j7PDD52e+e3v31gjPn/nPLzgY/n30+7Fe9n96+Dydy/2K7fIaNuBveWo/nP/
8PDPw2Hnfdkfdr9enrgpnCeuA8fzXlz7+z0X0e7pzn3hiNre4XCPzz7sWHqXVf1YZmb+L8vN5cqI
3C27I/fy8c7ZeQ8c9Y8v/PrCHy9O4cW9e3p7wxCdXzd25Lr3InI7P++0VSoEgyuGW/KO/2G726PL
lcfRtx338N8l59ywA1rVXXWaNLM7HzbpDaMvGJYxWY7jifPPUVtGXW7vyuYU2T+Wux53ybnY23wh
3mHzvNzKbDQbz6+e+Ya9/UBAsOFXy/fu99sH/r17YdHcg/P0EdiwrJvl1uREPXBy9x/hwu5w4EAu
pr5ZbPC0WdxpaO8wIZYfb71x8cd3yza6u7cjkY67O7l8z/UNWG6H/zkQ+kfwByLnI8akM/kaIDoX
BeqeeQgBOpQRxkWo5l4R51s4qjWr4r9hAH0sPZGpImirbUbOsAfWJMBu7LV6F4/VdI+4b/egdYG2
DaljQLgfNfQxoNUPCb3t0K/pgr2GnJ5DpH3r/bV6G318HB2ExvIyIk/5qUxs5jLKxih4FdOY2o2a
pHcjKlObCMmB4/UF/oDrr1cY9oJMPA+mkpTluampakZHjonwOozr1w7ONYqmynb2kx2dJHZaUb93
0fDeSXQ1VP2XXOveRoCBE8m4qk32tAu6VT5a3OzqA5FfMcmzWDLshjWIG+YrYikmnYtEqbaU3xmy
/MkhbwCfPSJpniebJJoz+Rmp3ujnHNEk5AaI/MLi67quiCDIwbGiiXy+IH49yx2q7L0NYp/WCnpR
uNC6SrcK4/TGQb9g3WdDraKJSprkcFrMLmx1YZ9gEPfkCLsbMdjlUSyeThAMlhTF+YRq1Eb8POUM
dXMQbmRrFDaljATodUO6OArZbglkFtgQfWVHFs2vUhRxsaMijt8Rq2kehF7Qn6+Pcsk4QOByJChb
AalbBUfgYIOyzxC7SSIp3vYZ4TJEXSnwAjVo78USsS25K8uD0sf9l78f2pQxCHDc8ueDguJNLg0Z
ig8KNdPjKGnDd9pVCXsUeLTHDLFfFG11/ZEn+S3Kxuelhc9IGhwUOTlOXML5BgoDiBuhjpFVM9Xq
GCd5sQut5hYI5vPSmgCz2DrRFMm7r2EUoVj1ulhmk41awrOoa9971Xz1Z/3QI6yHlH67M9T6RnC5
hI7nZ51CsYyIE9VvGebUKrSEFj5QDcknBEHQkHqzSvq17EpJiXQH5f8yREq7CcDGoJwef72+nec3
+3KzmBLpBGCmoGJAOq+GBtMMxz9haFOHJ6eMfuwVZVh5tKCEg9rWtwpCl6aqglOBMAWYlnTG+SZO
0uyrgYxMYTOgQiWPWfxPGgT+BvpbjOaEUe5oEXGrLfNnX7agtECOw/bBctYghpAW0OjVIHuNzqTg
JGIhuInaWJsS2VP3+npeHIpSCtocSExzY5/PD/3cmTbaaP8h6DzIXCBiInq+FeXZRopnSd9dH+7T
maAVMhhXXcVkFwjl6sYWRiRtTA1irDYiqSbUyI6WCf1sr4/yyUgWAiFDLMgMjU71y5n547ln+byg
Z6RB0S/OzMYjNo9zN9VD7ReUfROJ2jJWN9eH/LSOqyHX65iiy2DSaMpBgaN0JTX5HRtS62ZV2t+Y
3Kcl/GBHgjwlugJOqK/uhXCeQhGlysgJpqrbIyGXOVC28xt28XkUyk2AI8GfcaXSUud8CRF772Oj
QjzGShrNq8J+RkhTn7fXV219uohdOFWcK6xcNhGIPx8FwrxEK04AyJ3vi8+j1dPLMuj2k2L0Nn0h
x+e+mG5kDD8NyYqRT17YdAuZbp2KTyVDGZUGfmvU1JI70lZGc6yiFR4lBC9PltkuMsJT612f6LL9
f3pMapWkJyHZfJxpcpLnE03HoevFhP6c7SayO2fwiq1ylN1bFadVYkjHaZyPs7pziBY7vUoZp3Tf
v+YuLdHsX4fH79cn85EmvjYb5Xw2o96ECDIwirwF52nTYs2THlDfc2lL52geiCj7rrYPdDWyp3+u
j72uCXya4WK4f57tOknVeul0KuxUZ3DgJto/jaNx+Nt7db2Sy4H/Y5wxzZHpyhlHffK3FWpHX+GZ
HfwbdrG+vdejrK4XVJLiVFhmM29o2eag5+zkTnnjLH96J61HWc7EH3NRolpS42W/jpX3I3Fef2vb
719fbjU0l5Ztv2YWK7cLvyydpIhhKg82kIMslP0VDfTT7BhfkFXf37CExZavDbdyuRaNxHEfDDc4
P9Dit3/m9uFf5+XrjWEuOIw/j+66ZpI1eWOg0L7MCmFShxqeQytHx3R19/v2W+N+QcLx1obdcBdr
Xjqpu9IKlzF7l4cdByzy/pntn18eQvuxcb/zJrBDO75xsdzavzXnUUE7TU6X/ZucH/NG3NKo1Gs2
4UO09+1029k3FvY8a/7JV8krL5KoSFug+rBMMnQy/lFthNhJz9+y//XdvDL/NZJaFegQGQIosxei
od37MFSLujv0iXFrTrdsZeU0TCNuzHw5aKb21vm7iBYWpUwP2jxBIe4WDnCVdvy8gCvnEZuCrKED
+98CpifaZ7nGhta8zpfIjVyyyhOOWLT/vTXLVTr988ArfzIEGS2eKgZWXuRD87V4qA7KD/+RKjDd
UMrv02t+iE7Ko/Z6w2JuLe/KwQTtGOnFYjEKNoMgFvbZ74jyHN82nNLLvcA1HdPRbzjpT8mWtQGt
PM0k50naLAcDXNgm2knua+aQWPXtkuUtNrJ98x6/5ADAacGtXEQMoNede+wmMbNcXEy28miByflQ
XIvIQXWsu8yhs/JT80ijkW29Ve+t/Y1VvuRX/xx7tcrI/E0puBViFXfw9K/pJtwMm8lNNs1e3t3K
mV3aUmAeYEngOoBVXD0IYvqHxFNdNnZNUx5RQhQF1VB1+t3ltRvPT9entnYES+EMHpMMMBLuJVjS
81XV20j2w1SdHUFplQ2ylTS7kOqI1rfTfMOFq6vLiaEg3IC/hBpuGsiVng+VmrI+yj0NTX3Eg+4K
K8+haSnpDR+6Xr1lFBVgEa+BRcRknVdRpYl+TA0qlC1iKSe0wI1D3aeNI05ydorLLPsCw1x6/OtV
JIPDs4qgHWyavtjPH9FEgX5V3ZS00KYPeOkhl49PVdvsiS5C6S1bXFzYn3c8E+QNR+IGfqQGK351
DmiSWM+WIUyOkfe55SBJ1nxBkxdpy1orlOQ1lfoWHf7MKAcbwEEj2EhWZ49pPPlftTZvC3Sd+r7f
V5kuPwHyrWj9WEelaZci7Syvr8un4BsoHJAlMAigzC0FSNH5wqj0Nstbw6C3uNT3tIIT0mDCG9JK
IHTHRvchsOhaP8YbGs/332sAYT+DxgpMVwK0NW/iUtFvCQ+t48vlIynYB6gjFPhpL3n+kQS0MyNR
KkeHzlcJ/R8U2aZHWPYNPIaGkGzZm4eplLl2o3684TU/HzaFTYM1QD6YDP1HhfkPM0FgXxgmSLtO
3ZrvFZjaLy2akCeE0G+Rdy6MtBCcddCRZBWAWJ9PMmiWTsSWPKNyHOsgXKGgu8UUI+IOfOj39U3+
fK5JYZLzQs0JCq24RkoGhjhmBQqjjoFCodfWI303q+DGG/XTI4dtQ+xCgSkDro8rYJnxH2sXUJxQ
4rnrHV8IfXuk0bsdZ4FiY1DZIermwjNSP/VkMVaPgCzT31o2STc82Oejx2cADr2QyEH/rzNt09wP
QVFxukxabOheUPjCi5qIUDWsFonCPV0lUNj769Vd/Bi8axDYEpn683lnWpgpReqjf9QUCBNOarLJ
MkPZ/f0ocM6WYgFQUARMzkcJhp7a1BT3qO/RZh2BSpo/FJP41+unigoTkcisLfCk1dFLJiUxWvC6
TjSU+TFVG8mNBEQBB0Td3awb/c3fzmqB0kJ0oQKC5agrm5EnsUlnuaVtzxwFh7gQ5r1Pq7wbj4TP
DsWUNaQ0mBQlt09cEMRYKOlNZuMYQpS7oogsYUrvnJ1oaoJnZtqAYP/Y9HtfaP4/Uv7//Bz/b/D/
2Duv5bjV7Aq/yqlzDxk5VHmmyg10ZJMUk0TpBkVJJHLOeHp/oHSO2FBP98i+8YXL46rRkM3df95h
7bWes/ffr/3qn//Jv79mcHBOaP7ZP/95GXwtWfuX+j+nj/39a4cf+ud1+1zWTfn8x+VTXv2xatJv
T3WQpfPPHPwJLP34Js5T/XTwj2VaB/Vw0zyXw+1z1cT1qzm+8/Sb/+4P/3h+/Sv3Q/78jz+fviXM
TlDVZfC1/vPHj7bf/vEnsyrxxv3HWws/fnz1lPDJq+fuj91zWT0PRz72/FTV//hTMJR3FgBdHuhX
nB8gyj//6J6//0h7p9HDOvmVEynJxEOXZmXt/+NPVXoHfHRqpaVSQe5vKuBxyKYfKeY7Uv0kAqey
JvVG4oG/vt/Bqv1cxT/SJnmfBQjK8mnl0GvhLRLpRCCPD8XGVL+cJ4HlokwTpaFia7VCoEB7jhD7
4GVldOG7rUbNtETSztMqd5fRYdRsIVCqb/xcaJN1BFsyNPY4Oeh/RFZgGwjAoGhKMl6GLMEmNa8G
N+QRRXgFU2UiVQjBOQrdlRdJvuJIyJPc93KqPepp+wQnoe3xp+7bwtXuaCkYb6rSus9yL0RXKI8g
QtRjF2kSycBB5Ua+bDoVpmIzNKXbSs8Qnc1r8dGCogfaJSGQb1P45HZV2dbLLEGlXc/5YKdDjARx
Rn+V4NE7wBWlW3eUBdTaJs14um4JeTMFVGabjOXWa8MEhe8+yp+UVqqXY1dZ8PNVpJ+miYrGwnRK
w//C+pNtFio+3UltudWicjTX+FIWKj9Jsx2jkA5LpeGDldZVsiOnOYIfOvpF1sc2HJHeQTpJfDSS
eryEihhdThRjwP3346buqnLbCg3WJRMliTQUYAwOkDLvgkwh+VBbSNmqQSAjD1Mp46aEWydxZCh0
PzWNot2ZdZgkC71RpH1pVpa47jQp/oCim2E6rddIjyUhJNzTvchfixO/vzbzWHgZ/c5Crbpwd5Hf
+9+EuOqvcnoiJ6pky66mb8XOJshEOr7cyvGkjZKiNmsbcN53KxGWqDUCDS3qavm4CgCrLyuTZC4t
PVCuGvj/e88kRQrveR1F3V4nHvA3boyq1kbntCorH9LXYK2MCh0X4UStnNL0thvVbNuWKnWLOmyb
VR148mMugI9fSUgvimu2yrhp6oS9YObRLmyqysF6YFPv04IlRVHtLoNN+gPEPPGdn5fDY4Fyxt5M
Fes+HFtz5aMGoEMOXSg7ivXehVuo/kfooHnzrUG7EHIW29TDSF9ENbl/8uItnXjcudoo0xuuQe2N
4ENRg7e1ah1Nr3z8NKbdsDYpHK3jWFZeOl3pctstE5g2JyEY3/HkMIhWVijW/lUUZ/wtuLbylZ7p
cifbKswuUOIia2SES9Qfqls3sYbLYOwiGE2jwBlr0b1M9CTo0bzszLVUW9IKqnHlQ9yY0ToxewHZ
L923YkRpg8RcR5JY3dWZ+qihSr+nc/5javYDMlFtMYlcQ0o8Ltsovkw8d6xtRCf1VWAi3IBHltuN
GKU7zzVVRIIas7wGhA65mT4mN5Wg6KtuGBI4i1Vp10AhvJDkwpsqu+pmNPR6KVvquPPVIorhMe8U
G+FE5aEnIF3gOaEX7JbIeXZk6Rcqqmp2KuMQo9PhRqu0xjOGigIUuuiGKIh0lbAuIIi/bBQrvO5N
JbpIhU57X2uevGx92kpp76uQbfKS2A0Rb7LUfWwVQeOg22A8tqMQXMJU7X0dyjDk0ci25cDSjxDv
OSnt6YBmpAwJ3SFUECcQ+cwTTMocepST+3SDgFxxV1hiDjt7K6G14rcKikxROj702iAu4dLzr1ol
L3ejmGcfBF0b1nJBQ8dSQa4MQlFUqYRlOiCBt2jjWnXQB4R5Gm1XiaOsdeQ44050Wl0fLjo3z25Q
D6g+Woxf2aru2IfbPMmQD9BBPO4aUJUoG+sIAkadGSEsnGoB4y/w8UffyJCATPMSLUnZv9cRBhzt
Pi6R6yiT8KKtYWdB4yNAbC+U9QDFiByZFqvt1z5qPnY3JE/ZKNIqHgzyNnML4ypDAuk+imIu/0b2
R/Qv+1DBRIwg+GiO5fvSjKIdoaLpZEAZbmS95VaqkN399HqzFKj9vlh9Eu3I0VWOLI2S+P0U5VS6
7/qRO6rsElK7gsi12soZOt/GwAtTZnq67j2uZyiKZZXj0IFl0SZDtV/2TipXfJO4jcbLjv79fOF3
gpVe8doPVxXUCoOTZWO9rJp0vERVWPtekP8t1+g+S/jP3Mc58JL+Pe9p/ZxNvkY1/1P/B90lmnJw
UP+1t2Rnafr8tQ6+Ngde1veP/eUtSe/ofMOpwaXVFTojCTr+8paUdyRxpgoojBATiyNZnL/cJfkd
1Ji08BKm8SVee3l/uEuq+G5Kx4CFohcFGk1L+h136Tv95c8cCEbo2sTxAkc3edy/pMg0eSBIy4J2
UmaTOK5BvETBhee6rh8HPfpiinTm5dP2SpvespFoQsUcypKdKUW5LdbmPT3o0U6I6+iyb+J9y5Ow
QMLiCkeM50WkXcwIeV6HRkWPiB26UhUUogtUvukpK4AdWPTHWXpj2TRi3uQuikOi78Knp5p0WBYG
4qQSNgVP5E2CCNUWxUJ0wqh6bGPrvtGCbFHkMOnqWvhFF3LRiRN+PZJ4tyEY4Ei15aNk+pxhrVUW
r69a4hofIFa/DRXpS1tiHvrkxzgLXjKvVmgON/D8yOhIvvkqCl8tdKgEljiOj7qE1G1dGojqCAwv
9Spag0imOq1gbMvS3HrQcC7diqlpLRfe3URZjGH0IkdCv9B1ppKOcwTgCyYJBSt03yLvgSEwDaK5
TQLuDbfkt1qR79CidbL0XblCTFHONqFa5qss9mJHL9CEhnH3pjNxoqZPhmhjLuAtR3xU1iE6gDBq
kcc4dFotjTdeFt9YA22rcTU9+cjOXmhqwdfvFHnZFHwhJdcjZOm9h6iyeK8M5OSsLH0Z0iLbFEop
wyI0RE4XDTIKNLH31aXZhnmw7unorydZnNyuxDC0/SRkgWvI1TOxle0ytKp713SjfWFBM0P71LjK
R3HcdCazpyAX6HSasTUl4f51kwQFDYyDWlRObrAPpEG5SVo83VK07jsTTQHYHREWELWbNuBLeWGk
bqGVtECToIGQeUm/M6yahzKfdhFK0zYp1CsEpiOHgoK8RHY5REZDn3Sj2VjwieZ2omlX7OeX3oqU
BXwyqIt0wRfyNKz9yL9CV0PNS5oUPOopMm3RRUwSZqmSctORjXy8FAuc6LIqH1/XO0GGicePbVV3
jNfz2TKGRQyBOA2uoW7GO8BpLxxydrXO75o+u9M02CrZdBYAPw0PMbmKhW6GXwiUWX/0eGGYiIKr
humCM/V+GFn5ruCcGDgSu85Mxkuf59C2jOrRiPiDusEKmw2byeQ0vk5GmnMokGwbL/Mo+ZJknbx0
IQvYxTIoDNVl08YRcdGQWtJtUoW5LU9d3F2JN6jUeb4CYikveW9EJylVplQkEuk8v7owK6FfezSp
7vGuA7uoR0jzDA7l0Cn7oJsItxuCEyXlh32XRpdgZkVHeZWKb/14GUHpvxQ5J2LcBjetr129Hi9i
onEjSjDw9Wpsop+FL5U1qC2KqAY7YLWineeLPJ2iQq2G+pvTRmZmv64tPXxAgNx0r7fudIWwBdK8
sGylY25ed/loROMqy0trXXlqtER63Frpih87ncB2ft0A0w7niN8gepKuFRrpbavlfKvjFMpMy1w3
CBbVJduoj2Q020LJfcoDTdhoPkMdkTy2UxiPNi6CcXaoBV+Cgf/SSdGLF/H96B/lXhE4zYlC+COn
EkKJhBl7IxD7K63X1mYXfkGndFgIyFrsXSS3lkQ5waSTIWw8jXOajZq0HwzfWhk6m4zgN90LFQ49
OlzcxGHylFZcDogtTcy2a8uHW0MUev6Y1LW2WikIQ9ai4pSlRkFIJgjq9AqtvcnP6YNE3IhoBUNq
Akez4RExuh1LJxiRtXYb+canzLQekVlf5zWXSa62yK0UDNtt+QpdI3GKjDzbJCY3WIKi3fe7CcCp
vHw9tC2qhLbgTZrmtf9eQ/bKKTUVgZJwWOuTgp9WZ9OzQ8gwFH2+qvSA9cti0fFRLdv3utpfNUb0
QkMiUwNJmP0617qlRU6U8CcbiXVVUz1C7xe5LQHE9yJWNfpYY8F9j5eWILdWxGvTLV7gUV4YkEUv
OfR00gbcJ6oQByuqEF9NUQB8IkiIdxXGhwQymyWS1u+FrrkysjqEqdv0dkPQeyGp+Qp9Gb3BYZaj
Dl8vhZ+sccZ4/BxpaF8syKar+pLSBCWFcSzDLzJwJEfKQ0uzA1G+17wIkUCzA9k9eFWzCzqRJVRE
F258pCVU5CNE9LL8LKjf+56qo+6gS7FnrMqqb4l4IjSL+sEqq+WIvr1k66TLd7nbPAn0+n+rrPar
GojkQD2lj15MdBNGFOkEKM9srv9ug2pMtrKSqEcctUQn087DkjMfqq3geDxF+Lame2nhBAurWEm7
6iqSfdPYIl9dJZt6GGtUTD21tf2GBMje9S2F0KCM4YQrYBwIrrRWl4clFFiucJsSze18Q79/44r9
SAy9TQQdphJf/RpVnwoDpJbgwp/TxcWWgIo8hfgNUk7Duhz9FzpsTa4g874pya1oNacO9Y5zDfOH
ie0fdqe0k6yDQQSwfpj+hT5EHhBMbzZS93rZcQYREPqWdgKqinn0cnqUU9p15r2RYqbnlqQpJGfz
ZNfYefBEjGmzQTDltey0RZ1HWHpC9SPh/P9BwJmcqcTF8WZNpqTsQcr0v8pgzFIwbt8zsFOa9ftH
fgQA0FC9m8qLysT1OvG0A0T5EQBIkvoOvDGNDa+OvDjVOn8EAIrxbiJtJflEcADt8pRK/StfSioV
LwTHBRKoiST9d/x/YNWHO4g9QznoNVkKCpmU7rSf3xSDkgLZTRRIu70U5HFfcA90dQJdN1w2mXiB
7pEpJ3ZYIE7VrCMZ/nXxIwAiXUJAJE+qezlR6xEZRVo35GVcIjvUhfhIaZGbd4Ge5pVe27D5BFJj
512vpnj/VAjtNLWGTSh0SOXaKY0oSbst8caqFqwapNZ1fpnGA7Datg04QKS90r3mhv0uE5JW3IaB
Puk9kGwNlSLfpYL+SKayXSOFiLai2FuOpYX5PkyqYJ2EfSMtNMQq71HHGxFk9JsOTTNICT20xFpr
CcNL0TlxiVDaAiHbHjX3VnsSKVxGC3LQ7WVAPFIuZb8mgVO2DYqdFvxv8Trt23iNMDeuiYZe7VZP
PNIIllVzBVeDGKwLxIz4m/lQr+syQhIUUfYYH1mNNrlbdqtwLI2RYCnlD6dq6PaIu7vttawhVFtT
3rztdD9t17wutYOWYOshezTIvV2BKEABLgHEoBXtY12qwweEag3dLr0i77dI5PURWSeIp5AkFhv5
0Y3DYj9lSdeVrJdLFbWvpe7lBZpKUrnvskzKHdzKDrYSBe63IOq0re5WxgcLevO9XHdWtQ5CtahX
0OAi29ay1R1B4YW7oTNnKddCmqyVGtIJPdOg527DGpWTCqVMW2sThPCIdBEwFxsVhTe9TTZF5lK2
9trGXMldh24QIto2spattxrkmvwWmaQc5uoq7l4MNxCf8HK8VaRxGleRG6CrBIHBU0IXnbyyykRb
N6gg3Ulp6V9Eeh0/QjCnL1yxRcE6R+toE7e+JzpyaVwnyVA6JHhcSJczdBNyFOjZNFIvtUvPi4sV
0ur90jdK67rXinxduGVjN4Xq7XzL7Y0FEoLRnR4rOAia38TfRMS1t7ULPUSdGPgSmuF+5jSU7aSx
bX1xk1YCpljVbbSGC1G+hw6k2XZlYqzkuDX8iaCyujPV9qvYaYIDHePouGY5QH0VD8E2M3IlsQev
x/f0gDjvEz1WyV9r5ieTfMO6rXzdXWjVKEmO1hKdVehXKk7lFvca9NJXhSmOX+I6cZ2m8IYPTZAn
G3eE74TkvojGcy6MCuGSUF0PWZ9ewQAcdsj5TQLuMgruNjJeIAh8N3vQiUuIei3kJ63A+1gj4kVA
X7vxbaTmsl0hPL5uoSWuM5N9aLhov2lUdG80v2jsoe4Va5WlKj1lJlLK7kWem2gRajD0lYlr4daJ
8XMqRcO2sKqM2inuTYsLA3l0/TUU4XdQBqgkNDNQ0Wy2LKTM5Ke+Gz4i1QmqNfKs3rFa5L4JS6C4
9egGynFDG/09GVXXw2wERcrwAwHx/6/i91fxa8ZdO9UlPQqcb584yninHsW7pyQ7eBJff/+vF9GQ
3k35Lo6mPhXj36TEKPy+o62JbijK86S+fhYQBUl5R7cKRcKJhgN+NuVnBVHgHcXHg9JvgqJovKfa
77yJ6gQNfeNUUVVXeBJ5ldECAFs1p6tVdJK9adsr9zmU2MInWJysa/z6ulwktdtuI46tvuAMPaVt
BEc8ZRVtVaaQFlIvHPNveeD6S7/WtEVGJ59om2JRxrZJr09qD9S08JNbZG0pIOWpYMOWXC29roOL
tYppFVM1fzRshA6qCBHKgQbXUB6yu3AUPpcUHgnw5C77IipjNKCUq1Td0h0V4ZY+qvFVuxWYJPfK
kC8bUfO/JXpuaosuTTX073xKeKukjvP3gaImK8o5CF13cts3yzeLfcT3ZilmEwibo8kTwDIqlGJn
PnDJwgZjEUv3scgVUslNScZEbZ3TVmaeNssEOA3aTbrSJsLrXzz8Mq6bIg+k+yRVq2XqZ+WK3otm
Jci+v1TaRFidtndkXzAUOOEgnyY3CwvdoavUyEk6KqU23NMSN1x4adZ+6hVTUFahpA8vkaRoFB9I
EK7hzPJZZcnoIBZX8sJu+0xdKjmvBGnNVP1KxrB+dsWMC1izosywawOvi9A4U+/UwGQnybk6PDTG
oKHiqChDtgzylCdh6IjpmsSCohjavwhl11EaqNo1HSUtP0f/dqEmanhdSSiwOqqCu0Bhyb0SrLEh
IlXz/EJ2jeI2Grv+SdDDLLSFqpl0afXyRU2isLBDNYeMU23d5hwp8y8LBuAHunWS3ZAsTpN4OH9d
X0l10+v9PST3L/grFx4S6mRrrI3Ak/59tX7rZv73KhLX+XN6V5fPzzWAjv87ZYl/efdO9+W/Lkr8
V0Ml+SkODq7f6SPfb18ihneEJNA0ISsGqdvPy5eeS4AYE50SuCXAbhNE40c0IvAZztrUEjbRmRF6
ALr4EY4gz/vOgPuW/51aBGpGkCX+Bn7jMByBrFukakrUQ/vUhLdTeAHehiMjCIvIwJHZRybiq+LS
C3ZId452Jl2VxYWA+/hmco5cVYd78rs98FOQjFrg7uAcO7SXqyoayMUg7QGMOWH8WU6+ljQR+2QI
ThuavvjPR+WHIbQA6CxlljgJh4YSxFh6PEt5n1bmtiCHZZq+Hf1eM8KrlYnHUQVByP/B7n5oBf5v
dKXITe1xGLv7enBJ6SK57oBs/T2c21+mIGeFnZJAdY7gM/oyTL24VPdFR/OBYcSjA1+be4aK4Mj6
AOLh0pja7lVAmIcDajM5p3lWUfdpVwSO0iJc63X+cqTL8nJoK/XMKr1KZc6WCZZUcNWvtIpQ0c3s
mZ5QUI5T97pK3GQLuPQPVHtRyepxAQJmE0DkItDKNiBSbsUdghzlU1Oi+uvA2U8e3etQA10I6sij
3xq58dSEXe6tJK0WfNjYw/A+g3HYDhQxfPGLsqObIpXbT15gyM37duisTZhHkbaMen54ZngzEPH3
RdMhCAbSzdvMNXA4vKZCRMcbG3WvENQua6m4UlEZd3zBVDcifkfvCteJ2nzO3XrcxZVARrg0lTMs
6q/v/2ySLZ3MBsI0E/fo6yK8yTno+SQ5SqFwLysCNcdeXKhWfYkEaLCohnAlUJbX8nqRWuIWn+Uc
MeixSSC1OoFsIewkIzLdQW/Mq5khurUyansV981WiKlvUhBXZTUu1bqO9wS6Dh0FhWPp4TaizncN
vEo/h8KVsHI4CagDmhPmjZsHDs/Zt6hNOQRY3Gh7RNgoLDapu0E64FPbhtEmkOVuOcRidNlQ6FkL
BVB4yQ2kTQVF4vb0xTSdoIPvwSPAnQ9gj00POlY+nI1csSpS15lwoUeDvh4so78btc51Tlv5dc0x
AzCPqwkPSgIce2iGXtlKwRMULkrPwU3e9Ub+zYpQo4bU3/ZDkg6dRERYlMGld3fa9rERwlzKqzLB
AgE/H5ruMynqSm8ULkxpV0rwPeqfTxs4hBxyqpDQAISOkBP5MyKbaanfbKgsNqTGqizroiYvYkuB
dqcK5YoKZehAGhJtPDM+18Pzy704Mzlbtcosy6SKDOvCuI6LT5L8YEYPlfJwely/vFkzI7M169C9
attMty488XOXPmnStotvTps4Mg78EIi3ISJg8ozZ+ysqehWRwvb3gjDSRmDaltyg9njTKu3qtKUj
u+DA0myRuipMJXn0/T20NatMM9dN0H88beLIPpicKmBUuDBgKma3a2G2UDgUob/v8sZft2OxNSOP
0MTTLyIE4i8r1GPO3OjHRsWLP3W306tDwHW49dp4QHIgrzHpleti6D6VuvH+9KjOmZhttbaECgCo
vr8HSeYvFKMEhE1we9rIdAZntxDU/LQz0fUA/cYcm09w3KBY3/h7Wb5xvXZnCuuBh7ZmG6TWhVnc
kXR2Tps8tvXIP+DpiuQdYCM4nLpGHAqknzHpyZeiB47DuxG6m6Dyzgzt6Pz9tDPf4lJuhUardf5e
j+ioA02LvDWps9ODOSx3vV5Bk8/H3YP7TpvKzG8WY7cMtBYj0rWeLjN10QzxdUsN1YQ8tzjnJh1d
rTfWZhs9iSJjDLLB3ydespabZCeV4rcERe3MUhw3lBa0cNlaZyxPD3JWrPh1lDPvjFC3JVTEbunf
ikW9rqzG8YpdTilUlh/bgj5CT1tIUgmIs7ETIN/xs+dvksq1A+FzV14mwdeuVRejV1/SqLHosiU9
PavEitaVoq37rHZS00PvfuOVw//gpnu7QtMKvnkkaoAWZhKL/j7vfERJ3Q1TiPgRlcjk6fQ0HbuG
3lqabeyO0majQUuy95ubUsyvitH/5pUfvcCnP6up7NPWXhu3fzm6BgUpusBE9JZmi9JajdAZI/z0
0IYsRnNDg4VVfZaoCo1D80lpzXuPKK4vHoXQSTQkNm9C9FL8EtTiaDhNugvbGz0cbMVwF6ax8khV
nf6GR54xuhd/fsHZzLth44ulaXHzZ0ABRFy/qwYBS1uF7OTMDj121mFMQniGoIhob3YwQG3oUg7r
9z7OYqoM0E8vGlVNtqcHdOzmemtlNuNDq/turfUcg+CpasrLTvhcD+ouOSujdXQ40MCRp4Vv8Bfm
fmRYtIiw1d9H4r2fZ04rn1NePbY25t8WCP8PT0UghmNXtgyF9s5FZJWU5G7+J34MnSdwl1CEVUWA
mIdGmgxIAoUjH8jLjTcom0wsaNLNN6dX5ehQplIuqM6JNnA2lIwM3ZTi4wpm6wvth3z83OVnooaj
NiBsI1tBURixl8ORyNRk9SDU/X2YXpL3Bci0pgR45mH8NUAiAU716G8rs/lSlJERFn6wp5dFJOmt
ysCcPX87ul6+hAj9Ulfyxxze/MrTPmloUS49BZjy6ek8dou9/RKzTd5rnuJCXufvxx6UTIEEnjP0
gbIIBkgXTcFbill3Ln1y1CYSfLC5kQSgIH44vW4wiEXUsITbZGgXbUaBCyExVb4ebk8P7ugJfmNI
PjSk9XpTtsZ0JU1VYfKvZGx4pMahOzOL5wzNXPhwilra3vT3mXVXgxzvzcbWlJ2Z58vTIzq6Mw1V
mXRZaPCaC7PwttGNSIpjnwoPXmgsy+FBCM45AEdHAzucgTYACzQ1s719Qxu5ULpSCIN9KL8YHm0B
4ZVlxo5a+2cetVf1jPmjBpkYkgdTfE5a9NBS36SCAUdisG8VfVEMtWMm66K7TL9EPomJdNPblGJG
yxHTFVi7hXBm2Y7MJrUGpFkMhNmAhs/MR10cBkY/DdR6qJUHn/jr3FVyLCI/sDHbGnIp1mmvYUNX
hTVesLFD+WuZr+oh3gxIIwrxN8GUz2wTlXmbzSuoFe5iyLlM8gGzq6Ux5A5H1Qv2ptvdhIXmUHHx
F7+9FYnz2dnyVBEkyXS4dqCXa6FKk2DvNtqK0FgAHVq6xZktcnQkb6zM7opGF0KK2mmw99140QAc
tMifnR7IMRNTTyRKRPw/b9fhQLKi9XuRfuj9aF5CWbHy2t8TVX11qAlUyXvTUDC1Fcz2gAX41qvT
KtiX4odARiEzu/XlS0WMz6T8ju1nrgZYACkLop44m6xAcSs/LjT2s/6sJrdC91DH59y8I0EJdYOf
NmZnJgOpIIWxGuxVf2x2XqQUdpOpADiCfJfkxkew6NGNaBY3XRidC7/OjW82jzWdREJDQ9u+Mt9b
7YdQ+1RbL6c3w4xA6ftavR3fbDeMZiD1ED0Ee+GC5rW1ttGHxdiCBwV7+pwMIFeltdp0SBnbRnJu
co/cvAeTO03A2+hFhsvR75RgHzXxYkiXhfYRbPDCir6eHuVRO1RHNAl+QAVOiUM7eioJvjIaPCOD
1S21KrjVSxl+zDJSbODL51iOjpujfjy9WDIdMIfmjEgFJy5zHRk+nMpwK+r1LobuMJDPTeAR14KM
N2ydUBFOqZrZpdSratGUBrdtCS8MfqgcdrZO257aAytozlCoHnu+DqzNztvUiFxAWMzNUTrGx0Qo
F2V8IwExUBfA9ZtQWeT9Q5dxaRlLDyDcMKhn7q6jp5GqkKjgdsP+OzuNKVhXVzK4WXqPKJtqum43
Q2cuSrFVnVKyIP0qlNEph6hbZ25e3Z7eR0cP5BvzswNpFbJUS9N0CxbktYGxcIWHs8nLVy9g/pqh
MjzVK9G6l7XZoo6JbwpiU07XWk2L9nXRwhfVX4bJY8CjYJUfjQcp2+JLONSHzoQCRzI+VNJps5/k
b+DQmG3dRtRJJflNsP8wZBVksRkNRb6dRRdGr6wUqGN/f0LfmptO0psLAEQYHacl5kTYxzXjJi6f
x3P0u8cW7a2NmXvnqUJvyD028naXZU9BczNoZ2btqNcD+mhCS3MYYeo8HIfrSq1iDuzLym9sHLxF
5t3StOqEjfCt8fO9mNISnLZbOrjPcIgfNw2LBqs1velz03kXK1I2PVBJ7ilbeouDhdU1vRPQSLSG
arVdeG5RrslW0UdTVt1aT5Kz5C/Txv9ly8IcRXmd4pMxV/wNaWcoRElk/PJNpqNxFTWFM7YKnBLl
pcLc0wywnZJgSi4uY2HddtsgFc9UdY8u9JsvMctQiXVZeoHaB/tCurRgeBKrm7NFmaPnQwUdj0AA
fvw87WqCXKQDOcMdKKXITl1L32q6ly6beNS2Ud6o0MkNF6KWq2eesGM3PaKNQJPIY+N/zt5pvVOT
rKWbcF/nsbiTWnUdSgh7mqneIq6umU5Q9MOZjNBR54BwQcOl5rZFSOxwWzcw4YdxU3DdasJlUzxE
7UZWllldryTBAcRrN+YHN1KXgRQvyZEs20+nr4djruoPIqjJWZ0rZtIa5zbgevG5kRg1aPym2HLm
RTm6ab5zTb2amG0aE9S3XnY43GL2YcwBDomXil4sTo/j6K75aWSexCl9H05hHyNCkj/ia4XRXW80
C5DkN23wNY7P7JVj/gebE0IiHc5qRMYOl210XbUcrJwxJbtxGBZxvCN36idnXsOjWxKEpAJ8jWLv
HHzSSqNZuHT57ntzWNSWbxva51hLHSk4f+6ODslApQGk85QFm+1EKQ7LIe6xFfamDYeHXWcvOd0+
WnfuKj+6IVDmgJ0LKAN4hsPJs7o4r/OKqzyjpa13v/nDSm5WpnYxgkPf0jRgUzoKoEpTddvF84GU
BSKHb6c3zLkvMf38zbsIJRuPicTBC8Mnv6TnM9iNwZfTNo5uSnIeU0gLMuqVQfKNjcTMfRGoQLC3
cJs0c9PDKeUX7xFuMPKVO56xdnxEP63NXkjPjUatKIk6NZ9yfOkklbTI/ZvTQzp6X7wZ0vypT9U4
CqC93NdyQUfuZ3oRFqctnJu06edvJs1QgNFkFZOWNnat33qJu/RhdYjb3rY+0Oxx5naa0Xh+D89I
1fy9SLPrqekNGDRQNdu3iB7L/XUUFYuwuqYvZCpsNMEu77NoodF1riVrTWkcH74Mjx0ZnYOWnJnb
+aUS6VIXBgkj9+PQDo0bl0aW03N7dItACAacAyAPWZbDuR1HwfIN2hP2QtC8VI0xbkdde0x7JTvj
Mx29TN4Ymp2uoiu0PtaZ1D56kpII3iRcXbh/XBqFTg/pnKXZrpfcUgWLhaV01DaFnO0oRFC0d9IJ
6P43HPP9d1frbWPi0dV5M6TZzjfTtMmVuuPCGBFGCfTnKIC37bSNc+sz2/sDKum0PmJjNB4SX1mm
1RcpSpb/OyOzDQ9401B8kW1msiiR+0L9/KwTd3xV6HKbtE6Is2brDwNhlag9Gy2hdalLx4WQvAxi
jxDTmY12fMZ+Gpotv+KlvqV6zJhR6BeJ8oyS8hIBiTPrcvQdphlVnWS9YRxVDs9NXndGNsg4372n
GReI5hgLILlwQUnasowD6cL0pHPE28dH9tPm7KxmcQFMUcNm0z6J0rBkx+V9fub2O3rZgqYDSosm
Ow2Qs4GJnk/EPRJVZC8RTd56u1GD51a0S33Vp+L293cegimvmGQdlYrZrkjrsAmt3iJz7afiusgE
1cndsFtX9IWfMfVaUpjHS5TDkLcHfSeDnD4cWdVEZYO+dwDAZtxUlrQwebSieFn52TrL11YNc1mA
/le1jNrBMcYbzWju6kbdVWJtR4IY0dA4rE+P/9ipQANLATZFYw3g28PvJJvtaGVA5vdB0Du4clL6
ktbC4jf7OL4/aSicAJKhFDiRhh7a6WAIq3szDvexdzt4L5R0To/j2K55+/dnV2Hou2SEhCTcZyk4
FX2hSNEi8j7mQ2OXPJDwmp+2dzQCB0MMDFCCqPkXfWk/gvZkrKcBWV2xKotIXY2RDisMnC8bL4dv
rootz6al0VrkXp88DhZY0NNf4th5nNBaAJ1IB9KafjipihHVmaYzaMn7IHsIGeQ7Qf9w2sZ03Oab
VoccFE4hDbbOeacFdF0NFBxZuE/j5KEi2l8AdjqnyXbsMuNKpqWDPIIIhvVwIAVkLUM2pOG+qFIV
AjUfthWwLU6b51+rvOWxtvTfIwj9viMpMOr/TdqZ9catxNr6FwnQPLxKPbndTuwkdoYXwUkczfOs
X38/+Zyz0y0LLcT3ZWMDAcyuEovFIhfXMkk9GFOYt4+o15aDCPvuaRDvvOqx1WK4IL5LLgT/yd1g
ZSvxevoW831EP2aaVCO0MWd0ucQgtqi4+014MkPjCeocufkeygd40oLevZfye96fK96xaBEpFyZk
AETyVLu0mCliwIywHp7aakvOk5kp75ahZtzRo5Rp2F7Rfys0c3fdX151aS4XqsK2yplg4G2qKc6j
nJajmtZ7YBd+GTs1hirwVoqd5qf7QoWmlxyrPxXDXu0cEO8tjIV65fiANdCuWtnxhZIqv4QxCdgT
ZJ7Fr0NYZ2k78kMFk1eg8qKOJ0END+BBKN17fShuRO2x618mio+uLBxFcD8MzZoq/NuQhHn6YJJk
0axiWuly/4vc0Ad/rPwTd4HtRaXd0f9tpdKpt7X6nS7WynrfHiJmZ7jnia8wAcDpfmkvNvK0hO7U
PxVG5QTtjwo27bb7Fes7qJRWro0lW8h9AVGh98o4z8yb41xI/MwDdKC0+VZOPo9fBGMEeGsn6j/X
92DAgF6avIJtBA97uSqrQbA6yrigBfVPFJLkxEcpClZyjrdHBc4LohvteWjQiKWXRhIY4RF9pFRT
B7QVkseiDx3redCfhfRF/mp1Ky/WBc/AHIT0E7J36mJemisTuUfJjFp/1sV0E4SN4n5V3Z0c3Zjo
Jurt75UjKfP3Zkfywt7072cHQQD/EKQVz3BJj3e5K0EHpt3EvrE3pfZJAaXq9X/G+odwEwfITf1c
sT5t3jXrs80tfbPvzIGyhuALB2PiXRrdnWvkxyo4hhHkL422rXLz4Hb1ThazTd5qDjn6yulYuLD5
xlNjhZkVUeUrX24Cgxpmpk2VD93qb+Qa2lDxxxA+DXGwr1AiUJTvQ+PBRrB2t729pDmU1jT/CySd
vG9m101g6LKy2D9ZUL6b6DvS+qCruubCC0UDQNtA6yb4O/W/uQ+DqETjMAZbPQ6/RZgpN7mPeKzq
O74q2XAAPELDsB/bQyrYWbXSJFwIB4RZiuMQidDBmmuVTQGiGLyAqpLxS+rhowu/lOWLFd6H4a8V
b5oiy8ybLkzNch7TaFRT6DBVdM/h8JJpHwJoYnXvkzHuVf3omrss+7pic+H8nNucV0HU0ZDgm8Nm
FlV29cHXDkF2G7r7/mddfvI1FXYCxo6ocO1XDC8tlhYPVRGKkjyCZ9m555Zsd8/R8eOT2r6IxXP0
UokK09yNY9ZfkLHdJcLaY3yKqPMdhiySpGialCNZvzwobiaVzdDzfu3L7VR4dU0oEug6yOlKGFxo
LYO6O7M05Z5nccmMqlH2pjpXMjYO02xC9TUtoXuLt4rF7KSTQXEyiLd+7t/D67L3rU8uFCLX93jp
ePLOnJgAGMSmOnD5G/rKHUNxWm0rCJJTCl0OZyFwBF2BReS6qcUjypsBPk5gCXjUbGcHtxr9RBoC
RiozR1XqQ5x/9BJaoIdCVSMEgZ8klSlLA3kkNdlOXTw5jk5+OG5L2X28/mMWrjwy0b+/Zbb3utyG
CkQnFKko6eUQEbvWc2SUMEsa9si8duhD+7Z2Fyxv9l+j07+ffXCLIaDpuU0MlqJHC87DLjV2Zvfy
jqVZdLRVlEJph8y2ucp1jZEFi+M6SofS3CuNtalrfWOq5UtobkZVccJGPFw3Ou3X/NSg1QAQjYcY
Pj3LU7K0bXTRl6iNxIDyJ75NiPjgDL9uZelsnluZXSZyJnhm0VEckYV4X/vyoSkelI7CwFr/fNGQ
ROBmQpXutjhbTtJrbeM2Au5BoQu26D7fZ5rxR+UA7qTKM1eyvMXdI1mGwYqJE+oxl45Rj5rZFZnK
zM5ERzQ+DNmafuzigqbROtJjRELmhZ6oqcDtCcTwZGJu1O4kMdsK3nG1+reUZyBD+tfQbOeaQUjh
8ceQ5GsnI/HRJJWdsIfsIyo2UtXqdjD2OwhzflEW+P4O9zizPXOPHrqasp7uYX08wJ5axPeIhtiS
N6y44eLn4l1FyQjBHiQBLj+XmTOZ5mrMaZBPwcz3oCTj9vpKFlJkZgWYe5seTzqPmksLSlx2MYMJ
4OzldEMT0yVT1qVvcR3sctrBRr9y1S5FJmYTJgEg/gNM9tLeIKDozURfcBrqT2Hbb5CFtiGOXNm3
RSc8szLbN0VLRVmArurU/cnqCL7VB5D9Y/58fe+mv/ImFJ1ZmWUNOZkoY+GspZdLO4qLbdHfRv2H
PoQ4LVz5Tmsrmn2nxIKahD4tYS+v7sxwOGb+S198lcPy0/VFLRqCHYISJYAbcY6ibiIBjQkR1y7E
YaMWTxD63sFM2Hvlyi296Alnhma3B9ikUvOmtyCkvCTO0vQ8s7QfblpoK1fG4ndiVHFiMJqGBmdX
MFSvkpVGfCeGt51BOUa02L686lGomf/n+vYtnqczW9Oqz25eCTRkj+AYTQm1Gj92qSvu0RP4WBvS
S1kZwT5Nhp+6OGYrx2rxq8HlAcUf2eSbYyVBIab6DR18Q6zRgvIYG8hS93OKnqxd+GG/cr4W4xLU
lZoBDT5xabbKahRhfNYwFxsUKrUs4iZmmmvF55c8hLIvwk8T6Qn/c7mXY+nmRp7H/4Nf4wzXysN6
iF0zMjtYAcKKrTlBVCLpWGsl45B3erZG4rC0XxOGHhYl6itkLZcrcfMCmLZFIaIylOKz1BaFrQlh
tvI6XGh8ICh9Zmb2WUKvUeshJe2DYy87pGGhAFSLf8DxmOzi2AqBykrDxivHZttbjb515Qj+ZSTF
0JnQ9W07yeh1sa4cJD+wyExH7wi/x+oUw5RkzOPm+c+cnPnsjPQefIavCBr4wLNJ3qKqt70Hm4Ci
HUwVDYlbxYocnmL1agFqKRRQ5dINuKBfOf4vTSsaZCDBSIWGZOEW+Jy5LdV0C3tNQmnE/6iOwcrB
XExTptwO1lBkA7jJLy12A+0ouB+BZuS5tc0bIdsknZjZMEhG20guI7tAn8RJYQ628zrLv6NjmL4j
1E5MCmQs6uuhvfwNcdjpDaT0XB7SD6bcrLBEK+nnvwc+KtEM0gFsnYi+Lm2kHjIq0G/S4DI2onws
FHibeTWnP+jGe9VK6/e1cvfGhc6szXZVsjJdTBVCQyCLO8NF33IgyxweaHBs2zrfCeWPRBlIaJqt
KVc315e6eJqR8pxU1ZhCn6e4LoSPFiIJ3PtuspHkzB4h+75uYoo6b9Z3ZmJ2RIR+FAajI8CqsM5F
crCTpdtqaA6h+CVTnmC3X03MFk/GmcXp388OZa11oaCMLCpUf8U9JN6WH21gtdlUg/8SSrvr61uM
umfWZqE9EVE/7ka8JQQ4OxblxynmNl75jqIDV6KqM2MPm4g4cxNXMlsxfEW0R89F+DMMj+tTAou+
SHoOSniqPXIhXu5cQ2899kWqK3HY3ELWjdjWl1EHxYnsUmyotql0TIz7vIuDZj9MKmD/vpdUj2jp
oTZKy2u2l5JeqEHW8YTU5D8x8Bcq9w2mrxtZyGv46+whtzHNnHkYUxRkQ9MMIyUEhIqCVEWzj0Nl
w0t5k/kZfIUrh2zhBGDQmIQmdULn/PIHSzAYrkSrElyUE7rhR1XkppChFxusJ00Ljo14rI21Xt5C
HgX8kcFjUNYyPFmzKFYKelk0ehGeSouCka4LX6oguquFwt2kohH/+5cjioBzBiUINYM2e41natTH
6Lq9Nutj+mK5dNeZD9c/3MK5vrAhX3qnFqYgw90wPNV0xSBgPkbGYPv9Xdc8lcEak/qil0zF8Vfd
QF7nl8bcjhRIQa/upI6vzd2ktgtN9XeyK8a7TOyehcLLeFTqL9cXuRBO6O7wjmVyhW83f1VmJPai
FXfhyerMO8+tb6mhtv0KeHUh7JOGwoYEZpvikzjzjUpvG9HyMGLI4CpeMmNtgnXJ+YCDM3BnTYjf
ebTqJaThEtEIT9CBmIyIBzsdzFzqfrq+WUsecW5mdrdUSHrwWqBfHUCFncU72UTGOyiTjRp+u25p
yR3OLc3uFAoxCNEMLMgYdkJbpmgLid96raD9I9mpuY2Vfx8OQ1j1bAunX3R2i6UqdWVY2sOTYj1r
xp0ebFsEXBiN+P9b2BS8zsxYxlBX5EDhyZNu1A7mFiE7TRWG6CkqSjvOy5VguOjff5c1L56HraLV
hqvg3yN9O8NF9GFif2uSP9fXtXSXsX+0lhg1oUAzh06NEdymqeCCZUjB1BjJdzhcb8Su/BBm9a+i
3bXiS/mi+RSJxkxcI5ZYdBd63aAGoWOiDX25q6Xblm6lCGCLTGBZVZ5udCllDDiM7dyQt8UIh8yv
6wteMzkLWBD9uGOXYLKTpI9xA795Cm1bCJNAVd2ocb71vewdAXnq6P/fKmdhBCa/NG/lKDpFegiT
ue7tSjSO7ayTBLv040PStdGKyUX3IQeaXodwacw7TfkIlWQ5wT7leNvQeA2piVX6Sml50Qj8y9M4
C9OSc26mXqhyRgsozKvNMyg7v3lcbWQtfi0eU7zfJsIWfXa649wPocvkHRMgLRMNjAOJP1EkBGGq
2/JBdleu5+XTcGZvdswjIfPTtMBeHoQPXtHZY340xzsp2LVytRVd2U4UuKW/52uvxsW9/Gt4Pghl
CYXIILlClVS6SVWmynRzSzv4/rrzL1sBDDZdmZy32XaaUMxXQa+DxqAIa2THMi6hvtlfN7J0a0IV
J06zJVydc21t6MOMoE4wEqJ5FJXxbau6z9dNLK1jgkBR4ZvEyd9Mb8mIxEKFQwkHVPOQPqvWI6xg
77ABgQsocH7xm/ZlqiUZunUB6Wh9FJjNQpHADin5XreylAGAEP3PinQZAU2vhStD94jz5UOqjNu+
htkqOWqCtnKhvA53zR6YExb1P0uzWKv3seslqFScFN8rb4RYS+weaNGhbvwegc283HhKbTyIAoxu
hZro96EcP1Rd993oEEAQvLHfZ5IX2LlqZht/CApbHBH97H0RwtXS/GrqHgPLGTPKleJZN0UYMJEV
xP7e6OvmVAO2hjqQV0rrVWssD4vuQGtoAjbTAZ6jCNxcgQqDoudpRN3OiFHbk+4CRDuuf6pXPMmb
HWQgkvERhlJBg11+K8UdeSx5AFO1eAdA9Wgpg2OqyYTc17eDHD7K8WdZnXCq4H7KB18PnyS4ulv9
Xkl/Ipq+Gbvspuo+wJiamA/AoHei/OgJ6Pal2zr+IMCzZOPUu+s/e6lGqExJLPSlNE/JKS5/dhIy
qy/6OUlmfht2yUPQgsccsxvNDzfiMJ6G0L+rE1C9aeFbdutDsJo1+6KqbDQWN7KhIJiFBl0BS/71
X7b42c5+2OxejBQ9zCsNkK3e9E4fomhyrFT3cN3IYjSadDOBEtNCns+fFcVQ8DFLErf+U2iFCFOu
xKLFE3xmYFrlWWboV0U1CAEGungDLyLfXpY/R97T9WUsXYSv8p//u4xZYl1KpsUX4PTK2gdD2CBx
4sHiVwoWFd7ffLbr1pZqmMAqmX8GvYHXzHetGU0Ivgs+DfmDIo9OZzAm2CfgRj6hfhmW0i3P1lZY
y7KnE/TmhJ2Zne1l5gpSNnaUAEp/i7zKBpZ72c7H3pF8w64Uy9F7xImlYg1CvPRAOl/u9I3PvmHQ
BWYcTc9yxf0oAiBhYRJzP5q1LUlDr+/toi0GSadZhYmzbRbxhwpA/aDxJVvjiB6riwoqw8dxe6jc
gNriGmfn4iE7MzcL+yEqD61aUt+wvGc6AMxTP2bJylW5mDaB94aPDIgc1OmzyIi2j6plPRBs2e11
R8r942g60vjsMliaQCLh1fs8EZ5gukSB4/E9+/mf7XnwT8ciaVHtns7fvTtUh1qtHAAVdm6+WMF7
6jdnC5VnH89vhTLLDaDtAk+HSZUo2zegDx/SaEzeAW+E8h6WlWmwg57YLG6rEmIZWUdp5TbXCrQm
oAlFb/Idm3dmYxaCxwZKsKSTwlOFmlNdmw6K2whUbjpYnmnMXDe26IpnxqZ/PztlHIchg/02PCVG
/lUSgq2rGb9FS99cN7McvBjyhDqCYWrRnJ1mHRElFLmZvMmV0h60+GPuard5cmyz7EaIxg95eswt
J/m5Ynb69m+ClzmxNE28fzSeL5fXN2JqJCNmCxeZ29BwkvxRLb7U7Zc+j22lzWyFbtB+LNagS4tX
nEk+zyUAvcDr6TzbV4FbHw1W0h9ZSgzHCPr+pnPF6j1p/ZmV2fKQg2qrUp6sQDLpCEY+bNyI8HV9
FxdvU3r2E7chDax5n1ktAHAnPVm3EvryVAnWnDFGNL4bfKdnLOJd5iDAoVtHLVGfXatR02u+MnDP
idDqK380CIbqLyEyaddXtfSFpposeB76gqgpXbrGoKtG0HUE4bge6cbeDL66vW5h6WydW5h9HdkL
lUhGgf6kGb+yiqau+7EoVtOC5XVAQ0blVYFpdBbnhaBHHK/jniyrI5OKvbcxw2hjSQEqNnY+OH18
JyUHQSx3qfcpST+k7v9qeaFR771k9/9znM4Hc5duT0Zg6BNAugeRxvQLz3x9iMYWtQE+mAp3MHzN
8AY16rbRtU0a6JtRix7fsa9n9mYxS42t2qoT7AmJecNsq6M0+Z2QDStZ6gI1CGo7dB+YYoSThPbH
5boKLw6QamMYrGnzTWmg2zqgjXakhONIRgttmG/aCa8FJd0IPWS8X5o1pu1FDzr7BTMfDUIxb9OB
X2CmT02poSNtOWa4xkC56EESkBVG0pGMnH+/Vm4FLap5jJiu8tNHLA9BJGncvOej/TUy+2ghE8+p
Ow298XQPCvloar9qN135ZMv79dfI7JaJtCpVunFKrIL84HrmJu+lwypadNHKK4gESjJmjad3wZm/
m20RZqZIwpHpBRP1DbRRVRsjjS4Iye76ri0eLQZWJ4p3oKdzmdpcyvLBCzHlS/rW+CYMaOFmB63z
tuq79g48Bu42aRLNyR9jP9MoQIxTq090Uu/HBBmtkpXy5NJVMoE+/s/IzKEVtdYI/KQblhzoSGt3
KAZ1g7FDVi2Fd0dZA+wt7p82aTPx0J7QvZefKjDMEkkXEdfWBYlSUR0iox74O0GKyg2qyxS3gy5Z
eUMvDQUqTCH+Z3UWklU/yce6pFEwVuVRrkZHl8T9IEEbk6XbsbVujKHdyM9qa+36wPoNsvuDoXkn
Pbwfo/CoCA8TWmJia7juTIt+y/walWHgaUjXXm4GHdVCHi2TXI86SWTsS9VzzFU+iDUrs8VrcVUN
WmFxG4g8MOhpWY/6sFbPXPQj2rWvglyMsM2MdF4qJqRX0SmTEXLPnl0RWiNrcMZ2xWGXV/N/hhCe
udwzN2OqYBCE8LWqGbXqUTRqG6Go90TH/9ZDd//SDC8XMaxa1pMjxyl71kFXo028SkY5feF5Ojx1
uf9n2xgUvTSjVqEw4QeYPHblHa2ze0ZSrTBwmvpuGvYBr73yllnaPijbmKVmEpgxtFlqkHedX4wi
QcXvPvvjy9DeTSrA/+7W4LInSSKA7rTNLhclZ3lkQlpKmpWGBz9TD0wwhpq/8oWWtg7kFnOMpKTT
WPOlFUEwKq+JwugUVIMNn+g2opNKVVgSUkcoRjsMV7ZuKXRpZL88XCSIZtVpa89uGYU5OmV06whk
fRPYaTO4v70xMByzaE0nt6CIll3pPfES8Aq88hPQHc7ZS6NuH1tm2yXRSVW/5emOq24vPGm+E5T5
/vpXW9zPM0szz9C6tOxTr4xObtvtpuku392VZsvgNhHJKjrvICprAXDZJg8LZjwYfZ3TP7RFJ2fK
2EWnpgDwSIMr2+e1Et+MVoS2SNSLW95z2yAK9RUE1OLzF8KG/yzP4tWQuX2eQqx3GsqB4TnJA284
3DUIbHeSAwTGt2UUOcrwJ7DMldto6QiSOkxlLShRGAm9/KRpzNCZnGkRbNXR1z4dhht1iL4Fg+6t
hMrFRTLRYkExgEqirs4XWfhmFgfkkUqXbzNX2wW+00bZTvtZKfptmz8lnbWpzN/XHWnpnJxZnQ9n
y4NrtolKYplJd359m+YCOMTPvXdEcHFlK5dunXNTsyiddDI0cCHpZULrvQK3U5R3VeDRXHm8vqZX
Obl5oD63NAvUAmsSownlUmZ2GsTbIgCo0ScvoHgil6KF0e4i1MTVgX6O231rkv2k8d49j1n7oVs7
qtNRfPNjwCMwUAyTA+3jSw9qDC8x/Ixqnl7mG3RK+iTfXV/vko/CGP+fhdnGBrQYoFHAAmx7myYy
tmzsatq+7J9M2NBuIRN8M4EgugYZX9CT4fraPmbWMxOZBCAjdN1NN7Z2pvSyXTfNrRCvDUMuOumZ
6dkhNEspyNyRPL6MdxLx2+ttKymhM66dTl8lpZg+yNsP9nehs7vKNBKNRJus17ceAek5uhfs6ipC
g0oW95W673qo3CzxYx0KK3fxoqswxkQHSkHc7Q0K0g0N2dMmiIz3bLp/PG/lYCyewLO/PwsxeYC6
QFSCLELHIC/Lj0a61/xsCy/qykKWDU2SZJOiKgnMpc+HQ2T18UARVpWzbR+PCA9J+zHdCaCBr/v+
omuQH8GVMvEkzfvmmhqS900opjoRnSoOJn3TbVCZW+TYN+UaQHzxpJ1Zmzmijzo2PSs2ULDuXJMO
OuzO+o/rK1rcO1IXug7oP7yRiUSXOK1aWP1Oavi5FjeK8iOE+2DFE6Yv/cbH/zNCSfnyA5koJPi5
wGMGTxMg4IUDVNaZ4H6hSXQQlNCO+7Xi/9IENyxdtCbxCaY254OAoZv6ZaeAy2r6L512LyjlZiLh
BcW6U1DbhI2hR57JyLdaphiOXztJWmxzWN6OefLvih64JRQLYJ7hsUZ0/XL9rhBKUV3xWwLYkOsx
uMteIxnUWeZ7atnnpmbhJB+6JmoiXnSh6O8rsbQrSVrJBhcPAW9S2JB4mL4BnTGH4nd6z/tHqe5k
39xA4GwX+ujEQWivkjwtGgOHBY6aUQxyosuts8ymFeocY2XlP6FPWqvlTvBQC4WRJEcH4PppWDxx
r4QY+CRj8LOrXOGuriNg/FQrH1wjcsr0GCNAdN3IYtxFNgvCDcBlIFcvl1R2eRVpRhAxXCf80EJj
uBcZxv143cjSuQbyBbqdeQsommd+wLxooUVKHp3EMbXD5I4iUg10BNx52qyYWvpE0FUBI0aOmfrX
7E3XaUkuhF0RnQxpI47KPo39jRkPx5yiFBIvu+sLW/pEBjURWEMAFvHeutw9q4hbLW2IJb2o20mG
tGpoOS2y8dfNLCYg53ZmrpCKgyfQWablEJ+gWLV9mO6M6msBggcmrp1klnafv1TRWuBa/HC8wEWQ
OPQuxdmt2cZxgtIlsSJtj1UHA1Xx1U9+x2O4ub7AxX1kPBT+LQZywQxc7iOanYBiA97IcF/lUbll
BsK31hR+Fl3jzMj072fv4tbPokAucPUopdkFziL+LEV6Bfr32NVrfOuvr6P5NQOB339Lmjmim6Rd
1wxTrBh2qYD6ngZlp+dI3/Nqr2fyaRjNj7H4WY9Hx+se/BqkVVXcMGM2+vIm8H4k5UPS3IDUsCQu
90+MnDVTBakvtE/X937pPgTqj76YAtkGuhyX2xKkkqtXKnufxo4l/JB1YavVvxEYRF7hhgeK9x44
67nB2c6YXaUGegOCVizdTW3lmwnPmg4r/enFr322rJnr0mIx+kDESt28pJDQC9FBtL5o4SbO1xS/
lmIonXDeBQoz+BSbL3dQAT8n9APhrTXcX1Z0aKv+1/VvtHg+zizMLp7Q7aXaLKgCdHm2zcskhAor
d8JaC7bXDS0eeGagdEi3qLHMh6H8pDKDSqZ2ZIU/XOp7UXfsXEhn1l78i1/nzM7swItZ0HmaQBGH
inLfdsg/3PbBLeQW+7xs0eF23PinLz82TeoM/a3V5XdG6D3APX5Ih55ORrWywWu/Z3YIygLq2Bph
5BPsnn546DTjczZJsRfN3quDNWTU4uckMaJcRg+ZtPDSYSKA8rrQZhw5C2x8cSzb0e7W5nSXalYT
0pWqHGUV7qhLIygjWt3YjxFN5O5b4asPSlDt6Ajq2YYq1i4E17uSSywxCSomvMHU1VkcnDKXJsdo
0ndjDPnkmYrTCYc2ObqIkBo0d4tbPcs2qgohEzMxjaMb3//dc0ljTFpQvNDfvB2yzhoSIU6xLdwL
Y3tjZUwlx42TimtSP0tn5K+lNw8ItNsqoRT5etJYHP1U2MFb3VnaPZn/yr2/ZmmWXlAyqg1dx5IV
1wxVDx/BXt0JSeOIQbTG87nkk+ermvmkFUVJ4AvwKAUjeu3Cj9K879Pnd3yj1wIqs16geeY2JKpB
CSLqp7rbq6p/61V3UVY48Vit5BOL6F7zzNIsJGulIHii3HKeB9OhdGMBf91a7kZgTkqq9N9eN9zF
fbm3kuR+CGUnMdIHI87uJxIpaRQP1XPVxI9R2O48T6Jsb+yj7rvfjYdBrCybqb8bX6hHG7wlTyhx
Le1aPkiwbGkGipWoD8zCY5d6MWzy/Py0Gx9DTYHMfl8OvyTTd0zNqYToFqHbD1pi3vpebTPyuRKf
Fx3PoBMJJn8q/87CYZM1eQcXPYcpcaO9FJr6TZslypMySsWHUniHlCWZ+iTkzqtKZGR0cs6z1Axl
iz5EcgLnowm4UcVG39Up04cQksqH6z64mEszIcUoPwxUCGfOnLDVB7rFArYy974V8v1omJmTxfln
CuFH0RweTa/c6m67U5Lq/rrtpUTh3PTMK2u/7vOhkKJTzAQ8iiAtOKVWXqu6Lp5k06DYNb1R2dfL
zZQBj5HrUbfXoHPlJNOjW++ILHkIL25QLlRfLS6YSyOji6xflbmkt2l9MxrpjR+Vh6hpKhu40Uqh
a2nbgDDAjoI0JWWUWfaTRUpVGKnAQ1iOPhuUX+WsCldC7dKmnduYeaBcC6nud9N6PFhh+7t6TDer
Oenipk2plQlxDnOiMyNmgV60FltEpbrfxd6PnJaDHzS7EMLWf/c068zS7PMMFp9Cc00sKX/QP7DF
9s91A4v7dWZg5mR5obqRj3DJKRD3lLPsCOzHagqztl+zfAJO29BFZpz7QrhTYoos5d3QQn6a7t6x
GMANIOQZkAdlcunMWodqk5izGOZ2MnrnwKpXmwiLTnxmY5aOgSmKhtjHiVHrbStUa1C1vb6Kxd1C
BZ3vDtCft+flKtqqZnInieJTEWXbsqr3tfJQRPXWY4z2uqUlhkbeOrA1vw6eMZx1aYqpHa9IrYYQ
UwWdLfskdIIQdRtJa+Hrb2Qvum09V4QEphQ2qlt/Uwb3rkGn6FZro2CTibBxGlpnl6ag/7n+2xYc
8+KnzRzTEPo+RB+I12VbOl1/rGPdXp3KX96ACZ07Vc2glZ+FJMFrk6ZvwEPAWrvxgA6E3mOHZrbi
2Zn7RKtW74+C0dqqlzuBTn2BYR3R9t8h5s4FTalcI9MAiKfOMsTAkFrRyKgyGKWwq4WtFcmOkj3+
+5aeG5ndmEPqma+9htMkexgoCFqYkV0ba9SQC/7LRBOjy0xTcC2rsy8X+31AjgCEQAiNDQqO0Bxs
BFwZ1rx/PykQflDvmMCZvMNmX89NtKrUBSzxO7YF/El+k+8k41aDxOf61k2/eVYFUi3macGuQzQD
r/HlQUFzRKmFmvc0FWXGr2r1aKRgx0eh+k7lKHPaIPdWDufSATg3OQsDVq4ntSZRjQD+aefu8ClW
w40XSpvrK1v6WtO4JsReExHMPI2KSslLR2nga3VyZ7foYh6K9uA3HzUtXlM2XYidDHuRH07ETzyj
ZuFGStu40ZhyPcW+ntqpJmtOb5Vrz9eFjbuwMvM/Mc6RaaRnTkqz65vejiYZq36N5WvRCpvGNAiU
8Eg5XXoEOl8F2oRhfEKR1q/HTzSszbpYSTQnt5q5nYa47n9GZkuRYz9ITNRDT0VmdFuAK58hAdA2
flibdqBm8bYWGnMTjuHKA295cZSKJ5ZgFIRmCW7oNw0oRYrUotQHG7Go0EPsuo3R/Pv7hPX9tTM7
wLFgeYGO/OIpzcODlT75RmdbWe8Y7eG6ly+cXwyB3ptmLQFvzQ5TVxZwipVlfEK/4ODCU7KR1Q9y
LB9aQYL1MPJvrttb3EBGC14lSyEKn9lTrKb0jTKFOy2Rd7xbNwJqX7Gx4h5LU6RwoKiE0wmUxv9c
OiGT+KMcVyyrA/VPZ8GzEQffGpF45zM6OjTuh8782YXGN692nXo8+jqwEXgcoi+w3MIU8Gimaytf
iCcXP2m2cs3yNZfyRjzRabe8WCIkP7hmWmgPrm/x4if9u/Y57EfKWnMY2io+te5j76oHqUIW2sic
tN8lTbbiP0sveZhgUEtkaHdKl2fH3Zermq3N41M2CPVTk8ThTdFJwJsAXDlCkqQPZm42n1Jod7Zj
GIUbJCuf4SQJH4o2tb5dX/qid+kQxU6Mz7R1ZsdGRy4gC0e8Cxa4L4JYcD8YIqI/3srdsIRC4q0G
MRKveZRV5NnHNEe5Hi2BPXbHuLOpVTUEHi0tbTV/gKN7B2Z176rNvoVj2hX3avQnoccZfY7ih95f
cfalRZ/9ljkISRnbKO5lHCuseHTRdff7bLs6NbnkVedWZonYhPdHmYfvLEZfhcxWVRsVWkX7vtYU
Xjom53ZmEVZVqqRSTE6umCvbhHp5ElZOkTzSqltJXRZdl8Y6teMpAkK/ehkk6lC3PEFk49riwag2
dP+IDaN2lMIbudr4wmfB2EaSE7afr3vpUoWG1Pqv4Vm+mSsdV1vQ0ersXYiHjl2zHRU763d6/do6
Az9kt0W84rSLfnJmdbazeVPGnm82nNRQtwWwpJOI4+rLYdEKVI4GNS3w9MpsU70qGap2LEhloALy
Knj6unW2i0VnpGUL0EMEejdnhWa0Tyj1iOMHYaSvlPuIN0EF+wmCZfEacGtpXJirEU6tCe0k0f+6
dBPQ24nQqmlyMtVmW8vSDXiMgzfuav0z3Ahu1269YqsVP8L6HR8MqCOvHobagddMu3BWNAzIdD0j
qJKTm3/oPJpUaN3Ha0aWtnKyME26TtCFmRGtlBK9MqzkVBr676YTv6CztesT+UsOUqhH3+K6708X
70XiRswEJwTTD50b2Clm18XQU5MVQq+/hayO5p4gSjufVLSSbj1F3XtVv7KHS/ZYGvF+EmeDAvFy
D80Eaba+67tbubGyX6kRlA6B3dugJhTu2lR7ptFjHrKQUZTrC33rNqwUTmGeDoyHwo8+W6lY6G5f
il13WzeMrySaH33qI/1roI7WIY2ij6JS/G5qUT4padiefJQibiwllVeC3JvPy68gtjGbOh2XN2i9
LoWVsxb8/jZpFCqXP9JUs2Or2Fv5rUhL/Pqa38RuXppAbDQenbATIkl/udllq0W5Fxl83P4DPOrb
SNXugHYcglRfcaMFS9TuqTJSF6Cq+ebOE8Y+KdEQuh3AeA1d5lhmtJWFyE78NVTFkik+H3MUtIvZ
yNl3HMbKbCDwG257oPBWcURaZyJCTKOn65s3bc7sZDBBATp80u2aoF6Xm2ckmS4NYTPcyuFXr/gG
hfr1v7/kkLB6AbmbKCvEN3HMoh2UKJE53GZlsBOMp1BKHTBLTpilJzOGXT8l9c0NZ5S/gbzdX7e+
tDqAnFNWRlWCl+7l6hSxGdGvt/pbXsDQLHgJEMC4WOP9XvhW8B5StKJAx/jhPP+reykoo5qGeiVq
W70WH8pAvMuqMrRLyi3XV7QQWeCPoJaDa0hIVsz8QpZHyBwqj+3U83ZTt+j2tXnH7FwmJz8DIxBP
8DrQaEuqf+Ydh5uNQi7ZNpAssMzTLzu7F/zRCIYh0frbHGUYX6ondyz+mS5tMsL8N/GDkgSTiZdG
REXIpFj2h1uRqfmq0ByMyPLKc3rxe8GfyhOUawF+2ksjA0z+StQEw20Tv0RRbUtk7FbnmNvrn2oh
CE5aIoqpvnbO5+WVTPbUskEv4DbWfxnCTqOTE8dH1QJR3K5BHyZHnh1jjtb09lANOAHmnT5NEWo3
qIPxlmL4Psm9L+2YHAflT/j/SDuv3bi1ZWs/EQHmcEt2FJVlW7ZvCEfmnPn0/0cd4Bw1xb8J720s
33l1caaaNavGGCXKjiw7UvW51Yen6+P7EHOxVooG9JByGDiOpRbt0GdCyacMbqNHtqc+ZWayI4Gw
seHXZhF3C+F2JpN9ENCzwMkEeWiMbgGoIxb2Ra38Scbivi0Mt0+yjTVbcRhzKQwVpDc5vaXEXC6q
VRVX0+RmYVv9MdOk7WywZObz9alb24EI26A3hXdn1Rbhaj0keh6p2uiGQU3LX93CZyia8tDFePtc
auQNBPia15ile/lLVpu09uWOVxq1tzxDmVwpS09i4SqB8Kur7MqID3U5HVBY3YhDVvYjt/KcqkJb
hFEu3FQdtRYtTgPRnbRmH0jTPoPOWCpf9PqYyvtB3VFR2TC5MqeYBJqDSKyOi1qYbNqoFtDxomFX
GRwaK90LA2pdf5RyYy5XNiTyfBIUYYSyuNTmY/HOD46TQWZHb0XXqyW6dY2R+j1H9fZQ6IF5FBI1
eRAnrzxe3zArCzin7oHCzt1iya0vjOpaWGeGPLnh8GTW7cFL3FjSbMvTeMAFNmTt6/bWBvnenryw
NyZm5eXq5Hba2Uie+qbfW/JRT+6KJtkY2ooboao+1wtA/Brkci5NZZpmZPmYji64nKNQg1JNu33V
exv0zZXtwUMDTzXDqLC2OALNUDbZqBajOw5SZIde9QS9MGo7tym2amVrpt4aG6C9YRKWLnZIGsdV
mKUZ90vhxE38WVDp6KbV8s6EVH59ndYm772pxabPjVFWWglTifYsxZKN1/emDWe1shfAf1HW0Vil
WZTicoE0HjliEw2jq7e5LakP6q+2o76OetRWgmvF++J2yXDPoqxcZYtdh74eXati3CJqhbYAYlGe
/lyfr49JEB5WBE5wn7lQZjzd5WAEupZJgyoxGL94ysNHzz9Bdi3Ec9X/jypyaNzE4qfrVtdWCZIK
fmnuiyQuw1D2JMLfgYy714TRptnrSVHi0Pb99t+vZOie5NVZL8R6lmcpUiLF7w1Gx3bwvRIROt67
1hYpeX0SNUzMTzzsLI6sqffVqAusE/29dqPwN/Z+9IfwIXPacyfcj1uoixXnR41gVuUkRTcL0V+u
WeOTtjKEZHKpmO98EfBjagvoJUTyTTWON4Ei7K+v18oBnunxc5MdODDgSi4NemI+BUldTK5Kp1w6
euafw4ACvAcb81BM8q/r1j7q2sBDBjFl0m2MmACbl+Ys2Q+MdqgntyzV/kYx6Kg3UOZyjLjvTwUU
FhTqo9IO6WXrxuGgnOitnT3oRqJXdjhajRun01ZzlJWjSCmXAAUYLYIBS5aMLNFqQ24aAqE2EIkf
UYXsymKL1bcSJsD8nlW56JdELD67nnd3aSOavirmPXGJh/yFB9Hj2Ux+JUaMOFciAuxv4rMy5BvH
ccWh0f941kciAQXBb/EqFFrOum6MjE0fbK/Odt2IEBO+up527fRzY3VXx0j9nf84lzifyzF6Q8my
14yxMhq3kMUTJKhT6emfxvZXkjxo3meIH3c0hjGmXVm4pbiX4RmXKTGM76TacyoG4ilUYvv6d63t
cXJiBnA2XC0O4/KzgkmfIAW2k6soz6p8F/WRrU730b8rvtGkG6kmeGSQlVF0XPh030R3RdY4vHr/
WbVeDOqyZXKXV381qfkShapjWg+efiN4//4kwvBbf1eUnMlGLfaWT1fXWZ+TQ1z/LGl87BOtmZ2j
a3+q74FmBwiAXZ/RjwsNXY6iFBcLUjMfQP6jiHwwQveTq4nZPW6FIlvLCha3rQzivT9HhdTvEm3c
iHs/Xi6zWaSc2Vw6/KzFjdZbiIEaDd5DT14F5dhYL1O44aE+OmBMAHy00L2Y09+LqazaBIpPgAnk
csYx3I29gmjCF4tumWKXH7x/hlqyZ+ZyGvwvcjbqMlZrjaQWNJUDKiayfMpVqnsE5MF3qQg3Kt4f
S7ZvptCfIEtJK5wPr4ZxUge87+QWv7IyO6ZCu2vV+rZqBrspgx2q84faz+C4BO5Q3/dN+ZROKDck
Tt76HSXd3lETaWNF1zYSG9bkvICD4s/l0YzJjUizZJErpd+A/dvjoaXuJZ9q/7Yhb7YRQn709DzT
OKIAgWdow9I/kXSvvFiVmIH+tZt+Kv8e30OWgLVA4Qkm1Ad1LlTO9YyGnaILQveAogvnImi/CEa4
kWn86NWxwwCA6pF1IDK5nLXJpGuOUoaiKweyHUntwbLCHYwJd/SDnWdtrNHaqQMQAzmRJ6dMneTS
WjVqqdaY86xl0c5Lil1BjWQYN8X2Z/d4mdhhVEij8KQFD8RNeWlnKLSKG5KHn8D210O7V1pa0I0Z
muLlrg9+Z1b1Ig3FQx/7R0VABGNTz3Cet2tfsNiN7MPM47LErTXRQQjq29kDWL51M8YHgthEbL4g
MnIIvR06yHHjDOIWgm11rukFzjwDFZGWDxCvrdW+a5gDsbg3Kcjm2q3QbBBcV20gPcmVSIKEWtHl
PGtClxRNx4NX739k0zMUis3c5tqxJiRnHDOlDdTapQlx7tzUFB4Xki7fCcH0kHjxH+ipXxT55Hnd
J+TLDBoObKQr1gbGy42tyuGY09OXViMh6eJejEW3iGsnqu4E+YH2mxunYXVo74wsggmkLSiga5Ho
Dp31pfDbfT50B9i1TmHKjhnLSEQbhzSPj9dv3LV7idCUOqkK7ovRXY4tpItgkPclKZ/qk2486qjG
KuoDMxvRaHusXq9bW5tJmA1kc6kkUG9aHAQ5KUZKKVizmuFrLfiuMNS3dEk5/wdm5nCYsgVAymXh
dyxVHV0k/Jgmk9gJfBqvvFo4mOtWPoZ/My2dNgBU6CiNLAuwVpuVNVhb0TXD0wjsv1MeDNLgXbyR
dlmbNPQDUEXgvWjBu7lcospT/KiqO7x/VDlqgESXH9hS9PPfR/PeymJpqkxJyzboRbd/aus/0izM
eJS3gOBrFwwOmHQm9AxqB/NQ3z1WBNalGEdFhCR0n/Hrals7g+9Y3bjfTuiv3Mpz00hag3ByyWsu
3oTZIPP2HITOnZBrcxt01+0Iha6X6/P2kU5NKpM22ii14ZYoKS0OLt8uVtHodW6ZuqXxtc8OXo5k
060pfxOkL1W586Kb8Y/6iC5kmrkhrO5kvDVfQuEmONHjTo1tz1F/Ku2uTg7XP23lVXz5aYsbNoqt
zDMDPq2BLDrd9X5kK/nOsPaZcg6QJPvWx0+qcgo+s6Gum35z9osr72JWFp46ZkmUvsN0lZ9D8ax4
Ry0jW2PL0o1Wn9LoVUVx9quA3v7oHbzUCT/lwmNxgM1fCYltPU86CQr/Nj5N6l62/jTysdJvq+nO
53/ObfkQfI6eC9/OmvJUCzeZCX9usr1s44i/sYqvDWOxh0yj7yqlszq3hnoY3qAqb3qSLfefG0m3
Y5KThmFHvDfb4DD1TkDztrs6zQ++8BxGxxiUYJSfzeGrVgRn1dX8r1L5mGU7Tc3splAhJeySKXa0
lp5lnyPhb937dgixN9q4W94S6teGsbia9WAwrHLwe1fNHsl1D2he0bRP908z/3+yOyf/HPxK7eps
eLsJD9Nmdvyg5Y7OKpRuQsk3OIXGveDE/uto7pD7bLpgF0dfctEpdbd5CJ+Gs38j71VEaqx2z6TZ
LEt1I6Uv+SF/FAZHHh/UJ9N6SqPPsXA/IKRp9y/Dl1Kyw/ihu9djO5ftAeaFfCt6D1a6Q3DACjYm
YqWUzomgUI/8MX064NpdOqBiNIV64MnhIvoBlmRM671eldM5LXOEQ4dMdqM8SW1f0R+SMe0/pXWL
mNYwbnH93pj3lysiSwTTEnEM5VPE9y8/REq6su36sHcntgvgHkfSuk8dKaKqlZ2palzzT0mLz4q6
YF5K+8TS94p4tsbvNFKzo17ZD5o98sZqbAF9pYSWv8iknOb0SxLQ+VdEjE9wmmOrVydzToZBVTJT
t6n1k7iljbQ5lsWkym0ul4UVAJgRbtBPN75qJ4FjkT8orh/TgNkE3LUfhhNygCENtdIA7Uey+fk5
lh6iB8WwVeEU7sPumMeOJ++6/Hd+CG5IMBjKU97auHF7q03Rimtk/kFTEB+QoOR5cDn/oRIQKydp
73qQZUuUxFP52JhgFnNnztEJ0r3VTftmTL+1ym1d+HeTHmylV97ogR82ASBnRMaJaQnBLj/CjKpI
TNuop4Y5Pgii8IiqCf3agsc81m4yVEULuQK4hqfJybKN8k4sHc9LjrlsPbfm9BJ04y+e2HdBZdIC
savvutI7kYt8pgUT8+6EkrLzYXgIBwvR6Gzq941yUEzXaJ/7DCicoTu+sHHEPkZFTCzYA8glskUZ
eHHnFKLSpYmZ9S69wUHdRLs87cgQ7j0ShdfvmLfY9MP0vTO1OENFJall5Vc9167+XPkZ1CaqpLn+
BHf6s6KFuyQTwPzRNloZ77o++drFxS57boI/Sd3YcPJPnSnarfKjr26UVHVkbTjK6WnjKz+GIUzI
XDcjPiDdv+xf7fmdmdfB1LtorxuHUegOWSbVu9TX9V0m0KAlF7x78IK45RiJeYH+nI3aRTuhHi27
TDLJmWpB5Wy07aGkhHlQIeveBn4GRXfIsn1YmjaOLOX5OOm8Ghr9UMtq83x9GB8FoOHTIMtF24nZ
g8KsvdyrgF7hLVt17+ZISxky0lItamRCrp3VqTvW2tk0j8P4QxUcK7hDK/lgWnYmoYMqjeeCYKOP
f8jllgL7x0cT2u7QfKC6QUUH4XD5UTKArHlqe7c3vefMOjb5k+Srh7ZOTwChys4NpmYjqFpZTkxC
x9HR5501uC9NDiWsLCsWMRlXzhTdIFK1EXSsDooO4LN0Pa0ylw1ZisbohSYB+ZhxRwfBsZHvDTlx
6u6YUElpb/JxA5O3cisyjSR8Zo4p+ewlKK+yhKFPBsYkGacoj05EJ3favS/e17+qL13iHfythhiz
e10cXaSbZoFAoFRUSRaz2PpqjFSt1Ltm4dnp+N3yhEOYPitBd27T791WAm3FKV2YWzjaUVbHMh4Z
YEf3tJz+y/5vQ7hFk2Njc3x8qs2t7/53WEsoYFYOVq4aY0+i59S19/WAwa2qw6oN2GZktEAqQd24
3IDCEGY0UmV7AJe7SWo2Bs2qsi3M+fqemFGw4swQgYx4aaaBWRnDHWQohOGdPJ3ar5aW743MNWM6
qougN4tv6CU4veptHIA37M5yd8zkVTDbM0pvGRwlU1MXjadxL5bBk5oca/3VSLqjmt1O4oNGT9PW
/1mpthrBhJfpmklfEN9t62NffRrnj7O+idbBV0//LhBFg3IIUGSUwGFSiFo4QS/MO+ShEgB84XPR
/xWm72P/5bqjXVteUD9QF8GtfmxrKQqZ4RcSJsbhRy3fD/lRNZ6um1hzMO9NLJZWg3bNxRMPgPde
DCu29Ug4Tgn1CP1Yiee6Of07XX6eN/K8c/0DIe4lvLNW0t6ImhQQadrDlSgfpOFnIHT3cL2O18e2
On1kyNHaQckFkOfltpUjT23kGEsaQmb3iaDZUpFtBB7z/Cy3J6gs6io0rWMnLHZBnE1JqFvZ4PZo
6vV7CnZOWn6K28frQ9kw8wYheJcsScUha3MdM515EqqXbnqY1Ptx8214fTBvXJt3VkY/h9zclgxG
/yoOxyCQ7LgaEJLZONSzi/04abOICpAR6lKLqzo10KfxeHy5gxVRObyX9HJjWeZf+GiB36ZpDxiv
ZS+I1Bd0tdKKwTUBNehfUv+lfES+xd7MYq36J1hHcLDBsaPVshgLyvFy2ZHCpC7KS9ryb0Vlp9Tn
6GFQRMek2a05PmXW2U9eA/2nFQS2FR+8/hw2v2I/e/Wzz9HQ3Tejchq3cB6rR/vdly2eNSWEvlwt
WvZM9arKgq0k+8mw5V9Z+OTP7TjHjTn/SMWaT/b/GVzeeJKn0hOMfjFuVJ6Tx2r0AR296tXB7z5V
0u8y+d5JHbL0T81miml1Q72zvAghGvrch14vDq5v5tKuFAbQVJ6gbMRGq4fwnRWFTffueISylNBy
tR8gXZwq2Za6eTFv1C2vv3rdvp/HebTv7GhjHsd+y5Yi/O/OcvctFR9aiS6vnq0U+pwbyYUHhfbh
133MmrsEgIlCIPGsTtn90mzqVUFEs7DBzUc0tYdjR8e6fnz+D4xQzAcNBLEMS5dGBrptZlGtcKXJ
N1YhOWXzJNMW+L8zsjiTQQ53QvPkwU2UL35r2qJ+brKNgaxtOe3dQBanKypUugrL2DC9Fy/6KaDk
e30QH+WYOU4zPgAMExkBHlSXU9Wbptk3hoSwYPgZWgkJa++mMUqnTbWdWUP9qf/AY8vGl6KsSJ2L
MNir1h79bxvfseJLqTTPX0GsYwFPvPyOyvPVJjJUliwJafbXaUrxwzTD4CaSx4ROTYmmj3bYiyR1
pURMX7ygUAFDR5I0nOPKsE4d0LpkJ6ilGMO3S80bTcuGW1oltT5p2mKr9rj2vTwj5pCY3fwBg2BG
ZiI0PSuj1iDbsjYVfuVlmRzpOzM6macFrjEpwvH6LK0anfczwpqADJbPpkEexBDRm8Etu89y/8Oq
z2Whcrf9LtSX65ZWjukMfSTohwtHTmUR1XTI0yV9gqV4UNSdWgb6KZIrOsg2rbURdawMCpkhhGMQ
FQAWu1x5XymEVhWpAyF/J5YxeKrpFl1ST7gb9fTT9WGtvAIpApEpokctqJ8lqHO0KtWjTwKF1U58
Jegl1Wndz5AYJb8Xo2kHLnsj9F1x56AoUEWegdL07ZQv93XH6w1EpiS6WWX5h3SKrZ2Jvu+5hdtX
I/G2sUNWzc0TSSwPbG0ZXAWZmeV9JlLvhAut8P4UGvUYi+Yf36i2HODKws39uai/K6AuPzDbQzNF
VrZPJFfNPQQaKicYJof2cQddnT5VzdYDcW3tIOagIMOWxLcunHpZBIbeUIKFmjMdwvHU1JW1CyNh
b/rGTW1kX0td+nN9u6zN5swXYCaphML8Xiye4Yuil5qiG/9VUuVv2pQobv2il/Hf/8AOS0ZGSQK+
uayJN2FlIIrfSm4Wf87U2JncvpHs+t/7yZNIm5mJ7A+oEFQjLscjyaWWxU0HgzYPvhpWcegnbQev
fWMTrmCNZ/Qe8DZgxgoR62Kp8jqudbKNkisLxfSkaWmzS4lKD9IgDXvT6oz9ODT1H9OKBKQIOv/c
aeYWnXdld85dBmZulTYzFBZXZyvHgx8KsuSalIeauDskZnEwff+useR9EP++voJr4dSFucU9Kqk0
zULBS3KNSKR/snYsjHKnDj9xoVYSH3UuIJ1WcUOmHwK00jeu8fnXFy8RrCN1RIWBAvRSn2AYJa/M
INq7uZTbhseVN3nH3jIpV94VxTER1d+JUGyA0FYOJPc19IwZV4Em4aKAbyLAUDP7kptmwSdE+bPX
rFPOgvgp15KDohcboJi1BdUoWoC5xqC2PP+mlAWe1VEwgye0yyKKu15xG5bxIa19NN81bwObtjY8
Yi9QdrPOoriUJ5DjSRZzPZVdP3AmkYQQuX6/vOt81Dmq24ik3vUttDo+lOSIxxC7+fDIb8ax1fOm
k918au1Z0cK61ZLwlFIVTeUtrteKZwND8r/Glk99feoHszRq2W070CqdVLpRxnsmDcPgsem2JKVX
wlg45cC0ABXqMOsXl2CgJ3JsqKUMSgH2GlEzBWsEn3bXJ3DdCuBwdiWX/NLriHHttTS2kd26b6ir
hPpfPQu3Oh5/lLubixHo2MwW0JN4k9t9924C1DG1jdqyTHRaK+yqiabHTKzGR57m9Z5XAS/vVNv7
BY0ICg+BXyFH9yUaUNMNBi7lwC+Vm0KcdJurZUu5+KPazNvXoUY46zRAd194PTMcpqqUe9kNggmq
oIwgoXWMdevc0zkzTVxPS3+0YevW1ZNoHrPSsP3pS5UeEe+FELcB1F3b0TB26YFIKIkw4MInCoIY
pYKGg6DU3dY/rBRydX706DKjxxum1taeyjY9UdEvkFFTuLzZAn/S6lwWJBcQcnuK2WtOEgOxvL7D
1uqnOnk+Dujbe2nJEkuyqki71meLpQhf5ZOsnnov6E7awPSGZiY+Tzxjdrnpv+Ye66yBbzoC/zwj
EfpJV/X23Jr9cKhGQ9pLTVkeBnnynarvFEfll+2o8kDJZChFmk0iH8bey3e1JyV70wS5Qy9D/dRp
hWZnWSntmp62gkqcnoNO8phW8WvdDuohbtNgf33ca67QRNbrTaqa3qeL81saedz1kyq7pRcFp9YU
PVctiviXGtTf+pRsoS5V5m5IKmUjMFo1TNpzxl9Sm1q+ToPYUvLGt2R3EvRDhbhJFmSHoqZnFVoR
ij/e5Im08fJZ20nU2YC/EbqQ21vESAIc4iFQE8UNiHhtP7wZaiAG1+dz7dWNMPvcHZLYBPz2wkid
qcMA/Jp9RLdvgFIRQqD9XhNfzWhPF2w7t3iRfIlEwU6iv0BiNsyveX8LB4m6CulECh+Xp2XIPW63
3pNdQTAnIAhq9eolpTE5Kkp55zQv+kMn6tN+MiUKcr5QHkrfyG9yXzV3mlW+ZAIyabrUxPs+zKrb
ehPjtvL8RAEbfALYXiRnlm4stARRl4VIcaXCnJ5zQDF7WWm0Y670W/n7tS32f6Y+UDHiccwsJfEV
d1L2Os0WdfVsyR6YufzMvXUrb3WpXUtgvhsbUfDl5PfxqFdyzNhatbgZy+5uTMVDL5T3vCsOEW/s
QnYlJTkI+ugEfUmvox/Xl391xG+g5lldj2aElx8AOKWju1+okLowcxgT9ddCFHeyMX0vdJQVosk/
ZuFWEXHtZpqf3DSKpkoCKH6RUdBFbxD8iLdUqNzEg3n0NN9RR/nemn43r/5T2ZDRHu58o3Bpz7Sb
+JDS6I8jqgvVlpDR2h1Oax3uCa5JWGXLdLrnW3Qhm3i5GjOKQfvk1YJbhroT7pPufmxFWy7EG7F4
8PVTlT7rmffom99Fz9/wbiv3I9c1jDbWAKK/sZiSwPDrRFF7yfXye1b6sQu8/Th5wBD/xPAgrq/6
6gLMIpvwjuYLeYnIz4a+7AtvfhARLmsSEn/ZeDSL+LXXNQCGICaLXdgk+0RuiaZdw/B3Weo/DVX9
GGbNXthMBa+9mQyEFHTkKCCIgga/3IjdqAdpLvBqqcTyyyR/DlTP9pL0xerSvTaiPT2Yvm35w7lR
XuVsCxGwNvtIYcxZLkpE7IRL622s661FqtjtBOGQjjdSHe8zepJSYJWs543JX7lVyP4QkNFme64W
LW7QiOUwkyKWXVXpyOmPDgRSO/j9FFXAUFO7p5Gs3ozO2AQOFOrSexqhK13/hrVPmPV8yIlTEkUJ
6XK8lt5GsdpabHrfbHZovHuOZST+4bqVN27C4ikK9IhggcIryI5ljhLsXAhDNCTW77yj5P+UDO2T
QupYr6jlK8FNPlRu5+3o53YWy8z2SGa206Eoir/BKB0tvELSh07o/86zzhmm9CwVwbErxXPkb1UI
PzpCElezbC+vZkRKlq/mRC1QKo55BDVV2xOs70v/c9jsa+UsevSdMv5cn5oVc4Qw0IKgG9KdfMmq
VKh6S9VAbF743Vz0sEq70k4V77uwo5VFM9ey9H6rq90K8BAPRx2cHBaZLLI/l+suWUGG+5FkN/HB
Yes/U9olpdbO0iJ6J9/oqDtNv5LytwppIaVbdNxsZWL+P1+g8SKBfUUNe3HjAQi3hB5qMn2N+sip
pxxapXfbit7f0fyZSn8DIXrxe0QrhPqPF8rcvZnTDd3x+vR/zJHM8wDfEqSghVTM4rwPQZL5JPNl
V/+casY+AH43poeWjietpZ3K+GncCptXHNylyYWDz6rcT+mrLANpaYGixkp5MKZJeZabqN+bo5Hu
1EjNftdqmx6qREmcJg1NW2iLf2djXX7IHBC+e7TmdC0JcbSyawmRcBiSoHwcrSk5qFUnPl2f5hUH
gC2qSnATOP6s+KUtXSCjl+sMugrUQ6SqgJ/U8Etk7bJOc4T6IbSeEK3M6f5eeAC+czAT9vSl0R3d
e0iHgzn8MigwIaYJEncGaSPXdv0LV27Cyy9czIbvB3FTNTKZndz7rQIO9puDYtFrC8yrN9wUyYss
qYdQfPXMc4rcYe740n1oTXYrbX3K6qYEtUoinSBAXKJHgiKxGtrIy66o1L3d9w/0VJ/626ow7UiT
zrL5u4yKk5QfB40Okc2hkj6NYXlsAoPA7TACQood098oQb9hkS99uEKcRiaKDm5zC6nFEpZyUeZC
wRuobrvkkzyG9T7zu2EnjtMd7CDhYdIiGqYC3HyOutrCnWTi3m+kJyQBEhtFkm9G2/Q7y9NNp8yD
ZBdaJoLoVv2Df+QiVinSIUr+KjVGTLExyZ7yWE7v2yZpdwNFY0ed0vHctfVWh9S12QaJr83B1kyf
Wbx75gtY7zrh7R3bdzZJnvEpl6zKMdVccHJTf1Qs38jsXJQs2yApvbu+89ZuADhVczp6Th4tldJU
NCZlZcK+3qm7koIJeEuzCG0IEMKo25WVbiG+V1C0qKWR8wc4xKXPei5OoyEYXhlkipvqLayPTqxe
BvDBuzZMgl9aZoy3itqNiOvUqExruRg7xaTc+rFUneQkHHdV5Vs/+qKRHD8skz9WjjpelpTBrVB6
ysZpmM/dYttxEfP0Rp5kJlAt7gkS9klUSp3iiv50LFUZybqylXftELeODPTin3NGyOOwu2kYDTmM
OPRyarKhk6IW/ig1sq+yGlIL/Pcbh2os1T0gW+jwLBFIXehXqp/0qutlNeyEcleapq3oT3roOX7S
npLYrl+v77CPQS2CHLQGmptlARZeYjXzNO+MoolUlwbS2ilVxOguaeHGKIEpOWIbRfui1bc6z6/U
e8AkmWhPzdx3IozFTOo4sUZNQs2tpvyr7qvnUgk+eaF1mtr2AVC07w/HegpvaH+y4apWThQvOQqs
vKJICSwTKYOVWaXWmaprVTIcIXUK9lGuDXurG/RDGAtgvjoh/FNlfrWxuLMPXGzW+ZKjESxFSYK6
RUTvGXprerzp3KSzoEuk7NUv1bhxmX6M2ekmwZthxvhyLpYwRrOQSNWQjHbjSoj2/hgatiWUykY+
aG0SqXOQNwdlT3Vw4e6HVMijaNQ0V2w6t0eH3Ah+DN458IN9AVmuqKeXf96lhAbUOYBLooe5lNrF
Qddtkaf6DDrJ0oMYH0Mg/aOfOlk8bORsV04EFUhw+eTENSgi8+DfhT7yUPotSXkdDop8DOnoKpUS
GrDCUaE3sRV8vT6ytaPwFvjo6qy5ATTw0lwr1SUldxqo0KdJnW5Q0svCY54rgS3HT11r3lrqDlK1
c93sxxVEp4YZBUsPQRjZlkurVQlSRhs9w029fu9nUgeAhkDa0itbHPqdrtDX3KqGreZHH7cnZjXa
qhHBQHJbCg7VVjDlPORMV67i8VBIINbiyD9fH9tKtubSyuIKGwUwI7mamW5bBl8VH+F1KXzmPOw8
Mz8otQcUr3zsXxUf0lrggvlErOJ3F4X7Ytg48x/3El+CeyV9gvAdCdzLaTaEMhLE1jfdAgZmGt6R
ny1G+GLQBgN/Y0k/XoaXtuZY5t2+9ay67HTctpsF0eNkDrxPYeQlDwWNzzfO/8qmnW2RCyQ2gby8
1AaD+qGWWlWZSDoxpUIX/gjjenDEuIh3rV9R2s0r+cZP9QFRDsO408u4f72+ymtbSSEiIhUDXhuA
zuVwhziH0dzXJpoZHVi6pumBIarqxgKujhSlUDj6bFeUXhd7Cb6rSuP11nT96GUoCjtIEblWHtIy
A9uWHiOvtCefdjBbajxrq0k2BMEWHuIaII/L4ckGsk2FzwznZVqeqb4OT5ov3hnBIN4pei9unJk1
c6qGf31T18e3X5qLhdrKungy3y4nQXjoq+9hwDtC2sourC3be0OLW9AalHwsy9F0u7RweEtG5hbI
es0CazWTIFC8oRZ0OZTQrPp0THTTTWOvcYAaVU4hITJ8fft9vM3BYFHVg1pP2eeDVmfX6O1QVbXh
0pIuH0RnpBFmsqWrvWVksSpFbCGQFjaGG6ESUXfirMb8XxtZrojSZqZXtIwk8R25uAcdswu3Krsr
IyFpyqtiFtKR6Xt5uSiWxHNQHtEHGkP/1CcevJnYKdVqd31VVq41InPODCm6N1bQpZlK7nstFFLR
1WHcWH7+UEDQV3dVor7O9BG9HjYgLSvnBoY0+HqgsJydZVfKMZvSCdcDPtA46tonw8mVyraijaB1
bfZgp6CtRPjzUYcoE/2hHdNJdInHupMZJrsYEs4hGP4dbE3/P9zA/yAQiSQv58+gZ4nYyMxfpOXf
K710ssB67Kp+w6uujYc63awHiAf5kFkDlqTLuYcZJc7twLgLopdW+/zvW2EmCs45EvaCOruJd9dh
UMRioVq16KZlY48Vug3dviv+dNmr2dhbNcHZG1/G9siYz1BDZU6cEl9fGssItEHHsA38+8a7a8p8
V+o6qnA3W/2zV5wbkumzfCpuhzf6vB/fjSqS/UmMjEZ0Bf2n6v3t839+4jKQd7+/uHZqSUbQuef3
p/HezH/8Z79PwECZdo4/367bd9+vIMub6CVKMS0tcHGacA9jqzpdX/q17TXjyGZpNd7Sy9Cg1NKg
KiIgtHH+J1FKZ6BmLmW/rhtZXfJ3Rha+2aPXCHV+mZF0Id2xuwf2sa8FPxTxe45IxnVja27m/YgW
PlqufT/uGlC6QK2OivwjG1o71uOdtgUYX3OguGiNK/pNYXaxv5RRp1slS+ci+pJDiv8yTM8qJvVD
uvUeXt3KM4YVVT6OzFKMy0Px1VJqC19dU/OZbP0/UL98U+Bin1G3hYW/WCJV66VJb9nMWZr+kBv1
WRzLG1rPJP4Wq3ZtfUjYzPmyuQvGskQfCNpkBJS2XF05pKqtlbyr7Jw+SNe3wdrqzN6ZIijyYZQe
Lk+/CagmSIl8XK217Pa+oakGeUeJVtiiGNi9uhEUrp0j6p0zEJ23C2mTS3NFGAe5wlvYNTzhIaIW
yb/Z5/G364NawTe8If24bXjaU9VdeOo0AryhGeFcVy3vMvr3hKhDwysxD412o1ut3YS+LVXtc5P7
t4OY7JCQvf4Ja/OKTr81N5Wk3rnUr/LgYIQVutTuiFqJ2n7Jzce50bQ4Iumzy5On/87aYltOeqHT
LzkFepYG9v8j7cx240aCbftFBDgPr2RNkihrsOXphWi7Zc7zzK8/i744cBWLtwj36YdGAw0oKjOD
kZERO/au1GJf+2JvU6kx/QOEvHuQDflGtroWrKgtIKE8lxgAEF2epJjFSSU1GmmKd1SZCTL77ghn
0cwc3YE5/vv1QXTMyxB/ALmxSMCRxos7hufh6So4xsF6aCkmmP64g94YcJathVto5tXlzdQPtKqp
7C0t6pGvSEOOo8ogBuUU5cOstJX0RCWTJHOrL77SpeOuB/XCKM8s+rFE36dTmFtaTGNiIC0HAsO3
oTqN+amXpN2oyraK/GK978KfTbvhqGsLJWTyLkQsiOUuHr1cd61c95U0F4smuCFz/2evC84wHskF
D7ePce3rnzluDVgz5mHVxVUgBZ3Sjj629NLbe7H2OSsLp6nTDddcN4MIGg0cSG6WGc2sBzLGEqMM
Vv6itHbN6fVJsWFkLT5zUDP7NrGTZ/yl/1PtKgWyROmh90unj48+DO2V+TwNGxDwlTsNsiSQgDOJ
5zUHfKYXEKHMiTokwZM90J85yXkt72+fzMpq5m94LklQl2Bg4XI1kyqNQ54N0Pq16bD3FbXeK5Nk
d/4AFWohbISrlQPi4UEJCyDrbwD4pbW8zzUl6El01OhjZDxO9WsxHW8vaN0ETBF4NsQCy+vT4zXT
ei3XZwLCxhZ9/TFD6c8JynrjfLYMLS7QwazjomSxD3rxqw0fiuBl1DYy6FUTlN7n0hR6CstSdUOT
Uw7ntYxTxpT1PZeLnW1t2KqfMS8DfQBF6quxtFQIhTDoA+lBkbzmMR0t9Y422Zfbp7LqZvNAjKoQ
BkRxsVk9qHQtlgrpIVH7Zld4WuwIquadmokBwtACbXjb3lpcnVNBKF4YN7pGDU+11Wt5m0kP4lS2
d70gTDtVKyOHOoxIIUcI9kaYakcpLnH0LgIMLcnFrhP6LQDK2srnqiaUyTC4Ul+8dPnGCklIhIh8
ABlwX36sLe9zl+10oX29veT5S128G6HWmjE2NBbp6S9Sn4GacWf0pfQAFsbWipM3ciGj8GEUxUFV
324bW8ly5q4ueC5lVrxfivcWfj8OYs325ikTOA+CCXBQ/z61xc5UPrfmRthY20OiOdEJxN6Mllrs
YRMRJVOW1km2YPwo0u+9hlhw9h8+tzMzy9Qt6S0m+nqu/tr80umVIwb/pNbGUtZOiXQG4qGZEhQ2
tsulTJZZdvCbcRMqBfou9ZTtVdQe70h/WidDiOtpQnFkf/u05v25cA0QVmQyIO/o/dM0WbhGHUYi
k2Gm9SBPky17/l3vd1+b9jBY1l2nFnY4/dvHwefbRq+CFyWMOapwRQK4AXZ7uVKxCtWu6mThQUjz
J6G8g/zt1dLqDbrY66L6bAYk3dzpnh8zy3Q0KVLBUj3hIUnLnWR90v9VS7sEnM+8h39ow/JuyDYK
dSsrI5LR7UIGEaD88i2YxRMwZVUM3BjIBArKTTchB7fhKFtGFuuC31lWUhh9kdysbZ3yDE5fbFxh
a5tHBxdUNONRVFCWinNdmFhiZrCSPvtAvdXWvljGt2Q4+MN9k//y0xHlub93i7mmCgwO3T4mW+d1
n1VtSl0t8iadAneWwwytymYsyxm6jU/5KmLw9qPbAfHlXHzgCr200vsBZfpGD1xSLEcQY7tATkxC
4a77ddvLr77nS0PLLFrMTF2oZSVwu8jjYfIlDV0PYiFgjuIWouPaI3ilMxUywwhZ01WAh+4j1yst
dUPcrpyOTQJ/6l/HQP7wuZHF8XS1yuN1wogQePeihQWhPiAKfnvXVpfC0Oac1SDZsIRDeqMWdV2k
pu5k/qMOtZMl91mwcTLXrdt5KWdGFkuBszWmlKOkruEDkEj7fZcau6qIv45m92hFqWT3XmXLrboP
RlBHStXCnlS64JKcoSqA5289LddWrc/Pn98id9RWLp1SnVDlCaQgdAfreyVazvx9lYzL/v3enluR
FlbiwEJKNAzdSn/T6sJOpY+tvKXDs7WURVYz6/UW4WzE8l9DsXCksdlpob8Rn37TL1xeXBQP6ZXS
5MfxqalcrqWWwzCvUjF16w4tRzM4jai+xKpNx9Rs40exLfY5GmOMWrpS/iXU35WkOnR1epDAksXJ
Owd7Emv1Tg4Le6r63e2dvg4yPJ1o1/ELqTsypnv56ywx6AuAHLlbqDUwPmT+Dq2kw+7cQLQ7Km14
vG3vKlOnR3hub3GyBqrFUmwEuVuCP1Cneue1/0cLi2ONkxYKyT7O3SH2HV1/D7fyxutM5HIJi1ut
E70x0DSWQB+oa2cOFewI75L+UuX6jnLSXh828uKtXVsmP3FMtl8kuavkGhzUj50hbuzaysdwcS6L
QGP1eZW3HjorrXQcJgsJy3stDjegRKtGoM7VUdShLLAcgxy1MPCTocjdkVq0Q8Pra1cQQ7ysev97
L5vvZl5PfHB0Iy+9Og5RDzGmMnfTYJpZzMNQ/cDcxBYaYuXjMbiaFSRkqD3A4HFppm5gzg7JBVwk
WtNCfClz8Zda34Hs3GqvrzgAe8aoB9ybVGWXA1dZz0Bbp2e5a01Z/uDpgXywwvrz7V1bOZ65gQPn
BDXRmTPxcjkiOOpCTdXcjUS/vhukyv8BzWhkN9Q8toLv2tad21psXY8+BvU0bIXTm1hWd5r2beAm
UyHPvb2olfxw7hRRfCDG0QBd0uM03QhnZqfz7aBHnHCPOlPcHouqchQl2XVi6uSl/5QEOjyKz7dt
r0SKC9OLDeUljgCibOHvs/wmXinvEhK4IN83yb9WVNkI/LloMm/V71cPEulFBh5Jsag5Xx6kp8hM
NHe4v9ibO694a6MAJguj2yqjr3klL1rKlEx/Ua9crA90FYpE7YjDNIF6r+T5sBu3lcav01MOEAaZ
GeeIpvnS92Wz0mLV8wtSDpoQQvowGO0Hygg/Q6akbEuVN55jq7sHmhlXgZQDnoLL3VPyVs0Ug1Mz
Q6S/4nHK90JSmYdcRGPptoOsbSDimHNRWZ9JkZe5QdxqeqXEhWuV3rGWa6aoPK2lIX/bzNqKwDDw
XQPcAuS7eElQTU75BXnh1ubziHh6QGpfIzh728rKYnhNzjgTQBm8xuZzPHsVNWFiTkrZFK4qHmVJ
xMJ/SFZ4KZNHwbPGYPny/ggahH2CqivdOCyezTx5yIPpXZWDdy1T/vo+ZHgaFDipLqRCtIouF9Mm
aZxJVpi6UfSPkH9Bwlk1Xm7v1/WpXJpYHH6Ttn3b5VHq0rwYutAGJSxlb7dtXEcgbIASpsoFx/EV
58sUhF6HIkHqol5w5+kPZfBW9o+m/4rimYg2kvjXnga0k+8UJiYqQ+zd5bbJMf9QKUzdooZM3Ncf
kvBRZS729qqud467XWMQlyGQ34YurZhR7utCNqTuMKj7YXzt1Gy3WVi43jqMIACMhi2VBS7eSyNl
SVArdV6RfTk5+YDmAaoMU/crDAaHKZ78WOdbDF3Xl+KlyUU8bUa5MdqOJ2WkCY7UfzaA6nBQ/VYt
cnX/LFSQoKQGE7i8H0AXhPogytjp1X0K9N5ioHQTSLeyGtqPdJFJ9uiXaAv/Hgsuh1g3UlcuEgcZ
MJ4YKa9T8ePmUV1HHqLnmaVFfBunVCwaDUtW+yUcHq1+i/Dh2gCwDIWAw9ARqp7LaplsChKVi9FD
MeiEqPthDLcwOtebNYPrZwQYlVUQYItLJ84CRSrq3HpAqHUfC59R8mSGL7vP5GLjE72e3psBGSAY
GJsHXs9b5tKxx0kqKkUpPdq1/2bNzhI/Uy8+TIZny+g0T/KpE+6ZohPM8UfBs7hoXL+6U5pwj9jC
337Hv7Uuqa5CBwNH4mLRRWS1k9JNkKGMZu8WRgf3bU89t7LELVGHa1QFzwAckUkiKvA6auiXqw6q
CABc3HgUrZtjYb43QbRXmvw0CPL9kCbPOgIn5VjbXfIjLKa3XI7++vEzw0bmYjK6m8x3Lm6UHiKW
moeB8FAo3U5W3NB/y5BXur2j8x+5LDawTCYPSVu4i2ltXK5yyC1F6RtKeaXqHSyolImO/mgdxuA7
qhm3bV1HEeDRc8V67lNChrUIkKZWlUrR+aELo9OPxPieSS9xpn2+bWTlyyOAcIVxdzEjtKRAQq+t
iUst9t1wKNvd1Bkyo+3qVj98ZdssMksAN+CVGLtdLEVO2nIaqYICuXlk+P6DUn+I1Bcp7e7V8cft
Bc1R7/KEeCjSSUNSD2pd2pWXJySnARwFnkDVyex2aQAD6XT0lPqA6o2TFL82BRivTwl7TGvOp8QX
tiR2agNS2SmwQlf1xpMaTK5WCA8W89K3l7XcwbkMylubccBZ7JH/vFxWqA6TEcYtFbswRVitFsqd
YqbZQcwFclpYxZyI3fjLT4pBEqoIwIzBF/Dv3zJHZxlnGvmJysMtcuvsXpDe5vZC8+v2upb+h4lZ
12Dm56PdddUBqr3QyOQ4jN3AaH3oTf2PvpZuzf9dbx7aajOlBI6ODueynxD2ZmTFYxO7HlAZkx6u
Z8j7set/5qGHdNSWty9dYl4Ts04wtwDKMFjW4qw6JRM1KHRco6beGNlU4kLj2+19W2ZPv22gnTML
C+Hqy+aF0ZphVFlD7GZojI8Q+oOe1YdnhmTtof2UVnZXff97i8ypcZeQdvKoWpTlJjj+0sKME7eo
pJ9VG07PUa72TyaBfVfWVXQXePp4HMq+PsZlvUWGsvys5/Vyq0DcwYufUfSF/8P8L1aVGCWuajEY
HTXmqWi1r43Z79p+OCrT/WbSs7bDYJHgq+TrhmlrcaENVaOGMiwvrjnJ9Y75NcXx+uagiqVhJ0Ic
OVqi5Pu0EpFrYch843u/yiJYMO9jAIqEMcpfSwid0AqtOWgJAh+tSbIaltVRQyMNuUtKlEbdF0ex
Kcp9LBftSSqsaLD9IbLusmFoFTvTs3EPrXb3mjde8hCmVf6apGL4fNslVj5eBj+NGbL5G3uyiLWd
r3lRqkiJOyRGvE8EtfqeaEK1US+4ouf4vRWzrguT8WC2ltO7sMVkplSaieu95cWv6AlcVX7UP8GB
5T3GslMMTvGuCKfba1uJGTO2FnAV6Qyf2OIjthTPlCeJ4y+kX1X3HnyQhfv0Y/R228qKW19YWWRo
amvkKc2LxI2zB5/kKC5syfgE7UmpJba4xeagL+7G/7eRf9a0+IQ1pUFJJVISt0m1wenlyocUQRP3
XqJAHVo3/u726lYCIU195sr5dGETWCYXnR/HgFDkxB1ziLK47+9TdaOJu3ZMLAtCj3kgn792GWu1
JG5rvqDEzdsicNAMth55FAX3mZQYz7mcoBhXbWWaa4cGmoBgSFpNwXhhk8pO2MQp/th6z+Pesidb
mn4G5a/o/fb2rUQg2M2px/BiUakrLeyMZlCKRsUzvO4EJst8X31Ft6B+LLys3I+9oN1RoQw+jLnw
A3TeVp9n1fpMwje/mRldXziLEDNrCd9C6pZDfIBsfbSL8ptRggOt9h3qK1MdfM/iDY9Z81CSa+qC
FiUsEvrL4+zVvgQvp1N58JCop5EH37lXfTT3t3d2zTG5odEoJpmH4Wz+/2eJTRZqSIpVmEma+xqW
A8V/LLZ6y79x5OeZ6Py1ISENlmZ+L4CevDQSdr7aW2mRuWPxHIYoPPqiA3FmVL8ooi1m0B3lh7Sl
qfy98hCtLJ5yC1J5a1/pvt1HSMJ4CiDLxnCyIXyq+69ScPK64L6Ytl6sa7tx/kPnb+xsN9qCn99F
deYq8ArSFbUn5TDF6caeXx8tjwyIPox5bAF++4U3i2059mMM0Ebu3uJXhbfwJCUnCEW3rovr5czE
8twKkKYxU7/8PJuyBaRViJk7oIsrQdIhSD/KNrLFKXfmyXOtB1DSBG9S/NEUBd7fMVA4JF9b7RAI
/952tJVrfOaCRmIeryVvWj7isp5JjVH3AGRUhzbbex8SNPmmf8P0nov7EDT9KZ3kmBHfB3P4t9DC
l1KpnFH/1YeH27/kOmjxQ0h92f45lV8KJpRDFZVQn2VuGcfVIVYmXM40KkdK2vYoapGyrwPd22dZ
s5UOrxw8lufn8iwKDdfBpXspUxLpchRlbjwJiPwey9apErtu7m4vcM0MDBHgOOc5AGpfl2ZSgRtC
HMrMFbUkIQmGXljNH6skcMKtl/naXuokohrwPJDX0hw6zz4Ya6QVYBV8MEMFIZAGwKvtXMV7gK0F
nEH5TdsSPF9JgYDhc5HO7HjAY5foxslMRqAhQeYm5Z0mlgehfzdYWPQdqQgF/eXkmMAL57uadOo3
hkGvYLLE4XPby8c7wzFeA5ItQ2z6pxUca4lapv8tKZudF9pl/tIOP/Pu4G+JfW3aXQQMbyqiOMqx
a5n6weitXVo/58GddG/hR7niTC0cU+P3HBLp2560FkBQzqRrNDdbqBheHm8k51PWjRWfilBFThBn
EW1MygdSnW+1QdY8iQ4a+ECoutnmhScF6tgzQIOMX6hB7IcEgXBsGf+HIr+fDrnVRPtIN1ooj7Jy
43O5kuyaj/XM9FKnqk/LKQF7mrm+rjlKrL5Z+vemP0gIlXZqcyc1ug3saYLL66M17nhq9MN9KH8Z
quTR06vj2DxTsz3Jz3rJg+P2AVwVE5e/bXH0hhoqBnPoHL11Lxu7Wjr5AcjomaTk4I/PFtrJDkqZ
g+XcNjxv9+WVzZ7wYKeEOUMetUUMaapGt4S4J1RlxzbMnXx8mtJDnmTHwC4jy66mesPita/NKhQc
BTg06izL1iH02oPcQgDjRsmEvHPlP3iWiGRYUJ5uL+06PJ4bok66cOpKqWU1bgAGdeaDFxtffBhB
KtV0KnF/29L1q3C2NIMQUeaZWxOXlmCN73m60rW22uAHT/rW6ZI02EgUV1zk0srCRepWb4NG74Cg
GBY3fAOVwLtVlg5ptDPmkx1o1V5qIfMV9tAI13ahqRsFkdWjo9Q486YC2//9C89uAU3tJ2GYd9Sw
3qiOVdKjKL/d3srr1w2LhI5z7idovNvmrT4zMcaKWkatiIlGw/m+SNFHq26dsLo3YYG7bWvVQc5s
zcs9sxV4TWkWPrYaaAyU/SgFjl/u/8OD7XJJi2TT9M0qTUcpd/XwlxlE1DNeE8oGgr45JH/9MV9a
WoTxsY3TrEhkUBptfmyN7DEyhspGrMyWQfx12cEbpadR8TeQ31tntgjpdQ8Jf6KzwGpSHxNPPRlR
t9P6E08b5Ns30I/rayRsGKhTAaKfD/Xs0Gpp8MEQahgbfnnhvxrKjujI4R9SGjrG8yD1G16yvro/
BhfHl020pceSTZW0Hyjx1Wbp1Hee+qS/3vbG9e8buq//Xdni9PSOaziAvcWNQrf9rAnmp7HZ99H3
seqOU3+yyPGsuL3jGdEhsbJhfDWEnRlfnCF8cYnEE6FwgW9mdljUsS1oMQXACoCT7evjV0MaqXGC
djL2UWzB6KSU4RdP16OdnkbZvdkI8FwJMEtu/LI5eF7eUDj1POY1E/PTW1xEBE1JayscCTqBeQzV
ryj/Kt7g6B/r3mnEbzKq92Zx/E82UaaGElidR1IuncxKkHyttYHIcBhFbe9ZX7vyo2wedeVV6N/8
6X0oN+Le2v7D2oLkL1UARg4Wwb2QpNrrUmLRVGTPgWU9NtK4v72qtS+HUjZt2rl8dDVu2ovJ0PaZ
iX8Zp4ZPs08fgrZ3evE59RI7aL6X6kY3ZdWlz00uvh1lgjIySj32sf0qNoMjVR6ZngShvAXtdCrC
IVnvVAse1fDVrF+D0ftbvhooKpCF+bPoxUdl+WXYhKoAClU9GM19HGsBvA61HRvpA+WK3bTF7zBf
Gkt3lUFw8uCHM0tbpjeqSHlR91iympzaznOC9ERddSOHWru5GH6FHwyANZXARdY2TFlmDh3Y2kH7
F01NDzUX1Gt8bes7mL1uuZjfC+EZzRjs8oUpdn4w0UYisfGTnSl/tZxEyh0JQWXY0o/yjy7/2EDW
e9tPVyoIvEJ4unI103dhkOny6xNHtaiESc1d/7Mg3NOLS+3okwhBRpbtlOMoDXb5rxceyvJYjs6g
7up2IxrOTrFctjqXcBnmn8usiztGaQelR26xcBPy7yZ5ClvVRlTXScOjrDwW/paC7po9qEF5xFOr
4FgXx5n2tdYJvlK45tC85dWbmoePWfI1KwLwnNZpqJuX21u85qRk/WRavwv9S2yIVGhFbuVB6coo
Jn3o5bG9S3rjPqlG6XTb0hVYdv4A0W2Znxi0TBioujxMqZrizIREFqD5t1yIHM/8GnmPkWeg6C4c
ilK7j7KGG20jnq460bndxbVRq+Y0D9SUILqGg5ruutR0BAty+zd2VYKiuUS9x//qJwfpFfJ/PX+q
/MZpt1xpjnALV6LbC70d0+TWzFx0ufxOj1A67fkZsdXvGO6O0NWW4JZRZq2NfCM3Wou3sDEhXgH6
8/eQ/KW1eOzSsR6wplIMIm+mUh9+mzS6pMZ0J0ZwI06PgsnkbzzuRy05NaWx8RNW1jvzowIF4ram
Ubv4dmM1yVKzT2u37V9n90UrZLwLpKcIas/bnrXy0dCk4psB3jSzQsmXaw3VQJxQOqrd3vzQCMNO
SR5rsXGy6b4aTk1wd9vatR/PPFog/8G40SOlLnVpDi2rIK7TInAT/7ucdLv4ZJqOBT12Iht2iGBz
UXzwpA0vvrqyZ6OSTA4C0ILn8mI3QyHOLK3pA1eMxXg/dXLmCiNgb6Or4scslXOHKbvYaZX6qY6n
cKMOdnWWVN7mggn0azNH4hJYEiSePuXDPJSYpJHbM1XoxGrq7a3SqO793tfteGzTjXzvKhEiB0Lg
jxEIEj6gVYsPJhoK1Uwy8Ea5LDqlJ30b6m5rVGBlYYCwZwQ/8G96zfP/P3tDKLFpTmbBHCTn9zFU
Slsfn+kcC6X6LG3pRa85DtApON8kEi8eLYsA2LXiaGqZxC5GX6pW5/n3wSiPyYMf75KHtJlOQ/G+
4avzn7wIOvMenplcxD5f7gSmZOc9LIZXpnVpvDROOGg7fWwYx+Q5HTaH1htexAF9C8OZ1Pc0jo+3
f8V8UFc/got8nhpA1Go5zdjV0VSMMptcB6OdpJMTGi8TnB23rVyHvHmtZ2YW/jLGTZZRuOYs66Oc
V9AW57aFzLMUvoS7R6ndZflrNdkQAd02fJWCLewu4kEup70Amz6TyPJ7YCLMNahOH9pptcWn/f9Z
IUPcQKHgENcWK7Qm0W+yianC2EQRJCzgRScHCh1ryj9KkRQ6AMu/ScX4M2/C1FFyC3hMkH2CV0p/
/vs1U5wxIKaFYvJqtC+ugiEbS9YMBuNeC/em2e2tfrKFDTtrMQCCQpixFGO+PBd721ooP9W5Gbha
XNTHNpe/GL1abgSaq/uDAzw3sggCUZpLkTJqLKaK3/XeyX8W6Pz6EmwYYbHTizZy/sPuUSLkjTcz
GSqLC6utYyUcZFZlic/x+M0yCsfQnUb+eNvMdReBhf1m4mGoi5t4CRwyNV8H/dWHbt7tAuNIWduJ
ovtORMLj41Tao+wIzzLTAbfNrm0nD9gZ88iUAwOqlzHVV8Ms0+CzdmPxFAwHSsnGj8pzxNzu878l
oKXXSV/1j62Ff/Rt4MVhii0pL5wemttNKNSaB55bWDiH7w3yOIxYsBizEpirStoNGMdaeJx7wzPH
JFiD5eRJgsKDOc6nxKyaM+jfNa1wsvpvC7a/N+qPkcVFIMqVJogCywj8N7XlvSSWNvMw+9tHv75Z
f6wsjj7xrCQb1TF0p1izw/Zls4K6ZWBx3p6q50xoTJAIyD6EqS81MvH/tyUszlupmoY1sITW4Aux
mFAMN5r0829cXocyyRzBk9uQxOry+xAkKYhlk6MoJcMp5XGfRebeqr+XxcZprH6I88sZ1V3gHss5
o06DraBM59lvU71DFOazpTzVyitRndeN9NjF4+n23q168pnBxcp6cTQinSerKxlvPiCKsnrs9a3B
wCvegvmbJycU0SABYwpV7+X+weGfDnKth24yHvqX6We608sHy7ufihctUd1R+Ux/PX4SfvpBQdV5
d3uN8/kvT+/c+sLF6yCB24cOnSvW/yidyTC7CJXFo9m/p+N/iW4UXUi8gQPBT7OwZQV5oGWeOnu7
btl53Kc75uP0jRWtfVNc4TNfi44n6IsSpwbURtIKJXSRgjpZVnQ/IgJ8e9PWXJ4RFyYEganNxarL
I8uautUQlgjdUBRtFYHpr/r4GZr121ZW3kjATRRAiyoUTyDuL630phLKje9hBY3KzCZHOSAG7dA+
QufFnsbOUYJNgsJ5d5b+cG50sTRkw7RC1TGajt8pX/aeaINW/aJL77o/HmjU3XlbFDGrD4m5gqCD
8IH6bgnhijWUAPI6iFxjGEhzj0iyGWMIq2tA8/SFzoEdQePZb1UwrvSK5i+PEU9m3qli8BpdxMa8
rktU0PF9hbgYqnQG2lR2DNSvqGGU/ofxiyA9lV55L88aiY78I73rykP1Humf6JZu+NTaac+sPJCG
MRF4BUSR67oOxZKNl/u3cpYOUUzahE4FDSB03QBKoZ7dMLkWUOfhU74V8I9XaJ7Cj+IQNE/kIvNw
r6NNZ7SPcJWVgXXwn9Mft715NXtjdGmeSZ2XuQzfodS2Qt4mkdspEHmmuqPpzS/f6+xRRaQ8Lp/n
61yx4kff+xbWW9M+q48N6p7SXEUCg7lElwZ1EQuDX0du1QwnsX9htPNniJ5Gjghe/9ZUjrZ726Lc
Xt1g9hUKGIquNF0uv2AmMrOii/rI1bTP1uSdEK7OLFdV/xHuumpTj33tupoR3PAskKVSpbq0Bpu8
BR1iF7l5mjhDcCgheHLK4BSae/2u+zwoR+CR+efaeJSpiMIgcPuAVx34zPy8GWe1h9iwvElDdNGV
H9URORhGJbNHw/hEKlDoml1u+dNapDpf7uJ2jgazl2J6BW5WK+9RZByzIr1rzGcv1x1Pu/OGD75i
y8lWFrKxy6Z8uUy564qpq1mmH4e2KHzvuqeq3MhuV/2G24Uy1UxqtRSxFNV8ljUdIzfOj6n6MoHj
tOpXpX/UxieA0BvPt7ULc552/19ri4Ob+lLPEpMVeWra7mPNqIiD7VZVc83KjH2e2cdm/1wcV10E
tB5Q33QRg3Pmqfq/JsyawzldDegIUH2eaW4vT0ZD5ERVQ4twpr63ybNS/Eq3sqXVK+PcxvLKUCrI
YGuP0zcRIWoLB03yQ+4lx8YfT4U33QttfQr75gUduSfTCj50PaJWybATpvGoSOXel8y3qX0StvL8
NbdkeEOhuABB4xUDWh3X4iikfsy8f7WrpGNq5E60NYR6Jdb4e4v/WPl9k59942rn1Rr0OrErVXdh
9EsagpNhniy+92HsngdolwLdcuSucKIMrJDSnwLJSb0RsdHCTqb0Uy8YdtY2R8XLD1PR8G5TT3Ep
7P2o2jeG8mSJ1aNXJh+t2LO7utzfDlEreRuzJ0z3kRfyiFjymxRST2sobaCJKybAwnCoKIEjM1y6
xea3ltIwOUyPj/ucVuky1U2bQR0GyJtcsSlPuZk81RUScXsLuof4rVV2dYdgSmLsbq9vxQnwfybx
mTViYu3qGxuTStbTOnR9KtpVFxwUHURHPm1UsTbMLDPs0Vfjuk0bXizNfdBFuxlf1ECu/veLoS/B
Ow/yG4Ry5oBy5mscZCtFwJzdGv/Zt+L75ut7xR1oe/yxMK/zzEIpWHmj1ryNkyl7gKv4PjWHQ1WN
n6dWPNxezEpER7QQTlZquqS6S0Zsr5qYmpV56MvJPu7CnTlKyj4Zpl0b7Qe9To4d6lu3Ta687DDJ
03KeKSTdWryDwh7GPcli//phn4GUquJ+H7Vgs6zsRPFn4xLZsra4FumeoLMnyKHbGNNw9HzD2gmp
BUI/Hd5bDQlZ1Hm3ns4rGcc8hwxejwR2JjO+PL+6UAvZz3k5l5X8mvXBQfI9R2iE0zBJ+7IQwrk8
KAxbxB2rbsNEKDfNPNO35H5K5LTytFqjKhT1PwdtOlpysOvjJHdievm3D3HtU2NCmKlxnIfqyuIN
KFJ5VM2Yl6YWiccov2+meJ+WG63NtdyYgY4/VhafWl92QGUnNjJQ2yOTkof8n6A76qYrKd+T9JgZ
qAbpge3Xo1P/rZYHVwokCzPjCrqoXC0LN0U0RNC1kjacMr1P/svf448Wf3+RgxuKVzddz9/3w1+a
+H0ziMx7s3gw81UD6ARmzu27pPLpzNqwRrS03boo/0kDxlcH2doi1F9zuXMjixSt0dIk1wrgc6F0
R0k1DlS+p2ez/XXb29Y+YrqhMPlAcMcY/MLMiFZmlrSsZYhcvRqPoi/YMoAqpv2EaCtj+Y1vu9q5
M2uLjDCIjdYzY8prUdDDFyN5ebMbA19ihrFB5rSVu30qxs2nnDGryai6GdnQf2jbTNv1Ulrv+qx/
M2OUxW9vwuqB/vlZS4icOVW5AVSQql/oC07PMOQhrsRqw8pa7AIZA0czkYvNXrhl12ZD07QlJ1qo
H/MkPgiDZ4dyb+stHM2qXcjqfbPFKLlyvgg/ML1Engg13nKaXWoCaS5BELlQfmi6+KGui+e2ZRyi
mSENgX+6vZUr0evC3uJSMMx0KMsSe5yyHdDtNvzHsfwP8fjCyiJGBgw05oGElcJ6VAc0iH/BpNTq
G2+y1bUQokAzzTu35B9TYXmNxZLiJZJ3p0SL7mRbNDec4no2SILcGjEgmK1FeOKsxYa1sIjrsUog
rqM2OmR+eFcLgf9cN/l+jELJDuMsP+RG/ivu4tiN9JJKseJ/GStluquHdgtj+BsvsPhE+T1wQ0Il
xhDAsoCh+1qopgnXj28lD5le3ov+P0XsfQnD+GAFuq0XyjFWsjtm7hjvsXkU2WZyQGH9aMTxTP7/
TYz0H7edatWJqeGiqa7Ns5iLsIFsZtGIo8VlVeT3XSKfxKmzy0C7k6Byr6L8eNucfh3fuZVm7ixg
KnPv4TLJkCKt8VDjIHNDhp65mX6XKF+VbqPWuxJ0sEKeBqoMVMFSvrusVTVqJ0qgyHa3KN9ohsOA
5VaNcSULvbCyiO8AU8xMlSFUqax7w+wdtVaO3vRci5GtwcPZhBuJxfpR/VnV4qgUo47IsUNKNFrz
EOnFW5x8L5JnUYcCOqg2MtCbi2NUd5FIpFKl8jCnmhkpMpP3sR2CKxe/tvlTLAfO5hPvN2vA1bcB
+IWrH+kpKlGXjtGp5pBXJfasxg/3UWqUSKgEuTOWsWCPXRZ9auEOQRMqTvZlBLDdN8uvg1L3yGqH
KuxetQfnLluvNuWvcaDi6QcQU0xhlzo4neVMQ/+PltSIWEnZ5yAY452RRt4D5SLTrgMFQqR49Ki0
TeH42WoLz+kkP3iael/aIQIdO0WZQGVZdgzPWEPuqIM+uFIA5lWFBH4v+b1gZ2qlgzVVlI1AtvrR
gOqg6AlMBt6Ay73hYzJbygQRA5wvku8q4ykRO9Sb/su3eWZm4c9611R6PmLGj7x9pbxVveH48vMQ
fb4dA1Zj/x87S9EB2VdGxZOxY6AjMoRoPj/m1ORuG1n9WKhJaAQ2AIbLWKvWfdsw0EsZrnq1EhGB
jZZJBdM23vX/Ie3MduNGlm79RAQ4D7esSZJLluSx3TeE3S1znmc+/f+lgbO7ikoUYZ9G3xlQVCYj
IyMjVqy1BaeUmnKYmRfvatiOVp8nAwaoxMijnOFcMUAaFK3j5w4ycNVDbf9JZOOpxDuUmXFQadeu
oC9DHpgjZf++J2ttU9NB5jn4fHvvpB/owsjKEZCpzxtHJckvpved9WqVD1UcbcQX6aahzyQkLl0G
SlebFvLSJjEgM2ZALVoaf8k0n5Fkv1TP45bOm6x+hOgUsGJEUEgIrNWtE1ZwxixEFybsExN+o+W9
M9bqKUSDZR/OfbyjEf5ourO5n/up8idXq/7A50UtEVgPxVTqSdffzXajqkgb+iV12O2L1Pad4kdt
bHw3WfObWSd2E0kqGn/r5rdRg6qNIMw7V+O7TGXmj9fuueuepz7zc72GiZfZp9LcGWx4mr8kvXsc
rc6frGcHLbrfdyICLr1ngKnibFyvuC8TO5gifosGFeSetLjelVn2NLRbzBgyb2WIHjyRx9w5z8Zr
Q1AXBjpT4PF5WPTXJSi8gxEr/T7mXBxuL0nyyuByEoQQHnxtb2G2ZTdFlQPVWFCmn4eqP1fzU6He
R4u+a9u/yuhZWbZE2WTXMDv4S9RYEIKudtGa+nRq2omHTRoe87vGK3xGA+dQ3wVz6AdbIELZTXNp
buWmUd6VeqNpPDFi517z8k8IxFCd1mq/UeP7P9jN/5a2FgAY9BJc3cDS3PILoDc/GmGf8BBrgwLj
xYiWvbrVQJQ1TQHXkmNQAAKovPbJoqvjZIlVXh3T0dJSJN1p3X1wtengermfJfsIveqnOt6aDZTl
owxOQyNIQ0Fg7a5dtNB0e0CVhCS7jsOfFAy6nZBK+oMYc2ll9QiG4WcZh5HVwVlyVxn7KkqOS7dF
GSdzkUsrq0dVnkHy0COGfnb0+W+99Q19eWBEYxebW/0R2cGm88+IApcqr6bVXdfiHJGpku8G5MR3
bZ7/ALSk7qDB/YMiBZMI5FcAXLit1yQSU+3mQyAyH3txu0O+pNE+a+ut4X2pF/xnZV1C1ufQUQyT
V4livEJWtnMsZSPmSl+YtCyA/9Iocd8wiHdFkGpGR2XLqg+eewq7Y/lZVd7XIbQQ77zutZ/u539B
xlnzX0lY7LJll5f3evt8+2TL7naI2QmSNBvwduFCF50AY1H6zqkrUFDpfTyGx6i8r+P3gz0fjWgL
nyRzRxAeREhGh4AAryKW4jRNVzW0AoYgPw3t7luehbt4sDd2VrokGKaZOGfCVFtzPjV1Z2coTQPk
oda/qGfH+ittqMBY35rg7vbuydweOUmYL2B+FNnr9e7lKH5FqUBcFVPzwa6tD1HZ3VnK6x9YoQ4B
hANYFMNr11bmiL/agQo/5x38ETysxo/OvKViL63AMN1I1+kXebG3ur76MVXbKaOPMTWHmpKGAZWq
5X1KbXeXF56fzXdefrKjE9BXvzAeFNU53l6mzD1gQYGBFGiOC/Hw9TJTtUn0YWYznSbpAX15R+Rm
5j0D8I0fKmG0MeL+1pxgtSIVEZg8+vKrXV16Jcgrj8y5m+rd0DHDVY9I0D6qVrVxe0otEYdpNLhI
TjnCiy7O2NJ7Tlg34DWGkUpK1oM9VuPmMAGECX5XbYTqkIqkCaMwoMoYB1yHfFepitYiV09HetKJ
ZiR3RZlDymfHnu86qXv63Y92bW+V0S2C07sdepoYCiAy76dR/MT/N6G2bw+aMAORG/MDvA3WlGpd
U4flYIILYX3f6bA/F232XgmzLci7pCEEWR1VYu4xQoi5niMKCjd3i5D1aFnh62G0c3LVt0mE6zAh
Z4QayUvushYQR/u9r+67yjnc3lBJ4sMvEKxMsD/bxhs2HbVoTYTW8JYsPnRNhRwq6VayD+ucIxn5
gRntBuRqzPpgbTbvZduMLAMvPbHJb0SaLYfVVlNHJalXDlZz536rAMdR1QG+uo/mf6Z5X1vDjiFr
g53oU+Yqgock179u7IFIsq4rTFSBeWiCixRzh2s9WNXLyzEo+Aph0QGJM3ctJNVTehBNQDt46AeU
qvtztGw8dKVfn0onhA0Q+YLKXL10EW8HLalwekzF8tXmH8hfDlE0nXRvOvZR+Zh0xXMWH3VtwHj2
t1XMWyocby8vVs4TSWAF6V+vEaFNNQR1Eqk8PufxPWyxR91rf3CjfYUt+bEdzG8bOy2i3JudpjxB
DxSiVkNfBd1+gUHJQ+fx3KjlHnzFQ6yMoT9X7gfrs5vsWvVrM91bjAf6qfrjtm3pUkUHFMQe53o9
FugQ0oPA0Thq0d5FwRrGEYTBfSXud/VWG/FtPifaCv/ZEiH6IgTn9mKEs2MyeN67/3Se6cea8uH2
csROvdlJkI6CJpHNXJeW5qIZeMby5RYuSKNTDu50KgemJ7TXWHl0ld4vy99OP1gV24dUFnMnOOz1
qgx7mdVosblYLM6H/TfwdU3v97fXJf1MF0bEv19sXdKU1WJWDqlw7pWHxLPDw+Cp/tKmiV85XeQ3
9SYxkuzGpCeu/oKs6iDAr202CaJ3Sm4l50n/UqiR76ZfnOnvkv7n76+NQVzqPAase2SM13ZixkMq
vcH7J1ayp0E8nOfAGtCcG+KdPqb/Ai3VNmxKKlyUt6gNM18hbpo36UAQDXPugTockVr5Os3PdgRG
JQ53RuHtpuzBrV9yZ2M0SbahJg1O9IpwE7zzeqGwvw2D4erJGWoHRdkFCcUl5dkst4S0ZM5yaWfl
LEtqQ/cMUeJ5mJofavmxTaOT95XhruOsBN5Goi+8YH3iGEKllSwKPba7+nroCutTMebpuV7+HsMA
ktzJr5SPvfKgd9Funl5vO4vscrw0t9rDijuRxngBBHC0/HJ8cRkT2ZxSk0WRSyOrDWw99GSyRrQ4
Bw8w/nMwZntterGmveceUvQ91U0MjOyyvTS5OmyF0k1TU2AyLE9Fc5eEX5gK9QfKO0rztWtPmvVX
spgvtzdT6pAX325171RMmE15l6U80hg60D443PCa9rT0W82Ft6wRQjLZo4srmBDJ9FcFnb7V06Bb
ypSRlVNjM1zRZX44erXP5f40K/EptuzDhEZvk94j23jU8uVQfrSYh1jU8p0a9BtJhsyNmMxCr12A
4t5oLUxa1lmK1aTnWX10zM8kzJvIH9nm/nrNU8VGdm29ZBOd6HjKrPTM+8nXhp9iVDtsbV/XtnZX
5q5UsalhO6iXMq9zHVcgNfeUerHTc5n5ZnQfDtq7rgiRqM78pngwlvTTJoW/+JPrUy8GicV/Qtph
9eIYHGNWW8NMz40x+QkZ+maDU4LPEfOb4i7nYUi8XAWWpvGCMa6px7vhk43OaaI8CmTvuEc8Ynmn
Vd1ONagKfgbyeGjHY29vdI+lS+Ri/0XTIICa17taR8pU5SE3RNq7xTGqlM+FF2yB32V+yPvif0ZW
J9CM4jlkCIhcPyiORpP6jTPttscwN8z8ug0v0oewrb3ONUjls1a/D6cX6ih3234otUITX0zUA0Zb
J19V5Y2ulhssZgHEVWguhEKF9l3x+q1hD9mlw8MagDNTvgJ/ef1tKq+n5+CSmlRKthshQo482lCm
FfEk87RT34aqH1bRBu2W9ERDFcAIIe4IUeO11TC2qA6r4v5u7mfFQTvlZen5XPUfLU+waDAKpzIY
saofGHyuphDLA/JzlxjOHRM1VsLTIDaOeTlDdbGVD0k/3YXF1XlWgTqjBkESW6fzvVGf+hleG2sj
/5F+NYcXAAMCgrp7dQkIFaKgG/CP1P4LXF17tIJ7bfxSV1w+zfPtq016ekVR16Ca5hIWr79VF2VN
TsWVlqwzds9hritPZV73h9tWpB4B+gshEVzxDX//YMG3Wkcu5Su93lHY3wG8h1rqudySMDdkMZ4R
XUTuIP0QQyzX61Fx+EUnIT+77eh+65TU2s8BrLV0ZKOHQKCMkyXkvRou56RO9B3DKJFvmr39rhqU
AyU2e69muXlXT9rnSNEcpqP07IjaR3avzQajAUG17NFeQWemm6wj8ySq78aUWsol+zDkzeg7aR/t
zUivnoaE3xFOvQa/SxXfTdkY70obYIJa2vOBnnJ6Gso8ehfyl30joeXuMSy7cYOLw7a+gQT7E48v
Zs1IKa43hMHo2i2tReiMph/nzvzIG9p+yVKUYusqjL5FSrMl7Ss3KQQFeDcA0Vz5b5xrqWokKOVU
+9JrHybnW9i8KkZ4P1qfb/uVzHvhC/BA9FJxY5DjenGpBZS9LVmcWbsxrcT0UxPUGxsofQLRdfg1
gsBAyrqcR5Wj0XplRvjH1e+m7mvqNc8q3W1vOtXeXV6MvprVfh9/ur02SY2b2Hxhd3XnxfxVZfDI
HaJSqfxRTT8viNI8VRYM5PkUFi9hESawKI7zfnQt5T7Qtb+KUDP205xX93Scfp9yhh8E8woAd6pt
cAte77bStlqH+hY+nQBDbe6zHDR4fuhZ/e2ly8IF6TYS1Coi1DyZrg3FkTmnXuukZ7iBVMqIWtf5
zvfo9bYVaeYkUCJM/ggdsTU1XGY5aTKMQ3oenH+aA4WQzOy/KUV3h+4DLD6Ud2b30Rog/IQpwcn8
odhiD5JFeh7q1POJsaCtVodzMAbmXvSAaIUiZ8LwVQMvSlV/mRGxbG2SxXJjZ2X3F7cyD2sG40mE
V+Ge0kJsajmiTloMV4anxv+CXn2fp1tPa4kdjRsZ9QXaWmjOruy05uAUtjdk57z6CcyHiYFq3Lgl
JU5CiwkUPAbA+665IcM4TV3FFnJBmXOch0cBdG3V122Qj7gyVhFUNADRgEPIjDbuyhupjgxG1NLR
SpLPzvhgjPNuoavvwQSrRvvC3mfxrikPY4YE7T9/kPheGRcbfZGRwguyJBXn/pyNwamxDqOqn9zl
ePskSAL2lZHV15p66DXtCiNW9YmwnSsf1OkrpN7exjta1i6g+Yif89iwUCZcbWUUqL2TKUzPVwCU
DR+m9yAF39p9abNDWPtV5jt2/pQ7G6Bwmatcml0lBbqttJkV0yB3EufYTaDB0kk/a3b/3R6iLQI5
yZlmjZBpije8GPK+/mI2Hyw0LNaY6vZ90p7ItbUiPGZ3nnVsndPvfznuWVJ7DjXsAKu+oBkHgVUJ
BGeL+nuCxA0v3ENbvsTqxEjyxomTruzC2Orr5Rl0AMEAbsKI5veW0z6G/TfbGfZxU6OclR5Hc4vZ
R/rhoK0Eti/6C+uimRuS+VcFqMSkpRk5V3V36m0AfUVjan4COOvu9nbK7fEsQxUXHPkaBeklSmZ6
A3i+ULv/+z5JCJHTljiL7F6nykO3U5RTyYlXp02Np1BvnZJHmfZFrSq0HxBZiD/q9V+ReT/296Ee
+VkWkEi+1uZd3ny9vUZZaL40v8qZ5iKelyyoYDtAVMIHtYf0xfKRnu+H23YkmTjLFPo3PD5JXFeH
rkKCPAQLADbS+Gaq1jsj6e6aHBbr77X2nCX5Yeh+W9pBg6TywuTq6IXgG+jTAIYEsNTuGfN7NTv6
nrldb6xNFjAvDa2icmjkyqLlfMI5aU4oWOwrxNY6Fz00w659BV6D23spfvj6Crq0t3KZJVYCUJnC
L5l1is0PvfvvbQNyp/jvY62cQh17TwuEgeqT1Ue7qvxoWhtBeMsfRHS5uMnqBIzUUON3RQ9BUha/
mH27V9Vnhj+NNINC5qcRbVX8pMviEcKL04Z0wFo5RFCrabBoomzUOj/mYEh3gRY8TtPWELT0+xhk
IWI6UoDDr9dm1ZnlFp1oxU6f7f5OsT7+wedhfAHNR/iSYCe9/vtx1Jck+7TrRsbQcovGD412dSiP
t83Iys9ABv+zs8rwA3VOFXuk8qBomAqOecp4MFj9nzwwTqOj03WqzV3WuN+AHXZ+0T5bKfgQfTrn
YnQTWPftHySLxxSdRdlATJ6uu64KZJKKtfB7Eu9zW/3oSPHM8dlMN/ISqZtcmFkdrzy0x47BKgou
xQFM7A7NtF2WbXXLt6yszpgzmXMRlSzGgHxvHyv2Sx8Xg785Hio9aJD64Su8aSg+XzsLHhosC2cJ
gpnAe5fMnrszcshX6xSFirIfm1Pjte59qdd7RWu2VilLErjbqGoCe4SKeZUkJBEdDCOnS5ll86Fx
uvvY6nZjOxzz6pPensrfH/gTFbL/7K2uGW9iXsdRsOfAV2Qq6a6kTGZXX287otizdQC+tLIKJGXV
agUUelxm9sQeeo9L6z3ZXfcweNVdkv5+UY7OPDMM0NYKcO8qnIDd8+aE/8+Nuai7Mg+nnTFpy/72
mmSFDepCzEPAcuwhPLUyU5UlTS2VqFJbJSq7d0q5b/Rd446nxS72c5btmavfMxy2EWZkp/rS7uq4
VXDMKMABQMXm773h1OXt0WPAlcLa7QXKDtylnVXUVLyx6AaxPr3N/ET5robqwU01/w+sQKgq+Owh
yl6/acYKkvfJUugie9VpBLhs5+Z2q1XqgBdW1m7uQc6gLhDHWNoXG1qeDgnDMVMP5fzaGp9vr0hq
Cx5VCNcYPAIgfR1AFKCV5kwx7Uxb0IIpHpIXI43VPeq1yYm0xyITT9vTbaOyj8WUqAha3EDaGsoe
FoGGIyBLrpmvVJl22cAs3J8EepPUXvABQs6/hmoFLBdFbbrik6m9Hyz1fdhZ76fZ20gPpWsBEifo
jaherV9l4WhMfdVV9PrVXCBrYKiE63+j7yY1Avc8g0fQwbOk669kDCYdS3VkLdSu6vdJXqD1Ee9u
f5VfXDvrwAcfOpcv1AkQ5Kx8QZ1bs3WMODurDZLn2bCMu2bRvmlzqbb+EtgBCUJOKdluo8MU9O4O
hHa1K00QRGoXPNCFqXaGMxenxBwVIIK254c8gPaDscA6Mg1MTc3G8un2r5bdQcwBgxNTuQaBp11v
TTckSTg0pH2h/a7vPzMO/qS3g+8NgtXodTSaw217sk/BkDNTlIKunkh6ba9Ww7LsNVqgOfqB+wEF
lncGIAXfa5ItSRS5KcaDxTirCmz22tSSjb0GMp3rFc26Nnd2ERxJ3ha2Uhah4Yv/nxURIS5y9cag
P5KZWGn1Yu+mkG3P2c7rvy92//EPto4vZbN5GFyDp1pdgzlcsOF18XcLgvbwZbOAJ10MIwPU7mAx
oVd+vRg76+s567hNreTzDCWnA0un7b1sZiKyvAsOwf/ZWR1I02tTRV+41vLeOFhVvDOVelcrkLFM
7i6a1Z0HAdMUbWyg9BZnjgUIBZMZQkPzenlzHFrtPHLLzTA4R9nTCK1YWO2mYbyzixgOt3/00NlB
+7NFryr+8JvQQIoH/JT0HG2sa8NVqSfo1BCxsyRBKeEngi5/cLUKhZj/Z0Echgs3BPVsNlFLJjsF
n5npD1DeGfsvtx1QdtmBcKFdDbATiMFqFS31/zlWQAymlXtcytGfzKcgPDkmaFYU4W8bk24ZOBpq
H8xgAGK9XlBkMwQeztw/bqiiSJ0Xz2WZbYwK/GJWWH8X/jQpHa1WotLKiDPZzdg1CW0a68VDhxEK
yTZ+OE7ud0U/dOUX82Ni7tTsa9Acktm3WnqPuMu0r2B3SfXieHvJsv1lSBMHhQ4eVY3V6euVbpmn
DNzboBaHIn/Rh3I/e6nv5i/jppqoLDrC52aADkTwgo7g9f6WAaQq0LPikvfoqPu198hYzcY3lB1z
cdiEVBLsbevkfNa8KpgYZz/3HeJQCUD3PDtUjeqng9awrGxv5LSDLWXaMCxzHuBLQp+NfaTqe724
zk47raaxelbH4mPBNxun9P4PPtaFiVUIS3vY3JSAh7Dq7iCk/ahZj4nRHAsEpCfH2P3/GVudvNxl
yEuxQG8Y2TEdq3MT+kYTH0NzOsPasGFMlhJcbt4qlCj9pLVJIKAizNZa2bK3IXfIxvzgBO/brDhk
un64vbxfjvDmHFKUp5b8a6Z+lYXkpdeAAmjpp7Q84/xizst+1yo5+ZEa6crXwi6axM9cZMV8tdcA
+SVa2+3LudR/mHkHEXwMDWLFQEfU/8PgfPucz2mcMEkxx8dqYcauDJrxNfSaPPadNlA/RZMTB2LU
IXjuM80NONxDEz8qaTZtvFClBw2td1DPoLntdRoCZClNe9SizyGC8jypwu5u1LZKCVIjJmRdNPdB
V6+ZtYNwCdV5JnQoQerrCwD12lfN77c/k/RUAW4W1Tty6V9N4os7JleywrZSAKX6GMTvYmeZD+Vk
/T5BHPA4R8WMyzAowkLXZzdxvTRGuZPnm/c5Td47UeN30cZNJl3JhY1V8FNRGTSLmFdHO+YQ65aF
4tex2+5v75csnguWO0REAAK84VeY5jma7QwQZRbnMwLofbvLnGK5V4alfKeM6lm3mJS/bVPmCJc2
xb9ffCOtV4uk7UBC1MV4XNTqMae21DbTHy2NEW6m/WkkrJvWWty2zTgCO4hMYx+4yb5OzL2uFs9e
ryKss0H8KFsUlRek5UGjwiayWpQzFWGYdbys6vIZFDoFCuugJOXh9tbJPhdMM7ThQURxAa+sVLFR
WPmgsHUW04kMyyBmWHjvBjU/V+WWoLF0SSDWaJ0J8PKb63eJeS8sAEQCBHg1dMxHx+/tP1nRhZHV
NajYdsCTVOf+LaddMiCNEh8Xg+nEwN0b/cvt7ZOviPYVGEMxcyHeFheeV87MItQRLjGojYDRT3Hj
D9MfvOSZYvufEfENL4wkpZeOcP1ACgydRrIEp3iw9pYab7j31lpW99GQL3MbNgCtRyvZVQz7uHl7
ireGN2RR6GIxb1lnLQSSaxbjWu1u6FvY8TcaSdJ1CI4aDo+qc1Svt8saA6sMHOHSCXQn3o8kSWE+
2UrzpFZsZqMYMBaImdWbXivqDhkv1mGpP4vmMWTQi3x9I6XbMrL6JFWcwa2YucD9BfbdehRiHptT
GsJH13kIOGMm9cA46W916JHycNsckFEefTX6n4VxQtCv3tJm37Kyun202Y2jaIwIZ9pjsW8Sjczm
eRg2zqPcCsNWwHCogKznoJuBxwRaCNm5tYo7PXpIO+9oZCev/H773IuNf7tn/9lZ+VjoxhCFVWl2
FmpuurdTK5QdRmjzHCQojB8ZdBGb97dsoFOwGnDxaOJuVVdJQpdDsoowanYuludFYA1hSFPa+6zb
/RpgVf3WfK2WTzUkO7VhHm6vWFpH4KENnAmALqBN4asXUchOVa31Eqq+lRlAt61mJzOe3ztDe8hB
Ns1PvRX6QDHIKYuNwCT5qLRMUSbiigI2s66gL5EWzdNUZ+dktO5455t9fczSuyI53V6i3I5LIxjq
D/iqVyusF6VKaq3Jzq6pfJ7M9vswOvfFHD6U5LkbJ1ty77Km/2ytYrpep9ZcOtgaauJgHneDrxvJ
c5OlL+kEFqjeIvSRxF0QAmIeXFSdaYhdf77cMOq2NPl8avR1cXrfTY63d09yJK4MrFaUuVlrTB2X
+wI5fH9AQuoU5vfuM6iLo920J3NLBV2+Ioo8jB9RuVtT9lZNZ2mZLu6r0H5VdOuZAcxPt9ckNcH8
NEBCxHvoV15v2tSqQa2oHPNiyu8G1zpG0wZmasuC+PeLU4V2ohfUUByeXXrXFDi7oNrwNMkdQij8
bw0rr45i28hB9GRnW3+paRdmzb9U7DeMyD4+tVOAbVRRBbz+ehlqow4mpXzwnOogBkjQ+569OyE9
KySAzPFFm9WPlh7d3f4+shN7aXblc9PcZWMBAOwcBY9q+6qY1HOgdAu3Spmy4Efa+t/6Vrf9RLkn
sXXWlwga1aDQId7tmGYcrPg5s56yWXuaY+/vYjRtGh5BvvEWkFQnrsyv8oBQG3pTrzDfBE9L9mkY
R3/x+7lCJBmJ3WDDmnxXKZDxfhNUMCuvj4c2yioDaybkWEvr6+ZeyR4KawvGLfNMAjrSTYCNeVCt
VpVFTuuEIq4zX0FASp2vDsUXt9gKFFI7YqpPzNaynrVzVjSxoSzJzp372Q3dfe/dj9XWGIDsIAsJ
esSXmSphNPn6BGiz0gRKx2IMRSn2eU21SkmsLdka2bUBryz5JvIlFPNXh3nuCr3UYAQ9t5q9D8aX
QH2utYcmH/b6FrZStiACB0U2R0WMZU3Qmytj4eSdlp29qmz24Nvhly7TeaPuJvs2ADTQHgZWxAlb
+Zqy6NYQB6C0kzibfCP4tujxPvMYk78dKWQbB5Lf+FXJQeNwlTvNRmZHnc5qcu2hapI7AOF2eNJU
Z+elW29q2c4xbAn4ge9Enrb2ayNO68Ua8nNbh0fau6IacXs1Ugu819kzXWcuYLWaTFfIQCNiuiCq
UarZL7a6x7IYgDDy/yys0vW8GibLSHP6uu33Ns0fiv6nmn0OnWwjgsu+/6Wd1fdPesMbG3E7iZWI
Hk4DX8DGg1C2FhCkoMTQ1MbRVrvlpv3cp0xKn/XAOCkNsuBtdFy6v4Nya+BQagmiTwDs1DzNX8I7
F7d5nZeN02tEGkP9UtbPHnl5bMS+lzsb7izbNkDyQOR/cZmvO8qR1wVoeE7Z2eke2ti459ukm3FT
5mWXRlZ+XDZdWiUdZzO0LVL7h7bbYjeTLsOAP43/EI9es0ckZh8M/YCFEVanjvnP1nrdHJfcMrIK
/0aoKbaes1dmjFJl/1OcF28c97eP5JaVVSoymkOYtgyqn6siLPfZ4Dq7ya1b2CkSbyNmymIZ00+W
0D0UPDDip1x4WaYGnlIsSX72msVGU7IZ/23DyvWjSFVe5qL4Pti9vuFwUs8GvwBjm6A6XdcJoZlm
9C1Lc+I0oslM6zYpFIzFsLfH19sbKbME2Z2OV6Du9EaJI1YipS4LZsc0CzGOAjbJFwhdoG/YmEIW
3rt6woN9FAOIIHKFns9qF4d5Kiorz8WDaBrfpd/L8R2okF1vCM3U3WaZRXaawLrT/4eYDkKkVUSF
iWEuDLfOccPZX2zT77da1bIskc4jcYemEnfdKs7pLYStYcOK0jrw+7Q+FPZf8Tdol1xUxLZnuKRJ
MT0z0b2CJJNDfL2D+UJOUOUl9oL2uc2jl5KSTqjCEZ/Yij9lP8Li5xgfNbjpf99FLg2vtrIZGGXM
Wwy3UXNCks2f4+EY5C/ZFs5FdqihZxDIYqgT2NPVCtVqmVpgkECXWUm8m/uHIfx5ezFyG6LnQ4nD
wM61DcNKIheYbc4cRLgchYzgrjGcn9ashYfblmQeLzhz8BAKKfCIXFuCeLPSigFL7tSNYMK0gczR
AvfhNZMKhU7YPfaBXd8tdaf9vQz6VmVeulLBaIDLkFCu/aULlcylospnc6udC0dJuezMLQCULHww
xvw/IyvfUNyRmIlkyTkOx1MYTvtxeIld/XlzvlAWhW1Uqxhdgd9bW8OGshTCvdoKmHGNENdtHlsX
GmFV8Q8bF4vMDjFDlDOh0rPX+B2rs9vCHUzilB7uo+JzUP80s+HYtXAEDRvZmITIW9fh3xKtDAeA
xBoAOeTxEKOVIQZ3+7Mz2DBPNOXOLdAI6aLDDIYICMN0Gr3XtE2P0ag/dL31l6dPuzrdIg6RLhx2
CpdLh0Fna3Uw1GAYez2JinOvPoyRcexRWnCKd531MRjN+9tHQ2KLNIS6KizJ9KXWXd7Ymma3VuGv
VSrPfqpnFdazMM/RlAXV6LR5CYtWmW2cR01qFQyOCJ4Mp1urN6OVO11shE18BuG2C76U1jG3/cnz
a/2JWbaDZ8TPWvKYKQMT5H9PI09+7atW9oeOWZhiS0dZcnAMKoMoB8H2wDjd6uDYo6f01gB5ru51
x+JotZFvK6e43hoxltsRxVwiELF1dWsUlhWphQ6Z+RQk9RHoXeuj9zkdwE2Od2BF643zI7l34a5g
xgdWYl6Y61tRUdpx8djo89yD/F/SoNj3k6VvWJHEtisrq91jOjF2mGBD+nj+OCImGsXHws42vFRq
BEZq0T8D1Luuso2V00ZmM6LO1xQnR3/OK6b6t1hDpd/nwohw2ovsssoL8nx3oMoFKDn5FBiviCMY
v/8ko+Yj+F2BucFqvPJ8+PCWSnNYyaAbD6l6eF3mndukG4WsXznVKse7MrMKIfFsodYYQPUeptEu
1R5S+yk2lVNlzbuxMz/CiQMt6otWfJ7Ve4+Beq+d9kHd7k39PeycfnPwJmaCv6M8jz5qY9xxls9K
2t6XYwIY58m6B+xw6CvlELSP7pa8h+xrQwUnZGmAV8Mvcf0h8lIPh86EQljpT1zquzQlZ+zM339M
GGI2GOIGUHFvCiNTrlHfFlYKYxdkD94Cu9Zz0H01nU+/H2IJ5OBAqarQMBF+d+FX2uTAzt1TPbWs
BUSDG/7bdLG+X4JcOVnQpOxdIaVz26Z0Cy9srnx5iZQxa3sWRzDf2fn3SXuI/4C7hgFWKD8F67gF
6u96XVY3jbqeMfVMmdHv8kcmCUvnFB5vr0QWxUAuEpp5KVPKELn/xe4NM7SDscOIelwEftb+iIzT
bQOy7qJxaWGVHSrT0GZ6IKa37fRENfVoT50/qJ8yvT5MuUHD6KGxXsxh7zilXwy/3wfBuvtrjADA
2LpyEprNoCYZE7NOHTJHkBXVPoLQZcMfJMLP4o/z5iN6Ak3zVmHaDoqaO6JhYFA5WsnfMKMdmOu7
q3o/9c02RnDK8ampFvMeGoAP5nhHGddOhyPIYmSd9vNm/UuWAlz+oJX3ePkUtGEIkt6BB6ABGTVp
u0l3diaSUMu0cX/Ily9mW/AhmF3t1Rm0oihXo77gG6MBWgXpfmGWPA3+ilyEGh+Nx+LHpENnMhyh
bD5Oj9oHdT6GmqBhypCzuu1w0pVf/JbV2ayTWUH1lS9u23tn+WdUGOAv70rbr9Kt7pSMyQVkLzwu
FM2hHFkPD2UGJW5rZAAjUF+KxAVb1/mp9qjUD8HsHIMwRtFk73ifqvgwVXezGLgfh416gywWXf6G
1ZeO6EqZueCOm8N8L/htLXu3KcMqDun6wuN1B7Kb+rMHpOM6THhxM9fTwrgE7DtkO7r+0BYPY/5D
Nc7D8N0OtpoE4u+9sUfOTIwVj7o1QY21VIVXWGwsdcg6pkycIXeJwgSTDbe9RVZsgAoP4QBR3yAX
NK5XFiZVoNDyZTw8HZCd+1Brzk7UcoO42nkDyC6CFS+DDxtmRUB4s0DICXj78yogj7w2mxtp4iBt
JEh1vWO9ZDuESoPm37HxtXOaeI/e8lkrlodkIz+SkUDAUQb5gy1SAKpu13Y1NaqMbIQjz9P/SZB9
jo3yYFlIF5bviijcN5FJh3X2uxBWomXx7bi9I7HeeA5Kv+7Fj1h50xQUcdJajI6ozlfayLuRARWA
xffJFk+87HajIgbETVCjwL25Wu1kQ5gglIuD2Hotq2bcRUribLiQpDxG9YRKs8ZLS3DAXRtxktJN
3DAhCDjq/WyKkrY/vYSTxsTP4AftxubJzjsE/44ABuJA6/TNceNEtM84iqMR74o6ePSy7GfQBFtB
XRZIYZaH/JKaMKd+dafNdhh6qcr8Umc0d5Y27PP83QIRSr3TonfZfA7rwo/t97r3Bb6SZjxmqn3X
DoiffQq1rXae7EOiv0JVml9EpF257VSOagPpDcOuRpXeu06XHOKw1TbyelmUw02Qb4PZHizUyi+L
cjHmajJhJx+CU5QphyIGERS1e3TS/a54aOvhJXGqPwjgoOOQUmMMlCxs5T+M1gHJolx3jgZ3x6SK
U6Uw/Z1uBxzZBl4aEf9+kedpWmlqI0ig89K8VMsXM9qiFPvFUbOOaJcWVp8oWHj7WSWbF3lPpd3v
A4YMrLx8UBmIKZzFz0PxDsghno7ypyR9VMhE4AJD+vJU5d0IXtP0eZbAZxU/WKXzPhkPYbYcTePU
QryjNXedfnTiLay/zMkvf/Xqk6dzowBeF58cruHyEE6u/3+kndly3DyyrZ+IEZyHW7ImjZZsy4Nu
GG7b4jzPfPrzwX12dxXFXTy/T/jOFaEkgEQCyFy5lp++RqnXJn9RW+N5AmUSzBKgfpawBBpcjKRw
CL10MezE3UAiO5Eqh79YaHBF5Co5W4BlXS70TO9Hn/h/SFBtMDmRJyUbWfK1AASn5n8sLBZaapR5
HFumrFBAVwymZ4f3BfIz18exbgVqYZ6O4gK/GEcX6GnWNewKa7R2PV3n4jk8ThvbYi12Q3v9HyuL
sWSRX4WOwbbI5gfVN3bO8Jv0dI/Igqrucjn457wiCO2Bvae4Dv2etfC2YphGPXPoc4ryR1ID2Zg8
dBAgUIwP/mb6KNWSCYMNkxrDpRtEtZ/kjQ8zjOAgmDjznOFlm1FYfO+7PX9mZTEehjoXliDdCLty
n3bTs92LfP/t3GzBotdCs8hWkDoWtLu62Mdn8csyk7q1fBYqhZ08p+5UGZ6RfgPVVurJXun3JFuu
O+BqZDizKFznzGKUW4EURmykpuh3vqoeJgfZMbsPTkUbfq39raztqisiDofwqtD2fLdiRZJVieCc
SfLaccewNk6j2dzkeVK6VRpEuwF/OqZjvHUFXt1pZ4YXixhCgTBGOee8KboZugdV/w1c9G/8EVJm
+BKFXM8SaxtRiPdnHyIT39GOgD4SXseN+fwXS0YnMkUTot87ZZrADxsQr8QMahtup8U341ennzlV
iqOTbFHUr9U04Ekm8wu/rS7A+pcOoud+37QScdAuka9X5hOcCw73957yUOqihxc+yLeZC09perTM
vbVFBray+UCfgG5ipLzL/lAonDloGGiSYqSoA8RSyuM6KL9VYQWFFirHflBsXFJWjQHZAqxKlg3x
n8vBWl09polEu9ogT/lurNPeK9pM29k0YqNujTLY9aVctQdjI9hasZ7LC1+U2MZgDC3dNqMG7LxX
brOp8eQ536tR+PO6rZUNAJgKyb0/Qu72n3LK2URmla2WMpuPShjAuiAdSRfQ6bHTSz/eeCtsmVoE
lWYq4lCi7e9e8XlXRp2rjLFbK8n++oiE6y3iMqIp4rZBd7nghLxcLSmd+qyzAGXXQz+RbLMPVTh8
v25jJSIT+WmI0h2eI+gAXNoIhyC3SgOYtF4hzUJf1p0cJPu52GuNsi+i7Dvdoa30dt3o2vxRsYTE
HmJ5ekoWe25CKRrxcpvrGlDVpH5NySVK0s11IyuRWEjPiHc5KT1gV5cjy8zailveGfdt0HiJox7k
4KNxG8IJLL3MWwnKlWMGXIXYUzRowo67mMZs6kxJnjFW5F8yqDqjVy323SHOPIAH18e1OnngSAGr
CYaSd43cZVnLNHwxrrjQ3MCX5CNV/cwr62naXTe1OqozU4s3jTSnPAVK/DyiDCe3r8PwcbI/1J3l
VuXW+bXm7EAwhSAZdArksi+Xq+vLLs0GhuUEH3sTRArUktdHs5YkIsILkg0bFW964C9NxMkQWoNG
qKVlwA2ciqvhRAV78pJUcqNmPkbZL4PcnyNvoezX4iBi01CI4BrvdZCoZYWoSdH22kzp57Qb0ccq
bqPY2Ud/URaiSvtfS+JLzqJgj9RFF5s0uwZtXXpKZKKM6I+qZxupvOEda454bmoRnrTZjseioMet
Ct/K7A31E1u/vb5k6/PG6czGIm+5JKOozcxJC4vRyHrsFZAJWsVtXgSHqNsIFmveR3O1oEKCKRYx
g8tpq7Wki5Mc9uIeViz4LqQ4O14fyh9c/DKaQ+7Dq9Eh5cP16dKEUw4SXN2iISV1G63Zq/ui8MC4
BCdr/jREb3N+E1NPQZJnQICl/NrCMzN7VfqKgpYb38bBDYT4IbDxjQ9bW0bIc0BxAxakSr1YxmmS
2rqx+S7LhsFD+j3+P7Btr00veVlSwfROEbgWXjlU2mj1lkMgyScy+ArAnq2U6Fq4PzexGIYfqGi2
IZN532bxKVAfpnjwTKSk8uyDHwe3vubLrgJmY6w+t7XtVp+SYmdM1rFQkp0WfjSiu7rcKv6tfhPh
hlWnosQF73LJJ63sE5TygMhaxYNqfgqnX0pc3am59lhr+g38fVsgLjHKd05GEVDctQRmdjHRqTyr
PU38tPMUT4pSHUrrVyeyYNmdmb1cd+i1sokuoGI4M8lojvHL0Y1SpphBQvupr+KvenziuuAhOXCK
ZPuYTM2uLUn8dA/jpHt2FD3nzfhkt/ZXMEGH65+yFiYYLohquiugVVnsXt1PSnWUCK+d9myEg6uO
X/sSzp+P182sEZDr5PfI/vB0JfSJrXQWXJVaR1fFIhHdVfonx6h/OUF7p6eoOczRZ1vfJck+D9zI
r62dUpun69bX9im3Wy4Zon2dGHJpvOmkTK2g6LhPtKM/W17VhoexyDYOyTUH+sOYzb3T4JWuXloJ
tEkzINsFepH0rhlXEtiGHIw6kLmy13+GjbSRrV0dFowQ8O6wfgT5S4OKOgRQoOgU4ckkio7vynlV
7Q0HuW7EWJaHHCnxiTxGRDXxTs5uB/Ok2Bv5tLUQB1L4/46Dqbsch2TO3ZAKMIHU3yI+4W7LS60u
zZmFhffNoR+SzsD7TMQkNDq+oUH6lXS38O5uOMHWWBaxNJZ91GWoS9zP9kMBhfkUbkTrtVfH2WT9
QRucbSS9D0F7+gxl7lxytUV0aAy33+XTm2Z/CrsNaxurv0ymjqGkj5EqlkbaVWF5QL1mX5kbEIXV
RAL4WQFXIpHwjr6iDvPQDGL2pyyRfR5V15lVlHytY++QIq8nSJ2+IQAYptlz1FkUtdMjOo9H28x6
t022ivmrS3j2NYt9bI9q2E42Hm9FPdLwo/VRL7WtyvmWkYVHFkOiOKPMkItc2U/Vy5RJ++tBb8vC
4jzrdKOtMgcLTv6aDXeFvJWRXI/pZxO18HVgRaExdFiQtC9xp+/9+GaKO7ir9+Rao+FWCftdkcWe
De/49bH9Lx7zpzYnCpvLXVBHyKI7QoB7UJNW9vLOMFUv6pIu8soxy5WdLReTQRROpsGF8Xl4jhUb
juJqtmbonQqtPHWqkkdHP4ekfu+0EYloJ9e2uuPWjldgAySgeb7Q8rM46E1lVk1NYH/qxPcA4rj+
dPCHatdLvzdmRHjl8vpybmlxkMt9pNnBFFBSblIvNkHXOA+x9Hn82IKxe9EdVzHZLPDOacqn66ZX
xwjhNYLGIEFJhlyGb6NxUinXBA25mrlRrClubzsIcGu3TH+wkT9auxeaZ8bE72fhT0Nts+9GwC1h
NL9OQ6DdWPkonqGh7FU9LB4TVH8He6q37vqrcRfeXThySffoxsIwagu1EWZUnVv/Xw4X32j4MKn3
wXCogw8xyWlynNendXWkZwYXT+7UUCQ0gDE4NcMRCgDS348j3S2hwnvOMHbhvPFiXI31NlgQcsfA
sZbrOFdwFpEpZk+9xVp+OynNF1MBNnR9WKupBAiOxUwCzoZn+3IFB+pCk1VgJgcEjxBNqP4souMk
pa5SP4GYdIuKkulW7XHNSWmFZt0AZJLZWmxEv1b9LHFwUroy6va5LG+VInC74cvG6MS7ZLkNz+0s
3i3xjCx7HWNnyr/UZIcfdK8M3SiFAsqLHvOdbP0LbniTc+264dXxAeIRjxeDZ8ViVp05kmNrZlad
+hkMlDO+wk5tdRsntdjK70YHRlqHGxSQ2xKVNAFBCPyspSRkoJzZeSZEjM5uDpC43EjVrUZ44CQA
CgGBMqZFVCnoUMszjfqd9smCg8A+DNSk7ejLqCiH3lY9Xk9uR1XU6nSaCTw/eTCyHxkw4+vzuvpU
s+iWI18INkGxRdw9CzixnJlj7DNkBTb98ldgHqpy33de/i2SX2v6Jcx5dB1UVTLjftZut1Kxa+hR
6PGorkDNjdTIu7dLFqW2MYq6Ual7XfJTn0ZXp40uH07DWxYfBggOhxtlvB2dXxtDX11t2nAEpIf0
9rLdWrZDRIBC6juq3bs481h8jxCFAyUg6aeikw9tdgQ4I+CUbHSv1Z/ltnLnqXQF+8oWZdNaAAaj
Jtg/aZ4Grnu5ELmjpUaZCpRIkttuWiPhXTifohZSNSdJhn2cIo43UJehjyb5vjEV4vR85/hnxhen
a9KWdS2V1ELhu9qFtfJZ1773wT3V55s51h+brnLDLNgXb+EWl8PqxqYjAUlS4OT0H14Om/tVULQd
FXOoZVr7IbLRB/kwbvXKrU2uKC0jyUd6l+fkpZW8iGoTOR3CY93fBVF+q5YdI6s+V6HKwdP+mGvl
m6RlP6/P65qHnZtdREu/man8z5hVjy0lw6DM9pKfu75VPbRTt7GV1843yml4MuzdAr1xOcbJ1KSy
nZnJpHyDUa6A29KKNuL/2qFNcwNdqGLPqstbQqOnYShx1cYzAq/QvnPU6EW+S+L9BEV7UmxpIKwJ
x9AUD+YYGK7oZFuESVmtin8XzUuj8qLmR1DBWFE1CHU9O6culQ5lyJO32kNr7jZTdKpUnlftvLdL
+0cZyhsv+dUppsYN3B2qDtJKl1PcSXKqSyHrqem1KykviQZWztpCxqw+PGgMQPMH9B/RcXE1Gqa4
VNEgZE9EVLlvujZx5cQCsdTv+ngPzF0vvShHe3vjkF0dHgh30WhMaWzJ34K6i5GFLeSrWW8LkhBj
NHeDv+Gmq6MDYYyCM/1rWFmMTlVaNdXKjoJYFBV3do6KeKLB8u/4cnzTzmp74OWl3U0l/1XY37Wh
gmyfN/Gn63tzrYmOHCXlA5HgpjQnItPZydfWfexIvKnu++kpSHZ1NKCnVyFLcbKsfTHvDUl7gIiq
mptdkIffVf3k6w8SdL6FYMhtg9P171mb/PPPWXg6jLtGTSkcGiwrPnXA7OfxJZe2fGstENISCrgU
iDBo1kWgn1spH4aKUyZrrL3lvE5jfVdYwPZMOjWb4NFSK7cq/qLBXDSi/sfqIvymqZlOCeyQ96X1
lqm9Z4MumL9Yo+Zm2ewRIb3rc7l2qIBNIuUGFQDHyuIsnZrRbgMV7nUneaE7+4AUmF2FXmdv3OJW
1wymFjCrfyBsizULosYP7Il4IOlvoQRBECx+rbqV6Vi1QloZ4CoUbFx/Lx01IOHW9i31z6JJH4zu
N6mkQzD/vj5la0cVYqf/MSI+4mw3TFVWVZ0oU+tW403Vmww/lP40Z7t8qDciwKoPnplazFreJFEn
xwUqvIP2VaEJOjO7/VjrN1aK0ICs39j+uI/izbi66hVndhcHJOTqiDoBt7oPGv9XSyLWiMZfsynd
zTJx/Pp0rh5c/9Z7tGBcAgBwOZ81DVlWIBRh+navh8/y6MnmU54d7P5DHvywYY+35wfLClEDfgjk
bwGpvoJ7/phuPexXvYdnITjLPx+y2PFG6aiDLqrnZRR7ivqimolbzsfrwxUuuLw/sgVoZONNY/C8
vhytk4BKCnq8RwmCHX0P5DLNDa9ZXb0zE4vVm+Z+MqUerwma8LE2jZ1VN4fQ0n8JQePro1mdsjNT
ixPKrwp96MVoouZNLkEghr/Lrc6FdRu0+sNjRmfjsrvYKIFrywL/VMu5Z0u/a7twOdP/ZiD/NbJY
+9Rps7Jjv93b87PgOpf7h37aao9YjRzmf40sgvuQTZMeoVFyT5kVkbRjKX1WqF/P6CwVwfe/GRD8
WDzayLAsAfyq3E+gF3CCWgE0Vr+Ulu7WyYanrS6NDReKoEMBoSac/SwU9lE29KG4oMB9P7h0KfUn
eyz8A8JLzv+nKfEpZ6aGIlUUv2Du/PxL3mW7oXqewMxfnzTxve82J9V1MDQmQK5lS9BUR3nnawMQ
k9p6GWb7t7TZL7uaznBEpfcP3yqNHJcDyazQ1LMG8YrMCuiJDPtHRc/uckQrgrY7RFn71LJN6Q58
kErS1P3eRB8cOEW4S7TgfjD9jUzO6hqefc9iDUFC935ogtpoRHlleIYfqky+XJ/XlYhEPV3jvY5+
Gsm+RdCr855xdvhJ3nWnUbbjI0yPxS5Mrckd5C0qx7XOrgtziwBYqk7RByPLmJXDIa8JF8O/lFl+
seXhqxB8CNObxLqRGmRXsmwPu+UuUjbiiTCx8CQ6DmhhoS3JBBGzWGVp9HUznxC2L2LUOWF8N6TO
q+V5jzjjUzw+h+M/P1cuDC6WMTFDeYKsCkQbfN0ANKxpr/u5vWFlJYJdWFnswgahFT3XGdZUvMHO
Xx4UREkpMZRbsM21bNeFJeFSZ/ude0YXtxTH4JT4GJrPZTTsOu1hPiXGE5x5O71AVOehBX/b9RtB
4H8xDX5JvFwhYl6sHSRctpw00OxG5qeE0zko6bbhXXlMlGhvQ2wA+fmDPX0cTfUxq7bgviv7kYGb
9JoBgXTeNbXlYwysOIFcf+6zXdLeJiDdpPTj9Q25crGkgA8wHIgvxFLa4ty2yxQwtU3VLHqDD6V+
9vW71EDzer5Xue1l5u/r5v7gRN9th//a0xd3PHiRg1ruaZoNs8OQ34T3ySl87tJdN3yQ68RFDt4i
T61+nmgYVOg9Anff/FKMD37q5cYuGNxy3CsfpKOy1ee2EvGBGbBRRUlOJBIu3WwE3oom3cR7S38j
W17YGyNf3TD0aVBpUNFReSefG3esdSjSQKNyFw5fIkiow11gvAFV3sClr7WeMxaursB3aKtyFn5b
qgEJg4i3o6KAQfs6ZDtF/6K2szvVEMlln+Fu2aW6dW8Xgdebh3z8EBqHqu52Erdt03zdUqhZ/yCD
PmnB30TFZfFBER8ajg4fBL0QKqNmuUseaT09BOprl39M07vKcigR7qBVjPQXdVd2r7N+CmE4d7K/
0P2idoAOByvh0MkpFuosnlhymMxTRH/OCC7WML47Wwm/1S11ZmBx6My1puTOiCf5zZfOno5DNd5o
9q1R/ax1+/uofUnpiLi+rVZDxZnJxS5WYvyg7DGZpy96dBvEPfUlbXfdyFqZjq2B2JVF2YEiv/iK
s5kjRBVKnAE0z0u0UVISp/vEcayDKiOhIzttewAXNLuBPFIL1SX/2CtRv3HurE4uvIhQVVHjh8/m
8hsyc6gG8qnEq/KH9hUv2vNMzGUQQtrs2dbz9SGvHt7sI0otKMq+4x3rZc0PMtRn7mlh/pAY3Q7J
HbcZTkaf3yZPo9x2Gwu5GoXODC42ii8XYa2NZEf69iEQ2gLKlvuvTqBI6NMlQwZvmShNolIxEhul
QEECG6c/ss5TGi//l5ns/bz0EAHbGNK6QQMUOqklMJSLiB+XMe8S0cprGSjJlvp9PM57PU73QSZ5
sbHT5X2ob2EC1jKmKM2r5GRp+aQTaLHLqzYOuzgI0Q8S1OFVpkSeNZbmrlNT/5h1EH+1szbDtW0d
a8OJT6o11R8nJ4g2/HV10wBShz8WrC7ny+L6YslpQxWK+eZUNY9KIe8V7a03hkNWP9fdq+Lfh+nG
JXvNieDoFy8xUgtQfl/ukcF3Wn2EQPQemm83rN5U8/v1bbFWAYWi4X8swO5yaaGd5K62G1oZyt6N
9fyHOuzHO7nrv+dFfzO2H1QKN+OXIH8JaHWYZUDg5sbOXL2b0TJKVhwEONmTxSfoVUMsErq+Zlv+
Tvq8dK1JOdAK40nt+CG1UoQ3d0ZIr29wagL1Vs3V08YsiFizvMuAXaU7HdU18uELH5vidCyDhpSp
pIRfctQHAbfs/VnyMlM9qbXsyZBJGDk0pzDgjJAgXLe/trHOzS+WGd0TJsAmVsDFAodNSftn5aq/
FOgqqA/I9U6z4o0jYO2cOTcpPunsBFDi2KjGUkTf7kceWTtRMAs2AZOrA2PnguFCuQqQ7qWVKG8L
eVJ80ENz6rYyfazhvh6+acGrXNxnRnWglLTx9l3dphoNpqJfARb+JaoxSZzECBuZbWo1nCXf2tGh
RPctynxIf2ePJ4Y/zM9ZP3jXF3Ftr4p2KoGEpjdtadcKe7WaLNo+gsQUbI+RvvWMWHtywwUmuKy4
fcnLrFk/KBNiuESD0nnQpNjNoi/dWLmb9WLh7cvdcG5neTKHahtKAUnTXB93aetHnpZq3LDUbt5P
hGIunslW9W3tfD63qV56SjvTvWWX5Lbm5GBXX8ZfdvHaoY0+uGnf/MVKcY6gnkC/E8/5RcCB7FeT
h5hiU1e8SX7lmltNF2ubiwsy/1D1oE1xMRhnHGvJmklvzp/i5kFCmDtqm42YsaYhDigPBAfIBQXl
pkXQiGWU7pyUR2Ubteop8u1pN0VFu8udXkIQU1NOIOggFcgjx9P6tNtZQwtJrlEZrmrX5WvaI5rj
2Lsi8H2PBjBxrE71fixq2/MR1PScNNgSJ12bGA5PLg98NZX6xcQknRbGkYzIGC21HoyAtu2a/RYI
bW0jcpqwQegzp61t4b5R5wNyCqP0PiVNqvRvebHV7r3mrLzF2Ob07OA/i+NibJpSD2X0JHhgexI3
yKwJvMZ8IJYK1NImae7qtJ3ZWyy1nvMKsXlHA8J8rjP90BeDt5nQWxsU9zfoJcnKQxGz2BWh0Ru5
ajVoSqimOyXsd4UysDzuHbk+dEV80pvi9M9D5rnJxUoZvdQUaA3C/h78ILm3k6E3vm5h9XJxbmLh
cY5MF0rtDymtKb11NOsBJLEcDndOVQXHnPs5fMrtfCxlOuikqOQJreEuWZgqz0jVyVsd0mu+ef45
i1dBOqdSZxmMOOTOLlBuw19UZUUJChICh87Jd2R1kJD6adYjQ2P0d6r6rHSwskkv12d17SCCiADk
HEVTVEjEKM8uD0lo1LWviEktHK/PBzcGp6E4aF1vHOZr9wewNrCd0ujN02Kxel2tlVOf6+hpIDky
j/NRl19j4zXMjVs/LHb1ZO3DZOtdteozBFb64Tlp4TNZDA+IsCTBs4ryBewi8mA8F/ngRamOotnn
oZ/32vQ1sxLPQqKgCIed74Cbuz7BayewA5jVIWcI3eKSj4DA3fvK7ItxQ2UkEt/0POax14727WTl
e2lTLW5l95vwtAm1JhtpYHsRYmZ9KAp1RBW4lkRz5Z1V7nr9wzQnnglh0NYBuTI+2DJoAASyC1nb
soPfzzs69lPWNVTv1eRrPv6sf5TF47xVpFizYwnkhUKyygSqsHDUPLEoaJkoZeR3un+fmMaHqWle
jA7uN1X5cX3R1l6qHMVgh4TW33sar8SJbKsX1horU925V8pd2SA3ldSxQ6HO+Zw6WX87pFbrFaBw
0avWh2MC2PF4/UNWtic8K8B4gVCJi8Fi1FWp1LLSoWgg1ZXXlz/nbmdzf+u2euJWdidofZKsgvOJ
1PriDdEibJSPY5nd1zr5o6F1G/umutEcT5khp/6dJ39xAQYiikgpAU7UYBbhoIyjbIyE+ERscgmV
P0lltFMc0fmwxfe1th1sEvVCmc0ixC2mEPWTwcp7I70v/L0kx4ckVnPXMMPDUDhIKFYZWTJ1y39E
8F/cu//wWpFcAIkCCPvSW9VcCgPbR2nAUob4ERm974pP86bv+KHjDmkB/X+ZZAcfzPBjF8zlUbXH
/GVM8hDK6WHel5rCK+66L61cPeiJEPwv4EeF1tTlN+kDqm22j4JJHvTZYc7SzotC9qnVq1v1+rXN
yoXqT0ygVruEUdQJClPQAaDOM/826+m2h8B+x6vg2Etblec1gAqhVSgOGQBDHH0xrFLRIqWPcuRS
6np47EPL3/sAxMH+hMHeUJXoVOSFvY8o+XmTMlDUJXjux0EQQQ11s1cGRFzCVB7uxjkfD3KzSfi+
OhugBOn8dAQBifj97IxttTxDpr3OKK8UxTEpSu1o5KFzSAoz3c+GHj3pvp/fXF/ttcgB0EoAZgAn
vns7NxDrzy1oKGB43WNgaU/T9K025cKV/S1C+5WbkMkRB2segGRBP3E5PiWNkJrIcfayvjXM57TY
2sIrY0G6DqTlHxlK7hCXBnItsNs5YIlL42MffZSgHVEUr9JP16dsZZ0sslemDsUhVbcl1KmN6NhM
lIl1Cjlm7MfUnl1jlNxJbW+q8ed1YyuTBsMelx3KTjASyAu3VfLMCcxQYTfmH+L2Icu3BFbXDCBn
wAuN849Iu5i0scmTVIkZTVOU9j7RFMltm9Y6Xh/GSlCxNEgC/0juQDW/8O2JlZ/gU8vuuyZxtXH2
lPGF5NFG6FodC+VQakSQz1AOvHQA+sVoa8tp0HZ0yk815cI9qWF1w8qam6FgTq6JEhRtgItDsMnG
rqAGVdCa5/9w/Cc/tA5DYp+C9C8EGSntkvnhggYl67ILCJ7SSKtmJE2ksrLuar1pXCvUs1OkB9r+
+gKtDIqyGiYEsJNk2uKZUtX2GOaSg+aNlO5oYIXGRIP0DiqT63bWrtpUMEDiknUVRMULfzOyvLQg
KcjuRY7ko6R/6cx/1fN9bsjuIN3Z3gx9bvsktbsNu+Ixuzhq6T0SQucCX8/l5dI3wtEXB5iGPEzR
nqYw2ev9Rycf7gaF3soxeCiMmgf9nWVKG5bXZlYIaFGnR9AHYo5Lw0Hn+KTbcUrxtmh1iIqK7yME
U+rL9RGubDFufrDoAgBGoHwZloIG3F3ZRfl9qr5VwwMtY0r4z1sKMUFFzYFL1ninqtnN3FVkK8vv
R+k1t15Div6bnWIrexhIvqCQhiX2fc0lzEY7jM3izzAMahHNFlvH6nqcGViEoqKUxxo6h/y+dh6A
783oV1T1w2ZKdc0MDx6UYVExMwElXC47hEp9bSpxfq/0d6WNtm/yrz74FhXfrq/6qhkSRaTYyEuB
Gbg0I02qXFddl6PFrR2zfRMwGrX1nK2+pbX2AbqJ/mPoTxL+7HYyWUlSS0XP2neOq9ntHoOoi0fP
HOVNfyduo9FQuanxOU530WEOzHu7cW5nCM3637Lz+R8Pm7Lun0sL9WyOx8thG7NSTm1IYjzPX/X+
u29+lMynaEsja2VLXVhZvAmCshsKJadOlTrDrbM3ErQGyi3yqLXyBU15AEo5TISS6CL0grdXI0sn
OU2VsZgsdzgyl5UsC3phwzjOkemqWn5/fQJXh0ZO1iBbSnV82ZUSZ6VSxTDr3kfyMSwrN5aelHYj
1q/4JtSYkLJzksOyuOSdoxpjWXkHSFLXp10/BN5UFIcEnLufhBtBVrj5IrpfmFrsNqcGFVjZmJrk
BzPu76K05fy/4YHuSfnvsMlPwRalv3CxaybF6M82hK/lcjO2QC7t8QUCteLOsky3MeadQsfk9cXa
Gt3C28N6llXJwlRp7P0vU1U8xeZd3r3W5lOVfPedcmM21/IakM8Bb+Wi6zigRi7Hxqbw60kBhzg3
z7GsurVEnyhKW7Ou7aYwdHVBsO+pVkBJqrI3SIXXXPPc+GI/8HLIFLVkLVXEBFXFVbRns/t1fUb1
lcU7t7HwF14QwTTk2FD6Ygfh3i4wq41hrJvgNOZurQHOW1w4Ytiey0HnNS9YxR6bwG/2viJZN9cH
suYaAkuDIAykYvTfX64UyTYtrzsDLjUhSOIMXhDaUC6RJVG/Ne1N0n3Mp62H3JZN8fuZ50vyVNdN
hc2CMgFE+RTz3To+NFN3onu3k387W23Ta3sNuDWvRni2eHgtNoAacaOUdAfAgPpdKR7QLjjB4sXd
I42f/mI+zywtxsbNo8clfDw/Gr1hKL3RuJubuyB5UXMFtKoolPzzZwsPPOrlBhcfLmnLLtNcDSJb
MihfNVQsDooyPA+1HP3zPS2s8GCF1EMUyhb+aE5pNWopCtJ1NSKGIR3i3qs046j2itsEP6cO7P8Y
3fVffOPm+py+PwewTG7hzwuTZPOizmQ2ZcRJQ4FCVx+GNBXXrUZ7obvwupkVUP6lncUI0zGS01ml
aJZW8qkIvsUQ1egwkSXgKer2q1q9KFzBkSqbPkNq2OcWZQwFGRup3GDyer/1+RCeh6TW0cuh2/5y
g9hSrZl1xoDN7FFrQ8+YX64PdcPAEomrZU6NuH1BOcaqXD9/jbeA6CuXEoYgmgkFtkFkty+HkNha
l9UWc6mG+ilpjEPZPOXyQ58/xVOHANNtOsIcOm2REIlwdXmoYlYgnyjjEs+W4WwyUJfrFdSh1XTP
5aT+pUpPWZTtW9nebRbtV2cR3RhR+RE7Y+EvY6ygkTMKY6HlWtIT18yNg/v9UcZwRLIIKC+XrWWH
cewbajiHWEhChDIB23QAs4ti63K+ZUYM9Cwg8+gD3yDMZJQvRQdXkz9MRvdXgxGQDUG5y3v20kpc
K6rR+fO/RcjpMQHfDTX+dcde6fqAXAmXM8RTmQrO4vCPU9K0ugxtY/aoZ+7Edm24UD3G3VFXX41G
8wK/9cIpoWEyAKO1sa9WQ8i5+cVMJiBuIj9jY9mTx+31MTM/qegZ2/KDlCpu1u+kkv7N7tWOjX2r
VicLHtJMgtHe3OwxfH/mCZop0j+87aBJXfL32E1h+5nODtSPVf0ziGr6W37HtLpsT/r73MilqcUl
YgxSQ4orRh2jl+lXhzB4nKLkgLyDl0W7ws5cZfDyn9eXem33nY9vEWFK32z7acpSkUyw9Jei3zpW
xR9YxhLqOMD7uDJwvC5GVdVyIcszlXdZZgWtfRV9DIKXQD+Zx/FFkjZ2x1rkorufeI+WEY2hi+Gk
s1zm+oS1KOjDg1LSDuhPEmqdVpPcmJ0FbUNHx5Blpbvr87hheAmmtGotN+wAw5lInp2CYZcqP0fj
aCSfQhAW142tHeVno1zinOIUEEWTgYPpC9s19JfACNwpz2ESOFw3tB4IVOrh4pEKm+DiymfR7mrJ
Y5/eT7x/h/YtC9rHMnxofhbSrar9lDS0Pv29jKpZDzPZFk5lLaJSpeDlSvoVluxFHFArKy61ErzD
mL3SURI1D3n4dn2EqyZItXLwUEjATy/DqTzDcKNNanqvGTdx+ygPB7n6dN3EqmtQMxCdEiTElxdL
M5YDNag0jh8YD8IHbXir6SrLT1r1i7K1d93Y6njOjC02wDzW9uwL5IYxBm7rowYQesOWHu66EToI
YCUx0IFfTJruQ05ndxixwhdBSmJKX5q63/I98bx9Fzmgtf0fKwvfgxxZiWIVOIiFklzU7Tr/pOn3
g/G9t141a1e1tkcHfZJ+FFqX12dRDOCdaWQnIVoCwUCbxKVXaAVacpLPkkVKNx6DWdPdya6VnZLV
UDBVtrZVYV/BgxP8SehyT/2z0xauDvNyO0S5za1Zn3cQHym9C71ZtzO0hwG9T84FD/kgx3hOAhIO
CcnyLWndVTc9+wKx6GfXF4V+6kDq+ALZG4yvdRK4cX5Mb8nRW/FWmF6f3/+OduFAjhkOnPE+r6CZ
/qrw95h8knz6l+Iv19dx7fChSQkOVADm3GWWu8EyqBK2cXZvfAurm8LaNdbXPJqejOCD2rZ7tZIO
1w3+KdQtPQcKEBYTEKRo0L2cxVE1aKlMQ+oMTq3fNoOWua0mdOX6fqDzOMloJTXnA5fv6KabinAP
nlQ6OW3TfRiSUvOUoi9vh9aXPheO/yO3so4UL8kEo0KoJAfq7OY0peyFEMfRzDv7NglrGK710Xmw
lci5oyAe3Fwf09piQfEskicWb/JlSSMNCqmhGJ3eS3ZzsDRwlm3ktXKyr+1/3oUFrz6sj39AdNw/
RUg488HeiIbEhLfl3mhGV61hHapcSd5Yo9VXFQ2EggcdNhqqApdWZB1RuUDAWeZA9b15mIJdafff
9XyOPKcYfsRJlx6UOvV0PYPooZ/21yd0/QMo9NOmBIgYfYnLD4h0s2yqQcL96x19xfNdmx1S/SHU
nu2vSe7236/bW7vDClzB/5hbBNJ4TCNAB+w2cpa/6vRF8RETUsu9mcW7tt1onRST924DwMihAFOU
ofhbGBtbWN0cC+CKJnlzfpB+ps34f0g7s964jebrfyIC3JdbchZpNLItW3Ji3xB2InHfd37699f+
44lnaL5DxEGC5MJIarpZXV1ddeqcd7F9b9jx+ynz/xiLLbb11eWBO6bKRquHu/x6NyeIzfom7LNz
krW7oHoQKoEOOKV8J4XJb1yvEFUJskamguQfL5cLB627RJ2UBKBGUdWHSir3cuGcinLrOlhf0k8z
CwexZp4iWdwJM6C7ivDYM+pEo2Wn+vMpmu0tvcKVUjPdZoFvoKFoieLe9R7KoQ/jhAWkTC0+j+1d
DI1Cndd3egCoQvbqvDhS5gurP9tmSwVl7dq5tLy4dtQ0pHBqFtm5D3aNke7kbGcE47FtpBNuh8Dc
0+3DsJa7MNqrUqjlrlWXuqpKKsVqpYPvUZqn3ETqNHqMii0inrXvd2lksZ3mSF3K8nGT1LoL4aeL
42I3dJ6THLvs38MT+HREZh2cJXCYJaRKMetC70IDzICZ6V6vTLk3S5AwQPa4tazVvTOh+ftBxvDL
VLQ1N4rV9QNuqfXmQ6zM066Q7Xs1N7aSv7U7B6yNQI+S/kHTee2PhQbj8FT64ATs0pW6cdeFn2Um
c5NyIxavuR9Oz1rwBaLWwv3iRO4Z7AfZExkHaU52Q/9R1t3qxfbzvd31z7edb3VZF9YW5zqECQtS
OaAkZOfjfo40wKGd5Y2lFR50ixz3trmVxbF/ClVmAM2IDC3MmfFg5LFOLG7Q0ppmdAa+Q1Ggtqe8
epclGwdrZW1USGgD0wLknb+cmXSKriiHThzk6m5qzmDgQxN6bnvjg634IGUvbk3atD9O8bVnJACP
gpzm1FkGAW7YXtWdjE397pXzCwKVaEgKwoqWasjaZMyTk+B+VD/DQN9L41cTLuXO/AqWYOMjrWAi
RX0E8CkSUBhcVkg6qWI4qE7yc6ZSzNWebbs4ZJ1O4LeKs9PoZ615k8D0ytSwA91+S2T9GB59Shmh
8qDl09bvWXl3MTxFC4RpOqF4uEjC2nxqcx2gJXWofTiGrm3TWJXqR8HtHAYf9NTTnF3X/xk4kIqm
yuttn/0xP7VIIDBPp5p2PHBqQ7/+wLrUTmPQAHHIk+hY+qdhuK+khzqUKPX1TwSeQ9BMvP4arx47
2TPyl0GuoDF7HE1mIh4M6dW3Dl1yHLp3OV3uQTn12mvOk0lSHyL1mLX39tZg28pMGNMYoskAghMS
1KUOZZ3JUhfOTX6urF0aUZMxg7vU0T1QYqFn/Z0ZbhlMe0mZ0THtXX5VLyMy8S4ZHoVSXzNbR5Lh
90OzlU+LvfplLxGAAPKvI862hFPLo9mTUQNbkNQi2I/kScdSr9qtcvFKnKE+I/J1ggy9LXGcLrKi
TvEb3agZYnA+hcOpD/+y8i9oK7uFFnvIfNXD/DA2wXvnW1y/ttlrGPWfOrV2Ca+oCd71tb+Rpa2E
IlEvAtJMnw3M3uL3DHwiC9CDIOxKvDbt3rpZPc6x9XEot67ENVPwPYKnpUQmWD2vl9770exXguws
i5KdHd6rRuwWY+w5+VYX44cc3OJjMv9P0gnqi0ixbB1S7pTyoUNQMlLtXeo7npR+l+zcMwLjnTX+
3RxjgyfL1B9srf0U+s0u9O9arT8EVGjYahqaEhp9H24f17X1/0CsUp0T4KfFVseSbdblDMHPXP+p
+AcEKszyy7iFG1wJ+hwscNFkpuBWl/WYiSE5qsjM+FIItOfSpWvo+h9vr2TVBgEYGlrNZsxBu/6S
Zg3aAqpGaj7qszGfsyCDOnkjtq7tlgDF/s/GIrZNcpr5VY0NihWuTroWJwe82I2mLaT9ysm3ASBy
9dM7pIO3+C4cgb40Q3r1UfFOj2D0hQn69n6tHfpLC+LPLw697wDeyDIsTPOdPNK6cw7M8mmyCzgF
JYXfMEbzjioElRUYVK6NWTlJotWJRuhXiT65ayLRbMjPsvWx2QrmKw9YQjlEmaItQrd88Y0KNQ/s
OQdXkafNe0tvPjmB/C41KcLZsfmsIG8JFBzkTTa+3V7jinNcGRYOerGhyO2WaVRylNRg3DW6SpGn
QWDEcHW53giQa2sk24CAGO1dgSW9NhXoMzLUPbwLM1f7rNw7w9/le0jIlBdNbrzUVA+3l7ZCX8Qo
xU+Dy4SKV0+XpC03hF9UygfDaoMDchjJu2BsIfmvu/hQp2rrdokieRPSLp5G08FzRsQwI8Yt3aGP
+sPkN+FzNqSRCbLSyIuDyvD6AQ7ZcQM5sPYcvvq5i+eHBikEwi8QQ9iZdg6dl7CKPsS+s9f8hwjK
bwp4cRbsunFybePfp9GQCJN2gVfFp5eohQRIZaKG7JSR5PtWQYNM+W7L1NhNaSPgqSKiLS4UwTbJ
DWnDEgGg+NoL/DyvrFLl7oII+zBWeztu3dGwd5A43GnNg5Y9BFALUxj2Gjs/IgSgWIe8+iuP7lrf
2cnl0TG9YqTQA8vO1LqxU/6pdVswpxWoOq7zz6/8hTWgnZog9QsID5ts3zdfeNu60/S+17qDBHkH
EJo/wmH+M6/vm/6d1iUb99tKlAMNhAAPaDs4aJZ9PXUupSpMgIWmYj7zyfRhQEfHFP3jwNd2oA7+
o72F56XlkEjzwDdpo7Ofqq6GGEbg3Jdt5vZUgKXfMkezFIofigg/3iYXMSeSQnQdLDYX6gRXsl8k
rXFNEDkSJHGS+twFzUYg/yHg/IvT/ZijEVB8LsNrpysJZrkxQUZoDJT++wQsZYzQudaeasnclQw1
a/ndlL/UcX2XDvIh8i3PruaXbPLvfeVjNp/RDYOsJX7fFofCOQSa/fl2sFqLw0JWittTEAAt+3W2
WQVWHenE4b6nSSehjqta7aFUp705a9MGQHEtFLP1YvvJ7ugQXu9HWFqdWsD3dU6KYq+nGtSvHPbs
NdOCDxWKME2jvs65eXd7jSvJjvjm4EcEQwzf4dpq2+YM9wHgYA7vWbJy1EburPnP2zZW9xG8sQBF
Al1avmsLuQLiX5G0WfG3tjUF4EywNERbFGNrdsg9GbwVzUJIQq/X4mdB/X/kFmp8KtEAkrUA7bKD
GWy91NdiwaWhRbyU1EbLA5PsrQkRZKuC59F+goKv19vjWPt7rQmOt3dQJGnLs8JMKmJs1AXARy18
gw5n0bc/wBn+yxjoj7n+KPdeaVunDFWw37AFAQUjdULraEmjU8hDH7QKaDk70uGeGrp9AVND6bxr
k+gOptctHpXVO5be/j8GFy5Y+206ZSZwF1SuZ+mQhvqLIn+HcmxXdB6iv0jA7HyOOSwpt1e6BmpA
VI2eP3pZFKuWDynYW4wm1gFq1ZYT3PWSABQ11YwEYqdTo7WlY2766UOeVMGDaVbjPrb7p1AJEMap
VONRYd5iIyquHUe0EXQxbQM9zrLk0lh96FTpAMqoAZ3mvNnoTQVbSd/qjlPzFuUA/gWS9/qgVK1l
9p2m0OHVh3cD3NLFaO2MPjspgcm/26MaObtG0k9G95S08+F3tl20GUCuEej0xZMkn7XcGgeLHD5I
IfH11X5XTVG6l5FMcfWh6j2iUuvpSe7v4m60QYuOudeaPMT6rpTOQkt4wxVW9x1YONUAE+7t5StJ
zsYijQzR5+9SN4ktdJa+Jt0WMc7aMebLIraOt8PbvHhR2E7edMUgWBeaajfTb9zLcem4ftTFx6rL
3jXZRg65ZpByBH4keCy4ZK8/tGNCodL3gIyb2HzMhi+KfKI+ps/1yYyS+9ufVfz4ZYy6tLVwqtkx
/XEWENUmFBz/qi/tg0m3Nu6rVd+1ZDrQUKtAJLwcWCx0Ox0ChzMbO1V5YDwt3oeh7R+Y/oWUfxrG
O0Pupr02KvneTGdHcfPcr8+TnZnH2wteuwUEmBTKMUrQfM/rzdWKejL7FKSXPpcQkQhNrgC6nkMf
JKOXamEL65nzPERtvxEk1u45MjTmUIHeWzwQrg3nQYVsmM9O99pbTcnT0R+bLt7Z/14BmbsGchlB
MK4IhedrO6gANaPus8C+nck/bD25o9Ja7dop2Hprry6J+VNkluBF5VF1bWrqYUltSi4dQ4tco24f
E8RCw+SNl/lG9Fk76ZTOGIMS1KdE/WtLeqn7Q9PhP1n9kVEQN4JBVs2m34gnkIJqUJ/gGVQFr60w
jdHkVU/DpSCBfiSTf2m10LqbncDfuK7Xdo70jaqj+gMysTjiahE6gWHTbYlFOK9cq3g3pn8Z4cZL
eHXbLswsTvc05z1SeQzz085Ro7dgMFxnC228uhRRr6V8LlTEFp9mLLSk/YEvQWUx9Mudbt9bcBaH
2bfbB3d1LT/tLJ9ytDvy2s65/qKmFpokIXyBZbIRHdbCIa9pmkeCB8pYDosTmMqEi4RwqGiMX2Y7
H2e7vY71/fppQvz5xZttmKRcanNAMqV/zH17p6sfgGDLvwHyI2f/aWbhyzapWa3WrCT173PlpXPu
a//19kq2NmsRSse67ooALO5ZCW1XqiovkK2NoLn+0X+uYuFcfhp2kl4JbiDFKryoDnc2MF2Is34n
wDgkN1y5KCbROLv+KqADncDyMdTpyUFTv2lJea/Yb7c3bO3T0/VkdB9iBSoSYkMvPn1hhnmQDOAK
OI6O9bUxJDccy90YtxtuLLZleauLSWbepQ5ItmW4jMxy8meHOX2TzDB9ivpvikOPLfNC6Y96DPbK
+K9TFnB6wApAn/A3qcv1yqqElq81cDiT0by3pg+z3bgyonOVmtwP9Zd/u43M1EBr9oM5grrO4lsl
Y8WsXk7HtckhUX+binM5fA2Yv71t5tdNhLyHTBsEKYyUvwiCyYWVOU5NC3nQD5EpI5+dHeq+5O6Z
PCswPYI7WhbT3W2rK6mS4AyC6wCiD1Rzl0PFhjZMQxZSwIY/JI6OhvamDX7sAt7wJGYgEz1xx6jw
knk6y1s6e78eN2xTruPAwZ/DKMr1Z4xSmdpJSlOAe+++1ODqGUbw8Fvu+es5uDazCIF6EbW6XTIf
CImxG2doplK2Uj6a9uH2XooYd30Mru0sYqBpVEo+M1lytodsn1TAy4bHQWu9cXoe5C12+PW9o68H
7AXxrqWajVLNcSwNIclQ/j5N3ytNy2jXvx44FwtCaRuYpXgGLsLhJNdzaSsBd0csf9Qqx7Xb6lEd
tqp860v5x4y5yE6qXvIzWcaMybsqbR5L5cm0/r79bdZ8gHALoakO7oTs8drVOtOShxBirLMc38nf
mq9OFzC4//rfjCz2q20GvU81jGRa75rDRyWDmE9PvM1+3VqsMJnRp+JPSwbq5uvVVCyn7MUs4SBc
ObkfARH0r4NinCyJsb9M9dIs27gb13YQvB8PchWoxy+kQ0ptWuMsKCutWHa55Us7OER9vINR9fYu
rrnDpaHFMdLMQR3UrKG21KRewmM0+pumxMZqVo3QHragyScrXmpKO8bMsJwwooaw5GevrXrcTFVX
bKC4RAHF5p8Cdnf9lRoNnRe5kWGK02NaISdAQm7GI+n2dq18F4WeumARlLmClzyYNaLcjGCCEssH
6ckci53d2MD5vmzOl4p0YRHeMCSka8CHMNO9cDq/t7tcssBStd0olkM7aCOPWAmgAtbEECvvSUgM
FucHppo6HkrgdaAtE+a4yb28NHqsnODQbJFbrn2cf2yJrbv+OONkJn0s83Hy1NkP8b7V9W1m1HUj
QoRGNAhhlbk2EqSh0vsliVFjWu0Z0tr0INW9TOGuDzYun1VTRGrAKpRwgMVfm4pzJgPUPs0FOUjb
Zjsy8KjeekysGQEyzUy/aAIxgXttJGJcSWtzCHKC6Kmt4G1uWxcqtH/9LqafAu2YIOJBv2ZZyG6t
WJ8SwfYDp4pOsy492d3b7UOzuhCqFZBZIePCC/x6IUksyXKpYSIqZ09CziQTTJ/GRiRbO5qGKEFx
PQOqXPY04lzJ/JSSD88JVIojDVDZEwo4Vhxt7NjawYGbC0AR50dQVl0vx+qbSk8TNT87wUcm/Boo
AgQFjcz0MiS5+9t7t7YqsSQyfj6Qsww4qcXrxaodWIWi/D7WYw9XU1DYDuctXO/KslQxHUO9lWWB
gr5eFrPeUISXTD7MKSrA3b2S381ydJelBiQAG7WLlVVd2Vp4hDyZthRK2BpO+hTtWtlroCbf+lBr
VghwVFkJ2NApLlZUq41UQEUOHrXNA7eSgshtq79m8vKdJWf+xpdaQRrCXXZhbrGoeYrDxBJweflr
E6Kz0HxssvqgU19q66NePRvj3/QPtcnN4oMdMLUMk1oznB16YpyQnTzdSVs7sHLyrn7SIhHLgiLO
YocdCPsHKLDm4X241a5cuagwASEsHT4uk2XnYk5rzZltMZ4wZW4SfFTql9snYH0NPw0sbsIiRU8m
FAYsxCtg1c7rD4Nz+G82xCIvHu8VM8JTIzF50Nmf+uBlsH23yTbi08ocofCPnwsRC70wonR6HzOv
yE4ZZudBqNp+ggBM0DaMgTcyTvJeKwP4n0wUQeY0KSApl5VDpLfJfTs6qRuHquF1iEx+vL34rS+4
OCZBFthWIjbYtj/l099S//2//f8X5yKS20n3UZg4U/zfO0bz0KFc9BsmqBaQLpFkysv6ew9QIpAS
wSVHv0oNT2OzdZJWN+nCwmKTei3KLX+CPLDoamb+ZZQhjrfXsOrnpGGAJUX+ukxftDnoAlOa4bKM
v0XjSc6/Qsp124T4kYukEsWknyYWi5i0EbXOGhNdCS9V6XXqQf40Uc65bWZtr6jhMNdJocP5hd1F
l5s+rjoxuNF9k9uvzeZI7tpWXRhYsrtMfjcockQW7ujlURq6x8yUH+Mgebu9ji0zyyeFmQTxgIzt
We8tt7UelVDytoqgG3ulq9dBYRp0TRpnlaUgk6vYz6r99+1FrH1zGOzEBJIqRHgWpy/vO0PuxV7l
g3oHkdmrKb0rLYbH2nkLQru6FvrHAB8ZMPxFLkPJdSsMZdbSlJ9HNEwKY4t6W9xXSwcW07v/s7D4
IlJpOKMgeD37c/WWw7joMoJQVM2zpf85Jo+zFW5Z3FrT4vvUWT93lirWlCKXnb6k3da1IH7zr2vS
BJ2PTlXfWRzKLouVShssMWWX9rtaCV8dtd7NidDtNT1UhaBj2cWz8Se6Ufey/xt1NKYQAFWDSUZO
bgkuyadynkZGGkn7ysH1w/BU9frJyj/Pg36sZdr8t/1xfUN/2lvcgnC0k7qb3IK98RKXr33/dPv/
v3poBcc/j2bU8ZZQBqODQZZiAPS50sGAVnSSH9JNtRtxaH75ZuLhB/+TENRZeIUWkPAXVsBc0BR/
r9LZnZkZM5u7VNV3W8W0FYCuDmc3uFPmxSgNLovGStIFQxvx2BzSnuEifQrAGwbz3WxPvacYku/J
jF59slvmG0KtiA9xUz2Vcfylt6XWYwSA0cMgCJAFiJ27BGwPk1klnD1ON269IVY3nxexLX4xF80i
3xzTQrfqLOceDnwkD0QP3nDHLeqAW1ZAHCxHeiCc1qUgxErVfZ/Kl75+19W/cRkz4wsBM8U34LeL
QKPnRRHbYZ2ffdt/x8xZBP2VHML1sAVcWw3PDpkz6FlmYpaPSZCq1Szl5OaDXh+UMXLzUAFQ7O9B
794+GCtlTFW8g8RgO8/j5UUgxy0TCS1uZLUAZYODPexs/29p+muw4zs6upO11XFYO+qXFhfekNrT
MJcNbMi2LLmJ89nfVATYWtOyhtWXQ51JWJBAmdT9hwryqdY8VbbqNvVZb/dJ/OX2Lq6tSfRuGKmi
mcJfi/s6y+CtnPX8XFqvWsy0WLy/bWDNuXmAw4VGUDadZbOy6RQztkpCC3Tj2RcrrWrPtLLwHPco
tNw2tUJ2AMQPuB3yS//H8na9GEtr/VaaOUjGzFR+8dTk8iGIo72snktZeZoFR6zxmtlbyfTaGlkc
/VhqTtAeij+/eAlVcWGVTcgYo1VN+zIOPSd6jeeN0bcVI4yhMisC5xTJyFK8ywrjYVRD0LuWkZqf
6jIYD9qojaey7f2tO3wlL+ECB/8jSkKIOi7eqGVUd0Mg2HWLyD9UYfReC0Edqe1uro6jdfKLkUAt
D/CNvKjMQlpO/wTez80fbXio20TJXNWJ6JH43Qblw0p4ufphwp0vdtocethAHPqciuJ8CdGFiWil
mlF8F1sb4WUFuglM42IPFh+1nXIrNDrw6kk3HVBhqELoEF46GzJs7b2i3fnl2RzTnRntxyQ+zfMW
UHN9qaCI4PjmAC35sAqjl1Ofl+A5yRt3Ct7UhEFO415N/7x9alb9ihr//+wsohqF7AkORnq42TD5
79shy+6NaHpmLHaL+mHVEmQWTIkLgbQlnM02ZskYSkiGNfDSBhpfKFEXo3m4vZ6VIWc+3IWZRUjr
KxC1pYpqojl7DPhFKLzK7pz7h1npvye9Tgyo9uCAHvtAfycXw8Fy2qOujqWbyfPeDjpPHrZYe1cS
LJBugN/FqA1QvsWBQhOumOiPcKBkO7qD72KXGuOLWVdPmdx9Hu1xi2R81SBIfy57UaFe6reN/lCF
psSEV8DQSmHs5NktvnTJsEu2ZslWY8WFpcU5QSya6nWFpWl6VpVnKU5cBeVS06YSOB2k4Xnj867c
WACKYbAClEJpYbmyOHHisIpplA+xPHtylcV7oxzCXarJgdeOqe+OVdLulNAfXdh1+vu8D6o7vYTN
dw6T737ZjruwLu2Ny2fVuRnVEuMtDEAvCeTsQR17Q+heNvkJbK5bzbWrdp9uL34lJgDb5uigaAQ9
0pIfCdKuvowV5hziqXZ2+vTUiVd2UD6FVOv3t22t7PMPQQYqoUJgZwlYzn3MjyVxwci1r3Xd3oVd
szEStKIxwJODXikDxdRxMHMdzuOi72UrB1zRztU9Oi6u35Pum3CAJl6u0sCtPhfJ5zkrXHBVX9Qh
9oJx3FkUDwel8PKJknO79ZtWPuTVb1q8hYDdU2S3bSbME+3POZrvUjphehbBnewO46dMNdxc6Xd9
+66uG3xN/harxVedOJPo0cZFvHKKr37LImy0fqxOcgC4IQhT/R4ssOXKyVSerK703XSWssOYzcPG
W2H1wyPAJjAbBA978VHyKCyHduCjVEbceGXYkOwq8nx/273WkjUElX6aWaxtiBontUvWlg0vCEW5
KkmFXL/ZwZsv217NBFpoaXdStTmTsb4+G/wnyZTMhO+105VFWM2zDq2tFBkqXbWx3adpBPK4bBWU
LHplRhTGqf+IERC+L7tResd7NNlLUhV4iuTHnh03nVvEvr+Rcqx6nvrzhy12xOyayed8AzORc4QF
qt00vv7GCBNH7sKI2J2LDGrQE62pbba9C4J9EFhuN701IVhbO/z3EfHKkghmF5baJhkYsYHlfOxO
FfPtpn9vp1ssWasnhJQbjUKgTDxxr40kXUX1RcB/2tj3jO7AIY2b7056yotvtx121W1+WlrSL6hZ
O/NdCPCKNZzm7mMcmRtHQvzWRRWGAsw/a1m2noKsj+M2Zi0K2OdEOWWIjmbWh1h+FpeJ4FZg9PX2
ota3j3kgZrPBfywLP2aBcns4gWSZmQA/zo0fPDWZfwwc3826ISIt6uKX2yZXvdzgWUHNzOEWWxy/
Qq1zvhfpWaV/SWARNGOQiVtYg5WBY9z8wsoiis+mPY3ZaPJaGsKzPnpFvBvy1B11mcGRkSlEvXGl
ufnUkTQMdh26Q9K4aF1C+DCWJydr9pBFuYMReHo97jQ61K2xyzufx2v3yVLyrdnjlSyK3yv6PWD6
mcZe7Eo/9qK9y++NytA1YZ0Zwr807ZTKf7aPprX1tlj9BiYJBGIwAvuzCAJRG7OUTuRQdv0o591w
bDsV4bzB2WiMbxkSf34RA3prlNus4DKl1+QZ1pPVkh0G04YXr+FQdTCoXFeIKigs7NoMWrm2E9eY
qfKTUuWekt8needBAMPhySNzF7T7T1a+lWSvhgQe/T/Gd8EdidN1sboizcqGbIHxXfVJt4JHq3c2
roRVt7iwsHicpRZjbDpzEefOKdxRs1w1kr9GwQP6cKlrh+dR30p/hKP9EoQuLC4C6pT7UTkJ2GYa
SnfwejAR1+/hwyAfC9wmdO7M4T5W5N0cpn80lf98Ozjc3lHI3653NNbVVE4s1lub+b3aZndFtVFG
WU2h/1kfcsjXFpguJSUQ3CvVoLndHHxgCPV9q5uuHm/BBNfdEnwgbNbUKX9R4OgjqRjmBFtF1Xl1
3B/7wtyF03wPEQbKYNrgUb7+VDvdp7AOz2G3BVNb3U342KjFQGdjLbk37EGyJEUgPZspbVwV/OXH
vKrH77e/2RpQhLoXXSMImQQD3OL0OXBIaGnMtBgVE2+mRzFmym42yJgD1SvKB1r/LcIR+kkfnqN2
3ie9jMJteNcmmkuj+zAp1X0dK/BCROchNL/d/nlrm3D56xZpSNnmWRyN/DoZLZCgsRnE+Xzbwtq9
rSBSIGDoNunGIgxoHUy1ZQW4NUvvA5Rj46g69APT4Xdcgrxl+rtcj3e3ba5d3Jc2F4EhMe28YJqe
PQ++xb3uBUnnZeWzz3YmzdttW6t+zBwc4D1aCMyILxLTXk/r2EJK5WxpnzOAD1nl3BfB+CXpDYhX
zUe93ys1pF+h8TVKiq0cZYWNCqjYhXnxhS/CrF3EYWYHE8TpvQtxT3KkKQP+ujr2lfzYth8DKdyN
JoCj+qGispwPYe/WPJxgctyFXX0AfHJwSDFmf/b0XNoI0asPGfg6mC8X0g0AG69/XpKYWl04vCeK
KvVSP/T65qNiFF4WyB8bW/Fq39/DA+dDx7bxXcS+L2P1peVFLFPShslmVWbMbJjdiHnucHiXt69j
+VqNr5o2u3JOX7x6kMhtFF/fN1tH//+zdsDk8LlCS7ck25HVAN4AxjDOnVx6VvVU2LmA+Xj9NHuz
ChLOyU5B+1BH/d3tta/6P29TwcRAd35ZUGszY+j7YBDq3eo5M/KjjlRIV9SuZTfHiuHy2+bW8hjx
FP6fuYULpgoTapEQXEmDj0xFHaXwyfkdICbtpZ9GFnF0jmpTgWCVh6kGzU3lPNbKNyU7ZQ7jXbB5
317R6gYC+f1B+ACYYnGm7WKoAGXjO2rteNGwr43Yi+WvJSWGOdq4IbZsLXaPwWU7r8WLO8r3ccOj
ovk+SW5HCm7q1ZZ23toFj67xPwtb7GKZjER8YSzM+oNknWxFPQBS8lLOwu0tXI+LF6YWV4sW9XIg
SyqPT9hO6+IhUR98g6H0uPAm6zvpWR+DwKvOZdlvZDGr/sjYNI9eIcu6pFudJTjknJyQqNih1yLz
EFXeUG4YWb3XeCIACiZ/oAtxHdjs1CmUtmMnmZk82sGpibNd0hNq/UPbP3dq7baK7N3e09Wvd2FT
uNJFrLfMEsmBAZtOfZ+pX5GXcBmKOTKD9vE3DLF1dAotbpcfke3CEChxGwqIigs0HadjMfU9SUo5
w0gVOG7bFRt59eoHQ0sXnVvRVFpS/oVtUFftwBWawjHBRHAfQb2zRU/zI9P65UIAckPGqZNxLrnr
TDnui1aomAxOumvtprv3LZosRql4WWfDJpZCdoTW+/xX3KQwroRurxxgALuboUKZ7K2a+OrHdLga
0YIjbfhR/r3Y47qV065z8NK6e1c12ezaRefq+rzXYq7o299zbYOh2KaoIPgq6cVeO05gQNzlq0Io
RH3TMdX3L/3miReBarm/l0YW3gnlRttEo8GwWVju0ETLADfcXsZaqLy0sMjrlCEe1DZktncoUk/t
/lb6oxlqbkuDSAWQf9vY2veBAE7o3dCwAF50vWeTw2syILmipVx4VQ6n0TjdNyHcZpyG26ZWPw9T
9xqEl+CyVPXaVEljmCTAZujWjL1a3eWNvYOA678ZWdxpmQWDUWiyeYbzkveNG0X7lPH+/2ZkcZnp
vjJYkWYx19ifbEnxzPxRqrdOjvjMvzga+DmhI0ditWQmnrs4NpyZgYLerJ4pwnn1nLx0nX4aVfnY
FOVfQehsrGvV8wCY/eDMQchk4Qy92kuJxlPuHEXV2TDpaGv3UUnTAXgWpbDbm7h6kJiGhnKKnhnx
fuEOmu5XTQt7hSK3XJayNRztWCs3LpNVp4PBVnDuAKNeOl2faXkojRnjAomTe4KM39PNTuHCHPLj
7QWtHiVmaQXxjpg/WpRNRil2jFpmMsFhArvUP9dhcBi7xLXiDRK39TX9Y2jZAmzBVll+Abq9RJa7
7se9M7wkmzxCG8tZTh9Cec2jZmb637B8+Eft77X9IUyrfWYG+9sbt+YJkBmDbKGMBiPH8vU0FWmj
Q7x0DtoZoIOpd8lfhSltOdyad+vcvT8YbUDcLsykvaZ3ncn1MEz9wyRxB5ZB+Rp2ykcdiSymZz7d
XtbaBhJSoTRgeAs83MLBGeIOgkpmeKaqay+3X2OU7QOpOeTD021Da2MYLOqnpUU8yiywk4PcQM9i
F7anThDGWk5jPDW6DX+5bCdeOdXtvR4kPeBR57Uz/cDrNFnyYDk6x1Jleg0MgL9xHi5/1SKaSFEc
obTJeSi1z5b9tyJ/oycTZt1vnHDU4gRNNaOLKKdfxxF1yDP0nVriCHINZnsS4X5og41otRaNGVkU
Yr0m0i/LRNhMbWS4VOYM1AJCYBvx6K74arXVqVGlfdxRGI22xMbX/IczARwUqjC8aPG0r42gze0J
nHbRzZob9h9UzfaULpXdsdsKk1u21OtNBCrS2oZAodOo/zOP9l0a7wJe7L4/724769oppErGMB69
fhXGp2tLpDaFLE0IiGjqeI4N5ezH0h72gWOamocyTTba52sPGFAikMWDPdTVZTqsK7VeZi3Ywylz
MtfszHfNCG+s8xAaQs3gyH91ckZzI0Kv0MiC1RayBoC2IaVcPq31MDVHKWR6xwgp+4Ttkx8173Ne
8ZmtHTWDguece1kRP8rV8GDOvhsNzW+EHwddStRnGOGDgvB6o9UpjibVYrzHmarTUFl/ZLHmlUl/
Z1VbLYpV76HwC1aQTwta5NoUPpkUigEON4flY3SGdxawn34yHu3N5HjFlNDv0eGMhIcB+Y9rUzlU
RI6D+uTZzj/b9ezVqLVUuUXT9+W2n64a4qkG0hLKB6D314ZUpTQgLOYLVsojOgwf8uwtn06Saf37
VyG8EmAVqZrDybpESxuNnVC3Au+rS/J9AGApk5vj70xiXVlZnLpKH8PG7gswvtSVYuspQsMzLrZY
PVeC5JWVRRTR5jYsQwG+7XvpfQ/aypQ+qVIrulR5G+18q92I/WvnDIvMAaHfIe6AxVcqp2EwolJg
zS2zc9Fyg1HzyTQ+T5DdyOW+qAu3CHq3kv8IhsAFSn5/20tWUjED56AizoAx533h+YWTS/1QyJxz
fXTL7I2XgF5s1GC2bCzeg41JY0HtsJHp0NBbT5qtu8a/pysT3EG0E3imc+csUQBRmtIQK5kAj9U3
K6dWUD/FkNbd3q21M6XCqE9ARnoS2P71mermSu6rIi3Oc6QXx24yS9fPtNdSrt7DsFBv3DSr1pBj
Z3iSBhzmFtYgXTXgVwWSHcz3NXzvQVV96rRwl+fdxsLWPpHK9UKVg9KLswRmV7JalqYv5WezKva5
356oqz4mvfbx9v4Jb148CZlo+mlmcb5UuxlzQ4uL89CnaHa+ddUWidT6QmCAELyCvJrEnl6Ua7om
hEeqSwoW8hkDpvMi92+3F7FyI4uxrH9MLJzAGlt7jhirOStMGqFF0deu0870lfdJND5Yo76TqvJB
yszPt+2uZcn/j7Mz640bSbr2LyLAfbllbVoo2ZLddrdvCNttc2dy337996Q/4B0Vq1CEGuiZi+mB
ojIZGRkZcc4JCpnA2RnrAO5rjROqShKqzrHgu4rGOHkVs9GqxOj9JOxKoq5LuCI5OU2Tbn0ZDQeu
UeXssjI1kKp3zHu6bXLQ+ozwz+0fds1P4VyhC8uPkuSf8z2vmjEePUqRgV7PJ0T6SeCX42w8iWWr
2HMNbIkeJToiMhXiWpOf/83nnbShJYnGT7XUup/d+rhk90btHpzR27ndTqV7NybeHaT4XfTR66xj
6Iz7WSQfR3fa6c0n29yCoVxzaTiCjPpk+ZQHVxdTM0PkjBIhgrK2at9tzGgXm+H7lXd5W76xsjo4
zTjqYjDwuWlqG2JOY+10xpX4bjhXx9tf8+qVxJ0E38VggjvVjfM9NoTQE20pBQWU306t7UYAPFUi
O2+jCtn/sdLuJv1xLsFVes49gs8bYe/aEeadgnYrNGVSpNWOzmNZF11fs6Otsk/y09KE+3jaSKu3
jKw21JoKGJZOIwIBqId8wp1rH7Hq21t51QiPZ+YPIUtE9fh8Jz01bI3cmTASv/DG3dXNUzm8f7o5
153kI3B9y6Hxq4TSG4tFcIVXQRW1wnfyp2pIf+kWxJb8v1x/wE6Qn+WxiDysDARvTl+bRr3ddXXF
qDPGJ5XKj1n/qRXJIwfr9sZJF1vdE0RvE9Yg8QSFQ+Pc0JyqidJmHfPcTIZye5VyVLrowXVIldNx
bxVfb5u78p3OzMkz/mZdThcW1HVaEbj97Ifiu5bR2NiccnnNCsPxZGfDJVFZgwbDqagZHKri1yAh
y649RXeJlW2Qi65RfhiazhuG72NCiJG/4s1aQjXGo6eqClrFPY2e+TGO/qr65MmGBbW01V6I7wAI
d2Xa+G1YnMASMBO823D8K0GRVf6ZogbnFETB+Y8AtVzmSd9WgSuqe9E0D+WWCu4VD4GKosox8VRg
aX6dW6BM3ud9mldBw9CHOnyOzVOE/qVRxH7InJnb/nFlORRfufJpzBiMBV4tx2E2guvkc8VTXzOW
Pd5ff7PimCfIbTvXFkUbl4FaUBXAIK2C0mj24bLMOvHC63JGJujlvT2W6XFgwKAfVjBS3CXeGmR+
ZXHklrQ0WB3CgO7qUBc0msYBrZHAyqtDJjX921T/DwxKto5J36Yk8sBtP/9cneZaijd5FYhtzz11
lZI9JLGnPJhiajdOwJVNlF8JDShyZsda64CVjdpTpKT+n/B/OE7WYDyYdZ/49mIbx7JkIJEjOmPj
EXxtEzFIVQgpT/S5V5s4dV6vFGFZo/7bfFdiCcz1wtNt77gSP4Aaw5uk8gRHZw2tTkJLbabYrNHF
f3IhPTdeBWf4PwhGwHNFUZYRIbrHNMDVlxpmvXXHpOE6Se/cpflVpP+FRIe0AcwFly8lm//nNoxO
s5reqJogGexT5Ch7rY4OfR/e3d4wuenntwiLQPObhhD5MkJq52ZK0bSI8ka81uwoaMxvNjMWm6Lz
h2RLcGnL0nrT0irnWowFSO1PTvpPEUIFsT9kyj+3F3TpZSyIA8Sn4QXCeT1fUIVsQNRz1wdKxiQK
Z19m9v62hUsfI4dFTJK7nYiH4ti5Bdqzc1fZWGjCk8PA0q774sYbB/SqDQpfcogwH2eNXlXrkipb
5HC5Ny9u8gXxNPS4by/j2kYBGP0/EysHs/SmjerJ5su7s18OchbybQOXHxxFBU67dC2i9dq1zFKN
59zURJC1TIKKbbVneGZFi7Oq0t2kjMtGnWjL3urLR2VpTiq9mMAWobFzzTq8nwrln1IFFWc0RbNR
sbl84srlQSyFgMAICV3u75skogiVuOyNBTdQjHFfMljEN7kTtLE56MO/tdHtJ00ofjiPG0f2MnhL
w1Kkn6uWGQfSd94YHsIlcYyQjBnMQMHgijJiQOwTg+x2SfZy+xNeW6OsjUoFRCgEa21CyBNpX+pc
tp7TBAVyJIxjDNEpdYujjv6zcB3f3rrgL/1Sip3LSREk0KCZV/sqMmFw4altYBi/OvOp3Zo/cGX7
zv7+avtKPXWYX8vfH6eEB+Jz6KfRB5H4mbuxeVf8kdjNtnEbAVRZE1ilqpFnLHpLgvfvmD/jC0x0
Qdt1K/O6uiBpBr1A7ry1zm9RtJazTGEbxLZ1VzlQrT/3itgt9fCQWxs9D7k559cFH4fKIdqezE25
wMAKZMAXXU06rovEFzDlzZjMciOEXzWC5q6sT0n6+CqVbISyRK6JkYj9EumXoT/m7Zd3ezaTCP5n
Y5UbKxoyFQww7eCoqzs3Tx9qkHVMjtzPiXqIq1/GiKR5pycb2etV52YyIvKbf/KUlfM1gxna81x0
cKZfy/JlHLdqe1edjpeNwZ+nFrKeNJe7AraKaLtArT/mU8h7fdoTkSZdP9zewCsroffl0HKSFR2E
386jUFPWqsGMnD5IYLYeDGYt3bdd4m3E9CtPNVo9Em9PVw90x/oS6ZQuDr3e7IO5XHa5l38Rsfs0
aNpxzDpm2o2vc1+8mkv5YCUnO3vQ3C/28O32Si+DIJASoAtSwIs3wDrQc13RtbGNAcZ3WB5iuqbH
VNGp3ulj6Dd6lh/iiLYjMr731jQX97etX35QrIOgYWigRl1hfbq7ikynq90hgNGyG7zFz9UTt61f
2Rvp+RWMN8097hMaHKiukQ6ef9E2CRu3tYcx6Ma0zpAjzOsH1SjdQ4kE2C5ZOu/oeUW4A5Ha+NUU
aUdFbcXp9nKlkfMAw48AYc+bhLyXVsX5j0i0wk47HCsolnA/RfB208lXGnPjHF7ZVUpnNJPwX/oU
6/rdFIblbI1oFbnjIf3YRpIiFMRVuWHm0nXk8wpdKfRpSbMt+TPeXNUtpefcyRo10KxafayMfnmK
FdgJxpB/7xz0Be1Zbe/MfP4EONXYyBOuzMV08Rz6qLLkbDjrRVbLsLiTcLTAQgVhNtFjXz5X+VP+
75jus0dveZ311Gf6X9gfreyhe+UPnebw8/C7ND9l4b1qJ7sttZXLfXclfc/jw3ItcrDPN6TQSwsm
XawHydRWh7lRG+fFK9Oh3lmxJaDSVBTENyLVFcdGRgfZAQmi5lOvO1JDr+dDly8oajuDb0AWKbwe
QpLrI8flm7W3F7lzmJf00Njvj5LAIFEnhixErQJezfl6Iy3NRZtrWmAUCpMRMtsK2qSrP98+NFd2
FfwB4BGSbDlqcXVy67wZwMRG7GqZaPfqYDeKLyDQ+L3Bk26EI7sRKy5PKVfLn0yARh8rlCnJG7+u
02VynWrWA/hQOuI8NsIcP/LGaoqndBKJu+HJfypV51GB5oH3R3yEpuJF90Q0lJ5T0WqBau+Lemc6
DBTwK2OPECgzBrznAmj+9O7Ae25zlSGoaWg1oyu0PyztavzY74VV71BTvP3troQIJNTwSuA/sNtd
/Xwrs5pcn2KMFjiFOTS7xeq0YpeLpuQ5kWe12AERRKHYrbplH8ULtJRCQaTp9o+4TCFJibU/ZVfI
ybRSz38E2vmuMikDP0LR9BPVDHc/IaBy1NLGubeW5Dj2ZrJxLK/ZlKkxCi+81KFwn9tE8nOZDJoC
wTS7wWzHTzMNFF8YXoOosBowKntjkdd2mgaxRyIBYudi9GnOIGKzQ7UoKMvxZxxDYEJXSi9AdSEw
dVem2U4RrV9nzYb3Xjks3AIcf25XOu9riKDWxHqTTMQ8gEnKwZ3G7rvQC2/Xpe0wb+RLVyIBzHI5
+E6TSO+1iqRXFOR/6LIGphq9dgPE06w+9DbyEqQMt33mMgHkVjPBLFNDl1fpymeyUamaAfkaNE3N
+HttN8NRVxp1Y/OuW6GWB46Mc7+GAkVWIhaNCBQA5Uz8Yq76u6wat8Cp1z4Rj2r+EG5B70Zu65t4
No6dGHMnNQI3Zxq0avS/zTjqdjXgrY2oct2SpA+C9qN6vdq1ipOWpVluMInb+jGN1qfZ6p6VYWsM
2lUz3PokH2TOKLycL4iOIR2unEnz7aKjLDFF3kkWMe6qWl02SlXyClvFZtYip4KSHXOxr8phS6xa
ShvZemAN+QNYjJ1Rf60bdVcMHw1FOfHPbb+7sjSaJkQNDSYDQxFXS6sdR497WMpBP/1TLrnvQXjR
t/QMLt2ORiEeB+iLCp/jroyoJjNcUc+0kUtk9ppXzf+k9pRtBKSrRkCTUAuXkq/u6oYRSYM/TxFG
zLZX93Ut6MyMbuUm/8UQypkccouC/xqF7/VZJUqrtqVSV73Ty4K8J1rK7t/3fhk+Py0tRJsJ63CB
zp1OXRozZc6MzUyetlAPrecM9d0wkwL5fVlr6ev7zeF3Ku0SavC8d8/N9V3YtCKOnSB3mt4fnOGT
Gbt39vvJ9cAW/n/yIRlkxsrM0tcjcpOJE8RKHUgr6Oq8u6riAS+j4IXuuBzFt/I2L5dDq5XIYTxq
8hePlpBGjPNvnbtb7JzL60EaQlryT+2QoH2+ZSZTJOfQzRz6Pt/aTPksEGsvmCSnbb3brxmyaDly
MzA3zl0P6WnGXg2rGLFGW3i7aESLL4LqqqLhuPV5blu6mDYzggpTe5XPg57LQe++GW61H3u0u9yt
u/UyYSFR+b81Xcz4jrva40GKJSN80kTzjAZJpbTPWlTzSN3QU7m+KoICQz0Q5ly/xceaY7zU7J+e
JvGujPT42FTJR1GI8rF0242DeyUQgc2R84AA7lFSXh3cHonWvlBHsoaY5qmvaNEXB3Dlz9vn9aoV
2ZMhzyQDWzMxk0y3wlKvdRQ50qr2S0NvThrJ36/bZuRhOb+PGGv/BynK9pFbrny8rrQuqgqkYDsn
z/epB1MgV1RjV9vadLht6uqKQJ0jlgD0HHjv+XESia6VY9uR2ZnJsENwcEATwHE3Gg3Xrcj5Y4QH
Arj892+SE0QCF9eNB+jvaeG9Ij+SHu0ydve313Lh3egMErRRcmbMLP9ZFV2VEYWoCJmSoC8ivwnN
15bGWWtwnTvmJ0O0G1t34eCY48GKiC+YaLIU+RXfLMoSSzfNYdcHGRrLOfHHK71dwdSZrVN7sXtg
dqWSogcc7g8v8dxQOAGGSzW9ZyDZ8AWt24IilrI1jOpPPDtzOmlF5qioQ5AUr52u1+dKRH27BI1U
FdzZxpxHMNEH80eOSGm3t1KlNJ4nxR3yxzRN+1fPiF3vlA127jyJUJgWsDjDXXzynbjft+Zk/2t0
lVUdQstJvrmIb34WoaoxonuSQMqp7c1nYxyzfl8rWv1aNGWGIm8lvC9iio3fYhb1T6vTlw956maf
y0xvXvJuVg55FBYpD2ij+jSgZEndi3ljYl8t/fiaUkv9MBbp0oEe95T+MFDW/amXIvtRzGHyOQ3j
vPStshIvYbaY+a5aLPvJANkbH0B4xpwxxBP+jjOdQB8Oo0ovIh7no760g3cCR5dbx2IQWfLZFGUs
fCP35qfGbBTzGCe6AufRMn7YYap2fgz8QH3S6iR/GQqknp/LROFdvKgzCk9xHdIYyItR+RypSfb3
4gzi2+i0zn2q1vPfeHmW+yqdK7EzmM/8vUxzKG1tIQZtr4Qihy069P2niNKFepxcI9X2haXV6a7r
Sh4Zedy1hV/3uv1XuxhTf2jLVIQ+x9/7HicMh7jrpzn1KJstysugpnXh90ndib3XxhrS3XWKqtrC
9J9/kjISy33P3tmMXhyN7n6eokLbePP9edStnI9GNAVGm3etpBecu3iip3Grj9MYMMusRLF5HnjH
msIe46O6eGO+D1NHfe0b9FX8IveST53onIQNMUrTH3rBp9Bqb2h3xqwV38Mqn8B/ZKkOVjVl0y2t
bFJ2hfLaXmcKwnDIVdeCbmYnheNrmdM9kVKoBTBfOBC70CDt26EYqD5RniwOCPnXPwHtNPXe05bu
l4JIeLYvBxctSHcECHPQMj1+HCsv/OQkRaHcQTUp+qPTDs106rymn/cGyPXSB8/ivE7tqKp7yEVR
fhimZRaRb7VMZ/D72nCSXdlQK9pIz67EKp5SlCgkqljmmuf7m85DFZc2NenRruCUnmwjPg71LyXf
EtW/7HYAKIXpAEmE3g3NvNXr0FXKYUKpjrJ0GmmvqD9Mvodo83FOK/VQFmhoJP3UpX5dukzyUYgU
fegoR+GAzOTJGR1Gs063dHmuRFBX9h+4HHgMgRc4Xz7a45ndmcUU8HiYuQ4U1G9s+/d7rx9IfWwv
Myloyl1Uyqe+b0WfmEvAk/YIiQVR0O6hb+1CDmD1ENt5vznqiDwaqAxLVfzzNS2LPZhiidRAABT8
0MuetlPhvAVYZbKsxdkZyaS++87jCoKpBbWQ7oqzviRyt3XGdlIWtP9S74DmeHHXNqJ/sFpTUFy0
tjQG5B16HhekPT4ZWTgvlzVCdGgnwUeN1SBOE2cXRWb15A3KsLfmQdnIUS6KADAWaHMw04JSDTf6
OkcZDep2eqoGqhXO95Zdftc7dzxNicdlA2DvubS1bpdrSn28/SGvHBmJgKV4yg0PyHdNrVKVMomE
biygvuudV+sH1R3uxt576aU6C3pc+vR56DImRt8nop38RI4MqML05fbv+PPxVpsN8IhEBoFCWIFr
jwIH03pDV2qBSZq1GwSFc98Z7cFPp7I+xPRQD33V2DtC5bSbl6TaeenQHoukZ+Q0k9T8Yhx+1Ylj
7nqtKx+LXlWeVHVZ/kJNZDzC12/2dHxzxshN3l1Zx9Wncq47fy7n8IjyWf3sRqL7dHtRlyffgMFD
cgsxlUqfLb/6myRNrRK9amElBcY0P1d6/bWrjK1O3BUnhc8LGFfl2wH7WJ3EamYGARnNFCwQN550
fQr3+HPyw9F7b6OWeGlKzr2xeJUy0pPm4iqQMW85EbFR6YHIatP3rG6+Q6yk2JlTN22cB/mnzr2B
9XAZA2DhzkPz+nznKFvFrNkzgkZN6ke9a+eDOlj2a1kY7SPXtS1Zqt3Omuxo5y3zsKXJe0lQ4BYh
dDGKmX9AiK9uksajG2OEhhFoE809ROpCD2XU7IfCBFtvPrRudTKX1q/U8ThEUmL7/rbrXP8BHlUt
jifLXZOMXDiwXkGtCFAhc2an6JD10y5Xa0TTly+a+leNGGDpGBDT3Q/q2AI43HpiXPncspON89JP
lpOIzr9B3WN/HjRikiiGvxoNzh71D9fcxWEIyvH2eq98cHl181KXvkwf59wYVCIkfc1ODQoVlTjy
5wUVnME0j07Wjl9GJQkPrT5kx9JJi52xeOJw2/5ljkLhSM7fY4YwTrcmp7nxpIR4kxoMreY9WnMy
HGyRtiScdv6tLBWxERouAz72LCn2w/AQ3pyrnCjUFHWp6Q3QckztO4Ryy4codHMGhOrDxzwLi2cl
HM0PrkAs7vZKL9u5OvvLPtPxhN90kSroeeiO7sBScz3ehcJ7mdP5i0D3L+3HnZV6L7GIP7cpkoXm
FrrmyqoxLZWmXXnbrK+5JDLjyVVYda2W8sbehcM/Ig1MO/Mrp9ol7ek/rfV/BqWPv4nARhJSHuox
6NWjr9T/ZG52hEj8wa0UhExbAOLJQ1nXpT862obtK8cHzAD4AdbJvb6eVrXQpGCyBOUau3CLvZ5F
2i4rBjqRg5VtmLpUFoV6DSiKwpDswuBR58uE3GtPPJn1YBJoiFZ+iZS4i+DkEub/qkn7zJCWvZLV
91WdvI5LfNB/jOPwNfXaA7psh5CJKTGDL5b0N+y6QzRuQWOuHC4QKZRGQFLIEcOrSOJSC6tS0GCB
ZaD6aItdUn9LS5przVYY2bIk//2b702Py1Zri0pchgCbOjx1dncMLVrcW/MbrxqiAUV8lLoB67sQ
urHXTmGjQyDznsfmW9pVTNayfOvdI5P5tFw/aOVAyGR20iowWuk0SXyEHuRpvi/t76Ky7wxjPADP
3sjpL7MVLNEZIujLrrKxCkle6DiDZUZGYKVdeRc5xV/cwlt6lFfuNZrVrMdh31jOuuugZYqNanIG
ogMRdSTF+/EegAdzKQGPMC0gsZaDbU/tXQNA4p52ZX+YybCeRtfr/qJfO2wUii8XDd1VxkE5j0Rq
PJ47TBcr5hA3mRq0rY4YWru0J70esv3tOHQZCxhmA8REkl8oQ65vtwywjGHwIQOk6+8XO0SNtb+P
7I2k6TK6kpsRaAy4Lzy41ygERL2UTI0XLcj09oCc+LGuLAnMepzV6XtY6y/G1uzay1NA05JGleQS
kVWuiWCF6Y3eAHEqMMHbv2hVO+yzMrQfXBs4mDLa07tdlAcCiY/Etsnplau0UKGW4YqlISnq9PIx
FnaL8FeMmuntz3XpFDACAdBR76Efe/EWAbQhzESdzEAUprXvzKw9jSJ6/3mju0+Sa8kz5+EX566X
K002xC1WkJSxmDdEsUL0hbuxZZeuhxUPGxJsTy67Km4tTlGGU2eYgTuFNfKzivaDs++91G1rHG5v
m8yJz5N23BhrVK/QrbkgdrSFtiRpnlqBUnXpyaoK7hK1VBklrxunOR3mL7HSb91919Zn8IAlTFJA
RjfyfBen0AmLUnRWkDTmUKBjnKbA4Ciemr7ZimhLH+vSNcC/AYYj5hMkeRqcmxPl3FfLWFvBUtTW
zmVK7LFvO+V4eyevLYrKndTD4ikMGPnciocCzVIjyokqQ+mL5YOXRXdaqm9EpWvfi4cpKHGOEqyv
VdsKpYzOQjveDhI3ARs7mPm9nRvjnRuK+M7rqHODm303VIRTy76R+dIMhIK9Wpow7WkAkGwhcFgN
ezeOp0feV5U/a1634Y9XMl1pC6ADq5OMttXHMmYra8zQs4IaauVJFLPymMNnuoOk1Qe900T3ZR73
d7NiGztz1NPHYpq1LdmLKzcezUG0IzVa1LAT1wi1ZBoidQhL0ANqSU49PXRmdDDLf9BftJF/QTvW
j2yK8hBLPzmbKfcVV6LwQCmUCqxESsh//yYjqhpPjcJFtdD2cxJmvsTT3ozn2CdzrTb2+6opXqq0
psDCkeGfm4omZPT73gW/YMeu+mgZsPk/pnOS676nDJOxISh+eRRdUknQUwyxQ5x2DZwp8jyuUQWy
A0WE4ecmd9pf1RSqG7n15aKkFbIDqTEmSSLni2oXWyG6qjb6z27zXR8845gbdHL8JGv7jQN5dUXk
eXBdEL+lYHluSziKledK7gReF4+NT0lsFMdRQMjfuBSuGqKJLEUYeaM4q0Oo1a5VtgNfisu6/JKH
TnGnKmq1wdC+BFBLLIYseUuyOEdwtZ42pZchIIUHVuSJvxETAcKbtsqHZmyGh3601MdoWrSHclLm
Qwo5+pilanFqi6J/rbX83kzTnBnHYX5w0jo8ucpgflO7rPuaVnP1wYlHez80XfavQ9dsIwO48tVR
CEIvkE8hCeAydL45Nc7Y8HBO2hBUKRONRUSl0C6sT1Y+b3zyKzGKw4l3ScK+xat8lXX3zkRz0dLD
oOP60nxNjeO/be7q/EDVIflZCylsGvf1sDfsIS6PbjaKL0NmaVtLvhRF1l0SVNJhPIJu77pPIXLU
A9U0dpl9nKb7KlWnz40Se93ejbIjWIrwbmCs1z4rSOuaUWkO3Rw+J4XXfECbJXvKM/eL2aDdkRP4
P773PmRcDVU46o5SIXmtCq1q/eB1feQinmDPn+2IjpsoouploVSxcTQuL0Vec4CwwKrIQQ5r3nDX
yxpRWWVPo1fs7OKngUpig0CpqDzo8e8OLqBMebGjukrezn+fu9lsRG1vCad4Eu6zZIVoC2LX3967
d7KaTm2NAjFxal1KZSk0jjI9e1pKmo7FpP1rasOys6PNYVIXrwH0p2i9oRDCubmUljYQjzXiSORP
IZfphzxLZOEydpj1YKUPHJ2tqeMXNUNeqTSD5PNbyuOumY6x6hSip3H8VBaq+WmmALIfzB5d/nj8
tYSdtRtNQN9abHivOgPtN3I0GSPPsl2sk7hTJiY+UHhfXQx9HXZG0w3iacgi8yktl+XAxKzp1Mbd
r0xhFrCI1WaHgI726fYHvfBQaVgKpJNNcFes21JGjwrpUnjiaaoln8kwogo5qDCMNH/WaYUci6Vr
fqXV9G7WAoYJUNRpeetJxdZzb00UANelFldP/YJiOJQ49YA7Jb6bj93GwbgMi9IWSCrwlkRgyLPn
tlKrRAnWKKonqx7DfdlUHgwF0jRNaNpHMLPxb3dIzYewm9Lcd6JE/6h5U3l3e6f/vMvX35jLnYII
yhxwC1bnc3SjmC59VT0tWmN/gsaGYJ41yca8Y7AB0JHScS6Pqir6T4XVI4iT5Nn8Mosu9xcvsx86
xXKOXej90MGLHhdvPk6QS3Zh1lXfb//WixtLbphk+NG2oNi2jt5VMlge86irpyxMzUOuu88lWfap
Kl3jx21LF8kDliShmYvRkAPxVsVGmiaZhvCweFo8LdnXTNtEL3cqNuLwZTCRp0vy3l1Llx2ucwdI
3DasE7s2aO6FXbavh1KndtrYxUvXqumInHhnbVFWLvcQ6K0BwpMEVpY1Vm9l3uJzzqm2Gbm3RMun
ss6m2EfOQ6k/VJNIt4hVl+YgcYHgInU1XddbU0Ct3hgXJGbcgAGQYIgcGpLuk+oBQvYTNY7adwMR
JLKKE8Vf8LjF1rWuymzaWpldJ4j0zEh8xoemwxGp0DjayMyvLYy2leTsUe+9AHzgMkuTlYkbTKDX
dgj3orUMCir7NIYx467e647gO98Yk+76JlWjghdbjC52gx7ois+LSvj2lLrvjvY83cCnURICWIIK
27kVF6T0UgwKyN960E/G0iASjRfB3TLj1B9Hh2TB6kzhN4adbeBnLgM+aSgVL9oYEiSwhje3IVOM
Ryv2UJqY9tUQPiZTQuO7/bwM2qlWPr97Pxl0aIOXBHqMDsjqbRB1sxhTMsSgr/PZ8WdLzZVd59qZ
994cm2k6vHGQGgdfKEtG51tqurXGG6QSkNKyu8ThvtZ7TTl4+lbX6cIdV4ZWN7Vdu0ZYWsjn5faw
18vfYnxxqmTjrriIihjhhQibW0oG4ibnqwnDuY0TqSoh7A6CsxCfS7UvNiq8V438QRJROGcgwMrX
m1jJldBF1qQfEjB6VtQnzyrCHeV7z5RcDEJvfBup03MRmbyckpHnIgUYJeH9WDC0ma5su2Fl7dfc
6vg0aQx4JZWm1Srcxl3hNj1Po0d73lVatuv71A9hkTrzaYrub3v12gewBQINLsqf2XtQyc4/z2jP
jlVZofWYqx/dbtrVe6fr9rdtXKQLf4zA/aZfTwEEhMS5kRnuBpUKz35UU1sBnhmnXxbTKb8MPIke
6tmL/u54qz4swM9OkbEkOxdK3Ve1t6MXe2ryU68wFgx1x/ahrHJofIX5UwjPQO0/NaOteX9/wsbb
5IZfS/2ZjAGRM3Zm/TqvjGVu3CJ3H4GUFbvQLMW9hl7WjnZMc0JoatqXc1Mfuql296mbZM92204n
pbPLiGpdHz4I3a0PoSPiZ6dtwydHScTnRhXda15IEsE8KqdlicN0j1KOuu86iJoQtnurPZgOqGI/
1sCRbgSVddrAouC5SjYoSENKmquzDqS3WKbFdh8hhfNmO2l6e6/03zJKD7c/9pahVWpYqTOABcDq
j8PySM9+Z4yGXyQfsuHLf7DDDSdx//LSXjnuopddlzBR79GxZibx2gevTL5VZn2YFud429SV88jL
7X+mVgF5tnuhFrHrPqI09jFEW9apj9381Fmqr+vjRii7tn8e1wi0TvJrijvnZ0XP+8SA2+Q95gMq
7yPi3vctPOU7d+6fTWfWNrZRbtPK2WGwywF87CI5ycqcOhhxqAnMjY03+Zld9vtGT7b0Cv5wCc7M
ULGXSGINTjc+uMbMZFSKUs+p42DUk6reoSAeVoch7oavbTQ4zFZxRv17C+eBCDTn8bSb2rnvd+qk
d/MuE17/uXfVMt43KHFHPtVoA2mFWWSm4RvRvPwY7CJ/sUtVMw5lZuqMWbYiQ/upVo0BZHvum9Hd
0yrhEZjoUb3VS7pQB+ZeQyqfx70cSC2lr84/mjb3SehoUxR4KZCJwX0BDX1nNlbMBEWFKWffhpoB
WQYzTNvi68L/lOK0Zj8cZmUL93bhrOc/xVm9QgrqAZpIxijolIdCTckd6lOun5zR9dHuPb3zZPwx
hmCPBcDWu4C7Qm+drbiboyDJvyaGchjm30P8mYmxj8P0921TFxeVNCU7I3AzUSFe98cVhr0C5V0i
1IfrvR4+TGDE5y15tIvDhyAKz2qCJA8smbOcf0fPEoOOhnUSNIX71IdfQi07jYwwNvuN1PUCmYLH
YEnyTKlUgK+Xv+RNdj54XhjGxQTGR1MeLUeMB4NEtqsN8WmsjfmUTWI65BrDHuxIyz5Osdse5xjp
hTF2hxNcBv1FHYH8Co3creZq/BiSN37oS+NVDJ7zCrgTzfrbn+CiY8OPlpxFmf1KjbA1l2dOAMXW
RpoGdfpvHNWMd5r3+mKeIEwdHaRq6vkRNct9+ZXDmDvLRrHzqnl6cmCLacLQoFu5dg2hoJlVK0X8
m0GuNdwhRh48dNbgQ36ABTgRV6yPlvVP1HztW3Mfp8CKbm/BldMFDfV/P2HlIELLMiuzbMYyzt+j
FDZb54fKfujUnbEFcJHviVXIJJOVaE/aK/J1de4h8eSYqHuz2nC+G+vfU7j40fCtYEypHv1lMa73
9souXR/yJjsrC69cPWuG/1gaaBbrfRxoSUAHZNe4yb70rINV/Lht6PIgU0GghUtdkoY4teTzdUHv
V11hGjGve10Cq/1C+atoN+Ar11Yj44V8llKvUOV3fHO80ryElpVHSVCLX4qyi15K77Frvr9/JaAF
XRAXXG6MDjw3ktWzpad9m3AI211e7XNGJWrzVjXkyuUCyJSUlDMHHx4K1bkZxYkMJ7StBLT0V8co
PqqROAknfnWb7FgtDF9FDbwx//aiavLdrvmwzMpvSYlV+o2n3LVN5bO5PBloLvKjzn/IMs2VJ4EM
CFY9VPqfGaVN3fvjtKVdcs1F8A5CI0kJuao8Gm++Xp7UMSTlMQ1sJd2VY+L31uRH6YbAwLXlgAeC
/wjmE5rl+oCZQokX00yDSO19hWgJWc3nGTKYG8H+Iseiwwy4CfQ+rSxKoKugoWqDHkcheM427T4K
rRh9GWH3t53x2mreGtHP9wwQvGYvU5MGUhrZrroPlSH8zHuJGve/LEeOKffIeaTq+bkl3awnz8v6
NEidIvUbJf2gKuNWTe6i0A3lAsYHsCYNcSWKLisrUy2qpsnxgVkfplMTa+Nh8hZr3wDnopjk/pwV
Q6XCbeWHrpy8Qzh66buDPZcdgAypmyzlAlf3DWnkhGKhmgZOYsV7xXMfG/hwh/j/cfalvW3zWNu/
SID25Ssl23FiJ02TNm2/CG3TUhJJkRK1UPr1z6W+wHvXsmGjM8DcM4NgcEyKy+E512J7vyetgsz4
uKivf8VLKx9umqjvo4OCs3G1xSB50pqcLWuySnZ4JMx3yCRZWsEN7cbgLqwXnL9oSgF9AVLYumkR
KrtvxpoySIj9lpg/HJAea9OF0fPPQzoJtPqQtOh75VdWdQhcvgGi8D4fgwOYuZvrYdZNL6yXJXED
0hdqKwsX43RVUtAFB1EyBi/zpNmovKYjmebkR1gJnaJ0XJAqzh0CV7SRgm443mxYX/h0Jz9g9elm
q4RnYyPZQTv2F3iY73o7eOKTdZfb4UhM7D9WoffW0OZu6uECh4I00C4VLN9FBekww4VNoKbjZden
5dKvwtsOxw6aEiARrX5VLYGcAM2UHYo2IJGpNnz+GKngXx+tmHwUR9EjQJnBDdaAoqbyih6Ig2Xs
+tg03wvvyXHLuwSvnn8fzh/7FxDx8dZa0xFKpcPSTjiG47UbxwdPKfqhm38uwC3DwasGy+lPlPWB
3XvRmGvBDv0mRMeqqD85+pcE2evT9dEsa/I0xYP7FI43gKAAtQXn4HTNjt6QVGMLs2rLhb9oOyiJ
THbcXA9yaQXA8gwpyiKafOZ0L2jraR0oHNf6i8s/V+5dW/2+HuLSWbLoX4FlBZwE6nyn43AakYN5
2iAEfRT5R8P2fZ6FtxQrL80WIEW4DNCiAct/9VWaHsJpJsCJ5clZ/QJIX6fwOgjljYPxjPm3nCR/
x1ndpK1WEqoFBTuoL5zVxIKrgVODd54TG9pNbWPvcsHvuWoIDOt4VDzWjn9jP50/M/ATkJssQljo
rawTIF3KUgdjxQ7SOkyleDK8S0N9N7ICGrK3oOcXFgje78j+F+E91IFX2VbfwkQnqhx2EGYmXfib
6prwKLixDC+sEUCUgQ5CT2N5PK7WyGA1xZi3E2Y1/mHzjlh0Cwo5pvUWXuficFCLAPodHflwrexV
0bhvtHFxsfUtcSVN5/l+qv8VCo1FgmMO+9bHcsTkrYYzNnWpqyjCQRSHWB80tXX7P8wYPj1q8uhN
wqVutQ75CM8X+OgyWMD+LOfnYShxoTWEtS//vHsX4gFIVVhqSHVWxauwyn3gnhIMBZmjNxag+NPU
4zuobNzYWpc+Dbbugk1BZRbGF6fnBEpyrQFcCf7aAtJN/lsCkn30rxI3y5dZuqv458JRXmP42NAM
uRg0gkBKmsabhD45xbHht7pnFxIOoMeXTvXSJACCaDUYoGaNFoijGRw4S7Zp23LPwibrAL6X9L7o
43sAPXfXP9Z5VeAPsgepMT4UdtJqs7JgtoUYJn6YnQ/MEPh9KTT+t+++erse6NJ+xXmOxzPwfufq
grWtGguveEzjQIH3+gH3AzLYOr35VL+0KBblasC2F9j/ujMx2G3RJxMXB91V7xKQTj0DIxvqf88c
cJ//F2a1YS1tm2Ky4OWtdHBX18V+5tO3yK9uXR+XhoOr8A8ECtnQevmhgZp79Qxn8hHcGtIDtLll
I13qKEF/o8hx4UKEAh+q9kCcYK2vTUnQ8EBbzVk8w70qTJ0c9I8wulXxurAOAORC5gh0Ah6w63Pb
0DZJxhkLTusyLYKIWNpNUQ9Fp/XG6XCp0AF+yQJZhtrN4rZxuqOiuIl5Hxt+qPp7mAkSKBi6/K2B
2aNCZ+KnPdxP5Q9Bv6Pe3DhBOnW3DvWLY12I1Xh0LtzmVYZR5a30zOjxg7TvIiSXCgKleZnS/+GK
gvgf6DoJ8iUUp5YP+1d9w3FkkAzQAoRYo9hJaAugBGYVN8qly4JeJZegk/qLEMUylDVRug8VgHZd
zg/Mg/zpvJu5k7bec5d/tm7Z/lw4lHDPgsQIa2bUqdZAjK5BaydgWIg1uLpkELSCvEgldmLyzV71
SDkFQO/HEpD3f9/VC/gVKg2orCBbXx2HeG+5rsC/DpEP39hf/aEa/r2hAnwvAEIQeVrkq9blDm/I
pSpoURz67ocC7skOgD3v7wW4AslN+aoLpweKKmikoKu54HlXWwB6CDq05qk8zIVKaxiEU0jcTc//
fLTjuvqjrAl0AbLd0+UHwSDhssAvIbH/LOY+s4PfIfxm/oduygKs/S/OMti/lnkZFdM8+ihcRsHH
MI+y3vpeyY9A0dw4OC6sdBx/qJAupwbW4CqBgTClaSGBVULxt9rEyGCyMnBQlHcYmQT7Ng/qX93V
kWP8FREgjdOR+drxFLBXJWQ8eerjheBWH+GcSEKb3xjbxQXx/8d2JqFXcFXVTp2j+KtztBZHGwMM
v5s+unGX3Irjno4o6WHZg5ktDwLS0JNXwegPee0tJuaFGwt3PF5wPvhbeGOvVh4AwzkL4hrtkzYw
u8Rhd4MHF4nry/tyEDS1gY5EQ3v9cdioAxtKgNVSL59D+jti0/v1CBfOOwzjvwire2KglPXcQQRm
6w33v0MNLG3t6M5yjiCKZcg10+sBLw0JqTn6DH/eHGtGWp9U4FyECIiq/FMNKpo9tZ+vhzhfAB48
hxxAtBYcACbvdAGAZJ0bR+AMt1ScyoKRrvthbpU3zyduCQIlCzzOsJzOcj0dweQOpa6DVPmWJ8Fj
5X0qQ/+hMOapEB34sdHd9WGdX+nAUuGCQKsVWxZn6umw2tzyEyBzxAGsGDLgIjIfaPw63PLYuxVm
dW6XKu+Ktla4AcMN50FJSo3ygGg4aZNf10d0ftphREvVFqXxCETL1U51E4vHlT0KdOme8lJ97kDz
VUY/zgrAiOKWKdmlLwbWFapTyP4WStnp/OV2b6EKh/SvqNCKKfGOtsznxoeGddv9BvTz9vvtbCEu
+wr1aKRgC157rSULudrO2LPqDz6v2kwDTJBBtEDeeb25RZu+EAq3OkhsaDQtFrGrN0GEfqecCmc4
sDL3j8LwL6ai7naOgn53/aOdbWB0MtDHWtiOC6pzXZRo89C1mmYYDuhXZFaksoLvr0c4e46eRvjT
T/nrshU5D3WrMBbsI4v0vd1vELHdzjXr7tBQr1LLbt2tH+gkM8w4n66HP1uVS3j4LwIzgUYTCs6n
62Ro8gIgcXeAXNaWwow5cl9p1nqPcE6/Huhspy2BoBuHhzfK/NDSPg0kVQXhnxjj1OEDhyJODg/S
KoLy1c/rcS6ujb/irAY0dw1zCgcD6uzPzDv69DP3bvAAb4VY7S2Zl/ZUVj4+mfdhMD/G+Ci9b9dH
cWndQbEChIFFoBlL8HS2INBWeVCWGQ52aYgNa0TjqRsf5FaI5QT5a+FBp7HWhYcQXfXN7Z6q4eP1
IVyapb+GsBZi4x2ddBnR8cDrJpNOk0o0hOvwRlPz7JzDsgKdFccO8A8R+H6nowBdb+S6Y+Ohfkff
Ia2CVy12w7Bpy51/C0dzYURgDCI3AYIGh+f6BI/7aAR+DSNS7XNdvXJYVFSv1yftwnBOQqzuIymV
ihhUQQ6u81Xyd3yXRj5pAOU/OPLG97mwIU9CLevjr+/v9grwXMh8HgTXSFC/e/FXAxVJ51bucDkO
qoao6f3ROTyNA1JFNQ5eiVnz0mSM0zrGAwzqoH4yZ9cn78JZhhH9F2m1oheqiDNFWAudrFIGzVYY
NW+Yl1o5jJVuzN6F3QNpIrgSQqZ2sXx0T0dF7cmdYsXHQwnwQe3PZMSr5fpwLk4c9Fv/pD8g/q9O
sgC2yR2E+iEzat+Lhm6hLUD88M434u56oEvzhkIDCBILPQmXwelY4sYEo897A3R8T0qz5+otrr8u
7yKnv3HbXZq2BOihPxqCKIOuQrmVpKPta3OA3B2IlF5VpH1b/3PyA7b5QnjFv1E6hKTL6YDGWETS
MhhQ4bGH8N1yaVZOby7dOM4OMIh/ZAehlncSbbVnJ7y6EsMGg4prlQkJS8f8ebhFpb+QJiAIMitU
37HG12Ci1kE5V3etOUzNA4zZYNAKtdzmawuVhfwdOmt+f6vYdeFToWyCkgaovBDiWlesIUQwWFZp
zGH0jhJt+PaW1fCFIZ0EWP7+1wHkyZjbfj9iLTCzGVmVolyYQxcQGj/cjUhF1E2j5gsn+N8h18mW
GZuZ9RZCOg0Oo+BYIDfGe/n6djqHwCwCCnAARPkdtY0zC4IKejSxQtZ7YNV+mCiZvRBpt94MfUhY
ldnYZRE83+zw843Alz/Zf4FX6x5QqQpEWuyuWB+4ziD94Y7lkoV/a/ovXik3tgmITH74LCDTEJPY
JSO7pZpxzsNYDX+1x3NZt24cYvdR1wc+Kz76zM3g59Th51SgY4DVNkdZLj5CJtwzr+CRakXQleVJ
avOs6XdDs5VDvveZQg9wF8/bLnnUjvmfPhPYAagaAwMBUczT9Rc7tPcByDWHEm1iwxVpUZjmKEaK
II0MGfLHqtv28D6//pUuHOtA1P8XdrXsUdmYAlFMOG3tl4RKwt+on6OteuNQP5M/wLH0VxxQuU6H
V0DFwm59xPGS7zHf8Q/WsJs+wft4+QjF14F+05kaPDJ3Lv6zTMcb47y4vRcJV1TcgFda53+uCmjF
Q0xvXEIwtrQ2o/oNq6rtbOnULYetZT5Z+f763J5jAJZB/xV0VTbg/QilEY6gYNc+x3C9DcBJqOQ9
2ARB8ECHNHY/+xHf21hyBcw7Z3mjHncOEF9+ATY49IejpY61Wv3OHDejOzvY/IGod1732nts0+X6
m9NsfXvY9NG0b8aGUC8rWAd9cvUARv1QWPAelntGH9r5W5Qce57fC3rrgFiGf9JbWP24VUoxthWc
5Tz8OBoG2yAXWZd8yPudZ7K8PUK0qPjoTHuV38KsLTvpLCxUOBZEBGZnzW2ohRT5PC5hIZE3013n
pVzQY2sl32cTbOLYuvEq+PM+uhZx9RXgpcBgio2Iqg7289zf0Sb1ApcEh7DaFcVR+w7+9NmzIXWL
xI1apGX7YbZ3uv1nJNcy52jCYfRL189fLUk491hSURc/pd+5wzFwX5V3Y7jnWw3gOTTooeuN/wK5
vNOtPk/aKyflTIu81qvVphpveTGDyruBhxSy06+uGt6v77TzUwyRFgAuZNEgIrSWeUnyRtchD6cD
BN5yZDtgzjlVpm9Cis+Xzmmc1YdkoJTPrR9Mh+rVDknd7iygSN9a+7kHkPn6kM6Tg9NQy5D/ykca
lkjmiHj6kwbD1DcPNfzN/6cgQOHikMJr1VsHMQP36Iggob+FsGkzzZi0m8TN5Ww/Xf7LUP6LsmT8
fw0lmWWjQgtR/OqtBqlkV8NKBecu977BKy8BPdIzwY2Rnb8iQO6APCw6Oeg6Qyj8NCasgqbBhaHK
IWLbKvk5Vruoe1QwchHejZvlwocCNRncceA2F2XI1c3WOfGUMM3mAzR9MJj+CWIac9lsri+HM5NR
WPKhewh1PGzcBbGxuqh71XVmnKv5EMkn+bE9qJwRoVDPhJrBk4lJB2MXjv91Pez5gkdUOBCj+YtS
KmTOTqcxFHIeVYDBaR8EcvlQg3xm0sB7pSjkduXd9WgXLszTcKtBgrKF8lOHcDPb5sXRbzkZ29dh
vM8/MhB4I2vjexvLn+6mwuDR8eN6+PM1cxJ9TdntGrRLJaQ2DzX07337SxO+TV/QY03H8ff/EglN
Eh9QNrxxV/sOhnocJ4k1AV32Ulmf7Pxb0f728l94rl0PdHlGAYoBRCDAF1z3yuJk6MGvKmagIaKs
qUoYwJQEZ7OFV4cetmjTqRzCPgAIOtaz+jYAdnT9F5zfBpjURT8IqEAUdNdHjCvszk4oPukEVfmQ
9O7Ombe+j8YQT5vo3v14PdyF585pvNVh44q+E22MfTLZR2t+0d9hs/PFs7OwjEHN2BuQia9HXL7V
6emGgHgMQ1d98URZ09KjCThEZmPVdDMoqVAY1HNL0GArborWn580p5Hc083oJmHnBBKRfHvno4oQ
ijkL5i2zXyX/Uuevqgg27bBzbZoq5exRYE8nve/6G9tkueSuDdg7/RmthsWbSeR8SPKvZfKDmRuf
8OI2/GtCV5dsPHtVVxTNDNy0UB/jHCXzJ7fJmF/srn+5cyogzlR0wSC2sCju4AlyOhKlaz5xPcNT
lfIjjL9F2nk6vrNsm0NtaraOYuw18SDml8pQbXgkm71o+wovV+ptr/+YS7MKJNxCsAFYF+f86W/p
7MGZmtKF/UrzMyqe6ludnfOTHLwh+M1BD8THkyBc7Yu4cPJcuWF+oIJlsYW7/kNgfagYLJLI+K/G
4qh1YasjhYUeBErT6xQ7KWYWSUbzQ1E3xO9gMvXPa2RRXQMgCfIKED5fKwjGowLtNcaxZVzwuppH
sfHYsw+Vi1tSWevFuMhSLtXOEFKFQM+uO7+OCAfTKM86WKiT0PK9VgPhsIIHHD6VzY0FeSkYkE/I
xNDbQ3tqlbTkKOOGcq7osdP7+gNW4J2AdHeMjkUx38CGr5fDMq6/Q63Okm5qW1dxRo9enu9LE4O7
1ljbRiMZo1SQCnLdNrgv19f42eH8/6KiEQyIJkrt60UYwheu6nvLAtbQkJ6+hvNuHO/osdwb9ZvO
DrBy79dDrq+fPxGharhoqmHBBKstPkk3j7SFKXW6nRtkjbGJ/QV1XxLlH6d9VN54cP9Rpv/7cPwT
DwseRQasf+y4020sQUflM8O8ziV/4UYu0lrE0RQ50977VIgXt/xEcxB5HtBKqRaCs0r1sBvqghQT
GdQvd76FiFxfUPhJ6POjmO6hMoxTbrlW/kq/pY8F3I8+PdJ6J/onXTyb/AN6Ezc+7voA+xMGsMul
mA6+wdqHDC3dssYhg8UbD1/zst1TeAdd/5h/Wumr2UUuD3AWXixg14erVcvruOlDp8eLuf08xN/w
HISod9ZNP9uvcfNp0llQQDxzY7Xv+sCANG5IKT4FN1V/L2yek5+xugHjpIQaizsUR57nJAGlOvGe
fStj/b3HdtUtvPtZ6o+ZhTIJwBo+TiLPX9euRtjiwuxiLI+JeXHhHes9jrRNI/Riizv2hLTmGNyS
KDoT21liogUDjD0IccAhr4boGBDYTTKVR6EP0bYxkkTbNrqvYMf7DCVAL9n6TRbmr7x8p1tBoGtq
55mMb6yps/R1/TNWuYDFBWDP4VwePfp9BD8aVhzo1T8JCKh8Gc1Dr15dlal6E/p9agVv15fbhbMD
LICl4wDgysKjOd04Bkw8pkBqObLwLS4ikgdwG8wJ+yajipROvqmhXHA95DrFw90PSSi8JEFuh37X
mhAyK1Bie9TMj4N6LeGDrVrUDO+uxzjbqEuMRWIdnZtFNng1LF4UA3jEgzn2kSIjaDqsuvVsPJs5
hIAaxaIRtPhqrMkgcWu7wzjR6TjtZv0aWJn909SaaPhiRvukvvU2vhFuLWA7FGFZJSPCde0eenGw
AZ1+97+sn2G/kYLUReru541+8J94+WwpYmf1l5vt+POz6XTM676ljuPSQWN0Okr1wUaFexsRlxH4
HSYFdJlei3crf5DAdGnrgaJ2hOclaGG9unGvn29ccOSACliMzpGynDkS5MOQTJCr5Efhorqy1/qT
lnXWfCvrNwd2hRpNQftAocowHcccfCO0ODTpNEGHJoHY5/WlduHXgD0FGTJktFDeBkH+dAshp6i1
UxdAbdcSBW7Z0COWN8tyBSnxxM27jRvQZudMptt07dz99Gs32deJFI9sMUjmU11s69gtwSyexG7U
Er5zUUg3c2nbN/bF+d7Db/XBClxSZLg5rM4a4/pzJN1KH5X82ns6G8RLZW6RQqGLvxydJ5fYkt5D
egYiCHiR43OdzomRrmy81jKvXhQVPuEoKM6kz0v32e+p8536Q/VzLgy3U/AchmNuWd2vaYpDvuuE
D2n0cRL1oR3B/s/KVjjfWrjXP06TVf6WnIUBQZM+uZ89eMNuuTIlpJZl/jSPXfS5rUfA+9gYMJcM
7QBjpqG1Bnrn4U2zG9GYNjsH6rOvRe/BoKoKC+ORJueowgQ263fTjE9MoMJnOXseDCBVDGNcZxx8
LPCiR797byAN+bmVTeHtVW15fep0QwmTw4jPn+1Ga83SqBFyUodAadNQUpeOXf0uIE1B0UGO8yQa
iKn0OG9hOgzJtBI2adO2ZDH8Awg44NWPqbcgtMw8qANnVTDM6B2WkwViI+2guEYmaG+2yKOYr4kT
FiBScV1WwaMvYyn2OqnRz3VUqRjJvb4fszDgcw7cV4VaMRu0Z8NWGAdb6jUsFjt3DvvyDj8FBSEL
DobvHUXujgK9L3ka5NpBZ8RGRRGkgjogQxV2bzLOTZWxoCvDBx/aOpBP1k6xL+B9+7HhrIUdrwzU
oeBhN2TAlOtnI2z6Nlei+wFMmmsDmdQGR7diSYcS1xy/wKoiaXYVZHDhRT353ZjBQzfIAskGllKl
K70zKmY0rfqx/WUccF4zaAG1PItju8Fx6E1VtZ1Kj0FeHHTyveqE+6sJktza1QCl3AdVbbFNKWMz
wwFu+dzG6yN4PnPRFanurY7uoNwkXvPIRhfUhe6WSwCWaK2sKyMNcyGPjX7aJbUtNktD7Mh1ElOU
7ph6AkmKvwQdAJiE+qUHac0WMFeQXnn7DOyaUz3Mhd9iTKroduWocieVlu1Od1GTdA+jsScnNeiO
/mKhLK29J3OBB0vbuXoLl26siknawXsl4SpDulHyZONaHvdIa2zvufXGvEqLAajku77tIyhzNNp2
4OHIip9SxP3PxBtGCGlZumsWfRB0QGUddyC3OENFTDjje1Ha9XZKQ7ctkbfPg9hwVfRzFvpDgkeg
z9pPjAE2TBowPafMErr0sjYJ6UDGAS8MaDA7UzpNQwnn6kVbOUCXH1TPdoKAcAXvzdSzIomQNkpz
cYmvsYW8h4S8dwnxXuLNTj/djzCitI4RkBfxUVsBjJucupTttgtmHwI4UTh8NxBfe4VFQ/g8Yhqf
e7tLdrxuEbuuBvM+AAFXEbfE6zN1YN2JFAY21pBQLKtPAoran2gQFjlxDVxYST9QjF/mWGIkMn34
Zosxwhd1ouaXNxX1SKrWm+9pVWLrd6hyMuJ1aDOjcdVpns65lB3BuyOBfDTAt2jzmpF9dnoG+ruZ
aPvD1MbsHUtMYFeKoHioo2IRXIgHmqRAl4d3RiZGE8yiHPELJoYFYguX9LGKvlgNsPKwbOn5gHdc
lc/ZnItiYzftcsXJwAIUDjalhDHRfFIqED1gzi7HbLHSwpGWuOKdd2NTQhSzxw8t55DHaRcIp0wt
2IrS1Jd2MqGmHuevEPVobOLn6JsBEBsgKYvgKPQetPmos3osEgw6hHAcATHZ+RQB2DBlSNnDH20E
KxIya8nmtIAT+GtdCvNdjQ0DzEhVkboTxfJRoc1hP8J5UWm4rMKnfFlkOBASt2vvrbwFoovVIQ6s
zuVBvZmj2fbuKrtlP3qjEjDpaG4HG89poFOENoW+t9mU53cFEr+RjLbHnNT3J3yIYUzGEKCjagoy
VPxHCF/6c6dSOxfel9DppA9mVy8HkkAfC1IehrotKKk6hlltjYymYrTf1yFkNwvRRNYu6mvxBlF6
q93HiZa72Ta92omgkQ7BN7HYlkuRxMeigN7PMzC/1M0sLRYfsrkaH0xPIXM3Tei+k5aH/Khn2DHs
ZmN1L7DosR5RTmb8ZXQtXR0su5cOate+t0OzmwIZgVP/C3iL8A714Nv9Q/cRHG5QqC2/G/QsXibY
S3rEHeLgue+jrknjOmpf546zinjKwBwxUb6HlnMk7GEXI2uaNzzpZ29bUtOLve8vkGATU1XvrBLS
tqQCTewVyiOefeeEvRXudDDlT8bBTZOGgJY7xPJF9MNoCFs/zUEzdCnkPz3vxQ5aVDt8L2/U0WgV
HxU4GOgbNtD2zOBv7zIYtTVdn7ljQKcHqxuLIitsZwiJnry63tS0Sxzo/OPXpw7Wp0pDFEgxjXDw
yD/0MGl6RaYxOoTjwJgfRNFMiNf68QToUkdV6rh4/qeF1+qvaFdFH6HsV3ytxDhWuKAdiFUHSWna
gx7zpr9jwjLPDG2DatuUNqrmPEhkSGBmbm1su+8gF7UEy9oiBizbsDjYu7RTY+rBYTn5PEN61SKL
0SbNgrrtBxJb3fyNQqnbkBwTDZF3awTbZVCWB/hl5B2LQQl3W9SF74IEb+dmHzRtMqSovJUlUtR+
oi9K0YRlAoTOMR0KiJTgUJAhv6cTo9HzUCZYRUrYUZcOyh40oUsPLcN5HuQLqaaoAbDA4k7zRKvP
MQ1tBUwm3K63Dqew0/I75dcbm7b0twmYURtRBdETdIWWJxJ0PFjGRwt6AzocG2zQEsXoLEdPsM2s
Ubo9h8GmZXcp9RBl19MGim6uhZTGtG3R3eNb2E9WWE35g3Z6UdwFPf66M3kyhLvBkd1rVILPlA65
0va2CQVrHmhZWg9WTtV7XQX84xQMk8m6gqNiG1LVl2Ckd2OMV7j09T6BAhXoMJAfB/aO1lGCFWlQ
KpCeOzhbapzhmfvdQF+kx5oW/py6oK9B17mfRCfjhMCi3tEPYedOA27zCWpoAEY0dvm5BotCktHP
UaZC5oHjBoK105j5MParwJ2du47Ynerf5OjYv+eBqzqd0Kcf79APKilBPp0427xrOHI95KAopMPo
GLLvcJcbtj1zSijv2XWygRNrrKCr043BHXXdhn6c68QtslhBIyGrWe/wl9xAIiGzp7z61NkQO8yo
nXP/EA3RXGWz7hXdzUUrgz1Uwepkj3cGnlwOwJD1d4smEX3JsYcEsSyA+rKxj0cbGRZD/oRsIY7G
6UUyKDc+1vhVMhsi4711WB3f3Dx01Daf8Y+x6Kh4liXeWEANd/YXz7FMkXpo/3/UFp1/Bp0dFxsn
j8WzQOXxXg4xnhBDydkLhU9Hs297YX8EmB711eXSRVoJM4F3PF+Lb33BpumjyFlM4ZlNG6QPILgV
W7uoZ5UWvVOUaaAkraDVNjQFkcgYjgm1zU+fD3FMRrCFkox1Za43VtjiG7a4xDwCMxkff3WpeIdK
K+Bs8PVofwsu809NNDh60+Bo5LCUD+KOeDGgKigTtrTc5CLyCjJAmf3gTvUgtjjIwN0vq4g+VqWr
kbjYjfsBd0jICYun+quckOYQWI3jUTGVI/aRYfM8EUExyyQeyyLB+4MP0y+ni6pnh+UzcC6d+Alz
BZVvGj3gYCyrpgAGHDXdN7cOQmQdFgRl0Xf2pmNS6gJvF9ubxcatcBuoroCZuonEZ2WcfMdqlx8T
eErt2GzHb9QChX6w6uHZbu08T7mfO/7GG1rnW1LYqBPA+qfC5+hiP7OrwGd3sVdE+KCyD4tdRO2m
g3VYb+p7t7fVsCmDMbcJiEXAt6KEDrdq7Xft+IgpQv5dxi3KUDxpLX6fNMq6pwHeq5vAsOZz7vYo
GhUx0nwCDnUSQBHGjIbozo0NVKBZEm1YKwGqHhsxuEhGcr/MAmgGywyPmblG6j6jnokCFDAn0ItR
RWpVUdL8msYIc+5pSGSlbVWKajdA1abDsYXr54jnl2x3bRWIfUDbkt2BY+G7mWu3Sj9HupkFNibu
LA6CggXEMCB6w1ZH3OMpFNarJzn4qCXYdMk0XI8jR7MNBPzTqEXBDO5qsSkJ7s7wS1/XwZvXVXhw
KH+EyrwVVw0jdTeMj1bfQtdzDCF7iZoZOl3oQA+mTSdJY04kVfMmwEntpG6Lgj0JYTlgp2xsIHAF
JaL+gQYAyYlAYFSJP8qD24NpgczKie+bsjdlmoSat2SOLTUTZicGNegy+kLdEup1GqaCBty2SThp
4NfJk/GkrwhvaAibsT5g4aKny1ga89IFNN/vp585jbhNIKzEq6zowkECtafqZ5gsWO82mBeo6CSD
mMAObnmd9mFcJ1iUvJZpUpbFiwla/1nDtyXe+LqNNGksamB0JGC1Cs8nmDRMPgqLBDg71BObrkQm
Omo6/m5R6gT61B/8hwZ/m1N7CPgTIDp4tguPiV+DO7JHhxW03sSqxZaswjouU46siaa8ZF6UUTcK
0NWvavymwB+mD7ZdVO3WdnHQ4ERpolesvOJlgASsJPgbtTIn4bJA2cxtn4yRtIW8V9GYzEADFk9/
X44fBIWC3YY2rMQTaoire292GezDQgWj4XDs68c+RBWROhVcWpC4zRTPWDMEpIBXJDQY0JV/6zxe
fYRlWojyD5ROXm3JbLkDCyt0SaHsZiIudgOcM3xoIBPhKvarEq1jg21GcQwWQwxr+CSci5+QPps/
duXoT5mXo8SB/0tVPWBmW0jPOKF8hEqG1WHWI+tlckGtdaQn7Y3dViFQYQ7zwsyFrgIlzkBh957H
RmSMVqC45WCbh1mMl93XmOe+vRmrUDyJcjaQBrd48XXCazUmYR90AWmgftcRXvAYapm6BogUlg4Q
Vm2tMvk4woBE7vySFTwDOANEurEPyg3kAJ3hTqDgj8Z9K7lDIA1Kvzq+P9T3eExIBylhj8JdGVt4
rtbwzXXxDuON3EC2mzob6sHPQY3VFG3GkRc/Gz6IDxLVz+LObZjX3DVCN+pFJZTjsu5tLdNxqNGE
4o0Q9FU6dVuCvDF3fhZLWGbvO0e0XwyTMW5GHSSfqRBqTv+PojNrrhRXgvAvUgRi5xU4i+122227
7W6/EL0NqxCITfDr5ztPN25MxMwxCFVVZlbmrYRGqX84A2OwMzCylCRayuvR2bG96CKYvbOs6Hfj
2sqODLd1ISwJWDvIJiHlU1g23Ny2d6Yn40pNc90Kl+9eUWPTQgu3+qKNNMtDYBYGRoIsAIf9Kkjo
9X2/vBY7Wbuos+VyuyldNH1D5fc0sbPyhjTkCALs2qbgcbk+UZckL/pxZmrmgBxw9J1/nb0gOwFx
qspg+ThirW02j0YzjAmg/SclHAJ1V5J8qeW2OoZ7L5BEf/jjbOIc71lU1zUnwc0koQEynVpkD2kU
NRP+aozPIzfURE5u2LiFk2tn6756iUqGlOGI2+5wet/Deb30m8yLSndP26nU0anQB1kfs+pHJJHF
vkiuvto7bbJpycTZNL1kv3iMvrtXiJG4gBDE2i93+KWY8eSfc2jx8xiDWZ5DuuuZonnzLy8464gr
w2VOnjCaSAqg5TZ6GrA6T4AJrezpLklJpyWsEJFrU7rxtfMC9ZnI8Xh3hbsjKFmF/c/F4p9Zxltk
m/u+jbO42IuXZBSc+M1tqX+RV1LGF4ivD9HEK/MFth1BmgBZjXzJ/X4eYq5ohvfldusdqOHOzNND
nYWdP4WPC+sjxWXZu6hLhVtzxy4tb/TU4e8Ip7VHy5RtjXXirCmQbGeVDeef3tRbfaqa0vjEySPF
SKttOX7F2+L97XcvBL7pA/d1HfdpS6uJ3iiLep+PGZNbjct7qFtqaOKpP2uLTwVmRHT4gINGcYFP
5S3z2+ilzwhS6B+2Lum4x7aa4anAokkwd623kFO31U/FtsfHKXbsUOZdozxcCi0hwFnLdfCvG9rE
SVff0Y/a9B7QYK2nD1cGnXfpnWN+jONR1/muwWnSupqc/jFp27C6htE6ybO7b557bsQK8VO1qucj
w5FnPcMsbMjHA29Gyu0ap8zFKr3munK3PydB04ncrUMAJqCkqM7GI9D1U7CLpn7YvIZIiUlKRO9m
04Obtntc+9k+LvMfr5rlkAdAK1hcuXreskGqOj6to+/+xg8y4t0c7bhmNd2OezqI1DPZatztI16j
9ava9UoVcAe94Cc9mk+xiITuldy9JV/7LqABqJqO6iaH8McW3CBIi8jgTidCb3eDdqoxG/Dh1yfR
L8E1Ac3Zc4UqR6Y9dtzXaGEAOSVJp+pLvysVp7eNSO7SUsRfx1mQeTFWdFU6XS1XQx4h+EE8uFOw
xQ4+s5SmexlV2wEZbzqMLs2MQzqLmQtc5brHFq/lFruec4WySgNq+nGRSVU6gMtq1ds5GQ3I8Mhc
VuVdSRpjOwaizdFJKDA9U/kPkz9G5loSA4t1eWv5xFhijov8ANCsQIaVmTM52mjMl961nw2nTGdr
17U0vQP22HJIKvI8Vre5F0uoBEJp4QHC8BDb+6mlAtJm+cODXlugHAtY+tV3/M1kCVPb1RAlM+Wt
tg5Gpa3SX+ZqcfgJwQJziECbjYpD13/iKuYOLHfnHVCn3XOpd4+GqUeGSCszaqx2EADOmUs65QhS
NMf/yToJ2dPX6+Rc3IE437TZK2fN0a87/ZVGROkMf0O+J14XXcHuV9ElYv2s+rF4pvhFR7ZXWdXY
Guv7YRzc6arJs6sBdh0l7hvZj9v5WPmfFIIHEir2lpG1ecpEcltRiIGF9mWPco9RzZyJVA1f21G2
91vZkZEZkNIRdNmCavO9XG07fBPdWkon3Q6ndklCTTBUsy3aoNHafYdJWoqH5gBVycBXvCB1Or0e
uWkLO+QREPGPvbZ0SFo320sZquJHUB3Bn7Fojv4HcVuLfZ4oIcGbS9He746Cxe5nfqWt8sOZAkpb
kQzugxMUbvG5aXPwwvpx+CKHTa1Zn3Slzvi+VtaevGhs89J65U/jyJjD4Pfx27jFKLEKZ1U0J44t
+td9aDeuNaUmMFZ32st4y7pZq/YyxNPNUZSIMV8/bb6d9F3pzlpiMkqgaf+KX6zkXQxrSGRK0zQi
J1Uu5E0bXb90na59+jxZrH8xdZ1jAHLIAsZ8+Fziqo3XE3BRVFjEnUkXEElG3dtQ7i8riUj3cyMi
lwu7r0Qu6Fa3+3U+5HfQ8flxjBjgLi1dRHUqzdoEj1j3mN9lF5sdtXDvz1+9zkFk7lW7AsFmWmT0
TnQcZRP/JnWn2nUdr3NobZcvU2TX+xW2imtayK6mc5PLo5rMPrxPe9jVIA86rPIbAu/n0TT4184u
jroSG1kJkQaxnYsLwqBWnsamiCVLvpGq7of24HUtq3B+0uuGDZa+LVmSfqwC+CD2XG+/yed1bYPD
+oLSGz9vUWH0AGA3TSc604Bs7X5Bke9LgxpCkMnqZu28hsOLYUbqTnXMPZp7ZVuM56CRZXFBeud9
9yO6FB5bXIu8nrGOq1gbpYdchqJYTweai/kit7Vr7uZk8vsHK4lkJYEgIjI2bGdVf2wHV+JdU9De
FGB8O+4CKWViDv55uFjuD84hw7u59OcQX6nbEjUA0A8lpmH/W89lVPwBqbPRN8qrxxCy9zcBjVE0
SZUc7w9f6wjuqu7oYnuQGlr7Slwn39cAXabSxGYUQFuwAmhqdgs4ZlicvnJTGSc7kl7v/5lVH+pB
BJXaztUQ9U9TLUdkJOLw6NLMdCxfhsq4XVaPQ3+8tPQh76Khwcv2MOzekGNA5WSt0Lu4T+pkjT+G
zj0u3XjQSxzsMnV3GDIDZw6xo4a8nEjauIRq08FTssmaVb6hnX7L2iMjipCkrk0H6TvhNV66+SnC
DTNM92mWJ0KfjseCkBoXm2davpOn1fFgtWPCtCwSVDx+b5q/btU60eOqx8UBiwIIo0kNbZhx4UzV
veetxrwE2rXwHFo51bluWprdslU+kLSNFQjnHFeMIu5AW9Cr484d4+atgjdDUCpCVEpEDMwvIx4i
LyvddX0Hpw+80FMbw3QYNBNRVTjuOw8zfmbCsI/tvIWfa8LLSrVfrZeoPgpyWUI1/TyCZCYpKcD8
/lyNoVdyCqLRRQ9czwCkmwm/SXBMBV4QRntajGNsU0CAXadyC8VbC+Qu0lJbTB6avqAWbKD+Nk2G
PVKA0rVv+DUEWGQRNZqvaHT3U8Rt/bbtQ//LAN89N+tMH4ZPiM784wju6g7s6TTsTHqZbGd+U+13
ZsyVvzr/9Up6c+oPo/zRVUL/IjxRLOmwWvXi02D5+cLQbU+Ta8y3jeWNImUT+PhYOlLZ5iHug9NR
7aPN9K3BhL8I2/cqPBjKVVhB9YRuVby33RQgQLgB9TOD98miRajpZcdmyyu71lu+tl2Y8D345jWB
gwajmus9zCaAlD6bqiH5sVcoke46mv+vBxre17Je4fAKOZLzW2zr/tQJAwQt92r9VRYR7X5Vd71N
JcjZ/dQ3bXjeZN/cFdO2Q6nBCbHAAJTJe2SQ54ziMHSFAgpoaBoVPu9gAO8UB+8PqhKYISLFNRwb
1u5voqG6MzEtw7vHgySZSFHTU2GU2IHca/dXuEzx16kbBxgMOY5tJuJ55RLzXPM+J07xTfpsBMTz
kbztcdE6UDvrLlJZG4D+bulA7GwtzTcUwwFeaC31GgivDD4Wd6vqyxjZ6lKRO1enBh7qi92wqkxF
u9f3nk1m2BntN6vJQjrAO5v42LQesDN/ywgOJAX8VN+Jo+kBwgANX1hO6LcTSy9TQkbT7rCJKKvJ
y4KOJpoZYi1409Xu3Uds6TXpaOv1T+X0s4+R0AJQK4Nt3K70kKsPSA+VnSHGV5Bmg2+b8zAVzvNY
jGTLbhacK4u15f0uvkOqrhk0EMVcI7e1m0sMwb529nu7Fs1/25CMfVb2cwSL1MzhWy967X2ZlKff
YfuPPk02ZuCsn7pYX/ir3a9l5ddHOm11cmk8OgY4iGI+T6quX8x4kJQ2tjOHyq93RmA11t3tI9/1
dRibDmpjL9rXapwORaYyYbunYGGlLXO8Pf5zNB5a6kUV2wsCgfZZ8TOfljLYOBHTjdVgKJ5/aDHr
LwAD5d99rSZGR7q2X2QBHY+qdYFw4j28V/KmfV3nJHj1qipwUtF34X+9PdzktDZL2L9aD6qNM7gP
d8vMsTKO734wW9wg8zVC0bSWvX4YlwqfjiN2J/ohx72rur2ITpMX7Oiewrb6lXR2/tYO4ArpzLS8
n8EnbZHhi2l/CZ9MxTNxWsMPVBJ0PXEZ1GFOWykC5AHLdL+5O1vQZA+tIzBkPY53rdq34dzQ8r5G
lXeMP6sKJQg67EBjseIJxHKZisR4FniNjg/LlMA0h95+O2XNuB7XcHMr/wpf4VbQ5djf3i3DSrqw
Da3nXapZHO616RL10fCp+SC1JvB+g8XO8nsXbZ75SW9Zoq7Y2LWC//aqsysaLTMubvkTAL4PL7Od
aufUaQKtUsaGkCQr3JrQVKgIddWySBZDkAzOwbODLoB2sC6G8T446GRzF0b4Z9hDjecFd5Rz6rvW
RzIBvY/0kumjvjKXFVsW261Izscxs9jmt8BTl6SR3Yh0ex8BKaJN/4sTCCiQt2Z+jxjKYk57yINc
kcm1GR/E/KeLY6UQUx7IoZNlE5L8xMoxZ08tgOCpasb+e19C0vyJ+cfRw1A7os7M4CUUThQEC3RE
qbz8MPUgMJSG+ohyg90WqxR74ScPQzE137sF/Jz7pIiegz30/1vG3SlOcywHmZZ7HX3GvZzAIpzF
gQ2GiT+HQSO2a1MhH0b3yECKmMnBt2Cf/LWFMp01kEFctWI6BZvlkrUCePJMMEM4nTh2oAJw1f6c
ogXqsYpcBR9qj2Hvs6fbun6aAg02GoKeoITwUdfc07f6C8SpxpVlrX0URAUlV2UdzpZ95hl3p3Md
4+DVkcmxQhrvjJLBNLbw9ioaN4a9pAJK85y2OyOD6fx095EcwXpGPVTdEsvvrStvPEfH1ted3bci
SnW8hpJ7OwnmrKsShp+Fjj5ORQREuiVwvBlwfPyb79giGhmWGUbSzhOZE2xe7N/d1lDxY7XN4oR0
amjuTe00HMyjghZbkVGEpzVkas24UKPlDN23ezmuHDUPaG+Uzlvlevap3CYJw2vg546TcKfmOC0D
nqTP1pRheZ4nGKjnwEOPV3GfrtHyvIGmbTl5r0d1r4dVtU8mdCrnsvqdu90lZgOuV1PjiGckVba6
1mGXRIybtn8k5becacJFsjbfAfBa4mKdwegXz+x4WMH4+EP9JougTe5iHUG6LJ0IAp4wMPMHWeFy
vPRSgdEnh7O9eYxnt5RLs9/8Eqqpy+2ebPslKXQEfteIjr9eDPYvWjHgMMdrovWcVGMtLqCVnj63
7UEcWrFDtmp/336vnliWsxRFr/Nex7vNxGGKKtt8jUBv53dBsDDdPatqXUo8J52E+tRvhX1AeDer
DI0eeFGF8QrAOhAUyKXa+iRbSInAaaj1sZzqlFvjyTIfILLxbIbhpVQVSD2FdjtOsg3QGY91chMW
OVtIgtsYzz+ZcspvkS1vgR9RjXPyhI5hBPlgN/M0t/36aOD5j7MSY1myw0Rj8aNZo3lL/XqIizMv
GSFc38H+pgpJ85wP26ATVBXukQB99MVI5mBVt6mP8WlzqonjjvmRnkVUZkZtf3RIFbFjM+60vh/8
lfrbVKDMOy2B8qqXdYE9/1HGovURoRVYewRSd/TcmDSuTwaF8OMoVD1/SBcb1Vwjy+NrWym+GTHk
7PuXcsJ9YCjHmkdR7ENTvyoFQ0Nuqtg6YGDIXUCt6ige91770EWY5lcpPEbY36GVtP59PwXiOAFY
1/Y8LAm7JOuQWHmmQ43DEyBOv6YVr7y42+vSPAlILH0lZNppXpcEMOvdiYfKve8pPdXfpY/i+UHu
bARhC+cE9rpvbfhF6miuLsTFqSPrq12yoB8iRHksbMf6EapKtieX4wCdq0R8MG9DKtTfybX3pi8u
ArXk65yIePnpD17D6fLLzb0/6HPCHLbP4P7JH6vyY94a6EgEIwsbkp2karVFFH8htStKLouFX7x2
3Zy0YKUh3Vw2T3w/F5jgaUkx5fXlGc8w8tRH3DgTTtkcIcgIJr+6J7aGU7khsrKXUTth/0+ODkm5
R+EhdJuHJFFwYpO24nvstyo4NYsomgsqDdvmIljl8MSt3D0PSlIGtYyG7bnjz0uuvbFd8d4vwq4v
Ds4v/HTKVfHYbgXtrVVr+UcKVp6+3JzegOjBqMUD7CEuOx1475Zjjyybv5sNXSyFJk0wS2m1D3sK
Dl/ckVxEBWunw8JIcXHb7nTYrZNnh7t5fhNQOvONtoHvo9+M0SQCUhfV3VK65R+QiI20TEQ33p73
Zi/w8ITD6+4WmADY5ERhaSj6RGznwAkwftndJi7vQ6Fn9xIc8niL8M49rmJv3Ao7N/jvdDJ+8acN
SYc+LSx0dbAklG2dgsUA7CJ5YdhgPiZ9FGB+WHKYcbTfYp1DykdCsUacZtyblGSK5qvQizAPfOYI
GeJD+e3vvmMeIwQdi/LTlqxumPsrac5vo3SHkEVe2zcPoY7WBwJTGAH3WbD1OfsHVtmrbSTgtfJF
fRZ7i2DEC7TvZ+4UoPilSlJWnWFnLDAFvfRIrGp80WiPbapoekzqrPEsctX3+JQsBaljUP4igsZA
oOWnVCAkkE0/hs3PVs/OZ++P6wjmYNDhobtITGq2KPoJQ+xHlyDW8pX5KKC5Hhufq6+ZxvorpIna
LraH6rlreu/2Lc+O5dtvlA2hrUJLmTZ+OGZja0zwIA7HmRnc2CC7F6VwOQRHALjtBm1zpCRDMV+Z
xfV2dCu9jO96FPD7VRy6gZJVJQ2Z8APv1kFMzKI3h4wk7wtkE4yBXTzcucuBRzbBQNN/SrvHf2XY
NOFJwa18O3QIWpMsvTOeaGWOd26O8MkfmUO/eQlk6GUsJvt9ExW7c4nupxcA/eEpiceaANl12l9r
NjO3Sz325jh3DPcHasLR+9dzmoIUmIfOppbe7kOZkq3MljS5MXmRxPN/gZh2/1qGi+SPD6KiBR3C
7JFxKhC/IFHmGtXdEL5MO0xbhsGvIWq6n1GUmdJZHy2ldr/z6VDkVe5JQu7MvO+Ef9i5+nDqxP3J
dDZ8XbH9NOmyJU6braiN5dVAu2FU5jcDwvFQmczZg7bM4V2JyxmiZnzUci9tFmMNSVw1xMH3CCGg
vkY7GqHfBrh7QRpIwEaOflzV98AU/og/gVqddLE6RlVWcuZPaMYIfWOC4MC1hOKALkyh/Ret3TGy
/DIN4jyXK6oKW03yIB77cL6sfD1tTqrkRgt7835Nk8CjeTVT7V6waUiQBvSxck+9B7aWL0h2qTO+
t9eEaGnMPmu/nftLr+u5yvlcWYmLSJUH0okr5+7wYkHdjLxuZROS+HTHucXxmqHsCmoBRQuFga1I
VF0aLB5Xl6aDD2zqh9PsuMgRbQiBy4h10w+GLj7F2abRLcEqbHLHbos4OPJqdgYeeiPHXifVrF8r
lOI9UBwdROp2DUumBmh5O9EaN1eBp+7wCIWevCXw/90p8heBTn5SYZAtoju8uwY5qr2HOeBrEAey
6pMivbeEfxx7dKwNsFAW1uWoaOIj+z0OmY8yUE5ZXrawg8Nvp8TUJxMqX2bOsTqwfGoZX0zj0GgE
EQ58WxgMSGr3tQiv7hLzmw1+wd7cxv8C3YhXJDnR81oYtAYD3tnePT8G/Ms2btdlQ7itqM3HmFVq
xoD9z4zXf//DmsEZ0qjf3Sltw6YMniErvErntRK4y+cY10v3roOj49hBLktU+GiNT8aZguN7FQPf
piBQNdnds+dVWesPS3eewiP4Knk7SaYDU49fblqaX0Diipi0Y6ynzOt1+VI0ho5ecbLuIUo4+17A
THkmkmd6rfCY89Ngh0y8zHMpQDsnp/jBfX/EZ1rQo8hVMQDNmYkvPIvwx3Ue+8jbr94xlWht97mn
1a5n4GX+8lb8iKLDMHm2Nbss6+b5xecME3S9+X4FCDU4wvslcNSExt+09lUIn8zqNQby+OxnzzCv
DCP7/biNCIlhEjcxUEa7f1PF3qPxCg2WYdHAXsmZMBZj7xVX3Bs8TPzHBKgb77p4Wj5HNBRVPgY+
X5eLvni71iZSrBRG075+07js2S9utU/VR+Rv1Xbm2WJFTSMo3tdpjMJTU3IPZ2M3B/Z+02VhIrQd
vvdlY5tjRYxlPPa7anKeU1CEYz1HbZGE57Vu9Q2WaZPPaJDx735x7YAKuPfehDLTD38UDjtKEFPN
qQ+LZc+W+oi/TUPbUG+5acy5Cxsp2LMsh4ou2cPrEtao9YqvCDLrKZ/XeMUXoVmC8RU2JezySNOI
ZtEW4qbkDAOINpGPzufir9VzM1UeUb/eDtTYdYxrX93kGEw+lLVFDbOJ0eRJP8duftv0GEEwrHl3
t94dM/Qhxdu2FbCmpqrrkpLARXZiMlYPKppjippfgkLTV7GAAZzcfRCCM/+lf27to24NmE20rUt8
EsbV1V3NW/g3B0PbfvoO6yBgUtw8+bpsoBWeMZTQZBCHzaegrOZTWE1l+4sXSEhszYS65JaVUaxR
qMYqDz2//TVQHp+czbGfaHDbIIuPAP3SKNdgyo7JCX8t1huD88zNWTMYhqP4LtvbmhjUM1W610Wy
//bYYXhqB7Rmv41prLibUEU7OXq9enxoVq6Z16OEyszqsAFVgOUFDz6xRKO6O9DkYvpLG+Q75zkO
rXvfWtsPT0Iaw71mj81LMeyHHwmM8SRKB1m03sO8B1ORIxBkxZOItNV/CQbri7um4RK4HtQF/NLK
rUaLN7hrdTHHtLXnyp/G7hpMpYruV0q0uAMjhgCVeoSHJ4F2ljnVsXLOpRvAj5cMY2AecTm/1FPC
tO4E/vi+VUO4p0MYw/hKNFOvYTLXhD/QfmMf4rIGirSigg6dVTxyuR/h8HXYBVryEO5pPSPBlvzq
YkcWj3GaRWB3eFwakOFrfxmN0P4XjmNUnuzMHJ+VEiA8xe5W+BfuwWPJlCwJeUwciYpvRhXG422H
JSuJ5/5k13h87cxslm/J1Hn+SW9O8TucUJzUXdAV+dYX1d/S+oWXlrNX14822gWADCtZ1RcXv5zf
IBvJ71VHjMCtdYL4pWPaJ2aiR9HWXlroMiTGMIXLa8H+E1KMSk20n0Fg+RaPqHDOUz3v1d0WIP/l
nnKqLXeMN+5nAsbi4ovjFC6Va4vd4RlHu6rOF0OiIiRCGE3xpy+YFTik3f6xkYAoL1IaBO9xMSTy
yxoesD+2P3bvsfARwJxl5B40GhLj7Gg49SxZjAsKnw6BGyhYb4fqEtR7MCBo0HIAD8CMecnoBHf+
SwKRca8SXzxKCSxb8vXKgBQeiOjhTUE59mcFIHBk41S43A2Jav/WnDf0lHCnEeOPnBeydPpWUOdu
1o+N02zer6j1MPEtE29jey0AW8lBa6sD/JlebNtW83uAB/uX7H4fthRxJGrC7j2xP4OIO2CMYTdv
bYMbDk24cIV+mJ225YrqyuHDsPQGebQ6+ucx2PXNOPvivSS2xIBSD0v/wzVq8bNVzZuTBn0vwx/4
oA0oR2vUvKlbWcUBPLYRKLGhmXKzzQZ7fPZiFsfZ1YkOfbb7ZB9cHxf5FJnaUT1tIFWSkbkGoVnw
49F//OEAOJ5jPRN0xvaGp07TFh/ve5XEz4plJUO/7DbRowNcqe4Lv5jLL+QSN/EJFVfdPvqO6ctv
luwqz9A+JbVCyUB7tSOg1Db+tiNxXr9DjMufkwNDdGLnXXSnakbrwjVdRRRa8IUtLfvlAB+XQfWG
00i7XleJyhqax1r15BXubd+GnbuNARAfulPRCapG0VXNH4h1B3gP0cCSPIfGGfBhiPFryTiJ1Bfk
1fHPeWrUWxvB8bBJoxSwLPOrPE9tEnKaimomnIqV1C9Qv0yvk/bVV/TPt0VeS3Yvqat78NNEzqGe
4T/pniyWQ2UeyUl9glt5VDG4SLQ/S6DZnJAA72vYkCwcHHXIzkR/Ezg7tdziL+gRoNq6JSIXK2QI
67KyrduEujzA/RcB//Q/4N+yvAtBkfS5DpEq0XUgtOcWm+WYs/gp1WMhu0qeajpeRDBxtyKK7BxP
bU8lHWN9t0XNsVwcpzefDey1zMPD21fmfkkAV9RU4z8b2PCzcsaBa6KXTdascfusiy3+IVkF+YxE
YxAilpLlQhnFU5D3i2Y91EjdfpptEfKBuBz2JJCy1+vJLZPprt3mIE4LtHLBF2/e6uVHY4KlSPmE
I5ki3yxMHpHEqvPFF6h/h8TDN63pOw8ufLTxB201sRQhSwlVyioEe2ko/tFDJsVueUPRUtjbzgYZ
Sjx6+q21nYMxY/95dmjSA7Pnw6Tk9nOZPODBTmlbXmN/8NkZTW6bd5BJNPSZgEKq2H/c2S9zEXF/
C8zqPYJWzAsYazf/6W0csW8TgIQCN7FGc/yjX7LvFrJtOZfDQDt6LiP0sz12y92Wu2HVYaDCfMfw
7bd2yeK6wL1vGnXv5kVlWLPo/Uq96iSsBqQjKjTZvDajc9JyFRq9RtF/Y2+Tw5a4q3NPo17EuUP8
5Ss+dL54OFwlTd7Ypdi/TmGl6H3NkPh5Ashf0oKF3FV8FIg7jJHzB+6nU5gtEYxfgbXDCkMX24+i
Xqrt47AHYLRxw3pB2nU7plvZ+v+Aa3gPDfuXxdVZlpHem8+at2QPz80gDwPepL/igeijzMqj0Rdx
arcbwFEct1ZpLD02dacEVhNBfe087HVSqNRVtf9GgPFYsA7kIsQJy3ICTyuFWPL9WJY3iN8eTU7H
DgL4f10UeeSa7WFGggwsypN8Yjpvn8K5YKUIJEqrLNDLtpzio3HWdJluW9KBcKB0a9Y9yb7SofsA
NrJ8rq1ct9Suzf6oGPqIAGiLwl769SbZhIV2vlmHh/J1nWEs7qDV1gH/nan/g3h+YEwnKvYrD7Cx
oHRoW6FBas+cZdJqeIbVlywYIWtkR0If5nkSy9DlZaeZ+EXCjzgFvol/ed7CugFQKCp05bsLrXiJ
9xPG0wc733wOakSdcJN2boI0kcyJe4f1XUSCGbBm8hESX/27dxrN/wfV/pg7xyFrjpY507BO72VB
y5z526FZHViK9tvEEptMY1SLoLyAcylycvAVihKa3wGY+Q+3L5buKOlZGeSVWO9s68LKNPC6ne+9
THAao1taosf6cObnshb7c+XK3smhqNV4CVVi/yPzSUxpE8zwhxihL9/hMYbvrCBRpmKva4OrnFDh
PxiYyz+qLdhaOFpvDU5VWLUvOFatjPyjt3wNBmj6mxyAMmynUb361nTuCXsblJPlYZv7AmtdNvJ6
p73rwiGIGP6lV/Q9V3A9JI/cwQLxVxG4MVoCKerh00ePhNUFWz5T86tGEYlgkROh7qUvxi03QZCw
OFLiAPjNcZjDn/2xj809d9f6H2YA2LQzaC3VZVRB/0G+iwjQdzV6emsG/3/S3mPHcaQN070iAvRB
buWlTJn0lbUhytJ7z6s/D+sAgxSlkdD/bLoLXQ0Fgwzzmdek0spPIuvgU5/kbvVlPiwTAVTXyJRG
ZkOqAUXIAp2GHmlqpT8ocCJz6E5Rp7fLOKGS+T7EhntqOxp7WNDl8nMoW1HxENgYuS0rLdP8QytK
o3hwEm0EZte24i2jjugdIlI4/IJGTP+IPIfAhjSQxjONYvfTKomd+D8c468mqOvydb1UzBSGobVb
ATrcFENr2fMkUp0jmjB+vWw6u3xqpU7RtgbdYuWbUzjaq14F5Y9BV9ocnFKdIf4fZaSsABbsSgCg
iEMMzOrQRjpaCMfst4UcycMDbJjUeoJf3b9oSQggogtyaPdjYFbtykyg48iBD80PtgfdtC4KLGkR
ZEUOgNJvNWepyjGXBUAqZ0OroHmr1ET7oPQSBDOQUCj2gyi2LNwV3eL7gBUyIO9G7uUZpA//RzHY
1adNJMcG7HToKB3g098qERJtxJI6zhx4dNd8tFJY08qrORVXdH40HQvyjrwYTlGFY4gcQZGzXY4j
kvhwYfdpp2MKGwOZbihEpNwJAy3CGjtPWBNJ5pkrXSbOf7Lb1rZPAtYQKD/Rus8SVcPm2JmtjTiD
RmqTUHWXANxC6HSqeSclgGpiSKrVXM7TQtvomgcSLSSnEIuexp49z3W3fE1Co4E/V0MTovMrnGWj
a7K+zcs0o2XjieIzK6SyXDdxBJfVq+tooRS+aXJ6O0kOOh8JaMIt+TNDZph+dJKlFFwDLd4o1HtH
GlsRL6lMGCX7pxvieROo5HG1rnqbFgsVdwcf3gHf7odS+41oJ9YoBLSJfwgB0FR/SOMSe5hFToxK
ETXSSHCve/0hg0Xw3qoV4NmkIpaYaara5i896kfg+QYwpTyuZUTvxKS1v82zsPkdehCUZgCWcs6H
TGifRiL1h1DuWYSpn2bhqsnr7K0LuvhF+NFASaLN++81l/XvBpiKORKl6lPi+VK2wE6lV0H3y6B6
hdUZL4bTgyE0Ckv7iLxsPAp64cRzSHdJxPcg1AMHCLZy5ucVui2VDixsYfOcYtZzFr0baE2AuCp8
971yvNB/0cBz0f/nXI1ecrXz3sLY6nqwilV9ojpcZCzFATJN7cpWs6EhRCHecKvYWMkKdN1ZRgHy
j+iJMxelNgSHqndg6MI4K0G8QI17jdBscsDoqiiqoA7fQ7LBEvN7NWQWhMtWAq7K1fhDZnsXC0Ck
yXdB/R3pHbiIzQIyBzoGSSuLOS3q9gNFpV6HixgExzhxbHSnLVmS1xUh5h5shPcBGglEvZENAfJs
SHd8QPFqihXqe26+dkA9uQDFyzD/MXCPE4PJofZCnml581hLwPbLflk8gT3p/B24JZf/bLZdsjXR
fEkfhyiuN/lQFKwSWko+a1c3AULTGPjoS/BDc1FWzSEcUv17oQI6nQkMC9CnK1pK3ZINoQdAkQlq
itJw+aqTpP+C6RFX69gplL/oduCL2qHQi2QsPXqEzht3/Bq16oOwR79oqOnwyYMBWSTLaPDmmZpq
cxFmvbci/0mkgyiG9J0CGa0f12mTDw7d5NARE8hz6rQW0VLp18VM6J7/ixOgVmaQwjr7sUe1goax
Gtg76sWasQEKG4fPOqoADdNMqQYWdWURJtphuxc66CyOvKwlysgJqWZ+GHHgNJFRmm+NoureD2gr
rrdOzCZ4BD6l2dQXkfZh0YLNyChYdhuKK3m+Kb0aWQUjAEQ5N9XAofWiy0KdD5lo4QYYif17RFjt
G7oI8noordYgYM/74mGsJf/wEawIgSgI7S00VJvaedd61jFV2jJ/plsFxyy2RmkDyQ+V4hBpSRUu
a5EY36rA7YMZROfg6NB5IpYH+PQtU3pILY2aDDTNJb9PMFboSZHtJmzoAKRulFA5GrEbVOFZCGwF
zF4iuSmI90XeK4ekHNyjDPXmsVZMeNgzDrgifImh7dkHU7SJQpRWBTC/57IuS4p8QISFNGKVBrnh
WEB7a6P8OcSohxcLqrfAZWexpYu2WyHR30j1E3B8JVdOVl/Dr1ornurHcHrgA8bus92jsJA/WBrI
YDJF8i3NXZow6g0BQQV2uL9Fe9yScIswlEgiTi28/IeZmYNMBgjqaRH6TQYxPTGFs/IdlGSTRVqo
auoDPSb6Dud5Iyd/s9LNQWbStW7bvZTip/cCRn2wlmratkReso+MgpZWwpnVmtL/0dBuSXeDQ8BB
i0HPktfWd+Js53ESGos6spLvNppK8qmknz+ytTnkrd9SE7fuSRW9TefGUkMbRbfOj+ptKMViWGML
WSXIWJsNhZfWxSd56M0i3vZZ62mbipqnu7dbVTZ3ke1xZqrl4MWLVg5E91Kxp/GOSIRpws1AEeE9
r9VgeCit0HD2MIzgW6kkqLC46IkChlDY/ZU6A5AHLWuWsLsM4lYoJEsqH4X0TPEE6k4X0sDdSUjS
YT6GBgy7Z0CjAB2jCHCOW9k9P0srvZmRebdjoS9Ha76NEyBxWFWe6t4KQdbXnTJAJbZpE4C7CN6M
pjB/qJBouC+y1n5WsiHBg0Kl5NnTYIQsFMUBkQ33TkIibjvGLBROf9IdQ2+ONKi4w9iR+lupWcjb
u+zxQyM1DYIHfG57JxmF/avzcvdnyAsYlh7AcJlCA5WdZV2Y5a/YawkfW92nECpwDkORqOU3fWdo
Yc7p6vCZDa7kbNQwk4oNTbzuvUlEu0pMUy3XVel0zSHpCqRXLFAFL41NoQ/wBEzgTedksE5R/2lZ
KyJELbBhBR6GlBv2wRMAgABPcjogGBQ4S9rdxWaIhypfplWePvf9v/tOU7q3XKMVtyhUj14mBJrE
nHuMK+ZeaysdlXIjhGuS13q3cdLQ+0B0xCdrqGP7EToriic4OaV4myo4foO3AKvqG4DRZxRw63TD
8Z5xZukN6j+D5z1R7FKKGWk75bpSJgMbC1eKtixhYr7QyKdBreWRdOw9j8Jt4cZQ153Grv+2rVmR
nrKBsmUAqoJUnXpxSpEQXtrBhSLqIPyQ4h/VUUN5sIYK6HSHMwzmBGj4qA+1llmArd0SBIVMgzZn
Q8VdsPS0rGRqrlMNj6qgGAo5vXCaeVtSm0ZdRBlISEpdVU5RoXX+2iotb6Rp5bn8qDawC2ggSNTt
sqJruoUck3HNyX9lEBR9ACJLpCWEErdBaIG+XDBzS1VLF2rotn8A0JP7OcBO7ZniiVpfp6VwIZJw
X69TNASHJepgxrOXo5mwQLmjeZJbi0Z37TgkTqD0WGcRqLe3ysl1WsZ2WS6ETsUZAJ1cPCEA41PP
grhQPAqExt77tO2cQ4qjw4eFMewiVNW6+ew1Gt9U03s7IO6la8/+plsLXRbtP1CORWPPaO7IyRxF
QARelIBS5BLkCUhXDYkBYBekZgqMzcL4yMa0Z+EYInd5YjOLt7Y+OG+FLGA90741XkQm9wuo5c0x
b4poNQB3dUHTm9VvSPwgeOCHUIVHqI5kY6D4Ky/J4uUjcjP2yFemWzqjAhnCWIfCrSwlWE5Id4BG
BkkIcgJyaTbQblfjIvoI4zZyHqwokjqQ3pG8iAMTuQBbsfiznRmonLVGO+xzkvZfKWQDqOpSGzx7
Q2GoUOkgx8zAIdca3UoQxqsAFX2NdWaXD6msOGpGlalInjPdpY6SyEn5N1Ga7GdKaZgnKBKLJJ2K
Qf+zMeJCLC07744xpa125ieOZv8xZYlGkkaHfu0qoR3PQRxVL4hImBnMcSsmK6qyBLtoM9d2nV7Q
SSkTw3O3qVlaw8KmEZUtrVpF1toCe/+gjEJDyz71miMHaxMuaTeBRVM4DqS1FqdCO2Rx3bcP8AGg
TbQokCjb3IchZpNUgwaUy/KnKYSN7Vci2+aJ+rWtw46F2CE6G0GpRsK0NoRr6EnBxoxrqGC+Lrwf
8AYCcMGl3VZHz+3Mcq/V3YhOaxR/r8Oh8I5hHcf6Xm6cjrYJhBY/XIFmsFi4bQgxUIED/MunBvwD
c7PsBHoIzDcBRSOQCbJhPPJnNd0LCA7SlqylUWEHV2m0zOlFpShCQKShKOGDVJs5xFLS3EbCPFwV
EYkTO8unNzj3C03CGypyLGfHKYdupKFJI5QIcT3UaJqhrU/A8tG3ZeFnFpIm7gDur5obvl5rR7ek
Z+DN4BP7LZeaB0OjmCsc1vEzNaABhibK5saqrfBZ2thGCD2RllutrQaUIPWHvqX1NlaCVRYv1++C
1HTw5n6kVL/bOtdOsY4ObDS3a6o8+x7JfaSoElPGfg3ZoCp/AGoT698UBCVoBRuS1D5RovKKdzCT
HoRqAZZAXwSAXsDEqDQJqQ2iq5K8+6Ixf0UcNGBANHoUYmh0uj6tiSYjwDYRLdoCMDqYcNqvqzgL
K2cbtWYj1mj1FOXabglYuBBBcuCZFRRhBuLZtJGU7Iqg3qVJDCfZawpt33Wu7NpUqT1F+zkkevGo
JlT3vwlgXcqpAoAoz4uhr6znIKty59GGKkn1IpMk5HwHhlnn0G6lb4peNil2KPzaSySo92/svKCl
DwdGBYQHSTzU44XquPlTJVWJuq2pLVhIMKnqS6D6rr0YZJXgOg9b8D3SSIhMaEbIO2JeN9h2Ljt2
4/FVnqtCIcu0iwqpgVhY3ncSzK5co2ZZnxpV5OXSb826AaxcSe4WZrErz7Mm7eF0QUVQpAeL4j2i
XY7tOU9OmKm/gkxy821m5Rhkm5pNFgLB1/zOkVKhL1TRskPNybWakGKD0CxaaCXAmPxbOnABZrDo
Yi/ceV4gV98tmXib2gA8+GXq97l2MFCn8zZpAB4BYTTUo2YGhTz8VaLADT8QamndEalryM9pXmbp
EQsVJKoLTS/LU2nngN4GPpm8hS3kErOrkqHlr3qdmTSq65KiR9Oi+LaIS0+PT5TNu26nmYB/pEYz
4QMIPXUgs9WNTqSIjeMeddnht241hg84twp+3lEXvVSyVZEwBEtiyFiBG+pELz1sYsUC/1TtQQ/X
/osaxcsYJB4DAnGSZ4PkvrpDtKpTZWttqvmcL3VPenYUMJ2KeVqaitI9gt/wByeioRJjNJFw630b
5f2yKZAzL0BF0aJtsw0pOaVAInltHXZ5vZJM8ZnAItvKjaceXVgDzh3B1Qutb0XFohdCG13sUcR0
VJj/ovVt1EjbeGla7+lFLJt+E8R/bPcbmll33vyFUv2/cfC7AV6FEI81efPYZ9UqdKF6bz111Ws6
77ut2BvSspoL5dVP9sVCc9cx2gjzFOeGY3xPZv3q+NT1RjNxlSeYji98oaZyVe/hTs+H+jAgJEH8
78prSPk2d4eRAbX/SyZGJXaZjVjcattrf9VWWmVpeGcVXCrHUpOS5fGl45FzYQFSVDAfG8S89jQ8
jm6+oqu0D/Ln2+/86iAK+t+sMmEq009L21LrIpD9e0WPnwC5PWj1c6C//A+DkL1RGSdYUfWJNm2Y
uFpl6k6zR9/13TaVP9C5nyxPu6NSPJ0Li5NbGZ6csCm1GVOtZFOyS9kyMuSF/I9CeVbFm5XfGWK6
ExhCkUFdILBrEEYpkxVCsGdUFvHDMcieqvA5dP6q9s+iPv639zUdZTwevuw3HxntISqU4FgWP1X/
t2Ufh3tODVfe1dlEJidMJnWO1/lacBT+m2McHP23nt5RPr73rsZH+DILtLw63W6YReucDPfAu5KD
5778j2tr+q7Gp/gyitdocHVkRkGKbh4pqC1Y33Tz6f/tg0wOQB+4uQ6OMDhqMBhC6Q8qdPD37nz1
6b3z/8+EyEQbnSRlZTITGsyZlMlmcBzFrGZ0XnZyBZ/z9kyufhSLbq7BQW4Cljp/XWQCwGJRoD96
2dFCkjRAs1LxfxftPet1ZXqYjtNRDbajJsjENW2yiEWTKLLXh9HRrx5Jj/3y0arRAwaGNmSfvUHZ
h0YJMourQT064luIQrSG0V5Had8DwmejJnV76qMC/ddLdfpA2vnUu2rQe8nhgbxBXUaoaPmGSq/Q
XRRSBjOrnYUftwe89q6/voHJHpOa1DFLqgrHxl6rPxIECmOLxtjdNz11wptObLLRBpFTdcvd6Bgi
gxkDfYWwBbwE1TB7jSqbDYMv7FYCCP3t+f1bkdM3ammCO0JTQAtPV2xthYoMvSA62ol0hH8HMOuE
RhuAcvTfpJfwWfwk1Wge4535GKP6Qx31nkr/tXds6RZNnTFA0c3JOw40z6h7IGDHbOHVS08yZlDx
EPm+N9XxYL+YqqGYKkB1AzOSyTvuFcsBu1ZFx7x6pmY4Q3QrIspXPp2ZeNJX6DKBCIvmd17w1IJA
qFhlcPmbMuGIqZqTIyEEI1RQoehPKnoQMolQibiAvsiC5tlsX5X0gcpSQMZfi7Wl/uzy6DR+CxAU
PSpT2Ya0eWU08Z2nutjYk4eaHIaV7/cdymH9qYa/13evPnx6G4WqmvRXSVe3X8HFoTgORjyooc9i
q7gPnG/aDBFJI3Z4A8J9pnQwK4o//30Ak98fvTjQ8dEnNzo1LzAqRtafWtpAmobSs/R5e4QLf6Lx
K34dYjIHqekMi9yuP2WUtUzr0dN/M+eDHi5b1J/pq25Rkmhy+853+r+MS/YghEG4Yk/2BkVDJPSS
pj+FyaHJPlHVW0gj+8s+ShZqOj+7GtXC/M5OudiQTJbXKPAGwiqCgO/8g5UwInKawsNJQpO4ikHY
syeBPuz1e+bt10bC2kwhQ9Ipn8mT89zKHado3Vw+6S4K3igTOcEW+WmQNvvbH/DeQNP3aCddqLuR
fKohqR+Qi5WodyHAysaNtlVvW4v/YTyhUuD9F/pbkzu6Jzsli+vkk1qGs6h6sYmfEFnP4+3tcS4u
RBU/XcPUVZX6mlDVyacyXMAtACdkeNTiWBnhuspf3bxAmUenvq+emlR+uT2ienl2MKQgtkF5gRB9
eqDFUKRLve3lk0iR54x06WfpmNZbPNAriJGNejB0Ld2V9H12ejkovykX5RudMtoCydHyEAf0RAYF
munMcYP4oasASyMCZuwQpJjVVfa9gjgBw9eoNg36BrOK2vlcaqVDbBnBFmlI7xOmsndnp117kdpo
fKxYrHjVmKxE0BgpPAZVPintS/IZhJyD86FZVMUhu7MUr+xpMkGkBqkNcBwqUycw6vlSWmY22wvx
6TBTVplpLv1hp1ndPEOkpYPq0Q7IAw398va3u/x04zFiI3DNISkI7M43dlqGKr4P3XASprSCRI+I
hLRq4p0HAKrUvt8e7F8idXbfqoymaxaefwb/UMc9+SWsD9GXAWQphpNbooIDSeXBM42NHsTflJj2
GYK5iGxVP5HzX0O+WVTa8O1/eQKbWhVfVtVIKs+foFMNAMUIOJzKUmJ5Fe+UvrZOt2gDYwvj9zt8
U+DMphXOaiK724Nfe9fc+RgDGlhJElydj1377hCUNE5PWlK+WrtSzO0keYmHv1a2/n8aaeoC5tG4
hAFg/vuq6UyHfExLcxcP0VZqoYpYyfvt8S7P0rHMQFRMecrggph810QDOWKHrnxihrvadFao6UKu
z56t5s5IV7eKSRmPVYtjEdnO+UukbucNuhyzK4+5mYKd/xWUrxg5BbCGJAdf6khe5qm4t0OvzvDL
sJN1g0ibFocFw0qiXBXN2q8KOADZPgqcV8dRgeUuPbfcu1mB2O4CuaRaane+HS4zCpzFPXPEMS6d
7iPOWypawkDlypyspE5NmxShS/mUtJG/tpvuL44t7aYLYVrf/rLX1iw5gCHbCl4wxnQlxWpiAAhk
3jotjHBA6XYD9ixr3wxooLeH+ud+O53V17EmQdtQdFmuR6F8ao0a4gzmHHM6eBtdSt7oSx9aVZPm
gd49DnnxRF/gIR70lzjCrhhZoDlSvcGyjMGTGuiUz4SN7FGiaLBi5KOL3q43VE+uryAEJxXDIqXi
hEgAtW1H+e1ZxloFITbPVWdpNi24VrW8d/Rdhrx0u5APsGxZpVpmTyYn8FMGwVdwLasG0rBadajD
+kM2hmAeR0k2B4L2E03ZbZrr32mv7H3L20VFqkLF1DZAW4c7t9vV59EMw6S4Ztg81fk+IviiYurU
8qniNp21hhrMgSfqd0a53DYWN6SBfwh2x9RgJwlWAT1Z0jRXPVkFoPBMfYzFYcA3CjiqvLm9fK4O
ZWBbq8qEWLY8GQrc5eDXVPlYPWQtSLd5yDTSzwTxf3ugy83HnAh0OO1savnTuAAFk2gwewYa6hJx
CDUf1hUmOms31dw7sdzVoUyZ/pyNOoOpjiHKl/tSUvo4qwmTTwVttr8wU/y567fJL9M3f92e1OU+
Z1Jj0AiiSMUud3K+aajfGrbLSAl9XzrD86jZ0bWNEexJozvlVmWMnM43OoPh+mtho4xl/DSbCCM9
LHFHUOnNZiiPAu4Rb3jYbHTxWonvMb1K33+HbIWu4yaETqZ5d8xBLxc/3TmTWJUjzaL5MVkriQdR
KW/xI7B6ELOEATFNvdj8HxYKsb7Que4VIGKTUVBSUuiAteqJ0E+mAa8DW1KTufp8+9NdW/hfhxn/
/ssi0Qt4v1hBqqc04qDYSf4T4pFATm6PciV2452N1zwzYt1Pu1dZOWSSg/LVKdD+9ECwpPC1Qrcx
iTdh9AdcxEyPP6oEKOnT7YGv7YGv407eYp9RpdVEr55cWlN6rD+IdqNk1er2KIp6ZU1+HWbyFjUz
09ohVtRTkkKgthxtkWJ5tCwLasQj+AzjgKrZEisXBzSD/R06d/E+FKH/2MOEvvM042CTDWJx/Oo6
5zNn59T7WK8S2MWtK049AAEyUvIjxDxmbiG0JUqn9fL25MdwYTKcLcjgbM5ovux0OIdiuxnqaI01
wXcN8WIqKnO3e1IzVmwFgcCtH7y8vLMHLwe1ZXi9hm6ZFIEIxc+XLYj9BrZMKE5+rmykZDa8RNqp
7ZXHMHi2zJ1t3hnvyheGGK/bhEv4G1uYNp4PqDlBB3SrtU+qUi9zhAZK/ykPt+hFo3xVzPKG7nb9
pmvKXEAt5PC485b/xUrnrxkspAXzazz5iN3GJfhlo9og9a1A772nuP5h2EeYcTM9WCsgb8JuXoMi
6BB745Ujpi7FT8Ckhn4vIGegO5OjUVSbMf53v20jv1OZuPZmhEXkbmv4FY5+zOcPlkLQBDGgOKcQ
ZD+IDbkkxtqBf23A33oYOFI+gNP4zVz5dz1Ix7c+eSl8jbHpZhDNW2JyxTWDVgHwc92ntlbfs2Kb
4cteryhDIba9F3W3tNGBLCS0buxhncZ7wz8p0sb1yztb7sqlRGuaQJcEBksVEtXzlwDIHy6GErpP
ULMWmvEuD+TexUv6S6UrvQcnKKfuHEmPRZt9CvfO9TvOcvoWvg4+eQtZYkBi96HDhom1ynvUlOF2
2/p3tKXnGeAixUnvfPRr752Wp6ZxP8kIG092g49nAqwVzX1CKQZ+kw94BtU6e4M2w71q/pWdPgYX
bDsATLqYVvOxCRp60Qv3ydyjYaf726Q7iNaeRWa4TPNPybq30S6CGY3+OsAGagykifK0BAaKRzVR
QAiehv7gbiJ927t7Pfjb8E7D4LXWaY+iiJ2tetM9RC21v7nS/QoWqLJIc1Va29JDiRyqg4Jinknz
vF3DEfLQMo4C/058fBGInD/pv5Toy5HQYuGIh1gbPJXtp4bfbf3n9sl+cZFMfn9y5CDxJErT4ff1
Buq/lc+h6+X+j6b+/O/jWKpJqczk+tCmEZ3VFFXSD33wVLUfelEerIwdG5v9k++20p13du3rWjrL
ibiKa0ueZC5JbrSVFDrMScTJWu7SCCHAnDRqyNJN2dfNFvbVnSBEufxQdIiIVG1aRbahG5MXWZVc
91UZKvs4BjvqkWqbT0awcL8N7ZPh7sr4SaVupr3i/IG5ozQTknln2leeQFXk8SFMQZw+PaRLP6xU
u8tV6B/1Ic6LN4wK1v/1K/K7WFMTBdjsHHl8hC+rsca4oa6VQt0HJoaPyI7InyL+a4p7fbdrU1Fl
jn1OBA0w1OTs0WBXSxDYVYSWwZyHq9K4s+z//cLZeQo87+sIkxsNIrIr9JARJCB+I8x+1Pp+kB0Y
v+kyaQ5lsy6yn3UibTPjw8oXmESKO/HG1Ulypo9IXiFrU9yKqkvCj31D3Rvo2g4yrsLB4vbnuqyF
jbOkpoBXrGwqIFTOv5cWgS9MjUDbx4GzarxHbmy7SbCfS+F2/7b9g4U3hZbFd67Ki/N8HJYbkvaT
ivf8tEVTYo9mDVoMKSieB34CgvsPnN/K2ubeoxQ85OnH7XleXI6kagCZTEpdMkeMMdnwXjuE+Epa
9h7vtXkQwk6LsqWa4dCOakqOIEd+Z4KXsYBm2pau6/RnNXoa/3KhLxshzIPMUmj07w2o/FKBcY6D
TpyCLnRfLxKMMkSyg2kykxDMUwo6SBLSCro/uz3vcRucL+Lzp5icORyhtYtAvrMX6p8eI6XkmIs7
O/7eENr5CpJUAa+qj5w9bM1VEG3tdteioPY/zGOUxeL7UTeZtoeI/ntKNo2zL90Spc1TlT/W9h2U
3+WaFMq4GYwxpVAA2pxPRMe/RomGwTtY4c74phwzbSkHv0v7GCVYoxb/eW+fjzbJXXosO8ZyqXdw
sTea1zGUeakEwX37vSmXC38MjYnINc1kStMandd6cZAJH17nkGzj9MXHAd6Z447d5z3E5/cYoxX4
8EvYs8WwbTUclUQ2kgGP8NuWgdksnd6681CXEcX5M02mnquZVIWtGxwC3d7hH6K19taNnho0zO/M
flx758vfglTJvHXBNUHseP5JI+SlLb0Ng4PlV4tcfGRY5nkz5+h6C/uJgOyApFr3xzZOt8fVrsxQ
EeC7QWeQZpAKnI872EGFU1UTHSL0Pj1U5mbYb8xMhDCS+qFRfiphMk9+a8Y6wIsEkToENWdStEGE
SJUQKZ+F32FpWfWDJC1b9PCCj4gmjwfbBc7OES+DID/Cw42+awUdp7klf9jof9yew+XdA3ZmrIFq
KK5TYZvshoAKhZoXZnTIo/S3BXxDh3J3e4jLk+N8iMk6wITP1itcuQ4uIJm02Xbmoi/uFArvjTGu
kC/HsNb4Rq/2jGGg+Cg/lP5SVe/A8y7LWtzMYOcFLChcKPXpwSGjfGg4JVYNUpGvSnFSihedhAiy
OvTNRWRsoZbM2jJce/fwoJdx7PnIkzfotF2tDWmFA6H18l1LaRxFOLxuSgghtz/VlTjhfKTJii5p
xCaZW6cH+O9CWbgWHjczn5ayta72iGl7d+7PqzMjrbQswtRxH51/t0yL48CGN3eI9U+pKmYNosJq
9plDT/PRsb09uyvbVSc++D+DTY4JudPj0faCycGtgE2s1T9EugZcfy/aGt/S5DxiIKgDukLl6gK2
hZLpUIQ138trMUxQtqa3g9EtKkBxwR4Vts484YFAAz9tDreneP0DUhsBL0VECZHh/IViIVErqZSn
B7ThCw+93TcsR4sUYuebkE+F89gFd07Ba3cPhRAg0fRziYbs8Rt/2Xty6VtgKkR26Osf+p8Ya0PP
wYKvXJbS45BuzHbp/FIxw7b27bEPbUTa5133KZqlabrL29O/cg3yECb9epW7XciT2Qe44MgiSbJD
msEeMJp52LtzsI+BulHdbOZq/Z0ldXVAUxcAP4hXhDEZsO0r16NgmR1K4xsI/rnc7gPHXQTmoUxb
sJh3hruygoHuEmuS1IKLmFJTcjFI6MWoGRZ5HoBqTOQpeSFUFNT3wGNX7gWD1Wsicjf246aFXkS8
aZPncX6A1Iw+WjBvyzvhwbURiL+oJ7FYqbaOf/9l2ahZDaFcS/JD6cfKQwcNaomgxr0D5voolCs5
sokp9cmeHx0BswQ1pENmlQWiOJlygnZ8DxtzdRTgGuMSoKShTeYCRjOOyrDPkZRAwTN+GFXUb6/s
axubsidlV9sYO3zyZJf5aL6Xnu3nByx7ZhqwuiMSjXK1tteJu1e4WS28Q2+PeXGpovlFO9agEMfm
Jq86/0K4gtdZmbAGYMqk8wKxso2JFcuy0EWzuD2UOl7QZ0fmZKzJRsJCHD1kN8wPcfcaB7//YGLW
zKuFVD30uIJa+rGE4J89OckCq2ujOgbf+Xf/E0na5s3dlihGuuqd6V+WBibPNGYSX1Zoi6SUkls8
k6l961wE6rae8iJ5n1gGUOyeIWoSruHyu0iG9OuhhaS0uv1WLkOOsycgKTp/As3WOoCWPEHV/nU2
jvN3VLjJj4OGisuwMsR7OrwruX3nFL24lMdo1mC1Eb+rnGyT765lcoUPVV0frDZeZuZTo+xUkcyj
bnTd+X17ihdrjEaL4JwBCUTPhQLI+Qx9odV5bprFIY+jb1norpIMI4q6fr89zMXBOfZz7H+gI9ia
VAbOh0mgDRr04osDhofLVHvxjWzdpvsWS8/bA12bz9eBJudNWPJq45qBwEm8Yu8NSdreD3p657Vd
mY9BxYGkA6Ycuf8kIkTXJYPe7TMfJGMxcrS8N5GtUkRA//N0WAicnFxepOXTCzVDYNvCGaM4CJpM
ZXDylwNZ8u0xLle5wWqDk2KPFXhSEPX841QBml+GArxTMaV+nza5Ro9PKSCK9Nh6BEgthaWDx1AT
IsOIpMwIcoRnjrrn6vaTXFn4IMHpbtG/5h9TsJQcw7TMIKceZNHM8OpZy/6vUE/mjvAXun0vbb08
85g3DBx95PdRPJre5kESjDYBLm3i7HNwf6U5XA1voamUxubDo9amGyk74aH+1mUr+3tbuWu8aBGu
8eSNoTZzqi+mqGdAyKPmaGMFe+e7XHYh/z0fyeGI1qXjNllkYRGifUwr4FAX9qbCGs/85WHeoGnf
lR2aieFrJmbIt0jyLgpx/9a2WbcvPagIiH/o+8KeedH77Q803qNnt8T4RIhHKDqQGloIk5VS4xpc
oZrJbd7nH7Be5lCy75SHrmxgoNcQL00dhBCX7flihOnidUmbV4dMGXA/3nXIc4Xmne17ZaGNpACQ
tJpJdfviMq9LkQ9hWR3ScKcMf3PbXgSBPVe90WHkHojmyllxNtjkao0Q2zMTs6gOyJHN1Rrm168m
++Obd3BrF6GwofFNuDA06F42d8f5i6Om1CG5kNYHs/opYQlkwTdSQOZT11blN4Pi0+21oI4fe7IY
LEhspHMaNRgWxPmAWutmmm629cGz1loVLElX0bwpv1WI/2j2odwmCMOIZf8rfZUfwm36ajdvdrhj
pR7Mh1Lf3H6cy3UzdqaJMCHTAuExxqX7JViIYuxxI92n4ZKcKvOPFT8GaE/99zHIKRWWDLK8F60l
T08jCfWw+lDgBeW7xySN5lVzp85xucf+P87OazdubdmiX0SAObyys1qigiXb8gvhyJwzv/4OGvfs
000RTZz9YBuwABVXqlWratacKvhcTgB5ITBef6f9YiC+0qk5ia3GaRS4QWupf5QRtVgZyV/89vXi
qTKvVBNvD50oVaTr6QoMKysbBY2KWE0eule9I4KrUfoqNn7wlvjPY5N/FXsYoir3DhWxwUUOSUWD
QQX+uPNe/XzXwV8XP2TIqRWfIOy7R59zj3SW4L7cnvSF+eBLqeXRf4Xnme9ryLskgtOidVyzEk51
3KK0UA2/bxv5W5P7OB//tTLztXlZoloBlZWTjA8NhDwqCm7cAup3/0lN0KVGVA1Jayt76sX0c/5H
9/eoqnlyvLKLFwZLFwO7a0ok0w4++4w2013kT6vBCWWkflsoj1YGunBMUDsilFCmq16bp0wFH3IM
oZIHp0I+XodgmCa2uKq3t6fzo8tDJ1Qn5oN4Eff69+a92MM6JOPZ2ENiLKX9EQJKW0NtOU2/yPmK
ob939PW6cXVDFkAOgG4Mtsf1Ph7N0UBxPJMdJPiiTWoEtit8CdEwVX9r4i5BqAn4t+F2dvySyZ/L
ag9D3z5Ku8fABXrMMxFCt2MLZeGwk9cQ2R89MpWpiT+AnAFB4rw2VfpJoAPWUZ0RBr5NNkrqdoRD
Gj3rHMUENdGhjhBBq4SQ092e/2XL3KMGYTfXwuwFYZgZb+QKyyWZ947sOMo5tggb4imrvgYo9t42
93HXkvZXQBVQASE+sGbOxDTEUBjDUHWCEuCIkO9rIVjxigu3DYAnID/0muIbueuuF1pCqZgcl6U6
tb/Ln0LaPuvTiFriIfkdO8l97sD6H8l2dw9CVFH3NeRw0pO0D7bSBobx2+Nd8BbXHzPbdaFrpVAd
m6ozPItQYutnSd1Qewf0G/SnCv2XfVK8jp/pnBnqo7y3mtPKB3wMYCb4F/A0IMe8CuYJj8wsugFw
lOrAz00Zd6NIz8HZNdK3PJRtvbmL/Qe5uYvMO02C3daEFXofaj/C5qX7cftLlCmsmB1AvgTHKaNd
R/vV5HAujrqgFUahwwXvGD/NmBK2rdbIfz8Km+BJCx4Rm2uEQ1I8FGf5zr9TnfBZfyzv4pfxN30Y
si1/kYwjBSmLVpdNzhlZ8Q/Tzpt/HW8bsqMWLpXa/vXXRWUlZ3nI1w31zwZy/dp6TpQ/f9R2W8Kx
nOVfVmZDXrI3Nb3AYQIsVJv5b48eOhn1Dc1RHruJjNiun/px770Eu0jbw3EWH2As6voXapFIVnnn
4rMl7eWH9n2EzvVB2I/qTq73o/Gs6ccUBrPcG3eo3x4Cda2H4+NFMPXE/vdLp5FcrFsdlYhH64lG
TaO1dUiaobjQ1LXc9DTeD/NPTk7VKdhQv5mlF2Rf6j2j6iC4gNKohHNMJaJ5CWQkrFGdoCVVVWsb
ZbW9vru9Eh+RklPPL3GDCWpFJRs9s2whMjAkQqs5QfFTOwvuNpW2MEG2iKQPxzp4HOCYbcSXMVgZ
8uK8XtidfOXFvGqDKzVaVWv4o89l8Jqy4vm/WjsTBBDDI6H+90xe2CjrDh7WbNQcpKic0YiOrVkf
IHhfeYotORmS3P+YmW1mkqgoUfa95mixdtC6WN8YQ/6zJNERT2KB0IvmKxfJwr01XR/koVg7GZzr
9eRJMO7FlHQ0J87fo/IcILQdaciVuVB8BqBuhZVdsjRCnW4NMgC8ZEBsXdvL9AjJFE/XHLiLAU9/
0eTuELqfJlH2Hibi21ty6ZacwAE8ngmJPvbeBmUfiPQUOSZZJfTcLGOXpXQx3raykNWgAE+6gBw1
fo8o/3pMfiNMGuOy6uhwb6dmt9GilyT+rEKZIqo7nY0CUle0+10Hf6GBBO6PKN0X1qme5Cz2lvIO
15tdi5rdJDuzXNlSi9f4X6A8xUZL+TDjGnoGjRzpqpOG8R0SzLYLTA9a/w4dBl+XbajjN5orbFwX
cvXxewyevqkOibRRlFfPOoIBs1Tb/YScRdvco02zsiE+5pxxG3Q/GWT2DG7Web9JOYy1AnO+6kgA
zTUFeU27K6uju4Vi8Lu7BcbRaC/BUyeY20F8g8ft9uotbsgL87MN2as8tdnuhIx9gkKZP3S7ICwK
JPOCxGY2C17Wg7Iy6KWNCUrGAINr4aPnwG6o1ozOGLi0XBlyeYpf4RZhqXj/vw8NpCKXMU+DCQF0
vS/B87d1hWA4EBko8cM3Yzh3RrFvpUcpCFem8SMIlGW8NDbz/m7ijZU5qKoDM/8uL++o9crGm5ru
pR+oyavqLnlT7sz7MD+7UEjeHujkpOZ33qXt2Q1AflOpUD/FdvyuQt3aldvm38Q1cJKxatS7YA+b
vuHiBohgpkR7A0fpDd+y/thOFw2aWONjUJ1FbV9CIHp7UEt7hHQcYELc14TVvjZY1GYBKTx11cJF
qiq68/yV9NXHJyP5XmrHJOWIW0lMXBtAmBtu5HYyoJ0HB9JkoulvlKRW3OPS4lhAE+mkBKL7of95
LHwzDWDHd1pk1ZrhrlWOGWpWtydrcSwXRmYuWNDq0vLlSnd69p1JlVgyYTK0jez7bTuLi3JhZxbd
VgaZEQQIdAeV3xQSmgrgUxENK/fW8pQZE7gLAW6etNcrI5Ymog9trzuKhkiTeg8BoaSsPamWbn46
bUTL4u7SwXNeG0EiovUQZ9CdAQLT7DPQnvzN6BFy4ymX/bg9bYvLc2Fr5hxk2qTVEgEEx7PO40+R
dgK6ZqRqLZhZenvQo/k3iT/1FM7OqNQ28Nb6he7kObShyqmqRFpci23fP3PJIfhtW9bL7ZEtXB+s
E88O/Ctdm/Nqu5mnoYcopu5YiJyeTckvkJKTDmOuP1S8qemjDlYsLmxB2oYRXUJrgAM8B2Cgi2ck
nsCxVUrpixTyHm6r19uDWliuKxOz7IIRZHIqNrHuSJFqw5gnwL6pjvsk+Z8bbWDOAbZDcAaRoQwq
7noPxiOCgZGEoaL4Ra3NL2ip7VfwqAuH6crGbFOMtWh4RomNOvrGWBrjKPUrDAiL80XqR6V3jUWd
Q0csfWhjVFHxPrGeomo5vOo6Ty9VqGI7Ag11e3WWthzgRUAKmm6IhHTXkyZ7aZJVY6c7AsKnu3ai
9pdGSDncyhcPWhL4B2iqVg7wok1AgLS2ArelnHxtM0EhJAVRz0JZ9Wsd9OYmMhukZskwqtZgtxrt
kLdHubRsDPEfi/K1RTirdQkgpe6Y4GjLlxD54mAFOrZogpNLtwxbkOm8NtGlfQKDpqQ76vjYeZ9G
gH+duXKUlk4rdet/bExb5yJssLyqFIJaxSWN3c9eqn9CZrO7PVNLa4No4fSoQl0LGN61ibZCYnHI
DGZK89S97MX6wUuyrznCa3IjJ486ELntbZNLG55MBkxtFOPpJpuZJEyKpM6IDUcz3ob4RNSXheFG
zqL//SKktYGuKQhxQGXM05zJAI16KQUG1y04KTGF1D9uqYh0aK2s7LfFWfzHFCn061mMU60sNE1g
M1Tlp1BtP6u9/MUIpBpdvUFDoK5v97cncWn7cfXS8Equ5iN0L0XeoI/V0nAs4U7Qn0Xxt8XNeNvG
4qgobE0Nhtzzc1odwYi0ofUywyl8yDTIJz9VWcODSiMTpDyN4eG2ucUhmVOJS4FEiDzJ9SRSZhnl
wK1heksQ6RyQUTK/1+PbbSMLlTTweWQ/4QlSgC3oM2dkDL6K/E1jOKU72H53Rvm+xasPf/r6CS3e
1txbJghU8alAHadGGbjZIFCQjpWdHgPhpW8ju+jQE4VLYXC7Bw/lSDfeVs2TuAbC+Yhh44IDrELo
I1Ng/9DI3fV1WZX1YDiunwCaUvZ+fYZDBRlStB+Q6tSrAbysbP2LdTBYBBXWLIhF5lmWslNM+oIU
w5G6SZfUqJ8FIU0OLimClSrB0orTKkv/BXg5Gd7C6xUnoZRqMd0/TjDqr1w+r3ppFCgdyeLKTv4b
Sc0eeX8p2+C/AwfxgfxOKtCDyz3LcGIkptVma30dsl9Cd9Dqg5ue9cQJffQxdV66FijBH4IEqCqz
y+o0ZDu1kzft2O+DyrSlAkiPcLaUE5iXba6fh+qohGcz5OFAfzV6fgpNMv5dgvRrEz1Wzb4SIPUh
zodswBadQCeHmlTbTndtSE20fNigqH17iy/dGhM93X/GOv384tYQwr7ux95gh7eSHQZ0ka0VkJY8
OCUE6hhT9EqK4NpCFUU5+9UzHaN/qpGCjYNXU0k3WbPi5BZeGXD7SDg4UsO6os8eTG0h14aCrrGj
eN/F4fukQIcWUpF+p1V/p5rJ7vbEfWxQ4cBd2puFrmHRF0qdY88wf4jeg0tLb3zUq84xfFDaeWGL
xSZBMSPeWucg7JCv2LvpyUeChIbcWkZ0o+whVd4pA6qN+Zn4fuPSGJB8qoptLL0P0Ny53iZBjqV4
idvPZvspclHJiY4RNA23x7LoPKZ5m0BvVOHmtEh902VeoSWmE5/M/h36P9snkXhSj210HlWnX8mj
L6VwjEt7s5DLNyLd8gvstXW9GbPki2Z9ERt/oz/CMOtZz7lZ2Bl9CmOw06NnxGhcba055++FND/l
l98wv0F8egYmjBiN54+ij27PJ0NGLQhdOAnK1QOYPFl95p7bKNAoI+XS9TtD/C4G5UvpH3PftaVV
2PbCq5KaBig9iiqg/o3pKF0cxhpSozKI2FId6+8oBa/I7Geeb3S0u7wjzdUryz4dvQ9TgDmqjUQF
ZEyu7SEogR6Zl5tOogF73mlP2ujQq9+/oyieVDZUh1W28qT42NTJsZl61P/f5vxNMehIsFdeZjpa
v68r/dzCkaMn7QbYrV4d/KHa1BVU4MDJz/ArV9ka8HopTrm0P9t6Te+FtdZhv7DyO0X4igCQIZ5E
dIk1f42janE9iU9QPCD3Subren5D1UfR3S05VoNk00W4saptTNwQGmdBf5KVYhOtJQ+Xj/KFzZlD
j5VcKRWAJo6i7NRDZyQbg8klyU5VCUmFL/mb5P65vY+WbmbqGoTOdLmBFpsNE/bPQhHMDjldTdzW
6VeRSmcWvd42srhu5FvgbIM7hgLS9VzSEy+pWWkaThgmm0A+ul28RUW1VquN4K10vC2uG3EsTx3M
fYjQfQG5trTDPWl+ijAh+2KIzlGzJQLbR0P/LSqRpUy/3h7g0v1FYlum5DcBeLRpAi4OvyhlDRl8
jJqVgsh1YsPtfWgsGlsztA+lt9vWFtfswtrstizqMgoLjW2ic9Bz+Ycq/xqIVG8bWYyfuSUBOaNx
wu6Y7YzBSqJUFnwcmvA5adAX0n+01anpXj3va1wfkc9pAAiIAT72IUydRDr26M4lIuwAxo/Qehim
lo9mpBsh35VK/qX26kMZHHLzkHfH29+6eHCmwj6NmhIv3DlznSeNNTwjrelI3s7Xdll2SF4gPtZ4
X/igjaSXas3/Lq34pcWZuzcS1QtDSNCcICBk90bh3UvhYkGQJzB+llH3tePOuT3KNZOzTda4WRPG
AyaHKNrB2Q+d1msfP2bA9r2426mCtnKU1gxOP7/Y1SgmmmPV9pPBO/cuqYL7yP1VeC9GoG/ToD3e
Ht7SwSUtS6RJ3WTiDri2pjWyUsHOBfBB5w1UniXz2Am2DgQhsyV4uddIUKYVml2gJq9DC1NAuemD
urYnee1gyRIJETbPzvB+yHl1rA0TTd9q5SgtuL8rS7N5jIUcLbgCS7H7rRZLewowUUjbxhEPU2Fl
GheHBfDHAm2MR/8bvl0smtci1ha2voFSKwUhP9yrMqJWOhx94loyZAnkZ06+gRfrRBtgTY7qwlaE
nLVXFCReqHYF4Qk822ic9OznuG2F96jfRX6+jd4awa5/wEoWVOiHyhu5vmtOSv866Ac5WksVL3kC
PolaMY9NYuG/n3zxSUWECKCQwJGZIO2rjm+l9KKaaN5/y4XkZGRPipd9VpQvt7fu4gJfGJ3FJRHJ
NL1PMYrGLnrTvyn1b+vsdwPckcTyym6azsGHfYs/JhPOhUPS5nrSRUTN06DBmBgk8iaOKbkLcbHW
eLa4jS6szE5HMwZIAo85L3bpDgpNiM8Ds6Xho4vsAB3Y2/O3aIzBTAJFlLLmYgajVIRxGlbkuMJ3
s8aVqT+q6ossrNX/lqZO54qmxjgB8T/EIZBWKW1CnqU3X4PRMetft8extA8mkAihDtyv6rwNozRa
twZ2ZzhQn9ha8d6rsW2ln9GQhx72+21bk9OYbwMAnNN0gfH80I9RKF0YhqJMokPdjXJpZ/KneBTs
9rkilxOvXD1/69Y3rM3pEEgOxjIQIANxaPOkZA9iJm3U8L0UTlL63Vf2kbspNXyNH5/D2N/mpbSL
xfGuj8sdfFCoyXzpq24jVifT/2z0ie1aj2737Ge71t2ggxD0aPAG56i4k8TThKofqzuank5Q45jw
xWcvIO5pGrNTAUhieg9nTDPYQvJiICsoD9vbM7twEYH0+Gdm54lDmFbcgM4rw0GE/KWrD6YubEB1
AdE9gyXtTrW0ln9d2pcmDfhT4xpVqHlWubPQs41I3DuJEW7CVHwwhfx0e1BLR4wtCRJ70qGA+Pra
a8BT3Aw0xhtOlKkIC8aytUF9UbbFhIdz7nnGyjX0sfudlCI9KKReSfeRfZ25KR/qFaWTXZK8/U5p
bMjpE/0c+Ue9OYnjqe2jTefUFWw2dyLF+BE+MOAR1BEHu15r2Fo6lhPzNviuqQF+ru0UqcrodwPR
uVcNtt6/q+4LTWwoWj+VyFHfnuclCDI1CDo3JpQjvcHzO9Eyhoz15N1I3pBkTHH0/cNoHAcGh+46
UHjuhGgbNajr2v3If8JKGr5q3evKh0yG5kf28kNmC2CZCKdLZmE6QnHU6+AoFDudgQ8vGcwV1oEH
bBr+cZVNSWj/m565Ya0ss5QuuJqK2R1SSH0fI3FqOn78LTP2VdWcWgSrBW1vaHbbPU9AyfF3jvpt
kp36tbrd0gNmwtoB8Scfw9afrYTZxK2QtbUJyw2NT6W8b5Lxk0oxtI4/hcqj7D7IqB2HP+vkj6Yg
DX4afo7QK2kk+cN3MRg2fW5LSmWXskYloLIl+Vf9nnzqjRXnurRlSIyD3yGXKwKPmp3NRkXV0isq
03GtrzyhvMTdtqDlTTjMtQE5YTVCg/mM8q3/pFjpJnePw7gFbLqV1uZswRFBrk7Qy1/AS/XZm6/1
pCTIO4k3HxqOMHTFa0RkCz2tf+nbJ92i6Y78u2gX8ZnvKVmuV5rp1OahMbbWUaifJe1hapssnnNd
tYvqHKyhGxeOwsQZ/4/R2UbsmqAq3FQ1HSt91awfU06+VvYr522am9l5m5hxeaGA1qPvZZrbi5Gx
S9rczAS8jBgWWz2BUgqu5WKvl9lbWrvGpvX7cN+DtaLU0odHeBfKBzFszGcdqkNbyq1/kS7DA4Op
YkHRmptzn1dykSZSzWrWwoNUHNwnQTvH5ESTl9tDXwhFSOyAM4HamgL5vGuzqotQLSKmNyIfIRLz
y9EZ3nFywN7oUXpb8WxLq3lpbvqci4keEPF2q1Ih2RI81PL3PIDRNlpx42tDmh1JS4jyZhwYUtiQ
Ts1sM9+jvG3Lxc64D/9FrE2PFMuErhEv3zlppIkWcdSomeUkdMRE0qvS6HYufG3ktQ2xBL6/sjRz
iSpd3FmUpjSByvmXGMDsENtpqR4qd290CKlbtlF8rxqecdt6DUm26OagKIY8GtkNSkqzYpKUKZXV
BIXlyAd1PETRU2y8pOhuKfJjJFmUSk5a81Jbd7nyKkAVE74p9Ao1K3HJQhz091VPIhJ2SxDt15tH
HVQlqLTKclra0mo6Ckc08czS21TmSvZkIeqgMgcCZ2qd18F9X1tKMzmow1GwQO+mW827H5LGrsOT
FDyb3efbB3DpRPzX1Ac6jBS6td5qPddJRKTU6bGj64ka5m0jCxEdfk0moqG5gfamOYIkc4NwEEI2
TxB/KrRtGm+05qtU8fQIHrzuFFM0DU5d8s0QqJQXsE4f3eYA2KMWjmvMoB9XkfSGRGjJP1wk8yRH
DKqkbnVOTJyL75lUfBVCBZpJo9vHSrX24F7IKdCkRLMMyUU4lABkX6+kWEhgczqJlZS0DU3UeTkF
dBqPATPIN0O8F201392e7Y9Lik1gvbxVEf6VdfnaZheRZu7r0HVqwmGv3jeyv+lWqvLLA7swMrvu
q1oeRFRSXKeK/4Thi7VPUxvGFv1Ujj8FRdym49oL/KNfhScOukqaH8mXQ5h/PSx6wQbRJXvv+Apg
Lfc9C3Sn9NRD6/+K03tK6P/7LE6rRt829HTo4V2ba9Xcp28xtByRpoZhvCsm+YGV1onFWbw0MnOq
lUIjX6n4lqNqzU5S7hGRqAzLlmv5kIbPvfVFd38NQr5y5hciKaaS+wJ0NtpxvB2vx5ZyH1fRyBno
UieTwzvXKrbw/dnlqZkQDca+86Ho9QJIq1cu4IVmjGvTs2m1kqy2TKG0nJK6VB+9PffINx17lEZt
NzykW/OXBd+j2e6NbCdoa9Y/Vj4n6/StUWll3HM/ZKjwqsX+NN9S2thp9zsEfPGgyMd05DYbSXRu
FM97q1aleJY2L1lVUtMTgfUHTp6wSJTWS7k79DetU3dcHrK+a8kzSvL7qkr0QkcOCpVwZ8H/R0GZ
sPJ6feHnbzLdrNm7JkxxAe+PQDsU4tfOtfZl6W/Mcu+q+AbJ3JQuT8vB7pUHox95TWnVZgi2YvNL
LPdGTFIIEpXqYKy11E3LfB3xTl8IBRataPDbiZOXvgjETEmJPN0fLSfV9Sdf8D27LL2V2PLjLYoN
KPahd6CL+QNBcybFdYWkheVY8PVV9IaG/UuVtXbBU3KV2GpxgUkSTCUIeniNWYRCM1pmQmbJvq6U
TSSdeIB5wMZMM7MrObVDeo0U4VGMDgFiLYLcb0z9gF4jsPFoV5nIfJiv3rBGpbdw14G8Vywa6enz
AKx1PctqXPqqEbjcPspe184uGTNJPgVVveIr1+zMXHMjl9VYiMQrQqM+VEF6pFXiTuWlFK4Aahe3
zcWAZoFRIGVJblXcOnobfTf9CA5aWBhvO/6lbQNhw4RDRv74Q1NTrPbqBIpxHUPz7ZS4gDYPJf0i
VrLttyu47qWr+tLWzBHTPCUJbZJyVXcHQ/1WJM+FtmJiaWNO9BAGsQB5rHlKMqjc2LVqhuP3IF22
VoiWSX92lZOk3OnG/vbcTfM/P9agdrEEUB1ts9n66EUKpHqsXAd50Xsurg0Q3q3gC7910rGlKd/L
3c+yW4mWV4zO2UTqoA5yHaUipxlSwHfkCa1zKfIqgLqrHuPEHgxr48v+WkCyuHiwXcPEDtcapP3X
p6tR0zwJRQbrpX/y6NVUfxXCvwkQJkbt/9iYneDErTxBDUvX0RAFSO7kU7lTUSQdvoXRA2wlmaet
hepTdPhhCS8szs6yotTwyMhY1N3+sa2R7jBs0UQUrH/wspecHCDMP7p033fJvpT94+0NtJD445UA
QZ4MPdlUjp/toCzR83FIMG9So7AlfTckP3LpO1IpVv5JSo5WrdiiYsfRXTQo2/RfXBkX1v/GaxfX
0jhOVfK8dgEuSHYBHkHrjaPRbZMH3jUrTnNx29LpBXjf0iHZmOHBB06P1mic/YD7emPU1bYPNGOT
te6hbXf913oSXZcOK/O75Kq16VcDqOWb51dC1RWWmScSyxvUmyw5kDaLhGM/bmPoXdXia23u0WIM
vG8BuPR9mG2K4ksjrZKrLznyy8+Y7TJRzMACdnxG1CiwrSKv9GnMd95u2GuHfgv7hUvlHvqPglkR
VhZ5ySMipQb0FczjdFdfn9vKDLw+C/CIQ3iso3dYaEHB2TmSmpW0ybS1NsvFLf2XKdWYoh2SKNf2
ECOHlU5koamDb3o9eWvVE8rkqqtvsvS+rgNkf4m9ReRKSW6L6ildU9teHDGtXDLNG9BPzckF0nwI
RWHEQ9JysZHCvZUfgCW7xVaW7801Uakltzj1jf3H2CwSMhGU6jRpMja+TUj08gFC33/jpS6NTF7s
4qCa8Th4iYDv5Y52y3Ibyd9iBRIv6UvgJhup844JvT120417JNrTPl47R9Oizd0km4f5FA1ChflN
5zZKFfuJ4TohyaBY3YBm2ILSBQJCBiM51+2+iX+Y+UMaWEc52BvC59sHecl7XNifX3rwC9HxEesu
zOm7uOI50ccvxWYQ97nWfhJ5TQWraOGlM0tlmqMD8AVU42xhBzEMhVa2ODedfkgiR5N/juWX0j2L
WXxw1Q7XZWyjeCPVPwov3EHX86Bbq6nApSccSQDuWxowSU3PbkS5FuscFjMBtwlWefjkNyezgPIA
yhOvhm6mb22DrrhCCZ0skz7dnvWlB7vJZUxKjpZpnhazOfCbriojWRWmfafH0dYP9on60u6iRyuy
UXyQ1yDT0y0w22cYhPGJ5gdU6+Yv1t41kjiKZcGpDHFTF8IOeEAzIP5SIZN4MPI/otVtlNXtvTDL
V2Ynj3JxvqREUnOmT3Cy+FMPvzM6QZGB7Dv8gzEcV/2GaKvalv4aid3yBAPDodqKds+H9JzkB74y
5o2L/gPKpIENlD4Zd7UJFNOuz40KFdIaicfClQgr7ySJDj0fnKEzXxKw13uzxOQgQAenbEIfQk5P
O9PkeLq9fRb8sElUQyMg/Hw6nanXs1pnTaeHArdem5knk4egGZyTxDyaerCRlC8GREK3DS6g3eEY
pQObFliIFJF7uraYh31VDKqMnxRI7JIqh30CDHuvnwIzodPgGWmYDSyLOymDBsOAVw2Ujsojmbhz
G8pfU++T7L0pa1fwQjWB70I2AKZiJuNDd4jvaYGspKHgtDHkz8JOS/lzHyp4Dl4qUmojJXbwqoOc
dAiK/+9V/Wvrs3XQJM9rqsYXHMMdE7uqgGZojo58eavB7bAGLFtcdTo0yXeA74Hy8HoNgriUYXzN
sQZrvh+yrZPmOCgo8TXAfeMcqmFpNbO44KzpcoDTlVzplJOYPU7SuhEa1lOggj0AdJFRTnq06n3m
PqbotIM5hsmK1IQPgVJ2lovHNDln/codtThwfeLGQR+LrP9smhFFjxshSAWn1w9mUe+NItgaFME4
zaXyC/7rld2+EHlAjwP1PUw8sOuqs7dDpUPK1yOUi9KGLm6tnJR0IEjptjWytebhRT8lMblovHCO
SbJcL2rdi64XeRW2eGFv2MtHwRf7U+tHVN/j7MGzaP6L4ky76zJ/2PiSvnYTLs4u2VveDtROSflf
f4Ew+PHQ+KLguOxcK+at65OEPzd0S4f1ux9/WXElSzcR1lCog5Qf1P/MlYxWN/RuwmpWydkNo231
R9U3Wq09QqJpaJHNA1Vcq59Mofj89ru0OVvRCJaCRpGwmZS2PuZ2vmtAvsQ/3M3twS3NJcIeE6sc
JTB1PraubNta0CzBKXX3PS2yfR7DmEOHffwN+LdaeyuUAUv2KO9R9Obxx2U3e/tlkSQ3ScTaNcYm
rIOD8FgdpEbeiMVrnxxvj23JE1zamu2TKAhEN5v2SdePdtCAH15zp0sX6KWF2TkvkClO63wQnM9+
Le90pH2F3STOdnscCxGvOYnDTnzABF9zWnu91GspsQi99EJ/6M2j17+a7ikvIIWUCi6Qnf982+Di
sMDV0LJE8pi07vUB09AMrKYyrJOOcEkLFuK8cOsq4kFcU9RYclyUCAGSw32gQF1+balopFxOE4K8
XPvc6fep8dVfa9ZZvHEvbcyOUhGzG0vSjY4LfZ27qz6P5tFAAcs9pbaxDZTf1m/T3N+ewZVxGbNt
3pt17I4tNi35T9z8Ma3HvH2/bWLREV+Ma+4GdUUgk6GzvRV8kBifJfjPFEd0j2Q5y9/el7FcI4Na
OlB0dQG6BCFD29Msf2AVXR00pug9GnEnbkdFG+wxTdd0+5Z2H1k/aPx5sMsfOqyLys1dSaFkjnAT
ZGm71vrRlhJUi9bKNl8qyZm0cQO2JHML5mA2HjP3a9MMdGpTVrON6JoIxu/FHS39aQccOEdr8cG3
9iMuf5DI4rr3eviejC8r67jk6i+/YnYGtMy3RsE3gHgkvxv6au/qr6X1xmMA9G5vw00oQq2L+qvT
BxtXvudLhOZ+jNYQdUvTPjHfQKSsywCgZsckFiH56+TedSAHsPMImFn4UIyW3Ub1ij9byguRJvnH
1PwS0L3RTGJzpISOgIap2sgim3epHh7p0HrsrJbszEuUQutnSg+a+lKuSaAt7WM4VKcW/omYev60
rMK80tKU10glPgyCT+/vytlcWFKOyYRimTAsXHfXbq3Vjcwwx9R7rCy4OwKP48kNFH3zCx5Y1VpI
Nq3MVayAlsZECTvJ2cNEMc8ce0McKkVr+CiTUs7cTuVOFY13pG2C+9zYF93KHb5i769jungiF8OY
dnWGPSlIUWb45ssodA2PVvUZQv9tmd6Va7JgH+aTERrknBifhRKxOjsijVR7Weeq3mNbxbsiVY9l
d4ij58JS31xhe/s8fjgHky3wAZNS0V/o8/XaJUX+/7ZAW1ASPxSwetSGcFgtVq8Zmj1UzD5pvDAy
vcfGfSo6BZIhJHES2S7WOkkXDfEIkdkbE5nr3BB5m5I42nvsW2Ub0nVgqk/haJ0y+cftqft4sKe5
s1gg3LYIenw6eBc7Iw5FeM8633+EM6LsUFEIhy1P/62aZHe9EpzjGAwL8pY0B7BHxOzb6liX9ubl
F8zGOjWaZk0f+Y8Ufns3OgntXaUHJ1NNtlEVbdo42Ure79vDXppfSDMMiYcXSfV5PcNQ8ipWrMR/
FHly0Q6sItSnu6fVmtiyHQPKSYA5nIXp5xez21Y0M2p97j+q8VH0fk8d63Qd+/8z7xqLyKP1HzMz
5xUWtMPpNWZab9jlAbT9kWZ3UbWpCnG9zfljGDOZm2CFlJ3JsM77i/IC8SHeJpirh42ED3sPg852
Ebk12532Nghfo1BaOeOTv5h7THOSVafVGYolY7ZPi7xue1/qfOjXAIjfe2zOBzd4E+SDv7Y5pl/1
wdS0XPSLT2i4acNeLFqkjIHSZr3/6HkhN53e6Fzr3toV8FFeZ5pFMNRA3wjcCaevzcBzo5cRTE6P
khbaeva9RRbajwCXDD+R1BnVYCMn/QF5XnIiRXesx3ID+dJGjF5L/SWF+7gTMtoLlC2QhsPt47E4
A1Ak8ZhA2xp45/Wn6UIfB6E0+o8RXDJRTCfnSgS1ZICGKFWEbQVu9HnGp+kite0yi9WMNY54wZb1
BxRvbw9jaYpBak/5WSiJCRrmz0k3IB1Rm/7j1HA0+glkmNLOqB/Jd9rG8XduvJrSVg8+C0kMIZ7d
q9t8sKP8JEp//DjGvf8LMBFV1MtPmk1tWzdaYQ6MvG0T9dHMNemkuN232wNfOqGkUEmkMj4aNq2Z
Fb9N24AcPT418kFzQzp+RE4kVJ4R5olswtS11saPXSjTuC4sTit+cWhooa4jX3H9RyW6F82eEIou
WRIgU566iHVQcg/qEG5jFKuMxjxLin/oa8BHZ8H8VSMvqA0/cvnd9167npaVQxtuGw0WCj/YsMM5
PU+3Z2jBnVx97uzSCZOuaz1dYGcU0NqI2xDgTEPPshV/yeKCvr1sd9vgQjx0ZXB2E0SJV4mJyvxQ
GnjyLXdbiWfL9bdCtrL2C9cphhAgIlNNf/CcMEXpKjnwmwiGefG9aGtbTbeKNLCXt4kCg7r2ro1f
bw/tI1XOtPZstIkNeAKBz57Oql6mYZnFwaNSfpVMvJJUI7DrywdZyDaCa51g3thZQn/SgzdVEDZN
/TTKVPS7NYKEBbfyf5ydV2/baLeFfxEB9nJLUZItW3RsJ84kN0TKhL13/vrz0Af4YFGEiMwAGczE
gDffvttai4Z31CAgzp67txebsA4rsc59xj4YUgBD0QgbUVr8Nc59Hu4HK4u902TimDUwYj910Xf1
GGnHNnhrsj1MebfndW0lge9ijY5ewPsLFzps8doapHWfmol+dzf3T16XwcnU/czSwLZA3uzwDG/b
XDsXH20u3j5P90IhFbBp3fXPwH/26t5vz3mg7eAM/XtT9JMBw0JHAFDYwmnRyzHEh86jJ6nZdbP8
076hqqF+8pqzsBnAvmOrF486LWVAQsEqUs1ZPupd10mAQxuspeJeQPmhi+aaQv9ZKI6eL53DDiEV
ZHH0ZyE4lPHRrOgRt8LPQ8SU971bdv/2gvIr/ak+ot9eDT+Q6ynDry0FioGHO6rvA/3OAP3f3Efy
90jdIiFYuz8QyGS+8IFwrhb3R6hP7SREZfQUTs2RBDodKHr6mErQIG1V/tZOEcQCiNNBpwoCYrEw
XhPGiWAl0ZMc/iYxFW2l99b2tU6ph56a94B+8fvrMhw1K2YpLJwqoZvuo+lcJo9QY9s0E/VNT0/5
X0tWcIoIuIEdUtfCE1g8iJFRwysCv/dTptM8rXR2FJ1I4WycntWZ+2Bl4dKp+KfkkntmTo8sO23M
32T4tjQCVqfvg5HFJcekZbpktdGTmP8Z0rNmOVL2Jpp3gY7oXv4t2sKhrcQwMG+J72XgWdp0MSip
V0b8KKZO8p0gfkxEpMxV+B+yLbqztS3+0dBiYM2g1ehTYEg2XkWt3ksG7/9TaNSHTHVu3z2rpkhf
47DMyZ5lkxF4qSEUpprT1FSO3L1YLQUiYWdVb5GwEWpeAxjISZCQZ+JmgTASdZeekRhbBkIf+Pmy
r31Kx+zOrER7pqr24nEfe5OjaHDm7UzhSxhudUiurB22Z/JEfIKZ/erStpqofSLI2O6Ul6K4y2A6
5Urfkvtamc0LK4u7SfcHwSLnGDy1ppTbBS1jevSooD41TPpLrN7fXrvrHPAM22U4M1ksuAFrYW6U
QxWxxSB8aiNZfPDipHTExBh3KH23e19Mkr3W99NxkMrCrgrDezDqMDoHuuEd6HrPKI/k+dvYEzU1
Rhtu7KyV0wmHN2lK7ug58FhcNLXuSx6uMO6X5R9rIL/wdPxu1NQeUkBxiudIdfMdbbQftydlXsjF
8ya/02PweFOXWbZK6gLiZOrAY9oPxec4Tl8zaHEUZcuLXQssFOK2uUObUrKyTCRqcu03kREnT8jv
jccxtUq7nSKkSnwX1VpVbnwcvtyGlLvF8yy2BHNWhonYBGfo/+lNlq9gh5J8WqZd8lRBUBoPO/3b
hM7V7alc2c3YAHsDKAUShWVcHolZ6Hn0Yj9VlRnvWTrxXJuSReNLFvxjSHX5yVfTLT6FpVHSKfQQ
zZyKlJB5qhaXRKCLXhoCx33q5Y52uKPhuxqtJKVuHCNlq1F7vrE/bpbZGG3asFUD8psbxC5vBUUI
9KlRMOaL34p2OIiSYMsFYnGg7s0ny3A66VtbOX0q2p4h7WJ9A5C3XMXZvgYRMBK7s5jvUhVt0D1r
yCoveVK8xCb7NlDsjbX/YmRGhbOMsIYuS7ApyVorpvHyqdJqW9e+DlVjC5tKL6tD+WBl8Wb5U8pL
HYfp00i+uWf+8hlTDEPk7T15FWLNU8YfOjjnUIDlu1yyQe3rqG+k5CmOpUNtokwRILYXf1a9O+lk
SEdRy+6l1DyoQmMHVg3nD3pSf3kw5m+YyWtx22ZQ6rIGRGHET82EZcub4AXWG5JX7BTvICX7XNyq
oF8lpt+tzQ8n3aHU+ZbFLSOWA1GpWL90gna4cDrcDtJEc5krIViv4+E+tAa7xFefYLUtgj8pJHy3
p33tVJKmms+KAqPKMpaGy9krK8iqn0Tu1p3Z89z4uA370QAu5RW1Zyf5EN7dNnoFIGfkaHYSEJF8
BAy1TK+CFZ283sSqBl5b8L7n05085N8SeWf1oH8hWu0d+L4U66eopQ4SjxHQFS57bSOTcDX6uRBG
M8Gs5GESe8w//5DSEdvcSwJ6v55NRRD3oifudIRedtM4+SRuNGiy8rQ+3h78fF4uriZsom9MJpvu
RsqNC2dT0AJhiBUrfM6bMXDqQJboU5Wn/W0r15trNgMPEO8IKt9XZXG1mik7kHR/Btrd9P82RblT
RumQNeFBLyyn77+WzUMQdjB1IeDnNkmzcTtdpSbhzLn4gsWFP9AhovWNGT7rCVj2xBHGhy5+1NTi
G3n0tpNsChPJkEKH/mvYC8T72aktoEPR7UY+C94d/eLK1jddvQvv4ThvHn4Lyq3LPvFiEjojbVnw
PpXy+zCP+mOcSNJJ8QCulX6l2FNUSzSJoQMQ95p+jou8cZo6lA8igjaf1MCcEVtN05+mRkJtMfaS
nVCgZSLyjDpF2rwFmvpTaBFbQ7092gcBSaLbS7v0eGcIO99PZYJLA8q+xaZFw6dMRj1pzsg2t/tM
FXU0F83hGA2R76RI/2x5o6sGabBAhpzeevbN5SnRpiAQhKZszoHvqln6YjYvcokISPXSVYNtdN+r
XroXsv7ofa3v++Ch1X5yfU2BsfFEvOdLPh6deeQghS0qttQuuDsuP8S3OtT28ro5w2x870unpv8K
hzniX2Ww8/1wr5aQ/ngPVmfYpQCldffJD/bep6T96WvdofDPmarf5dU3wDQBf+HTmN7VT+ObLkjH
fot87P0gX30tki18DB48bAOXXzuE5LKaZGjOpDpOQ25brQqxomGPCTqAzWc/bpFE+leniZu06UnJ
pn3daA50y6l+3xentJppT92g1nYZDHea9aqNw8yvtlE4f48El99J7+97iwUO75J2XKyqBva5pD0n
RlpMdtVrxXMmzVpK8hS0dEH4Yqg6SaUnlt36RvAgj0no2eWArpsYUiMzAWlBbKQihfy5LGhLtPVW
NU9R6Q3Zvk0ryY3iFtBS6UUZfQ2Cmf6aIp920MJvo19lqfU+LJpVcR5wtL8HcSWS1JSraHDUrDGn
Q6bECrXFKd2ia5lvoKuRkwfitafHHVDQ5QqpaggxhUY2roZJrfBCR+v+ZNJ3RAHBPz+af9t5zFvD
W0+rAPy2xBdLdhhdGuCQDHLh7IfeOU08NkZ1MrTpIRbOatzg7nvS17+8KzBJdUjCRTMUSEQXj00w
+UpFAU0469GJ0tp935wHoppQ/fK3dkgzAFFApYM7icDwcibbwYIVdcSlFyYkeM3qripPMNnvu2Lc
8B2W7uj8pny0tCh4pUWfVXWi+y7C5DtZmERb6JvfQmNulE/mW/RibyzsLE5vUpedTwECO2r7iJ/m
FJn/oPkp0LDoV1L9bVaaYc0+2Mymg3MExcXlBHZKrrRBywQGiXfqX5Ry77XnOP2O18KLuLErrvb9
wtgiOhKk3FApUTG2LDyZsDvD/moXqQbyjc6IerKh7rq9P1Zm8+Pwltko3W8nKEiwqKavYUw23PSc
CRApCKnA/3Pb1tVzdTm6JTCq01tBjQvLd0UKyGG/U7vHDO951DfyICs78WJMix0yhLXRqQl2pvwb
JViYJeWDVBxuD+aqUXSxMZYnGP9wULMYK73wNdTNr52XvmWe/CB/Tp5L1RH88EXOwEloU4tEyQaW
e+mrLo0vYr8pLyylkjx2pfHF6v8d07/0v99//9yOBvgEb+ydqOiD/63nntenk+C7iQW+dpC08LXV
5X7nS1Vx6Moid8t22MoYrq0byE9KxzQfwda1uKu6VJjGPmwCt0/E3o7otzylxpjxzIhbppapsnl8
BOezw0J8TmXj8lSjChfi6NaB26hlJOwBEOOh5XVKFxwBwqekTv0KVqUyH47lVLZ7T/S7LeacleMw
RwBodAGOUMFHXn5DmnC1+GMYu37fh/8ooUUXaev1e2lohN1YVPVG0esqgcag0YJCAhR1CZByy8p8
biTWNFhN7A4d6h2yB+MRaSxkVvyq38dTjP6zt2v10JXhPtk4LfPaLW5tmK3gIyKXgMjbkgSgrEdV
mzQpdmH1S94iKxePo1IiYmEp8W5ICglAryTsS0v4p5H63inL3N94oFYuV1xTcl1kSOHuXtZhGqOI
ZGFQYje3ujI9DNOkvdZdRbOFaQV5eQh0VUx2SlZmoeOFcbDV5b1mn7cL1mw+A/TNYr0bw8sEPZsi
VxwVpCeiMjlqbd19EWW/2MXEnA9iIDRHlOnlrVbsla1GhzT1u9mLVNkAl1utnMRRits2hQ5W8p9y
iFSOVlMhDJ+bh64q1ePt1V4zRyTH4QKACu3m4nSNUSvXRlVmrj9lMI8QouVpu0NId0cP+paA0lV+
im0NzgZJI9ZnhtzM8/7hrso60az6YMpduTEdw2/tPtHvvTC8i+UzYsg7yBnQrLZbSd+lkvCkUles
U+WhRcz99rBXFhhqao1/qBHg9y9mOa6DJlD1snBLsiaFAfA0yI9WbJ6Kamh3UdS+yEK4v23zqsTD
6N+hxkD0Z2LTZWYsmqPdWm5Lt8rNu87/IZTPZfrV8J4sdLeoDmtRcxeOr768xT27clvTHWqQTZVZ
6SvHyBxzoIlSVrqSmv1pDH8faT3oo2hLPHvNDlXzOR8O3wXNFZfL28de3HmmVbhxzA2pJqlu629e
oukbqzf/nsUNRQQ9A7c5IgrwrUs7EcVFJKvy0h3rcJ9WoA3JNWl9eFCTz4r26fayrbzfJlE7eDhE
vygOzyfow571w9YTwNyR3kEh8lkSsuzoQ0S14QitDYmUFqK4c9UC9//SSk7Pp2dYYeUWyo7b+c4c
pWMZ+eeu/tKLW21YK+eQHTgrz/Gczs/4whobVbB65EldRP8QMxGATp7GluCpedKO6V4vvnvTY4aC
VGp8j6yt7Xg9VsIogLIUMOajsGwmFsU+H3UlKtykA2fnfxcVn7zaPY+BY4WK/bfLd2ls3rMflq+N
c2GMi7hwswZm9YqG1y12iHmyLnejAiMZyW4VgAVx6eIKjU29h0/ZjF1JTPYDhBsxmICo9h5To9gA
tlwfsEtTi1C0Rc5nJtmO3QJW5hAVn5c42Woh2bKx8FeFKhIqKLYSsDIZAMiuCBMoZVPT0fOmebu9
OCs74WLqFotDnaBPC9GK3dQv7Sm/LxN2gvkgKvluMjdYo7ZsLfY8uVwtCw2WSXzO9YM2vDU/Ee/a
JekW3mYl3LhcpflLPmw5jXp2EaVYAviST7sB8L2VkLwaleA1CCqnEF7T6LFPENClL6iXtryX1ZHy
vNHXR4eboixW0Gq8NiCvzIbss13mV1+juj+IY2Anvod8wJfba3jtn5OQ4Vlh3xF8gyG6HG1jjJM+
iHHiJiXKR+e2OKqx02h3Qnz26mdV/H3b3MoremFPXTzd8lQnVhUDOGj8vZg/pAESpqhLjTuID/0K
Trq6sS0SgsWwpTC5Nq/knugQmmcVJMTlSONqNJVJoQm4GgQntH3VNU2yXNmveAs9edW8AOJnTnP9
z9RiswZxaahVjqlh+ooI7SR5tix3By9HgPEuj8ejYjj+1EO7h8o4ynKhd9Drwa6RZLs93aur++FD
FqsL23rpo+WVuKr/j/SgTv/ADwNXRvs5/SVmG5Hylq355x/OjZfgNvRmkbiGf8wQmCWFqAqHsrTT
39C6ad0WFPuqhPY+y3NfPQVu4AJL6pMZF+5JRpu4k3CYDjWqG8LPlIaldLqTpheh/a2cuukc6ih+
pc5U7cf2oG8lrVZCPU4oxwdifk4RG+ty1JUgxKnRJCnsvZUi2USFg29nESy7Oz/qpDkjYZQNJYI2
/5OS8kWgQBRp7SsRjf0P1zF94PgXc+x1hUOpo2FoxDJPXE2tD2J6J7O9x+QhzZ+GZNjYWGvPzEdb
i0uyFCPdN3hnXTLlfv0lET4J1kZW/trJZ2ZhkKcky6tIHHk5s7GiF21bczNZce+gtUec6gQmvCvQ
vAzfzGgrU7FmD+oz5g/WckipFo6A3ojqlHVl4nrT2Z8Vif7V9Xu/exj17711d/tcrj4ysCEbUGEq
9KsuI5gwCM18FAWM1W9jZKeo7MGFEnUDzI6SLQp25us7odT28vRr3MpprY0UyiSFggcC4+RPL2c2
V6osDLo4dQX0RtM0OAv+ITXQ9WnjnWDu0bi7Pdo1e3NUQb2XZ01bpiMrX1HCQRrAnoXiSRMepErY
ed6LrzpGBoi9hQLgtsG1qwgqg/kcMLXQM18OUE06sWxTNXVju9Aju/Ge/x0D/vvNrz/7ylYDwdrw
zJm3mL1DoLFELQ1GOwG+tlLuIc/2Qf/rPijlbKeFhMTZax54GzHNVV2ZtSNRhiokjFNgi5YwdiPx
JamqhcydJmrLZLLaXHHH8ovSPjTK587qnxPTO4NdLDRlTyP7Tn70qQTS5FRMHXgxzZnCX0J4ar/e
nvcrdp/3DyMlzAkCUgXy7nLiLb9AK9hLctfMovuw0x6qpvypWMVvjY5IGKp6NpwGBFCtxWMpyLuK
iCWw/QD3ClXNg1fpO7GaPgnRkWToxretvP8qwsJQk/B1s0D85bcpetUr+iDkrqH/O3jj0yRHtgmf
cD45vvCSgSavnvUpdtousAfvTjXbnUCaUujuJ2+wJxKltz9otrcIPICyklAhhJr7ThbfE6WV6gm9
n7qe6e00FayXamTnsI9kp/Bfb9taHfsHW4vruuoyUfcmdX6bHaE9UsbalUx8nTipsUUjuTWuxeFL
/TAxyXvxNCjBXgHZJr8KYnPI+o1oau3pZfuDgjFxtniAFw5HRHLBzC2usaqHnTxWC6rIOXJA0ALE
4q6NRSdIlMME/sZIt7C7K+8ftlGFok+LvPIypQzodIzSLkxdH2nOPDTu47H6Ym1SjFz1sMwHahYt
JVEPYTL3y+WmleJOMGqvTl2F7taqHvZi2D+2/mtr/Ex8y2l0e9JVp/fCO7/uf6jql2RTeWU+s8t9
Cg2NODeEguJbikCVbaVMk5dxvelqspPNHEEYS//39gZdexBxo2aKRhobdGrxlwOlSyAOtIqBhtkf
M/Hv0yDda4P+e8yGk0bLnREaO83PHrVeO5uiU7eDc/sL1rYtDyKPIr1Q6hWvnVx0mlomZQoEB2sN
jQrwz/sACWp/3Li/1zYPexYi/xm6R03icqxyprBYfTN3NoiSbbaWAGOiJe8lD7H126NaNfX+SiDk
R3pjUSuuaVnXQYrNprL94Ct4hHX9GBLU/idD8wqi7QZl3WJMBHVlExo966eo8B5+CXtaJOONwsra
aOjkp1sNvCq8WovgUQHSk+YWjoQAgdm+M+TffZWLtt7oW60ra5t+rlyRD6UVkybayyXy0rwQCw8P
ohJ6khnPeThsTNiKj6LNpxrYqohUhLrY8FrXmdZQ5plbTV2OIu3QkLD3yPIfC2FsvPtAUAgbBW+0
Ikeg1HTkoRLT/V9vD1KW5LURApirRYuPgJNyrIKmy2hPQVrUOtDQbSFfd9vIWr4SVinqmyi7mxyu
xbJZhZmqUVrmblxXDkSzMGIPUMuPeb2vovvG2g0drCZ7T70r4rcqPAkQEd7+hBUXTZMhG1dl2hxl
cTnOLk9AGihx5tJZox+MMPD2Fa30kDmClDCV4lDpiExMSrGVLF27wKGHAmQ1N+zT7rk4F2k45HLA
v1wekeJHKTY9orKDuoNwuL8PG3NeXCk6FmOI8Hta6rveovobSlH6DAJI2CVKVh/+fjKojaE6gUYj
DTELx2NAXyYp4NR2SyE2H6rckvY1LspJLkrx5JeWv6/6YnQ0NRBfblteOb802c46xSTiWY/55x9S
BGIwdrBLZoUraNPBK7q7LNqNpXi8bWXF2SHTPzevMOEEcovtJlrBNDRTnrutty/LH3J397XX/mxm
ztbM0LGMmAV3HvmHxcpSaRvqXKyYxiJmFZMIL24Q7/tJecq7SXPIB2yBUlfuDPL+OBxzpMGpXXg8
UxoMaRbnBez8yknKgDlCTZIY51yRHC25644iDPO3J3Pt8H60uewQywqlgZaBWlvTv5r+ORS/d+ZL
m4j3aTawO59U5O5q+dNEg1yafa78/FhspWRXLuO53DEjCeBF5Ta+3DaW5AkVuL6CEGfaCcP3Ot9y
Jed7buHjwL4N4JeiIk//8roXaYOIs7KnoBjfSdFepDu4IH7bd91bn7xJY2v7yeck3m+pFq04HbSw
8iyTQOIaXqKculEfPE8hkGsTud6navNDgX98FxuhaKeFWTi3F3Nt/8DHMINQyH/igFxOpCjEeZuO
Y46P006lrYdiYftw8T1LHaWCzrovUW69r7qoRLpNEDfcnpVLGP8RF4t+XBhAl4iUnHSrEYUChSOL
JtU62KEYECeHSrnrhWy+ijdanVe2DUhDXBI621FGWtbiFW+MO6WoqB21X6W2saMtnYeVAZF4lGYU
LU3mNO9cTmeU0EDQ0SHkRopa3fkjxKm5NoyfaiWJXSuX6XQRZB+mUd/YqIasXKRz0ggNGZOi1VU/
cq8MfW1WU+FC9kPqyGoeu3a8i6b/UH7jrpl5x/CEgDYu4ka6elupH2NKtdOwC3zd9pX97S255vhT
2qbvj+rDXFFcvEaA3dNctiir+5lwQjD7tZuaXWk4plfZfpe/BEYNnQX6s31p2l6THJp0S1JzbaPI
BFpoFoLeBK58uY6jrvqI+VFg9+KQisvnuv339iC3DCymsavNCSxIUrp19jCIX4fc27ilV94i1Ivw
jGmKJ/27hO9mQZlG4eiXbjozQgbi2YASVd3nCvx0h78fC1iKGbnBquGNX05WOhWiWeR16eYGwth5
PYk7Pwk3aglr48FRkKAeUgl7lyuii7Gc14VaumpR7dpJdkTYoPU6sqFReSZS3PDFV65hQluaalW0
uLgWFx4DlFiDOXZ5hXYcMhv+cDJa9ahwXdrBxsDWDi5zR0Axp195chazlwYi3n5cuXFklnvVKp/6
uM3vsnBjx61N4KypMbc9zHiB+cH74GlNMPEOdatWeFrJoRcCVyqOAJoozxYvm2yhK9sbbn9ce1pU
ZunPxfbWiyqIIz2pUWjJ3yZrQIy53CgGrJnA5aHnAQIScsgLzydO+7GnlkXzTd2B7Te8aN+1yVYJ
YGUfmPgYjIKEC27A4iKwPC6jRKIzRa7Mh86IbGGCz0RPnS483j5FK5bwHBHpAYPzXgS4XB9Bz5NE
AVjjwh/gqOHvJn8T4aHa5Ca7njeaeWa6bXptSN8se21kIS0ytaOLVJ9E82nQzP476syJc3s0134F
VijD0UdBsop74XI0YihHveTjV2RB96j2WQbc3pMcxW+sey8CLjwMZoHaWS3szWa09retX88lLg0O
Ih2eXBh0tV5aB/NZ5DxfuVv3BTztSaQ9q56ROF4+kDsajGBjtCs17Ln/jbQjFXoyfUuvbZDhPA3U
onCV3qefchIa6bEWI9NOJMF4HOoseppq3mWzSunz1GtP/0fvCnQSMoAlh9uDvz7oLC43Pl/ERmIZ
Lgcf6mkf6B4hVSiNb9BwPSriNwQR2rrcGcbWtbwSzWINWg/4Cmdiy/fH/MO10tRx0EMeP7eIyXnq
1HVRfuOG0Xpb7RL5echzcr5CVsJXkQmh+g+cMKr82AOqRPEzrqAyUzqhRBNjMoq/fgJxKWf6Lyhq
54TpYiKiyteiLvVwiepavxv93DtqXijtkzjSHMELXyFWkTfcsLWdN2fwOFx0FZvL2KgbxSxSI9yj
pgoOoiCks1rPySijYlfq9Y/bK33tbc7pQmrMuCn4s0vol5Q2Wp7JGKvz0Z4z+BYEX9O4Gz2UhWNr
T45241lcO9Z4tZAAEKBwJS6exRwvk9eZ67COX2XxeyHtA+Ok+HZzqtXfkb51+16/jQzwg7nFCvZt
bYkQuJRuHzWfUAq4G/RvtIRsKXqsnRi4U2bmP5OG8GX2VY38ojQywgJ+fOwT/1AP43nocKPlhI7h
6D/sS52XmCiEG/gq9dQOQtgWo1i4Ziwdw4A22clq/50U86c4/goA5N/eJWuTSF1wztRTF6SZ8/I+
iONWqLtaLWhnA5hY04kLRNwat4gN13Y+xD5QtXDhM5cL/yLwvdIy2hGXGamhrBYLZ9T8b8Okvgqq
/nZ7SCuNHoDzAHzSTk0LPzCCyzFJteEFQixjjPwhKg13QZ8fBnkH8ilUEL0mNCkO8vhmWK9irCKd
gZ/TP4nGeQz/w23LMQfSOCsOXeVLs2bIlaQ0S7cc97Lu1uFDXX02/DtN3DC0UtxizKRKSZYBW4NI
+HLMYTPFBU9e6U5odElkDaHsuk+q/l70NDuxJOpaw5eoSL5MxVZYu9K+RCoYWRAiobnBdJkNqVLI
h5JoKt2OviUcYtr0q/LcVN9SQ7Xz6JxIL5r8QwQp2XgPcQ6LXyp8Qvrhr31lTszc4D1zOc2F7ssp
gKt5SgJPKN1WNtxGDO1QfkDi6vPt3TVP5GXq59LK4sCMeTnJISAUN0qSk67v4Gqziar3TbaxpCsn
8z3A5KmmbsjreTmc3s9DTQvLyjW7di+aCVBv+b5Rht+3x7NqxtCh6pvhyvS0XpoRWr8cvInxJIJi
AZyT6Wgtk+YYkBrfuGtW3ofZqfyfqYXfL4hIe0HEV7lB19tmfNYifxdEwmvYQA9YWpEdl3BleFuV
k9UVo+WKzDUkadR+L0eoeTkeVhnMsU1k0428z3F01Mjax/nGDlyzRCkLDQ6CNQ79PNcf3J22rOtx
jKrK9Skuh4nuKPEJwOChbP69vWhrxx1hdFxJmsjpClhWtqwabcHB7ytXyqX2Oc7H6iAV4/Qz0+Tm
WBV5ZBeS+tCFxnSYRPnUhPkW9+7KszjDVhBdmPXM8TQuxxrBPVeBB6pciH8cPUU4bvjsC4dQUA9l
e7g93LV5pQyA0giWgMosXg8hh7DJi6fKzeIvfgKF93e6xzzpy20rKw4TMCx6PmQQ+xBWLvwJ3aoF
vYl5o+DCSZ8CvuNbKuQnMeL/SjM090mDDjNiTn8Pi6SyQlaXCiWQDZAOl1Ppd7Uw6D2Yg6TdF9Y3
LXg2641c6trR+2hisTOrLmmzQBNLN05I1mZQg4gUkbLxRbWavSh+SsS9XB5vz+faDpmTFvjWBrnH
ZZjf1iQK+VnpsgE7rXM69IEte+ranVr5G2jZ1QMBvSc+DO4nBeXFdhQ7P5Q6U6/cqpB/CKEoHTrD
9HeVqpUOPfvSAcHuWS/Uz5zap2WmTXprw+FeGy8SbJSACfWoly0+wUo7Hz4JcihNfSpC6xGH8tUP
w6PkS0+NvpHgmBds+QwB8iEzBEE7W2dxJCJyvFUXhg1aY8meqxQykMSTNi7stXP30cji5vTrjNY7
OWjcBjHGPjpO1ieht4vpP1ybCFFSsSEpTo17YUYARBR4bYG/Zg3iWZbSXToapzqyVCfIlci5vS3X
BmXRe6fP5OgIX87L+OGS9pqMFmpU5Vy2QQk0HTrcRqp6J9HKO09vmg1zKwtFsWYuJ7xXzJf5TzEy
KMElXu1WTcPe081yRwY7pgcn2JI8WAu3qS1awO3YFAgBLh1fxYutoGob1wiKglbqPxmyqXboq4oz
DmjVN/TuH8xJUO+SVlQOtZxmTz3qrocgDUw66YpuY2VXBk9KFoIDOgaY6iXVYBmaY20MUc0jQeOK
b9pK1zq6snHRrB1+UtkADedIF/93EXha8lC2QRW0rn60ypNn7sPyoTFq6gH3eZ4fZCPk5N/f3kYr
QyM9IhJiIDmD57047ZmXDtwBdffuzLTaSyEpdtSKu9tWVjbrhZXFZq0Tv1SqqercfrKL8a1tnFz6
1FN9u21mbTD4RnPnGBETU3h5JuQh8pImC3tXz3/3wSmQdkrz67aJlZGQ/aLaMG8FfPTFhQUmPhdJ
kfZuOp2j8EtB16QXy3sLesbbht53+eJqJKtHRZ8M4xwKLBznehQHKFfr3m0jumvHoHisyq/k9+CO
UvoUcA499WTbFOsuT6WXygDq/K3zd60Mgf7PXv8+6U95FtklC1qpxJCfkuxJ777oob4LezpPmvhO
j8rn21+9Nj109ZANRxoFwuzFR4cpyOjJk3rXCCMnsxz44O1a+xLq4cZ9tG6ITQtb45z2Wng545gU
iW60vVsX6RFWhK5UXvww/zT6qMHeHtO8a64WgkAMSi3SXbBzXu6qYRKHIY6V3h2PfnTf69qRlFOk
93a1ifu79t1QKuEcaqDUqcssfY2wS4ZBjMCi6h21dy7z5iFywuBXKf0phD+3h6VeDQsgMYTL81JR
QFviXhXUGCdS2ESA2mAPXLDDFgj1+jgimkXPhkkeiJzTcjNUU6n7dTqn7pDedEhw2L2KuJKk/q0E
EHsNQAxiC7BUUbJdvoVRPel4ZhF1wERvbDFAk7c1j2II51OMumoiuv1TFycbztrKBJIoQP+YLlzu
m2Ua1BuMpJ5GAjJJLc+wJH2XrGzjEljJuVMinsWblHkWrzD9g1ibehziD7bQCTjJJCFMb6RPehMk
jlXCjoeyBqrbFQl3OTARaZ/SnQd0euMIrA31vV8O/Dfvk7U41m2RFGYuEsSjmLiPhWyvej9v78b5
N1weMspPQF7IGLL36Sy6PGRkmb0uqI3SLYrCTkMFKfq4S3dy5Z0LVWoc31T/eDJ9YmK58TZdH2/8
bPL788BoKlgS6wudppH6MSqErJM7jZBeD87+3BAT+4+K+np7mNfXFv08YPfhU6NqA77ncpiySsMj
yLQO7e5JuS8U2J9lM4icoGnGe0PJxY2FWxkc00nbFH1T+BXawpWCHjmX0i7HXt7c0YfytfAgfxBQ
E7DVsTupsXq4PcDrG4wBfjC42ClVPKZ+IZedm1nGnQwkIygdg46NiR0ae/IRsMjxtsXFlPLY01dD
tEm0i4jOVQghqb7SD4jonstIgmNNH7J7rU/MnSpF00PSaFt1t8Wt9m6P5CDt7xLPP23bl0uIUI+p
eWJenA0APCo1oJDka2l8vz2qZYPIuxmYyYBmQdhLpnke9gf/3lBrM6HKgpmI1nMkfbQTrH9wykZF
sZuMXvnVjEn80vWQe0njaDx4kjo4ctb3pzH00o04bbGP5q+h54FOLQQG8HqWSUmroLgTynJ9FtSx
PkhT+CUzos+6Bgjf8lP1XvCgeLk9AyvzzHNLcZPyAfO8TCdkae0jVqTUZ4UdDLZQCKD9C3rcnCnY
2EJLAM/78HgByU9CU8w7sphsNU8VGChl1BkCKTYOcPh79PO14NOsOBTwwEM9LmneqqqvQR535l6Q
IOS2c0Xwf3kIUv3T1p3wHLdjZdppO1UQ4SG4p8DqmuTVvoIDZrDhvRMDGwBhsZEUWRYK3r8evQxl
1sjivb3ySXveDaM063MlJUVvx35U3vnGlDp5biD9U3e9QMrazw51q+fHWBjEH7RRNbIdtKVwEMoI
CiRRaE9RiGie6kHF2RVetbGc/8fZee3KbTRd+4oIMIdTkhN24FbaiicN2ZKZc+bV/w/3d/BrOIMh
9BqGLcCAa7pZ3V1h1Vrb7ObtV66l9ZUdh3LK9num6RLNUWG1gcVYOXPXSfOhlUIwLlO2eKGd1Uep
7TPPMCOHyj8yzSGKRjsf+u3U/PHM8CPWDJZiw9uQHOPfl6eqnEVlhVSqgkWk6CPlqjBCX52Wdf5P
WBPklWXcfuF8i/4YAWDqjw14s84t5in8ZxyEBk5m7GoiM2Wo39n5bHiNYSSPcAIUIZV6e65IECco
Du0oMot/4nkaOq+AbJc8YQi1VwOiJsmVNbEsh2zqRQtvzCS//u3RWWXm4WLSEIBbIY+Xq2ziZTbT
ce6CUlXKQ9G0ClOHpA6D4eyWcNdAe7ujvCvEx9zA1N03O9rXlpXQbsQWDKu+CDNV87o2Qf3HEbZf
hkJ8nqxS+LoUzedG6zkI6vIdhbpkx8FWQ9sfwm0Bf8BKjgodyeWiw7KJK8nAv0prcqDJj1+FmaVn
xFOpwyRonSXt3z2ub85ENZdRtlUwDrW4S4tWqxtNqi9dYC4VLJ8WYVe36DAW92Z4wM/GE4ie7uH+
t90ESv9nFLgWyYG5EoxvAqV4CJHYSpQuQAar+QAsJIZVoyh9q+7nA9Fge+qVSD9F8xx5YjGL/8U8
4TbneB0/27aRZRg88r7nc5uV2Xi6kY/fIZJWIObWf6V5mz+YutR66dCoHoXTvdb8tke3rp5WAbEa
L+KKcN2kfYZMK9IW0hCYcht/yswWGQRdhrfQRts+hlnroE3xfJj6svdCovdj29WSR5jzUQMl4XW1
WvtlMYZfraHb6wttQp+330amDpgO5JF6JYwt9xPjHspYBWFI5cHuQIYPOrri7aK4NVW1D/ZgifdV
5mg7Eez1S8kbSbWWqTnGWq4YjOiTVANNqSYYEPSZ3CZsmeVyJLOXT6iU6taOC1wHXMwYQDBGlYqK
M5/i0u0Xq4/GBGx6UNKc/pDpzJHoZjt7tlGBGE8rI/563+XX/+HmZAPd5mZ8ow6HWO7SYBwmUbLE
ThNIarIcpdXxKEzvdYJuLmstHlFroai6nW2kozK2zhC2QT8JM0fgedCa1KNsVUnvY5EtRHqS0MZl
J4u8YZZmL1S0K+8J5A2b3TTjBSjTujh1/qEYYHbAsObSAL9jt5Ni3fBPwihj9U5QU9QzL7fRqhSn
IZtsgxphmC4zPMvsDibCdT3glsoqT22xN+x7I4olKKHCQIeEwReKJ5c2q7Ep0qHvh4CbyfkaGtnX
yczKQ5Xlhh8ZiMQ4k5Z5A2Grm6Jd4lEPo+kX6wbSU4PYo+C64UhwvTODSCrNfb2dyJqSshItdKQB
03r6x2gKl2M2tHul8hs3NKVBONqQJwTotZ3prKj+13GsDkGq5+96RxxTS/ZnCTKQ5aFsYLSxtNdR
j3Yi9Bt+RNWIQUSAauz29mKeFLTPrbEZgibsBzcqR5Tq8h9yG51r/Xz/PN4Il4Gtr7Q5qE/w1m65
sPKSLLwVxhDIShd/0oTUm+dcSgbHSzqRvDOTvviYCrty3EjjnvblqgX+1jV1/ksL9fQ4yqXlpjxj
78Iqnt7T8ftep61yJsZtH5pUUt4PGrJs93/1rQ1Cl4uSKsIDK8r60hVDsDv9VIVj0IG0Hw1nAO8w
/NSmuvKqJjvdN3bjrFHpXLm/icnXct6lscoctbwp1ndqagZvbhbLzbLsVxeqP6Kh89sKBJve7cV9
t6yu0r8M8vJVyPgvrSa92Vt9FY9BYxqf2vx5qf8dslMqiEO6wypqe3+RNxydO2stub1NEW2TQntM
KmnqyjFoB/M8hRYUc18K+Pmq9OBoxan4JcZ5p8K/7Q2tjyyNirf3jg4pZb/LJdozUwSpnI2BtdhQ
W+Sz/TBkJpTukCaeOl0eTpASlucwnlM/N+xvxJndQaHW6eZOdDJme2/M84ZbrY8g19z69xUIWAkt
ESZ5OwbIWiRP8OR1p5nK9EnlYniQsmVvEOGWPYj9ACxw/ngTVx/4oy6w9JMi9TzzgaIvfgnY1+Xk
/Qy18huxaPf3ZwbkGdEMJTmqEPLGofLO6UwkkKYAbfDvNSUcZ/mvMubPoVnvYErfeGY2jzy1N4bB
aEKR8W/5vxIeoUR24j6YTXV+hc7tc98m3+V6qHw5WZanUM0cP2o06xW4fellY9u8Q7AkPVhyHCMZ
GRtJ7s5V8RtN47kGeu1Un1oWdhRUcN0oEaqblOl0ghxBPY5UHXZO/LZfg2fyxoHrWAHSZCHb+KEt
Jctu2nQMEt1KGCiW+uyB1MH+FIbaMR2G5BzmXfMhi+3wHFkQdSoqEN3RLMh049w6VpE2wbZman5H
1+TU1Ilz7B2jO5dDMaMNo3Qo4JjClTP7Y5Qnkh85PXkOBMtezi3kp1X2GA8DyMCh2xtzv/F10B2l
12ITfQGG2OIrJ8ZSnCbvxqBO0asBNBN/SoY2fI3puR3GcWhyN2q1z4wrzl63aOOxsObpoM5N4g/9
uBz6WfTu1A7dI1Sq4tHmgvIaGlwnxwjNUzEbwi3kGLEdDVXvpC/1HUe+fvn5/SuB6zpDz521htB/
nJpGVtNeGMYYiKUSjMRJFSQsyIjdvxCvzyZWCCB59LkWYUO+tGIzpyqnBXeB3kmdX6TK8hyq5XjM
LHnwralXd1Z1fd9Tjgd9stYICWe2Yw6K2WrtskRTYOaD6qW2NT7DT7O4eqQNBystI7/r7BK6a2OP
9eyWZchkqKJAmgp2ahPXpQNcmaLiFmqnSpxiNfycLDAGjoMBE6iszs9dp52qdtqrZ18/OTRctHXo
kNoNwhWb72jmvYngbrMEQ3ciAvMhAJk+GGb7qEinufLaPZKjtWhweSut9qAfeCtEGvb63//wG4um
0lwk8RKM1XhS49jVFOSIwg+1ontLYe74z83V0QFRmJNicVdNzX7dcKNfAibGe79xakAWjqRx0g3H
VWbrRQIc6M/1WnUyzWXHm254L4V0EiAmO6F22cLTukrLymKGO65Ruh+tkvtx9mM0f0eIqtw/Jjc2
FUMO5D9wGAM52LzhjMZYyii3S8DYQtS8k5MXo/8sp7MHN899SzfyjxVeyGLYmBW0qV5+v2gSkiln
zhyEDWmFBgj1EEd+knot9QHd6752XeY26mkwDX/H9HoENq6zqnCug0gkeAxLXJoWohw6NVyWgCbo
4FFB60aP58E+8iGNJ2eKalcyYupmRpT7swU1SVQP8U5WcGurmbUCYckWEPVu4tCw7SO71vkRfbz4
euYu1ECURyOLPG7knc2+cSeQVFJUoRJIPrvlO1uUSZ2mUpcDqhTPlMvtkSjI4N8aDFjdN7VqduLP
67oHVQhughWKSwi6xQlRqZ7KtJ4RODayB4kY+xVpxtitCmkPd3i9jViCmB+5NsANbOfltzSrqGrb
UShBC8+i+sGufw3mI6QWLtOnO7t4a1FcbVTYiIFofGziO7XRGsvJYjVA8ah7Kho7QjJA0o591Unf
77vo9aMIR///PRwU5a+0ErtaaazQmLUgGYrqQG+k96bF3lvQ9bUCZIpKNOHReg63sPrJKopcHmU1
6Af9kwpjudw4bowqbJPt8cKvn+HyyGGKU65xr6ikwZv3lzjcNOfYUgMohd5rsq/Iz1DTH8NZPjHq
fGqocTDiulPAuf5gK/qORIgSHABRe5NXwrwypk43aPANC/j9KP1LkHoPkMLteMaN3AdLKzUkdzOB
4xaIUjRLmCU5y6vMTgmMofsxdMwJ9YVZHfMyfK/o6LvVEvQpg4XeRKrUi0sVN3KXpX5Xx91fsgUR
8VLyB6xCR5A4gLrZ5amgMDaMmpC1oEoLt8l/a+LLfQe9Ue59ayqsESdbfEU+bxthYy+toqHTJCeJ
q/RaC6+AgE1Wn7m/5FZtvsR1PBY+UTlZgGY0GaBY8Gad18ZSPx3GvpskL1KNMvIyOYJ5xem7fOcg
3ehtwfNI9L+qfTC8sUXMO/UUVclkaoFVtbqbpZl16tNmeCpDp/ZnIP2eseD1miaQ/qrtf3qpn3fc
8MYxg+YHF6QZszZANlfUaKRWPza9HiT2T61fCW3OhZMfc6Hu3Lo3DhmMJKibcaiZGN4Wf2aBqEjS
tzqkyTNAkAEttcySTOSIs/JkyFVyqOopO0pZF52GSdulnr2+tYitKWLCBIGEOwOwl14XSlXSKMOk
BwyWPOkl+vRy8n7u2vMkx09hytSy9qDHP2MlpuoOHa2hoM73fkAl575z3jj3gLSIlIgwLHZjGxoK
Y+rJ0/WA65pZASV3ocJ/Ynr09b6dWx92VW9ZQ20DdOMmhHHktGsStTICBzZYp11OM4zt4xAiwbZj
6eaK/rC0uT7VuLHL0C6NIG0aoGdf4zx+bOWf95dz/ZSSfTERRL+CjgXB5uXna6qKlit66IGhUxk0
xmn0ECb7DNUFg8Q9k0izgj7vfZu3FgZvAwhetI+vcaF6IVreEdsIppFi6DhbACXsTD9WXb2nJnHj
a9GpoC9HGsgU27ZBlUWa2fIPPQir6r3pgD6L5Gej+VVDNHt/UdfhFmrRzMkBEaEPRxJ2uZFzFUdO
iYZegFTFo2Q9VlrsRzIUy8o/WvO7UI/3zd0oAWCPEg2EaHQVMX1pD4DaUPXdbAS5scio4xI5qLi8
Mp+Ufpkab6oj5ymEmfKbnRew+na08E6WVDAVPOt12Z5HZTZeasWJZXcwh3TxMkNbZTAY24IHx+ii
X7qaR0DKrWwsXSlc5OfZsirT1RIr/uf+am4kBqyGqJglERdTqt2sRigmaqCqEaBTodaxa4nZzaT0
VDHOacteosB4L7/rwXvP4+Sy8p2vt0X2rY8ndzXVNazzh21pTdeIvtYySGCFiIuX4uOYMe3UftWi
5KX7asmPeT+6XXfMInUP8XbruaJ+yHckZuYG37bKpzoFngY3S6BOP+PF8EDZ/Ujb97BU0lhjflZL
PFOdKgZpT/e3/cbbQaJDuRR4NvH0FjuVpyuM3qjNQAwAU8QUDoco76RzMTiwl6tyebAbW0ldqZog
E6Y3dLhv/8ZFgDY3MDEI0piX35aBaig9ia8GYlHoPf1wKjPfAG7r1bG2J2v9tpZNMMrbACEb0+vM
RW2BESJaDG2OiNaSJTnA4egnzvc6Fu9SAI5C8+aoZXIPMaFwOJrNa6ivnLvnuThXxksV/s7mkxPF
rgIHb0vJIYsYOlCOVsf4u/Zwf1NuuQN5G33rFXQMTcvmJRMWtRbNzLRAV76LOvbr1vlF38631ee1
DNBXw7GZtHOb7lHy3UAurf24t8FQ+LHZqstTKJZSshMCJyLa8Kxq4Umg/qsb3+xq8tBPN+1nGf1r
PTVOltb5oj9HcXcWxXRsjOicRebH+ztx/Tbxc/ByigU0ba6rhFa6GBFUiQHyj6WHZnD8mCaNfiCt
JIsAvUrZwP7rR3cl9gRMuErocLtu0odZS+xKiBg2u3ZBSLcVlZ+oau7mw5yc7y/v+vStNDJE0TIs
RiSXm/e9kSvTbDodbePG8apM+9DErTfm5csyaUc77MnITN797v19s9dPImY1gO1rXMrZWw/lHzW0
KjIiEFmmGUjF69y8j6Z/s5C64d57eHN1f5jZ3OiqVGSzHNpmoCXlkXr1bwXchVb075KR8QdiRIi8
/FHaGQ264TIsDkJkIj2g9NsCyxD1TW2ZkBHWzVruiMzwKZqq+iHLity3pao72BWcb/d39PoaW3f0
/xvd7GgXLaYVpdCrDYyj+bQiKPkO5bewFt3hvqUbdwOmGA8g26SYdVWSLDoxG2OKzxTOzxj2ess5
c549NZPPhfqUNo9DdI6qvW95c4FEiDCjgem/opoxKx1AyYAKNzmFmyGZrHwxxR5FxZ6RzbWnZk1b
SP3qMJPiN5bpisR4rvS/jj3ZQOBStNBQ/7W3paPQSUxojxzuFCcMDy3lKq/Pi1+Um4adCG29LC8f
HCzxvBHR8MXIkS7PWThUU61KkRUkBrg3U0lqr6KX/j9YgcFrbQaR7cLIcmnFruUmXUk4grFASN0e
FfpzNgHDfb+7Dm5hL6SfSqi5osy0jYen5gIOVHR2UMg5dLl5LXuZk9lonTjtIywVizuW9T9ZZO1p
KNwyDKKPJhccitSs1lvmj8sKXvh5luTJDsS4oORi5uaRka8c3b94OUyJlZ2VTm1PRlqUO0ftTbhl
8/0Y/oFWhyeRt3jL96FpIwBhabQDo3pd5C+I/R3zeDwvOcxf8Y8JwGSqnHVDOgzG47AWEuhfMSrs
JvrsOm15Zv7j0YbcJZbjR6tdMWe7bcD1Mdr+RFxsjREo5sG/dLk7YZ4llRVLZmB2WfIbbofqtZdk
QaQg6ne6pJeeXWupT96unypzofoGTTuUb5EHMZbk25HWH2tlNN7RppK9JtHtz4kzmkD1zNrvFemf
KV/Sj7EsjTtee+NxALIPSxvRNnH3Vpuz6ivdzmauMWtRvGQ2fLnwy+FrJD8s5b9d/V4xvt934BuH
kYeWlx2kItj5LUxzjmenmkUBGYsh9Qcls36IDszTfSM3es4kfxz1VRKSc7JlkbTqoYSTUJhBNtdB
6Rxy64nKcQeLvJsubuhEx2X+xxS/iyRy8+hdyByI6J5C80Wj9aIU4zG2x6eW+Ltx0/HQ2K+9fa7V
57Jldu+QRvS7BrPZCQfeZEg2TsSm0OQHGcbQ1pbXVtKppQtuxUBelBLfRlP7k2I2zmvcmV3uTakm
n9TeGnLkb3QOuK5GTgh0s5j/6/WYwbiaXs9yhOknpusc1eV30Thx6FqqkGF3tbICEOoIgUtkpWrn
qzlcKpGRd/9Oi7EgMTOmseYr6aL/m9Bfj3xViwvZa6MMiZ0hFgPzVGXXZwfJgH/Pr6Kkz4EBJquw
QjE7P4y6tWzXkPI6WGUjU/CWgglsNTPgPegqdcno183tI6GQ+IgwlPJNj1JBztuqJMylkSo9d5mQ
LLfPlDTxIN9zTpk96l/DRWtG15mM5nMX5XLiNkNbfM1g5e/csC1DomTD6aFbC6vUB1pHv12oUuhJ
Tszj2OZz2/vzCLfTozlYJDRNQ1XwYPSlGZ+gejGrh7Zr+x/yICnqQYJMQz+Zxlz/KCm+fjfDIS8Q
rTVE6Fl9sYxnhOYszc0W1agOsPYVn+Se3sROHryNnwCqw2nPuDdP5DoTtYnakNJ2uqWVKM3EcnUq
FajzlGpKfKccxFM8qt1BRPIeVu62UYCApP+GYlibQFhulFguh9gM5vTcf7FL3V/Kg9Ieu/hvE851
eTBR8loS/zL3sFleI0dMEGkVsa+juSIyvzh1/0BmvxOFrv+bP48ULUbuGuJrZgXX+dHNo5zHlV7J
uUxCL3ECDF8VMPqMJ03bg7xflS1WS5xZ7mdyFiYf1csXICsqsQxDZwRz8mtq23daUp/G4Tkucrcb
jHeTrZ3k4kOXOj/TcY/CbHuJYxuIDaC61VdY6ca2UTuLtAhCKTGvxD7JkV6ZWxTGo5U0rsJIm4I+
bL8TiWyjxNUonsmSIX3jDxtfyRyzTQEmmUFfJ27UJX4Dvj2ERH/nKt8+rdhB4xZoG2Q45IHbTnXf
R0JRG8UOlLKwT1lrM7QKktVjREY5qn2n+mFmhh4cAe1DEtnLt9Zsq6M9ON9SS+2f5nxUglkQFmQN
bIuz0WmBZKICJXVp8qAPsAcLozCPQon2iCG3ukxMhEFoQ78NOkZmvvGLS5+IF3SY9DYRQZyFrpai
yRxJ+echlI+yeBb2qdafnMby5JXKQEjP49wcimoG8NN7Ve4b0idrDA9NqLgNTfDE3vt9V7U+imsU
YaAN46eBn7gSxm7SUKZaKQJF+R3xEZP6qLQf0oNeh34hL/D+U2rQuMiV9rls9r7sNhJYrQM8Quhg
Tb6NLRxY7RA00NpMBDnjN24ZS7IbCXMn3Li5RsjZqMyu54M29eU3kJTIquCC5FEd6/80i3Zuop7F
b0l4mhTEon01wvFohMoRtkgk+vaQp9enRINeXUMFheoC/K6beD0qVUrrxG2BrRduKOdHmaHWFvz8
/VOyZ2ZznWqmiEJ7mKVAjWe3M05S9UtBIee+kaucly/2hqOGWJrUjQjrci/bDGbsVDhS0NjpSR0H
F5ZEc6S5a3xvBrhWs1Z4dtV52ZztwDWukNWr6VUpgqwHiDLzn5em86STAMMn4YtQ4L+yfEm3zlg3
zPdC6eC8bNxFM/7JtOGT1HfvEXv7d4SYstOJR6ZHtTApD76PM8+eP97fk6tI8+2HgWOhPMrm0IG7
/GERBcjUrPPwZWgPUCHATu5pZvxSl8fMeLCYu2VkISw+5kh7Qr3cwYKmlh9XkQQEX3wlPysgBPvk
c1IeHOdj3xzVpDhU0zlJBqp8jRdXj3ar7+jmXL8XxMZkVLxY7OUVmwL4m0QTasVvlo4z2FIs0Vjo
Y6jTEsuzZbaushnqYGjz/m5dP8er4ZW6gyef5uB2s6JEN5gmDV+cWH0ZrdGdGWxH/+mQ5tHD35p6
66LB1oQYOvfbevv8ka9mihUqGaqGL7Wwbb+zkmOrK8shLH4AOj/et/VGP3EZZqzGgG0RBIB12AK+
gdhokkQSiJZssnSumYZN5oqWwR9PVRNlctOeNqsGD97kShJxiB452XtLQmfajRZnfiprqDPkxVaP
2gB63FUGZfzlNFn4Jc/LducwXX8FSCHQZCJagF6KasJma6gqKLm+ZCiV0KOm2XMOC/FI42cdW9s5
H9eudmlrU8W11KyqmQdBlHXO1uFfMfrlPPsOU9zHIrK/JZK+HCM5jR9COWnP97/LzYU6xH1AManV
b2PoWuD9VBWyFyl5lsOjWT5nTew7/V5L40bwBxhyLWQp4N3XkaXLHaWA2uROnuQv5E1eH8KK2Xyu
9P8oChwW2n7Z4I7RqS4k3yitnQj3+hU1YA1/mzRY892tlJFmT5lwELN/4Zd1n7JaV55yI9U+3N/J
bfUHcheH6Jl3FN48qI03B7eGpcC2JrT1jEHEjxPtGg/4YwW6ZFJjFidrn3NqfGjuNo3YOV23bK/s
o1wXyDHQnrrc3AxioWKSkIITkKCNqLHodepFEhQfsP2kqvah0qpvf79cwJ6UnPCdVc/j0mSt9Krk
9BpyfuhOxgs+q52s5Bv7fEzbjinOL/ftXeddABhovzH7wHUFmfOlPVudy0KbjPylGJgZpiQxRqHk
V+U0Fu+bqUzUk5PaS3MGepLav+7bvuVAK1MQInt4L9W9S9vdXGZ12y7o+eWMYC1zRytN0wv/762s
iESmM7gQQJtfWlGRmgGgIiPB2hU5V7GsvHMqZT7ct3Ij2gPIAMqSMS/4z3naLs2E+SjnaSfyF5pZ
rmVEXjcydTKcZeDXUTQdJSM8IJIY5fYnSfRBZu8FYjdifsYmQHoSU690pFtvla0w5yjNCN+BcHdl
M+mOtZW/yFb+UzV6cYSvJnLT0uI6mjrhFfry06q7c9LI81FAVX4quuwVXqXcS8nr3BWw5oWd2h8s
LdePsfK/PJRAJSiPk/ODxt2Of9UL6r8p7CQvnSMd4dR5NxGQtM37RuzpoN+6jgFkrOOO0GXQaL78
OIyGqL0sD/mL2ov0CzqHwkeIbXo/Zo6ONxjqjjfcOlUkw5wrmFBUlFUv7Vm95hRmjmfL2W/HSV3A
GTnxwPhYhHu6im8iaZsIwHHAV5LxkQ5fjX+bsOwBJ5b47CgafUgH+DjUUJHPBkLAzxHjx/7QMZ0j
51JzcHKJmxPGTh9AUHJKzKY8alruPJMsJB6IUM2zxnjws7CRPuRhyOyw0trn2eksv20j4yk06vRE
F+9dWFfSQU+K6jQmWvgoa6Ppql09/NZt5Nalrsw8JMlqKB215mFWW3Ll0rKPVMEEk2Bpt/Pe3rqp
CYMY1uWMEw1vPvCQATikBId8lbT8Jn94jWThKkp6xK89vQ29WQZ0ef/I33QquozrWADsgNt6ci7Z
Qm2mpnhh8PmpUWbkF571qAis7vt9Q9fexK3CHUm6yqwd/nvpTWnXxRKCDQiCEsggYJsrmd9xoNPF
epcPy+t9a9dxEw8ttJKMPFDRgcTk0ppYSEsdsypeNPPfwTqvAw954zbjf3qYPQEm/oi2632LbyDg
SxfGJHRI9MABMSJhcGkynLp4lBWI8I0ITRowpXNXuqkUO786uF0Wt2RakFxPc5rSo2wByHtEH+ed
hlrzVzktjc8qXCuzaw3V0rtWaWq9W8mp9rB0hfq97EX1yYmM+mcImGDw5TwPmeoyKuNHi+jZUQdh
t7OgWx8M7DawiDfYwvbJGcKiBrg0Fi9Sx0hKJbvUjwESza+pPXpGn+yRLN76ZCSC9MbYQv7aXDdT
FLYp2VtJT918mBk1DcJiPmZI8EVCPjtaytTanhzf9Ynj0gS4B7OUzdjIdjRlHkyUT+eweDFhQKqc
Y2H+qO3ykQ54G0UHh3z8vpPciHQxuA7RMlywouvW4/hHWmXnamwBoUVAVpY6aveMO3/LQVA/hmMl
PjOQYA9erqX2pwg4sEnclFHtnIYStqvImACl3v89N9cPNwEHhHEZ8N+XP2dZModcqy54UtLU0xO6
alExIHM1pAUtN6f8EOqQFaEY6OxYXu+y7Wmh5EoGgdDWGpteWu7pKshyygG1J90fTMlL05MWyX+d
qbPNBN80btg63pVLK0KZ0G0Sc/EyKmeGw90s+TjQGhnLxbPkEeB+eqAysoOYvo4IV6MQAcDeAiJm
W7NSnXTI5Hnh7hmhXdDfkWDvRIO3Ng/mtXWci0FdyqOXy6qL0BGhs4rdMvNeEo+lQbbbKr91/rUV
TktDnr7sNs2NLKFoxFHFS4hMZAoIvpY+TuKTAIIZLjtp7vUrtA58Q8GyotxJqzdxZxdOtTZPGlum
ZYdl0Ak6e08rloM6tHsEaOs333oesCBIhUjp1nO42bx4brqoXuVzpfJJhJ/k6rOsu3qIIAKhzc/Z
/tE6eyRVt1wCkBJOyDQvDPgbm0xRtsDV0FCl8yeOrWUsfgLXwfH+ab5RYGSGHW43jhRT3MTRl0ub
h6llxKMtX5SoQqaALuv7qKg9Mb8WZ/Ry/co23HQvgrjljMzCcYSZDuC53Vxpg9al1oKO+YtuPVX5
a2Y8NvJeheDWPfWnjc3bQG2lGKIBjd02meHhfFgqZnvhL4YNS2PibMcbb3n+n9bWX/PHJQ3rZ2Np
TYikjZEd+lT1CqtytepL0nZnQ9tTRbjlG8BRANdA/svbsDnM8tgniTSQcxkG4IqkI86DCnqvwXbj
hDHABBeqQ5ACcmuzpmxS6m4p0uolNIvi0C6WVoNN7tXTPOXxuYBtZ2cTbyyLNZGxMgHGcMF2Zmpx
kqwqsh5x4rKKjiF9Yhfykr9U1KRFREsLfOeaN9h0/TcHa7LtOJntoXnRJ1W8G3qYZ+xKsvydg3XD
I9bRYGaSIfrA0saMBOo4hRV9VVigsDu+VlP0nMqvejOSdFbvMxrLnTY/rP+GUuigQdYQoTQB271b
5sORboAvIn2ndPUGvLq4yaj8UWGhBsePYrJ3801rmDaNljW/DFY/fc/mNE68KmE61B9nvTx3tRbL
Xk9nIfG1OJX8ITHMk64x4+QrfV4bLmq51s8ULMHPbhaoEIR1p7p4YdN6czLrH2BHagCRN050ECiD
WAe9i8bJq5sWZOBs1B0IdjhQf0m9qodHiQFc02Pufvyd9PY0HTNTjP3HsjC78dxUTaq5NXQsrWuN
jhofQmtYq4mFSPljOJvgDyo4RHe+3HrlXe0RZS8q5jj9leqNmjrV6FSRSRRbaw9mXj0IOadw3o7y
QwEK0LOWzprdOIpa1W0bKBUGR15Fpcb42S7rbIeO4joA5NVex0WAqABEo5RxebcgtEIuCkrlhc/U
uWWmPZR552vOSck02DjDR7h4jwvTOGGafFhGsRMQXV3Wb+YpQJFeAr7c8rbGRabYvZWZL2MbHova
VMhTYi8SZbwT6V7d2KshqgarlhvNu+0sdl0nfTIslflS2gXgESg0soYMInebjkHl7nkUO2d0x+CW
hcqpHQ1YVGm+AMV3e+gJHShO28pXDN210t+S82XHs9aYZONZPOhg20Ee89huO1exbUXdKHP6wAcP
B26q8kmL9f+WHuB9HmXohMXlor+2NZDyodDKYzWO5klaVUbu/5Jb3xSAMB+VuxA7G5fK80gfkLgB
fNUofu+cdOVAAW3ne942ArKFj0pQuw0tCNByE44886UDCNjSJKWtzr2/c1z3rGyygtyhZBOKAivt
Y0eh0SpOurETAF47Cq5PcZpeI/UO/nh5AuGrZB6+1DXkiXOfYS1VOYv0AaomT0ObPLZ3/PKtS3Lp
J5w08P90NtbTsC18RDLqII2R6C+EULkHbnaBaHc25EMef1DT97P+XVa/yJSNZb3wOupWzTAf0RcN
Qp35jmzvxby1/D9+zjYl6sxw0sKWn6Npz7qAtdB87pwvnXqckqex2Ol7XEekoJAIOkAirOz97Pbl
ZuP7aWIZkoUwq2w+T2lhuWEFfFAQzR1BZzYvah7yFvCkfBiMavZqtGiP98/HVSTCb0DvBV4IOnPw
c20KM6oWpSApLesl432k++Sn+be/t0BVnjcYqBmMRuue/xEw2iszj7O09kslS7qXcth9Oav2xC5u
fDlKFMAxqcdAObO9Utuy7UuEDrlS+/Eoab8BzD5LcaA/qHHmk6b/9bVCRYSuBtgPkGzalqJkiNEI
HKSUbbPlR0OlrF0gDaiX5p744fWhp/NG4sI/QZqCOb3cPUQ4K0WFox21yOGpaLuYFn/8QRHOzkm8
CoHByv9pZ3vw1ZbmgYyddFxcG6qKNP4CePdQjX//yK+WQK3QEOBPb22WP/whxsXtYeVVKbgUjnbf
aq4chpnbg931RSakh6FbxBmOVYiaxCQd+74wuH4K+3DfMa8G3UmndSS7yC8MbQ3CN4GrDG+eZIUC
bcVZckcknvL8S6Qeilx/FcwD1idr8etqepcYxadqml7p2a0A0Sytd37JVXVvHRDisVxDDy7B7RCB
GdYgSFvVeSFHocerFO1DnVnjedaK9EDgPTAdKJRj3YXWg5hV5eH+Rtwyz6QuRKZ8EY0yw6WPRWZd
JU6BeWl0YIgMW7+yCAOLxELh13lY4E42C9QZjZ1lXyUOpCb0l2lLonJJsWFz/yW8NOD9jf5Fn9+J
+JtBlS1eftvFgzB2soHrFeoUnP4faee147iSpOEnIkBvbkmZUhlR3dX+hmhL7z2ffj/2ArslUhDR
MwcDzMEMUKFMpomM+A1iGsDBkGRZgtG8UYhR+KmG82Qhdym0+BwMjuB9pmZY9irFPMFB23bjvl5v
KYLOaCbMonC0XbIaxl4Jes2Xh7OkvQdDxXWKCvcl08eN7OPGNPK4m2NBo5uV268/X92K2NYExnAu
YZWhL2K3ZgYxGGy29CqF5UaGMB841ze2CqEM3uIMCGXVzBfKm+1b+GJbe300nuGCPPc06AsBi5Zs
S3T41qAoe0GdwKh3/RQYzKgS6GqN57qGmdpfggCYdGY3qND+Oy14fiq+DbY4/FoTrDsWBuPZmAIW
giPm1c4S/RclSf9k6veqfu6E4jkvHkJh49vdmk3uq5kfP4PPlkREURDVzoub8Rzop9AQTlls6wBK
7u/vm3P5Jshin01ZDgtRLMczhb+joYZ20o9P7bMf7Cdh67vdWPQYFvAfSimohyzV0QYoZJYRV9NZ
iYBchl+VWnZE8YehbNxXN5InOPFcIKjvA76h63+9DiuDFZ7p7XQWKtBNxtH8IjZQh3Y56SFCu/ss
2bjy1/1/pGXfRlwck3Evx/D/iWi008FU8/ftZUJoyaGUgUPmkD9jPP+QDbbc/UeRaQdQM+cdw+67
HmsUV4Ou+/101lwvS/dVcUx5nx8oWOrx9+od+J96ep/+a6V+7m9BCANiDEd2dSmhDNyPpYSNTxRR
6AuFfVzE/34sQ9Wh5As9nBxz2fCRxigODSkXaaIre00oSN6wWQ2rpuZwDvf1GJ6VGnq6Km7siBur
FAIEVx3JG/jvJS5BoncnjUolno2uvXT5Q5aeavNHrLZf7++89b3z11kKBtS8UhEnvv5wAJqqsYp8
6YwUYd08W0VnpwUeobtR7pxMUvZG/et+xBv7AgafoqBTz3KFA7F8JU5q0kixLp0RwVGn1I5qyZGj
P32CVEr2pLePcdef0L68bMSdh3J9L8zMQcD61JJmJbLFGlW01iT71aRz9iyYD5MqUVZDE378ieQv
vK8mey31bC8Z/5xDzGG5ioB9UGJfFtijpGXbtKZ0jmoY/vFTLHxrcGUM3VDYeMesXxjXkRbXbFfI
jRQNBt+yiez2u+h/kMVPWRnvgkcPAbSN6ZyPr/V00mBGgYnXobh4NYmd0SCuyrjqcT+5Foc21HxP
w/8skhBb81Ac+eVz4t0Pe2uMzBdtJhpAKsnx9XoNLSRuNDWTz6YBk8k6BM3FwM/Pc9rwuyBuTOit
pcoSpYM2y5QjRTBfjm9SiUoM4ykyc/mcgmXt+11Y23gfI9W0T0s7LF+ELrYTvD3uj3G992eW6ywO
QXlD4TS9jlo0gT5OUSKfS/EFBFcb1/ts/OC3/cbVfmMuiTMPb0bnky1dxym9RAlLvZLPQ1E7Zv49
wCgpCgswNLjLWdojWvD3B7byWeEdcxVx8fWSbOgmzaj5enlsxwl65LmddV9ojwuKUw7lsRN2am1h
WmbYvNdtIbAAje9y/rUZftZa+eRZxya1+xIzCZZZHRrHzNePiWw4mgLafQu0dXMFgNXiuJj1u1h1
13OUR6nc6m0pnwvhEHmxLUfVLjsA9ZRKBORK2zMgt25JJt4oMyMbQNbAS4ejEoDDddRglAp60x3r
LtB+YZ7iDFa4F5VdwcNA/EXGjrBxZbcGurmp9XD/I81/e7GvuRJY7RS5gQ4vSWOSVvVTW7Uy+ZGp
oQdR54fJS+LD/Sg37h18aMgVkJpBIMFa3Dt9VU5mGnishCh79YbpXE6Kk4ftTtAzCMEin1OhplVv
HMa3ZnbW3uRhDZCJz7n4nnpQ9ZVAveucdz9RgOuJMAq449rKsBtNGydg5XctyLv7o70ZdhYP+bvN
6PsvEtygK+WirgSqiKDdsTOvhXE36KltDidd+lLExUddOMjhM6pe/5wkoRn5JvLits0BJ8dG7Gvn
fCgrWK89mUuDNcr9Ad76nFwD8OOxnsGwbzGtShIqWeQF2jny6KPF0FWbP2N5ElBs9rtu378rI+N4
P+StrUnTehZpAnsIr2KRX4uTRq+HLXv2a1vcN+OrjLxfGR37/KOYGId+im1pI4dY7w3yeJK5uag2
y/otJnOE+ysgMD+dEzlS9m0b6qdaMKrT/ZHdikJHmdRo1tRa7cAxUCclD4rpLE8ktGOIXw1yuf/q
ekE+wjXK65USIcjpZeZXeWhSx2U5nXVhSg9miPKKOSjhxmmyvsuuoywWfp5aOi1rHgYdJqbPBqYt
e3zoGuRSTeFkeWq/MXc34nFv8vqn1wtpagl7G6xJTrw4ls5epOjfcs0aD1Jnkh5oXlDZYAO2DLfX
72Py2L8Ccv+b0S4OstmXrOIdQtJFsxv4stcEMK+QyxLysuk2ttm8ja7PZrSKMYEGDyWzzZZF3SAb
wHthqHWuUtE2Rt8OhpEr6b3m/57MJyXa2GLrybwOt9jVQyn0qQXCE6BS5GjJ6LDhHHx7q3+vuF4H
mo+XN3mWTP1YbXzRAISS/8TC9zkIo8luZVs2AlswngRBmxU6W1f1vvY4w9zfb3PWsZrVuaoJ35yn
1lK+wjAL3YrJc88pRNpfo3/SvxbJ7xhtrvtx1vsa/P9Mq5jlgtFGXYwyqcOgFDCYO0+V/yMFec5F
56UbN9x6PRIEzhcdTd6rlN2up1LC5mww89Q8W0kaOsDzGBMdI0D3Tf+fjOdNqEU2p6eZqRfIr9AE
MjPbUItsHw5Ifv4Hs/YmymIR9v4UdfnIgEwvPTTNhBfflq7QrQXwds4WHwY15TrrfD5Mauwyocic
lH5ea3ww9QQ1kujj/QHd2lVvoi2L+rMIRq57TJukJfXBar1250/N62j5z3E1Thvr4e+fW65uShg8
mlCdmwvo1wtCneoq7JTSPI9jtpMRu/Ka+qW2pL0Ymbupe7Sa9ogx20mVW0d8jMfEDlvpKOXtNyvy
vhTv4874bcWerUxHReLxQ8E/iCU3VXR79HYGQj+sguMIpD5X7S7uSEnf35+w9eeZ17FMAYbEghtx
cYdMVYisL5gYBMmGCQQcd7u8a4ad6p0y1dw6Y29U0Ux8hdmmVJAp/i956+qQFDhXxwrJ9+fIeoCK
muZ4hgh2UKFBGLaj4w3NH0W4BKlst6nwz8xw+HqzBiNJDakGGMfrD1YLM3BUKJRzh6jfjk6XYquR
uIXwuJE+gZs2iUXuMIsUL3IZvxQE2C+hfi6Vws5qnBj3vPmMT5jjVR96NwuqjWN2ve4p/qOhZCJn
gGrtXxLJm0PeyuFt+F4F0KFDgVswy89FStFJjL8KpdVtpL1rUirgWp4W0M/pnzGLi2NDbWNkZEId
5FAs78tsoj8nZ0fgG7xvLfkHEKgIH1YTumqXnFKPfdE08VErfg9eeFLkQkExIakeVakbH8dK+3F/
Sd+AFYD9xQaAzAsMHPnk9Uc2WwlqjBcYZ9+UnnpBf64a7xUqtZ1bn2SeQRjF7vS6ffDq5IAcZKo+
a8pjLZl7qXPlLQzo37z1+oyYf81MwQPHOvf6r39NLwy95Xk0i+VPA4mFCSf6q4VGrQOJS2t/hD+l
3rEuRvtwfxZWGxvBMMAVzDe3K1oRi3O31WO5RkHHOk9dth+DL/jtOkJ+MaYPqIzeDzV/7qsRzqEo
F6MBT0eXbur1CAEnq2kWNRa4CX1f56/If9sC3qwJekj5F/X9/Wirpb6ItriEFanzC85T65zpf5qx
tmFOwf79OpsF3g+0uu0JhA8a9LWZo8pKuh6WVOmjkFiBd0700S65GOXgm9VuqfHcikI9iiY/KEUa
oYvvJEYtjtNC5JFUV6hE7KTsh5Ju7IhVckQBakYhoxFHasTb53okMhhkXSx84azpab3rtVywlV5O
T/fna33qyXB4qWxIf5FtEMCvwwCUr4RMEYWzWD1HtOxGTbPr+BvOjl2T2aq3kwvAGNLGZ1ovdF4i
JtudZxqg2qWUKpYtQqgViu/CQrS76ZfV1HbX/jCkL1h9bMRar3Sq+FQOWeTAavlm1yMsoy6KhWwK
3D77PYTSB7N9EeN2BzIDKSx112/Z/q0UoLmqKOvRTANwArZ2eV+2VVBXEw4brsqeSuvvrROLLp4l
APIhvk/PjfazR9Crbd+DnMdvDSSx0DwhXXMM52bDFzwSjAJlUytx/Ipa/Jbew43JBwJDmWC+03k1
LTbjNE66Z4V96Jrec1z4lFk0PKV/F94XvLg2UuKVWh+TQZ2QdQXLk2W8pEKA6O17D81tN+teo+yr
13+cxudR62xPr/e9dJy0X6Vgh2SxkBOzn1nlykiZqZ+7QkG5ZBJtBcX4Zsba+lvovPUOI6dg3c8y
hpxy6mJhiNgvj2OqRK4UAp2rM+qvyeBZG7f8SuCYGWCJs5mplwM3XFZMp9GjXAhJ3dVk34ZPvUvE
+DS/RQp0mHzh0uTlqS3EnfHZG3Kb97gc0FIGc5X6NICSz3DjHIEsdSz2Y3Ro/gL7BuQ5tF0abu3L
+eC6vhXAls2C23/N6+UlrgQEj2cEoxi7beDU2auaV4dyFl/Wf7Ry/+CleDNsHEA3FiNYLJ4ztC/o
6i1xrkEmS8lkmLFbWY9B9UFqL6H/2NTPADQ3zoF1Hkv3YP4HBiD+bFx+1wdB4KclAple5gZ5dwBC
Z4fxaFeMtJc1u/Arl6coy9DbxeMnycteyqH758EytxBhaWSA4ANRfP0L2jA2it4rtbMgWE44jnuE
XxKqFpKcHM2NFvR6YpE8nLsmYOrn7HKRUPn6GFeyGXJ/ZFpzCFMhsMdBk5+9XALVr9aqq7abat63
gyKwhnQ5DeiV62ISTGloxsI5LCS0u9WgN53M8qX9lIACFce6dhqg7Z/uX2LrEx5UCxU7WtJs59UO
k3K9kwp5EKgjmNXkZEWo6bj2IpjDCZ/Xnl2PnkUPLhRrcQ+AI90ymLuxtP7qNtPnn2XsUP+//rBU
OVJV6id+gecHuT0kMPQBgQXPGQVmp8vYqF2SZjsBKUQ7S2N0XPTqgfRLPmoN4jr352Odnphgl7A6
wFqBZtYy1ccnGY9bU0zcQBykfSbIg0NMGstFu9XBuhGK0htUqb8mvuYS/5/11EmrwIrdelCUXTzD
soYK2kM5jFt6U2stBcaE6gigO7SOOVTnxffmvZQL4LPCNkrdArOnBn6BWdaIBVZO96STq3BuyMNH
9vEzh0g37rLKeGiS9FjUB0PL7aoaDmNa/qhhkMkbe239XpgF7MktEFECGbSacUnpkiBo0tQVPQuf
R6566diN6c4rwER/k6rWMbSDgs1Qc2yMpyQV/vmLI6JkztQk7Bo4XxabndNVbeTcSF1PfFQzlT2X
7NKtBsNqcwM2RnsPPQNzNvD8m0q+mX9fbZEPwqmCvEZ9DFTZaet3FhIFrebSxzzcX8PrxHQRbTEk
TRXa1h/93J3M7mSWvS16p2LYfYyQz0PMQDvLylam+FfI5er6m2Mi2MFzaN42xiIm6VjdWUOVuzXK
BXYgdfk+krN3cI6+V+pYH7iswqeoC1HnbdNxp4x19AgZGPFN0cp3hRcJ34NM2Op+3pp3arGopKBP
BMRncW/5nTI2YzfmLv0XVlFoQBhsOgP8a/Qt6JNyP6nbCmsym2k5FXQN0OSj7EKSvghamZFe97We
u1mPm4JWq/LJV+ENln3qUxCp/QfT97m9BEHY6XHqPWHQ+jWXjPLUl435Z2MxzBO/+jX8CryMsZcD
snK99QsRtVujVHN3mPKHUtJt/101Fru6q3GnDu1Yf2wtLEB22Lzcj3xz7ueHCiR+EZ+KxcFuhSNs
88kvXLFtPtbtGO29EmqyrE3qMcpEA8G7KftxP+bqTJ1B/Zzc8+1NcWh5fGsCEChhmnI3pNAHMj7C
mKtoBacClr+/H2qVAs+h6BeCqiIJ4zVwPa/6NNYkPVLhGt43Rf6oWx/v//15lSy+GzyCGSrNG4yW
xjzUN0dGL2FAkVhK4WqWa5invNs1sTPU78dXQdvh1Hs/2o2PdRVNv44WypPeJ4lRuGryqmEcrL0L
vvvpB5xb7sdZ5Rs8JOcXA2r1//vf13FKnEpizRwL5Ll3I7KD/Z+SW170X5E3c+Kh3N0Pd+MjXYVb
LH7TEkYSF8JNWJZFH9qtJu6tjwReCQABtEsSh0Xh0xJMMwsperqJXNlC/UEfH2Pvj1eepNLRMSDs
4JL/+4hwLUBNC/oHWleLiDJFGogLfCgzewoEf6/iWvLfRZjn9M3CqwMR4RmTCDAThH0a+2iXjJQR
70eZF9RyedMh0xF05UKkxnAdRY+S0YrDvHR9/RAgSZu8k9PMHowN7OOtBfA2zGK6OiRt8rqew2Bj
2GSPgfxwfxy3AgBDB/uLQAIugvOCfzNbQ6OPBRls6Zpm7UjpS7advN24T2ZZeQwueRYAQljszQSr
K43CQ+Ua7SO64K1q66d+F5OzKcZBDC+S/IAn9rAfHqz6Yxioe3zIY7t3qnanSQeqrekWl/bGx7v6
RcttlUVlWg9G5Q5C8yDG4rxA7Cz404lbRckb5xJp2Zw8QRydSRvX0xulbYOKo4EKdD86YvdHN59C
0gcp8lFZf3f/U85/a7Ek4YXwCqKvgCzR0h1hEPWkLNKicVv0JR1KO1jY1lHykEQ0Pv89FEsGy0h4
/vQwFpdHr3eU8oO6cadeclTcRCPeeePxfpAbXwkW6Jz40Kpjiy2WJnFHczKaxk3RioxTiOhx/N3I
x8eyLzbu+vUrbi5QWbPiPsUBylaL9C/qa04lNKRdPCWepPo4GixN9VUxXo1Yd1I1OsSoYnqC+lAL
+jFItqQN12OF2kcxFBIFSCzkpa7XiYpSIzLdZe3yQwDR/U7kD56wGzDzvD+n6zXCMwU43V81NBbk
Yj2ioR1GuOHVriQgJJ3l6FPKRyHfKrisr0ngNAyIYsvsQrnUvmvQWZazbmrcTI3sXvqQRyfMuEcF
decxc0r1dH9UN8JRcMBpBRAs/yybJ0OjKE0fKw1pk/5JaA8ga7raEdsPlTOV4lb/5Mb7BE2c/w+3
rK9IKCWixT02rp79HKMOa+qnqvwqYTbk7cLQPEWeajfRr/tjvPHlcN76K2FDoQEixfUK8eKkSis8
0NwQ4y21e5ofs16xsTzWx9UsQMFWo6JCcXSZf0pJWhRj7jVuUsDFhLncU0HxMkCm7zyj2Divbqz5
WfQbwx9aobwfF/u76SgUmWHfumOU/Zog70dgM6pJwvJyK5e/MXkgyGZwF31sxjb/lDe3nNSLUdEo
Yus26kfLL39MVvxt8P+9d8gbjZ48lSiekVREFmFaTccfPipbt49evMjVFP+10vaC8KhXf/QesrRP
Yd+SHqIJn1Ilf5/5D/cXyZolOf8CuGVIgUHWRLfgeqCT6KE62Oata5kJ0mt2Lyp24D/J+cHTLtO0
m5LMwaFiDJAdvDS8dAvreQtDdGM3Xv2GeZG9mWxZzr1xGrqWzU9BpHluleTZxH22Rn8QI66vk7gl
Cn7r89KT48lKB5X9vzi981aue5B1rSuPD8H4OysCu8gPG1M7H8HX1ytT+ybIIuPrMlREzXho3aR/
6gzQMJIzaNBvxffKcEz8U6V/Dl/vx5y/1iokACnWFM37VeaUy9h1pyh/sWxDR8E/CPuR7LOnbRUx
b8ZBzg3lHt78wLKuv9ikW0Ga6ErrhpH1vcfkxQyEH2n0eVS3OPs3LlpmUceDHKkb1uiyXDV1kTSJ
BaGsKH8O45emzfYlzE4Kl7s+Mfb9RPOn7W2p85CZGD6KWb3hzrzOeK9/weI7CvVQ6SE2S27SVZdI
bj5qwdZ83lyPbwa5mM82Mq0+o+ntovy6r6XAtrpnVf8vxzH/iDfbTPGCMPdbleNTznadtDf6rWGs
y67zaYIuD+h7sEbwLq9DtH0oYuhlzaeJ+iEpX0IfuqoTBk7RPFKyOWmJ/piFjgq8GcjzOTa1Z1/3
bW2oT2JBY0XtbFUYbQ2TFbPfeBmtn67Xv21xeyQl92FvMvxyj0kxz4l3+jsp/ggNwh70y1jJGznG
zZULaIcnEuZeCJ/N6+rNfAd13NaK4Hdu27wXRzqTVvjihXOLXH6ZhvcZBZtpKl5SsT5WmviA3/kW
jfLWNuVqAZ0CPJP7bJEk6ggxjLo89a7QVzZWoLXc20r1U92SLr61fGftevSTwQ1j1nw90qyGvhxb
Us8FxrOoOBU/pnK07x9tty4JzFng0sLynkU1rmMoCA1XshENbjmV+0h8NuT90FyGwdsVw37LBezW
WoHdA3uErI2a5mLLp1YreLKeDq4Qd04fREcNmg2HTNlkT11k2CWSjeK4uz/CW7nU26CLQ6AS6IMk
aTyQJf4O4oNh0NT+oucnEsb7gdZt5r8oHlT8ZzgHqKXF9+o75C1znUhG7juzY2lmVg+t2HyABbfz
4h9q9jVr7DKs3RAGC5ZyR136WoTfc6H7pofmcUJRQa+y/SAlTqF4hxLHgfa1KVGeFtPj/R+7Rnvx
Y4GkU+GcVWSA9l9/eEkLAkSv+Rap+NDmO/0Lli/+sLfGxEmTH80+/RlCZfuNgMTg/QxKu9t46s1/
f3GnXsVfHJsI0g01XX/WQiSfSkN4NYd8KwubF+8qBkRZkSOKGuiy4mFUoZRoZTm40xDscBz6Zipn
XWte0twNJtOugW3n7R9Qb3tj0rYmeF7My+AoNM4dAzBevM+vJzhptVZVvH50k9bqHdkcH0QckSCE
Kd4HIex+iApyAH4jHMNSLveBiJlba0S7YZL6jXm4scc1aPJ8cKpk9FTm8+zNidkJJMRNGvFLVPFr
mf8WrfaCC5jTCwDYv4nWFs7xxrkF3IQ2CQVGHoLL1wtqZJraN93oykbhSP7woBb7zuidIUjsKUCl
yH8EWzEW31P1c1VabvW99b3HJNpSXbi5xuEqojVK4ZuhL+5NM6vNxK+n0W0yN0LHog1sWXkyuqNp
7Mfm0BnWsYDVjxzgaabmiOFBRChK+p1p/sZqv3VrwQGhcUfvBGl3cXH0dfho+q04jm6dP7WFE/0u
dlZnTyBfznK3N14m84vhbzDFbwaFj0S1D4QZqM7FHvOEaUShJZ3cApulASewoEW4Gtn1idIe6BaT
koNsx/5kFzgZeoa1+URfX5XgKOnJg79BN4YU+nrp6WE+VIamTG4ZfUZk6Ln+zhQ9lZFVOmVfosNc
OILoYLEF6rUSHvy2tiX/V5dlv4L4x/0Tb33goJhCRQkJIr4DzJfrn2IqI5Yvsji57QCeSS+nEwTh
f5YvoUkIjA9mJmRurtPFZRN0vaZUTSW6WuQ7uSHbMMj/JN2Hfx8KXCJmFPgUN+m84d9saDPCqUcT
StHFAvapl43QVlJzoypwo7oCr4z3M+8RgNHWcsUKFegSSAeiG7SP3oBL72MovDTROfFqeyKnUrC6
DNQt3s2tr/TX15zjg/bbUuRTLiL0rD2i4uAy2ijdxHu8rLeADLeWJVpKsEmBY88qMNcTGMSGlnBm
iG7O369i7wiy4RXrvO9FEO7//Vu9DbVYEZOVJWKTaKIrqdO+G19Q/XT+uwiLPWbiNKaUpUoEcQR1
Uea2pSQbWff6SOfh+xdDSJWZNbdIeYMolI1KS8W5SxnjQyFi4ipN/zwQHvYqD1JUGGiKLluhRlB3
ElFk10dPtKmOCYZc96dqPQz+NFcydSG6bEBmrr+7VQtCHdWJ4orYaEZJte/BtKe0sO+HWS8vkg7e
JnMvh8N++V4bKgpdeTOp7ojpaiyemim0J+0xjLfaoDcCsTnBKM+MSTL4xQVnCKnc9bGkullTHiI9
vBSe+Uepwb026ef7Y1pvTNQNabkCaZtBtctWA0+dLEXu13C5VOxA/FZwst2PsGYkz7gt8FvU3mmc
IIJ5/XWaUdWyqclN11CcIX1uyvFd7Ukco71l11GbAVgVvmthXwMSfbHQvd74AevZpBvKkQA0d96x
y/J1CPB/mNTQcoP6pW1FVGlf9AqPh3ADq7QRZ8m2GsbOr4MusFwhiBwvjOwOXJJsnbrkx/0ZXSd+
84DwkWE26UUtE7FhFOVq7GLLLayXUX7kTW176Gq12XfJl05QsN7fj7dmuMzLY36rAigFz24svmCu
a1kMpVxwtaBRsYJ6qKVHMe8vlSlCS+ocqN8oZMCSerGmd1MS2LXwq+gV7nz40sB9wo0M6MYE0FWf
7R4hxNLsXlyUCjp1c6cnuBi5sJuE73GrPFRCuQ89BHp7oBCbMLDVtyUQrITZdo4+CD2X6zVsaj0e
y345i8a+WiNCvIJfNbvOEP70mPjdn+7bseYzhqyeDyxfx2qqtkoDs9fPramNj2FdfzRrXCeqsjIO
kaYkh/vh5sPk6kEzk4pRcwJnR0pHInsdrirwO2oqDVXFble0SFPqx67qXlXd+6R38Va0Va1g5sbM
eFK6EiBwxMXR5heF2tTwpM+t8UU3Pnel/4RbSIPLdoaHLieJo7ZbE7oeITFVhPx5s+AMuqSDYe+d
U0mAdFl1E6JYZXMh+TpWnVfaaTJqjmYBUL8/qestM4+TXTOD06mYL8/VPs6koo0b81xW6MER8yE3
9PqY+6L0QKPySWm96DmIheYY59nXnNeygxAK3pXBpL/mVom9SH2h8e25no6hd9ltClSsLs3ZRpG7
Zf7uKOss+79Gj2s3/G/zHAm4e6eIYvhtClEufd2YijkVul5gBEL8j9SP4wNC4/UCSwWpw0zHR9Hx
hfF+mpoj4nUdzkzNR+C0dviq/BlPlMNU/FTvh15dbgxxVv7gbQbbB07gdeS6stSgawvEHKOkP0gV
pAcYA+ZGErUGNxKGVyD5E4k107lIPzTLL7wqUa2zIVb6t9FvOfulQLW+GPJU/yiblENz7H3rywRH
srRbL4x9W+CsKQ7D2MONbcPASB6CKe+OaWX2W3qwt6YBIWas2tCcpYUz//9v3xV+LabtLBFeTf70
jIZ6bgfy2G9M9q1pwBZ7xjQC3qKevZgGPYcJWcuedwZVUDxNZMeWLVUxTWI8iWx90vNjbIzmXo17
7SwpQNYyvfCdpk/bvWBGxr5o5QTTrnhLfWh15oAhmlXx5sLUrBiyOOHqcihiMYpTN5Xl5J0aBtLR
95LmnedLtROE8CRAFaMiZZYjmG64mfdX4Wqj/Q2Pa87sVwIMbDn9QRuKbREAYTZSa5d1YriPJy+k
Hlf+M/JG57QxyeQ0WloyEsPXX3oswwQxCjO4IDLc/0pSEu4ulKqHsU5EoLdB+/3+0NavSQLOkzsj
Hed33eImjvVMa5PQDy96/VMdPvR4dSHxdAg/FjLC/0F58ARHULeUMFY3JNZZHFksMgCknLCLleYH
GAKUsRleMkXFrLGU/UM1Neo+1uvCDsdsy3VulW8s4i1u5B5ngoJ3LaM0nsr+Pf42MbhVjfKikyLO
f39O50Pp6rjk2p8TDfI6qDS4+F1/Q0HCPaSF1XRJNQo5Gf5KUQdDVtV+IKP1I8Z/eiMBuDGb5FIo
Ds6am/OyuQ4ot6oqlG2SXJTwWZrwXJsuH8d6i2t+a6lchVnsQqmsVaSi0wT5Uv8IlNvI/CfJD495
vM99z0lo4rWK+VBI5sb7c7X9mdC345vH/+b4Q9o9GYxYiC8i7oDa8BQlbjkgonKhb2EjjanjHvvv
n/BtxMW90wtxo7Irkks1ngWr2uEG478IxaHCLPB+pBvfjiooVoCUgQ1ecYtJNQRsPORQTi8qRshT
Fx7T8JOS9udJ3vKFufH9ON1RlZo55CQ3S2apWUVWM8lxfhlzA9kKzWEew8FBoz1KIySqnSxvbC0C
yX5/iOtyJ3Dg2aDvL2uXhGXx/foqD+XemGBr1823cnDGya4p9VoHOdg36UlKSrsSj1KYPOibQirr
+b2OvfiSVtIgBCFKxB5eAxRikuwhbfFX/LwxxhX64e8YsQCjHEOXaSlxmEV5Y0ZxmV8E6VLjoZrX
/nHwniPrCf8LqnXQGy+a8PN+1PWxNg/u/4L+/eJvNkY6v1ibts4vUiPshNhic6hOWp0kEXHhqXIw
Zfl6P+J6K15HXBzcVTBEvjgxzK5+54vJTppesvpQhruwP2PnAHj1eD/g6u4lGaGzzpKdC7cwZa/3
fpMWWcfFnF8qUXc6Sdj5pvyQZhs60OsSx5zz8O1wvKDGATroOoznDxlvxqC8CB6uTJSKu12PO4yt
KLWyb0r+t3qIxV0+4COTKEP6GXxz6tS+UZzuj/fGeqUjBAsTstLfzP76h2SjF3J1asUlVHseDbN1
yyPYWZQytxiXN2aWJyr9N/QD6TMuMV95QaOLWk1xydvRzsThgje7HQHFvT+geeaub0NuJSru1NxI
jmm4XQ/IUtNYm7q0vJhZ0h3KQESvr522DNFurEuIGjS1kO+gULSMUgdTGVfhWF5o+x00r3+Ea/ku
ehLC8askmN/HZDqW/sZeuHWuXQWdf9Sb7Rf0/tjmZl1eRiE/xdGnsqJUUj2mQmdn1WAbWgsQ8TQU
TiYIH/0qvNyf2VsfEHLKbNJC+wqziOvwnWwMQdpJ5cVrNNySG6fr2n0j5Lv/IMz80KdeSmtheXp7
E4UVq1DLSyDQECvVErtc8zAW+q/7cW4cZoAC/z/O4qQ2g1Dr6ReXF804yWUFm+uDlKFc+ZwnLsSy
DXjM/NeWy9Kc9T1mpgr4/sW389s2jQOtqi5DnTXv1DzSP7V5bDn0dhBIz+ViH0nRv5uCkqLR9Wa3
wYxY6x8YCfW3Uk2rixYFD1jjZnT9NOknBbdYeY+8BEl+O2VHIdmS8Lkxucge0vwC4EF/atlxlWjx
mgW0/suk5ZhCmB863E93Qxa/02C3hI1pOJZAv+r+J13v/bliLBMU0jMP+UVyE9PETROhri+jUdFx
lpLgU63r0bv7UW4kNrPnC8mNxhOZeuLijsjKVBTCVGVw6Rg/1MGoP2qlFe4UTMzhkov1+7zsh0+R
0Jq7Um+FQ8wj7GHjR8w33/WC4kdQpMC0AClU2iXXu1GPzSZOJKu+KFUp2xi5UfiprO8SqmqnaQQZ
ZnQzAdbTUidP2nyPZ7VFSTD6Z8LKXMegRMaTjoI9kJfr35HXKHbycq8vLc/hPc335mGK0nLjWr71
Zd9GWeQBnVnRyQipcKHE1e/J31ENGetmf39S15t0HgsX76zCD8FxEcWD2lWHKXMqteWT0ngRWgT6
z0gOjr7va06gtxsQifWRSkC2KCEBYbJfridPLsNUESwCauKIUVsg/ZQlDzNyv9oyGlzf8zwOdTpE
M5l27hlfR6LMZkAKqZpLXf3qhk9K+71MP1bexpl6YwKvoiyeohnlx0Ep8+ZC/QihZrSr7QDfJeRy
0CPL1BjEdWZsMa6Xa4N0hE7h3HDHXAN1hcXQxgoOhdVq1QXcQe8URVlRpQ3UjUfhKmVbhlmMTW6K
bBpKE4yqidGgDJsfk6/+t9fBQa3fGcHvcaxPgMjzf1wjy7iLa3fqiyGhXlldLP1THx2b8eMQfbq/
7uez4u1Z8jfEPIdkotS7lwear9IuTGq/vhjxN7nGSQ84HsZye5DiSBoCXFc1GxOqjdN6uVhk8M2c
G/QtqVzMxf3rJTliQOF5HsX1MLG1n1kfnCJT35U4WuqqtZG7rKCzy2CL47JIAjlIfam5WAkVjYOY
qWJp19koPlYdov+Y08fj4zBwPDyo2WDo+//h7Lx649aSLfyLCDCHV7KjkkVZcjgvhI8Dc8789fNR
uBejZhNNeIADjDEGXM0daldYtZYgZ3XgNG0F25NmaF54RJ+4m8flCjk5eWVtmE4Sh4xH6CHyX7ui
q8XpJOsJcAil0OvEKadu+nN7o5a3mK8AwTYrFFDFAvc6L+mHCJC0y9ebZOqelbGLjgJNgGM8BvcA
7KOTN1bZ1iOzskXzzeKto7JEX3lx5sMi75U0SfpnRkPkxzBthLd6TI2zHvYIdwpdzf0uphjsTt05
SlwIu6JQYC/To86hLSY7+SSfoqKQHE0Q5HOEMWKftN76nctsmHWZKX2QhJ0xCfjSy3XxhVEdEBfp
n6PWs2xdzu81q6q/o3hZPaBfrdgDNat9qefhGSC8dFdBlLyB7Lq+QzNIZm56gpLhmVt4oazPlCLP
5f457NX+jhrEk8Ds5je1Kpp9KAz5pzb03gxfeZKKbosX8r0hdXmB50YCrpeaKmnlEr2byGOSIH8y
PEe+XH6qEm84aLIy0kQIJocgQTzECuMurSR0D9aE0pGedmhHllaxT/2i/xElUfYUN4rsRL0AwVOi
9eT3KE8o6D7bcY9uCtqGOLqiMu4Q6yjvo6KLnyDQ6Z3GUj2bjASastzTHF0cX/Rwsg6d2PknodM/
V3nZOc0o7gUCNLtPG9jwsyzfyPtW/DM9OYjYIKybg+wlTinz4yoJxHB4Dqx/21ze+SP6PMEX6PxP
Ziw/Dx6gFflAJPaZX3j7Wq5ckwvTCxdNqxBe7BGhpUzWnrTY+1zp0rfBip/q7i4W+mjDcV4FoPNx
pwE7j/LRF4Uj8/K41wXsKYOYDM9SFKGOoO4iaOGA+DmJrNi50DhKk5+FAjCBrx5uf+pV02Zpe3HO
1axrjcrIhufOGFE5KJksmORdlxxb4UfqGY5sebsxY2BYreNjHx4M0XTAfCrJFkJsbdHf0wv4zIDG
L2MnKxKnDuFk9jtqbSasRB7iDumBsf5D333j9b+OMWBSwuMyWs4lh1LucsWN0aqVupu4YJFAB8rT
pJNWWdXfnyOIguYiiUICA9j/0oqpBKllRubwrKea2wWIMakM3fxSLWbN3zb2cWX5aMWoYN/wV/jO
+e8/PCW54TeQHerjc9iUpzDQ7Mr8Uo5nlcmCsRdsyZrutNr6lKFlEtB95FtHK7Bz41QbPzOQq1mV
HG//pGUwjO8mUyTrB5NJZWy5xuNQeVpRhtOz76mkh+1Qw7uWNHfhyEN829T1dmIKI/PH83gv01ML
WSElm9LpOZ5VYUKi772XK9nutpWVoIOnCHfEsD1IX7LwxRp3Wib4YSU9x37X7JMkbM6FqOZ2Yar9
sR8F2R1p30Ir6PsHv1SMnd6rxg5+NnOndVOHcrNnPMRWnh38IC0fmzyRjobYG05QtajYBFKruBZU
cBsR57tu6eVzQqUC16JRCQUmvhwX7ooE5XMzUp5HP91RMlD3AfK/f9TW1ouDZtjV6EQ2WidM9oY7
KHqyb9N87yq72KrmrZyJeYaYZhNiMNDUz3//4ZRObS76upQpzw2haFZ8QQKpsrbgHtdR1Tvd8AwJ
ZKMAU1wagY6qC+ooVZ6r+A2KlkM01vukRwIm2IpT5gu8XFimosm/ZnwJyKhLS6EC2XWj58pz8l0X
Tsa+PI7RMasOlH+Euyl3+pMm2ekWsd/KaadkB50gUEfQBksCoagP2c5w0p4rTb8by1F1NC229rcP
+8pO4bFmvZ4Z1YAu7+WnKXIfqkNcmc+N1FU7I24Se6yqh6kJtxT5Vi3hLOgrwXdAzHdpSZW7RB58
2XyONCHcaUbY7NRWTXdWzkz77Y9aWTmGy0QQwFCjMDmycPuiUjdpEBnms1CqaEZTfUJfZ9jSMlj9
oNnrwTIE4mhpxRBqpSkGwXxOa6U6d8RrIf62jb42kBC7t7/oyhYR4symTJuYjJ9K/OXiGYJfJEWY
WM+1LOZu7Pm5chBkc+BSM4ezJWh4Nf88HzoQ/6Ao5ikQ0AyX5kImXczCMASi4sS2ILi2vH8MpUeM
69i3qa3E0/NYHtS2Y+CptP3KO/J/7TsBuRt/A215tZf8lFnC9J1OAhTkYi8l5FnDukt8d8wZfp7q
6k88+VuEru+ZxsUNp/Egcg2Y+gLKBcH35QcbTZunDAMF7hh+5U6eNfWT8A291KyGOCWZDop61uLX
InjK/NGRq0dfFu8H3alMayNQu3Jq/BBAxyw80TC4x8VGi1Ja1xFuzW3U6BSECfj2qimYJzMyOw6V
jYuyYo3iC/+RfNCPXM47CJ4kJEzYRm7ZTTZHHDhTtxPRyEz2t8/vqiGInon8cMWgYy7XF+9VxG3l
Ra5pCvfT1J+sdPo3MmPH8LfGba8geRxeMOIzGEeBCITs6tKWliaqyWRa5IZR8DwU39PpKHaf2+TY
Df9qBCeibkcSlOeAuicKJeDUqAvbFYqI0W9dSJ5vf/kVs+H7z4EomCIelVaCl8ufk6WtNNZiF7sj
AccxrKNMsS2rL+yiD+4sRIhfhgGFPdmiVBlJOQN7Whyc+07r71nKwPG1enN68OpBwwFLICXnmZ6Z
KG12Nx/eZyaFEAQb1Nj1+uQVSZtPsdnuR7Gz5de8UhwlP2b0EolYOlMMYIic7GQrNL/OhmYyGooi
Io0G+n1L1VSoVJOggRHfzfV70qanKHbL+Bio59w41zLHUKDRL8YbSdi1I6U+PFdFGOoDrPjerPvw
5dB/+CaZfOwSs9nhzG9a/GmDLWDIitOaRTaprQOb4nlYRJBd4IuVBkjLDSVzcMpMJNXpTGG3cbRm
Z7DwWohj4xlpKMyC7AtnUUSG6mlmn7ienKJwd6g0arZBc860oyJkkDeMTtIxZp4PttSEu8q875Jf
4Lx2FYgYVXhMvXjjnl81Oznt1Ld45aEm4E/q4sv1QCs0rwF+lwTJZ8szz11e/dT6g5ZZP8uic0bP
s4URle/fiNU08Xi4vSRrC09AOLP+zX3I5QyKIPSZ3uVB6mYDCERpGMeD5sPCdtvKijdjqHvGx6Do
QeFqcaWjSM16KW1SN+0SRynD8zi9Tmn0WUj/p+8BcMDkJ9A7qkWXF7WjYdUFqs5yZjkSb+fGHzYO
0dqFoO7FjDodFL5lEZaF0tQrchimbgVm2al7/ac3tJA0CtnW9M7ajQd9xrQLi8dLsIwA4wRESFsW
mTseRdgPev0Qj6dBd73wpZWfhfG1FP/+tsPBA3KBzwMgsqTJMxRzSlOAuW7cyRpCK51gW4JyFuW3
2wfiqorILUcujicb8mRJXh6Iwsr9MVejzFWV1+YMKbRIEct6a9qHqHqp5HLjs1bu/YW5RXjmVZEx
JWOWuaKWMxI/Kt2uLZrf4TggHtpZ1Z1i+luq3StnHpsk3tT90YFaqnbrXS150oTNSPo9tclBUwtH
m9zwr0GYeBCYvVXuFcECxPdLp+Z5qaAmdeb6odNE1kFCUfeNwZOMzFUknby9c+8c9Qsfijn+g2+b
hre56DB4mRlBsp3mbpRM/oMSquHea+LuWa6zYSdOZn3sfXHYNT6to6qQ1UNZybJjCDr8yH48HFQK
pk6uIfJQCUp9gHBfYTpVtZwhKvRzOQzizG0b7ORe1+woiPJ7Ma2lk+X1UAj5qBRketMeKvzVIbSG
cV8UY3yuoiJ6qMtQsztwy2+JNBmOx6IAgOtx4n6QvcToVB+rFI29rqXDJJTNzhfk4I5yanEnU1L9
VE8VNNJG2x5vL9nswpcrptBpnWXqSbyXUqKVzGvDX+buqKbpUfGk7CCg9+JoBmXNIU2kQ1cZ1ZuV
tFvn/rpYzNlA3plInM757Egu3WEwWUqdqmRALbPOquR0knw0p3MfuoN2jKtoV4rzc1ccurQ93/7q
tfPPEAVhMnbpNi9MF4I5mWUT5W5vmgxufOnCwjVmn7zxtqy5ko92Fg+orLVyjrJg7nrlQYnfsk+i
KtiG982ceTG7f5stasz5dy9386O9xflvGD31QVzkbhX+Y3YvPVSl1l2cUO3i9NxewpWnhiIKCLqZ
zJY/zY/3h9grRzQUCImVuaUcqufODKn2m6iI9Unz+7al1UWE3o1qDXyRV5oZXpfmSZbyUWr3kA+a
Y9Id1aMAmqSflFa/AhWqt6pv70y8y4WkBMzsBTEfXKCLjROsjsCzE3CQwU4qkBsPbLP6Eaqvvdza
WhLt/fRkavHBzJ3cC3Y9AXdkayeyUjsW7vzWIcqWw11jPYxicqd3KFRoYArM179fGuoVRP9sxdx8
utwEo53M0NPi3M0a0ykm/VAX8W6i6C+Y/aHwyr1YBl+Ygtk41mvHjIkUSOMInKjWLY6ZWaZSoERF
7pqAs+sudYLsT2j91JPXyHq5/YVr/umDqWUM2BZ5VlUyHl2rlAr/DLOSlPSPpg7ETpnkas/0OCJ1
Sfq3LKXzy/XR8OJZHmg2ZEKd4xiH7POkt/YoPRRlsRvCb0n86/ZHrp1wpqDNmZtEYn54sZ6xkrWT
3lW5G3ihXZSfcgYy40+iGe1lK3zqk0ex+uvyMp+HKi6t7BlaiuzN5ckh3ZELvY0Ld5KMGtKf8pRp
aWpLSqk6CbKh91anofgaT8IxGKbh1ARBfiitDB4AZYJyTQ9/Tb3V7upSbU6m1CWnzCu6k8w760lB
uru9QGv+GvIQ6vd0p3mslpGzJXrUx3gqvMHqmMFJ07OZMBbo54JvD0G1BS1dy3y49nOVH1ZQiiqL
izUlCVq3Xlq4ilkfpP5znH5PtLPnwSXxiYZ/m//oTH9XmEDaN4qD75MbS9eDVgViFcCSkVtb5CNt
kVkj57xwm6nYe/E9+f3nRrEcNTT3pdx+buNfMD7ow91QvZRJa1vPU3I/aolDSklU3N8H4lGI0Xro
77okgQ/zzo/sVNiibVhforncSh2dYvpynjdQh9qyxIHf2fndMagGUtWEiQIkAiYnquTkLsBb24M8
lKdG08YnORrTY6i01o7GibwxXbwaTRjcHkYd5urqEn6gtqXUxkJRuGrh70vpVCO+7p8z4y4TnOlF
MUbURp7in7fP5XV3iWuEpogo06thIH/pgKnrjM1kZoUrhtIBDHDOkLX/KwkK2/S131UxpE45mP/E
2SHO0Pw1/ce+752+mHizhG8+DDxq6Z8K4U+txLa5SX6w5lgY3qQ7TY4mAS+/vOUF5Pm6OLSF2xf9
P8RXliPUjFurZtqc5YJRfiU2AdJ0groX2rw+3F6d91dyeZTZCWr3cLzMDKCX5huzzQQzKwtI6CbY
4cohpVIWmX773SJKf+hL3ZuB9xNKMJzuU9eV8OJYnVKfmyiSC3s0/OJeVGv/a5G1NEQ5UN3DIKtF
P3dPYBFNlfj7xm+e/frVb57xsngbkOXLuWM9Ev2yUEXOkTze5RoC7KVnRxnBWu/v08+Kfh94zlSp
DnwoG8/q6hnmSUWQHbZj/PPiHWjiITYiSy5cPf1jeI+BOdMrvyTF96kyHTqwe0u3JbN+srbixutg
jtM7E5TOlAuz5uTlRpVJXWZGyjEOAVTB5WAEv9JNIPSWkcWLag6JRTUUnyq7/pTb3WvtPfq9aXdV
sYuiU5q8Kd8N7SGmTAgUZpcX5EAbz978ql1uLrkGQAU6/EDo8e6L79RKT23GvnAHNTkoaffaiVvs
LCuFEfIKqHupKKFMwaW7tAGjqNgNVVq60hg4MdD5BOFb0OjnMH0IfDiWjNEpxS+5t/Fta8tL6WdG
p4G/ZHj70m6aKyaKlVnp1ppFgBy0niNoSsnUl7+Jw5zPw3IdNd4ovAd5PVoWl7aqQWghD6xKN0Nf
KGzUxwLFQoORXMHHu5fFqYiEe9mD2M/Knjcu6PzWX9nG0fM8k3hQCrq0XXrTWA6MfbgWODwGV3kl
DTHQATVFtsUs1FCO+a7WoTCM6jrZZ0NYOebY1+e8ruBtRF/Ovv2LrkNUNnyOpqiB065f5rEezkEb
e7F0lUz+DOzuRe8y1t/4mWsjCsTZyRi2HMW8l8s1mMs2GIXhkDN9uQaa3DEK3eel29XR3ghgTtaL
89i71ErlckQe07eptjsxXIfZiEqNN21889phYzhkrsXN0yjq4gcoLUhwWgwcNr0lLEp0O0h0Hlr0
P7a+9Tr2Y0r5g6n5p3xINKMmzadYgm27y6d/hiHiZf3j98kfv5DuJqNyKqV/CHXLEdXRHuL0vu5U
xw8MnnvxOGqnodiClKx9O90ARDQJ18UrWqw2Lq0yNpLSZTLfFhMRxU6YEbKNFV77bNjy5hIdsCdi
3svPjtUEXmUSelf3umNdyHYtWr8LtTgxk7u/fYDXXBaFGLAx84aq6pJsRy1FJRxaq3JNT9iXYuGI
nekmTWUPKSWYqRNe81yAQrOMH/XgcNv4iksG1Dpr0wKBInZbPD2UlnMDYq4KEM1rrv8cjY0HfWUd
SeQZ0UBJmFGxpbsoZDEbxKmtXCYXBZkG+PQoJ4/+Fr5j5VCA1AGn814QoWl5uV1VPSrt1E6Vm4B/
F5P9CKsqagW312rVCKEUNVX6fEAvLo3UohEmBXg7d1Irpwxgh6cR2m9Nk6yu2H+tLOvfYtg1utqy
YlHaHYxEcETlTyn/MIP/ZWc+2FnGA74YlkmPnak5mx7kGn5lW9GxiLec1UrXFr9Me1SGuRmHuSxy
Clkb9VEuc74T+sQQHCgdldYUoVlgD7YFESTkgNmRyCp46zrzeHvX1tfzv9YXRyMJs7gvERNyYYB3
FKWyQfwR6zPWCs/lbVNzgLh4F2aWfUa+mSGY4R6XByQb1NDL66TmgOjiQSmF5CjIHaSfNOaTXirg
z5LFWZcwfdQB0exvW187ngp8GfTqeZPQTLi0DsYkl3Ig++5YvYCEPyRdZE9jvmFlJfGcp5CAkbwT
+oOMvzQjSFndynpRu2UoMR1UdodckQ/IKtxrcnuwfOGhSE/QWJwtvd1Fk3LQNOF0+0tXICbzb6Ar
+U4PT6fh8jfIBpQjklnVLvSk3wvzUQN1i5TmfrQSGz2blpS7yARUG2RbNurMLqXyQZiUU1D5h057
lYKtdHw2eLXzBO/EfZC5XPFP+TnSvXD21K4gTMcRoXhzfFKqH6b/IolM22/swepOf7A2x2gf3mQz
iGQhAcLjCk3BYFEb26PupnK+dZ7Xrs6ckvz/Vy3DjEQUImLN2m08W81eLXOyG/lbtukhrguabCdN
TOrZCqR3y3i2Ews1aBkadAnOodqX935whrjDriV1P2obi7f+Uf81tjg7YZprqeZjDPV3y/rum2+0
3hSKb7fP6JovmDtuTJYDnUPd+nKPhjLnURzGxi2J/8XsZ6d968A79cNRjF9l/z7Ov902eH0xZ7jV
nDdb5PtIES2e8lDpJlnzhZyotHTCPtvVWmmXIJZBplriKX6I2vKoxaGtARf42zE+iBDnrvo8JgME
Rl4O15mj74dxTqkjsd4IWKKqsetO/ts1BeIOZS3zKYRL8IQtts5vRk2cdJ08uX0Zzv651Q+Gd5SE
eyXpUBHeQMtd3bKFtXmHP9yyJBbaeBS1ArCRK3mt06uhXcpb+MprfOBshgh7Bhuze9bioBiZ5UWe
ZRYuKvTznIBeOolR3g2+KNjkGOpzr0Sgj0mkTqmZ5UdZkIW9mbTKoRqbex6y0qay0O+CuWV4+0hd
3cv5pwGJmbNaQEXLwviYRAhzRMjG1iHZTJEdFLxZotl9LT4q/oax6/LLpbVl4NOWml+1NdaSgskq
uELVqHHQrXDi3HwU886uKAU1UWBzd0tDOt3+1qtAeGF9sQ1C009JMxmFqwkeXF/65DmhUWx1JOcT
evFOYAV0CJVtHIMGj8jlmTKJDszO4xvN9DgVp0g7dQIDQeeUxoaxcVtWbVFImwkRJah1Fq+EOEV6
HkQC5SxjRECsdAbv0ewealE8lXn0CuJ3K2la3ULm+5GC0IkQqGldfp5SjFFrDXHpagyEM0L5y6g+
l720L2KUlHaVIe3rsW/mHsaeMWz39g5e51Hz4iI4wCsCkSC95Uvr2QhzS1qxhYEKu3n+B0j0Lleb
10DL3SESHjsDpeDef9GnLba0qzfl3fI8MMDwHfWtReg15XkqabFfuk0pHhvoWYQfVW0doRk63/7G
NZ8EUkBCawMBFBj0Lj8xCip4NSoSfzFBi9AvTcUJzIreL92Zjft4fSG4zWDl4S+aacuXxeuuHTvV
zKXSTaZkcgaj1Ikymi2dtJUjQ7nsnfiJvIqmz+JGCEmi8x4ZpRu81m1k54Np98kR5tkxUBzdOwzl
wUyfEuHL7YV8Z1m7vInY5aCA1udNYSrgciWHBv1aqQ5JCyqZBn1ABKkNBDihWAhHaAVkum96xHxr
3O96BuUZKkO3wDKZqha75A20IERYflW8KGow7KtMfJ1g4zyNSF05vdinh1QoD6UnEsWo4kuu+sFj
PBoKdB5JDyeB2h3CypRswRCqjY27ijyg2GC0Z27YEadfNeynqexMJQlI6ZVqH1XBHmz6IYd59Zl6
VIsqnS233f72cq4dFlqDlg6zHB2pZUCugXmOzbQg/54skK4iA7HNJJYbXaZ3yvPlpkEnC3SfzjfB
/8K/CFmVQ26RV66s3ftB8nUYawdw5syZS5nh2BTRThcsKHX6nYgmne9PT8HEnA7yDmb4U9FTdpHp
ktwpqAvGyaeiZxiWfl1Rfru9HtcOQQGJy4QVVNREtcu3LFbSgg5mWrlp/Hka7v03j4EXaWPe8/p5
xghvO3VuNDWueCfomw6TZVK7kb3nspkeorBz2kC9oza5s4KN4d5rz4MxBiYApDIdD6P35X3JPIvZ
/7iikGOIjhyXJzHyCFK2iKdXzdB/YQJwrt4vy+hBw9WRa7FyG6gudlNuhlTsFfHEeO8Wx+Tq8pGs
zRIF0PsvE9lKgSxkUKXKreW70BKhZjkhYG4n/le/2Vi8tStJb4DBdeYnKdkvnFwYlqUfwcjitqHw
K50JngM7QES+ooMtUVMVi69iuYUtWzVKm4CZBICUTGJc7lg+5T6IZwofRnv0PDj8utCG4Cd3FOKN
1DjG7a/bh35tQXmS/s8gEM5Lg16vN0U6CSyo4AmfNav8EUjNrqjK1DbSPmPOWjE32hGrJuG0phyB
OyC0ujRZGaWfRXMhoIzP6j7BwTUSMOmjn27O8cz/1NL3wMQGzSQMCPOBuTQFGbpEk4cUfxz+CQlO
nUg9yLG+k7RzYGqHUnyxqi1S+zW3CraItIqYEe7yxeeZgdwoUl7WLt1dmvrNTvpbdjk658xnzoO9
c0mTvuvlV6HfmWeqNNTETC9R9s9QnxKQw1awZ+JwH/iZowZb1YvruBSTULG8jxPzBM97+iGvMoU4
UsdKqd3Q1+6Mb1HeHqWXBMpHqAG+kItsPIdb5ua//2Cu9pPW8Dy1dsV6tD0Y1rsS8os4+1Epj5J8
X5Ag374GqwbpSdE3AcJ8hcxI/NwQ2kKqKedr08E3Y5PwwoyPyOmmJ6sfmn3e0FDwEJvZcDNrzpNQ
Zq4A0JQia7v8VLNSIsiedFa2bufIKagPvhGlu9xvkt3tj1w7mfNIwjwITg9smVx0QTmMlRc2bjLm
5b7p5cw2fJzobStrz+hHK/Ov+LB3ijRJsWhFjasnnh1G2l4NXnz/TYXf5n8wxJszY0hg5lu2KfSm
06zGaxu3EktHFoKd0r2F0tfG2jK0sm6oolnzOAVIUcArl18UFlYVN0bQoc0eTXsxbrMnw/Pjv21G
M6o1D+VoaE/NMMGFr+oSrw/8DrpmXO4bmAZ3ChB00oLj7VVbOW9Ue+YRESgRmNtcZJhpklmVUhiN
24WZTT/SZtUUaYvaY8XHA85jDg2xEg7DcsCqE1VvtMK0dQMdWUyhzSKn6Os/HaCqQ8qIzkPR6/WG
01j9MioyBDPUPWDUutymOEplqRQCbIb/NsEnJX0Swo0MZOVsk2DRFINpi/lyc2ECNr96MAHWuLVI
8yPpNXknFKDGWhR5djXQl40jvnLyFLrj5I10yWD9W5wJ4BDWKAda62a1VR7GRp/grYCZ7vaRWNss
7hCMkPAo0fBbHAnNmwxPj/uWAge0K171kE+ao7xIZXEwk+zltrG15JERClzaOwqMWYrLbaqLTgz8
UOtdC03ap6BJtZ0lVLLLrJJ2Eki8nKC0IEsrBfmQiKF818l6d6hiuFFu/5K1zwbIzvwfccjMxnH5
Q0o1ov9oRL0rNXp2VAUAq5U07PQme5X1+NPI8d44oSvlXiBDlJEYhGTiAp7BS5NWXdS1pQqdq08h
bydIuF0lheHBKuKG/laRP7VNJu6ILYQn3pviPvUtcmsRSLVoCFsCnSvB5sWvWTw9AlWJoev1zh0a
sdgpCHbvO90SHOg8st0QK+FdWyhMubR1eyd1/hYkY+XNBY5BMAHKcuZAW5i3yibM0zTt3YyH1qjM
f4z6sUl1Z2r+TOV0CjxxS/l09YM/WFw4csaULHQbsZgESFR038u32KtO85wBVEvGwxh8vX3CVtwF
FUNmEykv0d1bPrg5UODM0/PBnWA4zNzeGmxvpEixpRG64vlUij0M/THSej2RohidpkFbPbgRjLFt
CeVEPN1l0rfbX7NihfYdKtJAVykyLdM8E8BSlcj96CKi8oCE7bDz1WQvNPUWJ8OK1+O1RRcOTBjj
csvKnNg3/gRfz+RGnS7cQcNd78pCLjcCr2src3MbFVw8gML/Lu5iqfdjCf9e5wphDuCsstUtHM71
gmGBJhm5HJhxUvvL214GvuD7HsetHsu9VYKHNozIQfhuy63MSdplmjMbIgailUxst1RujQlLO2lo
elccHwUleChzqLKm6GXuIMl2MX3Pgt9e/xMh5o33ae0LZwS+TnmTtdQWF0rxu0BiHmxwq7FEj7Fh
+i53GvPP7YO3slNgcSm9Qw0A2+RS7aHuBNQnEcJ0Rf9TUUR2O/1728C1J2KXgI7zr0MuTwZwuVFS
10WVnvmiWxl5vy8iUSXb14dnEEu7LJ31gtDO2A+9lm48hmuGTepvJFYgiXgTLg0btSYl8RSKoH1N
6GkO+oB+iOAMohN29KOTLabQlf2i58dOMchFTW7ZHApNL+7VLpjccmhtsT/pcWcP4/H2as4XZ3Ea
GQCgusUdnuczFhcrppjCdU0nNx9Paf1voKgIAH+ay8JavmHq2sEyGU9iTzUNzbMr9rqxyIZesaoJ
sLZ5GJLuZer1XY++jiFM59tftXIIVbSjKJSygDB3LqIFKpeVGYqd6HZpYjlGKwa7qiqLjau8skH0
YJjvg9qAfHtJR+MZCSTv1iC6fto7WeJOfukYW8Qt83FebBBgW+gROfPw0CzVEOOwEhpPUES3TPfj
hJo1Yux+ghrmUVGgvEu9vSz+uL16KxsF1gu2XXhpINpY0gyCb/XiWBNEtx00hBTqFPLFqJ/sWC/P
TWyJG5u1cgRp1EHpAz0N7O3LSWtPKlW11EvJTZ8qLXNKwzh40r0JvGTItkbU12zBIiFruEDS+CUQ
Im9lq6g9XXKpGYfhsKuH0Anj4FMh3/efb6/iNbUHk+pM6UKdrCI0S+/q0l8oo9RGVVLLbiGoR294
DAQfyqfK1mE1K8R/x9qG8RdmA+mgZvlj0nl7Mcj2U1+c20B6KvzuIHrW19s/asWHffxNS/6zVmPg
LB8K2Y2LcD+Fu8E7CPpdox5T861Vm40LstIwnCtfFL5AkbK7y7mmITAnWnex6Ar6KfFT21NewyrZ
QcdjpE+x8EYjj+mmw+1vXLn8PA/IgcxiZ9fSjmFeqX1jZJLbpGNg90Y3MGbmKRvebOUkXViZL9GH
yomRqp0x1ZHkzt+VawxvSA0U+ZPjy6OtRBtQiTVrs1YkjoCkhKGcS2sp1aggLjvJrdEThndc9h4Z
pRuaXVpvnJCVyz+nPLOGMgVmbVnZkLW4ED1fldywMvZa1MWwK0cdlLQgCrNkq+i7ch6pash4GxR4
FR67y+8qtT7rtdGTXKuvd57uPzFoHmmvUvePJKBO07u3j8ZKTkdox/gCzFT07agPXdrrKyNOsoTO
uEytq+xep/yPkjVOJo1nTdsPuXAwPZg94wcrth46b9g4NNesd/i3uU+BhtIczC6fjMhoEt30S+5f
+muM/K8jbF9QvZ+FRr8rDMUegZ7ElXIkcjpEkvijHkbH17tzmbswXL2Fh+CheGFK8/ayXI95zT9L
w99zb+YYeOGq2gQxi9Igr8+baqck2FSfK9OV+kNifo+iYB9QbKWlEv9uLRsJ764CNZu8ddB/1uJv
2GgfIsZZPGvrh605EH4YmEvgZBbMIov9SjLo7oEJsV7kFSNaFJE/7qKwsA2j3futaY8qzATJeKw3
VVpW3IhBqEIJdpZ1h8zr8qhIZZ+ojdnLbtuiGdcJXQlQWNhSLFm7bgyZwGYCS8E8R3Zppe81KQMU
I7tq+WXoo51WT1QZlIOXbdH8rLiQ+d8Hpwvi6NoX11GoBKhsy242Kbs49XcgGuCo8O0Q1ojC3N8+
UuvWiJJNmZCZPPTyu1J/UBjUZ+PSyDQOpRZae59puMMAB509UE34I/RB9veRBAJsMNDQRnoHQl8a
DXU9DgxjlGnMf9EyYwdadd8Kj33THvVsqyCzgivjdSFbJHye853lDL1aBW2D6KvsSsK0zxGAaiE/
0H1lP4njjuFjx9OLkx4++eEPq4ju2v5XIZ16hdn5sd+4wGuniJoF07ykxsy5LVZ70HupnORJds3x
bNVf++41Mj6PW1Tdq1ZUqgkGkCdenIWXkLrRMoYGRlExSp6lbnhUqjQ/ambzr2fpW4CHawgyPmme
1oAripbB1RjKqEdpHuOx3LSmKF0drfgACvig1fHdINaf/fAl634W1r5pVXuyxL2cNLskNfizsTPK
LT7klW/nhqpzNiGStS/FeKasH7IoS1Q3T4/W0MNukdra8AoBy+17c43lBwv00dBikX1PU7JkiDGk
3gs9WAo/3o0taqjW8KBk8efRfIELoJLOmYz0xpR8SWthQ0dmJa9hSpNAg3eZ7GaZeEZGNxWA11R3
yjx/HzZ5d/KiSnRyFXT37c9dcbIfTS1hHChxhmIZDaqb5uKDMCSvMfRft02s7dw8KgCmC1AgeefC
KcA2XKShqrpi1mgvtUz3Ne1z4Twgc3pQtwv0a/bYQoo8ZIXMzC3sZajDaD23x+3+w9mV9kaqM91f
hMS+fIVe0p1MEpib3Jn5gjIbGMwONvDr3+O80nO7HdTWjGaV8qGwXS7XcurUUu97Z9y53kvr2Lts
VNSgtvbuUpD4kAsP1Jj0soA9wN51YFWoScj9+PbWbSkCrjrwcLBwAI6LL7iQ4E89ZbM5ODHqNB3m
d3qAyiogNlvXHLn5/2RI24WBFq2nV70DAfN+aaN8OAVaeW+kw2HRT60JhOraPgZ0N83PgcPOU//U
Ti9cP/ToQbi93K2Tu/wUaUN1wWBbAWOAF5LuG3OIxKYS8NcHqld/c2PxSMGRBxU1EF3XG7s4w4KY
ERtLKUhsakzYejELRcp0y9dFjhleHYrIoj1dEhK4XYdeY8+J02qkNCyNAX5m6yDr6PVs16RW9mAa
LGF25VEgnMnJStGG0Exe++DbuQpavrm5eJjR7QdqTSDMr5cMNqR06UChFTemHXrrfZo/07SI/m5r
L+RIWToyAails8CJ+7INq+KbDRYupikcja2rh6ri/xYjXYxmyuos7yEECxnsH9xXAX23dgs7hflS
IAdF56L0CqQBUCN60LtxHvzojRWAv6+rNSHa+/3HKo/awLtZBFMaUqrXp5KCmIURu4acHDQpA0Ym
7DHlqd83Jek+oc1Gta6tpIjIMqK8go41YLWk4/HaYewLnbgx17+aAxj8vUeP39dD/UjzLHLBflgu
7jNxj4UbVo53548n9mKXIP7Y1ypWz41Nxui8/39sMWNPTq1NdrMWNfiF4hRRT9UkWp/uvP4xWFTI
+w11uRIk6f7UT34LzALUxc1CFBPB3/rnTzYUBckO0ZsPT1BKeJaoSetrKs7RnMO2QDp6iJ00ua0s
G1YLSoIYEfkcQGDkygXIKkc/bScX9A1H1IRDkiegkVUY4Y2Ss4OKM/xqHTUE9wN3GWvH3FkQvccd
LZYH7qQvGkhsdqwDssijtQ464yAHFarttCeD+f6xXEvwvgIAVB7+fL1IgwAbAeMpQH7Xl8MCUnJp
GPViI3jxHAzOdA/d31RlAO5AWw84GwQrh/z+ET7zzhs9JJFPIDGxzPt0UGD4tvT8UoS8jilrS6OB
iMBCzig33qb2y0SB2DcU8GGVIBEUXvgLuZHPaAHovNjqv5a5v1vZSzbFbFLVHFVy5JdNS13dnybI
GU4rdz5X2fLYEvKL6QoXa0vjL3dOMsNO7VPWp40HjUeD3hwOuQ/G/t9/oWb/aYDsAxPOaWo0rRcX
OuqaGFTFyLlKd7eFiC25LiMgm4dqI1x6FCWgztdH401j6tIlQKIN8832sEhm5JaLte+bNYgIsOw5
yfK73B9VGb6PWyh6/IGCBOsLnFE547VaI50wXcKKMV0vyosnD0VODC7889WhIQ/MmHC7QdkmmT+r
mC0vtXsr9vmbBzAWR26dPJTpaeR71qhAcx9zGwh+8HahAxl0/fCsrvdSH/qOeeZsxagGooWsIHtz
osPeJt6uBRH2OjJF9vejvkMg7C1+i+hQnhkYzHOPAoxhxXzeF1PcA2Zf03MWqCZqfnynhByUR1AC
RzZK5kO2MpArNqh0xT3QNhFCQD+0MkMFm95ezX9SpEvVEu4ASG9aYPNgoTMcReJ8zsAjsyjM0Zbq
oa6JKjTIq5DWlJ5dOlRdUYAYKLY1PaqaKSSNE6auQsr2cv6TInk02dx1TjViOSgHHXj52FsYNGD0
YecqHHrVciQl13LE7A2axmNoXzjVSd69+t632xdpSwNcQTiO4B8vnuwPrstKnNHCRcJoaPu+qAh7
EkwdirrQljFCJI4Gc4TJcBGkg2mCiVNzHe14Cj772ZOD3sMkAJ1Ja7LPmWZ1ITHnWeGyb11aMJmJ
2AO2SJdxKlbXTgXDVIEYfIt7v/8F4qm1An0oW3YYaHm4vY1bOnEpTLIQfjoPtGg16IT5qSVf7faU
Y3K5o1CIrSWBq19EkCDKQVbu2g5pbBxXjJuzY5MXr868XwNMT3sw3PxuRBnh9oq2ZL0n4DFQBr1B
8pFZtCMTbJCNLjLCvrlNFWbWz2pk+6JV7N2GCkL1gBOAn6mDLF5cgwsnwrSzxfbnwo2zdO1PnGJs
SEHL/s/XI6wcGkaAWoKpk25tj9awfspKuF31BJAXc2Jm9FHjggBSS4vvDsm+3N7ADZUA8BkELaIa
jGy/dFjOapcuUK9e3OL2gamlciKvc+4pSu2Rs+h3fyENILZ3elfk8SQFHEsOas8B0pbRAX0Sy1Cp
3GGIwTxFs7n6311AIlTzOcQKJBdDUElikBIIk3DRJLs+TcRa7BWvlNahedmK1irU6lNR+49NWjz1
marOu2EPTVgRQHzRogWeRmmNHYawB9XgWHFq8J3bvFX5HK2zCqi8eW4XUqRzq61x7boGdsNc7yxm
hPWUoWucgfhD8Y6oliNtX6HPpVOgAyc27HU6VEbz5nKKQlfaqSaTbQThwHbgqEAlABtv6PLOWTxv
piKzQas7H+011hby3GXsvkauhI6PgRWZSxN2ZX3X+wzcm08WRjVmEWZVrRWNnK6zFEGfWNsH1UG7
Cjr6BPup3HZYm1Wvp21qAXv5aQzS3ws1I/KYu8c1jdsB+e6SZ39xQwAPEMUiELqA3+zazIA+Ar1F
VYsUnGWGnl4fWPm5Wn7lIDO5fRU3zhUJHJBOCQZNJFuEvbuwZ5j/6umjhlTOoj36WoyKAXMV0f+G
jl6JEJ9wIaJYl7YYrBHR/7qSo1+7JyT+2C4tQCUAa9MoVrRhoQVyVWB1QDCOV/xaXMY4+FH8FO9O
Q7L7AOn10KpTFQ/O1r6ZBtL2HuheYE+k++Bj5gsZWenE2VjAmy9QdAY9hJJTf+NhQ6kDXrVAH4gJ
M9eLGVw48QurkeO29wX652kNPg+tQTHvRZ/7421d2NBzAdtHOzRgQShqSTtXAShLbYoMcxqwI5qG
Is52Y/+9Xl4Gmh90zFgvX/9C4jsFvBhjAVLB6+W1Ac+Y3UDikpkvVp6X56myXoZ+9CJ0R+ANoiQ/
sUXT0AoKDtnbwrf0EqwlyO9jgzFfRhLewXlJdW3EHcPA18r8Nk95SNMhKoP4tqDNQ0TPDyZuISxD
V/b1Kl00fbn2ikyeNtL9qP8arTevT8aJHzhXbOgGJMHFPUbmHioDZKYrXbbR9wpqlEi1+Ww5FLx7
ydwBo9R+NXUVIXcVDdp8HLL0GfV2xb3b2k5U0lHmxRxytNRKzYoT8JNZE6xgInJrDMvGLEeTp5Ez
Bk++QX7f3tGPM1gxcelSmHR2I2ZKot8etEcueC4JZqC4ur6vHNo+eMwIfhgAb94Ri7jPQcnOrFrb
T9owld8WzFU75Ia/TmEK1zWLhtJUgdg29wGlWBP1YUBKZZ0ucm7w2aeYxdI1P5bxm5lNYAqovlWp
shorVik9TMhZAAkF6mUMU5Tb1oq06/7fsjYLBhusO83YpbV3N47ggjTCvO5C0Ar/GufqYBpvt09g
y/7B+ulAu7sA8MvjYEZ/HRZgbrzYbx6zHDTg5vlvwj0LhEKA6KFUiRS45AhQh47IqCK/lVb3DcCI
k6ove/O2wOqgQw5DgYAcEGd58TQtRl35M8PcHF3LjsAan2iAmSW+FpUgf++yqJ/1E+l5VIDt8vb+
bWkJer/gc4MaDUcnGXYk1RBhitvSpHv0W+yMwQtH+wxqBoWVE0Zb1pELQe9bcLHEgDKtZGBsi90c
LAksMpwHzUDmRAMTHmYmB5YiG7SlGMBDAKgFGnABLb3e0snqF99oAzduWyfUgwYdsGlY9n+RuANl
2P/EyJ3fxrhavFghJu89/6kaDH438/kHmIoUj+KWOwHubPQAwp0H9kGyNBoYYzpkCb149LKwGouI
9/Tw57qAnlNgzxEqg8HGvN6yZbXQTLtmuEsasJN8iACVqUzwVtTan9toqBuqF2hRw+HIgLWlnXMN
7p4be/orh2O09vepEa61ahTQxot3JUdSgnSc16kqsCLanzw/8cHaNHnVzjPjxZsU6ZoNhftPFtqJ
pHcn4BPm/wiF00crNOc7zcdEcPvuj48ITB4Cl4aADh0W0oLWJWcBGC/eDQVYhawaTOr52kdGD6B0
b3oqVuMNrQOUyYC6of6J/gfJFQtGw099ExFyN/5oDBcQ0M+3F7S5axcCpAUV2brqKWrrGKv3taSP
g5XjkTrdlrFh47AI1PeRVwDDrJzVL8F9PbRL7cXOeDKc3+36gLkKQxkoLJz4VMnCXYmRjLjNLEPr
JyyFuiTdO31THoMKydu6MUg0DMvb1EzOqXOb4HNOW4W52ygIAkaD3kMkDLHKD5PorWDK07We/dgp
hshky13NQnt9QWgQ+lZ/l+efzeptcgBkUM0A2oBQXIuWTJPZad1KPIi2INOwxnPfr0cjL3doDeM/
aptGWTrvM8u+qwOM6UmpIsO3vXaM+0JlEBw0oFK5Nly8LHSzY6UPLHtzmObsvND8jGh1P6I0aqf3
ppvfF6LNqvCbpCm/3FavrTuCRwa+D3Kmoqv5WnpH7RITERc/NhnGBVNqlhHRdZWTtfF+omYTiPEw
oPsG5vZaCjoEaFN1gBsLDoK5/1o09MBBllGA54kc+PT79qK2PFtkgEGmCN8KPQJyxOcUbqnNqQ54
MzCw8+fS3zUNRgjeAfd+B3bV3ej2u9X/R2PzS9uFPcahsUCVAd8y38B1APqDoCzAU3695tLBONhs
QZJT4+6eB+wug3c9ZfvWdU+Zqnd6y0oAS4kADBJRaJYskTd1bjlwVNTp3PKDX6OiQwfLOVVm6x5M
v1K9TVuWD/EeIB7IAoqeyuvFLYuWaRj/izglANZBd1orRFYUg+cKU1Gu2FwZpsMiGhKoB0d6mXxG
MQ+WYWULG+/GwQMWnDdG2GUPOXEVD9QGSB7qeSFMuovOCGDTAFczng3iFCFfqHvXOo1fhgCONLtV
XxmoT+xhZ2Wk2RtztXfMogmtEXNq00YP6xXwVW6BYoGnnvHsD223n2lnneHm13faUhSY6DcovOCt
Kyy2BrUhHexhMslcjpKX3lcu0BTN8qJb5gm7pTDQ2yLg8QTg9RB9N9fHXeZdvaBa6saEur9ao/u2
6IuK1WPrvog6MmDWgipTbiQys3KYx9HB3js8Qrn8iPL//eynUWb0x9HMFXX/Lb1CVlBEDyhBYNTx
9ZJAhVWRBiQw8Vpx45NjUZQ7loAfbTNfvtN5ZvFtm7QpD/RuYhQ03rhAMgfBtAwuC+A15pYbOst6
IEMTDs2nIagPtyVtHRbuC7r6sDD4WpISVxqonoB+hX/KPHIAzoZFrtupGMk31wNv2xJgcbSGSxag
HZylcVvh+9T8WJrNaWRmtLYIj2igcIE2F3QhSvLjfIcQY3ZRyAHBKNsRMOaEfuWqKFK2TBq8RARE
DtByjhzjmaJgneUEEJoUzEKai3Egubeygx+kqlhFJUo6IaBBGOpSwttu3COvXD+cCMbJ0HlVOKhb
sTn69tEMiSoAqAJkNvW0HefStQtERfVzwX5rHrDK9EjnA/HKEMNa9wF5zlRAlE3VQAYUFUv4rZgF
LV0tI+iKoIBQp23O1ST6jJpnO7fvHXdI/kLX8cwLfl0xDkdSjbxL+cIo4Ei6TR+tHEUVvVE8Clur
QdgKrxRYNTR7Sk/rSDO3D6rZi1k3nnjQH4o0e21z/QEz6b7fXs2WCbwQ5UobR7lfdqsPUaU9nB33
F7H+NafuEKDxpKgUsraWBWYt0E0j8EP/qvj5RUoDzbpGa1SwEuZUPRByNjO0ps1dpAERcntVG5KQ
ChctJXD/4P9JkjIMKgXhPTzstl3rCBHEFwOdqf4IunA/6FSR7MYewutCJgopKZyanDoBrNZarD4P
4nkgx3oN8GqDAzZatCaay+lXZaVUoSAb5gkTnQUZlYUsoi0/XDUwRN00N0HsuPRXRyoSVbMWRLc3
ccNkoKURbyPKWHgf3z3ei+OqDDyOPpmC2ABWPtQLMwsHl/zT2s7xtqCt/UOiBvwvwD6D81DSwTTI
uzW3+kDMVR7qc9BrBxfCaIMhw9a/t2VtLipAElqQvONvSTPgWbZL0C9BnE0J0C618amcFJ7LlvIh
DvifCLHci30ri5ygtZ9h3wI7Qvr3gFnFIJOod4SrOOu2dg4+vXDDkbeDp3gtypxJ1fEOq2Hed1ZY
5+alp324tm/wdf7iSqFgjUITSOqR/JQOiWO6N0hY9SD2yEM/3Jvdw/yvq/+8fTobKQFwn4EpHrYA
OAo5o4aGTW3w0cQQc/5tIK+G/VIFOz5g2kj2ZNolGIkUZ7W5gRcCJReJOdzxM3MNgJ/A3E6X7nXj
S7k+o22IdYPi0m6pHijD4AACcPeRbKphurE4qRPErh0P/B/WPPNO1Ru/pXtww4Rm64Cgy6PsVxfU
uhV45GJm8gh8Q06DyaL2b9N8u31QW2tBa7WAfAYIAWVyt5rQYTQGI4jTfCx3gF61oNHUq0+1WR9v
S9pcEVrU4VaCoAV9kdcqno3IQa92Cr2zXnXbCBuSVAE8WoUibPRQAxWOighyXiaKzx+sXTViRK6u
p+AodooDlj6cfGMcot4Gcd3Y5fWDQYt/QajX75FtWCPuce1cN159nCpDeyoWg+3sNV+PVW7pe4uV
gBlYIOMxMeMzHB3D3d/eF+FmSNmz9+onWjPRDevIyJ/O9pZ5RFdFjMaUT2mfPdfaQ51+powdHSTv
l+DrbXlbft2lQJnkQdewEMNJ0zh3zJ9Banih4KjsEVuiUBuS0oBzl4LXowx7WxU5bakbQA6iLoHE
0Qd181daLqXlBzHhb2B0CrXxu9+qosEtTQNXoQAzw41EFfBa0zxOfYuMRRpXi0cFwX95NErr64hZ
vSFy763CoG6YHrCMCuZKsAuDuUt8zsUzYXDQR4w5rqrjJCb53U2Yg0oSNwffUKHQlQ2zCn9VFDWh
J2B9lGx30K5AnrVUi9H0vrOb4phXS2Swh4WhaaSI7BKzORvVg7FxZnBdsUQU6dDoLpuIrtdA3r/Y
Wlxw88gALk5r8xCUiqV9lCKgIkh54UV6H8J5vYuZ0Tnz3OLQzGDA/Bk7tAIWmrYiI/TR37qWIkVP
rZ0aAcrSaezWPErtZperGpM/Kp+QgGoSmNiRUpM91lQXsBRepxggh27uLyAC3Wnjp4o9377F29v1
nxihlBdKN3G9Si3SQMdrrb8ngb2ejbS+a2q0N9+W9FG9kVpG3QVxILjHoeHXkioy4LFjZiDA81Xq
R7p+8FC4L4YiLC3Fy7qR0PZAWwlZaKlBI4LM3tVb81gZbYvzGQ/V9KQvLHLsh4VXkUYPbvlMzX8y
rh1o0CgSYRvPhpAsmCzfqS5kuCBcyXZoHZxbM3w3ipfeCmtvDdvq0LpH00rW/DB0AHIQ/yl9rvuD
ru01D03XT3pefrFT/5++UvURfLzs+CJshg4qY2y/3F6bp8yxCHKHgNt/q9kcEjdizRkme34xpzzK
FOe8cTVQxXkfrAckL+7g9TkjadGP8ObSOKMwJT0DCS9YO1SzUzf0VriE4BFBSwtIvMXPL/SWa3q2
cj5gmzEROS33cD8wGPn1tspu7BwAwrDI8CMcICTEUi+ENB4puabBTK7dfAiGiLLXHPgpvDftsluW
H5X387bAjTcVQ5eQN/NQigJLlZwrMSxuj/XYa7HXDHO/7zRDTIMFiBljrddx/o7x9oUZAolb/aMh
4T1FHYBVGNE0jMGfVy6FAoOvTaT0MdVIWrwzsA5Tpx0tNioH1biue5sxT10RUm7wEECKMNWIVVAo
+RBFLGwOlsbCgn0ammZ1sr16h4bV0Fr8KBgPtN4P4yffKp8AJj1MGpD0fH9707dUCaySwLwCgQ/G
RGmhbb+UThp4Wqy1Xwb/2Vpq0CP+sdOK8BIdIi5SoZjBIsdlK58MvhpVlhQZ+MPdXdl+CtYimkqF
U7a1lks5kpH1MEd2GF2aJXkBaMjSnTvRhtAqzOuGKb9ajfRokLUbMsctsZpiRZbyLJgbHDesMY6P
qXZuU0M8wYINM470mtwO2s1oqcC07ixZm6/U2lN7Vxj+Hab0PTv2KW/pruifHdqFcwzShdM0dyqE
ysZL7IB5FM4mch6YzyEZNK45ZpOudpaI8F2zwKxmPXo0Pyo7b7bMDcZzAYcFtLRwYa7NTVDVvpeT
Pk/G54WcB/Jr7u/HFjPgsjfQEaQ6UZV9hZt3HTKAYfc/gbIbWK9Ob/f6mCe162L87q9OK/a1WGCK
cbX6Q2Ng/BJJWloMClf3Y6wCwUjuYKwNIl/419crFYl7b1ohuOzbQ+k7eA//5ahDLDaSwp98zA+6
fcW3jvBSnhQzNmMFA+kNeRJMRjgs8VqmIcbKLkrU5tbNwNuH0BTmG/+RFtY5pjUPNc8Ts7xzln/b
4T53f3C/CXvvAWAC+DxN9skcRF+VsX6b68+DBmIudiSdwuBsGYLLD5FW7JFcB1rVzJOe3dPs22C+
5rNCfbZFYGKWGNHlmab4+cXrSINiXnPTypMWejKmZqSXTTgyVep2S1eQIAaFBeIUdJpIK5kn0yoC
Fzw8Y74zmm9z270a1V2RjN74Vvr//LmiXAqT7jqmQvUlH/0cfpoPf8K+L41ndIGbg4p1dUsjLwVJ
j05XGShdD16eEFLu2uWXAc47ezAQV6qY3OX9Awgc747AXSIeDnBc18fkjbjNVgpK867eB4V+GIxd
2x0ASNnl6z5IFU/DB89bFie9DZNhF0C6lzy2YamR9DbrnZF/X70fmZuYrrHzl58LOThEUUqVLx6K
zmighz/43i6Aqb3XqzRbhzhOaunx2ncHqtlFaPs86WetipqhPI1E/31bU7YEwq1GCC1KF4BqXwus
jL5nblkZwEQFYVeDeFJ/9cYyTB0SMZIpDNiWNHjVyEEIEli88NfSTN54ICZojXguSR05g/c9rfVD
2vtfJrZgAIut8v7kt8jDtRa9JCAQR7AOGMu1QMwAa4YW4NZ41csIXOIPtbW+6lpzRrtuhFEsz1aX
7sdONQdIHNPliySJlatPC/EydykhFtnM30FeRoE+vN4+OJUIyUQXaDtFPJGnMS/Nc0XHA0oN+9si
ZMso6meAGCIxiGuEdjzptPo2y9vJI1kSZNVh9QJw6Bp3pP/3tpSPR3QtRejMhf0FvTxhKYVPqc9g
d8fcwNoKosr4TGl5yhF8jsEnlAA+3xaqWpqwNhdCKalSk40Qak1oK8kAJWpAY24obrPYoGs1wNIE
WydwRMBGeFJ+ainttZ0dSLHrIbR68B0PPOLTmRaquv7mesBeDz4/pPgA3b1eD3fqaR7aOksc0BXW
AZqeu53ypfwQ1kEhkMURhVtcKKQsJSmd1uq+PVtZwmcPUMZMCwcPnTn0eTjUZf7eEFQaLt2hoTK+
fV4ftR2SoV5wKJGQAP/V9fpApWoP9RRgJ3OzgtuBqRFzYXuH21I2dhGBIvw5eAFozZRTe25tZ6A7
TuFfmfUJDYbhaGSn0lWQeG1oxZUU6VplWm6WOYqDieH7GKT70rrnfGwPWqfoc/sQcojjQmYUIQei
f0T+YrkXSj5bbWHZFVwOK30rp+rgg2TEqeN2/t31j9XwbdKNcHFOfAYUlh2H6k+7ht/lI/0HkA42
Fa0F1/IBYATGKasJ3i9jlztkV88vy2egIlV+8da5CdSlwEOC8EGm4Dazyh+CHD5+ka7HmnmfdKbd
efbzbe3YOjd0ZvjI/KJEjQzU9XJmwEJ8ms8kMRyCtmcPtMJPgw5oW6tIvm0K8nWEFWi1QweTZJww
sqX3Jn8hieMfB+qeZn2f623kzakibbF1qzDkFIlMcIEI0h5pRVmXlTXTSZJa+bc0q8rQ0EGgeHvb
PrhSgobdea9uYPeghdJLhQ6+Wqvrtkyq6aVaYjCm7VZjPFH74JfNwe+zaAUBJYILFRD7PeVxbX8F
xA6/MIX3/UZfr8+cFt3PLKtIxCB3B8xxq3/UXbSfPc3aetd55Oi10UTubW846GO36+mXvrBV6/94
nADqi7gbBbh3zbn+itrmrVZ4GU2yCkjSU9CcyjSZp+mBsPIOVJwlkBzk0Svbo58fg3p+CvK7Bhy3
MAqK8/54T8RoHpAsYpYGtFjmYO1tguZwtlTJQn9Y7c+A7TuuMDqyh4fDRnu5AIwA44PBTpLNyXPq
NGbfVEnqOKHW3behgTF3zqcC2cbberW1GHBfoWqPMfOooUoxzlKkYzXxrkr4NJ94euc2YEWzVdx1
G4cnVgJXFYVaIL+kh6dfxx5kyUaV5BghbSNJa9Lveto9V8vP28vZeFxB/osNE1E3AkQ5meCRVs+W
1KwSsOBHBJNupi9jjT7e8txMQ2QsReTacJBSFdbiA6ekOLJLwVJkumauv2gFBLttkvMuZM0Lsc/t
bB9p1UYl03Yt/ikjcC1bMN3T8htumTscxyC5vQVyiPf+IUgWC+4lYD8s6UTBeQCE2+pWScemMCuy
MOP/NPzk4vLaHvj1KoUGbcp7920B8AR2S1q4l1PfQ8CP62AsL3Y72n1I27qPqm52T9wyCnQt1vRQ
NDa7u73SrVuCgCsQFBd4pGWsHW2YNqNRG6w09nR2Kbxcb+frO+Lb/87arBC2ZQZBNRHgKRHpHJAZ
XBugjjp912PuEG5KheceFecnu2jJbmrTXaHxNqpGMh6cysbIriDXjo3v0Ye04/3JaKr8LhuXcufP
NVVAE7a2HxUmQViMRxVTfq4/i6Ndo166tk76oH6wU+elcunJoulpadPHrn7qC01VVd3UdQ+dIeiu
RmiDstq1TMcY8nkibp14xuP8JedHZsH6zt0R1asuO7IuDxv27Hpn0xhCUR8vX+m5VRHeiHdVepdQ
iwAyW0zxAM5BUvQGZOl+ltZN0mdA+69W5+8NVix/Ye0xOcYVA6cwevG9XefC/bMcjBJfdUjJ8cQS
8ydm49iKI3xXHWklSFmI0akCrwek1vV+Dnw0ORILdbLqQYh8tq19wYgV/sM++gsGPLQ7O70zcz3E
uN3ePVP6BoIMfp+C26z6vTRf6ke0fK7zno9HjojCMQ+THv5pwR5mBRuAwSIA4aEryJau+ahNRT0b
6Phxi+W4jMPP1gbhVN6rMnwf+p/eBb2Tt+F/oAuRFHqtnMmobVYjqLQxY7j1d6TQI6AA95Nz1r+3
5LVFAa51ojLdacr66MZLhXIbOnRADCKki59fHDfmYa+8zpGR1UFW4D+u/FEzziV5u225Nl5doJ/h
zQfIxolBSNdSiBuUCyBBuLSpBke+DMeu3BW5yqN/T+dJioUkqQgy0YSKZifJadTrINW0HBc1W++G
Ng+17Ikh6zwEYCwv97z41LfHYuWI0Joo8JOaHIbsDRwYmAVehcQ/Fy+EPGXzYZwjo51CGszH2n/A
BMizxhXu+sZthuePvCRaz+FeycRSZOReCaNbJ7QBoYHjo51jastZ4UZuHS+AIGitxzRd9FqIr7g4
3jaY15m5dp10/C3DcHkCur5mBZHn79sH/DEdA0iL4HgCQBuML3IPv46pXX450ibpvM8BIGJk+I3R
WtECFErwndOYp67iGd54DK8kSja5mEda5Ei6Jz7IRLp61xX1ri1/m121Y5pqrNvmJQVBAcCKwBEC
oSQpsJFblbXavEmWJSoajqN6bbznYBgw82qMMuK+ltOpZzZicjvuiCL23wqG8N4LggJYf2BBZRtB
AbdBmgGeVtOGoMkPdZJ/Sn126DztmbfLt7rBlKOJ/VPNQ5iuw6p4FLaUFbcK+VdUAOGASAY7X0jK
8oW2Sa2n2mEYu/rfZdB0Rai8IUXQkYH6FsEGnjrp9gZuTgvalW0yd4O35/46n6qiNxSOzYaqIuqH
a4PI1YcLJ+3loLld4DG7TSb7C80eSa0dU924M4iBqaNe5HHUjtkfIqZgW4HEAaQJeGE8ea50Dfuu
cfvJaLqkKkcfDMyNFTFmqzinNq4EBEA70H2PZNT7MI2Ly07XvM40begSNF3/o9M9ydidl/GIuL+q
TmG+Niz6lSzp3Wjtwu8aRL+Js6Dwtdr3+bCcnYArNP/jYUHpdaSEAL0HgkfGTTkYNkiGru4T3T5M
02zd2WZnH/q5OBdF+2iS/ts46ubB83NV18lHPxOSwXgmHCEgYWXQAsVFWDC6oU+W6twUCGCCR2Q6
tKLcWUGip6o26I/7KcSh9i16hZD1lTWEmQC3eG6fVO5uYPda8wiYgcJkbmwmvhj4GETzqKPIHWM9
ZBsBrcfE4N09MDZP/vCtJPekQD7F9b81ZG8p3ZuPdzp4H3IFtxnxIpozrh8g3nOz84ZixJa1zmHh
hRh+DQzY7ednY/fQQCim+6C3TyQSrqUwt6+pQd0p6b0fGmYLOA1o6b/clrG1e0CSg+pfkO/hzb6W
EfCyI17rTElhGTudYFoIstdnNtDojCFmv8sWk+fs4Xhb6EY2FszVGBUGoC/Ce/y5ltrw2h3KchwT
p7KemjEAIMo6BSwLUXbocudhJSQsy+LLVOY7NyU7VjwWdFAY5o0sg/gKMZVYFBkRe1x/RbVSUqRT
Myagxd258x4PZTjR/bB8ta1HQ9PDpmFRB7CuYvUb53olV5zJhUXDIMaOc0wySqbf3N/5dlhqSQsi
gHXnPOav3n7J9zPqIlYY1JGnClM2Xt2rVcvc9VW2Onh0IV0n+lvPfnJ+zDI7nI1hDyu+DHcg6EBf
/c7Go3t74R8tuaiTYMYQELAIN2X2pRlYHK9gPSTXPx3nZPJT2aKWNoXrMOxvi3pP3137zNeyzOs9
Bq1VWSICgIYJnodjmz6N9mvN0YEJBmTQAi6dFrbfv1r8qR4y5BsequAHyl89388KNVOtWgpw7QUV
5SFjY2Lm7IR5YJjRc6TOW2X6D4tNFMI2YgWxbqR6YZawn3IQCgZeD8RJ1Zi0LjV/+hbXz8jmBEu4
Nnr/e1on3kdkScd1X6IvdQr9tNCNU9n3dXOwGZ/2a1pU7XM3ogSTVY79faiLloZkpt7npqrNFj2l
JXf2q2uS2C56c9iBn7TUjoZO2+qYN86kn+bBLax7X6vzJ2LxWkUXumk+kChBpg402kiZSEaLAAuM
eZ/rmIxfMO3ODrPY3Ffl/Tz/WPW7optC79R3u9JQ+Isfww7sLaQJ2BpK9vIYX7/lRTnlC+4tmWjU
umkaTmZd3c1eyv71qjRLFEqsQ0k/KPGFQFl1yrrpAxAUJMXchRXp7kwAMDzzVHrNbkRKrppfK3uN
NFXbwsbzhvQ8YMX4G+lHmfYB14T6rWGOCalMKyqzkocOW1UTnLbMIDCxsL/g0UR4JT0CmjP2o+7R
Kemq+5F8Tc1f5h/PCALKEFmA/2RIJt5LM0/PwCOfuM4XnSUdPbN+z/dN98DRuDncAwExvLjhdG8O
n/ruLSP0qDhDoYvyGV5+gWTsa5Ov2cTLCU7y+f9Iu9IeOWFl+4uQ2Jev0PQ2W6aZSTL5gjKZhM0G
YxYDv/4dondfut3cRslTpChSpC68lctV55xKk+6BN+ihx3+mBRh2YXvnGu0dF91LW6wxVpcWEQkQ
bNeZpgiFhUsPyNJG9xRedydlctWoyhE9APsbv94e36IVvOiRpp4bJnvS8MBuT9AFmncny6rUA9F5
fbDAS1vBpenzTpdnEaRREL+h5IPmzNJgUqNvO5bp3UlkIG1Z2VBAmW3ovpnCTjcTy7t7xpXpCZwX
J0gNrbwz7Bh5Ec1Fz7zMQcPaKWk3eOOrj2Dn5ahYUvdAhhKNctNJbBsFTC5Tj+vPdeGRx0qdur1I
sjXU/nXAAajwjHhFrhuV4Cth0hFPAbPJ3P5EFZZ+GDVJg1Jw7VMlEu1+atA8GfJVBOxOCNeCS8+m
9qhBse3H7SW7Onf4Cjw7kKaEQCCU+6RHTmc4fTPmRJzMwjhkoEvzNDm07ZrwwdXOmM1gXyBnZaBp
k1zqVNIRkBm9Ezh6FvmauK09BKwSQEvfHs6VV/5tB+lWaBHOyRrJSRpKWSRi5OJUQ0V3Qwz6q+yh
umOSEZL9WbW5bW1x8qBP8x9r86jPYjc9d60yQQBxsr0yDjybKOFEoN/JkTjY/ospFEVmOhxS1tIt
VxY1H+K6ESckyP1aj4+E9hsnm1aqlMvr9MeMFCnVAHnkBiQwTqlrvYAcGR/13ktXXryL0wZ+J8T6
9NknS24iUzvBsrTHtOV8V2pDaNf8KFwtvD1li3vhjxkZlNN5ZuH24FidWv1n2x+FNwZ9HtX6sGJn
ZTiGtDROMTFLsbA0Lih1DrL7OfjLdrvW+Wz2ahdeD3kVnCGk54DmAN9HuiGZV+hZEQ/ipOZ1+lY5
MVTDUh73vlDRNdMEWncTZ/q4QZ+FtVf1wgihfIFaFJjGgKvIDpcw6NM6lAynTmkCl+BhZPMQnZVX
ngRLI4RIGTyFOtPOZZRRqmWYNa0akNwJmXnSm9HPyKAFPMXQOheAXfq32H8A8dEKG34CkECUeuUK
oM4ayAHp0wAIgkH9mneV76j5zyytgJIf2nH/11vywpx0c7ncMPrcFsNJCLH1nKnxWxBdfRbTYWPF
7spFuXCYoVmCDYNsAWhyV3CZVuelkarDqSR0b6r9DsWevwXyzfN3ZkI6ymanC0i/6MPJJl/MRmwa
5aEwv8fxmlb44g78Y+f3ZXrmaUveAR+rG8OpIF+gBR1qBTq8eePfOyb4V0QWaE4BoIGsSO51ues0
rYMNCE1to/3Qmtd4Wonjl0ZybkOaMdalgygrZTgNzRikdRF0HJnS+PPtjTY7A9lZQJPyN6wGSXXZ
WZQKA8iWp+MJjzs1SlsIcyMky/c102io8Ex/tONRrKSAl84viL9Iy6IEBsTZPPSzRaq9tuvABBtQ
VzVtsUGhiuLMpvU4bqfM5D8sJzO/VNXAtiJV4uZwe8hLARWwCgCHAaKsIgCd74Nz88o0KVTBzArk
Td1prxj3FkHepj/0/eQLPT911t4TwW2zSzONcgmS+b9z7XLeyLagVpCLfDyZ3clU0CgaPN7um7CP
In25bWnhPgNNAinUWQ/WBpXtcnxZgapJ6qXDyfEQK7ox38ZVYftORdXAiM216vDSajozHcpDmDon
5i7NObQYRakY42lMjObkNWLIfCvndr/10nFCezHuGoM/JiPUq2O7StYKMksTixsHmiCA32NVpWvV
JFOhlb0+nSbG70WdbVzq7UH7/UmU4Q1+dM3FXNnDQ960oBxsAgKBYrg0vb1qgqgDgM0pRe/DEX0J
oaAV8P5dSX+U5fe/XMrZFlKN6HuASgaC4su51YwJWCbFxUs0E9sSMIp0QNORPjno+sr2vD4VMIXC
DNofoP0nQCXSsKpC9E5j8P5k211oiwds150ZD9su/iAO85MOSZw0e+nsNQnjeQwXLshEGn7OGQDH
gnzyFWyL4rYrBEgahCXBkL276RGkpYDgDn/rY2vX/XW8B64Zrgjw3QDugL6GFPsTCIJNVZmpJ67d
Mwhoxyl71od8W5E1Uv3VSfxtCZLnkMJEiyt5aC5IfLyochUyDl+g41aPuzzRfbYaEC1MIXRqgVrX
8WJHcVQ6AomWDQM63qqg0TmPTG9Dm+ZIxPm1w/0WOo9syN8ruhI1LA3u3Kj0BNASAJJByFRPSQMo
e3pQkw+c/9F4/+sjAM4lCmyzFgae8VIolJdt2kHISD2lH6ra+Xr+2dbrYDRWboUrLwYHBpAPOoSh
2SgCaOlSYFA2FlrRaCeWpm/6aPpttaGm9mim/X2hB126JtNynVIHQACsITTZw1sUcYQ0sKTXEtUY
TPOE07id2jEwKmvnEi8odeLnig69ySFQOxbVKrKU2Y/b03oN5IJk+NxrErM6y0DKjyv0mVQqy57c
U9t0uzZ9LKGyXHKgQ2hYqZGX/WLDWz49l7va2OdZEdr2N+WT+7ddV3BdoK7owr+B8YNvkc6iN5Zo
5ULs+EQUDsFqu1TuBPIQmAttLa137bdn6jXmG+RrRDy/k+Bn137mjnNdTE8jqkIM5N5TnlB7GxMW
xMXrytzOX33p0jCr2EnYsLiArx7hAgwF6oxdFhkNsY5JUn8VItMeixFCJ1ap0C8e0bXNqBokaIg6
HWrNfmrQQ+tYlC2SUMqabu3suy++B6BYZAOA18CbEHBJybdbzEC5TsP39O5T07+IUoSFY2xXRn2V
eJ6ht8BjAhgIIA80Pi4vK6ZrMSLvPosGaNR204tDIzRyh1JcWOi/KsZDXe999AC9bfbq8TJbRQew
36wT3F7SDlL1xKl0grEVdRJaoxm0Vrn5/5mQfINpKUWldG0WQbjGj42PLF3rQny1N3+jlnHJI0JE
PVpuSJWhW65d6LCQw3PPeKtN6kAEtm7dExogfKN6spK/uXLekkFpRxCSAp6WYNbQWdynXnLM9Xdu
f7VZv2JoaevhXgcEDXk2XO/S8jQZJ4VuDVmUgRC66e1Y8QkijEC46l/DNX+P6Y+peaecHXCgkXWF
VjA1kmhUXPSqiH1EpyvJh2u/PZtBqIm09eyy5EvdpkkxTHqMw6T+TCptZ6ftc0ONhwzlV8IOxncB
+QGIhTwWzlot9LqGJdmW7lwSG1yHtlcWmU4wkSBzN2yrdQGP32vloUZjseKQ9P5g+QiDb5+BhQ0D
DT8QqmacEMpn0jom3MpsrcfhVh3QL+rx5JmD55NSewYBcA28uLBpAMwALBZOBMhA2RhggEohMqwk
N0gS4HVxUixS7nrXWBnVwrlDcn1GMiCVOVNdLrdMKVyCD8Faak9WF9VmiCZKGQ/ptGJncUAADIAF
gboV5u/SDrGc1CgzJYsQwe0V7xUNGnJXW8lKXEWBCGYh3Y+YDKgZoHSk/d8lHU87TvII/eun/D5D
l3lFO+Ua4OiFP7B2Y6xxO5YtzsoweJrglSJtiia3aoga0jzqu6P3hZFnAJVBSzbrULd2ysftHbhm
TBpeyUelzcHIi/LUC1mMODpxA2fYOEpEPXDwXARpSXDb5tJhx5z+GaHkJ3uL5x3JMcIkBtLRfKlV
fwBP34AquDGERfwzEVuOV6+1RgO6hln+Xs0/lqVLh9jEUIcRq6n9QPPEQw9suPJaJ2OUt/f9kMCV
OoHbp4GXP3ZNvxINz3MpBQwXw57PzZkrNUlfq5RjriHTVoaE9VOYVdANWJndhYgBoS/cCgiBKCrJ
EQOnDA3v8zKPoKFo2r7u7Eh1yHT0PQ85Ol1Pd2LFeS/uoTOD0nKytLVoocAgjx9m0KEVCYT6Gh7V
kOqoXvI8294e4pLbBM4MGGzouYKWJBlUtL6CCAH2j2CPg9hq5S/yjVcrRuYfuVqtMyPSVqmNJB+T
qsmjuNbptpvs91TnGhAbAADcHs7SBYQVm9tPIV0wQ+UvN0YJxklT41BELQqimnMct/HBuO+aV8s+
JvmPmu/HF16gP8igrhzF35Wr61H+MS2N0ml0qzRYm0fu8BSTn419Z7RBU4NslPijetfoG17/sF+6
73kXmM3nxEz9+Adho9/Uz5b3xXS3OVtrtrm8vH++STonlEKoFU0n4B5yJd5YdQHRb1TlNopnRsq0
JlC1OgXSNYIcDfoEOBVcYJNuuSng50kPaP57YvWf2jaDOwQZKmDsOPxKc+0g3P2gbfNijw6vrAK0
f4J7fjaMQ0fSze2dsegx/mwMmV9uIRtu2dX8aRYHKXrk2aYxUeK8beUaoTV7RagvzfmiWUd+PuBn
jklJO6VNWpTnbBqq3mM8kl3Vv1QG90d9W3uv5JDzVzTcumMfbnM3dpAAOUBNRXu7/R3LK/HnO2TP
BRLH0KkmjhwEP6opsLZdic62D8QecSqeqP1o55uWNb5ubdBIwh8q9ADrk9B07ovmWYn3nfIdbDzz
tPJZV1mMy+mR45m8n5hBbExP36dv6IxYNvsx3ZP6CUFiQ6pns6uDyWZHzvaF90PP39BVKdNOSEyN
BiSfOtNP4z0bt2W9IVYGZMZDQiFazp07Q/jEHUOaraX/Fp3X2UxKMQQxRqC4XR0F1ziZtmPjDr5Z
xzxoHbHWvupKkxGlhtlpzeVJuC+0GLrcPYRy1A0duJDSSPy8okFGkwMQPoa3Yeq+TSfkW16MaWu3
weT2fkxfxmSm35o0aBDZOK1Pk5WddJ13lb5JciHAp1gKa2tEba6ya6Y3E0o1WZ5tKmXaGu2Pgrg+
678h9bW9vVcWXfn5ZEjORBj6ZNYttnCa3FVlZFS5b2RPTo3GMU9VtkVSOz4KtmHOfbZGm18Ku89N
S6eYidpw8gmmmap8wVIoeXJPGRpcfnX1Nfb8kmM6syVXBG3GvbzFn4ijU4+pZv6wtoOXLoFzC9Ij
wjRzkCI7rCDVxz0Z9QOFQvgEjXrVSVeoBsu7BToekHaeiYkyJXGanJbXvcijBlLSBFIom95hdyyM
de4X3V6Zvo72WsOsa/rrvEXPjEpHVLFRhmhQkI70nvojQwvYPdcD/oJGsOOxSjIfbwxgpurq2VE+
N3Rloy45iHPr8wKfufxyaIijN8Mc3bjVLsFrbeMNJjw7ehutXS/z+1mOMc5tSeFNCvJyWaXzfV7d
2VNA1QdNBdORQorOV4b7XmRBwp/AEVBXAqt5x98yLHkmbXCGqRhhOHX2g/GrxhPKCwa/aONd5nw4
L7fP/tI1cT5MyecUimdxhsg7yspHju5ueSeCxPgW9yxIkwlx1ea2veXRAS+Ptzw8r9wVqh8UXQEJ
Gn73YNUHYOd6M2BiR9uNGxl8LUuyeOLx0kbqFexg5JwuNwxQyR3lsZtHoGJ7viGyyZ8sPCluj+k3
hehqyc7MSP5Tz0rAcDJcXDl5Sg1fm7ZO/dR1RxwX3xx8Yf00462hhHbpV2PqG+hZsdaI/TqJP5/M
s2+QHOnAPDJZOb5BoFnyzrjTNF9FZ+iANV/4h/GJbezikWgvLjs2SomSxpoAwG/Jlv8+CdCpuZzr
JO0zhXQabi8Vyetj8tqXvuW+duC7013Ntmaxb4tTIe7d5+oLBDo85ZgRaJVAjKHX8x11Mr/RP2X1
m3BPOR13/681Alzo8vNK0nV17OHzqLoj+bbvHtN217XvU7GFMgR3t1P8rBT3rdofVGXa5FPvu/Ua
AnwxiQDdJfBBsSlnYYbLryA6GueoiZ5F3l2RI2unj6GZfVDnvmy/5bwDg1LbcDe0+rfbw1+6mAwA
sqD2DFA2Lo1Lu6wdU1qXDRKiVg7e9pNKX6HXGkDUaMV7LZ24c0PSUcjI1AJcVCN9PQifZSKw3M+3
h7Lksc4tSBs97mvLaRsMpbDQURew50ncF+RJ5O91ubX6NRjqojkIaaD9Hh7tYEhezhzVMlOxxJhF
rVYHUFjYxAXxaTNuYsfKgwp6Jhsj5ysX3dJygX+uwi6EFYBluDSqZbQUtkAyMidxYPd3aLjeJs+2
t+L8F2MIcybXAcaAFsgygxaVKbMfDeQk7KJTEeopwybTs+qVZ/xeh3TSM4SQR5/WtXdvaKT9ZBZW
fri9nPP8yW7j/BPmqTi7073GNRTa5XnkaBuTt37aHfpy9Ev3TjH/YW8CYYBqnIl0PbTPL011ajuU
ao2HaeLW7pEybvl4GisrN9ziw9RBWIaFc9CoRqbQOE1f4UJAEOiMUZ8cRf0Zm9KYftU/S0AqzGet
K/zsY7K2+XusboS3j1kontz32/O6dBDPv0I6JtWoAXnZILBOEtXe2RX6b5YqWcNfLuYmgRNBKRXA
BqghS3M6dXYfNzlCMpKGhqMEQ6+HlgKm5qcYzzfLDWr3AY1y2o9BXQuUftel5a1zblvaOu00CId7
cwZgeCrRKyxulWNX0QOFir167FU7YEUOlsabzn5kPQlGbVugoYWCvP6hb95HC7zAvaUdmgr6/90m
ib8rLD8UWr43MxokVDnk4Alk/e72yvyXOUMUDXQNMFnynNk2KXk7IgYSNEza90p9mCZrr0CYJ/an
z2lxyHroarGt8/m24XktrucLyE4TLPK5//Tl/m8nz2tU3LVRk5qNz4gHjpWR1rtRMeztbVOLu29u
ePC/pvRLUzYRSEeJKY8GIPxCqG9Ne6ZpK+5r3sK3xiM9Rnq00Xa8VsVjhGl7sGP4GNhJ4adJHMXJ
91i4oZO4a7HePEm3jM4jP/NXPfDuukqxeC70DJPYCiwIOzgGHiFdtkkMtP0AesGe7sF+VPNxc3ta
l1bQNUGZR6CH+p8cPRMb8DYhEM+aw9CFemWVW6VIlU2R2+U/+GVEKBATgpAtbj5pnArw1pXXenNO
gELCuTtm/QaKlaHa22FSPv/DuED/gWMGoxfp/8tJRWaptsc8LSIjThsfZdQxyEQDVaVyWnsSLE7h
mSnJL5rliAIipUVUt8TeFXjkhEWRZFuVuuPKfbPooFB8+8+wZOlatSuUWM9tEqmMQ6e+dXlL/MRr
nG7Ls36qH+JJE3Q8KhaSBoEqDJP5IhOQQkRnACssUErIQgampLE38rjQDnRyku6u9fRB3+hZjn8n
RmnUQScchT47SZXxX5qa1kjY2PqwG8FVqnyr5PZ45wodgi+JPTT1nqus4dBaUNEhYxrTam6rAN0Y
Z2X8SzchghjE2kBrAd8kE3brqSA4gS2JuPuh2fwIifwwNqG6NhRqpFQ/G7QPTxUk3ch0343lg8hC
s3gpRYxmxT8HJYqtDy9rPm7vtYWAzsCLF5QBAFOsKz2N0hOkHVhCI3NW8QZLu1TLrU3G0GNbNP7w
mXi7bXBhx6GihWAOuE00npKbrVQp+tfrfUajFlK5Qeo6P1OWfrc0unZkF+f73NL8JWe+yRJxjCaN
sDQeRbHvqh1SlfH4alTVBl3GK+WhDBU8OKwwhq7PZ1f9Yol93m9y9np7xP/lQ4A+BFkCTYXlm4a6
JXMYrWk08IdBD4shIOoQemiq/qp/5ae6DstnNDvMwUpVR59kp1L30wFNyU63P2QhuJyLif/3HdI1
xJ16ymulohEYzb43brT6DoWPaQiSNWGMpTLADPOauXlzp0UZn9sSEyRDu8Xcx5/4wXYfWRcMGxV9
fTqfv/E+0MSP9nMyHEvQ84yw6j7Vva/tHL6dvpVrMKWljAS+5rfM79x2VO7xR8upJ3qNr+mOA2HB
FL/1yh11kcYd2b5V7lAISq03034aOnRD6hufKNnRSlckzZYSy6C6QS8caHBQ3uQiRDsVg6IZPY3Q
pvH7VIJB6nLf6UNiQYlio6NHiBaZyhv4H8JY8z7zBSVd1LM+H25KiNQBVijlI9S05yUzJxoxt0Ap
qrmjkFW7vb2WIjlcxOAB4c6C+JysE2aRsUFDIBWLPh1tFkCGtUFm8D61A+szf/XQA8EJubWSmrx2
YMB14GqecSrI/cqZDL2pndw0Rx4RqG0YauF76RaZ8w77jGY+BODDlVFe1+YhboQ0szHro0CpTIob
LWG6FLjPNnKzQ4r6RwdN53shTN8Z2EYpDiDMj9YKgmWO3S9XDzYhrDS/gGe9bym2ayDmUVdV1UZm
bt1pOXDoXvrBe2Pb6+zX7fFdbxSoSEFECo9gRKv6b2d25jXjgZqZa7E2Shr1HtqWiD+ylZD/2g9d
mpCCDjcXJbPHuo0c8HJJw5Dv3Nc1NCo1VNRWDt3KcGT58nIs7M7KYGtozVNCiq0RryFS1kxIG0Jl
dl5p3Twc6LNZieXnyZfba3K9x7H4CHDB6cPfIABf3mRpE1d1bxGsCRtjX9e6TQPB7Ql0XItUYV6L
X57KV1DsazalywLlQBPsVdpGNM4Dw64PI3izJf3UAqjf9SgFmvvbg1yaRlCAQM+ZW7ChHfDlIHMj
d0qzxDRa02iHo5NbPrfVr7eNLG29P0ZAc7o0ogn8ZNLiIFmNGSpTZHk9roOI9kG31oBt6cyem5IW
TRQMxd0JB8ltfjBIyzdk+6qsCi8vW3FQ8kcjCpxZyTNoZp02WQYr06BsKNtlmrHlRv7edmsilGuW
5vU7cwyel+ZDpbdtVJVe6cd6csqgDIAa32elrlZYkddB4kzQBS4QHEL05pOxy1bbDkVujW001smm
TFH51t4nXCC3N8PChTWbwTJAb2GGTkhbTghrYtoEMyl/SNBmUdN5qHjlgbmZ76Sh7iSPaWwEVWJ8
tdgUDsnw18EwPmCmowEPD5ah3AsxSyh4VKXaRqR4qzwMk9wn6RoCZXEyz4zMJ/1s4ewOwnI01TBK
T9mmIr0jivhEldVmWbPbvrykoMyHux9UEexDpPsu7cSJp3SOGWOD0J8x3jIACwcoxarAUfMcerfU
J9NPNGpB+o8CWhbmPQ27CimpKn+yiirQszGosxc2pSue5beTv/Vl0gyg8FVnHXfgPxFybhS+iU8c
WKhf8RTSR2cvNABiNs6r82j1W/vDjdy48S0z6lZ29bXzwQSh5oCIGHJdyGVfTlDXmqUbDz3wtIUX
pPqnQdfuCD1C+tuyV/Ous3+Wxwy1M8iIgBaCnLY0ZkVRrLExWTcDcabMH+mBF98rL7S+JfV3RMQ+
UBUK/QnC58oor/04ypmgPf5ufQ5lH/l2ZwN4XA5Qw6nzzbLvePG+cmqvAzAYmCkkJjK6YAZINxOH
kndFzLyP2kb00Nxnhao99AUqIfe0c71sh39775ridsbGpO7k+HZRO3tdQQF2c/tbro8WGBaziiwC
TwCyZYUEtZiSwo3TIUKeQss2IEpBMWm0VbaBkO4aJejaAcMY+odAzxrcagC9pO2jUC3R63KIFEIO
Jh2bgGnwGUM+jP5QrsWBi0NDo1YQSFB7gZu8tBYPU9W5DRsiVOXU42jH9uNgqsYB4jX5p3+YRRBH
0UgJKCQEupKpzFYLqBtjYCPYxYCDk71uVcadEQPFfNvU4hyC7DR3/JojaekIcjeDEHesD1FeZY2f
6Pu0YBZQeQOElMcpvG1sAR8yU3/x4EepbMZCSnOI4otAaMjGSB0U75OX2A06VlsJyMfgfHpTkDgj
Kz4h6UggC5XwrUNbhx+z2iHvrOuB93WqmAzoj6v1L62ghH6+/YHXRxXfh+cg6J5QK8Sj7XLieddV
UwmscRQDqHNHHbOcwb9r/dWu5xyUmbmLIV5oM2NRClGcKXGU2lDGqAbm9w7El/FoQ4EZIsNN9qKa
YrU7zbWfhUEbvEUUKUFd+C1/dHbhWTQ3usIwR+Ac7kl7R5qd9iW3vw18NwBb6JqnAfoHra8eWJ4G
SEb6Ynjm6UdtrnFDFl78l18iHdmJ2VbCBgPY9CQ0ujv7u80edLyP6+/5Fm041dLyyc7rnr7fXteF
SualXWmbQ8VLmZCAG6PO+8rQfaTYN9OWxlvk5L8kP9ZUuZYWGAjuGVaCDp/QQbrcRkaPBuq0Kaco
K3RUGapsBDIofvKyOvZ7veIrL/4F2AAiQtwsCDHQRxntHC7tZU1LRtwBU9QZ+sbOfhaZX7/Eh7dJ
23e9G0DU1t3entCFg4ISKbi2CG3AkPSky3T0tCYzhDoh9rWbba7mbDs67RpaYP6VyysbjNYzK9I8
1sRLIU/TT5HLq4Br8a5iu+6hMIDXvnO9fOWBt3RK0K0Foqt4bOESk65R0pIy15g3RZ6b0EcVwbBP
Wqc+aEpj7Bqzivo8rw7/MI9nNqWV6zUuBDwRbKp9jmIoG3a0rtz9v1hBqQEpDKBLrjDICCjR+zJD
Ul032wfiTl8FarIrRpY2/Sxy4OG1iiBH9mpDgQ4MnYrMvd4OyUOiOVs9Nk7EccvNmKHx7u0hXd/G
2BqgskPsaa7YyzcJEk5KFTOqRhP8uC/crv2BaS4f0Z2tXru1ruOr2RZUvJG2hZKDLMyY9OZkNrE7
RRM0wA4D2nOgQtFUAVpgj0FZqMnnvkWe2hEMAsScjEdHePZKSLA4uyhJoH8UegQiYr484jOsUnME
HugTMl3HvHBbPzO6EVp/FkLnyf24Pb2L59sFFGe+CmFN2pdToVPIToLe7fRDs52opvouZ8qK41qy
AtydM7fExHvdkLyIRRW9tkQK+UBHPJdFUUMwujv9/UjObUgTV3ud4mQEe7+giuZnfZsEvbeKc1jy
VIjAIdpiQJoCodvl8jiFU7oGHWClh/IY+A3NneOO3iEeZj1PFQ3ZCrfxQp44oEKaHDiaZLR9LU7G
sJ5EEVqZ4m1FI7iv1eO06RQ7e0mYSYKUoLHz7RlZOjrgFiI7DHw7epJJdyFKL3XpUV0FziWONxD7
BEG1BZG4y0kR/YspSD+jcAvBFVm/B62OyqQpPBVNi7sx0Enav1YNFImtEQW226YW9xLazUBqaWbd
2lLoNlhWlpHGwF5Su+RxQp/x0NRb9V9205kV6Y5oOTWcDB470t3O3KYdqw426czd7bEsrtDcvxyl
0TnnI+1ZVydDX9iJFmkUfVRyiFOGbNLzR+Rd7JUjuFAKAsrkjy1rdn5nsSEzUdvMFVeNKJ7NyNm7
vOzvtWGsxD4xJrW778fMGH2lmXoOFfeajnsj81C40iA2hioWsTrkgaD8jvYKVpP4LbdAbanMXG39
f5kVBxIwKmTLoTB/+aWdWnVKq8Uq4N0FO2qtY30dVdE8Q2PbW0mSzxMsBx6QAQVgAUE6kGDSEUHp
32GtV2hAceivw2S981o/pVaUaABlInqea5HtSki1tOggMc93jAcJE7lrNU/NqR4a2BR8bsJi1V3A
lDTdop64Jo27FOlAlGxu0mtDTkO+qkeEA71WMS1K89LP7lp7M8Rh32y5WIkJlg7luaH5/882VxzH
BSQtq3kjl59omgUkoSvZlYWLEdcTaplI6kDWRhZZEub8npx3RdIkx7JtdjlYjr4laOBUr7c34FKc
DXEMuEzwUA0Hu+NyOGPPU2/oMRwVmmuBnvQbu03RgH7gw6NrciVos0rct9w0g9hyH2x0lvxCFYOt
zOoCmBs5AaCDEatir6BP6+V3MAIyTjLkGuqWtp9U5GEwwb3SP3OX+ABzBvXRbEGPTfSNYHjGjvZj
Q7qwI/0TraqDUibDytFcOC8XHyRdf4xXniL0+bykaJ2XbXVS3cWYhW4UfiFG6Bndm2tgp4W9NdcA
MXq4A7yxJFfsDsxU06yBzYRuzPyTCsHU2+u9PKo/FozLaR7w5PLQkxA1aJ7GW4IajDdEncheec/x
Ys/Q3jW+r701NeKlLMnFyKRtNiF3yQhvtWgsP+zii/KYeEiTTONLrpq7Ks/8qkUD+CzwjDoEH+QR
vUQyb0V5b6EUgMmFzDvk3hFme7JYWzmViKkV+AgAFYwYipKKCArHgqKwBgxMSZFhi4+53W5jbbD9
MjfujWFNf2veNpIbvvgGaVs5DW4Ub8Q9yKFw/V1VVLz8yr7vvgw9IqUJomP3ouj1zUTLZsUbL7qV
s+FLV7At3FLL5uE7QF0q7g9Er4HpvE/k7zOm8zyjSzuKHgaiF2kb8ziDcC0a9kR2e28akdJszXFF
WWXB3V+YkPZx3+uEjKKGu7B/kNiHnIROvyfCxf1yuH1ilmftz2CkndtSYQnbxs6lU9BPdG+51K/s
6gk9CW4bWoAQXU6bdEMjCBxZouJsdsgK1sWB063dmIFh/tRRHVNSsdG0QMmNT1NBt4O7Y714QjqL
m+N27O0vJjV+Wpn6cfurFh3G2VrO03N23Wl4LGnUwkS72luabdC9xTeno8i+NcpTqT0ZaXTb3lJa
C/Uy5PVsCDaBCiAZLLs8y5E0wEXe+zz2QdcY2Xf7g+q+q/ucnZo1HNOyWzizKF09tJrUcZjnvUnj
kNW170zejhXP2ZjsTOV7VdyLTt+xSq38pv9stSs5mkWnf2Ze8ggdrcfUjrsZFuTxXepqud8kdR7e
ntfFA4M6JLILkEnBTXu5jq0CDS7FxTY2IfM5QjC9c/VQ0d4oSzft9PW2sfnHrpzcmTFpDZOuZdnk
YUZZxb41HSkDN9c0nxJS/Mt9dmZJWjvhjI4YB1iarDak1nPhhtzYN/Y9dKwZmwLkalYsLvqDM4vS
cnlU0Fw4sOj05c6N92P/taHAzvfb23M4/86tOZS8tcl1jVi/F4xTP41EvlNb9O0wE7/I6o1G/7rx
FKT0Eab/Z4PICbV4MPOitTAudK9tIJ1oxmh4ra5EtisbQ8ZVUa3K4jHDLtSFFwKNUXiTH6uvt2du
YYVQgzX0OdODt6YcPlPhGV0MncOo4ty694AQPcWVpb6nA883ifCsv89jzUVxYJ4RrXuGjNwxc8Nt
0xr2emc3WncDqNaKXm5HxdnfHtiSb7ywJF2swlMrjoSZBoZuiG63taf5ZfmQb8z6rSFPANMg8/r3
YTByZo4FMd35BSfT6NC/QhsqdECLWDmJg8oZOQFlWG49vMPCtlOnE+RuCRhTpjnsk8Fck6Zc2DFz
ax6wlyCJBeFSyZUoPWntCgmSqMkY8Iw8JC3aSY5tuDK1a3YkR0I9p2JGBTsoN2+sNHnqaneTuNOx
No6s1YIC8hAWtRQfVJYnJryDWxRHNS12BZ4k/0Pade04rmPbLyKgHF6VbJddQS5XV3W/CJ1Kgcqi
4tffxbrAXFsSLPRcHOAMMH3QNClyc3PvFcRxizGzcu3eTHsWZTI4coRRr2La4XQJlQexmB5jyHmP
onyMU8VucsElyZYH1OrJuVrsWcxJaIzWR4FR+7T1mBZ6AfjmFLqNrBs3Fnxjvb+2+lVeMZAiMfVe
FEEyjK1emT705mlSIMCw8V15IjgLo9cL+fX+vRqn65Ie/gqYkpB9ZvpHV6cP0G21JrGAqBPSrJTs
I8RV9Cu8AvQ7FHZtjZYbk934ml8ZyNWPUJuiK1ByF19JVlpxrz4YQ/2kJNpRZR2Ec9oDHExcJm+t
8drjHpNHa5pb7aJLOjs8VdJpFToOWOTIgLIJXjwxcNgAwg3wZMehsqcJBnmqbg+yYDfmlv7TWiEO
innwMVQ49mmByTZNqrKqM8TXvO1h+pA89qA+C3L3NDUaStb9Dv14PKi1YzOdlIa+joliTfFeI5PV
bimgrn6Dq9/CN8rVN6gHkQ1igo0gp14vJHYD6StHH90EUlvQxaD/zaXA0bxov0Encf6UF0JSpY1G
8OAdvley3U+eqFh5u5E7SjziL7b31TCzWTWi0eQ9NEBf87QBrj6L4Xpb1iyC2EfSEZCrYcplJz14
MCBGBnamDqXVsLJ3ZaMwncaY6APkJYIdpIUGt5PG77E+wBPSbIKHrM0Ud5ImBmHFYnLiRumewgx0
wfsndCX95eU0rv4JSUlRncWcHoUATVFC6ZUG1TOri9ewNbZEStaCDSTdOB6E44nm5IzYSNpOFxOs
kjaO+1gO9YPRwPoZ7aAtBOUaHAAVVAB4IfaAOuSc2FVAU60R41J61an8Ayw1EG12vfQkyYmlmq80
lpxU+BlVqBvSxlWHIrRzILbur+ki2YdQJaqgqOfhxuRIotu9DpD6FMR601wEtbQE8ECVOHAC+bPU
QieUzvcHWySqBiBLqF6D7oB2IowubgcjMRkVkXTNpaPlK6kkPx4KLyxZa5VQ9yVTiX0v9MLu/qjL
2MKHBUWday9yed9ZkT+sSD9l8tBcmmn0DNbtyvRUUx8HDXV9j40fdXoqhUvI3E7sdn0D5Y2dom6J
e3ypcd4cQPwMYPUBnuJ+Q2Ao3s6eNknUj4bZXKb4bXqGcR8MANJup7dWoFqKO+5C4ur5qf2EMfNY
HmPNy0S39cvSjdQHWKcIvVWdInEH7c2WnmAJImZOOxzF1GrJc/O6JeC6sjPA1EErCbkUCr7zhkPW
TlVoAox6AZJt0Aq7ld512JyJBWIFosbGN1pcvrwfB0NWqJGoIj7XbHGqZuwDwHybS9KVez2vLzn9
DpovOIhsx8LwVFCwAUQV7NH+k5G/rfHep6Kz8SMWIZL/CAWoFTDRDPwz259JwKSOlFpzocCBAyZ7
kKvED321cBJFskcGsSmYRZmdG1S9bgFn+LHxA1YOCEfOgI+D7hdE3GepZRBDbt/IY3ZRkvegZ1Zf
/IUS/kHOcqvVBUsvn0saHYZvTX3oy8cyDfd1BHE/2VHDj1ikdikpG1STZTkWa4Kekwy2K94tUEy9
3bUobKttlcnsIkMfrpZPwO+QcDcgL4LIc2FCt639jIedlrxUwmAZWelSWdp4C/J1n50cGX62AgDt
/AzNXb61HnJDEKppL2FRiVZijrIFxuZgb6w+n8piGPAQZa5AKcPt7Haq6G+MgiB27QWKl01oZ9Sl
xrdYftIriChdgsIRCqdt/2yMutx05peuPD47th4s42ajmklLhQTtNVisTJk3Po2DrQydpapHOIvi
LrQ0axj202ZevTjg3CfbwFsJQuQ4cXPqJVQYmDTEnfkaFRdDeqwI5PTr73H5mKLIfn+Siw8IyxwU
eDnFE+58IALeznESo0lu1Yq86lJkVcmvbMv0eDkXHFpwviCSjy8H2NntAGqFdkVdd/FFZqUlq41l
lJ5hmjYinC2GW+6Pa6OhBQvVJPDNUQmZJcsKATsAbwWMZgCMhYZb8V16V6CjuKUbtDoQ342A0mHn
z2NwqoxdkTM5vkhGxR0HskuJp2a1r+KNY75IeWHjjYiDRiIqfni6z055i4e7qpM4ueivkB23IiV1
i4BZFbFTtFcEyR2qjdO2NjUNvRyu9AD8y9elfZVkawngy5qQYkRrRHFYtxXQncsjrV/vb71FSMXM
dB6/AA9E7JjvjEYZNS2nLLmoeFAZeWQ1Ntreli76/SHdujNXB8NGB6USMs+Gzs/61aSGnmGfx0py
6VrTSow9ayeHVeIe2lZcTSjbAmQsXuGYHLr0QJsjX4Uc/mw8yaBmRrqKXopGO+RQOi+Cg0b0E9l6
PSzfh7OR+P19NbO6rXBfDhgJUC/ZCyuvar1AP6bVTnEIEpYPYQscuDW32ZGOarOUSV5ibu1kJdFL
Ozx18WBt1dSX7WTc9ijHCfhoyIXByLidWZzRXCwoSS6S7tTtMUsvYe8gHY1kasldDDVryRqnY0f2
/Y6+ouRe/m1M5/4mXc4Vv4Fzj3ACEZI1/iq5Wl1h6iNVJDG9aOO+1p+D+BhUj5L46/4oyyOH8IuN
CdgTElH0TG5HSdOwh8nAQC8R8YJH5amh+zHgtvD/ih/hgv/ozyPTh4Q7npy345RlF9fQ380vBBzc
yfDl9FEdn5XWNus3rgiebKze4s02G2+2eiXp9EFVMJ4QPEld6sjVMd607+I/+iY5wP0CKAwgKqh2
IEmdHbVYC0dZr4Xo0tS/BPG93Mo+ViYBijTiE/wScBfP9Ze63Cw6gKmji6r/GdgLyXdxsFW4XyZz
CLhAbhiAHAKphwb+7ZdBMpeToCySixieiyG1jORFTB+FcVeofwzJKy5KeFRO6k+zy2zUfO5vv/kK
4nAhwcf7B7xz0HQWKvhTHzfwNSsuIVSGqArMyJYu5XwN/3cEyAZhehhlfl3SYqjKYUyKSzGlzsBO
aYTruft2fxprgyDmQiIDRW5OmLhdw8qk2AuaUFx0NUbr40+lHRK6++cxoH0Ee2kYp+F1Pk94w5zQ
qiCkvoDKlKSmJaBrFG6J9q9MhKcWaOOgAgCe7WwzUDnNxA5O1pdYPCQgQNBoBwyzdX8my4+Om4nn
fUirQZCfr5aamnUFxCXqCzqEa5NUI5CFS1P3/zfKbCpCS/K+EDCKEgHlXVgFOFD3R1gUEbBMmAhH
CyJpBkR+FjzVwoiTJsAQrfgwKYBjmJ4m2Zo2WeELxNNHj9ldYcMhhshWlR/yfAPGsLqQnEcJyQ7E
1Xm2LlKNqnKYNZehY6aV6VUGp8tR3Jrm+jBo7qGBA7erea0EWjvBOIYo0dSiI6gQoLQh2w3zN6mx
UPaWPgT6o5t+tI0TdY64Jd4wvwb5GqNSw8HQIOygGH17tGA3ifJwgApJOdZ7VXgPtMQdpW9NsrUr
l1v/diC+Clf3rYgy6MhbsxeW452niFZXvqhbh3htKTk/j8OzQDCb81KiqVCzTCzZBTIY0Rm0QdOZ
pqjZ39+Yi7LS16KhRwkVCqheIHm/ncvUZ0MvwGP6ApuPgv3S34fmIdA/WOTp74liixHCfOPRymrE
XU4mqCuYruwI+Z9RrlBgOEFwT9OLU0yJA28EG1wTsE8zE//vdG7DXTH8VUeYIsPbrdibWzbca2uE
yIP3DVftwre//fFlC93gigjtRWh/dvBjEfst0tXankJBReUYEai6afzPrz41JMIVfUhoe4maJH0Y
WJEf6tyooWBumiAtiJWz8T14InCdKPDvgUyS21Cio4zq2e2AQt1MqtlmLXI5ixrHREel6CxEnonM
mVgEhXI/e5t2WnmBymH7kVOrwOPA6nWnggi9ozQue5OTo/jJIL4n/TIdCcoHp2B0oq286evZfe+n
ztZGGjqBSEHRXvpsN9IdmhuF8AuVj7C2uf2O36gPZuZn/XNVTpbcH2HbFAu/SlgnwLMa6THADDL5
mAybPuq1Y2rOaJ479EyoqwA5ojz0kpf1Nuk/y0PdW2JuiWRX0+eCunChMakrQmcWfh/BS9JYfdnY
AVgB+A/Txur+0mzXnozSnTRPPsS/kzA+GkC2QqVrCLaC3rzwg0/GQZTIShDbIco1f/3WdQbCx4jY
qh9SQfgda+2j8p781MleM728Zhej/Zb8s5Dp17CKhLoF7hPEdB6lrramXMRpwNHIl14F0qaZqh9K
Yn4ISfhoxpOwsS8XiAA+GqxDIWYKZS/+0p+NltRx3moIrpKcAhV7adTGKQXF0ZGRax+J/AyPg2Zb
1JeHn9keg3IDT2l5srGwbOv1uFRIh9odVCdjyzQ8KQkd9gb6J5TOgNgSXeQ3z0q5kUGtBBY8dL78
fWHxBI707WyhQZgptRC2F6I+FlII9eSt2syifcMX9HqI2ekhUWVI0xCwSyXuSixilIPeGO260KPk
obQLGMFa/a9uF/bf7oeYrybwYk158omKLLooc74NhNigmKZE7aWUXT21g12TPmV7Khwz+O5JVvAs
VK7Q/9kYlSdRy1FhQMTJtHAXmV00BhGCXG4Q2MTfw0ED9CG0lB+Cq8heHB6oHQgv4niCAHz7qqSX
trGII9mMbrwtV25u3sT5z4+YRde+gQV1pGE7GWnbuxFYYXYfy4XdaeX7/fmu7iDO/0KN0ABzeDaS
GQ6mVJQq+h+QqSgehZrZ9wdYqKJhA/Fch9OmgN9fGGwnOVreOUSaL6x6xH0cafVOTd5q5a2upj0b
3KK4lJVlpijDgdIv7AEphwG9FaEXUzzUWQD2Xb4vcg+mKfd/2drWvvllvJJwFZnavpZFeMagEp7s
peqoouDfvUTS95w6yvQUEK/6zh6nhzT5dX/gxRYT0aRDWZUjDxGP50XB2oh61lZy5aP5ZVKv1GxJ
Cc/t+AKnE1fsA8B5tkrTy8QehUHOosQXAHgVX+R2rnHYKIOilY0fkedw9AOTOIPynDPdApdtfIdc
mayditaTezglOmAkCe3f+7NetOYN/AQ8+RVwGyFHhyLQ7U8oSiOKYpM1fqsD42ARZo/CjxT+xFEh
eKJKbE3HpfwUj4e0OuiRU2UvEvmcRmDiu+rZhB/tn5BYMpzdyMYHmRc0v34Zmj7Qm0LrUl4klypr
azSpG19uIqdTThX5ZM2lHz+YZu7lYItJsTjdfCE0BS7lqJ6imj+7iCG8TwDWA6sJUrW2Eh3NIba1
5uX+ci9392wUnsFd7e4CuOx0hNan32efOussxnTH7CoHXiEagTk09RJpnweZXbX7fHob4njjfK1/
8Kt5zkIpCDSqGgJr4UPZNInynU4YdLtyWyfjoZkKR4xthZZwJ7Qy+v37UJ0U+oOxN4Au3SByguJB
gWemmbyg3SeG+caLYvUjcOsf9CBVCM7ODkQBBaJYS6bGn1CgacP9EDR2uuWctzYIsnL02cDKhpT7
bJDWMOKa6UHjdwb5BcH6ek/1KQXbz9zCdS0fSPjc8GlH4YsfLvQBbj93I7cRg3UA8zuB/dDiwA2H
xyluHKbspBB+Uwpy2aMo7/PMaeRz157l4UFt9/FLdUyCcVdm7DSlrxFM5dEY+RHbiduj+Q5Fg646
FN2u0K0eoD/o31db9azVfcIvW14YhpPqXCKoGKhmTKbOfErEI+1Vl/SwBo7GcxxqllIodma8kOYz
wIeKwD7M9F/INa0mfuljdByy1KKpJ320oWOy0kkVwSHY1fdP00rI5gRKuI6jpAwxhFnsYmISqlrd
Mz+yu+yxReGQDGd59DvNFvOf/Wa7lG+MmywEX5NX7NGPQH1sobETI1jhmRC2fvvJGFAxUPw5Z8F5
fOmH2kIWsI/Vf2QMIwaihi2CDwlBXF4wu90/g4yyea5CFASvhwmian3kmqFE7Wbbt4injLPJ8Uir
4ykCeBPS19uhhMKsI3GcBh8ACaeUYJJmhnZR7dtwg+C0cvxuBuJ/fhUCxU4K65IJg9+xnZ6WFkse
2nELELzIoPjCXc1mliAbTYP7rsFsevoeJr/KYCMPXq4W0ET8aAsgxGoY6XYSitSmVIfckl8UcbGL
1JIeWS+MjjGNBVo5Uujc3+rLyxAFCqAP8FoDDgGSz7fjTRCM7qhUD34Y63v2nAJgHwSNm0EtDFqu
tRUmW4iU5QqiBAzrGvDHYQOBQ3Y7YqcATt0J0uCnhhm6UH0ApB/yPxvz+pJiu912kijiNYNSM/dl
mEfIESzmyIhVLGRX6Yc6zQwPlWDJ7oWSOi3sR/cDIXSf1lpjNWP+2Rnt6MaD3llhNoQusM2h1dW0
81DZD12DDulODsHIub/8fLKLX8mZrvwxCR2P2XaKOzU2KzkafbPsLdOMbSGDcFxvOEbvJZtqgGtL
jxDzn9FmS9/ADkCVRiSEXVU4YaPulSbfaLqvTQjSb5AA1iEfCzXo26874mXc9godfRnNhOAtVrGN
HjX5myCe76/cl8TRfOkggARpFyhNAGA0C2E0DaBBkrWjH5WFF6U/hNozSGklzB6e6xc9HDzTeI+M
3qkG0Y7GH3FyzsJdAh8e0YF9QNr9Vr/nsW4ZHBk3bOSYy1gENNxXjRSMbBRiZsvQ63pmjlU/+hUN
T7GKYrpZgTQb5enGVbX2SdGQNPDigmwqjvDtemtFq0s9YaM/GewpVOq9lEVv91d6dQhAJbDMKCZh
oNshdKK0jdJjLpEYIZfPRRWTEaaNiSwLABxAiBYabgiOeZnTU8dCE6taU0e/CCDdFyAu7EJdZE4N
Yr4dceK1GjfdPidRbWfj2LjaoGYPrK4bO2OJtBE/1j4gHi66BFsXAHDmCjFp2hdlnYijrzb6s4qN
k7bZM0DGu/truxLu8SQENB0YdeCk502xNNWxNzRh9GOYEOdA6NEpd+v657iFwV87l1xRCpcLXKG0
eQIMEzRNqmQ6+U2X/K2p6eT4l4UioSNN5gVekFu1uWUOhcfu1YCzE8CYFMpGH2LAlu16MbHF8reS
X1LhEJeWZPyWO/f+Uq5uIMgVYRdpaDUj6N/u0wlEpCxDq8fPkgcRwoiS+BDAl8TqmBXivRkqf0Yo
fIxT+Ax9v0OTh/v7P2DtnEARBdQfVCOhQM9X5Cr/6BOxksG5mnxdTye7lsNyRyR5y3tuofQJeLWo
o2PHNa10PDVmx3GsI5JVsY5XvU73Yul0o1PHlsScINOs5FXWd2AzAQu/Kwl4nG3lyJN0BL62QXE7
pj96bZ9k1UPN5Nf7018WY/kPAzQClDMRuL8F8UxqWJ2r+GEDedbKM+oTdkRcCQa0b3LpxeqPfquc
tXZIsRBoEwG0xlVEbldcUiCCQBV5wukJXRLIHroihzzd0iVYO6QcbwWyF6QZIGs6G0bKzSEVpskf
hi4FjiwRUZeoasiGA8bcR3/ur+NKRoZMGIhqlG6wkefCwCwqqTmwUPDFggm7IqZvRkpUaMzK7JTl
SbbLalF3OxjCbETgldXEwGC6KUAAQhRrlh1kQiaLZYKBTRhVVKrmwd3Pi0b95d/nh2orJwlwWNDX
Mb46JiNklZSgKEa/pp6p/UXT0q4FnwLJJhiXZotHuhKGIODEN4gMFbMFFyCMSqFPzHr0dSF19ShE
IxD+bYYzgscuCOe8RD07uPz7DJHA88YvF/uew2qkegLNEoawfg13XcUfCegWrpqD4uR1yQaMeC0c
gHwATAW8/jjMZrY5IQuiZ0aljP5o6q7eFs9FnzvqkHhBoh1oekqIW6MT1b+ocb/LJ/aN4BEb/DG1
J0G1Y1Rf/dH4006/7y/BypG5+VWzvBYmED0hMS7zIQTQzegOUtI7PRD30LzeSKHXzsv1Asy2bWBg
0wotXuehpKRWk7eWJIV/UES3TOyppMfi1xtDrlymXP0XlC4Z5JzFrT3mIbwcpxhxhwl+EO7KQHDN
6NClv1TNvb+Qa4eSk3YkhB5EoLkBVCBOtKvlYvLR5G33fWCMHlHwoEnkqTrcH2qlaozWPuYEz0PM
C1K1t3GuGLUmEqZy8ikMfKRvGf2b6r/Zs5E48fTE6m8pec/LI8scdNv7I0t298dfmyquT3TMAbRD
g2sWzQWDND3E0bCqykB3EAD5bcRT6E4N/Bfvj7QWFFA7Q4zjjy7U5W8nKkV6ZY4i7o1+sLOz/FqM
z/JxkmLgWr0w2tqgq/O6Gm22QethKkNSaJOvVr3FwJKejNit2nDj5SWtnTm84MHRRJMeRatZ/sFG
pJkhVFF9pXOg1gFBL7P0TfN7Xpfwr4ytqXQTdd+R2u6TP3XjBHjj05dAthL6UDWHSkqs5BTCPEaa
ntThEpcGlH70R23Lq2btwKK6Bt8NoA7xPJ9952ColMFQg8kHmkSw5Fp+acG9tztai7YZwXWsAdHZ
Lgz2X9Q6gDVC3QGlNkiqfi3g1c1TjU3Z6GCj+PoHBcNfahwjBHwFnt2Dk73f32IrHx25AmQzkREB
JzOH01PShiOeMIIPRQvTFaMMGjusiN26TbfEo77e1LOXMLoYqoIo8WV/wxf8al5JYva9pveib+jh
RUuFzCkC5H/pIEr2NNYC/BmBIB1qknjTpGXupE6i19ZCtg8RyM51POQnqsXQ32k1ejSQw3l61/We
HMehVadm+5hISu4YqVifSloYbl63ZWpNWiB+yB186VDAlF00L7OXdBSi8xCFhiWkXeGkbRhtRKmV
XQ5IM3+WoRKHvspsl5ctq5KozWW/aE8Zqx+z8cWA7wSeyBsvwLVweD3SPB5B3Kyo4Kok+5nuTXUO
IMmEHKV2o7zYi/GTnoJb0sU2jaCNF3rJjzE4tjAy1Qfy/f5eWnlYcEYjXjYCpFhR7r/9vi1aO7Vp
4ocIYu40Cmq2W8iCBWAcZ+JmCL6dr7YQI9k0mDmVfaoeteJJrwuLIJfgyi/6AGvDJ11wRJQG0/HE
NOg+1laacBP6IDn/N3NFUo+UBpfeHFsp0oY2TKtkXxXISSadrdN446Gyvpz/GWL+XaUOqMc0wxBx
19oqHJQASro/iZWnkAxgsMkbv7AIW2xSeajLyciJ4jfDYdA+G+WdWcr4tw287HcF4Rnv/njLYIPh
gOREgZ0HgblKRMOkqY7UXPWxUbw4fx6yvZBu6Wctlw020oIuA5qBGiJwlLdbBP4ejUZBU/P7SGPW
mDMQrtE3cO5PhR/f21gGDDdiGe8W4F9z0U/SZDA1JJrqM0+rmNVNJ2JDl61WP97EZIvasrJu4G5x
a2BAP6CDMLuZU9pByzQOVV+rslMF6AVxcrnbIKmvtGZBNERFArVuALEWpZd60IVe1htMKShrrxFZ
DdEQBpqjMNJTPkSxqymT4VW0F/d9qWd22urRky6zYldJ8K3rVZpsbBg+sfkqAwyLKgXuYNxQsxuj
nhLwQ7pS9RvX0D9giVgpv3t1r5Ld/a+5DNaAvWJnaIAMgoq14PKwSQPbvBH9KXJUQbaK39rgqeMW
6G/5HeHGgTclkmTgiFGivN2aESehjJkm4qlVpTswsApLqmXTRZGm3t+f0cp7i4/Fz7WMTg+ADbdj
mbjRBLVRRV+c3uPGfJeHxIXJCaVwdm7cTo/tVm8sIImZMQHksos1aU8VCyqNMQEc5lIrDgXaoftz
/3ct5NPQTQG6HhuZrzSyWv4priJ4pYHRH6Mh4vegMrHAatr+paw+mmr61UHApUIhLO3AxgwFW06e
4Q2BbtJzXb0XQn+B+qql5dIfeTI23oHL4wz0iYKFQjRE+XgeNMSu72uoeEu+SB70rLD6sbDyxjbq
yCumbwOxyvFjYyHWNgMSL2gcYin4rXa7EEMf5mKCP/Gz89jBk6oKnKRIEysUqE0YrnEhMazuqTLh
mSI/R70rwNY96PRDWLcbx+yr5Hh7zuA6AQIsxwKDIjrf/0ZV0K4fI8Xv68CE2RKU6yqoK+67sWr8
QikFqyxIAGyO0lmBUWh7ooQ54OF997mxKjw6L34JjruoInMC8Gv2tqN1k2khiRVfF+HSHbk6+c5A
jGgMWEJRl6VPzBaOVeKVunt/5OUOwBJcDcyvlat9KTCqy42CJaAmbCmdEVR7luFhaWfmA6EvTbTx
DFopA6sglfLTgBIWDgTfH1cDBgYRATmpNT86FdEFeqVguO+In6CgRnorZzmkZK3GlD2h3Giqr8QG
DI1wBy0PTjSYowmpnAUk7FrNh6S0FWeyZSo/+qCGmqHgQNnUjlNiSV5dujKMWX4jTBS1W6Z7Myj3
o/IYJ4cwTF3TGDZ+1zLa85+FYA8OkcHNdW5XBAaxLE+UXvOJKu3l5lCG4HxPopMXqgcbqPvfe+W6
gwEplEbAkFGw1ea86C4SlV5WR91vUyuoTjV4trzsloxekryOkZU91/1joRyiZDzq4kZut5LIQtMa
px+FDHx/QDpv59r2OeruZqf7THZ7MGO1ACYPp6R9Tbs/aXXWvw0us/Ih2U0cnv0OnMw4bLBa+G0z
O2o3P2GWKAkRVBaGuNd9GISKxJPoNyD9UGV8NNgxAQn+/novw93thGcHWzbEKSdk0n28RjW7L6GO
pZcjmC1GsfV+Xv206DogD0SWiQrnbHH7nE0RyxTdH6LSHstvEfo52lGcrO6oFOyAYkGCbr7upMEj
bV/uz3OZSmCeV2PPVhWyTQkTmKz7pr6Ly5cigNXlqd8IHl8ndPbtABeQcUxAXQUBZRY80BdX8yaV
k7NCBOyQKg0gMRrqQQd6Ut4klWMmIrqTrJIBFIgZpcVj1YjDe1yGZQW1TsKC/SA08c8KWkTvxDQh
GITKff6UZANIVl0xQobKxH8Mzz8hBa65i6M82DOaCBBvndLJgA4KkJNOF/b637Zr49IG27zI7HgQ
6zcDKtgfSjRClnPij3OcgknfJXKG213tJ117oG1IWk9RSlTtxBgILJvkCv9LGUntnrL0J5sayE6B
iJc/DHIABay0VkX0Mujw3gtt0Dt5rHVgT8hiZkMEGEZ2Bav03KZaVnwk+tAGTqoWBPZ6vSRZDbpu
qj1C19B4GWrk7n/FpoB6AHxPUVAA3nb8VWd9k1tDFqj504RY995CE3OyFMCeT1RM08ou6yBztCLp
qaO2Buyg+oqR0yTIIbV6FLwaR8PaUAdmhv0vTYsaeNJmHbperSQV5o5MqhL+zExI11tCqxaVFxcK
WM5jVnTyGyzi0tMYAIO0UXpfOXnclQDSTVzhHZid21CDG6iJJNiWnEH6f0lQ0wvpT6IPG4kdD86z
HYmiPv5+iAxpQC/OzlymZmBnhmZyJqr6TgL2ZPSxthFDVs4WejHc3giUIhxt/ufXV6YsdqEyEJSC
ssTuoC/ePxjm4NTd5Z/PMBhhkGTjEdoEc+N2HCIHDOT3lJ5ZgnpUGHlGfFQCwH/jjU+zumhXA/Gk
5GpCw4AcEP6M4CixX0H+NtVv9yey8fcrsxyzi0uQJMeCnk2d/jIFYpla+89oNlgW/d8U5glbqJFO
w86l5wFMNwEOPxaLW28wIUhzfy4r2xgDcRAgqmnc9Pl2rcJYQb5JKnpulfI0TtW+zKTKom1wuD/O
yrWISjvSIzy1Ma+5Ek1QleiXBrrhI+y9TBK1glKFzp32MDKfZd8h9bMxsbWPhIYmf34gDYEz/e3E
wJLLAxQgTV/uX0XjAXrZ/80AmAh2MzCB8vylIQkdQBVhB06ZeVKM5ylMNgZYWzIuZoNXjMaldGbb
uFXZkNZ6EPgFk+xAfCbTaMVN5rUyJPvelErYKlWsZIq88YL6OBj1sByfDShC5VSWqojw3C0bIfap
OG38re6/ld14gObuUDlt+2oWnjF+E1AQVTIrMD21Ku1ky5phuS1RleFlek5MRqNgdsSKoqMFmO/E
B+TClusBkERQrZIN6g2f0G10hbDqVx/CQNtE+Mp4rgKFroy5EqlpfNYY3uWQGq6mXf6Sfkax6IW5
FwsbX3SlMqgj9qF3+FUUkefhXCcC3KYoLg2I09hNlO0U8938raI8ItqtmD5MevQ44Zlw/+ytDQsF
ATxLkNVIAAHNInyiy0WhwW/x3EBvwAEAO/MyZMluINf9GXiQ/KCb/YDMpI8OEFgW30yabznMLb8o
dyZBgRIAGUBb53o8pMtQv2mm+FzGowGSpY7NzApyKNVgi7C6/KxcFo+7SEAdBAZfs0sTukxBmndJ
ftZFmMBCqNdC/c3KDX+a0iMUxkApdO+v8NqI/LEDdgHeHYhxt8GmC+PMiIU0P9cSukrWZFq5fApN
p2jtToHDvL7xRbfG439+tXFlNRdlqmI8xXAyYYLMkCupLvQsEUaN9CKd709vpRkCjcr/m9/X0/dq
vCAtp5jGGI+ItsF+arCBb48RwGqs3GegqgV2Fx9YVeCoKnbks9iGatr937DyvAa4SAWnDHZpqOzM
2Z5ZkwodwNH5mVeG1VM9PnXkZxA+iu0lK45t+bspf5lwv/wcRLTL0aYqRLuJU0se4iMtkOiG2cNU
b9G9V74EfhUuUF3lhfF58TFhqVjpWlKcRegjMTh9IVLthhL3Gz1V6aO+8bpc5mpYBG6PgwYm0F/z
B27etolWQ0ToHAFNR8+SgTs7ewvLLab/CoAaSaeJlyx45tAFmQsHNk3NxgS2L+ee/VQUoCmCY+9g
Z2fu98/KNT/jAL6Dl0Y96XEBrP2x2sjhlsUzCXEC1AcIhnAG8xxPphrDUKGoq5yhymx1zWtcxRYM
ekpRx/+86HCJ0JJnc8wtrQs2ttoyXvKxwU2BpCeegqhf3R6vHvjWiIQYWxMflfKnIj3IpLBk4YAS
uVycmerhfbNxpBeXL4hDuOy4sghcXdFiuR2TAoxKw5SaZwni8N0hJcdKscGck7cACasDATEMdCa/
9OYLS8cU2KwgNc9j9Bn4oLIPYW2BMxHV3v0Tu4wafEpXI82unaytwwYOWOa5hCF58Q4xUHVfaVZ7
roXToNjm+E2KfkSqgpXdtxl4AFvaH4vTwimo+Mc0gJnEms7CpFbQPJ4IpfCSotbwp+heR+g3jZta
n4tcU0HjAd0AVNe4VLss3X67aAC0tg9p/2qQKHluQYNzpAo90/vrufhwMCIEEBH9RD4WilyzUQRG
qj7KFTgfOp36P6R9147jRrTtFxFgDq9VDKJSK1Ad5oXoyJwzv/4uNnBwWpQgwufaHhs2xl1kscIO
KxgSDrxNnR1G8fh4nJubehoHLeEJi40YbE4TFqUhjkOmESHiu+VqpNkMDdS3x2PcMoV/BwGNHkgQ
zNrv2vlzo6To8UPGcRTPtdlH/8R/aUtwkGvCZ+IeosiW8p7E0aZLKIDLhDsC1EXKSSRUk4iMwvV2
UXDn7uyiSPY/DzRbrCgucOEQc+K5eE4GI4N+RShuu5g3YQn++N1vVgtKZzL2HYc6PMh78zxYjOoe
bSNRhn885EHyF1SyHg9wkzhIQMShr4ciLBiuAJdfLxQolaGvDQ19p0KXxCkzHJJl10Nr2VdCU4Wo
JAVrQTy1mr9k8Huz4aaRsRdgnYkrCt3i65F9IfDaEQQaR8lstVmxxU47/B8Ic7+j4FLCrYBIer7d
XBe4zjDE+0mFD5iKAdNzUqOtFFpiNdqyEumxxdWe9d9ndbJiAJYLuRGQRNfvJqB4UQOl4TkoytBR
hpidQPMUirG+xYWfAmpaj8e72YYQT0XNEwRP9MKhLTZLYBk+qIeqhvJiKm2r8DBIX+7wn5NkjIHb
BnscKEO0BmaLftBqT4DLZuzIgK70QkuiJY+a27V4PcK07f7s87gJwyLky9hp1Qga0PtETSl0X5lJ
ifCEJvfCpN02QvFGyuSpC94NUBHa7CuFvBI2lSRGTiUc+4bWDHI6w+tOjLAVU86QEEy4CWtngLaU
khlWA0nFRs/KY59vZR+6NZn53z8jdgSQ1XguaJHOPmPJJ03HI5JyZBeerDhPQbiEFZABYOf745Fu
tPBQI0BYDOIg6FDY93OtzjwK67wOisRBJXmAunPm5d9i1wQMbXwm+1ZqoIV1X6nHraAo1evA94MM
B0e328lcDT8IldFC7KaKiT/Bc2yKhQ1020CYPd9sKkDBHjyvqBMnyjZ9OsCdhiH+KNoeG+h8/JVx
JjDcKRk8sBYufo+Iq1u42m6PXsyQDEA4yjUgIM9rNhIbMF0yxpPoLISA+hb2bOKS8PedMQDeR+UJ
wHPYicwDuRwsFA/OXomjsnluIYj2KIQQtYVlde9jIw5QJu9KDnnnPB3S3F5JhzJPHRe9/ieNKflX
QCvKI5M3DfWn5yMc28oq4Xslx8zmFecTHsk9VNplHJ9WrSZwP61gPonqkq9V/sIT3l7x0HUDiAfd
IhQdUPWbDrg/W792lcHLVaV12JyqiDH9MuhoMR4L77sOzS4zee3UtXbIB2fG10jR+PpQOV7jUzjK
eK4uMAbMjEiOLuKS3dzvR7iq/EzPhusX8SGPyZuXutiRLSDcV3YOA+lhjzNz9wN+tFCtOsF5hrrj
akgrI5IKENDNgAlst40tqP2lSUGYjCavvfaKHgVC1yw2Zcnwk1Xs/zQwc1GfYCRs4Hc35Q6GHgEa
ERqAg7AXlYeaZLnBKAbDIj7MXxnRrKRdkVcwlvtM2czw98F30kJP6kMOXzW0qVFge3xE3J7GQFhP
+BVgRCZg6ux0xFFQhy0ndU5SdClJ5VY22CZmTTEMfiqxmFww1K+2YaKFjOr3IpnNN9Jk6JFMNycC
vtk1wAWuDLS82jlS/+JKgMWxZubZWXoashMbHASFBO6z1j8HjEARnucaZ+RPwods88w62bLnUNFD
FWYe+x7WZh6VuCe/QrptixtRNSVZ53ZDoOhcf4SpSW4EB14zlbAmeUn6XSZbAGoWwkX75jX98YTe
ViVw06CuhW2ognUGTevrRZ5KVae4JdM5bAS5AOibluKTJsKEjSqi5Y+7pgC4JtCVo0TheOOdZWVX
lD1RQkvdJz7xo6VinzDd2fOp/vtEs6SnL4GfH3y3c1ooJnBmV0Ap7xBp0H+vaa5BFk3eDp4uon67
lW3Zf2+fXZ+UzEFiwaR8ZVpdyairrrAYd4NvjIrOJ7tUxOWgwzREcFdRXGDlwDtgA9Urf6HPexP0
oEIIIhnkctDYAzdylnlHvBKIedpFTugykt0DBUzLsVf1Dmifhb1wc05PQwGdgmASsClwHq6/XKXC
Hx0VvQjWCCjT4VZsKK/WIX28QH6D0avPgWGw0SZaxZS+zcM4iLznicJXGVR2e2aVemLG05wN3Mji
CjmTaDYoqKXHtVhaY9w0JY3FOFDRrB2AUm8LgAcJMwZqTlNwcweaugNcClxf6Vq9z4MqtMKmaaGk
w8BbmvQomYOeJrj8ucgFDR8S4lItTeShiknejENKQW3vcCYBkRSYwHJ277HGhK7ZjKkvUIAJ2n9B
FkIlnS0HhVk4Bm4jgOnQRRsTUBScAvjn9Zw3QxnlgudPwdC+NrvKRFml60hjVq1Rp8/ipvoCUAY4
moVv/StROPsKgBSj9I6CBOqHczlqDxET28uomSU+jb9KPdCr3Gj10rcSwxNXTbnJCtoCm7KGBzQk
AXq9FShrQCvUI/1blhBlMtYeobT+k6wVo1gLJmCGakmSnbrj14D4ed9FRErI23yUAtC+JHzttikc
Z1xIXUBUcBcnGuFW7LurWrAlEF/UiPr9O66MoHTq0WpTI4ztWiatt4D/uTfp6B9PGDzMPpRNpo3w
5x6WGJDH/KIGIx9wL6lrTUH4HsSjBkx/yuollAxLXW5XXW1pzXuRtwvZ6HTezKZ+OhsnVjc0c294
F1iGfcbCntwRVKuqnvPmoNaWdGHjC9uYyVKL5e5okLPG8QGNJyCQrl92QL0n1VIR2w22fCsPUozE
bZ66auV1+yXK0i906vrVcHig/w+AI0B+0Ku/HiyNkjrQPAlKnFQ+VYD4ZZdjfKrNGEpx269ts1Lp
sNkKz7VElZ0PD0ZQbMLFtX3nA189xjwz7XhtVDooXjgFsXWN2L3OfETkKzIyWq0YYpdmq5sAchRE
RJtrv9N9ItmMYfvmxh6op6O2Inw8SfvXOqUNv3F6nbRmtkqMnURYqKkbXm6sxlVjvVbWk8oawqd8
5JAuWKK3di1tKyBrIr5KAqrq/bqwdmhC7LiTTxPiQcbnENtoKNYH+QeqtLqNzYTfAE+tTU9gvEYK
K96+/MAhqtfVfalz5yrVw0Pr2sX+lG7z2sieFTOjNR6X+VTfpZDAPo3A6L6zBHM49RXNtu5aIYnF
Wb65O2Sq5dPvHWvXppWb3xqR9IzYWOWUXRfGDppnNIhWvR42ACRSl0ofrDFu+qeCtOcn1fCpnpqG
RmXq67kJsOirXRC4ghJo0UJbAlZuJmqItilZEKDVICpOAK8l8G9531or7OwTAEqGoaDUGe20o7fJ
U+KRo7pOjIj868yctBREQaRk0BPVoU2hfSsb3hbR0khIbu0Pvp71xJYD9KwQMUD5+Qhs5qlz9S+J
dkQlRUe37+xHYq1fis2+0KXnJ741WnL2DOzoxEmpYDP60V3nF8WBA5bRka/OxP1tMEfXsDoCbWAY
sOzbTocBk2E360sG9xIqWb5O1cYO7MBU9jGhRg0oGfUB6IJfBsEaCSHVMuotdW0jX507ItgsSX++
Op1/Wn1duhdJIMRf62jp2+qpN7y1SPwVKb/ljlhrmfBkBPhzRwl83T14Y1DhE9GSowjELE3XCr8V
qtnhXoTYIzHOoJgYhR7p28xsqUBfWughUmUd6T8NB9u6VUnstbCj43EfmCzhTuXFJzFxEnxfjrb7
vY3/2ewIRO07QlBywLPoHsXsr+SvvURyQlX8UMwEQ199Pf0YLVMm+xT/yhmbhJgIe16Y2Fh9uUb2
0ZmoRpKEiKTTg9zQYmO/eqHxt2g9ZZt9Q/GmRUwVGutWUBmKk1vageM2sLHSo8u3DYErrPytu6X1
Ot99WSvQQXLyxa4AoFqNirm24nVGTtqXlxL/J9CHV9e8KIf3zMwvTaan66wmoY6NxpLe6OmwIoK1
tplUh9WBSn2joeluzxOLSl/vET2BunUCYIusG72qKFnFBFP7aQL/bO9jlL+fqk1slBEhK9uAxpeu
6YZCPYM/gGuhR085WQ3Uxdz8fPskshBmby5fr8nTM3y3j/4ufNfT3hxXLDZDE+/WMt7/ccj0e17N
j9Wp3zipJk5iSLMLa4DQBlcJautw6FMPeqYYvEvfPJutDO15cHVlWnuPx7xJjHBTgCeAmgCP4pEy
FwmPwTzhXRHIt4FWl6Z5RhTg5brsG63783ik31Rn9nbAGILJBfYpCDXzHCz1Wz6Pfa9z1F4PgpdA
wCqF27DSmVm78mWrAVFC0AOEgxIJuadgIKNEfUhKsDRODDfEVwZsDxIhoa+H47rMj1Vhsfl54TGn
UGz+mJO1AUpBULJBgHx9t7URmuVllCFjAxNUqAwBYn5gnyW5QFr2vVdNmdHgqACBeNinZHs3fkuY
1aC8hz5gjfk6A19MSNuWyKDL+Z6uskurZHqARw84y3PkMG0FlBU6RzgzT8U6rrCHKsjvIl52X2XZ
3o87LaVQsGsxfbXOLuXSt2BjFYwGMC/xF3oykG+7niE5iKMkq3j4aFn1F2hy/p5X7Coz8Wdh+Kt4
118kazQG0i2hYe/tEDRNwKiB0Al+zRtbQiRDvUpB1gmXKOxktWHaEeTEaHySE0lE3tBkWq0j8RgE
JKVFUJA6LjmwXge1kQ234esfIDC4z8drRrgNvjAjiLwgmiPB0JKffRJ2jJiM66LeiXnIglOuQY1x
HQukb9BA9oEbgvEjpJoifaIhhOopHD+h1V4IRzjA5vErXDpiXEpS8RGj45MSfnjRxsyoyl0m/ACW
RsFODvgP0FUiUCd6NAwpBGaHyg6RUMsLYeudEwHvggIeugyImufvkkkhq3RC2Dt5TEP5uz2nmU+E
9+gsXB7P2v2P+b8jzc+eQuG8kucxUmhrIkVJ3Pc+hn4d8ZTF1/sX+FY40rxbOPGEe/sHCKSpxw7V
jxvBGhUt7QhhY49eDYmgn0LkwRiMEpLP52A9bnuNtDbcnkUqvfK+HfuWmyOek0iMjmC/QipRUR6q
+0D79t2ObaDtgI88Ahhuq57FrJFktvI+VvUmX2lL0LjbMgEW/UQs4sAXhNfbLPCumShPhlbsHLF1
Y5S0cRT1QR1TZkRG8/jz3FvTf4eanYPd4MLEr0HlirWEV8CICkVXEAMxCaSxzVFcGO22UIZDBT2f
yaoV9FewSa4PlbLoKoER8GYxZCfHmnKir8fQ7PCtZgS8W8/T2Ii/+mQHhUDaNHptdONrCHxoFx3C
dC2IOw1SG25M0nVQ2ZLnESCsQW1y4VX0r9GcONu4MuqTn7X/WuU7zf8ao5WQrobI9KOD6MEhuSOl
K2078Ymt9mG/cuMFnOGtdtv0jug2AdYxNUVujIFiqSxYFRWq4SL4pGZsec0EcBagoEfI7Gt2gDVb
8FY/1z/FAO4IUmRTc0bI1++h05/Sckmj+baI9/tAUB+H7RIqwvO7rpTlRIOYPPa6zkiGq7DIwlvS
8zanIMI99/4qLUi+hjkANBELxOAwyAloufZCU1nqF93L5jA70AOHiDbKFfOKojw2rCIWeJi+1NX3
vtmUB4CqipLWhuxkR8mED4bItwsL7/6wU9sW5Tf45/weF3+qBNBlFdoqwjqPolXlHZX6HH4lnmAJ
iZGCSMduJR9NTipKub3Ulbl31E52Iv8z9KyGquZpUIoD1kOn7ZkGfVzSD7ombYZc55bIorfYnulb
A6WBOA+eRzh2rzdY1AAKOU4FW1zcQkj7iNZP4mDVyXoYtkp2AXzv8QFy75wFsB5uIAgsodEnXA84
+GzktlM9tpa+oNNwyf+lI20vWl0shGz3DkUoK2HFADEF7+3ZNHZcXQniEA1OzbaCEbFuqbcBZETb
vNMW3ombQvB58CWLuOahao0ocS70KMkD2K950jtNthHHf7GLa0Ef4OVuqK4esQcZAsuRPcFgdFa0
Hk/ovbHR20VPFc0ldDnnUUbJCQ2+IXarfxImOUfclI9HmK6P+duhy4+rBeACzObsevGyKBfDHo4S
aQdOZNNRCVm3J6+gfLEwkXdKSGiQwaNXhlAADwzh7KNxXVUKLmiKjmxJLHHXIIACPHoedew1jWgf
MKGFQj3Nt6mGlITU795nCihMRcRi1z6HS2TBO8HI9fPMJpepx5qNRwQjWaRJLXKvQrO5RoLhCZsj
aa04BX3ZkisKRxtadT9x28Gp7Ro+IK4IhzzSiQkU/R9/jzubFuQE9OlAt9EmZ83ZHpIGFkjtthwc
tD37dZoLgAxFhYjeIPgqZQjatasmvtmySWmJeS6u3C5akqi8c0tcP8S0Lv+ckFBWDVqvUHskHKFm
xymF0Hor0tZsJHCiTPdNGSi4VjHNnxMdHgeRKalo7VFpSWmcu41Jrp9kOgn+PEkDAA5aBQpCt0Jn
tmJPM8FSspUYUVln+/UuRAt12CueHdSbmPIWS4cPRVi6MW6P7eunmC1deD10RcRpmA+eIMjnuZx0
rRHYlUIHVEuSiIjjgdNeGu0rbE05OMEFGvDzoj4mUrNA3fvd9NdbFg8DFC4ya8RjSMiup4TphqgB
YR9TggKhgrKntlLOSvqv1iDvCsVfU4rNtrUYM4nAhofMjSmopOQvArdmQiIkLwgz/MpE15UdN0qO
smS9qyM7L6m3cEzfmTZAv5BRAMwMzeVf5O2fjxdxwiCVQz84DX9MmYrE2l4sOdLUaA7BHTlfYBLd
WStXw82+UlF5SAVDDCdgYhhVIWJ6bKZWKpehfPniag3Ng+fH+/X2hIZ+x/++4jyIBcgy0eKoGxzf
KwH28PVy8Ff/f0PMkm8R2t4DH2OIpAloWn6gefJ/GAD5BQJCYBHxua4XlKZklddMn0mNUItFjlRl
Cxvo9r7GLP0ZYbZkY0FtBCABByfg/zF8pCPXJQHKoY/f4zb8uB5ldlZUTJN7yjRRElxK1QZZtYuQ
J9WoFn9K1cI2XHqlWbLkMnyfhQE3OOwI6yXhs2slsGXdhev57vL6M3GzJV3FUioXMTs4CIaQj3oo
z8r8x+NpuzvGBJGeMHg4VWafXwySBh0tvImLjFgVvvxmqTN8d67+jDD7/GjDFlKo4C208lUqXtLU
WPQQv3vU4PEnIgzMTuYRIYxDJdihB6PD88MnHwZ6o/XU66uvpmBrg4uQw7vdsPB17r4XIDVQ74EG
ABSHrzeOWEDgDWyR0SmLnRvty/rAMUsSjEtjzFZAk9VckFXx6ITqR9a0ROPXzCL/bmmQWSgkarEb
s1o4OjEQs4JgtzlnFCBEP15od7/RpBIFrAGSoPk3UkeG6Ru2HJ02P4reuUuLLZtfXAmMnha3grtE
Vbq7sNGPRcFncmiay0HUYuf5yZBiPP47Y06l6Dx+n6WfP83qn+vNCzqRydsMnyb5F6kXmVkghtz7
+TBJQEYF7UBWm1ddy5AH476WR0eRs1fBL1+17D9L4YJvCXoNOCAADAAEP4s2u6gdxwJamA4qp0Qb
7EZ6zgb98TTdC7QhaYCUEJZrQBDNwwBWCRM+a3DAdCG417TTIGoOS1wN9T+xEwsXVJsqcGkijA23
kQdNg0IIp6CP2reiS6AMEJtFnI1LlInb6wKEVrTq0dQGfBYF5uvPBwmxOm74FD5MDY3dt5qUwxMK
Xb6wQL28U2+YBsKbo78DFu08ixtyLRByNkMYlOgs2HkQppZWcb+NtbNQ6OKuEK20BjyMoIe1MPW3
GxtDg2kjgBAJV645JLcL446JcBQ6YQyaJ5z0Wmj5SRbf2iJaidw60AV549avF2Y8QLW3UxdCi1ty
Feimfx9gNsljAi8JyBv2jhjYKguUVkQbi/8snxuATgAaLEhvrfmvfjMakv8KvbWFCZgW8HWwfDX+
vMSEjDaGhTEymVJvFH2AiuEJaLXSNVqUuZ61XeWTZpUtnTy3Jx1GVQAGReUFymPzpRX3SA07Ph4c
uIHFklFkhoTEIbTDfJMsOdHdW8YKYIbAZUzIU3E6Rf6cQvjwTOZ24uAUghXUFuMag82+aPVCKfNO
HQRUhwmtBh9lqH3OAfRKGHkliGqs4x4H5D/J1JF1fxIdlUE/e+9c4o068gsg8bT1IC6E9ndeUoa8
tYwq1sTWmZcpmIZpgD7E4PFgaiTu9rL7zm6U/6zhBCckEPCgfI4wCOTw2VyiUZCURaywTonsljOG
U9Afa/7dmzBilrbEcLxF8E/DgYeDCUVPDZ/w+tMVOcuXHdRGnYZ2cLFa5Yc8oXkB5Kym+8mmH40W
FWqY6enYonyOzyqERrbUYruzWCFOC72CiXOKTzvbokrNsUOP5eqUzbqzAt6sIVZrqdFWVRYw6Xdu
AgWiimizArr/SyC7fuGMSaoscUfekWqDLZ+j0FJ64jO0BGgV8Ef4Yeq8nvfO40PgtsYFNTBc/4Ak
Th2ueRzgiekAInopOBoHYXkjAyykY8/FEkD2TukGkF8UsiGGC24QWk3XbweXDs1z25F1BrcajRhH
35sX1blPwpzVSDcG/DZTtWEVaHA3ggsIv6+qoVy4bW5PfDwEIlLQs6GkgDDr+iHKGLYlDMOzDkwR
w3jqTBtq9vJ4QqdtcH2oqrjIcMBhP0JMYy44oUAEh82qgnf6yIE4HQkaceHiujsCULHADaAvcMM1
jjI+kNIm5+EJDxYlbkmpWgLF3pkodG7BOUIVcOrMzGJeT+U9sSl5wRFEwBDaVQt41WLmc2fFI76Y
cLFT93HqYV9/jlBi63FgE9ERSjvUVk0nU3YbVTQ8ATkjb5uBNgrhlyLt2+MSImjICOEHNYXa7Oxg
4RqxZ2PITThDq6e+HsSbfiPagbRQ/JimaLYOroaZrbWwFhOvgW8f2rnNaGgN4BJQZH6v+wlrtrCJ
75S9wAOFDj28agBDEOdVCqYCWSfrXM0RdIGkVrpNen20RupdmKfabl8kq7qE0C2WiCLt4EAppyYo
Xl5DG3s85f9iUtZw1HM8yXK/H2+H2wMUKt8Q/URsN6nTirNvzNa9l2S+7zpjAUTttlYSOxMBgYVW
QBPHpiLrj8e73RwYD/VzdHRAhsEmvF5TCRCh0VhqriMCKx3KSKkXzpDb7wopCZxggO2ILAvy0PUA
ogux67ZiRScigCem6HxQSSHQ147kJ3mJNne7VjHYpNTBQitERUPuerByEKD3A9CJE/lHPtm2jT4w
VGLIwlq9ZdljS/wdZ5rVP3FSUmcZ37qS6NSwA8qf1J82uUBSjvSpUTnDplHXiyIotxfP9ZCzm1VT
hzatEP06wc9rFT9nzLpRF67UO2sBgQNuNtBYAdD9PX/+vJXHFjm8jQTJEWVowUqQy+lWj1fbndUN
kj645VP6AnLf7JxkoU9fw0VOcsAaUIt94q7Hdz+2NH1J3PlOhKnh5sJpiYsLgLi5iCiSPYl3wYtz
BqDy3pPc5J12xfrUS95FYPBkkoXkPBSWEFiPX/EOvul65NnaUMPOk2Nfkpz8EyqOpSPytoy7s4Fn
QArQ55v6pmmUdTeQQNcAYDx3C2nKLw7g+iSFezHacBo4t8hEf+FGfz5jlSlqr3UV46gwIO8Bv1Qc
9aNkrDI4SBlxuXzdCW/ZqBC0p5LMjJojbEYCrScBm5OcB5Z9J4UlCTFN8boSV1G4BSolSZ9alba9
DYMbMD6cktn7owHv9vgb+mcLczjt0wevIM5OpSHPhjqXS8YBrPlHqG0ern6J3Wg71HXyI2OjNto2
zsKg0w99NOjs8Ij9RPFjDYOmDQ78cxSzuneQhRP66VlRkpw58ekSyeDOhvj7reY1kwKWSPB1yBlH
4mlRma5KgRDXmu92AzKbIXwXpd18uuRTkcgokkgvYKO08NrTjXL12lgniDHRkwapB0X72QEtsVkv
yy7vOsWzFhAVkg/tB0vrjyLRS+3MsA1ZVs6/meppbYLIglgJ9qYIL6/PzwFa74zbYIlW8UqqX3oW
eo2b7uxxBJi0bsvYj9/x5lpAUoRmOzITGR0JiGtfD5ewUFHWZMZFqoAe23OebhgVt/leW1pCd+ZS
Q3EQoQX+BsmJqYLwZ+tlagEzoTRinAKuvPtQW8uuwdNehZ/3Z02hBZZ3/zmVnt5tSv1AdccNMUcF
cVwWNW0hMU7sGU3+nMkb1nvKa+JrZqNZakzlfh+8oYDdtVa1RKe9uTGmwfELiDLINwF6df2+aQiV
EJgpMk7GPbUchCSzdOEouG0f48dDyREEGJAFUb+cLRUud71+aBr/wqt7XH80CW0hOubMqyzCUiE1
GZoYsPCmrvecCm/qRhgpXnbI1xK/kUID2pkLB/xt8Di9sISli1AcIf9vm/nPR4ZlfZkFruJfRubo
13ZfHMXu0vcvFS4VUHYzyhfPPFirQvXa8sAaw3dsJONz2L0rCm2BA4TgJ/zlSB5/Mx0N4F86ZmYn
79Bqbjukr4t1q5vQYXrgycEUyRyMDubCXp6SuyDHtd4FXm+uzpnxq6hQhUDUeWxgHk1VAeYkVuHR
AUcO7Ei8n8fb77cYPztiYLIFBtkEfUGDcxbUKnUHGapC8i+QgyX5AS5ite6DSGt371CQ697HGsSW
6nnMd1zxVuc5AXQPofdHloFaR6CEoEtmIpLUVGsKnDcIMKKRMe/jqbgkGgVkmpVPCJIDAxIJrGSA
fAwIKGe5W02lGoRSbPklH+m4D+zGhfAEzJT1bO3LphubwZeLu82pd2BXILlOiMCgSqz7752nh+7X
44m4RSBAwA3zzwOCDKlr0Oqu90vC+6LiDSIW87hD3SsAQPXQADcnld6qADJlFwC+GJPsrIK/wKwk
9wzSa3uqZdoswYFuITTTswCmA/iehiBpDgYd0AtOxyEMLjXSitweOD1+x1QW31JoDlFP8sgpPcpz
wPatp1MZxOpw8hwnuRcYfGwyEJWhaWRw7Uu31K24s+vBdMQfWLQ4shErziYqDwuA6JPg4tvMK2Tv
3UMVrtgfWJt7exfVVmREgN8yn+N3Ev0L2R2gsswRzJCF5OU2mMMkTYBS9OUnYeO5JkzW93JZd2Vw
iYeDdsY6lbbJBWFkMxyZibc+miDqILgbdVa1irPSLhzvt7QHPAA8TicuATsJ2c4mIoDHTMn5THiB
E27f0mqkmUKz78p9yQxm2HRFClWflpTNHpcnU576zCw8o1NJ9uE9RdLOZXDjmRXMC051SaXD4wV9
k9zNnm52/pe9X43C9HRov4AyEALTlOGsA4UgO7mAg9b64/FuWwBgtsCPUADLRUZJYm7cV5RjM0BP
O7mE/Db3dfmddY0m1At2k+1c18ReDhy2XHEC8S9ZSMcCDgYLAdP0TteH2WRzj5wW3sGoyN8sTTmv
ezeM0kvK/mg45pFeLrzkFGjejoC68XSdQ5VkNqucG4SR7JXppVXt5thvBLPeaGuE5F65ynRxwzQL
q2y6Q+cDQnUDPTsAeUG7np3PkFipGUHws4tb/gAm29fPbfZfeQGQxYMv56/oM1rr2uydXC3x+Lqt
swuuHHiG8yNJQ0esDO6ZWYJu3NbJZmPNQoa8LcJYGqvsonx2UDIAXW3j+9sofGbqJ/m1aigMM+PM
ePzVfnOS+SSiRYOqN3Q7OOhFXB9ZYVMIqRYo+cUH6W7EPQPDtNRuGTNvqS9s20pPIoM9CD8FNI8Q
xtcRRDtWzNHTtoz0L+BCQMFIAZnNjMgQJg8hIEDjdKUokMx4bip7hO1MZbcBCJTrARcY3MIGhBMh
zZqzu+RtdbsiUCzF0TstQkRdc1u8HI4+ftB1xcUPdEn6l6U7ccnn4/bswBDgjKHuCwjnjdlbnFYu
42pjcfGqmvT9uQTTMTixcNQZ7PQonx5/ntv+CNQ7sG/lScFmUvGbLQrQIYSBZaviIrjg+RBovLe2
X1p+swdLVS9P3EkycqJFEcKSL7mwmIUNcO91tSkAwx5Ad22+AfKqdQWuq4uLNOq5S7petaJe0GMN
rtLvQU2laonqJd1mWXhlNGqR+0BiAzX86xUZa0LtFs1QXFpd6M0M2X0KrUCON9Sf4rlBYRVMXCNl
qMvqcWpwgdlAVkCk4ynm4Xq8gcrRJP30XoSkNnhAy0OwOSNaqnBvo2VMR49Wh/47zWkPrbnGzvMP
MJWacQfgf5ms5A++oi2zQgsqRzh3yBZqSbdMHMTewLUikUQTDzXx6fX/xOFczwfq2EqgsAqEBYsl
Ll/ChHqFWUYDFToIMlgs1FF8M3obpFMv6mJ3Fr4V1D0kvQtpqpFqBJzR0JJVCAeRSiViaaOVO/I6
i+idp6GygqC7r2waTs80E/9Rqpduk1+k8vWxcf0Ws7OXK+IckppyeYHAQKDpyngWlB2kqrVxW/2M
H6hCIwl3rfQ7i4n3Nqp2GJqcYrkDVdRVFcL7fM2z1qAPsh7Wqy61tPEQs1uRgRifWbrUP0nCU3ZQ
/gUnARIvwovX+QgUSDgY3pP4WbuGkm1juA689MymtCAtLmtHBXHwdxFacDpngudIs6roKeLMkVm5
kclLtNxnSFPy/RDmUOQqKNSgRgtVTx8/xV8zYGDKFPbV5bYq0JszuZYO3cH/gFRRofHIRPHXoUON
0V9S6bytzGJRgDMwXdCTidC8mjGUmRBVjFJeWBDB0+oHrkVEPqcnycIzgqyzkAzeCRCvxpuz0ISU
lROsw/LCH6Nnb9NKp/FN3HUqrSooLr6Ng41zPdPhFppJyC/48+Nj7bfnM18+8gSDQud3wkLNShtS
zKddkuB9tU3xLh8r2m9SvRxNXkZMuIHuEgicUFawwZVtftiXHCQhvUCivq//H2dXttu4rmy/SIDm
4VWzLduJEzud9IuQ9KB5nvX1d9H7HGyb1rWQg409oQGXSBbJYtWqtX6zsaH9Utwsy3QJ9ANFb0Er
zteBrdUqA41aGiQxMGfJE+ieOGeYd77RmuDQPAS83n3Fxx4Ogc5yf42l+b72SdYQlC+QWgOmBpS9
1MYeplTLlKg5Q4YoHHEp/pULzVDz1O34HctWBohWDrXy7VgWVnE3INKHHjsi/lurKttnUiT59ZkT
LTSCdW/jiC7+n6EX9K/yGhbzPj9NxqgS1kcVoeydekQl8khyMnFzDvHmav6ELW/L7b4ufiDVKpbu
HP+SetAzAoYRbNElmKdrzRp3mUfqA0jO7Or0hBxoOLBF0pzFZJNyhIcC1A8JdJ+9VdYw/NKdi14N
lXJRFEuEKRMxVDbZcCC+jsHsPa5c7wsPRtxweFYjlEDt524fyLnM+nIbXHwmbj4q6ZRKrvSUJaiI
Kmd58qrOYUpbmXQAMPD6rsAqFlrt+DGimDc5bLQC6V14qZAPUhAN4nOQnqNup0oN0qmXMb8KDrwu
PIw2pBQ43DFof0ih01IaDKijVABQanReP6foT0+3uWQ8Ph+WVhlBKUqJoE5F3EEFpZ3fymUltVhl
ERXpyvbDt7n45TdbJDy+LeEEj0LNTQFWCSldkX4YVWWSQFI3bM8xKL1/4dhnkELBIxkJLqRWHo9r
IcaHMWQFUaWCWjDygrfuGypNPxZz1Z6FwVO5d/Uv0/PAm9scsuSBI0jgNQ2sqkm2fLLyWFqKJG9M
UzuHk8usjMBqeq5/cV+JIBjCZIpgpGpVHTLcRqN3olm8ypIzHhoRKPsogWSZp66F6ItHyPUUUPuq
F6GIxHJNe/bB0DKYCb+vGKRtYqTYji0U3DsDtPYsZyi9q5y0fsWzFm9aDTS8F7JxHJnUCmjC7BdM
27XnDmqwWemVoiVWhj/uy1ayai02Gk6fQPbiy6eVtb/PZyLpemWZWoApR8tKg0riOW5AgkX0ypTM
yMBXyiL1+ydpzLn9zKtf2fTadB6vbYLpB5By48fKZxAz9LmGlyYnIg8gAPRBXVNhEnVCVeBc65Of
074HeYE9quRhMQ3b3Jo/mcJLxI0SGtE796RCUa9ci4DJlXT3BSjc400B9Bc23u0m4OUkEvgma87c
O1CBzwPe0y0PlizWYiMvtnLR8RsHhb5mtCfP12vHT8FME/9pEaBt61pnzeidccY9pOak0VAiBzWf
/tttqjgWCLrgvx9Jjqiri6b0K16LJUwT5JEndCijNSjzqhLJ8MBYZZdYdA3wiBJKeLgIzRLSKXkS
SoB3nCEOZhSIO0P/kMdmrKzEXUvnKqB2gDuDw5yoF94OKs3TXim7vjmrW+5pCFLQ7Vm5EXdP6Rqw
j5zQd2t8ZYkKS7h5KLU0hKU2B95nyBnJDprqx4ovE199ZIXy5UCIuV4ETuOMV+mZ+ZL/xpWbDzYv
7ORcZ4tNuG9887HNhRQDMMTgtUR/mQTRaur86IYoEJVeAtCmDa0YGzQpPyTh++uEJSIswiCDJgKn
t+uk1VI2ZDHTnNPhR6SAb6g/gmQUHH4C4vOhH/+XMV2ZoxZriMK0mhm/OVf5nw5SgoX6VSbRysm7
OHHAk+Luw1MHvXC3Y0IMFM+tjDF1mpEANQsygDT5NpgfWxaaUzjWWGAscZ/fGim5sWOmOO7OgQ+m
P0kfW2Ck1vgolq5S5Bs1pIAITPau9qwks9blYt6dFe4lko0i9ZhhC8kUE83sgQjiLDSpMI2dgY5X
GLbzO+/IRmS/ydNKcmZhkwERjK4ISM4C7kinlX2hUvuELbrziHTxzO1bdOs+9vaFy4LwEpBKHFqj
gFq9nc9pFpsym7vuLIA0DJdkW3p+56bNs+jbjy3RRxMyIqD4QGYNAEG8L2iO3j7tfCj38t0J7HH8
kG3Lgd2HsQYa+/YYQ5AqWcPa0JP3j0FAvEihBLJblKvIEcvHba12J4bHS7tXTr3YrOyrRRMELEBa
D1Dopl2endM80aIe9B7IjvIhYArf3FSXQYBYitASkUQ1FUzJWsjkWVSDPGuWbUZ7roREB+v2yjgu
Wcbrc5aYAZkBxKaRtAJPCWWGm9Vmxr3Sn5AGiVxZNNVKBwcfYyWcF7Iuu+OLTfdVeI21GjHTxwZM
Q/2CpArQPkMU3m49sGPTWK01sAzJyIxE1rQvWKOID91LIr5KzUnsNj2/l/lnCZSahxqMZ4/dkt4A
F/MofoL3AEcW0KuUea0Mq7ioxlMUhUaFXoZOPSNX1IhofF6JzAQBv0XNMgB6aNZSCTQcbAS3tlT0
Ug1B0MEWaqu1DwW0o9hDkkbXoBtNClTITSl9ZoJfHrGjk4lgu2p/+40lC7U+1T/CZpuUbwMI34AZ
E7yEc4ocFGJ62RoytwWu4JVrt3KBVkAeMDZx5TC6i6z/map/P59aKan2B6ZWMFWtsuEnRJQ68nHB
S6L9TRNdE9D6bKQrPRFLjokpA0oAXKNAStOnRhSKfhKG/XhKVLNtXBCXdV7p9VtetMofBfc6pUan
bfrkIH10qMI+9o1l64DiIo7FTQCswO2CxfXYKuzcghejfhGhP1A3Xjj5YGJXdB/lZYHT+dLNCW9s
uWFiC/RpxfDGqWuqjvfHDFRD8V5HRgZkykAr3H4G2gw1xI0jC+r1hDFKHkTiaTLlK4cAHaOikouq
IRAAyFrjQqBThlXBM9Moqeg/gbaDkO6nyR7YZy62Hk/q3T1wMUP00yFJRZ7It4PplZ4F0ERjT9Iu
GPfRYJXRR88JunQBHswr1u4SoZdRoT0LEG2ob6BSfWtu6uQRsQ/MceWp4lylchu05gqZgf75CNwG
7Vy6oTgbTVbu4677jKrmE6hyI56c1e6JxRlGfRiURKSeSSdFhTmBihn5lhEMAcGYOnO8B1V3IqyO
mkzizUmDSUYdGO3uoFHA8UpN8ixVIlLAEXeSGkucjvlJzA2VecleeJL9DhEx1ZMZdE+EXxrlLjNJ
spV0xNIyE216xLd4hogXAMHV80pW/VKBgDV3Soe/s+a06ZHvYJJNLTGF0suacNvS1GJawfuIliZs
FWrAmdDwWgCdhFM6HrrmrfYqAHlAxPzYd+/aHIk3YXuQHjHQXeE/b70pH1DnH5OGOymN1ZwzoFhT
uTYEpBRicErxUInncVUf+/kjU/Kt9rxifmlZFZQLcQ4CpYxb69Y8SNIC9MPU3EkIQVsK5ETt1mGK
AtJR63+OQ6bjOTtCOrCVIJCVmAIYBTPSIfD4M0gwQDsXgbLz2FCQlKMLXAqgdUkojtyJl+0CvK4D
UtOf5Ruf2P1wjnB/PTZ3yavT9oBywb5BZxMShlRwUneS2pQJx53k4pBwLtF7B52d3x/m0GwHgGtm
yRWgQezbmm825Tl+QyCqy4kzyic0eMvBTpaMMY/0eLZAn46+iaz+QrEt3RTjfoac9ZRZZbEySXdn
NvL1eO9r2H5IpeMAul2qalBqoaxmEedOXxoESmigW6xcu6HIilNzAxFedH6jARxtSjQOp27AzzCr
ynwqm0qXph9x+zrFTiVKzo8xjQyWsETmaw5wVwmB6yHHiRMMynr4t0qtSCq2Zc9XPXuKpb/BJ0i+
etVRZjsdf0+/W78xlHBtOu8Sq4iv4W4E2oL7D62gVKidZH2qCDM8upxRFEwFW5vfmhDnGFLXQW6U
ff2KZ3MjgiP/HPIrb5eFAd9apwZctlU3Vj0H2sDenJG4qdBI7BeRXoqbshUNWXHrhPcA63ns+nfZ
+suowb8JJDS6bli6WXNIp06d1AIh12Sn/ZZRGn0uZpdDfVNMDuH0t9bsOAAEbfQkqUEVU3nBu9Vp
IRXQ/267lZ24vAhAbJL6FwGbUgGsGAS8kmg1aHl+gTx2ro/V7BbMz/6v3KPg+woSz84d1w69+5sE
c39llOy0q5skEgEh4ESEnQxYLlSusUDb1Y+7SkGPS+xO0zvTAqyzUYvhqzCn+GnggCEFA+Gcf07i
vs3PK2tCZzcva3L1PdTOZqt+iOD9I2mFmnJPSThdKyw5R+HkGHDPk87HhbkaA97hIv8xS7qw8HIA
SJ2a+zkdiorrh/HEbqFBpIgvSjM6AY+WsPJnrH4Iil3J2SGGMATzqiG3Pxb7stkk80bo92Afy6rn
kRv0NjwJkyOLT2pUrZx495cTWad/P5Bapz4E0qVh8bqJB+G91JjQibrQY3J+XtmNd0U1eiqoFVAg
iMIAez2eAvTX+q8KtBs4vkXVOCltRj4pSPxPpoCQElOQbevK4P0907zE3LFOXzloAAYfKz7B3x3D
EuGrImlDXFRIKd/6qBTNpSoE3HjSoPYxWnlWoi1PTMRPbVJnO5eqPy2yME+1VPkWy40eA6oYHf2e
n0OqZivvtPubh3wLSbvDTfB4oU7KWGPGPG5AqJcmOVZbykVQuMrpylmwtCuvrVAnIvLZaSSkGLH0
Hg9ODz1ZTmcFPNo/meF9ZXaXPOvKFl2zlONayBjwhJwSZsdkH2r2Z/Z/yj/5fBcJRoDCZZi48aEY
X/npAFZ6aWWoCwEIZhQtKBziWfQU0NF0jz+UG4kfTyr7kapPLVvpRd5bReyiK2WIPUUGKzQXPXVJ
a9bFh9x+TpB/mvMNi8BDRbkl/AMOaTmzxdFrS1R455c5d5JGOqiM7zbqYJTMc9NWEAzhtoM4QGbi
8QzeJTlweSJiQ84BwFiwlFOPoHLSpETiGZCQAqwhmmVRxZYKwDeQwmUbAyoxQdponuqVieMXt8WV
XfLnV0f3WAWtLCbyeGqgfOD3ZoTcvVQKhug/K6mRiOD0Z35wpRP0e7zihwB6z4DLQwt4kMxQfs+S
AhTF6EXA9s29NcKu+3wGmRW0oiGvgPTTnbRbqmIDzj1492oRKhTR77Q8SKmZIqkbbyBTqgyMXm99
EO4+Xgx+6QIh1KFI66E5G59wOyspIw5SHGA1pLC3YxmAHFn1ZH/SSxUiACBgD4IUhJEgcfZqNPty
+7I8xY3JgXZiRt06mwVPCexcfp4KZFFXQ8qFz0OmVgR7LknYIp9/+3m9PORA3iJvWo8HVCn0Mnrh
Q2NEyTjpIUcxnQIwA047afN4WhZ8FIqHKFcCgIJDi07XpkqVp2rD9KeZfWu4wpllpykqe8wzSxhW
loAcTrdRMzoLQEqBlCOaStFTejtETcvUIRAhSSCOoMQO9X54Q/pZ5ne96gFOKL48HtpS+IjXC8Gr
onyBeJm6u3uRySFIK/Qn0BoWr+MY8FYJuza8BKwbyBwJGP4xwmK+8sGgbNM8XwugF85rFYyboK3F
R0CrlhpyKaYpX0daf3pRQenfdaLOFk7B/E5naFStSelclGHpCZZBDwEVBtJOQqNKU9RPkLeWQT8s
T/lhFiXmJVVaUKdUSYBqIZRCt2MHjxdKkodoIVmWo4Mjn7TOiqaZ3zGzWv1hZGEyJr/LkPUEaLBT
YtXoEIl7XaSeEz4UTIUHGHRWEtnt/RLqAKBGNFE1ai2hVj+hOlE6TBdyNjOkEdIgrah3SAHbIjtJ
ld50As4bSajm7x+2IJlFJwAIp9BYJFLbewzZKoiyZDj1af5D4tujyHwpw7GvDo1wXnGshQNWxauY
EHAj2XPnWKnaApQWFsNJ9C1N3MSFv9GQhcxDdMwOf/u0MJss+zE1g5EpjD7Nqb7yAfd5FyQm0aKP
kAzbCA0htzup7LtgViBkfapE2wd2uIOGL4/7sUQr2TB79bzJo23GAAsh/mK716JDs1QlgxH6PY+D
lZfCkotDrxu5Jgl0goAV3X6LlM9SL0olYIH+z6r7NWlP0BaoZV0pDkW+MvClEwRldrzLRPR7oBh5
a2tSUMAN82448W38NYPIK1FknZujJ/lXz5SQYTU6fg26tbjYVzapuQY1EV+ivx9E1z7zC/Jbse8U
Ja7QYFukjcPMANt2ox1BjMHPZ5OH1vfKYi/EYRgwphh+DTaDS6716jqfy7btUq6F3iSEGuNN1e2k
dJ90T+yea60IvLUQjqpLj4txhM5mvp/XWigWV/jqA6itVXdZJU7E29DcY0lppo9SbvvP4Fdzuig5
KLm4EnqujZh80NWIcYXLcSxjmeOJO4xcs6kybSd18lo/19Kdez2zVDTNAD9RaDFmdmIal0tAs13h
4pU3EZBTuYKmwWnW1T60Y0nPJOfxsi5PKugVcPsiVUWz6TB+rTJ9gzEq2UfFum3ymis6M70IAKmv
BIRLIRfY+JDIEIg1vFBu5zMKA6Dj2Xo4DfmfIdrLoWL4RHcbPSi7tNEL3/5btH8fj28pa0EoACH7
gfGRfvJbo33R5mzbY9+AiWZSB0uwJdFJIR7VGQxkMSRX7doNCHvDP48NX3Lcd7fglWHq2i8rTU0L
acB+mTdc+BL543lmE510ktY4mkK5hD5IrLMRaDMCL0Xf6QCUmupqiLcGaFfOUbmJxVNYPVfsKw81
0pF3gJ0bfeRZeKh7i67avz3+5sXz/OqTqTChqYZ27ArMldwjP6qiKyoY3JZZK2svTQ2qEqTbFE3p
RGH+dk3CcSi6WWiQLND2kh1a4DYQGjCuvfmSg8bFFDIZATZAdky/mrNWnxgQqgLZpxea/8wze7z1
5GKP3pltfZC753F2BsEd8RJ8PBsLWwN9+Shi4IAHJxtNyYbWtJArGTIbTjZvR/8oCZsqgqqN+FRJ
a+Txy8YAXAQsCBcYS501fjSPCZNJ2IdoQc7dQID2GaTdkl8sNDzyfo3MYsXcJWa9OtriUZLKuWKR
UE0bo2Jla8o/g23gSGhtTiEr+XgmlzKZhOLgv6OjAwWxFNok70VcmPGrD+kvXmkcyKRucoAZarE1
m/YJQnxKu1HhbP7IAl6PMqdSP9V+veWjdg8F1ZXVXQrL8U1Q10V9GaAHupAh5T0PbW98k8wWz5ri
l8iophDH7VteMVRwkKMwKUEINFC2AAqCOVgCqnMlaFl49uAFAg+7gCBYut0ZaNlOCwWselkdQ/6F
NQYf8pMBJPX4lQfW0jl4Y4q6PeNqLLRakOFglfJU5W77XhEmoqjZscw2+lVLZgz0NXot1irL5NCg
zkHyykLamFyYOP1vN7uQ+H5dcxDpAAuFqjPaIOraGK+RRFIODV4qFJVViC+gKKUiFKasgJ9KabVw
4HfKU44dFOqISIb3ojTRDP7YmalD8s4SdXiN3Iw6ptDzoMF6goDMpk9NfxWEdmdEQjMgafogTXIo
I1FX5TQHNZvwaGHn+WM2bfuaAB1YaaVMu2CFGMCjCPLpSBhShw68T03YUAp33Ls8foLwX6zA6v/y
zfnCex4YCnQYCogfwf5zu/7FKMox6GTCnaBA1cCJDE7x0jWQBLWRwA0K4gt0JnOkDoa6FDUSFYLJ
Ffw52pWmyO9z3qoYV53+NNxK7oByZtgRIaeDtx1kWUgplrIzhFOWlkEV7rRp17Emt8YsQoWc5PfB
m0KUD1T8AxDH28kSUqgwCEoY7eLWmmT02yEiWzn4lkygTQG9TBB304AUuDXBVT7aO6Mm2gFZBOrE
yV6rkSzMETiH0e1GauQE9XxrQOOiMkQdKtrlvYO+zPH7aw3ULB56EOojki703khTLenqqY12qACP
yecpV82qOY3fpE8kS4HThMfdD6AKXpXUMFpRTWeVKeMdYGFisGfVz1X24oWlIIgFrAQuARnPeGqm
xlgTUqGIdw2qtcxbhb5VdaUecL8xENeLpOsHnYcIZKjTqoj7Im9AVrIb1U3eb4dxm4Lh6xC39uNd
vjgUJA0FgFVxptCzJfN9l451Fu8UPUEeR+s6ND+s5FbWbFBjaVkxluUGNgR/qw6fHIAr5ff3tyBA
iI4IlnIEvnK7IkUSJaOCsBygATtSdJVdeestDeH696lHgYD6NTYHfr+rDxO6fGVzYNayE0s2RJJG
BfYGd6JG2cj8JGaZZIh3IXsYX7jMxFP5+4uNbA/LEywTeqqoWKLRZr+M4zrZiVvON/Kf36RfvWw9
sIgjeYiiIi4O6vare6ZopUCLd3n2VEdPTWh9+/vBlYtqJdDdCEvpPi1/GtQqiH18/3Ru3VQ6xefH
Bug2KDICfLaC84mc6ABLUH40ZuEQSFW6S/QOam+186dsjIkHsk6fXpUSxHvmX/9zxejddQ6zKIcD
HIT0Fzndb42meRAmk6KgzPQuboc9AxXj6Byck734HB+YbQ1x6OZrenlsdcEoKDqQ6AV8EEhrmqaj
zBrsplyYPVAzZtbsW60Tr5GP3Hk0SiW4SIAEBaQGy0b5QxY3OWDP3ewNW/Y4/fZX3JlOTCDyAaIF
iQnwE5JOzQtnwdVraKg7oCrzfvbErfJevY0RYXWCdDO61YrNmhrJ/WCQgMdskVwEMpU0rHQOKlWO
ZSgT+cVhYP6CbnGVM5Ms9FXIjfGgTInfJt1NMECfYm0HLG0SRGAYYQyiQoysN9SPDkAMyMfHq79m
ibokxaSLuKmHpZjZ/kEVPhAMabJKxnls5i6kIAMCza+I/hLcMHQJZWDzFrVEbfbARubWK5v13oNv
f5waQybyTTCr+PGW2SbFSxnuZ5BM9NbjIdxdxGQICE1JZxFHKgO3m5MPmHAsI3/28tr1QTfLeOAa
iBHXD/ZjQ0vDQbyCsiYHOiJ0Md0ayrWwraqwZL0ot6Qe1HRenFt58vbYCpUCv7gYLnu8HJCwQImH
2pKBlggAutesF7gpd0DBVJ7s3vIZM3dW+2qXRqShWRkZHTg0YIC3I4IYbIpiBst6UCCeIO/IGn4H
eMnK1UwnBMiQQDiJZhFCPiaKdOzNTk2jjbLfe8Vnv0nNl9mZ7A9oZX48nrn70YA3i7yD0aNJmL+p
yzMskWAT5GzwfoqbZ+H58Y/fexkyVoi70dCDdx0Omtupyss4l4piHLxhtMDXgY6lUXImyerXgvD7
jU8MoXWDPOrRaEqVQPxU9TM8hAcvAg7CKH7hotmgPP14NPdOBiPgkAB95eUGoCKZXMzmsghhJN1A
llg21KcGSHvI4TYrkeXC2t9aIof21Q3QNamcKeo8eMJ75nR//I/MEP6KbqTqzRq7KpXth5vdmiL+
cWUq5ecWDwKYip/rZ4HVGauzM1O2IUGb64r5eAYXnO1mBilnm3GulcoIY5ORvYixOTwNa2QxNCz6
bkBU2BFD9sxXajJ3T+Fz3+rtV/+jM8Mta3cbEEh1Px4PaeG2vp1A4jVXE4he2ropcthr7Tqywbbo
CA67A3/MBqh+f17xQbodkB4ezRMZ9V2rRSw3eGhdqyIjc5FcQoVt9njIF29x2AHm5qg2q5tKb4U/
1zyT+PjtXY7RkhciMAsXZNftaLU4yyKGwR4IvFkwiz9tYY4FTNn9YGvokZ4q7PLQmiAv4T6e6PtA
5dYyta4Kw6OWl8CymFhq7ISSo87T2uwuOijuKeB6gfEGN87t8MqsC+K253Ea5hvRwdPOA6WQbMRP
ILOXO72ACi2LdsujWBuPR3fJc9ATC0jxP0QUSIRQN1jMR2FbQxTei3eS7KqhYadeeEB12mX2wlF+
1YeN4Dy2uXRoIkuF4BxoSALPux2sgqxh1Wnp6PlnMFq5ra4dxm24djTThJ4XjwW2hbQtAecC5Nqt
Gb4csnzmYSbdyVbhBlYDGc1DtZe2mlG7/XbcKs/R12zLTvAkbB4PcWk9r21T66lkuSrNcz56stOD
Hhtyblv5/NjE/eMKJygSMwC8QzABGXzKRpYCpic2sFGbnD676iZyWjdxFKN0xBeogtrqSmhAbs07
V7kySN1DGZuIY1vC4GCAy2JlC/CLU3b165RXjLU/+WOPX2de7eqlPDVW8Fno86bX1c3sRtvKTLby
ptqMTury7/FB+fAPk9c8r11MSycNUl6EHQalGiTUb91GleemFMgoNTs6t6/iVrUSt3ejXX1oNt13
a0L/eOmVOep4EWI5KYq8HL3mb+Nqry18VbAji/NKd3ge3sND+vmava4RtNGoRNrs5Xa5uj2mmbBn
KsXo9RVYpkzVKTdypeu5qZqyyW2bV1FHj0HyDFErQzj2W26r/g/n6qXVDogwpE9ojpJwRqxTNO3o
VbOj9gZi5om1VrYI2QJ3Hkva+f5jg5rcIir7eFJhIzuC4Sf/kKDOle/z/gVCxn9kVoc2brQm5Egj
s/8ztf8apS5mWQlkLm0bGJV16PJ8zbvpU3Vql9EBdtuzv3B7yL9idyt84NZkSr1YuysfjxoP+lsP
FttuTLSmxgdMTwBWbhtD/o0G22ZAFKwDF/7ZlSubhuzN/3+e75FATd2zEbhXkf2wVMaJIqtpVw6f
xXgHLgm4oqLAN+/0KfxqaPymGr3kDRwuG0CsNqXru6VRO4m94jdkj9+NB1cU8OPIgd510kHWKWRl
gOs9kIQ/CT36TXThfTjMP7RAl3fKdvgtd4b/i3DH6XmwdiUvnkBX1slJebU3Ax91A3S54ErODAX0
hn8J9/8m+JPwOp8a6mv1G/1aa9BTukn0H7e9skq5bREhYzpzPebXtyDExOEoqoxN79XeEOsAIefu
rszM6KStXJXL99i/hunIsmO0KATuZ/TYo78nNHmKpRmlNZiqXpnjttbXmKMX448rg9RNg1MP6Md0
gBah3SaGdvBt1QVZcLUSoZMJo51IImIq4MqGbgvNRT/UA9JbHA9FpkRXof+UW0xpydWmQr2mMKAN
9dhpl25nFByAXUeKEE9FymvisuE6roA5tGEb+cpJurTBr3+cuhTHUIrR8YgfT1ywh74zK+/1xSj0
+vepg5rExdAcxO/z+0w/jk+jCWxSdYw/uWNwao2/+J+1Pb7wAIUYqgKhANAZAtlChU+VJJZA7wq8
1+XO1NiVE741H9qsRyCA/S1/ra7P0gPxxiDZ9lfbum1ZruN9GMRTUQ8yi/tiEj39lF+hxi18Bs+B
YBIK/LVxLpwm4JEHLFUC2R1KeFQYLJaJwtW9wnuD/9wDUvSU7OVdL9oQD+EOkqO9dc/1Ghf4gusD
Soe6LVr2QDfHUztMqItQbWuG87hmO71BzICgHX7IO7ndRo3z2O8XkhakeA8MlYYSIrDzlG/OtSxp
M/7c66Cc8NpPNscavbAZehdtC1lp1vH3L1j4DFLLRHMNlNw0jrxnOLlrS1XyxsAMXkB9gE6nEuQ0
gd5OepUZ9c+/YJJ5PMz77X0hJgE/B0jdCInqrfdIUTR1QzapHiuCN+1tWmNLvT8URaAH4CfIM+Gx
RI9p7IZaZFpW9UZm1v3f/bF7EmanLYETXEnG3DsHLF1S8njPg2SBcsg8S6QMDEboMig+/Bw8QkYX
mOlkGTmUDKRvRyaoxyC/iIMRCCc0rd9OG2oMc93yDcLp6KWUt2iCk+K1yITEU7cHPVIS2FwXxmwC
7by1wQ8sAP7IPOA+qXcz+BsFN0x1Jzmxob4mz7qwTGimRrXxUhgUaW1truzkKqxhq+ZMtGyPNgpq
4u8KT0B55UG2sEzXluiKVjAOQ9L0sCTpKjDWTqdYh3Y2ut9DuoK/ubtcQCNAyqfobwfUAAXb2/mb
upzrK/Qy7CJ2E0ZWgKZ99f2bu4cyQXbX1dnLVBqbJ8MU7uRtbtcvj3/8/vtRZyYhKZ6NAK/REkZh
2BZ4uEbRTgt3paTocuNU88qmIbf3jY+pIsqogEdf8iZ3iBsOwtkD06XFLgMmGcC896GpIRK2sluW
rICVAxq1iFoQaBOfuJomLvEbLqmLYtfoEEZKWT0MXaXfPJ4uch7fDuUCghME9MYgNUM/sGXfJ/29
cbbTRjtg95MBvQYIUrNrQGvaDgpNIA4jLz/yaIDc3O1gBkHqhgkU0Dsi6+Mich/Bt1nrw+pbmt7/
AKihFRpIHCwPkb+gzphZrkqGZ/xsJyumCJUbg3nqLGQmQe0cPqvbfiO8FEAq93qT2mVxmBO9WgNs
3F2C9DdQe6gUmjqqAybbteb7YIVGYunde3tYG+vFl68Xj7ZDXUNR3TJM1mrZrrI6i7P7XbsRLe6k
2cU2w1/JMdrOXu+1rmI9o8hvM47sgsl/i/7Gp79u9gpyc111ewcaOlZmR/Zapp9W2EOx50JTBHwa
4DcSxK+oVZfbSqtyFbKhL+DV3jwFYEp4kwvjT61zRq6rOpS6LR7pqx8fgVEbicnrklGCuQ6CfPjv
xNRM3/Ktxy5Pn9pEkBIMbKhDApSJfkd61iq1yX12KHbDUWm3lVFCMi40/PckXDm0733+1hDl8ypf
5bEywRDEL8XOZEqnl23pxK6ljenL4TKgy/yCboYoGdzOctzVjOirY7GbFCNAsri3QVINbRv0sVnj
d5knsKYYlQy6F4SweEzRdJRZoPWMP2g4/A6RB/5ztGack+fuFXq689pLZGkGCUkSmrlYxK8qtZHY
WSx9gQHv/rB9ggaDTv4G0Yb+Xug2D7WFbfkZva89Fe+Sn2SE8A10JkIJWURQeTufXKLJcq1E1Y4Y
C9x2E7iBW28GbLGg0SExsCk36jbw2k3igt4DjDf7IN2x5mgNu3AN8nfpjr/d5OiORJsIOtqwj5BC
v/0aLVBakZHLaucpZAbe2l1vShAoL1wJ///zC+lmPTQDkOr+81di/OmN2ZhMzoI8vCEZgIQaozVh
P0FifGWF6DsKU4UuO5nDGgE/AFDR7cfFysCXfT83QAvqvIMKVAbmsZVtdLdfoW6FggFIywG1AASO
cm9fbLoR5PfhLkRXhmShX0XRbN8W05/BGlHwnb9RpsinXF25Bd9lHXIIIWCieoDW1/fgt99v1W9S
/BHFLiib4EgEjBoJNBpj2TdtrUgMF+4KxSwaG8/4vcI8MyvxAzlebhwHVoDhRFyvot6KmbsdjIq1
4dNmjnaR7ptrSpH3dxz169TKI8oPc7knv17r8w8oyrm/VDu1ZN19fFrTTQKXyUI/KbBQ5ErHlrwd
xsyLlVQGgO6Gzwy2nAg+kdfUm0zEdhzkR/V+rTH58gyhJw4bDZRohNkVqMVbi0mdN3XVsNGOP8ro
ofRYMEWfAwugJSvxsp/SUbRTHR14n8o2DvRNFdtr7Xd3JzomFxruRGSYsOvdgaX8hJP9WIt2kDZg
cAQF1rxTn0GdlRqPZ/cuP05cEVrsqHng7iDp3NuxMqqWNiOSfrvJGl/Ft/yoogjXvQTH4UXeiLbi
zk5qJrv+WIOc/muVlOqu9EHbp1Y3AlOUxgiwD8oUPAdN6df4PJqggTgiURH95JzZ0yzGQsNR7x9Q
WfbyTequVe+Wtj18C3wppCUE59ntJGjRgKp1Ese7aRu58WvHY9JXq8pkJLRXQZINrKnkRY9/3Bop
yqD2mxoawRPRakyORWzmr/H73OqDMzzXgR09gZb9o3hlPpiPYS3+vsvYXyZaZpEGAsH4Pf2Xwndo
EpEAVJaP4yaCGskbFJyqd//Z16v8/fdjt1r0X5Ktx2wiVqBZv5WGR9FO6wEp/lTc7pwYxRPQ5I23
FmAunkJEfOu/hqirWuY7pgCHR4xI++8oGiff7HbzoT8Ma0f23UVH9gmgZcDcg+0Loqa3q5cz8+CX
BMBsj1+CA1Dh1+MZo5+tl+X59/dVyjt6bgSyOcOMCXay28orIe/yNrv6eeouKPIoRrkGn9/bk+V/
traICHzTvP0faV/W2ziyNPuHLgHuyysXUZIp73bbfiHstpv7vvPXf1E6wBmpVFeFnjPTMy8NMFVb
VlZmRKTwZqHcGO2RIsEDc/kdvhsfqmTjIbjJNVtu/OujvCgvHIeJaiYBsiNyoIcppDF2IVmv1Y32
78Z2cbSb/lfiQFjkIXlqPJ7uA3vbnxikNogmtKOlmEsauKtsoy1n8aD6a+02gZE5Wn3fctsMk3vv
4pifGKTuRZDnUlGNMEIoHHjLg7WJ9l3wvTp48XrdLuT4b+ZBO7FGPTEqRR9x+o7W6kB2VGABxj+a
8+f6sjE3/4kV6kJUBvRiNds5DYqteY8eHje8l+xFvYveF5QHhtB4WcYKLAyfKGvYwwH1Uq/2UldB
PbH3B3f2l8eMx0o4JgOuLRZ1qteiRNe0GLtD9dECIftA61y3czs7Q+ic7S0PBODmeXFj95fgi1vl
HYLMfrUVbxAIbCEIZIfOsuElFZk/CjK0IEqA0EVAVueuBoFJrWYJmAbGZhRwOQA3j65T43fu58H8
FN2UgYX4owNspgtqv/9TvXV+8ax4vTfsBre+jX7XPi8gYUZhpz+KbMSTyFgJ5STKZ/wo4a7dQCzG
7ZwefYTjT/JeVzfX99tFdYZshxNrtPLvIic10I8hcVeqkzgJHn6/S7tAyiD3F1twr5ujZbCPIeap
Oco7rvKCtSgwuMEr3Wk7v31LmxgbIb6bPpU70eu/1l+tV+w1X9qGdzWcY3qAwrRsT9vI719Mgs/y
C7zIOL+LFcGf/i7KeSU5GqeEIn6XKx6EO2GnOspOAYkJnZgAxnlOthkKOsq2/BQ8aa9Dg8k2HmIP
mKMf6Hp2CKKeo9+KI96LAUCIt7wiBdOZn/48ytV1a6EJVYZVUvAQfW3IH8N5XxGW738yzhrxNiBN
pjWjOm/UFMbEPRS5bMXfvEm2aqfeJzdSY7m703FRzmgQxFTNTLL74AriO8EekSeLN8smcmfkqBQ7
9V//XF9qpgM8tUkdenRuT61ugU3rKcPzfvGU7eAVPlpcO4IzesDjvJX7mjepJKqg/d+pVepUD2hc
Gk8rNpjoJ4/rdnCSB9UtNo3bf1wfH+ueOjFEQ/Mh4R7q4oDhTZ4WgNNiW37qTXb8cN0MI4oikvmk
DAiwGGLPcy8lAadhSNWUBOrk9vpnFn6FvEPJeCuA60HEZvBYgHoAObMnjlCK204QcjUJpN4R4wNE
oFBf2EBr+fpIGK8FFBcBmTfwBlWBjzg3o1edPDW9jue1tAPoS3QaqJKsKLxzO9jyLFFzJqj6onRo
yBug7aIUvbSRjWY2qbf0NyUn+mNO3cmYKHdmoplBNUjm0VJWel2yN0snzF6mv+yYQ/w5KIZEkxcq
ekjhUdc6hLWmRJcyoAStQ5b9tPLfkr+OBkD1hdCVggQB/ZZru2bpR71JgkyZHcwY3wLD9aPwg2I9
WGygkVM4nOt7iTHvaPIAVAXSqMjUHdHkJ1tWiay+yBXsJUFwk9XTbprxuVDcmOejGX7z1A796hPB
V9CmwUgCaM1OaJAVumG4b3i1d54Var92hlEXS4xdVNhieP+WGa+hwrl42SaONE8s8EVRrImNOBtz
HAnQbWf0AAmszGt4HAWGryLrAcACUa/CKadOOGiFS94mcIm109X33fvEY3yyLQDDjpIA0tk09zI2
m2ytIcaMBvCTW8ejK0ScFCPr/Y1BgNYFZTlZAZubGsSQG2klIqmh7wvLy9EUVXNC9XYYIN8h7BQe
foZ5Kk7MkYU72cnVmppWbCBRE9/bA4eVzlz0k29TTgOc2V4OwS4IKmS/1Lt2v75fP4Y8A9RlW+aK
AtluzFWY78G+NWc/6Q6i/PI/WaGpnEM1iFKhYBjhy3Br3ifPMwcgwLgvTpec8kz/zxDGKm+QLUOw
LCU2mnGb0Tb+mnrPSl+vD4Xpt/5ZEYu+L4xYkdcClqR8A9DnYHpwtZCIFXlpf+ZBAa8beB4UBcG2
Pd9WnRCVVQmN4kAV/dxEcIk2Cg0vB8OcN7zqEJxAP/0ChmU1YVhUFRJwXeGliYcqXYVGXoWzxF7N
y0Iwz8mJLWpAyTROqTDAFuBQALTFnGPPmi8ZrEdA8vBABd3ufL5SrSNljQpc+PU7jZ5nXnGBNVXI
RkugDKI9NRbk/PuxZBa1IZIw7mXIoL1rm9/ie5jeZbysHiMshbTVP4aou2QeFQ0KLQvu8T/tO0xl
s/24Cp4eurxEO2vKEM+RKi0kmy8AjmbSkamUkuCufRp2EwcEd/l1IsGOJdHAkwBOmlrvFWjTrk6R
PSxe9RzVbFuR/etnkXzh/KVA2PSABB2l7y9iCKGQJ31duzRIrRdJO2TgI3lc8AZrGEQkAkEPctQX
3Y2qSDHDjuTOSmQDc79EHw/e1r2gziEMAhlVN4+lXQARqUerntdT03Z9GmSvP8Di71tXC77C93hT
v1r7ZiPs9fviyXiO3Ovzx0hEntslR/bk6mqaRVo0yJ4E0WsE7rPqqKoN2T1xV8t7tBFAbqvkqeow
HpWwSeoZQN0RwSYy3yc29bYf10LCWCtbqOy7UfdjV71vXmbRHnW7f2xM9CKBVrk9/Vq+ro+XtV9g
FTpmoJSBkU0NF1251jgdZLxn7zDK8k4pPR5S7dLJgaCE0BjFcejJYEXPR9eAh5sJfZIFxi8J2ey/
LzujagoBJ9I5mJRtKN+g6RVkKxJ8fvijoF4z28tko5MP8pDXZ4q16U/tULec2BlZsphxFsjeu2hz
8sOMHA00dtBtGvcO0aOi2/W1kV7riTITWREbuESkTBzrl/Rs/Mp+xN/Ft2S44Pt3f9uZHi8wmMX6
wzaWCLpU52tjjqnaCKqSBQvKtYHxFUkb+ff4KdoDOlF09vUZvIwTYAz9FCH6iy52F7zvbum0sm4H
bAT7C/lvZ59znB97Fk8sUGu0DO0AMhwsFK9gsBcP/XZ16q3ifcfo6yC4JjJD14d0eQOeD4na23k0
aMtMhjQhB2665Q4iZZDd5EzcsYsi7dVPZ45yEFCuLcK0g5mZ0BY1YFsgmuAndvQB92BvumA/uYn7
K/LQWwBp12YX3Y3ey8/KxWSxDgFaDoH6ivgIdTZqvEtblBZu4jyQuoe53qvmzuo4KSiGCYixQdIK
oGC0+7wgunZrnjfVBKCOp/0CrZbXCJaxC6FtAB4tBAUhoX9kVZw4W3j3oU6qOQdw1kd/73HbjAec
LZmnDMMcB7gLiBcIlZYGOMeRJYj5oOfBJPlad5hSz+DJQfBMUK4vMnNzblOYmFuvK/cwIfAydYx8
rozQDnRZAqAGsouysWZ6L+QDAqLQ127CTbqBhj/ggMv2+4V3DyqMy+jMFnXnJ9FQCg2xBdlv67cJ
KORNdDsG4su60ZBgzW++pG3vQqPISzaDOzylTr5t3Opl8EtXuVk26rb1RlKGQAnvadnU3HN4mYc9
nwxq+5d6W6PdLX7gq+SK3gyiLbqeIpmu260Tur+qexHJuFfL5olOHbtVUg7gbGbIpj7ZtHNiVioa
ASCb6Q52czvspY250x0F10TlxE66k7bZbb1ZXeNGdxtHuv3o9u0uRk7aV1xU9F3RVTfVBkj0J7Gy
5U3+IAF7Fm/BqsSPVYDgTMB95uVgyXTQvxqJLHQhNhCS4jyf/+raCpdGVmPENUCNbhcevJt1kmUJ
MmK4TKDdSSc1lq5NBVnB66m+n7EOkZNN20yx+/rzupNnbUuI+BFJHDDEEKSdD0MR5mbJ0HkjqLMg
1naAgAGNbPKQH6zJIkINwKwjIY6A5txKthRZGDUGqhmB9YVmvdfHwPo65JJJlhXQGbjV869reSbJ
VSMii4UA6WnaXv86ayVAogPqgoiIQXLi/OtjUYyLnDW42ZdN1n4aalBGLlJ2LpcQxnJ5p5aoEziN
AAoLMhZC7uxdHNsAdV0fCmuxVTxs8MpD9QDv//Oh6LkgDuJQZUHdeWHmVdHeKP115CRnWFbA+LVA
h4IuGXq0nlvJ1ipEXVnLgjb21PlghY6lPmSyd30srMk6sXKR/pbqGkA9WJnGQGp8dAuV9PvrJlj7
CslqpBWRHZUh6HQ+kBYdcGZ0VUe2xDM8XoWPEV2hvoxgA3w4oN9oNcI40fVJT3EkzNIXAT4RbEXy
rG6TLg56OV4fCGtFUCAAOw28BLxpqYGkUCxvTQnr3rT2MLkh9Oi0fS/trlthTRcaskM2F28hESfx
fLriuSuRGMdBWRPbcobn619nxb/wh/AewI4B/kR7xLUXwlVbyeZdN4jo38zDYo+RI6/bNkHn30dt
KxapIw6+9sKxTLwT7eoNHZ4Y1xReeRe4K3GCIHU0YmCWLY23aLHS7NvS04X9oPv929biDJW1tZEb
sFBzAxwSQz2fSGifVj1eLlnQQ9w+9pHn4MnpsjYE3mHYEse2FXQpNKsTUnQ1ssCU9s1nHt5Iucd7
PjBtEFVCKJMh+a9RfrMa0F6qzwrEuh/I1wy3QAZkKq8ZNWuq0E1HB6QQhx1XwPlUqWg7mRYWnpbg
oyGZ3bQHI3m9vvyMgwpFT2gSkowZqgvU7TJVopIPkYDVr96RwYBshIbcuejkufvnuiXGYCBMAQvI
WSB818mMngRCkVg1RVb2eQBKCHQToEkbj5wHCGNRSEYBBgy8xy8AoDN4scK84E3cD075Xfc3kbWN
eCV91jgkIKVNQEyRu6BhElqK+neUV3lQGDf1FwS6eewZhqfBWfzHAPkBJxOlT/Wiomt0HigA7Cr2
xGvlypolCVovYL4Bl3yhSajroRSrVnl8e6zDXqv2Zb5H/e3vlxvoatI0WUGFnd67gqGmbbRCCxUm
wulBgInp4boJ9kD+a4LGMGWGJUSi2UJutSQXfjE5a7OxeA1oWFYQq2KqIGdOONfny1GPvVlpuZIH
qoeaUoZUueIkBmcorE1F5LPBpsN0Qf3u3EguVW0fgUwQrNi842snIofDyWAzKonIxVrQAAc5FBEK
TfWJIyOR1TLPSYQXRvsF0L8H7UWX7QUYsMVtJ07gSn4zdbFAt5Mkm/ECBb+EujGbRS3jwcSYxjf9
T/5UIvTeQseva3/9iyuFaAUi+wYdRxA/KEvz1NajFZUFCmZh43y1pnt9o7FW5/T71Imsy1Ew2yIv
AtG4GaoAYWU0cqIxlgkdJAz4eXAqNTrV2ieahlZoGIIw+Ea1h9TlOP91TQnLfmKCbPRTv9IoaTSL
RUEyQEg45MnBmDmhGG8U1G2i53FotSZMYBSIvzEKtfo3o8B7CMATXFkinZyp80RPNaMB+1T8wCgA
bvl3ozANtEVCxQcMZOohkYfIoi2FVhC/0suZDd9l8HJlrHvXUIEcxi0F50IXSZJytYxOUI42BNlW
Gzt+Mp/H+DDxxIpYdRG8gZEDIoUCyCNRDmyStVzFhoOpP1DZW4NOhqDuPVSOl9DOP3SeTDhZY+rY
4wEmE0AEwhagbM+3GVT9miqWlCPfpBVumh1aqvzUKce5HMsbtBmw4iCoBxI6CozUVpPSvJajAuCO
xlP9MRC24Mehleauvq+cyS9TaFGBvkRyT3YB3l7mvb/8ah1l/zJ62ja6R0oe4NKd4ZdOhhRQtsvc
VxSInNTPd+PPdffBqhKBV/Xf30rDdsIpi0p1QDZFfjDejMQeVrv7gIRj9mLejZ/hW/853zaQlHyA
e+SYZq0GVh5NKA1oeEAZ5Xw19DqJJEFC3bJanQn6TjYuye4Q2QnarD73f6zZlT5Se4ns5bl7Np3r
1hk3AC4zPJgg4AHVaxoegyK/Zg5ylAWW7Jr9Zv3sczsaneS3CXuc641xoAifDGlO0j5ForOdXTat
RdQDlTFrnjw/xI2nfFZxMJj2wKu9sOb01BTlH1JdzuoUUvggIFSvUpA/1Qg0eQvHeJadjYc6tWoV
rxnYMMCoy+7HMNl1gbpLuqJRLQB9XFgna4uCMoLiAJ6geDvRPYmmKKkXTUP0UeuPiZ04lZs9ZzvR
Du+qoHbGjbYXoIrOgyEwZvLMKnWI13lOhUKE1QWpUMP+MXweYo5xI0F1TyQ9BUA0vOxDJOjZFKV4
EtSK3b2PjdOn3vVNzrSARq8EE4tyHI0jHZoa/VRrvDYhvjxWRISn/vtnDeKofyxQZ9hU6qgDQRnv
2cX5svpNeFPwtjRvENSWDtehGaIYgwjldzQSbcfP9V+txMkoqA09rksZFy1MrDVoj5rlWdvrC8Ha
TMCKyoTxS8RIqYqoXi+xtSR4LUdAjA61HTaHLNxN5sP3dTskmqRuHpXkYVEYh/gY2t2eu1Qz1KzK
mGVkACXXgJSa8nr9+wx6CvRhCDYVTydQ+0zqBq3Dtapq2cR6H6DfEohb86C4/Ua7Gbeyqz1koD3p
T8mhv1u/kNZ2gXIAF13wow1a1gBbbvhoIVf7138UK0F1+qPoiwTFgj7sVGxC4a7YCqhZFPtwI/0K
t2IgB6k/7JKn6xYZDl0FhxvwYrzpQYKntmRB4MdCjFmYxye5cZLKw/nKttGu7h+vW2JtHLwbQKgm
XCCVTlYiN9r3sw70brwzdxrKKU77wG0gxto1p0bICTyJvtd4RGyma0mw4fG3j/Ji9IY8/TQV2A81
AA41+fTi5W5hZzeKn4Kd8qG6fSD+dA/l/XojvSmbFPSWwkHJBdwOaX7pgQ6XOM6QQfSR0Yrrn7mk
DocltnC2Fn6LBcWEm/g7drQ3DbXHGZdl7oV7JZA2RYFOGxBy6G9mH524s3v1pnifveou/F3c9bfZ
Bv0uXyyECpxn3DGovjZRZMudrMEYr2IYR1ho7F4PeU7sKi9C4s5boPAd2ea+frd6G/BEy1l2yW4W
bqdvVCxBQ9gau/9tz1Fn3AAhKlnJnitwseaviZvu4r+vVJwsxYUuqiDWfQwgWxJAaO8ApfkDZzqv
7+gLFdREQ3cGTcBSi57HEwW9fiSRPDhfqVINp0ojK6WvDnRHV0hs8N5FR6G8//9uuOj0KUF2NRpN
2HDRk0V2/kDz8z11s1vZe45uppeksX+gCSxvsnv5ZoE0qZ+9jS/5ltdcjvU+O1snaleukhi1zQC+
i4r3CynoSq+9nx2GO2Gy0deQ48hZN/0/BxSiL+czO6GZotLmoBCUIFr/GngNqzmfp6MhRY+7NiKD
6b+XW8GZnzI/R+S12LJTP025nWzb+naqDgvv2cmMYE8Gdpzmk8Mtx221SA0GVtm1a+F/AcjI0VZ+
76CiPfnWbanbU8BtGEfm68ouOhItT8w2xgyd/hJmWxeZgrdxm+0iR3J4OAKmGbT4IOAdVOtowG5u
DFatrOBktPCr0JcqbMUDwAaN3m9CzkuKBRwhmjz/tUVFaoa6TKEY4mCEh9xdoVAhbpTADOAXE6h8
8XJGzKN+Yo24mZMJNBdl1sEEg5sC7guP750BKoWxue5uedNHnbEq11OxI0Mq/qA3vV9DcFx4UUUw
9K/bYQUtgBlA5w3vXRNcnfPBxCNeVwijsEyQz5lxo7S17UXy/TxxDDFnDeVnSM9IILfQVYgqQYXV
nAF23Rgors6+LHupake8vPQxTU9vb6TvkSBCigiPG2p1kiGuxoV035Mf5mDZ6vvYnw7Rx/RoTPbw
UDygX7mdfIH+tULBvXxYNhVi0eGpGWw0HnPRhca+PsEX0rnAPUIM8p8fRMVR/ZSaWUR+0OIYG8vL
QMat/PYm3WQv6ia7U97Th5WbRSHLdm0WqAgrzhdlArmAUGNjP73/Ct3WE/zVkYLfxT3PQ7OW9nSE
5O9PDoTR9oXRCscpLzc/UHCzefLGDLGK80mkjsPaqRBYnWCidqtbC1iMW6tzAtXNbuT79rGByvgA
4YhsI+3D92jX7oed+IuzjgxA1tk6khN7Msq8APRAJwSKfKe5qp/texvSdbhdeZ6TdSOdTCd9L3RF
sspTmCMD5gGVrTi8xqfHvodXNsfRnZ6MZIzW1tRLjES5a0ApnvFUC536Xd2j/UZ1q+4gLbSffeVJ
c6bN4iZ+XtqqV36lm/V2cefbOAA2HMLfEOP7irelw1U6Z2SSTmf6+LI7+X1zF+n/ocXIzuSIduoY
YAebbrGTbdO7vqos93c619ThXMuxKYoaUzF42q69x/0PbfOF4/p4LuAYCZwMKFJ7ZRRJ19HD/H2f
7Wa7s0dvxNL+oEC+s+4KTlDDGxV1IEepX5okhr3e1T0L+EUyLh5ZkbiQa7uIOpKqWJuJNcLIKtnC
7brPYOP64jCUqM5OPa3Qro2JhGGAhIUKPJ479R2ePdVe9nRXe63vRHT7cMZDeTu/VnBvw/enwfOj
rBcDiAoGagOom0Pe8PzMQ0qzmbu5BFReRoETrZQrlzNEhgXt2KoZvW8BaqOheOgRLfWZBlATIemg
8eZ76IdoerFF6+an+jlC6t03H6TYEyxbbByIrmuxJ4r3ZVg429KO3nlq/wznQ1oySkSSCuQe+vpU
Sgv0iSEGrN2GPCfwPBw3eqmkCO3aUwPUiYsUYZLmChwKHXDR4hOalL70VmyNTfy7F23/uULO2FsC
zY8fNUdR7MbLbtNdhvTAXc6pzLHixrPfQp2TeR2FEtiCLDgQTsLbYW3dZfXKxJ3u+y6zu5j8ub7g
rLQUbELynBS3iCj6+ZaqWkHRs5hwSJx4M0OdBS0OJISSmwRCYxY0HrrQTpaEY5a1rCilgj4HlWIR
IoPnVgXAxsckI+CGBIn5TTl/qD2nIEw+QfkDlJwhS2xAAlm+ANNr5qQ2RgW4TF89NPYculIKIfsq
IPRfjqI3WRfKFPqCoz51JE5CBvJ8NFPVlU0s1UXQNi7SbBnUWn+J/R6oKc5iMRwpkRKDF0KHCOBP
qER2kqvh2IYoD3fptkxs+U99HyJJFTsmGtU8Rli8X6s//9ETaNRu89SdOXPK8LHQakQpAA0fNeAs
qMOS6eiTOIZLEXxUlWMVdpTaOU/unTGZZzYoH6eXqLg1M2yAhIoqZAFcSumgl7HII2fxDFEXhtiN
SxFWMIRaOwgdhLiLzlEVEqWcc80zRG32UNYbYVJhaFr8VUSHxPpjWlx95ZwpxuKQBqYAKAAEg1Zf
1HhqodXnRrKKIGpSG1jnqtsP7YGbh2WZAT5YAm4P6iIWHQ7WkVSXKbTzgkY6VNODYrjY51zJD5Yv
BDhQJiomRFeWhosafazFponKFjyEnLr6pwA1brRHEm0TDAkIwQl2mfsNJDavnzHGETuzS22/pV/D
SAzFLOhilMGRv9JBIeh2PGwP4549M0P2zEkIBknCPI0jCUWv/YaHU2F/GwqKYCaj8QRd/qisuQPG
eskCMALlgIcVOgIDKG+Hn/7fz9P0/arTRynMUb7Jd8uL6hc/xd5y8ieoLd+13r4SnMWzdr3DA6Wy
4FdnduXzKSusLm/zAnY7G0wHd7aJ8pBq5x6PCM24ObDjgOgFcgVpCFqbRSjFXooyYMfDQ1e6AmkH
nXUu6KjmLc8Uc6n+MUWX3CI5FnAGgOUFUyrrfWFyru9mVlIP0AUIGeLWgBY27RTQNrcLyxDlW0Nx
rOCxvsn2gmd8VX5n/1YaEGzFrbpJ3OtWGbf7mVHK4ZklWg+MBoy2EH1+7DljYjgg0tsWmFskgnQU
Es/3QWjEkhSnQNwaIEAls/3V4JSqxeb6GC6toDmDrBBoEeJOzOC5FVVO9MEsEaGMkgUlb3QtVVKX
V2G4XH4kiwn+WYPSJPoOUPe52co1+vm1IMol32ZxCBfOQlw6M3wfzTKgzwPA/QUoYVWnqkBbMiBh
RzuJdnCW0mPn9k4z/Vyfrcsr7twQ5c7GVEDfIA3MxXb+GVVHD9A8uxvsHA+G/80QtfhpsczD2mNE
Kfjw8QJua+KuPFfDWnsgSUFSMSBpCojy+dqbFXqOWwWAl50nQNJPcnjvOOZ0nRgg++LE+49IJ2Qz
QavWO8lFkh0CgiInCX0E7567aSzJiQ0qVhNEI58rBTaqvW6/qBCLBFFsf2959Ra9DXIntAe781rn
u4QncBzTQYGz8dC9WeD8kuNRufZLqM2R1VWbdhV+SRvIi93dNDfZZ/xb+dPNYCu2Xr0ZHQ09kR6F
JxOcRl5FhVFRPZ8IassMmRkXEhq7IqdiQDMZ2sZ2sYf4U1E7ROZNAImx2hQBgov0tfZaO8GWAtf4
LtlIfvm5vspfxZfkScj28Pwk83ga2GYW6dF0wR0YikxJBwHIaGg4uhqC9kDa6jsj2V4/M4ybk/TJ
gUAkrhJgomhEIXlshV1sALD+e/jA+67y6wYUTulxfeXiMlln58QWTauv+lRNMtk8cn/LhoDjNWkn
apzSLKPmhyFhPKBJg3mDZkrnJ6gCqnwdpaxAAlZc7DyIn2WoBoxfEboeT+7Io79e3mjEHCg3uEQx
ifTDRzYbtYoI9LfIt3j6LAR+c32RWBYQcqBrBUo5aK9M+Zy6zIH1VqQiWLJ9pdqtuEv+xY12aoFy
Ov1Q9qgVyUUQd4cq88bWKcJdydPbYrg2PICxxxQIXoMZQ/bHiWuLcm3WFAGvEGB/h9ZZxoOJunAT
lLyuE4yNBrIX0N6wQV4jlH+T5aUQ0lDAq0ryQV5Iq/1ouv+CraicWaGGY9RaJnUrrBTSXittpIRk
tBnkbS/GpKHXHiCeWH5CJqQ8ZDSrbWzVSMJU+V6cbUH5JPAu437g3J6MOQOGDxg70BdgTKROTaSu
ianWbRa89ZY/Nbe1/rbw0uWMmAYYUrgA4LsIxZNyt6VYa72sI/hb/HrLCf1Y8wS2JU6HDtmWi1YA
mjR2ax/iCdB3e7zaIXdr3bTmzZ/rR5E1SxqSG8BMIQuKXMv5FlbmtgibMYNMwiN4Votqy+2eV1Rh
jURTwbICqBhZI1paT8jqVl5C2JDeDPOreTSGlyYKQFC/PhSGGQvSBYSsAkU0oP7Ph1Lm1tjNQ4iE
cemiRYQCKS+3sP46ykSrQcJUwtJALEGnHmZCLq+r3GJXyX6C9s8RVLElJ/+5PpLLRxmMEBlC9Fgh
2SdqWxVhPotpFINFBKzJSpJPwmcqeESd7FnlJQE4xmj2cNGalQkAcR6EEF9Y7RXphskOcwf5rhbo
+IizSpe+H6Ic4L7jTYMmKAAtnq+SGhU6+l82ZeAK3fZLynbXp475eeTsUDlAAh26HOefH60JaE40
DSeMawhjgX3zL0glGAEhY8C1IM6gX0t6DgBvF0llsFSepRITY/l5fRSXfgVd8/Ais8DjJ8r8lL8f
JKFeo0EvA8l+52VjLk/8+bfJ359cWolerGpcG2WA8y6oB2Qbu+IAZZHrI2CsgwwwJuRS0fSPwAHO
raxCl+mDmJbB3PvjkyDtH65/nzEKoFuQ8IF4H9wXXdbr5GGtdEKJ2ch/1Ld3ztdZvx4kDMgWgwSF
XnnUHVXo0C9q+gxzNGp295OKAxqYcnYqcwTIuyDOAuntgolu9YNSgGJXBnXk9pOfqLdr+2L+vj5N
7IH8xwhhvVPHIQWTdwFfsCRVvN7aJNNTn3JMXBsHMUHdIKKegrFSYBwIgpBaLtVDDQ4A70TwBkK5
DS0VFGOaiBX5AV7Kkvbr6l2fq8v7A1kWshYQSDu2FznfsnmUog+mhbmaxUCCkhTYQJB6+lDD5+t2
WBNGemehEgWJQVwj53aUqVqNumnLYDW3dXqX3wzrJss4RhjzBbA5wmtsLOg2HJVmTk55q+trY0zI
iyZjb8u7EDSQlMM0YJpA2IAOw8i4QbiRGscyDGgfgvu2s43QVRGbOtcnimEAAS8eIEgZAR1Fc1DF
aK7NIbKQ/Ip9K73Tu10Zvl43wVgLmEDGCxVB0I7oalY2yG05TAluWtHXC5DMP/sXkSeRzPDmZ0ao
mCHvqricqpSkWMZ74c//NgJqFcSyt+JSwPW9omOofFi3I1QgFE5Vh7kSyA+i7ocIC4WQ86XWI9To
Fxkr4ZbirTTeV7yWT8wpInxTlHNAaqYlX2O5EsZcR54zE7eZow/+9Ulif548NhBOgQZKrcAQD7OV
SRGiXLiOw/D0v32d8k0DWkOv+YxN1AC6w8lnsGYezHgi3ichZqK1laS4n+JC6xA7Ay2X3BbPGY/q
zZobVKdR4oS4Pdj31AYqs0UN6xZJDHFykJPiQW0ZXhXPLxSnUV6APqRBTb2oIZZN1KgKYuulDe21
2KVojTFtFV6ekTFTpL8e6XoIZvdF6+w5xXtTVjL0510d3KdGYVsTB9vD8BYacAOkAQCCfyRLz49B
HRWpXpRtBTDKfpH3xUcHMU3OeWYMAz0TANRE8A9az4VH0sK0rIy0DRREsMb6Mo4vreBd37A8G9Rx
BrNb7pQ0a9HlTXH8BuwJKeN4jMtdhYoS2tgdy0qQjqAiqC419H5RxgoiV9Ji97zF5n2ePGpOrje1
0ZMoHvD5yeucgROZMRJuiMssZJShcYOetHRRrJ6nYtZxTwft6Jh42qO9zsvYQO4aerRJeZD+tusz
2K7H3Duo/ES5nVZnlUazDKPQGIMMUId8M9WbSXPW6CDonBuVTMtZdhodEiCGiNsObULJY5yatrgD
4h7qEUGeb7Rm+7FkfrjtFGdSvYRX7rvYZCjFQNcGdzfCEChHU4dFLPUqnbtVCSzN0yenC/2J51su
dgGqYpDTxXHHemG7UbtgSZJ4UJpSDjYraG3Xz8iF3yLfJu0eiEqYjr1wPlXDGhVhOfUygg+vFtwU
fXXv4/zm5boVMgmnC4KF0DUilGoCgU1Ugc+t1KkYQpKq1G+iV6P2Nuho5I2H8f26EXooMIJsrgTv
h7sbQDri1k4Oi2BkwyBXhnmToVlT5B6E9nHb85RPLkYCzjreS0jsI7lPxBDOjRSKOq9aqgloxtU1
LyM6vW9FyRFSP+Tpy16k+EHg13CRwBUfW0TS+fC6AzTHRGRI5NT7TXPb2OXX0rr74o4n33NRUoYp
IhGPFziCaDz3qR2mAs9SJBOEA+LQltSdFIExvhNVu7i39hI6A31232HobsKH8kfK7q8vG31Y/2Mb
KQA4UdIZm7Ktl2HcSSpI3UPhCqHTVcH6UEm2lfrzZDe8whV5CZ7tRMhKwAkR7RXjKPR+vn5mmERy
aoAED/o2+DfNIbcbJ9ZBj+EFHBfuFdtDgcfD+JARhCwHtR9TJJnbqY0SOO85CPe686ir0NwSUIni
yb0dSwn0sPCsM7GIUBdAeHM+LD1duqQqOzSP9ZtH5U300ti2W2Pz0HzlSD7f8wDel4tGYpB/7BGX
dXLWMm3pUqGDPXR2SbxNoaHvc/tg/aic9hgXmCEyibhWIQMEbT/sUcpQg86YtVEAAmzcSXf6q/mt
u+C+idvWifDv9Z14AaImxpAcJlch/rmkrU+aGJXdSkDN5kN6r+8j1BUfi8fxWQoaSKJW0EtftgNv
T5I4hF48ZGAgQQS5SVQLqOyFkZLGBoSIA1aovoA1Mt3nIIZ2O8Xj8SiY83lqi4qJ6jWdpVyArcmx
SCPvzv6F1z9oBr3Dy8DR1xaZzVNT1J7sWlHue8Il7DwNXbeurxV97eLjKq5DpCfRcAIpBmoci9bX
iLZFVAlzR/HkkithznAUuNSJ0BzpAI9lOd/hVZcP6AYB4K6Z2eV3Y7r6j/leozThxpX317rEGA4R
OSQ8AaTbwW8/t5YXQ7usk4ThED2UwBps0S/vzPJTdofvMbMXHrT+8h47N0h53VpMW3XMiMFnGQxp
4QWgZE/ZXV8kxhWG7hCkfzx5TJBeUOfDSlOzavQR1XBTtwvPLB+zDToYGq/rT5Q5EFjhmCNrQh2k
M3OUs1irSIo1QSX6ajerkW/njwigtcnr0fIkc8bsJkk3Xe0OzT7bXDd9EXtg/U4HSoVRNZTSitkC
IEE/1HEAweZvQGXMr//NCHWhgFSzJpGB2Zw7/yP9zN6BbA0fr9tghAIIA3Fr4ZpEMgopwvMli0Ej
W/FfAcqogjaYq/tV7Gf7B0ySyCk9DZ0IeY0wL/Dq2PxnJqldsmbRkqlTUuDyGjfifvJED91jevse
UpW7GWpEmnt9kGSizvcJ3js6YNcGtF2gWkEZVAcr74Whgl7W4ki9Zwy3a32rDxwI+aWvxQMEyXW8
0vHAJek9airNSirRSGIMxt+q/KA6O8mwo135WI02dL2htsQ5bhdn+mgP2xBvUtRV6GKEWVR61pjS
iP3hVD+QE7Yrtx7cVbCvT9/lPUkZojaiMqipHFowVOVu81o46i75sTyQ1bzEefkjutmG8364OF6U
QSrqjqIkbkYRBg/r7/vYlfa8q/9iRxAD6FiBahoiigsE9P+Rdl1LjuPI9osYQU/xFTSivKpKZbpf
GGW66L3n198Dzd0dCVIUYmeiJ3andyOUBJBIpDl5UtTVoBkqud/On0UELvFCth3Opt08h4wI5kER
C0Qnlab02zB6jBs7qo+qSlpv6/ekTEn/EryOGDusfQnuvxTMWMVSq4I5DSBYO8gmZr+g5S6srNfB
VURPW/+q39GOyxF583gya2XOq4Drm2V0O5MQE/ky2wwt9a3EhGO7fTTzpS9zNJLepKsLDXkK8qko
JaK2gUt3fdOaEMC/OIiGrYwZgCt9w0N13ZooRgDzXIaKJDSVGg5bf1yV5aoYnSrcK+/DCViYvbh5
jg5g73/4eRfvLgqZGaBVEJyrbOGhjHI5S3Msyh8tmcDFqXn+7j2VRO8H4GO0NHBTmwvz1Jd7JO23
k/RbpBkMV7JqEpLvFNhB9TeWxJFIt+nmnP4jkFbRrs8p7JOxrQ0q0CoxIjiyjI/WIDOa22cU5TlW
/p45/O/qIIx5yUS9S4ZFXAx4yaZvk5Dx+51j4e9IAIAMTqIBZBTCBuZKp0U8RJFSjAhO+lOD7gXJ
KSurwdyejGPabz0pEzgyE34ofEO0C7FzgYQQL78W9eO2xURWsIv4xVIUvFEnMzomVgVvRjlXHmM0
6nEczElpx61c7yWMpbMM0+r3YrYLGyJgMjAvBrpj4a/WRy/DRUA5+JI+DFo3oiO5dxsrPhTPxr6y
fXR6S3RkL/nKANX+X+mxaBGUMmKD01JEeo3N5sxVnaRdPmBX7WpXkvc1T+FvA/NrCeckwcW6pgDM
maWKcwP81FWAx20/ttp6emsx6923itefTcYN7dFfCzo3cgCVAM6F621sa7XN1AHbOFjhcVj2K1xp
zKvWlg2SbqoNap9Ns6ydYrufR+iRsNFWmV24Xz9/xp17gW39z1cAQHL9FVMq1knQ4yvSVXkaHP9X
ty3RlfCzkDvm8UoIc/l8ZBorDUj47elo8UB1d7QRvw30Pi0qg1uEcXBQRe2n1oRedOKyGW3QtjYm
acGozOOG4gmi//+FetR6vKjLYYJ6uINAVuvO42H37j1dV2uhh3UhQhjlfkjCkeq4bMVQB8lFz4Ad
vvcpKBMx9TvmGPnbxBfVeaCfgRqCccS/XUtUplCu504at9qT4J18uPHo5D9WtrmKOPp+f3EXohhP
Xs6iNKxGiEJnoeSefBt928u9A7O4TPdbHgv5Pat4tTJG5/IqymP43uNWkNDGa0mzrW+FbyGzy4fc
4k26v71FKL0BpIEkCkJo2KfrbSyaclSCQpq2b6nbOha4RThe010BABXB8UW7CiKGawH+JAJxHSjT
VnlDb+EYW8ibH7tDzJvWcsMxhk5vkN7+LYhRCFlsVXGaIAiPl2y1HwHY1rzpRcH0r2htgMMuWjXu
n9oxdFLBzbHN4/DxpP/PjzX9iIUGdDHgeGBDvV6tCXr5UauxnbKOULa21I1g+xzVv6EpPK8UEGZa
SsEPqswzJkhpVLaiMW1HELYtnNZtKY8HGdYLa9qT2dIcgIDB/1A7OXoUEpDu6GSdk3WNfhQDn/MP
jpiW+JBaBIYT3faMDk1SpiplUyH/DEbfk4/e3o2PIcPm8WdbfNNAiOoXAMiA4QAGh7YHdmCGMciz
keTJDHpGgRzyVeuKTuHMsDaC86dzldCathK3q+/O63olli2RBIkuDHmbzdv2c/E86FZceILheq1V
U+bHkUQCpoVwbs1thoSuFeE8LfXDZzGZx2FOZ7mc2nQGNWLhtKFdhF4Jv9nxn8JHc+1bT91T/hD+
SXi27jZGPffNAjCLNlAkLRhDXhpKVhhlMaN00bu6s6sPCZqM8GelEp98YRIKlx3w1kJci2TUZ9Ep
YEoZynkrWtJGtY015kURXir3hnnnrDzYyP9fGDuzoDaCBDSEkNI5+UG2TjMJrdk7PH705FdgS1a+
VKx0WaCHR7E4nsoN/weVjQoxrRJjrpfIAp3zWvPRgwrZo4sY9WX2RlJ6rZfahnvIibKWMA1Nd/O1
BpL+V56Fv2MYr6Uz78kQdE0vxJCur5H6typQUYZutKs9A5mU0cIHWL5V2+ou3gkrdQOmasJzvOkR
Xodk+AQUp/BsYQoC+EGuzWIGdooiaCpcIRetcYfRXTiBq9mNU67Q2SXZqGkjRIP7I6NiT3JkHB2O
7binZMC4opgkAWCHQP76CxJNmZo+7Odt8YIZJcljfcqP8rvR2/l+eJU3raVYPcxlvhkO3L5T+tu3
q/9bNhPmGFq6yFWxm8GYXpFpKS9rUPSMK/+73zYPeN5VuwQxaGC9/yqtFw0murO+JhI7z8v98/MC
nNCm9ZiS98D6tTxhhBcmk6P5rLGc920Arprtvt7Lrma1y6fnYaM/8qz7PYtwuXPMa9PNqSEXGXYu
Q59Zu8m2Ka8jh57+9f4AdIBWHIzCogEua+tSTFr11VBbbFvVOoJQZJuveZwNd94OFH/pNF1oAPyc
8xzFCwc1khs1NYbY3y6eqxfRCUGX1lipO1qiK69AqkCcEB3hA8ec3rn5EAtQAtBmAFUg2X2tdloo
9nkj1/7WLUNnfs0qsuo/1BNMedpYy5JMK/V1aono2+BOE4483o07Vg/y0RuA/gcMBwUf/LV8IQuU
octaf7sxU0yEll+EffI7/0J//8r8be4GuzhVx3YZe40HlpqjuOe1xJ6Jf5jDBcgR3Im04Il9Zx4U
qS0ls9AMH8Ei5qweoneQ5rnmQV4OjuZGjw1J3WSpoyt/JhE5Pep2QI77V5287iUrOw4rED7ZstuD
WjkmsyPjdnAsw22Ih+wKHceDpkDQHbOBRCSWqd+OgrlVl4KrvTXL4rl0gFF6BcZuXzzlS+kY8pzV
Oz7+tVDGTwQVi48W9MDfNo/tZl5CNxw6DyG3eKiLexpooiEJp29gcWjeutYAv2iHFp3vwjabiL8L
j/1K2YB0YVeKRF2JK98L92ApelY3wcHfC1seFoK1/EiJIbQAfwAVjxiAsbvjFJQ1KNqCXX06LGI7
2umrBJqOxX5wzvG+JJTvaZGbjva4XmiJDoa8DAUsAYnuLVhP3dSO7XoD9xfsp3hh0TNM0LB7MI+N
x5HNWrDzKtFTihQnNAmG7Fp2Ko01RkBglaD0g3N68NfdLnlG74+6Qm/eNt6n+25V7iKRcHNa7MNG
RQNeZ9JpHLQ9j3lagWnNQXNVBjuNSPUu/ixf/V/lAbNsLOBr1rPigvpJ2CrPkyuseIiQM2/Q5eVm
hbOXe6i6aVFCeOV0TuZgzOwhe0cd1Ep20VYLMQLkfdr0jvi0F469QLigNfZtgnx0GQDQoyBxibCI
OXMlH8A826nBrvnu17PFwV3etMLTn1eQFae9aZjiwdb/Q/QdwG3DbJh4tViW7mI929m62WneTnD0
L3TDYkLg2rTnXfkQY2CDD9fR8xADISBLdyZSET+r2Y0nh++hk/vQGwlsI2AJzHLrLDSqoBijXYiB
cRb4tl5bYEUA5ghJpAIOjDxm6aiH0YEn9z1tRBtjtYuN31gcfT8r1dW5I5xHPhr1RpDVYtsZpZM0
uSqTtBp3GSngjTQWyG5AeCMDk69b8xv+598fx1+TneAjZ/JaoyYTAvwxOiDMR4Cqkz+C1ZPXGUUw
pCi9jpj2APtu2SKM4CawS3il4CIiXLt7nn3Ffjk8UBE9Zxh8D8zP9U3tWmFIzTCcdpP1e7fpbc96
q+35s3MCD765bGHK+mtEfoPMnbypDjm4ub3UVxq6/w+nA+Y0ErL6fVp99iS0X3vUIp8eHhRir7e9
9es7I+vBVYlOjpnV4gFLLY9mVPbSEv9a29+99f7dOQnRwKIwWN/6AR2iroK/flGc2HqwavdpQUZr
QZJVSvZwBbUDwpHlVlm+DvavnDxvU+J01s9adQaP/rAlbHwr9MXQqUYw7Ta73zvRApvyS0FWu6/f
q+Xjzt4dVrWDf7bOev2+3P6pl28e5wk+k8n89AWMl5RFY5wNEr5A/93a9Va3Vr8P7h/XPTo2Cr4l
eXJ6stTJkjies99aL97WIeRI1mT5bi+46YwbYw7lvlARtlVGn1Q1MGZ8TQLSvjcDNE4/b/gZ8vzT
chmPOu99H2OJIMB9yaFau7dDgYLpJiE7E3p2QhHJsrDuN9d9bHGlt0vnuF5un17BtrF5foAefPF8
/HOnKPNJwA8A7UTHOlHiu+trYQhGPGjCnO7eBNLbdrsKNmAw2qeH0c4XRPNAz25VtrSsvcUKn9Qu
FwHxcUnsGumAyv2Od+1zPnKSIDdPGxA9Z+C+iNmvIMpjfIfKMFGQN+NmpycA1Z9MNNSCZW1BdB57
5Q3WAHBUNApomDiPlmc4y8zyKz03ytEs2x1C0glWIHASa2H7drbLVnhUrcDl2fJ7IlFGhhWFVMnA
oL7rHdfKOZQNoeh22TsyZmWL7IrmwCmbvrTd4PpE9MyYhJIbmpxdZdUbeXrgD+AfoS8PzRdn1/Qi
EpIwsa8Vejk+9HjTWqfuSKd7deq1HUfPeYKY49PCJB0B+kZXnmo13UFBa9vk1LKr15z0wo2Pi9oo
Er+IdNDXA3QjOykym0Kpzvt+PtafJrgWfs1f0pO4NjH9Ar10K3nVB0QciPkOirtTdwJln/vzjb5h
qjl/AGCxdD81ihq8PkxVmMNJXYzzcVgHjyrSWHiOhb2GaGZeli/76JjB+zJXjRfvMo1znucDu7y7
SNKhsoh2BzQ2ATDOInLKzhwzMRGkY4FHq1oPy2Jw4gMmfsWVm3JhOdSVvZGGQr6O3h1gIdhUjjJJ
oVLOvnSUanvQ3dg2fiOCSF1x2z+PPGmsT09HjAIdiYYHcNBgdC1jKTEouw7n3AweSpA2BHhz0eve
2RmAi6Wtcp0DNhJE1yISdEA2oSBy7ri5PkXNjHxxkXTxQ/ES/ioqsjhWf6rn0elW6Xrhtc8+ZXrn
aM7NdiIthvIfgOmYYg+njvGkxAkHWin6vOuszhlAIotk8koCmdAh49ySm72EJIrcpsPTATs2mL3M
tCIzoj4QdwoZ7XEl7CNr4YoeD8XCuuRoULkSw/iok2mAsFkQsKD1aCdeAhZGjvd5U4/7S4RJUXUY
LobkxvU5mZGRiYIaibt2hTuOhMGCNPZncLTWIKHefv18QvfX819hrHcUmkoUFzO2LfFC27TkLW9y
wY2ZPG/Y3wKYtyf141GZxPO5DA4YWbeyzSPauKnYMzvGPjaVaM7NMITiznhqC5JVFh0I8jhusX2v
/gFj4rGywY6O4SbcD5/mgw+AEwY5ugbYfX/eTvZNZ7+EeRRaLZCrbIjFXQNCbyrWXEc2N6dD9+zK
SDF7ytjjIdUWTUZ1vbUH5Fw1d2Grn0RGYxNvPfdv1d+nx9yqIvCzro+xnskKNjEIyo0H2ROQwf15
226NPLMi5loJaaPmdY4TRN+zPdsh0vjyKn/vlzx1PDde/rR3jEUCXnsotR6S/AfzzKqfeBIJHpLn
cmPu5ZViVa786osI2XhtT7ybwMRmQdmEUSRDsoyhhOVGQR8Ldx95+sfYjhn8PFU24rxm13Sz0VM+
/GNi5eBzo6i02tL35lFtLLOzA+76bjALZ+Wn4TvS3dRjYdJEVQ6OMy1MqVpiYPI6teVVZRvLBYg0
ucdI/cebY7yQxZgVWfanJl8kIuBMnTM5iWd4vp17oac4hc0jmL59OWH0L4TRj7nwKXOwGsxNjIWt
Hr0HjubzFsJYjFpNmkoJ8Ns9npPIyaD3gz06QCsGNhfqce85hr9hIF2KjDn4GK4XYip9Jgh5Je4w
VAj1OVASbZJjufMtLn6FJ4kxUarQw2lUIIm+kg3xbeAU1zkqu7xbdd90XKyJMVFSnCliRdc0OP2q
IYBn7TpQTNTL4p94GBeCGBtV+qKcBlNJbdRoqxZ9Lo11+++3jrVQeTcVCw0L6u1+Na5iG/C9bwsj
qR85qsc7I8YgmWNvSqCshja4BamQ6DL3SLpZqsdD8N19RS52jrFKXaqnuZ9gRR1exRSBJ3xAq30Q
OQu6a/z+FsP2gPml0GHuJdYz2vTxlVcIhSye5bljxSXEQQsd7deGjvTp9RUqFz1mrZtnxQ6tGEKm
bfb6vx/MlQzmYOZY1YJucVbphsQ2MhKEzsjlvRZ39utKDHMspZlomNxR02Np0MEp4vEbPK4loDed
sdSXUliEVCCmUzRHjbirKGzealG7kFC5yL3ImmTkAShOmrN/1Iz9JJJ5HLqkBqdOh4UpB/2B2lXB
yr00JZ0t2utvnl249+6BDdtEdIMSL5L1zD5KfhvERW/Qdw/IdjS4jbhFxntkp1x/7DYXgAbHC1ls
KWYw48Qo27OsbN/3VvCIzli7QewIKNRWfvIPklV8YezBWtz4j1xje/cw/14qm0nKsqY2leAsnpr1
1G52f93myu13tRUizuOc5R1fl5bXNNpYTXu4mbuAip+Uxv0CmxsRFW4TKgBIICoAn6UWL4a8gSXB
g6HRKgDiCM1Bosm8j1JYRUmkxxLeEtlKbcz2+5BLMvyi86NKa4ECIvDGH6LIWeRNoYmVy7yW86gJ
uTJALoWPmCbgexEyv/N22ONR28ovdIzocugwAs0/tO8U5tZwikG3OR66dIrfplh8uAaMEveSjFkq
E4YXdGvtUIZ2eIoeo0dq4gynAQ/wVJAIZYHHfE/LHTwrcVevL8Sztlto0iBsk0TahWixae1dvVXX
7TbyXFfaL0crfJcs6XvGuXO7ee+pNGprKOCj5KTgv68NuqQNhSxODc78AdOlvGYX4sH1PXqHZSKj
WsNT6Zu62/m0LyQyWy3q/RQoUYs5EaGlw/gOlvE0LKk/kXsNxgQgqkO2RCLKZsSASRpF+h6oHXXi
f/qfSHxVLj84uYFSMB/FUu7HQhS2woxtMD3tsHhA9uuhW8+uDBxJaKcieBOaz8nulyXKWz2i6YpL
j3+TM2Y/gTHbgx/FXaHiE0Y7tUO4CcXOP8qr2QLVyU7AhRBOvNf8pr+Qlcm49oiVGl2YOqi9A4Ke
xFPOUW5jT7aGNqgnXrPEPW+VDm36j7axFsaoFW1QFrW0+61sQjjFtC2ptFBM9Th2805ccSWIMSnt
jOmKqYiFKbhOxb6xBBTtMMA8JegU4npF95JWV+IYL7zuMtOf6boGlMpHnF2MWnKP5WVHH/YCEMTV
v1wg444jyDEwq42eHC4LjQEBYLeMx9ybbAx/5rmwXEVh/D7TGH1V8KGcoL2ws73p/nV6A9prhDWP
UeamjsuqJWOUxlaZhM6AiejwEPWreEFMd7ZbWyCBA4o+z4cREB40+LelZUB5AjtFoom7x9QSsY7U
pbYylmoRyFFQ6zjVbt2ekzI+CmX9gRor1RZ2ktUcqR0wbYGbSbup2TFbwPqNOroSzIzezMWDv672
MIWOQvR98NqiC6jErh+QYzug6uKZFvp0+3X6oqPWbbVO1RNj3dkpYCmBVf7DBNyltrPIiawaFqbW
QxkK56UBrZRvH5faA52ByFHye94PbSqUwI6EmV0swK3E+IgYLXjSTkfXrnG2GP26B6gg9rhZVJ4s
RsNroRv0JuqpE9Lb0tPo0t6n3qb2P/eCY0sM9IPQZzHGhTa46SOq0re69vdSGZU35qKLogDiu7UJ
yAWytnj04v+VIP8vrfpbCqPRsa74UZ5jQwcLbrOVH6IHahbBcnD4R2HIxeGxTypsvTTmYKRAtoUm
NfuTb/f09cTxyUT9Z5EWZkOBSxecc+AzZt7PVEmR3Zmkv25rjDaCGc0hgYPDW/W4DwuXx9Z912uD
ywi6PHBrQSZzZtlggM51ECQgiKbv0ZZflHZ1ooX0aitMTlQSr9wVbrgrEOUJS43ns97TWLylwOig
QoiMI5Nw7CbfNLMylHcmbsYCGkoJFiI8NvDSOcmfuw/3pSxmc6tuIaatDtrMaYlweWdaI9ALQPLy
gxB6z9iLcCmJcUnkKBsbNcaqQNfjNu/9yQA+wcdcy/a7fs/3lYtZJFjhxMme3HW/LuUywQ/sTFx1
PVZY2/5Dse/hk2obTCT+NkAVoPwRSQuowD+wbyAco924OrhCWSPv+76U1Fon450DMuNQrAMgQ5Tl
PBJxwwte7xmYS1nMCUp60UbV3EJbPFqJjP40q37Jqw/eezEvhTCH12toj0oqLIjeeWo64dYvNTh4
P28cTwxzVlrdDH5QnPctQeK7Xw+2THxHd34Wcze1cbkcxousp1I2sryXUVXtD82DsgmcAmmifqm+
RhzGTN6SGA+ylQfZmNOBioL/j9mGGC83Qtt5J8RdE+M4RnjjFhqQG3hTqb8fONQsjxj8I+2qf5LJ
u9w/5k1NMqEqpACLqu3RHvaREyK3H3pw3v6lQjCWuMjnBm1NWBSI0bY0IUTtPhbFM4P0FG6M08WF
Zd7PArQU4PnAgro1fdMST32f9jRIbVGk7hA2zcXS/OJo4Z1ENeAv/7USLNGp0vtS24QQSuudIhIz
mTWvJ7tGY8/Pku753cCdYjgYOAlABLdgzsvI5i5M1UlGjW7YJx6QBFvF/mxRggdC0Sfvz7hoTvX0
FNgPD7ytvWOfrmQzR9gImIUparO827yVR9lJNuBzAMAU0Etgp8AbFDuZmy55e0stBXOgV1KZA22N
SinlEStG/44lJ4gzfJxjs82O416Hk6mcft7iezm2S4FspqdpF72sof9vZ5CdZAeb0j2sjk65b47P
3hdnT+/YlCtZjMmP5wVmqsZYXOeoyGRFSJHGBP3hnMt3zw+6ksNYfXMco1atsaa3ipS/REtATX5e
rf5QXP6vX7Jb2GfqER/wX85u3nGBMHUAzGBogwHMj+WDjYCIkdD7Re/jiAgNQMZduWn3tH7NhR2o
d1TlUhZjobUmUXKppLKsc34UzQAxUEQtps31S1QrbVPgR0DUGrP6CWIJtN+iLRb068xL12Vdkkmx
Ku/UZY/wF3U3ZKRWjwniPNlFgs4W8e5xNvXeTbyUSTfiot6rJWquwgzIO+ngP2SPHXCsoqPYp56c
u45fUpBrt3vFGTyO4Hv6eimYMT8+RoiiFVeSgVP218nmI3ECR9xRe9cTjICzBzv0xn04ADrA1STe
ohnz08udiIFoinxudkj2aKTBSBFhD54tTBQd6UhB3VUwGA/Xh2cSeKIZG6RKpZy3BrV8H7sPxaaN
UsvlEYnmcfmEln2ekb93Zy52+XybL44XFF+FWubY5cnSlyBnq8jhd2qv0OoMY6vD0tc0PtsM5Ovf
bvK5EHAhOmwVo5cwbQztLBOKbgKZV4fT8kij6vfC1pAMfOCFoRydOid+L0SqtWyMqIVRCwEGbBKj
IbBD9pbnkd60ICKylsEiSYGqlD51wdhaoxaiqsg1qj9pQWJ0WB/cQ0T+gJOgdnSJNnh+c64LNas3
tuFCJGN2lVZS4ijAbqLwhlp5sa6QNmjX9aPulRa3QnLP/F0ukLFEozS1XVhhgWGIDKe7OwXnqyG/
iZ/aWrB5rW13H8pLeYy5NXswPxb+/+uKaoF32yks7CbVzxTkrd8dGHd/3tG7FxFAW1PClDKAqBn7
IyCgrlpBl3f5W4Ax5r1dvgLhWCmOzuOZvKuVF5IYa5N0xWAqFSQpEsnQMqMhwo1gzD+7r4hHxHT3
CbmQxZgXUa/rWs4X8i5C2/H2cSjRzPSv9o11UJsmmFU9wmrKzhplMiVE/VqYdA58yTMhnI1j+zm1
KEg1IzRo9BJlpNlhCFc5ESWwJk/mHdL5cb25YKC9QOMyutvB2H39EOrNkJvZIlZ2TYVqpF6RLLCq
iIjuAn+QKDwMrzwVvJdox1wGUxQNdKWB/Ia5Zpo4pKWUhMpumJzMG2CPVTy7zWcFjkQZMZr5iyfy
7paqJiaWUNpCNNpdr7KJq1rt4kTZmZW9SImo2rlGoq/pFD+PvGkE96JPMOujLwJdZOB0ZdmliqhZ
gC6rVHbdd/CYeb0n7JX9+JKcElc1ON7h3YX9Vxbg39cLG/pu1gYzx1aie7Ig0klXSHAKvgr7f6VV
PRv/C0mM8RcCUO8bAyQtFpYG8rHP8busSCq7P9+zezmqi90DQP96RYla63JC5QhE3EW/4X/quGMZ
KpLJcfLq5+bDWA0glH/+WS5vIxmHMAS5UOmnEFvUxK8Bz3cNVMGP8WO9Fo7/ThRz5cTIRONhDP0Q
npLHBPkwPyfFCdzFhfPvBFGreeEX+ALIQIO2OK9p8SK9+gKJIiI8SIEl8VJvd0redGQkBflSjkkQ
JV0LUwAAasHeiT5hZ1pOVuYQVOrs2A2WgSPZgtPYCxvFSVIvM7j06Pdc6i6ILt1n6WvB4TC6Y9TA
1AgDgyHQ6HAF4871t6hGH+hpY6R7cal9dssZ/ASxM+aespsdU7M6DMEqnYl3F+/4R7BltC+JzpuE
RWX222iScliEermP3mc3P34I1nBU0R7pLLBieQO/On02bN4p38loXItlHtp2DFoV1MrlXvBES0HP
UPIsr6LluDGdJLXaGB7TjNxXiO5x2pIKQmnAWxZO8ao2HGt0B2Jy/SmMnZ2nMpjEEjsQr2bMYsBs
Nrz9wDz0lvhm7qpt7H17uSUcF5gq/bOu38neo5cCbGrofUEl7QbdMitiBqRbVO1B1o4aJmj80G4a
HGROeemenl/KYZMbga5gzlkMOb2bntrTjHyAROKD4FR2D/IfwYHC70Lg9X1wc7xPJHgKnYWXufmy
+wiezBWvdevs3V+/4GDrgrqjmXmB9mqWTMvERGiprlrMtF1hUgPoqBNPdFRH24wE9Cq6NzvpY2k9
D8BpP6dceoY79vpaPONQqtqQ1V0N8fI6PwlvEbD2Asqk9hIw0y2A4TEpfnFyPnegCJAp0452g+KY
FMaCaoFWLdpkrPamJ6/jz6ki/i/drp0G7Fn+Rv8I7OyDo150GTe7fCGSuduAzahR0UzVPlxpn8ob
lvsCboaPfBOtpoiY6/iRFt+A8uBFzreZUUrGRsn1QRIIggR2rXkTLhI4MHtwpKE/3T2miJrXvP7Z
u7YLF4cqEAYxY2DAtclMMStXUCZMRkYFfgnkuCs4gASFmDSyVVAO7jbKF+UX/Y55HXL3jDVKQ/+V
fL7YF69UneUTptRDsoZe3RoxuvaYbtTDbL2bdrcxOPt5c46aAvIkXBQMG0ExSmTUVYrUJFaHqd5P
LyrmAlv1sVKdzuR4MbdSULIEShgQAg01L4PxJspc1Ju4K8GY7qJdSclJgNgONeGQI+cmmoMpupTD
KAfoSrRGbSFnMcHyi84iXsbZsp/JgteiekcSnnb03VKOo1seoKYKghnwwn6f2y7NWMdE5bzaNx4Y
+AAvJTCPdqdXZhxqkABP1q1AwRGtFu4Dz0+5BWLCQoqYH0kVAPN0We+8BwpTLLN+wkXOZaK8JY/x
qXsB7+exsTLw+KQkOEbHBcp6M2aLyOSLW3G7s5UIDDBZB7O8EQexCd2hzXWxbep5P2FuwAg2m/KJ
Qn5GQO5yZ9pMJDoikRIv56efbRhVhisThpVfymWUJcqiLheFat6/2UdOwu025mF+mzGPqhyjT7rG
b5tEXX70mxYZRc16SMDv+PMibihEQDx/tQrmAk+1IWB0FiRN1ke2jIEgXKzUVe7Ny+atsd8bbwIL
kr7HcwuGEdS5ncL7+QtuXx/01pyHs6E9gLLiMaZSUPNq0LNY24/90lgP2z3oDMnz+/7py/5ZkkF3
7frEwBqg0c5oDcE5cm/XRtkoFd1IBkXdt6dkJA5w0Y+mtX0MiPvbJO7nMiJII6/wV2Mv2JbjbNev
zh/yvn1/fuo2ICr5Csnae3KW21+e9+B5b6fvhydQY9gbO9i/bdCqs3mYeOdzq93X38xoWeCLZdmO
hrrfvBUgykIkgKaA2S6IvExBi1gR1L2ckSyAZj8GRG7XzRZqYtgaN999nnrEbh/GPKIBWZLAmsjm
NiYzyEEYkep7d7USrBUYE//otko+Dcew/vj2n2MESggQp4GmgDx5xip9ewFFHJkev3jR5dkJ++lT
GK1t9CCccgOfkpFpnZG3N5N8HD7Qj0Pq7duHe1ot7D+ZBUoKQIGPn8NbDjaFksDOAj3qvlPqmcR9
2BROt3npuIM+zi0FzNfhWtExH6oCk8RmEbrSDzspE/X96GYEVTuDvMTLFwCEHdo1hPSgdQjIH8NZ
Ph6Pv44L+5FMbk62gE/b1oBMuvfNZ7o5B2k3HwU2XDoXGTRGBrNlrSLWXQQaoX2zntbA4HXoImnx
fRoYfjsQBdRvG1CnrN8U0BVB1U5/ChTl8PGYnEMQAxTW458VWAeTlY4ILLJU5P4Nyw8BBVNBe5Os
4hfMMyOvvdW4RCSoGD5wbdWtGwA+A9BUSHRsIB3Zen1/g3Sh1VWUGfs3mr6uof4vEdLyKTrKEASj
zpUC3QhUDOiWFsCIv8mAhINdwss052dLotKUGruZGCsJon8ESHAomc2sh65shFgx9p3VuyP+aLCO
EwjtcC8RNAD5/5ivRhtjUnHgB5z2SBLwb/UOZThKyTFY/gkcso2sRiYh0Jjrh4fOMjljzBRqz26+
EjR2dMw6cpFs7iec0zKdMtOAC2CQdJWAyUVyaRUF/DKBJ9m02NCTz5Rsi1WJij3F2Q3w+TUrJPge
zp7dvpdg6FXAHAnue0RX7J6BVQsDVXJ8TY19KcgbclC2AfXLiEJwYEhymIi2dAtf9ehvA+fP54J8
flL6pAobBy5q8ZNq2ASG44fEzkHzg6YKXsn2NvzD9EPMDxMx0hFj9PAeXesYYFelrwfFAncXZMIg
Rg2t0RMwGmgkxwV5zfEFtJ0D3Hl7BKM2r6HmhgsInabgthFVcLKg3xQttNfydaHHvOImXuxLOrFv
Fa9E0M80IEMMwB0nwKSdTGxeKGPzCjKjvvsRYJ6Lvj1iXCsFXDy/+yRbbZ9Ri0st0IPjLiIDB16p
56+fz1O+dxspPydCDXGxAE/G9ZcO9ZDjddK1PS2+LlBMx5whrzwqLtJT5LeKNnsd9TMkUcmJUgb3
5NRYs2GLrZPz2o3v+EuUrgcjPjELHDkqlvBlUGKzzcTC2KdvrWh/zAFRfISugHQ+Bi/p759Xfgu0
xp1fUB5NpKTB683aITqgLeta39jv3jRizzCi8hLkXAZ5+737iO2PAlr9hv8MCMylRW+Wij9LPbX6
Z86nUJN3fcWxZrQhoT0P7Vc3rEG6VrZ1lDfmHs1ej6fQkmCoPw1LR3ZQsCiHJtLlTkB+zwR/xSks
60d72lB2tRz1DytZcCKoWxcL3wNgIjruZDo4kVHfqA41Ka4Fcz+NjobpBdkyDPmAz5sgHgTKF1JY
GKs6T2oyl5Ay+5aPmYLqMlCs5PnTAPlHd5wMzqLuOMmQtzAAK4dYGulcq7pmxGIqTZm/T4jwJMJO
hSdgd3EtT4ivW5ytATYymFFjve/ht/58xreBnInaBwh90GiHQzaZe+ZjpUVS1z4sAjq8SuwpmSfL
l9DRpnUcZ5z+FqtOGGiLf8CFB4YdRhbG8+UY5R77+zTEVF6bRz19m9CEQYNpBdoaWW1cIOb35cVQ
NbooCft4S5O6I9qoBSJ5DYpkFnqpl4tV5AiZIw9ublUez7jeJtcgHtuIlAUdPIvExfU5ZpEvB3VZ
mvverkD33cA2RcRwSufXcwmPUPR4j95tSRpwdhRy8OKBZQuAI8ZRQGGuCTolDQ/Ztwq2SOGQrhbr
zEl24yPIIv2nAJ4q6jHcss/N049cDE3qIaFBQx02ZZ9PU9WmE+QWDmhsveEBU3ZXYbNXljpvoJN5
4wz9H2nftSq5sgX5RQJ58ypb3m/7IraV915fP5F1hzu7UnVLNENzDg0NtZR+mVgRxJbCQzQKGxXx
ATVGj5FUCJe0/n79+g7Sbmu/53RQI37bwKnZuByBatBP1gmBlX46hab9AxxABi/JNy8/1uHyDnrf
nxrIgA1e1NXOeNtZh9HY+db37/FZWx7Xg7FQ4KKu4CC/Lc7Hb4QWR+N8NKyV+fikTV40aiDU5RVn
OZLCZCDeTjxAWG4BDs25/NzEC7ra0CAVDWJakH7QJ6BI5TZiSn/Prjgz/ZhJ5U6uXxweZGGwudHV
j0QZ5b3IGSQNOVfFdjvpBwKOeTxBVw3zm/uB/D6CCFaEMC6q3GQr/Ekudsggx5yr+fvxC0+LflHN
y+cefCkRIGZgCiR+bqvXq5fNm9Ub1rdqrPSPhdA7jz9jWvEG4FTEbQiAGzKsoK+6/YxoVBSm1pp4
3w16McCDFCGDtQOZdghMUPXCz/ZtTEhwQBLO4+rAqIGDgpIH9QJwXMm0jeoleyAIVLN2AUoWjBpv
O2lmO39//yb7bpaKmt6PyIdALVIgNXYQGEvXVO+f2ebGoZE9xa23YDB2wVoEMWw9kZePJ5NsuL9L
ivSjAKIzsMVBLAWuBNlSf400XttGY+iByUL/VyQVuobwbgEHcWVZRzx8+9tDLkaKlyveLt/wo7Xt
AXpOHOlJxWnnZt7oyd2uoWQDyWuoyiG5j3opdbczZVAnSqtGSGRpdraCcsSy+EF3MiEfhtsM+UvO
XxWzRUraASNmgbLEUUZiCduSyl4pMZ8NiRTFxDXQWSs196evHMTkqFDNBFCTVOvVFDRkZJC3wyYd
QPmuODaSnMW7dFmQNneT4RA4oX30lO79Pf/mbbtDbY3AYwR6hGxH2htFMnMDcLTrRT4Czh3acbEv
UQ2mDkLFlsEQygkAnQA/C6iKJq8Jrydor/xGD4o3y8RJez+wh2rcVc0XRHUAWt1uoSSLfVUuimwX
JOaLZrUkYkWqa/f0Yg3ITTw3KMLKc4OkX08YhZOHWEIhPtcUUZMzvpCAf2WXxnbaQp5BA2+kmVUL
6CokJgcmwLl5pS9uyJAg5iPjAzUSnlLq4q60FmR8BQtBWMgue8c6PJaBUXYz1dZJnETMIKpFoITQ
UgAby+1scugKA9MHl+/KTRT9NiDSh7R09FVBNhh0AU8z0cn1grq9WxAegSZAhuusQuuIMhdJsZu5
vlLsolKXFXQdZ3r8JQV66uvLrNPdRg8qc5zTyplcm2j8xBOF+i0PbmxE0reD5IMYopkJrCaDjIQH
CKI6DE8wZ7wF+iXHXHIgahXxiBOKeZr/IWgVF73pYbnThmcpXgRf7lw56p4FXC3Q6MZaEbmE24HI
TOJCq6Etd6rTQgh8r7Sf/3r3kzQHRPOgAa5C65MyAGBc3lUCV+7G2slyRxDeHv/+nV2NKhTE0rHd
sA9o9qxKUUIhK+JmF+gjaHqDXZx9zKwCZQLqIEjWoOwDuB20vuH13M5RLzR9oIzluO14ewD3k79t
y/e5d4w+N1cryCpwGmEd5qGrfWslFpuyr5Rx3Ka8Kby4F9FMkOnmTVU3wjlVYGr7whbCL6TKZOSf
cHrohyyArFnix4O8DQOrQxi/2/HDS5Zb/7Q0xArWXgLBMbhN8WRS86aIYpo0SLduOQ0kDr2yVVaq
P5OApPbvf2zAGSVEITB1deP+uBZF3kpJX4vy1gcCUmONXmp1b5xxeSn/5f8aQU0HMBWkQmi965yT
Gd9LJHkr42YeF7MvHr3BOOwuFpJbeAk4hdQ9bpdekDw5ikEDsxX8Dz9+YnxDCnzj8WJQjxyU8BCY
Qi0Cb84VlkA9cqDjjLQCzUy7oLRlblUB4xV0qzB1UitjZx43entxqHDjjYEtZK5IkH87nqrMWCnE
67BrPooIwC3dXfeiPhdqT0ZEWaFmLRCTBDhzWGGPrNEemqc2hFiZ9lNwM1NH7zF6OGR7/NljXM/X
YjLCkJDpouk/xz+Pl4YGKKHWJRLoKWJpzBdWinqZtd53o5yNBuQMBit/Uwu9B/4M8auoN6IeyaAJ
ARn9G0qEL6XDrOJ3UGHWTmD70PT66X/yY74iuerHX3UlaP3zspKvAukSqt64VEVZoglcJSZpApbv
UHx+3Qa6vUUxS39H5hxxd3KtMYESZiAxNhIrnrWMwF+Ov+i+/flJeOs4klC2DqeXzSV7hb5Aa5HU
sY/kOg9EYWbnUKBBRkQP0CR7hIIFg96os6WfnM1m9XtcA7jy/ft4RFeQ0aMRUTum1NReASftiGJF
hpTBet3aPDhKQvQEazZQ2+t6Ee41y93IpvZebWpHkoxgXx+NRQf8Dsr8C0GfuVroqI/MMvq7edwq
eN7hT1Cby61VNnKljIUYcYbyOKo5GqBYASo4L0+oIrL6TjzNTMPkuqFMkv3+Zz8ngdiOnQaTovAm
G4RzktDQJMYF9ZJCfw+wdCCXehWcZLkzftWdsPQBQpSthjR22VwMMnydB8ey/dbVM5uO9v2BlkL4
C2Ek4JlQPwTb9+23FSMIh5oxwllDa9Wz+1vue4Tbps87hQpd4cczMZkIGBOwsxHekzoIS/79z0TI
nRcCgB64O4U3I81EijDx1+ockv3umIAGwLOOzCRKedQSl3AruliBmRF12eO4qCFgkIA/CcWy2PDO
j8dEYx3IDOKmJ8AchNwKUK23g6rDWIzQL8vs3KfywF1EzlaBn/1BvWIY7JV8klqLA1JFmplLOg0J
75YI7YERDgIKEBykJ5NVu06pcj7bS2eFMDblZk0ybv2vYPQ45csMEg42NxexknzZzZGGVaQ/EcEp
aBsV6M4LjvElGRS3+Z6HyuhzWBucopeFkUJWcW5vTt4bchWChg00dHDKJ4T7MTzA0I2VfB/95sv8
EEEH1SzAc3TxZxnayUVEjQouOdwzPJ4g2KNjqCjz2tqLMKoK0jXQcCqMHNXBTaDL3+4lHfRMXYao
BsyBge9MJipcKKtgDUGBT08mGizZGOm3fC8BAH6JxaUANsFoEYJdo7Efb9PJmwqcN3IZiAbh9yBO
pM6Ex2QQTeSUCrqMofoUd5t8Lmc8cULQY4s7FRT3uEhQFaZvkt7tRz/k6n3x6x0rcaf49lMLvsnH
45hcIcQKHCvMGXkr6fipy6peYxKx3ouOYCqnZhM+PTYw3XW3BqiEMXw5DRwgMMCjei2j+CZDnQeS
oTPrQcfROL5IRiAUAEQXuroQRqSujYGVO9Hjm72/RC5t2X6xq/LiOfUqAsWJ+9o6j4c1vRQpe9Qj
xCYuA0psrtlDSnjprfiLuMwtwZKWdTezRHeHBuAotCOQ1wK2gxpaMypx51dis89tAfVCs1b1HOy6
md0AHxubATocAPZ4qxaPh3jVrb09xYCTyriTNDwzEPWi7CZNMQQRgykVFsF7hSb0708f1SALOs0i
urZw/a/bRYxLEr0xr7ynV4v8J/tESk3GawxZVlWHln34E8xdZPcnREFAAHnsK9Tldq25cdSUTMCE
hGipBbuA3vuAunzxvd20yG9HS37G5bhzSiCS8v8Mkn//89AGQsOlgQyDwypeAvVgdMLM8zO1gCww
cmkQqFY1Anq9tcBFqeQr0jju43qFNEOSbzlIa7rm4yWdBOlQlCW9aAjRFAWJZ5keSNYmTa6U7D4F
7aahoUOmgZYub6arepu+zzHOXaPX2x2EYheLPCxIL5Cov6IN/8ybpta8AqlSZs8fkZ9nXqVaX7q1
4V3SFZhdt4z9eHh0EZoovImgiMfND0EbOF/ULFZ17cdVxQWHDtjkdqFZMQhzOFNAqT8GbRUDF58x
7A57843/Sg4NZ0ip0c29DdN4CAgsJCVIj4SEoJ2lYtVhCHolzbLs0MJs9FSepc/oCPEgNGsQadrM
kY1kk9nsOgH16rBB74oVO+OBPfGnwaltaTmXnJm8VgT2i5cEYqbXZBN5r/+uQ1UAv5qNQJ6AkAYL
8T5/Jul7Hu8gCZVBFYbEOxQdqcuiGBNUjcGffxhEO9wHT/ybfAm27crdpL/QVVwBKgcUHJTBlrG3
CmfLXeQ1/LvTUChEFwEI8kjUB9EbyjwyFAojJaFwkFeykYJH8VCC0jawi5lLcbKliSFCGgORcfQn
AtdzO5WC1oE5T0iFg4BYI7EKlChD+0tYuWvoc54f72fy0TeDInsY2TvkNaEUgFLXrS21CJmO0VT/
uLdmhjH3y/ztL7OMBvlNFEGPgBYYcyEhvduQzUIdEHcZGEmBc6ELgbWvan6oJdkxN70KUFxe1rPS
YCOE0+wSkOlczxrdR8ej3sxM2D3LeK6Qq4MIPCnV3Q6rVcc8HpkkP/Y2wO1zzHCTPYZxQQ352jkC
V4MmpuNir8qins+P3Gu0jgFZUsENF2IYj1eddvzgiV2TjsikYIvhv9tBADnV5ZyQFEdZXo/lqucc
UXNCxRDm2oans4XjQnCuCFhJxEMZ8sWmySWuKY/lq2CKh+byeBzTPYafJzwyKAwTqSbqFiwaT+WG
psfPm6I+M0f3Pp10YklIO4IkkOaF8F1ZzXqvqY5BrI+olrSxr/vjzIJPjOAxRiDPiyTxj9ov5bpq
hVpFfuvmRwjQR9/leIFf849ThHw8mlvgWqAMg8uZupezlJHaOpCLY8+baJUtCvPx75MvvLlA8Pvk
lUf3EQKxiVKW4HbaEI9eeWRekqfoXUMpMDGlWQd1cvfDDBqqgPQj2GOgN6gdO7IZz6RyeeQhrRMz
JlQXRXtAr20LdHkGUF2pQzTPEc7qvEj9ZJeRkgZofIhOMsi1rn76n6ct9yrswsCvjhJnZu/FU/Y0
PIV7FzhQBfiK4ZVHXq5dPp5W2lnDYiHAJMkQBE0yWn5vxysGMS+6cdUf+68A9VbknxqTm2sbumME
GTUZtxnpL0VMc2tEQot9BtlL6dg3Ttqs2wqK0516fDyS6RZH0emPEWoDIqGbBFEJI3Li8P0i8E9t
NNNkdWccSE+BdIHcaiTEpMZRB2rle4V8LPnNoGyUZN2B+EyYWZLpTgeRE1aCI9B9tPaRgf7ZBukQ
eWD6zjAQ0ZbcDwEpQbZZdM0qrGeczMn1jGOKGxrXAdI1Grjdby1pFScokZzIR06PtshKIdyZo72Z
7mlogCD2gp8B+puJhrIYpIOcB6587CLLiTvr8ZpPF+T216m3X3IlhpNj/LpHUmpOZMSjEz/9uw3U
guAUIn5Eepi6OoOh9xSuKJRj6VtSawxAPXPboJnZWtPdi19XEOvD6yfAU2rRB9nNomrosbVkx4ev
d549H3cWG24lXhoZ4D1ADshc/tlWedW0YlMn2nHr1bbLLtrSUBkzjs1/ni6gRUiwgLoTHCfqrMd9
3rpjrSrHLrM8dt0khtZaMeP8/1mhvKORY7sQuBnlyIEefjzlII90jTybOR/TxwCtakByAhpCEA30
01wlpZR0Xa0dy8bgY71cwpRbWSPyB++zJdp7xgAxJ4R0cPsRANyuT1xmsta2nHZsAz1QDL+wduEK
2Knu7M3VkyaxMxq3iO7sf22Rb/mzF4ZILb2hZLUjB37e1fjJ1bp2CpYQsLCYyFLnlHzvbG7kxhCu
Ix2NRKNGrVYu1mAzYkv3WIJbABlwVK2Uy+MNcWd3oyyGkwPoBDAUNHDIDX0vazPGPXa9pVWWi9um
8j68uQLCnZHAK0BQfvWlsFK3E+emKmC2ueIe6xGkQpHuM94sydR0KMC1AT8ho/0ZI5qA6sFujLpL
6h6VVJdQbzElR3P6/p/PqYKoHr4Urh3Ef9fE1J8tIKWK7CFAYI4dSADKF7dx1MqQ5oLZ6VsGK8hk
AmxIMBs0BLth6pIrvcg7ec0piB1H6Z7CzBzOmTzj4E5qHtCHRZsY0I0ANBGuSeoClRPfgwNVe6fn
AH1DYHLQ5c5Mjs06UHQ/QtIeJ8ooXWNjJMWM7TsLRgJokbC6wQe5nrY/U1nwseq7beudkMBzUcOs
nBr8hI3TDzO33nT3YYxoQkNqDXOKv9zuvpHhOZWRBe8Ul/s8t9TG8bu3x+eIflGB2mSRhyRk5Qh7
IRR9a8LVhpSJhtQ71cwKh6hnrT5zImlmIOSY/HXmgT9CupM8R6j1Ical3qIycCFGFrjRKTumpzlO
D3qW8OOkdKIgWuBUgom/HULAj1yrgev9VL4WzZ7binNfP50j3DS4QNHBDO8MWexbAzUnJjzmKTup
Tmg0zzG6nGa8ARr8iZLPtWUBQRvBaiE5c2uiajRE59JQnySgTDOnRzFcIBKOK9bKlyAi4vWuceT1
OfsE85y0NJUZLM8kN0Q+QCbgcpK2mYLR3LIN3TwSmtNgcLb4oSLPl0F6MX8GDnqXzlbZ6HsCtwQw
yUTBCoJV5H+34424ROT8oQnOAprsfpV9a35izL+B0b1lIB+CtpQeWxDyCPX+4M4hCCfP4dU6qtyA
ueNwwcm7tc4LfdoOPqy3rz2K6WCJ1awg09vfXM+fZqeWrN3N5idj/WONuqmYIE75lq2DM5SNINXN
oH0LcqMG15hoaFKtx+eZBkrj4iXW4OOjiCcD/0PtJMHVksbr2uBc6fkyWntHRHmrJgQGhDXLbbdg
LrUp5TPJgEnlG1YJQQi6p/C0IOyjxhgJPu8NqR+es98uN3z0f6am+vbDf3PoVtN5TZcX1Ryodrpn
r0aBoUeYjKMpUdcjl45oIYD89HkUjOQ32yVoS+yccSkbebRMWkOdyQ7SHtt1kAouMkD2ERDS7mEC
H7jSWNiTjXER+gCNyHqU6sPL9+M1nN4GZGB/DFEDK1zAUnkOhoLn4Tc/K2v1J/loPL2z4j2XkJZe
YfW24dEh2hvpiUB7H3/A/Zn98wFUbF2xYh8OdYzlRBfsaeh1UObZrA2Vq0vtKEtzxhzZHdQJuRkv
dR7TDtWjtoc5UDaLxjv/cxD3qEiiN9fZaAcz/JkjqL6/kgC5AAiJh5X2HiuxVEv0VoZnNlnzyLr3
yRJcxk/egZ3LiP6PqfyvKTqvm4mar+YdTGnaE69Y0aZFg7GAXJb6Eq78n5mZJAszmUn4CujNBAsG
1NJvb7YuFuMo5fvwLD5l7/E5OhbbxOmt7iK++MfozMxleu5dpcACIp2ApDJeSPpt9AIZkggshlel
1ogCK/OhGDlE0fptu51jy/gfxmRwAyB7hdub2paeEFVJp7aYy3gDf8jbcifFkAZdBnZLNIPzMFea
v/NMwauAd46+ExTmWGo6R7cX246Xw/PgaL6ZoMP3eI7nUPvkR+g1E4DfkZEuAcusRAWCYxcBztkN
wdmNnhv/N7nsGFlfsbXuDd8MyKQ+jzObZOLP4Hoh3IMionZcNDwVDYYco+QMpwVn1OO/mHPWm+g9
OiRIRS8KM/oWILbcGovxMGP2zjv41yydeoz6fGTHAmYbIwYNxd57F06sPb6zL8xcG9699whNT9fM
NzYKwsTbc6ANSRwUvBDBVmF9jiAL/4GEkv7lGaD1M6K5C4y4K9QSIoWHcAdeNLlOKP+2k7u8Gpgg
OQNRwemp2TKG/iN8jE/NOfH1mXm8Z4zgVa/wXmTaqFMQNomC8BrGymV7Tpym0NvneGUk+3BVzLx4
5OKlx4WHDll+ZKeR7adMyXkqd4ArJufUDo7ZHA8x3S9MfBXyjv7356l7X/GCYUjdIjkHg6FkZlg6
YXQJY31Ypz/FZwYRs58xxHqxL8MifVJ3HbjtvZnpvPfYwk1Cs8y1t2xCcdUXblGqap+cQWx/Ei3Q
I42fhRMAgakcW+tJc2qD/dTg8meLat3MTPCk3k6mgMAgEcAiPwOE1+1GlSoBZMzsmJxzlPs7NJgF
kR7bwDQZ7oB2y8aMDsxKsN6W9V7a9BcnPbU7MN4vpF+E1bp4Cj4f7y6ae+e6Jn8/iLqNfNSsKjXD
B0k6v6o+cvuTCAyE35ArBjQJQvYSRCA7w/0pFsdsDfyKXq6Z01cFWVTP0Z5UFE6CZb3wtrH+Jli1
g3aqfEQHfXMJZ0UIr84svT//fix1zOusqD2+xcfGcONjPTkGshGfa4Mx+ReLO0lWs3B37EuzrI3F
43maehBE9RfdFUg6wofQqHXLhShtizKvz+oTDLfLL4Ro5XMyqwJ3x39AdxV4KGTSOIZcMWWo80ox
LjgYArD7aURXdbRB8kYfV2hUMPuZO3r63t0aoxY/qNMMYPu0Pg/GAGa1D+29HsBM9vx47qbu3q0V
atUSrcQwXVjpbf/iP8/BYaeXFihxsE1RfCCNr1QE9K+fevtbdJzKJjz4YsThLB+FT5AjvTz++Tse
ze3vE9/gTypJ5n3PZQL8Pu8b0Xu09s9LrdIjcAY8JWBjmiub37OH4h/SDChmySRrf2uvKIvQU7yM
O3PnGKKJIQQtRkUPn4tLtxc/Z93R6UqjOwwJH+TTER0iRrs1p2Q9Yqa04c6yavBPSxGWCBh6w0M7
LYZ/aLCnmQklE3Z7I9xYpB1gnvGHsCtr7sweq4/ULJyT+10uvsJdERnunLHpS0wKqaRShPwQ0oFk
+H9Wj/f8sCZ8GOfkOfwuKr2/SLvuNTmwG+RM5pLqd24CYg3N4mh81LCxKWteEYmMEjDcOX/rax0p
/FYfjVXrpEeQ6nd6+/Z4Kq9u4M1UkhwCEB0Idwl/LJ19RGOnUEWFW13ypfKZ/ARWiyaTxBqhr1av
2UNpCTBeLUq7trtFsymt5Nyta3Pcs7thEVqPv2bqK1BfQ7kiTCZGjBpo1YWH3mBhVWg39cB6EwKg
Qfiav34GMG38eubMPT8BbCpA5CK9iC5h9AlNuYeYsAf2seDVs8ks7OVnAD4+TL5hyOsZSzTvEKry
t5aowxLzUi1xJSwNTr4pl6nZ6z8pgO4jiFdFo0bDj82hxacGP7S/aK3AUU0ZJOGcFZj+KgEkz7PH
w1ykTNMCTr6K2nWZJDQkFaLCkx4gERp+q6t0mULNhDA5C2sO5LcxgBI/Ohg1QFve4Q8LZRzG4W3F
gfSDHjsRGo7imRz85P2lJovyuMdYYJGLwWR1BsATAEwQ6i7SxzSz7SYvImWHen65KtOyLLzayZ4J
NxBx78Fw8vXyQYi3qo0LENX3Y6NTt4YYBeQFIcW1sZraCRrLdImUSup5tIksq7CQFuMiMLhVuBvQ
mlqCEW8PIjxzhXl1Htu+M6+4saH3hkQ0/FFa+6ETWtkvw5yBS65nhdGzuof8Xa4j7YTeeHauvsZP
7msITEDUArVWeFGECuD2ClWjKMvDyAsvNajrmu2nuBqMX8hm7RO0YXmo8KN3jTVrBzkFNK3NoRUm
UHggidHBQjgAAPNF5Zd83p8bXBVrtu6FOLzIT1D0AAt5vqhso5l55nlySG6uUsoMdXl1XBGWITKV
l0R3HQn8YQP403wDgSm/LOE3i7q/a8AIF4DtUNAJXZEHis/HK8tPwn7qI6ipjoHaUKoAH5G/egsG
fBZQ0kaAkRnI26C5sgcvDzrRoIau546qY3vHhrSH0L3x+DuuPgY9GWAiQIYKqjoE030750XTBFnn
VuGl+ogspFRsDUx3Ljj2eXDhKXZi4avsHOSOPQQVP081yGohEmwETraRjBI6mJBWfJP1ZgnuO4d1
8B4Yv4jqIQKLyB46bz3RBZ/FIV+btyafraJTjZQ1cTCpz/bDsC0jXgwvrS2AvH6JFktCXHQc0cjI
g/pgMFiIgufLwoGMw/HU2J0N8OiStQXQu+gfCYDqfa+fA5M5zBJvTZcWuC4WYDk0ngFFTqc7er7P
5JKNoktva3vhrbCS3/wQmjw6QxWnXpQWWENATjoTLUxqsKjx/zELqOTtSnbAznvZALP1pnHEY3aE
5KWtWeOqQbI4Xykm1nbPfz7eP5PeDliFL8nCvycVOZmu3rABEiO5x8aXcVMdXwlJLu7jwArtEcHo
yTlsNi/Oz+Hnx33t9tGeyfV2zo0ml/7tViAuH/oRUDID+QGdPk4SLUTZtkgv7ntqMx+cFc2e1qm/
g1ECrYU8DzwPTDMVJA05V7ht2aeXYSU+N+9grXr3iQLxgjkN37XVnd0XbKltBCGU3JyVBScX0mSE
oA4g+FoerchU3FN2Qp0UvpBecih+ita49pwXDkW5FNcBHPc514dslEfmqGuYG6I2jtBNCFczWSTH
njMSg11qu3ItL9GGsBDM4knaVXZtIR3jBOf0Sbu4FgjdXhQoLu6Yt/hp7rq84/hhAf5MAXVns1oQ
MrlGvslEERbMpYXj2xLUxngzs11QZj/e1nf2FF4g0jSHDUVakm/PUi8lWi/KWXjZA9BsnXi9mtHk
mrQ749z8sTA5rVKfJTw/wIL47hVG9xz9QJRzHX92prfVhcUQWuIyQHvlE6AUc8LWdy4ojAtwDaS5
SDBI3RRimgqNgODzkiR6h6dvUR5nEcmTIwOdAuD2YAXZPNLkQD1waeMqtZd42SXddL/MF4w9F8/8
R7Lyzygsm9IqcvXxF9xGh+7CzmzhSXT2H+PA2hEsF4/k0O36tWVXZuoQwvgFHPUvvuGf5U1sMYfU
CXx97oDSbimxBmpWaP0hYQdkBfUYha02Fo3IZticqmwXT1Fi9CPypt1MfnLiINGGqGEVXZ0keTFm
FwFQF8NbZ0/xmlvlO3UxdwnMmiIn5I8vJo9srvLAY1+YtbvNl/Ee2jAb/4S04b9WXK6DQnkMvDK4
vgEcubUEThEhcjkuu3Qr0fKRZv7MX7SnkAgOHaRwli1jknWBPSQIkGCGY42StEhNYokgKycX6kXY
I1nYnaqjuo8u/lr4DfZzJ+3OzrixRc1iPTKN5zNxcYnWwarWXWhrNy9zrP70ZUUPiLqsfFntQagA
I/4yPggLdg989MyBujsOpFTQhwG/FaRkt2sUuG3ER3lRXMav7kPY+Z9CqfMv7sfjW3eS/cdIUIJA
mgP0HySfS11MPLjd0AScFZf4FeXm9cmx7X6t453bufqLcVwQeeTHJu/M3RU8gLYu8Oii+eB2YAm6
sBqPrYpLcvLA77+vgWCew5xMonZk3AD9IM1X4DMCwSBlhJG4TPYzuboQ3uJPEGz0n95PWhkytB9E
jI4F90fuLJQOogOleeT1la83umSS2IQoF58Ja/zjcU9Cves3qYCDkp7wae5RGYfRV1WmRhCkgsAv
OZnoRk1tbg2FAQeZrHghr5EtAEu+tpy5xnhy9f91MGjblD/TFC3aWDTYBiPtC8hTQkg7lUt51e4r
G+65nS0/Mjsxn1lTtWNrjuN3Ev/R5qkLJ25zgWs8r7mMNjghHHT5w2tlnXzpxjoCHlsC4ksxOgAs
8hO/6Xfpai5fcud2hTuDXCXpMEWRklack7pQ9oOmbS5ebgT5pvIsmVkzi+ol3WqbuT1+58YjnGkq
SltopQPEixpwNURKzMRJg/dJ0rfhWdouoBG/+H28pa5U3PSy/jVD+WjoLldSJoSZwQk3/Eo6S1/c
2rahoy4fyoW7caR33QEvbauflpoVfljM8niEUNP7sUFm6pxD9eP3X8NsstZ/v4k6emVS1Wldxc2F
j9ZVuxVyYwErHggjNaL/0IHL5neAhkYIAfvSMfiTeYzn6DKv0QE1MaDKQHSNLkZ4lHRkVmlV649y
U11e3/efyBUxer0s9PQAQvlArxDvk5gf0RIDcREPLDzkD7qdrhSvDHJpu93KWrH66iNePAkWFMpw
Y0CazUeucUAI8J8/HVGnWx4fr+m9o0oaoOHTAF3LThypQijYkieJXm3/rOn5QYRu5hnCj0+y2SGl
KFgQ0tCZJWty8OmYZbVOnWLhz7gId94FyHsg7gIsG3A2JMNub2k5D3kNEOPmgiZsu4TcObL7VzkF
qBSgYwr61CV2kGdCw8ycU8KYxNXYQjfGqeeVF710bHy/uYhbcdWecyhiWd4KnN1oDbb4V6T7e6ew
B2XuhqbDMNouFXN2oDz0VMatL5VVIoniE9ILZB6jjYRcu5Dg3XD1zE6hz6BdFJ2fAcFOQBuUefot
1hLXazMB5pl1vmF2yk479S/KTtn2TvOpHfztHI3Z/1hlIjoGxx0Aa2qVSxSPZa8Pm4vb68lzdMrP
vj0uNCP7Aq+97OvAxDBvwuVcWawHyJa7m4NrTr0crDTpw8OFTGh8qMtCE/JGCRW2vvQbUAwspEhH
4+yTPDezdxf2jxnKAeXGMgXEiIMw0q/wxbxGPyjUb8RzsU+zmezenTjodkTUlI5Dmo+BAFMjOKve
R8zhNgZNGdLVa3bTb7VOr98e3xi0Gh+RPkFtBv+TSQMd8CS3Z1VhRy4pEuwbMPWUb+5SfktWkrTq
TMgIgy8BqnjJi5fq8hxnzyRFQBmm+xzFimWI4mJ9EfGUlxvZ0V61dbHlBp35TezgMIszIs/mzbWO
lClaHsASQOhD4NrdjlQchrBIpK4+Fp3pc0iMZClUZmLXAqiwOCvfyLYNM+/Z9CkHnz8AtvAawJOn
TVmeXU4OQm/s0aWqc8qibQx/sJGohWqJbEJZrH1uZ7YrWa/bURJVJbQJEAIhNGFTo4TLropD5bNH
7syDCadz+M4YQfPxyzUzW+eeJfjHyOOhoIpkHuUWikk8asA8DEd1GxslKMKeT5lkAHg6y8s4OegE
k4neMrjlBMxBq3jHnqq6scYN4EsEkggRp+rr/Dqb8XPvLBaP44CTjuYbOAAidRTCsmG5us6F42Ck
ghnLTmJksaE45SoqrcI149eZszdxrLEnkIwFaQFq0oSh83ZH5tKQoZiUQJpZV7clKpP4w619W+6Q
wOshJmUUItyEGauT+4yySrmXbiHFjMBk0Ul+h2jaj3sQl9Gm2bgv4z9vEDI8aB8ALiEC40oNj3RM
1EjDQvYwRnEC8tp8p5cgpN+kDpBpM6Mil/3tvr81Ro2q9aU0HEMYy9V98tHt0GtWFWasQZtXWtWA
1KbOoJuzvjpxkm/NQpAIKSt0o8JRRynudgljplAKNw290/pzOIWvkrwaHam3smXwJULRNIfRxwOd
RMAErQ8+VDQIA7s/4dxU2qFrOTZMT8rZq3S7hxxsNdfPcscGTgH6+YE7IRgg6mFtyjgKVFFLT+CN
ZbyNrG6SN+5DMHxFZ6EsjGaE0pG23bKy+c2sCsTUrwBFPc4gaKphXcAwb6d0aAQ2kIGiPxVWvsl2
8VI8ykf03YFtS12OR+3dP3UXyXFtEcVcbTknmjkp9RGK/L/2qRu0zL20xwqIJ95Il7kdrRKnXqcL
cGwiu4Feecdbyna48PbSkj8Kh8jObH4ByUFnrr47dQeIpo0G8nPwaODao9uDCznP+yIopBPghL95
huJ5svU2ycY7wJXcz1Wvp/cf2ugRyUMQDVcREOLUXmYHVa4anpFPr0gfvougZgV//D7fqqM+hrNt
W1PPA4KWwKUgWiFXHwzfrnPVFlXZZLF2ahcgFHtJz8WWf3PtbqMuon3oVJa/SX9mhcMnbwluI8Tw
iJBAaElaA2+tujkbKoPQu6dG0gPwPUIAwXN28tPjUzq5jSgr1G3ExW6edOAEPSW6/fLPFzj14+RO
+pPrVZuMYdkBP97sBqSo9pfuAFBjrgMY5jwextRJI6ZAZ4qmV7zA4KK7NVXEId8zneCewFVc6syX
Zqdn941dCpIeBob7oh1mke7keN3cqOi2R/cVWukI9zMUJG5NugPriY3EeWdm4a2D1oS4vGb1wOic
mwX7WW7VXfaCXNucpzZ5FWEW+wFsEmj8IORLt2alrpBGX/T9cyLaMaNXBtjCBBTMAba3Crua8TXu
7ELQZoFSCocbclJ0ihGgaa3o0sA/pyj+KijrCChZudAvff/XBSQ9EWCRhNwmblIc7tthlZkrF17l
x2cPxEWO/FMigfPivzC4UTYgYv6RvvuZUtlkaJRFaiJ73vUgsuDFZ+4rRfn4BYJc1SYFaeAc/czk
laIMURtF7PrCYz0MLSDaOtIJTjUvLB7P3+QcUzaoO2rgW4j6RBhMe9AspA4e//r0eFE/Tz20IIAH
15eAn/cv2Q5AcVPZ/R/SvqzHbZ2J8g+NAO2yXqnFu3uxu9PpF6GztPZ916+fw8bMjUzrM3FvXpIA
AXxUZG0kq07F+qZ9Q52ShlunCIWKPOdBv/jKvBhIJrp1nuL59QTI3vnRvyQyGiq1J2fVYETvrydP
4TiQmzMCg0b3cOaqTLGbjIoKCBrAFe6KH6PWRbH3dDQfVd4ouiUs0H8hdKOlmfZRXmNJcmuWUi1j
rzBrFOWNIIX+OWKU60bA+CFu+wU1nOt1RGxGcgTHiGCJXqBrtDSd1LLsB/X8Fn9AuPA5cJNv2av+
s/uIv91Xk9vLfzQboYyAslCgWBbcGtdYSjG1tRhr6nnfWxjn62/QqzmhgzIA3/Zgfa8vHx+4FcWz
A69D7daWr4GZExHYe7K4CRQVhfqxjmrK6MPfBhwTu81yrqTDK/e1dKKaYWbVJAPkWJyL7Q9vG6/N
nbAF+ZnD60n7cqw32/bPUqJU8BoM7QhBKAVYyq7aiLnVPRjPio9r7mYXHnTMY+9Oumf/+04/ZMuz
HURt5TVskk/mJEZYyPhVucioSA0d6ck4CkeUezr3teUmfjJQjFs0izKRIijt2S6ftt2rwDsc8H6f
cYmGNLRx40nqWX7CnKNItoPHMbXbyfIxLrDGKCn0cez0n9PoqCHPXy4YHcwb3K94jaHzsxh9LBSh
H/ws0M7VQSDG3js0jvcAPVnXex59xG02TK8W/2CxVRcROrdKXfPUs7geDpFNfmJoXOXkB17byE1p
CXTjCohRyToIJ1UIDfVsnKuLq4BufC9+Vx+zPQrCwBuqWNULijdRoPtY8/q3FgLQNTajl105KKOa
muoZfE3+3nt8JNNaeNfWE9jP/YBwARccypWsjHKWgenH4B1T0SA1YYgwqFrXdGTwfQu4vQtnVpRR
0bTA3LFyEFTUN0fb7LE84q3YsyssqGJ1L8Gu/cbjTL7NRa7XkYkGKLSr0IsHxVytc3IYHI5N3/pI
DWdx1FqA4kbSQJTP7FNoJilNlY1z8SZ+Gi56TwxHqDEbPUHugwq6gJea3AiEu9cvakJKSIPiSGaj
GkUJKmWUA1TQiXg+8beS8+/LYygGzhQ4b5qgCGLpU1JhCM2wU9HGtFV3w2FAvVp9AIuswyuHuH0T
YpCY5fOUcjRiVQsulStshA1mH+/KY7UB043jbaSncIvq8F3FvZOiP3sVbBhYZhFjMQrbfgJsvwse
w41qZY/S03e002xXrrDlKP3NAYYBY5Q+C9pJEFC4cIlPFz8m6nkCGWN0LDe8+pUFZbzeN0bZS1n0
Pcz+CC7CZrU2XH/n/dIcbSehpjDgcjsvKuJMSZh8tU9XSpBkECs8PUjfMlQa8OS5yRu/Fo6Sxxso
1gQ/9nVszhQz0WJRCS6g93b0nb8ZNsrae8CRhbNDN84PQLQglJa+Im1k9R13PLke61V4yR3UPaNi
PrG1fbfX7Xg7WZRRltLj96iZeeUA36oGnUmIWn20yINMiM2M2xyzu7xCjr7U33/WcIeVfBprdc+r
n7otlNCukZjdUgcQWCUdkBq7Q5E3WgKcb4pT73OeQ6TafG1a10BUbWYHi6DPQ2+iIoEZ3z+9d48/
3ZWtHUc3ePa/41qQl/XwlpDu7QyvGKNJKBrgjfBUlGO0dVsblxLSvzdjCIa3DtDz0jZMltAgTFK1
xIyqCHWYLe1YlU6rB8kJ8ELFm6dzW1hDN2sGxSh+HqIEBLfa0aV0qkPillZiv3cYSpxuQmfY9AUZ
H+WH1UO51SwRg4XH5+HnrxLP2NZ99eR9h84cAKIUpb1lg+/owbIvwTKaw+oJ152iNTqZi9f7dbjt
3fYt3iav0clc0+mysWtsuUp1k9peL4jOZGLBqlwhdcCHYAaMjSe62hKem28/v0ekOlaYW+U5nsMr
Rr29BgUoStXhfzD2GISTjMnEqZx3Wg/N6ly9IsohsKY9ZrevbPGhPDQfOyt6Ko7lN4lHO3TrWK9x
GQtKQayE4jfg+h8qKspkCbfpvI7SW9d6jcFYzVAEIS2zo1YjoGrmh25759T91/T/uMnFqC8QC4F+
HKXLLAd94UlF1Y7oLhHX6s5bizsMiMNrQe2GeKJo1966XlcbaTehVE53c1Sg9xseD+3tcQHfgJZg
mqGhPA/fc+0g+mm1yvW+SC/tZ31CgZ518LflT+klOkqP9+3lNr2lFEpfZFEgp6btNNdQeElE0+mU
ZpcKtAeTLSFgrbY6prBmxNzhVnjDLYGgH894W9C5q2BCxc0sSL+YiJ+BcQx0ell2qUmJo6vvmNaj
80FrIB95IWTBsQMKjDE45dEB1kwaoxldWTRenl1i65F3NL7dJNC4g5ocVbG0ehQPkNcrF/dxMUzy
EKOy0wb54IjBIbZzRpc+6mPub9KN5lMkXJ2D4QCJBToTrpFKb9Ul5TTFl5jYxuh2Fm5cK8o5cR/m
VheAA3oRPPRTTjgwa13jiGqV9akpJWheQpHaSbFrNFpgPK4TnT7UTQISDF4Wc6MLDCKjfXrXdlPn
ywmaDovDMVR2aW+BDdUqJ5dyR3jP3Gewm9hLRyEhFOLxH21vYKq9llEqVt4ohWmKyiqDqLsjqou2
jTNe7PtreeMQGRhGsMQIxrRpE1iwlb58P3/y7qtvkyMGgPG4tVkEiV8AwFsb+4YcTooTEevfv2Qw
MIzTFY1uKoqayoE+yQiqtyKnALeDnLB9e3fA4DDpgxZOXm2m2JbGHVyI5Lo+Ubcr4lvGLkJ93/3d
WbJdDMRCcSPtr8ULLWNRXSWuqlChcKB6abby79oGdw+GJ/MY5G7SdCrXDIhRt2CYorEvwvTyVhL0
bqHWNHU5qnZ7hKIYIPjFAxcOA9Dqa5VGiQsOpGMODPcBy7Y9xIfzEzeXXDDVKxT5GiValSUqCIAC
TkGJuNIGZau453xBi+zn0/3tWVo0XGThhQmuGxUtjDIM0gq9AKGfXYSAvOUDqmYin2w290EWnCrl
7sNUA9p8AiqHa3nyylRKVWkRG4j3rjxk4J0Tm7VVc9rjFw11jkPXdZbso9BbEIQMOG+TR8wj8S9N
QnZnLtXz0qLNcRiVzhNlUMwQON6TDJ4g/QGHQIejatRrXYVuaNocg9FmtQww7UNvssveo9NDk18D
r/lu0TLnEIxfE2oj78y2xnIlW3ktWoIjvCvWmfNkuhTqriShqznbFXFqFC2UIEmE3gO3OmgkW22N
6lnNUF39wjutL0WDuVCMQksS2MXHGkKlJP6IQ2Lxat3pwt/ZGLb+MVEzSa9AEnZptqod7Tjbvuid
Z9/PNqEWmUrr7PHz+s4riObo5FRZm18jWuTLb/fNkqcA7Nu5Uel+VwVo6R2t1jJIuhOs0k4PEjoE
uMnvUjIwl4uxTXMQuy7vKrovSARcOSKxG7qCzdE2jmmyaWjU64NQTVA2TNg7d7QI0Aptn7dJPB1g
jDNPhrEfYyxc+Rm56va3ud+a4Ipw4vO4kffy3rdf728VTywmx+kjQfOLEYB2+Pw7Pew2PJE4ZsMy
buVeInqKCIA3FeXv6k9QMmzvi8BDYNxAX5RCO4kwzNVxP7kDQekLz/Y5cYYNZoHqT+ioxub3qFss
15WDBq+AcCLmYg7wR5NR5HXtz8Y2EWSj7qgmj1Z3KMn4q3d3mxXaQn7dXzKOM0Dr6zVU5U9qWikw
GrQlRObTwXkBV2tP1G91gIYUXnELJ35iIMQ1XKvUviQK1LW5trbCQ3UBBodkV1i8JVxKcOZLyDgD
X/Ylzy++nIEGSpeVVbmTrW2qvYp5mZaVWJx1pOv0v302ineuBfPrlZpXCjWfmLxjVjA4hA4v8QPP
iO7H7JuhNo1XRn0zYv0w3ULd1uDq2HAEue9FUVN9LYjYi4McVtA9nBeb8+ox2FuOteL1xHAVgdry
LGRnRd30ggRBxE+C2dyTZdE56jwvet8jYOLYNUqXKRIG5yCN6i1c/6wsPEc/BFaIsYPdRwY6FOOz
PQjrzOEd6JZx6cscrhQwBYtZxNivBl8QAnhvdPwca9rw8np/n5Yd0R8EZv1SLexFMU+yi3TOnzHs
fKfgAita3wfhicEsn1RqfSV6AIFOm8+9u1Ee/w6ASaVEfQhxeQGAdCIJ+qBWP6OX+wj/Q9H+WSj2
Chmjhqd+HAFx7EHsZU0nR8mcHeYPcU6hdC1uHcAfHMaRekGHvCqLM9wRiK8goH94SRyObXL2nO3+
hK6t1LKBVvUgzELnz7fB2RVHDsj/SNn+CMJ4zqjotLEyIrgYtNSmeIwXSLyu7eiUbHjmSb39vTVj
nGbSV6mSNjgaRoc9GFDdlQJCou/TMbM2vMupZcf5Ryomn5LKpusjLcQ95e4NQ8fPHFFuXyq+DlN/
fp+x+MysQ6lqsTdSvTOIJNuSRqSTcKptkaRuRUAVFNjPz/Hv0DIGIiO74jiEZUUH4TW6KfBcILKU
t7LWaUXQ0utRMFANW4kYGzyQoK/C4sU6qgE32zZDYtwCiknbpNBwyyz/LsH8jCudAPxQ++GInlxO
sr18tJthMR7CSLMkDTtINaIGy7f6w4flJJvd56uCLEXm6P5i0v0HjK2qx91YP2UCwIJtcLZK974r
WvSms19nPMSqNHMPDiK7vNL+vef05/n+7y+6B1yF0q4ATL9iJ6yVqGTQwDKMyD3YdrrB0MOUILO6
D0L39mbvZyDMfhQF2HmlAXnOao1Aun5BAdLfIShM8lsJqIcLfKTYwRsoGqFazVrccNLDxY3+IwU7
jxbtof8v631eP3E0dnGXZz/NZLjyGOLtucYCya+gldphHPmGs888BAVbNEudiqYwY9TOwpXhPbBx
zt7zX4rAuGUPL3MrwQRA8tihGdzhHqGXfdVskRhvjMapfgwMqGrrpM8/cusR7JaHyuLIwdHVL+q5
2UIlZqUACSjj09sP8wMZ5q+/MgbW5QZgvpBaGQDBBe3cawzwrtb3ERbD1myhGFc7jk2aa3jJuSRb
/wXsItzr5sVzywyAsedVXghlQs9J6vq1spU9+ifhM0IwefyVIKxrNdR+iuISZlGefBJfMBn73+df
qIEG7buqoJPVYJ+70tLDgaJRcqQtOJnn1uiSzOdp1FJydIXChPkCFesm/sjx4KS4PySyjbcDnmpG
Xnq/YONXOPT/Z6or5WU2iFQanP+3dMFGnu4uaBa6jzFiGBw9OKKwlT+xqmQBiNpynMRdsCeB5K/k
bPltRTXqBOcQzGJNGGGykgRAeO+Y0fT6ULj1S4F5SdKrFf8KCMfaF8LfFRqzZGaRS1NT6PnlzTu6
YmmpaJzpkP1Uv+9rMg+HMUkwCfdNUlMc1MVghM/J8k68gxcPg7FKxBBB0zus3Gjpa0xJRERHvQ+a
0S/3ZVmIg/M1Y2+a48bojZji2FVH8o57mbDgXUDAgAMwqh9QICAya2U2vSQJE9YqfO1B9bHahlvM
WIpws8Qz/6WLrCsoZsk8odejXAaUhpJsA4cWNwDbITQgcEYifuNd+Czu0B/JviLczEDrSGnjiEqm
EdMVrM46xe4nJ7wse5sZCJMxgrBkaNsBIDGJtvvRmU64J3nh5EJcFCZjGbXGNAIRKKWjro/xvrT8
F+nzZfzGAeItGZO3YE5NjGqFryVrP6SNfnay98/7+iwv3F6hH5aymKL+BdRwTOqS91Jf9YZKj8je
MT4V23GXnrz1xbPDY3hERcLh+/A6HnIb5QjOfeyFbANjs8F5hq5v1PuwttRlGbr2KwknQMku9pNG
XkLb/jsIRh86A8c7xezpvbBsufrh48wrmFrKzK6kYJRBEWR9lBsxu+QVeSvBHaz4JNNwH/zE6yBa
stgrKEYf2kbNV3oFaWon2haJ9YYe7soqE4u+PRhbHivNgq+7gmNUwwxkqfNTwO3F331IpO/392bJ
jK5+n+LPPAJIN5JmQuvmZXrAS7dRWeBnycjmNd/Iz/ehFpKDKyQmrpZ4vVd8CUjjWraO9Xr1c/N3
AEwoVWOtihR9og8povUDnF8cARY8wZUATFgYQP+eZRFMBdejW9WpEvKx+eSkAzxzpN8w246yD+W+
jaHIIWpl3bF1RmXDu3O5vxFgRbjGqGKv0nMDGO3nMV+rdvHq/VvOFtoC9I9TwdDna4RYwQxwT8RO
eC9gN7n0JrFy2+LEGZ4YjM17pd5JqxJi7DtcVr/0/7btl5GBsfNEqgeQj+FFISfHkET2s+nEvOld
PBEY427VIvOHesTdh4iHucQu7Y5TtreQL1/tBGPenoCZXVJC3Ue4My3wW3DnbtK9ZK5WrhAYsx7i
sJY9DwjCXtwd6csBulUH9wVsaJya9fu2gemi11ol4p56qg3sSFmSFbF8vMaXG65/X4jFV/IwVl7k
GGYdN9iTN5wvZEt0DKs8GK87Tlpx36+DwvxaGIwhyJVMhTCXbUN4iThnpdg0D5apmlGCHxc7G0To
GNdybEruhSpnpb5Cy8xX5Wmq1n0Af9hbivtO66F1Ej5GvCPffbcLtsrrlfJUI9C8HAqmEdcVz9av
3OE43UUEzB4AgT1Y39SbfF9foa+pU2AkBiqK8oloT6T/xcmCFPqdN4YyQ2F2vM6UKfRNGYayMYhd
J5sSJ3C3AQkK6GhykOk1VrcWUd+aI7GIT/p606CFpv326XyIDzveXeKi6/nzNayKgA8mVAQRMsck
fy/t72jU4azqohLOEJggkMt57pceEJqGmJbwuO9hrvcj/qJ3m0EwqhF3VZHJGSBesW06UHKP3Efg
CcFEgQgPJILaQMeTynZDsjoEmC9vcVSDo39frwkzQ0raoJT7HiAaCTpSO51tPriRYeeX+8LwcJhg
oLarOiwbLNdovVeTa1rVZDnay30Q3oox8aAaVmGtY1cu++rgoj7Prl4r6z4ET3eZQBB2/RDnPSCM
B7fbRxueZ+OpFRVxth+1buRmWWM/mhxjRxrw6pzvC8ADYFyBmU1424X/v0znNw3DQbi1xYuu+Y9h
fB04ZxKo0RDEaYADJZittiZ5i08DwdNesvPd+5JwtuKL+2oG1A5K0cBCskv2MycPsPTwF8fGb4n8
aSI2k4Ux8lpoW72VsNul04B+VbQ0vK2AaxaPrSE6RbrKMp6cipx/8QrCOZosM7avqUEL5iXsUkok
u47It11PtF/3149jkixn1DiVxViUwIi2vbN6/SmtwX79++/8y9cr8GyThlVrFqD8pIFay9FoDcba
79XpL0EYu1e8ckzQLgm7L1/hwE7pFqy4Fq9EZell9UobGNuHojRjRxXOHsx12+IKa9tcyrfYVX/s
1Q0P7muP7wRt9nUyqr2u72oo31t3kHQnPBwvo1M8xgN6hoad8mpZw2BDTil2PoXc+o83GzPtZ1xF
1PqJJkf4AJSH+ht/p55X5GzYq/9yYvsDwz5fqt3QZwEN1m/iej9+FWqMvp3/uK/ty/c0MxgmJ5gC
IytKD7s3IDSgFuzXh2dla45NLd3gz3XkKxOb6TsGe2WjEWDNUE/ZO1pgeysbV2l4XAnkI6Zpwnvw
ej65kjHOIvRCIx+pjdlNRvKIfOAeLXQ3oBb8yyVUr4NT0EflqIZYQpxK05dw/e0js4xH3o0ax/ex
71KJKHhGKmlfZa8gAt92Dq+VkrtijMNAm9mQagMgjunGdaNfGWat8RhJF8UATy2tLsFslC+qkpkm
YERkOWASCzIF8CZ9z0H6oG/C/+L4ZhiMhRZxqAtSAoxKtmPQF0k79W3c8y5RFwPFH5SbiF5ibkUr
6zR3i74rT6hFpwWvBkeW5evAGQxjoPqqTycD+dvFHq3g0cSwScy33DUnTlC/GduFBkIQjPyzMV8M
UbONAWnhym9y4MTFGhMf3jF+FmwBxHJAarLdnerLPtoK7mpXE0xVg8WiZ4lfsExt8sa5zz6Csdkc
5C16EVJh5XzvP7UmKqwQQ74FRFinNi+WLCv8DI6x3CnwikEYoSj7o1yhulfqaKGIvObcLHBxmDQ/
TPM+zWuDHu1SLN9bZ/u76fPzvh/iWBZLPl2lXRL6IkDQilW+7uWe4GSEhoz7KNQH3NshJtqHgxl4
YNNCWQqdf96DMfQ/5fqzTaFyzhRxzNJgLDuqiDrGHooh7/aCJwHjHUK5QYtPj98f0A9xyrhP+zT7
vbNCbOCWV804xhpW6Oup0v3hO+HW+oj4wzF5QIxnCHoZt2ICBKFv+7L1MNG5ONlzxa2B52gWG727
Qfdyz4dEKQETl9WS4Om1RaOs8BA8glhdXHd4GUXrinG5r2scD8vydAqrPqNPsfQUbp6Fh+6ywogJ
PeDNEF4UDyQBtN4NhdZsERd6sCr4VxNOp31t9vH2JebPqV08/s0w6F7OlboPY6HvgbHX19lB3EmY
Hjwq1sd/O2eu0MMKnhlwBLBd4bIRxaEfhjn26hUjGF3xFcMXNbB78Jzn4jlzBsT4NL1L27oUMVAN
Hg1UpuiQ45XaLrWvgE/mjyxMPuJn0iQlU0xLcSRkpyOmSv8eLMRyOyC8W+ZFXZthMX5taIYRVMhY
ty62TmDjwAkixOwQXjRf1oM/IjHOzZxWU2FEgHmb7OnwqD+0hycuy/yiYzBF8Fub0GZVZzxc3U1j
EgkZfe7v3Pyj/0BeirmsY05UV8aAmPtWupyh/IEzqMwz3a4jsDoLYoFxbdbkjq9gFyGPmPn9Jjmc
CLccR2dIjMcrzczsIg1IImjsHwJbBSVxCoF4yrCo2zMcxlqHIWsFpSlRzgIuTAFxTvgP/b+mgSoF
kIjSNm32kb/t1S7u0wrqBhYY3aJ5B71u5ldzL0W7ORCzZJnnDTpmb1AzjU8hyKI7jI45/BhIacs/
oRH1obw01n/ZqDkqs4Ci0HjqNGIBFTK9pThXNmD963AnxANaUvU5EJMwDlInDGPa5hcD94LJd9Wq
yXNGJqc6FbszR895WEy2mESinzUl9qxxkcGNjkStyq0xkBm+wr0PtuSO5nIx3lUbWyihjm3rKMsV
Rsp/z23wJ/LcEU876P/PTNeoFbPQA8BgiOoXWxj4iB5AHQqV76zGAQG3DzfIJXvhwTLOFnWiktGY
NXVQE6Y3gc3GVj9UB/W7jZOchnfpVecPpVgy6vmSMq43TlDCGzdfljDlpH0dHcM1XPOt/wgsHw9l
xsoSNSd95LbbLMaxOTLjj8NOGVZaBXErrDKauKxiDzYTcD4Vay4hA1VCNvv8g3VDdaukiS4nKlUc
V6aMhwdXOuhWqjlkPPO0ZymYzbEY34JjdiQ0aBWBkia/ZMcnP3u73Xr7p/u2sBhg5jiMN+n7om/0
BDh1Qn6kTuD+bpzsJIPV818PnKen4DkU40/MKS78PgfU5Kp4/h/QTYapyqj84yY3y4unqhroLzFV
mH1uTowwrIJ6pIV/Bt5kMFWYOAVO3LxhLMtq/w/OV0ydmTgyXk3w2y+c+r13JSdb/4caRhOz7GTE
MXAPYtjCtRcRVqrQJMZA9QD9d3TNhKP2wSfQp/rE6vYK9B94K8fAVszPvMbxe1OofQW63cCO3Ay7
86itX2L3F0fflhz9HIeRR5PqMegM4IB/8mdNOhJuR9dcS3j89W1uwemSIszQ2A0aQlVNPRloGEVC
fgz7n9PrjsfY8/VqcWfp2MqAyeurMqBuoQcLe0owZeyhs3VMyMMR++F5sl2cHh/9rao6w2e02Zlb
Hn3t4jPBXEzGiJNQlNNOxBdM3U7L9y/7J//UYmzhqd8i7VlZ9/dwKcLM0Rg79qY2NoQJaBo633GR
0L41H/cRluxqjkAd8cyuBnUcoKRw6v4Hatu6wDK29wFup8TAF80RmBzAkEex0WrIUNkyJVaZ7Ay1
yAbRtil5O/pPmCxGevdR9e3hxbE/dpn1yfNSS0fj+Scw+UErGObkazTlQc97jItUmXzyOBF5GEwy
YIQppmXQVKd93RZO43z4Nk+MxRLRuRyM5yjrrBlX2pc6GBi8cQlJ6Hh2h2qPF3FvPt7fOJ5AjPsI
ElHKU+o+lAeXwgzWiIeH+xj0N+7YM3v53Pi5V48N4hQuYuQPlaTgsgcnKSfCc3ScfUuWx0kOhxAo
PdRugAYG1unz7wRh3EKmDvVKELBYdohkk8TWZMWoWOLV9S36AwxBWelgsVM19khsRoWU5x2Gl78r
7rSNH9XNfTFuOTapsf4BYA/BhRBnUkgHsdtZ4Lj6TrcGEBFgIFlOKkT1U1ZZXP546mJulGCGyeRf
kZL4kVEi7sZwcjnR0TBMs0vd7izRtcqHv5WR2Su5zIsqTrGIyJ9VS8CUCPklcWNLv3TWR4DhvSJt
suzWHC38ioC3ctLeD9gwRrTTCDpztV2P8cyljnnwuGm0o++1FYgkv+yigfAyzcVYjDmA/x+JWVFB
hTMaFSBpmKBIGhfDkYfcntatzG1p4UExi9kbej5IgUwjlBvZ8fGwo5N7ua+g9GfurR0TCDEwMlyl
Cvasjje4rsXYIZWoPyXH6ieXpx88LCYkIqHNiiiBSJPbgcczCkBrplj1w1OINgneHc3im/JqtldM
eKx7LUvB5oh2E7AAKU56MCscxJs1PRWgZG+fb/BcZQVrjqFTFbhdUMpcb2A4i/6Vac2UMS4MURBj
BTcOD1sXBWj98TCgnuq/vGHiOvIfGEY6UVUKEN6p9N7GJK1KpH3xrv/gWRZPGCa+xw0oUiUfwqDK
rSTBG20RPHjEeAXn3f11WwxYM3mYKN+KjTDVJo4hopM6vxNyoIcqXta3eFKcrxoNzbPNqcyi9Uu6
OXZyOGY2mGQRexWHp+jL0eTP5rAR3jNUQQ8Akz3a7mC3Tv1SbsXz8NGTyKrs9j/Ubc6kYl+UhKTJ
jdyDXb1NGSlOBeodMy7z0JcXvVFsFYOzQE1JZxsxXlYSQEkZlNA4SrAmuW+hbb22oRVvlE3gyhfU
qm+758TxeEq4qBkzXMbnoiBA1YsEuBXu+N/Ll8fy8em+7tFdvycZ42oL1PVFWg2EvXdES5oFT8vZ
IZ4MjOfTssofSxEIipvY0rNIsvUTry+MWvy1FBpmrKGbFzPrQM3MXhmrqt8kuam2F3vLC0b08+79
9PUW3F/s25zx+jOZxdamdgz8SWnBfVG76bF3Ld6zIG8hmJDWg6y391UsxI/nR171JO+3mY3UhybV
WwO/nVpcFvqFU8j10rA+3TeFVtLw44r9XNsgVnEOPkLU+df59f4eLFS2XyMxfr2AdxI6ukQx2YJf
tid7GPFZt4lrnZ+z9f7dhg04toMGOYdTt/b1XHpPmRhP76HvL646KMDRfe9fwpeVk1q/QRN8tLuH
58AWQOVsbcKzY7X2eXPC1HbLd83tr/srwNtHJhBgmk0kdhU+wn3GDR4nlt26/+vVZdx/261GTDLF
jw/kN8/KFy6L5z9+0wu2ajWt9n2tvbzGjnBK18WPhID0OnqxBR4//32zZ5vC/mbBb8Z4ypI3VZpM
F/yRs5W8r2TMvRRqzwtL6PJf/zJFnmUL3dQqpkddFVh+eYn3fQXU2eF9oyCmYT/iqzVCCKft6nZa
3+paRxgT6yVvNFZUuzF9ylJIjGka7oHeu9Yk25Tu28tI1hvn8y83grGp0TCyThAh0kAszk8rvE1m
TGooUBgY6/htHBriksRP+XrnPBxG8mzZTy05bD6sX+d2b61tyn+1UyK75GV1nE9g7mHvW8PXzcj/
doI3k+vDQEK5/wR59u8twQtoZLtHb1sRmTi/wZR+H4335dcW8ne/RbFmNjEouRx1BT7cfuZkzbc5
0pXSfp3nZr8c+LVUGSF+GdU8JHa0kwbO057wZi3JPBwm9oG9IRfqBDhvLrgoCDk+CNb78eI7Kp5y
NuCpf907Ijm/bnjUNByT/7oimgnox3UppdSd4A6G5054BsLWzRqroegF6k9e953rBvYlwvNHRr5d
thjR/kw2zlZb714DYoFl89do7Xyb98rzVTp0T6cZG/VUOSmbAfK92fbx+dfDw6Yk3y8lcfc5SR28
vbsuyF9zCwOnPBss/aDO8Ik94U7P+lw/DZZzdnbq/pwcd+QxtJ8/I7LZ7n5vfp9Esra+KeR4DDCQ
Z7Ny7mu0fD8j1dnrI8HsavT5IaJK7oNnH7dHu8envrvapoY3QY1z6irkgCkd+QPv4pljmewFajRJ
NSZOYNdSy+Gp2xfV0Z39YCt29T7IhpL6GPvik+OWrvTacn5c8JITEBTuZhjuaP8KESJGJFloXiOa
bf1s8dQNj8o5AH0xoN77mGsf9H+UQk+EWMbHgLLW3r49f/Of1O3b+mhvS2v12BBns7bIGX+j4BK3
4brj4AOt9eYcrVfortzwtJVjjOw1jRAYK72jmw4yGk52vZjHmzgjY6y2jFIulZFVDkY/bVKjw93M
sZIwTLN/W23QXSDYNXfe2ZI3m2Mx/lgL8BwqDnoHrxlimOVPj5zpXt43kYV7E02Zo9DVnLmu0QvT
eNA1EANYx/j5R2olHyiC45JnLnSOXeMwvtlMVnVuasAxUG3dO+/KjwpsyiAKy8D5KKCSK8BtufPy
Wbn3BeStIpMwtXWEi8nkaxUxa/LdQOw5G/1/YPW+Fo/JkILIHKewgHh24hElJd7PFEqRwALvi7OY
AKK+U8G8TvNrbs31fmmBEefesOoub0cJNb+IB9VGABtxgDetatOgKM7HBCpjm/ymjXklx9iXHOoc
ndF/qVCKMSwpevv8XG8z59d98RbPQLQTQaQjDDWDDXbi5MXCaMLAjiY6zPVdhFNj40yOlb38JRIT
0wRDUVolgii29xpNdm3vYju22w2dRseda0zXhfWRM7HYQAQmxKzqQohV2BrpMTpHIt5WRLEpmEgN
NJYTjnC3TwxUHf9ZRjb6xOow+akE4ZLv00Y7rS0ZN4fBzj/fx1koLrjGYa58JC+oPTU0u4u/L/KN
aiudKzjFHrfx8j7FnIHk6CHGWwXZYfAq0U+lQXgGvvBGdP0NjE4GILGuA7qRI+rYYqfZrA6Scy5/
/PWiMg7ZiwQBDUbYxBFU4CgBBCO4+7I6/YdmrGuBGJccyXJpduOXQJSIJEWvXO9iSMCaKxH1SvfU
knHKIUZ6jskAiejYIxPsBx06jFAAfaIF0BhHCPcVkxA18VxknoIybjkThQrTiKmdu2AfetRtYe0D
UXq8r6DL3v+PHTBuOVKDTAh8v0e8bl/jdQLquI+Q+yC10Jl6vWOML2mVlQnmeOyY+tQHFrpwoBrr
I27fCiSZpuW5Idii1p1nfd8lR2HrP9Qb3pPwgqQgDtNVWUZqAvYwZkHTfiyqXMAndO5bDfaFCiVl
Z170kahCMApzhcKsp96a0+Rj/Nzl1SSBFQ9kABWWT2pbxltL4oSufx5/cFEXvOcVKrO8apooaqpC
WTr3K+vCaU5yiLVyd1xa3wWLmEHdFFHWnhz6JbWIlIhoOtAc2T7zaisUHsj1pfv/wQD60vfBnoOq
OXOffc/ccNdsVKd8Mp+np2RFe0PwkGkVCOX55rN6kjcH+NSM7F6KNRoTUNtvoy3YFjcmt3pqKU+7
WgDWo+fpmGV0h7HW4soqLRNPQj+8w+PvYv+twNMu0TcjEbajh+un+8a65Mk1Ca/8poqqSAOT2K5z
m0wT/TiKYK2jhSJr73D4KLgJ1Ffr0I0Kz0CYcJH2UY+HfoCUTnoyT+pD++Lv9G251pzwKUazBI1U
p8zZ7Ae3J58t3vU+syfBxr9GVNDxjvdLCfiV0ExUMWNtKGsD31O5R9kRVbIenO7U4J2P17fDXV8m
sKSCUbR6DSjbW9OrNpDLvZzN77wzxaIrmq0wE1VEFFIkWgCY4w9/97iCyvSEN21z0YRmGIy7k9tS
LNURGMWjd6gc1X3CKZeT7PLkYJxdrEuRLzYeYlT0GDo/hXWFQ8p/iYRX+884N9RnylElQpLSqZ3c
aR1U1yDopvxpbUvJ9RyKrVRKfGnQEA570Kihl3ev7H3HcE6527wUR55cS9cCV2CMkzMnFLmoAlZP
epDeRDiS49Ygq7Vku6jifld349HfJbYOf2J/b7dW9qFtckuwDo6iErg2j1jldhf8X9Kus7dxpEn/
IgHM4SujsqwwtuwvhGdsM1PMIvnr72ndvWuqzVHf7e0Ai10MoGJ1V1eupzYiWmMEjHV4znY5b18f
a5ypaOruIyllEOETlbqetRgr8pbyi7/qakNODdfmVoA0m2ODJij//igwwhk6zwzi0zKsqCLa0rD9
VqNOqFOUXr4EOKHevL6fgyWmnGuLeGHh8rpJNAwGDWY+GHZ4knYwCQ3+NjauK91iLUGdylkDhgwN
4fAfNOHHkhtOmIn+DPtg4AdGLXK0vFG4mZV+Founbh6i+fMVufljZEgr9A1brDbQaRWI5jxVEiUA
f3GUCszE0tODFlGE2JjxJ9YFpQtIP2toYfI5j6hQ2s+Pc4XPfBw3Z5YfMzN+RUKYheQ1rWJHRCjd
l2CIXdAiEIGJflbQ1hgi+LmeOGP/WHgmAnEZmMj/HBml/xqu4EopBx2gpB2Eo4iAZ/6YwrS2GJGg
1N9QplpaE/GEtWh3n6/J/GJ9MWhMhAF3bFDKT5QxDFFmoNGbyQc/z1ftsvowI5eF3Dr51L55uV3b
KMvlBy0gG24SBunuFrOD4rRIjzzmZioaHnNzk/MRFSWI1NksBDedIzrOBdDeb+GWDBslVp0a2k5x
yJo/fWHy9jLEa2ckT5j0Kf+JHyqxTCS8o+c3PjX5VXg6wbWcmY0DBfp0WeSot4tPOmZosw1DmbHe
8C1zOuY9DSIu00C76I23kw6EztD0DHQAssSSvKAf/tvoKillwXG+CqhDqOyzFdqbjbAUt8UZvpKM
FfP/i0CVKOFH5GitodXJoJS40zw3Xl7558hY8c6c3RRKfucnHRErc5FZVn5mlvM2EFoPtlk3MEmT
cU5hyYCJvDwBxyEC3nnxxNwQ8Bdl9U2TOsq4iJrU10ATxZssgKrC7t7Q+boyrmyqDIN3oYoSdivD
uNwqXCPZCCUuzJo8viKTjSlh71mPTXF1MWvEcZqTzM1XEpYLxsySkCySn0v3w3r8MqejmtEXULco
YTd2PYjB9XTuMgOgQP6yXel2cWvQjwxulW20LRClsEcwc5nhK3l2P6/2m33KJvS6KM26GMS7BuNe
i8zw1rbR2vbxMZNTrT/oEVMVWcIaLyyhp5gMo6ARA7m8wvZIS2D9htB1GIs1uwybRTbhXFoWhjxY
9UsTGdUJO3FWeQFzzkWAfVJe4iP+Pc9Z9f1Jqzv6KIp5VN/UQUlaOOrYQJDEpnT6Beje6uUx79Oi
rPEiGnN5SeRp1HZf1rIwART4qV8OKO69mr+YtZ/JF6rBPeI4BV2S9OJOD/DGXeB1hJPsrLytpH2y
UxbdoUuNDJvn3vasZqOptJKM4ToR14lcrqRSF3rBJJw885LrKfyKn8kWNZLsD8218/Jni8Kab6gb
fj+YWIccuHnEisaJ70uLLeDBUOzSBOwMp1fT9Bfu0kVceoWL0aMvtDzFNtCn1hxWkXXukTXzNDEl
JoPZb3KUuxFe+DzU4uKKwXGgPBdbpwMYr2f0ljlzZRawyaTHKwgKp8iqiudCt1T6WXktMg3yUlqd
E53q1PRVUwG1ZG6b69fXAdHH5ZXDbBXDSE80r4PPEWXK66+9wbuEbXX9b4Bbz43WJJWGhW4fgiMY
BRK9DFdx6gWOCVJegd+L3mXWgNXAMzbiOjHkxOCcmuH8TPOF3I2oquQaFer+KuESijkRVkiq6sRL
3/A3nx5mW199k5snxb/Bx8JJ4sVzuqLosqJSzmMQzkS1j8CYDFyl9UFHW2FnbmfMZPX0O/wmpBEv
dmS/tGvZDzU5wWcgkKJV+Rwbkq072ZEHxuZSwpJba/surHKzyYxoqT/VG1bKcDJQHfFKx4piK7Qx
V+ATVgR3s11cP4tN/pKtBjddvGPaAqtI53ZkzyPX27LycuTmfigCSVEw88Crwg/gtiHxhCTJe2Qo
CpKEDOyG2UAzMUSFuxzRoO5S0hKs4r2AxqZ+ymKTpKaWMMvuL6R5DfTszCxWBmlaYL9J0jU5jy/y
a38drqh8y6sUsfc83uj2E4BFg83M4hfFb9Z26ZsT/OAk6bKc58V570UwIRZZv1HtsV0R2BgYyYHU
sIemJxW4LGKhlaxIuqRRZ8oNSQs0bQkGa+GEnJlZGNNXdtd1/RYte0aubNL/R+nhP8Roheo1KeaM
KxB7VpG6QjGax5oBAQP0CcvPmT7FESlKoelN0ivXVEC2wlGNXSTYgLpFd0Syr9GJIUfMpt9J52LM
Gzno0ftPsyKNAW5N8mYRj7QptAwwOYwZYgGGGzPlYwiyQra/iJoqKJS3FCMc7lNdJj4G5m7RREXc
1M78I1jzwGZ3E0xzhlFjeBmYrscA/z1nRJn7qhZ16Bbn0RWFupFoLmtm5nkqW0F2hKGgr2MZkUrZ
hqgTB26GSuMpxNaeYVs9MVNIUz42RELkRIlHG4lMy4R45eI0x2MurfRr085MZZEDm9g28892wzGB
P6dU4pgcJRFDJl3LmXQlIkh8o80pw/i+ar+QVLdmfx2RrmOGEVOHOKZJRWu9J3cVIt8r9uwhg7XD
5P4FWMjKIsWg3Tq2Lhbsz1xmjc9OGr8xWcoJzfImDYcBZC/AfcOk2A7DVSKgHqQrDLxkEe3Mza/o
4ipWl1VpRZuLjcIVI4Cb8mFIWIPGF0XFujlKlV3kxku1iiN13N+JpdqD+Z64LIzpyShxROX2Wkbv
PIvgJvmFeMVrKIzfu5mBrLiJtRa1UR/jdbRSC1bKZtIIjUlSD/BSCwnGucFYb0ufw8ly3qx2LVn+
U+tK8/hPYDMUzJRNGNOj3kk3yzi0r4HeJgcWeZibn8M2xmI45NiJi/bBSrxNZhFloHZIKvDINJT0
7zWMXyuhF0iwCxasUHW4LD0LWe2DsoqYvUNTynNMitIyTdvPeGxoJuVDsr64LwzPQl0Vua/Mtqrj
bIFyKes8yf3QFn1MkxJMrhi6EM2PxAflzGbr238aa0DROGMWLifNHnGSNFHQNBXHeX+SctVoFz3y
4AKimuIbzTZAl7Pg+GZgl/vO/XosKVNtx0SP/kOOkpSaG7hMKUDuSgbMO2OjJEaK3hBbNPlnbm0L
r9sSmyRKw1yrpv2L5I2wpjq2UCN9/CW3nq8fZzz6EkrZXi6XTL72M8isplpv2me8153OMw5qvjJ/
fdXv/dr8X9TlJlX8iCqlbvWkqds0B1XLPzipUc0JnohgB5nRfhliZAotRv2CjcqY8JjUdCOylAeA
FHIQVxXIAqolM1zO0ZCTyVlQpRL5+kdnSj3LCvvvqrYEmdaKBzNbcEu1Mfwt0pvvrU0AHeXdFbWe
A3lIg6Ga6lvophvhvOUc91V/x7y1iwqd2X5xztXavnKOaO5Z0DWT3glkEDkBQYFXpFAX7yVpHGec
T7yTFilKgHXZLeJynwm4wqREXXboAaU370FpcKwODfaJET/VZuyw/LtJdTHiiDKmqoSNHF4Udqem
NN7aRb6SjCo00Hk4/xfgQji6ESlKkMS+anI5AUsKthg222YzbHUXDRywm8bjBzqZTAElOP8kda3R
Ol7PMAUjqBCmfL3RBsBDVAceBcPNk9obF+dLm6OKWi2iVbm5zhmOweQrVRQB3aKaxCEXQClFH35t
14J07TTLwUpqo1ik1sdjBllEKM0r6R4wQkuoQmHpufoqMVAHSBmMkOv48SBHjFCyPuglpsob0Cjs
/ENc8qbIMlVTtTY8on+OipLxetCFMqlBQTas4oBOHkh5Z3du7Dw+rWmfZkSIEnIvFyspEUFIc2UB
vet9hsSI+SqgCbSxmhfiIbNSpZPZQ8RN0BEoNCDWpaxVCjiIGIiXxFoBXt77kkMjeI3tp+Q9y1ep
9e+C0DFB6jQDXRLjrA260/m33xnAL5QsVEiv82rePT0+z0m/f8QadZx6hsS+FukwRPJLiN1UB8+s
/u+gpFAVIxq0ssAAu1QTTct9xb8C7MECqnOz8q0Z4yVNpgnGhCi7k0alUA89ji38Oqd25iwKoPsi
T7BiPKdpja4CCpnniDyoFEc9uoK9zLt0iKTjrT/fqeZLesJgw+O7mVZ9IzIUP63oS3WkgUwjG1pg
ygmy9BdXOb3EH7WdnquZoazX2BXaurPllx4Yxer/vt8RVzf6AqK8RkFLO5SCX8r4gghuGvLIlcO7
mgEorcecTt/ciA7l6aIvL6+1IicHGpiR4z1plrR4TfbX+b9o2h1zROt0gJ9EoleB0sX2t4F58OYx
5idZbuWko/XND51RHS5JFDUlqIjH4KQgZVVYnMOE5p9WTCMylGLiAi/C1mKQ8T7FHcBH3fRTt7EC
xZntEzvfINvIuCdiKH4YkhFBypBc0rzylRQEW5Idu2zque+Kyy1aShcrFuYo6wwpJcjF3JVvfNDS
5zGwVDtDttfSmWOwxKJCKUA5xJ5mlTxlYTNrUNP0De6objRgazGObsrOK5IsyMDeQdXtNl86ekqZ
PLQJF6QdKl7+qn3Kd3puRahgqC5vY5udZyiozqw0zwze/pW7NqJNI72omoxpwQS0nWQX7LzgqbWb
F45ErB4zWUauhRaRMS1KJmtPzRK9Qjru8uVtVpZiXl3UEoEp2Nk1uk/1PeNcp3ybMT1KJHsO+y/R
xN2RYptvn0N7ZnILeZ+tEg/xJOpDXxfPZE0DT7ohCqmfonjJcfBO7xVjoXlhEyVENR82Dlb4SuYB
OzFbEx3dx68ZS3amvKsxNcrehGIa80Bs7E6J1W9z9BG7PiKk5dCzTPXU+x4ToixOefGjWFGy7mSJ
g1XagoFelPmXZyvA1GTcG5GDH3IyOkHKtGAxTMmHFXg6Z2sVIOLSu5gi4dfaLAFh8UTZllgJgytP
Dm8FmMv2RV2Fi/ptjtHVhpnMn1Imo+O7jdaO37jv833eg5T/7BfAQJ9ZzHrhZB5xTIOKF/oqSMLk
ChrPV/O8irdvIpperfAXMKZzwzwiun5+fFO33M+Dm5KoFz34GlCSW2iP1a4yY/v378JYAIRFDOyT
ZEW93axNbnX0rbnZbUwAbO/lxQczQU0e1KOPoJ65F6Sx6PHkFje5E/umv+h6w5zPfedj3rKa7Sb9
kfEhU7anLEqxbAaw3JtnwCjvFEtBzSlCmZlVfGWJDKVIZC+puaIApdiwwi2Ss5hw/2AVWSe2MMED
V0lxBH1SiGUpBaJd8yQpSh7vWnqvd4lgN6/tb8UQ1oiXDiIa6OfWsdodzesKobXTo9CAc2XlJyav
cPQRlHKpu5K/qAE+4tnalOvgiXec5r0w2sXhJUWLBAvqbjKnOWaa0jDxpS0rNQK93HoGsn5hFn+2
prln8TVp2DUR6FmYLZFl+mzTvq/EHAvOsKjwpNrXBcASWEMP0+ZmRIM6ujyOwv6SEBrpe6piYFu3
FWvN/1pi4n5ziUxWWDiZwsOOlH+Yos5Or/Wy40IQ5N7eVENYxj7qhYfDYTAK01+m7m5xCqzCt/Jl
cfya7y+/96ghmr9M4Dy3to8GKfO4h+5jCTLh84cWGH0WpcuTWCuUpJBgNBS3W/WLx5pusp4w4pqu
0STBRVbTHD8vlIbvSscltjHv9wxrPvniv3m46Z6RkUhblS9KDUSstDAlqwQOE6SSwcnUQWHKWeVV
XZZEQEre+yfo1tO0BEssTufVG6eYl6sh2uZet75yM/m0mAOCkzZiTI+6GI8TL1UremDq3GMCWYdD
+4w5A2txWBxU88l+eUW6zpTNZL6s3d5IM2Pu74DJ8fGY75snSwuIigkvzCcLoqxK1HdcYq9QMu3a
n85ntNIMwL8HLPMwx0BSB/gUY23Y7xFmhlr3iMS3++WjmAgUM8bps76CxjxshaKpFJQVMKQkKm5o
qBid/zykZuDotvTkAk7jyL18lW/xH7PExruvK1ZmD63N6kyd7I0dnYZM+QpNHbRN0XY4DWuD7W3G
Ll4Coloy8CkzzgQ8CrbpAk4Yf76SzdXoWpt1FPxP91xBd58AYEFVIiOklN2+RkrQSl59Pc0CI1kL
y3ad2hJWVKzCdW3rCAhqV8DMHytn9/OR3ZOlDLinlO1wlUFWNjxcgLZYa0bC3pX285mBjKbIHFLT
igJcgftnlqqR4HEqKp6kr3AG/KFlyRniVtihaesrM3+1myNq1i+PhfynwbknSh0pJ4qt4qk8MsZu
8atyvN0Rbsn8MY2p85MESdDRP6xpP1A7sZDhOlMKlZxfb8d2YMkuZpYwOfqYzISjhXb0ER1KQpO0
DqsiB53GrJ0Q3X3lC4+NwjmWFrGSF7cW5XvdcE+Luiw+7tVIv4DWdZmtT3pq7ApUH1UriG1xccbD
WALTELuzzWalmbWlLAUsgbIvh4XrB1b0PmAQEGvUw7VuR56l7q+AEZMxvg5tsrGYITsR0EcfS11y
08VS0jeoN4tGsijsDZbUqbawUIxl7nom4xqmJGp8C9RrKblBTtAcQW6b6MwNNs0yGfoZ792fPuXo
elEz6DMJp0/u+YrxZx9oCqo528yA0/J/z7/dE6P83ULti+B6vZ0e2Va+8hwsOaoYDu2UahufGlEO
I0MOS3NB8xOIFBveRdmQVaKcfoMoxmPoXlDxS/e/n/jX+tqnt2rtzv+037+q1fPj58eiQB1TU2FN
adyBArqw7cjK5xqBeLFYXtuEJ06u45sT6qT6RlHLGeBVT7KzOycmTLOjvbbPqcN0lIm++PlsvilR
fo/vYUahS24c7UI3Ar4FPA1MO7ObSqcf6Dclcraj2684LhL1ApQqOwJaGRzjqyEdFeCRYMTMt4oV
a5Byoupwd4p0Fq8v0lyOdJzic7Uv0FtjbtOdb5mPRWLCB76nQmnkKJDiVldQrZGxROt3YHGvHnYQ
owVDtWKGIWNyRGlkbOQNOI/cFhA0bCy16D9Ih/X8350cIl8C/MNJAkcpU4Wb+ZWMnROIBN/8Pexz
jumgmRVzBqvDYiJSw/GNSFGq9Jp1ahHzN1LIHGBOL3jxrMiZbX2MIbtphZYvxoVNivyIIqUmKsUX
/DxD1StadNbveNMtB7Ss+A7Q2B5TmtQWI0KUtlC9KqukGJnWwj53qoE9WYnJ6mImmuDH+x3RoDXF
rC3DSI87lFrPCV5TsmQcF4sJSkHIF6FUvRwZzlVCFuAZ8QLVC1bn1gQIx70UUMqBFwe5mTU4quxc
oonzLThuKhPdMPA2gP2x5Ewey3ZKQOflaIARPqRXMh8iOZpjvyoN/gNbNZ/ixVJeXH3GJRL+Hhww
HeI2vBJcigLSspGWA4Jc7JBhQjpOYGXesU+HuHpXN3UqgchzmxmbN89M4LNghtLaaE+ehEEKzgjs
7fJgYJDT5bDb5DNxmY+ecdM3RTdS0AAF9ZJYvyky3eA2wPwC9EE+f00X21/mZQGwwAPLM58giQwQ
wNNQElaxs4wSLj3pKmxzbDAJOABM06wxLHY5MryOKQ1DSkj4RxZ5jaP5Ujs/CT3SAZGirZq3cqdd
wRZgkCmxA+PLY83YTSScUV7BMBhBEhAxQ08ZhCLOpFmfQZZXFTb+IZjaoDe4teCQ+iE2HfFmamWu
dkhrgwVWJU2otjvSlH2YCVkoZxKUafHVWjOknrq1FlnkC87BBrocixiM2bYAvL8ZWKp5dYQn6diZ
7/Gx20orDLiusXKMSJ7vJK76xPCeJnoH70+GMiuC3JZySkpPBIGCR+gQ42tk+wrMNeeobe2tt5UX
rLLoRFcAoSqjHQUuFaZmKAuTyVVZZCE0mAiKZF92vMUMuG+jbVAFVp+6PF6NbDmzZKCy9cye4gm3
5446ZW3klFe70kO+mnMFF5gy/BxevN0tc0N9y9zLCwsnZcofgeEmrRbwgiVdoZqwYi9vG08Cu7JR
LnircRE3GPJyBpRf32HFDQKxYZR6lBSebDcWdOgwmVLcZdJ0bayizICQS105GLUXsP4o2pUrAJ5u
Z25u2/M9WjMN23wFrOQvpqtMzu/BB9Dswqm8BDWpc9SIPXl4DoBqX8UbJPC2y6wwRKDdbJm96eQd
0URVDr2QZP8Dx9N5om5Q0iAXNWTvhGVvA14AKavtEyqM/p/HLsREIUKRxpSoF13JKheFJE8Yzzv0
KyQwgYNTIDUnEjQL/5ShN3IwgYhjz94iLPATfAMo1+ZcPfHsuY4JZ+PuYyiHpqyFuME0LmwhmLaw
38o21mR9W2sqKxirPSurPmUexsxTzk2WllKkZSq52wuM78tri1SoxThhFlOUBMccqv1JRu4S67Q2
qTE0JoAiosUmW0SL8oOg8uSqFS5Ut7Ey41V2BcvWUpM5ISb8LFrjqpF7BugWJ/AyDbg182rOk0O/
x2Dj+U3bvKFKqWOwYmsZ8HWIv0NQKh4zPzHpd0+T0si5F2H+IAJNbi9DbPgjmUy3AZn6FKBb/4o5
BPSVe8z2+ckzlzlZQ281Bp5ofLyKU5BmLcIee1qwwMzUl1tWYMuiQHkWQ14hmX8N+lM6jyzdTLam
/vH47KY0nzrigZIbnmt6nSsJD4b42+xc1t1MCv8/v4+mCeigkTvmRdxFqHtwYJEduPmuNl5N7/dj
Hm62j1JkWGKDIXpBRaqZv/lOIyJJQcACNKE/VUvBlWwZlA7xWjc/FTTYtHumtp64ljt6lAYZpBrz
MDPQ048kgYmEYoVmL2Xhu1dsdlXRYc+hmnticDmhrmXSeYjmE0xraDePbcSlj611Acq5PcLZy3Pj
NpsUruafai1iRJEVykzYIxnLuoCXh/qmiim++2vTZiE2Cnt9f/LRehhYV8aNTUyCKHe/T51gwmMq
cUj5/rRabW41CqRSTsmf08U0FsafdWuv47XxijEAM7OXx3KTAdP5A6kIhuYQJ890xCcl/pEeYpkx
9q+gv2DjXA8hwDR8Q992RnQ8HMQKxmmNqWHjGGZGujt+aYevlX76WLGQNqdSIqPz0Ohnos7quO1S
lGy4ffDULdJDu+Pn6YePjMWFwfOUMQZAGY9aGTwdoqfv71aOtFBJe5x96ZBFsJvdsDhlzqlbIUxy
XXt9tXI0ANXwdo764uvjmSHGE64kIEV0YCRwMnY8365kJMaDmg8NP1yGW6ZppbkzQIPNgGeaGTP3
AtBuVv5iyrmTeRV+M9bfwB4plO96jYeeLDwYoOI2LVwd3WjX5Ul4/r277B2jsNZqabyWh/SpNPrF
MTNZAF7TBz76AErYJbmrizSphtPq3IWGj3mJp97e/M4dJzUPoVlYdmPlBeDq7KUAxCGg5uyQuGS1
6N0Sx7SWHJ8D0Wqjg6+kwVfEqhhOz8+bfP1WGb/7i+kb7sx00ZztP2EHeot9h2SNRgQ7wLh35jVQ
T63jdA8riEF+hXJDb7/tdOd3temMxWdounaEuKk0L8cjYDH3zGc+qc6+b4BGKZSbuEkFndBenTX3
Lfp4k34N0GwLwPK19tV6Xb4fl9f51xLA0q+A0fkVGcwAfspoYNsoUCUwCKUKt96L0fEPkl5FkTzg
+GVHMbkEndXl8fSSCpjMrO0rIFCOTWqoDKsxgfKACqUEiAUehViMLFC3HirXMkNel8dzmwlmgLqS
U2zSDfY6RLvZL+SBImOpLzF8tZzPm/nznPHaJxQsEFFEzOpg2opTaMAAUQvT1MfmCnQIbCQzXBYW
FPrXniFcUwXFMRkaKqDQ4lKTB3AJBFYDhYb0rbT9V3b6f8KduaNDZUU8OQn69Ao6szk052b3u8PM
oDm4NqTXOO7nrEc75dogf43cMlFhOgDk7x+t6PtF3xYyf1Iz6Opgt3DxWgCYYy/Nxzf1M0OoQjrQ
p4xpaJ37AZioJYpQhE0MR82pjP51bQ5M9J+focE9CUoRe1qfddcygZFbDivDXi+3x55h3CYE4Z4G
pWv9IhxmhQo2CKhKYS6MdW/ZjKOaSE7cE6HelBBCnwc1GFnNDOl1i7zmba8US21NeAX3dCj3f8ah
cnqpQOd5I6KRLTuwRlpYl07pZK+vL3lTkkuv9v35qBys/5dQ3Rgc6Twdq0aG4YLfr+BSZQb26R4f
E5ioMd4dEZ1zDsUWacoWFGQgHkVOaAbz+fyDdROMc6KTr34+pEUr4yLid/0dY8ms5rCJ7O49G9Qz
D6JZWg9oVYAfCsxaF0e1hFT1xp413DgB6HhPibhnoyuRowsiPgmUht3m3Jjn81tgzncX8/du4+To
9uvQjr2DGd4zLuqnIbinSz1+LvfLSiaPnz+/PbXYYmfbkfGL8TJ/qmdCBE1HOmIkaEvqwWSRUode
eUEHFjLEUMzw6Izh9TEnE+gV90SoRzPohTCr+OymKX8ddmR31vxw8DdNbR3W+3iw9BwQeD6BjWFQ
ZrAnUcF0ALwmrxRAOVg3ByTi1xXAM5zQxX4KHCl/WBsv9mWB/v1fKH6rr1/+gGZMzRSZ72Eiy3N3
BrcU/kiK8pmg6iWHg37Wfj1j34LhLIwn1QRs9ou9NVlC+xdF+M+90r3olVbpfpCBXIElYdiOfV3t
rX+lqr5JUC+wkxS0vpLo2gKK+cV8AVh6JDEucKKocn9s1OPTa8DiXWtc4MZyHOdTeHKf1jbpA43M
ZxZMBvOOqBfXqYGq9jkODbHt4OwcHpfklvNsvkZWBEuSsCqL1X/308++54+yvi2XlNdcxiEOq8Yx
9dNj+f+Llvy+I8ruym0mZn1agaNzvN1gLOGEjKIRzPMtVhswaJFPvY+W7lmhVEmMgl8kXHB61qbD
xFbkoBPLNOxjiLKXbrEMwETP5j05SqlcIqnyOAmSsVqlhrXBdS0WT63pftbzA7zLJSYQdHSdsQzb
X/ylf46U7lntuUpKsxnYTH1TfltCFDVUr6o5o3w5bUC/yVB+8wW7GWTMcSDncDG4hbKz5ldmCvxn
2fDuCGm8pj7tw1IPiLxbZ6cyUWJHcIstxVgOd8xdtHSzgg4WU5TKkPvgGvdF0Z+UXzKiOWeB1cSS
5aLnFFihJusImVdFKQ9R4Wv1IkNEMmCGWf6mOi8xfrPfM65qor55f46U3uADMcfKYNCBGEJnIB+G
cr2LDXtzHXA3zEEjlj2VKaURqcWgcwADPD1jA97bzZacPo0/yEQhpjKxVJqFvcAyJzKlR3SAB4WK
D4qxgfWNm8qBTdkx7AlL18uUAok85L6aHNJxtlBYOxkLZNfQ84/hgpVms97xRHbl/tIo/VHFlXDl
NbC0Ark30AucA/ZJO66doWiJd/21//jgGNu5J9W9IGjI5wHAVroFryMvAJ2dFfx7SIraGJczwFse
62Bh8kWPfp+SRGApZp7c4kWLxjPaqt7edgtkbLDOpMHIoIkxMNaLJi/2h9IfEaREscMYE8+HIEiA
DTHeTwJ709Fs1pII8lQf0aEEMJEFTm4bHJyMBWfXl8fHNlEOgyyMuKAkL1fKVJ0lt2OztHdMHqz5
JTD45voT8OFZkjepBEfEKMFr1L5S2lmKSkGCtAGS5azExLQ++qZw83NGUuY3/uyiRmAnRw5pB7X+
SdQRkgeYOWTpvskUxYgWZadasQcSoIeL0Z1ol8+R9Qd27gfLuWC8m1vObsRRnfzn+sVj6Mru4+uf
SDffXf9N345+3a+4tkmIs/yMVbqkzP4Wz51T4S5cZFrXg3m17O02tVJnjiiPxdpEvvGeOmWlVK2v
a0HHCa7QSTEsEh5DHyVmTYAObFa/gTMy/5gff3ErZp8iQxBvGnLEtp7NstgH4tJJ3WkLGdlMhmxM
+9Mj2aAebckPs7i+EM4sJJHhfe4Q89TIIF8tc9nP/0XC+P4kqWdctsCpAlgVSWUBDtJx/lv5WbZs
Lq39Y5mZzmiNeKNesaxnkpppeMVQfLZq8u6rudzv61cGGcbzonuZS1lS85gcYdgZ3GuNSoOHTVim
oLICLYYip4HtrnpRJw2JlFcWZ8tzb7krzr/aN/Q8svQfy0jR9awu5C98WhBSqfFcGPXakdew9irS
tJjMtuPzkhkOT+ZSvm+LTgr3gFwC8A5uC9kiw6qwMa886huuNSpW3+i0FzMiRT3nqhCaVI7wqhCV
kKDkEzAEcCpsc/612rPGj6aTUyNqlMHntGgQZA+MWcjhb5zURkF4cags93VpL3vjOEfYsPp4LJTT
/ieyRZgclDTAflM6X2g7pc55RJUigEB2+fG0QNwgLAxsOzTnmCH4+rreMnEMstNG4JssueSRvsoD
cZZrwo3s+bzDsCbg/2w42yZ2q8LZNr/0q5GjU4ibo1wyYyiziboCUS7f1KnYJWwaNRHKukfHdb2O
Tm+bhdGZoH/abllj9X95Id+0KBmKxLj25QG0Vs+AGif1/hBb5l2s715Dd9pwiB8f7V+E9psgJUaF
L2GVEQlqSSQItQlcIcVykZfaK1sGLab0UC6jmOqVoqjE2nLuGQ3AG+Kkes6La2/fbXiptjVncEd+
8afz+M0dZYdarY2ijnjFsLBGCpFBDdt9L10m3t9fbPk3JcoCFSlX5fkMqu25/qMaIl7Hws3mAzzw
FwB0DthVi3lvBnt/MbPfRClTpAbV/yQ5K7u2VgFK9dracNEY35jmh7zY+9bHMxNngojg388UnUT3
j7GuA6nViY9ZWhY2y23U+Q4dRJXVuQ2Dv7945//hT+VodROoaZqSGONN33nWwpCQCzdvkS6r1UIk
R/WIK0rF1OEVc1EBCQotx9oR1/mQuk64ekPyEZkR8Lde23PeNI9zCwAJ89DaJ79Yqa3prN0/qkal
x3Cg0tW0VG+2GE02p9BAnsQYlojrmWdLzu4Rw5SmaWcq9jeURGAxxoSu7GyOwFfbMiyGwiJD6RdN
9MVreQUZLTb0AK2q594U/6RYppeE+D/SJw+3uzIWmYbPWPxx3fXrcol45WjbxiJwPOvPnxf0Q57R
5aTvL2vzw0Mwu1zaCGubCyuMnk4cjS6AUlEzxasij2SdLeBh5AuMRMzgNuwZamnat/uWa0othWjZ
7jySDLigP9+cvXGOuZ+zZtuJxnl0wZRGUvnsovkktB0WheUZBKToMRvTiZTRYVHqp/WFWqg6sBEb
SOrtz+jVIKAXB/QJGzWe6tY2wydgwhz3Kya81LTX+s8R0uXSKJc9nSOR2wZUK1O3uT/m0q8ZzjFD
ras3eRl5HrFWxVFHckVAZCE+FrxVtyUgCXZpHjFBxiqtMFS6SpdPL32HiDRCKmz1VpC5DThYhyeg
6RuC8bUEhucxYsTALJG/lY1HLDZ5F3DDrUanLL2rwe+hB+Qr4g3rsbgwCVEapw64vK9JuHtxvVeY
e8B1zo9MwXjsK6p0g2vEdbEmdhCM51WOgUl9y72Gx8Tc33zDxxxNtImNPUOMmtybwnYm+KE8I9Lx
vNnwMPkpQPhcbE+Zo2Z7NOcilvsyTpFhp+gepVjWrrye4RBXAVaFYvWNf9qz1NNjrwnQvvds+YBm
rLHOgZTeQiyFLHfp+at4AYgrQgombtVtkdUDPXXzUEfyF9TiNeMzSHznWG8rtOFvdqfFIdx8npLd
AT1DvWh8fhqGWaHJErAD+np1jI/9fM46WYYrrNLJs6hCdJqRp1daq/Pbzjk9tSnuEakfdZGYDGeY
9RpukcCI7V4Mh6QgbM/mTh4Y3hzwMwRUinGZDCtA58/kMPJlgLGSiE3BYrqNlhtDYnEMqfxL4vEf
dUwn0qLG+59CiIM9Jihw6+bBMN+XqK3j7bFcUMYbuIXGo6Mb/P8oktUGFWjvCegSjx82y/G8PfwR
hbZGlqdS8Mp610JCabeInHr1B1qftPqyml4ZGovOxnVJLg9aB0kIl58FG/OXJQGUsyHnqegXpLZt
oY+VmBP00bo2uRlUxJ7/nwdHqY6gS66wluAFY0tvJ+QzsUb+Vn5Ypb9Z6SQGY3SGLGtjnmt50Fpd
v4TXcvvFeDoTQ7p36p3OjDVNmEQZ8V3T9w16b2PTXTgbyXUgDwffRW3W2NrodseaenQfMUSQSZwK
SPIZemPLCtxd7DNy+ac3x/ov0q6zt3Fk2f4iAczhazOIirYkB9lfiPF4zCgGMfPXv9N6913TPbzq
h707WOwCA6hY1dXVFU9tlJ1Y2p01Fo7fHIwHa3i1D97XKd3FOWzH5r80UWzurG5ibTTQRgDbYQPS
DK4qeiFS/OHwOl9k/HYkbyMQk+t2zWQRy3XoSUa/0GOlW9IZLV0cKjx1YSIRhFZx3tNgssytwtNI
/jQMHBIcwyQz/sAQ6kYkJOjpQGgcrfWlxzMVnFyUzm6FFDMzVoMKFM67y16w3kmBxBDg9JaLFecm
c6wS2x/WyErdaC0odRZwY7cBSZbH5eP+ekRZm0NKvB+p3GLzyfEHSZN0HWz6k213GhnRYE1+IZ0Y
cjxdjgIoTOIiXZRNHY3gCBFdDiAqRAwKp8rLSXEB0Oun6yQvhMJIB2QqOwujqPYD9pUE5A+CWoIB
nT0W2qNGXwGDnwexOB83yIDfN7HeUjJuijORoRSIvh7Qd970XtzEedLsP8iWOChp05RFg8Hr+4c2
6yNO6DG3ye8XYRVnODOVbHrPfE4+7v/+fOQ1IcDcpRprLlPMcEHTMQPhvn8g8kJJLiXkbY+C1WHz
z7RwQpB5JzNZT4zGpxIkq9XSd9FSRHxnON7na/ZaTagwD6RRXLI+j6hvPdpAduCZ7NnMwuTnqYWa
qEEYpGlolvQqaYdomZJbXp5j5Xi6xjrKwGP9l8d+3mCunnaO/0FMvLWulndCeobH02yo/80T6yl3
o2yEHU1Rh9sPHI2OLUgbDfO5pi2+Vbxy2KwJnxCTfgpQFcxMkv6XmL1LXeG3Z/P4mTV3ExJMPSHV
EtOMbqlGxRKPr0i1I0rk+cgzsIJwXiZUlJ+MNGlbXSIZUkvtd4Bh/+kxsE6caIX+lqBw7is1lxhj
DcqgGwbZADH7fL5uL2TTWQraJl3lTTAeypVXNS6HIv38v6LGCXuseSgzCcAXoEiXxeVLghQtQdXC
U1c8becdF2MXAFgPf5Z2u6KSjSkW9AstVdR9t6hYIDY0Vx3G8F7uc8dTQsZILNBZkeU1vcXKlSwS
DGZw6z48+TGGQo7MojWpEmaraNdvTKtHc+0Xde5i/MtR+flEyfdpsa56M/ZaaZqg9rJDch0iBOqT
fQSOAP6g/EOHVwFx2RCsiuSIcr5OOiHNvMiJlCziwYSiYDUlEs7YtIVkZWeZp+IhIMPj785t1+Na
3gUJXGjPu3+Q880CE+qsOUnKvL3QZs7N++VP5arQ0IPhvHDHrDlKyrrqyjgEUj5CwDLxAUK5x0Jd
abv2ThEvIzqfJZlwxNiVSKrNLlaobu5o7xywHxPchTWKWwCr5Uhv1mOb0GLMinKRL6oQwge42ufG
Qa0JD3NNAIuKGTLUYTjUOLfuL+89D7BWiJp+G32BHwEct9UR1QjU77EAjmufOS8168mrmuov6gHU
GmtXksARl4CH5ty7+XrSRICMIdHBUFPS9HWzTrcAKv2SN+qFBNjWuwcC9RfXh+IxxViVvvEFIdJB
7zY7mtrm++Lx/inx/ELWix8TmTIFEu7DxUGmqSW/0f9qkD3yrQdPfrpPjqMTrD9vGMBKln3KEKCa
xX1GtCPPk+YdEjux0UTdINVUaGhBI8c/tE/fQZjgHK6cR5NelztvJos0nGtmpesFCO2wF2kVPdwX
Fe/XGcNQxLIkGzRrvNGAQFSt7v86z5LesGsnnm0qmUVWSfj5xurWdk93zf0e1+XK2vBc9HmroyGS
Uky6zYyx2ZGKNqUyRgxn/GlsrNEG+ipvXwn1Gf4+iW8SjAvoLzQpNzKQcMWN9JgSiWteeEwwp1GN
GIa9+PBa0A+82zXvsS0XjvQ6YGsm9higJQn5Is4Jzb9B30wx1towku4qDyApvadYTrV9dN7Wlnef
yHzsoQgCBaAC1BU7hCGORii2RUP9vgs2gu7gj6FppSYYDsKQHJ4hjv8wawAm9Bj3QezkS03nAJ/G
39h8bMlr2M37LM2/qBMSjL7J1zYqW7OlR4WhdvRyPWCQYIVsI/JteFgTXklg3hsDIrdsyibg0UyG
oFoNSj5SlKXGupCoIqNHwQ2oV/Ye2ka08X+vTxhgiNxsJ8ebA6+LbFY1J+QZ5R80P2ubEOQfggNc
FEDM3xfofBJmQoDR/UWoGa3oA7VKJuF2F1oPbmw3zytyFD7RjtcvT5hMSp95KZj5LOaELKP/ELYe
DKPWP/X2SC7P0RLNrlUNr5bD36xKTuhoPyO7zOwXwsXA5omXFx2nZtjDQ/l6X4RcXpigh/b51XoJ
Xja2v14E6EFB7Vl9++SQoSfxlx2csEJVZWLUsd3oGip0a0d5jACvfLw1EqJudBp4DFGdvkeJCnVC
CTWjLtUvYChuAVxTVxZxkz/BMlBXvNDqVq/5z6QktkFKUo2w1Eao3wadmdqfRAJCnRItrwGy53lI
gLVMcflCV9h/2gc9xuDyRuWoyLxP8W/BSmznVBbVVTWIdB2KnRaEoMsuI9nxdOICZHM0RRIYY1Ik
7ZiYPpZ1bIp2g/LVBbbD01eH/0pT/sZckOtwzGIq1J1gFW9VtE+BjTHoSNH5jl7wwsbZB3oiP+aO
mZ3ua50CjLjLV5SQ6HEd8F6yebM/IcFcsQCbv/QqxhFh5hQYL8kGLxkB6rK+/iU7J5s7sMNjiblr
iZoFgp5SCdrdLyyootnhzu6dK/Eszr2WeLSY29YGQHk2ItB6sSkwae4ArNjO97v3ZrSME8lX223h
NK72oF4x2I79y5w3lUP/prST2x5dtYvaVFDKzK4/9g6s8H115DHI9gU1l7LozITa4PPZX68iB+bL
lVaoW9EI3869jbfWXM+yuZE+1bw71oVtEOqB3xflJl2Osys+Vz15av4ExC08X7GAFuipT/c5nfe7
v9WUbQ/CNlB0ufQ3ejnpnBBArslWczNkiTiU7r9rElvCKCIVS38aKA11SwYL+4u2hfc7JbTrc/8r
x/Y0m+PczTdhTJhjnuw81/JCiXDNc+dF+arXRUrW3Dmf+/6OdEueTpQxNaOqUUb4O5iOXvxWrH59
abFU7L70ZqOvCSeMNelbYyxiervd49f9X+ZqAHOZjXKRZ22N7w9DOBtkCbuBRiAkmHgTFBzVZusK
jXzt+4QKKvkVn8Zf/51NYMsIcqZFsjBAQjt/6eruhWPzOKfMNtoYelJGCpUSmsASFJjfgFB1/yA4
R8z22KjDQgyKHAz4K4wCVJzNlpyoAEjCPz0ksW3aQe+omp533Zq25tbbLHKr1ALMGvoODyfLct72
x2Wh8m7+bOT4rbxsuw0ArCVTrenNX5+NAzz2orM/eQOL86HjhApVv8k9VIoWs0AXMAggRdF9p1Po
S+AmIo0PpGSL205G5XXHUN+ekAk54DtEXZRQeab2tSaWRCBHZC1RIOO6ezwBUuWc0BIXAYZyFrBj
zZVgr9flVHjxy+ifQl7swbOY7JLeZKHV14bamatb7XwE3dclHy1gNo34fVJsuUAScz+QG4huAET3
a7krW2JhzRzP+nOuLNvfk/WVZDQSYoJuvdMs4zGxWtSRMNwz2JDcRn7kNjvy/HJ2Ak5IZCG9KCCp
e8hcOgSt7Z6FTZK89qF5sKeJCJkg21SFGAtxcU6daudYwLQ/faqfKOzQehXPN+cYJrZ9R+1kYSxr
aF+Cwkr00mKfQ2u3AKEfAMR1JUa9dgT3vi28OQN3bpfMvNxJlOSBn4Km3ADh4ZiS3zXwdIAPw3k1
eLwxRiNvZElZxIDjNmsS+aTiGfX5VkMV3QxAFzVMhR35KKO2zSSTgkBjbDBzF8dk92ZhY8D6FLk2
FyRvPn0+IcdY+UbPjQZb72hCm46XHZLNk7FSfkdYcmHa3jom3sk7cJ7G/3BY3zwyh9UUgmheKDbz
+LBxV+7CGo9Y8PfFtfBUqf9Wim86zGFVw6WV2wWV5QYIig8r30b/MIUNugLnH2BnXII0uL1HkPG6
auANFqEPgle05dFhKEzrUZRD6rLiXcGzgtlqm6P688HNN5eMsRcwoNLIBlTyZQOS7q7rsKXl0T9J
tkDSwDqUG97Omf9g9b9JMi5gKZR12Ak4QKCAVMR43FI8MiAxcTibfzL/TYYN20LAno1XGgG8pNvd
YI0u8hb5bojogirubCBHWW48T95Ms1rIqhRjAah8ct337En5lSTEd3/ljcPhi3fp2JgtSIQ6UyiM
PoZIgo3quphD9lZkjZr36XnfrGR4Brw2E6rrd1STjdsWhegrRg4tuei2j8VlYcThime52HhN97G0
TG+pKcGWHomclSUqjC+dsdRcpHVtzivD0w3GhuRmEnQoAsEQbzD3Fb3eV73bW39PXIzpaH05yBL1
ZqLss7TG/jWsp/mguEg9xg8iq8as8fayQo9JCowkO11ytyRz5ckYk6JWiijpwWGxvew/Mhs2pNpu
X7d4Djxee+dsrK1jBSymO7Aih3X2SyzokYoiRp9iBZCpzLlgpTWFULwv1dkmZlXDdlNgDGKrAosn
jVHxMtQGOs5sw260H7kF3CfYZHP/R7Mf0boauM0mcLX9ZwCkSMPhlKTm7sCUPHOomVoaqIGAPDbi
5OjaCf9w+JuzIVMCzJGJfjSMZYjq0Gbnfrh/tFXt0WZPlL0yKMjny8K9T3A22zolyNh+Ub9kWndB
rQgALxvFKbzo0ePtPKS/wV6FKQ3G2Pd9rZhCBBrns2v3APaJS04kO5tSmJBgQaaT+trFMj0Y7Ko/
xa/lb9Tug8r65K64mnsrp4Ro4DQx8m0jtkZE5+nRwu6vffsRzSMp2VI/0dOcl/unw1E3dtet0Te9
HPUgVjmYp3V4Fn02eMCuS1VCahi1TzaDIQaNCLxegZbAdYzMijUxgFh1BS+HRYGtrLz02JwiTOlR
72cqPAktvl0EenJE4teUhIcMgJL3ZTZbrJsSoVdsQiQQr13fSiBydc8beFCN8569RY70VpkkWtUq
MuIdePvyfAFrI0vu5P4t/caq+/QD6MMz+YAuqCNNXYwwEglyHruPckkQmolLMjqeJ3LaV7hnyDxj
VbdQkfUHuyDm7GyAYmtPNKE2gEuO9Zt1u3VFQt1R1HRZMmiYPeFMlsTFWHb0/MDYWfyXEYz3ZHjl
2YxbSP6XFCe0mIs2oPn84leg9bLBUsf34lH34oc+IJV9Bc6VffIdNIidLM0FwBoeGm6SdV6wkw9g
lDVJMOLUifgA+/zuA0AOXr8HD1Xn+SFzl3wqVEZfteCSy5cCdDYA5yheg9P9+zB75yZsMNqYJ4ve
76/4+RSxi7BqbMe7csFx5/IrUx4YJWzCPAfagQhZoRPofUWiZWsp9vY1w7ij1RBx1XGct9l0xJQi
lepEFccgz0s/B0WaIji77sKpXHI6cedjeJwxD3IfKZ2E3QkUgwcDuSaoWGvleP+IZl+vKTPMI6zo
Qy+myCVTrwYzdVgvqBDplWMYZ93BKRXmGe4KcQxQXAaVAp2rI9QBq3o3S+d57QUuz1TQ2/HX9YWP
hoYaw8AICUNMyzPM4KgyiNV0+4AjoirowSByJEcV6w4ZNrFn+masCKICMrTX5dzb+l4h6DxG4eof
ie+bIza5V/Wp6hujTjlyd5ndb8ar9WiREG7uZ///6Nmet7YTgowBCkIpkdRAoqM/GC86f8i2Yqfo
SvzisTbb0qxPKDEm6JIKWACbQIq4SsgAhI8Vxs5HtBdsHgWUdWFfo5OwAd1PzeFdZI6isLm+3Cgq
A3u9gU1u+4/jcntae1/qyrB4x0ffi3uawpgoQHebydiCzqZbm7clweNBtA4q2tnu6+S8AzKRJmOa
okhKqtKENF8S5M7RfOX2mHUzreVyucdd+zp4POhnrqowVqrQ6rwvE6iKfbXVW9NX78q2tMpeJHvN
k+SsSZzwx1grOZQCI6xxEeyWDprL+/y8UGHluc2/vMvN2BBl1MosNmDjBSQC2tVin26q3/uvDvnE
krtehHdsCuPctAuxiC89ZFi+y6+YCVJkUjvk2cECyhT/hyYUQ1kekPyGqSm5WdvZZ/pbqGxfcNHH
SiReQf2lcrBCMNi7u2YpX0gZkfHwJrweXnhdqfOvzoQkY198YDZmgkhN9DmH0Ty+wWp+AT//hXuQ
nDvO9gmnF8wRlpUK0ToUF7OoycJRXr3P+xdv1pFCky2W0cnY1yow9w4eq2GMkoF20eW49/jzfPNc
fP8+c8mSWpC0VsPvl44NRFwK/9+4g43hwft8zHueE0aYCxZhfL/1TRBCZ7JlJ8dgHexGwdIact0d
UCbfq089p9f6P1iQb+aYu6a31zQWZdBUASdMBAf77VCx/W2QdViSz0/uKPhcHK1rMvRLECE3gxGm
knRD61OVwIbqxUf2cHlW0QxfI29ZPxfYQtq98ufkKA9/PQGaaRhow0ai6gYtNfEZJfSS16YfjXQC
HojGC6J6oWhJq/6KlR8DSVzvkFqSYHGOU+GQZe5ZeB1bM5LiES4klF+Mrddny2s2nsy1mCp9qO9x
yDzkco3tIlIMUrb2nhPZzWysU3CP6Gx//YNq5KPz+kbXR/vkeb1eo03wTGMO+BYoFX1+AgXL2r8h
yDnAAnAexXn9msieCmki+wDZ8cTI8WU72VNhavbY+QWMA96qZi4d5plvBABUCfSMwdou30kyCVZW
YX3Jj/lGczgnO/tATZhiLE6ntFoppWAKLuEZe1wQ5e9FCDC1eL3As3ByWEL1b91l7os/hq2hDZQU
8EOM5VkGyn6QOP7Wo5gonmcBFrQmWofpbMxnU4cNq3LQk99sEChzE0ezpnbyNayF0sNATYUEUrbf
x43cuKZ1e5fDZyUg3DGTmw94T60Z41Qv9FqUZJCjJc3RDt3VcRU+GJmFdFUU2x6Mom8ZklcASgBq
fFrTHTqHF56rOvtGf3PNJhmFTg7FJIJu4Qg65x17R11/Ky8xEo1iIN1M9PnP4psJSerVTq7NWMXG
kA7g3E+IW66FmCzgHCydCPsHPPWt4ZbeOSfLphwDP8SMxAIEN8oSXoF4QYFiLWwi7NQByMAnL80z
H8dPGGQslhJfY2lsKT30Nsen4cHzAIPIsT4cw68zxicpoj5XdRBBtfEC8EXUNLmJYY7p1RnDgxy6
FDd1QDddblzTVQXLwUMGxEwekAHPxOmM1WkWeDsXFbh5gaOILRE9CYAsTieVOWK75X/v3DudMTqX
Tm/Rk+rTMntnxVsdwySwOkilinsBoMfV6uuAGotvaQ7XZeQ8mjpjYVS/qYTFFeJMsH7Ajg7ykQ7L
YWbAyhbkvzPjOmNeYkULcLEprSvZnHdSZgmfBerRWMpIVPufBWvfKs9mUYssq/UsoY/0e7VMnoMd
oOtOwNzpyGLLS8PMu1n/fjYMxn5EWXgpuhwmaweb5X5kCEWzDdAho5O3+Yce8oQzxtPBIOWQLACJ
Qjv+wocRsS4kyJv24em/wZiMvjclIw+oGbaTQ6+jYIFuQhuBPA9Pn0uJsRtNJxlSc4X+Yy7mlv8D
aM0WWfwN187PxhYTyTHWQ0+CRI6VcESlB40mwBOi8MXwW3gNJjx7azDGQ8qKdBHL0PXNudq1JPMK
AhAZiTuEOtuiMHFYWAffV/Isu7SQ3bAMcwJnLHIWjm5a/jarSTHYxZVopNrCW/rchNHebK37t/rW
+XbHeBmMBVnoZu7HA9QEWRjM9WmWvFkAisCOHGBfrfzS8gET63boopQiJ7AMDy9qAF+Cxjt8eBuu
LjFGphGlS6KVuPXD2nVLyxywbRiotIsVShfYE3ef+flc77c+sTtZkxFbnmUB+oTM4Q4rcFbAxt0d
Xw2CbUzm6pNDjSoNK2pDwQIBTTYkLIFntLdsJLUd9RTuoGznOxnTXUsvesisz3j3iTCHQ23urkyp
MSo8IruWtyaoYRaEZHZkvQ7wTrgR6lzCcEqGefzGNG/RwnG5OQ0LkgBJzxs+eMWfWbWYUmG0NAuz
KOvUm/+DbvgIwFuA9UaZiVu5nu1WnlJiFHAoYzFpffBzRd2uHrHECsPIFu0KRPzwhZjFxAJF3lnN
RUgTorePmvivqZr5Q6jSszrbrUBXuocU3A4B0idPCXmkmKdONcYMuBggRbOuZ9tE+qIj1Vm5gNrL
Z3r+77SQbc/XRWQvrvTg/GV4kkeiXVBwpWWAmAe6MNtKNBUi8+BdgR8dGBU4G5YlBp82LsZBDewM
QGNgQFTTLtFybgkbSl5f6ejH9W/ZWC4oyKw/OP0Q5j1MQqkNa3rz7J1d1wTUsXgZ/3whZ4DM6OcL
xwGd7U4xFMNEdKdibzcLHBteFmq0KLC9XcbYK7T1/+BxOGdJv/tv+/VNhrkagVk3C6PNYL8wkYQp
aWCcPdM6C88b49Bhb4MijmJt0CuIOCQ4BFj0EgGhjkBw9xmafXwncrsd5OTa6SEq9YEMhvDuuhQe
p/d6IGgjm0ffHKQFNrzk6+z04ZQktdoTkoWKDUBGCpLoAgb+yPtOdi9rddesBJTIIryr9n0eZ1tI
pwSZWyG37cLoOspj+lACgNY7DEsOCd550b+f8NQNypg2TQGezuM2KYl5iOEt0SZL+5O3f0Wcf0T/
rYTszEqqaIkgtND1lzNMlq2hVA9MGg/j8hyuqDbf0fbbuPGEK9UQAk2KSho/2oL1EFp5Sa6e8qSv
v076G910+f/YdcnjjnlNF6qkAXwHRMeHFyDh0xRzbBebZJs8AQyD1yc4Cx88VQ7mWQ3qPMpSkWrj
2W1PsW/DzcOyIxRrXz+/vriQ5/MuyffZMQZEqAKUhhWQoyASZxu+pqdb3RPXgMz6JIYsAUvahL8l
MAo5VJdeuyoGUsmAnOoOqqOurVhy0yU3/p7laEKJcekaKVECA0xBgOprjGkjTBotVhgu55iquSqU
inZRUdHRf2Zg+d7POyaFl6z2awXXWFk+FR/msXu7lujn2QQf9/V+rsD3gxLjIPRXbbHIDBWUNucH
9+Opfj2azp/fBJE+4L9TqyMq1zOeuWuYmREF0TA1WlxhDswXwrzMA3N80pCreVmQ3Co7ywACqlPa
z6diVyz/Nfj4yTNec/4eamAi4GZ0WRHQ4fdTsNEwXMREyQXaI+6vn+jCXvI22Ptf2J/ABWS74YEx
RuUHNcb8B0WG/eJ9I9xStDmWOeGG/zLdinwEJHaPAB9Jb9va3n5d94aL+bjCAmiGt0Godf+Y50If
TQLjEqADRF27qcHEvEWtWjRZFwqonm12klMqqFDDqxZA0fsyV3SFDYciNSYM7z8oModcC0PU91h6
8JQ+omKr6wDJRDoYzUjD6wF+9Qs/0TLj6/6gyNzOoV3EwejHAi1F7mTbf6JwVUi3cNe1znkSPyhR
uz6RZpZeRiCzJtCiFvnZh3G0pc9Xz2o88+kT76BEUeEstHHyXill5sHQJFEygXICXB6o8E/C11yS
EealUCiV9G4LJR63wEBxsLxbJ3ghY4tWR5GVQVt9uTTeDJTrP9JXc2nFvdVtPKwJAY6xFb4UR+vy
cLJbXtpwrhf9xxcyh9CGl+6KZUL4wmaNwgRA/nfQt/G6rB0AvEE0FrGM7UUhKt1SaHwARq/lNaTP
mc8fH8GcT5koySUUICZgEKsEk66oSbgGibnuFpX3X0o+OQ/mAY/jwMyvZgZuEXW3J+nt8uQ8f5Uf
vPB+rtL1gyPm6e7GEa5dCI6atW17Zg20aFRr/cNuoxKZhJgCLNxkZ6LdHx7tEktpd9jwAIVYvOiJ
Z3GrxnNBz4/vYd52KcFLrLX0mG37Q3kbPzQ7IyIgCmvSYj6Q5ow2vslJ4MzFfFOqbDfKovKlKhUp
1c1u2EcHqQSWW2g/KqtlsO2RJsBOo9AZCCD30VdXbT4De9g0HzzTNmtovk+dbUuJ9SDsTQOfMaCI
iCwIdtj7bo/9lFjD/skxo9Rhv6NhLExaF+SpqaWlgPcZ192P7fboITHBnQqbt2kTppjIQWpC5bpo
boRcpMVTmYgB0uK9tcCcBSYtLDAXZNwtTTdh3WOQMWkJEHSEvC3AYE4GJ1nn1ugF5OPBDQuioidm
n6Ykt+GkFsvTul9aewDtWE0EDCNqYWlQj5K9YSWv/6R49UPbGFNWVPlohhruHOzpGdUrDERhKxn/
3ZrxKn/QYYxIXphKK/iQANJBgrWIXOVTidBAOeYuT3M574fCmBHMx6WZqFNh23TpoRNguHxLA6rG
C5c8ozVvhmVZE0xDlFRdYBjTe9EHW1CpF9f2Y4IEgoB+V3pk/+SSTAgxbHVy35lhdaVs0bcvWTfu
WwhDeZ/MXEcoPKdvfhijh2Rarfo+yDRWbbvDXt74AKvbkt8rGN2MePXuFtSnO24eYVZFvimzI5ux
YgRt24Byj11Lr9iiHnzGZOytFHeTu9tp9lGbEGN85EYDpoJoUksgOZUVwaT7uIHYyHLiFrpnQrep
RG8aNHGk0qINsS4CfMlktxHRfK06b9clL7bnSY8xbaruq6pSgMriAY7HG6Zq0QqCzgTO8zSX7fnB
DWvKzCsQLam+a7plS398G/jASoFp12a1sL1P2gUSPRwO97VyrjHuB1XGTBlSVqZdRGXYWumDsW1c
6Vzv7eL5a2F/hkvuTty57PwPgox3dTEu4rXQQRDD7aJd7ZqGnL6aDxgR7i5jcdZgTXSRMSFVlQnG
RaW0sOnmvSTuKiApwLtO3NTZHKDcD7YYIyKMMRrnLyBV2LVLVydGpYUBVZNoVuIsjpdoM1rXw9f4
7J2y5ZdOu2o45plS+OspnDDL2BdsTQlNk+oPDdFyS/v9wmvOmot/p0ze/n5y4QygOVzKGiQa67ZW
FIHoYsSI9JcHPEDrkweZMu9VICVjIOgURNFgrsQlURdVh/mKJ219LUi3y/8ku8vz79Bb14l9ah4Q
Dm5orY8jyflLMaHLXIpeb2KxqEE33G7O1yfkauQ1YnzrhP46zgWcyWZo0oQUcx2EoL9G1QKkEpI+
iXtUwk+fnCs+a5EnJJhbkPjBtTAMkCjs3UP7qjsY7zp56ZKXSpuP3iaEmDtglEKqNsqAoP3qIWd3
IckXCiaYNaPtdZJzNYh4vDqNnTw5ToFZZndx6BABk2deu+/cVZBFTdBl6Ax2rTAJsEgPBV/VRpqn
KRJLLonN9U6o0NjbJksSAhUR/1FYaPAqSYJKqA1629yj3zo++l2vS+vr0KE/A2OrnDPkkWNEK6t5
PAw5yCXEfn8fycMSaLop2T973Gaa2ehsyhpjSBbDAo94RVlDeLg7Pzy5gO9d+p4CpAzklbn+1+xp
fYuSjctS5EQNNf1fUWpWf4EzhCD0KVj2zjoCxlTISzPcwp47h8eGYKnsj3ES6LjfEZE/knG9EJ0I
C6DXxmbtLDGS9odsfbJfE4pWo2nrg40s16d2BLzWrwAoFzbndOeMwETibJgmGddFKVKJCxfnWm2W
y2MIPNLfb9aALsEvq5bcfzR4qk1pMm7NYpBjNa0gg835HCJ/Sl73a8nzuQvF55y0KR3GluqyFgRo
B8NdfAoIXbXkmLG1Wi4J+pUXcOut+A+saslFYJl7+2UJ3ROiSDOXGsNfi8IZNhP4CB8WwG4lZ8CJ
YWYu70lfWqgj8I5wzkuckqNGePI0Xlq8F1UFcnBr2m0fW7FnHXwMQ63u68r8ZflmixGnr+d5W1FV
0Y8ndNNh7vD+78++fVNGmAdJ8tMIUEoLMGL3khWexKV2XisfWG/tBQ/cEaFZr3dKjnmcglrSYoNe
fuy+TG27ULzBDSxncN/K1bp+97hDyHMYelD8bwkypvQSdwb6+cEgqqqZjQUj2HJCwQCXjxSd3KKl
3I4YTkM0hyfb+bvwTZqxrIOUBJKRhuLTy7DEA4n1cElHNJ7qc1SE7am+5kYl5wVEWp86GxAHqIZz
YqLZWHYiQ50yOtH2suqKYcQiCbgUFIQQEMoWHck7GltAEGD7168TNrJ+cs9urkA9PTu2lVpuo6HH
xmwI0G6cBU4OKaYlz5Geq3T+oMKYjmyU1GubQUNe7Pc0JljHGjwK5FkgKPQHNt2/w3M46S/+/SD9
WzHYmlZv9IV8NSHP5kpE4q/GC20sQLobBcIvzuHNJlZkIPOjCKCgDYQFfInHq1b26kV8agbLFp5F
WlzZ54+W4fKA2eZaI7UpKcaYtHUttZqZivSRsYVgFWH0zmke1oPocPuiZi3whC3GkhhSWgOhP4Nu
nO3EuXqyZQORiuOuz/phEyKM8dC6vpOqBkRsoyTCb807XV45Bpi+FH/pwoQEYyRapRjT5Irj6aAL
XuA8VaS0jJX+LlrrWuMCiNw81Tv02LucZYDDl5HYe9pUDiaVixbXmQ68NgF58ZfohCfZx/GIkqMd
uyrQgbSn6IxJo9XaKVdaTpoVHF5u58aspfwWAnvRtUtWNOoQi0+FQZLOG0cLWZeBfGkXznvKU1Gd
uexmqUJHF1DRTLJDE8OHXnjw1s/rsiBcODN6dPdEzTgJatrol2iAqGmKYLdbxcCPaslyu31br7nA
d3OdXtPLx45PRIvxgqwmqO36iGCNXWwpZ/+Vh8o1G6TLqi4jTAc0gSaxV6IJarmJc+irFexlu1z6
K/mYef1Rofs0r4jvUFVBll3+TIj2fP+yzD9EE+LMZYniVvOVrBThPgAxdvegWQ9wM4810jxXp7do
DdezleM/stffZFmMhCIVyxqLbsQntfAyb2/1gaVsUHynewP+UZlwIuBbXWvy2Pa+WMs+9p6jkvCy
a92cYLOO2dpIhW+42FWzGqopyLcAcgytHYw8VRnYAf5wpQbblRzNQux3xE7tarU+fQF78v7pzb9E
39RYMUaSXzSXoRKRZ6Glm2Ddf9BBxqSwUW3m0Jq13BNajMtiXsxiVGVwttvFga11jiKh1bJ0n+v3
U4KND0veUzHbNYGp6f+TJYsjG1/9TB2v4E4mrZtJ1nYNxFCndyQTdQz7czzd55BzdLd2komaxNfC
z0e5E5/cbpl5insSOItzucfFmK/okoyLtAOF68IeHmtAdiZYjrHa8GbL5m3yRHJMkJOFsSI3GSRn
I2MVOSglYlgOPdV8vGlqnP6yyBNKjINSV5hwV6teRF7lbNMQ8UkkT+Vzbq2M7fKXZSUP3il1TnD7
eN0Y83ZzQpr1Vxq1S6SuBpOb9927+zSUBEvSiJV6IRFu68o9ntni3QHGVI/JpfCVGtxCrqpoCSWJ
nrMNnRE/DTU5xevmI/+4r5WzOfjpLWAsSijqoVyYoCksERqjialzop15tRZLqyrWqcXPJ806gt+C
ZfNJjdxleqhCTV+AvRJa6Koel+Wq+jB48dztSt3RHjaPFF//T55qDuwCJPtdap1f2jf0ruwy1zyq
xz/HJyyMa557bxGijSRfaR0KObzAkqrpvQ+hIpncfSmvlWsvUl3C7P/1IXUzILKdb4dKUSNR8eec
KufesPATenC95mmMG1qjv9t9r1cmqZDB3nTwNNy19oGCFYfibIg0OVXG+KTXJjLlvqE3VXzA7trh
1qikPGEVOS+8lXniZOyPVIWmYIygVTpXl+Lsn7PtYBmAu80JRq3EJTC43nrHeV0qQITBBAZ2XaIK
Ytr2hidonjIzBkqVFE0LA1yfbEt17KOytIcrLiw3VKM83VMhxhyJaJS++CZ4Bja4sgTqHUCz4tcC
b2TmWP+tvjKGqPZFEbu8QSxOrd3G/ShVqyiWxt5G72JsRf8EtFibGCGFMUI5hd7TBKjrBt4hAqqI
mBZeSM9Hmue+nt7c3TtyZJffFdWgqHlEX5QXO1+HD1WM2aDV6iHDEu6FSuqlBSdxk1rhDoCJ6e6T
2zt5W1pw7wsYTye4+LGmNQOeaXe3wSKN3UNlfUQkWa8ozraTeuuCSO7b84k7m8RxQVTGDAWX3sja
AGZoZ6Nrs3rlPWBzYBzTc7z9/cTO+a2IrYxii3Ns3R06mmS3cPPnznRMB/01iNpO3UdmWe1yjUbB
5e/Wejw+XpYN+hafQyC9AMdhOS6Fh33rYJlxankvfbfsH+9rwGxKExsWNRoNod1bYK5sVNX6ohwE
aqkWHsZc01VvV4mtRu4iJd3KfFlfsUl5c+AldmbLs1PCzBXu29CsxeBGWDioJIsIxgLOO2HAiP66
eRPKHQawecZy1iucUmXuchmkplgCkuYJKbnzw+5yTAJLvKDn6n9Y+7Ld5nGl2ycSoHm4pQbPduw4
iZMbIfnyRbJGS9b89GfR5/wdhVGbG/s/vbGBBhpIuajiYrFYtZbK2VqTaeHYErOL03Olg0+HWrLQ
Da3aWWU3WMul4kob4/X+V5zsFhwZY5tmQItcq3kMYysMqgSFF7+FO/2Yhk69sHMDZ07hziF3lDpb
d6vYy8ydY2PrBuGde/Stkt3N49/B7GYxxMU7L6nTZegIh6Qn9mVJuW7u+zt5kx7bYfauFGRFl1oD
/MWw0W5X2AcICc0M2yVLnG10ijeyea+oU3gxtsnUXuoqb8JigG9dbX94EarwaOtdppV93zdeiN56
UkawUajx/wvRVfWozF7BGLc3bd5JTROQex+KSRrSaAh0fCwsoLXbbGJM7KKvM7Ro8+Mn//mOfo57
1hiQiZq80EMf1nyoz0f2ctnM3i/LPSf6ptK88QdiEMU6N1VWBZJ0lOOFcMDT7BDavsCbC54aI9HH
ZhgI0WpLbjKTxt4zunR26NJZHMjDCyTEMUz7uOLzCfO+FYMkQydF1yih32pVOY4GeoAndOHuCi/U
0KXJrapM5a4j/9h+hK5NEswJwxy4diwvW6GRHhIe6BPgxPlUDqfrmI3RNVWWNDb3kAYtlBQQ0B3z
YW7QMm5kDx9t6Dwt8ZodIffgVnCmMuWxRQadKikXwlxSkDWuSp8EAt7ucZlEJWy/F9b3vZuMxZFz
LEBdwqGuWxokWEU1szUs4vN9E5N4NDLB4FGpNwLI4mXpKNSk2Ggv4GWp7bOHxuX7dqZPspEhGp8j
QMoGMYnODXxpbSd5yO2yJHTacsXl7uJFBANKVRAajX/G91k1PkGWvdxCuDXe7R8pxwz3CWYyzkdu
MaAkKEIVdYKKs8r4c3mVwOefSk4sOiiecNn1eJHHQFMYNpVq3MJh5b3tBlIgHPB0iyF47u2B5xYD
T4WYWxiDxyJeHHDZDE4+M56EJWCC9zJHd8svUB+tHwNLIvh9c7PSaMVw0xylw1J2nujJez/6JitP
o02rM+1R+eVcmucMZlBQVmenzdvbboFmfcg4rl08BT7Zq3B23+RkV8HYJIMTTSxkjRgjMsATuClx
lZXdsPSi7eoSEVyG/pcLqTNY0ZplrVgizD2fBKIu8KyPVon7LnHgiO0vCY2iq6QIJsKItH9FtCvY
jcyLiOmTEU+1Bp28NTSLQaSgT1s5BmErblT+DGfjwlv8fTjbMxyMoOixofHIr59NZpwjmww4QRRP
rcJAxy7GkNBbs+63AhjaebnfLen6HezfrjHQ1FWdHBZXaoYqqrfuQC5eraCDDm0zvK4WCgb3bDHA
lJZtY6a4PRzBpS4dfLLkXvqmw+HbGwaOznKpSWFhUOjD3eS0KdxNF4KTVdmop3R3mX3N+VnMNLh/
22RwCbIxJejH4RXKjadSJlVIDDd5Dy7kEfVqztk4jbffxhhsGuRKD6sEDlJjm/Pi/m6aLBPr/wSd
zgpyd3UbRbECXwzvA13Fh8Mim9NqOFrgckhm2Rxzk+nzyByDRxdTbf1BgzkB2cSpdS+Pyap8BuOH
wzE0BekGHkcpha6KPkYmLsQ2zJIebRAY9nT814fUAVULpts4VqZOqLEVJhI6NNTHaQ0reEqwUNRX
iau4kBjjeDPZGjq2wwRBlBSt0hewc5MBASXFcYHWUEyFvr9DJJrXFznZpzkyxx5UsTyART2FOTC0
OF6AfOLo7QxSo3lk0+/RrGCQHe3qJ4fra/9w0ciD269L6FBicHSebfbFC1hx7i/1ZJFl/JuYyEmh
sluEV/pBO2dzxBw2gcImunWAyKCs/LTWnH2nTmHX2CBzlmmdESt4Y5eRfcizuCfqG7KD9AsvDK27
2ZHz5pDbiXdcHA5gQ+/s6Bk1Ps0GwXZqoafTlVw3I1sbb2c8LrcpRBj/MOZsumidIJc5fthziTYQ
i89KN4VvYwPMQdRndV53F7rU3uZqJyJRZv+X/0565Z1Gk+WPsS3mNGqsLruKdJ+iWxTDbaiAZM7i
CFpU8fVP9KJDDv2Coeznwuf1fvFWkf730VVArdpOa2iMK9DTtraJez9eJ6uRY8cYAJLTJLz2t6+0
Or2F0NM9GO4a0RpBRZtflpj+ZJYlW1ATw5A5400j1lWfYWbjuAI/3Ntb5oCRxLVmqYOpUw7oTZ24
hvFtinEMtLFhp2UwJc6eNx/qMfY4aDfZQDO2wKDqoFUYGU5g4fLYuGh9p2QAnK8zDdzfTjCAalFy
dSOACYfuZihTLtA2w28JnUz5R66wPaHdcFGVyGpolHlevzmGu7/kD+07wlDlVz+fRzPe5/kXoPzH
NbavbAB/SycONc6K08YDXx4QavaAxJVOlvHqEJOvLmP/GJD0ZbPROwn+gdTgmO8DEiyTEL3mBC90
M2jY2Y+XgnyBtFp4oM29n5xYnKwwju0zWEjHUKJBhv1+hj4CQBV6N5Gb805EGg5sHjs2wyCioVWG
P1QIFwxmXEmwqegrBicm/wUKvz8cA4WJCaaAqIAvKE5AHpjENQgBI5J6zmVW2csvzHntv85gdufs
hamcbOwcgx0XZNBlncMuwgXIa742c/Hj+sEzw1tDBjf67n8AceWY+5NFNvV7NVcr9IpF+GpgjZ3R
nhaOb1N3qrFvDJSkUhcm8hm+gbB+AwW1nITvPMd468dgia778eVCj7CcJA8q3iVuk1W86JhOR/6J
DpZqVyvLuDYVhCDiXPMWH/ESTfTDGkmYZWN7h4ft0q5X6kpeYWSAs4ocD1nqXT3TBCA+IGXlSatg
admFd/ZWoMnj2Jk+k799ZNAED7hyLQ1YyRXeF7uKtAJtbXBQYQL94Uda4Y2aL3I3OZgwihGWhHew
OlG0anhHGa/QEXQjmYOgFKYT/jzM1q9u6N5mE67c6wNnS7BzluJF6/FgTNe1GxxvgYY/MCY8Cg+0
3R1sw9w3ct53ZBAmbofeyBWsLxomIMqpzCE4fbXR9P5KefYDD/1WENu9/1F55xFL05vIxgU1BziJ
4VVQ+OGsPf6dge5k7WJmnLekk9ZMSTQ1RZVwz9RVJq2zolTwY+riZvBQuEEPACmcF222hIdohiUc
76aWdGzv15JWpprQawlYzJYo6V3JEQ3bTq8Qzd6K3tLGJJ2F9hReZWUqC8N4riFrCs34NOY6JCeX
sOkhXoug9eo3A23jF962n4rOsQlmN2pRcZaUq4TodJzdR+s9csB5MjkaG2AP78EKZC2BAVSiaOqP
ZgncajEO5GIEA1o0HHtTCDo2x4SGkDdFJZyxZGZJmgAd4H85BiY7T8cWmGCotbDDNAQs4C0X72kf
JKUZEAjg7gcd1w5zYoNKqvHrBnZw3z6B9TC0jzNjj9QHA/YcU/Qns5nP2CXm1A7PfYLi080lB8CY
eNIMjGfYSrw61+SFaWyJOarrsggh1jlQcEIPn3QFvbZaUeQPyRKsrA6fqXwqORhbZA5u02jyEqUO
fK6CqEckdPwTjbNN2UpKXl3CWGthoqZtc8gdkY2jjvyCzoX91/P9b8WJb1YTKLsUSmScOyxg74Zn
z5S4KrscRGBr73nZW1lLvQGvQwRun+Xc5lHiT5a6Rh+FBfAkS8sCAU4LAqeTbqv2kQAT1u75uIXm
LDfsJiv9Y3vMnlXrODYbigrOSTqJXzkpFzs0cqYztbUHTN/Ml7lEnoqQ7B8/uTE/fXr8g+LstV27
DurQ9tS400IAh9Le8TbwVE419o/dwF3RJ7KIbYXJguvhCqn2jKQP2zmEMtEEzAlBHjLpzCZuer+X
k5BGyGnTgd/OO5rOYUa62dMnJ6+YrBKMHWN27/WSQZNTQbiDIluZX/9or5/399NkYjiywF7ehwa8
81DOhTMbHIDK/EwwtPp4oIMZeNVHY9vssYWU5Ir38MnBXPYGn2ndMEgRFvE823N7BXk4y454SUoT
F2KNv/7saH9W4QLlXDzWNUdVs5MEnGGot3Afnf4lLfsn0NlprzDxTU0IbuCOAhV0IcCm+RG4r2D3
eHft64J3RHKwkB3sVMDf3BkRTS3Kh/PDI4+Ul4dS7IxXLBllgj4WGuc5DvrYTedXsiHngCgBURuQ
btcxTmPebuauI3PyX+K4U0AeQEMSGr7DPHSoLPE7pFTnezS2/C+3M6uaIzZdqg8X7AAkGhtPco4F
1FQ16CAvAFWfPKjiHJasUI6vtVoRybf9pnmbt/Az2McP8TFfAKv+P2wEBkAuuhykRUfNOcjWTptn
cXayvEiyg5z4B7wXnSHddx9SeJuPvcUbpT+AZ/OGxiiBeLvDTD3O3OXyNr/G5QTjHC/svb0wz0qf
GfCwRc/JabPx8Qqbu3Mrcvc8EQFOamAyl4UirapBVW7fzn/I17in8549Jh+uR3DM3tMbM8eLPL2P
gHIbt1bQUr/i6ecR1XTe2TJZ1hybYq4KcVpcejXDNkPLEyiscElGHTWAkuSDuSZk/QqxCUieQPCE
qqvwSGd44GIyKQmabcNAluAoiAq8xCnns5ntooEIVwnaeMC5TdzoZ++k+OwFvdGiRot7mKttVIxR
o4b+bUcwgfgwIy/r7B1512P/8pjsL5TenDuQNUkuMF5sJkNJUkPvDAP2Y5KhQUV1/DP5QjbO8ZOX
MLAqOmBDOQuCQrETT8+pG6IVnVcn5sYogym9LhiQqqExilx/mCuzJzRWONxDnJeasKI4EmqOZ6mA
ndI7obcCF8Bjgoda3zksKqI6BG+PtmvPY8HmVQV44WIxlYcGrJFDrMD0ibapeB8LKEnhVOjmVJ5z
1u19b6aTDsITa3uLuQByXQnrz6Ql3NLL1BvOKG4sBnLAXhaXSXOLGxSWmgWmdBZHWu0Br8LrVsOo
Dg1XDoBz7oxsY5CgSBdLzmE0XFSOc16WX0swf983wknZLQZ9OlNXI4VuCOftZX7/T08+mIwXjcEW
qTLOsU9rLt6mW+wCtGihm8l3OWZ4EGYxeUojyP7V0mDmeaOhtrPrcIn787AG+RAacB3OevEKSRaD
IJU/lKVBP8oKlzjvbdMedosDhjqF2bayuxkYgThhwN1/zD2nN2M9Lm6lKwyvlovBwRMvWjLIZe6i
FbdxFfsJ8/eUvYrz/ejuugPWFgMwgyr2sVjS2Gic5mVAkENDnOfdfSMG2xTk6//j3SpZ4wT0jtjd
IE04PPx56T3bFl65B+5kpoKRbeC8ibot2zhoXrsa9CgCQKXCS+KV7A5gB5rhonUhVOMXTGDPvO7w
6Rgd2WTKj3XfZr4f+fIxW4jDbNuvX0Fb4ObOdUfTscdH8M7wGp2n78cjm+rP8vQ5aTvFqmHTCReb
S2MPRP2Uljl4YaliG+VU5MTLJF6NDDL73W9rLPpg0RQwUImMF2AfWmb2fSuTF9aREWa3R4ECbicZ
RlRbfPAP/9UtZPTnme1t5HoWmTr+PGU9cuLBbY7dRx+tKZfik10+UWGC+w5NUhGZI5PM/lbaVDhX
Ckxi9DQh9XD6Y9vZxliAosQuL96eG43Uh1/7emSQ2dexVZehfA4UyF1/zr+e/6uG9JFDbC3DGPpS
Fc8IvBXShStkGXN79io7qOXOHV44TKfP386wBYwyDkSo6GE3x6S1oRaCrp4dCp86emgfkJe8v8Ps
kopF8TrheXuaLW6EQnhVBAmWVye0idG2m8UDWZvkNcAMIo+wavo2PvKTQRCMql07TcRHA18p6CEh
KAslswf9OKswLQY1yOCDu7ST0DwyyQBIWSogohN1OLjCzPuueUyc6yx05IhIuLGCviOmL3kO+kp4
hwJnk7Mlj9LMlQQPbjJIdJ43m/BhE889pJxonHFma2O2tqE/DyHIOa8swNkZBgMuQRzreZxiK34c
aQGu2tzf6tyPyKCLeq7KJKNHzwadhZ4H1oDZA6FvUNCC42Uq0+nX6PMxuGKY6TnIWkTM6u26t+z8
AXKPvJH9f9kEyBLBMmap4m0oYNTaNpwjKVKkWIFHb7g/DgjKxQPO0mUE4Zg9BO54qfj0tUf9tsh8
I+kKcoueWlwli7dmgSkhJF7Nhj4T8coA08neyBbzvcpzjbH8CrYwReG8oSblHYAsf0BsmbiYrd5/
ft4PkEmiLowB/LOczDfzVSkLCj0CNDsf9QEjL2ntBOAGKzroWCyIvCBr0rnv0DGfP+L9/CskyZ5e
PebDQ0xwRnHusdTc75Pi++cwJ4XVXlQpvsJ/J573LUkX6aPDq+b8S5z+Y+S2aUYhVBWZj45b+JzH
88uLVnpkjunNZzQl3F9cjjO3UB7ZgSaxUQ05nNE+oJ5GRQY0Dm5NznyNPt8tnkYmLmoZpEEaKqh3
7/SIDrounZbMG5SN7vsyXcj4DpTbU9PIUppk4XDJsGh4/Mf/0N6OO5bUOg4vO5nOlr+/jvozi2wg
ux2FFxhaCY/ho1+DBXkePO7PIuFx/f/LUf5tiskfL10ix+eIBv/m1vfd23ALJTHRfUufklVwRFWo
xbhAskUPScTDZurInViXGVxpazP1xeuZbr2T9+YtwOlCb5IEne9LykxHKUN58TJ9zn17zOBLYwTX
waA2a/tZX17R0LVEuiI8rD65kyT/cvZ822KgJe/rIooviM0V7dv1BDSJLmZgpnNxgQRbPsc13mZj
kKMt2qKPLFhzQp9I++p5/sVLwHjAwVKLaZJZywGG548r2hCD5lqItV1WCdhMVB52cG0xlSgtF4eu
k+jO3ni6XUbQVA084ci7Q/HOU5ZQrK98/aLfvhLUt/XZ5u2DHDEm/fraOqCq4n0lrltMVmn1WRrq
MQ16CSmeibshmohod8J9uJrkKxkB463QN4Kr2gqTTLwdJKfNZfH2IRDc8ZHQYZhphsEKPM2BvONi
92in5dWcJ3M6zYSMoKiJoC9kXNQU4LGi5gouCFd3QG8H51ihkfwLN0Z/nwFIXemU9NonSMwt3EBA
yVER8bPnjeVMV5RHZhhwVIHBvkbdeEYybGxQKMfl+v5XmpzgNEc2GAhszLN/jS24AnELj76dooOu
WZlnsPlHm3B2cbgjdZMAOLLIAGAXBz7EwjP6ceRZ5eCdyopR0L3NcvJOMvoh7n0oBgDPdWVEsZUq
qGOXDv1S3bpMICc5B0sLbyXpSt2zxcCfOQRpq6pYyRp2HC90dDyd4prGOzM5wXeLmtG+oqoTgwqJ
2GN0ca7HR/SO8vQ/eYF3y0RGJrRLZrSXFCae8ZRePDUk6e3C9Lhozvk8N6ga2ZHjojWjAHb62eqk
z97SpdCRDM0jBW/RppOn76i7pXEjU5ZZprmv4euAJxICly6yipbQbl9u3W+yJDayRJ0eWUp8oUhr
E5YK9+TsbvzZtyFsFxmuvXrmvcJOHx8jewxKDFd/kJoLFlG5KepuMGtyMOyHCkoSrxgjgAoar+g3
mR+OLDKYERdDV0EyRjmen3UBs2lonNpbx/QlJv/d2TgyxYBFnkBl4KpgMWOa8RrQ8UILJ2Zp8AqD
yTyq+czBw8kkZmSQQYwi98+9oMOgONPfVpudhwevYXv9A0XU/6BH4PdKmuDzkFULkiayrLL3oMa3
fA1j2Uhn0ng+eAZR92HhNPKySh3zhePab+D4aYzJZ9qyURspLrCrQdvdOSjsQK/B2uPNBP9wTsiJ
SvRPY9Tz0S6whKZIoXwFY5Rdb1iXIQmdBTqbrjV9EuKZ+w2+P80xJ35xVctmaGHuWq4rp7flZUEV
hB1jsz7b6J7uqJKLw1nQ32nGT6PMzguzc5p0IMlCbx+uLK0FWbRr74EzCtp5g8DNR38Dy09zzLaT
IsGS2rpEsID8SyfZu4iOvvl9n3gxwuy3rGzOQZvVAK/W8cCyqT6I0LWz7ftWJgo6P11hdllfgu5f
NeAKJoBFO87cPMBERL9Ta7uWkAnwwoN+/p9n8097zNlsmFGlC1fYc5TdpjzGAhk2KFRx4YMThuz1
pB9A3lPKt0+U/i2feAH3G5x+uMFSRl9w9g96ga+DeWGM34nYWUhp/oAOTnXT8GBw7HHim72YCJik
GS501TbP5/fQax8yHtpyvsuNiXWEEk0QX6VLDYcw9r2Kjmrr6IKXPF9w4+cxoU1kuj8XjzmXBe1s
pIMJW88bR0Aznb9oMP52E//irNtE/vTTFAMMRghWBdPHwgkWgcpY/RDCDq9MM1E4/GmFwYMwzdUq
N2HleXOqn9961yLDZVk7pU5vdI+urZNXyHZshdfVZiXsNivHLnaUW2Tu/Bcpwc/fwuCGfs5b9IbT
wD/rpJ79jRdKQsCkx3smmCi3/TTEIEcsJmY99DgxqaK100YLw7YMO9OJw21F4WDhTX55FJy1FAXX
KmhQPCQr59IQc93/iXlTKryDUqWoP7IyXCVVaVsalhj+dMyZBUnD3ZHMZpGOHuBnDvD+vnz9WD6W
2jgrfSiUi/hOpy5wNVKuwbkYoPHK1fZNuOE/SNBNdQd4WQmsq4wRiDDHGqLFOSyWazxzGrYjPVgY
QOPsuonK/U/fmBxALOSrmNCVxKHiv6EJCxTGYEA6zCBQslijaYd7WvLOMZXBFKP2q6Bo4Z4DON5t
SLppFzY3J+XgsMrASXAtTL8aYAU67su0J6hGVSkhwpM2A1LiBYAHy5xMQ2WQ5dr3VtIoiJJh92zu
C7wh1dwazcSN7OfnYiCjDPPKb9srzbRPzoBSVAcupE0cuvdDnrd4DGAMmRxUrUVREjSHq4zz13lQ
z1IQp5ewFJsGXqTPuU7M5fliX80FpJpzz3q15vd94VljmQAz6GJbWnlbs8YRny1P/qxlIs+vfAUv
zs5lJwCh3mVYigJTVBQa72CeuLl6xStOMl61bmIy/UcksPzCdV+eNdD1K0cdj/knvQTTkkV2eH66
kkWwFB/LzO1mBbYv2JY4mSEPNFjq4SLTr0p/wXmi4P1hA3EMNFqdcVVJNwYILmq02svkya5BXZVt
OGDMOV80BjzkLK7jlB5lSeWqg30U7MR0tIF7TeF9SQY+JB8paV3CDiUxGEIH96LEQzERKRbHI4kC
wx241xjgkK5DnyoQvUIrzfPGwtToQdsOb6iCBXgT41bCeMkAy8IkNx2umfQChm6FzeXDJI/UCvf5
mecVAyGmoaapqMFMaz+fjJ3nyG5bu3glGlx3Xmm8yxH9c/cWkbmslHLexzq9yz5rEvL71XAh4gyk
DR3Utcq5DT6D+dzg6oPy8JidJQwSNW16mS5m2JCLb4NCJHa+MBrh3AexaUAG550igzdLZLv/4ryL
yjbukRzXlPxH2KtXm7Or/8WXbxtMqaOxpLoPq5aC16p7cVF7IPzRt+n9+22EKXEUZlp2gw8jJ9qe
ebUXqY1uoC1agZYZVHh52E+36e+w+DbHpDdG3CritUcWsNpAYnBjXx0q98tbOp4VBpR0PVP0AXRg
x+eLSHxohd3/+BOvTxTrv71gwKipZDOWSvz9GKpHiiNtMeqGph6OmdvL7b3FYoCoyJvO77pbAFzf
LW/AeBH+Qfdn9WnZ2bY4k3Zt95BkofJ4X9ETx8vpBOrbSya36Y3UV8sa5r0dVHZnEEfmln15H4oB
pXMGomhVox6ecECjQ3h3BGvbQwB2vVes6eMSuhVfvH01eV+HFpioydi+OosRQqy2VWUMuBKFJFrH
2+RV/Kvu6kXmxhhqeozmvMZCZcJNtDyYsgTCfVVGmyd2xeh6ZGpoV5eLUkYqihmjZIES8FtQ2rsE
D1bBdreQVgfBhjDS+kWHLtmFJAFEEOr1db11n5rZI28BJo4CTVRFURINDTqLGrPqSaqJRlAFSBcq
+zQ4UUgskFxeIGYH3WuovbXzLnL0rc87EyYWXpOw6pYqaxApYXs/qq5JgiK38LV3xVvz4q+F5fJL
iYj2wEHnqTP1hyUGADBOHgyXEJZKDxLf0dFyY5D9gtuwJqZdevc3ylTqhzZ9zZKwopg5MpizLk8K
FYcBojjGpNOmyNxGJkOAS7CCVoVDY6tod78OW2HT6aSZPeGdgTu3M3EeoW1ABIkjZB1URWN+Qh90
Xan6AtKjpbz96ObVmZznSMYMcZYuQBMNtclh1/LQnJ5ADEDBaVMWFXDDiNJtkm8U12Ibp4LhS9YR
1Ui3WcmLYhES+WXP20AT6u2mJUH0DYsrigBeBopSIdKzrlBgyOkhDFq8i/S1tXxOyE7HbM1ABJK+
N/g3ZSOF9kt0RtVcWYqUg8E0iPTAA66J3uefP4jZQpFkZVUiyNbx6gbbTeKdl1f7LZgLxNgmCWm2
kZtjGp7Xp0X/6q/1Hi0D85X9NvS1QMQyJGdiHeI1IvqR900nwGG01LrIZB1mbV2vUqBZx1W0qN3e
spvWs7YquR7B25g5VLF+GeU8aLjvmc42O2RBrKnFRacfWF6274rTXknkpbamQ+pcsV39lDvcQhLP
KIMSYZsI0ZDCVadcCFBk3FJOofvY8Du9skR0aZiqrqrYKSx5QYf5yCovYv94Et3jMbRRUDzx+p1v
dA8/w+KnEWZ36GiRsi4ljDyfdn89b2XadHoPo8hSQ9J5Ptt4mExG2+5ugRmwYB7uHqDpidm+9+12
qyzTByTJe0gJk+Xy7EGtAULyvDvVrcp+7yfSTzFCiuAMAQpfw0900JH68UHHehtMjZ5aTBUfZ9sl
mgyG5VKyBxcT2ssAFE/3v8NEyoY10kzTMgHUGtiqf/6A4Rxocln6Por0g9c0RJsP8/b10pNknu+E
V96b78Ql8oc9lmgkKJQqbxvLxwmULc5XApol0S2WhW3Z4TZ4vZDuubRlzuadyBgt0QKjpqFokK2H
rz+9PBcXs8vyTKVDXlSSS7XBRwMaWJCDvK7xtZ/wAMz7thMNejgEcKqj+RetSsiMfxoNrokfXc+t
ekRaIznoj8Jrc+H4u+17S3K3dg2cio/v97/nxITlT6NMbqxnoS+Bn1QFYCCooQcGHca/vrPwNqcV
yKQ+P/O50zbzAspLyyVkl/Z6SqwL2T/f/x1T3/mH88zeMwWpEaoCv0OlBKb5MnHO+2DvPyxIf8pc
/UX9EI73Tf5GrZ+eM1tJBq9XHxW1eoSG0tsF0vSLMvB4KSINFGa//nCL2S5BJF+TXIMRx9q96X8P
QwJ+EpSe9/d9+Z22/PCFbR0Ir5nRlXKjHs1ZuDs8KEvh874BXnCyzdP9+WL4ogULw058q3B9Uhw0
yKI9VnXW3bI9JaChaDlgM9EQDLcg027IpiWLBsusEfdpLgxJj9XD5CNacqlQ9uZIBDr7sjpAuGhm
a/ajuAJ9QgYBRGXBcXpyWUf2mR0pqKCvT7WObo6U8vXR8fzCBiF0ulnE9sMLHRncPj2Gy9BFrYnz
TSf4G356z2zNNKizcxTD++Z0fteX2JndvCMHYK778LLOF1vMHYe8x7sp6Pux5sxGxIUG/5muOZ2n
crydNj8udAGt0OAUplzty6/+g644mB+5td/J3TJab2ZLKv1Vz2qwIdBHzAAF9OfkcUGGveumD+/q
mtLg2NZ/84r4c52ZPaoqRmMMBr7y1fUy5wjwA6EscV8NXjxPPO/BkiFKKhIZ1LrYiTHdOkdZYEr4
otg+H9JqMYMcB+ZqweI5Pzs94b3ZTxBO/TRIb5KjdCE/B0YlDTAI2hHQBS4QQweQJOkO+NxRy85m
mY2rHLdGOgmtIz+ZhDDHIx96VWEWr7Kbiyepi2Qrrz+N42qfvNEefl4ZcSov+rGyzE41hjQ3IECr
4lUMLPLxvJg18+4lt63DX7y5gwKSuO9PT+Umxipbi722Mxamm7jqlgP409tn5DqzaeUqhEZEih8S
45144zWLDpJJwMnzer1WIMq4zB28x4v/wevF9BE6Ms3s3CLSU0mLYbpwn9EFgjbhfFb2yEdF8PXw
cGKiNPAztJhdI0MIKL9cRDg62E0GaBIfX5dX9OvsaXmfk/7zfGO5bLQQjE6+PyCQN0jITdKgVIye
cdoxjpl0DvJOdFH+8I3lsjFLiG4oJXDI3BRL8AgQMkO/OsYlKGtq5p4dg3PSTLzl/bTIJJx5GMfn
uIJFDZXQN28WL+b3zzIe9rCMNtehSs2khYWL42nzgEhbKmiLCwKSEV4lZ/ro+g5FkwGAs6KVipbh
czWOubwS2XaOtyP7AXKDwiyZp57gCA6Pp3Q6XxiZZVAgtNJIlmKYpQzMlPkLKYq3MB1C/pB16+By
BJVD73POa/fm7XqW1iZRDDPpcxh+PlFlAc+TsOnzJwHc5H/WLu5hy0fByezEjmxerP4uBv6MHGbX
R1VybdUWpkE3/aDbEqU1Bb6v0e/jgu7sEeWTvclTiaco9iutHS00c1CnvRmhUAejIm3ax7c9gsJ4
MQMdy1ZGewAndHkuMlAThXFiqTWgZrXSWxtkSHP6pMIlupm6244PEZboptJKMw5NWT2Gr+Gj/Knj
MUB4hX4Cl1D31sdzZ/1YXpvOgsatGCuIl3Ct7eItpvc29XO5lpyPBWjPKnI44Mhab2UMe251ggx7
7RqzV5+UZzpbHn/871aYpbeJglYaarpfZVcC+RQByw44kxU7dNXDfVMTb+w/4pUltamgSaaDoZki
OdgBxHdv0RFCzjbC9QnUjQjXL94W+f0A89Mkg0YNGhcSMdNwjbh4yU6rtuICD3NzMExZTrsCGTxe
pK1XYX1NyX1nby0/974zA0hRFGhlUsHZGArmBhHtSnAO3lFx6lnhEzSqoQGPFrvR7oV9tHJWj/NH
+/X1BdnCYL9C0YW3lajBez+ISU9CtSjDi4hTQId61YeAy8RCmjUQbJh/1eTzvve8pIytNpvi5Rr2
V6x7DKrT2kWJygPbyuI8k1Ii/3mlAzHGGvUFSOy+o2wIoLz/A3jOMiilh3Gd9ZGKQ/XjT8zVd5Q4
S8mg0lXJlRaqHuoxwrYlYAACbZp73wFO/g599p/5ezdUZ+hrAPm0YOVBpWEA639ooz9awJuIQNp6
hntRdYD2dWHNRZI9cbYOXaFf4WKJhi7i1Q3U43QNRvcH0a+Dc2RZ2KzZWvtQ/4CXhGNhOrMbmWCu
KELjG6EyIEhEW7dFd/bw8iKBbI/qPDrcpHXyQj8yxoR/GUZXX0pNFeMxJ0oVQmd8D09QzObS7fJW
jjmWxa4K9GsPt1bnzBlWqjOYjsPNs3j+MBGeQTcwCSWDJjwntH13UFH76FyMEJ+dr3ZugfDh2bTv
x+R0ImkZuKbrCuTObm9M45iILICpGmpon3eSHbYyoPSrXSENn39y3+No3vs7AP8xxvbQl1oj5G0c
aciLnY2TmCg3mcTGfC/X0uQh8e0W205fmGAlDIKzdutWQiNsfuJyXU3fmUY2qLejpetLSwXBvn+7
F7810K6ZWTPKPi84yeyZ85l4K8fsq3yoJLP3YcuabxwFL/SevOjc9HVb88bplMlscOQWc77ixTYr
RFmgd15nQ58j3nab2r0snKvtHQ/QLLMg+r2GukW93mLSd/n1BRYlbsvv9B1q9DOYw7az/DDwSwQm
5JfppJ2/8OqFvOL1c0zwsSGdGNlhQCQ+q3Ud+QE2wKpxCkAxCpOYZM5WKDLgQQLUmZm93zs8MpKJ
mYWfdhlIkdom8ZUe/j2fNifDqzfDfvtEw8fm5vdT6EVf4XVTF1VZZse1m7opFL9NtON1iSewnOg9
LvjC83mhnpAqIF365Iko0tOS3egKBMV0GU8uimgxH0/LAj83RGqRXCQCfb936a/ISccmj9OxEebL
NXWYCGaTazd56bfre7wFH/Uq/dqczmgyQCnB6df/AYHf1FYcm2U+nKrmun8ZqNlN5YRnOroIklfX
P1bk6sxAZ+FCcgkhw8m/Jm/hY7vM6aDm9SC0fUohzSCg56F0D2DFWrtPYObhnq1T2da3tV+5SnXV
Gl+WqZcn9HIpL/F62TyB1ohnaLI6MzbEJCVNGmthTQ1RDR1QE3qobII2EGIeBO0+Gp8kgf7Bf49N
9Kb8hO1INSu1pusI/ZOEdqnZX5/88dbJ/T32i0Hs0ro0yRX3FJgpnZM5M/DwaKAj4rIKD0FEHIe3
krehlXuOMcA9REGtKTIsomp62mgoGp6EuViQwXL0P7Yzf6YkeP0S/5/tMSn09LR0B/slS9BUZmNu
nvd7Js/H8QowIKAoRdf0Cn4P6v9e6uaz7gBRPqUlvMNx6ouqGJDTaC0eT73MFy1BNFN3aQtDQkY2
1kkGT50XoFL7yNuDUxna2BLzUdVGMK2ohqXhETmnkNiQDvYaAABam4BytH5JEEycw38Kv8dWmQ9r
yX1qdEWnHSOL9LGTzsQKFZMBunh7SrMho+j3yat807/JBpOqUxU8dPJKMjtN1NSYfyl7TQNXrwQe
hxy9Q/+HtO9abh1Zsv0iRMCbV3jQSwTlXhDS1ha89/j6WdDMPU0WMcScc6N9dAQTVZWVlWblSpVR
A1NQ9MIuK91TMbIUo0i01k49EJGN1uNFL1r36w8gtjqqBooaEnxAVuvlCypW9Lui7XYt8n54JVXJ
etVoAH2Cpyla2++lU5ZmuBhWzkgMOXKAVjLInQIJSThQZhz3L/mz/xQk6uXSvwYos6xo1QKdigKv
/h95xPmmKUCZrQR526iAZxcwmqh3YGTOteIVODXk/kZzt+lVZSeAFyw3AmsEftvm/gN4OsaAcizP
YyyUwkpkiO/3dDxT40huAvAxzauB9NSbwqaZ88qj3X89PfGTOg+lWjnrBQW/kUs8bWklBR4g6hIC
ObA+ovP1DYOKGfdrgsI98w7v/snAq7eZPjbN3qacHww3f/wFC8i125UT4T8GJIM8h8UX+Lbwil6i
LzSmPL288Zu3bb359s3RXjn0pUh5hnxKAsAhCMl/s9/X0UOB5tgUqBW3j0+hy+pIZo/b1Jwj5ad6
G1jC++Ml/jbcEjf6RiCxxDHJQj/pKGgZsIJMitFPx0EPbbozqEvqfG7O3uG8MdTg5Te3jhomKpgN
6CBjgEMff8rSm8+zUHlFRIMFi9rh7RM8TiLTy2lJuRStV3gIzeibYgxhO+FtMjVVPmrMnnYvNErE
T6sYpAXP5kY4cdumhFIQDUM4x2oRq/19Ps559sIYKAPgftD32iurnZ+fm43HMkWOkxlgexkgnYm0
j9zKNEVXg+f6smbu80Nx5o3IlCQ1QfL7YGidgYqxlh5Xdvk+LU3IJXa5KuRICFjIrRmnea22GLEK
zs1a42zEVLq7p5EdTkzVqk3LzXTT8q0ITkEUOOfEUESAgzIr0bjT4924j+t+vwrT57ARaJknEw5y
13hZwHPAvEl/uK3yJGiby1rr132u8lbIXaIhB+2RTEMIYtfUhkWR1LdtoXeBIZ5iC8hY+SR5hjCq
NBqnTZg3ZI9/0GjHTmtvyZ22zV8ClCMrMgLH4D9uVV0pxy5hMxHL5TxUko5fx3kGelTrmQc47CYY
Vk79PqFDCCSuOV0KVZB2gucOld00ANZ13+1e2k9GdTik7mRgACeCdtZekXv/iN3KJWmCs67IPOy4
527jn+1bfMhVDErI1PjDM1/jcAZGoHw1+0fK6QkTIc5rFnzxlv2z0RKh7XKSJ5g5KHtuLqh0rTa0
2hjUU3rCkwEr8liJ75HX82JFXuIZ8NYyElkhbP1WaWg+oNwtb3lP0SnbecaoRgaK5Rq/AcMhMEXg
8/WtCRjh97SbCz8AXp9/Hn/H/SNCfAcRizJAv+c5Q3louLLiUs0lg91psR7qofkTGQ0GKG/XZozc
t20QMgmNlgMKA0Zkn3L1JAcZ1rAzkz+uGcYYULdX+w+eUz9F02a3m/H1ybYTQ/r8HPXPC1yINbdh
VmXSsEoCDygZx8zOGmHJFb/0a2+sKXSgmy8+ov/J7Y7BW3rgtXgjW/2+Z9RNYtRwVnlb2TQfEWav
bEpG1dcg6MwsivgUBSw/cNTmbwHI9PaaF3LfgMkct24eqnmAXTMGcOYidRsgj7rmOiysW0FihWEw
wJPD6glhTRi1VSlF1JxGTZ/bjy5G/kE8Cj+frJ4Y3cVGxkpabUu6j+cUMKX/I5ZEbXSxlDdVGlNI
QOgx1shH6q40RROewxqL+tIFU1gBzO8c/sbi0bzdz3jolTzKIaubi2tPnW1ydn+JP9z5XqmopoLd
3zjzr/kR6VbUNb+gXv221dYwV/dB9bzoqw8hdCwuRnqYYnzIyxZj6Ypv0/z42G+3W7sASUV9zKB6
onYc/7p1qbYXI3WZOU4o3/GmZOu5i/lu3akZLA/ieBRx0GNyuy2YIMIHbdvj7kmqt88AYw41P9J7
kwWL1Xc+s+Cukfot7oDCKbyMmpEiKGRQENStJ9CeGFyoSAuOpRq9sZq8CbREN0HqpiV4Qw0UfDP1
dOT1xI51o3jexOan9GlLjqA3pmL3/qoPeV/eV9Bcw83NWjTCVIbUEC+rIrrj4uzSWpj9I5+8dxQv
eL3H5K3WSS60v/KS32/9LI/HrQNiXhRIxM2QZozkK1l2QQe7j2kdP/3X/wFrd1e3wKo4RZZAGIbc
KaCytwech/OMhzLIL4Xz1rAqHW1Fl7LobTUi/lt5PLg7ZZKRK+EBURcR5d91/EVR2qdMOJQXf57B
g343H24pilu92u29WlNOrV3w+mOh911hyq1Q4pmWhp5GgQFC94PLXr7Mr+icTHqyZaxJ2zSonpuG
JlnovTgLjhZ19or4OSd8e4GAxEeXnSSgP5llyGkhYVNzYiXz1YXdRM6eeju2VlqqSaMhqaJPRhKo
YqjS6vS3ACc4yixGZlUWJqKueEu/FAvkd4iouEGBAU1nfr2pq+iv7KgALUVydeGO/Y/0Jz+Uh8YJ
TAawXN9NdyYmbcKqaJMZH3xV2gtWdABFMx7RS6K+auiABOcZDZJDQE1o7QVk4RdbsFgzPEYreZj7
yFjBWJWrLyUem7IYOK7y8aXMsTJreDkzRfUE4LSsB6bneCZz4I8JyMrbtbNa0M9ryWQNr49Fr0SW
orooNquFvjbgCUCC4A1D9lg1NOFJ6pyTbzNNePe0epMb+ZZz5nj1sc4sGEDsAKhmYf84SQR6/fZO
ilNWBZwc1Rd6s6eOkTuZ9OcRwHFRS+1mrjnD9jUzQkx7bQHkTh1cWDXRMq0xPgu1NH8SxwbbhACs
k2+uonOXdkmekzYIMSToNfF1edbnoJKtmwv4XB03Ogu+Wr9L1llGuHeUdPb58W7co/KgDwrUlhNx
k2nuN293pbkxEwxCIrXNZYRmntARy+tsppX7MVKVS/HxIx+eBJj90GS0i+CkW9mIjFatbcFhVzi+
71Ps86corIwkJa0wmGt1ezACk4Knr67qy6hlbiuqGKaUa5PV6uNb7I5OYCh6vuJz3ldhCJnzcVwt
v2qjHKSzvzIVIICKXYuyBafjRTCQspt7fHbcTLpsZOCkf7z1v1ErYTTQVMozjMgoAsvwhLffeoMc
AhNZX/rNqPFG+7dUaUEt9NYujUZPTv6W+xrURGU02uy0EH/ntN7pDNoZUJYaDvF5LZmy+EnwRZAj
xYRtVibHfFKVyFOcULeXSk+cQWd0/m+APoMJBY8KCXhDdkItdeRj7PSgXnlGox8gzBp3hCth8Dam
fqgrIdGC54g0C940GkAWdDuTllXpPVkp87y9MJlaWuWF+aIxdMFQtNpsYDUlrVAzlLJ4GqgKXdht
kc2UTF7bdsi2Dmq5Tda09N5bxwdxClK8eGNFtJjfaszADJXcdVV72aaTOgED6HRHjKB8Ho8jyluT
j4cmVbudXmyYfbUWqM5X4FplFPSzI9PGoAENHiP+5VZ42DGy1PJ+f/F7vXkbDToyOCv/W2cAPu+R
Rx93PnAsstbrNrOaRyedGbyzPNI8cBrn/n6JDBimIeenIik7N4+ctwna0Hx5R/Se9bv8/Phq3EF2
Z1FwAwWcOHKpNIlDbMWW6aaw6tDbI1rVTrbkjbzpX+SNbzN6plOGZITowy4dRlOs3CkOrRPYLKbe
KGsOzt2Oo9I+5/LRGcJyMJTEeymgmzIO8b/d4aic80qtN4NTa6XGu95OptTKV7tNutu99864DTYh
s2Ik7uwzUAV4NSUZIQIaU0QSrN3mYxYPnkQDRISyjQpC2BnBccR8ww7A6d1rq0+4AucAmZjVkeh3
Kcdf4bKA5l6G4YE1mN2vK+vYRmnYN1LGuHtIBSaLt95YVD4Z1cTQKPRtWFYMZLHjMmpsTCowJBfO
wJ+fc6Z3VH9Wa5B39um/Pwi6gbIg8E3kQMRO8qKkFD0aQ+8Axc0192P/AT63WJu01uytUk8OlbW1
z+fDAZyh8etjtbxLC8zi59ZaWqZ5BkaAcOfHocklucJ+yJUavE3b0BoOvM2g7noG5/CK6pGpRgiT
QF2B8AEvIlxbwhOAwxsnlFADDveGUAiA1L+PV0MaMvL3Cc2eRL/MuLABoPpbBj0F8itOt5UFa8Xv
m1+xG5N1uwwyd6u0XBl1I5bxwWwDfdTblUNZ2SbSrUyl0S9LCr/P6J6u7Jn3x7t0R1BEbNNvbvrq
DjTCiClbHX5/htpI+Ks/8JvOUYNQy1dkkdEMKYpwRhSuL6RCgShv/xUawj5aeT7Wtop4uorQE7hx
/n32JzBlRWXXOg/WBMz//2qvwjFuW2FWqZkDXAKXtIypr3q7Q650nkmGP15WTmdFiX/Rb1cSJy/I
elrCkmqjRhc2yOgwDB1/+OofRFbGaA6H9dkm8817pNKE4xZNElelKZaJThZRoz5t+fl7ZV3zURMi
YGPw3sLH4ESepIqIKbGOh7m5dU/vszOj5ZsO5LQRmry3/YoPvHBBb0QRWhGF4SDxGVDn2Xu8lQwQ
IrLbNczamgxCMZROkjFuBjLoEvRbanBo1zbszjkB8QRKr9Kc++AQyBB3J0gkuqESZlY9xJMaoiUL
aL9RXZOz4A/cyCF2C20hLE+JAJb7iJf4T8d3OCs+Vap3WMvMz790pwJXKyL2jIoLr8pCrAjQfG8l
CF48j6vfJh72cJoEzFDHb6e1ikxJv1uloljbJ+KO8LlQFfXc7+img/6MlhXe5NCQnT2vxfMLFuDm
QIhnUswyppoCCNr6z+ZXrHEY7LXihC3c9xsR8ydcGRlfQFYtogD0Fzd7f+vpndE79MozuWD7r2X8
umJXMiJg5kSMoOXd8Lm1khdFX6PNWBQAvwmlWjhOElnQkyKf9Wgwd7mcyug+0mCPLdbaz8/6cPX9
aGAscj7Fz9c/0Sm3phEkUI8lLHlfMn21AsL7kj2GbTwYgDlbPnPQPj8P6t+NYs3ceo9FrS2GMCbS
mGfdALYbVxdGs2+13H38+0tOBVAigsLzyHUATTBbs6vdSuI06DCPF0o7U8KF6t9aZ1f7rhde4xsh
xJE02Vh2SQ8hgV4Yyu7/cwnEadBSKZRji1/PEZiwmokSqYCO1TUv+K4wAKfoZhXEWfhR2MV1Bqg8
0I4vTy+ZI5iMjVl6a9NgFu3I1ZEQhr2fuB5GC+uZfZcUlFtuYekre7Zodq9kECYd50HnYYS1vLxI
kEFr8FfA/9SACW/39H+YxrlouK7kzXp+pWaKGDbgVsSaQtvZS8+AhaJhcvt20HeXn8dLW5NEmPt8
Kqo+jNGLxD4lJu/sJmBg1nKja7s3f8PVavggziO5wWoip1bD3WatFXH1VhJ2fqymFjQ3OJ791j9k
juuiz5PP1afHW7WsaAoAK8BKgZmRkDLFclY1gjAzh2Semv9tA/2Sr6GUloQALiCADQoVNTQJ3O5V
l7dSJOdoRxg12RoNBpGRD6BlteJHLBnKazHkpSnaEUYAzSWyFdqeqVj+8fFmLenVtQDixni1L1HN
BAHIkf6UF/btT7QZ167lkq9yLYS4Jl7eN+NAQwidqNGpVrmn3BGPzMbXa3uNVG9tx4iLEpWou4sD
ZLEWs/Ps3Flz55cFgMJEQp4SWVPC6qMGD6zvgFapCUMmQpV3ogk+0eNTuUubz0YZNJ+oniJCQVWf
WEUjdlFcedw8i+6N06vXbCtog1ZghtrLEwcT0/4ngR6oRQG745CIQuaTUISJ9scmx3AmF3zte9Xf
5IM1bLqDZtPpTEH4TZmtNhzXTuuuneh3oVdiCdUYcy/yqEgGye6bLtBqdMYAwQKIJP3nCZicn58E
tAGJVtsyiiICcChr3u19JnTe6asPIHYazHpBJ+X4AOz0ZOIJfHlp9BiU5+rp9PzMHM4/gREYP2t4
1rtO8N+Fz3lulJTnWhlxs7PO61O6iObnEJKjVEsvIkCkBbDKm4NmMDhuz40OAlrwW3V11UvR3G+W
/X+kE6ctdGwYNSykv2AWwNvWZGLNc0CCab1vUDQ9l3MPZWatlT8WfY1rscRpowWJacQaYj1AVOTv
bAP2krkZ7vHtWbLN11KIIx3Cgqf9ClJoUT/OKE5MsvUdUHo+FnMH8CGPkHgvpbppqaSDnBpzjjGA
aN8/t3sh0VEXefpesaG/xSoyWr1eFPGqxU3cUEICYTwmAyBJlqic7Z2U5y8AbD56I3r1dLjrMzJh
wIq7bSqecmYGJRdaWKAftsFg3ewvYJu+fv7ZXD4vyB+vPLzC/OjdfSOoYzE0Dvl0gaQrxBALUYjl
/r9dvLdfimIJaSrZmjGcgz0fBYiZ+dPIoPaJYVepof75EwO9D5qeyi6MBsW4Wo8MGeq/sb8B7e5V
H6yzP4X18/O9avOWjQ+KIBwYb3kBL/ntI86xfpKPKZJAtcE+FbsBfYVubgVm8Fo5Zm3Vqu94fzKL
0zbhEZg4PdeBunZWtGi+anebdvURhBZFQ5rHU4KP4I7JjgO0ITmn+/ii7EtI881gW56oNZlLDzLH
cDS8I/TcAjR2u/Cil3OZ7kq0x77VWuZMTs+rY6Vvit5Y0Yk7PMR8Sa5FEVee7SlOTKWcd1FNmxzh
NXMCjSkt5eNHAlsoXCYPuUvZ9EEV/Xhjlzyba8HE4XYy4K3cVIC+bhcauBfoC4k2a6ZmQQiwBBwL
XDYKSNCj243MBn6Muqaj3a0iGLXl/fHwfB5XmBwWDI3Az14mTgw9AMAS3EoJQrnkpkwYQDHLqsyk
p52hKpUqONF+VHnZfHm8cwtv06088m0SMylkBH5weStpzsKkd/Y4mriEM2UaMP/2+IW/7BBtHiP6
SxJLX8vN3WEVFPy+hBKMzANBh4wKoaFeI4ptG0gAPQUarXnW/EflcOb8z0AbKnNgrWCzYmQX3icA
uzg4XKiFz5kcIm3gDawEkqi2d5vE3IsiGreVQJPfjOlyru0VYbPi39579AxBZYDFmCmpSQisyGRM
mrd87yqYPeVZpjSuPIPzKT0Q8BuNXYVzJVX0fD1CwFZQu7W3795q4eu5OfSVkTOiyfOph6yIRtnr
XXq05XA0u3qba0NRqe2731pVe2y3Mvg6AK8YMYYt+1wl876/ebcfQNiVpmCiKhGCwQWOwuzcNkaW
JzZaq9aa01EwOfMDkw31ecLtqB+6xG60wZobs8R8jX70roUAugo3iufFX5oQJNBur6fvjWk7SjF0
FaiRRktq+K+jSgHiUb1FkSVGkVrzz+VbUzcqN2nedFDa50ZrvfeVe7t44lcfQoQmZZznUxrmgysc
O9STsf/Mcw3QFdoZGCtFcjjBiTxLkdb54KDpd1P8zFRmM2l13OpNaU7wr48B42uAbT7+tEV1wY2W
+LmLiRGJ61xHEeBRKIS4XJej3bz8HpttkH4+FjJb9DuFF+DN4+bOyFNCJWSuGQUmwjlkA0OpeRZq
skeHuojetNxrdkq01jyyuN+AqMiAkgHET8///+qGZUPc9WkbDRgRmkUbrp7izzGIshXzv7h3V1KI
vRsUzkskpsTexS2/83re3xZcEJi50CjnxzvI33twUGVJ4BQaXgFwa4QsuaWzKmywhWKndybGoG9Y
i7Voy7tQJkagv0FbzOGPHjn0BtjG8Zhb/u41dkZT+WhN3ymM1mSs3sx+gk9B0urWwd874xyaM/nb
429dyCbdfitx3Bw/cLxYwAJEbKDm4GhgRHXw9n7xFLOsKpe25z83+zUKr7uGrN/bfrVFhF/hlREX
imAmcqliH9IfuXfuOEfOjgIY+9NTwcDKPF7o4vlfCSR8jDyWGRCzJYMrdeGIuHyojLztKkeUQ2Hl
yfi9IndXSAJ0HVwUIu4psbiKzZrUD6vBzY1+05islZ0YnfojnufTzX7ynWhmVm0/XuDivb0SSiyw
owYR7b4Z7CfVe9vI40KtqHJ+V9WBoAY556txjKbxx0KX3nqo+j9LJQKqNM9qOQuwVLbPjcEWGsx/
GI6V3edmlSGMM1hP7XqDStesxvJ5/kswWShi2kEQPA5WmhaaI4spLWNuyFS/Ygz/l+vxjxjyMQC2
JWmbYnBl5TTmp1iRtY7ehJ7KSt/+e5cFqsScqTXHgJ1/9k6DMJxGRMcikP8KcStTj42Z1ofYkLb9
VNGkhleb0GLLUIcxdoRh0hrPbGk4CZmvAz+s88ypzt6V+rOUHOrTp37YYcvnlCbya976klcJ/Os/
H0eoN1NRXRZzuEqpZ/iRVbdPTeTKvD72TmpIrSbHZq4L8TZqZbXBHBvl34YCwGRdySc0nQqVrG8o
HH2R+ehBSvNdLBlNUWlSscbQNu/z/TkA5gtUGwqfv5b+6m2iuKzr+Aqvhse/saMttu8ilaiB9fgW
/S/H/Y8Y4gn0RD8DQ1sNI0yZPP+KfhsEJOcmPdYCJhVEugCXB+jzQdYT6JoAhZB5QL/hf6SSTefH
gcKgonDLxJ3GhszKHV/bA+I1Cym+lNmuGdwOUQQfB1rmmQKVP7XDWkJt2XBimsv/225C7Qfw93QM
3eJViHMzCnexcijL6L1QTkpkZ36xneh3bnpO6U3U2F7b6hFVbyh5VyrUf7BoHrTdAkCFtCiRIyRD
OWgGIR9hXqRy+OTDbpbDD/pQiMyuS1NM0nusA7PSkpp2LXD2Ka40rW4UPgpKRKf+oRZPHN2oMWaX
h2aYb1I2WRG29FYAJIseJkTdzF0vn4whkeyQe7jBn37+VQcO3ctqW0pW//V4VUuCEH7OwT3A0RJP
HKhHCb3MFv3oDmWpI42gNlR7QRHOnvLwKPNr1vo+IYt5RDImbqAAzwOKSliGMU4a3uu40Z1yyYrb
Sz+kZjp1mtxuOGWrFMyGC3+UrDYer3LpLboWSzyCPtNw4BOSRjdkn6R6E5ZvcWw+FrGkHlciyEGt
kzCg2k+Jo9vVb313rCrA3gMzTHhVjt0qXntdl84NEFIG6IG5fiIQd54KvRLc3NToNgFgxDHCPumJ
bW25b+2gWqts3QsTgVqGr8zAWWYlEruINp8hCgIaiRJkQiqzYz+5j5xVpXjl3bg3ZLdyyCsmg+kw
9CGHQluu9DFJb0Wujc+PD+o+mrkVQpjypkuEZIxY+P48W2os79EbKh/pFXVYAFxDDCad0RIwtzPD
xq25UGJmpLuIQ5A6oMghf8H7GYAsH4yJ0v1apabOyd/Y8JsaX1JhK43fIzIIRUDpgo/uID6yg+ZP
EP7lvbnJL5MLm+UdNtd9vDR922vl2rbc6+/t9xJ7n/dhKEj9BIuTn8bpqbFrvRPVnNVF/9/OWN5K
Ig4g9YW+7ktIqiQnkJ1YKI3Yf0UJUqMj2szEFYTJQpoP8vBAIF0vQYPJ7lgsigriQcHK4mTPdYFd
F0bVnQcOfR19e85oK5PNvqbVHtSrCvr1eVrzfSRaPKuhnbbTmOwzyj4DrldTtCsFK6Xpe9uEnl2k
AdHDg4lLyq8Df/Wu9J0si0PNjm47Mp4hVyVYfAo01XZx9Pex5i8UAWdrgbFwc5cQWsQJM8jljFxL
oAJ0+QpP9KAxg+nnhjSeFeF5Eo2iPHZioMbUufIFDRNzhPypoJ7QcCqGP5GwjYLoTyp/S+wTn72L
7ZvIaVTrm3mzoiALZuD6M8kGEZ/BiO3R41m342PWZMTJaKQy3CiCHJ+CsQn1x9vyi+m8fdnx/gGI
j45LGo8SOQmgwquUxhIPUjv0RFAgZAP1y9fXF699nXavr6/v7++Hw+fmMk/IQ60m0b4fy184FshH
HoeZ7wWM+rwfVxpQBKLYK8wkuMEuBWhItAZTMGst3ftWaDVbDpTr3HNqTbboMEZ+FA3aQlEh2USX
1n78KQtRv4wJbHPJHyaLBgD29lNCxZfFRElEcAgUoLlqSsPzjcyg3mt7Nfd97wvIHFrWEIOzaAMC
0OBWFhNEUli1kujSm+AdE1ttlMQPGANlVyuZhQWYASShHQ29gBKPrk3isRxpLuIw9k0Exgzdsy3Y
pN5QMP3LY/IWZn2BjmEVUL5Qx4RIDhuICw3/jey6kFqpLwpgMcEfuq9O7hGTjUBtq42aEqpfpjO3
6KuuqcKsPNcn27Y1e2MYlhph8Ri5s/KuLgSEt19DXPxg6jOKzgvRldTQyDu9voClIXQjW9NK8M4n
yCZtVluE7w3bjVASnAiNZpRhwBYg4HzRPsavMjG4V243HTJUbl8aIKzP/vmxAi9k9m6FEukAOowQ
ggcl9h1Uwh/7o3k8gsToGGjUPFXua950IOVkTs2d6qBj388gWfpkUc2yn4RTq/7bA98UZv4gNN8g
SlEw1pDQvSpLRH8cahHNGO3z3qx2SWjuXllTMawJCGPmL5AB8c+4kYqVEGI+U9KqXQsmrEoALBJD
sRA8MTqr5XvlXHVWGSP+Nxvu7fG2L2SZsErQyIIWA6yANBlGDEpb5iHd4IalaNfolEs/qZ54Gvy9
9yqFWvQcbOPx5bHQe68UVTNwds2QK/xJtnRKQ0T14eDLbjHPvjQuhbUG21m6NzciZqfpyjJnoTJk
vedJGIHBbxTcncgMDUrr1NdXX+Nt0MesvEWrEombOtFxyyU+6NgGkJ72GqakHqptfGGeWT03oaB2
tl9rIP41f4Sm8ApwAagFIomCmuDtKkWmHAERqLFKAEm7baApRql9BXqgzzwehZqaOZgHntE2uymt
et9j2tO8B6nlq7T5jCF+dqSD1kiwKjAjRCCfjIDkmb++xb8VFtqeMc3tddR9rd8KTrKnnAYt754W
OKUBYjVqlUdhUTOuFkSovphWaUhJlTTPgvCfLvlxDdh9x3aEWz0z9AF9CYJ09H4T3rKEqmYDZkLJ
bXRe47beiXouTHA0oqV0suOPQJ9sf1NbzGttVqq8zYFvCNTGaqwYh+g9s9gHGtQI3qFff1dn2cRx
zmBwtFkiHzZTVd4eZyR3YSYnoQyE/ohepo/Kkcxpxxqqj1G4mvf6+BYupMawFVfiiDsCcWkyZZHs
tka3q1G1NiUDeSBVMT5z9PtHVjBzYK2OPVuA8d/KJW6K79UBX3FYpoiu3sbJDyFgQZ1aGa+l01nd
wTMeL3TBns4IGoQQiCWQwCBco6kK5TpKBtn1rEjn7GaLgzVpu1xxwdbEEA8YJ5cMsqYQAzfQHhz/
SQH/XqFJ749Xs1DNBXbpajlEfJrIiBPKvpfdtwwtwIEZP3mO8uzvxd1MlZCpEp5IJDXfVxsh5x8m
1ZNTUHcBVYSiIJd4q54iXPk8EUbZbXblRsTMw0SvDF6XrPEc/xFOj5c5Kx8pDEzjyF7wgHxKZKM7
HXklKNUDxeVKI+RVWCgU0fxMnVZpcxa82ZnT/F+SiP30Gy7IJz9SXAVzIjUh8DXMpOf0uD2LRs9o
7IpLN5uw+4WJoF7iZvp2mdD+GnxjzZRmipvtorN4ZvXpP9q5fwkgq/1NPjKjNwsQ95TNmNSzv6NN
fkXZl+INgUegAQSToMCIEHZU9H1F6sRSAdyP/iw37Hf1Ez1nBvu82lO6dD7wEoBFkWQEeSR7b5t6
fCs1PYZmY9bvc/RHalRkyRO1D9TpU1rZvEXjdC2NyHE0sdiFgtcqSM+pDK2ypZpj0i2YHLbSgY61
6oOLVDZV1yL8hYdvdoX+tUjiJY9aSvZYBmKVY3OMzvw387ddI9hfMlDXMojHVckLiQnjToFDG3Rq
/ykc5GP1k5vNGkPGkopjCPUvAB2UBSTsgAk9dGimGTgy4xojcfqLw55GHcNg6x1jAKqYXB7bioVE
EfCJqHuDNQxUUIjFby1TQncZJTcQSG9Ayw6A5GQL2xbvZ4CqMODRIJ5PgQHgQMpaaO22/1rrHVoK
VG++gNjbrGn8YQRjJvgqctV/UiUjMLmv2hKd1wOrpxhglVwiq/y3bQlwEHPxDJgS8LWQPYOjXKXM
JIGlUKIn02OdsmI20w/V9ObjDb4/UGUe9Iu9lUFhhprN7f5WYlnXbQFiRlopNvBD/5STL9lpBpxf
wQ70iis9/9qNhQTzh8Igi4EIgYEWEW7QyMViSBcx6yYUjHDcV5mee0JlsFzLaY8Xxt/dCaThRRgy
DoE+vGiyGIUBwm00TpzgUtOBKTd0sZUjp1BUCSOLPerV877D0FaiPQ2YiX+ehpMANmv2Ai9Nkzhr
+Kb9z9aWvHORaNOFQQUb//xbfea5rcjnvtLo8in0t+MQqq1ner7e1nqD2SdA0le1kaRq+xonatMZ
YgnHPEUN7DLEW85fQejcPaZYJZ5Q+JXg7+fu3hy+rZo0myPKLJA9o6xHTEaRkEaMipYykjAq7YAt
fKNsR29Fc5Ykg60DAEK0i8zUfreawwsDJ3hgFXLR8sJY7BCDRIhjC6cesMmgVUktqY6zJ0EZ1wr9
S0crzABAuH0KaJpJUGpPVaUfISsG+A1wEoxKeZ5Kxxshu3Cgh96ngdnmGx/o7mg/+ZtIPmZKrJUg
qu41mrEDSpsCVfhSxu00mXWl+uKJaQNNLD5Y345lg+tCTCWg8pfkJyz3aeNpSDu3ybufap2gtrEm
b9m3bCPwT7Q8zRy9Xm9W8o7Dvz3W4Xs//leDwTmH6fS8AFKz2z0W+VCAS4F0XESzJ8RPFaCaCYbY
lYVvF3Uz6hUoi/W44kCZItRPTSLSejyWZ19MW51lPFkTFE/v0+wnnVfI+3muNVwqgQeASzm1VARe
7TDC3Hn83fcAkBlrpwCZBn92RnkT/iQXsL04+XJyAc1v4igskx5YSnSCJCkxMbzVugGU+Zw3mEqB
uwaXuDCFNKpXtu/ekwGOVwDlLILBOZNMGrcu5+oiqibPLaI0Vxsmf4pwZfmqVzFBVy1xkrHYnALp
ZZXb5z75AtEyIneMm+bBckT6grwnciVd0f4lzS2vB5F3z5gdbfWNHl76ZgM4puD95dmVusU9XHsW
izUzYFsDvpfksBbjnKPRUutfolaRDZpCuaj3aDAe5//F2Xc0N84z3f4iVjGHLUBSWbYs02E2LKdh
jmD+9d+hF3ckiiXe592Mq2ahBkCg0eg+fU7jr1gAspmiYWw9gMR/K/pcY6u+RupwyE1d8l3LaItq
KZy8eVvI6NsGRh2M2qKMbPpkD8tNlQZqyDynjGRk2kJGocCpUEUzFLuUst6uASk0o6rQV4bHDzQM
WWqDODfc6D3kQe7vzNskAUZjYE/i7gHJF4RIrk+UF/JBXgP+4whn3adJdOj/8gz6fpTPViHeWaAl
ba00sCT3QZAt5tmA5mRyQfjkIc6+xL0oUTlfJ6EVo58Q1bHvvlkp4TZTLE3YKZJpGC+a48lU45bW
cQxPr+9OjBza3dB6QH4DeY7rkSeK0nhZ0mJHvbgq8T28d6V9cqq1YyEbhFVvWfvT78JhlahL1Oi/
RDs3tvH6RIUK/4Jl99p2L7Vi4w2554j6Ec7DNb2nngM0jvj5tkYnRbOO5MdKsXnXBFHcR3zin9oX
2eo7Uwl3AgXziEikR+U50c0WHAvcSFq/BMu+DdTGT3sxyOmFVBeK5heZ53TwKw8cW3WSJWlb76Cg
blg9CJa8S16HN8lbaycOXr80wb6nLHym38LQZKnQNIBTOIJYR/zG9VJJKTRda0X3HNZGVnbqi5e0
sDpv5WZUdX8qbt/kq6J+T6GFIsl7v/8qeVMVVhpwQZ1ChHSFHANIKMJ9gecIn1txY8rcaui3SniM
Yyt0HzMQbpQWF61rgwixpZykb1RI3bPxVIWbkkXAvNGQ+5HVE7qqSS0c6u1QvWsG6TzqBZvgHPU1
4dMtGpUXTpc6s0evJj/x+zKXNHISyJ6jHphq91xBWPcUeAejAc13EL4WBUnXSfTaZjUubZIH7+lj
mK0jxRz8vVfZqvIqdmb/rXobj3uSgQzPthp4peCxDfaguug8K5/gbUjaOZ5ooZmrkGnQPmqqLclE
++PKG61x4mhTpA9AGfpwd/1eBWngcEjzXQxcaUAabgN1hxyF4+wlLc1cs4puB+ZY7ZS/ecVCwDtz
g6PQpAKgjxANuRVlGvGiU8/jOdVzqshWCwpsfOFtwL/ZmABrxUQMVnpF+0NWrYTIasHZQlMz9raq
TtX+ILOF4cxdS1fDGYO6i+R5nBqZ1zLXc/pDIpNIs1lktiii+zzJ/JcKXJWyJfORqYvlgunbcPx6
ISbuq47FbkhkznMg/JQk6Lwsc2owjSiqzVJSpiBWjNMFm7dPfsTGiP7h7NHkMrJQX0+39gZJLkvP
dyr+yOHmCYfu4Hs6YTnwFCnppNyKWE9AC7cVEDQ3Oo6j328MfYmS+hakh5FIv/htccyvTQVdkzAX
C7mWfCfTlZaIqGIclVrsVkWjCbTtWbpnWqw/Z0L76FV8tUsNrzOzpO+I6gviW6bWBu35ODLFQsi+
c85dgnrPjhCdk2DOFnmQxWiTrdG6vhYkzA+c2pXWZRCahlZSQNmZtsqZ7deNxbhNGjamnz2F3Etc
7o3SjjTAlT/v39G39RYUu8f25LGbAvAtdeLI1VyWehWtiY66igBpEl41uz/AWUUyFd2NqKyRMXyP
HtCD5ty3fAsQGi0bMI4bFhBGZRKrNMBiiMzwY0ctjqlhl95OU9dZBAUSR1K/Qu0ATiUX7Rb8sVIt
po/SIPxbLj53eWb6qUARzwBo+taC0ryPXarnwRamUsJVVFK+fX3lNf7CA/AmvTQZsny9xQU5ljnE
XZEjqonkdHBDdtgyBhRPLFpJGaZU7jJ/IcAfv8DkkkOdD5EIGleRxJ1mJ7gUGN+AL2OnBCRiz7KF
cztutXs/P7lGArEtgVPHzwv9Uetf2m9N2ubHRqdLif2ZeBlZCPTrAIw0crFNu+60MnEzCTL3Th8P
Wy88yP1WKLWDW+8Lpxhkq83e837dUMQWJie7z/f328wDBW9ngB+gvznm9vVJXJVAu7V2fdd3SmHs
rwwhSt6TuLWb+ADSfJKUK36pd+V2v1ybnByuuNc5V2gM3xn8nEZiTWJJQAPWO2jDfjgkme7PcJzA
9ZcE5BxUl7LGo10PihvXuxMNxh2q01rgSH4bm349MMJnPOVaLaL3Lf1+qhtTeOn9clYgVThZy6xg
XidoYehk6a5XT14z0E5Gr5n4g4yO8tE0VpxCUgfcue1e1R+Myh4OHa6dmpFU3EVLFdyZcHQk6UDi
F+4ebL5TYVWtysNQ5OLQqbhD29EsF2nCPSkn1+YGkqeb5EFHSbIn7FFyDPWxRJN6jjRfR7R0YWlu
60rIIoK8DqlZIH2RN5mcp5zvkjLLq9Ap5e88f27KE+MepUShvW95AVHdalOHjtKZEmrF8tY1EJ1F
a7EWiZhZ9z/T3PYbHQbwl6j94LK53hBRVnStwLeASUF0kjZGDdZ+KayAy82GdagVsYkgYen9MmcU
RL9gVR5h8qD6vTaqRMwHAXkQObGv62u5Yfymrd+FqtkBhTTgiRcaC5HwTAYEoLERCAEgN4+pTo5Z
X7gBBG+wqoP8JfebXgN3ZYL3hsxIcu4QjLPAEmpLX4IFzx04RYFUBIqhY3ZsEmaJbZ2HeISHjqY2
w0GID1GUoNelKocF3zXeK9PjpgljSIMQC38nE5Tqlu813Y+Q4PAJLwVwXguXzJxzFi9NjJ/1Ilh1
4Zu5RAkjx2cCEXQov4IPuf0GMzn3wqfvvUSgzsqifYgW+wW449yOuTQ9CYZUTzIQDhWRo+eKdtTS
jqNhLACSlGt47oK0hcZhkqz++9mATtXYuwRKYFwH1/MdfF8YeINFTtWHaJh9dqXC9CWPhl2O85gs
bdHbWxYpf7TooPALnNANBYWbNZE/ZJgj2lUFO0PPAakg97EdhOGJC0qO1LUWmR5i1bVQ50CGhWjV
hahNYFZcic5xfUitCBh7u2bqtxb20q4OuADU6aK4tBNGB3Wz2VBuQqIbHVRokb9emQpECHkyCPgc
ya5WkHZFqx7RpSPL0NW8RWsqz1bREifZ7P7DEoGrYpQhQTrt2iqfKb0k90rkGAkzvZ6tjeLMDTRJ
n5Hrlkq7xgu903eMN9Hzy3tLUdB4VKeTRg/dWBs1eCgJiNfmK94V80HMIZCTNcGBy3S0UOtx/BjK
vhO5Af+QDtmwUnQ3oX3evv/nvYj8BepuQGiCoOQ3Rr84e4rkRXmXV7FTBxG6bXeSYraFJUM+I/9z
39Iv3dBknlemJp6E61LDjSQWO+IBPZebNy22K9d6rd8CKgOxEttowtzmEdVAhJ88hBHp196DuliN
Hs1MhzHKIuCm/FVumJy+xk2kIQrixEF6mpmZKJB+iEis/fcLEHDmf2bGr36xsIWexUnYRomTDCG6
lLfyYPriboAa1FKuc+YdBQzzP1PT4FYsPJ+vdZiSzuJqAMP1q/4OzRHd5DQIniAFFtgdWG7Ow3nh
i44782YpEfWgkVsDMcFvUuRijr7EhU0Z5IkDuJmFhPtH77BDaP+EDxAMD00d4JLWZI/qzkPuY4f7
Yyn4mrmcAJb+N4DJ0VF6NQCGME2ckk8hxKwaseVFfWrfn+dMNgULfGFmEld4cgbkfp4lEHRR3ce6
NQuSi5aekly3OXHNnsVyq6brBaszd9OV1YkzVHVWKrKByWkP3+UX6ONXdWTKbx1FJnhTUmlLrf7z
dN/ozF0Bm9DhFIDKhz7qxCbviR44DKrE4SK8KLvC+8Slka7cehS0awJuVbdiR+U0WwKUzqSex+c4
MDUAtCGnakyOJSo4HgpFdezEdeE/hFWXC7iKPbmmXs4JAGMpxaCfx9zbi8dHfUW6OCuVfZ5lVUbB
Wp68+F7YfEecwZpvvPdYj1R0U3Og5DD00kf7SAFa7FKQ89LkQ1UbDp4ygEckKFmuohjRGl+chFjZ
7qIMhJF+ArYdIe78T6kLvMCsu7CMDg2Lu5RmqYobQVaqtDXvL//sUQZUamTBHjX2pkA3MWsUpciL
2EEmoeIaU2dE8ECP4J40g7Z7BQVrnUK7M/Zbiv5edLbeH8CNVgteb9LlACZPCOCF0jAG7YnTh+ta
4QEhrQOVJNGWeUSSaFQQ7UsX7c6G3kCO0ojtM6LsuBrUPdXfknvzX7DKcfUEPtRECYiRnAv1gGrL
/zBMQJ0VFB0R6IP/6dq7tmh87fNwiJ2B/wk++HW453yZBGJpB7XZtLZakkYneCTRwqtpqbxx7jEB
EruhRhnTDsF5tHFdC2XKSKRltGm6TQlZHOjTaFB4e14Y7dxJllE+B8YXaE28zK5HWyNBzg2dEDtZ
vy7UXV1AVA267S0qAwDsSj91G1gVcvtNKJAmeuuh0epuA7HD4IiKAmax0aUXo6dqi2621z586gFv
SMyy4Ei7VHSf8wB4Q+Ehj/f8+HS7Hivnl0Hbh0bsoKrfmF6t5maR9C4xsOQWyqkqieMkW5clt0Qm
NPOkGZGCwKmMDTmgu7m2HJeZW0SqjFVSeW/NOgnkaFI/HJWkyBcu57kYAIVHDfVisNbj6rw2lWuF
p5RDAIcuCTKonureCo3sBWWeLR8VS+WS2fsDQa0IRB9SQCCnuTbHIb4MavC4OHyCNifBsMOaVIy6
1bPagxfRCl6jwez9pWvrBnaHs3xpdnI7urofuGFRJ06hErV41JRDze90GweUi3Z5t+qXCMRvUVyj
xfHuAHBMBQh88gk7pWCC7w+J0zfIQQBZRFz2KQKszkgtvqIYoj/6iIZCi+vNhlHN5nGTAtRvhBtx
+Cv0W1deeGvNBNcYEarlqgboDCrU10vPFwIX1ByH2Mg3mm3bA6ogVMpZ5JhyAPWqvxOywqM8lwS0
BmJ34Xk5lx6AIixYblSkq5CYmBQmIs31I0WEJCbHCqKGb1qP6p685rStJK3SrlrF3qnUmRVUS458
nNg0NoNRkEaNCkxQOr+euCwkQBE1sNwqpCtOjE9NYwBIILSiJqEln1GmvjbVHr38xEtsRYW85PgW
zC202Q8CCnm+HRsPRXrsghc9NnmXav+ZQALqGNguY7YGry8kGK7HyPWVEgqJkDqVG1NO2nisASfG
wVjC18zUh2AIL25jTE+qAIlcGyqKWtXzSEqdeF+euQ1kYulI2Qny1aevkoiM3nf4cznBK3uTXdcO
aVNBoTB1wNjp2/LfsWnj6Wc4PkZ7lbzmRKIOC/8/bu+ZE39ld3LRQEeB6UMopk7zhXdAJO9S/yPV
VkqWgzIjWMmlTlzlAI4uvjszbudiOLkZR1aH1qF6l+VWtqS1NnP+rkY0euKLJwI3yKqLZ2fqoEg+
dglA8Z1PsOs7Ivg/rFskC5m1B6gar0Bza1TdurbX93GgsRz2+g7tk+uREXQDvs1zh28OZD3lCc2h
Ph4SqykoXbfE/E52LiMv93fALe/nuLUvxjE5fkmDlmPfwA7YgYYE7PoSCsKEQZASvY/1+4qZ+xSQ
VsibOOf283RaSr/OpYKv7E+ucZY2UiEU47oTwFldn5Z7vFqyEIzLmYvpg33XDsyT93l/3nOVjku7
U+ahoK/BMhFg3jXtFYImezyyaexa/rCCNOh9Y+O3nLi4K1vTa1Vug1j3MUdd2zVCRMLq0e1fOu9n
ERgzlyK6MjW5ShM9krNewrSkB0gGGsjEoDO42bEWT1tSysfwTwuI4sFdymjPe65/+2haWFE8D0GF
jxPdC+sMetYZ5Q/8Cz9sox8gc4bI5EC7klnFWVQX8jUzMdLVlCc+DNunbeMBq8tLJ1UAlC60u46K
i8HxrM8aU9kgqQRwYsqmUbYqJ6seMJ0Ktxsxj4qdCGh2ECFBwEGsTxtrO5FdfoivvFJTXreN8Ij8
ZIIioVEu4erGLXO7pf4NZuKu0lqI/U7Adw7zQ+NbHd41HI04G23wMXA7u8TklvJi87v4n8mJxxof
vSCXwTpLyl4I7aqPiPwGXLGwSCUyE9rji/6zNPFJojiUoZFiL9mpibZGcJ4+0MFd3z+Uc/U50FSi
IjJyygNKNlnClo9zIcrl1HmxMxI++CY7BB2pEkK3o9sZ+Vzb9Zm2wEAtXLszIBw43QvTk6U0OM3z
Ym10uqZd/6Dqhq7R1B6I3mzSdTpQ+jc+ZJ9tDs7jiFHz/sTnL/0L65PlVeu2jdIKEy+/mJVDW1XB
pfpMpRfe3Bq1VdqnlpyQaDeXaF7nnQRq9MCBInuDdvvrSy+QOB8qj3jOxCB3Rq5aykwV/OohtAOC
J11/YeBVrGI0Rm3gpcoYDKrhwsGZQVToeDKCvwAoWBTYp3A4TY7bPuXLxOkaEuorgG0qdvAsYLdw
fGn/k0R2H5p8tBrkjbGKDuVDWYDnV7ZVfZPuhZ8hsZBIq3ZhsE6XGtHmPBnYB5BXgiNFUWGyLdrQ
a8Q24hPHECp0iWbIXxR9CtNhDqaPagmgOPOOlcHri3Mmg4mNn8JaeuSYCtVQkPnt+vWQxCkBNumE
JvXV/Q33q9AwdVZYdRxp2AKMdnLSpB6ZqkatUkdFj+Jnk5OMe0w8YqD8+CK8uwXhf1jeUdaSPN9G
m9K3ASwfAlp9dd2Kz00tNHEzD4kZy1sPxR9xG72Ke9DIio+g03Ph7P96iYU7xm9P94c+e59eDn3y
SdxWiqrar3F1qyZ4qGjRUjUDIuLAl+ju4cJNWpBs3T4siUXf8n0gLtPHzaBBtRm+YnKrBVGvuZ4G
H+iqVNsbAkGNxwwa8zGjMlXA8bmqCFJaxXewYo4bkr6xRGC46VfMCNsH8qZWFj7j3KP5akiToB0x
rO83HYZU2WZvAU37Y2/Ux1WKhtqv/K+8RgdqYkOOdVVT8en+d5DG6d5soYvlmGwhaCUASisMuO82
6in6eJP/PgRP2k7dJPuAljsQGFbWX8pMuk3AsKpsjgL1HqhE8f+2aAYLXmTuuSzDfxmjdjD6IH6z
kxevBR5kUFVfJJkj+31UbEKtBqNf5UrJWwPqu5cqGPtepKAvSuqKQXquh4R/6Ss9ecskI/YW7pM5
vwHyCAWU6ArgO78f7mI0PUAECt5TmVNXPhTmWZbSSE6+WMUr56bkO3L/Y4x7fvItUMxHHVBGvgLt
rJOQ3ei0sFaYljmapMkbPRDwPkD+wtQ4Q6FSoSckLuOl/MgteT7gOiDpHxXDgYuCF7q+O8ReiIS8
rjJHjE1VISWkEVSzzNbSU4kuzZXQP8lmcSjVnSSstZxEJWIzfWGh514rULQD7B2QRFCcTVuFpd7v
RSWvM4dbq8JBLEkLfph9gYb9HiTLtDb5DZOtVLfE2h5ykn9pC0+JuZ0HJypqwLyjnAXo/fUyyL4n
ar5SZM7nZwQGhuRP9lzRwg4+73/jGfSlDjsGRBGQ+dBuLoc8FaWB9zFTwN4IJsqG58IvSIXdVCAV
LRckUdHBotDIQzKm9OgwWMpLZNS0UIKlZZ+5qUDNhfQ5qJc0RbiZtKo1qLCk+PYgXc62zvbMmVuA
1QmClO+XhU7HOZ8PohCAZMBtpGq4Ha+XuGx8MIYofYYnKQIThAC7MiFqSpVj4UKARksRa5OloGzm
dYGeKvTlIBJFf+X0dYEMGCfUPJ85LZ9DcK7oNSLWgrzOFRf86VnaE62RPAuAoefW8NzV0Cwi8X7J
UCYHG4cLHxuhhw7R68ll1whF6OLkYwyuy7+inMR9px3QS2YquigkCWXmGwQBFHj62zbIiZGBKuzo
Rorhrwq3iSITAI4UWK0u9gawz9V1uDekAJBuvo/E1zSX5Fetg8Y45X3WMiJDWgF3hpYJe6+NeYMY
Yuu/uLmovJQpa5idaJzsSE2a69b97T13lwFAMeo7iQKgtVOOyRgiI6Vr5LmT+TRULSHH8g5mhl6F
PKVc8Sm+YzjcVgTBwWML3flaoOpn+1bYKlC0AEiHoOACu+f9Uc3Fx2iTwnhQ0kAYKE8864hIL6EL
5DmGnK80C1LnoDY7qtqq82m19Tat2WoueOutQVpIAP/mm66/PUQe0DSJ4BzM9Cg3XG/6ovZkPerS
wDHf/vRWujkMZrUBHxLYzrAQ5GHUoR9V0H1TBxXEFyH0DF2qE926pDX3+5EmqwERzDtyVVAXPEFs
53xO6TmHzEAKsa7tdkvPS++J23sPB2aUjUIxBmOf3ntgdE4KyXDdZ6F4T1sPPUebyH/0u4XA5/a+
uzYjXS+N72aKjtKY+1zziuXFRwYkLNhLaTLspGRJ5W4mIXdtbeJ9vKzAxRPBmteaPc03Glhy2N98
fzgcoMhDNz9fKKp1246S/fA3elQWALIzJ+Pa/iTKE5AQbvnRvqmuqoAc7M8xB43spPz4+MojE6gi
oELDC61JveDnb938telJkKeLka5Fo2nNteX8rxA9RIq6YOM2kLy2Mdnnnpd7CdyK+wxQfVGj+3OJ
mHDm5oQFtAOjOj2WC5TJB+TazoXAZ8Y9JxCl+kEes9ke0S70fYBYnWIuFSNvcyWjNUTGYzEc/QmT
NeML1WuksuaewfdAumoDVlDSc0et+KzU11ZZCHxnv9DYqYhrauyonUQfrljKA9c3sKaAboGtEu1F
6rMlN3ib3DL4sUF+7FDB3ykpXD+0wKClHAfm/chKVvpeJ1todQFQsGBpzoFgXWRFG7kG8NC6Ptlq
0eoa61zuuUNlqQO9HZMIY4cCffP3PfucC7k0NFk3iUHuNchhCKTneLtJpJF5InVg2uO/4ngxGbtk
buKxGKtl5pYGN8rdRE8tFL04nGC8r78ECqZGulV3Cw/luWOFkBSAGMRLACdOVrKUCikeZEwwNsAw
wKGdHe/2+2s4s/cQAApjvQIaCCjHXX+sPGZVLQaJ58Rq+VoG5b5AswLxg8S6b2fmRKEdClhlTAdP
jt8i+cVrStfCNmwG9AenLNuKnvDgKtGbkQafElhXi6Sxwee7cKxmslJjC9Y/m5MP1smd70s6WkUP
NkgnQ9Mj+APF6Z8NWW0ILltowLnHGG/a80K0+9saM7n4r0xP3JVQoqJatTD99sbTF9V6aWkPkjyF
mLa9MSwM4fN59P/IN5QeSXeyqZLapNUKWUK23uWm+XchMzuze69GNG6Eiw+gcZIRKlXhOUFgrNXB
tRqF3xedYCZlRRlb6lGfNQcnM76qgLScgh5CIQcfTuJ5ToQkvmgFtUJVfR1VOwDpFtzA3OUKohEB
uBWgl1D0nkxNhLx01cloxq23hU6ZhwWVSKqTbhM+VI+pqbiUuaSKccF6KMRBaM8FH6n80RYlyd5R
/ru/1WcAH0ALXoxncnsAhS8UBSd6jllbwtshlGloS4fuL6gPPOouxJhj9DrdaZfGxg9x8V07r1Si
hhnoRB5WxVOz54Xdh4JEknLo84UoZgafhomJ6GFS0II9Cnte2+K6ik+KKPbHsuZhIIJg9d/fu5cY
uanvdi0tQVvnorYre5Oceuj6SsMHsNeGm6baCZoT7fzGRm86VLcCd438QDAAwB6bsS+ZkrxrggeB
f0uMjVjtWosHgI3baqmlKZzZpfvI1Rbint8H5M3qX6zI5G3R+/Hggmzcd0BGWBDDRtED/DIE4eW3
t6VH4Y8YmhWprJ/nhwf7ac+t4iM9n8y3w259lj+DB4ig0rVrfWvmKEW5Ll7vb8X5o/FvfFNu/FTS
8gGy274jgkQayP9Xho5PaG8D86htQ2WTbaEnhUzERjTjU68eimc0YXQf1ROX0h690v7j/QHNJJyu
tpAyuW+QGwmCluGTKvqhct8FDoKXxlpyc7OtDEfJ7IyRVkLuiS/NErjD3JRMzfgp9YPeeCR2F1t2
Z+5YIEKQsMcbHR2UU45yvle7IuUTH3Kh+hZcEKvhVXwMKP/WgvXJdaENzC+c2Lmr8NLi5FrqU9FI
Kj/zHa1co1m8Z3Zspv0fpOZBXfe/LDcKEdJIc64hnXl9YmtkeBulx3IXsi0lVExM+VwefYAdDas9
xiQ1Nf8BrQ1auBossA7GAzWeF8YwhmE3ZwRarcDbj1Cf36T8hYeqe7VMjKzGJ69WgwpOA17aht5H
69FCRH43DTcosK9EVyMxz6iyVJKcSe79grehOYb4BlfRxGspjdqkcQr7/Uohxd8MSCySAYhHaWQv
3PuzHhKLjVwPWtBGhbPr9W4G38N26n0n4RLbYy/RYCWuD9TLSQx2oSrjtqeBBAaq9yInHmfyGihS
XhYWfC6muxzEJC4ecoP3u2TwnVo7g7fD0NdCuNc7omdmf4r8U98zU8gCU0ZVbiPiia+iK/X+GGaK
saAjHrlpVFwXox7S9UJE+SDEQ4UxoBRqJ7EpVORdoukxPTqOk9gROHX9kdN9UStxdvJjJhnteACT
T5uWO6bo4GJQ4fEoFJfQh8BRd71qLOtDod/Z55K67uwdhSDn/9mbfPEAtP5Fp8BevTW7ffmcPkZW
tdfW2UE1/Y9yLR2HLbc6gv0gpzEIz+tPD2zkS5987oyhgwiCBXivotFrcs5Lr6zFJGaBwzXnmDeD
k1ZaQkZEb6sZxyTae9/cVlqCi89GuZdWJ7df4CthVzaw6kvUfvtz8L9GeUx0f4z34Bte5ummpxq4
cNXAegQKlfRQNqBH56ijub8kzrl/3S1JcM15V2CtFUVG0DnK5l5vPCOPKiMB8NIJ8pVfPZf1LhXf
NWnnd9kSzGsmpz3S3CGTD9VJkGBNm38jyC4NscQjvddaASTt+0NAQPRBj1BoUajwv9ydcCzgPB5h
nWBvmEytTIpSirjAyWrPUuQvTyOSaOXAsxuGXauPQHUGzOKyv1XxU+yT0PQhZqHKFA3msbH0+B6N
Tbw6VldBrhdd2HjpT9YZZbCiCDy0oBrVSo3XAn9qQc+rLFxgo2++sSIhEwMDggL2u+spd5APkOJe
Cp2m2nISrUDravX+oz583/dX4+9M7ACugj5JQKahlTstposy4L+VwsVOVOdmB7Y/JHzkehMcSmkd
iGh+kEPzvsWZ9QOFNcQvQGgNqCA/9RsCBD+iDkh7kT5U295eUpWZ25xXBiYeuGRh76Y1DGTHYZea
4g+ocUqCeI8YpvG8TKE5P6GRlwxqGki2Tz5VkSIEqGTYk9HKwF7RUJsOW6i33F+2mXIKEtNgcYBv
BwkR+ruud4SQJKXIijBxXpgFgFhlaiQEoXGzL4iwx5t6IE8NUOWPKXQG0tSqXqD0vj2v749iNDLd
LpeDmLw4fQCcvKbGIED2YslDB725z/sWZlZzpBPCxkBsOvbkXE+zFWtNaBnadoUOF/ewCQIQ5hYn
b2EXzkxkpK9DrAJyDGgkjMO4iM3K1I3zPsNEyiZ50fhKt4WyXOq3mIvArqxMJtMYguzL1YhQMh6a
Zivt3QByrclbLBz67E0aVoACE7YUi90W/9DOdDG3yZ1Yl3LpD7mPvgsaaRAZ/8uGUwjGF+9ZYHgP
bRZb2WecCCJcyCMj7YE8xDT0KLPAgPojOjEBuq8hshFGT333XkLQVqxJ7p+W3uM3ewQOEYbQwTLS
MIIP//rjNZoYF5mapU7Qh1AUisH04a3QYxPQOBIXNsqNI57YmnxCGUy1HaSPU0dgmhk2Brik7IQ1
q8DtzJr/ur/5b3YljCGIHtOSBpo2jIkryVKtZ1oAfFADZ+U1n03Jvu9buC0KjiZG4ANa8JHrn5Yq
cyEOG0FogFMEsMJHTah5exNcGiq29yjudtzSZrwJS4FwwPECxAK8yoCnT76VlBdhEMVyjvI3HNam
MTngwYEGV4m2GmhrIhi+P8Pbp//E4uSLoQ6vdhEn5Q6afXafHglWDQ3oT2g3ZOgteqrJ95pGX+Yi
+Hzm641JP1xqYEUZeTGvt2UWuEEUekHh4HVj/jF2Lge+b+KJ5ke1MkLze6necHPsMFGAKXQklgGG
w2Pj2p4XZKrudm3hyKsMxW4QNys+RVN3/tMtZJRvYsuJpcnLPUwMpBk1WKqD71g1zzVPzv0St8fS
dMblvXDJSsiJaTMaSYjc01ReqwZxdNc83d8fS2amV5jKRWLpCiBAsqCV6oVIRBtWBM70d+U5COz7
xm6DkXHl0G+HIoMOh/V7q19MCnGiEuF4FNj+6h/9j538Mdix3nw0qzN0vRrrfzA3Us3zkAiRQU47
mZwKacYqB+7SAe5VI7vgo8hsJpuvIOk6e6YK+veFOPU2r4UJwhL8iYhAEo7l+qvxrpyzwGtLB9W1
noB1Lo9tHgSeDxqyVmiUlZ+h65aZmguG6XPFPcU/w1JEeZt3noxhsnOaIBnwBKxKBwwLtXeABmye
kMqnNAdQoFPM+4s859EuZzxZ41zTGrcwutIpbW8d7+KlbzjnRi5/f+IxeebrUqay0imCDc41MQ+2
XhCevXeRuZYetedyaZOOIfdVVDdZv4nHVFgUiZlXl05qHBR11bxxInZPmJwKd2swwGbJUipwcdtM
YpRQy5WokrBtpOwgcOaQAH76itbJxA6/cpHIzUOW1CSBXGYKYCARuIhK74DKKItH5iZawuQBJkYP
BpI2iKwnd27VRkAgcglzBO8p6cwY/AYayOhdWrXrsD0N1lKN/RYxj1uQH4kjAMrG2f/NpV34BMTw
PWhHXOZ05RtI1EUnflWQkkxGmHp41Il2SHdtS4atbktIFN3fvTPxDJpj4Y/AkyWjO3RyVni+kcLY
MJiT128huEBMtTknOdHlBTszV4bKgxAUSnSIaG7YfgD2S3QhSyonDJ8GaQ3W4PKAjQQuzm6hOvNL
NjXZvr+8+wAYojqjT+9d5ESKmkPu3OEtsJ3Zn8AZaba3DZznQwjFHPKxFZF9oeCbJenKe0gptZ7O
5c/urSBmRNqFic/FHxgOclE88JTw+JPzOxS9objt/5F2Xb2NK032FxFgDq/NJCpakmnJfiFsz5g5
Z/76PfSH3ZEorgjsYm4YXONOsVN1ddWpc8QKlA6qFxuUEed6svU3UveDlV1FpDYHZRNWljCsWAgB
It9Oafxe/omuRbjgTB7Tkdhrtx8zOdru4AdNW8gVLlWwRGy+Wr0BzJUMBii6CCoeBNqboMrWJYKe
Lm2zlLqZ8WXQWsQeQKCJXld6EqIwZSY2VNbXdiFSUA9QOPALZfziKMdLZroDgHTEq3hEGiLAu7+E
ijbmnJoazQwFYVYUC/5OyzeVhpSxHoCheQXdEEki7qDzrZkDTA36BrSMNJ9ye/FAt8RvahBhe+/P
z9ojuwdoGtDfxY5an+O/J1cFHvNBLcVsBwJEIp4cSu/NptC571CTVhH62FwT9A19prb5dmC1NtUZ
7hCBGJFeSYnWhhuAwWuzZ7Ss/OOAhUkHE3aQ6s7wJ2SHhYv8l6j8fg7vv3Uyh3EUpiHj0p1donkX
57TSPlA1GJEDA/o3ff012WR7QT1HKiKJP88n6pF/YzJRk22KLKMvp/nQ4cn6Eam7XkfOEozR2teY
PH3dKeTj4pP3T8FkVFvdXz4X7D8isWEf7eLI6qGQjufXJClFKXyXyLnQIUxrIxJCUS0G/DAs0Dvr
Gq4mQL/Twa8Fs+OUTqf81urkdMScUsm8oHR21e17AfFZBGYmZRWjqfP5/HKP5/B+fJMojRUGnvdL
jM+IiXHQPnoVvGb6gFaxCvALXd0iS/3FIoMdm4paELCco2d4o8Jbk6U89WMvymSux2+9uf5A7dOJ
OeN0YHpPttyFB9/6sDpFMOXBH+VqhQ3n/kE3vHZE2UDTF1lRH2/8+8mYnEpohHJQLMIHuPkfBlzE
kMnjt2HNg7f4PQyyEfgZuUu3/uz5Qs8/HCGw52BEHb/qZtiU76YszVAYNmG+De/88mFR35UVGCLJ
Pj85CWhY5+DsORKZ4NelgE97vgceUUHjvIPPCenIUbJguscF11fYQXZ7G+b7iOwgCPsarl1y+sv/
MU9WdDbRKyio7Be//7P6UQt1qSj/2Lk1fgGgSWCkGElspjwZFOhCeSeOe/ttcz3s/M0XZ+T7A0pV
PjllG9M09/q5J+v1Z2nt7XUE+SOAfo9L+qjj8j6cupuvmCw/E1Vs6rAR5oFVm+ICwheS1v7CiZs7
cFhOsDyMKsDAhd+vNqAHmQSKpd72B90pJT1iFP35ej4GWGMt/Z+FyZEuSicVvSIH91gMfhzIinEc
Dm5ouoykCdAuEPslwTnhMXa8Nzk5uUwfdArYIXsQgr3tdigWpGTTH6/X3YenHl7z3SuueA080aeO
WAOxHMslr9zGilWTEF23U4bY3hq3HVFeVueArPVkj+ZY+ydR/2jPJ2fOs3IcejzQkon20GmGkKfG
Am2Mw9aC0roVjsHwkfG6H8sLyzxrB/yFeDsALgt98/tlDpxhCOLxTGXIhY+pTxnBFS0CQFH9PB/R
3K4dC+tooQHQC1xh95Yyh8uaXgl79EsrLREENAyKbEsaZED/X4ampPJli7mLxkOqxO8Ou6loUMdc
n5uYnbV/Y5kS9iLHU2Y1H/S2FEIH0t3GeBgw4cXNlmp1C5M2BRg3teAquE17u+Y7PLASnMMkHdBy
5FnPRzR33G9W54GCF9qFVC/BkNPiTaWgzp8uMdjPjQWadAhx4TrHjqL7DVDLLJ/SUdHbDXhKmQjg
UXcP+ZHn4/gFQ0+d462VSSDUSl3L5gmsIFUEaXg8Tq67A60fjJds1ZBTtzmdGvW90d8/eZZ80kRD
f8bzT5iNBW8/YeI6gZ1oHL7ABsy0K3ijQCYMOhnDOJxwVZkgk+GOCdl+6ql2XgFHEakLrmNuKZF+
V9DGw8rAN0yOdM+ic/B3/9cdQOJpQuRwgWJifiX/WRg9+00kANEm0Q06DLAMgVnwNNF9y5glhN7/
spL/rEwdhhCzUhnBih+sYvK2S0d0wsE6gSLTt0/tyzdPQBhHIMai7RHtjXOJHowF/7gw1F/elJuh
Sm2g0LSMj6hG/6j8FezINZ7vlzkTKOLh7fcfNuXJuWCaLq8lt8e5QPd2mQiGk8tWrizhxWde0igW
AtMDcm+kNdAodL9qURjwXM02A/AuFbhlUqBs0XyuWeGO6FsWStPFWvrM1NVSc9lMdvPO8LS6NtLp
iEIFwxwpPFP89MNN+UG/5A34bcwcguAv6dfzKZ0LLRAk0mO3Ji6130jyZtVopggqLi0HOwaIqU90
HqCAoD7hnfwRBgvZm3Hapg4HdtDLjxZUGo/k+2lN+jzJy5YdbBn8f3V0rplMyzhCX6ngqHDZOs6X
enZmH3u3JicrGVRJmsYlN+Cxt+lB4Qq4EFTPPzjt1XBtEtegmCTcEmbod6s/DBS1IREZCvQ0THMB
LZuEEK6WB3sIDSUy8o4m4NzUYu7ig8+Q3tY15JyWUFoz9QcGIcM/q+NVfLOUbg05eSV3BrsBM5FI
kkYHiFji1ab+YVQlfvFfGFAAxFeHXT3fQ7PremN44kaLqMlpNoNhVnnx1wxLovCdTt89zizWIJx8
bmwuML0d5WQTpZID2sNkNOYeW8olwt8sNaPuuIQt4cag+nERR2XYUUJGmFY7QjTWujEnDPZuV6ob
A1mkVfOa25RuootR9Q1asxn1uzf0z2MMF1GvMvMn0OvNceGSmh0w2DZG/T0c1GlvLZM7nN8qymAj
U8/JRrXiPDVRFysrs4t4Y2Y6r2Va80oPMwl4gQ59Tlo4goQoqqy8VezSEZl9IoMnkh6l7pGLkcar
+WazljXjA1nm0TZDLIvST67+evj6gHDpx+HLsk4WyFUMl1rEJT/e+BLAbCiZIUeHMqo8eUnldZ3U
NWhnbXpgbUrIVIFb8nKPwnzYgEi3o/iOeuCoQnQ/tBQqTXlRB62NiAY3sagqX8wGNzFJDtbfZPV9
gUA48HOjcuJ5ZTvEW32uQdN2lDT38vyszORf7j9lMstAGGRS5Iat/cYR7gDyD8IYeMABQhSbQEpb
tGVe3tEjty8P52O+hFN9xDFNZmK8z28WWaakOOlDmJfta/+D3n/1wBCQoIMuk5zE7feFP4jkfb8H
dzbxPn5QrX8+/vnV/rcSE484hHwphhVWIusvcXXIpYVa+cwuvp/fieerwB8muTwGmGmF1hhXg1eH
sfuqcsmLDnUwa7tWV6s/sq4suNwZZ39veXJc5ZpupSKNWgSWJainaLxINcXVYsjDRiBykUDxH5ke
cyiElyjZxNlit/Gje7z/gMnNOlQyPbQh5pYj13D/gWKMp71yK8sivGbqtLHO1md4xKUocyY2u7P7
EGZ6Qxcyo91Ng9AMPF+R8fr3FFx0h6xVT19RLys0yz7fRzPJ/Xujk6dSTElBzKYw2qpCTbRO+9h9
NefX8Piari3LFPRLhOR1QmjjHcEhqZmxBA/mxaXIdOZSuv+QyYOpF9ok9X99S66Px7nVPz6qV4VA
5xcvJ1F9DbSTmWxIvN2+Q8lzDx9OgD7A28n8s7AFl0737xa9Od2sUudpmmDzU6u3K/gucsRWompY
jlZtPO30V9K3uoQuf+ie2eujoh0XTvfiB4zH/+YD6q7p49jDqrC7SgMTGaI73B+YBJ9YHTGz1Qvk
AS66vsYMRLujZy68oB9v5vvFmLi3vpeFuKFg30N7odNu5MxmQG3iJGqQL7wjHznn7l3pb+/4zVgD
Wak7ZXSluR6jpLfj9YOls9aLzqz3KouLRFva9IvTO3Fu4KvPaqiltDZQCYLBaJZ3dkkzxgV4V54A
d9puYw2Oe42O/ssfaHeKp6W+/pk08v0UT9ycFDqU77PjaQepwWYEKgCtQK+LLRY63MDXbkY1jZfL
pdZkUEjoXE9GPVvooh8yAog6ln61Wlj2Xwat+8jw/qMmri9M4twtmvGjdq1+QK4RdzvSnyfzm8Dx
+S/w+S52+xIZ6O+z4Ynd3z1yswcGxaPicLQL/sRdTLRquzMk9No62unUnbaEOmIrAGWHd+nCUVvY
6b9O+cayA2YdJ6RhmQNTO/JVRp+lG7+CoE84GGnD6s/97Qxs4m6Gp3C3oihTL85gr9Cu+eeO2yIe
JGZroET3giGeXUNbWNSZN9u9yWnUBgpSKoxgMtOcnWMKhr92VvzB2fRLfvMxi3FvaeK2ovi/b7Cx
V2u3a7YgMj4cEi1WXeJszRek3BKR7Dn9jG20WdICWlrKidOqlK5MlfFEibFZlaaDjvu4UKPBosKl
22qmDHU/0kn8FcpOlhUKbPWmFvjkiisqJwbKTxiodXqR1G/5/J7Cj2n2zxH0BpuFbcuN7uHhxIAR
m4PskCiAcuz+hpD7qAyCBFESv9tca6Q2c9U4hbuT/Oq3qukho3O0PKPacCdULSB8CcpgNTmOl9VK
HkbM3iKQcwYygjm5+aTJ6ueuLxdVgE/qjzx0wNQdXDmxpAH4Ucf4Jnuk6M4q3gILUzG77DdmJ8uO
1sA4jzksBeipNFHN5PfYz1QnNyHl9vzw/qKonk36ZNVTyPZFjYJ7QyD9sYGsC8okCP5Z9StBFyiW
Hn8zm9cCu8DCqd7vWQ3FX2jnoE7EGsXb9sIBxkuDLKghf4uKnFjrUhvvwV5Y6yAJ0o5oE2B31Fbs
lyZpnPtnXz658djIYzuej1sIx7L7OqRtiuGW6vPzbzJsxRHQDhWaaUUkd5LcV+QxbEJGShojFmSj
HJx+SR/2QKShq0NHD8sqQfFs436t8sX2sce9ACE/WhElCAiiz2paXxpytmwg6ohSCR1pQVVZtUMV
Ku3Ee2gwkYSWIu35lmDG+Ph+Yu8sTgtNedIwbeAlva1RLAn/BoEaQMP8SGnYjAumHr3rvalJqN6D
pyqEIGiPUJ02hcNmI6ubHbiwELN4Wr5wqsat/DAu1GXhYcb81xRhxzRpVTQdxgX6cT8n6HfVFk7T
DHoS44HzGmGiCmgMJzlvv0S3Xz+gEAt6jbHp/uPDXYGWYCCX/iDXZK8ehyU1qBkfBeT8qNUGblfI
7E7rTwpqdl1QuQPmsNZbAMa+DqdhJWqlAZxvahHVDvSW/ATqUrw3cwsDTc+jMQI0QWhbmPYxOyFe
FFQt9HZQr/tWzyQR1ET7sgKkC7yvUvUNwgaSZEtJxcd74t7sJMxsWNZj/RxmkTnV8adTCDK3AdSH
rOe785FLQbg3NAkdg7yQGg/d6vYbkmyJdkA+JNy8gicPPX/KplS/SvPg66XKINsYgVf6YG11drP2
NRt0w6adGuKqMdfrxtznxrlS8dc6Nc40oUmP3tslIMvc9gbFEdJlY5cxyEfur0+xgv5QJngD1IvP
ySbPbcU3wtZb2OIzDw1Myo2Z0S3fRJcMX+ZK0WK7sev6mEPkyPyOiKnr+7FQ9XOOdHVVGavz6jPU
IvP5gsy5QuQD4Yp5SIFhv9+bZvMszmIuGWzXcdVKOTgc8GjBhuJitEPKC8ZmHg5QbWChBg4RMJAk
CpPXu+IEqEKmqAskW2qTgSQPW4DC4+EkqV+o0V1krKJDqB2yJ4W5hIUat9bUV90anywm65RFUUdI
8LrRSnzLRAQ7ErK87E8Jt1XkCECqReKJOb9/a3OyshBnVho3xoCZbYcW3mwlSapPgf+44EiPaugl
l47PF3TOg6ABCVo0I6kZniKTQIdpk6jhIqaxpQtcPiiNUyPnNV7ZNbYTW7jTn9ubmdU7c5Ngpy5i
Knc7urH5daChJw6cm0ysUuWL65lOtcCqMbNb74yNP785KHw0CFVUYmy8KlFGn2h5cc0PlbtQp5ud
Q0QGI5IXJVs0Jt/bUZpKDOS0au2OhkqnKIQ7uYU0g+f0gl7nBWW1QcwQHgzWce0ppsD31NI1Pu6M
yW7FQYFiAvjVRkTt5BoHQlWEEpPS2H4HMTtTyEYmS2odX9hT+pV/cS2Jv56vpDgTOdyZnIw69kUm
axyY5GkzK97rL4r54n018zd0Qphc80PiM5bXvdNY5k4Tsl2eHDPw2CZmp+wi5y3uDxXglAI4b/+G
SgW+17XcqV2/S50Tj/8b2o3QN6OxeMKx/wB1gdgZ3qDFECrKVV82o8SsM9KehzWHqmT1JwBr7jqh
1by6eNG3KHwn7UmsVa61hBJq9Q6kbfROsvx1HjTgOKlUELuK/fb5tDyyEgqgGmDhrNDUhN4+YeI3
mq5GjaRAyYTPNsO5ZFTKqPlD2I8tVam3rjsQOeucDG72lwQt2BcIcT7/gpnL+e4DJk4EiYc+4hIf
aY9W43sS//TeD0rUcWPW4sLOn+kvwGB5dOKjOQRB1+8euTlhHJ1VbIXLyGZzQyDZttGyLacZwaEx
CiMxI2sje6pnDJvYdowBMrY7TnWMGE/Ys/TRqQUEnc09tXBvzMWAd181cTJR1lEN0+OrQG95FRyy
A2x2hM9S+pUCUV/pb2rPVDN7wZfOuBtw6kDPD3Tl0HH+zdLcTEYsZiLohKPOTgYRW5RWkxrBEVLK
Odr2guvzVZ458BzE5QGZldH7DhmDe5+DAqwcpW3e2VJF+W8NXqeEFztnYTfPlA9kjoEiNThrAf4G
uOPejKCkHuvIgOlLUTpqZRqRoymdp4GqKWtIIdkDyquo0kNFrI01H2rgfatGraTy/Vks1mUJ7rqC
WmWeznDG8xmYO2noq1MARsJZQ4fLxAEFssv04SB1doAuqM4o4i0vZOSYe39ZcGGgWAlGYbylS82h
1Dw3XXrhoM08TSGHePMB06MeBz4cMqDj8RsYvoyPVr9q7ldIjj8rVFZW4HWFkhz73tAk7jf4L0s5
uJmTDhaAETANLBaYnCb3G5s30Gcv8JwqgF1HtshptV24Mg4DoQ/iod36L6UVrFfPp30GhIZR31id
bImqHcDnxAK4tKmMCIgJEu5zwhkH4/UUm38rsm2N7bekAtbaWutuZ6sLHzD3Or77gMmjAHOB8JQf
X8e4BxgDlD6N1n2yLiBa54V7dW6GUfiGVjpgbxDrm1yrfUpTotvTiEDRfyagUNG9JcPrEK96xZLk
pcM2c6NCkh2KLXg9oD9q+jwWESokZccMther3LX+DAGjQPLthYja9+Wyb3S0x4I68e+5CDHSpWld
sj7+/MZ9SR6Vy60E61W+Awcn/CaHxh+iQMKq50A2r9cgdglXkqeyr16+9/Tn+2qmRAtmJsC2IVkj
jQKNk3srCkMxzKoe0CrJyHceQ2T3B0CAjYeXbORsXeEwNCu3Ij29YHlmke8MTwdetBL4mjq8p4IV
y6xdkbDyVuIbkrKqly683mbeiOikgdYIQKkCdCAnd5OSZzUlF3hWVNy2+eKVn6J7VZakxmfg6HgZ
jWkBWYIiLsTv7tcyxwuRqRTcDhx569VWF67BH/Gn2zIG2O5VwcjJx2A0Gq0OW9lsPxlj92oC2jCo
2Sdu6Xzb6Nt3tDmsdXO71T97i9F5yDZZl0Hdvq/XP8cFTza3ArwEMn7IPYM5aKppJiUN3QYp29tR
dgRdpZJrSohOmwqCMwian++zmbIQpERujE32WYGmVlryYWyzO4ifkQa6dZtIp2r1bZo6uqJBIEmB
c529tIsOe+b1c2d6stMahasBwWR6mzVzhEU++TI2f952owpg9KaY60/KEhY82Jy3vLM52XBtmSVO
JcBmTPI3iVwDa8fss7dgwX3MPdZ5ILAh+w7KJACVJnYiviqpocG0pkiAJVqqinhzgFKatvCALRF/
OUaly9dYyw+UJb38EV5Be/G6JOczUwrD6t58xuRObJzA6b0WnwHCeAY8vvsKk8uuh6vOHyi7+UKv
ZYfmPXC+WmcG/YTCwvYad8/kIQYIOn6JaLEA3cBkiXmnTDELOHl9+rcM9qV8er59f8G0jwbwuGDR
nf2IQB2CAcXUruxswDk+GovThi3/Jq+B3RcBJ4g0lAvMQg+tvNAk0z6jNKJoP6NIAMjVqJcGDYwV
1IN6pE6WTvH80P992eRexhM4p+Ou6mxfostN6AryXpCj8/Pxj/P3ZPi/2O6bW6pqlYpjsgJGHPad
Zd36LU8QXaJrKdk9tzQ7HLS7Aeo+SkJPc6tuj8aFOsdEe4F3zmX02nNLF/6SidEv3gyGE0qhCZy6
s9/qXo0hAIElPWTGLyZoG1toPxQ59X19Ro36+dhmT6twM7jpWrEdNTC/lq/semdw6DNLzZNvInDX
ck1/Z7E/Vj+KFaGqspRZm13Cf7an6XIx4eQmr5vObkRh1UK7UvmixUF/PsK5e/ZmgNIkcqMrqgM/
ETajm/6tHE3qLoxvBF6s/R/MoOUESXjslAclua4EgU/DdZ2dZa4qV18uZzTZucTT+7mduccO4oV/
hiZbJR5C8KiwfWfLTKnHCbq1Bacg2EEpSdC47QE4HPpIpgXsDxdIagbmvaZBecoReCOXOstl+Tel
ixd28Gj14TTefNVkG3ECwPAKjaUcUMR8ZUs5NLyoAFCyAv7E8/Lw2Df8V0HJ3AKUcOatjelA1QM9
hOjbFMaTdXNyYkiDOAKFrugyq44t6+t5fuyHNyFhN9DwXojZZmDxqO6g1YDFCxjtodNEdJdQePXn
yMs6JcAyviYWJFGAGCclRPSGP3yF1r51dKnA5AK6ju5HjNWBA/PhQj5z9i4fiTHG+hnu2OnJEYRG
gXANUMD5T+xeHYbXIk5Pm13AfUq8EXQQ0YGqzqBcFzbfGC5Ol3kkMRuLajKP+t39bHse29BO49IA
e9BqijTxjtpnJH5xLt5CDmUulwoaS+TNoGKLIuGUIiLpu8ZN2HiwNebCgNTky6xR7E5IeakXfOBM
MIYbFEI8KBIKiJMnAQsXikPhJKhlBFZVq51WAgHX9SQ6Lb1sQBz9OH9AT6PjVQALA49E+/381WHJ
V2GGoF+BYslO6QZH1MsKyWAD9MaMTKK8Yj01Hxy+MyJWor7yjneufdo1lEnLSScSd3wYktDDkVBT
zhNAI9uIVPq347wqfK0TCBuiR0LmXUK7AL+rKQ+N+ZMkuiVAR0WOPIQfpVm0lSvJF3Ux45VUT2Nk
b/+EUejQBtTkKBkJVjn1VZkX6F4r+IZODp0XC6PkGDqW9bGlNDGSGkhWwnIVSBcUiEJwxA373te6
1g1Eqx1a5cjFTcQdUintog3fp6y7Kzy/oDTRoxyOxAyb0eaQoo6yAbECGxzipBKKq5RKTfrSBH6h
WF0FtKRZlBGX4WoXfWBEhzbiDaWLOAay5H1frNlYdMYaAuuIO5ahczSntA7HGElUuq/wgV53jns/
KneeIHiSWoyM0KQQchDOpoUf4JWn8CA9V0Ter17CuM0CYwBirDbjVJELjR+yHq0ZfQz1O9+hQjDx
sBFd64LDct6KKeTOB61TTod2ykdN8i0IMZDsxBuQJfuK2YyFllnopJS3R32Az45i3Cr8SupAzH+U
8tpDT1lfcBRhKzZP9aiUoh5TX3T+oMptnMYfCRirRN1HwqD8rmTWLb75so5dsFcNJZWs6pRX2rVL
UULwBkYbL9A9dMFGr2kYsGFOihKddFA0iANx3zSS4NuQX3DRxoYaEJrolbDLUO8pGgVJedetpVGW
W0yYk5u29aBF+H1ekVyo8c9MSaAarkDDV28zt3E3ZYHEyE/kMn7UrssmErw9Vdei8I4/JgM8Ipba
5qPiqqqCfF2ivEZD1Pekg5ghq+d1HKWak4OQWWcx0/giJZC6fVVQnqfXfcCKpptGfrCtWcWDThjL
O6GwRYKG8jdO4dDJjoqQEDPhQGT8oegw33ADX1Mkbpq003s/TVydTp0yj9WySIVQlXP0A4P+qkz6
4tWFuiEXQDlFaZNzlmXSsE2kHIIjEdtFlMpTaI9acUnIcrooYZIYkiFZ0Wr4lsq1KuirJmDrThJG
r6mCizd5SieYPK+tBKilIqph0PpWhXJH0CypUKQp2zi34rhl8hcwEEQS4L193vcrx6dK+izIHSAz
gyIW8ofbSlLwNaRFJphuT4klCh+i3+iNEym9yrJ+4xmM6IYclorr+P0ggiUJZ6PO14zXiyCtyNia
NqOyiBIwtuSM8k0lMQQRaLd2BW2A3ttfBSkez4CKpesdvCLzqD1TJEyoR7GbVzol+11qMD5LZwVp
aCoaNBfNKPJPmySUDrqW4dKB2seF6lHb/X1+ycx0ZUKNd6QZQRsvC38yyaZGuR+nXYVOJSR6auI4
urwG0i86R9tmNVyp3CzfZEvUmE0sq+KuhIaG2XWahOKSa8rlukKHeaa/eQaedMFx6bKYCXQAWAFZ
D0TjJJkRxp/fxBtu2gHm4ze07eRiobZNjuwyE4KfAlNI2M6BDuYA6j+/o/KFQHaumgGBSPC9CuCK
BK04e29aGfIwaZmWxjuEsMdBPnUl+ov7L2ldhKbCGD6vdj+d2WYqUvHV3n/1/IW4Y+76GoXykLQC
w/QDhxDP5kUY4lFnR0LUakMT94TN0ZabOc1Stzgz8ySCRAwqGogABBYtQfejpQW4RkAu6d/nLdJU
gCF+lNeMrDPz+X6bQVuOQq7/LI2jvlnSsgYLKEfHNBIjDWhsQHVBxt/Veqe5K9GEAKOKWiJBOctv
yBpAM8EEF0b92ms/z79kdoVvv2QSifiRlIiVgC9BDn/8iB2avMwXdD2V2nYdoHttId02lyS5G/ok
SZJVOOwJ9x+DI1uy1jQEebBxfI3uqqoK/cOFvMijDAJW9HaQkxMUlC7LuTUWFvCyry9lb65dTQVZ
5mKSbfQTk2D1ztDkTeK3Ul13cMvoeDG0YZMZvKXGWrPTlkLVua2KOp/C4lyC52La8SgEcSY3wK7a
KXF99cMr9OIynELUqR0ydmjV2p9gwUnOuSGRAVCDR4kFZY7JwkWBk7JF2dG2IVAqc6IGdX1kl1TN
loxMVkpEsC/kEYxEFgQQtwpOhYqSvqItbPuZNxwId/4NZrJQkUSVHcvAp0KIJL1E75A4fguUo3cA
MhB0FBsIcuBmjQK9knVPIvzSKZjbKKKE2wbpeAV124kDaFMFF3jfMjaaYSqHhJDWBOVYZMjXva2G
S+0Ic7tFRnIUZKB4AAhTknIxz2W5dfjeplLGSssNE9PG8wmdy2yjDf+ficmAckmMhYHiens4OyFY
wj4/DPQPWsUG9L4nCLkQZQcht4TsUZw8Igj8s2B/vImmJ+/W/sSPpSElQ9QNQ5RtoUDfjfbx6uup
KWu+GbbrseELzmVFwbc4uvBnqdVtaYInZ4NmujaOZGAFs6jby2K6qim81p8PcRzBsxFOjkaZ4Vi2
hYQEvmuATxZyUpac5Ubp5K//B0MoEYmgKEQT81SgVig8gR+4AEgwbyxvK9VPOhg8bz23ws2tGB72
yFQDwTG2w9/fgX7kd3EqO8BXcgT3AHPt1Wtx1a7AWYKxKFYZdC61776q6xmBwGy/Odvli7rkssd9
OZ3V26+YrFweSnFQBBRIb7KjJ+wocdMuUffMLdyticnCRT4DPD84xAFWSkko9UAF9aSowS3ILSWL
xsziw2hQdQMKGYTXAIPcz2nlc2wKfd8xryBc4xWzASY/+IotUIlGAGt+LSzhTG4GKiP/Y+4hJ5S3
sgctV5B84CkF7DbAGZ2GPk8rVZHN3YLDRLffncPlGwEbFG/Ox5osyjktfcMk2drGvhvzg4cKar/L
JRAXZUda1lzUJFr0dgrlp1/rVLioVj53geD5SyNLBEEEwFPuZ5ofmhB5u3Sw/Qp+JlA2TWDjREq+
DVQjUYRdl3w08msefgHBT3LP/+m6TFOcv34MZQjl5/lKzKaufrlyOXA+AyI7OUxFPCSApo/gWNeg
KgKZa8YEAEUmjKDJufnc2syGBg4X9xZQZhj9lFYpURiHglIDbSeiHBscJb8Jsm8kdB1oAd3HxnNr
M74VSTII3yJeRlQ8lWjjijFl34D2pA+EXEsq39WBtH9/bmQu9kdSE4AjQOhB7vjbnnQTkXNVLQe0
B8KTiAIlFQp4dbZnakxfBTiP8CoMaN2uCEo1lR65IOFTCi2VZU1cZLSZy7ajhInADhc1xHenXQQA
yrphyCDhG+/FN3dEmdRrqdikRjBYYCBAnzDVqso2LEi/BAKeK82MVDrwHqjgiyjx3e9qKYoiMchr
2m7cz449p9HFr3jcAIQfPmMfemnti1eGay/kz5XfWAHlmPnIzHytAW2LK1X2Vzn6Y6rP3Es1wf0R
BuCBlvprZy4OBKDAhHEMUqdo6Lj/yGEQIzbkgZngd7sroJkfG0Qc3Xdn4CUcIQpOwQ+6B/gJ6uXo
7Xxb2Cgz/ubW+jSf2ruQ70M2Z7C7cl2fWonE0oWmjI47+iVabIsl1ckZoiFIu2BJBOSmkZ94yEqn
ctM0jIgCQEd6KVA7V9Ed39H7cE8jx8N7O6AC1/RrzOossPALw525H8HAAawI3hojmdPEsQQi7dde
RY38SqV+7Qwt7c2I0kHbDJxCg0ZA/bnBuYaWO4OTC3nok6GTBZe2uxyoTqBrq1ZNG7iyUOu+6nAg
cqQWQDZmzbfrmlm2p5gDxWkiXs6i2fJm4etI7PGdorpLtZgZny+iswcpaDB1j6rf9xsP0iZURcWg
3kM6/EMGjcBnGS4UtWZNAEOAWBpIJMiG3ZsoKidQigYHMCaUQoaVYndvkb0wxTOPLOQN/xmZrCkU
U+tKRLoOXX+FxoLh1F/HJq5sUdWMwci2iSVsjVZUoZGBDVWZcAH52VvTm2TnG0vZrfn9DS1wdNhB
qwBsYfdDRkW9YV0po21X4r+D2tfZ0iraUKeiHwjjiq0RUH9r34D+EEkWESoz7zAR/o4FCzRKaw+Q
CSlNuoAbctpuO4p09dUndE2rtEjCCHDpgSDpRLyEMVJvIFT2FgUvz9dirrwn8qAjRfcWiqi45u5H
X0dDLCce1sIJzrV4zZCsN+s32VU9DyIN/JlDWYgvachymqUHIQetqg8cuJSef8boMidxI5CceIxC
J4VGB9Hocm9uPwQ6mehHIm2zIuHol/ytUDTfKj2Nh+xpv4DcHvfwozFkMjl+JPOb8phJcjnwLTL4
NiMDpo9zxPFIkC+8sMc9/MzIf5H2XcuxY1eyv6Lod2jgNsyNkSJmw5Yjq0iC5OELghbee3z9TVDm
VIGYwkyPWh2hI3ZzYftlcmXOHomhKPg+bGFEraxeegTjPId3vX2+Pm9Lfhcm7t9jmT+YUVtUvMgw
2D+DrMnqr7p9TMKd758Ucoh7o4UPxm2u21ycvsnHE6AeitL/bGRZL3NIjvucA7E99ab1Vn79txjJ
j5n7/fvnQ6qjAn0EbMY7gudJA61YMTixrJzzpsdKcUoDb0wHmobp+Mp1ZXLPQEpBpKjNpIUeIkOA
6oOK/D0VPUh7m92Qx0ZIXBB9dioyO0baROq+B48dXrCQg2/s1g1i5RFKrYSySgGt7NwF26SRdEz0
0Sdx8+KjFt/RvhzxIiBZOXpU6RPltR6GEXAvb4hCGlQdl1ocabtayxG+gkufQYpFS/OE3LItfBMj
EWLxMeNSRdQHkMaCVJsEdWblw+iboTSCqtclBfNcdmXfm9eXbHmbnM3p7I6r2ixRUXJFuqeukNiS
bXA6Id85aoMP8YPrxpZSMUhf/3uDfAfeZ4eZ7YShYNqQc8o9p5sVxCTizWgGtvJp8lp9O95BePlm
2CugRfN3zUOIzoiVL1jykc6/YLp1z76gYUX09hbTFmWPCgOFXZSibomwL2IjH4+ovvW5raSKHpcm
WzyLkqq3UqqL7mnwzagGp4JyVOO1bu6lV+/8o6Y44+yj/Iyg2CnhRogrAxcPO2qx+8SvIoyWXvBz
M7MXfKhqFG9zmAFXeSjsZd9oVUtADjOpVk7qorcO2Ko4tdyADm4eh6njpCTMYaEJJRDTQr1gh3YM
aBMkuFBDQGnZvWj7lLfjbXjq3iD4Wky1jNX0+kLWARvu93fMZjbK/TRDSzrnJK1eH2soVu6UfTpS
AzXlp+tbaymVP6EbUTqZiCl/6C2yftw3Q5ZyDgsZVwv9kVyLapiunrznrfte3eaQsri3V4wuRRzn
Rmdr6o5FMgxSxjn+Bl5ZRVNpmuISYBRduW2dMjfjNfGMxfdLgDqHPAGpf2C1ec93oRycc8in8tss
1ZvK4P2VV3/xRJzZmPkenpdXSc7BBqRM2ZOUGmzqZAhr6bDWmbb4ZkHOB68V4jU0Kl2ePaxZSip0
gTpKbLnxG5F2bLbiVUzP3o9nSxEmAVg4zz8wwHU2dkKPcNHJMqOAbAF6n7x9LlH2SPpNsMbguWZt
NnWD7zWxkMFa6Vo9cO237pRgi9Dmna/k9Bbvk7NxTYt4dm2xYx15fAtLSqzXcIH9YxEabfuGjsPr
u3xpNwDGJ8MdnoBCc8wpXw6eX8NtcoKvyAMXYh0A0fcrY0ECLv2Z9/Dc1mxQGXKuXdqUvDPesnAm
1IAy3LuA1i0107Lbcpuv5euWNuC5wWk9z2ZRagIiDyoMRuitCFNbIM/x5/X5W9oSZybmyVBlBMWE
4MJEA+ZWY9y/tLv0UeF0fyX/sRgwnRuaORN5BzI14sEQKUAF5CmaPz66IJ0vX0esGfjHe/G+uS/8
hvaBtLk+yEVP5tz4LFJQ+sxr4yzlHV+FGpeOxYOUOIf6ygnYlDVF0dWhzhwJFwxIVctjqFVpxrWW
xRsvPzLVNt8H2d3I9lpcm0FjV6sSscv7ZWK2AKkGdCKmn5/tF7ESi4SPK95JoN04ZXd0BZyfol3m
t/1DbJIUMDHPUHIdKCTJHFcht0tJT1kAnQi0078FgC7t81XGuDijSMTVWlnfpyCM0HuNGEK25UKL
lfaVuOlFXT2qwUrgtFSXAd3Mb9Ozo8LwQ1nXCFgd8m5GNjHHDY5nuYcuEvgbTcjXp1qhRSAk2sgn
0QYXULzldzxLefzFWIwl7kcNuMnaur7zlh7E358FHOrljIQEghooe0D3AOJ7SOyjueC6gaXziw4S
4KiBNZ0AJ5cGPKbIe7crOadDZtXKfb3LKRrZvQckXVcc5KV+M7SaoVlwysKgTWp2/w0ZyAE8sYcv
qnNvrg5W1S1qk6dJzOh/Pyg8Hqj7gjVDkufEj/1QxpHXcZwDTFMXtbarZnrPV0bXRnpZFhTwQ9CG
rBhdTKajFYYIqLmy3A+dj9yV2XbIFQTf4LgfgUIcjOpIHl3Ado3ofpft1nz7JXSyhPIAZO9RT0ct
cdo9Z+e1FYR2HIATnMjDy/2hs2KZFqbm6eLd9QlddEBRaAZZMGJZFrn/S0tFX0YAl7scVI5fOuaT
kTed9yFVm9TIrTLUeF9nWaMsteBX2O0KbuWRXtqk59Zn42TEalDdbLIu7ZrMEl8L7ylSNqV3S5AV
Xu0yXriG0BmHtBC6vJH9nZPc90GFHw0BD1a4aNR4aKKptBifhdRAAwcQ6MgTGeUhjezkvSqMezE2
wHMLILhNNpCP7L2v1JsIsH9dX4OFr5pEi9EYg2IIkL+zB7AaQfOUTa1sKqL4sQhA3L5W0F86oRc2
Zu9cMyStxKewwVSi2TGJKTLiXqqcrrH78hB6h57R/VLR8qwzs+KWK//PXzB7+6D2wTdjBERFNqDg
1VrliEi9Eo0e3hnH7GrX27UFUPduTauuN0U12RTVCvpucaZBsQBWAVlELDLbbuDhqfqmZwdnENqX
3pU1JgxXFnOBmBkS1Gc2Zq60Ime5XIyY6cEarHDvb/xNZbxA4A5/WTXt75Bc2nyzT2/vG7qWAV6q
N8A8ypiAxXyfrMvzDGAwpMp7QDegl/TmoWGP0cC2aEeaBciIMxE1gUbA9q3TmvLXwoN2bnhe5xtq
IIAkFYiVBoLz0o3cvHbpcyytFBTWrMzOipKNWdeW2EV1EiSaWjTHKlHsMUTKjW0Y8/rB/G8mE7B1
TgXWCIJtl5OZ+/+azEar9cPhNjUrKzBGekcxm2Avbzbgwjp9rLFXLm1TBH7Au6H7flJ0vjQb9iwZ
wNQFxIq0jbw7HrrK1wf2fdHNokvERP+2MHfuOaEPS2S1UJSl3aApB8jxogfy9gGbE3LKj+pBPfRa
Td8Trce+BX+8zhv9BvTtKKt8PlFmW1tE4zRk1zVGoN1a/n6JGOHi+2bLzMQ18dIA3wcYJ/KLyPrF
ZmhmVnZwj+4k9WXcgAguMksrMWMD6Vv01jFmqsHpuD5TSy/xxZfMtkCidCoANSOaaDxb1EDK8YKG
3MN4M4R/ZrOdr8nsgpTkkkOvOerACYZcTZOOISsbX28p4F5g9wafNrzEbgcymBUP59sZvLYfph15
5m9EuE0SVfq2/fIwwjb4lai/SSjcDopF7+nxvTFzo6W1/bl/AmsXRSdlqsUHT692q/izxecKBRyO
mwr3IB+cfY8oVoLg+uPUaV2iDcPOTorelTeicJ9wnA5wRqPQCByWm5XVXsj0QmPtt92ZNwQJnEap
Y9jlLQgoPlefrkrR4mvr/0c70zV3Nt9t0AmdF8FORGuT3epkBLNhRz9WzCzdljI4C0BoKKOOP2ck
a6HfwRdSx8IMeb+FeJ4FsTw21MdHtIFB9Nm9WYm2Fo/LucXZwEZ0TAlcB4tFfkwJ2l5ErYuRTkQz
frv3Dyq5cdfwaEsxvAKPDo0OPPrVUXa8nEyGFaVC7AGyPbQ6Un8vAeQJN6pEG/SrGCszurRBzm3N
Ip0AeWGFjwaEbQ09PHcKmvPl8aAbq4rhC8T/iDYwIl7BKeDgrVyOSvEHVy06Duh9VtEaq5D3Kk4h
t002Fr2b5HLNytS+0oMCSg/rtBMeHsWbR1XPKlyFa6s6Hbf59QAhGtCogJMNoKB5sFqNY8qJGPUh
fPZOssZttdqa5Hu/cPhXNq2wkCHEwH8bm939nRy7nVdOy7kbzbcX86WxOkvZmti6d3eq1tJ4d3z4
NJ6M10J7Kq3eiTU7NlTdu1+PN5fg/Qq+hZ3UrRVC5hiJrleiWGVQC6hbMd0NUaKXaqxgzUe0HaJn
Y0v4xtfVsc9uWcabKF4GeRelUvYYSCm7ISjNWSE7yjdtFkztZnlnocVKvq3wHxo0nrpygy26LIoC
4h702BL4LbMbjBkDPx8Zd8or6K4ls1SEqDCrh7aOt1HdnLK3L0aHTsWmoYq2hnZZWjpFBewBFRyg
PeYwftAHKH6XIQNfjcbIvQncw8CYPs3JsPJgrRmaNuzZ/amEieC7SPY7rey8iE2uBe0px4Tma5TS
i+78+ZBm8xlKQoYhIY0ipxRKgfBHGpR+jfKXr1CCJj6IZNLoqOxyjWHoh/24ct8snbyJe3eqmYAH
db6cCboKvTiB+bz0tFg+EOFTDEHeHQTor/v6Jk9Gp11boOJIq3zLeUYkjg/XP2JxTyE/MLXdAnOP
NvHL2a7T3I2VqOac1LMm6QP19akyrRpKM6BK9X7dbLcn+RduHW5Nq4lbeMDAnw7aKGBScR3OPWEl
YQR5LAEebLYRhWB31RnjgPkGn459Eo4NXXH3lpYbulAy0i7TpKM993KofaTEYjDN905Ar3RPn8qv
STMJig4UpZBUU/Vil2rC5tG2r0/y5NPPrlgVSToEGhPpHdq1Lg0XPe4foeQBQu1MNX0pvPe628cQ
10HnhhDq4EFZiQGmkVwzODtChE/RMIlEmxO+c9lB5kpdUtbAfgvHFIE2x4IwEw3NuJAuB5Xw4PzK
CthI2sPQGqMWjEC8rvAXLGGOLqzMtqcoZVXuB7AyVpq3vQ1Okc0a4LF751UPkkCSjTfRTrpHNjdW
tstSZnDKJCBFB9w0j2ficoCB5IuB2uK2VVIIcSj3KrfPEiNBE2hKi77RS6ag/SeopAdGiytnTUJx
Yei4HMD1NHVOwWudczcEucgl7VjzwI7yJ/l9gmJEhsXJN+yzG1AbKITKcI3xeH2vLkjCXJqdreso
+kwKllbeScuTNHg6nwJUd1BNpbPLlipgyc9lU9XxCYn/Su5Y5DmILu7bRzUCceyKd/LzjsDH8GhL
x/hRSJ8Lq7VeV0WIZXm4f5uA+ruVQuxCLHL5+2cHBSl0oYsbiLYBLkkleSMGvobUokbGXVreixKk
4qqDGurFsMnGQ92u7bGfB/XS/myykYTo22QaHz/Q7Kk/VuTBjXQ3uYvc1/E1km7lTpM/MrDMAL96
faEXXOtL27OjlctDKxQEY49jdICbbZVTJjv2T0Vll8BJG2K1VkqYHOjLawkWRSD0ULkAhnHeltfw
9RAREHs5QlTHQGuybSJTuYnRmit3kngfuTx731RBqxftOBKtS30CNfsSnC5ULFhAC9uECIPZF0qw
G5Moz0H33PVv0dgNrxmbjB+Z7BWJcX2ifl50l189CwtGkCPwqgSEUCn6oMmUbAG47cjfkb7SQiVe
sbawI9AOM+F2J6znDw4RjqtzJUMbnhOQJ7HYKOFD0pjXB/TzOYKQINQRgZWemEPmLXZNrHRCOrQT
BgbyVlWsDUW1YfxIl/NHIda7ONGybC0F8tPZQboL4NWJpBwNP3OVVllt1KYRRYBEojIED0/82rc+
s+I6LvgUsMKjpgJmFND5fccfZ75j2omJ5wY+70gV4P3xtippIB4aH/IQsWu2bRHSqhx1pTGD5LmM
rSY5JaDOI+H7GnvTQvEFnyIIBBSNyEijHeTy+fCqqJGiNuEd95A/gDxPJwY4lfNdpRsKHY1UpMKK
L7dQgobJCfGNfjg8GvOUAOMrQ8MSlOqGU0ZB5QwxRlHnbnrtJtLJn/DfkIVGq//Esc+B92d2LhA0
yXLQxQARQFLAAIwx/2BfeS3RwM/BQVmYNs8S/s+77im0rm/ghcgN1UjMLBBHoHdDA/rl3AaDxLgM
nA/HzyjqWKAitN1NvZPBYgeZutrYfhYbwO4dhI6b66YXrrBzy3OxLDT8JrHH54LDtZHG5BYL9r4O
0E1jBKXcGiPO2jj5mQvC8GOXMQzGyX7lenEj6Btvm2joM3ZvS0NE46GLBGJtRT4t1uppi0fpbI6/
A4ezo1Qro5i4EWznx76mjZXq3k5AN6fG+obGgJZlh/nVkqc/kfK5WNy5t1zDg28iGYblXI9eRS2+
Jf2eaOwDHIx4Ta5+6RVEXgmyOUgNog1Rnm2ltEZyTVF7IFT6Xd9qrUo/PGLmqg5sdOe/jtUaJGbp
gj8zOOcc5UdOhT59i2cXAH4ws/CgbtGlPcgTyLbbv7pP2xgxyFr0vmZ1tpOQ6O7roodVcJuxqVY1
YDn/UyMDIYmEcA4C5/Mrnun4po5CAXgb/rFmxI3AjXoN8kjCO4VAFWaTsMoLl35VLtibTD60Gdfu
qpUnYFqvmY9B0OIIiCdeUQ6M3JdXQ+xHWc4GqeB0Wr+J35qNZ2I+13ynqTJwxcp8EXNQNqHVFFYm
xTzxpdcbi3spnrMNyvhrCfyFuBXvPQLXiUAB/MrzEH2o8czEoAPEkPTEBosan2o9xMbeu3fl3eGp
ylFpxx/GW7SS+6YAhvO7dC3aW7j3Lr5hcpLOboO+GkmUEXxDhPYbVQuCo7B1IRT6tsr8uxB3XQ53
9q4EMRvKzTRcEHRLH5Zn0ScqbL8yqN1Wa8WohWMxsYKL31M7pWMvh8WUgxv2k60DMT5Wd8nyb0cM
J0kTUPEbFH02aQ0veZkqZAKIx9MHXjMTG9SRlc6aRvYL20S//jQtBTMYzG9z0+ecmSsjWQEQd1oj
WprVV2cBWI3nkL1t9veN3YZ/6hCIE54b+BkWgNlLe0ThijxKGwEKKCHttq1g8MohfAtOIAei4rEt
79hxX6WrWlyLexEqUmirRFMzaEcv7TaQu+G6qOMdHaScI0KVULvxae9090gcndbwOgsgsylHhVcA
UumgNhdnMWKtRM3g1zmAJYmRs3qkam4T6DEbo4cxMrxY0dFgjDnY53lAuzyjvnDiZDhgfme0g8PF
O3/cxiDJrjK7Bggk30c8dDXuO04TS016ESAgNuhs+xGjjrKmRLRAmoOvR5VBncrcyHLPJsvPgZru
SMM7jyBmo629ibTWZnE5IsID9216x+/0Ska+GFRN1/fjAnPQpenZQQ67gkSJhzdnOPEQsy/1WndP
ra5SElDhiS0N4xdyb5oY0F+/rJv2AG26NcqEJZd4CgR4VMjQN4fQ4HKv9B6aulQez7tAIRXpZZrL
gdgX/aCn7k/E8hemZjMtuQFwwiNMPer6s7gtPBoxlDuwcNBsW1xBuyxoUGJykVVUJyU1xFMza8i+
yV4Z4Wklz9Ur+yjver19EG4i40HWrD0HciKQ7J1K5/5ecJwSOpRPqb2HKvr2/gSZ0+srvZClufiW
2ULL/SCkaK0HHBuNpiD7MomI5RbXMhZL5x40piBxAHYO6mGzSlVLCjkalFFwanIXqjRJLc/o4Rqm
RhA510e05HmD8PK3rdnDMDA974K9D1e3juYY9R4K7G+BwxiDuU9fIW2/tXPtS1uxupR7u7A6u1Fb
VDuqsOMFZyoBgKV2726lbfsAYYOjsd+X0LF8HUfNt4lWfVwf8NJTBaYkZAUkkCUAUnt5TgK3Tscm
khBpKFrberS7D7tf100s7RIQPiChyQP6Qr4D5vPnaQzAmFdhcPEAUK4KVt5mHyZbfyVluNBTNoUt
oGlBXnrKMs12I197ipwwGEqHdrLh0XtC6/CxAtVHa1MomL9jgyIkfocKKGO8CRX1B4tbmU1paTrP
v2HmhVZE9EH7qAhORkBtSfmoiomVCqP6pBZ+4dRRNoBikcifkqtKjZ41LrrFRcaXD703ohdQLdo6
MepuAIFiEReDQEkEF4NKecS+8YkIYE7WoqhEi4KpiCZ4YIVEH4mbou+WC2PkqTySvseSmMSm5Cay
UTLN24iWk5vBb3KobZdj8wt4/GYzcn1T6InKEEfmK+kBzLjxkc/KFimLms8LDVSzRaYJqSR4RgVE
k4f/7Q+/wkwukSvl8txmxASOWS2rAJz7oXKIiBDbeSyPtp9L3gdPUPPVGpGAvT+tU46OSVtvlZRn
NnEOUkgac7ncajkfNyna5WO2M9ISbZgUVAKATqd++crGXclSqesaV0OjbvSWYKoqOmm1tX/Gq/m9
dBAzuTwJXdCisRPKG074UCgAOZN7FaycfEaZjb9zDdUzPX8lIbfo8p7bnN82ilQNKUqujr+XNP/+
NtS9E2dx4IWIjdgiKwdxoeaHE4IKMhqocdp/dAwoXZyqYepidxr+Xm/NA+RwCgCTMvpMbsGt95rl
YCTVpVjTmMzSV16L5dFKyG2ipjLRd8wOBxEDd5D6RHTEVm+Z05idokcRjUIlZTfYU7IAKqzq0PQ3
wxo2bvrN87BN+G15/oJ4GZ/kIwlER33mcy2iQmnx2T5rrao9rrgDizcAfAswQeNOJXOIB3pCwXPb
pyIC7md1ODQtQAMr1Yvlm+7Mhni5VZN84APCwkZpHnYgFwEbla/ffbqmt28hLLS1779sefOorMa/
i4MDZFLkgKlG7DT9/OwqZ4SRGThvFJ1dADPXn4nJcfmxRme/e+axNUgdy8L0uwfH2Do+AIDXf/+i
SzjhPf/18TPPSSZ9CCocGFBC27V8AAufsxYlPRHlPDmno3DKGomq2b6rV5y2b2/z2thmT1MBatgk
L2A6Mw6Hl1sTaC3aFcD7gMdyvy82Nzdbnur3ckgh0X592Ive+PmwZ6eu98I89HxWnNoODsPXC+IR
KhpoENrcxTsr/3r6lTzcbB0gSE42cgh/6tD/nvU5KpXhclboQgy9feb2t1MA4OoQKB1u72ugH61w
ZRctXjII2OD3IzwFyH421T2IszkuwJUaAe14gGwE0WtjeNiCZ+fDXWMKXfJMz43N5lbtu9AbB4I0
gmhEW1mL72zu1/X1W0DfwRsFRgO0UuBbBY/m5ZlL28ir3SYWkaow8x1ravbpw15TSl7MNSGkR74C
cl6EZ+ceKM6FQmTckEGpuV/mW0FTF+/Cm7q73fxqDf8OlN83GriYndaJ9PvrY1zyEAH0mwi0oGSL
L7gcYiw3iQCxNtEJpbdieB2yh4R5HXjjupUFQCxm8szMbIyMIKSxVAm4vZ6nW9PX2mMIxFRB3x6g
5o3zIFK6Z04K7fZarUkRaFEDKMEwUIgBK1yDisP1D1rcPcCGAJ3KAVExfw9zny9YfpBFh31hbuPO
kppNxuvooJBWavvLhiQIp6kIG7G8l/Mr8+C6zhSfOLWuSKbwxrp2mhptZOdrJG+CsHCLg9YBzNuT
7h404S5NMZ7H5EkCU5lRQeiIuR/NUdDizcsBck75PZp2P70pORVT7hR/GVDleABJa3JEV3KggzTS
uT7FS9UM1JvBgyQLSA2Dm+3ye9yEUTnPx9bSD512KPcZRVlfK5/iXbInW1+C5vjaiV0QoMYuPrM5
e54V4vpMHcMmHA1kP0C/RV/wxtyb2GbUeqd7oy40w57IfU/648qAlxYATUeArwDtBPjs7LqoanFi
OsB9y9znsWoK8bPi3wmgCepTA7xnYZ+D8N2C+8Vgd68l4Rff2HPrszdWDNoxE5VhGvpBL4/qk8yi
9ZcqofYFXkV7ZazTZpo/q/AKpAknjPz4PEM3Km7PMYEkOgnaYeoNNCxLLfVlPQpb9IUreh/qtf9+
3ejiW35udOYDNcGQVjncW/jsj8/uAVAuerit6OazOx6PT9l+L2g3mm1rj2vXxYKDBM4A4APgv4Nn
TZqd4qgI3VCqEuLwXyAp6ZDm1cFV06/Jw07fP5vUCzOzE5OJXhzVUD9AtmXMrTFUMKdMEGqDiwrE
9blcyrYA2g1PFjSCYDqeh+weFA3J2BbEQS6STly8d9bR0krqT/qNu5WjMR27i4HhcYM1nAsIqOCR
mb0y0cgWXUy8zkmV2NP9BgNrOr9ZeWV+Jl4nM5DIg6jE9JzO+9E6ZOJJ6Smt099GN5wu2MkBafFP
0HVZgUYOT7Uh6pWutqeV4ak/TsPM8OzskYCEKRhtOseTbtxyx9zXGyHZBL4JVGtbv8r8RzJovibt
0XSTmZFvvqmvsWhALzpWf/EVyCP15A661IfCGZpNFDyBnyLmtXjvW6VLqxbdGZVewW02vIfsNou1
dq86XPikJJqvQ4SyjG/73CKFVgWgA7Pze6k4llxNSzSoMTS001foFp4q1fR4xLminaPNdxsABBru
E07veD3RItQoIR3kUaIYnQA4Cl9DPrWfuvcPBUkoGoNQbK+ZJ7CZIC8gGv5BfAur1db26Sj92Cpn
azg9qGdxjuoGKEYrcusQNPQ/QkZVqEG0vedA5oePkU+EMSrfWNOu+/FMfy8galIcCuGg95y/G5E/
tPK0gJzp38rIVbnQbF25M9dszG6vNkNxH7oWnbMTLXS/5Tt+7Uwvb8Pfo5g9QKCQHZTCwzGDDIKe
3kJcrH2MsEVosXNfV+6PH3fVbMZmW74bipS03GSLolmQZLYQG+R049KcclphdjtOu1f/16Jek1FA
YBADw3kDl/7l5kgGqahqNoLRumrMxo1jOnBRb2TdpkyAOOprqOD67Bpj1U9c6Ldd+K/ocQU0VZxN
bJKFCZRAsXRh+MKO6Ffj0Q1zkwbchCeuWCqAcbK3pI+A3+ef7G2p6BCsoGJzvD7pP3Ips8+YzTlw
k0PKpmE3VftTk0EZvMSQXSNAPae4TeQ1HevvaumPw4gizr/GPTuMIclGsa8x32Jh1j4lKrQognBT
inr9nhEqj5CmyED5pklHSMcnm0i2s3fus4XCGkJsg/3ggCLMnq7PwupqzEK/yg+aTIbAD7ZeFttR
c0c4zX/z8gdVS6ArtGmeu2AfYUqgzSXpEbMLhrvrn/AzssdKyGBngKsHSRgUVy83ImTAIHiUk86p
pF0gIUd8TI+qoNVQIs9/ETelvU1SGm8KAtUOtIyEVL3jgqdeMAdoaqH5E80vBLncjgqhJXQHSdyQ
VZzN0lU6vYMTgSWc8Hn2f0B1TORTCR9ZUmkb9lhA6ZSKG6m2vN6Kg21EXir1SIT767PzMxEAo6BA
mJgyBBmScLMFEhBVVowEhUMfF3dwV429NvYgNi+CYyi89BILSp9tyZsctNkZKGhJ6kvZrCBf56EA
mhyhfKGgVw9apyzC29nejRhXrkiDJqtn0XrGDlFCqvxCYGllVmIFjQak2mBHJtpADu4dkFW6dEgB
JSHff12fkOl6ODtGPz5lNh8MIGVA84+swwLWLkQdjdgbgLndZGXM8xhgboib3Y8CKBjaiIGhEgyH
AffRu0elyCm47QxSErNOtGQnNBBHr1+GJjWvj3J2O/0wPnPyvGBsxaxiWafOHrJXN7kf2W3Q2gGn
c7UpMSvJtdlr+sPazCXnWEapmQHLG6GYIz0EXQdBpkZPytsEGmPXR7Y6r7PjDpUrts8I2jDTDWt4
lVmwdgphPhDuhFqN298mRr9Kr/G9WvNtA7wFiBU4CVwp3wH/mSvEBeUgjzxWE+XQVrEg/GOGoNOG
DgnQl9zbGsPN4ignSiNcFZB0Aszz8lJrQhakqIDiO6FokFgjtR1uVMEuhiOcSD/+qlSrxIvLue8r
07u0lsgxs0gbgo0G+N1Lw2NUyNBGRvuZ0Pjuo9QMndXzqKhBL42nQuIPL0PQJo/Q6gw3HCsPdsIM
aMOLs1/JWH5FXNJZlSxmpxhYuNsx44FbYslrPoSZff1Llw4yCuHoZBJ4SVTnWOc+Yf0sdvGhQWU2
eA19zsp0QUm162bm6bLvzT15GkCQSBNWauaOtq1bdShngBC01FEn0sIjWDqPyUkywo/OqiGgwBjE
2MtmsCFWpycb1ixQKgO56SnS1Q3kMOCvByaz5mBOR3i+I8+/a75DMo53BQHfJfOfUhLbrVlXgdEj
reN5L3KHMEZINfIPq//x3v8/7zM7/uP3V3//T/z5HfqIZQAiudkf//5fTVWXr3Hwmv6FNuXna/OX
7Osv9/VrHVR18F795/TL/v0v//3yj/hd/7Slv9avF38woAdQD6fmsxzuPqsmrr+/Al81/ZP/0x/+
5fP7tzwM+eff/nj9SIIU2Zu6DN7rP/75o83H3/4AGyVu4/84N/DPn968JvgX/ysGHTic8H/8st//
xudrVf/tDwZP+F9VGc1sUykGsFkFZ6j7nH6E/PRfRTQuQBSAAFejTk19aVbW/t/+kLm/ws/EPy4j
gwxphCmBXWXN9COCHyFJiJ9OHgyIxMQ//vVpFyvye4X+kjbJMQvSuvrbH7Pu6ulzcG8gV47meIwT
UnSXJxjx2pAkDSt++uyYh19xMroCq3cdzxS1XtchPzyGsRfUZjUI6HWoqoGQ995FMXrPoV5f8GaO
kjaUjiD2CWXFVHVZoNmVOPJ7p2QTJhy0UsylUaKB23sto7VCW4itJsTNMEIiOmwq/hZRQy6X1GNz
Bi5y3bilEYeNVyu6OKjo3KfQwSOKJVReUBCw34VELbUY1N6Ka6ZtWIFWcKh8N11tkZie3d/HBkgh
kK+CfEzB32gBgbt4OTtZJXFZDTjnZ151rQqiaU/2QWBbQlovOqgeUWGy54I0+YKEXzA8oN9Cxafx
flNiPCnXeb1ztrf+uYDnCzaDvUzgJVwukAyexOwERf1O3p69LXLIQ16nKr0PLmZJdMjFwIu2EKss
qsDyGSnoUMORAx9Q4sjPlYZGyF5GMg3ZPItes74CgzbaiAgTbmPwJwOfPrre2OhjDC3NyqjB0Dw+
+qXkMr0h4X6XbsYx4vCPJapYkQJYiaqR1ZVneroVz6YZYkTTHlTxkAAaNSkSXE6z60d9wERx+sl2
zCDdkzRgsrskdrO1hr1LTwc8Mjg0KOUjzc4pmLw5cmeIkwLsur37MRFwc4KRx24kguKOxQnvBehM
3XZVRtDxCp7jmMGtzHlyexcFJA2/rq/jZRT+/SVEQVcpZB8nQQBpmpKzZeQEb2BVFFc/2koppRuC
Nw86JOXU5ytsvQq81dLKJE979XKScZlM2XxsQgWCE7NJ5oM0jvKA8B8951WB+MkPsez7GzdvsBe8
rJiGHQ9S06jG9aF+hyuXliF0zU+yiEg540zNnNswg6xl1/LJRxWLJJHtQHVTJ+ZrHGatlj3XAxZG
HV022WdBmUosSCT8aHwMKznPoe0b4+ZwwdbhJuopDJGsFDW/Tfl4H7VeqQx204liUq44DD+2JAFD
Iy5euHAsKiFzhjSG8xg5i2XhPW6KMhuAOs2ZNoI3N7rDGlbvpy1sfGn6L1IjeCkmL+tsLwgl5FXV
MKreIYTaKCMN5fj/U/dlTXbi3Ja/SDcAAYKXfuCMOacz0+nhhfAIEiCBEBLi1/eS01/0dbojHbff
OqKiKo596iA0bO1h7bUK+1AnhGNLvL0Wf20CAI1BiIVEHLqR4Zy+Mmhx2RUAeEbymwRPFSZXk7IT
P23sSfZRqSFXFA2VVkG67u3nvoossd9BrAdhwxwwFlB5AMry5zvWJI7WUWfk65bhytx2qIbxBWq0
xdjqaBfTPpn7M45Jx774tm9Whf5YrctxNwBdaJ/4sDk0WrbFupmvjYwFqjQyT/xVNvh0LvZvjxYr
/eqwYIChOQwLjyRK8RcrJTLeox4Wrb62BU9wFEXhzXY/Qx0X67P5qPH2VM4j+L0IrTn2xyzTFJeB
zBHZtIeySxv/DWs5iJ85Iiv8Aq/TbnOVjVMlfr4Y4LQeYV2ydWnyjzMIY2qDnk3WYdFtb2asjtQm
xzUsaWyxIu1QBxNN5rbFAxO/9sW7uh3N+gnldLgQaLTeasxFIgSFkY82nk/imKRThh2LFClf78c8
FcOPHApayIBRU8/bPTZ0mX2UXOLE6U0JjDEeRSmhkSSX+GM3q1HIw5Kv/fa8Gcrsk9VTbh9mgT8J
IhoCZ6Jq21xhzZJ2dXg0SCk4WIkEHQmMSl3gN4DBi4Rom6NvZS6hKuREgm/mMa/xFZ6zechPmV1b
8844NuAy89MqYIJnnYrGH0RT4tGEuxJf36gLTyONH/NbWnZ8+oQu1ww0mGCA4Dd9Kgt/cvGMZE07
Eb9cLmC7w15aizqcZW557K8KC9A5+OJrE+7MqagTGJGxmMwM6ZRUjl13/v0CmTAtXlWiEp+LfRTV
CGIqYImw/ea1CQazH1hEhsM01zn+w9noB7Gbx07o//zGNE5EHyivM3RNY8spt1a03TLMwUK5x6NX
yP6KS08V3ql5mdW06xxmDioeC77gnGm7S9nrhfS7uC3DEylh8Nr8WOeYltGzCa8H0xW2iyoNbi3a
KYlNI+pcDA/QRFeMHQVFygnIzkwkOFNWliV2TZOAUhSpnjXCD4JcPK7Z0TRQnaaXJF25/zYNq8Uc
QkBe4PmAQxRx/Vj0UY452dhS9O6izoG84DsISQTfTcQrxd/5HN4iXkKUY77eTLS2ENNWRId1Z4mF
FTjojVq8jErqsH81nVJ8ago6UXtZzjbFryivUhyFRdACn0hjGKyxTpTBkDzeHn/oFhHGkpYtTfMd
hJdxBJFW77BT6Jbn6dmiZx7DEwMvgt9W26jjt3OK/qyPfEnxYVdSzzAskZZhjic7YAaX1S2Yzg2E
hvgliFqz9CzMmmJ+IJwRtmhwre3TWEj8e4qLHgeYCQPbANcRnJZII3Kcc6/9FowHmq66L2Ki0ASq
WkjN4Uc1OA2wEtkMv1FWZoypfWK8SzALrWLj7M92jWYx3NgebVwUvQizxvg2+GJhV1POtdmPXbnF
2Xkt+mzVEGx7KtsMnAx79GqwYJnavhXbMYemVdaVzUiPpvNNGqHau/XtvrERJBwy76EEvStmcL+m
h3IIeWtcfciC3ULHykKbrI1MP0W7vBaU36m45fVcwVcPKyy59VF8BAR/tuSCz1HP0bKnJwPaibWf
Z+KuunoGL+m5JjPWZkoLrrIvco4lXkbWwjcKlYepTuWtmlW5QpM74pCUOcAQw9wcDG0E4NDNuKiy
rBb47StkRpLctOeagvCxgYBIBzObf9tcRtCADmPr8c7o5+tAB1Tpdm3b5rpT7QJmCLOWc9g8XAST
woAfnsZj5+uwL6NlnbGHQBs2dc0VuBY3/N2U2EXHt1tGYSrnSWKW9kOH9UDSOCLxMt3OLk9gcoWc
FqwSmKIS3AXKDw6/VU5RsIILJh87N+IQQ7HHyIwO30QIM+HvjK6DXerQ6r++K40IHmGbLg3M05iu
OebPtATWAUkGhrMQJ2bGhrITaCDVBVZ/8tlV4Rvs9KKfNwy8XcmCR6dxv2L8MJe4jkDgy3DLD3U2
4uQVaR8uWWOWCdtxzTOuCC5l7WEffNGS9G6NvB5BfeiHDOVHaDzjlQqllQY0OQneSkRc578NBRpY
bn7HIbD6YXIcuo5Veeo0rGp5aFrhKLlYwCGoxwqJmmY/1U7WhzRa6umxnla8PFe4/D1agRzDiJlw
BLOkhpbhYItlgzt9LvgSZvD3th6gzYy/86mi2LgbX4PjnCsSzP1MClxaMcGupAfKdKldBa+3iXA+
ScNxclM0gbG4cm3MxtuEw+zu57LThqBCEvv8M5Gu14/RsPZP6BgqBfaQnvh0mUuka4+5ssv4bRxw
x1zpZiDpTY2R0p2SI58+c9jc7dgxqfrvqeg3/TCofNBf3Bb37m4rCaqxDgSP6mqkmRslAB+yzMbd
lNIUNTKHori91VNbr1B/HqIhvqY9rtVDXRiLQh3WCBVmtRYT+GNbaXW67pq1s8FJ3bTzfZUyDzKG
atTEm09lEi/pY94bnwJCOKUddLHKPvHoSxxLvH+NfVo35sK0uMkCQVfvtm1f8n6L9LEOvdVXKw7H
UuWmu3HAEo5HW7KG7jM4aNtTI5JW4eLLDbucvQcrIU1NEu88mq2Ur/LGzOWeqATtZ0j5J3rXZH1z
Zgk1e8hqu+2qLmUUnWIXtwn0/tZYGoDk+43v2ppm5H7sFDDQyzxpoU4R6DjG6VBCw2B9QuWQmhsy
G0keUvAob88GUkAobOo81+83Bv0iVfUmZ3o8FWvWbGsVWTbmezBM9t2p5kasxwDAQQWq7BRNAKrW
2zwVX+MBSdvvbTIqu+673PjpRykyuiy7hY0K4hB0zkx0MrWcsmK/gDuyz08AT3X5bRkz0nUnm49w
a9sfLRoNTRnvFNrjErWH+KQHbVpODRS/bjVy/5O4/+19R76v8/jBNYNSc+UUDxfqOFDUrN47n41j
uh/BZl5b+FMRBCXPKH9n8MbqyOHA6NUHX1MSLeBBabracK2UMCQ43FMR3EeNCxzHoU3zYOGGLAoe
Jie+juuj8L1r+vBioyuutqkhcEmzdrK4erIW4g5ICcmsSbaTZwy/iVSqCt5fPnchcmAi3jBan9qh
L0/LNPD8YyZniaHEI2FdeWqIQa5hXKYMZjKbZ3j2RUcwSycA7+EFuwi+G9mV3o2wZaLg4dKoiasd
7vBhzqKDjWW+0TOA+mADO0touMKmDMsQ4UXhlxTIN2XZoINBHPoEd7RD4hquifOlwQShhyLcnMXk
VoxUNy30r04L25jaHm0Knah+p6BOgB+LhKpxluZMaYx/BvkpLEqXMuiI7hIRlxiRrMc51l9KXQZ/
tawtrE1iFp1/dW6S6pgngsnrRgmLa9GMY/Cl5MiCy9KWJsyRUTI38c+FzCA5B5lIbEGqhvsQeYOK
jfWKuS0jDVX4G9hwH1ykX+keIJrCLfX7BktjhXnsVBQyFnnpwuhjCilXshubVJTq5DkK4T/7hWBi
YWZEGAEKfdD4Pf9nJjb0xoC5YKQbPFL0keAX1WDyId13sfQQc4NDFLYiB3U6YpZhraG0oWPknl6W
ERdmHD8j/FvMUzHVK96YChljjZbZsljfyqazrr3fnIjq8pPtWCa6Xz0vg7tI4Y7apw0diXireBtD
8knrxfL2YoSOCH4rMoLDBXeJDzFxkU/YLAPydfG64y7SzOzTLoGX0iSoncICqlHr7ByNDSA495tp
E8Wvc9DXYzx+S8M5oFRHeFUL1gb7BP7tcESmYQoJLwmpVNBFoSgGRy3uERrzKQ4bjKKZdUpOU8J6
+NnNy+0KfoIGl+YCPmYcKEpHeIE51cHfNHnYj3UvBDzrCDMgftYbk/iAPw/fhleit3vXFwzXZdxi
XAkEAllwDVEda4IzT8cw2pfj0ZkM69IvkJlXJz3D8A3XdKW2+WwL13B9zmLWMZzqCXuh33EPn0Ac
U52GvdvLpJQ3g4sba/ZNPxfxcokfGCicWqc81nYhdsCz5KbxCtFoecjBxMG1Lq1CyNewkusvVi8c
8pGgbBkNjIt3Kb1OXWw6CaG1BPtsiJIQBIoxQ8QGCfWwIHOKLoJ7BJ5YZ+OzzV9RlyB+QiXFrxZF
Izp1X2wbr5iU+sXzmZvIwteYVaHxtnwtOzgGvyPiYpMlHIO1aSJEX7KZKD41iFn0wRNC1m/ULtN2
HxEbRTvaji3CEdvqZibnIh/p8pRvPV0IqDlizD9pyxB0Q0QieGF6jUOQz0odHPlmVNgf9Vw3WDUz
IKELBFZBNrT1a5tJ+CglsBbPmPVgcbd4Qsx7MbFRgqwB8QO2U57h8Ujt1VswlSNscn4e0Vhh2oNk
K7b+OS7iFqFKV8CPejl60vbBterJUMqh8pPq52lvrJ3DxpAupMVITX3YkqifO3kXgfdVTpiQLUTc
WUkMJtLFLBxxRMvNeJPnXQrn1QN9f6pbuS7v8pVt80WxrHF/LuYEMQUuNpLCP6CrsTCded8p/EyZ
Gg1bJSYZPNFEJrDiO/cSNYK0vsMpnYSNYaTg8C85+DKAXgCbDKQDMe0vgUVfb2HQaludb3Y4ZZ6P
FWhTEPGmthDY6AiSIux+10qJJeXxEoa+yBU34WFtl9qYA0GLUHfDRiRH8MXNY0f5pAsGy2AZSbtb
u5lzWeWEzxsqAy2V3Req1hCh+xfLAeGZ4OgOcRd25dtZo/9LzggsSgChoaCDKuzrlCEkdApXl737
utYmxJmgbOrbbE9SP/Ugsl403vcfj3ydOUSaKtCHpCGdl4BfKPkzq+ZHKYvI5AbKWy5Ub162Rl+Q
kKt8++3+fhTqp/Bx0SmaIHn+GpWRtM24WWQnvvK0DvZJQWbawimEsYbtevtZrxDo4L5CmpqBuBWq
VYEh5XWaco7iuXd9R7+udFgQyCztkGAnZgBq4xi2eohxF26gVOy+LDLNZiRRbD9BQXg06Mu8RRYi
VDZKhLzB9rxY5t+1D6mbECJIls24E1g+OXx6e/h/TRW02n+xPEHHM45RBf5zVVZdD6ZxLEMRNF4x
DlxQISzE5YoQ6u1H/bXnQLiIZv0M+jbIqxavU8dwo3gi4UB9KduCLv5c+0K453hj4YjkdeP+ueVe
l1CAMAA+N0kyPDO0J79KVutppkWDWsGXMQUceIMTgsN2v3BY9ocGRJM4ymjTbWDxFo/PP/qERfoO
1m74l1bb62lG1TQD2USoquK4xa93pJNmta5s6GfkJBA6+rZFlqqQgH79S1Dv9SwDRhfhbSHsg6ch
OfYqed3BMSwoBBk/L1Kx7saMfQjNuUCkdrboSMFd+/ayBjzgf6+YJBnKYGjJLtC/hCP+egcZUWww
Jl5/1hJ1ovagKbQKpwpG0WNdaz31kKpueePbcse6rMXN+PYAfgEV/hgBFLETSDejvwiw3b/4ShAl
tqHVGASsbeQbeUAta+sOyHq0pTi9uC1Wt8E1ztM02O/fSXGSmZDyGnIjcS+4l8kZRBZSPEj9e5xi
BXwGooWtLySuhLlzqoDeIjWkcEDHdAbWmrksXJbWL5AI37d1hINfUVgn+CKGLUgexU6vDlKrHVJ0
hwLOfGIuOErLxbZXHQm+1Wzn4HYRnTBEMTOfwnWejxy+DZtpuOLHUY8YFntJ0M9w7WE1uy4JTpMo
zC+PL4mDs1yLQcCSRDM4NpEea4RGZjKxK/rMrlrZIS379vT/teGATYQMWMYC4/LfW3tBZNGSaPOf
VDtR+KzNaEIIVG4meAC/U9ZvPzKc2z8WHKYWWt2o0UBvqUAv0p9GCzUnb6a5cJ/KJg85xoWXeXeT
gWmpI7egk8QIqrQvFwRRa1wHp5D0QxjN28N4/eaUglsdYpJ56G1A4f1VrVDmk3RYy/ZTp5D+vAQF
sRneJyCw0dfJ/K8e09cWBPzcAV4J+isAx8HN9+r6zOOoAUv4PH+20yi250ywsC2EANblX93Ur1CN
4dfRdJOCiiPwAId+ij/nt3Fr1PfSgj0VQOhiXyN9adAejzQqIl0uHG6HCgXvAf9hSNhgX64ZLZ8R
rGW6qEakdZGCQcgT6vejoz380HhLg6POG0QoLYMR+NYqgTaqXbqSkAYoTK5wCG2RhzRxN6A68mRJ
TPFypMtwF6HxLFSKYjsEe42AoFunC0JgR/sjGqKa9B8wx1fzjTkAIVdosQpsj38XgrOsMeWQL+v7
ZRDhZq4VShVdRZxC5Pz2PnrF+YL5hgEDYScAFxAQgx19tZ/Bvo6cagyl+SIFcTmetWRInXZ2Cq7+
AlMPE/RSe+8B0sEsyFWGLOnvT9ouIUNAXITJzVKIm4eCRj/C0gFCXCOjQDqxEHA24ajmqGCNQ+dO
ni4ImA6drBEe8w1GzR5/F/5QLQpFJNKLBGdnKyAAao/Qjw4LvmUCTyG/KvHsJTVhY2RAzZ5kbVhJ
EcNrcRWzMPxqDwhTSCz/LqHhRGLvCtQ8cO/VNbIcFNj6wSEF8vaUFn8uH2MBN40uVwCWIAAQoZ3q
zy084Q1sEY31t95S9lFomYGZDuXRc94VY4ocf2uOUL8rrzyYj+v9mNbyPCRd/2wbDu4JWSwSRdMG
Qn/EF3OVQ5b0fY34db7v19m2u7awyZmXAjSjLPpmx3Qeq1yTFvomrMnvbFarqzbi8w1upHZDtN5C
7Y7Mgn7YUEe2l7V2IqvQwRele2QNu2eyEYPgoF9bt5tLfZ/iVuqOaU/oDfMaosajnw6oiffPLaAJ
l32foEogRoN0nuocSngm7j8DB5Bd+bUhvFq2KUJ30qjZU4L7+cvYqjirap23SGE083xKhJRPjtHl
mVMKlpEiIqncE+TtPnVLOX/vyagf83Se4RbVy1msizgGQQkwqqNetO5WV3JSLelgL3upwGlSWiRs
WiE+LGBLR9a8Xrq9cVo9bWJBSiyNQZgiCUl30JR8lxoPwhNv5s8xQzNju2TLrl3z4apjAPul3P9L
U/KvDRH46FFahqeCetBfbvqSzaXqUj18n6REPEf7sVuPA42BB3t76/1y+P/P7YSth3gK2i1wh8oY
99Tr2GpNhi6xgKt8j53CVqIJrGilEAfw/dr27AG4/vqBzzUZq6jPynFP7cj7k+VZvl/7QKwIDFt+
p3NdXkoysfe4htByhXSbeR4G3OmJkcNYJSZO30VWyJ/DQqF1jazlO5v45EMpEL5VsYqjcdd0zR0d
SiwvYUOOpEaHElXsSuSbdOm/C9UYZNgXfYybLPoSrYbuNsRV/yMX4deM/Jp9uGmBVu41lEkh9cYm
iEN9x1lZ78uklt0h75URODJR/v7t+f/TOXh5GANIMbhYoXXi1UVZbyncal3K73nEBuCz1ugplsht
V8PQ3dgU6N/d2qjhHcqzrPuHL/wKTY2HBzcAbhA2AHhfktcuQUzYvKI/dvueLmGXgeG+PVEl+vO6
rV9kXPafKCnBKpk0KHpMmuTnVPpM7t+egixYtz+2ILoiQlQHMCCAY2gm+tP6xV09oHzQsu/NgsIB
0mm6q1b0/5f7GVUSs7fpsJ7ZYNal4mQcUO1Rw1khb3Vjx9yaqmcNudtiNPHRDWQtma7LzwNHPn2n
O3KDDll27ak/STrQJ+RA+ztFsDurHIUxv9vMirKLUHO9Y2PJHuA2WnV0Kf/pc8FvKRv5qUOm+Mwb
Nd4NkCE1e1XPy1fft8v7KEu6d2CqxwWRr7E70sS4BYQuvHlyfdmKXTtFeIF2jUt0PTYoATAxCRRC
cCc+phkprnnr0w8xstp1haJDtv7jfIe5ez23YBlAuJ8jmgWa/M+5XZASxrqz+vvE0+wWJL7ieeTU
+303yeg2dogl/vHEVxQR2FWQKwioW+CRICgBaNyfj4yjpNcDrs4foPpIL5E2Q1dWvXhyhUSlOKIQ
YWDpIcf8faRR/8yb1VxzXkbviC3/1a319w4P0glBpxCQLAhUvbZuNEGtrVtd9wNSrxGrSjDQfgWO
wKMuJeUPeO3s+zYv9UUuyVdvhZPAJ9px+H+YEsDj4ZiBh6eE1NKrKQEWZx7mjfU/6iH36M2YW3+f
b0vbX/M+hzzXZsunScvl6PO2PoxlvUL8Rdvx3EK68+nt4/YqBfRrfUCPi+wlNieAca8xoduwOKvW
TvxoWJQ/Tnk8PyQ9IXuG1OEVrpjlduknczmmcrjoVxrfGMlwJ7DerPectQUgr9LZa04W+hPY7CkD
aQXvHt8e5S9qhj83LoIEGF8wI6LXI34N49RuyOaiwSI1K0pDyLio+rPS4CzeT4PPKnBVdMhNDaru
K5Mhy7sXbZ5hvhq+R4arLHcoVQ/tXqucfeSmtyFpj+KHJHN70+V8Pk+Urrf50jYXTcaatFLor4Rw
pY+TFrnpaFgqHRdqVwxbNp4INvRRdIbcQAHb4guOEYibYhn96uCIiIyPx8bB79qpmHfXAwr0iAXo
ABK7fuolwEBOoPqOcvVzZpFUgBc5P5pklRft0FNdaQagE2wICn27HPnae1py0OcyQDxX1KJRETR5
3zdg72TjjRvLea4UH3MgootExReAFTl9ivIm+WC04h8X6czPlCccSTor6n+lLF+1lYc9lAPBCaYQ
sPXFCCpfbWg71H4op3T5gaz31LzH7ZaB6T0BW+AyR/Y2yS1auty85cW+0Jn62W4R66qtToI6FVPz
c1b2zXXEXPc+0emCCglugaMWusdhaAQD8RfKvS/H8H/UNYHaGv75sxvizz6L/3XDvwH1on6aN791
+qFCl8L/H30Wv6J++t9OYGjm+KPX4giXTs2vmi3+87/9brjI2H8hdgV5K3R+g4EPbRUvDRckT9BW
AYajYEbzDGRqyLv97rggCZoxgulFKh15EFg/tND8brkgSf5fuJTQDwlHKxDpZ/+TlgsM4Y/bLkdv
JZTB4LZhGIFt5DXNrGfdgoJOgHKkBu34MU/fjd7zqWp0i5CP2uxuM7k+AVxn90XUqS8A/hXYd0X9
qW9yfR0iftDnAnLwXsqBQZgignr8RGICBFSh5/tu0f4A3B2avlo11Q90RkG9moG/VZWc1AxcVk36
E13H+EZ3ETnUyAF2u26hY39gU1TvTC+GL0NkkUGDz7NcEPRHfEIJorguAQ76uibCpPvCFv5izUXs
kJNS0edxGsQ5S5f2fVHq5MHI0vLDZMoZcJ3SCXmNxHhGq9UWRJ91z/mVBm0AepASt+y2GMSOVc/F
MKMxj+hdypB6rERusvu+lF2zr0mZf+imlZ3lVouvddewZ1I6NE6puXwmy+pPxbgO0xF8fmZXE6Lv
YCbfbaWEL1535bIHBra57ccInF3loOSttYOCFDwDU0Js6ou4RrEZ579ZPgI2op9XNvQ37UL0c705
+sjzLb5QEhsEIXhMTZW2M4IINGgyAFo2b/eSoKMN4DMPyA4plgePov8uSRpcpmIFdgK2c1l3CgwR
zG77uVkvvLSXaaEvGbqiu2jdUTUcUTG/anPHKifXQzYO97q9W7r5C8q6ICAqDsB57lT5fcrb+zEV
58b4U11/S/n8Y+xh/+txL70KAkOySmNzJRdgdRy9Blps7xOotClkXXP7cWk/8EncemerFkzMI2se
dZzddix+LLz8jlL+HtDYL3JsrxKAl2p/l0Ye1WQIhkMFh3c9cLj5xbBelt1yRlnvI09v4019z8Lz
kpVXxWiOqXrstwEQllkcScKuGw7KovkZMJ5rFJCPmDAkkMU+T+uqhp87tdnZJpeoCH7xer1X4ipd
wWFhhkZX8fRJ5H1Fs6K5J4krqnLibs8INEMHv3yuUbatQObx3ktQ67YlLS+aVdPrORX2xBHAHzgB
ogtwk5uRROh1yOd1n8SqrwAdc4eJWLuTwNRWSdwPp8VtReUHsGxOEBDZaz4u1Som4H4hDvAzYcOP
qV7aS71EGN0oxgckFfgRXSz2LFsA2+et8Ehjx/zYFQs5dwNtqsktaHKCM3GRcFN8sHDDDm2TUnxk
81PRJ7daFwgUOHIAUWGbCzTg2EctEPN3PSvuwaG/3cJd1zvtpovQobA3OaGX0TBAWSNOoaqBVou9
XIftds5992TMjDqs2MZq6Eh0ZIv1QBKmH4xx36c4a08GjhLkXxCY8PYE5PNx4XPPTqYADi77alKg
wkoQUsXrRdqZO6P89gH9SemDotEp4eSsI9BG5O+Jyur70qNGuOuQjzkoFJgv0emxfVQt8PlVlGzg
KzGC3SmYicu1XNxcoZIu7rkB2mJXDkPzDjfp+gG0+eUHR7vsWi1RUU3LwBrAChg7r+gXWfYrFM3t
QcftfN2VRav3atB5tSXR9L5viukZYgNIfyJpit2BcnK5A93yLSoGYq6icoNyL1D9txNwllU2qvbB
NmSf8wXssWsff6gddkrp3Mj3BQC6oiKDBXgMfavRHjKLHfQjt/icAf1z4aBtcjvGnE97l46b3lE3
ouPVQmrVT1yuVQJ43znuY3KhFdmOEfodyk+eztsApWmI3G+ghWnY9iHCxnwUW9Kc9DSlFQoLAz8j
dbHpizlZwE4xzOn4c3KEvDfT9KzSrZkus02IK81DWmPWNUceA5WJI7CS0wfWQV9FSUKv8mlbHhPg
Rg+zRs19zOCzuZzzQyGVRDFyvsucHK9Zv6imGnhTAH+ayWnnpZ7kpbTA0+IcCvmVrSH00CS5pdum
9k299XpXgCT3UBZbosEVrpGNS0Wmv+dZ219kedwANJBFn4wrxtu6N/IS5CD8OkjtfUU3ds8q4FUW
wEq0sp82lMDkHhmOeSel23APTNHRrfUGpAnoTXOLOwRMpLJKrOCuSrtmuVJu7G6pTPJHoC/Gy54O
xXHVm6mgP7o8+Tlix87MQzARY32I+wVy3oBT3mexbC6Wlf4YCPcAtcpo2aoO+dNHJO1cB9D4BrKF
Gs0criqZ1HtrvPjAoYvqgcRdS6DRmTl6rsqLFOHpAyA92Rm13hIasPC7fzaRnm5WYFB3DumSR7yK
i5D3pPlRrWtm9xx1zCOXbLhbPMgUFpUhdbx0ZLqYpqn+ka18OxSmBjXFJsqLXkT2CsaVHkrOu32K
eiDJ63Y3B1xY1wArSiWkCrky3TXSxPN+6rm8zmbKf6xoW7wojEt2YKRa4KcqXq1DNgCWbdfdMBT9
VWqQU9n5VaO3D8Dxo288OOdVY6/TDPlSkGmNj7NaQa4glTs5TaGutikIZqBr5ZHFfXcgw6ZObgYF
M9q3ssuB9etllA30AgX6jED+Tsd732myq6dkPQ20np9d1JTXBpLWx3bCvR61nl22CV/PaDZZPiOO
sLBSdfmBz5ycejVtB+qQ8QZGEo2mvqVHNovkROMeDIRlUaJMlUzFB8pVdxoSRx+IcsMVN+l84Ula
46JyAYxl2WUDBPpdTbd4jyi2OMG9anZFPMWXQjDAqbvKAbtsHlOgBG/7hEAtxGb8A/feYynL+TPA
mslD0g0gT2koWgp2YgP+dO/9lnxDY9166Rg3zwCWAwy+bMslsNbICmZJ3H1tow6j7c3IIe8yZNHX
khJ/2HwDDegR1UsAXrK7IZ/G72RpgSAF99cFAJVjVDU9ADTbUsrDQNf6ExYQtEotJebW8R6wx4xs
1bIyXGZjnfanyBP1Ppkj/a4BsHqPimf/Y4MJQll1WUFSlcbzRy3qaQcUsPgMIF4ONa+yzx5BQMef
BqfPrMvTY0FYPFYTIKA7tAsWVzOJyKVtwIiCtlPxeeJZ9zDOGTCbuYQUM/Jz3Yd0LpAbEHDeq3FO
oquVx7k4mmUDDpNCsjkFWvPCLdtnP3fNsCN5P/10NhsRna7NDrim/CkGqBzCfpsEfTz316pY2Hud
Fs1li0C4alEw+07p5G5Ty+jNlOvxMYJ9vQcsdzxIEZnjBAJBi5pxOj83IAc95IC43Q8KHhlHtPsk
ZYMyM7iUb0s4K1cSwIkLiojVd6g97NP/zd6ZLceNbFn2V+oDGmmOGXhsIOZgkAyRFEW9wKgJg2OG
Y/z6XpBU3RKzStnXyqz6pe+DLE1XZEQgAHc/Z++9TmTZm0kY1VPVafZjKSqxo5+YvlpVpM5Ki+Wd
ZQ/FTks6cezUCHzLlGaYTtp6SvHkTmItlnD75vaRk+54inw2Pr0qulsRJ9qJMFCOXgDYqZyBdHVG
nextmVr7VPUDJiydQROEjbdaZRZ6QIuJcQXLKW5rGDS51Q3B3GGtCBcyQC9ENtXNjLyCe1lXtzo6
/DZOoyo0JDe+mufmGNkDSxhDjExiBXOeXau6dp/1WbfvsMhPr7rLIM5e99LDUg/GxnQ195EKyNsb
1lJvfQumZrM49R5DXn/I7bE/L22EPwx4x1GvBicLGiN9hw3HO7k9c4EDuiNFOMj6FZAJctUH0mzM
iXNa82Db2nABTC42gxEbV8+JdHQOz7pvqeBua38uuGxtb7wjU+5fTaI3YH9oeAQauTdiZvHXQs+w
LzrFfeawkHtxbRPowfC4sXrXeoYAG+2KjESgyDN2VWtg3k8tBlarPv0o02F8cKPECBvNL981ptsc
JnfI3wmxaDeYmYed1eSwtOXohq1tj7vFnvst8vsjSb76VkVeAbfMBxZPbsjdF3HSvbNFKtH1aO1q
UjkHkWQshnHTR0E2GJofEqz2D77eLXeEDPOryii7WMz1DSyq+MltsLUPBgg4F1LIwVkYKRhQ0Ymn
yB8FDZ3WLS+lnA6qMGYMvbpNvizO9xl27JPPFn0cykk7uwxEDrN+YMB7jQoX+imAymRU/SGx8+Qe
GYhNOY2d0CtVs+/qvEIOyUpcngn2PXM8zHDaMUXVe1Pz2m0/NvreToW1r1K/DI3a7MIa/91+6trk
jPVfv+hLpG9n2L4h8XH90LW0jTpNfVAunqwYXQ9zMOE2YqvBpLk4QMuxx/Qfx4e0MpDyouJoz+oR
wwjtpsTWgxnrLPzJfHy2esu4CFkA+iuMZmvp5JPKdnYC140Yz71E3s6RzPdMnNJ6tGpRhZNRVds+
n5kHZvXtjWzzZIcLcXpyICcTmKHIf2whFzz0k9J2E4GUTT/a5S1BQhpwRZST7I3NZ62tJcr3LCDk
6T1HoLQ4V+T2bmbZ5ztLxcjjsadtynw0d52X6TeL5rr71KZST/LRKYJmTpygZeMJ/NJS+75dGFMv
42Y/lcoh/xRvlri69l6yHEsxu9tFH2+X3txnczkeB8eqNo6mJNdaeeGSZ8vFxk5/K5yxO2lKjBvC
EEWoz4XGjMY83mqaQQWlt+7NMmhTFggBsdSmI7DVloqiCyw3UsBgzQdXlf1T1JTaJYsHYmJNop8b
20Ei9bycSeFxNB09rUw4u8Iu1KaeJZOwJ4ct13lQLiPEFxInB6ZdMN27EGwP5Ifabd2lauta5Re3
iqk9JGkWrKnNpUPvvqvaNrrJMm6DXCXtlZ7ZGIU1DtyASmWEteZNWqgseEYtWbdQSDM62RzxTqZe
Xm3R6U/2krrfSFsYw7rR1i89kPNd0pfGmSgKts9paoegpxQKycEizWvMjsGtntxJiQwWj8WlFx2s
KN386uPjYOahNnI7p77aMn6+vpc1wLOkq4tiO7vCOEjBWu4tXn7b0x3aqMbD5xsp+zRgPN7KTFTb
WU3evokMd0e8k2dHMnGVu06lEHU0cdJi6nY/HZ3dkiXWQ+2iAyVOHYdaOtkPmYoorWa3uk2yBk+w
4S381rR+UjPxoK4uu21n6zwZgq+eFobzc2zXv9RP/L9rFt4NX1vVt1//7fJad/+268svOBSr8m2D
8Tdky38ro+Vz1ZeqhfgS87Z+I65gI/oDoaWM+zTPf28b8hM/G4Z0BX2chEjLFGFgNdYZr//eMDT/
Ysz7akN1oDUIcyUv/WwY6t5f9BYd+Ku0xljzTLp8P/uF/F+E7Gk84qAD08JokX+lX/hGqeId4U7i
d6AQ6YBa+N/vShUTQEjwOrG1oerON+w9z7EPs3Guq89kfD95qXftm1k/JIasT93Qx8FsYVb45Yrd
/5A0fuWOvNGo1ndhcxVwkRgWSr/1lklv5QMdV7btDd4Zce69gakkNJ6z7HHSOgxMWkmowaWZUlY3
VLnj/h9e/3dL5I/Xd7nKSK/gYOj5/n4VfFKIetc31qaw2GE2q1gc1pZs7urCTqaA0lwVgamRQEIc
c0W9Sb1Gs4MFf+GOGR4aPaQx5fDexLgDPJklG6chbGOQZDzkeQ1Y9fsb/v+P3a+go1Vx+c+fu6N6
zeffHtP13/946nhGVgojDw73FNzflcz846Fz/kK0IfcB3Ag7IgrO/2nSW+5feI8Qgg1MIDT519b+
z2fOtP/itoTXw5gW9Mv1If4XsEi/32yMwoHqR58efhdsBp7+N49cZRfNonACYDZQ4zlzxSu5Kp09
zTAPi5F1IaeX5B/McZgo11/7i5qIMQ6jC9KDbSBF6X/zVhtWIVs6toJyjtPbExVYVh4LzavdDcdp
+tckQDLnpgK5Vt9mmVe5d8sYYUGSllU256zU7PZkRijbO3NoPXO7xq2ncAAFsRwtYoPM5ANprMeG
DtVccvIKqzbxq12W0+N68XKGeMG3b5v6JDoyYxvbzOoSQWANQEoZmedaEnXDImXUz3Hcz1+0AdZE
uHSCM4kUfhPAbhw+DDxew+pOWDDW+MnY3mecpR8cclAUQGO9OCc4QDyvdpdH5jFffIuNvF/iveY5
q0iKGM48xnVRNLedb/IZyizVjaCRzpCFWJLWlIs/yzEj8zGnxKSWNnXPRLGcNschzBh0nmymqh0V
ro3iXeenkbGht+HvC73vr1mi63dGHHsJxilLvBSFuNOaKek22hKPlzrtyl3SOgNRYnN0PxQlXThQ
uZ1V3UejS4s+z6tJe+hMczZxaZl9fiMA2Bgk07Ip2+uJLl9GkorPBMOjbWmQBgtp5NcvXu21d6L0
xk99R8M+sG3pRZsoXfig1Zhi06QyM4pPouqKcWs1Nh86x0kGAlMjlhEqrTD0g5AwVILWTPxNr5EM
DdJGSBcuSczwqMgwH4aIfB2ElNzEu4wZfxvXltou/ZibDd5Pv+nvaW0MwwM9stXe7BTNi7CRQpxm
nsvQZOCDpEHrLqcsVdWtJLxvnbyqSB+h9dHTzuJuLLdzR40nCo5MMLkaO91KLTec/WSqug2bZbEE
M+eLUrb7ZTDyJQnhH5hMY860YfzimQStzJPvN1lJoRIvoj7NAql8R/emL8K+SbPuviA0/4Ihi/+U
msV3P1iN1e1UilUvDgY3rao7XnrGsd1GqwVKc/2ovZe4MOV9AzGThO9cTDUnwKlMsr1SJveXbhei
u054hWIYmzOEjHEzsqGM96Kh5/pU1AamB5vbnrvQkeu/Jm7bsfMFP//SW3QImZNvZHKTCHry+2iZ
XFduWsl8KoY31LG3LIE+UogvGwqquD/aMnKdj1ZMDn8zx4XT7ThoJ9ozGW+uGp4B7mYzXeqXIR0c
c6s1Y9EG89jzqUsUCmSyuvauZb2aYfqha7qX2Z5Q9SMnrTY8KZW9GT1XTVuCF1RwJYakNtDwrYl9
5U66fBpyGGUbUU9zFlpIkNl7l0O6vB8dqy4eOQoWxIOBY3BLdx43ZObTd9xkJNseU6vR0mMzZ9mK
QkLH/8xAwMzdOBNK+r50m/Kr6rT0G5FQ/50yqtp+ScrVS91XMETpep6k1FsQBIv33sws6e9Gu7Me
4yZ1b6teF5dmzg9JTDUlKGFYKLEktdnGoJtDN4F6q3OP1NbqY49xc687/W6J7SdzRm6xY74qVWIK
bHAeqKF3KQOq/L6xBS2OwksR3eACnKEfRu+Hxes51YNWcq/MJH7EbfWtqaIRMyGH9f3q+jn2C0gU
aBaINXNq3iYsxrBAfGt8KHUWwjw1qi/YDfVATsK55ri8wJe1Oze2n4fMT4OyTDglLfr72qu+FnzP
F5y8zSax9IM2jR1gmzo6umX/qVTFHT5bb4sdK9mAlXnQMp/psJ07b/z1i/Fn3Kua15za2d80GlNb
U7WvlUh2oJSptGEfXIYuws88DBSeUaDNqb71Oz1FZ6xu3bJkYYXJXk9BH6e38Avee4UJdZrBiExm
p4yrPAKFVCMf9Fg3QynflxYECjxCodDjU78ALxVJc6JdumkJEB5nv9nllHiL4YHJXi2UZr+c46rL
dwWqREDvNt2JZgKoY6qzqXIWsT6jH+OOmFx4ZGOrOJGov4+yxYMrYNp4d+dHM3eQH4pSYI0x8GEZ
yB+WMI+xyjv628tNFA0f60WrmHlnI6Q1lgoMx6kCwGJeCHIPXY2SuofovPgwvKseno35hQnRR410
I70+k75kMb9EEv5iGCV8SwkUA4STclfr2o2RxY+mD+TfLpYAF2eGktCqGXZRwZETRkgiSRwm/U4M
pndtBCMA4Sc1Fyt2TrEs/ds+sq9EZulQFNxMkd8/D4N7Fdjx8ZqkN4qmw+CVHYiBGNBExMI9+UVI
PHsfg37bmtKYj/Oc39taUmz0ztg6jmXGJx+jPk3ajo1Kk2V61Gr/UzZ0EzqIWps51uAIEBysjwHP
1nj1PYJBNCyWLTLLdU1FMjZAiSZoSY4MAJDm8nVUC0uTRp2q0VwY8m262PiTsmZotrXDTB0y9vZh
LJ3saRbRWPBWY49L3Y4oTZYTM6JtocZIsaQhDfZpvUmMXp7aaKof1xHxr35TxB99ra5XCk/ry60+
1zQF5vmupd7dVEgxH1yv1E/WIsvXJOpafQcrdtkQC5AMnqq5ZmvfJHZteWDeRcSAVFBM2banen7s
Vps88xtHmgoYU5kqMPrVNmK/uCSxBD7bx0u8EdPQvUCT0tEoE/djDZhlW1V5epWcHtkmAGXsHKrt
u173X4XNcBAv1iwzaNIKKoSux5XzCVSL0m98xY8FXk/WOCg4LIjA9YZ6j6ezD+i2OSj/WnLX6PH0
DUHawIxQSfxVs5Y+A25aQmkwgiQEIoeDodftTgQSPQQ/NiGaYdMh6DDzUuRwcfkavWeR5eoWOQ5H
RGkkwtuVQoprjK903Gii5EMbY6Rt4qzTbosloYUf1a2774cSVZ9I1l2h6d0+Mkb3k49947CIUZw8
KV2Qa7G5bTulNjksFsxqE7MtAAdPNZJz3rD0Ogxx5E69urXd4THsAXQ6nSabC5DTNMwTJi0EleyY
WdvK5qFp5uUA7RdByYtwd4l0MjYUaZJdP46Hz5DG573Z0QwmiGHmLIl5voSlNYGYL/M+OUBGsD50
vTNsZdErYwce1MdS3KTivTv6+8a3syAtGgXWq4WUWwjaXa3GmoMN1g5htFkXPWvQdoyievAm9znN
6TJ33aDnMD46APN1eZviugxV6ew71sU98AoGSrfUiY9tFxlbtlgU/qisw6WZxj2hJPOa5lZ6sFhA
D6oxMlJlVb6LOLizHFJA1myHZxeY155p3j6HnXw4qrYniZ1K5zpw1r72bQ8tLG6cs7Ltb5OY8iMT
PlmEG2+AoJKDM9pmhVv5DM6L9Usme3Fyun65RQnLi43mZymw6qgoPjde1xXbrBvKo+cP5e0y+bu+
aqO9K9tyVRt6oq+tqaT7TmnYDsPYyaK9rmFH9qoMs2jeJR9ES7I7wRSfH8nc+tHBHXR/M9U58qhW
EMtrnercuYUIp3pMvrKndjrZITXuXVgSpzmhqCB94NMnHC2sFvZ4ZenpU4Z2p/Y+EfXMuZcO/mHR
Byz32tJ72D1SRlhD1GT+STqdolxqu8xY1JOC1zGEMtPmQ9aJ7KziTO1W6e7Fp9CpviK3OAI3voMM
MDiLupOdP76vMWZbu7oA6RLklobEMBPqe/CGxruYrctw8D4f3lFRIoXRnx33Ihoo0jxM6Qy56Fms
ZwsvbZCLbnochT4MPNBe8s0pxNqnLmbjI/QAJgW3TixDMTMRoLHaetxBvdBp1o/C39clI2DxPnqg
BBo0i8Yc5k/1aNTZzpcJ8ZXWMaY7ZwR2fZIx4ucB51I+4hqJK/cMRBbK9ZKAr5V+1e5bxO1TopvF
I4oHQEuydKdemtOpLHJU/crLtrmbfQa4pDebRenDjV35GmgUmTRXbZrHE5nKKPBbOkEGLnLI9DLW
gjwe9d1idZgVzIFFvdIavQqMdIZD0UdDbG0HjjvxXcLXHwdj7XjhnFGmB7aRMHkLP2O6N3rXWIVg
/YAT7rUbqvld6qhcgiTKOhuEsovFggzsZYS4e1Ss1Dd9QgIAXsf7yEnSM6u6fl4dqbcDEjBQU8fa
48A1dngKoovFKr5aD9yt4aUaZ4A4fbJxlofoIisty0guAyX2hlyP9dnrl/oZcGZ3M7X5cNUiIfdl
5T1lZt4cxWzKG2gv5VM7Nd1uqad0qwDU7gndVIfIMNp4xxpUb2TZN8B7UbSD2jPGi1QGG/Xs09ut
UnwJOCUI9yAvlFYzvVuGCRRhKThopFWDxyTJcdKfbQrKbTI3wxq7QSBN2fIBVzTDUZSDqW5EEmm7
tdtBYwxIUsgjQ8u+GKsdgbspIFLvwH2ZU06ItV9XaWgi/79HpLTCqKTuZioifDtbGWziCyTe0dRJ
reV8YKn0+D6aHGdX0Pa65IzcfR9H8/It8zUwwwop6w4Azh0FZOeHDe926+cDmaABoAxkZk2GaCC9
f44yzorMd6jE2fPw3YjMs/i2wCe3abu8U0wSxqTGyX6fj5q8d1zmJgeaBbckhFTGAhbb5K0DIpXJ
qSePOIWtOy1bwu10xaM8/dJUC6bh3qrBPKZWuxsLxKZd2SDBh8wyWG9Iyszz6GJMDmpKyxsN2/Zx
hmcTNE7OYOOKR94iUv8JB7r9MI/zcgId55C97TumHMPpm7dizgwjiCkw0IVbjFLbrBJyMxlm/GzG
snmBLaWAZ1rmO93sm609x9ER72IKfYceb9B2efGIBUnHfl1OFqqqrPxvNkvRoxDu1yKe2HWHmENw
YnSDGfLN+xAraSE8z7HXpoGR1ebnVih3Yyo2OI4BOfXnlEzUp0rW52Qx5LFr02GntUlTBDL34m3T
iFUSWD0scaeqHa+chDLVi42hGFpktb1J3K/vntncimOH4eK2XyZ1aDWgjoHgnjHQTcv8wc9iecnN
HMkek9etxczpYKjVwtX3zvgIq1OUtXLXmPOkbyNH9kTtWOPZKITMvuRd3u3Ai6Tm57k35WteaAVf
7Ox+Arg+nWq7rvek2KojYabU3hL7yXRC2hKWX1rE4xVIHYbTPEHlOPaDbj8s7mgMh5oA1bMa+NLD
inXsZsRVyiAXEjsUgRymUBCB0uyWXPkCVlYq9wbDvYFFKZleoYwj4kfScD7mepz3IT0bXPHGUndx
FkBGzg/EkBd9B/nD/TTW3tjcSHtc3BALy4TfpEvK17ycm1f8e8vThKuHbE6l+S2PEedSrl6itRcs
8BihBikL6yzlPKIae8kzUg2HH/ZQsRxaTpzfOJwxGKlygQYFWqqlFywVODjxmbd38Cj0F7pTghne
9hif3dSMnpvCfWT/Fuwc4KO/jD2OjBAxG7zxIufuVVq+cQJsQjkefe9v2fnAfxeiLj+zLwzk5DWC
ZiAGhnrDatk+pbLP6GAlJiGchpbLYUkaTGYqJeWoeUuDaViMj6nS3G1a2C3nR19Pnvvay09Zrhd6
2EZ2/KrqisaCrUU6lVI0aPQaprE28yPZtvJ5cIzC3iWLTndNUy6dATknuCR1tyNH4Su0v82UevyJ
0TSlTZFYdLEUkbuPkwU3O2x70sUYLUt6UR5DnKbQaG29PkWdr+CEjkn7mZ/m0G8PHDV0mdcv8Auj
M6MAI+JHWiZruaV245fUNlsUVM9GDLu8di1O9jPWRasD+uaho4fsTPwznkmTm9cfyMLGZpHR8P/+
94C/1g+69k6MFP+Rh2skjkEnBH7mGPkR6qoo8kCOLbv1qkP3xPgK+g7LIe+MNedLa7Cu7oo442IY
erasfq/FWYpzTgLTNYIazFG3I2aFl88tIAygnBdxRzzGpz0z+1P9AoeEa1WbPr9i9CL+BIljFGd6
1qIie1B2hkf5a+ZPLWouWQpVe+qgkp5dSMvymTc4jQ1c+Y4UdfOJDCwtmCKiw/qzlUP/iotkqIxW
EDzYlCFzmZbam7JxowpYpzlmBzFqiJGO3WfTdYqa+kWzTX6BYWdcvh+9HbPmvHwm5W13u5FcP7FB
MGHdzjEn/o1fjQ2cBzvWnT2cpoaW19j6XKhetnwk1Zn8fsX3ROe1rsvqDrAz3z+NNr04N21TdC+5
CxSFcEq0VE/C6PPpynIZZ/uOqQbyolkt31VCuS4vxTxhGwxhljCUS2fpKW5wUPbPHPw79b4E1N4+
6R2DCXZj5VbrhhZHKOzCcpuwJXLMb+gW3mg7VnZ+63//qPByeudIG1BrwrJQc8iW3iH7tx0rysB7
mM7elFQ+fS2Tth3iW2SFo1aX/TZ1Kj7iBGPVCAyjh9A71m3MyCGb6VCdVdxozgzIqZ2s9+nkGVSp
TMUubH0nS3cpHq1oGJ3gfwgjgetEkz8Ao227AaJ/BGuCbmZ9Z42lXh29qrNffhFW/gN57k2ADmcO
ozw9InRkFByewzcBumyMSbqRmEMKN5u7cjLhO6ticCZssG6b7ky9L9Q/BDONv70oP0suD5g+B0ED
WsPvkhyHaUZWcHgKHFerX+jeDQKLrG58bSnvNkaPJ9CaO6L13qCVWD56ksq7mVZLoNDQrzkJ6zr0
B2FvMwPeNKnSYjebjf2xGbEubnAhUho3S81mPyuzLClclPdkOdrw4DZ6svNX/56qNL3dAAZp/ykP
t779X9QYLiXiLjlgz/MEpP6313TRjFpn+4BeSWeTe7tqj3Eim01n2tN9O1rjxXSxFpD3bf4h/Pb3
C6tDiMD+TTuBEWVv2QUNj9qQljMAlMzgYClz50jXGI6kXVNA+ChQ/zQnVSdm8+bDcmj1EMBXQU4X
1srl+IVB35Zp1w8FbaSWuQu3izWUtJ00/zRlBMuCJvK9G8YzuXeaPdSnEiQb8dGpi0PRe52201Q1
AqRJTOOfhmyvr/v7l+DptJPR/FALCdm9kX3LpiVBx4Ye5JEx3XtFMd1n2EsjDjMZZ4M/P0XrU/L2
xSzifCRCEd94nn6/CD4gaaib2IAGv6C4SqAa96E/xdbxz6/z9kORR0Nnc3WapESUuOy/v8484N/m
mQI4Kjq67fg20xwwZzL0Ia0M9oY/v9zbG5mXw7vgkJ5ehXtGP/z+cuXMhBLWIyIe3zeedErRHmYY
Cix/Efi2IO+AJwUGGwOd5YUz1ubPb+BHdPTXK4vWCaeCYC/TNxDw30ZL0xGPr0QXwt+pmv4Z3MKi
bTPLUuCAUGHuOHNYwxYsNJERO+nkCyZzoIo2pjoaem4raA6KmI6JQlS87eKkIi9SQn3YKkNimTG9
jBxRpEyrgn4C2TuAlYiLuYmZKAh01FgOk5kRqanASVQ0gEusCrOoDHGo41pLNnavWPt/yDL2oNho
ERLWM6hlIjEZ9KaZ58LpNlsHEnQfvXi2UpI1cIduUSKcGhoO6H9CTUqo+3yc+BL9btKrJ2oLNlSU
G9TBJpvYdNUg+MVeKbjypHrLYjeJdN16x4g/q4E5OltZRfa5YcDYNfZn/raxsa4E7Wi6PXMZNV3f
j8Jed2I4KmzvQ8GbZ7RQulem4qtkXYtf4xo42y7NdO9UtB2NYIsgxA1eVf+bMBM2cK4x47Bg1s3N
qVdOFD0zvifnZJIkyfulVct1JdGwmRoWb8EGTGtusfCjt6QgobN97g4cQpQHABjPIdTfr3ZucYqu
fDJTD1NmRuo4VwPbfcfMLZoTtZnpm2rx0mJXQRHLbyCXM1wA4FI5BysKvQjnFmjbRpoeF4o+TbrH
48a1jFBzlkNEUgVEcTGxQRfMo0LP+34esRvJXMKpsrRpl5qKVmpXTpM4KH0UxXlyx8IJmDZC+7r3
V3IwfO31zELWnMQLAg14+W5s3GAineQf0Pa+XwSm6ASAM3j1ChNjfrNwxs/CsRiS7l7Bl37plkwh
3tSrNTsZ/V3KZMVnw2y5azKBzjFrY3MbKcgS26iWJGUizXuN5HTpshJtwSmz+ZZIMQVk3mWzdvpx
SptIoVR8sYMVaBAkNxadzW96JY3rHEvdIkDEcCCmdJRLfqJsgg/554f1jfeBUUcsFRyhfJZd23FW
y9OvOwHUJ1njxjMCPPic6WM0xSufkXXKs7C7hXqT3GYYlo1/eN23i68OGYltFqOwCT7ReHuaMEbq
w8gb0btzn/U91mgtbyqq2/s/f751cf1tKfIxl7DZ+TZDDASOi98/H31Va1AZ/HKL4QnvE18vvmbC
bJtDkvlEzYzSpXDFayi8c7To1QdSjNG3P7+Fv11iAqYOSX8kHIYeGd83418224WolFYWDsLN6GEf
nznG02pyr5AXVxOTPX8pyA/8E0Tl7amCT4w7BlwkhgnH9d5+cDS4hIArHaDS8rKzqVPfsGqtcjcs
i5chTgf9H9b9v+1zfE78E/B2cO1gT3hjoxl5dqdCIgMvSerfTXM01lBzMWbOLUvJn6/p29vHEDZ7
DKMWcOsAKHt7ZiK0VPuKhF4Q+5QiAVW91K6VIjj06c8v9B99eZgFHaYD4T/R3fUk9cuXl/RxCVHX
XYJpqeQn244I7lowaEA1D8Rj3NabvvwwdPz5dXny39y5hgByqbs2CWXOptbbIYZseqXTRYRtaT3l
d0J03Wm2BBZXOeekvgyrYpCxK6dvUPz1Lzbo/BVV7XWvXWLi2dW8ufkCoLc1mPkl7LNEQZyhifv5
1S0G8wk2dnHjT3Q3AyB52XsfMfq1ADW1okQ8DwM83T222mGmkZmm9bgx4mF4zVNvteyk/nSyufkY
AjP686tpD2RVtExrshtWZySmxqk+jSrSGii5xnTEm1F69xOIWqZtpW2cfqh8r1AqTKyGYA/5Wbcw
9+73+ho+dgzMGiGtQNgp3Oio6In1X314PUbQRd5Sn8ZqsVzktHLQwIK3rNqJlSnc9L2WMlv4e5/A
b2v+nnwk+69mUldciBYs3r01zPyGOK/T8laoKnon3VhHxiVtIYpTz7ALb9t5qsY91BcFNa/RrfOK
y6Qy2Dj95T7uzAVbiWdhVllq9o0cffHSDC25tHSxWMjKMdPugBz4D9P3RlAStyvfN16+ZIxpocMG
W+SuswvFB8GmQ8955k36mTcRE8ktpqmX+Hr0cviW5yYTih05xGz8syfImro89zedndGxtqXFKJC2
7q1DVZczHU7Njp5TqLrujjirDzQnNj8wMW98b3ucLDae5tj1idiJfQaNCvx3TuCub0vf6/Zttq5M
cPytA3K154RpFbEFzpmlrNCbxqE9d3LBnFaPK6193RNsuoMt61qkyZsfTaHMSsvuhfHp61fle5wJ
6jjlPPbj36MEefFZpJhLb1LVetaNS8vyw2SvPHnPmeoDrHyfYdB5p71o6DOPFjYbukeWiJaP2GLk
udS1qqADqjV0zTnm7u3Zt3fj7I/My/WnqAjF0vfRJStpQO/aQnXNFhdIUVzSsZuHMJ8cS9/YGHy0
ENshN/MP+8vSQtnAzaHieu8UHh3rfGbrpP1dJyJoeUaY0P79y83a1FzC2mkr/1zN07T//uT/S1bS
/woR4v+dYfs/H6qJmfmX5e9voIf/2UoGv7x2v7lHv//MT9O25/+FQXM1e7KV4uNY/cA/Tdu+hYOU
kXo4lf+3n/unadt0/rL5ERydPiU9Kyg71r8bSM2/BBWwvaYGqTQZwfSvGEhxh/+2WONo4rcJ3Ds0
u1YcxVsyDFNCDKs2esaD5x6BEFtjmEephv0SJdMpJ013wM6CKleN4/wFa6F7w6NLlsHT9fFdVfWk
Q7tae83dXFwkY8rA0kfmIxZKTDRO7ZSk6C33NsmH7t2cDWgBnZ3vJRrcsYgd/WNVRx5DNN3s5BnO
VtGG+YR3NDswMxMBA97k1FJ81MtnGoBamEaxA1d2ksZDC5ji5Jd5eY5cM9/3JjSGSZUX5BvmI+UR
+nRWJCd96MZjmRYFk6k1x9wYWuyeiqavczSr6a6iFb1HYfZvyK0NWeA6k3GFl+/fMtdIXPQ5FRdo
Vxp5vcpsdtTK+Z4xBvEH3U/9Wx3xSZ+c/hIZ+iO9WFCXDsJ52VhUEQLA4TfCt0Rui5l0kz6URsh6
r7BLcTzWM9qmcMQmWhl52u/tXNRfxpEXMVsTW1La5ij3lXxqrAxNhG5ftq+LKTv4qzOCrk6xIfCt
g/4z+ufKS6M7RcDtqqp0+cz4hPlDiVBzjSWDB805a28dk1Yr9uY0xLWW7prI7s9icmjgmv1E2i92
/xd7Z9Ibt7ZF5/+SOR/YHpIBkkGR1ZdKpc6SPCFk2Trs+/7X5+N9L4hdvrFwMwgQIJM3uE/GKXan
2Xutb23KPu23tpZwGXIccTDnBPDm7HSrxOy+Kyx2UW0RveWWRx1/MrtsNHwR8TCJWuQY8YObLCmz
veIo+zRBYyhpsz2bxLBtq6q3PqQb0+WO2+jYCnNAsOXS7crC7AIGetY3LoX2A9zgQFkbUAOPpTnF
XyR9yFe7EogLIkHJvhTDA+ql6tENzOhmVoV6Q22YeKWuNqLnAEnmKe7U9MEszHKLAl93VwPBLTtr
pEtNf8sw7ubJjm6kNOfNZNuAR5TSgcsXlbQgMaA59I2N/iSgvF/cmncFSp4IcNGa6Xs3jtjEhUh3
09hhXKe3vM1KEb129OwQj4Qa6RGldYdrmWN8OI1nwP7GUR+sYkcTQt62xJc/xrOB3T9r0n2mdPsy
Dwba47nlnPWq1F9zOMs3lTSTfQTFcxfHqZlBRUC3NpihdZuWw1EPkTf0RVXvFLVd40Bs3yBc0wmY
xkTjmBfYb5Ux/LCqMdvLxeaYkYm0B69ibihEwNawc/0Lwtn3aaDG7inS1F+ROT0WvUFeVFNO21nN
1bsiFAKTMN3ig6WAKcfsiQ8ypJWmUYcW1VsT1PHFpo9JhA/ukvcocMJt3vOP5BylTwgacVoapMkh
78mOseQhDoYR7UWXCp/om+zBNpr2G6aSnuZwoj2SMrIHsSIO1Pa3EOPJnRB2lq+iNE7uwA+n9+i/
dmIa2oMI5hzWA9JvZFYJBW7XeG0LN9rbVoZVNjIqH8oWdot8jO/LhtzgeawKz0Dw7c3hlKzi0kpe
bBWtog098a6knuXxQG0WzBDlTSW08qLUI5YMUVFThf2PfG9jtXG2JTpbvaF8n26r9K5H8feiLNDj
hHrlXaxKY5ez+2/I/QXdlKt9/c5Jn1+CaWtQR3tbaMO4puPdKevQNpzFlVjR71cpcqwGeyrItZjk
7dxgFVfGdo5W02Rh+aTZ7+JZxMJKS33d5TPMqrnoOseHNPEE1cXkeM4G1k9rWTHNAftbuWWtHmVZ
lTdTHqhrTVNeYj2pae/IGXllCjODGUD1XNJMvRQhWOIM6p56ubomBbGif5wU31IREntUhO6dlTli
3zTWmK1mChx39PUSgAgEcudl8yZie9zGyEQvaiMo4hMGpJ57p1BRXWUzDhYnFfjDC/eLy6pB6TYM
n9lHRads7r9CjMafKlyM/qiIKJyZEa/SEJ/wEeReOynuiXZ9fWmxhd/EZAh9UYIoPTdJBkVCAyqh
IVHyZz0s11ZTGc9QUXV0LVxlHTjFho63/mO2ZXczoC96M41qWVy62XyBFxY9sXPs05WIkPsasSu3
HeF3KDzk4ClaEF40jZ3y4NIpwV0+PtDhb5BlWjOu+rZcNyPec4eTZQzBswhvERMNvGja4LmKiSiy
pMu7naTRbfNobPfkn5VPaRdsIw2lIH7V+ZL0hrkukWQhSGvVma6ZkqN0keNGVEV/1nqpH1w4ml+H
Sk8QgKNBRTqm3kR84kfUYeWOSATSt5Kqdl8TISI/ywf1JQ3qYMfMRHZuq0PUEdZl7mLlvcQ0dSgp
h23ICGxuKbrCwjCVYCNM2dwh8HOeKKYEG02t1Iewj+Cb9HageNOkiI1B6su5nqpveTNP72xYmf6R
bs+k642mRGaGS3EGZLjSG+WIOEWHKJnXEa3/rhisTFnSOpFOZ0mk0khWlwDtGE1rZ7ERQYVdpRMi
cre9q2SV7gr6X8isSzuBdtbU8ARx2VYfHI+SfZ+G+socB+UU6VgkMXld+j5Pdq3VvUI6QqhQNBVk
227oviWteCXP8k0Nug/Cul6dYrzPtRl//zyAtDWqbF/n9rSuq+hRr2R5KEPbfuzLRP+SQDF8N1wx
PhOM8ur0uVB41SNSaZNDSaaI2h3Kqqn6dpuKESv6DVutXC6oF3K21kiwIWctdOvTqFs2zt6xcy5V
W00kqYrgo4smw9mlPa3LV2UKdcLv+rn3gM9su4ldzzaDeHQTlZVSvJZMoOy9lqTEMUA2QSpidnCU
pPYXwLLPJi85anLKDx0Wk1drsqqvkCpljCInTI82TqD6sQvnMNimc5LOuTc2wwwHQbZW/N0Jx0Z5
sghEstZa2Ac5tcQoKUiIiQxoUeq0Jdwm3/QC2YctOdmPMvXViSfZSvN5VPRhJ6LS9qas7c785bhx
IQF5XRoeoto8da7uSBL4oFIkklVGsTn9shd5yucwXYeUoA6sIMpDqETyNNqp5pGdO537UFbnmqd5
mNth1YZQnpDkT4faFQpRPUq31fJxWhHEwnbLmPVuRW+1PkbRHvwdUTcUx6EikDJIFDPB78RjCUsl
htO8Q5Ha+HGlyP1skibXBUFwqDM9OqDLOgkNbhQFwPIUBqLFA2FXXztDEMc1ohSNqh5jSdu4WOnV
YE1/u1gPgYnqqAgJnmyDsvHIynV2NO91oM56trXUQP0wO5IjvRIVE+5nCt/ad4EAy3lu1A4i5HtH
szix8EGbC5cXJkZEo/3/7vnsffyv7wVe5EiG7X//f4jYRzdH/PEUd1v/kL8adf/zT/5ziNM08S9M
fK5mg+Kj0bmEifznEEeayb8sYdB7XSKY1b+sfv85xJliMeVir3XpoqHX0v/XIc7U/oWLlwrA0jrF
rqq6/+QQZ1x1uC3V4rxPELRucVoE8nONHk4Q5SZD50aXGNl4jAJWU5lxa5mIWzcoTfPOFFXdbItU
BTEXBEAordXQR8JLgp6E33NlsN9Z2UkF4LKNkta4Dx2SucZnYERKQoxqQte6XKZXMnPV4bJkq35H
FzSowN6bPHI8UFcOAfWdVkh6Q1h8nX5buKZckzoZHzIi1j4MSSGKbhORhYqOlmUUyF9sDpOropAz
0j+bDR7RRFtJjqlvuKmKVz4qoJ0ZoutWFcUyloG0rHHLGqbyxO7tmzOK0IcvE69YNeyzYLnaRzMU
rzEx2Qz2Vgc/ptPXWLzgT7DNCe/BeSShDzFouvQdodJ+qaOuXhucBGEBdTOtkqZKS99Vw/BYMdPK
PsKvIwfxLRr69qnpRRifLX1UACqX9m1UqyBMpmgMkZ6LaYmKpy+FtWJ0+1Wj0qJ7sC2aK1gjy+kl
wMW1UlQXUf40BvLBNo2A0CVCLSFy8fP3EUL74ww+4MWMIs3aCnNU9zI3+jUdjybH7xJn2sZuBeQR
JufyGf4cVD9Z4fZ07D47KA1QmJWyhDF7WQDrwAEZAkU5NXkl4jnSOeXiIJyhrDZN7Qssla9tN1Xi
wpXoaJoT2k6+m4ajz+qGr1GtxSpT4vDDrlMwkDJKdk1kkvyJ8tBn3e78rgjtu2o2R8m+CPuAPrXF
XUKI6IE0ZHJAskq7Uyx3WOd9Jg6BCdQFeYolvoNe1fyRyscZKy34N3qeGfpeObmOtoEIUZ5MqcbT
jcqmwS4PemJC6vJgizSOs+ZGmMij+jAvLxisw2I/5xEna5WoCrlksEeosDsckachQOmLBpONuQNy
A9Mu9uyZu3fX0aJFiq319kOGYW3B9NEx+5LWi4WAagfkpNAVSxc/LDLPGEe78YUum+JA7GLtnpAk
hd+zyoaMjzcVb2PqTJlygskkGy9gU3Ym3DU69XkbHkWQD28ceFH3Js3Q4R/JM7CUhOMg6C50Grf0
ZtVwN8WpXuworKdoY7Sp5bi1bLd3ap3Zm5zW3yUaJyBpYdXjt0Rln/FlB44drIyS2EEfZmE3eGXA
jvI0z1G3nAZM0l5DnqZf9hmprCrcSvSOSu7Ki6DB21CYAGF3M2KIP6eNpW7rxO78UBqSQEDNRAof
2xwdU8WOzgr+FCIhggAPi4UBvvaz1BleUCMW29YdK3kw1eYeSWg835FP/U4IXc43pQh0uI4VT9a5
hWQ4b9oqzAhi6KbiZWTHAzEHnM7jPIPg3QLvqvMt/xERjqvkbbtjJpoezModiz1B95CBISnQsU3V
UB/2dow9l0Ty+mNQzCerEw4tW6uZH3pw/OVuSELkTHUwjb5TKtrRaBr1BjSnfmfmA99jYLoxFQbJ
bGZ1Khp1fJpbBJvOgarvlPgOHaLxNML0P3JkzYnuKetk6zgImNGBsjWOeFbFRkLkRgxqGndKOaEQ
BDef+tgP9WMBgWpN719h00ACBxgnGOaP5WxGvmqkOs85MWX8ra7s+A1ElPJkoCJ/XQobNXoLLAUD
eRU9FS0ONJkG3GNfU8HwyAaMm7UA01wf+QOzW2kKSUGI5EVJB0Q4MxUwE06UTsOaImSprohONXt/
7ETo6Y1AHmpBGCMTuy/7nUJCMw4lAATIknGYdeYNEcFk5Dp5kD5qnGG+9AMVHV5hUqWaMeHZsMPf
CWfApWhFGhaugKq0HlZ724X3z1G21dcEUwbSK8aBTXfQmOeUPGaKErWdaTdERBQ3czsLJB5VYbxU
7fhC7Qk5dysiIGhaFKSOx9GobTAPkkNxk5XZEg+oNfdZTI/IK1i/5J029kGtE4ieTvO0ywy7JbfT
41Ajg0PVMGucTSfRNv9/P5W3yKcfp/LHf/sv7/87iomg1fi/pyms5VS2P9fDlz//90aKsjb6P0dT
6SVbpDOo9CT/vY9iFyXIB7QXqDHBZarFXul/1sK1fwk8LZZDeUlD02/xj/5TC9eXbZS56K400Aya
wUj/AKZwLT/6C++AmIpmKXh567e+szIVWo1vEFUsc9Fo7LIi5XBHP5H6jIkandPhTzfm8u9m/s+w
kutG6V8j0uVGZ2Qa/PyrvjMTAX4kyhJeYjtHQy22WRB5fx5Cu5YR/HsMYVmqQ7OBDeyvbWCBmalH
FQdY04/3IBZT3RcfwSHaRavbcfWDK1114r1eHVhX95+MfRVFQV9DIPKweWb0glUe0K9jTySzpXXO
xx/U72FzC0Nh6XcfS1ZACdHUVM+ZXnjZ9Ils4YoBg3oLwgZvGS0UBicy4eqao66bwkRl3Lw1/CQo
tkqtnQvpHOnmW4Zcj3F5p6cWotqvf77i6547zxElCtBsU3BOwG346wVTUynkRNYn2XEIv/5KtUaL
vU57UooNg92FhiHwz0P+9tYy5NIG4hajXAAa/uuQUW85mewYksLtt4ap82CTCbdC2XTpVciErune
N/hVP1HB/M2wLmMiC6FrhE76alhWpsousBvDPEOMvqJp+i0JOtKIx2RP0Azb94OJeeb9zxf72wdD
HY3MQfZn0E7Iobi6v5XmKEvdI6ZYaUIv6LQ2fZ5SJxv/PbNzgJU/ir/5MGnK/aK94TnyAnF6o2bL
wepawSBkKmoyBJGe4bCoCm0z6gmWoPw4sKz++ZKY2K6GslQSRAmkcThHQmL69fkJSUaVhX/Ty20W
1fk86kw2/yx/dfkglkEWLQY1tWUa+HWQEkdroSlKTBgw8OfWDrxmGPv1/8GV0EHCdU+4rHV90/DC
xHXXGzHItCKgkIVfd5zLNyNWQ/+fjwTdiZWETYvpaFeXIxF86HzjvAYh1WUFEFqRenx8n1zQ728b
ZB2iOy1g/LwHy8Lzs4LGhpdpwgBYuO/ho23VDxwLPxlC+9sx+IpIK+PRGNc3jWDnrlRHngxm1prj
uKFf0qAqdn1dPMxq5st8cBN/0jrsfIqb7PD8k1LBceher3sNp1VrteuRU+UnP+xvfhcfGbfXYV4R
v93iMSobpGUVrP05B23dZgE2JCgM9//4SeID4L3UbQhkQr2aRvCAG7KRNFdmggJ0SgcN21cTTMKf
h/l9FXRQXS3FFghlVGSuV9pWRSIPDxC36Th8q1173Mg2flSByvpqYilrXS1+uHZBmTiDpBgWIqpX
etU1h8hSkxPFaJzWiGL3FSfOziaqpe2MegWmJvRntVO///nn/r6MLNELNCf5liBFGVcvnrAlCZam
zV2ZHtLxux2cEUjdTcbTn4f5TUzPtGBQ6ULBpaFR4bP99QXXXBjDyWgkntWLQ0dfdTNU2Xh2iiBW
vLxueuwrDZSz1aSPWEaMscZeo3drlNByOylJIdZqWn0y9/6+srA1JAdl2fQhpL9eWbKFyzt1DWuo
Avq4nuSFQspb0u46C0ntgGqq0pRPFlGLC/1Za7ncCCSOvIMqe8x/J2H8pJUTSobjLtYwS5s2fCMH
Ln+UH4Ki/SQM7fqrEmyC+JzIbwEWjtft6sHGGnAkztmxx/FMuXVDI6AloDefjHK9el2PsvyKn64G
JXdgZBRiPCTduh8a0vbSYhZHvTcqEK1198kTu7571+Mt//9P48EVihDYcVVWfWNqx7n6ov3TeeKv
IfCaYPxgt49U89chRKHSZHIZwk1PAg4TuJxVQWf8kw9imW5+fg8YZtH98z24JjjFayGoniRdEgOy
8IgAHU6NoVBgCMrxlUi//qyqNUogSgdI5RBk4PBoNGYtmrB0v/78Q64ngL9+h4aJd/kOsPZcXe6Y
TholrinxZBNu+xznJImKzEu0lFpd7SEeFZ+8M3+tmb9dOhsRZkk0R+r1mupYA8ZRAsk90+7GLaCl
4C7rRmojwiBAI+rjB/ySFpz0wPRBCvjCUPTNmISXRJMlDm10PxVG/Dtq6dVjWwXnP9+Rv3nHTFPg
dWHeA1qpXr1j1mxyNjJB34OHa95hFySbwoUXoQcYzj+5+5+NtXxfP73PlQOiSo+ZFolI8CbV+C4m
dzNGxSeXtDzE3+74T5d0tYtRRTaEA31Cb5C4lmReHpIo8AZh3k5udA9fgO5R0b3ZdZH6f76ZfzMN
meZfJ2f2auzdr0aeqfBbilHzmguFuJBaJMdadz6b7LTfviaWFZ3gOg5Dy2Vee6JYHNUWCSXbmgzy
JRqsHbwVhbIqYOZSkBMkn4pB7twgP/RduCXh75OJ6beDIFt3He0d5iVsWTaRSb8+Salk9Tg7eL1H
Kb/bLbUnI30AmY7BIgtvtbp9VDudMj7t6jrY//km//YWXY199ca2MAnUBNKNVxvvA/ICWF5ghZ1P
3tW/bA6/vEVXw1y9rFo5FNgQQ0B2A0EudrfDFvDWUmJZCb08iEyuk37aV2m3B56ObgjqF9ymfvvn
i/1twlp+he2gS1wO3/hHfr3RRHyCVmx41G0SX6qwP0QKoGctfjDSYB0AbPvksv9uvGUecBaQ5oLA
/HU8it0TEBILXgzIBaaM7TjmPuCJWlibsS8+Ge1vbzIZWFydS+2Kg9Svw4Vk7jToA5eb7O7CMjqE
Vn8HrPEAiONOi90bNLXlCh3bqYS+gAvbwQpafzZHX++Mlrd5YcPwv4TXYFT49VckkT10Q6vBsQxz
s3tsG505alYa3I4JGJgvudEN5UOKE6zajGlfWvd/fsi/TRschKGwMWFQzuGmXu1e8mYE2NOyKUzm
4cRdBmwown9YQVkO2yxAxKJR0KAceHWNRQzOUx/V2ivH9NUiGFiW4cVp3XuhYnEJpk82fn97ST8N
p/96S2kMGHMoKSMjIO9Wc1Idxr57+PNtW77Aqy/0l0u6um2jY4YUG8AisLJaKzHU/gKV6QO+RuaE
Ty5IY6m+Ho+DscHmhdKXQdXt+tsIyEEF0wPQDZYGrKRm0lGNd5pSf3SzIHpWS1Fo4kBQkmDttkHx
gJWUnmorOjLPypkuJYr/JrbQrDpxeetIAqSeQ+lgXcekl9uHkmxPpJwtvvsHfbbHczqgLJty1T4a
szonX5umCuAWI3e8HQpOE6uoREAGIAM540prnG6X1FV9cewpK39AR9FvA3RyyRP+fakxbXTzaRjd
exvO2LqxFfuJBIbsbkD4iPhebwZnNw2u8ooGl5ZTA8virlYLw9M0NDUwRPrxiwrrgy0J4VaEgWUZ
4W+GtVYrPfiIWFhfZCrLG73Q7HNMVwTSaFvuzCT5sOgZmYSajO5Au1vTllA5goz8saBf0tammqyn
VEqQAzpHRA9Fv15tg9zghAQ/7i1NnHoTuZp+yKmNDuveUomaCpqwf6H/rLdYQMiW0wUZRgtyrT5g
4DQuSRtvUp0G4WChQqm0BLZEYjacP2vxrCrJXO+sSVNPqpabd+6YGf4Uzw8iKdozEU7tHt5fo/vI
+jZNF24COKUkxDWuDWG1CNfDkIftTiHQaviG9HrKvLYrBhBH+C8yI7Jv677VL22QlN2a4B1j0/FE
fW0Cj/Ugg1x/slqEQpSkIuIsyBF2sz2AwPmoJXSTkkrPuHHkUhVKF62UuhpXBlrRC5Lnw4CvxZsx
zFeOWiGUTewXQZ7gB64gYz319Q26PQLmyhky6VRdoJ9mK95M8BLp+OGIjB1+mNDyV8NcAbuTbUtr
OuiQIxABmOJ7meEAAYwjAUPOqa8Atl/bs436Rjelca5IdL9otgKTTor2dowiVbtxq/kbBk0MbTw0
sEmSyBL8MWBHgF0dDDf/MHrS3eANXYqlrlQorSfjcInCMnUvr1TzOWnmb7YRidc4NfKT1gwAYfLl
B0ZJue8LUe5xyM2aJ6Sy10v9ozTM2vKSIawW0du6lDAubWhFafIUI6JCIw9ooVcgInTmfRDiOWuc
fKXKSVnMJbdTwTNmYtJW4EwfZ6Mu6AZP5cEus97jj5RdZgPZqpcFXyF+AvKxhrml7PTbyCU/cS6W
NJYuRFY6qtom1vpb7M+6R+6athsyzvbpcEzHaj2n6iPU3b5Z8dVJHM1L2Qv+WAVu42sOWWCF66fz
gHW8I9uL11WUljdw6OYDW6fkFnOK8R11mwoDRYQmGfdfCYk4UphbhJBtLt0XG6nWEGS34MWeMuuF
wKuh04angtcjv9NRoBVrZ+jyTY4cHr6mqyOUSPLkYSDnx1mpWqU/dMioZh3lmUNSIVRhuC2vs66/
SYXXbNTUemUjVfZ59O1jQmnr2MRN+tSgFfe1KhZrauRhcmiZ2hBxYdhWqk1HGuc7KU5iE1WNiymB
WWEtkbiSGHFDrM2acKPVFA4phj3rB07iY5NahzyUOHfK9dw2fEAJsggHTCGyXuhMK2LkeiQ4CAac
tvgie8QkAoz2il4+pF2iKaKsyTjJ4gqfh3mLEHZnOg3NUpf4WnNlqu5Xq9M36AD8lgUinaNNb+Ze
H3fPI7J6NSYYguS7VEvb7x10l4JDyq7RBK6icg3pdld2u9gg8Qgr/aLQafrAZyFAM14M7a4vhfFc
Ddro53nzwjwGlIIAz4M6yQOHXfxo6vwhHNhpUYkuObW/tOXYn2PBtCAFqMOKDOgSwa3QvkH3GdgE
6LcK78UBu+FMOIohKtzcBr4BZ+bg1MuueW/i6t2R1t2spunOiQUEXYjX1S2452Ddk9JSr0XuPBiS
J91YZngbd9hOVg6B0xuAsdX9mLQzz9vAtwF6Tb0Qfph65mQm3+YZn10/Bd+dhpy5TPbii5rLdDcb
4Y2ZBydYPl9yy3whs8srnXjCmOxchEFkpd0YOznN1cVK+uq+Umxj5eIr9KdcGSIPqW/F+yQ7V9tb
lVZn0G1HlIMuBUIUmPWCFKpMAH+sD3MaPLd5gTXF6eJ0neXVAEyQg83WJTkmGPm8g1npPsys7NR1
DAk8BEGaTxdDTcatoiAZkQLf+nZuMvvY5kmo+BNhHx5J1+ZNauoHPjl5cpxC8WsSwcqGencYA35p
HcTYmvbedOOzikYce+CiJu76IXh37QW5FYzqvJ0twkmNrOTEniEhTsozuMhpy7bWR9rgc14ga2A6
OGic0xpYQb5EkWSm10/w8spm3EWgG6AtwWui/NeR5AxATn2O07wwDyq+XPO+AXr0o9YIsBYl6hb2
sGuUQ+hhwxtKJNsGsQQILg8ka1Cdo/4cNZT0UGUhnEG6k6Zm3XgDdRe6+KK6r6e6O6RhPViLnifj
u3HiF0eGU3poQuQvK9NaAlUwxKyADo+Aj3s+UStAJbavrX0sjfqLOybWwUKat0LUoVcEDOWpexyl
NXsVFYoVL7Mae22jJqt8opJDnVQABwESMMj50em7ggssq/ZproeemlPNaF7jiHztEom4I37V9tn6
vEvVAJBVzKAcC618YaZ6owhNlEyGH8VHBzbdSaLadjP48nMKKAn/Z6COkdcEk3FWjBSTJo6bCTiw
m+CprKdEB8fo4NKdyIPl2KgUN+OS7lgAun9C8kuIT4YaYpe6HRGrFBLAiKlWHe30yibUs5auPMdz
5XytgENuR9eaXZYUa0Sa1ThkWsJ816D0Rwv6K7WKZzcfvThGk2yXwjdQ+QykGI6nVlf2Vlk9jI5W
fI1QsW1Tc642pVA0m7s3DGuCV4dzJrLpAqkiI1jJfTZieMOlrexG8vhAc4VWtrWRUnv8lbzVxgKk
oM1MTZJ9vNJ6vAErvQCdpObZE95Quh3VUKK7qtz4ps3wxMZSyhcJq7tbB5HDHJpVu7KFMrXSrfnV
nKZzPjYQjgTWixB5mGJIvA8OB5RLC6DnBMkgfs8mI/fV3AXDrAfjXUAomd0XR81qq/sCTZs/cVj3
29BMdlkXhifQ9/s2RNVJqVGu5zl7reNuD9aOGMIqucsC5xHCeYO80n4mpBFgdG4QyVXCOR1Hi4Y3
xUnFREr3ghlGdY9p0ydbDFaWx5wWYFww7Z0597duFj44CW7kbOrYH/YJSJAyF9m9AfwzWhGvN4B4
UzB1uql5H1c6hiWhqAdzKmoA2GHzkk7jvUy1OyMYn5XJ2A522kqiQphy0nZtGTmRijBBxVsyzKgI
g9owIP0hI7wYEYsNccI1GB0STqHVrmIobO4qcfL6GyC46plYsfq+ZON7WzU58MRmLh9BXR5xxGWE
mg7lPSSKHthXuzUSOINFUSYfc4h8PajHl7K0ETHbEcXaKjW/hBbhwkhY3+wuAjg+jydgbJIYt8hC
fW13N1GsD1uNKNRtkevqJkyiLwZYE2D1XeYPIxHmQQ8OFN/xUVqFdStTQhaJJoA10rMdb6boLFX1
1OIcd+Ft+a7dDA/QOits3yOsb1jSflxEb6ImQaAv7Y/aFhQL2lLeZp1zwACyLh2x4XDqCXrZsOeV
bQvWfZ1WRnEaNCPf9YULkNkJm53QnJx12AHqpNjI1AamAV8BpMz3iNhOkGXvrtCfVTd2inZ8npKK
XMUxa7duwvl2KFMWbp3Wb3/EhE6mwQgvV4z4G1Ot/RgR8VUrdarJXCsATm0TowUKCBJXe+8kWr/B
GnTPrMLhax2wE0Jw+A2uK0a4QEo2zs296xZfc0K/1r0q5+xU1TVa3UmdWj6AMNnXndbdVCWbrLBt
x1ssQNJ3rHIkZAO3w0p0uLZ8PJAgqqEgMvUHYb8uNbGpTNpAZsR8ao91XXnjHOQfuhGSIDuW7rqP
q9hk2bTDdh0bzKoZQdxEc0TFmlhKlZZwG6+1qPkG7odyUYDpyA2I4hvYUZEtziQOpLbcpDXOcB13
mU8jI+rBOY8w391kocqc5Zh8FHpX3xG6nacbY3DT2wgcsk7G6ciKFXUD+1CtpQzjC/x/Eqm/nr/N
JGRWB07NgTz2s17mpzHXp7lgY2/k0PGtyL13g0WiwRFTjj65g5AJIgRxyc4duprUawIE4K+4rJnt
DSlwNm0q4vVanOUJv23S3EQgMEb3vaHjAqcimlR3PwJf1g8lhkb1AhQiDzwlzJthR/CBAywnbhU/
tIW2pMQZ0zN+Cd30pDXwAxAMYmuVNGDL1rFXCYyPbCWFCsxRLzKoM6oZ4pUjxyOuIdzb5Vslglqu
4gTvpkdwTPo0Nb2drodxmp6o7yfGtion9wd46b71e9MuTySjhBe7SdsHV8jutdOtIF/jJwvHUxn3
A6LbXlO+DtKR2RaklfMlxLA1eVORjsY38AruhWNHwaxcxoZxy4bEHsgX1fN1ICNXXwWRMjlfekXm
wW1Y9g3ms3K0I2yaZEWdC2NSLZ/pCU2smpWAU932ROKxthvr4X7Ii3mv5JXFtdQ/6jYZ4UPnSAHL
jIPWit53bRyyJK/c54Ig4O5IOTrNPQW44TZJLHeLJbFrQQmgiqXAQzRvaclkzeIdCN5G9zyZ7XBD
D/5t0OJjrmgEy+aV3iCjJN9rxcyWvA+1hHOpDeGprKeUI5eWMw12JtpXvD3jU9Qb1tBvy+BRcR+i
qD5A5+MgHjOrLFb7wGMlIbP2tuzDc4HWODZ/RLJ6qOMNkXICvhcxOYU8sJr2viQPa1C3mnpnJRyL
R6mm4zqrDTvbhbNvWZ4kSQEaQ6P5QajXLMEdHHE9ck5Qdp1qk7fauneMOUfm25zTKDiigl2X6nQ0
6mfT/gqhAIo2uSiBMRVnGQFlvqtrXQS7OPOWaPuZ9+7chlZxV+aWbwOMiIbiZdA1yIZ9/BUzFEDL
WeOohXwW956vgNgwx+MEH8oPY4sKXVxXmzA2v1HwULyBXAwiDOr8BGj7FFZqewMCWsHAVircJQGX
nmy6OvJwOg4r3FTbfpzVHw1dg24VWXNge9Dn6seUs4CFutqdaEhBc4DCZtwbulZ9GfTqqTyCx6tP
NlEhrJawovmmPOyLmdKaJx2aV6p6Rd74MlOJ1NDOooplznQuXGUD4jOE16omwW0kxASCukOdW3PM
6djshco3neRj6LvtCjehpzLJ5nNHYmTpTUmOPFtbD3jCmN2XpMIeczV5M6w9wBdQb5e0KPeWO0Pt
j2qRKbTVIpcJTkZV7eFFuJvUzFA2Zl2E7Q0uBiKGdayQ0/huyzTxC10h9FEOxpKqkLccbuxcvOWJ
QtElhwS1qqnH5ycnAUixUcb0f1B3Xs1xI1u2/kXogEm4iHmqQjkWvRFFviAkUYT3mQnz6+dDd8yc
FnVGir53Hu59nDPRhAomM/fea30r3dl8c5EO18BMSP3DNebcmIaOEyP4Id6XW2+xGChQrY94Us+F
StJggwH2ZSrMk98TorBB2T+NO6jaY3ptzNa8gWz22CEya3ejL74PwjlU/vCMhQ0mWVXJ1KdllXpA
MGD8WjV0/5q9GWOjVT9yJk3uZQiHv8RbuIvT2D3ZsN2IhzWdm2DGf7CHLdIFGyx4enoUXiM2tL4Q
d1tBPEaDP+zMRD5OXt16X5VlktlYBD4dkMzdOuzMW3showrY+8B6RxSSX8fGCYbBVVEM1r5Jeygl
+lrDRqTzFl4osh6uwXLu6oaQ01kFQxG5ctEtiQeGi8Ny04xOqnhx3OLSdxxA1zIhlhg4j3vVdr1i
3KDbLxYB7DDYOGlf+HVl008oUNzRTCAzMtVQBTDKsCoGhGQr7TeQUFKSbYmZMR/CmLnQFlIs6QBm
aTwT4Yk10PDN+qYAwMkpT07xSQVdb2M6sFVnYHns1XKhCWS4dJBYBbs4bvCBkIfNW1YmS1RoDrj7
gu4F7hqY5o9pEY4nIhfS5wYyb305QAg2tkFRdvYOfkIx3swg1lG427M/X1ht8sjxaTZ2oTESTS6m
SbybBbnQu6GgPtSGnUeKhukprG35LRbe+Diw6b+VZl8YBx0Y1d1S+pKDqY6tqGiLjuphENO61FSI
Zhe0JCm5sCF8628FqJpzaOXJMV40gPa4wAzgbUqUMOBwA3JbAUu4wT4f/KmroXBa5Obdt3hqYmwu
40JKV7dpVEs1+jJmjqDyMsQ0tFRQg79SYEyVoAKy9mm88CeY2xYGPsEFLsN0SNuWxoBLMNEtZyjx
RE/8FidCfSwqxznP5uDeTBWFkaUcg3AvYrsuSHYpH3PNm0VfwmqGbWXqQFCfVbm7s7uZLvxxAt2A
xWRT9BDijC/g542tYYq4hPYyjW6Jawlf6/GfTRV4/f5UNOFYxD9m+R9GUvjSljRtxn47yD7KaH/N
rOFe+BhPv5n6fJw6rRdiqAeqBHorossPA0Z76mQoNOMLpgpy6+c2nhsrfy5S75midYwYRkkERAAN
f/0DP45m/ryuu/JiLYRx+MZ/HM2kCMITo0TtpquKzHDMbNfV3LS/0T18HCSuV3HRt8Gr8nEJfryN
iTTgEJbcxlR4sIswnpLru198yOqVR2IGwTu/GSZ+nAv/ecV1dulDd0Fi92HCJVM9Ow1Iom1d3Rjz
ORzE1oOW+uub93HmtF6EwWjoon6GE7rmGf5dwsDJskZRt0oF4awUGVXXLtQQ8dnT/vmFgKaFzEWF
6zhrJunfL9SWhAHaqxADd9mO4GeY7EV/Xai6u8/i/Dcj9X/zq1wEC8xAIeAIvAA/XiyfDAFFQHIx
TXXI0YNz9tD0W77e39y/n7QL3ECXuTLMHm4h4oEPN9D0cxD6NJS3+nN4U+ON75/iirht6C49/fKM
wIaTZ/3unf83P5BFjp+I1AlXwMcfmPUh6T0xdRF5KHWUDp35PBGRs62LsiHqIjd+c0P/zTeGIBKz
g+dSVCD9+fGGpjRp+3LmNSHuiei+hfw4Jazdr1+Rf38RgldslIZYVD88NZDmlOEZn5hv0YqQuJwj
JxXzb57Yv7l1YJ6ReiDi81bl1I8/RTFhHYii4LMKbip9X49vAq9n+enXv+XPD+fvw1zei5UmLbD8
Ql0WH4erJlD2os2nbmuXjMry4tOAKZ3dD91OeeHk+S2inj35twSpE7Pu98GxIAnT9uHzwlWwa26z
MRDlEDbhrT8O//xr5ENEMMr43Edq+GFtSWU1dIpTA/0nqzoCyoPsg83w1KPSIRYnCY+/vh3ro/vx
bggTEKfv87KiYXY/bkIjaX52y1cSDPkhxCsIQwqEOdBlNR/HWRKv0X+VRfn515f9+VkL1NIB1REh
pKgyPrxRGbt/V/g9H35bHdg5oomwNHfw7mPMu/8HlxIuJge+ynCNa/1hfZvqDgfh2qmoaAsXTIXQ
m1g9ZfZv9qH1S/vxTrIhoAxlowMfxtP78To1465waFlHnS6PGNNGUkGmsJbdCKYVD+h6Qv7NF/OT
/Hc1nkNJXDU7LtKd8MPXH4ye0xs+OzuJ4g52ZOsgCQRdSyBG5ebTQDjo0AzEX9nbzqReLejaOfI+
z5ll/vou//Trya3G6YwhDAOE99Muog1rmEkp7LdQOqLZuWtGk6AWEKM9ZRq5eL8zzfz03q7XAyGO
ZZ5eDOeLH+82iGBe2sZmarArb+V52XQRar9nefj1z/rpcMFl1tV1FZ6H+M8/fI61RwPBo27Y0g6H
XeJ2/hbh0n3rGo8cQrNtYOvo/+6K9o8/LKydoLIZ4m298q0vcRXgaTcdhhCG3OfVb3fJ9T797a1F
pA6bjg0Ll1ewru8f3iCkSp0kc48f2KgL2GfXzlBFLTUq7ZEmOdpLiCnW2Ket+OuF+d9GDf7/BKnA
y/K3Z/0zaXAYvlR/t1VCs+Q/+MtYGXpAAfl0Ar5nD2zwenD4y1gJf9BHa44PDmGzWGkU/22stP0/
QAy7VsiuCfecbfNfxkrxBzJ45HUctlycPByP/oGxEknpD+8JYjFzVW7DMkaIyTHD+iDXAw8wmqnB
uDVOF2ZXGF5S2p1W7OQHE4YVkezNUt4CsUtTMFukvmx1Mkt/E8u8BV4pfWQJvUtCRLQ00trXgbmQ
a1m5ZN8B64uzQ0OU/DEIe72z2aq+z5Z0xo1RE6VE2gnx6YkK6CGG0CEQjOyIJBtuwX3ad2TtedeJ
DZ+vAnUMpAeE2JDE05WyxQOY1GHLHZwPZkt2Q9PY8oq6dD8EeCnFmO8wdF34kAX9VqmIIeGy9WZN
l1G2McUv3Cl/LpZIFAAoHFchJ+nCqzgxrGsNKPZAAfcKliA7z3YZ0J/UtJHMISTb03lDLeTSPRu+
1XCJDzBjiB0d3IWmVDyf8raRd0sYjgiGzfQt7DzgoLM1XNSW/OJDTjzCI+n3uWpFNIZcExLC91j7
1rXspjcYo+7enBCCidygFwZrPl++hl16MhInwujzPHXOWXblJQ6USM7qohLWIUvJdNyQJ/hNNDQ0
48l5I43+MIgGrJ43H+ldM80YncckTOnWZznJnsiZI/QUzaajXixTd9pJ3//s5eZlTudqE/jRSHwU
3XpKB6bqQRQoQ5+tcejRPlkXEGznw5yJw2R4CHZLeVv05JyQeErWoKBOO46t+DqPRhlVvWfeLUBP
b2blMkDphXqtSGidN42nk292jC6McTl/gcr+UFuj+Nb3yjiUquO0CAbr7Eze/N6HkgGKgB5HdOO0
nKEZjpfw4G5Mq83eBfEt22JuHYa1RkLPqUHLnKHBaHENbFEu3VtdeFEoWW1JqS1QzRu9c2PD9zvi
UbwtGj+MRm+5D1LgGL55MJLRv12qbDy5uszOWSfRIdGItG8BNHdR5s7fSiZmeyRRr0Aa9dXgr4x7
kN8bbQ/FvY+ccOe3XX6ezAChjhdAL2uBbExAXhsypM7kLd5YQMjuZTIM1qXvE86+RU5FVF9NloOz
rdBuqb2siNnaGuWYGORoAbzb5JofG5WtWOVAngpH5mHwiHZiiSvzUGS5xw82cvu+Xzl4m9ypBs04
2amLqPTwjW2V5sQA+ozQPRR8wQybDba2t5YAsR/FJcFKOww3AkCHUSMOr5NeJ5eGyCpEAVbYgle2
i6FikIEK5dkoINciL6sDSbuLoQlDRbNhkosSTV+7aS7nY0DdOZ/jjmJ+D6eJ7mtS933wQDnvNqfC
pYX83hbZEnJdAOp7c0jLEImTkXubmUhusWYCM+qdCWUm8FaT/3ZIHY/MyMbtkJbhu8hQ1xH+OLw1
tk6Z8XGkAsZFLncK8jN0X007mZ/rkS8mhFN3y+AgADgdW5DNvJksH6L+RnBptsZutCWAXREs35QJ
jfaCLEUoZ0g2NdoN/hlPRQ52LZABn0K2pEjc6uphyBP5fcQdKKIsHUd0uITNE3/X5FW+X5SAslFJ
PSTXaVHz9MXcpodET+Qn2+QJg7QCCIG6JTHaHEB06lsnqECy/Ea+uMr24Yr/IdcDqgXjVGv5Uod+
tu0mld6H9WLu6OFyQdUWkbQqzQ8FkqZOM205d0MC+YaB14Vn0MAuvCy9ItFZfmF+owQZbFN3pZqB
7NE0WPJTNXnLl8AlNSMdoLV4IDGl/5hCfiDrb4oGhpYv2FHowhRpeUcUA8telnj7BMTxA0ylZo9s
JXhJ0Eem5KGJ5dUyl7fRYwTRw9L6FBt91IZ1ZAz5ipnQ8kyCARhZT5pYPVlCR10xI9bMwkIj5o7q
uad1lowMGUoMxjdzX6JCTadYHZKxhZ3XEGM6EilRo5Vj1f6kGfz4ey/t5AP5qKVzH5edjvclFgTQ
GoN3HuwaHOPcS3O6d8ssJL8LZm6kzbJIH8idSt8Mr7RgMKEEA23di+yxb6DuvibkjvQXi0Wk/R6W
0eBtOkyRVlbMx2Kcvk5pHgcbj3eZ5NMEIKQNc2RvxQOm22nQt1LO2Y0gxAjw5jRdBY66mwvYvnHq
5XeBZ6o9gSb1k7GY/qURltPLMLntXQuPKNvoOQwfh6Wc7+aYcJ1bTUDw15ouCZ6/ZTzF8MyNzaiC
6osXZ/B8hhB1lC3Dm0lWmvxvKw++JnagnsusyLuor11SrntHATYi7yR4B4raXbazGt+ZJDNsysLG
Lx8Hg0MxGt+1VYVwMCXqm2Th9ywAS4IoOzWvC609QMOW94z5Lz9kOrP9fShmr7y0avSmRs2MG5JN
/0jAETzToRjr73QJmnftG+PnsbNVG3VosCPPrYDQWzlRfptsWrobo8mcqwRid3VVFq14NHKqrMua
EIniWFiN8HZJhlxnBwqKJOgmcYJtPoRQLpEz2xeeVYi3xuj1nVfYwSMM3PKyzmRmnXsZ+09EzLuv
i2IHyWZW1Y2P/OWzpxGk2pMFn6icy+mqmbFSBSQwHOMxdHZW4lrnNLHlSQvmrsSwJTXa7dE0WCMa
whKDvq/Q/xuzsDdGuAxPU2oZ13Hdo6KZEor/Dd71pb9CktKgZ08AQbJK0n2GYBTWW+SZM7y9UjYX
0FHRGC6OM7h3fa7Lz9XAXHTfJAkikUrrGFZyjOMOxnLvLCf8ZyhFjMw2+qMpTPa/LkEJdadd25hv
XKBV9p1hzihOpyaXBErGTo2Uz4GMFLUpPz0ax5IBS2UUIxzhwCrGQ0JcZXKZ1cSVbeEM6zvLjjPo
Qe3impdjni/VjgDzdk3pbe5JXWn9zZIbs7qPu8xtP8WVu50ql2SrMidtOnTgzRR88mGahlume/qq
QDh6GGW3dsUr7y7n5JLAxGLdh9WYHQ2xOEfiN6aotTP7yH5Gzv1SVkAzh+Cg0WUycNS4r4x8WC5R
kTLlqTEFnjPKnG5LHGM78kJAeJ0Cr4OVS4jMRkE9HeYxi7I+vjf54LHQZvFOemZJxG+rPweW6s4V
eOynfOjkFhSUYRL86CWPwk1S4BQDuwPix+m0zEHXXkLICYqDI0QeHr0pDHisrXSdbZynQt7aNpi0
YPCdq9JInScxyqk7lJkxxuhQCpblSnpeEbV5voKZY+dpJqyGxzyjW9yFs1IPa95Qe7LmAPqyvSRv
bHMsljHKOxSjI+7RY5nBObSoP760VhWeZ2GWt4tobjvfmg5DpqxNSWgzdLXFvWx6MFG1IhRocZ0d
A6PHBFkNSQ11fB4Nd/nChpE/JL5dvrU4jg9d0VndfnSM4mQR2VlvKGW6N0IROYI1bnxKSnMEkFmx
QbXTOoURGUGfO3NwxL5zfJMxscNGcBgJ+Yqv3FSGh6EZV+zzNC03zBLx7Mi5+dYO8zdJwqwDMDur
wm1jIr3ZK6cM48gqq/yfRXT9XPGsLay/eQidSUFha+R0Ek3ZSbJShv6iLo388W814O1fpfb/TJD5
6zIrM8ejG+77PzXg9FLVTRwbELDQS9SrVC7fdnMn/H/UoFmvsz5f2kD0pUEufDRAWaFhS0IzFASZ
Wn3J1x2eeTgVQTKjwd4izcq+l3pBKS9kZf/O5Gb/2PD76/J0XhmYEAcTMvL68W5mY1IYbe/Ik+iz
dk9IhHywg8rbi/VwoMehvAs6yOkFMTwvxdwgVOY0oc3wkSykR/HnMcNKIjTqnGo8zv3LdDv5TXPy
nG5qL0xmzC1oPOljBRmz8mZAY8ssGJnIps1TInjc8PLXz+3nH0QlbOLn4sZiCP/YOFkckfolY8zT
kg3kKnVFhgJGN6g/dsrTIXt8UgbO6Z9e1MELCa1lbfZ5/hpF8Pd3so/jROgiHLhoslw6PmycSr4w
WbvIYFB/+fXFfhxzrY+Mi+Fx5wfyl4T40IlKQpJEIbOs9pTM2Lm9/cYkdl+ZIJB/faEfxwt/XojX
EreY69PkcNwPHVq7Gqx2NUmcMlXZ8kZYLXIy8LGuOv76QtbPDw1nI31gm2MiMT4fZ0LQfkkBXdzy
JFFxnVPFkYKpcppc0v1wVFTYjj0cwiWjziNGZLgByemI24C8djai9A0uPac/OPNJJHsVg4j/83zY
/3lW/PU/9ad7ApGHVwtvJN3d1TL/45NOyMKWPaEApyJNTf/UooK6nZqJYukfXwe7ON3xcO0k/dS3
9TpGVEmi0lMdUwxEvW/XWZTEZflXd/x/u913lX3rm6F5l/+x/uV/sWr/44f/6/+9puD/SFr705r9
P6PWHtovWf1jT/C/W4LiD9brtalPT9DnO1zfgb9agoYV/MGgm2YhE1uBG20dfv4Xs9b5g4a4sBhx
0fSjb8j/679ga/4fLB7UiOuc3AQU4P2TnuAHIgtQJcBcDlAywnRZ0xHh//iKjiTbJARr1+T1rSHT
NTqbBe9y7YF1aiucEEkxQKYfmb1soEVPKpo8vagoAZlOXLZaAwBJ7eJ/sWOXAG3yBJJhp6oswF/j
pr7YNnMft1Fj+hUwV8Zywf2vX35Qlut39K/+90qGEg7jaJAENhUF8N0ff0SLZCQrSv2umMXpOy6q
2+1Ano/JRCpEoOVXi4V8bJ6XnWU4y2WMpu1Adpz4Hod2mbzEdaycg9fT3tk2uGWK58TvwB5SPwKJ
LOal2FracdQXBcaLjKjOovHSI97zcND7CFIRlCtvb2WL3T+0q3QbAqLT3BrkQjmHqco8vVMT8YGH
RdN0QXzbmXpj4wstt/WCbh8XkuGTa+tVOsoqNIQor9ru1rDTMKAFgwAsMru815iCaJ9x/I4V+Ie4
NZ5Sb+5q1BJZ3B8kMrR3pya+C5mcnWPvoOfxEpB4aZ3lNIeHOKU83XrjKl9FKQStScd5iwFLZQt5
xgPHwahtDNPe8UcuUbAKsJF0Uu5HExDFxpna+cWwG8TIVLlkNi5d0hT73NWhdzFPI873kl7IY2Z5
LQqnMhsPKanazqYJeu5jj40M4i8n4+mV/xqRkMLRND6mYeMZdyFHALXH2GKi3ksb8z4HV+teAf2t
5r0jSW6K9BKuBc8Qdy/0EMiONfSw5q5iYnzrqjT2HziSoKrH1twuxwDpNHaKcRpfmPKU5T4NZgvP
zoSX9FY5VkcZx0kU1mhnodVeMnysWyGt9MKFL6w24MB9dOxO59z7Cz61KMYUnUYS5c0LovA0PBVj
bN+NLP0NgeCpvGjlsiQ7oXU67WcAUYI8UT11KDkdLFwAM8QcBUnYVbShtdmdSo/82I1jVsuFb3fQ
DyqzDD6rgflBpDXCpYh2NZ7f2o+Rm4oWf5sbj/VAh3iYMHzRjOpQX1X5e9OmCPKbWiTWW+P2060v
0zXAQDcGlHN2ti9Wx1mEcB93jPfxIKsAUBf+p92ARpYuAd9UujMbKp8nEjnGr+S+KVpuyLv4kmh1
LmjQY9qBWGOxNKIo448lk8UfE1kz4APq55rvvssMCLb0QD3ei0Aj9zo3U8cC0sH+ZGCAr+uWoHtU
f50/agOTvAzEKTAsPjZpBQst66rij6rZIgTN6icOiDYiOLH961OU9IswDOa55k+0jA+m14noU3FM
jZmQXAT3ztRAiXaatHoThVOS/C5DNRn4XGBY0yRv3TQMP9EF9Cbad97EhZc1jh0NorRvyqKigfTX
67rYhPN8Rp7PQ6dcZmn466Xrx7QK90GrTQwXqNbqy5Ramq/DKwtJHRp88UWi3UhkRsdLrxP3s80Q
wjvVzCoIOp99Z9uSWH7HPXHogKSzeDEw/l666BduPGs0uk1JUfl1MkZBpRs3b3lRmkeONTlNCVZd
PdjuSTETxnbbyjJKGGAe6TG8J2piNFPjbN57RlVc+6UNq0cUa8uUCEs1bzQ9IAJLTJf+dB4ja9HE
FyONs3f5ks8vEyE81w0yyKdQB1D06yRpXmmWYpyZMxrVM13icUvmur1VNdlOFMXlJzNuw1Pnjs0V
w5UZS1TSYmoZJeDrOQ/w9lkI2qjK/fSpnNwHHKa9xZPKwHkLU0t5F9gjg5uQv0CnKkHaxv0Z/JlL
qAwHr2two5syTLBr0YXdFiG65A3BCl3UWv58T0fGIEN11u6tZ1XNpRW0PAPHUI+k0HW4uwb3Yl4l
V0EfKFKN5ehGCS6texqzSNkxPM43+KO7y2QkSpccR2QhpXwqfJlfz/b8buZj/4z1qnF3ixvDiCPr
sTZOumqY0RT5g1r65CQ71V/y68tIB0q94FwvN/TIYoJGoOW0pWoOtL3TjZYtc2CfHNuLRfBBZzpF
cm1g7do2bdjing9pzm4xCHfjbu28spqV6btq5uqBFbvCghCHZPvk7dAdzDAB/tv6QFTWAVOxG7uu
37vJUIWsF97SMbNDdoAIu8ovFzDwKerBQX1DQpjlG8jbrRGFtEy/NEvoHK2qtl8Vvbl0Iwy/w1Rg
eCYyV3N+6MbOO5gI5gm1Q4VG3MwsZbANRW6jUfa8a8iGxckcquDASqIuccL523oQyQWSxu5YEnj/
qmcEiiAyFWLUFPPrBqR485WtEc9E0cnsCEdYAntt+yhZUqvcyKDGcZlxfPGPtAZoC2vFE8NvUOg3
GjPiO6D299ikz5aUmEskp6mnWYTxS2AW/qtB4mAWiaH9KuuxprCcwfr0ZoxTM/FXTwjvBZcqQv+c
520ens0S+6kQcxxRuE1Z1Idj+30Gefwe0CK6ZYVfs+n59q5Rx8lvliX9B5VqzttwF/DDxnBHVC2W
NupLNA1ObAd3LdreLxVBLXc507N7FsxqN1D2PRfW6J5lgOi9Cdr4KiiL5dtgLtaz4sS1t4dB3iHV
CCGUyXCDJBlnGpBz/YJTp2b98MN+gNqaLo9LRUwyeRbBehwbevjRBVVa+NJwqEw2Nr2OdJcXVo1e
JuuZY5i5nq8gQ3ovBVmM1w0m6RCQv1uPO0NYoGPCRJXvgRyFwA3UDp8CJPPxhuWA0W0G1J/9JF4a
yGzS3tdptYaQS8FmnKMKRnXugWHYj1k+TWiOjeK58KT29rJY9Fm4tfajFtzfYZADavrO1/QNm66R
5t3cBMNRysr9XuVJc4GcdZg2SB0nIpEsr1wOqUX1tkUsnVW7kMMYmO2JZxA86dCaB+DYqmLWVfoN
y1ySu8Fnu+MfvUX8nrtkE0yeYPAjyEsxBiKZdxyCkPYzlmafseo2JLS0NmhYq9TcYztiZpqUc6i3
LmyJSIeT3I8EBYB7bzHHsN21rN2W4RMuALsIQxW6b3XZuo3KQN32g4qGzvaM+9HPrCECQkSfL2Df
HDYVuSYE7mXCelX0ZadbFc4m9F1BVBpJrJ7BHmBiP6QT26W7Hlm8uvU4KWWXVjyhC2rj2ZYXiavC
iSchneKS5NXhczaL9o4dOdAXAreI3sScOlC5lRk719y37ZuapYuCl/mnfSiglDMXnxy2jxJA3pHu
Y5Ucci1N0mlDv91qgE3ELY2wqegfk7W8EXHuWXdltwLx8eToW3f0qw6fmNUelFOEZ1zVIQHXHPCG
SBF9dJzXuoPFJPPOc9yS+ZIhkT/i+8rvbTWxr4pWuO8cjq69Krc67qHd+ReWM0xo9rylponchsPE
K5kZFb3sKT+PReOcK0b/4mCqmIFvmWDiPDcVVvCdwQAWDpExEiuVcs548duEQY1Yxu66YA91t3pq
7kScVnlkKjNkbkXgl4YQ7Ex4jgyOYpvaELODSn/mYy8p3XbUMxzWmSCkX/o6kQ9lvrAtk4NUXPWW
8r4nlj/sZ3LityBfpmw35Z5xXZRV+0pYFMOZPMXWj9laeRaIpHb1dkgNCLiYazUQOdEy24yXDNNL
OiCFPdZM6/QaC+KAJ6nGuqBbs3TdAReezdhscY1Ls84D3O44LKwLCh/pbVtHZZ9CnQ+Yk8I6+EyU
RsLoWszQMdMs+NTh/8ahPrD2bKUXtie09M6F3QZrjkPl8/n2BBBQXyAk/BS0uBXwInP/ZwdXxdZX
uX/p6bW+S0wlnhxZNC+CLvqhkGH+yqSew7xVNtObLa2OJmBTYHvt0lic4Do4J7JoiX80iT2BdaaU
+Uoye4n9+c8iIC2tyb6ci+ITbvGAJB+MOsteLyBrjjIYmfMLQ6QGpUqMC3204necXhkZsOZ0Yv8P
Tuhp5WU41BBiO6NkylRBE3IiFRqIxjn9DcSu2s7ynFr98klZsxI7y1PLg697jC1pWDnnEpHEm+1A
mtx00xTcjgFv2KYuBRkN62LhWr1jM8zXw7G3k/6B47fGxGP4hCWM2bGN14IwbVCVcuOLK+DrzWlI
ydxrfT89pW36RlZCuzGXbKJF7IwWCs1E41QwKx6yNLxjmhFxYgRteicyN/+Ob1m8K+0a91WY9a/h
lIYPyRwnO5/9NbJ9UAXEvS1BvjGJzIKjkI/fY6y56aalZPksSZ1ucb8uKbFR2VgS/djP/ovVNysy
cCCk0Fjrr2Adz0ReE3TzjbZDsgjSRu6DwmcMH5Y0XMuJ3Bn0+I4+alvUF7PM1rFbTtAKNWXApBXr
CP6AduOZ0y02o+GQh/1z5vvJE1AeWJe9YLEwHfu4VNOR0xsgIKOzP7vt2GLl78b0jJuDOAUOJ/2B
MX99a4PEY9yO55QcMzGpExqZYZ8yMHmaSss/+AkH+M509k3l6ptB2oqUl8EJL3G/vDWTZSybIgZ5
t1nCpToHdZYfpV74RgAFFJArMzu4yJrJJlRLfwcxkLx5RqePc2oRWc+iSkJMY3iXZu73DtZlL2u2
RHOFRHyWMr1nlSyvqkARooiJjCWi5e1krw8B4KBZDsGRYOBvsjDZEmqSR06LkYUmbbCtKPy2Xa77
2yrLsCw7o74al/K7K/mv9Cwx7sJ4PKMGso86JjyZDU3sOsuovsN/IifQH7qbsBy8hRNe07v7vK+0
e0BkIK8JWRvu6jguDn5rGRcrGLbcDWHMyVL5qY+eITGxuEoGswyJFmyxRsX5Gqx2ugVwkF+YMtZ3
9oA5F1voBccLeSxmzHylIooR4aG4ocFbftJVqrvdRCYsezMb/TMOrPmQuvHA8QL3+bYPwmzcO2XG
u8T7eUIDmTkgCMbwq6iz5r4eTMnDd+gNtz0DUGRGZcw8O+vMEG1HTl5131G4WJxqWCfDIt30bVYc
SLqcv/qjYCjQtq26QEmvb5lX8xExLWO5N5a8fzOntOfADKOEw6x0nntJTSiwWNeHwvenr+TPBNYm
59TB1zsnCIfQkThHXuOFM3lPyA3zqkw9iKAyThzGmeenphtvyedsRnZEuJ+tU6dih/FUk91qv4iu
s841ZvZtheprj0Ql9/aTYbyak+kfbE0qo5Xn05n4zuQ0UX9gHjbISoSMvxmxHOsNeRjxCX84tYEF
iuTYI5R9IoQpAy1C1nax8yT/5smzrOeWABC5lVM40Y4Ki9tkarpXN6m9kup8aB5JMnrsh0SuFCC/
P429wYdDspPKH3sif9yNHypTbpWXj7fEURvxzexqYj16HX6qzbLfIU0YDyTwFst+SkYoHBwH5qib
8vKe8yAKh5Eh3wZTTf+1cOv+iyqSno5Zp79NoyQBTznLbs6M8qCrUhw4eRqIZ8JRQHPrSGistHHN
BthhISSxN3UTuMYEX1GCLaMNBwyl2QEFQnway3I8NRRJd0zA98TDBkvkJ3P5FQdxO2/ZesOTlVbn
wgnmjYXx/miJioWCwMij39BDGTmsK6ydKvjej4zDt65P0RZJH13aVntGLw+T6S13/qLV586d52Oj
7EHezn0x41eUr2zH1UMeQKcJCkQYMK5Oil97UIbiQw+8Qn0XozeSiJfLxbxI/GAYd0Cbjdeld7vP
DFyuW+bYu4b+7XZyyKXNktq873vcYe5CsukEqPElLIb2aCSKfqFvPDSxmDY5rbL5yJk5BKfuGJy2
qZPJkRpJHdTEi50oJ+uD08feq1ER9UKOX0oSJ0L1RnvoBL2YYXO6uPWJXg8BxYM9n1QqjPshZyfi
zOPyKTj3lq/UBU2/ZJuyTe17wxBXsZDzZZP5BgbWRTL5DdENYJoLLAi4vquya7MPrZcYHcRxHAg8
2qnCaM5hoyd6c2396qco9hA5vFvVNO5hZGSfsGcoDlZxFkmSOS+mMO2vimTxrm2/fFoMTv+1rt/8
JjAfXbRxcj9UQ31Twn0TjJI/SVGn2aUR1PLTIDDmdkjPXoLajDNKg6Kxb3POEdMrsb0JTVif0U4k
iZxXEfWQR7trzBImk20l+I20+uruNlsqmql+yc4D76wbHv3K4wTo9JQvGwg27QuUqv9k78x640ay
Nv1XGnNPg0tEkLyYASaZq1L7Zls3hNuyuO87f/08dFVPWylD+twXH+ZigAJK3S6LSWYw4pzzbnoF
5wx92KqyAqpUty10jfhbTX8A0+3WBD6BswdhL45arvMf0NjjMyGG7J4Tt8aYIo+opYqhCOQKZhnj
gZ5mJFsbZV2Vx7YtsOUrQooqmFjJEG3kaIzlOZWJG6+rtmabGYVN08V36jB8CjM4KO8PzX83MceS
cNFWoRwBBHg9MYe75g8YbP5wFNJTJ+t0uZ+IgoV9v8QeiqLzCwb69XQJG6788v61oTqfTOsVckJL
wYdWuo3m7/W1HdU3lVHAPUM/exEB2e1Q88frmaHrOjKqbl9YaXer+YnIvLjT9O37l38LeSDFAy4z
BSkMjiCb5PX1Q1uG2qiYJM+6AdMp03ObAaIbRdN3PxOyvy/xw9TZ+V2+glHT9X9imCiabW0z3UQI
0jGfoeZHIIJbETkbfqdN6ZFgaR8XlNDMSFRJmmq8LmbDUbiNxZb2AWxtvAYWATyoOwSEcmidkn+J
E8BDC5XBMFvgZosxkdqFdcgcXMtxa/H6fuE5k+NMRDo1FJhOmOOOgn+asUA12jg8CvJ6s91ca2RZ
YbNBVa9VEOGuP3jOv/mQjoGpJ1UPa4zP+fo5Wxabre0TS61KmE07Hxvv4pj1SJBtDu6bNhyiH27S
gtXEycxD/okiIciikSP91VSbMCbkbjXadQidCZdL94OX4KfB8q+4kWOAU1OMI7sxUfk5J5g1g+2w
9AH9V22Xuv3tXy9dYzbxuDNKZlSX7Buy2aqIef3aLupJHYIRbt6lC1l2JJIERRDd8ZhQPqRVznJp
RouV4lejMR2zqELrtWqHVjkX7z9b6zWsvyhlTb51yVsE2USY+gkTowQAx6eZnEhTpKxeK4Ha/JRC
vOs32sSL/S2r+L7Xg4aT0kVgmoGxYrskMDGYVBEepW0FEnOiElZgbYZRugUCayCHyUbMK1mHbJrx
ggYxCSAWb2gn81FKX9VYj6VYfqAzSyD+UDeP6yyj1aCWrpyd5hTkd9e8Ai90TPEtgmJmrTCqGeli
AK19A493hpuhCdU9Dm/wh622LYsP3o4TmsrycNBZoExF7IA9LhKj1wtvBpjIbEAdXJbDEfuEyKG1
6dpo9r2ImgkPRlkI66KBHxgQHBuZ03HGdCU5w5mFnwVN2xXT/ybauTkQLfovKQh3VnYSH3U1OWKb
KV2SUsk306yrpAO6If2Hv2qOTgHN2M51d4BP2sXOt1JlyXxg6hJ/YcCvT/fvr4TXmylubwp7fHRN
y2KAU6KfLOFwMCbc93xMKRwsL6igSbGKRkLtsXHBSQnPy0AvIPa1ggg48rs/tIA2X7/mfIJFhrlk
nkJ/kmR6LEfNLxSrOSSNN49hz8Asb4qtCgxBEUl8IIDJT0hnoWGKg+uL8EukwcWCiVwvO6sRmN9l
KMvcS0sZibXJcNZH0MmscptZQ/eUxxyCdJ8+jEeM9KoN/Aexk12Ck2NFs4uliZy1DHax6cNtEQwq
d+8/3Z+xP//eIUi90JH343dgoCFZsjlO6DMyVAiBVftMZ1JdMGnBzsfsUj49EwL3gi4SdWlk2NaZ
byfht1LPGSfado2lr04uobUZXMxgcAFR7tXEZBQZaBzfmdgWTWBKhrxzic85qi5nT9F9SdIR6E1e
r3V9MC6iEY8NRsKMzZ3JimEP5jlqxIktaZORKX8rfJqhD6SrbxTX3DFUBYXDNXcvoS28/jrhNNtY
0aXPrbXgath+sQHaJHBSN8NKQCLE6KnfssaKi7QPxmgnC+au1OS0NW1lhePm/a/gBNxfvgIHDRS0
N+B9hJmn9vWZEBFFBIFP7cBxfoCtpd0hHcht1ESGjykw6oCHvuoNkNw29aPNICfHP3fdRdonu7bp
VgNANSZ3gXRfciw7ccTKdHVpW4llbGHSZy91BHX2KMsqu+j6vMKcfnBG+qsF4GSjKb+aZSPvZce8
fjXpOtO7n/+v1suSYb3ea0Ruk0+LdZCGv8e28TWWSNFijajDkccJtikSayXLjGJxyoym9AZgbDyJ
ZyuKdlmBcwZVZc60LqUoD/mVA+LkjF2k/eLmBb8s/YlAmpmACJrbHRkPShhbpFqQ7zEs7vxNgbyD
RoGctXFjxWlVrLECdMUhnxY/jk4zk3PccYyHxp2YCEtodQyg4tpOV33mXuCdoQwvx8+ThMwWdw1Q
wRQhTMnT1XDU6oCbfn6x/21kolfcouZ//eQaESu2KPZe/Y/NzyzFm+5HPd3+aNAn/UtCt/yX/9U/
/MePXxIZvz1nUb6OmraOvre/8n4sMBW2v3eYQkXXhv9Yf8MUGh7fX7/z8Pw//8fff/HvnGtkhMRq
GdARye+SQjn8zn9xhnTxScc4xRJUfQiVJcXzvzhD8hMlAeJDxkxwUZdy62/KkDA/CWA+uD7WUnKz
l/0JZQgtNFvAvzdFnAP4FZQcRIigJNSRSb/eIlwdD0Lfr7SjEEZ/QyJ3tpkFbp8ZifYoobpmzVDd
vLVS1e+cQkC6QdRw4BgLgduK4X4ik5jwV9JQjapFmU+zJFd+HNMMFkbs2SoPN0kb3AaltRcUiATD
IpsRIn8cuuQa2k67SjBC87TEZGiCggdvb+Gu3CyH2w3aDUdEpOYdLSzj0NK0vZk27lKg47snnppw
KyIosB2q02ed3I3JsR6AHoEhWk5uH6mGO6GuLpTcVYMU+cqKu+wWJV13VpROdQTH7tvVWGXJrrfm
aI356ng+DcrGtBjvYfjy7ZmofXfLzmNR2hL5sw54nJc1shysYheAsR8Xl22sdSzs2HWmPrNe6xu9
FD7QdyXPdQwLyNW9LXXDpkZyjYssYc4EfX4djzCQAofTPAmZsleV429b6DkeCwbn5hyeVhXAaokQ
JgWJhTFN3mbHuRXJ1paaTQZ4zCi0QNVN1D1GtGYw5gzoEIt6shmJqUjnu0rm1XqYwkd3MsyHIZPq
QG3cf82NwgSlqNy1jnmKf4kVm6lvUrD82mX2Hhr6sc99a75Dq0CGzwYcytG+J+lo2DONcKfhIqwa
8N4O3yxsvCjDGMSJFmY2I9bpFv8/59INXF3bDDCJR2A2YPBdZjb13rTluLOzPM85cIWNQ1De3mp2
y6CXkVMWtvhmNFa/IupEniMU0sHQR5wkMW7HsJJ5ChaYcScS3LSI69bWWjaOwbwDbp7r+qKIIesD
ticFyQsSwKtvbMDXfszn/Mz281bVXwsYbrf1XA40JW5TRBrHQN0WTA5u/DbJdnlVOHZwZbGxEuGF
UaPe4So9l3V76+L+P6mHQe8a/U7rJyLXN5obpzDgzYB8H3OLfQKYMx9AFVIfL4Yon8pqyyGRd56R
6sZnYOLxZhirOcNiCHe8rRkZMUJIDYfECJsb3Ay7pnE30dRrjyEmigkZyIhdCBTIxovE0BGyAYk9
S4z0SU7Gg/+WYkUrPXYSglXjpAwfqUCS7FKLsXvC02HSr+Z+UNjgY0Tre1CeyGhmRgkMEBvhHp2N
tolmOgkPFuF0xxgOg0RLq8fPSZRiwygrZT1VoTDXaZAFV1U4VVeqipwNLV+J2Y6Rww/TSiKgcXwC
Zqv0zZin8z6aSBJXTZ0/ulDFOtSuBk2JmPAQX8GVrA9mHPsHnL79g4Oin2O/aZlTwTWXawPzQGzl
iUfgK58xioglhp0row/NTag37W3HSPa6cspgZ+MaHRq9vHLjPrj303I8lmlpoqLTgvnrf+9Z9/84
cfbdA5HT46MD0ftWF2mUvzkS+at/H4m28wmLJoxl1M/zy+Rw+/tEdKxPFtN+HaNrWj3a4f97IFry
03I6kV6HCRM5YgtR/O8T0TI/6cKBO84AjLMMXvyfnIjSXdqAX05EgaqemFuB/QKfAx+Lk6K5i8wk
r+Oo2I/Iu4eNGyYWbkF55EKArErmgaZgHB3Ezo0bWdRdZpRHl4Mai3Wf4l27rq3OuI/9yPqsmnC6
LpSZ3/WN8p+IXR6vy9ka6D+HWe5RX1AMLgf0EUlcgRwtZ34+jJyomNSPcQOCiynjuYMM6RLtHFtf
Cv34rMP6rNpUJMTNbKoTAGRC9vjI0C3OXxpkPSXgwCS2Ca44V9iYjtcJ6K0Hy6bXcCHRrDNi23OO
LEWTstas0AwPPVUrYolJXaBG80uvNUl/7zCBOhtmRBPuGOn5ZkSS+RV7Rcj4VYbKk6sY/aoWOYCa
3yHjWjllBfZhq3RCCCWtw+jniqwq1ULGQkAl95HuuPbGIobzJeIL30tfjtcql0OwMebIf54VVLAV
hJrmczkTUuAxAm8+CzhkqID15NZNwCb9MYIk1fn5fdk4xRVMmX46sr0g+xWdqQMhhszwV2mWGr6H
dXih08+Wzs2Y8LkqVfIgY8Pn1NStyB/R7I/2zRzN5ZOx+Nj7KcNeaL01tETUegIMMR3gVzi023K2
D5z25VWCLv1aNiA957Fw5b7h+W2RmLvnqYqqHT5yw3nYucS5hXiteZHMizsD3uaNBnR2GSdond3J
kfvMCDLkc7Vx7xeJOEQT3w40DwH+YRdXSV1BrJxFNm2UHRtnohkGr0qRn8IHMGWzp2NuuWfD2lp5
VP1zmCGR1l1hfsagVFge6Du5DDKQzTPQo7Op27BVIMWTezOWiGAZN7h3Zh0FN+jbqRfcsdZcT/bW
E4beDTyclJx7HLy14ZszJw7COsM9L0vLDmB16sgKxziP9r5dtTOQCsci7rCddk4H3w/eYNqQY/XR
QdIEpBu3h1AmErPToexubYyBknMYnu51CWUU/X+t1ENuTOIibDQdTaGVCkR8Dqk4s/QUcL+1C8ZJ
d5mNxnCZQL15EPWesW3hfK16SDJa61InLXQ0n+9HA9XHQaaDescM2dkGtTGb3d6HYNietars9ENa
VVP0mXbQbc8YrxMJmLN8vtj4SdxNA975ZuJfYEbRH6O+bT6HVXbpu1YAkJpF7vdYanFvrkwrK4R2
FmS6na8Zs+kP0tJJBMbtF45AO+MOPiVbRk3hqoV6c6jmYHiEbxWtNTcsLhqcf8jQoEjtjHAdcWip
FaxJvBzQmQyPSvmB2vN6a/d5YPm7oqbEWXWS3AFPd4xyjb93tVbJGGy11myCZ5nzGSDrRBy2fWd2
GB2N41Fz9JhuG1/gyc1vi9k5b+PGhzhiNJ7rFOMZJK9uY1O0bATmfeQzj8C0QqPCYKdJfRR//ryD
2BjjHmHSN+MeiSRzvGtnJo12MOycNpaPRo0taNx16CmnrrgaHP0WWzZz1dfIvlA30zOg2V71eAWx
VcBs9fPGIxYpP+p52fyIJ/tSn03/a1Unw34c6N1z1TtXcQ89dkqWwgHP92uj861tVUDTGyDc7uBG
XkaVM2GkDyAahk26nQzkkTj8N56RgHdFdV2U68SZv+KUIL0pZSRY1hftkFCim2HvJVZR7yokv1v4
PvpFjWvrlWpSZ8UQDBsPKBc57qmbyJ8gFANEe7kvl2ACs9oTBkOcSN9rZzEQ3nFKJ/SqdgAnjHFi
YIQRQqUpX5subFU0wjUoezXs9SxoH+KublkYg4Zqd3zpapXuiN+ZNi0cxPveMP0nixzdbDX6oTio
WGQwwBxTP3SqGJK9BbxxzCu0e65bMxQA1o52ZZeIM8fXUuSDmn0DxRLD5pmjKc6YgLZ0d6wKBVVw
Ioo7x0p9juKNU0VLVVv5j24lFz575m84e8PL2XWqf+ZFUgAcUn5/Ke002xpdj5QV4sU2a1CGYsld
fsWqU//s1nhdtD3OM8WQz5e5YxbHqRrqfWZlzo3FH1w0atSuGid4JOAj06HHVt02aEAQsWY1CPGB
DWqcyZFYDhdLChfJmay8tI1IZEAJhtNdpSLMXwYqYUkSltebhnWJE2+4molDhBde5tHOLnwH6oSd
nGk1DMG6DCCxa5322JZ685kVRz8UdUN51K36VvlxcYN/un7JUC5fOy1PuktZBmLA0MVsvNEIMU0n
j2fVNwJah2/HP6xGZD8g12YE5ljZ7PXtwmaqhZrO0Bm4NIpTJddKRsYDyGB/G7qJ8zw6XbAp3co5
h2vwpLndC8wR1OumQm8/5boHKPqQA4xe8E5hGmGBE/YG+9w8Vf5DUOPZYsVPvoLxa1ZyNxcLcQ3D
V8+Kpi8TTfkaSrG5DCy/VRn+qL2lI1Ubk01tmOWPwLeXCZEGEuhYMQQgujacfiexgddvXMNEqTfI
ppObHPMemHH5eTbXHd4XJvwik3EYbnxhTTBTY2QzwAMRM2XWPHdxeA+dlVKK+iKaLVLrrT7d20aM
t7avQzBwl801kdVSzFQIFUTdgP9o1gaUK/pGOuw91KJibQ2V/hSadrQvIsf+URs11b3xQp7NCoJK
5ZEH8DVPDX1dyTbaYa1sn7mTP5+XUNhWtlV9LQLyLma3O4Nk57N3luWG4V+CRqO39hBbsoPVlwc5
6UsWivEQDVNynrLmV3mkjK1RN+7OjLG8K/V4V/dpecZw+w5jimZrQF9dpb30ujCeGaUKAZjfFXc+
cRiEycw8az+zpnU65T32RdDOprzJtmNXZKtac777gfnFqAL/q15J6wpLs9TDbuWmMlrWlfyemZlx
YFDYbMowKo9lToRGV5k/7GxYLAefGydBetDxkTwCbIc9DOOYyQgpSlFFXkfvKGI+i8G+NWDBrLFq
ibc61eOVidLkuvYLCETFukjrxW7oMpywRpU21PTYcII1hvTmujZi4xJ66cOYlNj9jWG3oy2W9Gpm
Xtx2YVcghMAzuVfcHVNJwZF+rlWNIu9ufmxjkBWKzcrIrwq7RQYwuEcS3l9IT9gTZUbss6ZfoZe5
mtMItKAlSqWxobxnT3XqEsPVjPd4v1+XRnvVavkF1RqpE2rG97D1cYSeoIX6PdyGKeY1lyij+7XE
gh3MwRbyHPKkc04GTI6NNESzyZYNY9NsvjbrPDn+/8bvl0no96LDgZ+5ahAVrxWQSzLwO23ft+45
+sf/rr/9M3rV9FG+/6vlk/ITzR5It0X/ZgpzgfH/avks8YnyGOmkdC0TZ7TlT/6egdLXLe0cGkAH
JSDI8791k4b6RJOBOMGlltKxofiTjg8/01cdH6jEX5gxml6Uh4sB5usZKCoemCeGQA8Bl0HbkfaR
/YgE5qLrvLbl2SiNCEBrnnXP1JjmrwzGEI/zzPD/0Mdahf+TytKXOjOmuyCAgrplqhnvO8eMd7D6
odNpegi0xOCFfDxcufalwFOg4ZQoVmZcL0VbUB2cRnuABSrh3en50cimVvcsy4eBGVf2GhWw9uyD
k97aZW5sB05Jjwf91Rp8gKYMJ3tsLIZ0H1a51RzKOgm+jWaqvk4B0p8wstNbcJc8xv4tSQ5JACLB
V8Kbk5KG4QKAkKnLvOSFnR9flbTuh3WF/uEanDjzLBpJr/St4UZaMg5pNwNsjGDY9rtG9J216t1Q
wDVrCSIIOcOHNYObLD4Awczi6DcjmNpC2YakGtbxXRSEZr+zhhEfE7vBrfwC6Q5+c0yRL2Ls+Wec
LWz5RYc3Nz6Ysqvzw+zH6dFG1/8D2510J6Bh4+W7qI+wOa9SLFuKqFmTFRJad0gOqmCAel35yfcE
+jInXwaRIs0e86ZCBrDGPixT1c5xZuHfw42faBxlWeK5vwj+uqp/GcIRGgRpSLpTNrjmENPnG9oP
AzZpd83xKzPFEJysRXeT0/LQU+CXVjvMv3BPgWXmBTNuJJeR1jFQ9VjeGi74TI5VlyTCMw065gt2
LnhZkNbqCAK7AEEyc717HgaNEjJjBV2kMRYXh6HqSPTqJVYr54xFzYT+Gi8ZMj1H9dmHLQVrQYHj
rStaOIjYg+N+w4+OwIRCQuS3616S/5Fi6uSQS50TVe+HgELbfuwCduSKIqfrLDO9aEUq+lsliMHy
RMYY5quU4bQhMmIxfetgFn52qWTunSopLhUuDt1WD9vkxlaj098asZbLwwBJtHkcNEc9+rMbP2Nx
Z4mrqujLp5F0h2g32xrWZDQaAT5Y+O15I9Tfa5qBOEGkDA1urZjGhw/NYCeEqXUO1m+DnQ/fVS0T
8HBdiyaOM9v53lRhMK3s0iTm0zfHefCgZJFD1ko6jbN0SOYvLZDMRRUSinmcTdKB8PdJCmyDxsiM
NnVOHucaY6fhCiiwH0nxW6otB7Rmi5ajvimzznyQcjK1tR9hoJV3PdfucycscETqkm0/ZC6WfE5r
nKFVnlb5TJGHcqC37qto8huvh1PzEMNYJ9uxgHZYF9OgQ+RAyUBXPlTjhgHuMH/TnQEzLDyBQDZD
ewrKszAmfGDfZBjHwFW2EMNQlJVXjuHroKRMwef7HCo6ss6JtQiTnrnqVVZEBF4xzrefa6avCv+5
nprAHOryvktxOsO1IFKzV3dZOK3DykZ9kyUMhSPDpIPwM9cldhTNGPEMhgICTzKxL0ituMKtuIcp
kWsJlEErRqKDGZlGuJxh8qX4jGuOQSl4/WM7Ej9mVVrXpTmaZ+gAyQTFRCp+sZ0Rr6wBofIMkd+c
Os8m1Cpah4w7ChTH9LJToNcKNiXZLJnelcUaAlv+SGio+WWef+Ybzk7x2cSz5etodKhb3FpFwdrI
JwIMSojLHUvFpm4uIwC/FX87CDeIjqzQyyMwkwnCXwDRtPTXcxBUV3On3M8aG2u5GlzeoW3YEi5S
2KWLFzn1me+hIIXzlBFyhKFIXM14UI+iz1G9ZW2kltEf2TgTfGBr2wpGeHnfzkEEHlYE9sGs3KIJ
V1okMPlvNBPmIywWn+Wzs7rB99UarEOC+PRwdDwNG8AeZuKizgdkdtRcD0Qe6L0ivEfBSmb7AGgk
ZyxohqesCoAHzMoio4uZRaM5/TqLC3iqzLzJMPXLaxtSYAImQ09X9TJZUWF3mG8a5TALdenjOJTT
c+m5zuogGwPxCvCNRsZxwsOl2bXgNGZrqiyCEREjjyMMSklnfmDwUcWeybFonOd6jqh3E3UGv3cT
Br3OqGwSTQ5NXRL7YkqyVFFyJUE27hyRzkw89bqjG1kTQTd23QbTPGs4ZjL0iYaMrESNyTUuUj4x
TqVws2oTN4YGt8Sida2HYKzOBelKhLfkxhMq0ym5m7A4aNYS3MJFPlvnd1Hl2qQphhCk0XBInEh1
P2vrG9jxQXfuM3we9jEZMtNeMuV6SdEe32tETmGmCWUBnL8usx9hhgx7ixikaT1jTiusRq3RfCpT
0gzvtWHAUSqARYR0GzRe7rJG+PaVmVjU8IEw68SLR/SJvBahO6/A9jPUjkPKUNxztMZsd1XDh49X
vINLJZ05vfwCrbtE9THVaqYYnjt0k11GYBH8rWyAuYGpErrdocpnBJcx27FlMs87WPMEoRiEKjhM
ERvJ+bBwQDeGye+cdzp6eUHUaDWa1zOBgJY3EriXbKsxV/h3jbgarM2oN58CGMLlKjXm0vWsGpkk
Q2032TMtdK4QBdbuY4DkFqSWU0JepqnfizPUUJxQCaElPforhv75FS38MDFj1OUVZMwEZzXcO1sK
fmbw3xvDDwoPjurwNQWawQK8G4NLSVbvnSx9f2uH8GC8eopC9GrCjDMIN4bZmU/oHUNEPK4QxVNB
1t0XAt2QP5U5Ux0wtHFWh4zUm+jGLcP8zqDNk48ac13UeFqfEBXGzuEKQufIRyJxynDrF0H+cP1Y
OFnubrB77LEzcNqKxoLV3/jHGi6ejj5mSOctgnJa8tZvsDn0It6IaPTQzlXWWSD0+HuZ9pgkOH1A
CnLIWpyu+wwPm6eundOnWI04i80xRpGrOCuW7zTNJbIBSt7oMAFOyvsg1+CTrDIp22xLbeiTlzN2
47bEPNw/71xfzbfQrwLjnpRTPd7MVYGR5IroNfMpN8OugdQu8+uWFLCnmDEYso6Ggclu4ckh42QA
UG/kIEqkaFbWImHO52HErcDIov6pi6F9sjuQwbudHLfr9yFiA8vrExv1+kBssoOG3Uq/+Kxt/QIG
cy13luvP4aF1yknCoC85CpgqYdxIo9xyixYDFwWWt7gHw07EsIPIMrGl7govjHEwP+fpGF+ZDKXv
HbguE14E0DvhHA0WkgCF1cGuNTiCcSQlOS6cdH6/02NUS+ahVa2nBGGS7rZAjyJk3LieBmlrGygL
KrlKZNkmV7DAfHPVJbm7n5mqN2eTi3d3Bl0r2hIu0535je5888sm7z1NLrGeZLIPELniUYHqNkS6
6lDdCKBLJuxcZwp8VF9E7HRawGruRPNS6HJ8KBlT7Hpft8N9ambl7cyrisfF1LBEUfmknuIWDsQ+
p8TTR/qNX8/dVY05+7MdRoO+MvQIAf5SO3rarCHsESBcLdlagvWiDSGrHldKnS0CHZK7wgkFRw+l
5XNgr/qZ4fB2sYM5zqEYETw2vRU+Z0lWSfKhElxHTRFKTtosI4e56i3UTBi/Hou2xzkg8PUBs7y5
cHpvAFf5JutqEivLrkJYtNSLEDKaFDCKxNTaPncgm15ohk9CR9HU0iC8B48LaB6dfU2VDk01S0g6
hA5H8L3lR81qMjveFysWRNpQ5fYw6ge7288tsJjqQS048UW8N1l0LP7QV+7Gbuvxn4keu8UBQRRb
X6NpuJC5JEhj5CuHrjjDZNFYFFt2iAvyyMb+AZN4Ybz8G/+zIcvxhDGfweIHMjHeVK+7wQSUzpTG
nHmJcHlXEkqJl1EOfBaaAj5zC1UVS9W6nfsPGIqn/M+/A1IUQCA27xDhXl+5qKkvKiJQPfjIHCzJ
LIM7kufz9ZJ2RTAvOJnXUyOTMtoW+5mSYvjg3k/5n4shnI19EVCrUMoESn3F/+SYJokajYpXZjqJ
qlomMBiZmpdf5gPXfz3LXx323vASlxu1IBxBAhRC19/QTNOlDRo0eC7jXKLWqhrgjE5F7rk5Dii5
XG2RzfrzyFOgimNDMeAfoNeGSX8vmHh9xJR8e98QEmn9HakwY1LmCebbMhj1U9xPvHnCBNFQtO+5
PwU379/3766CP5O+LCpc406vkhhh0dsh3YPEbP1AYyQocfz8rzEVtAEYcb95ukxZXq9fePBQJxaq
JQxeWz/h8MrRoW1E7sRUgr6dDdw0HbqWanogfycoPlizb++JzCWuaBvMaBS/6vWKsRwmBIy/SYjM
XV6RSYpxg4kIJtfvP7vlrXv1VsJkJU9nkXYZlrIWGt2vzOSeQS/HHe8GvtJ9vC00Sb3qk2gNiFvm
m8Rq8ed4/5LLrzy5JIZ+FnxeV5H/ok5eBtewXY5W0FtMWRtopcq6lmHYH/WwU/f6PGTfOW5GT9dY
px8wd998h9yq65o2Nyt1mquTPahQRD2qCc1MkKQDO/UoccwwG7B9TFVi8+n9GzWW5f3qTgVxRbrg
qYKI2ubpwjTLqAS8cqhteotjp3WRAGIBO5Fv2meUWVzfvvHhdz86UNTynaxt/zLCA+XL+x/kzZfM
52DzwxdzSTUwTzUcU6PHpqVJpEKts9Qk5ELi6FBTS3mk02AzgmH2hyvrN/u9Yre18GxjQ4Ka9Xpl
RT4QTuIMbEatlI9ZYeM070X4mWfrFBl9QAgPLi74hZMklX1g9vfme4ZprztYeCyrmtfnZN8hYnbp
gSEDpL3tH3U5hwVNodO8BKGghfmjp2uZUsK60ZVhKsXl3JNFNTWq00eB70ZKf3rsYE8lq8pRX9Mm
ide1w2Twgwue7A3LBTlC2PAY+HKHpxcswfxDs2OeX7Q281C8xdbpx7vqyaJhbEzgDKf1Mg4mPPzN
fudEaUgwaujB2ys3tRvjAiWakBD3wYz3Sh8/Or5OFsxfF1wux2JFR3C65aksgG3glxGZ8Jb5lNKw
fh7ZgpiYyHUXMAcK+4kX9f0v72SlcFELUz9S2oi3Q950uiM00q6HeMKL29KGZ0I+lrir7jkFPfzg
S/vNhUjwIUWPf9jZxcmSDCfc6swa6cnEa7FK0yWBKm1hzJjJ9OeXUmQg0l5wQRfx1us3b9AHeAo0
ASDcZbz+eVNQ4+O1u9ze+4/vJC6Ft5szg+wVCJ9MW5f67vW1Ul/JuLEUAJ/FHRm4YjgMPIe2v4gr
OcdnGP4ENxZ57ZdzRqu1MuQMmOWgY/OxrSZt/KI0xnTYvP+x3j5sXFwVpC3EPvrCh3v9qfK2x5+j
WQT2M22dT/on2p9ucUfnpz+/FEk2PGduHrehkwcQzWQGkBkawtPuH+xueMAA+kHn5z+/DCUkZ9dC
KUdk/vqO4igWZR4yMse8XtJ6pjBKYgcLirZO/4OHR3qmtHHOBOs71fNEHYLUPnGgrDYYIIRIwi7h
r4+LsZH/wT799pVfUgutJb7HRWJ7eikGLHCNTBwHqXVirIdG3u8RCTdBkOwx4BvBhdTy/vv7z/Kk
H2DNUoRzOCAaYIFAUnr9LIm81fzYagKPHc4tPJ1e83KQXXflNi3rFH7Q5zmqu0PqAOe0TpV9UK/+
ZnVixGnCg3SApalYX1+fZhnmtgYnOBj70ry29dR8IqKc2iBTGR/o/bt9ezVuVf9phOpCqzvtPUgk
LTvXxpUMe5MHPFEYfKv24b+wF7y9kCJ/icoK78VF53byJhgxllB9iBImmcefbwLA2X/0JqjFQvxn
UYyP6enTQws5RkqCXFeI0tcR39EjDOge2Iqf/vTRKapj/KFZK9zX6UIZ8G8LLKPk0TXx2fJuZ3p0
9p+82ywElCrUo5y5FGiv10MqJb1wBU7qiLA4Mm99ziyRH+OwfX7/ft4UDsqm86YMZM1RHp3q1tB0
40iPlQrWq0a8F3h4rj++m99cxEZ0rQxqbeftRVr49FERO8ixrDy/EySnvPBGie0f3woSVrZ2F3+p
xZz39TPLhqICCcIDK+mt4IbzJT9WOPr88ZtqL88LMTD1JD8uS/4X3Sb1bRSJsPVXJnRjay24t37X
iZjyGV8KKvj3b+rtG8Q1cBzAOp5SBKbp68v5E1at9sSo1CyG6SEdxhnXEwYGqbI/kgz+7lJYDFBJ
0tLCDT9Zc1Y1TwbQADE+WeKP+JtFxVFPaJ/xJ3c+suR/syQYAhiYD9OgY730puNLsthF/ONqK+w0
xRYLPXrZkMX3/tN7cxWqRgEZgm6Z9SDFyZLQ5qTuMRxxsQtluWE116/LyfnjB8dVeGhM/5bjmDPr
9XfUlXGvKcSrq4DWedh3sEWxt7My+5ZaUlQfDB3eFOFcDRIHm9DPdXFaNY6d1TgqgE5lR0n0aFkF
3AXsdm8hiIO3xyr4QDT/u2eI2B8+CScFdd3J0aTHKFeB1MmkWEbKmvo/zJ1Jc6xImrV/EW3ODFuI
OTTP0gaT7pWYwcEZ/dd/T2R9i8qs7kqrTVtv7qasMiQFuL/DOc8h9ZEcj+LwH39T/F4w2HkahP0v
NVNCa9MWXQuWuDKS9SzqhXYwSJYOB+t/+kkBJ50VUJ8xvcGW9+dvax10L0H98UbVHYondqdDCz+m
hjn37z/oD8P8P/X6F1OhuFRmoX9BDvDvnz9JpfPcGFCeOPY4u0EPLdd5klhfNWqEK6lsVFbzLNtb
CTSMhaBjVxszXQv0Hb0oAoT0hO/CDKBWjRpbGGex1uMV+gbFLHuo8y0U1/FmHCb3w20924jBnqoL
A0q/ZCj2mj3jx/XZc4ZWnrtkZBHld6QHsbh18ntW2sz9htSl+c9Kr0uPJcrx5MD+8rVLZrs41Ymb
vit3WPDVXrqs52Xukxtm6pgPWN60MB5Fo55nLYP0BjRygi9oFPYdDAq4QwpBw1WIE7jkCkuTYuu0
9iUgDtPyt54Wr444y2drk/bectApGMubIVfmB0Qfyp3AHxn//vuv41+fY/zoIS05E7TL6PkvzzEa
Y7UUox9GY0oNq0qjYfH0t8/xv76d0DG4S9kuMm4FU/Tn7zzhzwF7gOvBCVrGSXa1JDdNOFJDzkZy
Y65S/83o7K+/1h+RJhYgDmjA9AJ/naG3/VwxIgKr0I6l+lnC2tlXzZT+TcDvf/MpHKRMOZmQMbP+
6xi5CJCcusg9oh77wrHOKbM0gunHf/8V/fUG4neBeRIyAeQgYCT3l+M6qXJrVJlAANyM7blQklgR
VSV0ANCG/q7R+G9+JTo0XlBKf9z7fy0XykKOoK1HIxqR30dtzbWQsrj8xyHwv2bX/j9uYfuflYz0
df+zkPF6/Wzqz/6fvdwW/4d/uNZMYf4XLu7LAOHyxfzxDv1DwhiiU7xMDxnNOIyo/xQHe3G6cdlj
r+YftPkctv/ftRb+V0iJexn80Y4zR/L+Ix/3H2/wP53qtGjMEOjqccHxxpl/rZhZ8gE+clrvQEKY
rTeaCSb9DfoLf/ybC+QyeOK4+OcP40MQTgUuBxZePVqOPx8nzJHpq4LG2mO67aYrZWlL74zLeRyh
Gq9vwzG8wBgqbLIIo8wh3VaGAc08YP93nq0csbifJvMQtY60HtbM71/ZWTdrXCST+0vMTv+2rMi1
npHmFVDT+3AlsRaHCIm1JBCJHfvM2t500qlyXG8A5iOf8B/gxaZaJtjIsm/22JEQvdhYYQHUe1n6
lrX4lKJW8x1G9jKh085qUljrFoPvyuITA7A78G4vSWk1B2yuGhBww6J940kUsxEKxuTK4Yf5hEma
15EBn1kwZFyNb37i2SCqteoewYrM37kcAO5BegyOK2BEbDvgqa6Wyvb6XbI66ac5VISQXrzzu2Vw
B3uvsAuRdxtacMRaUgqXaCkzMceoEODbts7o/JJTFr53bFpFxPIMuHMlbO1Fo5W6t/0iHQttnev6
AFT8kfR4KdP3DAirC1TRcKwYJmeRR4p4S/TcXTO9yhzFDZSIzHvqRUYyGWOEGkRdkvbPSljqxVrL
7idDLcLSQbMVxpK1NC0AFJcfKXNM/ZAlCB/QVslJRzAZ3YZoELl8walEIVbbCX6Algkx7KKxbm+J
YuqtyPR7BGvOZDLhqureaGJ0weXZK+XFs+OWBqMcKerfne2g7sx7HyGjCJR88wBfP7ltN9oolIKO
WQzmsGvtrXl6O/nweaKxSGAABKlwf699m/QIQ/zxS/WdeHOF7O7IDGGhCD98yQhCUJhP2PaPPz6j
eaJNqznUm0qt+ZGsWzWfgpGZIWGctrF8u2hDG/R9gfWzTIV5rHKvlQcFYcNAb+gDO+tna/3W81rh
2hi70omoUbzkVE+9d07sSbNS9YrG3K4LJNMDvyaSvoAWGjLmtAQSEnRxqTNzTxzXdVAoZVQBbQu9
H/dMEmYgCDKFFAmXPcl8RionA+0DwssorUv7tktNGGbSEOODxwDxbeghFp56YRSv3uKVwTaZcof9
CbRlK4YDBUuTCMEiiaFy8bkWVO4KIVs5ZnsLTYt3hyywxO84ywIJg2uO8lr79dIe3FRMu8bpJg+k
Z4Cdr8zl8oCdSLYR3VUpcXvWzT0tt8fLFlb+L79gP7D1J3rX3SgIzKOaFoyW4VqDMC+XvhCxLGgr
ol7pzuIz27DZQhAD2z7Y9fyFo2R97xYmQlFtDixL6rWHwwLNaAYHk8+5H4XstH63yKGuMX4un2tV
kwjhVYC5I9Pw5bRpx9Rzt1VPQOTFcavh9zrWYNwYnhpvvMzPhlgHYpLEErQVekrP4diQWPGnuNZN
sqdbXN9T9JsoXDofPxzmRAUxNpw98pDrFgpyC+YSDw87UGZ5Z0EF+spCAgxAQ/QhQjQkE1cpBfVJ
GvbwREk0BBt4SIQgJE5nYMRtXOMZT9osUfChy4qXTgQphHw93YhgyartisPvt1pCKY8rx5uMUhrh
t6QsC16/tYFzwuLOeO5YSSR7Ihvlsks9q8+geHmt3nFyLsOh54lcNl5eTa98LH9To9C44wwRZPuR
L3PdeSIEWNoiuzI2AcrU+5TjxnieshbGddulipgCUzX1NkDPdhuaYYGktO00QZk15Cq29IA33KZe
u5jcSYjYqzSdYFMnOXgn/CQ+XWLjXqQ1YsL/53ojzkmxSi9kWOHmzwGKkjQCpzl8hZmoqc+l4eF9
65Xjxw4axjZelCuvs8yXX4LgBUp/rwqmbXaRV8V1pwQkkDnEfTQOimsmLaRZHb2s4JBGek6EaJkk
JmK/sbiu/YV3kLFkscdV6ghA91NYHS3pySlGoqF/BZNq75q19iUBtjbWur6qJ28zcaahDLMvNkbw
EZkHw5ckOBIz2kwdSw1tl8S5SxOlOgsALgtqfV94FRr92pqXV+eCWYkYHYXvfmNb1qYobEyFveBZ
iOxk4eBWgXadqKfyWCJz4smIEBC0zYa/af0QeLVMNzXH7gXjUSBrlqlJa2YtbvZRLheKfA32Ox4y
LNWRjfn7ljYOx2MpEuuTuLo648R3B28fDkzzyWEhgIGVEIpVeEkucaPDWB89l/CjU57mMjw3fHeg
9ReTrHC3WtKroSVJmHcvBdPgydBhJt5XDim+rgt0Om3hFvurwXGlESwgghwD5KiOVo61S9AI+7Fn
kPoKwMQe/I0ytDOThlRXjwkY+nzrse+zY1e2rsaEHvKTa5SuDwiYCPTxUHJyeS2ivFokJ+dGjguZ
9B0OTcTrHPtmBPbUY6MTWk2ssAy+pz7xyS20jenczKkaD7PskGuDuO2aLUlCHGvGTCwOL4/ItwEB
My9iTQTGtYbaJEJtnxq3jp3N66nNvcaHbpZkIM3SxPiCuzIQJ8QwIohZ2Mt16zV9O265Gvrt2lvB
F+K9rtxqMlduXSojcbR9wKK4F/Le2/oWCYWRo4rkxwNQaEWhq2dwOT35skM1do8eei8C6UM1WbBZ
sN3zbOTucJoxB6Cpb8HhUPal7brx9Tz0EVaKS3ICtG1uGUq5LVaFYGLyaAZfU0DHczma+z0bsfpE
Trd/quwyP6+OURixSUxsz0Or128DhN5zW3Ici1Z+eYNzBjB7PSjLJX3G60QPYjTo35taGu9qAJbg
Y/nOVX/KHNxrEq/IEdsH0eV5v2tWe9k5gIC5gJECh32Ila06loEznJD+gPcBscL/OtSm+HY9K42S
y2mbUYlYxBWkrQ/QBTnRxrLT8keTChWPGLg3s0smi6Urg219AmJ51HoCg8XVzGtkjO6VKckXRNOI
vz7yCiGMGFc2MLZJes/26h/qMbwj1ZV6KjH97Shae0Nk8a0hfRyq6bCrUoQftXDxwAnCTbGpNuOq
qT6ydAfCoSOGZQA+7Q9M9KAdIVwj5prNl8k515Hf8+Bos3zBj4q5wONZiE1vdmPZ95AHGKrhADE0
QQMzz3CADMoKc/MrCUo3LqRc7K1OQnmA2ZUmEVCod+SqHOrGFropF4Ul/wh1XXc8XF3kep3Jn6dx
dqvuIN/MPqn09pJl5AhYr7XhBDvVlLkb5Vokb2zHCTjw/eOYCNwPtaBAjEpGfN+hXuqbzknzg2lM
kx/7/R9fLfftBtAOlvi57GN7xCagSL5AqGXY47XO0l5H4aKqTw8X1MewDqfON+yIIGSigJL8poMP
jQMoTG5cHQBmqId9hdyC1F1oHJGFRecwJoGxL4kH3YQk28YyH/TOV7K51+VgHNo036m+ujNq/UEc
fPfYjWl5HqdLYJOuFIu/7gFik41Bviind7X6JalGfrHr+6rbZEnTHTpf8lnS1e0rMCtetLKDn4Mn
OJKqtl5UrweLmmgcrscgN64F+e1PtravOjleQDt+fRpHg15AJO3WHLuXZK6O2ELqe023F+76xmuP
qyiMvXTKzSVjZDMSZ72xB9ZZk+ttV6VvACHzQGlqk2Xi4LU14GigdS0mZvenGAVIjXFYH2YGTxTw
OXp000KqPqTYrYzE280pwU2gCkA/uHoSG8rt8Rn1Z3Uvw5bqrpThDpNGchgMDoHR7OSPOxjrtUPc
wa4VybRR6Ci7g6gpIZYesbHXAZVF1KB2A3SfrW00T4IjGOel3+AxpT2YD+1Fih/UX32jOF9S4hJS
ae+FdtH29hSjeBBo4IB677uG46HIzDBCdbTB/nIbwCSJs9J3zszDH/KwvyfZnNhozLSgIRrzBkK3
gYrW3HNwv9phfmrS/reCRqDRH0c4a+U2R0u4Jzl856xjdVqz9anktQJYoc6mX/Fueuu2tot3NNHH
1tafbP++VlMx3svAHlNr8FLanUlTgH5wE0qfQqUjsAS/VLwuzFkwCqiYEMTgejX45MCZ552VeMlD
tV6aD5+QiwQNAPKogFig1p/JctbITOCbVyEugLG5orqzjtJbm4vPxYysGY+QU7+w2ZyPk0doRwU2
I+60vW77frg2kevi6yGApx7IY8X9kDqEsSPpMAz95azza25nPZlQZX/LkfSR+dOTN5rDEqdZofC7
5Y09RombpNdhgxLNUu54qilHSYrBLgwEGi6XPz91Tfk4Sv9uyM37pl/4W9GmEOwIxOUm9727Ds7H
DtwopRZnAc+bbX1rFzbldmC9wMS2+QDlffaF4m9d8nqFuXi1wT9sF+KDYn9xqrNhzsMHg5DfRLX2
rJ4aAgmzRnxSOlzx7gDZZHAbGMYhDSeYOMESpWq4auj5GMrujKqdzj0pA0ScVJdmbEpffWfUj46f
vhGMRffUJfYBR+WMWcnA4GaXCn4L1AoLZ/JUHSuFW5D+wOJ3KD2f36sZXlE9EyRr0gLbwY6c3m/N
ZZLFftYrkjKM4yid0wQdltiU4I6CLwWzeDFCtkim/YHGi4gK3kwF08e5xgwxAD5wjhWxiidXmN+5
TygP+w7niAdLbHv8JVvoK2+wqqhX+QvgFZ1Qtr9bZuY/s7Y9dXN7XPCYbOGnLdQO1EnnsiWPSFdu
uMHtWW0NMZTbdEK77QIoVX7i7Yeer9wNs/2ceW85GZisyc+N9M5tWL8nyzJdpb73azBgqov5N5rQ
9dzJ4ZYotonQlDkMz4Zh3qeeLq67dcpiD2sB/cKud4KD2dZZDPLIv6qbNb+xUnvfdyG0dE08WQ/P
6JZ6W9HdU9oWg/GGR3GOPMa72yDXWEFF9YB91uEqKp03+8Io0k51SFbxFPj5vV7xn/d4y2ogZQsJ
6B0ZogpStVX8pHq+Kk3gXRaBFUAGpMw27rzSjqcL3LBqhp/Z0+x5znIwcf9slFOQ+2bJ+WqxK7JQ
CNhahzHbUq9B1iuMpJdwAyt1qHlO3bI1cbbiMPywfIfgQ8RvmyWl3yHWaTpmNvwT0hJSoPxMk4JN
qLvwtsZWelVnc/1WyDT9gAoP2tVS5TtP0/g2Kr8j3S2/C0jtAneE8jytwxvsBeBUpUk8WQoOSjMC
u1mL9c0oRD3t1qEt7kt6F3w9QSfu8a//NmtCrEIBRg/Z6paYTAoTEPYA6m9se/iS2hv3s2lcy2YY
NpaRtm+Am+/H2S5feICvqqA1nsLGS6+ktyBzC3E65tjqvi1t80iombYrKe4drFyw6jiaGr9rY5yb
K8mBiy2+wUU55DKYvL7Drb3QhgZ63mSjGbxr0tYOKEQxshBExfnfXZJQAZcuxP3RRXjdqQ3lu2u2
EF+84oyz82qqhutSp48EdPDrJ/XHPMpLqEy/V2n9lfTN3TLpq6IcXx2gg3eOo9w3EhuBGoj61ay6
JyBB+EA7fcHjTz/d7OXXbsakLEHfPnoWBrx8/M4SMYBGoj41rDjx5Gk2nbfSGPaE2bh7114ZkwB8
qUwIAL5q63hVliQtbSlBRQXGc6ihR9e1twkYMeGvJXSlmy2+lonwTCxJrf0AOJHWeEkHbi6jPuE/
SGPTps/IrLLekOrzTs0NfzDL7+FVwOses1dhggtxWoB8/VBeg6E59cF4MEyJz0fChp3wfA9ZMdzg
LsG1Z3wzpUWzDGIXjxTlGinPkIBqVIOABHNuuan5SrOu22EVvq6waRqh0dA7S6YNxtwMWwfi8pMK
5rklIGIuNjmdFFGQwU85I18PG0XAupETfOrXGa8mXqyW6QwjPDPcraHsruhDP7k2/WhUxgf3XRO7
io/mt3GsK8FnR2Ej/W1rCmxfLrbQZoJBQ8qgHWnJUCdIQpZH3bp3Rw1ruzbp0smg5ZU/gLdtcRdb
l+OAKOLzjK4a5w+ZS3icKbCeSqJQws2c+lN6ngutH9LKPk6QjsjtGolsde3l2/e6mfQkfjW2pTdJ
3xobgNdHy12ezGTA1MPg1d+YLtieuj0QsJtvNavOB6Z7zX6CIk36C01/nnV3szXaRjT1cEJ7lEUH
33D8bVNUSczBYJebwiktgMg0THJILz9+o7dZa8MvtJzNBE7/SWoOqCUbzNiB9nbIpNKbIE9FGKtV
t9dC5ledOz2W63zhgO5bAoJYKa7fYKLKWA2ML6KiZ/yWMupGwrCIyy/Fj+8yX4ZgYZPJm9Fq45Gi
wrqwUzYz43XGgc3K+Gua2uJjBa3RbPsaxJZceM6Kue8O2KtokCxcd45FPl1HsCTzyVqcPDs9ydSn
Lc/0DzTSo2kxNBxZ34bDq2JMd42N2njWJEObc/8yOdOvVrTbMOEkvbSNnEprzVjPMqE4BXwnW61I
onGDB7YbQYkhsiO0uJ3SFLrWDFpAjh9TsDJVMy7W6iVzGL2n4TmYQ1olLOUtfZzPsLYYkz1TI2cn
jCRWNhiP3PI+wyXQ57aZf9pS7pqWWEKnXUg5AUqF62X4bkwsq8tcPoUtSTRL+6rD7GuZCAKZB3lI
aBk/V4tyqi4u97ZZ3o9+r3YGG81TIPznuiuOfbGeSrB70SwbK56UuZlLhpVG1oEXS/PmaXbxclbU
g44kW3co3zgcmNel5hvf5LpFDnVbcwFXK43mYqdN1OJ3uzDacfJXIB4GdV5GBgcd0ZMK6xPzqbQq
RRzARqIxa/Q5tAhoK8eaAqDpf5JwcGNGANYbkP/LoZdO/VU+OQxD1/yDLk1sp9WaonxdCd9UbymL
lE04ZQlghiy4r0s5XxOQdt/Psx91DGZA7bVEK5nZTk8sMKzZu9WMDR4JOTiPrm/eKEzHsG3N8TaR
9aPdJbzFXdsSTJ0B3uYub8L1QXCmZp13x5jwNlcZXWK+NPswMN2XxBc/Y9Fgmr0QWcTtCrw4WrV8
6UgVhsLEegFZ4quN4ptWs35Fl+kf+6lNI45QwYqi3Re9KrZzWL6tDmfNQMcUEma3nTClpx5fhx22
87M/SUZVrN8inHxNlIbqsHI/eF1l0WVbAJ4IG3oIu0Q90Uh0m0Zq84A6gTyPzr7vJidAlTZ3t740
T2NXVM+167S/VW+D7rPqoosa9AZ52LX0hnh2w8z75HpuNlBkqGUEuay7VvoqRkZ364zzsGs7geEL
3VtUyxZ7e4X4amCK7na3Bt47vbPK8HdA2ChdqoGbGNHBLHqTsWkYbmv2J3FNOusuNHW7J9vK3HYm
ewr84uZWD+1w8oul2zOcfPGTet6CNtcbNKj5Jgzm32u7AOhYLFKOcHtn2HaHj1p2Es5BGNS7fhiJ
7FPJtGdMwEZ6TU6EK32TXPyCH/4AFOyLLAtmyZ5SL90s/DKGZ+5XW1da+MwdFXSaQGJbbLPOBlFC
1ZEQwNjBWQXqsL7SQkwTE92LVTil1nSNxcCl7hsXmwgOrA2TSHo9rvQvKOo2QN52fVzaWcfz2K2P
M+ZXHZuu65wZsDCaCyvZvMFqIyBRiu6X9ub0ubDAORD41ortalP+zbRWUaj1fOxpdnmKVrlLDAEm
V+QlazuMRvMD998Yy7kv97lZP7ZBE8ZFk32upQ3rQPgLKBQHxyEB9ayKchS7aot6t7kmYCvEQCq5
mfssrDZagL/QZaOvHG7NzaooNnu3r34sHbwViBPjNiG2UY9AnyaYmtZix3aGD1h7Q/1kTTSBNVn1
h6zwzW2qFaToLEw3E3G6v2tduPs+Y8zn++4A/FoPZDk3881CwlxEuzlul+GSBARrcNcT+/Xa0IUo
M//CbNJveqH2qWluyZNkhbsY3o1b9OYBZZC7J+qrOZo1fEtk6rRoa2OC7tSYD3aT1yaPslTOu9lX
30SyfBLkfV+OJnFsOdytRqUHchmWuGZFenaYkZ0XP//RNTlIMgGxkbRfwuJ5FWnwaGu4UdJf6qcU
uv1HYmZPrAdv3bS4r4rKey5B/G1Iuh22btG9sCTkizRwtbX27bRgtU0nyLzE0lmvbWO/MnhTG+ab
v7SG/Rdqtfc62sYIcN8n0TCXmHFGmAwSWZwtHVgriF3R4haXwZpXXpszWz8z00xxuvHDa5Zua5to
lkpz/BYSzHY8YnQ9NrP5idW+5OXFdeJC68i6We49r6F1CrOrNLDLk6qL/LV1Wd8VxUPPFnBD4o5F
H24Ze03VQPnrCJCAvKCRl4xrHg+ecQPZYUvkR0P4qbPDq7YrRyahYFQcMObjOth3PsjOAyIUFE2L
fRJg5LaLmE/wgfgo/kZHCr8jINjbjljJeABDScBWmy8v84CWxPXncN+E7rCtO6uNG/gTFG6OF5e9
FBzuqb9zk/4M8MEDYm7/LEX2YJgWy4DO2RW5Q9WWBg908vixJwo2W3nZbuE5IZPR2C+hDddiPHdl
2gKXThx5ChUaW5Ar0xMZHAxfh/yY4qXGgFARfF8tzn1eZ2c/0wcyIrtDkF9WNdpeTstc21v2Ov4W
BgpzroRdXohM/KGDDwlTcJ7Xj4qF9I2TAyNhoRW5aQ+mbym/akpqtgvzS8k+ZSfa3P49Q2VKaWjh
dehRBifhd/ZRhc1d5k5HpJjFqfBa622pSJVKoE1sShEAsingtMGYCBkooLzod6XvZe82sIVrxojz
QyN7uj+sq2SHsltx9w2v9wM/6/gbxb15ynoc0nbmW5h4AtV8BQOuq8gkgm5htUDg5ja1clbswTqE
tCmSsqTz0b17ydoRpFrpxAe3I/pvYZYNaYL9pYfPDeaTGSpVgiQDGu/G6glmcpfTurbVjQHp+prb
mLGcwviZtI6K/bxhmKiVcn5cyenF0OHToncDAu6IG10qIyX9zPCfhk6SWuZjkiftN/XvF9zg3COe
cr7sPndS1n9+/QuQ+XRgzcYEp+YFbBwPtE/rG3EXpP4GS/mVdBbjPOTNrwGo6qxsAHYjQe0r8QX4
zPO6e4RV8wp5iyV85ZMdB9qWRSC3pw0Ui/9s/TjWZC2z/gHqUdD8J0Ujn1Nm++8GduG33lne9Qyp
M7dh10ThaLmnpsbkG2NQ5+yfihUJgVe42TX09VZSdyE7iDC7Q1spK2MSO6vyk/d2UdOLWo0ShHDY
v3UoL4lzbWXO2gXOwwV/6DwYrcWQ5kJG9zdhNk0ZK50i+PDLvGaRW0n9xF+F42aZmKavWU9Za8oc
UBDxes17R7AAzQHiVPpUEn89p+1/+ZfDZ9TLPi9cK8KPGHyIztmWmn2hlaW4rpeUyaPD84On1jWq
jUCSDOZoyQOONc+P02S5cdUIChM+SlzbSp7AyDqv7JzIuFHra9Or+hb+DPeHmnNORNu+msi+g1TR
BnxL1WBH1lC5b24jSjAeSrFxWfSTTBE9dj78nyHDCM81Kqv3MC/VfVKM6d3o9S94YzlKepbAxrbz
yvzaafUgtlYJeZl8tHFf2jUPJujPGMWsed0kIWFS86oWOFqryI6CQ//ivob16s3J2V4NKphZ95f8
uPYaVNGu6ksaGwKtjk7A01eYObMMAn+vjMHvGMCWyRMyEueBPINMHwuv6wA+MGbDKbtzlBMeQOk2
xFK7+cEqNU9uao7PPlkm7N87sXG53bbkZn8Vo3noZ/FTgGXY2ESMZZPoGeiBtc1EBu1mdQ350S8w
VHl8L7OJ2qfXrMb0EXFqAZmTex5VuXgszT+yU2E6vBNxuEZVo84yX60bizf0G4NISsSkGZTHymoU
f4Gs3gtlGVeQIaZ9CsP2IpvIldgn3tw+e2wiNnCQsqPVGEemVAZcHoX2YQhC9uw1O3i9pihSURZZ
LMwgelyBYq23DmcxKOJRt9/2MBoxK/Tp0HWVJGyZ6aTdueOZ9nwiIQACW5Ow6/aGbAfva30uzYqB
Igdrv0mWat1ITTBrD9vhNvCD+VdhscZyMzZDfUiaIvFfqL4NOX51DppPcoPn16Dw7B+gjcRrWG32
lk7V8spUvvg9WsIdr4rO13A2TFiMjXRPRamQaZCNR4wA5xkGJ+IRunYJ9iMPyHOQO7rYuL0yYvQ7
8MiGUHQxPwAovDnJAbj5jAvugG8YTFbLC7+GdpGZgwGoI/ygQe5XjrhVPCydCRs5zH+a0uH7avzM
2xZ2oiPb7s3YXgSjbmL54tGwq59GmuPntFbZoaTWi5C/2zfFTMhIsqJecoYnYNj+tW+VA6iNVWzI
HKWmCPSF98TpA5ZCrUEJ03eAoGJCrIj417gZUSc8hSh3ng0nZ+FqrItVMHxduAu0iW6JLM0baCxZ
zZI5sV6yJC+QYFkCc701WeWtYeYr7z0CiDPFjSb5YFhYf+YAA5nctE1CxwlC+ySc2X33dHhZV/UV
lEBCP04LceExlK8csA4ZdsS0ZhMGBG/V7AdLq8rO0HPkY69aWq5gCT0dpaLwHTbHg7Hx/EZvhrQj
mJmADMajlm6yHQS6nUcQ8gltQo4QX9lUr576IhZhvs1ac3leyd+OmiENrwy7LbZegW6qtOfgl1lM
0xmNuibcZKxYsc41EaSO9RECpt5zcjArttJXMa/DdZ8wjUjH4A4NBTkmBO22tKEG8GUQOg1AWKVD
MsZJwywVBfhFjMHqoWi7uPAs4k3mZT5abaqOVq3eaNl6MjIvwZ0O6JCk905ydFgfMos8Ff16myXl
Q5GX3cliMoRk7BJfVTu3iIg2JL2S45oYnrMp0fIAYvPbByGY3llemdDIegvU6VAH88GAw8b9o4Ig
YvZnRwmgchOuKqV/MwJzc0mTsZlxxASIfCiJ0iRE3Bj3tGwvrCDUPhE6+EmCUCIBAkOHYtxoBNFK
BcDFjM6HIUpQOVcqyJ4KZ/CiJmSjEpcJMobLvMdNtlXCtHsFRxNnk3TPrFnrw8jIjNTMFbBIno1i
R+1JDYjMhKQVnWNNx4TwSlYw9dW8EJaKhDv3ngyMRWCne6QDGMAirq78jsChbN+vY/0JfSx/9bzO
eMXt2jqxF+rwnX1vcSMcL7+cFSJ8YYZLO2T10002pARlBhVcn9gcLjbxMETXkSO7P6mgMl9hxWYP
cOwdXAFihkbL/PA3I87+nJqlR05x+LsR6pnoza1nZuZ32aA2mlHBXdKwqmiA7QZ2X734rd7iIrE2
HqoyCWzjotUo7PJrZo3ZsWxi5ms/0I+eh7G4WhF9vKi28QFcropG1atXWF/qdwq6XjI2P2qCV6Y+
z25mn1GSn/7uSaT+GEf12zaH8I6UYW63fJrGjUC7x5Ks2U4Z0v+kWPcQUd8ozvwHPXXGR5iZIxdf
vZn65lAH/noFZ0fsgiJ5AjTVbR0rIbBLaXoU7C5bvArEhs6Kh9QecTUAjMFRX7jFV5mI6jRPxruu
7Z+ai+tYzkJGiKsuJd/TaofjrSyL9ixn9xQsiN4S3zxiYyVf3bIzhLJkGIzuDcEx3StGq7NhUxOO
y6mdVoYYq11HQO0QySE7TiAvSXbJPctI+kBLWlc0o6sd9+XKxIRRMoMAoHUndwYwTwaUOrghi4lQ
kiFWeGh2lvphXbLHJtPLZmjDvagGKOmpYr9KWlM+2zFlQvO5OLO+K/PxJhDglXC8/yYOIHnnYEE/
o8RSPMyMTI9FKuU9UWr8xFZtgnYOyr4BMj9xBgFOZZAEI82/Q9FR1Htm6ta5LyuuHeZqxqxPZZMI
WhDeikj4bvMyuvYl5oIIjGeqher/sXcmS3IrZ5Z+lbba4xoccExm3b2IQIyZkfPA5AaWzCQBx+yY
gafvD6KqRF5VSa1dLcpMkulKJDMYgXD/h3O+c4bf/6OtnGTvRoVhblwzt1NAlxYjXu1Z860i3y4E
Bpp8QbRT3rpTIuTGHAEs7YjUYeRBvgcpG4S6keJhJKZz6TShqRaV3s1ol9mTtlRLeeQ6nL+FLpAJ
68medqguOyYKhr5SSRsq9KlG9cWufRhEQNt2eKvDrKaHSJf6rqvHG6zWYLr6bVv3SAJre5ovtVk4
53j0mvqCuBkouw4EjD9rInNps4zKbvexv95nCWajjgFASuhd2+XeRJK2YH0Vw1z7UMZEw+VXua2+
1cznF26PoeaEX8BfFT9qcIrFSdFd0NORcj7ALPG6Jswiu37WgZ7uUw5P56tdF9VjMKruuZtq2Kk4
YomSx87M5zDMuCB2+MUavRurvLxvB9kbJB5HZfkZdIDx1iPXVcQimFKdrDX066QydBB7sxNLdCrb
GihgUM10FfRgw4wka5q766WpBrFp4LIFu7muOwDqaDvLvaFcy97HeRBUl7KVognbLnOt0zAVDUj/
ZSjLiz2VDMFWvFhCKSES/wVhmPvJrN/gqtey4iPBOfyEZJCVRtItgGvJbmm77wU3E/elwdqNcZiZ
Jd7eGxbBkNO1ir07V/BxGjU4/pVTjIA+jMH3hq9Ly/V9qbM8f+wsv39UGbxqYORcs9w1LPlDSdct
rtycWIAd8nbLfkqayZlDxBH+wj4r6wKSBNkYHYc4FcE9I4qOnoIpvRvaSYd0Dh4hXwsDzbgTEg1a
OXsSI2t1VH6cWZ8KFMoLUsycS7BcNZJZJMxq60XoO8OGGSCOqyibZ5Z6kq7Fjk3L2U5xH7y5SHsU
2dy0NLxiWXzaY6IvXisSE7GrAdu+jysG731CVZgTp2GgqvCzu8pkOMrXdLHdYzZ2ikcOINKCEFbV
+TloiDxnYpChpJgBv9HxZj3NJug5a97PCo0S+S513G1cRH/msUgabwZPxkQLjH5m6ttJF+IVgxah
W8uU+u2hIm+SsUdf5MZB5vWcb3mIAri7ggP2kJtdsQa+1YhKbbAUZghbzWqNsFQVcoeghyMYFsqN
3RCoZad+1KRj6NDrbGRbRdKO7hNhcJoxqbDVNfZyCyYdj4F1AnZpOxs2TQt6cHsmoSTLlqK/UovM
6rCmc3NvSxYIxi0ZjnN7DKx8qXcj+9Kaw6bSPnFyMnOOCF4nCKA6sdv0ONqWH3E0oCBm2CdYfaVa
B6+dPXj6JiaQtLpSOtbczKgP5a4q8QZgnnZHvaGhcim7KXi/zOy6mdClwkMdyF7LYiKQZ/KAw7fp
TkHmOvFBeiWy2gVuovgMCsKSetqfJpWXFFhx80oqUTq/EXcwRCiPmvg6yuJJnZA3LtMjBQBcVByu
fk/MkIICgQwNPTjRHAUxeS1Kt2lvcGdaB5jzfXrjkpnHw2sIUJMDsKf6uvJm/1s99kLsO8ROMhxV
YxCwUSGJe0XyWsQXt2LFw/WKEG1LdYoFpE7nJg8ZU8dvGAE7CwEkW/FnHjMi10jsykP4u9mytRJ0
vTdrSvd87dKgjhynWfyVwUnZb+oK/+/W7irvB2zdSb76TeOtXEidV/eJTrLylJmNuc60kWTeJtgw
6N5WAskFzSxqPtaCOOWJj2DMnp+qVGr5iESxMw5O68EeJOGpRbZZmXO5xSJCRs6A6YdknDU8/paM
tcFnSFw5/WudA9oGDBxb05kc5Xx+qG2UfNywbB8pDifUu4x2WEN8md15iJ5rpG9wR6ehzS+ylKhV
nHly1L5HhQn2z0P/epgKcDMbNNaBvwXQ334S0jsAmzM1G3JogEO2zZXf2qe4qeUYMq4e7xFHT80u
TVRwM8SynW4YUvcximEc1QM6xNT/PsBNra6EkbZPSLlZnvFeUsAYWAapEGIVBffjsEyEeS8OakvX
oRTZDooo8gPjpIxIEphX0Xa2Na0UEvzufep9WgTHXUWoquamOPTop/xzQ3A6813dOS81RVJ8nEyj
cxmUe2awS9rGk7sBx8ZwdOqaa8xtgZLfWmj4CTvIq54HhCvXhf/UzG8JGlfwoYmZ2Ugf06E7IEae
+r1TNYk8p1MTy/0QdTnVh+FE89bCc8CIg2Xxd/pTVFBlP3VEWQU1vEDbjJcPF+Fuwj09sYSW3eQ/
B+RwXCpLIKXMgb/rm7n3bevEc5ypfddW7rt0CjvfiTRvO2q9XAzHmlb6g7dpIpqiz/xv1WyrD+mN
FXJhaTh3yH4k32V+1nIbgCw/jMFoj7vcUSq/VTmskh2j776/IHLKPUSCEz0IaknLfqAi51T9i4ft
X/L6XdRHU7XVj+4vwaofrA3IdEp+hqf+7Z9u6+/lY9d8/95d3us//8r/hgmt2EotrGn/taHvhiye
/yyh9a+/8W8JrQ7GvtUWu3JkfgknMKDykC0HfoCbk0lKYGKc/feE1uAPOsiV6rCC/Bz2fv9h7ZOE
t65LSo/fxtMCk+pfiSeQ3u8YGIlTWyIJg5G0BhVI8Wf4DPb3ukXoY10vpiOJuVTtmr8SsnrdFHN7
MToZ7OrCy6FL++wZsDbby5sB/F9syZU8tiAjr9mx9btZG8U+JnVgSw/WXoBrI4u2+7OvRy+UeYCg
rC+NR+SwNQDSeJ0U47OpuRce4RRNz6kfMLvrK+Stoia7oGhTvWW9yCymWsTe0lqVm2CI7EOqybDk
dTM7cGJCYZOLywV1ZmxY05FE92w6b5lhhx7v40YWNbutFo8E/KZs6+XuWcgojPosCJNYf/aOgB/K
bh0cNwVIY5fzJWrieDd2SLoG8yMxaGN03qKKTlOxn81lIcmalp+dzgFbTfkazENKylaGXTCHAjw1
t3RHcmfEWffeWJ29p5P3EazXzdEuXH5+wfqAd0qGXekHx7nt1YMXA2crhFiOdWYx6KpmRI11PRzj
Lr1t5gBhZ5strG+UYOMd4HEza2JuuHvCWBmosWEdE7GXt+dMeRfksZCG7YLvPJtfUtUPQdEfOdTp
uRhEbuag4hKhpmP0ah4MlQoGbPOL01FMD936l6gZRHa9HRE8A2SmcQxUhX7/Dc0jmu+pOBMToa7q
BnWabU27avEos/N67yy6DJFIghp3PPQDjnsMouDczSAb/IzDG3qS8cKZxpDB7B2SoGospf007S0Z
BxTHxczUJkmfvBTbeCsYxXreqPftJJw9xdkctpMpQ1ZZFFs+4hnEZpDDXbkLRPqVVbW80ga+yDIq
tiCXdNi3zcg8Iz4kNpYZGI8a5Yexy1L9VLXuiz+hHbNQOsSDC5MD08ROMKQ9eHXxvjjp11R38oAD
pNmO6YhRIUiRQeLnlwueqm4InJBn4ilvWeyMPBJ+E98HVVpRAcMzs+Io32Zxt5L6ly2k8xVi4Jy0
lYqvM7p9tm+IO4zsG0lJqF0TH0WZShFjl8T2LQtmWyPnWVBlStkZ1/KYLLLfyWQGC5nzv2Wi+WKA
IQgzb4pCMJLDtq1mfRDMiHYVfvO9y/xmD/rsubGAZJRmUrBd/IbywTyz6GGqWrvGU87wmFWOm8jQ
y5V6IM7C35ataxL1SgJajaL6CRC7H4KszB4WHMlh2y6XFuYW04ts3FnEZuwXFCihY5lIoCaBKs0y
zDvlNssON17BnsFPtr2TWWHSrS21l7poh5poq2J/IKkoPnXOYF0RzkdogpXUz3TmvIt+BD4cw80W
r9OIfpPAJtNZI3yc1GTMKM1NZwiXb65ecDDi+Qn6hRaQvftjZtjzXVT35ll0LQFaUDiJSxuZre9c
Sv6QDbmLx6PMduCU0W24zQqaKG1+oXFdVio/VJl7Y8jsG5rpBBGAn58GjXWs9wcDIwzvZ720zpFh
NDJd2/xBkJofAph1zhhW1xyo7tH01akvB/fsr94TRIFrIhhdr2lXu4TIWvry3A3RE3QbSwcffZc/
qJkEStHf5QyPGGcqQSSeQZO5zCxHlqum867VyK9vPbbOCIg2pSzLvRcb0M4bsuHniKl04iEtEFK9
6yomEtFfHtvKmo7ewCQzzzyDLWkPd9700R8pYr2aUvNIxW5DHevt+8J6DzQ9v69SQN1F6zxGbKe2
BX11PzNk5at2oCn8Tq05brxlxnLRpKj1cyHOkZ9n+zS3hl02o1eaOzqeEQH0MbHN2wrEl+u21ylg
5lPrTC/+SFqTp9wO/ZPtnnqT+VUQDK9kAo5hXXvf3YRMStDWBITF+ROysSt8Vs1N7VtnVTUFctsq
v8C93xA0cJdjwgD0l/jbSOsfTcNQQwUy2jhLXx2k7FUYOTNhGWOXE3A/Ngc8wD7Ttig45ux76Sm+
EpsZPM1yPjKYEFcLurL9YM163/k5DBifn1guyxNaIHXXZu51KriEJoOlbDYSU5qJON83veOwy3TQ
ShRJ6HYa65NuqanJTh4GFINxh6ycrCozZKcBIDObvoxR3x/Zsn5WPdKsJM6TfW9142EqJ2Mf4zwC
sj0Et10+3JmxxzBKyvWFj5daIzTuHKsm5vOhwmu5Q9+6n7RCG+7K/CQS47UPEJJrY/qEsI45Pe/7
kz8sFPX0fDtm9SRAwi0/J2CDDjEq0N3o447pG5/xc27ZRPzZzj72RnYKOdleE2rkQ+ylr+OgnNNi
+E84iq/aTKNzNOIfNtamc17m0d7wCOOQNQFoTuX5OyEREPo1EWmV5CZfOFX3jdtU4eizSC+/5S75
48+s9SMyjWIfZQNp4yP5FvV26jRokZcuGgqPryKiI+bKIOXHwr+NnCagwPZQ0a5fMlj7TmuTDVap
QeBFdq3omTyM0nZxhM4N8YA7p604vVk5LfUa0F2uYd22RAnSvFU/Y7wbe2gJ9SYTB2DDBknnXxK/
WfsvTfMTNfQvFdBPVcG//lwT/4bB+P+rsQ/fq5v34nv75z/qv2F57TgBleh/XV1v33P1o2rK31O/
fv6uv5bWQsg/EE2AgHURWUCM4A/8a9QzbJg/JHUz+wgTyauQwM7/vbQm0BkY94q0gxtriZW48ldq
Bplgjs0fuIaC+RDSyQT7v/+bj+FvZOz2T//8DzjkzorLE1jbfddb8U7oxH8HWXSLXdW676ebEpTU
bhgjJuh4WpHKZd443LuGM9NnwmHcmWbWvXWY758zWmwGNkGpX3959+j65rgqf3s1v0Mm//JqpInV
1vMYKQDv5h35FeImSYnPggTGo6WxRMUZvvMNKcBcbYgfKnT8o+zfkEgimWsKoioQnK6Lr2hpPbml
i1hns515y58BSsLKc/G8OIbP9eQ60Xcxkxf1s7X87f389RWv3dYvIJCfrxjToQ+tGQonfJM/vWLl
kdzOMAdxjxPHoTst+fNAv0Iajjez8BrmCdmO8iJkdB5tP2EKpn2gip9FiDy0+0ymtl1RJbXDxFeR
4ctwGf+bt2Y9oZlOk7usD86UtMzcPZN9VZvoK5DYzoTN1HAvpIIMxeEffw5//zHQb5keH4TLs0Fc
3e9/KRzLMQlNQKvKLgpeqtgX+E8zKh5E2f10N04Ni6dI5F/+8Y/9HTNEAyk8Agc8yNc8i/zH+rJ+
Qfg55oSLpo1LglMXcSOypL/BabdVfpS8/OOftAKL/oZv+fmTaE1NOHcrg//PMQN1KZnKNUl1w1Ev
37EkNfkhwgRhbYCl7Ey97n1tc/bhhNgUdP/soVkfit9/PA+KBRkaGq3L6fCnx9zzbGZwZaFuPJ05
70XaO+9Zvr4GZymQajYskWewa7idcgwaG8LGvO8d1ufTSM7kNWlODSvtMa1I2PHK4tluaoiHCSEi
32sDgAM4dobGTlDJ5kgIwfLP+Dfi7z8oqIccG7YbWJLv6tqu//JBIexzSseJjAs5xMU7Q1l4CMiS
Oyzv9ozg8oyuOfsWsyK+nhbNoqqSk9paYvB+dN4CCGROYjgGVTp8Vw1RXYNTJ94/I2M5f/ch29Lm
IYInx9nKt/NPmDe38ZXZUMlfGHHWUeCHHYaAA8oEG5LI0PfbZsKNRDPnIKhh4rptRHloraYmRrm2
kGLp4qHOHbb/Xj7GpBYXGFvbrsM7q+tnt838MNJlhL4sBSujaBnGTZS25c1YG+2tNhZ7F8egITbG
EpV0ekMC9cSlfLbS+C6eSxuVXM9cvIv0U2cVhs0qCM83UgqLswHr38LWzk+v88Tx39D5y3Pi+uJ6
AUVL721iMN/y0KmT4TcoRccZupsYHSNc0ukDr0z3CGqEMmxEEkKEhe5PMrKsJ7LgxuwQeUg2VpJd
9C2wTdbnqmT72xfEXdV1a52yqqxPQgf5p8IkzvfeLrJHFUQTkSvYos9NhAJ55n04CGkFtxqNxE6O
DVYpMYmBSR8Wti0zV19vByuJdkVrN2FfB2gYDBp6IaruyFVjjdvShNjgd17+ZSrM5IqQpfrRsTvn
0NPGWvvWLZZ3clea3bpfXfYr7XhvTJP5blFa/WhZtTrbxergXTDqGGJgQinj8XEcd3NMdt4eCk4S
IigrjiW/lMZJUs25QzHgl0P+arBMorP2Kgdbq+zwxWBULotD42JBlHhV70dbkDXfNib6bp6kbm/j
J2wPk+1N1262LHmEL013RbGZFZu85jPB/mMtb+1oTBiQSGjjKK8+rLlI/+LL7vq+Nm+6DPHzdA6U
Xg5D0HfRqUA/XMMYz6tHti72KZ1tu9/2fAbsmrQZIMVJCp9ATophSO/Eo+idm42xCY2jE9Ftok3X
q47Z7GGkm5nvdtdu29k8UWOEEXDc9tyFe9dI0uh24KvjguX1a0QTYjWS7kushsEmp2sIot00KKLz
IsAmzgYABEoWsK3EQCQBqW04e7282KG7L7P9OgZYtlA6ODFLDJD9lp0XueRDO8ftXUu8W7HDtO7/
MPrBY5tmIlg8KAkI4wahWxydS9tj106e+LTyFo4tcRRNsqvjBMFY1A4LyTdNW6r9TAzPfDTbNScF
cWauMN06c445VSs0VnCIX426WAQWUherGv82WV2lJj6VvivL17QoAhKQm6DLd1nSuQ9L39n2PkVB
Ka6SMaFXXevzpDtEzVCXj1zG9jmNFyvb9zWvYFd1ebywEp6WYOvDoR8vBXZCQij5qiBKE6I/NzDD
8jCO7LgPvXJVzJN/RH1SIu5YvucZSruQAWJehPZcJPpE8pE8xsrL3C0x0NoOVaUI5uujzEEJ0NTB
XRqNqWTzp+HbFHW6AJskpWXPHjpmeZcEEFkEKsPqlCgxxrsskGtyIb9uI4JVydXrGDzDNCoD0/ak
jK9NOVe0x4rvkXUjllLh/vQHVEZPNJsWIKA6IM2abVJ3AajGlRS3YBuwURbAAfeRSkT5toi8TM56
LiB4MbVY1BXbre5Jppbz7hBHFMGQ5OHd9yVynx1JxooX34uUNAlbZ+3WHyNcfkq/5SPpiZuUILfH
1nHHb3WT2MfBG+NoB/2BJqxktmKT41Sl075sBnGzTLUt79vOEU+iM/gVo2u0/pakLLC7AwYXdWwm
yxpPpRe31q0yvOClNPX6cKapbg9Y2JP2bppRC21NPfLZJGPJC6taDt0rbrDgBWU7T3fBKQmuTQRT
deraILLu0obIngciDBF+TjId+0s3dWvxyajrDpqVy4RxhGtzqir4G5vJKjqi57D78ZdfXzr6jvV1
1YW4kQ7JN/e9JmYea37Fyi/I0Bds65ylC/50j69801MVxPx/nKnINJNbLeTclBtMIiYf94ju81IY
CeMLZfZ62k/sl+zdPGhrPTT4Mm35G3GATIFY6+SuLF4iYKhnf1DodP3EwZkzzbH7TtvJy4BBNT/Y
3WQSY0mZS0AWep/0kVjQ8dCWprjBOaLfoMS6GjFcoqxz5cdBfxUlLPDRQngaco0324fa4m3domGf
P7I8c+6mvjWrozbnIXsdCY7Am4zy5Me8sCTdtUrn2Dtc4dtEOc5Ejddg1V8Nwgr3xVjHeuNJjrm5
GZMHVdHBo6VMSaq1Got5bw55ELGgFbw0qTGg2LdKviaLEdnBCfe90N8LDuT57AseKVbXnNi71DF4
R3HjDjsumVFfiYadOPKevBu4ae3BpPTW6dcmGIInY6ZMPy+A+8Vn1yKg3zD89hB6jBZ/1FRgxyDs
O3bjE+qThPVkFjBjrIahu0yzlz8ivmQX4bVHiXjbOS6jy4eTmaJdDiy0K5QemICRDZuSUZtG7HYV
z2OdbH2nLZInKpH20wxgy204OlvC69nnY+geBx/fFzL8R7xKQn0R1WL72I6pwObnurMN1oxMXJpd
4hlZfCYIc/yWxKYBPcdr3eykoH8hnzei5dD0usVxu/Q8pMrqUvtuyvLFuSncOmd4UQ+me0EHJ/G8
Ud20uxFJMcFjfonmoUF0ztnRtuwGkQc14ZBbPnJ/TFW8VMnoljnfTGwdxl1Xv47OLJ7SpOFZ46YL
XnjWi/auDErkr72FbW7vFwgBMMG+oTUZ2bpk2QAywCr1GEJO6ORFRiCuHpAgolaaiWkudrWy+TRp
HObpWtldVl17TZ3Yd9Zk5u4pmiqYS2qajPiSsZ5HKQG0F6VZWUA3Ib6R198EWbxvEx9Q5DiZkOc0
zKFwdt11Fhol3v9MUr7/EqD+/lmAWFNM1dVH9ytFVAq6+V96tPC9e/9fP3/nOgz6P/92eU/em/c2
6Zr3/+T3/Rym+OYfNG3BunN0fJN9I33Tz1mKZ/2BZ0WYJuvBdZLyy5bSYpSCW2kNkFhZzzBl/2OU
Ishkx35HthUGGNdGKfgvjVJMx/qtr+PPljDhYSUyn3FNQVLX730RwCl/Yqcw7eautoYj0gDFdq7F
MU444Q82bUG/Rc8T2OEUMNzEezvociNiU1wF2ApBbnnwpbOydaovxUw81s3QQwXdoM61PmwNlRWv
u32CNoKpGrrwJDa5FzcoJY00R3JIBflqIIiLH9nDj9W9tsocpV6qoEtXshzB6pRuZLHoRA0IlqYO
/A0qsQwVwtAimw8KqwCtYRUV8AI7yiArUN/doZIWPwQCWpCEIMm2monECdqS8YB+27Bu+mwZilAk
o0RdpuAw3VK7jNdcu9DunNzEp1c245nJjIPMDEJ1dEOeNl+wkg4te2Dl9iUdgNwf0LFhbkDEqFJU
9O68mVSiGoRSjUyv5WCLFldYC/7QwgLUhNB6ZLqFFIgvzzcKF8gRdvNwtiBmbseBNdVta6OEQT9v
Pbu6ta8N057j/dL6Q340/HjMzri0cH278UrJcZlKgclpAzg3aLPkvdUJNmSMCPqNATc77ED2sPCM
rVvqiOpaNH5yzx6pfmvXfF7iENNNO2VVH2ZIknZuMGLpqnoXWwyY1lf+NHeP4qG5AwvtVycHJk6+
Wcp88QEOxvIhm92FBRhcWBSteS8DpvYtUfZIiIxpP1ZutRqeiMi6yM5rjDMe95pg33GRxrFxgvS1
AWLRH3qytQfWw9McYABUrRX6o+XcldMkkOT7UVte+2ZXZRsofyyzCSYXoJUC2knIn1lwgieY1FfZ
VDB3RrLVDzunHMujNfmwOIRdIVynLOa/dwPd/rqRUNEe/wsIGnOmkNolBSNNbh/m2hsZ19NTmxBx
je7Hlt9qN9LPRcKm1Y2b5pO2QkxnnjqZso4gzG43NF03hdA1gk3SmP0pRnaCZ3XxloacOR9fH/xM
95ympv2tDkQ/HZEs+wXy0xiqig4sPrG5iauzjT2evrZusmuOq+S+QXLrlZn73Lb9CgUkUeEU9yI5
+5jIzU0rivrVL1PxYPRJ+3UJZvcqcBAu0rBoaFeGbz3SGcB6qnLVWU+qgTizEWaGmL836/lRlfby
STTscsHih6g176tE3DY9K8zNVGUWK8hyYVeO6ba4BGnQdMdJVsC3zHQo3jrKktsgXb1NdMBzHUYm
Qe1bw7Hlk54TTKGmVVB7+YYPMCXLSueasHHitup4hv6ZMrITV73NmbABOSIveOF7VGlJNRNFmxbq
axewXdt5M6nCrojxMYt6RvVZaRgp0jejF4NOFn4u+iogp+VnXhv9hphktY8jOb1ivi9WU7jvHYRu
irc5j/ne1EHb3caVw55eFtVViQ38qY1dFKT5jK0H0sV0VlLad03gIEEneo8QtKEqdqUiyXmTmpTs
1IZaPosiYz8zj8jcGDQGeMPpxe+zSXls70AlQPOcgWKA+gV+UBt6xWv5rKGgCvc8HljkFREgp2kB
or+ReUmEJtWEzR3uuflnDUzlbDcYT7ZgJZeXXsTlhwb3FeyH3J5YvHPjYGbOwDQw7Bl2cojHm0QD
SIrISsWMG1f5+MgqhiV7gmhNhgk0d1iVxHOLM/ub+jxQM6Gdn21aGoSzmBkyxn94pVFkmFvH1O0r
mkTvthwwt5JdbHwVMXCxZ2Kmke+OE18UWGyBGUZG5TjrrNf1PwoDNCcCTPuAzo3HMyHuyDC/dT3o
Gt/CtyIR5e6DPsEW3PooGoIVC10J/DngjpU+uqBm+I5Cq+bYZ81P2zYH5VNFXIXcCuCku0Hq6KGY
DfMpnjPeURelwbArHaFQbMk0vTfJKpeb3lxRG6yapHEFNi59d4cIryXuGigtEsPS1o85crYpio5d
bSnTxc3a9HeI5+InfNol6sZ4EiyFbRVUwEs0T2LglKA+R/bmzwET2YXzSqhow4i7grpRS/c+nzSw
G8r4QmPUZIQToiTkhVhOUj8obRlcAItXJRCTlavRjVNBnJRvYawO0MXuSk6zYCsgY9HdKfPIw7xA
vSpFfJomzJQg6YKgPVrE7RBDr53gWOap+nSnQL+WfVPdGwOkBowlavnIpJE3yAJIg+F+6OFz8CM6
ZIJ9upxEKbPs2Do5PiAMIISlw8a3JITj9U0oLYg3I+kqbGQXqGFzY9vvVMpcdH5Z1k9AJFEjmfUI
sxdeT8u4naM1QIrH0sMjdHFCTPdg+8nwMs5VcM7mOLDhiBjLQ1qY/ro/79vhkuG8e0LyjoF+TDOu
ozhjo3uc3N7/7o1sjAs7FjfRmEDLqAyE7cDAmSNtcGYu2BQGj428mpLoVhIoPh8lkqPgDlocGARj
9EgZYX7y5jqzg4TeuNJ2ioTT64oHHLEMAQAPJjiUhTrYHHJhFA/GMVUISvx++pbWOVbbmjMT/0Vm
f3VY4BBDDmngtVO9/aOtB5phOVXvmbFgvan0kJ2gIuGsXi8AU8Xp40yczzYf+zSm48TfO0yWejB0
6Z2F9kzUunbpbooYgWOep2x6RRyrLUDUBCMfotyN1AlwQA0UffKiBV/6AiHbjC0AlblRZF8T5hjX
7pCNW4KelyMDSRxydYCLN6kZA25zXvQhjauRBpqm/NAl8XhlJGMstyap6rvSwwaHUlJ5N5hpmo8B
E8cnOTcJQs75yRBcrBuGv5LZFX7pvUIJFNL0AJxxPa+mpeIsgs5nL9ZAA9u53zQNvnkQZW4Z5yFN
T4wAnAOKFP9eWiAhnEyh63Ht+iv54m11Y6P0/gG/vxypDTKruMU+ieJ4pf66e8daoITiRyh2phgr
caxkNn2LrTj4HGWphpeKDFt1cCtRfWqHofD9GLGp2yEE8oIze/G4u1ZMBPMNbMt+hl8e1Z92nA/4
7qWVDCccP9Llds4sHKZA1YJzWdrDo8atDukmI5WCuWmFC39ipvtgN/phQI9Wncnchv1k4z+8nz27
ZLWxJBcQf5gAnLk1t8nUdIcm4crq8o7pH6D7qdpaOuJrQiHe3amlSU6FH/vnMjXUEcG0fWvKdRJW
dGO166aph7Bb52QK0jGz4nGjz0ba07OD23LXe8SdeFVMX4j7+MUwaK2Zppt+d/LL3C0hSKCfPXDQ
Irog2++zH1bdSSyb8rYPWv3STzlyXXsexdnO5pwwgMrLtzk88leL/e6LS61GEAui9SBHnhxWReMW
B3h5Mt+ZIDU2E0YQ0PJZLT+4IPOQKwsRoOEb9is6g3er0dG6AM1RKsRWVv+oM61fcR2TdiYCmnyi
43sKDkPN5YuO+/hprDJsJ6yXMcBQLz6OGnSZz5OsrS9Y04H96SUfPzqJFRoaB6dxBAeVmvyd6SaC
ozl5TDNLnAzWK5K5ocPcSNt+4B7NRQAyw4ybzfsiL9HGs7K0rZVVij3NkOBGjhb9/gJ+UxUeZ54H
bc8UJVN7pft6D0DOnq76xe+eWt2S5q2s2HpUaSYUIiqu8mTO6odmbuMHnv3luCBTYhRAoE8P7q7v
7xTW223Q2vWVmbeoPQyqApXL72zarHZblw25OQ35z6c2befktdB1MmwDkAIJA1TyCjYL7N9Lbev+
To4T3DHgzFPfK9ziyXQ2CfVDKA01YGiHr3AUlN73LbDsFQbAfNxOHOdGT0H3QGzMcogtS32peW9P
ZTmBtLDdMquOCmCZG2aFVGpnuomdbeVgGG8MnXvjnBp1SdYNXu1nYFeuCXkHwSu6qKH6MHPfAxHI
RXvDJpTmrGJ8DD07CKZHNFdRvq+whvAROssbK8Txq8WrgC86JqbYwi7w6lDadXuQdjN91UCpTdqx
TN4qdE1PFLicsOkyUKz3TXKOAGJ/LyIN7ZxZ1akR2HCPA0vDC02DH511WlvfUlwiYS5oZ0KKjMXD
iRRAg1uyafo6WTNkAavEyMinyI4n1zBOAz6x7v+xdybLjRvrtn6VE3eOigQSiWZwJyTBXqKoXpog
1KLvezz9+Vi2j8uOODu2hzfunjmqShYlEpl/s9a3FnYik9jjYdarxTAn/TuPr3VskhT3SIiFB+yR
mQesgMIUjE6YrgdRYV6ffJWdDEEx5PmViPQ9a29wr3TEQIiQkMZ0VbQ31vLi+tq47KRfMRcNSOSh
uFH3BRgVFsBR0dH4pHZMD7Xf6OZWayXzJUxt4Wdf1WrXA/p7ycbcWTWhqrdJeTFCG2Ak8CNYnDVJ
W3h13iarDPkmVhykezmE1C5G8GtYzaupVf4JgpvaWHodPtaRkzqrYCoBBfmAYc5z3RbNHjKUL1bM
ji1/4Qe55TnZyDawGwKiB9j0UdeoMB9PLGFc+MRt5H5GrnTu8Aw8hMCLMO/HAJWLvMj46CJelSxQ
Ng70j/3U6AMi5yrflWNU3tg93ICytqza424mb3SKuua29gcdm3Vn4zTPo+YjhoPerhEytPXWbnO2
EHrYfpbt3J+Y/gJrzViYgyrBG3NhqE/izWwHsUp5H77NxJxv8ce1VPaRdTSxTZ3jMjAXWegPV0U/
HwJiSttFqlDeL6us3yam9dF0FDyJFdgMF/PhMIR0SUYlNiijqHh7Sz7Nc/jJx23kdwyUGQj2ZwpK
eNeQSL3C5sHvO6ZCHnXr2sy0co9sihfUF+WNwzW8jnD2vFJTQG3l8LPuzOSNtbvyIj5HFPo5CxWc
WYi6CrVLclHe+WUrNrXT1wCkwlWBQ2ejR7n92WGNA6VWmztZJltErWzNoA8SJ4HJc40+Vd7Vuj4d
7NkR725Nahir2uGtqzGDmH6SZWsXG9C4ZahrBYhJ9eFj7qwOg3mCkbrxlbNvE7K5FpXBz85iVKve
VGIhbZytSh2nTtbbAsCLl1jS3gBRG7alP9Hu92VyMzhyuoZCr+qFGtLpOIwESYBObOevKSa4moFR
zk7MzBC5Kcs6TkYZo0nPTXri1FkOZYKCmkr+K8Wit6nb6udl8ly5TYftGCPPFfPZYY0PuoiXmMKU
TyKMG2xZqmyq1Ek2gN3x0sjLrjCxyvaBchfRezqhkR9/9hwjGP6qUcm3I0N3p+pivh2meH7RAYff
5sWE6luA611WhskMPRcdghfFccnkBpV6uhuMoNyEKY6zLiHuckG4CVkyqsgpdnCprmUHsiewWwVo
k/60s83qeajFwcY6kyC2tdVt6prtFqzQeMZ7wuAIFbGzTPLkuUqlePYFOJS0q2sMroPuoTMy1qW6
jM8aJJy5qaPJndQNNGTLU3YU7S8KwEpO3VaO9jVeGMh4FezmSRkIBQ1SUi66bS83WkWP3EfHugk0
r+cyXuOXoLyzguzIQRV7PDLOU65VZbQI6qpaknMAr0UPWLfZbr/BNjreW9bYrIemgLZUuZ06gapx
LCIbrOlqSLXB48QFYSnzFJRqUO3nOSiNA7KiEnKqQpPgh82LFjviXllVq9GrzM3DTKwd2u5EPlVj
LDZ2lgje1VlsS4v3v86D1rObNA722KooQ4YQeqNSijpnTuz3MQdhrvGDjAVeU6udsy8csf6G86G4
xTE4UA752jXrPAcX+fDUxlysnQ76A1VoWWwU6QnLOB1vQ5zl16XysXW3tAMtTEbam4U/qIgMyzrf
2aJ2vgTsKM2n7G4ArFGQ+dONZU6WN2otQdUNjJrL4CQeNRByY9zuUFkxm5qK2XrEv6pe2L4tRXMB
sgVddLCrttxM9BueNlHYXvvsid/nKJUPSTKK76G+ZIvNrrrp5mgTW2pur0ttSoYrTMQhNbUWgtRM
PyqlG42nyWbcUnpP36ETZzdJowyy+PrKq4G3T2dBuiQqgXzdO+zgEW82EP3GWQUG5bANOiaJL7Qd
h6blLGQGs0PlOpfef9LM/q21Ap6gf7lVQABT1G+fxa8rhd++5g95pmA9YFK6ugih8BX9uVLA+YS/
SRFCp4hmcQ0spH/KM3XkmYa8aCd/LhsMBFJ/yDOtH8iNDPI4baWkzf/kn+wUzL8rxbBcOcQHIlHj
25nu34NSRUb/B1NOOzjMK2N3jVrUmbrnuneJ4drHIrMjGhoyfsN4YzctG4ejZLE6eGCZTWUDaoSg
VgZ7RB1OIq9yKnrBXF2jcxUUvg7QumbDRdcSl5OQpxFFRxUMPQyPmT/1u63PNs81H4Tqh2oGVYTh
eAyPep8pkqSQ6KPTDx2N5qO3nDzb0y+wc4ajkkbTovL9XrwYee3DX7XamiFpXM1gBT2iJwf77IRj
F7qnKGrxMaGBh3LscN4D0swloMmunsEUI0b0uSkujuPyP0/Nr0/NB1Y1TKK3XwHZbL8+Aey6/tUq
7vUte/+rovnnF/z2xEj5A5mrgwuPZ4ZZ2iUZ77cd3GXRJoQU/LlAnYyX8H+eF835AWEcIdnPf6B0
+6LV+/2B0XTnh7DRmQqB79A28CH+kyeG/Km/PTOWQ4lC0LQFpFAXEpP4X7dwbTlpHZ0oYXaJD7su
zLI82rPUIqvKaCI4LJATFJ9lvbaC76bWx6eq9XlcCNLS0b2uosEePkcZA6CInZwL182EGPUlCEzn
S+WdGRHmkWGGvk5DrtWlhuyqeEQc5zTpKgnccTfHsaW/Gi7L9JtMaW291mNdw1wWoSeb/UQGO5DW
sC99UDP5FY0N6jizSubOw8//bJZ5Pq1noiuctROkGciOKUsIR62ZxaDVy5EwWqugdEV9MFLmCNAJ
hmakSwiglZ39jIiTAOi0pjHqqawA7geBmhYuIPYfGwsPJdVcFbwWM7VIQbjoVdT24f2s6f0hVKK5
w3HSLs0yGp/xL5R7BsYOL6zp7ognK9eRX7yYJej3rGNNYKfJyph0qnt+uYsWZc2q0+zqzRb8im1F
TLUPkX4bVVhZ1FjEV0J0JwwTPOCXgB7I83B0EDcjyhrNbd4P3aFpEpbMQr5MmPORDwjnkGeNfWNk
wvdiU7znbMdYkFTdFoUR/M9QPrn23B+ksnqCd0ROZh+ubL8iniOpiSgsGQlRoQLZLUyXsKjKbp9V
BuCrbGFiYfIYKM1Ss8W/To1dmC0uFosMRFzYJdI+hlrQeR5Gq+wnOIuMcLtFXYqiPgN4Aik0oB9A
m5I0fMkiz9FBMcvrbHd0F/zwNRwzo5U5s0sJ1PUUX4RhWhwc2Fobw7ZOsiq9VhMJW5XwAw8Hd+l7
uUXATE92LKQd1lCEBnKez3TblWE9/JxmNGN7n1hoMx3WKOQD1tpy1ExmnTZ+tjhj1EjWAFjjvmqR
WKFlWJg5cwjPqXvHvY0i3LGoATF/N4hn8GAbw3nGpmUvJ/Ql8i4Ma8NZdKrrX3oGjuZWlm3k7wGi
yfiqCRjQ73nDCU3QU/sdHp0wd5rEsLpXpUAoPsj6lYBBCMxWrmwst+MQbNLAMUBWA0Pcpk5+Nua6
AkRbtl8zGba7hMv4kT6zAW056Tc5nqcFpdXWlVbJXCHXs0PG+mtpiNpuVoqCGJvkEE34GDX6VsCc
OaGBjiQuUCKViZdk/G70wSabTevtmUFECrMFaWRiuTvHn0rjBkSeAxBBZ+3BcwAGtw9upVFeV92c
bsy4/ZJgXJa9cOCPFJV8IuLDLp7BGlSAi2i97BVlRLLXJmKd34MKecuiQzw8rNizYZobWdNVB5xf
TY0FgPZr4aM5ipkLJywlRGdfawV5Ect66NUltQML0NLM+5DuSpmvE4jIaEUC1Af2t13CsPTIAUXO
Qzaj7uXarSx3iUYqanY6RoUnE8eryc9J9ErSifcehbFFOiBgKI3nUo6fnAWlfdHtMK1wuDlAYKQI
5NcBOYMZ5lJjyDxUy32zj9ClxnwmQL2jjwvrd/quC1ZP0sl4PcBIJn6EuKuFhcEFD7OAiA9Y7AKV
qmutom3tSD8D6HFsSYE68/COTCay4sq27G5TBlG8yYN0fpnMeoo2QPyR4fa09kIyL49Td9lJ9NlN
ZYpdqHXEcPTD/DCJ9KQVQHyjy4zLSPSZQVb6Bal/Qq02aUTVaPbBQWULMA48gokw9APCn+LgDAqC
P2mPBCP0Dqtcrc+mXNs0rWvb7b6SAKO1nkTTK0K5p0br1Zpp2rRPQYSvq8a1DygYwH1jQ3QT1dLF
qc9h1KIrfMgYO4a88vhomE+DgMVIiMi8t0BHeEPWM8/vixGikCR85YisaF4xrW22aS6+AHmAExON
f3SduWRRMeoFlmuoPbUj1Ma2MotYFfBLbWnNr3HLxEMT9vxqIk5KV7Hvx8cYE9vOVFZydphK4NTJ
TroiobPKSGqxHd/ZW45fHLO2IkFu7MB5++QEJLPTPVdWgbQvyR24ReRSO32JCW1MsZ5xDMLlDc1h
p0/NALAhY7BUDmg6kfhiVWBl9gIxxvVcsBU3PdD382RWG9NBtWfrldyOaZRvod1ox1JDXFKGTDzl
YPFL7OnTeCW2dcTQcwAHYV/bQ3OPE1pTK8lIwvTMWX1TGd4qkmF2MQSXTR37x3DqV50PARUs3LYo
jbdS75a61ZCE1eGy5r7MqlzcGXXu+Xl8zsbqAOp4advNuGaXPxwMpGJr8sSKZSjbLWJOdGO004s8
HduliBTpP8DaO962dW1OtwbUNbw6FkJ8EFahsHemPtMOYil5dMGArWPkBctpMF0IXnZwNfoAkbn1
OS3C1N9bY9YuA1ML3k2962jZZ2Oj0Eiswt4urvRU39pFBtUc/BQzs+kDWchwdoZ5h1Lhvm4mc0Gp
flJlsJ3KYrjvop4MkEizhongo3njy+6bHMRzUpYgftG+t/K1QdLDQGWPWx2lICOXGDf0OIdPAQI6
dESnqNb3NlikRWsB24yi4CpOiaet6vg2tKujGw/70JljT9QQURm5PBowU0OrWKpGA2erqnhv2ckh
rtxpNyalYcCRzKeNUcwPMQAUUE4QjTFJ3ViDw88yrt1CgjOdoN/x2l4sSVwRVjJrpdppmBbzpEIP
GEnCuWQKaKm+e5+4FWr+PpqeU60KHp0qR9stTQBaSJ4Dw13kfWw2TOXsWoJvi1rYd1GvVZdYAEks
ZWOlb4acT2WuSs8Ks3EFaFOy2MRG1LID5HaO6/DDwKe7q1q9EO0VaU5IjtDkQ+aVJMCGoFwB5ONj
WPiJOISkuTw5uD9XriDCaaphJC3mCumjteEJAt43ZXIHJBkmYNxlp2ZGPUKVUXagHor5pc4NsVaw
EVIAW41NToqrnbHwsxthhosP3GzjzNpg9hsBe05Ohu/ZAIOJi0OHhw4rGMf+nETyKpBGbz/1gVW5
nt72ce5FfRPcCJQ4p7kxrG0bRPLU1UQOkp46YW8fpiqxWF32McYhkz82U7vYNVKfb9x4Mq/LsBpX
PZN6bx5RA/dB0rEK4U03Mt1dMLEGZIDa3GuHSJyAWokrIwTBmZI0sRrMvnssqKbPw5Sc69LQTkkg
ZnSifHZZ2QhCacrpoHqFX1t1tzDbXiryn84OJTjWn+RECTgySIbXTYBkolbA/fN1SjhD0MR8oFu9
RGZfPwoLaal03SO5HCGO7hDVcGGyNhns4ETVIhbESF4PjRhOAQ/0sijEViDdN1x//gos7S210fiE
Nvrg0I62U63tGise3pQDnEA1iYvTfW53Y1FNK9/g4gQvOeT3vK39SxZ2zVEL3I/RRGbaV8yGi0Y9
Ye+pr2mB5G7omOlqVn6Hkp8rbLKn0EvKpvbIIS9oiss2xWVjRpnHUxseHSCWBYqDMt6mDHFvaoTp
dyxzkr0MpUS45lylOhteZY3BrpfcJQDcp/tsDPMn3S99zPR2BkhOZ9IF8WA9xpPy3B7BoXLbz6GT
56gYy+dMJClebPEqW91ZWoPIwEtpOAWyMfhwY8M9Qj4jEBqvAzxnaj+rKp4vrFaA2RDU5zG/w+Oe
PbOX/9RGsUudGBQmAvEX0fTruB+iLeJd871IGra3UHZv204nQaP2g/eyte33QqruVIem+eBCj0BT
4NtMlgNf3eUDj1hgFRdz0kxkGp5usgowwHyrSZvWihigTaKLZqO1NncaMI2NZVT262RE3QkzHIkY
lhgo46NK86SZMvHmZTtpMd6JftilUWdsRGnqH6lw+qXBOOEFYFL+ivM79IDxMWFnjXPqy0t8jWFm
p9SZxEuUZcZaWCmQZyd/6uWoY++5aB6cYlMMISLzKJg8Njv1DlUeOn3bSJeRP/vLAjvbnkiMYjMT
XbCp+miE2tgZNieSW/uH0ddJpyBG9ozHZ+XUpK0aaZ3VINYFKEkLGPOE53+vRVryMCesKqMABBkP
6m1IjMF+Ego+Qemfw4kNWBG2+mqMsQcixlCHkUIeESQSnkirdsxmvRjBxnNUo+9u6+Jeiqw6ENdy
FWQIqxMLwRZpL9pWtk5yKjSpPBaiJO3JwH1TjE+XpHG/OOYY3sAJsw4kixh3OvK+o8nVAdqTPa8V
BbVX+NODfxGhDCk0ryKUtzEl0jrQBAFp+phC+SCHbExroHKBIssD0gmylD4OwYh3QJ/JD50wsZg0
fBMXzWecF4lHaRvdELEY3tKm0136tttcW0n1QYCVsexiWXbQVMKAwC3NPeaEYuyjqmkWtDAZZFuT
nmPSSk4Qc76J+qk/aGqIjmQ/3vZSGMuWODHPCRRjAC1T10mVBldOXLBSp8nifkRyQgg1xkvkSdvq
sttwhjogoadt1nFSqtv8Uv+AtSjIGyo/hO3zhJJehSyAqDjy1yDp8njuBoQiC6OsxFrWzSPhJtPC
Ari2SdqBGIa5LMhzuaAF8mhEnjmaX1WQP8ciNB5mUj0WeYXYNNGn8Z33S+01kjJplKNnsAPjMx/n
nY+bamnPwBfizLSIg+wJjAG7nu3g56ZexqAAaa87BSPtIBTwtL4sJKQA0K3YBxFzRDSDiYuCMjpw
0AfEx6B3nA0ZilemIW4NBCrLmFCS6y50HgAUrFjXuju20Vdy6vGTVGSFDQlraSrAs+sr1FVd73tz
Fb0xJ2ETVqTtxpoS86CDo+8ulgymfjsRpK89ia1QHtqmOfU4meF0Gku0PvZpoow9+K7P7lCfGZan
H6HBejhUbXflNLa1NRgWvPok+y6jlFCOMZsBgrqHkg3cHcnY0Xt/uZ1bKKWdViZ34KGOqWWXRx9T
xDow7ey+spN7BkfNY9O5w6njHlhNXS8/6Q/enFK7LvT8I2/C/G0Ym/qYTpcoJzwPgshVRLa6yLFk
aUmzkiiW9nZJEjbRDE+hqKMNw1vrLdYt9TwOJqQiozqmfTgiHEb3C5xf4rTz2fANba9vacJfJSFZ
i85sny1z/OQj4vNYyOKE8ZKcCn8QxyjHyQD6CEBOEa8VsKNv0zeHe4uhzsKNIfB1LgbGYgpQR3cE
JZJhP25bTX70bOHHhZM1yCmIxFrljGofoP+3nNthfRMTKb6jZbNWXLzaCrghMqkSaKapI59JmaJ4
ZCujT1Rpu7YypRMJJLSVMivFPTbFCyS31UPVMxoBwgpSNB/ms2Ga6R4iFB2w+J5HOyTtR1xyVnke
VmWsNXflNH/GvoHifSLqoIGDwig64650KrR1hUG4l6aQkkkJEFNUGK+mfjwYsys2QMWv4Rcch8l+
ojyiKDez5prchGzXprVJFKAsQHURTYUSzbdf84gG2C3D73HiLkdQUa0asg6ObTyWnu279rHgh1s6
BFSLUD2CYyEjvZ7RspJYg+LOtbl0ZUauUD6+Yawcr5uqSLeq0LNVlc3PHTLFNZtBEDckdfOtDfNL
IwB7KUgXPpNUPfL0gKSCtJhdkYMO6JT2d4+JApkLnOw1AWPAlgh1bxdyHsZl59ATVqVWb6oIapGr
ccbb9Bme6djnqsTMWdRsI23DybaTP1e7KgO7D9dZX9aR8c0EyqGFiO/A5M8LuAAohSuDfHmkBec+
qfUV081vo49JL++BmmaG3W4NPRYU/lXgZW59AyuVKLyJHCu4LBcMa5PtB+qna9dpyR+cmthYZPid
KSMZNK5MJpqoznGV8fwodnZ5d9aspFinGY5Dv0QmU2f4DlIC3Ik+G1wsjaRMr/pmJE9epQ9c0Cib
tWn2cr+1kejCNXMthF+IvF658TTPKAdxcOyg2AUGSJcsVicUoLuSHdyBbMxyUxfhxPQUnZXkfKC3
bx1A1CZcGIc1BqtCJktQN/SNrJpxBdOLrHu/ajwEBA9FMD5OAZNFxovGa5DW72lhnYzMr1fZrCC4
tG5z+Ww1O0OPug1D8NM412KVWOYXrhSCa4ow8QYcwutSY8XSpbCuamuAy+630dGXFhdrHts3SRoz
eb1kFgfjsMO3feGWAatNzPBt7H1f7unZW/+A8Q1YZV81YbFJrCzpj0ZrjXdViMl+TcJMN9/4AZN4
xBB4cVc22hEJL1VXE/6GOcb5BNabYBaIBewbsX4xN0Ov/Yiihl2674doYtw4zp9HcEB00AK71gKj
nfM8zA3y9ZIh7lMKAfIes/dA95CX2rjrDKIvV3VQEtYYuyM9IWZAMTYIeBs0XX4KJGLVO8NE8ldW
cuQ1gKivAhb/d6VoAv1LaxnXnW1rGFA91YVBzksuZTYv+PatcW57QcMdV5JYaUhwXXklh9ow9jAo
EUFT0OrhAcSuxH6g10mx4tDU0WwCzu+JT5zSem8OPEtYa6xsPJI+Sz4S3j/j1Mb29N1bcLEZfmGf
WY1Ny/QzYrR8w+Tf3dpNNG2tPLjP5i5e9wj90b5d+Z39kCKCWjYpA7iAfNfbPFB70K3vvpFPiyTV
SVVApr4QI8iCVp8f+SAMD8xv442FBQ1qKH78J71Bcp/EjDoyzcUgS+aLSf5IpoBnOCXK/0YE+RI0
Zn4py52qXWlpHz+OflW3Z6Ppcj4P9Whv3YxB8pKs6vw2YoAUk4iLZucOJw3SNwZCy6RhbNnUQfaU
dHhZFhgmO7DaM2uJUEfRfFGehAmuP2PWPK7O4nHsoVbB+ckq23+rncS87cDy3ZbIKJZGOB1H4+KF
qUiGaU0yYbRW3SFLpy3gkAw5lIxsg4Yvv8nAmO0SLEuMOxmZP5KPaKOcccgTjaP62ZjD6VuSNb65
OHmQdpYkFajCf07jdvKCdiQhoA/0HQMAtRt0P/522clf8nZGQglsVTT6lTPiflyocdA/RwN9/Wqe
SzW9ZcRkG9sswmvoUYpXaithSgcbPvRu/IjZxc0gMRCds4vCTEcLGJRVLQ/EWajIY9PrV0szqmoa
CIPFDy0ynhp7laPx94F+u7HnRhwIixzXVrEGu5GBgevYs5F3o+qRmVoScatO3pSwB51WbTXNc7UN
CB5pKIsCexiOTjW8sQryswUBoNm6Ja6RIAx/9ohRexrD4obR9D6YxLQwQgl5YCrqrU7e7SIDwL7L
WSnRsufAzNGg7tlRROYivCihMA0PGyu3SG0KGGMrTruFMeAd7gLnyu1FfM2+YzHQrrzgrDmltjKX
VT9mG2Mwg3WSNqg3i1E71aoj1Yyh5LJHMxIuON11tbT0vtqRp0OoWtlkBlaOuXyds9AmKMW3j5iP
I0+f5fAaVk64HxmRIlYJmcoq9hLHNpuLdUBk5dapxmDfhYQVr4eSlS/vT9SAnDe47UuYshoyHPhc
CfrbzLNDYRBHgEpwoci2AHb0Oge+fsdi4IjTdjdgfAF2O4bDN1CrcaPXlOUY4BFUGiUZBsYlr69p
G3uZAc1Ycn+Wp579Na4qRzMXJZMqOOetZB5vTtElU0gnPrNxsakFGmPckfL2BWPYF2G5QOfq1jqW
CMDwuVA4U6UEDAyNAp/33L73pXNqBxquuIvaNRW6u4vFOO6d6BKzE2TGmdjUa8utNSRW0wab9TVe
921dWu5BJ0QN94uIsfg4fXBlsh1YDo07kFDg1qiQAsJ/cLOx9mlBBGlc0fea7V+z7eBSpJk+Vzaf
SsEQ8Faa8ZVVRet+VvuIdV6tSz7zekiak1ZckhHsN1UypzZNtkyhGwe3AAKsLVOA8JwCvvbc3jQ2
1mgwvQ150QDnvclwEzKXwd25/VtO7jP3BRNKaUlM3SOXdHDOSjF+cN5mT31tDzyNlb+2xHQytUat
AqJ/sqXGhGBVy4QpEhLbYduVtboDIWPqC/zc8c4YdLmV8TiskA4Y90xlvwYreMiUYP3Fc3dU2QT/
LxjmFSwTpEIkS1u+DSul5D0khoNaIVVdjXwzc3bVyK6pxua8SitCOqCuoZHC/Hzd6aoGMFJmUCur
wQtNzmceaEe7IzW6uuv75DbKKGKJH+vXDrtNBKmJvtJKY8ZshshOR0+4gzb/lMdSEBTvlHCnhwy3
vUET6Neb1DCb94CwYw/v0fWFJu7Vem17NHDxSiDyWUVUc2WmPddA/be9D0qPf/QYJiAsEweBW6wP
b0MMb9MhMI2VVIjtEzQme06ZZ1dBWwJcDKyP3FYsaWzEu7nDXSCT/spSICdmnShcGUCvqwbG0Vb8
c1R2TVgWs+Oc8BGQdK+2mWuLkkNrj/ccrWc3I8+qCBq+782L2SoZ+r6+nhrKJEJKG986gNId/Ne6
7n1i71NU84fKT6dF3+sm967EyT1A0d5oozwIXJD1wi2pdisMDnuiKIzogcVHGC8TwqaA509D0a7o
CMPqnfBU61Cjg7WYtBrEgf2UJ/wjPN2/x577f43vjGkZu/L/DqBbfaVvw1v99au647ev+V3fZCvk
TUTRCgdfsmW71p/4Of7KBuP0h2H6omH6nT4n3R8OYGmFERmNEBIKfM5/yJucH6aps060LPUb2fkf
iTXcC4OJIggO3O7z//4fFE0orHSM10J33Atc+m9ajYSmlMfArbYA4sPnNm5zDF6lJNttnGmumPNn
7bqsppu0MGj+SYpeUoK7SyJSSjpaqLPsfWf92Y86UDs59s4leIPhaySwkrE/n0YIIgkHbHuTO/TO
dZei3q6dFdcSacsBIJ8JLrpXEys1oahmQuxnSt3F7ZAfx7GlmIpVi9aaceWWdaFvLn3kwHus2MkK
Veq4ACAZEm9OvwHdpT6MrFMWFsD0hTaqeDPw4sBZ1la5s+fI3xVa3d7mbmBydEWvsV1pz6zXtPug
wrlkVqQNd65BUkAACpq7uDzNY+OssrE5907wqQDDkovGT6pzdJsGmwrXhVxAlayx4yeMVgQJERAS
sqZwWzgujLY9ReDf2kAUua4Qpt+GvXG2iFmATdNetWy1uZyNc6Q7937fXen+5UBkAozcSz+OpAkC
Y837heHgHqcFPbLkOZpO+exn7WV4044XL9qra/k7psg9eQ3ynEzJa6X6GKpScTfG2vySsO5clTKE
PO9wo3fQQJYRewA+gvej9D3mwxadinV5CdXCUvyvyWmRwPhtcZKJpq3bPinYDLjpI3Ji81EfZb5B
EcvWFNzOGoDIiCwGo24osm9EKjfCMuetb2r71pyqt8LU6/vSbcGWErdDiC3i0AEtwg398ta/pGk6
qq1OEyOSZzNx7q0mYvI7MtuhmscShhXem23uRLeyHK9OnQfCMNhzm3J4QFqBvi4rqEJgzmRnGufu
Q2OIkWM1E/LcGqm8ziK4W6vBCEdMHWE1k3me30l4hJ6s8xoESiFvm7R116TO5SspQ5AkPDmLOOoj
rKawO3pWmu6GkOcy2VEu6Ix8iPGKASIsWofY22tD58AOAq2l8mKa8mCbQ3QAXC5eTX7wVUO3S5kU
G9FK8bss1roDxGtBKo84sChSLVEQCIOUokb/hhg+axsHEJ3/Pbn2cJUatWSYi8eRCNhIckmmwbIk
ouPunx/l93Qg/7+RRl1dcvT9i4M++o2p8V/F938hau3+rtD77ev/OPTRoAqOejR6kC1wInK0/84c
te0fEGogYQowWH8FZUgH5SpMCceFhMFJZ6Hf+/PUd4QrDf7SUjasjH8m0fsrJuNy6EM9NSVChItM
T15+8l/xgZOOKwJoktgm+Piy4DsNtNM4kZt1oZtBGsgisW+QevEgPesJJxspI7/88m5+u2B+xXa6
f2MD/nwJ0kLxy+YQQJ1++ftfCIYFPonScQKmu/Ukrn3zeXLLY9MnXk48wAUBL1pSkd2SjbGZ+lcl
Un6aWRPssPFi9hx8IcnrYGUEpK2ocNati8zBhpIUYvYxVb8gcG4FkwgDXvmBMId/hAmVfYiWvMYN
vSv/OZmkvkbTQ0MyekQ8O/D+iemEWeDQwLhrHSvRM3eYYTXAn6gbNoQigbon80eSiiDXUE6PwCXw
9LKSkIegA2QXxfPZbJuLtNdZRI52xQMNvL6VjdckR1Przpw8RG/nwcLQ3PZsuS+61LwmsN/mhlfA
Iw0jTy7RmJC57uLbwCFJmg+N5BIA1i07hfsYLZ8HM87r2/KV+0psCB29CRr7EOv5+xwAOYlpoqwh
ZeHByxjw8i9knn9kgEs2Seyw9BLDR24Gq8Biw5o3AzYKUS5Lq+GbzYQqyVOQsYf4z+Hy78B3oF86
sFT/99NlVwx/oe78/gW/Hyeu+KGTg4AK3pT2n0eJa/0AqkfKpGH/odv9o4A05Q8qRFCuF2X9TyjO
/xwlpviBMheawoXIwyHzz9S+prygRn8pIDmV0MVTrEoeaYP9wKXA/OVBnrK27bFdO3tRZeOBeB9I
7onB51Sq5DPL+3k3+C0CTDsFz7tIJj+5ZgZZv6DQ5SHx7Ua70QNb4Dstp/7GlK3/mMyGT0ID3KiP
sI3iYEeNVPn/zd6ZLMetZFv2i1CGztFMo48gxSCDrTSBSaKIvnW4o/n6t6C8z0qilJJlTqsGeS0z
rxSIQOM4fs7ea68JDHLIkR7neKeokrbE0PpPE8XhHUMoR66AcCL8YSdXvGo9YVVqVfCEU5kJy1x0
Qclr2rKnTVXzJNGSOCYhwXFa6ILgItyo7P9CARKndLzXwPLQtaE5ivH83tB81XjkW/eSRwbNUoVS
66135vIcG1j+C5WQlVGl2cc5ctrPVCP6eYxbIDmYUd4Mx8FYHsaiRWo5+reNp8NyA6VC3mYiHj/M
foeVEEvb9OaXhnFXVxmFnq/L+EYbNkWdu1j2YxmACx1qx722kyzP1mY2IxEZB5V8nlkkD4UXya3Q
UfKRKSmjRycog730cUiwjfeK+wnTyxkx6VHQTiMjbSDsIp7D4MQ7Qu/pS2EznUtSVsokxpVDhGvh
46ZJ7HFVW7aaweSBbKBRV4evE11opFdB5+MNL7S6ounSr+2IYFTIidk2kxYRsXZNiBKzsPCqmzWu
xmzyKoriJrhxASiku0j76qL9ku7dlIDNNEyJSTVC+BymZVGv3dlr7tti6E+8Tw3GPCMnJyyImMHA
W5wtn00t4/Q5O6fk56l1LHz9UlDZYhx0++DKSmrgqwmwB4REmCNPjulF/SYuh2xbyKo7VwlGWuQC
DIgRuLYb3MhJDedA9ickQVRbHkib26Bv3iSfog5mz4h1A/6lfhvivAC1O2DiXhFE3H/F9ewZB7rJ
xVOkxozJNIpEGiyZc2wqTyOWCwNkWZ3egPUTuxC9OcwYp3V2cHZ4fYzQI88zGN/sqcXSNOq72QjS
GrLbbPT93rd0emEAhzDADiereOXq0lVEK9UBklyNbpUY8tqcu6lOb0zPL6ObWLYhUTE1wmW31x8H
MXiopCz7MQ44RiTbTYb2xZU4fQEQ0oDsLUtXB+gRzc6oaZ7Ca/TWGkT1CW1VvpPMtXm8nW5NvxQt
Sc64r7IWpAzsPGk2wGkwYO2yJMfd4vf2lvE6Iu148ZHm1pXNuAy+BuLZsXYvbJkPxWCKaxAjZHoR
l7YdzYqZwNhy3gkaaMqVdqdoUwUdd6CLMPvGwEnjbaRU7B66KNzxou1PdtmVW1rcdL/HcLhWzpxu
BrSX+1YoBfupnNsrT7ZowdCGXSh8mOanNQIPL6v6ixHKu5l00lVeZ29z4DxaIHc8HJevVN7uJiMM
BKFLJh8MZRc3xTD6a1lRG6SjsO47N2fVCkr8DKgmeVF7GZmesHNWGdhdqLsuYUgqv3XcCsFih+pm
5sE2aueAkPTieVWyLeslOXqJQs/wIcI0kUVw6JASrJFIL2cb5SF1ZLIxNd1Ov3bnLaJxvQcPaV+8
RjHiI3Bzi4hXHOk2lzTYwfxARpDqgwhzc4v1cLyeSjE/O4XrvvilyDYJIZKrsUmSk696/8H3hbpq
Bq8AfhNL1hS/Zu0gmCcyvpozhBae/Hg+mzlPb1rF2e2sWRvzuAkO9ey6B2WE2TXSjnDcxozZdpE9
U35UZkl/VcREZ+ftTUmi4p5OQnCVd/ZnE1z7SjH/2zH1QdYYtj14Ym3mPIZVcjcUDPcish4KCFUF
Zxv8Dw9qYIThV7guvEQCR2O6Ssd+XEMzrq5TkchzJoPhVS+zS6i4857Nsbk1g6baZK6vdoigypeW
pIZbMoYROcRc/peMeYktlHEjcoL6LE30B1Ql88EmavENCWj/EYiye+/TFbhrW8JUJwtVCfoW9QGL
fUD72SWEosiNfCsCu2DRTVJCOl2nPgWJdD47tAIPjtMOzHXa6kNgNfIwGsI6S6y6S1yF4qkapvvY
KpcqEiD0Ta+hBpthpK8B2UQHBuRAVvAYb2o3YMks4rMVEvOI9zO9NXLlA6sjKXQds+ZvnKxHEhr1
yXwyiyYhSDUrb3AZRI9JNTNVLBshP02pjXNzNrDM2pr2uLSZyoKuHL+UvYKV5DTzgwNQYt1EGdOl
AtQWDdBWPrbxQPoXZvNrBlmaZr1nEtotUAsJTzExQL0OeTMjW2ZoMY16U588N20jb53ZGxm51BGO
7mW1540+fk6Q/zw4iesDB/bYhCPagVlquzNAddVDJOnvesXc+xx3JCj3LyjnQzwYkzcQ4vkCa6uo
DjXNqfTZFXZU9YyEPcWbCG9+dp5rWiyMOlW5VZbXbiaH4nlL/3x+DXrtbQksrdZdl7IEJ45LQGHX
DaTVJ5PaI9V7GMax3aeAnbfcpBFBfIhBVYXQ0mmmfgOy5ITfodm0Xpf+//r4Rz/cv4VTWpbpsEf9
9/XxDhdp+vpzifyvv/NPiQyZko8whUWQh7tYRena/rPjDvz/wyaclS+0UL2G3yvo/+2zYiM1Lfbc
Dh+2VK946f7ZcRMNImx26AF1MuY4LxT/SZ/1l92utxTJLqxLepDMXpYN+Q9FcgzZdA6Y4x9sW5H0
VYAnREZqJyH6WyeUjFy76hq9GWzPMCFN/odz9ZvNNluEH0t0wXMT0IXg/EAHIwXl3V67bSn0iNbs
94MiccmfSm9rsS5sIECWh//iUGEg6AG7QOu8d4fqnExbZBz3e/p9KXMaSlsHYeOWCIb2v/hVnErM
R2RWeGxBfj6nLFl5ww6+3zMoSZGLzmglejib/eir459/1bs9zvcT6PCbXNPhpkAk/fOhcEqovBCc
wJCY0pWebBDRynsbkdITu5QRZUj7F7NtjuIMZc2fD849+MvVc4TDVo27GN77u9/JsB6hSkMRaNTQ
naxsTLaV5bbXfz7Kr/eIsLkvcTu77OUYS/z8EyVeDanbSO270PWgCdoV6EwxtpDosqYkPeHPh3sX
cMIZFUuojmkz2+A2cZcf/cMDIRCwOcC+1B63DU6qvPvmO/ZbENdMUovyigC0f7zG/zYo5tfTKGyb
N7dwA8u1fhl0REmewfGo1Z4mq2B8ERaLPLDe/vl3Lafph93w999l089iv4+2UDjLaf7hd7kqorcG
nnXvoIBdOYZxHRNFQdltr0cTBcqfj/a7s/jj0d5dNLxfcRsLoIeBhjQTYbGKNcLdBrnsqg7DHgNu
/uXPh7RZSH/5hZjiPQHZK+SGfLeUTQnUlGHgsbMSzz27tVs8xQAKj149Bwe2lkxl2ouvp2DdFq58
9XpoOcTwHlTc1XuNLGqrRjRt3eA3X8fRMY6TR/GMcKu9Z/sCTpcMOStv578sTNZvrr+DLdpEBRpg
cn5/xwVQMe265zFKB+XmULeGnL0ImIytYTBlTiVqnYb8MMqovKHMHt1P5uyPt8oKmhufmKZ13MTh
GVD6P12xf3tnit9+Ndbn5QkX/Ofdw5CFWF3Jb+iJRkmWmESxSTvUqy1ota0kqPtxTB12/IOHh6Uu
5uo0YqK5RuCiASSNzFS0WQH8lih7pwo7BuEEUAADc1XZ8URX0u5u8FYaR0iD9abVgGMHXzC46bvw
CcCW8dTrgKhUQg7WnWuAOVoQKbgfFtvyCDcHx99gFFT1aI1RlYsrRvqPagjkTe5OMKOcOd91zPM2
g9GfaySshzb1sUy7pMbDzIquTcTzzwaUuX1WQQohX+8tn5xLH/TABf04P/Re0p/55Gr357v11wck
EILCgKfeDUH4vbtZRxkLJeh+7lOZ3FAvIwQKcCCm44Oao2arFFiU/+KIYO89DJ806sN3Rwy7xRMw
5zCsouho4aYrLCwflXtNZKzLZN57+fPxfl23A2Z0AR1AyBOUPu9a+TIOdcW1wSm/8F5tjWcQPCKA
B7ubNn8+1K+3KdQBpF7sz8JlevHuNo0VE8VB17wFAy2uaqO1aGsq/y8n8LdHcb2AMoVmIufw5xUU
h7kBNJATaHid2cGiDo2DauPg9s8/xvp1HePXBIy+qRYtn9fRz8fJCeSwyNogRwbTJ8BWme28sSRA
TFZIvSLpU1Jw45u+Q9hO8NzZ8R5eY/q3ZWlpj/78wkDwCPlEBJZwLOs7f+SHF0bbsqlPtQ8yjm7m
diBsZkfiSL9zB4KPcd7NLmDTMYR2U38r6sG/5H1GAKMw9Ydynp0TyTbRX66A/dvvRAYWigAnpGZ9
91rBNWkYUYISvIpVdTQ7LE4mKK256tubSDa4MX3VfCwW6E/RGtNZNQT8eqmJNzeoMCNXxbfCGvVN
HozolIZPihwhtGF9cz9VKsXyn4qDiJPhVE3FjWECcP3ztf39D8Ah6DiU9Dz/y7X/4aRGVheWE6mh
e1JwL3HnNzuFBO8xYRVbN62fbSJpmSSVej1vrK48EeDyOUj9B9lhTMf8H4HV6vQ2wXdxR2hx/RC4
Mxb5qDoBgA3R1cUTTe7MWLbcRHmmbfOXX2Atj+0vt8UPv+Dd3Un2KF+4nhBHwCk4RXNYnXox0syA
VNzjL8IeilwCrvHRqRnlSwKy/3IXfG/c//oVAkaFPIyW//5xxwDgDhgH5T4zEqCBqgjEF8qqW9+V
OGJC87Uu9PhMYHjy9bu5U+NaqW0EBg7tcB3LHZjZetN5rr9wPYYSAb1q1gkH3CPMyHDRIVGecKez
VPr3PiZIYWYkQxnhc4Pv8GBpYV7TLSkOc11/9rV5700cKHbxHTdDKMVfzvmvpRuZAYQGuFQIhAcs
G9IfbxrUNn4eZSwIbVY8V9He15BAjRmBZj0L5y914m+WbTLbmcRS1/PB5rsdhSxop3UsOljxq7cQ
2iNvbfQaLtlGfznS8knvLiNHWuIRXUaGgF5+/lltFKvGjwR3Uhc/5JYTP9P3XUg/E7sJHNHEjJie
EZwiz0r+cgv95u3rmUyomArxYqLw/vnQ2GHxQWR4CZU/fSTd73b0W1q/0Vvh91/Y8np/eUF9rz1/
+a0C9pMFMEcgkPr5gBgx5ZhCXtyzDa8uMP1uIGRi66xQLTl6/oYK8oHM5nFBRVLc0FJb4+DtNnj6
//LTf3szCc/lzQJxiaDDn79JqnpA9ZrndwgQ4ZnLCMcllgxKYh0Dncze/rzi/eal6ZlUjoSRsvdm
k//z4bwwy2P00FzkCZUu6pRoPasg+cse8bfn16KTwZ3E6WUc+fNhmOvEteU2cs8emY6sHpONrrIQ
50NgHAfJbCAmRWljTC3qnoh4croBxXbUxtXMMOcvz+uvm3KiI9kVsinH6iveP6/DpMScyJwvo3tz
m8Q+MTLd/GHSE13n0jLWyKirfcIoYlXjKv7LY/U+gpGdXsC66HGyqduJl313rwHTQ8eEj2o/WW7y
pQExLFb4FfuzTC1BGqBXe94a6I/przDKkZeqvbYQZA3g01qh/0/y9WBMwwedoCNFGI2Ddy1iIV//
fGf8ZqFhAuzBnDaZICNB/PmSJUyRIHB6LYLjqNspl9gll8kQZhz0+P/xoQgucv3QhLoWcHZ+PlSa
WbJpyaHa91j231wcR3eMEbHaGp75X/wsalABoGdpqf2yqiHPn/sG/upe2Gl3F8LC2sFpia6yrv/8
51/1m0WMI9EWoUQkafP9vtGeozirFUfC5ANSHX3kfRm39pa3G/GQY4mEZLFC/fmgv7lq4RJJTFiO
Z7lg7n4+lXFsgrxORLsnQgwbCy4MdCUlEeymLf9yKDh7fNi7VZNKw4RxB+UOXNe7OxkXSq3i2eIW
cTuzBUY89cxFoY9ASimjZQzTEWHiUZMX69bRg7Fj56hGmAW+U96VgeDhSh16jMcI582T3Wgixboq
D9SGECsP3AXmlc/1IIwPuUOy1i5OCqC+Ek49Ykp+EpQQj9HMJtRisHYD2bRwC4wk3KfEms1bUlST
BaSfWA+esgkYLNxR2LsMN723dcImsV/CwUrLb15GsyReNexgkqsx6TABdqQzJI+yqK3pSFZ7KICF
WKULRqSxTuVMMtVeKsg+N6KsVECsi5qiO0+Sr7fjfxsDIWidzEe8oiFILIhhLqZlH6DSRonFGapE
W9xrA/XlqauM+oBRisRkXKFYLcMkfSqlh21sVEStHhHWx+jEQYHluwnUDd6/hrjK60yznUzXXkga
zV7KIczJLCLiAmc50Y9XpUFmFn2HsrE3TQmwGDN8ENiffaT34LsipmBz4NbdfSNI29sT0pZNt0Pk
6/sqdbt+C5Es9C9mDZ99qyYAnUeK2HHXBiNDeBjQAKzcJp6xXcks3Fcdr6htES3tP9PAlrAC0RM8
ZklbrMeirJ21dBONLrJpxKEM1B193p2CqPAcNXYBNSQwL33lEcRaZuPBmHBEQ5U5Y9HbVa3cjRDQ
LhjLVxrT0JZ46XRvu/mwycMc3ZfSJ0dPw9pu5OcMt99KKIxHityaXek4r64DixVFluQ7dP7ek4O5
RcPh7d1wrnFewkjJkPZeSbcZv/g91BVX4ZitfP15bj1x0A4Ro3oEAZoWT6bpbT3Da28FgLAt9uL0
FmoiZh5oy1dBWSS44bge7BYwN6bR00i+/V4Y1l2K3wRI+hjBVXMZ42W5oqhAfFrwlmA+7c93eTFC
N2H+m8JY4R/5eaEQ403uTnC77c1s5u127JnDZkmkCfpmtD4w5kVrGtyC+rqQKzhurSFIdvPcwfRA
UwobY7L3M6XrJYqL5hM5TOZ1lfjBZupbSFdm3715RDGsjZ4E4oCG9R71rzh2BRFsfhWNR7hc9lFO
PvrZUZ9Qq+4g2Fu7XEwAK1T7UqXRgSnyfaqmF1IkkdqZIY06Fb2UnoHZIM5xfWjlw1oFv72ZhQEu
Bk45rOh048V1sDUz1+A6gMtzMxC9CfuGS9oZ+raNu+BC6g/vRUde91OEkQSE7Goyqm+yHZpD4PSk
DciSkNgy0G+u7PEZpwPCkU2u036e1qpuK7LSEdqZHfGUcNihr9VBgtCEm+cZdLYzbnwclzkvUxaJ
DDXeR4TX+Q3QCjCzAMJWQW4dTQVJwgD1i2Z5Dq74L/V25IHYwmUSk7wOiMAZ5McpgXHWriaUSEO+
maXdfTQsAj+yGLMGBnNYAtjx6q+jP+d4rHLs8ZsSRYyGiote5dowvB7vpx90jEonLYwT7VlT0qRt
00PXcaZWfU4kyxyU+iGhq39rF5n9EJVVnh6HbAGJgwC7sQY7gDkPfQuqMM24JJXmF88koGBFfxc/
9WwWVw0v2a+9DGJvuyj/1xlwXwfxvPTuYV5FbyHNfbWmCiBur4m0uZmJSXtkzlS+dUDLES+V0voE
yQ/8hmrEOazs5mMaVgN0djnteyqWh4Doj49a8jmTURC02dtwkGv20+kIJcp2HflMF25RwSOWQSyu
uBMSJ2xfEiKIv7YNCpIcO9CL39q4g7uoL1Bs9IB+JlM+C9gv7A/rYdh4AOgBGM6Sh4PQDUFao5uj
UvTEGv+6cySzM9/4tJC37ErDbpezbyoPZUN496pPY420hSiVbUCODalf8RCl69p023BdMhpEi5OQ
ejSwjpziMEvuwbuSwOJ3ipxjTqfxRLYoP9Fv8jC5IhqFr+rl+knbUHk+xFEUn9OgJbPJbOYPdR8E
1y48niV7Mt27Zurd696GEUgl0p48FBZnIhubT7Tu7C2NM8Ewm0d1C05+3s1qzEkUG91y7/uAdIqi
0f6amCRx5iFqeai4ujTh21MOGfPsJ0nzpSO67M6dO+tBppxvMhum/Uy+5j5IOKkGErIrg1vzrhFd
8wW6edWtK4AXepPjCt1zZtODGEs+1iBD3urc9tRYWXg9a9l86aeme4GZYCOz99uvtRVjqAClxGkl
FzM6xXQjsEb08jVE13EGx2MMgNXC+DwCrcX26JXl9ErMrosRoLEH0DDoo6xourZ4LaMJxAi3NpKg
bRGxJ1nFCrVgE1okQQ/YX8U5xZ/62EDqgLSu6k9e7OWbnsQD9B/Ed1srHVBECuXY+FeD9jR1ZrSJ
DaWvOoxPBzf0x8fAyFgX4ygFlcjfbkwjJiCkRYuG65gKvMKkc3adlqyFfAnJ7UOaOPBDBlSDZc8f
iDSRDzH2xX6TAQpZOFNDQxurks/TRNM6gJH36scubPtoKo5W1y93ucIjyczFFvdpSTwQ8mHlr4ea
L1mIJV2v75rPTpZ490Y4A8pqqiE5w5irrJWEIfxStPN4G3hSPZnNuFjjuNxLwsy1yKzo0rqkuqHB
nnah70MhoMhIzq7krMEEmm7N2JjezLlOMYXhT8XoEkQXUnjdY2sm1TX+QT6RiKELJfv4CDdWvqJC
wpUxA8NKtiAgkB02tPnWkUoiUErCkrhvPQMQomfUPurrbC6NNeSz6OImbLlWyI7a6VhqjTgqUdxJ
s9F2LL0IFfWGNSs5FzlhBuvSmutbw8lo4uqp4FqbkvSko+fUQbUOZf9W4wcSzC7IEWrLoX0z6sx6
cmPgjXqQ1jdPZyAIefQAqvbF/FbbWdOtPZzg8Bozob7ZAYHaXDMsQ0bTcFo83uRyT8oTsjS099bD
bBfGJexNVjPf09/GJmjv+qii8d/CmOz11Hwcs6i9s/ogPkeYOvc9iU/EawbOkXVsSTlFknusjLh/
brHLmHedAe0AViVu8mM91Zy8wPE/sCeOdo2KOhYx1Lr0TfuFaRY5wSeiDnvCFpt4T3yMPrheyaXh
tXntoB+Dp+PH6S0RYc0OCL58JB6F4OE5eQM1yP8lG+K2It04XwQC0p3bEKPcoJ7c2KA21wKaxJ7w
Q6xG8Hg3OSF7zap3yuligeEHfsCuoXKz6MkuyEeC2nIP4/mD9lkSR9NM2csArBtUmN209H9MlehT
RkILh829szkQk0wEOOsGmrr9CF7rw+gZzbmaRHRPhmV9DMeUuBjCuWbiJRk2trjWjiLtT2DUChyY
Sn8w46G7rmK/OsUJSnpKfUrAkPEfLdTPoSCBO/er8ZITYfNKVtOpTU2LJQ1sxOxI2KkeDLKxd6/G
MXOfqbdNdOtj/SUcljlT3e8SOsvHNqp9pmUJBanO6uk5gHR6Matk2PljcwAJ0G5IxyEwN23rA4i/
z/T/yo95ibeJdw4nyTbcmIWeHQ4EMfL51lmeyyOCVGeloRydCZIhN4c46CuSDiF/TcNw6wbw/J0s
k/eqNTyWujC+KMlBlIj8W0Vq8IrGNDp7P3I/kwQOKF/2UHhT/4k4gHKvsCZQB1LKrbBOLzytIfmQ
BjRukNseI1xrXxIzGsDaG+a+t615E6TK2Qyah1E2Sb/CeB5u4wl2AsWF+5y5Yl+B993xOLEA1xm7
04VUR+RRGL7pXNnPhF1ZN2EJqggRrPvQQPJfj9SwO8HadVVGsnhaZOh3k+YqCWAh7c6nLlx1hHxs
YzSZ32ZGTSjD4h5rdcZtAH0uxi09VhiwmwbyrVsSMjE2WUd2PeFyMzYyBX9ibbtx9jkD/HqKsZeQ
xFFkK+EaeNmy8W427eeenPodj+IOSGRGoSYEBZmvbkpXRI+EelBmYBbOWQIh4AR9egnMbt7kpRNc
kZnJ6mUm20QU+Sp3OnFG6QbmLRlC4jVI9zxOU70Ydw1eOxAxch44rzo18ZiRT++g+SXcfQn8JpQB
s50BSxEm1aA/hFGfvZQ2kCdh0YCntVbzxpobWhpgG8bbELn39UQzm12dr5HVqS7LTxAlzYvwMRhm
/niINKyZQOYf4LHXVxJoHqs+ZCPgAYBKyScF5Q6hwUPUZ41G+BIyM2Wf87mrK7UuEzGvWxTjqOKq
JMAI3FsvZKd3x9r2v8As+BZ1dfuJirX4VEhM0xkOkkeU9sbO0Sre9j7cs8mjYgG8azH0Dvt5HY8R
pLGSsBSyHzXkM6cm9E77pvQPfm7hlqxcrz4baJyBc05+faZ9U5sre0l8YQyA5JR7VGSfSqJh7uw2
KO+8lD7yisw96uxk6F8LsCBfKpklr3C5AKvaBh/YogJA2JfV95OLmfGlo+LhuqVscohgw12vDc85
Fk3AGyUcm4+8LemdzQXqc5r+/Ks6Su0H6mN2pvmCl43zUb6Wed2/SiVpIshJlW85gRMgFeY++mTK
zPqSJ0vgde0SES/bMfpk5wBV1m5ERNS6mSP5apDiBSli1iEOw1xU90jWWRhkMg71zo97Xe/cEE3q
Buw+t0diKwoccEf1fUJAjaDGrCPS3wR/J2xArm38DELtxq1MbqPKmQgx0mina4LPkUttiB/hV7mI
2WFxQmCUV+ksevaNZqUhoA0kXMY7ilc+GQX4WB/dgfbjJnHDyYC4tZQAPRNSADNjGV5nielWG68r
KVqLCKTdyph51QFeVtEn3ekEH5NKw0UAL8o3WymOqlpnwgmJ0+PTv06m0EYMMYDxZLqepYkyzbcQ
/qKt9+q9EyLidVrgQ2t6QZx6x3Kre4F+rNoXaUa7B2VBygaTVJFDY9EFOtstwS67Xsziaur6+l6Q
hNhwCZm3Eirc8vtyX9APAeCdZ1cSFYPel6SxJEA0ev2mPXqjWGJFk3zwDCt5yCdt7ysUmM9QMf27
3A8xgwDKMB9IQ5cTFizXIjBR8aMPtjb5jlTlfOu0irh43jRWBvO/GuYU14Rnl95/Mm3oy3AWtdHz
5+fKlq8puxfypwYq4klq+Q3dd1bsiX5pGWCQM5ntzTy1x3Vh8vysBi7nDP28dE9DSn4oEnJIyxDe
3CY7mkhDQRIwWyGwqiVph0fdZcPNS5j317pUZpSvqkAhq7LncS7OiXbMdbuUkIVf2aQ4oQ18BBFl
b9uiNk/MpIGXlcq5K+NgvEbLlD4R3DQ8Dpg3/tVW/4+8/P8vGkAtG33fD13aXwLS99/qLv45luGf
v/N/NaiLjz5EZGR/92rRAP9fDSpB5+jBeLTR+Cx6Rf7V/2pQ6f3+ozl1sGbxYkBrikQJRYD9H0lO
CTr5qa/LlgcLKh+GEcyle+0tTeYfpuChXVegp4Pi4ATxxwG6/6onzG7LkPClMrz7jnBQkqDal6C0
XihprJ3yJ2hJ+tQvPSKqevvoDOV0lEsHqbIGcQyXrhJ+zQYUEZ0mxOrd2xShgqyXPlS9dKRQZjef
GCmbF+N7v2rpXDkFfbUmSBGwG9WIqtq/QA4IbgfMGnnQl1fVkA58mlq2jG27lYZtIyOnW0ZTC4RO
eZ4kia/N0lEj0+jYLT02gBliU/uDv7amQT3YKXFLQO6jY7L051wadcPSsSO69NlzSyKflm6ev/T1
+qXDly29PnPp+lnA4bdi6QRSym9dWoOAhcgHpFc4LV3DkvZhrWCGaHrf0KjpLaZLlzFf+o3O0nls
ipYSYelGdktfclg6lINLlwQv/ivYO2fnLn3MdOloUtR8tqkglzbdiTdFucOZPrDdpEc191W85aqu
QAhVl5J2aU/blC7LOVr6qMpox0NDTOdq9GvrEi791n7pvKLL2QGyvgMGUF5yVC/XaRGAsiQrOs/Z
2BWEUTsx8dcBSQxt1eYw9Or0jkG9e3QkLDnHqSiDm1h3961jRPfkeogrN594p4Hq7A5x77WsOk16
05HC/BKFLJcIVcOnsXRyAsxrReOmpuuV4G3byiFnj4Ne4A4aE+tc4VBIFLYWh94Jmo9+mvGGynxd
PFXg+a9EQafftAvrxq2+v/GtggZ5bDbdNc2iYNOkjsXJC21lsd+kfyBBDy3gmQj0RG1Wp9aYqVLb
oPIxhRT5QChnXWKDorN3NTHw2NmDn33ybeoLiPpxtWVmFD1lNq/wwInK7Vim9b2V19aN4431FYTM
8JpyN/vUNNgsViHZxWRn5rMFBg/Sb0+j8XYS4IVUn2NPVrE7bmUquX5D2cF2HZiuC+Sfm64N3M+t
6RRPE22uLwRSOEQ0OCpbx5jNDwgi+TOJHm85gcaaxnQ6r7BuWw/0ihD59XwkmolJbcwqnm7tmFtT
qGjKD0KSAIDYL54ufgEpdFXWJrsoT1Fh4qwmBnPiOjQBudUrABFJuyVmqNpOIHo2IwmuHxOev31K
UtoigWTHG42p9CAW9sVTY5HYNbU0ClKSh/aWcppvRIePt5GqgTst3yxDnRvstLL4+MK2/bt4TmgR
iE54aydKgjsXjBhW5758K5ZCrSKz5UFm7rCuvYmpaLr88O8bVWa4/aM/lvzBgkyDo9AsIhtkurAh
Q4lckFj6T9/vNCAgHI0QYa1W1sR+JR2HkBijsD4PTUidQ3FGj5MGyxPlmv08VMscoy9d/64TsXus
MdVdLGq6TdexK7Fj5buHRnNRlYLbb5SLJsKOBvi1Q9m/9n6SgvMBS4gVdALDY9mXCDzYZWjJdEm4
IzHRhCL6FNr0yQZRJrSXCDw8GRpoZOcTi7cr4sS4r2dUjzPJfvdtzG6sBjGB7YurVQ5lfQ/VWAZr
mS8OFpDiwbrGgn89+RC9rFa60coLIK7QXOfj1cBg2y9G7vqZfzAD+hjQ8lvbJIGsZTbfkK5J6vF0
qwz5oFtqdS1qaJx0tIC2rcHH2r1iXx/fJovXquhJWcu6NzGEV6HDjqSnIq5s/zIS6uroZN9781MM
0H0jzDEgOIEPbOAS5dKArguhNLCr+tLzHlM4tNBVW6nlXah+HiVZOzfEM9qb3AriDRRYZ235qB/T
crrBFbgZRuBeUX1yKj+6tXpjPFvw4XZBHTOtGQIv2Xs1qYoBoKzt1OQ0VZgrH7QGNgI4GRCe0Vmv
FSZX3drf2krXV22SNlfZrCSJgKV1RGb7tbP6QxWIO16TxTrXyqEujaOPRmy/SCP4Oimk5nMly12h
sZSWU4UQeCFHsXFmG2l3tl43nlffK8d1iRTI5tdSC8o15m+L7mDX9OM9iTLNKfRzGgF9shZi5gKn
nrUbW0XQK1x2PB3WozdRtFO0HvNxKo8mQWMH8iryjRmoBg4AAXZmqNiOkuxDGsnH1iS6Y6xq83rK
Tf/UceMzvSCnFnfvR9Miht0AoawsCH9Tc2nSwP+W2vTA3KE1P/k07cjRyB96BI2fp8lwtjzrS2JH
G6xNVTGAoNG9pJG5hITMM+uBo4tDnM0OxWtgumtiyAGo3LelfE2mPtqaVTDdMEwdMHHEjGLWVW/j
sa3mTm1nMLTXNdmgpDjmd9xW3RaPrYXla3K3g60q6BLKyA7EQBKMC7IO5L7dfJPChnhf2kcCSTD9
Nc1nBV1o0wYSuJulX8xohjJECNAqZC+BEFR9xZrxsU2cvTm10eNgNWjrgXGtBP3NdQ0P9UPniscI
9fPa4zFkZ1XFL0HGe7iSzqZHrnA9BGyIKRKCV9cX+uKzx3rMwa5QQ4BhYqLoTaehJxdxpe3/Ye9M
mutk0m39X+6cE3RJwuBONrtVa8uWuwlhSzZ9D0nz68+DvqpzJaTSDp/xrahBRbjs3ECSZL7vWs8K
3BElS3KPF41Dc2vnv+ErJr+pl2UXXkNyQBG2Ae1ZjZKEYw/7tOXvhrm1m+ZOv5FBUn60bNpRYVSz
s7IWZUjVuDcVcM8fhT5lPwbTAFXX4RUR7LA2jRPP24y3iJUc5jshv8TW4CXNXW/jjEl4pWiVkMVr
BoQiRO3s3Jge5kE3rHOdVyL8Aq1Uu3WMhsRNi4IpD7HU/aBZIjHTpL9Ca2UzYwoseGUtKnNjk5iy
E2Nf3pSuIS9s+vzk/Yp8hy84+OKh1byjvhQnu7nFnUqhvNBuutAVJ3YK6QEedY29N4P9N4iSlNNm
/FPkpnlr5GF3PzQx4amRrL8ShklblrVwy7GQs60c2q1GqpWP3uqU5uzCqCJrF3rJAlYRtnAkG4UE
6aZL6PVMAX0vw+VnZcgg7OwXaZkutM1guE1JxrxugqLZZ1YJtZfsc78fiIhmz3CN33+PgJVkaFKK
M3f+njRNWW3BgdLAHmqik4HNbWJMffvcBgRcNql9mMv5eoyjCaytxmegh2gkslZ9mElDwmFZtny5
lHuLtTH7VCftQL8y1b5bnXdjFFX7e5D4UWssj3CPHegEGbHMmkVuBCbDeAvcmFccUf3Sw7jjC1re
FnKkZeARv9Xqg/hiVeNhHMZwC03200QC7c0YE7pNgyk5oJA8OBwx/QzCf6nK8Hc9Tger45On4CLv
VJxAE1lAiLEyWr9P2uA01MFVHNZ3diDEVgZucppmZ7wMEtSrtDa0KDV2lHXvvJTV1biUvebEi8+H
BNjqkGKQDz9aDukMvMLtACK2Hchl2niaFvJJCGud066nhxOFAhKdxtPI/ne+EmxVUj8J85RAsDYh
1cCtTMp8fTomWKRVD/Uyd2LUT22ooukhSiFa2RvHCkqAokP+lbP0R0331D4vQPyHdj98Ajg+74xp
bm/CRJTwxoR9TWHhWz1b8W6unLvYKzUfIzhULbqW28wTyW0tK/GrHcvJT8xi/mW0Rnc95FLbx4b6
3YQTzThhqmtXKWsLoI2copHTD0f39gOFHvOKgkt9F7JV2ZkBJddJkz+wugWbOu+Tn0MXTnRDGmI4
iiC4yDWy6MJE1/2UMHVfET8AgNkFZh1UGX4OOz6Q1/cZpvRIsKl9OVtstCkLPEoTM7hd582NY6R+
VtoPEdR9avKxdzGFs1PsEmPZ9IeUUH7pFAsfZSowWg9Fyz6+tY+WE9PcTzxiF3oPljR7GY1eeZee
5hn6KZsEe1pyA7SPVZbPX7NGz67bKH/gABrmu9KEIwsXZqnRFEFJPnX0UOc5X32tzh+lcpY1K+i6
fV/g024MvfnO9sXZmXQe7rrAmwnxMe6sGC60lcxhuzGAbF3oAGG3cpp50/pi+OL0ZMkRAVdczZkC
4lhPXXabFrUkYoag4l8IQnDQB0k87nNoDQQJew0dJ46GBC8Pmec+Aghi4VChMO7oNbhfO7Tc32cr
B3IT0YSlPG/ZGku+9Aq/14fic7G088XS2A+WFj+BnOPONeYTgdTFplqEAHB/05t4EQcYi0zAeVIM
iCKKaSolBFuYDH5bh2xKkid1QbEIDSjaLaIDYG1PGgR2z4skYfxHoGAtYgWqROpPtAgY5CJlaBZR
w4i6IV1kDu0ieKCqfpU2RCUAbnTvnFxXH8JFIGEtUgki1NndLvIJsQgpmkVSkSziCn7YPQe/YCu9
iPSpBAlG9qTGeCpl/P+qz+ep+v1//8/Df0riBMn4Xs3n+mf2c2pXRZ/lr/xT8jEM779MMDpSYODT
F1Djvys+ngebh+kuLF3HBEQZ5n8KPhL+jolZh84g+1AkZ+jx/lUA0v8LM48EAYaDFvGfi6r1b0pA
L1WEC1vSsXTOcHQoLB2J7EpFyLcL7r5Crmv3BP4hiQj9OURplnF0Pj67LR/+UQs+53m9NRR3AOOT
tA0Ta+DLWlNR24XTiqQ90Pi0j7KIvxn0GOHaglx/f6SXVa1/LgoPLuJPCtLAh1bK6iglasZLQ/q8
9uxtqV48oX5Rwmiy3ZeGMu+WcgD5D00FDQaj2vvDr3xD/xofzT7GVZsyyFPV7VlVbc7ZvQLHbw+y
1sZPs9e3ezUZyV6mVnAv4GEeZoKCH1RqJgA22vSy1vHImSb76jO/ZNHT/j/d5r9/yUKSQ0HiGmuR
aK36qteQyh1wF8Gh6Oaq+8jhafIrgOwnrQUJDTChii4jDDE33gDYtgii6I58i6WxPnGwrLpgybAs
im1E0OZW72CUTyKVRzWU3vX7v3eZAqufKyXtAiJm+cH83pdTRIzUZhJAzgdvagLfMhX6ChyAnQ83
RV6UMp0+vz/gG3NSos7Gdo+vGQ/gak6y0/DGLmTAfvaCfWGifwwD27kMloCH94d6smiuL85dnAf4
0LGRrOc/EGMTjxTqA6kHEPrzrkhOpa6rjjpHmX9D4lPsnMS1EyqGsIM3YzO7nzK+FPx/QZ3cptTm
5k3u5RQ809AJv85FjXDaCAxvh5EA2JBhdfaFk5AjwlZytnb6xDd2l4xxEPkQoeYlPQ3EypkLe30P
JS4VnBS4wgETrk1ARRarcIqDljSOGI+KZil8O1rsB3N7znb2Umi9TGeGYm+rY9VEbi1Wpi1Oh17U
00XBZK+ASKPx1dEVxGT0tq68jeAuw+/jCP7+k3vjAvHWI+BnJUFE9mR5ePY6c8SFHuMm3cGcZ3av
mdNvpWxbH5dRvH9/KHv9AniLK3RZiQ3M4TAnXr4ARRPPTHeFY2DUh4t2FCRe2qV15om9NQqYAJT4
JmZnKZbb/OyCqqK1+7Fw60MRV+Zn4oHcYzBwmWdk4ys/NY8LvREvMaX8J4ajuRqnwdGVJLVeH1yI
qcnJarT0cfLaaUD216gfYlLVI6CVzt4i6IYoYKWJoyjYItJCVYl84jqhcrpE4gkO5oSE1Occ/yuL
xvIT+ebheiBljBmFBublrfAmRV4MsUIHNlAViB5ZnKqhtX/RxxbHeVZ0l6OReBj2U9tcyQlJpS6P
KWStrdP36MON0b6Yi7K+7MrQvXx/NqyXQ3xuDj9QB88v6fqIZWI+e04GwvJSi4biQLSj7idNe1eq
6sodeNW72dTOTPNXn61lOMo3zDrbRIjpsul4PpzXd4iCdFEchjLeSaMSvrL6e1vlX5p02rseSp7U
xgGWm8Rvzsbl2IiP71/w+k17+gUg6wUHHpflePU0HKLt9Zpoi4PqSpoE3kTET4QWhTXQOLw/1Bv3
lo8M79jiW1xS0l9ebJvVcSVMN6fETbAC5SHa9hQPY0Vcd13LM/d2/R12YQqQuY5jmS0JD3L1nSkb
+IeJOWUHQyZQRG0NmTNuHpwapZvXHzoil446PgBrhxDyX+3a/wgPeGtw/Ck8UWFKAcD75aW67qj6
zuWsadlEO3Ddk7mlt2JCRrMcjj5A40s6Jz8HhyynM0vNesXmwhcWLQ4s5tZij3k5djgFttKNOjvM
tSuuDZJEF7mSIqmSQAQ6TNMXaMfNmWn0alDTswRmd+A8MNLxfr0ctDDgcNfWbNIbMNRRMan3M9OK
N6f4HcBERV86kg/y/oR6dZcZFJMmvVnp4Tdbt1IDqvZGGukmJ/rEvWoaEo4avAnHScjkOOXo1cgB
Th9oOuRnPHfL5TzfWLB0Wcs0ZhlbPP5yNZWHmtNh1brmIUV+QkKJKK5E15i371/fG6OAqMf7o+PW
dIWxWh3QAU0TInjr4Iat8vl8GDvNGuszd/Hpn1ldDERk/sPph20rTKUXixCx3cnoGIl1wNJS7weX
ZDoN3uCWnKkM5oxo9Ysly+k4TQW49l4zLlsT7gQMdf2Q611G1APdzDNfslfrEkw8Ez8j2xzIBrzB
L3+UNmlGXuiOeWjouLI8liHxtg3R4Xp9+su7vOx9Wez59uuwl+Uyy54t+c3k9E43R+YhMmV5mZl6
dLIS0pveH+XV4ufoy6bXWuYNfJanr+KzUZBjKpSsjGIh3N60XiwPOlnDB0Tu9rFTsjkz3qu5s7gw
Ofax/nEIFvbqobLfqYkutbNDJY306Bi13E7VXPztIssoiCvYq+kYajkdv7x3iYJFgE8uw1xYjo8l
WqKrGsWbTpPbiRHIhKRRheaiajUwCLx/R9dHTpexWWw482Gjxty4MsixrVbD4IwZPX61hNV1hDjT
qAjZmpZwZNM8FEQGWS0qRaS2xH4HVf7h/Z/w+qEuX7Jl4WPJpoO/mjqd3c4sOkZ2SNmJfERSbgHo
A5zQuC7tx34w/0n0+I+flVerLJcMcJirRQzLhFoe+vNJVDmulrtldiDpaYDpSC56DfDnEw6abJ8l
qXccm6g7vn+Rr97Ep0ERisMkX/hhq7XOls08WVqXHSaXTBvdqpTgi9ZnwregjZy5oyvEAqCr1Wir
7Th6N35G2WLxCjwy2Ma5NR57/Ht+p1XVlxJWIR2XaJy+swFuSNx0epRdaCbSM1f9+tGanD4wli42
fWo/y58/u9Vk6ZgaW4bhgLJ7k6cuoaS0ADYU89Hno9d5/x6/fluX14j1DgQ95BN7PRoRddPQVcOB
wA65L2QqD0BwzhHnXp0OXIc60FIK8iSceVNfvTKFmaQa1Ux16ADQKz+ikoZ8fVK/RpfNOO5BCUhd
oZw9Zn3hQg5yh+gndsDgknabdk/unyT4ywLAxDcv5fjwt3eBwyyfVYczAovJenoTQtJEEdXaAzhV
a+O2M3KGBOHI+6O8eok4y+JPZ+NrUBLA/fTyydq12wNVZ5TOdRCGlxVo2BkCtY0/yO8a5wu42XP8
oVfPV7LiL1IzbMMcK9Z+77HuAPhXpCa67OS/xYEoblqpnzv9vTkK5IrFUL5ULFfLQ9rqHF5MeJlB
1XsnIQOyqFANn9n7vL5/RCVwxEQKJyQittWix0oQ6SPt8IOjZQimLBqBvTaZN+hM4gt2F8Su1+k5
eMwbl4YScFn3WOht6A0vH1rA96XSSqpGnUH1Js8KgudL5PfvT403RiH5wARwZODwfmJSPn/pcUVr
JE5r3aHSnbnGKgCjJjASeff+MK9WVHaN0OigcPDRtNw1hmJQIcE4pSKpZQmbnRK792tP4FQsw3r/
/lCvr8iE9cEVSQKNAF+tHpY79mNmElh5mFos3lkksNeW2sP/YhAUcBTTDJ3vxOoLoRrSDMKFZjAo
y925UxRceWGgzhzN37oUlge2/KBB2VSs1siBblA0a0N9yL3EO0KsARLFefPMQeb1swGzCLYCVQX+
HN6ilxMtSoSqh5YCQBb00MpNALg9J7ebXjX1mWnw+oIAGHA2XNSgVADWpTVDswg4Bc10iI1musya
dPw8QbY5s71dbsuL3f3SueBYxvne5vatPy1RIGoKaVIdsnDMj1RltIe0xzoYGOFwF7vFdGZ5WGbU
y/F4LVhb4T8A0OJQ8fIGyhAtJXmZfDh1lQMRauQdHkJ7iXY32gttdL0LEE+JP0R5f2Z79PrZvRj6
1anMhKlBd3Y4RHhxdrjbmm032cYuaglff3/Kv76rAnkKG18kIQvibTUZHYFGMg+XlQJIwhXB7AaJ
uf342yhm+4jrSOl//dUSBlkONoE4wGSemLjPlyZtKE34LQszz5nJlWuMhEhQDnTIf+LuMon1/CoT
+Tl4yNNS9OJpUqaxhesxomcTSLZaP+qgCbCNLQLKuFbFph1yaAIEX102KTJjdAVp9G2O02JJTGdd
O46dlY57OjGw/IDtR/7ohfOd0ARJDuhICzDP9JHDo5Vref5hglPm7m0wwy2UKiV+FhFZU2fu3Otd
z1Ig1JfOHmwcCiOrGVlaSkvEmMC41kTzyZ6qMNpZWSoUC25uXqD4xkGCtZgGwJBqEOeiTo1fRILL
bOsobUCN0vPvXnQzGZfoDRIicN6fTU/f/2e32TN0yjVQ9TCz82htudr1jtpQOXaAFdpRFe06M8mm
zwiFyt9Ob4WPFlIGcKzk3hob0ogqnO89SZubeqymxO+MZKg3HAs0Y6ebZvARhgNmm8DGNIKIURDA
+/6vhf7x+h1HML8sw9QNXIAvL9/xOMBHYxZ4TUy+o/bGSxs339lm2j3WAB+XKIiSuNCYKEmxQ5xr
fsNeMv62Kyv+lRedRZBG16BFK/QB8H9QJKQy2HUSUnBl/Uqg+avphqKKQng1tbLb6VkEwD9wbMSQ
4YChzBdOH1xWFhtaX0fOQeZ3YdSl37tpiaBPpCTHGzbQkVyTX5I+wa4ciq86/EAkl22GmKV1UZ40
YZhvXBt9zVbEg67IHdW1bIkCtT6TyDajGC7nOPfDwNSqTVxRtt5MiYP1qeyBN5DINg/21SR0YRxr
KOvSnyoz/sCd7+962xpaX9Pn4oF0guEERkUm/uw1bXIJSAQLWB0W+oibchgIaWNT/KHkRN9vwUOE
H2wjj/Od1uu9ddlNzQz5PE3DnaGq/NuAOhVfHOEDGOmUasZ9mZTRTWZ4qYeezLZykPRxcFBtatUx
MZ4j7kTE/JlG8J1NArkjZzO5WgqkzTaxyEE9Zu0UVdeNQprks6qkIPeT2v3ZV42eb3KZEfsNPA4f
/IIpQj6EZd61fWB42Xd0ut1l7Q6U4WyYe/MxJDvldsZs0e77QVjh3jNn+7OMzFZsLHdMvxAcoP3U
6sz6bVHeyg8GZ/bThKwlPMyZNfa7hk4pORZhUd1nKicCz65Fke3MuCPNPJAyy/aWEznftADp5h+p
Cou4CjOee/2AKFz4oiuH+qdeYVWrQfKhK3USg77zWMGK6GWWA0Ma3Uy/ciZ0wScWcq/zJyoYnZ83
yqPXlCiEfd0ck9wbxcAIH4Npric4O51mH0LYCkB8CWewtuHYdbcNoAY0h3lqXs+pNdnEXFsy3MCu
bcKjPkd5cKW6ISNlJMZctTU62CnkXVAz3XQGPH1CnvSYnAlnsj7pJDID2Sgt46MeOka3MZM8XlLQ
4+kbwYZ6uQm9aLwBaax/InIkmnex2cYa8z9XRBZYgPGISh+DTdB33bB30ixufLMiL+Awx2yhfOXC
PcUZFjaPYeBpPyq91B6jrJCEFAT3nBwxRY1u4jfUI3cOpArkoUM0f+zdgulVE5sF7QMJ9lXRzMXe
sSWcGDMve+sYZKK+N5phxvDei5a0iil27sid9RwKXkZwsIUc572mD54HYsXlYM1OZJIbVG3ppwZ/
OEpCY6quZsQ3JMmXUTLt2EiiESJs1822AxC52Td0zCaQPUhN7ZC7EXnTTyHqZ7OcMdfWUXbZJlby
mZmWfEhDDZUgn7ceYZ8qKUSVHC1/pk2yxAm2zCqYkobxY4Th6W1A/00fOtZow59anZwVQw4xS1Mo
ossycNW0R+wfhVs7Rba1GQ0Xk6qYQ3PYtG6dVHsvSsV9ZJodiWSVoX1rA7N6aGeTGBypN/YJiVdf
+4s4M98GZS5Yr/h+UplqbMCGbkAwTkYEJEnzjjnddqivAQhwnBy3hi7TY13jzPiUOfPQbOF12EwT
1YXezlyMzAflNOBJDHgPzi5Bu1l8coY8J4kCVOoM/RND9GaAUnFfIoskOG2wKmLA7dzbZQXCu72n
0gKaKPKYdttKqofc3XEmy6ftZ+qu4aiumb6mhCSpDxV2jywQF7yv03A50iD/apZa97CQPxeXppC/
ZJziifFGZ/6U6Xmdb7xENV8hpwqkdnWLy94YAT0BYLNyEID8Bl6JMGn2Hk8ThKmYu21aWUlOp100
DwvKSm70OYEU0rc5Vb4e+EO2S71aI1QNW2C9QTQ9f57iGN+zydQrtirS6xn5JnE0fhL1OKRwE+f9
BpGK/i3r1GDdxADrQ9h4Q2hvIxR2csd33zS2Y9/yQwMDLyMNbiv7UEUqN7GDEOXTzRpJxAgpkw7X
RI3WUVG1uhzcgq1ZEWh8wrDl1g7iVaMvC5SInbmHmeFwAW5cW8eG5PjgthzTvNiZQyEl7lEWYt+q
BorvMkfeu7E6y7zwKt24c4xJPsyZZ5GnkZjAmXU2L2BK2qibNkNhyPY+J1p1+mzljpp2roWAje9A
6/7JLS/8wsqOjVFvgh6hUTyqu5b6C1u3rg0iOryBpbYJ6HTcAG1kXNktjFV/IG8KnsPI0uKHocsH
Nw1H1rg87sw/dlireWuFXnpieyETMjyqzNh7BniYTQzuMYfW0YLzSkd61b7nROVjm1Fa2rWVZhqX
dhfwpRzHQGOmz5H9qxLogDcGwSjxB73T9a80RAq5J1VKM8jcKXPrskQokxyxNRQ9SAc3VcR9tZZ+
bbl9oPDEar19FRVWPh9N2nHmmTOUab7c8DztzyhMWgYlUHrW6y5pP0mycwKovxPT55rVLZdLyFGE
PavG5orMlIrshjZX5/HaNAtPhCXxZBbD8LntKGds7bFir1FQjZ8wiVBX2UmExNdTFYfeNrZIYkUk
nslfoCycAkuTN8J0qMhvMhOPr9j7O7jVyfOfy1m6PR7dZ8+0Vztib0zisqhL+9QJsgWE04wXWjdY
+/dHWe0Sn0ahAcvWG80dcPdVoU0Q3BbZdeWc9Iwtgj0MpS9VGp1cuA9nKodvDMV5TNC+XrDNqAte
bkiVNg5yjEPnFAy0PTbg4ClUtvDYLoTNhv6vr4v6kEmUqOA49kpVp2pl1Ci0nROnZ9NP+sHAAt6w
WIjkXI/jzeviqlDfOCYdwOXPn1WhJ51e7lR2ZISZY8N+a9S3mcC9zPISnbmFqxPt8rSW8AdaU5LQ
FabFy6Gq2mrMuZb2qQ9keo8H3zhiJ9emTaiF0V6LrOTMoWdVKPhnQAvRIOEn/HeJYnx+bXwGU6lR
b0GoPn1j87Tr0vZeo5HbdskfZPfJxpvi5MzMf3tQ2OzsOjhLrGsuQ+O5GbI8cQp0N7qs5xaedGd5
ZA0ODhZYjb1trOvDsQ/ACb0/bd546QSTlIqIoEgG4vzl9Xqz0U6FqMQJvFG6dbq2OWTiLOL29YxZ
qpdQYF1Unzr17Zej4NzA7LzkOxIFzm5H1vr3pRpDIqB37v1+fUEWKyGU1+UdoBW7mpyhXRUpOQUj
okYOTXZiN3u3U1/fv2tvXA/RENRiJTk5lONW1zPNcVaZrd2durQqbqLKM6liVt5t21n1GSnkuhHO
jLTIAEbqRw9iqTGvZmQA06wCQ9CfFMaxiyAsjYsiq+0fTdlpF2MLW0ROofRNqcqd64WE5dle/9nL
0/7UjVDLaf2Jv35JuLcuEl4kHaBt16ViYGezMqagOeUOXPecaOxvYKD660pk5iab5XxB8zq7zFL3
XIrJ6xtPR4o6P2FL/ACA7S8nUmgUodVNlTqxsRw380RaH5ukcuvOenV4/xm/nkhodhnkqbuIDHVV
TKuKUuBJ7O2TPmJBG5AobNlmn1tLV/x5XnlWUYumKbrrRTeyrmXhsAvSqubd94CmX4chlifH0boN
5VEC8qbJPFGwdzGKSPPBadQStNyRpDj35QVWQMDARhMeOLiD2RwjbRuJIb4fSbInVW2K9sJqg8Nc
GeBFHCI7NMA2O0PXCBR+/2a98VywwplI2ynrottYLSMUo+NIt2L7BBZfv68M8hSxZnkwW73sHC97
mfDPylKLhH4RMLE20/yFrbx6+QyrNg0xqhoZpoMpzg2NT3XbsX+ny32w7TkrN1E2DDfvX+FqOlAT
R15DP52Guo1UcK0TG8mMF4XmJUe+fXLX0w33Bc7IM/fxjVGeHAIsX/Rcofq+nN9SROOYmrI96sVg
oHnmVHVEHGIWZ8ZZlx+fph1qQg+Jic6qb6+2QZjTWuklwjpFCPXjgwC+0/pzY5ndRWCq6KeKe+3H
5EqczgGO31tQS5lBzurE3QWSii99ojhJgZXP8x86RMG5D/HqTiw/kEL90i+kmM3hdvWUR6JHMQsZ
1snucZdVVmb5xWQXx796qk+juPQmKfygJEbR9PJ+VzlVSnf5/KVRG5LoCAFe5P05jeHra4E+zXrJ
Go6Ekx7ly1ESYHINImHr1Cj3BwoCOrxFQebxmYf6+iVk6wdVG9UwlVs0KC+HmQkZV84cQj9KWv0z
5xfydgD9Huu+NHd/e98YiuYQH3U27DSLXg5lw/Wk+MmRBn2AOkEfhD1BjWH7/ihvXZAgNZa4MYfG
xtPa+Wyj2VTKjVWuzFNOTtwNiMPxA9jVjNN53Z+ReCz35tmiwkRA08W+GdEe7QyGe3lBXWySrukF
BgqdIXK3jVvKvT1a49G2o+4mrYKpon5UgZTo2qL7++vEoMJcRz/PLmztCECn05lRyckn7rz6Cvdp
vQXdP104PfFjf31L2a+4y5FxQeGvN9R62toYXWyuc6acZhkNXKMIsOjCtPj7OfIUN4R8hhFpXL68
pbI2h2auQvOEBB1imWpCv8JS//f3DkiOKVnLOEDRuXw5ShbUthWMkBfDos+Ap1B0HZWutmZcDmfe
rzdeY4by+Lk0GAx73V4ztd6VPdu102SCS2VZjmkfBuP+r58QXxfUslQp6W69ioXLw6rxioxJj8fh
hmrUvOmGqr9jLT/XL1x9SZdJz1C8w5xQWWPXk6GIwDK2aWeeemdIPsYUjFOgiWKwTqOTh0fPbsb7
GOu6fmYSvjmusRwFkBpIRn/5zHSCiOkMNeapqKLvDdXxjaaSgzd6v2x7aja6cj//L+7pEuy5rIuc
sFYDjsLuPaz2Jh8TQlsoTdKmQsu+q4b070diNi5nKeY8O4XVd1UNfQYKLLZOZtQbH2sCizdtKftb
qoJ/Kc+CBEyXHorZoimXnjCWu/xsdZRD4KJK4QtpDuGIqHhur1tv1s4sjK+e1TIKQl/eLcZBgfVy
FLfR6m7KmPRRAS1gI6e6+tBJTdsJu7Ac0NxERnMaj7Lv7z+ytQuBvRYvAcX35fDPkVhf3UlMwjIv
VFSeOqWk2qRoxj+7olD3YAHgSaSidSm3KiM5droInW2ul1Z3CTY2pHBJYE7+t8vZkvrqODhlOHZQ
OVotZyWLnO7NhFypeqEa1kX8eRgt/YxaYLmdL75DjIJoBSsoKhF6mKuHqo2BcMJpKE+Z5QVQRuLu
OI1lsDfC5D5LRv3MYrNM/NVwfAbwpJLPyKFqrb1zp1HNwp7zU9dFOCQrq99nAGz+9n1HoslGDkWC
TRmAqLYXc+jcvHg6Eq1+NG4ipgSAI2qS6xOx6+RGEvRBdKw7YX0h25AuSaTr/e9epfVviulziXTJ
wdJIpwRkX257qvVzGgIf2nDQvg3sbO4H3KB/xOgYua8nYwr+Oh7GYMenioC1CA7HtioKkrKiwjbS
rScUfaAKpmtKv0K3rtuphFWRxkV75ykaVX4N97Hw50CfKIXXRXVhlQ4usaqyKe2n0UTYRBZHDX99
NOExlNjXCoCQUa4fYCeWwa6ZSUCCcj9OP0fZUlYHFZjoO9ieAVmLQ9bQqKT7+LPqqim4lMEcWDvP
sGEc2Tn4Yd/TAuNRLBiSXQtm+kuYYW3xk4QWP973zPpWdsNBxdClNkVjde4e8BcpYQPBXXcVAkwC
O1qATxvE7AI9gqFlW1z++W5IQLTcjag80GK6bgQdhORzsDekdOa+krb65GLDj/Z6LGuxQXGYW/6E
5PA021QsDtDxo7uiR7KwZaMX3YxODIoiG1r2UiZNjAcgENkSTc4fA6okOqCNUEtnAcZGkEGTP4Ne
+QSvzOo3oHuI1qBtL2lRA6e8rqVGlKGBtq/e6ElTfWrbAguPBiT/K7b/7qOINFvutCQxEUCHE6GU
le1UjyWIyY9ArEcXalncG7tcjvRNGlGU8ZaKC/IKmo/UxmcIBdC/VTodtcgY1CbqbM/vRAjNPtLG
a4gGcbhNen701mWL33BcEvK7F0pFcxqXz3hBgLNq6OGiJdiytciutHTKoz3EMPlplJp5b1UuJZq0
7fqv3iCmZOd2g/k9tZPsd9ChdNi2sQh/gA7LHJr7ydByjwKHCaqktjgeSn6twmzM2KyYcEeHTp6w
sRkatzVKv4Sgqx7NbOCEh0jNtXdIPdQtJxXi2jOHKe1XXcLuE1Nw+ViWYxJtEz1OeAic9JZcDvdB
WHN/GZkIQbaj1c/OhvI96mNSqW1iNsBoB0AYjD4/OI2bjZu0GgNqtJ4WUpbw9JlZZddT5rtJY/7i
GD3GOwDUOlmhWUdYSDwZyqCFV9UXXTDDYJ9ElV+OVlOafmlY7k8XtszHDrDmh1Jl8UAxYwR6moz4
lHfthPwcVmoRfdVDb74yzILeRwSHG5xtVH9FT4CKcchixBph34/8omK0wfbOxvRbJtBmLqeqbG16
52F6oimmhg2HH4e2GiEgnq/nQ/g9inXxAMHepelo6sMfo4zyfNt2NOfoIke15eeOBvcU12n0TfO8
+ZcJofixaEkcis1E3ed8x4d9Alb4e1qm3fVYY3vegECHwBPGo/zq4Ql3tpFCcAT6s8nJzOqi5LdM
w9AmTVLPzcsqmOevYRYBcXNDG5FJORYoIcLOcx/yeQA2BsHfJV2XNvFxJkb8Ic4amsl6PS7sJMoz
Hxa2y+NQWLT6URXVDz0k8FMeDUvKrUGGRFmIOd3ZVqPfTqYDKJmm6PxJxLWucdSnnUTSSGPA+Q/n
4rHF2xD5UmhpdRBDSN8Z3lNCbKJD2RFhGIhzvRkisdFa9Eknmbl4FcvQaayt3eWSXx5MJNI6yquS
TQfYnFYisebmZkoBp9NYIEeb/z25tyYzumH9FIT60UDpFsakPd3CuymP1uwRNoRFncSsEY/sR5q7
0HFjxAliP2tcz2UoY/fBLHW+BbTnKCdMtptbG0fPmCmmqGW+I+umzoFUzbDKh6mEsqGltXEsyTli
EZjr6DG0MFiT9okr1zcEew6AxC5pjm4eYagm38v8YlY1/3jQCfej8GBS+XHfhM0GIAzvdxQVMxEU
NUu1qMfoZ93G+sPgpiCWZi8Or71QFyB8NG15NtowLTo2GyJVDchu9MsW2hJN2KQIdhUKTvNLWKUt
q5c9O1/rAYHCkbZMrQMFVM5XaMADXxdqSPSfZ7f407RZMO4En7QIlVAj4v00GygT6GQX313sW5d1
bqhs25eCzYA9zWkLltiZCWgzqqw4NmVTPmSmjJl6kCS+lwM4b9/pWySFieF14gAu0xAb1B3zTeJM
8uekGpIG1GgQa5t5BP4qUGiL4TdvnE2RaO1PqGs9MPNWiPsqFdoPyDgEQI2hcI5OiFjMn4YEkJau
8RLSLQiLrU0WjjyizAl/j31cfxvbuRCbCCUdTTwgCtYGzRGt0DTNGs2fwCR/R1HARXQI1sIthUvD
8Aka1NSlkqPgwxGptvqc1ZFjHqm3WtrWrrRcbduJH+ib2pBlPrkLgDq1UWH1RRMyI7xz7fqWullm
4MJ3Wm8TDpPST01DgDERIspOzROnn87zHVm7/03dme3WjWzZ9lcu6rnoy74BTtUDyd2q35Ityy+E
OrMngz0ZX1+DSuOetNLHOvl0UUAi4UzZ3g3JiBVrzTmmEdSLNqh3NrlT477LZU5OjRm7L7OGmteH
psOFVWMDmv/YK8p9BhcdeFkxgjvIFja2gBwBRs4ofqJTaiFfWObeeTXHan6NrDhG0gNEuYCd6XR6
4DIUjnyJaKcJ6KxA9BtQFt7T1NBvdOHMX3kTy1eME8spN5v8O4IC73WcihV9xqD+jLge3ohSu/Vm
sOeJFbNIwGvP9ncihuRE92OdKU8p8VGhQiDC6xR1+ee8Nqwb1IvuDVklMdVNVqv9sRDmtHeAIkPl
Myw6DV4L2yKsldxjoJUYVhqiuERs1yut6vp0R4xvTTUs6UWad+0tq5TqgLGyB3RJgkHtpklhm4Xd
OMiXnn4a2Y2uOtY4/9vK88uuQo0TmXkT7QY7MxFXwHwetlrjVcQ+Lbl+ySMcTSHzhSzbMPRdXghE
hiA4adhPAomv5rPaxxl4DFeOWpCZjrhurCL9lkUx77LQjAihnt7krS8YvAzYhSeQTgub/xfFQwYY
ujONN1DfIIbm2CgB1bZIeLYsLsUp68rpvDKN4bntEQPyMRYv9cGA8n0SsFHOgeHNc+KnpRup7PPC
DaZJJ0s8guOUUQeuTwuDPErFijaxIPOog9HnFl180zTWiLykL+xrl3s/8fMWcECAJpFSUx3RmIWU
hNCZ9MHwxnBxhozbqFtVPav65rYHvoqNyLZq10dFlH4fODKoB0rX6cxtEliy7tg9q3P8nGYmGH+K
FM5+g5otu46C864rCeUOIwvRjj+7Vn2ZGynaRG4z56KxzJgvKdNTJ6T3pg6h6fZ2E2AkNYie1Ob0
ElaEQQNxGGTM+3FIDTZ1snm+4H1MvqltoV5I4l6fRkUZLxXK1hcN9L22H2fQEiEE2ApaKCnCxKgt
MqoDm8cWLJymcFXTsoSzbmRKY++7Ai4q+mRhvtiR1O9itOLttjEFdF2oiZcj+9xCTFLjXs7RoKFj
zLMl9lG79tT3KHWi7ZAmQ4kGJPO+Sq0o02NLpjIJuy47aDgOytiE9KG06cyTUiWDT+9YZCclUV4W
Et0Cz6Hpa9Ul/KuGg+8YNlklps+KHctbY4h7FBqmbqZ4oKTp+hMX5JliwcEvGXeCDBjC1sftbMfd
Vaoa4zNJBrXwXZKpme/IXpBJR3JRYI4N1Ny+sRBrDhPSuGBuWmq9PssEWszMzJqNKDJJeonhJftZ
i7JzpIs6wr8U1TJhx2r2nFu68mAiqKLkpa7jrnysK+12qDzSyxb9TCn6h8aY9k22AGZo+Vcs1rBU
hds9IcHFctprYcmtZbobG7n90itbaNDd56gx8J3LYSGoz2ha9uSmmB4xpVy03jQ85EPbkqZcJBSB
/KrovFuLSuAqUzP9AYlqWUF2Ze67HWBu3SgIlOAUxu4lpABr047dJnfqkFD1GwP+GSkIrYVUasy0
Dd0KFGsZQUaTc5uaBbDSudxOntlAq+eZC1CCc4hSLMJ0IOq2KTjLHiFwVF4aDk7nNsqLwEKUayIN
D7Qp9QA0E7/TEWCq5/b4TYt0uXHmKr4jks3hyOaQWk3+8nUWe961Nji95rt6ely8+pg5fbdRUtO5
HpQB6nVOWlnalt69a6KHEtGdQSMgTJtInntelJ+WhLBstXlU0jDt5+lm0u3LDBFYQ+zUyPq4+s2Z
gUJBUR+Jj4IMNlxNMn+MdEShGGA2qFuDxlYCp2k3CBF9N7EPSqLvh3K6chwJknk4qfEFGtIwy+Kn
mFNinh9UbWhwc053heqEoySFwYeaFEjnrqVMVHQZUPsFA5iEif54vFSg3gwfpQYt5TCz069Snjkj
7KDRyX1wifFWQdfgc/wIk1luiuR8UCEz9QbEYcajMow8PKqCS0BvdKQWmPtr15npSmqxs11K3Tdk
lZ8pRtltek28wI8r1xwi/dyBf3PPjs+TgCBbb7ZaJjg3E1S87CxSfKVtA3+K4LwmMjTZ00avZhNo
imsCB55aEqXdaEgDUgXM67Sxzgk7ekmB4a1Iv3FjY+3aeX1zIhgxvVNFqp+NQ6c+DWDqDojk3NCW
SR/kkxdWRMRvUsftA2uybmysTmGp4C7JilNiG8pZm4kqMErjQaNgDRKU2SSw1CTmpfMF5vLuSm1a
79lx6kd44Uqo2YW1kZzJA6stLppy3LnsswAeJdzxNv3GPKE9i5u5DEiU29tqfasb2YksyASxIvTv
xj6AEnpa9PTOaL6UWvNCEtK2N7QjoQhIOvvQW7SdmbqnBlt7ocafVVdGyPjwQYw2pxhWBQ/ARygU
b192/EigCyA7aHG/5YnxQJL0t6Qw7g26nmTVgnfxyeWCCzBwfkSU+XmZseMxGLZK8Zlol2enE/Fr
nG0Lll7dztm/8igspuWBbIPqhsEi0vf6a6yI5RK59nxrklt4RsRF5RO1GfD87nLboTUNFXa0ukOr
Ccq4slsIdxLNCSzq7OtO2R+FU+1ZoFEgFLkqicuFl5fN7itHOtYXS4ccXcZhnfVbi8LHN0Wy7Xux
rZP+W5Z6AAgRzVmcHKNzKuX6hehI72UEj3nLkw/AU0Wtiuvva8QRnJgi46Iw4tscWLivqPF8Sb4G
VFZT5moR0BzdkL9GgqWXns0KwE7dDOAZb0GzfyPJKd32SdkQbOXKa7a1rVG6l2Y67VtK+gHRXtrF
ACGrSj84yUw+kTtr32cPVKAHjrnNm20yTVfcK09L/bmt6IM0yp2ICyr/1vzcu8ZVrEQO2ikxE/mh
ijMTCmdmRuyWKgOGQRvso2bUxtEzv3GfS9i6k1EFmA1HdmraOLgnbgjhKXO/pdESWl6vHfWmsz1w
6wQ6R66BOKoBhRCV8UKsV2kMJAnVscEMJmvmrd5V+6xsK4edRvOogNWefotKzyEwi4HuWDxSQm3Z
aouDQxKCHTSNoqoHN2INBnWVZCdPnYvygpAWXbk1ixaXGDmpna0+sKyRpqm1jqGQXlkX3VVSNP19
jRSXL3QWnX1JuzBTtlNJbscd6d7gIhMpmsNAB6Mgd4MRY1hHqP93jOditLj8jxoXqZNMzy3DE2wF
5K3cjOBC0VhXQgCRE1HhVp8nrkT7ZLhiMdhgi4wE0Sl9MgFeK1v+OAs57bJoy/mrVDZZjjADvnKH
btytxgmN5jBPya5LDFFt87ytX7HHKjOhYJW+R8sDvRfs7fxakZZHhdyDcdiNlei/6GWTPnmVkd4b
MKUdP2vGie4L3emvMp6cE9sAfglwqfUjfRWybmipzLaf096/61WE+wFE6Xg854sS7BeFUZiBSR7c
9ZQYXDNkVSb5tzr2qlAd6iy+ohkagcWe8vY2SdwerkmSbDj5T8VB78g88d2mBkA20y4dAyBy+bTV
WXueI6dr+KvlrGDu0GZL4yHrxK0+AdwfbNvawO1nESOD6rKhnbH1VNE8kEfXCPjUmB22SacgD0fV
T19fIZ8oh0LNExgY1iLPgOFna2tXjtN1PSTpM0psHCVLquacMl0tge9tpB3F7jBUD0oXU7VLc30G
FumKr1zHNTSwHzxsB0Y6opCVRvPktJEK4DknDYFLU1LDek2h0k6GA+5eMGxYU3x6jV0y1wbxhS2h
eHWWFM1wCzLc22iFnl9IB8hfCCDf6F7NubVpnJEXEyQk5K4k/WF+LnoSiv18KWilxHYprhMZJYRx
tpUY2L8qjx3ca6O7oi1gj0JdjUJ9tPWX0qRNAfDYWJpgIV6hDIvKVrV9qvbuhEenyE+ddC5iWq6P
GVjV4cooZHOEig/oWrHchZWrc3L61CmtVFa/lCSqKTKU1x6c7YORL8a5lhizslFnlfrMbXOhbVoR
2R1+CFuSOLgot2ObemUwTKagw64BDfGFk2r39iCdWy+qmmqra8V4U0Ron/2SqO8HPbHFZ9HK8taK
7LT36dNTnBl9LCqfEnlVVUYFFgsVB9eO1NOp+GCs8tc5h2silF6NdjpzlfejW3hGVtfkUX8wZyUK
YcYMV9K0uw9e5a8zK05F6PRgJazIABCGPw06/pPcLkKT1VY9LIrQxh2lu33jZfXXFunCBouctllm
O9rrwjNu0foVx4lO3NaorOiDuc46jPppRIIWGPWQwQwN5RpztJ/fSFZBpjW0Aolum+S2P2YzTcNK
EdO5tBLng4/915kVyerMklF3Yrd234+RZ1DQeQ597yBo5+16jnGfJ7aQzWJbPPnCsj+Ysb7HcTAa
5GpyMdHMrWDP93pZbeD+4jg7HNzci7pnrTPtR4B5yN9Il4MjzgnMAyCdmguN4TGzpp3Hk0NQG7jE
3e/HUX+5sZhnwehb9WjQNRm4/vxFD800Ok0WWQd9NAUvM3e7Wq/sv6s8QGmjqnSESQtyGaStV+BP
o15ys616AVXMN0zShVflxblXMZb6/Wf5y6h3fRUd4BIKXbKH3n+WyS0aI0sjeYgaW7t0OPbtG9sY
P9vIiThuxcPWIBf2g9ngL+5UnIgIdmHwwc15D75A2GVh3ATy3qUegzJ2NIZHAD+QjsgPHopfXKtV
h2XAY8Ue+hdrew6KuzUGVx5mvZSvWi+My9g1uw/uiF99i8BeAbzx6K26sp+vlRvRLGulKg+2mRtX
eCoJTS/GMdkOfVtvS4OjpBrjzvn9tXuTo7574q2VIIKeT0VW8V4rRT7m0iqtLQ9MrBJAigQcOFu7
z/UXurFE6yxAMAipXeT8mSSE5X6ha2qvxyJi28uuM2ZGEtNaRqu5ea4TB0Azt1GZUXbaarv6/bv9
xXeEgAYxBkRIjgvvVRKz67SqN0/owSc6XmYDU7bui7CVSh+q6YyAUyCB/f1r/mWVYsi9UtHQjnL5
1ffGj7TACVgzFT4kTNg6Pc3D0iB8skyyrxXj39+/2K8+IIvUim5mhbLdd3Kyxm2mlIpLPZDqB+Cu
hmIf+42S9pvJSdRThfPuTi6p9vj7l/3Fw4SIH3wlLmgwAO9VnYnpzbiJHTp3fZGfRRbqiarkdFBb
HxrYf/FSCF0gzgHuWaWN6zfwpyXJXgpEm40+H0yvajeNB87eN2JnOJRVlX+gBfnVa/HMOi4LPlKU
90oyIvgMF6OvPHi9KR50a2GQatBMgo6/eB/ofH9xmwAAhvODwB/QkvduQaeGT8zOGlgEa3JsOGgX
8HPdkjRSLqdLEUcb7/cX7RfLEhZquIxsaCta9t0rdmzTs7qugDmB79vKLFRaLaVx+v2r/GqBAJeF
lFJn5UNf8k4dOio1MnOND5YDWnyW3L1XuKQYtfdJrd8r9qhekC5rkkXTVDcem+kZw137cS5RIfq6
kZIlGKUksqURYgpahvGOufPywZX+1XcB947q33qTv7x7k11a1aI1FXkwEaaFnezqsB/64YOl4Fev
soJ1+RJWmex7NMwUL948tt5yiKSr78qUKUmjxR9pi39113pAj1AM2jCJ3Hda7qTU+miMWiJlHans
9ZLwl4WJDMd+xCVvF/dvIfkv0ue27urv/T/WP/Zci6VN8VT+9z9++q8r8Vrd9u3ra3/xKN7/zp/+
YPffbz+OX+s13vCn/9hUfdovN8Nru5xeu6H440V+/M5/94f/5/Xtb7l7g+4/vpQpwo2O3OnnHmT+
248OL//1HxoSfx7R//v2MX68wo8fXz6W4Pr3j9Njmv7ij/xIWmTQ9on1iS2RWpFN3+bx+pG0CGnr
EzWkqa0MEYvfwir9I2lR1z9h+aCmg93y5nLj4v0A72vuJ0+FMaFCjWUFdD3tb3H3fxYeo5IAZAGy
wmaaTq1gvlEt/rSOIr4rZGbFOsoVweFPoONYEI7wPgNZENsqzLi9SRjkP8NB0++SJFdOJPosu8pU
sJkXdLiCopvtylejYgoVWwt6TwFhPI/ioVNV/h6YxaiPlLFOr7N2FjkkDIT/dTLn2wFM00ZopNjp
ijpfE4wyhfSqForYJT9JpD97pCwduAZleK2kIls/MSfzCgVHcjWD/C7IGOqnRy8Wy6NjJEtKkBFf
W0APkBNHm7dyS+xcc7Q4ET0NepI99kxLr5HAaCF+weUBjATaJRHnTmAQifSKTFgjNKwwDyAatZs4
sW+I/WLuTHNH/7xGLX5U9hrrAvvP0untEgAMQfhN4UuN/X6zLqUJpzzq7Fv8DxDKMNJuBM5G2/fq
WUE4oTe94yMQ92BhCP28mnQ+GtTD2grSXCWybUUCILJDOiCH8UKy717qg1m/aGmu3FeN1Z0SdF0b
K82yi8HqQSe7a3weOXbujrO62A6dUV+5bvuZnoG1tzimOfGk3+mQOZ3Ee8G13Tz96SG5/uPT/TmE
4W1//ulDYxNYb2CXbYv2znvfkcDDE0eqqG7NuowetPXqx3WtfUVSOl8r1CeHITPQhmRTvzETIpv8
UunltkPwdEFTW33iNMvX4FnTfBVXZn6cmAHfRgu/aiA6v+qi1s6wLk5XyWBr5wY96mvLjb4gY9LB
tpNPyNhuDEBBqPsUDt0uUVpll49MaZa67TdSLbmnjV4dz1RpvFT2cD61urbvh8jaL+46NzJxa6Tz
km9ma9I3kDXwO6UPhfCyo2nW03Oa1AbZdcb0LAhJOThL0e5bmrY+yQYkto3Dtkfzd+KhzC+dUeFh
6vJ0nxsvKgm+oKGi1u7CPCP3hqlMCTkGcFmYpl3j1wQ371TZEg6YEonoVATTzxVXCeVpml2UyRr2
7Rb6/dJX4pVzFVHC1dR2tk/p1uwJjda2VdJ1e28W6RnSOvUiSoiddkEWX1jEA0HYMIai3DSJBBrc
JvRZJczSExXkjMtQ4wvV16RJ6cr9ZK3PppLLm3Kcunsz6Zonj0Duc9NskS8RT/lBiWT9vGZxwMAK
ReFuGPC0uJae8XPtp8djFMWIz05Jr0p0WQNkcq0junKesE44gxcAF+feaWv5POmuDLq+E0tgTkvy
kol6vhS2Hh2bXm3uHcav+OoKddfQlZvp64fNYJefy4a/JWd6V/jZaAA+49qf1xFJ8Yzo5aaz4nlD
JJx+mlVCuZAl81EXiH8XZhKt81Nl2Y4UQ+uCWufH1hL0nK1e0TfpW089m8f5ktmtvHm7bUXWeEGa
2stF21jauSbq6HtduOpXpGXdvUcL675SZHOZoufK/FIkZUKjtEqfKjXfNXWr0A6bvSHxjWFYtQYy
dza5m7hXrtqQT/n7R/fNXvnPR3f9+jmbU5uhtOGUie74569/arSOdK02OumtsJWwR9DgL22j3CJm
4xNomU60HR3Lu2xJqfutWXjiYm6rZN65asr2YvAMksSI0vcItEA85rgpIdo3k8CigSXkgaxIPswa
tHoAqqp8cA7/1Qegu8XbwjrKUfX9mb9CXdRqSeycwIb0mznT6ACLON42dgTSB3+N3EbNxHqh22vb
KsG0aLuVeFQj1TrTJjv6zrNnsDAvTMlmRzu3pzk/JroYom1TuPRNnYbA7qSKiYH7/Zf/th+/+/JN
TAtY7XWaXeb7977qNVppTtapxpxT+VPXRd+5myN333Zt8UWTqbzI5m6+KkAA7frS5RPoVUUnDv3F
sS7dNJg8vT3QIW8POKGVu94uvZ03mT2xUs1QXUm3S8/J/Jqvp9JjqNZ3U/d9ZJvgEqXmUxdNw0GV
0h0BPMj5ejCnvNo5wJoDkVnEhegty9AwRPd6gjhecRX32CF62kQ0fbYIfeKtKJL5obUruWunMTqk
SHQ3snIqN+h1HVwcnIzWp2BVxqATuraRhvC2Rp0/kQuwZ2LBkMnIhTgUJjGTlcOjTk0wX789etB7
4pcWigZT05z/ORBaeZRzq5/ILCOftsyMcRXRJC+q6OQ2U5PogTtvfDWLcl1B1q8mc6IjQkB5Yapr
YLxZsvIJJun+opc541cdnYjZMF5GD/dMZkp9aOIE/M6kd0HbksapmGSzJTMZghYpqDjHCEn74Eag
SPypbOAx5OxLzfB23F7LwXdnfNbqksyesTnR/+zpWqk8YP7b2lxMM2zLCNCck6yxwFBW4i2lmHi0
9V6SvcyatInL7pAoELCTIiuOTUoupr+UapoHdGbSlVZSbfsmXx9XjjJPy6QWn1n++yd9MsfXIXVM
JQQGUTphl7hI7SrKsYux6i20zOrCfYA/o/AZ70RQmLWoRhooy2EPlWQOFymcw2yWOIXR1/IuO8S5
ip7uPDQCNwYP1hR2gzq8NBbbCvdXErZ1UzPAkyRE8dTunQKUja+u11VMaX/fzUQNKzlJxjPMq41n
LPdMZsEZ1S6CAHVJwIsD5t55KKl2RCB0ZmDjG4PNg1KgHcf8WJNhv5desSg+eYMNQQF44i70OUJv
LYY8+cI+kH5BE18UvhST4fp1Wmb3HcZOooXzxo73CXXLjB+d1QDcj0heFM5nJ4X5GAVOO+OYRvEO
UL60aTWNJE0bydBvCD0uVT5uzpJXcMJSQUu1/DrqBx6DJdFlFLh2Z5phIbXqLo77DlADJjpfwqd/
SowoXYJYY/DFlKpfyx9vuYn7tFY2Mm7Up7KoWVf7pnTDhZVdDZRKauexNeVH8F45mbuA5M8Uc2EC
xMnd+KqBd3O5nwZ5k1UeGsFVRn5qqS2BBRIn7neoir4zPHcPDPOVDUNUevwuaaoxgls5bcxx9AK3
s9FQ2i1xclMLQdZPG6pMNBXwJz0rJz1ORCoKIFl8d5zpRF4d4kWLspVhYu5U5HXmJRD9MrnWS2cK
2AyIDiSKQ968rah/6+x6V5f88/44+tPB9d873u5e6/VY2L3/q/7/nWyf/1WcnIVT8V8fawNWLY7z
fz7Xrn/gj0OtaX6yOM9iqjHWYdPb1OGPM61pfKIeY/SEAoocG309y/w40iqa9onBF04frD4W0IA1
UuHHmVbR9E8m7JiVZMu5FrGV9XcOte8cOoAx6NPR1WfuRNAJ9uB3psy26cDr5+CyRTxwjlIVa9n3
mitPg0zVE3M/a8suZmkbU2vGZ6Z+uQ8FobzVq87qN1lL97yuqoeiqDCEcABGUuqZQxKOrLF1QBIM
s8lpLOvrqGvLJADp41yg+kf7J117jc/s4uFusqzoS4Fcg/RToy++CShb5zXOsCHk7OwrPN0yjB1z
vvA4ocsQwZC4WMUiX5fEMW+HIocaFtOBSsvkcxOr9T1iYo7TaiHopKuNZu/UKJvjoJ5cqr0pumdK
Uz2jL0Fn9adr/4vT2ruKaf1CMWgyuOCciu3JeB+fknilBvB0sfwU1fGdRMJ95EiHyrHJJ/emXuDR
9/lUYAAwZRdM/YT6syGg9+RpZX6PVX/6Tty53MuoR0eI3o3F25TpbauXM4NjJvfHDD2Ssc8n+VF/
8+eO6tt7p8+/BoNRNUEbX/tkf+pwFIpEjAJkxjeqWWwmktB3lb7MG2o7d9MAif2jGcZqQP/nF1+W
9nPz/a8vuL6hP72ggfgpIW3W8ksbgXymXpUUg1pXU52bNxxQt+2qYIIneFQHA4hQdV7I4rIo9CNc
2Xs9GjfgxkB8TfvfX8Wf245/vC97HZPy7BHn9M4G9596280TN/xqXInQaEdlfVSAIn4AjPnlq2CI
tmx8ijQe350OBGYLRgCCW0WxevJniAJujOGjLKE3tvk/6+C3D2PbOB5Vcm6wkL3voRKpLVMzA6Lo
ZBySoORRLfpCi+IznEbRl2RINNh5erPco1BTv8BhVyp/sNXssWV3/56oVrRJeQUjMGKMNX5G2gna
oTJ/xfnZGdydEYXnMNvJZqBMwpSV1ONeRbODXuFi8OLhWjPmMttkRSxux6KrvjaEGR4Xq4Tba0XE
4aY6ujoE5RimJCIkAr614jCro174+MPkwUAS+oPr+7d2s39vq/pf14klnIBGwL/esg5FQXs+/WnP
AsS//qEfvVjX+WSCNWFgTjjJinnjRz96sZ72iQ0DMxuclT/2tP+3cZk6P2IPYZzGrUYwGXf0j33L
sD/hTcacjEWZTiyb3t/Ztkhd/bmkx/+hs6WupT00G+MvQ63U5pYuIA4e50ZzEOeL2vItpOFnAqNh
h/FCM1F5EaQs8gZlXs84nCTx0bVQPndUUPtWKyOqRXieRykdM9oUY726JlR1vhkMszR3gPsX5QYH
RHvfEINAtpqApBwsUcGceNS78RxZDyJYQJaDjjpKlSbRMYN97mW2U6+lKSNeTfYmJpra28iC49cG
YdKcBMZUR0fOo6h0TVehCZSBaHQLsjt7wFCbWKpGxWS16LtgYUpqhcDWTf3c0/sk7LzSvpjoGfrl
OJxQyitbp9OM2F+KUQWKYmvprUAlfzMnan/Zxnp5QlY3VwieiaZD6YZvx68sNXZ9OxOnwhLjjr++
2XDWWfbxZHtHXbTpmZa4OwLLW2LW6rTeWpVlB3pHUiuQAz2HcGmR9mSSmnNfeMR/p0Zb3Gr6bG+8
xPyGUFBcoYRAZSsN43rQs/Yw1guMTE2/TmzMAFYFK1MBs+nPQimuDeyhl0Y1nSwV7LFVoKfCuuEk
zzYQ1J3p1EbQOgiKAZQWYWrPzWlsaVj46Mnii27ozMsJDRPvbZDDuTptGr2uLyPRlt+z0UbonpvL
trMo1uPW6U5IK54tipCQKM6IrnvSoFnlX4kl77GHaH6Loz0QhXUkMpVA9NSrbrO2M05oUuczQzjT
ddqpzY3Ik6dMN5JHq7anUMbzWaFaS2gN9J5oNeBUtIVyM9ZzeQufvwyQg3SXZAIkHN+ZaEdeftMW
WX+pzOgoUp7YzyRLR7gx9PkS00gZitnSN5rFOwVRGIfqGMV30nVYxgu3gSOdVTUCryrLWrqqQjsz
kkY9ch55Kfj9V/FgFjc0N4okXObIOzmpJW5c3SSxsY2yiJpPyktTwcGciZGWrjrXO6kM1UnVuaMd
e+jP9dw0z5gg+6I1zC2S8u6ing35MLIzpxtOUcnRzBItFGaOjtUwRjNs8nzaDThxtkoznNmG1x3V
xL4Yx64hm9Gu8CTWaANdlE57oypGToDcg+GsLqBZiXENaDV9UZQCVaE8ubigt5FzZo4eR/am+rpM
Q3adGO0VQSJfNJqJoVeYJ61Ri03lgssVjkMrnMBbI8EIpHffSqcttnmq90tQoga3zKkIqvVKLS9K
HAm/Rl7iw36+hzgx4070or2YRuViogTfRHiysNiaDyyG3ZUuynmrdG0dFHlsHZamM7+YtjIFM1b0
sIzoeyiGzmOlHJ0IN2WU6g+jEzWbwSmh9cFZOWTdUfbpeV/2wEtxRy5VellFHa0T2/MJoC/DcoZZ
O00i3eZTNgdmnnUnNzKKG+FaMWg5vma6lsYBD/98U86F3FVoR0IhRLuT+WxfmO14XFoirGCkR3k4
aR0uBLP/MmiLsleaxbqktkkqHjC8tJN6i8XPLLyw0Vo9u16iySjPp9q6LFv3iU6CtUFN6N1lxiK2
pl4RieWm0TVj/vTKSrrHyhQoxhsC+iQaCVuMFqT5Vu2/Ue63O7VM0OmKQj+Li6rcqrrFLa3iyB5L
E2c5TlC067X0k5n1Dox/jTuwWr7JAb8VnesoGAfuwXSZl2/eAqDTL1O1uW3a+ZZsNzIB3aq8qkvE
FP7oFYO4ji24QIaYkm4ndExhfmFhe+xkVh9EPkY4NyrEK7WovFOfOd9FrU5BrM/aFpJQMfiABFGM
K3YPQMCuyjoKzLTEJhfQQcxoUKe2stVkIreu3pfbJWloecBknYp5+JIUlPbmfqGvcyR5LhnYW7Dt
EphUL0ziskHdzAlmkKscYtHgZxja9/lAWN75bLb2zcyGfWu0EY9IPnHrHdp+tL52WtoeEwnFfhW9
Wk89d38aYPWIk0BDK276ky2cU1Mork5GmtoeazCIx2aJlG3vZVW8j5r+sAA/Rm09FLcuLhzHb0fF
2SV5xI3rySl5EEirNqNuEu/BnPqRnDIVk57bZlkQL715HhuthhvLFI7ty2mIDqNweT6McRx9pnzK
DWjs5XuVm+pEw1qfLvqx665pEDZq6NgLbi+6MYLC0WIoSDUvB1D6RvPYtGr6wJ4c05zFC9oZsryK
Rsv7rs7JIOm2RQYtoXy8V/JCAvR3DvSpi9eyNOyXlQ5Lo4TxzeAPWOo2sWemB6seDyWrLdZjjUgm
xkgu4OiIb9HPIIZ/GcbFOi/srnjhsJFFx3LQCfS0RTrdQCeyv7CPeBsxy3gLHXq1QFOeR4GW0wI/
tOk8P+dp6pksRnH0xSPG4np2GpW7ckmU6zSzsbTouGYfsiXKL42CRjl3cW+CfPRKJDFDk7+YNArp
w8Hh7opJD1LCsQ65lpchSZQ8rKLuG/KPjCYK6CW7C5rbNCo3i+6pF/SCpwdrWqbXyE2ab4yox22l
ZB6J0jE0SRwki3JkpjBeVxbrjW90rfJsqkt3tbRVvOY8u91+cBbR7h0CI755gOhpXsloOAiYDVOY
YQKgc02r9r5xU9P0XTgtJwwIpDMqs9Fc2r0oDjxzabYbdJU50WLODeDlxNsYTqs+RCASiWVA2A1y
fFSs3VCY6SmCQr3DSuYEFQLvzG8IzN6xPJNAYmljSYaw7pwTX9YctaS3kaGaarhg2glxMXNoKYQM
Zqhsm0b9H/LObDlyI83SrzIPMJBhczhwG4iN+77ewMgkE47dAcf+9POFSppWllVVmy7bWjLThZLM
CAYBx7+c8x2MGgEEa4jeNWJwx+g7rKX9Fl9ydFla44B7NWn67SxzfWak39Ubkp66N3Dtp7VwOmBL
GWbTvBaLq+td70eorFkord8YVryrBC75FjTRp5+q6EmySf1oGCrsPVXit+aITyqI6QWCwCkqOBHF
vNhnmbTlVbT68n3E9nPUSi9pTFgEEPvFW7xPOXXqok8cDwW6UniyK2/2QRqNZlM3bnNMiXo1m4JA
jvCYs5W/D4ukxZTDRuBjjHBwaZivECUSABlRj1s1h2rwNqwUkKjyp4FryTYDRgXpfEWt2+Y7Jgap
dY6qOHnNor5+YlUfGJTLar4YzLAcxtyy1HbtDG466cFRSItbex2y17aW1ydbCMCEEcy/tZvCQYHy
66M7HNL29SD9dEsIrMxwlmj3JsC6vQmxex0Y8NOmi270PyOyIfDoMEd9rklEWzZ5NTHCcSxyImIH
Iz2GkzS9Nj0OPDyzyRkYAvbyvui3KwrT/WDbw6WDDycYuupb5e7Q4acO5HeQZ7hlR8OAuwj67ikl
n+wzYAa6h8vv4QRmMGRiJEnDlXLnAk2CVxg8gQLxGUEduQ+Kw8+/tI2TeNOd/qNBIXG0eNNVwwLg
Bdt9+ZgJWxGsKSz6g2S47PSMAdopgvCiwPMXp6C0FZSJ83CtLLOv2QIdwyxqoWe6afFKpLmD7CKZ
2OWpTPQAALQb7PAGrhcF9vzzCYnLJT9heYl3NPuRrFl/YqL3x0q34z6NvPqsLU92nGJ90exoh9hx
ne4j9Vp56+G1+XbsrDv7vfX7W33w/8apLofHf+qRH5qhV//nYfj6qP862v39u/7RJHvit+jkHiAg
i3zoECXnnz2y6/2GFIF/aHiDkHEaa/c/ZruMb11mrpHtoEaHJnvyN/zZItNyo3w6acedEHs4a6w/
tVR/zNIQev3b2dqvozXpMW8+uQl8uLiMiQEg/zpaS1WoZirfN4iP9qMoUm9Xz2V53nA/g1dIAFvC
3fD/m+knSqxf+vLTy54iY8G2I992TurAX19WIN/3aESfqeXqfMepBvAMQXzy6utMR5TSJ0PVYqry
LholNJxKDfLRJQnh0wvW5cCi3xNnWBiy8mgFWe4c9ECixvMc5CSiuIGZv0ZiQc5lkKB093KfvyJ3
2lzszNDP7EuHgXbRMJ69SpsB018P5TO2lqUTV4W3Ep5twmK5YWO39KDxsT0cLDlMEopREf6o+W0X
Vx7E2DDOQpID4qrjvRDXY2kNrCgYhVX+7DPbJG9ySDxQRnlGwWViyaft6l1bsD9tdnWdyewMxbZv
eF7OnRW8qqgg/MlJo4QjpJtVJ/KtDt0h+hE1FqiDZuWRdAcK0f6coBy8Nbh+6sOsdCfogRrvyp/C
KX3mj6Ay4dzHRbjv2syb42k4+el9JxcPjTPMzxZqFhUT8rOiH1Ojd8oVocLEgTyMEjhMWqVDeqhU
N99rDHrhHtpKuDstKgzkk8E+tlxUZiujNcGIMc0iOwwzJplD1lTWVXYicG0Gd/YormvUcFvbNMFN
M3VTRW3caec4Y6NkqdVYg7dxRvYYrDnrhCewcIvBjo0Z/OlOZ0BzHpWsPt1u0gR9TAJfVBYxAZyq
NXjXRQOBC4Mzs8pUDI3awJzCuKsifIhbpiohT01rxmCbVOvSYGB1Wg81WlW8Kj8Y33rZk8c1LM4S
bm182fW2xgymd7Y18BhZUMkCa5xzrWkp1tq+IIfa3gfoKp6ybgzeEhWy3URsEeASqZveYwmBg2zT
JKUKeHwQ1XCc+TvO2JKmF6u/8NpK5t/DNFXf1VCQNRKVKkljZYT6NvZCX5zayo3hgtXbVnEvxkRS
ukfdoLeKSXsglwQLeDrgHq5SmJUJDIpuLojoWHyhCvr9ACCSlyUZoqd5duPWS7rXYVUCeYWZ9FdK
WnK3DexMn9fV0j752m3b/bhK12dNK06LEATm8mw6Sbgqn2oinheP4JiE9S3bGChIG7XQne3w+Van
6Vkq7iOs619VFGX3EyFWhjVy1V0jZGyefeg17W61zHRpdTl3U4g18r4RDuObEirXOTExaXUYe41h
VNkG8APznIMD3oAXrmbs8lWx4pZbGQGw/G6mOQ6lkQ09Ca9H1e5NHogu2txNBUyhwITXAUeqignN
VTVRCYCoYW6yX21CdLBmD91jCKvqLi/SZmSm3q1XuK3Ht1kY8d4AnHoB1KdDZBf5cCucMHvIi6G+
5km+AhTupugnTCH8fHy60jt30tJbN+HUtq+kWuHAnspAXjtQFB9JVecmDsY+umfDvjwXw1p+MKBQ
xS5JegZKZWPRq4ZjybZsscvltvErdyFHyDL9TjPssWCvOzmb4Nn4RWzcOnW2tq2WKgYMrBCA5KKw
97SHLZAzfOVFGDNlZA5BEexm+ieRe9NDIVLZfWdoMemE5dpfRcHi9LEXNm6/9cAvNMhMakaMU5G6
7qYbuNxjdw2ZUoSuqYA9Kb/O9uuCu0Fj5e/EsCeWMLSv0k4L8UXMohTnJm3hH21ROnoda/WVzKwd
SrWpgCvXoQZlyzanPgq3cGXXH4eiBdizp3y3nvkl006v+HT9mBWjCnaaHJeQwhd013bKhVPIo2yW
2vR7S0s+l71F0xN8BoO1qkMQVJks9onOcLRuOh3WHEWU1miy6cEnk1813YpW2XRTv8ZuQ7byEfSl
go8H3Q1ZAM3JUrv81Z7Xu9cF4sGMS34MluigiTYCPeWuVlCcin5F1C3YKZvSXgKQYwo1sz+MFFSp
89MjysFp6gFYBqIxNMEOo3DEGafaPLe7S9ln63S1mMhD8GDnxgSPacW8nYVJ1jn26VSt5UEHwWlZ
zyytGh8Tgkzct85moLTrutw7pXq1XfLiZCiIFhjfz4wK8OHCKbG/G3fWEFhthrS0QzYUuCWfxGFM
FEY2zhf7ldMu+bmSs3XZ5zYjzyIJ4aP1bb8lC8mvdyYPiQTKG6TVjFuT4SpcKIa3qvNmd5dOdXMP
c1690LD255at+o+h6gNy+GTRfvo0ABB6qpkfeGzTJd0lq2YekOZTrqFR8BxHsczYlq5G208cHh1A
KHds8HOfRLlcvISKLZYCASDJGtzxEHJbeB/QKzfATL2L2lEIbcuZqNtNJmv5wVwldzZCap97f/Yc
2CQTAkWT8OzfGH8YuL2Lyv7yQtU9DoyCcBrzoCs2a1nI+3RuymEXLEB2Yhc9VEVqXmn/YH7JpCnS
ZfoQdZn7Oa9c05slmPhBhwW7cR+31tjx0EXBBvSvVErEQV0snDYqn+/EFIbPa9H25Am2JZgwndWj
3FEsLN1hbjyaJnoq5IZlnk6GVCwzvk2e5MhqAK+Em9L4CFrLFr1bjLBYPlmVKMjNqkygd5FVOAAe
MtrwzdhIEupSOrg30rHgSpPC5H7N3NbsI9dBfaQB9w+G6jpygRcVeibRaRjybYSBlUFttvLtfpPL
a38u6mIL+L2hJw0LGs/Z8gp8JGhegLl4jX1BGFyUxPApqEE4kEc27lGmgytAiCVPIZ0Pyca1OL4o
cdaAes06vXYX2OTy5KNvvRT4RwHsr3AraCqJoNgEM6vTnQ+Hv0XDpJpog52aEx3lYtnDiHQVgG6c
NMs2nBbk8YRK5Xq/MJW7mxfC/7a+MUV5Zib4XDumHHI4LCs+n7gnq3TPYF4G55mdtUfhC2vcjm6C
3CVLhoBzKeTE7aZgRFiaJ8llzRdHm6JHcbFJlmT0TrN+rtSR5lEcUzJeTGzWOX85zVs5fN2sgmVS
OeZr6C2Uv6ioaBRx/y8Mj+uTYbWtZv82J3rvbhyZXzur7RiwG9iCg7RdyMkKLHFtmD2/R8D6wPyg
/YnzslivuTTnd2wPygVXPpLZiPOLPh1k7o09BwR0YpbKvnWPUHBahdXv0f9bL/zkgSRiIh0fLcsu
ho1ZpOjppFXab4Il9D8a2dQ8oiLvG5WH5u70iZxmTNBXnHaqShH/59Z7mIfdj6XLWWCpZmBm1NZd
+jpTLdxC2lJXGAqLF35bzIKAK5GwGbakGqDr1z/rbF3zLUp697FrV0RofsnYazuXczcdGiPXQ9Ka
QWwHAX0sHpntv8FWhk+K2smZD+OEfJ373xpXgjAbRFulPbILgcvLNNgGF/BQ5g35go0KkjqmxCec
De5W+RJSqpygIBwxG5XmIEhOpT4nWGZxJ8FVIpeTszFPGFOOp4UF+zm0CwIpHFvuObichlN4bKlg
HybwVyuYNJFr9lGTFbcZqLafwmVUso4UjMhDHflac8HfmjL376K+D89GWcEkCvOCdC2l0oDQvsky
5qyN5CTADKVI23BFBHYM2Vxdi6KPvusq9d4rzhoUmcpiYGzDplVbQQlebKRFMMI+KqrWOaNnKy5z
OGJcOmGPFZ/EL4hmEUrxkak/h8OmH2s7IwHVqdot30oV2vbMKnZhFXT3DtAbG6l7Wke7qRenL28H
MknAZ7f9AVjIcFu3IFN3VDJcg1nUdDcmYJsA9THz9vlaczTJWtQ3cnKi10r3ow9tgHXdCQ/UngGh
zf19npqg2YMctL5rmaCtD5mjVZd5csKoGl5vhVdR5tOW+08FDyGD3XoXUiZCOsqr9YbgnwqBHi6C
09IJbc5JXGjEZRZ0QHiTvA3Ppi5vb0t4VF0MmgUmnimCIogLtziRB1YRfTnQ+l4rboInppCR3tDc
zOBh5RKqWFtJ9ZmCHnrLRsPHHTqN9xmuLrrK0Xd7wgjha74DUKdu1a4kdJWy5wmNOtuFxEqa23Hl
DcVF0/B+Ckagn8yxeRPuyMLMaZiS8451CHoQvPF26kp58M0okMKvE6w/pe2REoSRfLs17toFRylq
wChEUNZRXGqbvqdvrfUypUauUFsOE7msHKs1Jn8TBXHmDt7RZQenOFtbrJkTUkcdcyfKJ2JIAxO3
8+mYYj/A01D5QGvOOez5fKMIke2Wh3FU7WzCpF+HKlzuQE6UrFbyphh3vUwcPuRJkwxJTQVliBIx
X/Y5w+csrivvNJSfVEKEpHCbg0c8LCAi6cwyTildws1qj6vhqlXzq6EV+UOZ+7dGT/+jJRg//p1k
kOruPw2XLrPP5eOvY6Xfv/4fYyVX/EZiAX4NhxkSw6VTwMU/pBfRb/xPm/xc2yV6Au0Fr/HHWMnz
fiMrnb2MHSLUB2v//6dKTsRYiXkMVmOSC09/+nemSr8qxKSLBxOF28n7isMX6eBJ0vQXwZZZ4Hkp
iGKbeWTlF/WGuN2wtrJb6aTdg+yC+fYvn8u/kIid5kX/JV6SeO0c1xbEOPAjAFn3/nmeBCQaYhso
63SG29M5SKmNa32OdfffgThwDv/6WkBHbD9CHyVx1ELk+Gc9FolPZR72fYZoGQi4syt1kCj7QUdQ
D2nNPBLMwaZJl5Aa1k2znaODCiu76EivhJW6AjxmI9UXxEnzCE6PS9CTByXpiL8840OGPXWax6Bu
bMkSytPX0kpcDqEpzbaGDKuHoQ+FtQf27fVbayAf+JLYh7I9I3yNpbVy4A7tGqtymh+z09XzXhA7
mx6IY4ZfzrN6puCqMww3+xofTLmtCjgq29IPlyE2VVj514kcKnOLXTpzdz3gruIq1+n8g2PcXHQZ
UvMPGD+NfxWuqWSZmiVXepHZj3Iuqahq4RCrLFwMQjMxyiw9OKR5PvQCLG5RNjdlbidXDQg0wHF0
bjBvVd/zWW7xZwmv2kzO0oSXgoW8F1vGwwPp8IQENQv1qOWD4fL+kaajU77VluoRfEwWjKGLeRmI
WZnhBLgMB5KlcsgOgBi14JdpQmNv/ALXAHgexoOIL9jr+au3A0lGEPGhbKoiB4KW0fzlGJZ0M722
Cuf0lUitun4Mp2aZwNw2QkAWylt7tJ8lqnSzxNr1ZlMi/jgNIXbhJKa1B30kGgvH2WzVXb9hz+op
b2+adoq8XWEbDCfnOVBBLW9ov4LK3GVW1RIHQkNtE6BqTwAMbWp3f4Gh3CgC/G5l3zqU6VnPbra6
WQc52PcJmd/VS5pH+Wp2i1ZuutUrzfFHWVtNG3Hnhctyxw9AEtaWyPdB8PCqfNO1sdCK/idubUV5
u3EdsbT30iPz9rbKLP8G5jGbCxbLYwWEeUXblC5cRO1olmqvO2J4aWBswm+9bIhoONi6jNsgK2lR
WSTl1XEsuiWMZ4dqYD+xZ/yxMiNad72GI3dYbWqw56FDMi2QjLg2K+Jl7IcUH6qdpTHFOowsi8+6
2boEtyOCkOFQbIcmkoxU6okS27fSMDok7HeP3mRWakQgWOQwVQDSZAEGeNN7OR8YOWmD9zU5YmKx
wjyjuWY7DOKsHGF8XWQgU0mK1zZYwNj2VzU/5F6PkS9p29OX0m7mOGfCyr0OrMLO4ZSR4Sh2+H4T
lxVTUdjHfGGzzeJQBvrbbkof40QzLOmFCTB9MrZxuk8zDCcmvshmIoHYXJ5rKxtRlZTCtdP1nAVR
2RNc2518VBuII1gD9sncW0G1b8SMpKovyE06CC+U6bZPFHNWw7gQjtig6xnbw6KP7mICn06V0NBt
ktEmbEh0Yp43aKsGNCtIQ96jBWN40eWiPuKbDex92p8U2Wy2I3vnWX0R3RYR+NGjhiP5WDj4jK8S
buSQQDF3cB7S2efy3Vll6efPhBzMwdHrZ33Sqvm1aPO3uUaSY8WaAVV/RYcMPtBm958dF5MLa4s9
uTlBbzP7VPsoS18iSrLVmeXiqcS8lKgvYtaDFUm4wKEaYAPJWIur9HpJO4LQ58ZeHzJgVDhD0Uwx
TAjr9oJxeghje53EuBsr9vxb1KF0DYWTDfMDV+Ukt4siJpaQCHemp3L6MgWU5c8Rh/WbK0MGwodO
R36+vi2YxJz7RDngVGu420vzrupxcV0sJzV7TVQIbGA90sUqWvvOZaZuuwx7mn4Nh+krbevatGFM
yH3SmM+xFQm6CqzQo+VPXyxsmQk//f3V3P/o+ujfwwLw5bE6+g8S1a8P1fxaIf3+HX/oUx0sEhgj
+Nchk/H3Xdmf+lTHkazYPGgCWF9DScHwR43kR7/Z6EVtqieKIRZjlE9/rN5857coIkeeVRlV0gkw
8HeKJBBXv1QSyGP5G2zeFjWLQx8X/pOronCSdmDEEFxzaVpnaVKDba8lkpKdFTqLYJUF2KjwgNeS
Elw+rJkW0SeK12/VrOLBl4UnYvqYR0wi8wsxt9mF8OTco2cLybjQdXCStayGQ9Ty1qW/t+AlM71P
p6l9suuWnqUeObKrC+Yu5jCOZZ5fSyIg2g1xguSJGFWfVQk0RJlDqatgtm7rqvS3UJLEXmUOqIE8
Gu4KHZFgmfPQuiw9rS/N4PaHJRjbczfqpi+4yu9+1YdffmTst3Jq5AHgqn7vKiCoviDhOPDMh9fl
JwgkaJh8I13UEOui5qOtG3/PL8q6ZjqRzFspoQiyUuySuIuwLXex1INTjXthOEA3bjblN5ZS7su4
zJf+4Omtk806NoRZ3i+GAWY/wCYae/ulFFn0NCPOYPAxe+jAopd5DoPdaC8xYeXVHQiB9ugPnXvd
VVV3NoTArW34epfV2ExnIlDZVWSVHxADOWN1DaBBB8VFWxUR1YQ1fppCJmdLIjym5Q5ypDLDk5mH
zjd1edji5uqaI5Okb1aR3S6asvmVZQOtbJrxkGl1mMZtVYbvrkv+C/Hnis+meamy6qW1eOm61evG
VtP4lvSW2OFdbnZ+kTFi04y+NnKq0YuU1chw2APu9yDXmb4QI4U+O12RTzzIA5rgBC8Nup3iKN0B
KJSSsufdj5KTbxyB1o9esGx1icRgE/A0uKeGKm4XloY3TINsTmm/vVSei5Q6s2fBq3jNjnxB/4Ds
GgdyZXnZw4SQinJOL5dqCbwrN3LzfYD64Xbq2m5fGzP/6EO/rEEdIzEdCkv/jIxBSIeY2TlUMmfD
tSbZcRa1ueyTkBigOZjSL+XyoCnZuB6V0xOAugwasCzQAJ7FvbSvp3oBu95Fa7npateG+B1Qu6Wh
GZ49ikWeHXCrCXAo2iWebeQqbqpGWNeuiAursvJNU7nRxVihtNzwzB5q5tpNt4+m+TJreVOyDfS5
WRfzhFi4rmAguupnM6yk9oZldJT4pS47YX0FqwAorlSeb6wkDTZeZ00uKQ5MSTzN3lXmdvQCxB8a
ZifJBKmz2yokfqdMhf05Bk65dzMn+AEGfz2HaT/iARxVcMADKDad00+vJFN4t1aRyC0baZDmPfYL
NMTTctFMFqEVQEub8zAo0C1V+Hh3y+BSTgq/2a2g9OMgIDWIrAT3zLjs5pAmi0NYTsOzUKK5y8gz
QJ6TsIySUZpdsCahoq6ikBlPxI8UNCj8sZ4ze8BV+PseZ0EjTvzb3CfLLiNk4IlKa96M2Nz3Stjh
VkULv5LeT65UWHe3QdBunSTsHoFrBPeMPo5d7a0304DqspnluRi4rTfQiKmdWHcewylobvPKJfh2
cswMLj1cHgpT6qvKjO6ji7rpPbOdFnQKKTYDK+ezcMlUwmokkg9z3rpx1JjYmzWAJAkZs26mu9Rv
u8sl13nM4WlfU6/VcSMI10DG5nEotNE29Sb7bG2dL2cSwbUGcnbmonQ+q8wQbDLHVPFcaxcYS5Ie
OjdRFGH60ZJ6Yazpev0DwTTLN5hcHa+WXI5LXvl3pK9VUFWIrQA/wH7VyURxkAN4/4zyb8NMvr+A
UD8/1aXt71tdk9ERjsGVTZ21aRoOIhKnmKoVUfjGnF4dF2SmMQvvaNf5/WJtcyOCNx6C65H2H2FQ
DoCVQTWBToE//MwTq7n2RdbcGwiBsSYeC9OD/ZGuVbprnbLcsi+DUD0apm7gt9UbTm08SFV5b5pm
OFdRAPu66zQeobS/Jbyj2U8z2GPbyQjPJh3r5FxP1h2JAR3b5IZizpvDLTzWcTuA1P1mhjjuJklz
ia0hLjgzyactJhV3gbAuyXpqN40W0wsKqyz2Hb3eByFQ7t5rgrchVNwbXqC3qwjLM+As81WtBosD
K502k8j896JkMB/Cu7t2krqm72icj6lK/e3cr0/JwJHuTot7FGOgybaxEvGQZc6M+HgNiWss75nb
n1E9YLXuoMLRui38gmtXRFuZjXeTLtIXaxbsvWiYKb1rdcvQjLLcatPp2U4DUK2IskCNKTbKXI7R
kXPTAp9hXxppeffrOtwO6WnLUtrlxcAHFguuPUAPbnWeNBnihQAneOTUlwTBqrMotO4LAHTxPHVE
O3ge2gG/TsNjNgcDy6C+3BlvIAEtTC7zQheHJjAD5mZElNDws+2kK3TYYHv2Q4XFPO3Bc7tz2e7m
MKmwMKNKiaZk+iAeSR9YKgYX62jkD4dV02dntHUtTHdnvEo8rKH/ZC++uYbY2V6CB5Voka31ENKY
7lohxyfDRvRcBNVHvub9mUKZs28LUMzjsBRHduEST4eVmvPMTYYdq2H/3qR1c7syl2deMooRXced
k2qXzJd6umTTj17Oc5KR9WdmHUtw4ZeU4Pm5Sy5Q4+Utlmb7pgj859ma/A2Mt3KX1R4hO+lYPkZh
qg9MTtobHfZOPBvt7e02+Q6LlCMwVeoQmtPMWJnyaJpyvVS+P11oJFGvY4TwXpqxoblmxIDHZ/0p
2vJRQcaL3SKXDwX91r53CtbqDjlZQe5djZyqO62c98QgbKwaX91ASsELBNJkDubLhVXDU9kW9Xmb
eyR4Wd14oImO9tlcJO/dsMwHf866dyYIAcFbp5HO6I5ncspJ9AvMO1MS8lfsytmnhJiRP1NhG1cf
1sBso1s8m9VMvp4z/IXen5YXc38h2VLTrTTVeE3gAZqTEA4ybKfyKbeC+oGiqrio25BHvXDwmGdT
EeY3TdM7h0im+rpM/X3FOOoQQmhB1u2jlZmFdVAks+zRrKSXEnP7DnfAcEyTPCOkbsqD21bo+Yxl
O1uycOi2S57Dsvand+Nw1jayE/owTc56Q4hDHheic86btav3KBfmjyFMwnJj2pUipTCB2BQl7RX7
rNbfCiZIP+pC6fdgAcBJmftRIZva8kZ+VkPV7vMK6nK81FZ3thhAf1VeWEcoK+wMZFtU6DX9or7S
ZMEjLfaDHfZj+A6Wn36Rx+5CBkc7QAgY4xsGpvN9UeQ31L0xsq5yz9Z93duJ5gk6Jc45EirE/z7V
pgpD+wh+2f4ZyhDgJhq3zdBPzbYJ+nTnZOitKT26nSmLO4Y6ZLTQxc8XCTK1uK3d/IzEs+G9cUx6
BJSQ7GQ9aNLhFgPyBvsS837Y2yQTDoiDZSKZUdldtCeKAnfoat9JIMXuZlrS/NqZeufHrGV5s84o
3U8mydhLCnef1HD5nYeQRJQ82SZjqJof2VCNzA7YXUbVo5xVUfjnqFmy4qJHQ9Y8TsghYtn0X7Nl
If2uqZQ3eRc4K36y0pFjXCPTQO6bFadGm2Anq0+AeY/pMn/rAG4DeglWdJERr3xP826lUwI7b9Rn
rFuRpbEonVGIhdn5MIbtVav56oaN0pvHnQfEutvzitZVEUXtdkgX95Bh+G02BJTUoEls54qUAHLS
XGflDqaZu5ZD8LgqNsgtPtUvv9QGf65cNQjNaNqJNeruuwolWB5U3blV6erOnpTaBl7D2KRR03D0
S+wdnAbLlqrP3TY+JYzL/AiMR1Ycg670d5LpzYVdG/+8sztKAGF7O9x5M+a6hTQyafF6dqGbpzkb
/ReyeAXepExXcmMcy93gRSpiYuHz+wmkXJyVwBcnkdykecjHapfR/DBPUbod8xRTIo41+2ohfTnO
GU9tO69EU29EGAybJNWAiXgK5xsqrQHzEB69jdF1dY6fNn9MQ6JdekpPeiYzXi/1mj5UYjX78PRh
J8gWDhYM9JShbaWurWScuk1Tz/BeBg35OjftA6Epdr/NGr50WCPS1U1X3/cpC+K0ddrnTnXOq6PD
9rVu0mfyO+1L3wUjskEzh3vLPYHw6giJ9TDaFzKq8Peq2dTbJNG1vBpm5d+RmvUh164sADydEqdY
wK9xONk89rM19Sc+kARXTLmUL7mt86cwn5JDyFwzBRPluAdaof6p6JjAjBbLZ3w9DOCIXt7yjup9
3uXchCCTVkQJvVg2tB7UOi0YnS0WrOlzpeqj4rdY5HbNvNwybywUIocyu+/SiEqsZS0Jdntwdya0
nJ0r1+hsKjCTKNbel0KN2VmFS/y6FHQOEpczGjvrswyb9UmhyxcbQA78cPijmp0tiuWl4KhwufIn
O15zud5Yp5A63EnJAelEeV+f6iSPTeGGYXG/wbmWnicu0iRN5QvaKmqOdU6wa05b1tB/ngpZR3SX
Al0t/iVbnE6wdId3AUAtl11eta/sasPqxmG56+GqYnFz1WLftJGSQJyJBxUYRA+MRNYva6nt6daJ
rPwYqAY3eD1aywuzQj0/stDMeb5aPQ1vfzvYBoPlbhiki5Eq8rp5uuAj6UIUoyk5bLFnHLJRN/+3
8kej/N6arzFAHhJLto9lWc3Pfxn//ItFkMN05i+bINoHW9hY8oFoMFxxxO/bm7+snnQ7TzmhG9N1
ahmxtSJCIh2kKHKuzqww3Cbpu1t5uBvcc68Qe8vv9kI5u1CywxjAkDX9jh/1ECFlYPR4+M9v7tct
1R/vDUQWizsYGswRee9/eW+VM7a1nbjTNSa8a6mpFZNjNv53MLd/8QGwE/QlxurIhhrw64uIvAdX
HY3TNZJj/Pq0wHgka9nsf/9Z/tZS9n+jH4BB4l9+6SeS6i/00gemIx9F9k9bW77lj60t1vdASIcZ
C1OQE5rlz62tE/yGiM2F3UgUElgNh4vjvyaSLHpJSGagxqDwd0TZnxNJ+ZsESi4Bw6ArZDMZ/J2J
JN94ugT/skjlDTGN5C3Ammb8yXv89eox6Hu6klioOOkqVyFwpkQ7Hd2jvbNG55R/7HZImdIoyKCb
eaL8QhGcYox1tnIcmiOUbIIuccc6JmbcGB5INc7flzGrz5LJbcmZZEyXVShJ0iqZn0/RiDF0mEeh
BZJaAU/MzLp6XK1OHCbMvPHiyeK77HV+QQyjep3kuN5zmm9rANKXVQiI126LeSe7sf7h+uBKJ55c
zxrxCDEmwrpLdG9d6pzZBX2gafdCTtXRhV8VL23Qnft9/dnZzximN0X6Xiq5JxDvx5TXt1Fxq/xn
zZPvrlnHdsdqcjxbUxMHw+R/adIAH4j6mW8me8gGaFpuzy3tCJK2Rvf+/7F3HkuOI22WfZfZo8zh
EA4sZkMQ1AyGVhtYZGQmtNZ4+jnMqvq7Mv/umqlZjY31psQigkEScHzi3nN7BYmQoZ39yhAKVbnt
yBxRqjvv4G/adyAu7L072N0BYWgGQ9Ih3+i6BKY6WRVECnmiT5xdUBLjWleZvWlCgWO+Z3M7UiK8
4vhiS2vWukd+L0mD5EAzhdnkM7InAZ/xpliSp16xZLp2ohlPchFNJ6OuxmMux2VTDmnHLiYkrstq
g21gZx5L0U8qFKI1R326LZQ1nQcjL06UjOypTQ1RuxnfOkal03yLaSOqIAEk5j4TkRR5UyOcIz0w
bwED6YpAu/ZQBg2dtN4e7Dyv1qIxv2oObztu6Owcu3jUkOieXawLq77spi0nWXHCHVF5lpGELyOC
b2yrVsPYrrWf6CfeeARat1SWgafVyjiVYVRtkQyx+XFmWjeHSmyLJOkzIJGLIjgHfmMt2kFGeeAb
jVEiV33GfInzzkqaO1vrJW1MN3qD232vXImSP2OYfMmxZbI1LLvzxN/l404n9ILu+bhM1rDwMXTZ
PWbU3puGId/RXRXbYSE1Z55Dvo9u6p71UY3P5Ivyv+ksXox2ebLI/zwKlYfHgfXQoSI/eyMtIrRD
sueqKolXeQ3lESG5edVY40KXkxwPwVjKDZpo870yxpoEG1AJUcPgamG17RsoirdDCQrQnO3gQn5e
fa5ch8q7q2l/1loyvRVymneWnvWXslBmtmIwrjMAh+LCj3gLbumQwgUZXmsIc0d+r9plMUUViyt1
aYg+KNk9uiU2vWX20macV4WTz75cZLQOJ6kOhBzZnlYtFQnQcfCUo/UG8dnORzmQ2pZqbvPZmSwg
u0onigoY8JMZAhiEPS50BEVOcWiySt/jSjY2ZHW+jaoj0LwrEi/PauFnYXI/uThAV6Ia3a9cPR9u
gl64XSbmT4DW1kbrMCpAHs7a3CwBHC6wZ82J/xJlSFqT/U6SSNL7rHhdf0aNxS2SRKxC6/qYq5Ay
DhU9MuI67wgGJkQImyYnUMp4dYyW9lKMVfMAU3w4CAXlISrTxMdpMBwt3cyPuDES9iW6+2gnY300
QtyOFCaKj0mb2WAGUtv3AIZX8urjIMHH/CA3mNBeg1rUBd4Gkb6tKEKy+ujISj4goERsnZHZsJRn
6vv4jf0H47b0TYvb3q/KVN4ok80pUkMWp2n4QAbE7Fe2fcGLGuOOwNBKrUx86DgZDPsQ68LBzVdW
7XSMBgju09CS8PeUfIPlmJ4CvElgZU31xUzn+QnWZXzVHqgHZvMpBbMIaVADi8hBTFnk3zLWzl2T
e6IjT32cOX3Lirjc2Ra3oZ58ieXONLXWnxWi+h7Ih7ZDo089XEqG3ykxaRVycdj5hGdE42mO+nQX
sTdJkLrFsLC7dLkYzkwnVxn7VKNdI+HTd4cGawqS5HUaD5VPw4GlswK52UBvWLntiEfTSnwh4Ppa
iUedZdFxLg4h8cktZCWGGkpDwp8Ox5BE8X1vWxGtOdlcjA4eTDgFs24T9msNVPgGpDwWEcMtPvoQ
F3pX+b3U3plEdNc8Y+eWkCtjA3DTZ4v/io96X8ux2zUYsA+j6e5sExSVJTsWIslGj9J+q2GpQcGx
6ULt2gHxX8EczhiNQhvC9lyXjHG0w2S4340kucUClfoAYJkcT+GHAMbtawy7b5K4rg4mIvw1ktN+
1TTO8tkNdbKGDUjalF2BGYZPEtpWSii9AB4hyZVfkVHCtz9X3xuZvkXVEDJuyuUj2hQolpnhpSRQ
fotNUunAK0Y7VtfZbpGa9QY/xzm1VQSCxcaka9bmcahCxy+DAZdTz1lFa2sdAE5PpBKqehOifD85
VX+e5mY+KLywzE3vuMk2OgqeFLpyikVrudEdxinsnVAa1oB8SzkY+3kZ4UYEof6jMc2202D2mK2Y
oa3irIy+u0MwPFm6Ue0ycxy37JrETTlm72UrjW0oQrW329HY21HzfYjQtjuIOavV5JbOQ1oFplc4
FrayOg6P1/zlbduplimhCtM1Ak/rvl4s84bpS3WL7AtOXEdCJMrR/N7qUrEdCYY+9EsXnNnN2Jsa
iRDBLFl5jBj47bWYEAnopHgAmkR7EiyRPFRX5APMCU+7bol7WsjYXJ5YoSQlfoaKJDFnvmb+zbSg
TT3OnuI58SUNLMXkoDMPLswWDx1P94yav79NBpDpQPzHr0UFuXW1MKk6JiILzwy2SGQFiMIgEMxs
ZmzM3N5ZvRCbDFL7XnQwOdjvrSGwPDA2Mb+mo8kHyyN7nwkwHsD0Bh+mweQHogBqMziZIonDRilv
aMFlSmZrV1NkrSNkGrshc8L3VgNTHTt7GE7HSc5HW5FuZ2obuxYbCMEstjDhpyI4pIQ6kYm7a9zk
2GMJ9eqFw3tED7WJkuyMt8KLw9k4lENFS2lP7dpA5hGneJ9LpGibui22aT8dFjxZd0yh1F0fIIqZ
8rFESj9/akLbB1gbFnxegr59Zl9CMq7OcNuokrVKwjdUWoaPBuws4uIGoyn0am0+om9i/siFvO2t
5kVPl/OgQOiVGJ5s0TDMH+H1Nx2+we7DhQTgwULVthii+N21p0S2yzVzn81LsaYTXdeu+xnpLvBX
NEcr7pFNnFP3aU3vbiMnxOI6fqm1964qcPfj2p/ODo+ya4OfrwiuuJ9nDJxBs7EnPskJzsAGefkp
6dOnIWwWz87KR/DTBq9F1RWWR2fOqm1cXFxQvx5qgG0bsjify5yU+RZtYjcLorLC4WujX2POx67y
hFZcHRVwYYg3DRU1OAA/umIZfJaD+2yBWpP9Oaf0XhWGnviayO+bwOY9DEejZrbU8TkH4Ne5aTho
ImZ0Y8bUqDIi7CRusMB5iLdmqD+mGqHuCeLnhX7iEkTd12icjlPUDet0zhm1qui5M69KuP6dxfVD
2WVfhyb8HqS1P4oEexZ7o2potg2xvquZELs12eJ3OBB6snTz/KQJu9oYA8VvP/SnGevRWhf5AaD6
JuoZZJLtHPstlp1DxpfP4sVyHphleHQEcOJtI92Ew0tkVNqq0hlfLXPI3je+Ca2QB6aMGXU6Nk/o
7KkoyTqfq/o5VPKQTOuBrERyjPPubgoTUCrhvgOwesBvMF1QbY7ABjk6wSy71RetMx6HpQDCFOnx
SeNudih2qpavaWLH2dSPlYXAUu8cABSxBR0oS24Q2jOQ1AuQ+IyNmIjzSHmtcGGs2lyT36/REu/Z
FKyAdHkYAQ9U/HypTC1qGBQrw5Ye2eA3hBG69BcThgLQGgC3Q7h4Vo0PcCCEdhOSQoqxgiudAJsN
C6rFn0UyUMAV2s2IOXLd2foX3t0h0zQ8PuA2lN0OFzGkzlPn2AN/zCRuGN4HFEYL0EfNbryUX7tu
HBR9ad63L3qCmZPQ30uu9yx+l4zNDxL3o2Y1wmN6lp9rN7SfnFSgP7PtaiuxqPhddT8bTFAztKGd
s7b0xiMklDkGoPik+xhI1M5cZz3yFS7Cnk/OWOF1AQZlypsyiA9VDDVqFRbxgWnydh4S8ii68pLg
Dl+hdT+kxfV0gs8BNin0mYfdxLorjq05ELva1PqZugSoPysJboJpw313Jlz9PcXGih9nObcuLJ8J
zdEVsdTt2mVM9n3t3PIYkCttCY4d2kQ/K+vpBYMNvUU9fiv6hC21janB7AJQYQXFPhqA1RgO+LPq
But7ZJyjuL3HO5xs6CRtbufK5D6JX7MBZwAZIuBjQP9eBtHZr+3chjToLuebBpMn0rovGbB7j7kx
7ysz1Ma1w007lY9mlj8DY+U4d+3vg+4+yDK954m4LuLYZLmo9o7NrLiRNpY8rnP4dCb3cYaRKRhz
Hrymy+B85O+s2ICucFDe4Q6+GkKyD1AWgGwIwiBSwaaIcLrYF/EiPy3a/oJOvouTjGxSayuK4FCk
ZbbGkJP7oYP9KLSq/AW0ra/Qbh1ai+1B2lc8iZHGqEQ9Sz2MPSJaD2npeHXmniI5Uq+5xgSF5hpT
CfyJnA7tfpgBSi6Wdc4cBQCnD9athvd6Rt/jd4F6C7j6eN7Y2bkp7dkfYvnZyf6Z4ugCiy+4Vcty
Jy2UU4X5JhMWS1lBBZRb5Ak7LGBKCVwg0sF+pVhSM7OgNndk4NfNiJS2KZ9LtJpoQiNxNmzcvBS9
2Zays/rmEK15aI165EPsZ5q6DEIc/uqvfaKz1eI2nQA/u5mzZ0eVvJaO050t1RJbC9sDItCC5CdB
V/1R5IvcNrY5FHREaXYg8TV41ZbBeEF7ghbDjrUjQSQgqhhkr0n1K1e4xZctiG74UM1SPcmeeyzI
2QxzGU5gsoWiyJwHPeJxNeP/cnPrJdey0dyA1HqNko7BwHKdGytUcuByxDzf2MhlgABk9mOV958A
cvJ9mJT5ge0IgpkKstQAQ4YaHlGWg27Uk5EqTyRFm/ui79RadaW6kwK6lkhLsefUix+BBRIcXQvt
xl1mnryqU/WK+MD2pjPQ/a4coX2MQdrd9VemTWd21nctp+9Ll1k/u4k7PdbsjHegwqwVyQrQdGpu
0tVgJTWKmknsiLNI99yMw4UbipRmOefs4aurQr018+ABZp4G1BhIuG9XRX3PVj15vwYR0301BLdE
MuEqa7X70q2XI7tRBAwIer0G3o5v5OZ0Xeo7m5Agg62TtGQ3lHG2UfC90d9VS3TnSpIwxsZOPZcc
8WOmtZPXGq39pakM1Ep96x74FGPsdgrXr4llaMdmhhtxMIzM7+uFx/iENSz2UbkE8AWcauI7ltMG
KXmzqfsR5kw6OcK7ZoVQ2SisViA9eq+zUv2C7qD2B+VoSP2CdjhmMXIQtlPi3IRd582Dla3ZhtaH
NHS1dYOlcS+LCWZknAYbx5TJk22GHzXzu7tJzR+WxgSwNJW2rd2o2VtY29aZi7x1jDiuUviX16/Q
9NmYUv2Vazvs17WRn3MqlDUKMV8RRlmWKKmuVuycFp89aooltrOiR7ws3eq6dammXv9q9co5UOi7
a01Zyy7WamdnVVW1jYpeQLWzjLeivpINiTIWBeoLLTSoLJmnabdFG3VElkx5hE25jXeNZrqfJbj+
HenG2peqn4noLmW/xV1WRT7wD/nkzJ31QGjbt0RzOa3UMK2KIkShQaTOamBC441TE95qASMGnvYE
uV/z2Ws1QffSx/qOfZd64XTJXlyckY9hFKgbAaFsW0qAkEEfcgZkusbwUrrmfkHD/Ey+zA1rKhRZ
3VSMyzpHefGQZiYVnYODxaW8klPhkTKU3+hTZbwYrCrOk4N7GLW5+YMzkRANWNT6ZTLMUSGzmdNT
CuJAeYmpJVul5vI2xPFxbzK1YSxgZf3bCNk3ZYNkha8jjy2SFzgSHiIbmIBnOZpAWh4ZofQNO+yO
mQF/4J9vDv6Wlft/hom/bir+FYr2/0i2mQ1n6e+2A8ePov1of9Ir//4jf+iVXTjwmLkUqyLLNF2p
k1L2B09XF/I3gVhZ2A5U29+XAH/uB9AN/7EPMGwUyuhfrzQfyOL2P4MDsZf6aR1gCZc8IESDaJuw
Fkjb/kWhXAcdZqdwshkbV47uSRub0trWx3msPdgNVVcj1gUNN1LzGWVwAzdIx/JqCQ3i5tLxbGdh
wvmeH8AdsBv0Ncg3ZrBzgl634S8M7Ft53i3XkpWFhNrkzZCb400n0pjwDeL1RhLHW1iL4aZrs9w+
DWbdfqbheNeZsQK6JxmWm5GtNhkCN+CtNRYYucwPGqAJ/bR0AHK8Gv0UKI6r8nTZYsdoxamY9Myi
VeK4WKmmjdtdVjt9fYvKOH1o6sB9a7PFQIbW1j3HfTMk1dEumoiKYHZfNSxvJS8x24s/uRk5G/BE
BTbUuch9o4ydC2eh/VYrRYCbW47vCACS28Xq1AZnCLt+FuYdOUgSjV9pRJqD7E6rtumSZ/sEJdw7
0/j6lYNDltdWlsPLdbBXzTeOaBgV44ue9/wjOA+9bVxiKxY7AFS6jzfI9SZDoCmk0K/veqwzo8fT
WzDWD3GNAmd0SS/t4Whn0J1mBpfWsCMKKb/FCtw+T8zK97KZxy204/nObeV80NyENPg5lpMGKA0r
R5Ql8VeuBwuGCiphfyildkEMBQjYshvUU5N+GoOueIwWFW9xRQCBZ6bqDez1S890Onk2GbO9aCTA
AZ2ppXEpQdqsgS6AUlJK7YdYX0jRssDMxb3Z+wzsep8EGrQtqMA3xkiMHQ4UZryEsizv2pxXGyfO
eCzFNVGTJHx8ilyqfYTK6GERc3DTa3V5KjVMyVtz0RB994s96IiSBrOTWK7//DeMVHOIzprFIgLW
rgBjR8T64Jq0ZRiYgGAc8qAds5J6JqgTdyMb7R5BAEoF9E5Eviw+ATi6+PznZ+b/x9vW/9oAwqSU
M+e/NoAcSZbsP9P55zP1xw/9caY6mDYUq1PLVSRPSnbyf5yojvsbm9jrMatcxFj6dVP+p0/WxVyL
dkQIQUKD1K8J6P9xwhIwyLnIdJ+8yetP/YJb+zv82nWr+5d9K5EOqAFs6ViuYZDAJn/kRPxFEmCw
22GIG4SHQQ/wdmNYUXejHi5c40W3jWvlHgbxJdFG+p4aRSJ0Fse9H8qBabPCEWYgv9kKRGnC+8vH
+J8IKSzJe/zlT+PNXUULkjEAj5+r0uIvf9qES9JKpWPvFT728gLzTFyAe3DWc0jCEdD7EiuWqZl+
3ATAQrBzauxdvZzgtOCrUxT6XatbTt34dDG5elkqDRtXVMNiI9JOf8ujqLMbgOrkgi+DrTnrzEpQ
cOaomqikTbvTnN2YBsvaZIUK0lynQWEKSf2ZNk/RPIQ74hzZp3quldVMz9psXpsKdepKSwv34DT9
dbJMOPTUuI+c7lHTo251jNtFt/snt6xYMDY1KA9O8CxEKZ7UX3Jq43tyCEvmXSaKKo/MQTFTllrg
f4dARtkB7XGWbhDsg/FJYMDfFTWpgmM4AnoMnqcg1JhbLc2hDmkd+95oP2MRNRd6rGlN8voRvc6h
Qpf7qIp4QmMzzVvavo4dSzQcJm3Q1rFaOHEzN7Fvajh5pyKMNhopntUq6vXynmr2DaoFJW+MCnu9
pFn0SmBZpVait8azRhj5HaRQlucqmlt/pBM6QX56wFmaXZoZwNy0uAUqtNHWATKlmom2F0GkW0Xt
asITtfBkFrF9L5y0umd1b3h54OS3bD8VIm2j0dMzRO7WeEpCKGmTrsWXZYHlMgdyU7vZ+DhT+TJ1
glM52ZW1RedTbCrVRamnNzYuY7xa13wyIHBGUPkMgzQIDgIVsqjKvbmwk9Xr0L7jU2cpZqfNJgFo
dAhxwx9cwrkPNORZuA4Kkb1Wnd4+MjlKvtejruhEe616AEW1gImX7LwHob6GKmJ6E3S1n9e8+0YO
nZfNQ8Mar+xwxUSDuVlqMr5WVVpFHymX/cqQzeR1XGmMlsPxXigUNSh62PqNbOGYqrlbs44y/NF0
nXLEJLAUnUGAYt5AJ13kKmziiEu6yVWwGYerU3ipTfvV4pdcBfo8Sx23p1MadSYpoEfyZJ6/yToM
ztT35tqZpmYHNXsYvS5J7DeexAsoeBXpeznYSbMuRwMRw9Ip9hQ8gSWqM6vFTC3rXLF9cOuMTpvk
qnUWZuGysttAe7SmlkAAlvnd3p0a/eiiurD8ic8RiMnC1DvXs+gUpnbBtBafi2Ei3vfMgVCOFstl
NkuLLZ0TmJ/gWkckj9lI7PlYFSc3Q5uJdK9Oz5aVBITLwQuSzEC4uyKHRREbTWbtA251TAWdO94p
oCXWVqWlvU8BtbrRuHxB3MESYmzNvWuzJoltpO7rSsekwEk4vg0ROaGryrEx9uThUujsApsU3ir6
8BnBaKPeCxzn/dpiqIaaD73ucGPkoMcnHRTuCteKQvc7dFF+mkvVSbYvw7AvQ7u01i2HCEJ+FMck
EpR2sxriUF5aWtA7uwEahpYxoilkz5xdYIQhW5aslVfgh0oYixQaw7oC8nJjcxwc8wjlIJh6xm8U
QvU9FmTGglMm4QfXY33SILQATzRqcYmdpHxUlFDZWu9jcy3AeZxsrlG01PocHYbFQm4to+g2lmP6
VOVEljkWEvZw7sHAVyP2MPCALhlJafqZhCSKMXGK2UJoRmPftvGcaa/YrRf483Xt3ktjdGJfgQLh
S6kau9mYIne/NYtRHzDNj2+YFSCvz/pwr3cD/MKSOT6EGqSe8BV37M5hpXd1ZBInPiQbNQ7Ng2WU
S7IK2PHd6ZaUL+WQx/dqBpG0a5s2vEWuVhGGMXcprC0Vte8l4XoEQcH7trbNnGR+YPfpR1S7NUAv
fRrOHQ4ABL5YbZi3Gw5xEhC2IuzhnZaurQFW+wrHyfCd8929d7Vo3NSMqN9tDcSAF7piOcFSB18z
G8m+SeXk16MFYF9DjJ6oNHiFF67zDy46znlu8tQADjyLEtEJsETNQ1kvoSgzMz/pAKDClZoleEXR
6lg6pjGGbt4RW8Aw3P7xtRHLGB1zugmGlAZvctCV30b2Z2KIcT06ZuWl9WQ8x6QI7BOahVvXYK+Z
GvmnrFuXC9FKjQv8TJA5HP2LlZ3C2Qk+p5YMYmgMK9wwE5l0ubZ2BF7DqjKTm9nCSmnSOPADyyQv
pGPynbKWG2+weAgP66Bc5xEqhJ7N9CpmmvaejGl912DCOZpWDQKP5W7xBuVx+ByMrD3iKFWMgcpp
e61LvmRaWn5ylVrQnCA8cHQkanD8OQqiU4szKEJ6YzRHw6knNsxGRPiP3hKT4vczCKP1mDeusZkb
LUZ7u/Ti2U66rvBru06/EAkSpv7sMmVfAceUAVYlDRpPBxKKaXmkRnpph9iCin2/5iEcbt4wpKbP
lHB8XTgdzGS4aMT23c/CfiB2ydomSY4NwjAbtXjMgIxzG1+xbSS6ywtsT3NPiVW+z2XQbbpey9dl
J/i+cMdABtWABbwbVp3zO+Phq4S14As7gMehoiY/O3Wrn1qOM+6idgZRteDGgBchJCZ+B3H1SimZ
frABfGs13V5bs26Y3pi41SFxELuuuOs0kwZxQi3VZ8FY+BAa8ntclN1Nec1hMa+JLBA0CGex2f+F
K4QN2qZv2/vQHXlYo3k9Y8iL8MBzi51iaevW2p3alngwMyYYwcpN9L7XdJjgmhMzJlP9xXHrCg7b
orkHZQL+o8C0sJuSfIEU5kfoTHPNn3F+RNG411Sa7kdATRVnkLImbWEey6x4ONX6Yv1QZEAGa37E
3FCeNC8yuYbfDIZJEA4LZ5ImfsTjiB9ROe41NWdIGp4EYKyLeoeF0ZzWEy5/9OzKpP4qM8N5mCbd
XJc/AnnMazaP06QctJF79ZqUdpacmwiRicfRnt8khTM9N+Sl3+vGqN7rwEnwOIV00yn2wU9TD4Cl
kcJabOu2wfeghbkwWMAtPDJqFfXbOK/0W6KWo/xAgKtL+InCb1oIk3WDCMW+cpJMeEU5AHQyelus
p76OjO5oOzMu/9+L7P8W0T7O1bf/+T/+y7bOsISUf+lH/k1G+/yNQ6bo/trV/fEzf3R1Sv/NVNee
yYD8YzPt/Rf+SFNgtQ0ToD7Trx8NGq/056TM+o2OTUpH0vg5pqHoBv9U0srfFB3fVfxKfgeTNvVP
+rpf2jryGC2diQt/IS9imuIXGa2jDwQjlo61c5yrKCQC7JiE+E3+8pn8Jz3aL1p300EWzHu8Bt67
gk/ilw4t6AdmJ2UY7JjzINwYyIOEFRuU70U3TLe5rYx9RkVGrbh01dvfv/b1+/q5PeTFLZv20OVj
U3zYP7eHkZ3BRkkddxeabpluGKKNrMfRjuaWSO8TXZYf0DIql/jn2ACvNsffJq0rCt9ubLYGjU6q
TZ/E2w65CdAkrT70aRldWicpNFCIgeV1c1P5bRgu575VwX1ugwL6v3gTZFq6OhsJiwvpl08QUWpl
5N3i7ghelv4E+nOTa1gkYzXOT7Uh0EHrqTJ8Lcdkpoupehtd8uGtMmSK18XudGvTZdyWreOsxLCQ
t+uS+zJQr+wnlyWzM4z6Y476Z4PrpsMAnhf/0FTw4yJwsBPoDjmECnfBz99Daxp9P6vR3cUk2qzR
UoMfHBp6Slqiv/+0fhkG//5KjoCv5fCwgRX28ytZFMEcnrzSYIRiN+Oe2Xa2Ux+azqjvhIWf/e9f
75eb6Mfr4WBgzcQlLgnJ/Pn1pN4WBVtJXi+MmztOFGrwPnRPf/8qv5gyrq9i4sigsHEYcRvmL5+f
23Bc4Mp0dg1dHA+c5HtluPEubZ3Hv3+hHwOT/9DW86nxRGaWxMF0PRf+7VBI0B26OAednQSJsV9U
K/3I5ZqZMW2vkSujm9Xx4ODr7ihqBss5If1OkW3pwT1s4OWYWxbF22wj67avk3P4umJYDTrT0DCr
gkOZ0QvGXJuIhmgLPXpqvKcQeBfI7yEvMlUmghNHxrsWCtbLaC/x7u/f5O/Qkp/epSMEqQUWfp8r
js36JVEgQAHTR0sz7cDkkEyKwnSvwqDda3WTbsq0RRNrlN8nUkFY+ZMOz8Wb7LIcW+ugV90mrZrm
hpoP81hXGOvaLsSLju/pxnJn8x3xfv5i1Tat0SgfdDdnCdagQsIuHmSPUqQuShNgzx3+MnxXhUQD
Fc/bNNwQeBO+c5zh3YOCyWNfWrshJqeZp0tEsEbAwgst5o485hkVaJz7EVOxLQnLzmMDVHufaAmK
Kr2OMGuHAWIvqEx5m4Z7s1qGS0UuLUtb6h5MCXUGdRlIVIVMH2UKg2S7t8vMw2NX7hANpM9dSx5z
TbMBg127kJMyf53BaqywD3Z+mHbGli04E57ERkm4pBUqLLWYd1ZkiMeqb/MXFUbp90qPSnR3wkWu
4QLKJOi5pNopCXF5VQ7sK5XLZgffi63CnEynpXbtCy40Z905cYH8K4/HCxrY+kuRZNaHqCE7kWTi
ETH0TUs156wVGYO4MA59TTWHnJBZL7Oh9qbS3U+DViC5qWBgsr3smHewStFUscWdhy8bOlaZQRIn
yIJKqgTYr+fGmxXZI/vGSOzDFB2XGVTzk5aldOI6deeN3mv4/0FySWrvLAMnPRroglxn3y+m8YEa
rb1lTNIW+070rlcz7HtMzU0RVVwRA3LSvjaMj7Juyg3gbOS+1QQCp5RF81TMLQEN6dUqETAbQBwT
7sa530SRcQdtDPhWXg37LiOGa6bLdFZNJL8CpSHM3Naru7nJznFgYRBmlrMewqxf9wF9Y5R3PQYW
gF4SbAsianOFLCEkLQ1wVmi/R6T/7KKug9VGDepjmn2hC/6QWMehhLaJpyW2+9xZiAgMol1PaurH
AzBDd1UyC/EoXhlMXqEN3SBwstPpckT1zMdyBPIm8WCIWUN3m7YsimfNCd60Kpr5Y6ZgE8nU9KLU
ALjVCHgvkObhYPEYYngZYsBYJ2McY6e1UZe0rXa0lrI8dVopvGay5o9kbMVdH7dXEvtswdym868u
Syn4hvRWr4/zrJv7a0TBTjdYQKmS28XGxQhb2a3lkva+ZGyBThBFMnu4AMhKUnyS/hO+Ylzsv9qq
nV+NoRkPSGqHfYoNA8dwZZ4awS6s7tKA1Fcx7HtoIrgjmX726JJQ6Ali9PR9ERMiBDmktnM/FyjR
6VamJ5NE6Y0hZLQXKappjO6ml8zQqV2jj7e6XReneCpJVRKo/S3gwqek6GG7x/ZEY1+JFJk66Uea
TXBE3Qq48skwfx+6ZixvxBxm66CiKFgG2ommlCRxwYZbxyFPDn0JGL6JHk33MEqfd9wcFAhuf2zm
dC0jMR+XTrQvizuaF8mNSnSjqPs18EXEeQw+B+gcDXjtTCzAQZLmM1JEldhlrJ6juCtOyMz1R01Q
X5A/H12IT6Q6GSj5wIDg8gvdhL8OVzAiLqb5zFLt9J6BQP2aXMHxxGATnKFRF2pWNW+zVDf2o1mn
mwrN83PJcnVfx1b7dcF4u0N7ytnTXHsmwh/PqOACFLhAROYZHqURLcFBtQ1PrtGAeW8bEBuSkrGE
26CeX1jdXpifjARcGtInvhB/imWGl4WUNOI4zIWfkW7WvoQEwwAVN/hL0t4V22HoeEsaU2nYfYrc
6i4lssVwI+tCjB1RGEXLppVMqJ1IsCwxGAkO1CoWaBJiEakjmwMKYWelw8P7Tg08PMdDw7leyvqQ
YMXPVtQ2cotUtN4GhWYdu6bU0Bu6WL81oApEOKuaPxtW3PsYWE24CuyoY/YLADdA3njfCInEkRns
q3CsY5vqSCywh2+RKBIKS71oHK1JbCHqE8nU9MbNYNTmpsKrs89TaXsQtiJQFUHkl0X/SK8qvfFK
ErXS0fJVLG6boIBinUbhsG2qYY62fPwq/WxMp45ODOnJ/EKNjb9nKtCTMGsWOMFlE0DHyOnPzQll
IANaaUY30ygn4uR+PN7/u2H93zSsuovB8i+V0L81rKeSozD+KH42fv7+U38uIp3fUGQQemQCjv2x
i/zXKhLdh7gadqlB6aokqYP/allB9rJ6kwDegOIrymDqqT9aVskvJEcJapEk2I9Z/j9KgjJ+Kbdh
5ZG6SD9pKVabyvrVnRyTbdKXsY6si0mLs04Ait+LqF7OzhBXm7IGeruCLia+IDILHhXuiv2co+zU
SAU4tAys8f4p/VRCBd1ykw/XIShxNc7/Yu9MliNHriz6K229hwwz4IveRCBGMjgmxw2MZJKYZ4dj
+Po+YEmyTFZ1ppXWvaluWUlEBMLh8PfevecyYPrm1wXt7hjB86bS0WYZRCVcGqXWv6etaZyPcZTf
22ZD7EnhJwgZkTZUBISPQWl6CnuE1a6NSAckL4Hj7mmcubd92Y+/sU5/KXC4A7bNrJM9AKe+SXX7
c8GRMl1gslrXB2YjVHZhJ3Y02cXalHL5XnzuH5bIX9TvX0qPz+uhr1lqAbQtxtf63dSoKKMsqw+D
hrh2jPJXuvQKWDv34NdX+kIaXK7kWSY+Ych8zMKtL99s7mF10I7ODwMQ/sCk38joA3gLULvkFjQI
xkmSEG5+fdG/+HoeoWcMuFlMVAXLv/9hgJzqZjcUjEvwWtHAIxqJuONONz0yAEYHOtzfv5pDN4RU
8cWg87U6jYQ/JGWRwoHSMfSdyraYtzjhDU64ufhNKWcsReEPRc5yPyGWcBHPIlr8E8v941dDMJfH
4AuTQxOPGKismOFzQGZHFfhLYyOGXXjZM38+H7pM7WEd4SBLOt4wf/c7O7ru49IG980/vS8/K85B
byp6RhxNn+GwozONVTUKw2/CJbT2Nxf78xpyKOyW7plDpwEl2s8/Z8tk15KtmyLARjNd+W0XSI0n
mDDLLIaxg+0u8EqR+b+57p+XkUPJbGB/h5TpuV97aRn1axK5dXooh0YxReLXHKweK2KZQK/6WzcU
rjd/XwiKdH5eQ7eXPfKHJWsn2kCykkgOCQPooBkXt2Stt9NZxFHn7tfX+rLffl6LnhO3EoOQ7Rhf
fryU7BytZdiAj2wejKCivX3ME0sZwa+v81XHsXwnBzWggPy+LFfz5+8EILxr3WpMwIA5KqX9zgBs
ZRN5tAqV5dzGScJReMQlAa4FxUO4YTQYn379Gb6sneW70lplozNcDy/B17XDNDFLGkfyGRTgXChF
DQPyWaNGApl+rCKf+atrTb/Zzz9v4Q+P6XJZky0IksnS2wFG//NXV5HLOCIkZC8mGvuhTd3iiBV0
uiDwKt61Vl0SmKxV4+IWHyMPy0M/qcPgluN3YC1N+1YrURyzsAz30aJhDOEPHsM51a5/fXf+6nOi
teRoALUfKsRXmWXmWOEwexosA8tzX6ept9s1DkvBT5S7g4tAj5nhako1Dycmlt0TOCcwL1YZhge6
pvaZkCI8jIlvXeDG7rytq+IqJaJVeGr368/651VLB9Cn10x/g+Hm14+qi5LJdT4k4PH0KcP0QwAi
wzYSy359nS9PPT8d/BJ+MsZmPv/8+m5MNJObonXJoSLT6Zq4E5peeEicMzSDzu2vr/V1O/+8GCGc
Jm9H+ppikZz9+NhPfudgf0zZzokTDCI/VIEOC2Cd86hsQ7OO1vUITpPcRO+JFm5EkJMjf3NjmTEs
T+LPyxUEiO7pS7qAtTA9fv4YeVtrJk9GuCdrsp0OXm6ymUoxWvUh6uv5Gtmp/urEIUgkiF1oMus4
jfj/MzI43EKnIolUeBT0g6+kEiYpQE1aA1AAjYtvISvmUx534TGGenQz51b4ocY+v8dKOJ/mHHAP
dXvr3nrNmB0pa50z1epsuF0xmDdOn7m3LjEme2n4xnlMam8fgPHVIFwO8/UUhZhLsM5g92p1+ZKH
k/46axzjEAkz1RVjGX4UPqUnqYMNkYulqsP93Bl2h7YnJoXN8iiTV1pFrMqqbExc8jBE3sq+sO4G
y8IQMYaqgJxIlvpHrqQ9BAXM0hgaUxqfIosn23bYWoxWJa99zOZddZHzEVVEnsPw5NjI/FAHqjsk
Iurh1bn2Dhcsh6HSG7vvvgfYqUwb78lvhta/qYyU9cbTvxiqKsHlQfZo177ZsXeSpOw9zTCdgjET
0clb/rcdk9kTQwFQfk0ydMPKQ476TVTWdOI9k983zTRcft7e0B3kxixj/bq2mjgDd+fl8QGznWsd
Tb2IT1gxaEcBvUuRRn3uVr0xnbWSsAV8AaP2TCIPK7LSR0Nf57kx7/uEjAZsiX7SLb0orBRjYj/0
rQ4g14z08srKTI9+j83fGeIkPrmyjoKu8ZLXVhcwh8O2nSKgRyKfV6BhnNs0sqw7v6R6Xmk4gI6F
ZSaveVSYW6Ot7JfUaQCC8NDQvw2TYr52BnpmlOvteKWrZrxMJlS0gWcbyXPuSrYmOt73xqTb+QZv
/XzCvhse/T7FNj3FGMeCeTQ4wBgYRbalyllLHmOZUzRMgKxDSi+K3U5hPnM0lI5L0n3Qx6A81ilf
ANkSLW6i0FlgG72L65d4YEBRjT6r18nskbI6Hqt9D0j1wiWY4ZsbZ9wwunXTKdLy9Eg20Yao1AxC
mD1eVlqOUT9FnhYN0HybjlnUpFXtdYSa/KD7bXmG2s9eJzCdA9fs9JMBzOHYNzo0fM8Jv0XS21Q2
gha619kJgxrxo/i6L4vZ22XkZ4D6C0fyo1Pryfd57OCu7vRqIkkv6y2yrrAom9R8awPF+VaMQCcI
KQcWx10170WiLpOonI6pQbM7bqzt0McVnFGiVmOtr1HiD2IFOzrF/Oq3dACznKD0hY7d2eg0Hfup
pW96iorksl0anUi4MbaSEYbfzrS2TpPcuXisN1NXm2c4RmDRZLRYZDnsMkGWVDYTwxfjvkSwbc+r
RMQ3cEleyfp+qXu4D6lWWAF4WWRxiCQOmu4/gnAJcdFYdb4mS4C3Wl+bz6RfHWewRytlJhexmwwB
GMZvSoVnkEqiR4mMfxPb03iM84IN2F7OSORjXhBLZZ3k3DXXZFt1R03RfYLbcZ55zeTTAyloDwoo
rY0Zde8NAL79ZFTgpMtQkV1KAzE9GpVdEfWmRR4AnJwPRGoDyEw1mfOdQ6d5Ow45UFKpAEBLHMKX
HJTsOBjcRemJ9/uuhSJzh8ZmuJ3IZyjRntU+Tmg1T6cMMMGSru5t7QzoeVok7WEkx+6AuglHZcgp
GvOVfuM7w3DDmHHaWPj7N8v7x8HWW8N3TuqmuOokKhaPJy0/oLHlKGBmFdTzibNIRtpBmZWEPrm6
l7AVlQMampA3AqQFb1+TqLVFNp8FBce8rWAKtOsHhQappV152eny3mMuHBgoQy/shkzXNRQaP8X1
S9zjFhFucabVpEWUaeZc6Vj9tq7XRw+SxMIzqx8xdobDMR160uhMaLzPVjrCV3RKs0sAErXaoWQa
ccT6iCHSHPxuP5PKUNMYLyUlQq5d51PrbYqpBRcISZ5WrHrqcSh9SKxI4FNLw/xmFo73MA6zmHe6
k2hA/gbc51XPeQxM/r6eZ3Exao173QLcXdPkrteabDwInwwo8dqZkvFY377Xpu9v6iGdjo20Tl5h
6ycRMjJa28I4R/iEizMidrP3cnGdhw0249AKLYr/NLZpU7S0XMmIXZMYIY78qOJ2JGMw4CWcf3od
7bdx1rtrj5icw9iUXeCD4wl8lyXgkqpK9EsEyMoDwUZ6G6RjP7HvsqnDlSUxphcEAB1INzNP3MEk
WMIhGxUaO+U4LGxRnsgf0kEQCPMqanKsgQv3SEQRkMJ6dm5DpzGCgmyaHT3jepvPnf/SL05JNppm
rTpUqWtfVi0YYWieu1iVJhOnYeF3dWGEMXi0Lnrdry71GasrZqDKXdWdlpabKdMqe5WkCjNrVnpP
pCvRxKma6GzUHL8C3GjnB3g607ukHD+X1tBfS1sDC2rVAg04AuwlWVUAUUBK41xQsWNvwdtBAWBU
x9yYJE+XrE9DWuRXtevIS78bx73VdOSHJsLfkwrbHgYfzDXKeP8MD2d4Ig7NBzCgitesRO63IXig
ebAjp9m6bpp9CKcAlFl7aIi1vqSXBIP+3uvq54I/DU6lQu8mnBkQahfO6kVHQzewCXREL2AJzHi5
6oR7xiXoRJAbZ4A9krVeIR93oAlkhfk2aIJJAYhG4kqF1W3KKJpO6E2rV88o1ZGESOR5gncgiiH8
t84UBihF5ZWhq+41bTP27CbnrcEm0GbkGysb76Vzxyyr9Lo3LOw+QBK7HOOPWJsa9AVdHvNgy5Iy
SWofjRuXp9GpzYtkcPo7LQrVq90m/lNEUiNBcSV5BAQgzT6dYGcqcg8UDtGWe821pyMCYRFtClcx
fzKSC51wwUDzVW6s0maR2g6ZseYUhULfnLxA5g1dDbMJD06FzINPJce9Xab6yR6SPCC5mXcG2kvy
rsgUdV1Ol1Xcr8CLj3sjJNbZaIsaBzhxL2xnE8BR30rJNh4dsz84YuQ1YtAdYl0iI1tH3ax9S3Kh
k3kIygASmrGz9BomGuCUt5raaJHz5YQSFNyF1k+eQ3NZynSU9FPs1SaBB8i1965uhfeTY1ovmllr
HyZehfPQn6JvDjw0kjL4syOZL3dGSXSlCffjOazthOOkziyxS+44GIeYxl19FWfNjWvdoz0pVyA+
WCZ5yKIq7nWnBLEGhRuDKG5Tr5zXKBi2eIoAdZZgu8jHYRTF4STwvBj2JIwd1IywW8i1IZdqTF4z
gtfLtUadvCKqvOJVGQH71cxt7w7vcrbEjlreXjeo3LaZ4XvrrHCPZleQ9ZEoJurkLzPyA2LmM+H0
Qpazno7GGVQK2KzGy1zzhwnv9Hfm1BCEXUz5zpbJeNu4AObN3o9Oaak+tJpJcTNjCnWVMo8Jjd1N
RzfrmJC/uhc67QFzVBPPc9vv6ljqr5mEGEKNz1uHg9DR7it704mk2RaD7M51YtLPM4I8M2DaK0Yc
RM5Po4vvbLwckGmRSUhYkNPCWNYL5VOakI0IwZ0XRBVioSWgSzIv3vqye5etVm1qrZoZ2CXIthvx
3E5asW2n2j2TNb2DGaUeA8rr3tJeEtfeVmE8cU4RFziBjwQkPg2ESvZZeJSVe1e3IbHLFQ2jPEHI
184faRPdo9+68cxyB1CrXjP/fhF6gu0to0npSWJWHL0DALPY0jTDuauW+A69Ml9HYXCw0ki092Pz
kLstebymvk37Gsm8N6yYp74VChydSRQySF2NiiAa+v5htua3EUqsC0MWsXKeDGASJ+hSuMqAbLV+
dsRwQg7WNBFLmlgMFDeqSR5HNXb7Hke+09zpvupxsjRiE3fJrWdF8R7lT7ZuG9U/ambrb8B9yb2i
hjnvsTrvkcEvj/mkHx0r8R7dzi5RQDYuCP4YdlbSuLRHCWimnPBEDIhiMDhCI6q3V5hk5nOpHK3d
xsV446CT+A7VctKOWp3T0FllovP1HZS3wTpDrk1kB9wV5ou52S5/z2yy9GWi6TzQuMDcdIgKyYr2
BhQeK7qaNpg6PYULDuyayI6M89Des3pPu5DgAoi60yrAapqgaep2AyUnITXrtjfDJz/Kwo8uhGSw
4qqMGJieU4iYPoVUYPoVZVHEsu8DYjlz+kzLTGOq+vCpjygQQq2hxgBacJYm83jR8I6795twOmkE
IQCoAqQrQUPqF6nmJIRjiomyo/fYloYutdZkuVCdkCqj3tPZHC5TdzLOdfhBW6INs2OcDeFTVOBZ
DyI4nzdG58gNFEMqESTD+iuzWtc5yVgtJa+Q1bSOnbp7aErF0SHXXH1XG9DxONvzp8Gya5u4okBn
JoknDK4A9dXgymc3L8wgaTn+rey4vnJABGWGKg9ljT535pV/MLOOF2lnhUcrdmgKYGc9weanR7BM
aj6vp2pb20xYHQ6hazGzISxhp3t28fj5XyHhw7xhhuzeVl4qwDPiwjetrH7pCkkNNsISOzI0Gy4h
NXaBRrHJrGcu3VuRcTNxuDrk08A5+2wUEyHDGGUEPNJn9I3zIqmB0yaxgDzNR4QDlx3dWZY7lyjd
hyqRfIEk5S+yj8zXHY2XKyfJjcei1/nVy0znM+PHP7ROOV5lzDm3n3NrRAfzaawBAiE24HuBeAih
7FD2NSquq7Uzpc2Ooxq1fd/nXhuoLIRmksx0RWheshn0BtWJjnm5spXTHLJQLwrWvz5r56KK6hea
f8lOz1I6iv58JtoWPZORC0lLBrN0vCqjudrKbBjs87yR+oWDg+GsShmYd0BKzvJwzo6f605LSoSC
uPQ5/sv8Pm/z+TqWnUuZNGrL54vr8END7UxThDLrOu+Xe5L3TNkM/iO/1XhReYrbRpNyvSRjnMzS
KElaphXXoRY7eVM4XM754AdVlcxb12YFSFvnbwu1/ME8dW8jU2gbESufzAwMKdKrfXATnv5YQHIh
uMhuD165/NtKcrcMd2TBGpY3nRR/aIMjSTjg6DX9ETkUSfEZqMgdkhHjJtY4XoPBKHkil4If4DnR
84ZNUyllNVkzfxSKQvVCKxGZF69zdSdNjMPCGGDkxGH1Esb6eDVhzqqBgfMII3RkNjmA0Alro3rJ
vA4XUzPC75g6RVg0gvnQuKE44BuWeBoXMHqUcQJGbL8TZWKeU7e0D1Ist7cAvn7sK26T6irzZsgQ
Z34+sGaXxd+LuahfGh/QIK/yTh1Bs4cHScu1WPW+1r0AjFpHOh05Jv345lpA+Wy+r8BU1RrYE6WH
rN9K3RdrwTBv16k2POqSX0fKkId95AkM+0nQsSjFTrYKzRdwGggytIvqQoVP7YD5ck1gp3GWR6Zx
WVpueHRyi08uqXycoGQ73CHVpPnBWBRF6rIKBjz6507t0FIAL0Ccio9CYIVilVXizfprpKf1C6NI
rcLUUPNME78YBhXVKZY19kdhc6ciN9K+zRQEH15Y84WFXNZgqyOABbofHnFFFSHngGneax5aWEDc
lH2+G6t3yFAkklFgkAMMkf95VD5TqI4DOZRLXjKbmGMFb8Y6bc6NTpUX8SD7b4k++N9roIMfSTVi
dwWFOZH9xJvJToZmOzneFJE5wApQogmfUtdxylXXWm0YeORBqiCvk2r6o/38/0KH3wgdTJTvvxQ6
nF667uUt7jmFye5Hff4//5f/FDu44h+IH5ja8V5AA8SQ9N9iB/T5Dmp1BwyU4y4gC6T7/9Lnm/9Y
RqoALkBg2P5nB/xf+nyDuD4fuAUyXcTOf5N0/XW64HMFRnwWrm8u9qeZmLAQ0Wa1Vu+hBnzEFQo6
za/CxSI1/M2J4nIlE6o3fX2XCfxXEXNe2pBzR4MrLRIh4p+e6xLRJh6Y/jcz/r/6TlyDjoDtwW3z
l3//w+wS41/I/I52l0RNxf6iX3YKV6/bzPe/Hpf8xYWWcZqNXAXTAdf6+ULKyw1S4mf6al32keXZ
B1CIj5T/+59cxmGe7/GL/+k3QhWHZMEZ6z3Rx2IjfIRti4RhnY3Jf3DrWKtoaTz0yr7xOZ/78dbV
OtlUMd9I0UQ7H2l40moy/fO2/Nsa+iVWFbkOChML58bXiaSn6FHjfq338YJRc3vIj9F4b2jTfa14
Jf76Di7zoh/nSaw9Ok0M6ZglLVLsLxNm6paKZ3PBHjUdG3VXtPuUo+6q0pIXZiG0B2x0JwQJyb+/
FH0XST0yGpLJ3a8jZ7etejOPy3pfN0l126PfoWGiZfda+lsPzNd55Od3RGzOruAhPPe+jO7mPoXm
VBX1Xuubdk+bEZEtlLHbX9/Jv1ry7g9XYcv68dnyKciV1udcRYwO7/rxXhWgQDD8/0e37ocrfZnW
D+g4KlVypTjvicQe05eZeQSGmN8+Xp/6m5+XB24naLXL2Nk2za/qkQrJoF9UdbFHp062la7gZ5E3
PV7NNoRvEQLwMkRrYOl3nL3ejlVAsobYWI1dHlXj0PUhy3Pc+GOEBLoqhzcvTmDcpaF1WFRB297L
PhgrWIdoNtSp9ugR07bs3JUpqoZYN/4rOEmLjZ4N5hqQjbP3xqZAai1M0kzNCr5YGj6TezzhJB2d
fUhg0qqaODINKes580Y3WndTD2GTnrAfqCayD1LG5abP8nIjmXndSi21j6RDDW9NyC5vSJfP7hpc
JbWrM3rTakGvkYG0mewc0EaG9zfp+DwamK4XuMZVkNGn3BKpWF9GILkDBigo/5UVEm1sIC0a0X1K
ejZhW28bPRw3acOpSGOWi3qbbzcXbFzMJOTakyU57h6bSxwl+KBcXgFMH42tpDahGygM62gXKtml
7Vyd0YxETVRgsvEF00sACOYDAZXO2Qhk+znyq/zeHbIEn6NVPyGCNh9Cvnu98gajfqoLu5/5TAqx
Ng0yITF+TovGzLU5QpJ6kt93AxNeDrPFNedh+Rxya87itKkv3T790A1+0z51zQf0eB9jN4S3ElDk
gbADPn3XVWdTDkpy2+bIrHm2sZ1epYk73qRMHg/s6IBz8YDvEMpbK44BxIzmZl9yeERbsLKJvLuI
6BRTPUflB6Zt44IRDTexz50yMLUBO9Xnss+7iCGRHvrnDIjKTYbf9iHsY2pcm4ZPgTr5mw+pOllF
XpI9i5mTb9GQ9INSH+V+LpF/QMdt3RxWrqnXJ6NXtQhIH1WPcVjDgzcNRWgBE1Wwea5etnBak/nB
10rn21hmxQdu9erId5w2pWTnpG9BKCzV+X2F//abRXM7XTstE4p1azsK5Xscq2rbj4U4b0G2rUiB
4SeQ4Zgx3EFIgNE4yjQ6dqj+O3wKQW1TW9IJ5hU3T8LfSatWJLDlQx3fy1JDCNz7ZfqCcUjbcghW
J9er0EcngtZ8h5XhZiDs5XFu52zn1L0km0xrzWSb1pYzL3mzWbPCgT+Q3zpmxuss6u477H4oG1o4
GUE+ON2dQp32FKXUZt6Us4eOFR+27TXriFgqgakyMH8xMn4JJ46y5yYySSQOo3LTjp0JBDP9gIQg
zrH/W0c+CB2dqJgCberQUseFG19EsEg2wEfELtX4hXqLVx+du5wIupbShUn/bQrePQvieozfy1o4
+zJzaYW5MT0o2+gf626CdVNUlDOiZyHMTAYgrSe0gRY+kyYhexv5TrTRu4R+F8TdeMsAcC8rhRpg
So5F6RJSFNI/5FXoXcc9D6VR8rF0wsRP6PvFYrupt9CpMLTUXvbgU1Kf6WLcMkwBKTCPtVwXQ9Zl
OI1hcFkyZ1GzK45XcV5PAZBXcQmBkE1A46kHYE1yGCKHldWl02Zu2d3ok6qdsbx3a5vvDf/wJek0
orsIT3vJx86/tpQ0LqoIz2AKg+Y49qyojA31uRcL5jCfqkCVfH2nm3mMMBqJS1n2wxvxnDTAoo49
J7Yz/9pwCauy9fyFOZIftC37hxtr3vVMuODKZNgfIHTHLuRYvX8dVll7bgw9O9nnSYthQsNAqegD
TENsYmYPyHHg0m1Vtfuk8+XaNIzhLXbKQ12S2xsJ0utoCJgAhPNLq5bVNh5gTBN1Xl92zXKurkzY
l0bNYhoa2MxwRux1hh1glYQCJYcLqedz10Wd8CQzQpL1gd1KLWvE0WfjApNEcpE6+CEQxdOgJYKK
3iARVBdp5Gw75jVrVbVgTyz8dLA1xrWa3eouGblDsxeWjEW8dk0qwbDu+YWBR+htu494G3wDaB9S
vpYlyq6+uO569h4tYvcYBA99ptB0KpzxW4tRLGBhlVxYoam/CqOXZ0pjPA5v8dInf3bfubrapXEl
doWItJNsk0sLPd+jlqbd5QT++hSm80OiW8ODn01+4E9Qyu3ZcPYz+qYNCWjFZa214VWePXlNWwSJ
RaBwtER8yuSO5/m+VTqzAr+iKxgVDIh0q760p45RSIV+g839VXMqBv0eLz2kKTZg+hjtScnO25bs
OHrhG9TbAHTpLQxELHxusq5NAMXMb7Cl9mIm447emvc2lM4ph1RdmI7d7spYrEwjrgeEGCJlKpLn
bGYpRR7J4MyWikWgnS0aTZ0pQe0taq22IPBRNbgP89pKipUV0RKjWzsA1a4L864rSDkdGgsFIKEf
9bry++YIhgJvlVFMJnaWZqw892z6w8ow6HnL/ld4Q3hD3gKCARpxsbazEwXpE9aCBTaA5oTyjzZZ
RMha3N4CScFZvCWil9A/76Ob0hiTNPC899pxAcUnkXcYfa82GFeItuN04+hIPkb29cn3MkaAspXy
qnRJY29Tuxfgi/wo3cg6bu1gtnqQxuw93TMga/I/aabcYnwcc6bPbsQJYQoBcNfepI5lnmYBfc9X
2++Z0S9x0BOsKtvR4q3p8nyxcahr6DnaoifRGMd7kDA025x2PKcmvr4UGUwPbWJvNr3cjE34ksVO
tvEGM9uYOs1VwAf0SOmjXcCNQOFAvIgelLbZAzTJrfmCxzV6i1Dp96vM6Mi78WjLpkC+D8no6P7W
i3A0rmyX7ZtwoJ5pqQdybLBF7gQ1X3if9UNB8PPk/E5WuDgcfq5VcDBQ+yO8dawl5erLCbubCfnr
O7D6zBDYb8wBBkzU09/2W84JkqPlxWQR7Y6ohHNFJtrqjAceC49VRMnKEL8r1L4qVv3l89AhICJr
QV9+VQJ7EIx5Bvg8QHHve8xbbcaeCpH7pcz7m3DiNffrEmMpxn46jQvd0CkN0cguMtCvgseOfnMR
DXXO9IZDWBniWTNKXsdlGVdnmj1Vf1h5oKJG7wAV8ymqyv9CH3dVJaXs/ue/jT/VNMsFSZQiZxBx
0B9G3h+K3rLlgGO7Wc6GQgt3xS5RBUmHMC9I2+IFXazYZIipLl2yWK8+XzsoMQ13F5sDPHcDbVmY
4Rqt5kbtxo73+q/vh/VXnw99NDYM2Jl0kr5Ur/WYIN5DxbKPi8I+9qorPioLqNpqkFgTCeK0OWzn
tLHTVZwa8mJhS60MEmEva4ODdsKX4ChTHn2z8YPJpPIkfLNkYD31zpltJuK8bNP2PHM7gRahSeol
qtohu3bJjhgpXDe2ByIax7j9Au9zhmTFP3bAHr3rKTR4AYfTmN/rSULe+PJWLAkY99fDnOF6/PW9
+JNAldWI8t5Fl44lDmnsF2Vo1A8ho4Iu20sXm6mjwfpn3oqa0bIfG0ZWe41j4woppLl16MmvAaIc
f/0R/lRngzwkpQxOwmIfwQTwcwUsJ3TIdWIke0G9vXOAzJ0hyfrdNvCnjgVXoVFhuhZUBs/7+puT
pIZxuqySvQuYAU8jG1dZu6gyTEGd4WYVzX7iUC/ofqvHX39B84unA7w0R5QFA4DTACvU13IYibqt
2nyI94ByYGrkdiXOtTAUz0XP0Zj5sTNdCs0RRGFN9xm5LczQnYFhoXJwKmK6hquHCXrJ8u59axPJ
muMkbKk9529xjj+y+96EyyBUCzsK189P///96j/61W8Vgp12unmPkqr8qevssFD/bzzoxUuRvP6c
xshphT/w0sn/+W/T+QfPFJ4IWn86EJPFW/cHHNQwyFXEqsA7ADMcT7j17x419KZ/CBdkBIuFJhf9
LV5V/2xSk3/Dv1sMfv/ubv8diszPOyAKezpon84NY2l805z8+ZmrcQUak0mcjata47ob5TNATUj1
mW/+7uXzZfUvan6P5ifPNlsZr7uvOBdqUWNqI4opDlkcgHsmLwNxWyuGsKO2lghWnaUq7daN3bsX
usrjTe2Owy1bZPlSSwsWgE6qWNPHxcEvnGyvwHSukBKCPY/Nd2wJ9r6ux4ekEtaxgx19lfSmhPKJ
ti3LQ/vJmiL/tvKri9gAfe6MjkBUrd4nLHmrARL7W6IZBsO86DEUc05fu8Ya79oF+wJzvYl6R/PJ
wAiVqy4ZUV8p7ITvaPkw6WN5fPWduNslAl8zNVeHUxYVh5qsdVg1itPwZ1RV39qbkMPy98kvXDAV
OuBL1daoWaekgQrtTSn1ui3iTT+FHrqEQkbvc5TNY2CNUYLjvqNdZDmSYN+ksCKtlbeFRuPT2JD8
p+X6rYgBvhr+viqSimgdq3fsvKE/pZmz3Cqmq95w9Ii6Hh45/qJEiYc04r0zMMkgjM8SVyozekjQ
kdfzGxWf0KrSeunGxhg3kd7byJOJeVrbFRs2qlSpPYlwcq/nIqy+w6BIbgzmjj6GaYjUAUAXSJjp
MDnPcm5cccjrwhH0MEzuuTHQ86Lit7zHqUJathplyjuwHPTx2GstASMG0I39jKPnjs3RINWpdRP3
aKPMzbDlQ1VDm8CYYDUxQoTqYOjJg1l1qTzyIsNaTi4lyy0CVymONANtd+X5ImPUiKLM2UQF4cqM
/YRWBWXrUK7LwnKqbd1E8dHra21ea1MaUq4QF3/vuMint3wH+S3VHfTPtiD0fZXovfvhj341BTP2
b67GbGRcGz5o0lVoFwuVYvbckFq5Mxc6mx6jXAH489ClOGjWwkgARvZFqb2rsFuimpLc/O7XmTbv
BCrjB2l5WrQChxED/05jQScH3oUiQrwVxxlMYLwqPDvsV5bCXL/OtWXlVmC931JQm5e2Du0P8J0/
NghjvIJezVBxOKcP0HyfMxehtfLCrNpopde4wZDlfRuYrd2orWrFJKPrTqKyks9sShORYhhBkCnr
Mh6e7FxDFgc/Z4QGkWfzxnJj0awIioNrGGs5FA/st2V8bJyprfaelMWLCyjgcYJNjsLPMkagRYbi
5hSMnJoNJW5EZRdmjMg0NxnDoA296NpyUv+NNUHbj5B1nZubK3pOJIwgiHZglr+2sRbbdGMzM9+m
cLTRUvY+uwnLp3jKZl27hSIHk2RgWnKJRGAi56yzch+8xUjyiahYMxi0QL7TG3U9ZCNuwRg8bwns
nmyLfLSq7+9gBQH8llUmif1rfeg4nadNivxDJ9mX7lDFq2rUu/cSmkcCzTzpNwgm+2kvC+XSS6jg
IW4sXZnpla7G4btndQBg6cVnRF1VJZLPWNM0Ag6RZOkjeQ6PFgXn99Fw+jcjlzlRWTG692qwkRp6
mqKfWOteiExKQdrcglCMNSCJXpzPNH42zQTKJKyH2V11NX6VjYF4FWdzH7U3ixk9pX4kPhiRVR19
gImMkk1K4FhNg60hAaQHS0FCoMxxwOiccvtL3f5MkytG6a1UGYI0962kj7dtnLQVJI4m1uG6KGKs
BGEc9aGx0CxtSL2yjL2QkDACI03NR8pL01oPplC7aLQnnajVcnmQmAZG51MzJQYQkmFa8L0o/laz
qTfaN9Nqozd4HQNsH5+YMnqNQp1l+ArB5UfW8OjjOAITkrUI/0Zw11gZTI2Qm/9l78x240aydf1E
bJDBCA7AuUrmqFmynenyDWFbNud55tOfj+5hSym1ErWvzsVBNwoodNtkBsmItf71DzSTjXNqEtiq
HrwE60ZBKoS9yM3WfLxpf4Q+mQq4FhCGb4kDyoJvBQGM7S9ktnn2u+rzefxR+AK4JhFVRchTCjRV
P7nxKJ3HpiCwRHlC5RiHrGC5mGpDbpo+EAY2UEVOeWT0vFukkuCakDUCSpryQ1ogACFyhy0sQArN
3HVYlA73rLOhHZjfFQvwZ/Uo8kz+fn8fRug2roNwkvykUaZLZJMvUET9jsEDs33LiC5BjNX2DJlX
ha0mYgAqU0N4Q2xpHnmZhsdJtV4muOxIul01XwbUddAqZtikztEmRrBhcw7i6gkX8MEEOhK4YODL
UsidTwB7uhnMqmcraX3B5lclWXQF762EcZkKaZOaG6cVeW0CT1yPg7b7mhFLWZDMJKS58ztS5L3A
jyRfVMXg3LMQTCwxVcA58imBiidBZOvOPmhp5hpQMie8L57Nwajc09RYrb7JaTv8FKJQXcU/574V
LUZFVi9up8weM0yBS6NajwgScO8cmRuFN2XDA935fZn5X/QErcja1VEN7USsiBUKoqaeN4mWQTAb
JtPahA6A6y3777CwZPUshrwVZIoMYt3EQID99XrAxLlfQ+AxYWdO1pg/Ja6rtVdh6Fs/S4N0lDVd
LVGwEKtzSM7Ml7uHbjLFD2haQfe7nuD/f6dBz7pb2aVVcFNYsS0OCWa1JCsXuotF+8A2Ciwx5ZAE
d7wqI8FpZS1r+DqhDGamTfP0PGLGuRrHkoFAHGV3lqZRLlClwNqDxOrG7Kmz2jNQBGSJM0yG18VE
CJAwG8jhY0zF4atgr+T4ORZW/hemrRUWJFh8bKI5jTaBH6Z31Azjb0Ui02ZCqBIvPtzNVub6zJfs
TKuM/v6+Zpy4FV0lSq9EVLAy4JJt+n6oDoxtidjUzQldTKXWdjuVh55xyTEHUzNWHYb6awebX080
7aItayOAXrCq29wYnV2N59PKisBuXQd2v4Nmr7TtvVmaw41hNMO2b+xnRGn94n1kEZfITpIEPuB4
VwXbuB2f505rd5aAn4mPUogTe9GdyNUhd3tMBg9NoLGvLRl/zYfQJ8Ixq+HcF8j21r2DRcq6SYWL
9mwWHHKEOk0rLVWIYGwbLUCs9hLWFO271U7rJusELzR0Zyx7YOeufeCsrW7P2k/XR2xL5uTDKA3N
M1vMTuNadrc18nJvFJrADh1m6SY0u/lhwvV9zc5XXlVWpXaGarWfgZQ3Tji2QHcJXsyzqd37C8u6
JC7zCmvU+lNvdQUSTbvTIKUS3rFzmvB3l0toxeYyBdVzaHOBG6m7dqxR68n0mMBjWw0joSDoCPWn
0td6lHTSPhCeDOIa5tmn0h+nWyCI6rZt4/qQp4riJ0ORFU+Bvg3R9LGdUj61+HNdTQ1vDKQRAHUr
1aMboxWfxhYxgFGE5RoOscJzp8SWtwHgSsYc6ZVo67UddO1fush1L9JGcTvWqvydF5P/6E+NvSrx
EsGp2XwI3fyLKCHFhzH65bT1f0uY6PsBmdqKynjN3xzVgHgFwWaRPh1Tf5yJ2nPlN0WJu+o7lFF5
DjK8zCvaYe3MfNQYCzjWd4Ye9oNJxvTBdht1a3Fwwo4djvZYZ38tXfcKoot5lY52wlZVFc+VC7HO
bNriSsxpesjD9JNbGVBsB2583fohRsmM7Texmbm210RSGzBJtr5AYseER5Zh8csociveEHpU/ybo
C/WxxJkYqUDhrp1gIOKlAVdnkzcj1G9a262RnScJn13c/pozp1vneaNtqp7yFMbJVwRUNj0O8KmW
JOqgEPPGeBsN+ka0UwcPPez/N0jAbfSzJrPsd/t/FgDhPylJf4Iq/uffPgxhevUH/9+IV1r8S2iB
/3u3f4tl7JkFz7/+zL9YaTg64KazeCGIhSwC1Pzvhp/e0cKDZ7HRQYwAy3nxO/03K839hw4urevC
oq+XlDD/afil/Af9MtEiJvQ3GA/A1n8jDUQu1LeXILCOVQMGQPzXRL0BOWNB4V5gsuVMurfvT+G9
XZauQb+QadQnIQl7qrKSCZO1xMy3XRKEjCAjs7wNBDhsip3xc+M7JDmC4LPXO/j2IDicK+QdRWNb
P+dauBu8RxEYyaycbgpcYdNTNMvqpmhm/Tk2g9FdGV0yErJNUva0zjR0obtIY4pGb8Ah2FRuTz6F
GdXDbV0SfR22bBYrPuJplUxWckvBimKu86mhJu1G7ybq7LpEcm3E+SzW1VR/6zvMpwUhGgfZj/rk
TTGjPjJIOrWaTKpk1/Gx/oOvi9GetMLoNu2xj+zSzt6TpAsBtMjikiYsHx/7ijRepBSokNzTkI/m
jqamzTwMJ5e7mub4NKoG/8HOJCV2Gm9Cmjn4T7NRGwadFEDcusOhcKnJzRpLLTDjJRQ9rZF9EAI1
GyuePKusz52B9X6krpgyNg8NWkLreoDA+JMVma4TpmE+IQhWOR/aWjaavLbrYEyw+jMQ9g7WWO5q
pyQpQoxiuC1imRJqu7fTyTCwqrNmJ+uZPckwbM19HI0hSjevSSAB2NdzN1JWzR52ewYW9gNB4nEI
HBDUMIgPRpYYlNnpQImBy/loWK6THAIHk4hyXQKD/dWbwnhqmglNRuVq4zOhH2X8242N5vfk6+g2
7kTeqMxYQBxja7WRjTNeafv213JIO2J0M7e/GXAourLyrmSh6gT38int4kMkcW7f1GnyaBgFypiI
ybyP+OG+wWeNqOuIyXE6JqibyiSATGMYV05MIxsEOlx9LAt2i9mvEZXjU2t1MiL5M0XRgG50McZs
gyviMG2iv0xW2xNYqO/1XIcnnZqTOhA+W29RhjbfC1GmP0VbkZfsJg1R5zW6+VXrIAih14858vLG
JV/UbLGdNIP0CjlubKBk676FsQT8mOn7Hki4itSqkGXwLailfg0XItvCONJ2vSnztc3lblMLO3Jj
NsbHvGiJBB0SJ77HbpysxIpcSDAAHRK4EZD3OYimXzuEaBz6QVd3EfNmvNTbVN5YTjxf5f6sr+ZY
n9ZJF37nHuOto2fQpdLgzgobaBCdtG50226+hmPifwvr0N0WGaOHMkZMlFRJftUZdvklbuY7ldvq
cXmz730kVGtbNyEWEWM7U32syD5rPccsFeFYpcAD1iz13wUy/PtCJcHXoIzm65p+4oYul/F1aoHV
RFaAj36f7PwIvpZfLXwRWA+70qrdT4HUCA1mXHbjJPaR5g9iekxgq+Yjv557dUP8rrZn3D1g0loQ
2BpjuHkzRqb4K1PTOGL2Ohcc28SOP2HERbBX3pi/NfhXGeYBdKvJHLcHWCw/sXkiOz7yoS9o3VS5
tNGW/ER5OVKR2n3xU/7R9cUyoC5PavWjzRjb5G7T8HeU2iF1aBuRxDPX6npsr3SruEpgl3kOg9eN
38ekiOWBsx8VAAcBJjSmVCLxtlUB8li7a6Nrww27z7g4Jl7K+nwGY3vktS6eHDHduAM8MZX4Lhz4
sGSgbFY2gUNaBHomU+d5tPLwgWzXCEZpkT9T+bjrVJ8EbkIZMx5UN1InbsJAeRM/QdInBJbhNdjh
pD4Rd1KSMj5MglmL6XuE7n5x9NhYT6MKCIe3K6gQac/O3unmtyIN4DyFnYaxj0Etie5F/cXEzl2b
EFieYNRHnrTr4ZSERKQrMy5uRVomDcDS+FMb837TC7P9HSSD5hG3M28KPEKQSQrzq8jnDEAGk/ye
pv1hyoHfDFI3HkRdl9dwRfRPtgHxyAM8ThD64LixaUj7++6UwFRy7IonhlYw26YhNL0w7rSVNNrg
94h6b5/3yIpN0c7aeubV2sxsOV7IMMVaOUE4rHOUUgdnwFPWdnrrVlTYQfJFEm4fGOJLULklcawq
vCrcunyoDFIP2krvWVk3nH7hZdd+Un1QxUyO/HDd6BPgX4h/teePlbUyDIwJ5hqjHQ/XuV9ZRnyP
MRY44ipR3I4xuU+aWdU3c14MjymKMOTB7m3VExS8sqco9A8m/PHbUKenNUQVf0ubXnyOm7S8tclp
/aQPRsPoHsTtSbojgjynHQ/FSIO9KnxJKnQY6fdowpJTRhNwCpy8fshJhTiWiR9dd2NF/MHgzF+M
Wk6IJop4Bww+bXw8t0Ee0MKuJb+28MZW6C3l/9wjL7O7L0wyCKuKZEPyfKRyz1IS/wo91B+qxg7M
je34xVU+aBIqU4KhjYqnDCymNsTGKaTJOrbDVzmS7K760NpNY4YbQVz585URGdZPZte65hV+HiFf
J1jQinXa/1k1e13OHPROrnfYggRNtLWixLqxo7L87NtEu680RQbuKsDZjmijYbzpqqLeNqXs8v8/
CPuVt1E7XRiE2RSl/70y3kJJezk2W/7f/66JbQdlBfC6s6Qh/Gv8Zct/WCZCLsQL7OYv/Sg1Q/yD
kRcuSUxLGcy7LnP5/4y//ozNcNFWOpZ/4JPm3ymHzzkhOL/rzL8ks2BDLJx5bvplNVyB+JDb3sjj
ZFbTVaANzdc+lNqPvKnVPRD+fJ8sVBXcKrs7LerNQzIusmOwxoephUp2aQp/Vp0v98Nomim8dOkS
uK/X96PFQRjog2ZjVRmbh5Yhy6pJ4+IaR1vsZ138MTWtyLdzLJxNGqXwUrQSxm+bZPcvHt473I2z
YfxyI4hjlM3DwdANwd/rGwH2MH3Aa+Po53UKFwy1eTLNzf7jq4gzDgyXWUyqTIORFoIdqc649VNq
aX4rev+I+S4kNIWNsIMU0ptD20K63xL4abVQKShRRTMPv8ayDrGGUDYi5yT2THqMbWZU3W7Mgnxt
5XPAju777P2u2LUNRgJ+1o/XVqqN+L7jlGvoYfMla0vaFgLp3A3TgmoTmCLYXfhlryerzPj5ZQ6M
iqWlA/80zthGampF1oOpHLU8v8a1Zq2i+q4wopsqp4a0872BfY01wXoqiHsOI88kilR27K14j4RB
t2FysxUmmbK5jS96sY1jm6Ss/hPe8qtS83caZgeWdsFF7+1jX+4a6NmxFNNH5+yuhR8U5tC2zjEU
VrXXHFzCp7JqLizOu1cRfN8IHhCOnNt2ZgSIWNjDOzgpdAo6vyCoo7HHCxPnc/rR8giE0CEeQe1B
KSaXR/Si1Q3MqgiB/8JTn07RY2ekFJ51OfbIFoO0eawbWelb04mj41SXUJNcMdS3oaOTbY1NTV5t
2lqQtloB03YEz1lZscnQascX7vOd1WC2gSufxBYWe96zb4CEAoIO6Y+OcVkildVaPG+mRl3YWt77
1HgPJQuOFaQF5+D1agxlrQch+P/RIYx53xdReV1BWCfaXDGhNZThlU2Mt1JcNrsZsYNHKSBAt5L8
LyWg1UJY172BYc+WYe1zFDbufhjz+SHG02eFNpMiDIXFDfRvMqXmfl7HpYX8gtEmKvlWf8ymebwS
sSgupGv8ufEXtLY/jxmRCcEX+KTyuZ2tX55FQnSMn4/4xg9XoOT4hdfTD2h3yW5h3Xo04T2Eeeg+
MaDEbW4v2hD8mJ602LCuOj2g0I4A+D7eAZaj49Vt2Xz9uEMK+B3soTpA0Mu3DyYxLMy4DU4BCezX
Y2SEgC3Ydzt+hbahNskpBmC+bTLIqB9fmePx7ZUXzY2QID1/1JYvr9zi9oQcIg5QVmQ3ueFan2wt
/lXnvnZoYyydPr7amy2c3wnctUScAYVxvbPfOQAYmT1fmZsmtecW9rzuBjOA9oAhc8kocSWiyrxw
cCy8lLPFtTAmMRF/LbXDudtwwAzPcUltOCIJUHd0obaH+0kOup0XXzGOthHb5CdA9Xmn+qG/8MW+
2duhjbGfEBojbNPllHz9k2NjTpo2Ktm/gl7haZN+o4IGVZiYK3y8uGRCvf2hLgixDVqHJtU6u1SF
h5RKVeQetb7usP2tGmsX5Mbwo4cHs68YhtiDY++JBiGJbZ4e/c7YE41Cbltg/+6xoV8j3ysezEh8
60YfQXUl/6KusnEzQL5Ou9ivpzTXyDZHaCldqOfSrTyi6Ygux3R5XSBov8Zl/zQzYNkwV2pBvoTc
GJ1mX0dosDdYWpfXs6H7GzFbTES6B2xF60ORaWR/F1H2Hf8yFyK5ag9FPQTbEQ3B2q3jxsNlwFzb
gAUXvrx31szG3xLdF0UkOVxnX15jq9FkamYfc5iKWwErY5NljNcnbCGvZosJaZ9lyYWLvvNG2jCo
HD50zhzdEWfvhEKtb5Yw4E08rm7GngQqw861fcZeeigmZnfBjCGN4eDSR0Bnd+GDeOeVdNhqKKGg
OBumOPsKW6VP6EUS3pOQKVSXifYB9tIjdofFhcrwnCmK2t5gQk+BAKGXfxrLxvfiWMWKAGnRFLpH
K5rzBwdd/xoRgr5uLDijIlTDNgEN8AYH7lPSg/dZMEgucEX/lE9nGwBOpkvgEapnOMZnhcqYNcOA
EkE7pkUm13VrFyTCEFSNIgCRCXjrMqAxb8QUTfuAWdQWB8Nw3+hVeMEB+J3NlodOohsHuGFDnHi9
GlHSy1EVpX0cF3kQlp02A9miuCNE4YkhsrH5eEN4593GGhsuNZUldvzO2WEXT4PsGWY5xzoasVLD
n3cbY4Fwo6E336XxJO4G13r++JpvChR+FpbVVIRCZyM6r6MGInhnaQzOsWE6upmi/Hs9wqb5+CJ/
vsrXT1RAh+cQwcgZBOn8q21tvFCTdohOhQbReOF8b1rQqsMwWNaTb9cNITDueIUqhfOsJqYjNIR2
RcBie0fmMjNnbSgvvepv2rHlCCVnDxImfSpN4uuHm+p53kIoo7Tollg5Y+pv4n5g/I3tz75Vk74L
TRPUJKqidRU5wxU2QgPqoPBfZhH/nUr/zp0wFOHjloy78SY4+76LgqCDAJeVk52bIVt22O6JF+/v
aVv9b0Qt9JtoJBmpUNLdK4zjr/IeJ68qDy+ZCL8ta6BO096guOReaNJfL0k8En0z+lV0UgikAN/b
xPhcGQGtMFZyY0HiXpa3qxqD71PrdIV54UA8z4xn98HowJVLwQcWRO/4+vpyxCKwZ0508pMK5WUp
zM1QMAB3ZFN5VKfDfkDkcqoi6F3MWEjp9N3qk2Pkzin2JbDQ2DfflOWW94kUwaduwtbFgeqFew5n
YZ832QNUe0x7kbMB2IK+9xM52VUqMEDKlLGL3Q7WWwLcivlfvx4NSDwffwpvtxQpBTsKtfqiEDn/
Egzw0QmLqeyEsG1cl3Uqdg4kDQJM4Uw1oxgvrOnb75vGmkLVNFBoE89x9pYrjIGaEvnLSUF/w2Nu
bnboYOSFE+ptOwaReaH3830vnaV9dhmrSoERcYA8TdbkwMpUVwLbSWoEErlNYpTXJCR2G/gA2n2m
hmBXRc3zEAn9Z5yk0cFps3SbO010FNh2X7i3t6cnHbotFsiJ7udNlVVkqdaSxpyciG01CXQrknVR
F+ajjoHHhcV++/2Qk7EwwvE4dyVxK6/fX4gf5SjICzvNELMehroof3R4Rq0ccrZ3YeNEj4Zou23k
zvalHfbtHkLoCu0SPlPLAPq8lkSN7TSzaJjKwkv/FCg2CNMecWNrrYnx0VD8IDXL9Kgci+fWhzxs
O/iSBowG//YLvjRryNtxICRXVF9eyBcVRAWqLnup8pNmaIlnYImxsqxiiXbAC1wv/wXY/tfN80/x
8/poWToxoD6oZmCN+tmhqQRWxTmBaKfInMdTq+Z412R6i7IL3qdy7P6xMghA7jEW34QiBlsZIcrq
uKaSlpaSBeUrOpuQ7jgPMw0nw5HKJh6wnGAufts4ovMiVDU7lTnTOs58neiTbrw2rbJ+LPGovfAK
va0B2MVZOpI5XAJCzjv5oEh138ia8IQkKv3cxHa91WWwuBPU7q4XTb2eocxeqriWRTpbRHyPCDpg
Hfmne7aIWeE4jCXS+MRhmTz4qWFfFX6v72L1zbFw+c4Jfdbi6Tqes54QZZhOH++Kb3cp0scACTHP
/4P9nnVCDYMI5tBZeuJ8hNU/MS0ewrK/sLZvdwKuopYUJCppSBrm61dzyqBtWRXibPjaKbjcCMs0
Lu0deob6Qin37qWoXNHG4bVNZMXrS9WhZY9Dl6antCgyuMR+tTZj80uMjuLCld6prSx6c5yQ4NSR
PbAETb384FxIFpqakuw0BIG9JRop2GJm0mDtaA4r0pOsXddg78hkaTu1U/sAS2OCqzGEGxhy0QaO
/HChhX77NC1hAhi4ziKEcs5jcaNk1GoZE7U5LBlIGRieN7vapUb97ZfCjNe2HIgJ6Ej/MG5e/m7b
8I0JPld26knivunt3vJKZ8y3TRFme1d2kKZGeUlW+Oa5OqbN3MK1wM4lAOf5c+WlSufQmU7kSP/q
VB1CVUxIywua9unjT+JtK8alSK2maIZYbFjn4wtdD5xWT4r51GEUvxktt9+ApgJ/B1V+FcyBsdLm
FsW+OXY3eTcHIDMyO3x8E2+eJE5N7OR8lIsNz5t7EEtd6vhSnAZbxGQdoJBOcigVH1/lzZNkICGW
3wlD1xCMR16/wcBAVa4jQTz1oo4OGiqlG32cBkbQ1rwNFvZGW5Xxhe/mdSFGhUn4COsKEWLBj/Xz
5U0MOdSd4zZfAmXdGF382AzxMgo3jrge//74B/7xtPqf/fWfF3OIP0ISvAggz4WJk5zazCiD7ks2
U5Gt7BaPZc2qkx0O3TbqP5dIRae11pXD/oBpjrxHSo1hia2pA4dMfz1bpFPosY/p72ITzMC6wRC7
rT0MVmDyEzzzZOBB7tE7QRLNJ2dXqUZhS9yMF84K+fqs4LcQF47acaG08dzY4F4/rYhPDtr63B2n
klCbjKTXDZEn8tZP0eU7VSQ27kQMmalVGfR9UBIE2w1huYxEpErtI2ywaEN2UrnJHcjPjsUZmmR5
ctTtNN91mM/e8Uo7EDOVs2mbIfmkUcBuMPCy18Rm1NgmR9o1M4zfI1mpO4wozBMSkAramox/Om4I
Db0dqwKgy8YUV7b+tRMwQ55DhU1EqpfbsSLJFCGHfeE9fv21/HNllGJ8yZBvgajONgf4p8ZUkQVy
HJo43MRWa67KgUt9/DKd1drLZajyeGnpp2H8mebZYQ0jIXNb6evHqXcEv39yV/aYy3VH+tzXGdb0
Kpsjta1qDdOjCCqT06K51cY0Wgn6jxuMvDBD7qx2PZlwvT6+u7drIIGJqSN4cSVN/1Iivyj/HF+r
p8wauDk3xwvAGA2PgZd74eP988G8+qBYA0bONl5+HHvMmV5fJo/Dxog6pR8dmPfriT1sLfuOOOhU
pveMqvmthh86G9NsS7w9+uqbLqBEzxqcjVTpxWpWHWq/0jHSVaeSO8YMw4WVeA0aLo8J+GyBGJSh
gLGts+9EhlGvR8i9j6SQ4gnP5uBpERoX/kTvqS4f9zDnw12nBc9Ow2fy8XN4fVD98+oUUwu7lCEF
WPbrBSr9ItQKKxDH1EGr2Nlju4oCMMosnC9lLb3ZScGrqFnhnoKNGrQ9ry/lt+Vcl2luHmkmsq3s
DH9NGZt7ZimCW7gx84WFPRvs//lttNAUcbhAugA4Zxc0mfqOnPQmED3KzynDI0wnjuvehaGzQvWA
09iUzctg3zxo2iw9UWf+du6S5CFJ6nH18Uq/9/PBFMiYI6UQq4Hlf3/xxod6okUsjnmMBox8AMCx
aqIBWplJK/H1sfML13vnyfLGA39jLcF/FmvMl9cTKJ2DpLLNIxu8f01dyDtUjMadtPXs0kq/bmj/
udLLpFVnw8E23zz7zJTfwS/teIe7prDvZ4DhdT9oj9YQIOGSg30X6qV+Qq1nb02yhPaVi4sOXeoE
UFN/FtAO1/EPc9cUTr/RlJF54WhcOpDevUe+MVT30D2gnbxeD7ysw3L2pXEceiGfpJmPt0NTIGsp
u2DrMOvdZnFhrwnEjh8+fvLLSr/ehPCncZGAo68m2NA6exIaHVMgc9dgrxNiOyRi2NbOXB/+9lUA
MHSKQaKxABaW9+HF+6XsWSZzpMmj06KsiR0AVNIMkguP+p3fwuu7kDWYI1sM2F5fxR7D2CVGVR0b
wTEpi/xzLS86Sr7z6uKXCgOe0pZAT3V2OBhaXRgOeuGjgTXXgVC8YE8OQH5N1on++PdXjWxEk8+S
jQlT2Ne/Z0qgBJkzl2rz0N+UOaPK3MwuOX++8+6B2fJcePsYVp5PKmi9QqurR3kkUknbEbFl77Ii
RlU2Dcn1VJQjua9Mqs3a1S88L9Ir3759KAYcqnIARZgdZ+99XFht3EMyPxrdiKZc97XJR+XZBt/T
lLcen71cMz3NKOPrKOrjLzWqmCeQq+oKAazzk5K4ui1Tyz0ZYVDn3kxQyncN+cljYKryvi1TMswR
Dm9bqTNTj4n78j1MiOYfGR5aytOVnnyf2yk3NtYUZQ4ZHha4ANPa8sadRbBFURhzCCDtJrundOrv
GBYAQcIsdK4hzKoNjgU5+b6KdpSI9TJEUVeOOLTVrfpJVqL9w616KNjNbOLZhWpzMm/CMIKXmwNl
rlPVlcXGsBuruq5TIHQvcmr9uzR7+xmGYqk2I35++wjda4u7fVGl6yBMmk8Tbli4snSlZIZHdoRv
NrdhkRSp15pTrh/qVto/lzjlVRmVzbChYCSePZ4DIGOo74S9J34RX7uEbrsksUT97JE41N4klV/m
K+TlUY17POzUaeC1XHW1cLYhSlHIP5NJreynfTNvGmJRmnVVmOldRSW2K+uBEqZq5NyusNmvT9iY
gUFVTMDD7VANHKdqxCphzmAHtYzHAryyBOtHAqb53I8tYBdlHZtvk1t3KAugchBBmNdelw24tqFb
JH0gsgpU6GoO9WhP1rz/qWf5U4xR8v4Y9Jr12+1SbR/B8r1fWpQDu6qRHfogr59NP0ORbWbkXXij
1guMuS2/+yKQQBAN51vtl7Kah2TXGm33Fc282sdiVAaU4dp+RqE335hjUzFlLm3EUtg1opzFsT+h
bI+m8K4yYOKsOo28Kq+U/nyQ/Vwyjpb59FBn7c6e4BSTa0+zvZKdj/FVNtbTV2QcwiYRJDCu0sDE
GHlJVoSUEAdjv0qFX/0leB/pkY3WRbxlqIVtXpNohBCk+T0UI3gaMWCkPen6bJ6csk6e/BCLdMy6
InnTBrqeEG6GwBwZ1ujci7b0Pd2ww69GlpmoJiAXb4M2j7HidJpGHYp5Ln5/vJO97o7/nMGc9FAB
mJ7py+Dg9U6mzb3WA2NCo+Ns+YLJA/S2xbjeX428/CgH/GCDJDDafnzZd0psorw59AE7cDamwnt9
3dRusFP0lX+0nEHdVpFfndxcg4Peq5oYHeXDAulijGoSc10OXbXuU0m6WCbko6NwGRTwuBnL0/vx
STpXmO9EF07G85VhlsgubjO5lBan73mv0dW+MIs8aY+JwlcvCZp04/Sx7eEhEXhuIo0nypFLgPN7
F1UcyMAH4Iige6+XBVkYJKwu66l27diLUYp5Bc6uGz2EPL61+/z54+dwvs0vP3JxV+GU4SGoc6pR
XwrkR1rVH/25QgpEZz8i04T3ZNR7qEAXWlhx3t1zuaVxW2aRwJ4Ai69/XiVzCy2B6o/D3A9bac0t
Zg6Wfh8WUb+PORm8RjXZxnSjet1mMfJ1ejzPr03hwXuv1i2ja+IBUnfDjWMSwajR09BdbcIobshO
Qxs2d9N04TR856FAWliqlz9DtXPagkybxg1VNBwTMVnbPpPOgxEKg489N/ai6vwNlpKXuH3vPBlz
qWRAXRkjw4F+vVQgL0PaVvlwJJiz2k8OAtYeht8K1umAlL7PLhT+71xv4RBScdL8Gm8ybRHZtI2J
NSm5UtZTFIuKGWigPGLMrgKE8Reuttz9y+KWF8FxlQMAtXTxtHhnv66dwwGEajw2tdZtwhBrE8vF
VfJvv938HsAkqnfAvz9g04vitsflBkuVajzij4uwASeHq3awnjgO2mta9Esf7ztLCATHs3KRIUJr
O3u7Kdd0O4jEeJwxqfPgmYwbBQmaLLryGeCpuPA1vbOGgGTwaajSAP7O2YvF2A+DP+fTccBYBe8Z
WWwLOzC+/O015HTAfoqFNJYB+usnlVua4+cIpI56q76rtHtAx/wrmMZf9tjnm4+vdUbIxO6bkYa0
TLYjpspEU511I0Ho2GMJZ+SY2UQkiSTOkAJpWIHEjdxNdhnuByquFdlw0aHvIzRgOVlvdpjjtU08
uVfqKlzn1Agf39d5ZwHg5rJbASXi5c5JeYaJucTl1vlkdEcsj/tt6eCB0BIdutcLjvyPL/UGfliu
hRJu4UohtoJL/3q9GcmpiFyW7thRgq+gamufq9CPb4bSKjcmEiavNkcYoC7i7MWC62qUTbnz5zI9
tFTiu//N7bAvgNQzBmIG+vp2UnT4eiHDHjxAqw6z4OiFoDHcZaEcSZ8De2r6As8PvJk84Y9ynXW4
hXRo5/ZRlw8XKFNvoO4/q0Nqx/LGL8XD2eqUiGwDu9WAh+FXX+s9CgsSZbCyhoaAMeeMUj7M8h2S
Kgc1GxGiIya+u8rBFNafBt2ry3pjz222c5ngeo6WiPtmTp2NKpWGL2meXs2pyLYpadwexD/MbMIw
wc+nGC4QhM57u+WHsLEDKbi2YtRz1l91btb3GiTQo0jx5CkwHrtLJC0WUludTD7X91JGCNcylseP
n+iZdeXyjWFjCGeBfYqzBTzw9RPVe7PmhC76I1tHibR1mj9DSqU8Hm39k9nH7rqppdoOqpp2jRiT
3ZS5f0WxLx67uSxPhYrJeack9JA3RjuwYG3lJobaEAtUI+jUNLQILm+ukuQg16HcWsSGeoWlMlxu
w+KLgwMhHssmcy0L9wViTImzXPzSTDuc8W1DgobbXvqgCdHsqmaaLtR1b7dNCSELL1MAHSj+52SS
JGyhyw7RdFTOFG9nsxhoPCN14fm+3TIkGwYA6SJUoMY6o6xgW6UPWWTNxwDTY0+rsd2BfJQfqhYt
48dP9J0fJMBIbcEYbynhz3Yn3YJfgK2bfuzgce6aua+2qZP5F87S934QmSp4EjJKM0y1HH4vztKA
oSydeGIcIbw4qOjNajWX7oOTGd3m49/z9hiFHw371saxwGaCdvaNJ6ZdM/+oQN97Y68nRuUtmQjl
pAiKIgj644u9/Q4ZbRsQwqBhAvC92dpBdo0al6JjYiU23tp4wWSTVd/qBvie38b6fir04kSG7SWM
5Z2fCR0PDjX0SAbr5ws6YxpADx+aR3cI7M9kCXw3Qv3/Mncmy3Ej2Zp+lVp2L5CGedhGIEYGR5GU
yA2MoijMgDtGB56+P1BZt0VKJXa2Wdtts9qopAxEAHD3c/7zD/o3ZLr4r3je+MFO/pvnR1EC0ZhJ
K8C9/644IVzRJ1h9svDZ1o1Qb1Jvl/poTk3N7e/+fE95I3gZ3pZ3eCNSBgEekQvGGP3ty2K4mI1i
gOfdJ3581kpR+Zu06eJTVwNWoQexvVuVdW1OIqmGsWIHayQcjSH31/NICAa5BHDK64kitCe5t1vR
AzkW+IBf6MSUYmdKX69nD8C18V3jIdDYt7bRGKFl07+us0AIsPGSgCECWZGfdsTWWmvsO0cXlKIa
s42tUVZwiNp4DPlNbx+JfvRuoD9ydpkiWLVMGu+7LoWmiJcxaC+lKpR0bS9ar77xorLDyTxNHKQq
crhBHly7a2LBHPJDwKXa0J0T84tbG5Y6eGoyviS2vBkdhd+jY2J3BWFIKx4yO8/6nY/UoCOA0XGK
sG4nOPQi5bvFiuxfM9CtZpUUhNB7wqMd7vXu2smg4oO5TIO5tznCbrHccL4xjtauRtIG+7WPef3d
hCoYZbqpo5KVELaOuqwpp4iAiCiF9dJbOU0DJ7+B3B/gDtXhMs54q8NZoQ4EU4bUwQsf31nfWOfu
qK4nXBOx+phTsWA4cX7WF50BnbHOH/Bt1L6yOwDAIQMjsbQoXBzVZvZ9U7jYhjl1nqhVgBXaI/wg
sJgF93TW9TRrDxUU0FuU/jmiNjfFMokcFx9GUDO3d8C3I8x3qFOfdF3FZ50WF7tmirtPre7Pj4an
jc2uTSqDePnCxvOcufvs7nyontmaYLxObdwWWeZdNacyunTGYI5WwDfJhZYNbvZBU/ObvQTtDHwK
Mmc4Zd/PM1DFOwIFDTZVabvuPFfgS5b7JKhY2nZina0YXBmhp2cfLO1fDwByypgSgEhTM9LJv11t
MnXIQSbU8F4q+KaTnrvUiB9qI37drxa5K8DrMhGF2vZuTQt7xuyp7rR7yrPuaAduuzPHWlv7jkw2
pWN/VAn/umFxPepfZJ5LA2e/O3BI3k281B+0e+HDW8b4Wq2G1rpoERluP9qvftmuuBTjLgRPwXIU
vLuUESEOVY2n3RMPmZwlAem2GA5aoe51jHakpYUxAdU3GVLoy47I6++xiMswcDC7y1yhfSRLe8u2
XCq05essPuscDov88O3zZNLXUyaY2n0zu1hDJTK9aptoImvG8Aj0icgdRDW1mkkXPzauAOTk7V53
MykGf74xv3uxIH5yCtNlMrd5V8QYlZaTqBjHn0dNW5w/ZoDKxfv9z1f5zYPmDKbpgQGEEuK9DAyU
uklHr3PvzSRB32Ph3ttOprlzBbnef77Ub34QgWPk8xmL8uIXwV/kuJNWR31wn2EhczDjKg9FAun8
z1d5R656fYDuAqNgaqMz3Vy06z/XSmWAAcuQo+ixzYRcnj5tzxRuklu24GljklABqI+X0ByPxqrF
8ZLQn0n7YHz4Tufy+iXg0jj4NFHtMhcz336JDN+L3Iqb5DMppXD5W6+KTnQ5E+4xqV3HkBeWY9KM
Sm3JrRF3M0JacWQV+HcEryIR+fNNWTahtyXBInRBdoJA31y0VW+/jsyljjNgjajRa2bCUJoglltz
Fk4dJlqEx4UgRVY/tpL48H98aYZ0nOXEsC2C9PfS+Nj0larYN++xz+7DlJnVGqo6Cac5Hq+t9aJq
km7//GsXVOTtr8VoIFjsAVBQcBS8a+8yrdexhANWl2qyXgqowIuyoZX3Cd63MBgiOViMEAhZXrtO
aubruoIl9kFt++vbjnwZ7iLMVwiMECbf3nK37oM07UzkwTrOu3aXtUdbQ33w55/6G9Dm7WXeIUSz
C/EkK7kMvidMqlyPnC+2jjNPmsaVp5XFZa785q4kj3xjDt0c0rF4qyJPkwvRuAj/8NC5nGTmf9CC
veOuLiuAnZSjkaEz+dqIvt7+/r6NjLlPde1eM13cYWy7OCfQKoCGl4hT4c5kSCBJClP8odZV3BcA
urN61Eyp0CJnWWjEY/xB8/m7mwXsvexzsDx1ZuJvv1MjA/xcB7VIXKwRnykZ45xCnasVU0ZeHA4z
OUFau84fX2AQB5fCHt2QOpE9X9nW2vYx4ewCf/zHGyP92+sUiDM3YPN6+7XqKDZdJkyMgQaLLPpO
lqFAivfBqnjF998tCzrHpVihMYBk8m4TSErUjSoV6Ai0Mrsl7Fz7bqYmsYipNAp8WhODxDtGyWHc
WzMOtBie7yw96+OVSKyMkB+7Da4Cxr3XGmwRL2wF3lhGpvR0Q4yZ9wHa9Luvi9EANwZ9C2i1824f
N5LIcyu8tD5bU+5fzDPjOW3K4wt2d5wUZggylqe1N20SpUdnomBIpqE82jrm8rlrtxjp6mKnu2iY
nb7J1sGcEp+GFWrzwUL/3VsF5ozrB9M0vIj1d/d18oC6ElP594LYa+xGSxc81JQXNpL6r7GKhm+J
auyHOi66sDU6anenVRBAUTsuXhmIdR3siFfgRf+Mqr6sQTZciFSMrYC7vF9EVzPOSnhlB/ddjpTS
qcaK7HktWos6SD54h9+JNX5ciyLuFal1bZ7c25c4xRYpCfoZpyLdLw+52cRMe0nVQkfhbmSPAV9W
Ew/dJNO8a2On3OFqFF/CG8DTlSWxs7wKa1UDWyd9QCXYVklyLEEjbmRvkhRABXM3SL/bOQEemXqk
88mxn20CDFTXcVwW93/eWH/dvhmVWT7sLojuTGff7asCk3cs35P8cw55Yj96iX806vrpzxdZ7snb
FbkQvag1PXjnUEvf3TPbjgyFWVb+OVGYM5Pc5YTgnn3YGP70UZn966G4BFK4i16KTQAS7tvnY2Zp
NWlxlH8WRoJ9da+boZYRa9iUdYdL39DvNWqqUy2aJtQspR+9SA1Air2xSti+NvFcupdILY2NX7ot
JrAZnl5WEO0cxmOfMO/7UEO/FP7v7g54P/S0AOItpPx36wrotohFhV0jZaML4TlKiy+lUtIk9mAg
KBC6ibyEWyE+Oz1H8UoP8uIwNC0uj4k99Yh7bLEVqk5OYzRFtw5u3smqcrLyhn1EgYA6c35PoHxw
PZYiP9cU+9BqngAtNoSRJzfoKnSk+/kSG2/it3bKggifOKPu8LyJ2zZ9At8sE8iXKa9JB+hucI/d
MChTtfb4iKOfV2VHuz2Unxrbl8XK6CajWbudwg0raE10UyxeQ4PxMHSXlVH0D7qMK6g2BFR+pGD7
3e2kBGP/hzS6FOJvX4DWcbSCYzH77FRGssUxvQkFqNTXEb/FDdf+pyz8hTy3TOTYE+FQQit/ez0t
MpmH2VqG8Mcl0EKKFNtom+GJjambieffB434bwp/RprLABBlBTvQe/Z6rTRvFkbW4dzR4mmYTH7w
Oem96XYYB3z0cWr1zhH0I/wtC5LNVpme4t1DpG6kfVDzGr8uNoKzaNwgcMG0AJJ4+9v5RCfopDZ8
BljBhZkYmdsa572tGMXRRTx0pP5wrpAN4FHox88ygbudBvDX9b5pDrPhxBt9YqkFyhipmet2Byya
bbJxfqTrKT9wD/plG4LgyPEAG4HezHAW366fOyYfYrkqsg4PhJLqcbGiy2cc+P+uiP9REtEfnYXf
OBL/R6fi/z7/4f+YNbSM7Llp/9ll7dMTUWv/On9qMEP/1//YNk/V88v//Nl27e9P+Nt5zTX/wjgY
7qlpLFsf079/+69prvXXMreiKkLKDS9iEbf87UZs+H8ZcHlAmZf5N+MV3sq//df4K1o/ZOgsSI9a
BfzoH7gRv31f4HYyVlnm3ossDW3he8QmV9ioKOiGIVl35r6WpQ0Na9Y3VgVM9NNtuvqx2/+cRfeO
tPLjWmD0CwRFGwFU8fbdJNsyMBCDgPW087j3WqDJNmc4ndhrSGHAvriZVkNMU+kGVQivLCF6betj
s7Bi0Gvvuu+pHjv7Lp/x6ba7EgdaurGmOnm57mz//GVfz9D/fWK9ftlFDuDqDmUmU8p3y97EmbYd
eHghlOp7PM5z6OJ+cSL54rwOxpUSg76Swr/D9lsLPbnHk7HaZWrJgmlxysfEcliLPscAwPK/5qm8
9ZgUrAVSsNKT+kph6BKSACLDDHNMsF9rq9Kh28WJd4Txo1a2JoqNM1Z+mF2YXVvRWAkUPI0ke44P
cnBC3RpmdsQ09KxxM/w/0m+JH91YErVN5Gi3ZMAfnah2Nq835v/Ryr8cXpqub15YL6L915ZUpSew
/uq9Y/l/3z7w9K1cOtOWnNbn7udVDFttwX//8z7ADjAVTwtP7Id14+EbWWM//qO/l77nsFJZo7xE
EJ6Q67Kv/LBe1LzgL+z2HGClZQGz9v5r5VvBX8xUl9XNIgf6Xhrbv1e+5f2FswzbC2sWmQDv/D9Z
+ctJ8NMLvrig0+DQOTNfYpT1vojExRNyTZLPe452Z15Fg12dYhVPd6VBsRjHjvNBc7UUJe8uuGyE
wIV8c1DQd61xVwR4nwHE7pXKmmtdwwTORVX2Qenw9rhGaLFQy2iPFvQZScT7OWTntPqAYEft8U5L
d6OJoW9eNwPpDEjZdG2kcGubMbRlpt20o6fufnoHfrPJwfj85WfCIMLHAGccdnCmhG93ub6f/HSY
vG5fF26htmpM5m3hJfoetYl/UmbSHFWmGsqAyCtxDye9rMVCPdXSdcvsiXQ0x4hxkPWn8xZ7Szxf
DRtxGKxdZh85/7aAW1quLWKmCD4SmYvhb9RibtT50/RddlN+Y5EIHs7Y+UL7Q8VE8y2PpevIL7ik
TISxlFTBIjamcgUmT+iWa3oo7KUybjmkxEWDcfqtqQZ11Vl9dBzdVjz52OcSv10P0/ek5RdRag33
RV9BbYBaTCw4Ic4NMjZcznFWOCWRXj8m6SQeCAzmPxwVSZytpFKHsRndBINXduHQCr0+cKvI64wX
U8R1tGgFdmZMDtdK91oTiklq3k41Ocoexf8l1sXVqbYDxJlkfxC/66XNNdZykB4Gb8RDr/N8GM/J
fD5bKt1Heok8NUqbY96b8prAuOg4957auaAkMAhmvo7VDcB6EEVlNrufeDrAyS0p15VJ6nPvKvk8
1egkY8/gHRqr6S7povqh1xnfsf9X+t5lFoaKu4mOVlcFJ9fQ0r2UyfR97MV0p8N3upv0pv3sot4/
RVjSHWTcGbc9jh+fs26sTgrSyqnEKK4Lg0wiiySyTMOOocdBPC8KsWkFueBjNZibWpr5jcBxmOiW
2IXWWjfPdsQf4xzm3jrGxjHeawpJAOEj8lm1LGdf66adm/bFofZ5uJC/xlD1WYFhslU11UZ32+Ig
WgKxu9nJCSHR1E4zovwGUD3fun4C+oH707oI4uElx4IMVKvLt2Wh62waRv2IWya0VwKnzlEC8FFW
Mu2I+/FXhuIXB6MmLqJ8WeyadC61WB8WzpW5wXc/AIHDFHzIc17FIamGFyNPp91EENVlbPMkIvxW
V3aFYKvULLsM4cpzX/NYPKGiddaKwFQSlJXGFl8nUXTjErX2TLrpfE6izHRnwhzZVTWLoWhkvtXy
qvumZy7p2Da50uho5q2B6+m6jXmOGUE9m9dXtKjUEknIr5/zibwAOfMkbMLndrbB+9/kg3goYi86
Fm3+MGptf0RNUF7G/ne9D/RhBSbnJqs2Ks1D0jpIGif5hcCH/p5mhr8wGQbtzCXJGSD10cY6+QUx
g7gQmcNLien/WiU8KNfTum0kbZJuS8u+DLrRuSSR0LhlKCoeesLwHrXO5m318nnbmFH9aMEuPMss
zfmkICAjXc78ALvmsX6KfQQH69SaoBg1QR6+/jifeN9DW7fajZpE1YUqzeZzLMPaz4Bd+c2EA76/
GmLuj9EZ0ZG2oly7I5qErmYqsVaRIiJWpc0z8hSdx1TmPZHiiS+/GGlOFqo+edYGuEFedK4Z+yZ5
6AFOPQ8Ds+juOYUs8JCS75XH+wGM0t6n2IRXZNjoY38+yTFyjmNs9faNlZPrJW013QGlEL7t9klF
2qNqQilnd8t76OirDmthzNJVx9bUVxd9HZirjjcMoD6/6nT0MmQo3WhOf0E0Rrn1E8+5nhuHvdNT
1kXjxJ/g0F+UmlyGlSwiuOLJoTTzu9axjQ34Vr/p7elr6pfYwg49WgmzPGhV/Dz1dkIIh0u2mNGL
U10OiFGcgXiHKO6+GWmLt+0ytupktMXFyziqOQ9CYji9deE5ccgENL2wZ3s61wIxTOtmjo4u1iGE
iskwLWRFxBxYxQEVbxGaeCWsmf84qxLXMxK6ioIR6gyPyCIjYNe39rQO7Opmqrx0Y5JKeZYlsThv
3WzcQqqlYiWR8CydyFTuAz8+zBMP0jQG/aBX2rAvvXqiRLX8TT1q5lpYPsuyMrIdfFwBwaXUzwja
C/Z9bHyyyijYurbXnoyKUePG5N4/k5sBM8Qhh2JG3cwzJP+xG/amSL2ta4yPVR01p54o+3WFsOUQ
j4ERUhfgXupEriQPq32GRtbvYifmzOMA97dDwjEHJNttssqVN6DiBtBL3m7joYcKkeRkpwS+evSd
JeTNytVZpUjT9Is8fwi0qMZIVrnTDgVQOq6hEviMm/1k7Q22hRm3Ja+pznzksI7lHQT7qx5ObCLJ
SuaCZCjBujqHty6IHYuwzcdr+GAq0YZWkrCqWqIucrmqat7AqTOcIwEK6m6GxL5ushLIra32YxFa
g1YfSUKcn0ShOweirOZbkQksswwsXNXsBIeyj6arNEeFO0S9POalsNcEZ5W87ijFC/I5Ni1682uv
tZEJRXBoV3Ez0gLhFwI4UW60oKDRBxEJQVOyL56LMbWvT4gDomlY9cGgbWVS1Ks+Lq8Lg6CqNtXH
Q5paylrZwxDGWhygQo6NHdEliMWsOjn4g4o2wYhrQB3UJE0RH3BTdsq/MOQ8HXGdHIoVmhiCH6Xb
lC92LC+SaPZOuOGb7toeR/T8Bb5AYWknRMe0s3EQCe3POk3c5qyYI+uhJ8LCXnkAetnKHIv2LJli
2EuZkekvoizLIrS9ylWYKujDYZYyWAvmrDuchJ0H4kvSNJzzNDvZXdw+lyQ66edGiygpJunFiJ2H
YND1PZEqLREvZDNnK8IQ8q2XOMPXOjPqdVeMS10g5LUiuyOEYVnVqFPK9AwhfpHDdUU0y+tXJofG
GppTQFagvW5Uy/RorAmdVJUftessrZ3LyYzS/ZxU4qspfK2FIjvly7NBg7WUSPAgOIcKY95nTlud
oGY5bM6i++an0Sjofs063+p5y4Ej2IW/w/3xQzFp0Y3IvWUN5JQJXqQLpp5OT0GUpCXuOMK5JGlF
uyFPQvBzUyshOSjFGzBmjrAuKfLokcmn+aoEtNNN4vCQjJnTGatgefxRfMHRMm4zY2q/iYxIz9Ak
Rpc6uYzIKFN4jaIKEe4nhXaupZ2VEtXQYOchQeTFAdJadSqaed7bejuGZT2yGTcZCe6lMGUUJk7L
4R6UtXZTxUF/n5pWjG0GlUbluOIixuqHbxHILxYGOdCeyHdkU57L6XuXUZOkgUd5EkhpXLENVt/w
96yHUIvdgVN7YKuM2YjQ1PF1plZMOBLCaSZ4gWdnSM2vUJ010y4u3QmSc8bv74cxjGPOcrR28kG0
ccm0cCl/A7d+8DpVHMyWn0BQkXHrl2r67hNxtFNzVG+qjOQPIx1blJBOpJurWlgF45FAXv+5iXhH
OViaGCauLhY2jL1hjL9y23/iiJLjlNdxrHX7mCHqMSJtZCmHvWotYSNcF0tFM1sE3hMxIR5bYO6Q
eRA3u++cjxqaV1HO27btxzeBfcHEH/XCu36mtuoSyVC3tzGcTtbu3DuXntuZSMrG6IhnCqlwAXcW
FZ668uK63GStY+3nrn6Mo4oXs0LL2lrDdAYFTX7pe9u+HBB33I1U3B+gNu8m1T9u3CKAx3UC7PM1
tuAN/On5uTdoiNm0FA/WAZXlp0mw0HQjSy41LCRCjiJeMGPgjc87gmd0zqljXqn6KRPUzR75Tx9A
su9xL54mbo3mwprwFwuk941v3EvekTRu94gRJeZugRWFrd/L0zxqw65p+iRka543k8XcbYWYX36B
DZnuvGRZpvaQ32SjLY8Wk/Z9Hzn1N5EW3rXvAgiBTM97zDyQ/soOIOrP7yHQ3C/NLFC6D3ixkDCW
Ofvbh+/0+P0U09jsleRMm8j6INUWB/ZtPSl2p7QiGzKxsDk2p2Gf+hamVob55GeCtC6iSFKHcknD
STDsRVmfD41JXpUQ1Xk6W/mZrpfWo2nDaDwXTIeGsyZJfMJyjDzU7XTepooFXbKV7GOyEy91IxGb
RpXUq+STnigg5y2RYNMZHh5j2Mh+DOtlhzHtXrsZ4sb9pDne9B1BrO5g4W/b2grZBy0NUX2HdqyL
Q9+zgSVRTc1Os0xfEuf8oxkmV7VqkEgSFbbU6lisy+uqkMueEixle05BH5QOAeN66n6yrVxsMOQU
FzkDm1PWS2pQA8ghHpB7xLMWJyuMCYpHjAdz99gVszecZDTG3KQ0JTVFAcFunDgnvLcXVoS217Ky
3mrWUFy11g75QZV5T6YMJCdpifzguXMRH3JKmjCal/8joqCPQr2FvbSOUkhbw8qh4j7Dyan95hWW
EpzG1PSNnmQV4Q0Jvziugnqj2ISTVaEo5T1l6CttosinndaBZ2lEWt9uP+sZraZZQTNtHa3GyygQ
M0mRNG5+YouvU9bn2ybt0l0/UF3p+cgbiWa4C5PK7e+7tHj0GvrHWRniwR8LQhUbGK40ldy7IB/9
9DjP3HwOHe2myUzrYHBwXOeo0HeEhrLp+U6HJsfx6yfF+PDJnnCD6czCNFcs23xrdX5zRSfqE12s
4xMz0vS7RdV+rkp6GaUMfEcUu1G3wA9VEpBAVHaMqu25QH48FWO/NcijPDRtRtdSoQandvKuS6vp
73WjNzdmZdZPTtukO2z9pzMBwagIIT5xAnS10WJrBKAkZSEuOi/1WMF4mzx1EdCt5Xd0RhHuRt66
dmbWSIuNrQF1gb/s9Fk+15XirpTzkqhDvemkNom/CWeiFBJUzhw5clSwHKFJyXZJqjAAUGnKL+Pk
+SdjBGZpRRKcYkM0x3TyqpMbc+MaDtBdBQN1XfuoxqHR0N6P+AsR0kwxDLH5oszBh7yUNtkfq/m7
zyqdN6k/iwfyVq4G5YmvXd/RbutOfGlUdrsqx8RdY7DgrLEsoHBevrWyA0AsP615MSDl8gyssTgY
y1JVy/5ObuYYCsCSR0eqfkuoZ+YyrRvNTT+kICNL85pCO6nCRNnyGgtDnkydUYq8nsWiiqtowXrI
4ENamixFL7iO5XKrFlCiLrzpbI7d6VwNoGuvr6EJMSTl9Zb6XvXadG7HIB5WO8nrV8Snsnh9ytEr
UEOAnEgi2g9FZaT7wqagKvDJO/URM+pXeECLNW6DLelsARy59QuQN6eM9HMBIDQmyXe8RKbzmeVW
rdUUU4yQ6lqs/Rj0Shcqv5HCViVqKnI8Asa5SII9dSX7AXCuwgdzReBocVA4hxH6FBDLHc8sQUYM
QHCRmwD/MdxgkqDVmyDjFawA7sZNRVIczPbSucTPwflEwUOWdusO7Wfy8EAEMSORX2bLBihzulE+
xxmIS6t3012lscwjsykO2gKuWI7NtkZHHx1fkRrN5zz3KTVgcs1Q/FfYmFPFzmxxlsHlX/Gb10OS
BN8FXEnsg6ZrLwjzl3LZ03h8RUmxJFs93/54NVOgS2EDDVW1Ed3oRlGdRG3moXRs/+R3rfxSG2Bo
RhuDqfVLrTyWVnI52HRa5OmSF9uQ0vutLoL6UcUUO40ug9Posc8SP8ctTBzZPOsVE5cxz3tjAx8R
KAc+4L7LWNPL+yybZRtuo7o9K1A4on5IPWpeQuXmFYfodJZCXrhNFtSbumQ5BWjQHg2fV8Ke+/Zb
L6P6KTGguXi9ADZqlvcnt2kA2IlWhcvPgYpYHF7LW9zNcMTLq/ymHAdQJJtjEjaHeft6NhjEzR17
Pyb/ky0f3AkQdUDldenFmsNRMQb+SQaUIXLKzduxmYZ1UNrgZzWVsE07vE7czLgVrkXadM+DRG5a
HCacsk+z1Vcnx6SIxW2/RgOXioe2HRuxbeaa4nwkA4wojOF+GimTRQ4+p9eFeauRGrojYL35Ure+
eEjcIjqCX7hwoSmZhg7Q0jdFdIwrQtsyRfnZspsQQaq1+Tb2FW9IrShOOpqdkoW96ywLFLQuWBST
PtSPhakBUI9gxlZKBILdUThbLgJs2HJiw2HPy/O6zeKgPaE6ZFU3tR3DNxgm8grNcuknWgUK1Vjq
qgG0uRMeVbs2j0AWA9KES09ne0sG1lEeWJxa7iDo8SzeNU2PbtQIXmYWqkwZ4TvyOIoCEHHZKjHL
MjdNbuWXs49tQuHChBtird0skzTaLiAT1mQDOl113nTuBYZxSxBg/wIPWO06vvqqosDDtiOgCRFF
Lb5i3UbJIRFEHrKKRZaKNLk0vepxQDot1rOnWQfTT1gqQ8496ArsK6phlF+oSjIbAeHEGLHQ64C6
pXfSi1EjOnI1SsqJuo6oIKdhCoeeBz75+Xyem0Dqr398XZhTmXHEaEbfPDskGN4IDpVDNXfqirTr
aVuSKrurx5oFnVJVxp7DJjM4vNm28GYHy7V0PhfuTEfGQHar2vw7hPWabPaWBvYVKMZz4tE26UzJ
oinXEy5+QyjMud8BJPCLx4NXZOO+9+2HuYmTcF4mMR2AyqZ3CFJc5TW+gV3U1T8GzP9oNHlbl/zv
/Xzx/4yN8OZf7V7qi6fypX3/Uf8fjiohJC9axT+NKtPq5ec55d//xb8pCu5fFPcQiSw4AIvqhsnd
v+eUxl9MCD07oDUgc2Ih4P87L9n7i3nVwgdGnea/mVPa1l86Yk0OYNgLOhE63j+ZU3IJ8XP/iX3g
QgTCbxQWPl3xMlb8qReeFnJ4N2nzvo6w7tg40zmZrD/djasfH/YzM+HXS1AYM/I3YO/pmES9u0QE
i0eLCTgjx9Na5bNPGYzlkcst/a97/n9xleVb/PRDmihQykmWYVH12GqPtXrpPhqxfvRD3vXqXloT
vjNwiX6+9vTriUiE+euffwVGI+8nx/hdG69iCJM3A2PHd7erLTSRxYNs9o5WNc81vMtxA5jItG4Z
hTlRXtxYehkd9YLpoUXFyyZiISDLlEHa5DDuUoiJiFRmy1inc5st2SHXplMOTpgMRMkGjZtuQYr1
0OrUsMWcPPqU6mafrLyyz26hEEMIAag6o+Dx1n4tHktfhKBF7QaHqWHPYHvtBDKhnYFcE+akt54X
QkyrXPb1Cq10feY2xBsneuGdIX9zH7TSY8tMnCk516XmnhVxMa1nnUMg0ZzhrIvLHkvdBSHEnrA/
ITqf79KOPyYiwVHFk8+uWXrHKC2tjY8LTNh6c7mzzfZk52Z3p6rJvh6j3thpvVds0G5mB7vUOWx6
w962uS+xBhXGua/noCcWhgCK8euN5aGvt3O/O3lzNm1qzqdpNUytcR5FFusBKdU6rvvkOsqG8Tno
yul6oAJo1y4UbhDujOul88tYudGXRECcDktA4jsXeSUq0dl4aZqlVHVau/uOEpLQXZUV3X1gpn6y
JfTPvh4GnQ9abjBTkPN6oiFdlV0p1u7kuGEpog76f2RhWmnH5SZiBiHWfL98HTh0PH2RaRdZbL90
BGavxqnrv2WzurNn8wU7a+dBmQ6Bg72WfiFkPDvotG85pGJp7KrRfgFAaiDSjgAcmdTVKmP4p5gT
zN19r/N5peJ7ZArz2DJw2vtUm5ioKOmdlX6fnItyjDaW0xgMRcbkeizM7BBTIRJ7JJrtCOaxq00T
Vg+ERlyIIJVufDXp2RoTgxgOOjZWs+FyAXN211Jm3W4s/RzoNhs+4fbcf8Jiin/cBETA5n7qXBfx
VK/0IsrhA/oEsGt1vxmCwL70A24nsCkNetkIM0R67l10+Khnh8x0y60oZCpXSqZGtMYrybjBOCu+
nuJU/5RVuICDBgN+mMUyhiFYe2fYTfQ1whOKxpAz+MIcgzpa0yh7PaalVQ/ZP7IvJwbZ4RRP7pog
Xvs4iUaepOYZNwadw4HsDfcq0ixtR4VuXUF9jU+j7dxHpZyvOy+B662cQd/3iXTNg2w62upeFWqN
1iT62r1SXsVIMqal9dquZuj33c5y/zuk5G7dau141nhG8DUB50RqKwEuaH30jdbi7xWRGcb9iFBX
hsasvhWy5U62g1oyLoVOG2BM+xI+3amIY/tWV/mMssM3Bi5G9odPa7JzRnv84pvR8FhFTnJNxhb0
itQsUHj0KoXrQU7oqkRE9WzAbzvKsi8vekuNT41lVedVHweXypit2yKALrFqW1+jWzWcs9GMpytr
oCeNReNfZWlTPU2JM16TIkz5lCXdhWqlezIUlWArA+csJ/9nZ6ALXoupcz+JyaKxn6d5L0fMVdaI
QLmANJbNC6Oz7rqZdaxGZz1CJF/BIg8BzeotUmL9u03AO21+USefZDNk3xx6wr0xsAnlWtnueDWc
UOGyvhUT+YBdPSKdRLfRhpwq9qbXbUlMvDtnq6SWye1sllGMVULBZzpR4oZZ4KEi9qr5yLeNb/EY
no8TSBb5wMRYFg7cENj7lU4cA6mcB9BMZ1tnGREUdhwcnDaot52r6o0grG/XJHla8gMs3gnfos+n
SoB6PsF41Rq94GdIeuQoibSNh9ARvZKO7fUQddwHRdoIxb6vrirG8l9H2XVsY0MOrm37u4S58bpj
F3hMCeDY1IPn7TszG148vZq3zJGdM7CoaoeIHGsSX8vEU/u/2DuPLUmRbku/y51zF1oM7gRc4B5a
R+aEFanQhjLk0/dH/tW9Mj28I1b1uAc1KJU4YJg4Z+9v55X2TTqCunzhpdGvDj7e89xNI6hZNT/+
/s91wTEZ1goQoYnKHrtcZ7wZl2y66WgqbwcXl/yWMbzwdCUlPi0m6/73JdOlzk3fpqsU9LPudb5R
SPVbTvH4BVxvtxkwu5O63hrKNk0pRHBAz0hKjfV7U0wR3vSkeh7SstxLUmv2lrVE23ThDJ6xqees
qXqBOvX5EZPZGzVYeXChABCi3GfWxo1yzoecaZk82+HakyqPTySWsm01L72y82m40hQZkxCqVVNY
Kd6s+25NwavVjSH2VTpZx6zTIAs6QHD6DcXtJZSi5gerE9VkL83tB23q1FfZDcsdmdK8uhpkVmDV
rtg749qSWeqey6Y51f5poUSutf0QVE6jPNapPY7UL3n1rrFol5VjtIe+MJIfgEGiY15k9kPZ2tZF
pFXePsYYtdGJDlq/fgWXiG61B6NW8ufRS729EA31wMZWthaq8sCVUuzjnGDzdl3sOo/EdiWjdALr
QaEWMXgUSTrDTyJ7ujXaGepD2RRbgcvgaEdmfsRVlAaOasptaariZ8YaTmtH7R67HJoIAym+JV8o
vpFZ7z2ItVuL08jbp20t9m5r2K+4w1jZ+lSPLguq2XPQlcLb65GCLgoN6t2iqMPPgUjHpxJOQLBI
SXy7q9j/vKdcTtGvWeXH4jcbiQeptWsLANIjxg0mGVQNx6zQ1/L4lH4RfefeedUw7RS1t16MfjZf
hlYxXzKrnq9Zqexd0mDqnWn1bZTaTEInojO9xEp7T5ACDblW0APOjen691OXFm0/zvKwEHN1R4YW
0arUNy8s0K5wCZIqIIuAQhsDcUd2morHMBFbQbbgoZwlHlLKYsHUqiYfsePNR3w7xU3kavEBl8Sc
B7/H8uJqy52nmC77Cte8WNx0ukZnEqHJd2htm3JofMsS+Y3KGfpgz5P96kURnryIOio1QxZDlUIV
DLuGQyz+3Sut6Tw6oZ5RBuqcJ0yBmnafKOm3Np+nayaF+UAZQtzgfF029Fzxs61dv2cVoKTliwUg
Bdi6budoCFAKb878PneyGyNPCEQ1dDjzfWldIL2fbjVnhPLZ1tNN43Qs3bCv4Fc2lWL401JCktTB
mdBCp0a4ZW0aDl4bLyO13K6+GiUFw0A4onqE6Sx2PRMOeyDhdBeUR+VNE1OkAd1OiY6+ztU8avWx
iexxZ+gakYzkuSqPnapSMoXbzI7ZpJJTrMJnNaZ04EurhrrZpVa2cYcGvGg9iL3UREEGGsOphKN8
hOynfVNjZCNm2XQbeu3qt5koRmxxaWX4itlFx4SC3zaFWHkEsbrctdjUjvZI2Dyk+fbgzjpED2Me
6sYvPZvMCDlUzHSiM5Y71Z745hUDrWEQ8TePpoJqzfewQF/2UsmASubmbWaQUrnmxEVhp2XmPlWN
5UAQhL0fOfGvd3TjYIcKFs9KaDqnehf0afkAC6ndVqCktkudKHtpVbKlEDnrX2ciEdABiAZ+kjEX
fk6EQBwNt309O35lNkkwZspPt5EkqJji1egLzSdxL7rkNmiuqzRGaXx07c518VxW1I33UZQOvmBf
ckEwYAtWvlGdLTvE5IjvsAxkMt8iT6mCvLPL76RFfu8W62bSO2OnT+gr2Lc1B9RCuo8U8XGskiVo
XYDIzFZ7HsQQkCOOEy8q252Xu680O9tAZkZV+Sh/og3c+9jPjVZuVFcqB2HV5rZwau5X1FRe/R5h
LjO2uJrq6KoW0PtyOK5bOy2q1K+Mod8vS5Z8jfvBCvNJQ+JBqtGwpVtVPdTI7Bdq42pDaV4HtwBC
4VaIvH5VqD36rOrll06p++/14NgPjtaa06Zw6Rb1w7wc9dTL92aR4BVLcmuiddaYt6bbkiYc2+0D
qqR8O5RYbgJYGCUcFgzGk9OCE6VLty88MpiHJudIrhbpMc60uUeW03zz6DxcaJ5CAzgvLK/djFVs
jPXO7ac8v+jEN7b32pfJFu6V5uFTD1rdqu6GJsMsqFf9eBstc3WQmFL3mZJ0OwLs+BTLUqVs5ClJ
7Lctb3EzRdY3MzFXGGGyzDemJrM7QpSrXZ/O7Re7ZX9FkyXRrzEOyS95gaqeYq14Qc+hRn4jevA9
6woJEKn21cRNEHKI/iJJXfMqKTv5IqRhUdttxmNhxcPFiM3sO3oy6nIJ3kG/6mV0Ozh1+aPsQIsO
tma+dV1W4WeLaueo5bp52crE8m3K7YY/D8LkrNuZ/XZGtPdkCKfc5pGl5X46DMl1pcw/c/Crr3rl
oMj0FhcBNupEi+T5IAPOhl8gWVgKkzLp/V6ZqCfPLTNZVmRhViPDqWne8npZbY8zpwrkkAZyIA0Z
SFcvmy4tH5UifZ0wJPsxszyNTBXRgIeyLtfql5bUo01uFyMyGdNp+o3FzhiFhE2xLS+rSwnM7dAC
cgUjHZdzFGOgzmu3p1PZoVUNOS7Zys9ZFn3tj6110HrbfZZKg3uv7t09p5iRVmoaPRWGIi9ZFItb
torZG7256olE6Oa17uvJ2UPlnzUfhm2a74fKiiwfaSgoYUWKO2Cbo0CBnE5f89bW0TS1Y3Yc9P5n
PLoj8RCudjl5rrgw2Nl+F7VqByisIQgp+fVSDUifOkMp9jJHf0TyR3WJjHOk3N7U8trU3fg6YzPk
Z2ZBxhh9muaqje0o6OhI3vP9/5BCTfyeNQ3trUOd2IjkcvSqrr/NEXNszLhInlF1GyxcjrZF1xjd
dbVRfTMUaqVZN3415+lh6fXO3DlEdcNuGgkyRM+8lzUAcD614gFhOyLmJGnae0stYEpFdodur1d3
y4Dh2WLEEwhfmfsksZ1LOj8zk0vbOweiRjibZnr8zZrpUglmQpDOCmD9eIIQpXEoWGKv/BqVjrqp
Y+/FnMzxQq01fc+fom+aqZEPZmrSK3bbG+A087d4iYbdsLZneW5zduV5y7gfWtqbtMDJrYnRsFNf
4aEYkfPiwAZ6TIeq3WV9ygfbeok/AgBHD2rjVlYsOgKJfssZ5JkJOb+ZyHI/Ng3FejlKG2SFiN4q
L1+Coh1dEpKN7NomKxklkMIpRm/Z3U4djMh4GMU96YgxO1zlDn2YPCB7L+8iGO+3DsrIjZ3Z+rWW
DMYvLSZ4vMpGRAN9Gh8jkfQ3wpqSy8LKrQezzjxolzMwnv5LJhQ/QiW2L5lutwMpwhStJ/UO0a4d
FmBkgkrm1X4ejOIBxyjpvpNAfIG6bN8W/WOMVxrMs2ofjVVZJMf2a+IJJ8zihBWLjeCRiZQcYsMb
LtnKOUcioOLrLm5y9r+V+NWDiAeVjoHTaDI6Nq5EMkI8Y5J/q9QsU8H69cTjoHbeUC3BvEBz8bHX
lWkOFLKxveu0aGMd9EXTTL5BniGxMgKuOg361rsWc1s8ihJ5LPpgb5+kZBTVlLAebb37ieyt99WF
rUrbGO0R6+93x+LUYEFvpGVtcUhqhtlftDw7lKmnIe7RQoiC2ZHv33p1Svu5jNkbm1EVh+wKiw3l
ju+dnvabSp2hcGesr/NIN2Cy3xyOIFO2XFqtesceCgG7Q5lI6V3tu+kV44VZWSiGG4NCCl7LmzjS
QlC90a+EONRbS1X0u27yfjWTqTzHfHpPUKfbZGPB8kzRNU+rqkaDPSesaq96BFmSei42tlzloFDM
PoEavK+CAg1z/mOHJUHGOam12lOhi0Fx23DEDuwPCsW4tK4Yk82e83j5ia3lXWXXXa9GEOma90yg
wEnN1ZmsiX2SA5WqQv2r4rr309KZttiqi83HFd5zlyL9ygGrqUNyOo3cUju7pvwIt3oEOgdezmTJ
yAbtSpXDZ4ndGKr+ru1zVySerm4dVE/vtGVabgEYpa8cYkToLyEn5yHeWLacDF4g/VO5rwYG17+/
P1AywGTIhtPfacSsNNJ0pUq7EAIFDTbgT77dUrLjTGp+Ynk8NSPhrCRTZE1AcrBOv1N+5Uz+oD6V
NiSMwUDHECkZk5ubIRqkollQ/ritZ40KIml1Vz0ynE+uv46Kv3on6/VxL0MiAYGNO+3vlsMcmzXB
NyjP3FKhAC+4QZquTx8/z1UDdnoRFHfISVc3GYykvy8yYaKfpae3oZSUbp0xYRcRO0Z0XejqEi6z
Dm+s96YtoQbt7uNLnxs/IGwJ4gZzR5v7hNjpWeakxbrRrkWSeVsbloypq1AIdhQVOJ4RswObMexs
P77suU+f7KwVZs/tQqj7+46NDq2ok3JZp8mKo1YOT6SxL2FsM2o9h/H78eXOfZDGGjRuwqBa1Y1/
Xy5uG1VDl8HlOmk9Nnqz5/A/bZvIUT+ZZU589+gtGDCYEnWTEzgTzWlMqwdB8T/vEpnn+L37PTbn
qP8xScam0hXaFSVldW+7i/qG1Jti0kgp/uPbPTdoIRPaYEsNVJOncsncMeQyxmobGk5s3ll9RTU/
Zor9+CrnHuqaZ0j7SqXx+bvJ9Uc3zpwiszdLpp7fs8CQRbQivHnyNTP7jNZw7oZMBJSAzKjKw7r4
+/3lUy+GGe9HOI7Em8D6+2q71dePb+eza5ysRqmF4p6Fug01XV4tdrs33fIzVfL6NZ1+6Iy/FbjM
8CAa6O/78LzMHVtdtmHN3vUKhKZ+1CtBo2wY09dEYYZpxKDexCjlN3CI1YMbGZ/NaO8/PQxAZBti
rwTKzUD9+zeYVt0bSuU1YayhbZIQTwNsas1lQRT6Ia/xjf/b58r1cO1jkYU/5px+e82qiV1tImEp
JjYo9nznJNpnfKT3Y9Gghw7EmtKu/l7u7cWaXNq8aLBAxX3Q1VVKqvpw6WT0Mj6+nTNX4iZWGfJv
NqJzMky8Lk2XeXarkKlNsGnpLozZeazb7Pnj65x5TVDOdTKugdWtzeK/X5Ndl7nhtU6FVk7dtsWb
4hZBlmNBw5T+8ZVO0+iZsnBE/3GpE4kyNSo7Km0u1aNn25jCjFd1nyT1xRv6LYaO5Wm22I9BZ4mw
jJlU99W2ib5AaFa2WEAxFtH93esdZbSyNSiAl/AZjxYi5qM0JgWXEn5SUpcp6DeCqKCYbhHnKrkl
kCaTR2copusRRNxeYKnABUvF0R/tdPnkRs1TLfbvFZy+nsoHAArqdLErikUxPNHzTLtEvnilUK+1
wb2fgb2+Qat1jgQZ0z8toi/tlMc7J0c5lU/2wbZLhNh0ZrWmzgO9fyojDkbSTgJRlSB33aslorBU
VnmDcm6k3pgajh+1maEjTqwGvx1056iA4gsmszJDettolqSr44PJM7iPinOZm2gZshza+sR8vfHi
EZVTPG1MJhiPp6UrnBvx1X5zolF8smidGWtEvGgoOFiz2PKfjLWoHBp2HzPPJVO6y4EMkANvfQrj
rM0qf4qMzxhv7zc8+PIR8mM3wJ6P2fzvwd1UyJxG9OyhBwTnQL213DZxKy9to5b7yI0lAVid+mim
Xnzx8WA/8/mymwMoAJCCNM3Tz7eN50FJeluElLnm18Eeta8N/Z5HS7Oznx9f6sxNwiFgNqLWwV+n
W0f6opw3516E5dDSFYGc1VKu7bvfpKmD3eWpG3Q02Gd/1Cnaf3zxM/fJvspYMeycDN6Z+J087ik7
CREi2Ez3zSge4ylG6pF9mp/y/krmOklpDgojuF3v+CcDDqBKy4oQJMPLPCPUBHLZ8xUZxr8epmw3
EEwhjOL0oZ6mjNRdVfV4Fgt0BTgVFpvCq5HdjKNl7yg8/fi3D9DEswEFSDMx1Funy1acFrUwcSyE
yGqMUKlnUdFDpKfTFUbefbKVev8BcjG2NmwNwFkQEX3yPaANIV+v5M4U8xFG80uzuD+yyXiMR/uT
Pcj6Lf+9BeFSHEttbo05/13cjQFTQCgIMbClbA1qpV5FMppTDIu/iGHNnPhsN3r+imuElLcK4E7T
qxREkW61XrHRhmPu1W/VjP6zxfXZI5P1k17/hFp8bkSy8TZ+7zq44vq0/9iYWsAHbBk5eaj0/XEu
htA085vUVj+5zPsNo4kvmqMhYDx2H6cFhcFVpzTljw4HRVceFUeYh3piRfx4HL6fRbiKBoqKmRn5
unuyZZwUfRJZpuVha1DRotITFFn/yxH2HY4yGuruEhhz9cksqb9fKbkqE4cD0AjqyumnFpWLJFqP
YoJnzVTBAY+w1tUoZSePLv1CBpwPH77QfaXCfRQ4i1fT9lKdPYHU8aGgj7zDXvFILmVz75FHi0kb
y+/vbUFT6dYFsjj7ydNHO4xlZ33y68++GNKWGHEr3vP0xSBJSAo6G0VIdVpss9nLjspEnfPjF3N2
lKGrpKTkkUpz+s2WWBpsAUY9RNRc+FU1rAERj64jP9u1nPlgceKtwa+2jfHoZABYmI9E3Qgmoqk2
ELJEyWGy1Wn38d2cm4GgvVCGA2VFsWN9pn98M0um6lPcKzniITy+g8MyBWBJbrHpfhsy89/volcQ
noaxzyGNFYzO35dzZWoPCK5yzo7Rj/XZtal9V7bRy8d3de7jgXtN/iRPkBs7eXYor4W2VHw8pKq4
t/nq+dYi6wfNlmrXxpb7fSzq7EC1sPtkqTo356GIJTWExff9oYfSqZoY+A7DONZvpFDelize1dlz
nS0PTNefXO3cgOfYQ0avycnyXZEMRzQS0rrLQ0yA+R5OjXM36tlnXsaToMS1tMEZnIepsxzhxDw9
8Hu9PvWYn/PQ7Uf1OSWNaaegOPajzBhIJe2c8SnT3Ap/jhxumlnk11bhGPvERdO5zLVNYzkjQqGB
BFGMLnqMHqvKJyvpCSj3nx8J6HX9Mg0ArCevnAAV1RrLktVmMmkTyOZNk14VoCrrDqnjvvQT1Qni
u2hiCCN9zsehO4Be+Zqg6FjsWh7rscSrAcHRh9Be+17CfXw8Ks98a/S02YICtaW4eLogFg6/IZ3Y
buMa+1EvmtwRLr2vogL9yvz28bXODETtt8bYWgu17Lr//tB0bVYhbkm29pH2Q6XgsCkt9a2bCxGS
SpttKZXLT3YYZz46TaNjx46GFevdFntoi3lq44rby6zXJI2VQEe1Qx+jXXwDkstT047kJ2piCP/9
vWoaVUwqUmwQT2dKU/GQG7pdFXJWu27ssaUqXdxRjY+x/sfPs2t9hnM/9ybZshlr4hGnX/NkGuNb
GWVnNlWoqHETzNqAKkEY8m5svDIsbQ7SH9/hmTWHG2QPhQ2Weu3vL/SPWbqMWpy6FY92GmI6Fyau
SUD+zYasDOf/5VLAt/AEsmGEGvX3wKkdM5Wl4IimeZW4tYpm8VtH2hdpr2mfTF/nxiisL4YnTN21
Hvz3pQYkcWKhMhB2Zf/YJ9VPy2oeC0xXwGQxSfZC/uvDERMYpguysHTaJ6cfoDbRa9O7RYQLtCe4
AON928N/pQ7wyYXOTMyU1KHUrYhhbBzr+/zjfdXLiAIs4ghYxNZLDOTVXZrHT4aEwZ9xsqH/6xrr
GP3jGp6S5ZmJvzlE0K/5ZprWR5JLrXu9twklLIi8SWN19K2xrTdgbOKnamwdxEL0anu3zSn+9agh
RUqnF5vlVjEgrULPKIjWke1xMc3kTvfiKRDzEH2JalXsS4K9Ak63c4AMNjokFjbYRZ2mW0tr0epm
tO/vFw8ItSrIkd5VZdfuQcpFHgeoKb7JCpXdYZWmJPak7U0yOclea7v5UFhINAcjKa8GUspCYEeP
aZV3AU94pWVRN/Vhn9Qh4kS4ayMsjqgn90gu+QjSzEiDMc363ceP99zYXEPaNMaJQZ/iZGzaTQcP
zmZsIhN+ayb55ib1jUmKjlFW20gZ/3FgYYyKf1a3/3lvHxpp1hg8a93sUb6nIXRyPSuZRWPEswgl
UTbrPDbq+WGU4pPN6/u2Gpeha0jhjxoBrti/B4055YnRTp4A8Jbf1TVR3khAvjf5E01ooHlK0Fv6
V9LSPzkyrdDVd4MVBrBDzi9LxLsjvFeXTVmPFjURApdeE/LDybwylTuMLiqwzsLjjNNYZbSV+dBs
CoFIkIA/JvJGHw4WKn8rG5WDofbKTpOmCCKEoQw4UicnAhepr3+zNKhO44QUEOZLvPGkZlN7cZZN
rEUPem4StbhYjZ/LDAyQXOoYjrAlcBDWP/F8aLeZWyz7ehoboNAa/7xcMDJ3Mts6iqM/N1CiPnkV
5+Z0G2us49GG44Wsj+yP7zdVO6sU+SBCVb7NdJf8eVT3uSYH/+ORfG4u+uM6pxujoR7KAlO0CElC
VwMc8n1A+sT244ucWxBtgDX0Fei32e7JqqE2OgQogLIhTSc3mKFAcBh/IXILTX03f2I6O3sx6pWc
WQgoerfttVsmI1HwrSiJXXISXfYDjHMUoGipyV7/+M7OTQQ2ZX9WCyx77za/xTwbdoaKKmyz9k7v
HHz80fxSFe1PcK13ZWJ/8iR/h1+ezutrz5sDLBIC57RPs3RA4VyTfVo2FQkuL107uks7wr6yzE1l
KElo1o0Mptoz7lM1SsI5xtQQV6m4cmM338Gbmp+w9PJFYUQ2l0+ex7lhy3s2KCNRvyU8+e9hO04R
iLuEbc7Y1D8NL35O9OGhMNCRfPzcz15nTSlhRwkM7XRz0BFNmtTo8UJOojXVHPkGuR9OSd9+spCe
27ZSnEK0AWQafsPJd2iMHg4OtJehxDOSdEhcR3HXVtYxc7Wbomoey8L7pFBxbgD/ccnTDWu2mAUa
PbUMlXHax331E0wR4nb72FbDJ2eO38lCp8NpjV6iFu3QET79/OXomvUyOSXTjD5/lUn9CzCGHQwQ
JwLKt3Gg1PBTS2bkbUrs3j5WtFWZ2SL684AiEJxBfFPjdmGv41jA1YbPKJHtQ7x41cYFtUVIbefu
Jmd0n12LWdO3RYdgSukmAGNrabPSf6mjjp0FAMxUq1+zqr9GigP3iC0f8WqjX85Guu3LWX+oEV2z
2OvWJ6Pp3FfsrU5dShyM29MGLCzQrhP4E8KlXg6LXDRfquaLVVsX1ExfZDqPn1zw3CtenVkIZRyK
raePvc60eG7YDIUpSD90cT0kgYXT78YACxn53apJ//iD+a2dOHnTKGZ0bpDPhWPmyQk4VuaCLmlR
hnZJslQy9gB2ElAbwpiti6QqiudaL4Fimygnf9sF3EQWz4Qly61E0rdXxhHl+sc/6sxzZ7OxWqA9
jIHvjryePbul1I0izL3Y3CbtbF+JhG3jnFUwXFuQbugiv318zXfoJeoVqBKo+qyztvPu7BsTaVFH
A190t0RIWQGS7RCkGrsugh3sOTYxnraFctIqtl7cJsFMTwbnhaltPv4hJznHv2sSqy98TZHlmANT
+e+5UkUaYZcyLfEtZwatkdXXkBrFcoe2WlgXPBnnAHXEusBi1QF8pIisEVZV+mmbDLejMaq7eY5U
ojvZeOtyUV/ZFot9MjKkcExBCZk8i/TO5OeMGJspe9iadpZs0QqbkD+EDOHhONuJ/IcNKahg8oyH
3BDTDZ8tJrSZD+ElcXvvWKjOF7Wf808O5mfm8JXHjQfdWTv0p4Ujym1Z0UmD+y/y6SFBlhZOhC+9
pJqS7D5+1ucuhfAarQFudJaNkw0ITaemKddlyauIaqwbd3XzTXV+9JIifvn4Wr/f2+mXtlZ/DU6v
LIOnx3+h2AWspJTDAfQH8EA0jDF7Laa2j2qADsIptAutUqNbOenjta4r8R08Ki8wjaLeQz5u/7OV
/P/4BjiiP//nv/7vpHl6dHxT/wclsHmTb/8w5VcCxf/811UqxM+ukhTP/kDN/+f/+gfh4MKTd2kN
o9ckFYaaBzP5PwgHz/lvqnS0QVxqWhzNbK71vxkO3n9TGzFQg6wbXt1ao0j/Yc2bBoB6j8Lzqji1
0GZa/4bhQA1rnSX+GG2IdRxGmcP2kx9Ik/BkXjfgH5WcedQLoSpV0vT4w2xlAwgrQvWiTfU2B/NQ
+bMx4M+eOMejBK4lmYJTAfKqXFLhA3/urmCjmF6FLydbXqalMM1nzaOnuRk77RvIs/ipnIA1pbFt
vQxwt67QhMvbhbkm2qVVRg2tQq9wFY/8S2wbk1fvlSyhPyUzcYHgZgnLCTN3K41vygg69UIFCQ3c
2NblJZHupngy8qh3Ljs8a+DaChJggDuVxmptpzkt9G5CtV+pPkjEHUmQdHrzbt4YrWoEiWP0Xygr
jsnk90DYr3IjBT/UtJQFdjnv9oFVlcQxQxdVzswepU9aMqO+TSi1Bm1K0u7BZI79wb6mebDNXj90
jkz2+pThovYIf3PSFSLfpPRABl3fZ3oKLcHIb+3MibKQ/8S4AmgalTCz4fNIin2t35qIrqWmvE05
4AHiJMrx0HaOEixwfbdIK7wpGIDVbJbEaaztYhLUpqmFdTV41rTVZO9oh97zmupCLl70vJSu81A7
VvTYyll3D20kiX3NutoqIC+ZXRNgIspeh7FNqNboDpnIDmGsbT34Dar6o+1VxYWsHZ5lX6Ik1e0u
goM+z+MFOLLYDZS4TrYOifD3jYjNVN1HWHXDXAMiLFt2QLocWZjHRWwcdyaz2YyabOfOURSaVam/
1osBTG3plOXRK5zC9CW5I2lInqNbPFOA7cVTvOp51W0vAFApW4TqXkdEb5/NaneAECVQCGWFlWpv
cQffhjeHC83i9L8tOzPQ4X1d4z0dt5Ma4eTyhHZIhwUPSWRvPVIrgzyvxixILeC4JoEr0Jy8NT1a
dq6/SnzwW1g6DGn8FwhswHgLxXnMJyC6ln6I+/bKWj1yy7gQ71Ndm81CtreFlWuCuOHkYifsvHtS
lORuonzit1xmFy8T3IZh/qKpI1ZtJ4120TA/qFhdMPdzjAbCml02paIecKXlOxk1+tFj5fXzTuu2
ncIBuDSnFPtkUe1GtwKPW8zLQcU6yQsq9CeMx1+FJFS+0WLHxyevBMRkDrtKoMQ6UjjIDl06fmur
tji2wCIuENb1m2UpUYcBecS5HHRm3e/Mpeb5KJCvS0UEcaN4ik8OVIKRMvlpLc2rM2nwnqOqpqhC
opdnttCC6RHAoezn+BJ/B4d2cgf2wOceZKpgV65SzR90KwrMNtNu+fXZRWbNSutHk6wPyMT7n8Cg
5o2LZWrn8LGFGC43uVMb+AYXchya5iBG66ExintQD5eLFu29tldXNsRjauOTUjvv6MTjfedBl1pK
feOq8zYGHIyFiIT1wXzqmmbvztNVhmkDGGQ/7dq6wHYeLeyYIvPZNigAYZjpNlpZ/CxMaG66ILAS
TH//kCocirHNBZ7EMAPnk0kwda/M1cadkaKGz9vTfAoN5h0GcbEtp1YEjjeMjK2aPTrvw0bfVnaB
Qqxf6LbF98VhrQd27R0xeqIca1Gno5TKrhNPZpCb2H3wVWh3cdLcDRiiFJebWipxPblm9lass1ne
RwSUulmnXNS1bt6nemMfq1omAS+s3dUc7b/gKn6FogLAWp9+JbLUwtjpUDim5KfRLKYEq0TesZ9J
re2Y1u8kVkES3G3vkGfOfWS3d+MgVWyzjntRZcroEDVryxfmlX6jD040+LUhs+tMx5HeEIy4V3lR
O7Vq+msrtpJ7Y5q8q3ZS75dWkbjfMUTGOsAWr7+Zp3KHXwYcQVY7iEe6+w59PE9oJbCq2Q5as8HP
q8y3xEwheyasDg3ytlxDDZXJx0Lk9k4vl+hhzMerWmlaEg9l9uQo2ZMFr9QvlOGtW7xXOwYZ3hNo
X2t9TSG4AFqujzsaBIfKzvZkuUc8xca81rW42Y9u+11g4tpaxLavp93HGi0IAzjn3FkmxXBhNaN6
nWjGfe8Rvtolz3aODVSHH6tSM/GZabe24n01vbELSMcO8nUurRX31u2MfZdm0/3Eq8PmP9D0YRp1
v+ZRrL0W6ME3reHwqSlm5OvOcOXMwxaP5xElmtxZQ6NfEDTk+s1Qg4qg65gE+Vy4+2Lql0NSyZDz
13FIo3wP0CwNYo/+Ywp2nMWsCJaIqFp3hBaJj7c3v+Mnlit3UHGv50U175JyZe45bXMF1FsJ5nGA
NJFZyTdEKWYw6v3llDasCWPxpJlDKDC/e8PCwpp5JNC18gEuznWTOuX3YRII8+bXzMmL7cD92BPx
SgEn3PRimKGLtqW2M0Hr6kEMjeF6wocLLjVq6k2/JNqFlVrxblaM2e/62PgSVX0NzkjDUau0oBO2
bs7MNJSGuI2VocP+3CZw8ljXauJBsOfg2qYLVu9EX/eXJGNHQarrdej1KnRrQ3lKlHFdnmHiVrbn
K651ParUZhVRiBs1rgdEk3NhxikHm6y/F5niHrwuX47TYDyZk1p/o7uAATkqgcPsoFjgHTcKjXaT
aVYARlln9e0gve+lMtxqJL8H0hzlfWeJ21EoStDk+OZmrHA5R5iuNdodzqzqSJLCi9tRwJlSiBmK
Jrcat7fRwd5+ZXo1w1Gbo7ds0drtSKHpgDBW32bVkOxtiHm+i684KHOTm+2GL15MFVOornKFXy9/
rsmu8CnDuL9sOvCb3qp130qM4q1ynfnBGRWyenv3i5FbdUAMivMM2S/dKJGtwitJskcYoARmjep6
7OVYaRhTtZnM9SPihWU+BHv4gy5Mx8zj58VtV27L7Efd5t9mVXHuPU8ML0Y34Kvtk2tYe9ZmpnAE
QqrWYNimdCWDpW5Nv1bb4qJblgomY2+yRxDxlaYXocyjPIAlDL+u96p7F/wqnkQ36e8wKrrh4tjN
i7J4IT6Y6XHoOKhD5wBc4YGmvyQs5UeTu9+ZnYtdA7N6A+Snf0oz7cIWhrevvXbeWKOSbqPaZoGg
rPW/qDvT3baxLl3fyrkBBpwHoNE/SEqyBstzEvsPYTsx53nm1fdDV+orS8pndQ4O0H2AQqpSibVF
cnPvtdd61/O65BqAPNL1kjlCHsn7DJqig/Co3EVSTct3U4+7VO2tiz6XBkDw5Wvio+2D0BOCSS86
6Y4FEl9apVVgpOhNHyQrNfPrpZqqMZtXLWSPJdS1rQ/HaZkQC34V+0oZgcUmJn0e6qjASlGklyzR
9Bf6piF2TDNmxAtKwIL4yk8t91xGVwVIxZy9P7qN0U4CPErRzRT5yuOgovDeZhUIMJC7bkrk4QQ4
I/kBqTYJlOy2antjGaedf0e7eFNJlwRaTgqttrKmtS73P3JP11clUEI3bQocK8hDrL2MHutp0Cyb
TXLFU9tokQqYIOwKN8nzCCBt+9Q1auPIqFXpsvcUmplzzGq9kv0vzrFEyiBKetjLFaaUXCgNksGg
irpNBsbMq5R9FETKQ6jSQ5EUurkNgzTfRg2gw9iw7sYpWCYdDbrkNtSVKL20SUDAFEHbjFLvQfKr
1E5K2fVwYHXBt1K11CrbpL9kU+ljtjBKcokZ8y7FRMAmEyA5uZAV+Jt2rgm+iuUE/iRdMR2sZ/oW
pzh46i20xQT4S1hl+ItaxcOQY1OApBXP0TDdIjYfXbQrKX28hIZJI0AW8I2CPTHJ13mu3lqoQlag
8l+TrH3IixEfHh3QU8o5RW40II99hqtB0biFOtLQW2jVpVCBXqsmQf5K5wptukmaPgwNPcn0frLV
jbT9RBJN+0qOsh8kDfzOKKepGjJaWhbDEl8ZywlzL/wRV5ILMAlgCh5XiyHR7VGkBKoPpvdgSMmu
DFp1X6lW47Rl9kbwC8EzqBdSNOVOIMQyj7S7GmDPk3ps04dKjeiVVVt/WaqZtVCp1xB0mzR6CVFy
iTfQXIOK06UlauVeN70Xsa6opKGEXwV9PNyUoyEsrVqXHDKNRD1SYV2JRbTPhrHdy2LupDlYgamu
YqxnxXEvYyIjIGxDX5MrjtF1nW1YRr8zFeNHznkDM41H2Zye/UJfGVLd7jjmjtyMeNkn09oz424x
CcIqCd4Es0TBpdfiTqqj4qKMq2uk9viVBCyPAJMcyKnisig43nZypayUplvJuSbZShRt6QtjA43E
jRibD2A0Sf+F0/NgtK9e67/kecz8yZWbtrk0cu8h7ybQNUPmPwkCHO8WQCyk0snxFWM3WeZ3s8jd
yrLyFQaQuQ0MB48m+K/0zorSTlWLm4giuiPUkeg0LSgSGGe+uI+9vCc8E65beo1MO06HiS0h8rhc
doLSFoUiWFIFrNcVM/hprIKfStwzR7x+tANFriu7VzGEgbSXPiZ5RBE6DKUUoZVMhWfIlYQAL68M
Vw6qjA5huUGdOpSIb/R4FYWCXzmFDMPcyeOmeJR7KXSGHgfxSivKh741sQwGub4mqo7XFkCXlWpl
6hIrb3/bi62+pMn0fqwQTVAiuLLMNrrOQkF608K63U5BqG9wvKku5GSMNy0eK0swY9W9mo2UCCr5
mTN8dBlnKgd8X7yacJ93ujr3d8pgKE4rydolJWOsUCaUEkoOHj8COrDsDFVYNpYBtRjWu6dk2arL
FNX1B4xrUtroAYU0c0M23kyZQveUikhWLyJlIQeJd6VLjU7icXzBeMiyU9kAWptwxwhq4ZhRX6Nd
do3yAH1L3+2lNCesqAODvdh6wioPACS5ZTdKg84WCi0jDKomt4/5+Nrq4c1xyKLRnuma4hQjA4cn
2efkOPQtMc3GzIvow0izyEmStFvOicsFqznQiFTLFgls/AhBAYcp87aNBHXFUZiMizJEj11sgQDw
VDG+ZKtmF+o5LezH2tpSVzHtAtWHK0OxA9CTOkLH8SOX5HJrjLUIfj0JL+oYYkZVQcKBtCVum7hs
NnWuvJUT7lBWApyLs4U8hXuJ1X0B5C69jioeYz5DHKwYZ7ck6R2hFyRbz8PGjUtT2PZqdB3K4L/i
PL30deNrblr1ivi6pBLJ9K+HYZlJ4oqWn45+fI2zDJqG2VCFjzJb2Q7D5ueUFzd63lyOBXyhavTc
CacDsgwzckXJnBSYst03AZcHrllXakcMBlZlTfQuqF/QRREXGkHLuOl5U512LqSIbcMaiQAFpXH3
0hnRCy4VyPjK66HJh3VYj7LLEXLLEv2VokC2BHO34KjFTJbodm26ugf2EYp7egvklTn0pFEmNl21
AQVWSLdjJKzNqF1MnR47ZYljEwedKftWqgJpk77vzSWAwXvWzlsZaCBX1DWL+B1YZPaOX3EcbASR
5DB8bjICruSF/SZAVQyTInvJmty6iXyBB2lqdGuUgasPyvRgSuo12mqcxQBNuEotLlFLG6DSqoiC
Ro5dhQ6+HQdEI7pPveCnKZX7epK3sak/K5IMGfG5kTCXb8y3asZAi2Y44m49QQtMLbeMMkeKisid
yu4Nok7sJEL8FJRCsChVeW6jE5xYhtWSTCa5kglapptl5AICaSJsiTxKeNF1FbBAO3Vb6YNTwD65
Al8tbwRi+sIefCTifcehvCvHir/ETl50MW42YlEuMszJKzdoDLsv9W2Br1YFqB3IaUogFiftkiyO
T0dCC8RkkgyMXqWxbHcU+mnOxALLsqm4VOswKb1rk1WtsfNaqjRofZC+TICQk97cC6qe1svUrAE3
V0LcV44iBaTadM4II8uH3IbLSLWkUrYh5+NKU5BzAHov7lrKCy91DB+zwZ3RqslY2O9J6P/X+fr/
fSDl1xzRXTXe/vSxov2YU6eF7NM8/HPyI+x+1ic/8lcS3lC+oE024R7TnfKeaf87B2/IX2YvGpG0
N2oDRKn/pOCNL4gUlTnVTq0PSs7c7vErBS+IXyjxarizUvHlB9E5WX+ShD+UCOAYi387o6AQYLeh
kDcXnz5KdUayRnrdiG7Y3Vr6bR77uCM1s5N9khDYVFW4lawzkqm5YPVP1p8xCUukGQ+N4nO+wKOs
P8jjIMstX3SbMotdKbFaZ8xoufzwGK7/+ryPsrN3v/uTYVSaj/DGlbFOmlWGHy5N8rBI5EghuiQx
SF0oCwUiWWUP9aIdERU+5vG3mIYKlfYnTroktUF1OEDXWdNGf10+CAi1jI2e7AvB9XAFa5yG2rpk
i74DMiGDYFYQW7MCgLMiPnQSiX8WqWBjwbGfWbv5ou+2EIaR0OrEayRRUid6jn8oz8RY2uQIwgLx
cj0to9QdX8fXsrexNUBVr7IxA+AJp61h7TL/DrcYjroLtXCLeGF0F/HkemdknSfzYEYIAGWeS7pz
5YcZ9/Fm9VVYihJpNbeUAdqJ4FUpxfqwpLrbWIM3pU3oJcdJPyOs/t1UUKG+zv0maGGOy6gJwDPY
JQwrBvmwFKdWsjOrLs4pRWahy/FUoHGRC1PoNyHpeXh1XS3Do1e9yQ2MdUe/r0FL8CqoL6Hk2nn3
qpKHY6PXq+c0+1one0m7SnOSYZQImP70skfOQElkLd2XuQOitLK+xUbvZOKVIW8kY4vkMwSVhxvg
eugfR+VBT0vb6B79dj/EL90fSg7/eoHQXwB8QcQ5v0WHl1ONgTGkRiS6VD4k/SpPWge4/jKA1zuK
Tj6D62ATa/QdG2SOhtxCKnuNkSgEDNcTL3LgW8VVKkKPxG/vWQvfhGDdlaqbGINT1Q+6j3dbvSj6
Nc2/Qesa0d5SXU1hz6oG4sQbvV2G5OCN9q9i779Vih5KKn5dFxpR1kIm4UlfEJUTb+gBcbpJp+W2
gpVHOJiDG5teRP6VXI1cqmfmvST9Zmqgl9YsauuQA/Sje4n/fBpg64uYUpUvrfA5CWNvH2jqrtcK
FHgluK8wbi9y6olOi40temfjjJhifreOZqc6q1qgzeso7o8XqlyBDlfNfoYtDXfOJO+UuiJfn71C
xz4H8/jdWKYBvl2c2xjYRg6njioYOESQOXQxGBxdmlpRjhlL08sDnrfYLT9fg+dPO74ydIw6G5U0
9/0fSRdgJOQTRZbRlRtll0fkarGyIEQha4XHUvUV+CQN4ogbI/PMK/+bhYX9k1Yltm82We1oXxuG
AYAcWQzQUhjD9tSdAHXp/pk95jejsLHTWmbM7SHasdpNbUUsxLhGIj6/stus9BfId8cz8+MIwPL+
Xmg05c2+8JTnxPed7sNOFodKnim4S7tWlyzMkV7dpA1I5EmEix0+r0l0lQmx5gg0qdhC059ZpH+z
N9CuSW/7XC0iXJn//MPwk9Unjap3wFXTiUclPpeNhfnm2A0Lsx7Hja+FLjP4zKi/WQxoD5RZBuDO
iPJxZGJRFza0xJ9c3LDiVSBLk1Nb0UIMn3V8vYipCWs/n62/HZFV1aCNAmiROC8VH66TA1/s90Do
XGR8wNqlnkU88KAeTORRQRIjhJnPC58P+psXkkqngU56nkiWPn+pD4MWXprXTTdgZi1dcQzP7Tn9
6nZW/jaaypnp+tuxVIhavPfv7VqHY3kqzi9xzFheUdDMGgoL/HkxP4g4wo2CdOYV/N1ojCRaNC4j
3jOObqeHyZufMEHcuH3oRrm3MYwJHTwBfchx6pnb+Ls3kXtIpEcT2ryQHl6aIvqDTJMGK03Y9w4l
+t7R6Jg9M0NOLwm2A514Guu1SPP3UUjZ+jODyGIUvMtVtP1491BPAEGIau9cP+nJ2mnpjKMiwdJU
fXZVObwixJVK28MRdS2V7a8Hs3PRtiTK+1iEY27ZIhLDdR37DvbhZ/pzj1RgLDiMrc8CMAM9NAv3
0eoZjCNEnR7bY98MX6cqe6ijNAH0gW1xnfdOLJYuktZFG/TpsgOt61KXfCgp4Z95qidvJN+DlCzt
mciXiUyPnqo3+Chuezw/+qn5IfN2LDiOr0aqibGMCDwUpvZcPDCHggdb1jykZBEIIFOfCxKHtz1C
XpcO+Ca5CgVR22w9l863G72kWlVaKm4joXwTtqQ8La007dZS37LOWjTYcp37JvNIR98EDIXG6e/d
4cY6OiaJAt1yyDI4msVTuwhT6DUgUzZiVApfSW1fjf6AyRhUJLLalOgG0NWdaG6wXt4LahecObSd
bAIcODkkIkKcG7+AVhzeF5CNLYT6aHJHqwBITPM8q7FTZqNb9hXZeznYpEXw9vni+K5tPLwHwNgt
GaQahwNOu0cTUSYPKSc467mihEt1+tZxQPD973nxk3cGVzRyZshWsgX5nVpfWtPXVN+r8V6sn3AV
a2G7C0A392FZ2Gph34RX2ibpL2CJu2nswPdpOzvWfsqqSz5ZJamZ3HmBO0qLQl7n/tdofOwCrEJv
evKV9ZlOD+l9/Tu+tnkhATQmEzxrRzNtEnQpGuiedqPqQhU3AqdPg0Zu8zrt/WVVP5aZ4XT6lTfe
I37yTE6t92a8BZucBhxhtH3Vf5V8Uu/ljdqWdth819tVY5DFv6CzvshXZBxHa4nGRFunJrwebMgc
0nFkwHysua/9flE167wmob30onWi7JjZGeVL/4ecXHbyVgFrkV2q/fJxAK0hLgzdbfUbRXKHwFW+
D4+JvGybb11wlyR7kvJau7M4Q2l2/qIF34fwezc5uvDmB3eTulaiJQ33VgttlKTvYrwdJfzTbLG/
yMhxjdp1U22h90rlQ25daDnz6r5/jSInDW9Bx4f+CrUAoFP5waDFTrwOpj3hOCXHUl/W08IqXMNa
cszWlG3h3+CnWCN5yvD77h8M7w5doWnsjA6QK5qV9RyKVghdjK1JEQ6PkMe6XAyUm6ERNa6fu92r
tEMZpLdXorxM4zVe5CRnU2ETWftofNWl68CLl2GznrqXNHgZsgUg8qy4BGyoVksjLejki6jpWLap
PIv6JQwyk9Iwh7GFN2wxTcazw5sZQU5mntnhTxdMTk+zOzSpJRBl74LLD9EE9RgQUAZBU5Arpi1J
0ZaQMFqQhv3WYSzgmKzrZ/bEk52XngN8CmeYB/w1iIuHC0OMjQOWQXOMz384adfBLk9wsfh8JaD/
82Q5JPIVCcwgVpoznudwnDIctHIUjNHtu6tkzvs6unxDiSCjKP9a6zzJp6K6H9vbQf2hqD/rEkEF
jEtqBbK4DkhPZ7hk2GRwp85tzYVQXDThQrNWEJcNOXBIYOvm96iV0Wgsuu57cKNgXXkrbNOaZLSN
b+INhxZVtlvCwG2z8zfGJTWDgJ7/bXPZ0LOJ6oMPLx1rpV1W+/JORuqFH+ToZKGb6nZ+Q0ohtxDD
rfx9l+yKFvbvEunLWsE0JbOT1665N8M7BJb2+IbZjLjISlduXSF3eekLTvFjmdr93HeufSumVzrg
NW9ba45ElW/ch/VaqJeW/72q9kVwIUsLS3GH7o6MgGnYTbxohlU7uV1/qZAeB5oNh7tcquamrh81
Z2xuvInerwckfbbKW9ZJT2aKEDLtN4002R1dULrwrJq0aF0pNekwPcNe+RoqcN5eGMpNPP74/Imf
xFqcGWnkJ8fBEjn/+/B5Q/FLjLJUed56VLpa2L1qFUpdPDG3E85MZyKN340mSTNrAqk9Z46j2SXr
mdrVaj+6Wa84kUoWry/x8DRqT3IzMzoz2umJjpQvuShqY7BRRQTVhxdXxbWg0BNLUcU04U2nHXYB
ilEt4ym+VJFR2HpsDEuzjB2vlu4s5Lhntp/57h1tPoTJxLJ05XJ/39MiHxaKyCjyoI253mGCURwn
YeRm+NiceWt/N8rcBK/TTMdh/PhEVYn1ZGJkNrhabv4IaZVGqNCdO4T/5tHx4RBfAS/PT+5oH6Vo
0ilqTYEqNdCtTBUeY11WkqkFEm6Yk3zm2Z0GQvNYJItUTdRIbByFZRFlYspB5ehWuV5eRMLGEkmj
cdqxG5puPdwcHIOO6jML+/FFUjZDyw/vgoYb0lXHvYlm4U2lNnSdq2T9Y0G/uyOal/L0UtZ4v3z+
4h0fPBiKYSBLE5Sg9znu8I/Qyvk67EK3x4zhku0VS1jsr0vrQQlIpHvI+SrXUMJx+fm4x3vXXBUw
uTRqAzP58rilSBImBR6QV7uRx0qLPRelcInCrZFpvWOAhZgE48yQJ++hSfOOaWmcdgizOfofvYdK
IEqt2Rkk1rVC37RCdSkCXTf60RkhB0GFQnYSIZpv23I9iJN05v04faogNhiYvA7RLQe9w2UA4x8/
F2K6Da2kJM06UvlGpOGAHGA2Tdbt5zf4eOZysbyLbNIkq4ilj4ODGXSHjzy8GhGDqz7HG16lV72U
ArvA3m3ZmuZTk719PubJQ5U5xJK8mgGmMmWroyss9K6ZCGQzVzSHyilnkZzhablbCmiCq6J9A+kX
npnA76mhj4sb4CBCH5IOHAIMEoDzGe/D4hZqtSDlyFnd3LyeQjxYrIXo7czqwSiVqxZ9kogEy+jx
DcmQL4xOUazFdMdvOoGukKcYd2bhIqhwZHsKOgBAxVLIl6Ho21qxa/NLfh3zaNFbHHnR/VBD5e9a
xXUrPfAZOLnxAZrAZl8vk3j+USFNgTTtpvzh85t7Mn24ThpooCQpZOZOkAdml6vo/uPMxcnvzusr
hJyF2jrFAJ9T0wvlzGw9WRjI4TBz5jIKHoWQ1A5v69CDExmCNHQJCNyxTWHQlIhV00JeJEnyNinw
hmoxvMbX5PrzC/3tyDDhifogIJEuOxx5kkIkLwD93TGKfwYDXudGjyl32eEUZIlEUfXkYCUoT9aZ
gU/vMJdMQpCMOcEBCJ7DgVs5jGvsF0KqlOJqFP2WvLnBYQsetlOk53ayk2IE9M75vkowvUVILsf5
8kQD3qU1E8Y7SU2hqnarStcv8Lhea72O5VeNEsXqsj2FMkwtkhoNkn8u5/KeGj98e0gAUQ8l28x3
oRhzeM0KfToDQsTBVSSoucm6FAUsAx8k6BX0+9mtGi7E/oGua8m/7wSqp1RYQzzI61WWrJnwU94u
YXBsG2Exxs8YxWBHAScLrRFORrwg2R2MRKzclqJ+bZVrDvacQ9N42eJ1WUD+aaKlVz5TfEHzx8vE
r7yEIDCcau429tdT8rUPUU91xMQJukQG23l8NK0Em/yP60M8Em1++qwjFCmpJRzejQ4JpZ96Wkca
eh9Kg2/TCd5sEw4idlNIiFlFO29zzYW9dpOj+LZlLQjOLGgnC/dcLEdGMBMgidWO4T6ip4VNOXEU
kLoEQTz05MGkBab7agx4qoXVuMDzbfn5K3c689mJNWgt73Vh1tHD607MBH/TCtcfOmndtsUjd4pC
rGVV0iKqeOYMSRGDjzuYdKjl2R5miQTDsksdDtdnbTX1Qo8l1o3ymt+ytohfNYXT0yL2bzzD9cYF
vxVes9Sh6qFV0BJ2HUmf2h7AF8ODUG3xYdr66yGjW8ZNvatS+8Gv7fCtta4w7o3otZGWAl61RoWr
mfI8tHuDKTSjvEixrgvcDDUbJVYm3+bj46BexMGILRIpciaek4oOByN+LZCO6Y5e2hHOqiWiIzcC
bVySkCH7sNBkB1GPSZtZi1GUW1tuDGk1XNWkMtAICxeltsLYVCntOerGodW3s2vlarpuUJeiB7s3
vkmNjQIhiJ1RuJCyC5VuEHWl+j8ySATFitzztLc40nUO9Q+SWvKdPjcNXFSFk1h7TF6qallFDj18
EY1beGVhnCtejNO+mJwGmzlrVfsr/icmfla2muTV2KxpEMN0F2VX9FRjjOdvpMcC06fACXbyfvje
v6Vb/UleCbvsJ4LjLtYWvnblI98bd/nshtgtY+XBG1+r8qGIX8P0JhUc0gDSNSgaX9qIliuELsJ9
60dwOZ1ZoU+2hnni0Dk6O47PVY2jFVpIpFFN8f91xXp2bbUK0wGWfNEpNRqWQQk2E+3vmL/KvitS
zV1//pacBpDvw6MvmYsciGnmeX0QaqDplFupcTUoE3kV2SPJyn7sVshkTZ6WRi2ni+lV9HoEAl2a
/um5gPF1pADkfAzksydBMxcc6ZXPVBPqDfCbxtXL9i6ZSrIi2XBmsJN1iLicRI/G3gTqknXx8GLN
MDAao1YaQAuVf1GP3iUZeqS0GuqWMXn2GyZDNKJQ//wmy/MJ7mhxYFzEQjAKqUdbR4tDGtPlU/V6
46aR5q2kTp71GzLqtgR/QVbtdBtqyqyBwJ4SNfcVLkLaQuhCyaFGSqMAYRq+f8F26skDZa38MwX3
uiFuk1Nn0rpgSU8g+cWw8ZzGg/b8+dc/vWuEEEzOOcKHNnms1pioNnaCBR+wExBrau0FJTgn7IkZ
2xrJ6tDn3/pz5vXzkzi8Y4yJOQEhPRsHvhmHT0pPC7O26qYkTCun1aQNK11vN3O3FoUcgWU1PSe3
OtkvMBCgakLHuEQ3N7zVwxFx8UVW3SGJIvHRbBLhBUN4ertaYd+P5f2f3tG5FoSMbJ6GmNIdzUNw
gV1t4NgOdnxUV6VINs4YqIzAjojoIM18y9oQFmdntsTTm8rcE2lBR0EEduo4R2SFjaX3WZ4RBmFi
OjfBIrcRV4knj4tEEr/HEW3fn1/paUQIWISMFDU4uJ8Kb/nhbc20WtKw/Mppluhwr8ZjllWEnCZW
LN46wz6PRFzS47uVdnbTyuUyM/vA6aT4j5dZ+v5nlRZnVUsFDHH4PdoiVvS4VFJXnHsvGk0mk4M/
gBriR1f29GozhQc9gLA73Xx+C04n1uHI2uHING23RmPOIxuuQXvIoqOPytERDdNNe+Z2n24mh2Md
vTYF+WeD5QwL7VJ4Gk3O+0GrIIP0baXZT80OMXy5lLDcOzPufPcOX1fGZVllKSBLhuLz8BrhbWhW
QZeu6/tS4UA0aJ1IwIjuz+8kYT1HDDYKVJFHr6g/aeixAzlztVTCdUPU3RHUHI0woWPSendms/jN
1LVATqC85JSq8Z7KhxcVjbVmTXmSudC+XkG6vOVC7Yx4Blz27By5Vy5yYuogMYw1lUf/glLomd35
HUV0dF/5ChoLoKJaM6Lv8Cv4FcVKNsfMzbunIpjT6ZkRULePsp1X4AMhVl24zYUe0xhVelZHAcc/
CgFJgHVf3Ej9riKxAaxRr+jy08DcRMScZpAW9CBldAbQV/35IzrdK7hngNGYaBy9uG2HX7hVNOxz
kcW6QSRcFV3pSD78N73Cx1Yfl6SroF6GtE59PurJK4YfAM45MzeRlDsc/cNRTcFLUaFEsdvoIe35
RfQEvcuxVOObksbm/81gCoE+pH4ARsdY7twz8cusgxhPwMpn90Y638fSY1sUq5q67Z9eGfpIi/w6
+D4SUMdSY3RL9DAGFDwGv3qpyhqujWmt2tRwM6k8x7c7vY3z60sMStZ0zuwfrZFe3YI4SMzAJX95
YdKmqHlqZ8vEp/gv62+fX9nJZqQyGFUE4jH223dYzMfAc8TuVQU4TC8PxYOlEYELLC3zOcNIXUqN
bp0GvX5mlToCURNfHo15tBkJKcWaLiQbYoJNs2kbWeWFDg8ia8XvtIBgnDNQxi6lJeCNwZGC6sIP
ZAuDBFF2suTbNHE40wdB3RqemdDYZJzRrZy8PXw/xALkaSgY6eKxUI1ePY/1Tw1dTgGCi+d8ciU3
L2XurfS8HWn3C65NjDvPrDInizfinhkvT8DFLMN07vDtSQe9Unw5icg2Ct46EaYXyTqb/38vo/6z
lJlkgxSY79C7CHuYyMdqKhPtEZQCL3TxLYYIGeYIewPS02La39T8Lxpu9Bsr9qWLURixBLWkH3Xc
fh/VaRsEI2LzfirWchA8s/AW6x5zdLuQlDuavaMza9jhJvrXN52J++BlMXpCb314P9pcrXoPOghZ
Sf1SsdJ9U3oZsa4frQvOuJbyCEF7F+qjeubxS4dPgpFBAZKbJEbBxvE0nR6AfmkpB/FOhA2MSR0j
+GG8qMokWY55Ja9EVNG1hqLYk/xwMQ7gaMdtmuPAXVVPfj99/fwVPTocvn8fHVbS+7aOdlI72nCH
GU4hVtghhaqmu0qJQbLpCr5RLSza0XuA4itMKb6jvBHtNCa//Pn4h0vEr+FJGql0dxAlHysoQ5AV
XQdK2aX9PHdH+tCFoaaZQLwua/rw4FCeQ9UfvoB/j8gpTaNoO5uFHj76Ymh12ngzXoUsQqGmTcZ1
qDhTThcyLXPKRdkZa5yBtb9m3B81HV2Gr1Ve52/Nf8w/9kq/Mq2TQfOf/3Hwu6viZ3bXVD9/NpfP
xfHfPPjB+j/f/xjE8YzeOvjNImvCZrxpf87tQnWb/DXIr7/53/3DX9SuMxgwKqcyj/XfY8C+jTnR
of+x++jXz/yCgJFE/sJG+97bwSmCw9nfDUgCxAn+iKdE8Qni12xB+DcDTPsy+wTNoPS5+P6ejvub
ASZ+wfduLs0Dv8OOhrDu/R5z+dd/rVfcuX+r+D98YzVUtrTnUHVnc6bCTxB8OGG8lgZFKBv9vk1/
+HXiBsnLh7vxa8CDLiA+4J9l83SAec/+kJ+pBrzbioEBzEi3sW1AsfccdntOEEH64/Oh3stKB2OR
mdXm6uUcbFL0OsoFjVItAV5UpUtaLUYxKpAMUenUR9sy5bjUyK0NvvkaEAEh6xcLGdyUkyfaGGYb
nH9KP/2Rl9Av/Cu/VQPCtZVX+VQdsCmGJUqfY7prK7Vm+xR1UJ8J+juvukePPdL5J+Te/Vg2S+he
2ga2M9TnMo/ghUT0oMI9yGQy10qlNbbc6UJfc4pUUDtp+NoE8V1pyX5XObqadQa1Od7XxmaBJvVO
tmRTSUX4MA5JS5m7hKM2zcaVy7QLEyXdGg1sE23Qp72Jc2//JOQiUirBT+F/NDJlagrpyhV9B8UE
MMEKhLteFEI1WyiA1qHBOA29KoO3MpIq/GVZ8kfrwn2OHX16/KofLAr/vaVj9TOfyXv18Uf9z60a
/7ZlEWXJh6l7gg6Esfl/7p8RCn1cNd5/5q81Q2HFYFV4bwYjg0Re5+8lQ1G+SPSp6HOAizkL4da/
lgxZ/oIH4bzPGKRG0DSy9v9aMmTpC0kf/pAiMFVKakt/smQcnyspKM+NOqxbnCH4xGNrPzafGLTC
qNgIP+D7efwd5vMUW9WbR4NOWYO2wmbSpxGYM1zhaL46+GjOu0jXIYoJHT6IUVpp2u37Tfyj2fb/
2/5C3no+l//7/eUyrHmKVfhxqvz6oX8ok0j8OQySaNRlFvC/EZPaF/LhpAKRyvxrlqjiF7RGZKxJ
JBEXsVj+a5YoOhMI+zYU5xJ7CzvSn8wSpExHKz/CCozu6PyB0krULx7FIhXuh2Vb+hQANBGESpL4
aBFsNSJbZxe62j2KfmrsBU3Lb0Os8PZTT0tbaaai5GRWGy0kpNd3URNP46KSh/gqMJsIXdZ87reM
ajVYobJpslaCoRcWCNTMAZVM7s0acS8GYjMGWrDtkj7fiT4cTDuX0fwFVXxtIM1cpaIVrDzDM1Zq
nACm8VMBp/o21ldTGFRruJf6ZUuGHRxeHQjksUcqOmlvyltjyJEopPoYu4OBQbEStN0qorB10WW5
d5uXqtqjjO+HdSu+xPGUP8O8ws4zVjzFhh3YQEfp/UUP53IZe4N+1XuD6S8k3YKhH3i5uAbqRPWr
koXXPq/KN6MIrSslysx17qXVTxotvJLds5Cuw6BAcqwo1a2Kdm4TxRRS7TGOxtRRIvlnJObgl7Ro
skHpKUCCRl/f+2Lmb+tiopSn449pS0Uu7wU0IusxLL931lDeRr2sr+LA7B6ComnuLKsZ4OcIU/Wi
egb6RnpYLPCGNJLpuk8ZDiblZLdmtgbjhHJRFsMKBw8rNsDSSNVzOQ5968hq/41cOf22bZa8JGHT
XFhT2Cwl7EVeJ7FNdqFYXQmTr23iqik2FUbW28JLgExrRr0k81jLbgVUJ7DFsZXpZJP9+DupSGhx
3KWWTwMMvpRrJdmOkuE5VZ7qXOiAKLqWvHZHoCNcRJoYrIbSS+7zTA2+xU1Ioa/PClxVxyHPFxhd
RRKUK00sAMLNrowhcw8eo9petipmqThRicgDR6nzlsEkQJTzIVA6fZ0FbjLNFXvNGvq3EPodXJRB
ydBLJzX2D7TBXYe6hrizHI2dX9G0pk0jJZDKTC+LRoh2sqDQ6xqnPdA1oHEUuLW88L96xiTrttX6
6ktJzgH72EIDapMgo8kLQO9gx33DhWhCGdLMpP2UataN7410quCJWwQp1Kqxc/VK24es2K+ZocRr
sYKN1kcQKTmctCMgqmDY4jOu18vIarIHK4+870Kq+8IG7GQZLazMkH4AuasR24h9e9tNCJgW3Ujm
qLESD2JJVrY3Ei14T9VIusEqeuk5hmQGj2Vsxtu6NxK0q5BnarsyLQyV5LG2rVQZVNtrgiC0W09S
viqdGGxLMVBfoNng5CGpTFra4CcU9X5mPkUk7S5jbRjF9YCs6H4CwQeYDpIqwFdAfIlb+HW+NIMs
ff4v7s5jOXIkW9Ov0i+ANjg0lhMRCMEIaiaTzA2MKQpaOeBQTz8fsmtsyEg2aXWXd1cyPeBwHD/i
F3YU+1/Qtfyu6UO9cWppXgrqo192LdFvbYWoyiD0wvIpjWierHOZIhuB4Jt87lz0i1aIsta4ZVeM
vbSeyUJHn/MUG4yV607eihY2P668fM9ITODUhOlI4OVMedGDcbjtFrs7q042FvKOwYxr2EVWCffC
1lsyODNGs08i27irlCKiSRPFEM2v9V2fW8kdAyt7VyV6Nm40vwutwHKl/mxgjoDUK8G0N/R6Wvtl
kaQ7t6vzQzSZzRVKbypfoVLd3UkvsdhYt0i/ZknaMHcWyDgSzEJ1CKMRTUVPG+pvvQtyCZlVNPgb
3Y/Cla1P7bXVSu1HZbsoWbYi7W8mcN8Elzn2V5WW+mCtLKvHpy1uvjnDNPxq8hjWtVWKS7NNwiLo
htabVqY9yXDth2ZzHU9+mG08oy5Q3xqw9zG0wVgLvb6Psrbe4MozoGIo8QrIs2bjlO6FVU/dpseK
49aPKUv6KAkPaUbYrITV7Ea9eIhKW+1aOh2rBMAdwlwyke5Ky6YSRc7eCRp9nH/OZo//UC+cBnsL
VSDGGPfGKtc9hiW6yHt1xI/VIT+nZVInX+H5I94zuVaZ6U/wPBFxBFpGQ7h7UgwF0utwDLWV4afO
tUiHcDuLXN45Ra7fOcKNbgiL4871svnQR8MjIizlHS1BVHhEGxorPUnDR6g65ZOpSQ8VNLdErmWK
skevdBaZGzTy77ykLm90NRY3tKebbRsV9rpLMuvKj1AKBZuIvh/isYRtbrv1WEzJlTJ8tUVQqElR
cymKq9TX+blOhp0NfSk2hkEgnzp9uxWWSM6pEfx8tGeNS9suQySK5i68tzzpHNIkGx4QKvEaED9I
v5izNkFsjVSx67SmOk36FF75VV3fI6fqHiIe/Aeqk/NhmKS9G7tGbcewmb9lODvgfNdoM4bw+YQW
ysTMClHioOkw6ss6m3ikEjEfEZ53D3ECbq0Y0psmV1BIGsO8DsFfWQTZLLxbSP1IchqXcqyiao2r
l8u3pqqbaHaT3bKfD7IaBdyXWe4JF+4ubaR2nWV9j1qTMaAb7c/xz7Czkn0CLVFbyWasWUfvposJ
ydVbI5PDzp98/9AL1T7KsCpuemEj82CFFI+Ye0tQTi5MgXaIetgH04R0RlrGSDWZfnM7mDrFVpua
/tqjcA9iO9H3aZNb18gohZez64/wBFGBRuRguCp974deJf4P0ZpGtbJbu3lK0Kv7pg9hdmgrrd6V
Zqx5qHQSajh+MZe0lZv2emkHbBMaSjfIfA7fahdMLgm282xUiXdtTCVfXrwETWxHjGQ3D4M9B1Ia
RnVfTv5TYpQRETsGG31s2kaJtV56EC/6YvCfEy3M7pk/ts2NI9uk3dNcaoA6OQ605iIVjX4yHMTK
drUvSh3yeBdDl+LiZ+crY57uZRNtRqqWZUjiuNsaou06LkvY+2k03M7CQOC3k3lb7FWnxU92bdrJ
i+Hwia8nI9PtQA7INlO5OovGzqUQ49gj4htlia4uOLKGRPK0Lx0Ny6xwfibtHb+iSVz+AC5tPPqd
ch9EE9UXTZM8gHedgsJsioPbtKDBVV8gBjLeOfn8TAD8y0ril7Rznl01qO9m1ZJBWAu1obXVs4v5
2Z7Rd37TiDwYICKceDkGllJ1diizrvnLBLFQgj1rMkbBSE0m6Csm+V5WUDhMe8imtaJ90KxqieLm
g+cotAQwhbuNZ/IdxFUHG3LDP698/hfX2f9VpJ/6cxlf/ffqCW3wKCmTl9fV09//09/Vk2v/G+Qu
fw4OpDhhLe20/1dAeUgH0UZlouT+LsIXTNzf/TkTZX+4qTThUHJYhnZU6H8X25RR/Gk4RTLtxEgK
OvQ/KaPgNr8to5j5MBfE1RMLLCbUcGPeNtC83sGccWKs4HlTmWOTgwmWpCDk45uaUzKYwViG36YS
Cy5y8Cj+oiv4oZZuVohkIoBiVijB+rI3t7YbijCQru3dcO3U3LjlkgZPZUia5R2asHsIe2oRoPfN
i27WmUyQx5PRF9KB8tHonPGmLoYwJ/vQ5E8b0c9jFUf+yZpG+4WgkM/r0WjtF7MG5o4CueU/dk6l
/ULuavySmVUx/vIRWXDTi4Rq5Squ3EByqXnRmB71NKu9ndOH8A5NK+rSVaQhQKk65m8ID1aYYVt2
3a3muOyD2ktBsTdoQbZFgmwKpnTjlZBjvpFULd9yyi3jCKnfY1sqw9iLcYhOaS3UmvqOj53GK0Z7
HvFxS2AjTWqz7xaQpGM0JIh3ejNiK9LKnmTaloEtQmujwYxd56E5PBpGOt0V6D9GB6tVCQO4oiYe
z/hUj2FsHfSx1567Nk82aL2OX2K9jTdkYEjaN3PfuI91m/Td2mUKRyon5xhBszTkpg999PUwvbY6
4xr9ybnZasyJH2TjWS+qtuJ5BcykfrYiyzsx8xAP42Auu5zhs7SKK188+BkAB3jAA5JxSVehUYFM
Xg3SMtf7law6cdUyDgal1bU16sR1mReBZ/eC2BaTSa41iRrUFiBodRQyN0zKIv4yFynvFRVcOMaN
Kvnvprjg/7HNKXNPdTki+UjlVaztrggfU8vLkrWtHO/U9dZSHcXRLJBVtP1HD4sYtS670H/EHrID
/A9+vudoWuKBjgePAa2HG92t1Ewy4ZsHM+7sl3rMm3ZndR6UUdRZ56NfTqw/FaI6GpHIZthiMw+E
pzZ/DoUa90w25/GF5k38gEE0YxS4UcruFn1YP+c4+YbIuyMZtyFDZTTtjTgObDy3coyrkIZBuG27
UI8OXd0n8yqq0u5nmlJlQAPn7y1UVhN2vJH5Lk/TrlmkYnvU1B2NvurK8kr++JGGMP3XuaP2no2M
HZTDyD+ZG9dEfhA34HGMeS1z29XPDinX2tJwM0dkx9Bv0ON1Tr9XdFyVjZAiHPMw5IKz2fQG+5sO
0ZJJZh1QS8um+LMGo593UgrrRZ+mFsRENCJHp8v6uUG3AxMHe2QWnKS2dUvB7geZ2cTVITETZIZC
RwGxaQxcPleRmfNYU+F5pzjMna/Itkza4+9fiYehivb5hPAwcnc2PxbGDqeMFru48iXK66scrD5C
/87Ae0ZCuEHrf0Dle1vlyys19GV/vMWw4aqb/OroO211nCRC/Vf+lIAl8vwIHilafMmOqo4D4YMc
3LlDToRC551ChebQtIVNDtlhtjmRqaMtZwo9aHQ7bM0rKKf6oTq6AsMRdPYB+i1ae8Om840ZzyZn
uNMHBKR6/B2fTU6audYrJVBwoWAU1DWot3eeWle1TQVjGxpYytZo/UAVZWSuJyw4rqDBhceUfPGR
lwniCraEuEvjqUMDWrb1c2epNgQQYIz3Pad4h2hrsaUzYKz1PrJvVdK1P1JKffqndH4fcz8f7z0H
YrhrSA62IQcM0iI24MSQXePpiqwyV3Nll+26G2SOdLJfUr2zZf28x6XJRQbcd380dYrGmigrZEus
cNAIDsh1HqIohf5dLvvLwDV8lDBaTo5qqp4Fi+F6AE4VWH1kRIFGibgyGoQJV4W0auTEE3NXAaiI
15Ib47YUdXmHvZxTonyfA99xs9igVTC7W22Q0y/LLcyLUHbJPu098TO33fnRi9TobnVC4Kmhe/PL
pIfxoGx7OtRYAQdTmocIZmlfZKpJ/P4s8KFNhiZK7nvJbhLIsaIlkp/EWCLq64/lVvcK9CYjff6V
UDvxBQx5e/TswYVunLpQxVH/N59pgrXHDnlT6MDQWg5qltklXh02qt4DIj24TBjOOgln94T9+BXF
Z/GL8j62gtmTfb4aqXkvym70rvJBuxMMksYANqIp15lH0/uUZ0Tz29kyEe7S/R0F57ide7PftE1W
Xw6qrJjBqPCm7CXRZKGnJ1qt7kRJ9RcNIlp3UGaiXa8S81RnpW58oXVePaIJLu/zwbqJ7b65IzGO
VkPUiruQueI9rh0xwkNj51034HT3iZvXgR7F+lNkDOPRCr0HIArOV9qWxq4a7UrubOCSPt8H/b99
L8flwx/2eECghlkbNy1j6RVQ1dgOcj3WT0M15+spbDr9to1pho0Ghis5VmpLcQNoP+7x+MNnXS/1
TRzGw7ewHpElEZay061eKFXsJ2b9aq0JC5V/87dYm949GGXmPScQHluuQtR0VWohRIAu8aF3TE71
YKbfRq7345ArddUZ+rdBes1l3c4ThS6KQA5aEWF3ap2ZWTpyFfeTzxRuGlNxC9Kl+6u3Rvlt8qOq
eRk7Pe9vE0eGEfUGksNRnpXrupFPxjSHt3Eswg11PeK6nhhPfSeQMQCp3ruOvFCtqV1L2TlBa0AO
pgFU/Mq7YTw1c5IGoT0Zt2nS9c9e4oSbCH/OG7/27etRDdirZGWM6Bzj3vrKpZi61OmbASNTunZr
ZfBTXEvhPlPk7qq3nPGibovyW6I6a02T70uoav0i0+Vjx5UYxCnnFJXnZ2FEh3RI25OGQefTMEQw
1TEEk/iEgvYB4xEfEbaPrk2voj3pyr2nBuBArkHdqAvkU9yqHlFSizuLJ/TE2ojxCUPO1lCMHift
CsVSUBlJfKKzXaGxLL6GqeUudnHFShqQecqhy4AM5flG1D3nwKix2htRVohMHzm/yGqcVelwhW+R
udTHFaYK5q0XWc6N58vuvqJvurD8+ornibt1No9bze36y0pm9qpW0RdHb8SxlPAThDnWdBHRvve7
orhP8DFAvJf0Y2uUItmgQ4LlSa2PMKA6B4Lq1MbxDa4qJuQHfXrQpeyPU2vqX7FiIEA5UXVJBOop
+qlnN13h35qd3uORpgChoy9fH81ibu5QvabHPCFzE6iqTOJVjH7/hbJSdYsPnr6RoXNg8uCdkOac
vuhtHjoru1CPsYqfMG0K1zYMbxIK7NO/9LXfQFkfEdNuWvPCqQtc6fTIWFl+7G0d5fAeOpkOzqpg
/gBlzlWO3E5ZbPMlFF1Gw9hGEiDB0OCYxz5Cwm6R7+rB8rBr4MH7eoRnmFbutqWHnQZch8MesxcA
N7mfrbwQ0eJRijtcjUAmyTS2NvMUtUe6yZYJn2RSyFFYmAUZxmhu+X/GS7cYY5QxiDc/Gdc4f3n0
8oIkc+x5j+tM/oMuQ7P3pR8G+ZJa1Rhvr/Ke/imWdIvmZpE6QaI1dZCWPTBW5anLYREWDrFVBWza
LJ49LurBadFfza1Xm1+437LLrszNuF8XPp2utAOj0mbMgVSB4NBdjvPAjMsLjca+S0kLysH6nglD
j7a+U5Z8QDq5YOaI7Driko36fDyVWdsGk6IBt05bL7xtSQMujbyuiby4ND65gPSqzWym5FiW/xwp
Ud3N4bBgBKJ422RqOtGJsa+aMkYkz28a4GuVrS4Q0u+Oo2imnVcm442wu/YB0aWLZmiOtQdRkMl9
c120VfsDBS66t10jLwTWfTsZeY8kasPWRZ6pd6V1mzK2z1d2n0FPRZA4yi/aeB4EUo7zPK0GC1lt
4AgldgmF4cx3ytTr7yM2pzhS+QZuKHVZQLcrFRtihvMpg0hb/EAErr3R/Gm+RjtaJkFUJ7b67nX1
A+LlZYYERqKs0NgxGzG1A+OmXROb7l0l8q+1mY/xES8RNzyZpf7SDX59OdokcgnWN+qQDUnIe06n
DHuVNHbvaCHa+tek4K/ksJJZGd5Uddts7SRfSQgcdj18nWOrwoxQepF7Exl1c8Ptd+gKbtBh/6qS
fwdZsiBHXqE9cO+FHodU1OKsJ6w/rJojf1CTEZHXuhJp0MGkErWT2HiYJ7f96UuR7D5e74yXiYef
bkGQZ/QNf8kiVaBT8BrKQi91AijWVvuykP6pi0ndUYC2XzKtKxAWr9SPOEdH4yrqPYXCt3TMcFq3
+FEWAFLSnMjHhx04TWnJ60L24qrQnJlBFwDaxz7u/IBZBgkgHqqI00SF0/7UI930Keitbr43HC2U
QTNmcp8oRZqJEc9LZfdDd9+CwG23cyeYw69LB+rEt5l6Au0Kb6Rgi0LbJNePqEUyIsZD4Zr185BP
7c9Fbvwvb+7Le9yWyeg7ALrFGiJE/ayjQzKeImojbYmdOgWW0MLbWWsVIicphcPOiyq5n/gP5bVV
1Xiiy1g4Y9AKr3r+XQsXTiM+0bQ7wyvxDsBkW3RqABqi3HFuj4lrhRHi1YDyyrTUy3aSUhsoyMHR
4eO3vUyn354uFgJUShqw6D44Z9Nr2uGYIeUslMc5r7j2YI51ZcP74duzXtqENiq14UgRMnPLPv/T
1RdHW1QgICwtChBnqKlaY4KpM5DESKA2HpwBc9+kSSbyx1zuq1FjVQcmWAOqtKBs+3hxsQBE3z67
twABFp8TFz7R+bNjhqiFVSirfQvwqF7hiqSsSzdrjIcybSmbQbPz8L014S4Y1eSoOh4OFH5l5OZ7
wB7i4fcP+kfAjv/F7c0f/035fCE4/ffe5lb+Kn/E/7qvVBf/kuW/Xsqf//o/Zfcif3TJj3+d+Nv2
ddtz+cP+0/N03X+jtrsgM1x4KACFeP//wYzQ1nQAfixKf2C4aTry+f3d8QSs+G/8huHE8//R+fR9
wt/fLU/N8v+9SOSheYU4KWiTMwDiR4DEt6gRPjagJ0jxogbsoZQBUOVtkE2TCUXMGZlF047bh8x0
s+tuFs5Lr1vhNjfRGJu7TA9ebdw7V8lvUcH/f+JZVSxfGjhyTv1CHTj73oDlhvlooaeXZ2qDT52w
T7n7nSg/p3cWlga9vG2Nu6Yj5WIYFGGdJFLGDPdWkm364VnZw6py9UMBxwEKWC+0VdbvDcDo7ggR
oD846rZs+20P9XiwYIwz7PcfGuHhV5Ctfnc6EPy2cCmdFE4ksVjVehOk9c4I/XXnys8+8LfB7c/H
XV7CK1CmKZvKsRljrt177zK5alaUY6t5o23h+F/XgXmbP0rYu2tj5f+jsPrnymdhdRhBP4dAMrBj
VWpljsN1KJ8ikQZNmfylRpum6l8fv1vxNk/4c0la9a8ftrKdsShMlqwPbbBtgm23aVY0q7YwwffV
gVx8e//xkn+c4benyTw7w1NVDbRuWDE+JEF+Pa+t7XD8HywhLL5ivkckOs8OrFD9LDpDQxfd/TF7
SeDYN1FDK7J6LNJP7qIFU/jqOvh7A1+tdXZaclu6TZ+yVnSFTFr909s1X+R+PFa74am8in5FF8a1
RefzWN7GO0bT5gPOKsPXjx/47FL6/SvgfpLx2dA8UFs5+xVW3iqZpnkGgDBAA9EjZeLmXfVTUAMs
jlZ4iACx/XjRd47OmzXPTmshpKN3RsaaZhb0idqV3Yw16FgVmB3N248Xe+eg4gWhQzZwkJsQf2Cx
W0/TCuj0uIRWmrWG0TLeRr4XbrMpdjZlZZp7MAjdtpzr4pJGZbsxDdt7mRqp9m1jUo8Urbpm6mJc
a4mX/QK+YP2zU0d4RLXIJj5DRHIMtL7efkrC1qj5ZKKtLDtO1tKAwej7SXg0YbysvZAiPoyk/UnI
eJvyeQYqbST4LAtuFVWUcy1cXUB0FQYOzCrGyb7wIrkFv5jsP979JQq8ugFMckr42lQw/n8wi2cf
VI63ZZoglrx3PGAHa6NyFFx6p7QfpK7X12M1uUdZiAklAeng36jPTnj38U84G/Vx73G7goizFgMI
fsUyVHwdqfA8602MzcTe8GqPwRNuNBW4lD0IOfyXLIy55qj+Fjv4Q6FOLI8pM/htlgAa87UOWTBA
H5+k22eRDFksRFfQXAFqjCKZfb73cwUWLGqjetuZzrzSkrk5pjXOu5b0fpmJO+y72PuMvrRMXF+/
imVR7mEH2rWPGiBZ8NttqEwmLloJyQrnxuK+LpS+pXDKvrjYt+1j0I4o08Co2lhRiDuqnU7mCAao
ldOaUqa2KAey8pN9OGcS8Zsg13AWmQZDycDV7e1vAm8VV0PDVC4Wrr1Oiik7hm7P2CST4VYPvZ/Z
kF/4i/ODiAC3dH7zmVPHn9sCu8pEvgCvGFNAqj3bFnsOG8GMbtw6HBEctAc8sRgK9nq1it0qvisB
yQwg36ycZoXn6U9hLJsXVy8qhHnLYSZK0jT6/smZJYt8+7L4LhlEAj8G5Mu842xjrGgA0N0YwMES
c6AHjsXVXVpiFQZzvrhz7S5pVrrV12JDR3X80RWJ7eFzYU5iNWM5dUNdxeBlMFwN78Rmnr8ktF4/
EyQ7D63LNYm7yUKK40UusgVvXx960507uKWzJwaEpzGXxZMYaALThXHWWj/BmDQFzo9upK8AgGqH
ZhqqoPVQmUomZqZWaHnrubNv+OKy3Rh16jPq3PmhX34hjDl3EVExoNGdUTuzyWxdhQgBJrqTm6+s
0hGBaJDVErLG74oR9kUlQnNfJbLn9coiSCMaujFd/5XuTsMnl9H5a11+zqI0QOiFG+TjcfQmFNWN
2XV1pDt72sGI7JhxEWRhPfBtMSz7+Ai9sxQiVwDSYVy77n9kml8lo3pnK7S1IxcAb/RLB422GUzp
BgWMm09WOg+wHAMB+R72AoQ8PKHONbRF2zRjY2fhfpLpj8kHPElnitaNufS88tJ6AFDfvCjkVSmv
M7nJUinXdpN662HM4rU7NNXtxw9vLCfv1b3z+ye5CzGaR0e891xgm7ZV6NF9Dfdh16U/x9y0bn1l
H/Qo19a4XVd4+SVLM7jzt6UmjS9iGhRi9HOHPWhSbOpQU8fW6R2E0fsFijp05UU2tyD2qjS9a7iO
A9HP8vDxz/7znUH7oC9BsUfdBF7i7fHIub48A6znXvXufEoSv1yNqtH3eahPm4+XOk/8lh1CAwwZ
AxjrOKec69DaWQTWK7Fx8q0t9eDJNMJpx/XrfVY0AsFGv4u+2V7R/opD09waqcj21TTX5VaWqe2t
P/4158nw719D8DSJxPBciXtvn3ywR/55b4T7TsnmvgKzd2uNdntbxxgeb/JwsY5K7ElhVmX32s+S
Twvcn8XYZPYwXd92c9p9qWzmy4d+0NoGtGLM3APjZT/b9l1vnlQv05fCTu1q7xbg0HeFFJSAdIfn
f3qrLVtLRw3RT4eGmjgvezsUGfoo42FAYLvbQoFBDocQ6q5qVMBcpNwWtZsGrTs7AcM0JkeGq3Yf
7+g7R4mCG/qjZZPbwa9+u6FOm7qz1/IB+CNyYEmdzztAGM6xMLB6/3ipJT09+9bI7mBbEtrw4dXP
Tm2q944XzTrSknlob5TZxxtaDW2QTviCjpYer7IWGGBXufUnKy/h8o+VF51T2pYIGf4+469iXM4I
A+XERtuDtmr3Gh4q4IYMZMhmonxWlxvsKfWgaLr6uqoZ/3/83O9s8ZK9+b9FORHLODuziazzzJvT
6FBXkX0K1aTflJw9TKP9z76P84SRE/VmqbO3OeLIrHtZFB34ZD0w5Uy2lO4s9G8TXXc7VBsmD9kn
IeLd5zNplsJsgptmneXuhdlzfagMxE7k9UHXal9dPv0r3QX2//FOvvt4GDJ5CyqQMmi5xV+9xz42
jM6rwH45VCUb22LeprvJszv34YVZhNa9rc+fKGj8+XCEPsG2UgPRoDr3x7JSOvURW3rIcr/eurkP
oEDHZ3nQC/+TGujP72NZim8QCAsix8bZy9PMQQ5mxzlpQR8VK92pKPeTOW9Wg22WgSfx4im8eWEB
xJ885Z8bu8iEeFQa4CqRCznb2HHOU8A+bKwZwyPSPCZKudGPV9JdMsekRit3nIvPkq63je5lhGAg
gkKTe3mdBMGztDBNvVyIyYsOVVyPIysaYK1B5U1oecwD8OEiorHh1ZHsD54Riosc4EFD76+Mnqsx
/qwD8FtE+m2YWCTsHGdhdhMnzkUYCdFjCY/S3zeeg+i8BVo6lqSfDqTKtUUEQTRe2hsj1+yD36bT
RRZTm0HSUVDZdGghfR7eFlmGP3Qsqv1Qt2Cn02F6wqxOBm2pt9iamc4xCdP6Jrc8dXDLLDvk5TTi
0552h26KihsxhuZlN5k5rOhEBOnQNxfj5OVruC7uJ4nEn++dcGigT0xJhXDEuQDzYCWVnA3d348q
3kjjapYGPJunsrkC/v5JGHxnrSVZIamlDlgotG8/3pG5uSxkGR2SxI0vG+U/uSLSj6J2MJOp84cW
1GDwcbz4o25c6o0FXgxN1iFXOu+YJDkMh6jzo0OUhj/R+4j2Thcjf0mguob01u6VG/oAm3zoMR02
4GE1hZ9s8RL93h4qfgIpJoUaQo3kUG8fu0rQEZ0NjQDiAbeEZviiKcD6zgSXxMF0+pOr7s94ZXLR
0L1CW4CnPv+Sy3IuzTqK4oNXTupCIEdzOY9Gf8qnqftEQ//PW3WZFjCO5MkWpdzl834VjaGVqWmI
y/gwes5FxMRqlbooC1lWm+9adpP8PQzvHX1wNo01pJ+USO8kpktbirCFEyw1m322sQ5ZotZDAeRa
BZNdTgkY6siMg8oHJsZ5B3A4Fdr3tseV1KvC+bqstK+J07v+Pz7YDMAJ3NRrCE3A9327D16e2qA4
/AQ9OpxOc+T+GbfPzyofzEvEl/R+nU6faUIuOcPbU7WsibLJIpBBO2J5N6/2PgTFApzSTQ6OmSdB
KNL4kpR1+OTs/nmYLAjSJrmajcgmwfrtKgo7eK1svOQwlFBEcqMx9qaczVU8690nvc13DtOyg/RX
aDIu0uVvl/KlOVhwFDHiqdr+og/th1x3smMVYtgpKKPWVl/loMhRV4A6Ol1+HCj+/Eh5UHJDCAOk
Fc7vsuPVdtbIpWchXikHDKzzABZVtW0WFf6xMnG5cT8zP1o0TP54fWSjdEUIv/Qcz86u1XWgJ8Yq
PaQ6NuKD444B89womBBy3kM11q5ClbQXeiTxYDX1bC28Lt7H3YJswp9+2+mgy1KVJN91JVFizip3
P3V2uCGlDYNwsNMjuGMLmGGq+I/TaKeF5XgZzpq3Dpkwvth9d2s6bffl4318J+CykcRZ5pRLY+p8
TBBlIoZg3KYHxp7pSnkOIHcD/mMcltEudeWxiVv9Yhg7lMRH/uWYQOb6+De8u7kw7LnXqBRRvTuL
S602ACmekuwwhmJxNrLEpgZw5S1e4o8ohqbXWjPxcuOxsva2q3Uno7S9JyH6aaf3Ht4xVfOsBtyS
2hjyRus4w9qJbHvvaaZ/0qwIkU/y64tSUGz2jc0AUtMWK4F6eDH5cwF4lDvAkvonFmTvHRr0r8jx
iTak22dJWlPUSRrHY3oYhJVuu1qUwdxMcaDlkbkx2hDkVF1OLx/v5nshwLPJiRiOLJouy79/9WVY
ItV6m97IoXGUvdIrmIXePJgbX2JT9fFS73yEdN/xV8Mqhfzgdxfx1VJJ1CqB5jZnR6vEKoEDcFSR
Dv7QHMddRiL+yXrvxFCIDXx8XLoLgOksuvmgI5mzcFYRrkGeygLVFtuN/OQ4/pnVI5vvLW7lhBeg
LGdvTZtd2OXRnB7CwekhwHsxjNJ2QDeeervTS/9KMwb0TeM2/CS/fvf56N+D0yHQgKZ5++q6KEUp
1fDSA5AgdSmEBsC58uXNP39rzKJI4zmXxLKztG6KVExzQyOUjb4IqkgPL6ep1/aaq2W3Tth+Bo95
75QsXjAe1QrtE/vstsUztZCDYj9R4gtsD7a54agIA3KJ8Ra0lo+f7r23R5LBwJOUiunXWaDOTGyK
fJfV3FYUx3hQiETaJbh/iC9STJdOMz5FuJgEHy/77kMiHsdXzlzqD9aZz7xHYqWTHuLaiHdp6jZb
qLwK3sykXSLMYd/+D9ZziH0sJ+hInR8VQHF+0cfZwa4FxIU5RyA05dUNCLXt+mrwP/n03rntkX6i
E8QIna/i/Jowy7zyEhicB/qc2noQKt2PLWljh3zOQdOtKvAnUdFj9eM9eknxJ8nGO0GNfFynwlta
vuI8J0/D0uH6dbJDzbPB+rHHqzGV35Bv6/Yfb+z7K3F0rN96Pec9r5jJtZ81cX4QfRoGUeLLvUyY
lbtukX3yub939y6+4eiI0cZ3GJe9/d4nqLiipe98iPUu/p5BYjtMU+NumzltDomj6sOiPHAJzWBB
TVvtk40O6ScH948x2QLjWaB7ZI10YqFovv0RNfTPMhRTetA1PAR1p+VONbUwMAt/pm/ciyB3C7Hn
7EdrONzVOnIgcSAYUu99dB52H28/cDnWe5soo+O0aLlR6NKcOm8YWzB9hNHgZ4MMgxArjH6qvwrU
bq/dyo3nHbCmydp3dWb9hHoVNjsH7s4JwTT7GW7YSHPZEfdOOcrLbpTTvBJqNL6mmttf2ENvPk4W
drSrqe7ym9kbE6B4uCbEK6OP6Fhkz31X3tHUUNeqnpW3ZcBZ/AqTchgDA6j58xiZkMWkQEDMsFci
ruc7AzDlVdnl8MJIKu5QHK1vNNQq0lU5FPgXQDKc8lVjkZhumtDBszGBz5KtzLlEsMEpgTZZMbDR
zaCZmEBKxrM5BMu83am0qcl57KxI8XRq8XSzbQDmlTl7j0WRcOPC2Rq+e/WUX3p6Hn+1tNmJ13UR
M3SGUwbOU7mM5mNVFcYGuRHnpKOMdjk2Rof0AYjqJ6MlGkoZgXJm2Mhvm8ZIIdaCN0oASN9HiqZq
H4tZs93N/+XuvHYkR9Is/Sr7AlagFreka/fQkaFuiBCZ1MJII2nk0+/n3dWY2QFmgL6cBQqFSmRm
lEc43ewX53zHdOvJjfJBiSei9ND9E+Vbm5s1r833GkbO06ix1ZPmTRJcJA2VPwmcGmLPsi3QEV44
PEpm4V7moPs958VL6gu4irpqzDep8kYfrIWd6y0D9vlLGkG1LY3EsyOGwwBmUqxah+vP27+rdT6g
/saqew6Y6zRxPVKDxbl2/GFr9/nyGpSEHPuZNaktEPn03WmJTtrUylveQ1N5/omFt1NtME/6hEws
2adb5kl47AW+J9H3WPIQ34/gs1tSi8N6bvB2yLxP9g2pcN85vlzevgrDXSy8MbkJtYfJoMQXht+y
JYxVi2QFRzA2PlcdxHf4OEjWn2onZ2U6Jm1QgnTwic1CId38qm3ij/ZEjKiDg4noEbW/d1wzlwlT
4Rk3get2j37QM+RORkg4hHJO00PXrLKI+yEsVYTP0Hw2Ek6TQ1+NxWU1euPe4013CHHQZYPRUpQ6
WrwZlE9HKtRh9KS9xEm9jMHGHLybdvH0dyPJUIqV4ydTlM4SFH9rGVXNA1wbP/ClSfhy1tUISHhM
uzdr7qavdCihZnYGKA1wIoigYRS0v0OnUk+2u46fq5GbmodZ2xtHLR2vJIW6Xqh0IfCUpIkvF3+e
ESdaGl1soeeZeQwzpH/a7Z9GWYIKCBKOr7gZXe9zGDI4TQtH0GcJ2qTYCojhb1bpF/uc4aMdgRbo
UG/n169TFdiqVsRBOIzxp3y5DEvLPZkWwT3LJRwmTdk6RVzS0mxClTkvueMHp0YuxRxXOVagWKQY
NKAZOc0HefLWFAUtTgHmuwsoVtuq7FPGTIeQX8wOcKpkabtbh1v5zV+ItYgy+OgluHlWVPFoZH26
G5txgbuf5aMdzcuKQSEvvOq+xtF13xbp0kS29tMNx0D/3Q66fhU2TsS6DWGdGBmazqhJpuEYztp+
Wctm+oFRQuxMjq0RdFxeJgOmEDPI4zUR2ACxxo3v/WyEZWyj9vhIC7vpI2teA4jwoZF8z8WoXuYF
TneME4P8DcysFgAauO71JrvGsjFIdhZ5BC6mXuA11Xj7JNygQPYaUWet3MfCWG2a7i689rlNr+8z
Z+6e86GbeUNHHt3d2NfW76xf3R+DRMAlWrt0ue+LHkaYmApI50M/uTzqeZffc4CnEwEXNg5cByPO
58y4DTN1mU/sQSZVXoB56C9M79mXv5gzjBhMszJK8PcTNFgSQLcMMymiA2Cn+Ux3ZD9Xo6+hSs4p
E/IZJby55ZOnM96BscQJ7VcPtSHVt9thg17zV2N1nXGHwzCFZJXAkDqWft8Zm06Qh1GH5TrD4u0Z
gFYTUJQNz0Kb3XeZY+xqU/rNAbbHlJ4Gkfn+ho2VeBhX2yu2ObCVxyEfs8cwmMKvmR/mM4CaC+ip
V1rHoth4I5dNrDjckcI24wXAJiC3ggf4vRsn0m04s8I3o0phcHopjO4YO2iy4jQh82s7lnn+XFR2
+l6aMnvhy8P2YRrF+7SWS3Ja0yn0gazxYYkY6bR/WjwuY2QqUf+q0UP+ItkDDiE8KO1F5qJFtwkF
QP8oaahFomzAPsCVZbuPwTK2+0p31qWSpcOzrYVLHCyQkn4bzCFWUekmCQ9TRkYnz4QCJxayHJlV
VpbbpW+AErg+9dVaD5MfaZmRqzciWsIAGs4psIFAh0c1tOb7RFL7HkfQFESe2dVm3KZiPvMw2yzv
AcxMRKPMBON5rdJ+VNmtulVjiEB4abz2vZZyuOsoEEGp2aHGb54xcI4tgacjmjuC4reWnMw3kbnB
TdCthBr+o5T5t1T4/9vwitcpBf3Zfy+iv/n8yZbP/3Pff/78HrL/rJf/+6/+UzIfWH8FKB2IWSYj
gm3Ff0jmfVidlJrsa/5JD6H+/lsxb3l/BfwFBGwOqk7Obl7I34J5C+4vSkr8HZ7/DxNT8O9I5okH
vfac/1FkMq1gAosAnyE09Te+qP/SPuWmCPWK7GMHJBbTn9Gn2d4c+uyOk9N4yVxlvgYyZYXTrz6g
PXuZzVPAo3sMKF2eGsfK73oqFVI/58X5cfMrWY1HvdsnLY7iS9KMY/aSMmJfIiFatLdJYUVWZ1kb
LWwjGozqUTq2/uW7LbwqgIh3XWO8rEWPabFr5ufc7Tgg1qb5GWly73qjLg44MIOTt67ZsU/r8b4u
dQWWwncZ8AyVIuJBZpwNylrUPnOXwQAd0aznAMujEfdjsKCTSaYlKnKvak9WLx8bLr/1cQoHZqZe
tiIdNBAEbvAqTU/QIurwtDqzCQ3YqBziqh0LYb6VVkTJ2IAhfoQIRjy/sgGrYddGqi6jbgiymRKW
dttldqz+YVnK7sfBQpnv01CX04sw0/CnXVf9tZrcywerDyVGIRB7cVrMwsPcBxthIyCJ1XfIaUB+
UX1Of1Tiq/aWMEf5UVFyP8OeqCO7T4IHy1nc/VzQRHm2LU6dyIDCYcL3vgBuO9PR9iBvRzIBuAS1
wDNWxoids/Gmvt3BAiHlPTGda5T6Yjw7Q5uzBiC8bJSi/9ag525rP198pG1SbbFwp/iP624GmGCp
PXyomePa7es9PxXHRMJS4Tgf5BQCuuvWA97FOU5NlV7sStTlx9Vu/lgUtegjBknGCa4ZIdyCnHO2
XmFFbje9iGkg6Iu7EZocCNAM3UWDg9YpLWtfNLN/El2RXiCufeP+FJHG/p9u8rql3IFZ8BQMjFSG
ZS0jo+L7HoPEiwuxIoDEaNR+Mg9MIi4i+09a1cGr09c85KYxlPZH1vlehJ4EzsGov2yzNch8Yy5U
aDfdhFiKwdGvKru62/Kzp+rHzi5yHTV9dgFP4D74NHPvfV/lN2BhBm9bLWu2l8oPvikBPGotQ1Rv
mOrxMQjLBdXl5amGVehYNTBDowEsSdUGTsfIqqI7DY0t9sQhS0rXKh0uc0LQbQEiLihmY0v748i9
Uygr6uzwuXKc6b13/CY2uonnPZwJiImnaShp4uBX2wcjqddPt8aF/DpCtctpGDJ0g03mFQasNTHP
RwNewBQxqiJCpa2NvDkyiKBFRGacvQ1zDkewNlPV7lrbnzC5L6kIN1k5yzlmF2NnO6f0LEijYjbv
oOuBUO283nu3V78HXI/BUyT7pB6dV7Q9UtzS0Gf9LseDCQbOZPC5IdHbAmhJ7+buZpIAjE2heaMj
y2hcyJq2lTb61pF+Ot4kUzAXsSkLA+d3yJ96zIK5nLDgJ+b8qni6rjLHChpKkoqgvcZ3UWODNVt5
ykBRIkTO1bNRVO4RqEYqn8qhXQKcydzXv+dp6S4Tex0+2EBLIDsC7nvpeaFW7LQkmlazCvutnSR9
F3XIdIxN6vrVwIO0YrelkCdHHtJsMm3qtfrTh4WMa8+GRsgevRyOPJn6WklbfmSCs3kg1KbBKuG6
P57QjXVgXhLmWMrd/ssOr9zOOgNzmNATUTPzWxwS2vrVsCf4JeEQGTTxpkN0rZMe0H9JkjWDjkbJ
xQIYr+wjcVe7dTFFZbZm8MQXnIDxiGarjfkW6w2gGCiFZQZxKapomFiLNv1M+cHshezA5rUl6ZgK
xp2X23G2ylPTU1BEfdfpLedQKjZ6COeDZ6r5ZgpleJ+IAK9lANV5VwhPP7h6XGInI6gRV3XmxDMI
ctIUm7Q9Aj0IB3Cz2jzSR+Rn9kwaK3cvn83Gsl9pWuedCezyyoz1jmM+4xepuSJZxAjD+NKYuWMb
2EbBqIqh9TYN1nEP7zW8dK0ScYOLuYzKtoZC6jTdnVDtCKpK64+cncTLkJklXqsJGkU/JY/cljlm
FdMfnluz0F/05c4PqRnz89zX825ym6eQY4lcQOmHwzab2qdidDCvDHCZThKSh7FnxU0yUi3tDfWd
u4dXV2A7dRDqxW4R5tkuqJBXAln03lPEFBLsUzOcS28J/oRTC+Uxh6JgJCFEQKXqD8ZuAk4rctj5
YFijvaVERQ8Nv+ZQ11MLrq+Yb13sHG0kQTYVu8XkG1ZGav7uwKRcxqSwM2jyxFRdltom7m3oiTWW
1QxYItE1d1eDBv6IVHI6l8hD1KZFzeRGCxOMD5c10cM0LvZNIcvwrulLkjsxM31zNfeXFfzOezG5
QCZmrbtTp8v0jHMb0ItcOKhcW/ePdW7xa+VM4R2vRX0ADzReSrputMEM9h4tX+J6cplIbRI4gINf
/GaRVP3ymGFv56TO1S3vXvNurMa60a4S+6JXsE4th5SOtvtBT7reZ+Ea3FK5aGimTf22gNmMZSjy
7Ni04J0bE6Yeqd3U26ZPM24aufdgdCYCvnoMFyi0Yu2eGsCXJ8tp+w/LbHjAyCaBv5e0sg42IHam
OQrYP355cnI+ABNMD7pCnnR0s6Z8a+c0Te8WR1V8GAun+WrnQX0ndgVZYtBtL07DwISCn2oRFjuG
bf5T6CwDLa9b+acuAHEYkbLNv6FQs/Lkq3GYGcKnyO9bCEquJfnNMlHug1NYbezOAyczb675osXQ
qK1SwdrC2iILraMwAyfoaoA466z+uG3Y4mCb+DXL2/GPO6vpWM1ud5m9HsCsyLuHkoi+NRr8RWZk
DEzFr6qRzT6T9QAVLiH9wEu8E5B2vpDZ59VrYVZVFkNk4rIByTQNsV9OvMIp4zfDlloQK3I9FLtu
sddPGTaFgxfdXj7zRSTfatC+sx2GqSFvNHBArFl6ycp7U7j9mTeeeYrFX29iVojAbmt/aO4Yh6yP
FKbZhrGlheI9D9hrtmO18rCKJN3jT2w/wnKs+bzZzbzTYmVunZQTTDNXdu9Nqxjh5rRgnyXDF/g3
SfJpj+OwnZIekGjgiOSctleNcGe65dHnJW1TzkyyaAOjfVVBKgFPtzTxdusDR84Q7MJZbr3HrF30
pR+65rkNCbSJmFa5tywMIFyAiR2OjVxT4KJO2t5z6i+kRPvheqDYaTsEgUn6KzGr67lDjL0zWOEU
e3VoMnVLKJo2RJdjsrchDH0EecFVE4hwvetr6TqbbtTjp1Ktu/WzYoCKyorizs4tVkv+XF+HnwsK
p8jEV3qjenN04iEw1l/pqsLnUHbgkOgE1lsg2cahaXUzbbSvnTd0I1P2VOoxvJcOUuMtB0zwo6gt
VaQ1VNfdwM183zDIOmVVmxgRivzgYLe2gNniZ4IgXn5mByMPpz3LWAf4l9n7D/nKJPrK57CePG6d
TQfK7CVbmZXaixXcz0tK3cZKc3hAB+VOO5gn7kBJIgwCkdQEXLWfUu9p8sL8rphWjyIvKJc715bl
d51q+1F2HNQHz25ppHOAeFt3csUPJ16BEnLwdtYSFL/9RXdE6mXur1CHrYk8UniPxjh7H+1aYNUK
MzsnMBiCKFMSFZ4yr/XfS8Ym97XRiy/CNoonY8n6/GwNqj430+L/wUCQdxfEwW0SrYNb/9iOVi/r
TJxRxajr7HcMWTeOnxkFCRtT0ey8rF+WTY4pJztIWXugkArxy0uXatpWEPf2GB3Uuc76MPaX3DBi
CQN1ay5jD+LLqhDbQf7G1gNc5XUNErVtswLGs7/40t9kdQ4s3my7i2pLvyTDKO+3c5PmZ50OAOPr
8U0bqo6StM0ZYS8jL8SSH8Dkr82U1500A7AjQmBOHhCCD/nsqy08I2IZcpwuOHSAcdsie4EnGABD
tZCoKdRi1hD+aX3nMHh2f9Rpkm5loKqdIzK9J+ey3Sf5kvxORAc02mo5/9BHArPWdIdCOfu2Vtme
4ZDjbCw9wZ4P2/ZeN252lAXRyOYimoM5zOVZot/9nkvVPfhiSZCITJRGlfbbZ4e7b+cF83CYqzD9
oJwBgxxmj3nD0TyMvFAYvgk3eFnggGiTc+cCEezCfo2Y/Q+X0YLb5qLT2sz5/E33oAg8D8rqHwuw
7QTf6KeUjTEjc6yCY1XAjyykZaZgyDx1mnlAYiGW/tyzZaBYLIsTE5npk6njz9oJaqvKQS1ZSLox
Ag6To7f0/WkR1rqnBUp3U5bR1eaLbdyEudtsmdlgGmsERMZ0snY5QJYHVRtLEEut+7MH++xidFl3
XEQH0Dlwe+POXQmHrkThXWxCZnjsHzwnPU96fLFXUGGOXwYR9E+sQmXZQeyew4i3c4oJI2OczfIt
u8mEahgPLmP10to6ezVSkjjoPr2RC1YCYVL6E2eTvvdWyyJ52lPFzYK86+BZs0PsANryvaEH4PNG
odd3JHl3ZTf0d2XtMCMY1GE0r2g0KBANfZo9flB1JnFTuu7bsLTTV7cON3VWyfNQFfVGmgbRpXlt
p19WmBhfKeUG6CDd7hD0BTcUeut5asPhtoDQ/VRn/L/tQLqblFYZalGKINnpkcDWYKhvW8+fnxVT
/s0ylMqOxkqod5kE7kmZ1rRt6jGLELMOXwB80l0V+vrshsn8lKRuRZ+jjB14JW43/GM7W5jea8Dm
oIwaNIzTZuqn1dhSjdxXPI1yC9Sw6sibN+utFNKdorYcr+k+lq+4whlVxrCwMGsoYXcfUKxIQs/E
OP3xq0T5z36qA2L5rKahM1GglxW3yU8PDN2OywpWVLHmzQdJiYwnRkby8LtE0aX3NaqzlySfWsrv
sma4blsfVia8O6uoSJkrrmoVNkDs1TreB1h3ZrXz/IpGwl91/lKC3HMjEXRW/gRksmkOOpXBtks9
1UGsl+vblHXu0WcCdNTjgIawILfg3iwryztcBySfoBVN6DSrzwZg0t4EdlJxh6mG5Zk54IlVM1ov
7pfuKat89WlVOQfAYNYHy80/+qLNzvYwqGZbjWm5IT5giejrKnPjJa37LP1FHYZmta2bVC/mEDPY
R65sDdbq75VR22Jna1Eo0ozrBqiSzC1jT8BgaEdgG64lY3qZ526Xz33BD0KF48qSxsCpXUyh8Qdk
2HgL0zV5NXTt+xE5aMnIH/OLN9DB0JrSsCExoJA20RXQRk/CL+z6GR/M+tQoc/IuiCsVEK1Mg+Nf
Wdps81nM8cJUgvAN/z2sZR1uJe3bHimF7XMi5cZ8hWSuNzSd/UfYcGPt5pl8+zJFeUNrJp67IAku
AICGmBISReNIRCofuby/5cjHuS3HurjD8ed8V8UYvDKZMSLBfUQl3bn7pqy6WzJr5TdJ4CkfpjC1
2RqPJruQrPopRCcSVOQFOVssa8o+MldbM9sJyd2h4mNgAAEWtXvsdbNrgvnt5puihB9PW4jmaZsz
PgcopjvlbDjXxznqunSGQT7AucCONjIkzx3Nxx2u2+JGiVEr+zDQiRW7mg1ptZ/8CXha6So/hmw1
vtmJvJbKQ8tIPR+q6rlkHOiyLKvGO7jGUK5yxNlDTLBJ6sEXD0vvJN3a+UwFKPh+zFIdl/OCElFw
RS2+S7y1k9X6BLXK+yors3v1ajN4W0GE6ShlIXPfBhV7wQHr95UxOCy7YFGUsDmY+SOVeLUjLrsk
d3wZB9q7Rhoy7grVBZGbBemHIxdQ7EDbbom3CByarjoQO+WP/sbNA/fbY/4hNoVVlcR/ARnklLeC
t4Ic+H5vAtg8F9Kz73Fw2YeqhmjJE2xXj42o5GFObNnHWU/vEVthqmBtAGO+sBlmkzfImg9JbZdO
t51QFcl9YiFMgASpkro7kr8AQ3+szWJfTr7DPrJK9Pvk0WDxnQTDCy4uoke8UYd81763prFVqrUD
kLswQJtKqmSI5uZz4AfZtHVU4FEnlKl99oZrykXqTsWnNYwrc4tcC3MHe9oQsHMd1Z9Cf1xfi2ak
6eLx9IJNmWrfNSPH0OlbDtl0XzeWd2Ig4ue7JkCGyLS2+mlkbd00IFMLGLGjDW1k8HvvLh9T9SJD
t3iVszGV0bgkREay0Wu9uBQ+a/HcGeEhzDwqJ7UkK9h1wJBTNE5p+FznPd28tjh+Fs8svpJlVsxB
LETCF84J9mOpAbCUvT5xy8dAy77ZpwEW+/PMOnzd5AXsjN4d+1+VRy5nVOY1D3VpMdKLcuUvcZp5
zB7pBQQL7rGHy9a2KPg/tZ/7Zw2nlaV4WAS3hc5hZ/mcn1dMbSqrqOb8Xzdl46TGxoUZ4cfIAhjY
eNkojc2UT90tMfAa28FS6ncvKYgZ8uX4ziepty69YYz7lByT8dIZFiKFWeDFvC5S05/ERIK509ZY
UOwljZAAQCTnim50Vf8q7Mk5sflZ2SSOSnrxzDXpRMIL573jld1WWIPbghE0lsvSiBGK3qRFGne9
lul2rdqq2FpZvj4AgS27fUBl1NMyhcNGIsgYt1PuEB6NHmCOe9DGW2kUxkx6MMKNqDRCBd2Qs5PV
cg3srJ2N8bLMbgOlSnLLxBVZI5hIeoNh0uB7nAMkigS3w6qo7ituNlowb2k2Ce4jmnNQxN6+DVKP
8nROGRYtLS84vbJ6bpD4uuCAavPPVIrgsQ98MHpu4XkRQXxKb4yM4Cg+xlVXRaLq+mY7cGymuHql
gIA8ITmxcvaRqYdoAiaxklwu5iR2tPVO/sdxmuWjoiBzt0Vu5Y9McZHXUrjKTTb7+SOA8eXgE54w
7TLo5i9dPnbndZnSl6LOqKQblNz3lazeOmEn2zb3/RJ1YsbEfQTNmUo1JZtRJ80nCx3x0xJ/xbIz
HMUma7VBacqxu5wrrsI+0kFV39JDatx083WWXU7hN8Vc/2UUQf1rhfeYx203D1uaNaDXJnynGA0W
3xFZG3Zkg6/nUK2c36aQ846phb0DVSnPjHQcHMbueD8YWNxxILY2nnx/Xg82D+6jknP3mKyaT0BR
wt/MrNR66gHEseBZA/VcBpapz5kcO2JQmiDdrbM/ZTGcQSZRZof8eJc4o50fAh7fgo/RZDO3zLO5
uGXYUC67dcWYfOnAMXmHQQO5OTHNDJwoLy0TI1L2lEnHi5kkLp9GgkRBOO2mMwpkznKt5m8WMvBu
Qmm9UZNpl7utyLynktYERH4ZdFHee+lzjzT2mVo0XWMCv5D6GayiCE4qpXz1fKP9E1pUzmxemAPE
wWDUv62hCMo4sItq03iaYb8ccxmv6Lcjp+agp6LsvfqfMrF/a7f6/zHh7L8NcGALYCCY+x/2s8Tf
Xf/puvw/L2f//nv/SsAL/jIN5M2mhbgPSInHl/xXCJ75F7hAnMVXM+Pfi1mb//x7EWsbf10Xs1ea
GRaeq0Pr31nEYtT4f/aw2IDwLsKZx5Rk27B8/isiMvdz8ALdUB4Zmq43fgokiCMXB99ad8HGVYxl
lCQ7ILJYohURI/ISMm9rNZfWaZdfhJMw6WvTAZJRW3owuEKT4OS4TCx93+dOufHpC9+pWjDNUXnl
43pOcn8Z4Yh11pagovUmhGFx4FXSPSyZo8vbiciE334RAEqXeb7ucAQxoi8c23uUAgFWXyTXZn7W
99T3644Ex2XvT05yat0rsh7tYXPhZbpNlBCU9mmHzboLkOGgVhD2kY6NotvLHNF00OG7dOyfzGQd
xSnQ2WwyyjMC/2dK7dTbzaEvrBdjSlAc1SPoToSAmXDfMyNcWkIqZpRL51bZZYCiqJbdfC/xmyOO
SIM5vV1DAUS3LRczfZxBU+yMCgIA50WK5Zjct0kZG5GxHD+SAsSfTM0s9N90j716T5aYx9VRclN6
THogY5oD2iRzDq7LMROW7FVPU3sJa3tEHulXjVznbvKXdtsaK8KP6yS1i0z6prcVArfYNnCpmcBI
fz9660bxq6g1pv7bLeR06xMKO7AgTCn9PNt8WHMLO2eSTG89gVZBWOHpr40bIsSqfRDuun4KihjT
uwQxNO+kI7t7UmEtHpjOp7kawcoIIrQemJiRpMHo6Q2Wbxn5VXPl5I3tNSLK/S0aXTyyL9WRJMVv
04Qi3GXsOY8qIPO7cCno5yxrN7nfN0eQDerkJNWBgI3qkQ1l+TBpRT3vk48N9lnuhTl7p6FtCFpb
nv2mB70nwnD4cuGQPNZl5m+0befHMsVFY8wMznwD1ejQOXWcrXn1q0UNGklhwgTTbfjtpSWVUY9x
7J5AA/mZTkj6Y90tBvT/YKVJL0xxYn953c+xTH5g/rrsZynXF1rhZzoa693zKItIEiy/c8szXzww
SRtntp0dNTDIVDIHIvTw9REv1+8kGYLPVZfmNuxaY2GSncJOXHH7rzlBUdmMnJDF9+Rk7h3BBdXO
nlY2H16aQN1MnfJIpoZ3k7S++U65Fdya7O6hhs/qGBZldcQCRgai0w7Pw9hC4J7BNZR2TXGZLfq2
Ii3hUKed+9B1mXmL4Kl4Ay1cvPOOVnutR/s8Als/MC/pbsvVgbOcKrKSCBz2T3lvr/fSVdOlVjLY
APg0pyjpAv9xKRQIYEFxuRPA+W+CpbcfyB7xkMfxkThUmhFz1AU53iAvte+gMQ+XqbfzVz0QTBKh
+zBuunLKb1AvyeexHOcnINfdyS7TZit0Hr6Dii5e+slTZ8WeQWz1SF6LsfqrtTPrrL7Hg5gQI69n
5ltGumH/EewYHLh/3IlOxfG95ZXpX7lJQ3Fsyq4+Ygq7gaNKWTdmCJVCV5NRkB6tsDsvaInjhDYe
9fP4MzJGjuyyqQ5GqtnDux2mFHOY9n3e+DsrM2i+tSe/usQdz4ac813lLAx2G2d+KFpX3mYlVVnb
j/YDrcDyNrb5+u0mJurSIE8geHXjK3FfZjw5c73hc8JqrNYFc0VS+Dqn8FiHj235q8uJwOBt59OC
SG4X+kg+bOGp/UpZO0Q6MYjc8TSBLnWv7n1zaiwytBZkCRZIumBwrT+rlZFlyo5l5FFe2g3YzGe2
adNNltT33aTCW4v0yjcr4PO/uqHcsUlhJGgwF77x8pJZoSqx5aBzflj0NHJRDEt4ofuo9qRF3FUU
XbSMfFBPI5K+zYp3oobcofQxL8301LFhYK3ggWhDbHEzSkViqs1RQ7jhWZBwebJQdzx5C4EIsaFE
Eg/SW76zYtY93/Q1aWUEAYB9dZBfpedvNfE8J+6ScIsx0fookBoTf+2y4wBN9mySk/OY+sq/tSB2
RWKkPqOXK+UvBgfhrSYG4mYaOvHZtSMaDNOcH6u8ZWDKp8e/NPO8/CyiLVAKpNI9MBSYT8RXT8wV
zel2Ur19siqr2eHXkC+z6w732iWXdXGIPLFRPTxwsxGiwuIG7HXj/8F4R0PtqYH8kDD9mUuWyU4O
tSBR3W5ug5HggAEev2moWLS8TuhpgziSnl3MEXz36bOrA7OKJ2u2q9hbRXGqMke+JEz6tqBBWhQG
dY6DwSvKP41jyt0QTvI1SCEvb502rb/sNA32jdTJDZqB4DwFjWCYDYSHducQjiUbpcXifmN2rKpb
hXrsjlp+uCnNRW1HHEUn2Qp1kyjhbQqndG9Z7k6RQEb5yirXY0pF8DJzDcFEZ7Dn8YFeMbisUMB/
G/aISyccmTUjU5TpGWmDeM4y13uXecvRU4rWidpBFM310O6gF69JslVG0N75ZWPf5kbScCxNy6YM
6ECiInGDPVqlfzwTM6B2CwJCDDWpjTWb5c/SWLudkdufzji0N4iM3acgRWxqGtq+IKtwOAYXiwjJ
1QBE3dxc38CTrGxzv6JknJYm3yCnsG5GGPvH1CLppM8aku5Ty/7lB2raal9UOylbdy+8oukidrTb
ADnVpirB+ovWZla+GsOD76bOt8r6isgI1a2bcZ7CJ2KFul0jB2vHFMx8dhOQ+LQonXNfJjK5+iR0
+FCljb+fwSzFs2FfgqTH6EdEj3EjDfNGOZ4+hcoKtmYu5O9szOngxDKHMHOkf7gOaNmwDEsMt2u4
79bq/7J3JstxI/l/f5WJuaMjkUhsER4fakEVF1HcRIm6ICRRwr7veBs/i1/MH7DbM6oih/XnOHxw
hOegmG42lchEIvO3fJfyOpnKah8jFbIfDfD8sxnBMBpwf9sBtbU/EwvI+xFB0mnVwdn/5WRa95gV
jumRc38xq9TeYrJ5Y8i6iZmfaIk7Bgw6JUdesIrbODwfylo7s3IUmIAbQdTi0q7mHxHNMnxNI384
l924ga0wXEyJE7A1VeNlcWJe+8Smnh5xWaMVCIdzcGob7kQ1E3+MHMJXRtBVeJjUD7mos489Zd1y
7c9C7bjvcq9X0M/SVptQe9NtaKqp8xEq0MitYEePBGhWs9Zi6BHVhDRUGfvUUBJXIh1eA8ww00Bf
s7PT66EoSRVroBbmiiSM8LVvpm2iJcOtVdeAmWdjOLPElH9sE9JQsLBWzeZw7ScC33CrAI/tEsGx
gsYXwfRIpEppSIrhrgdR/EkkRfoJeJ/jqaCZQbj5VfWxpDB8MScW0Upg+oCjQKRRIYqBLyYU2Sha
9P5Z1PU1sITAiM/j1sXMIer1qCPExLA2q2TQ/DSy2IamsEraSSfJNCrn0u9NrKAxqDoHLlfdYFFo
fFCqnq7cqtY3bhLh9hJU43mICN92Qc9Ro3QuYmXdB1Y0bMA7X+URRTS0v86zxNa/RraSqxqzgDUM
G6S17Mz6Apta0hSycbYYQqg3ndZsS1rxGPN8j2ztxinVvHLD3sKFWIfMUkViXbT5QOsEMdGEXsdI
inARpbQu0jj4xGsxPLotau02brcxsL2iUhJ97FVkfGhM9ag3qNuMfQvnL0nSTZI4+BlnKQsD5GOV
ZlNJicagGYJb6nkQVoaXwzAKMfA4p1GO5auSD0adI9jqLHqpwsrR7USmYj1r44KB74zNjGXiqlAZ
sDhqYXis4NsD9mcXR3O5zlxn5/qm/XG0QNKB2ko+5Gy/b1pjbyGA+fdZ21h7ytzTuSkb8SHM8FyD
bKPWs1NzzTVhdBaVtuNNTTuvy8Y31xMWLCtwROjYUoX1XIyyP5qCyaEDs43mNiNPKJ9r4naz+i1r
vf4Tivu3vKP5EuVt84+/H9I4l8RwEU41EBk17IXjeATQDX01pVGHkAEgCtI6Defw83p2OKVNPOnu
lMirHyWxVM6VLd6nj/Tn4PDR0clAV3Bhbh9S4mgq1ah9lNGZDnTlB6jc/LKM0vAjvrvJ7dvzPKT8
Pg8FR5WcZsl+HfsFELmCA0JfkaFKWeVbvpEJRNIUFD/fHueI5vfnQGoRYdIlMiPQww/nlBTTpOrE
Ds46QKZe6GABQclbbtM8aq+xBkzcy94NRcRLz76VNvZWnCoBgGifQhY28SFP9/YjvXzFtnSxGkbI
D+UTTE0On6gTrRO2ZBlnFSI+H0RWTzsjHsigVQqXdINREwjcruc96/VfTOv/Xz+6n8qf//j7j3+n
kC8FG/DfV49uB1Tw0Rv4mbcRNiNP//j78y/8WTai9gM3HR1uqj4EnboBcfzPqpF0QO5LuLnA6h3q
pYpB/qodaSD3+YiV67roMxkm/++fxSQNkoDB37boCyGh9VyHeocSvrIPScom1AXoyWhZmIJNjgjn
8rH9pkdQ9KFPH8y+azEIAkTgpmBgA5h9VEbqBylbIFeulV6FllPc5DOdczh743eRt+Yasq+xsUPg
RgFylld124+PcqTtPUkh702iJq8bmok7OY0f5km/B8g+f9IhrAALaIIbP6W0BPbC3IaTtmSOfTB5
VFHMbR4n7ZnR4cJs9216aUShc561fk+dIsVkhBY1Jxh6F6a/hQvTf0mcClM2dCNKG1CKbX6lGzN2
OEfNGLBRHWk+yrrgOqxMTC1I2rNzqxvAjtfgL+DTlOXseIBtbZr1SCTWK4XgLDwlLdoLJcpkhSRO
gVVfq8qbDGR5eIY0SffQgEdCxAvfo5tsSGxMb1oQCL4yCUB8/Rp7cRtuoD5siskszxDT0OjN0u0F
WS/gV+VxsEHf4pzcPt/5RnSlrFBwZeubTJTj9WB/cY3uuo1AAMZgoa2q+lUZX02g0jfBMJz3jfO9
TiZcdaDRZhdzEZ0PffvJzsTapJO0HeD3CFHfidB/0ny3P6/q4UtZ+BmnWS8/1ojNguoIV7XR2BsZ
W9+lGJ3LBgt5luojEr93I2ivreo7L6yG6Vm15Xscm+kmLJ0fpoxpLpr2+I2m7JNlNVyf4M8ekal8
RDf6bJDaeVYHILMCP72FERHvzGosnnJhwTSuf6lZ/4Qe+51viv0EXzqpkZzzKYojQFp7lWwU5t2G
gtMW8VfPflF7cemU+ynz5bbW1C2+V/doZVeXCBJ/M40JrhVSoRU5RVt2HeDLZN71Gbz8C6OLE8K3
6L5BpWxYIWhO75eWoURCpha/8EpeVxK5cctG+wzQEUbMVgqhtUIY1dSyDUS6M6Rq44cBGvX5aNM3
DBd/qi99mlrdE4Y7d1RUIAs/Uk/p6Fz09JKbDFYC6PBGbqsS86tRU3UIHLu255VpwsFYmZqh08+l
MXxOFQ1i2YiZdH8JPL35pgk7v26ArW3JOwPgopJKQV3q1OPaMYdhSe4dhU32oC2oTQla0QyzdlVh
xTvRe4As5l5jZumCRQPTpJrPKAJtayO7NYZpk9FjiedhVeGziUdZedPhcuOZVG9Wpps0F50x4len
okcxxR4RB15QRbgo9bnnJCFy25XdZY4v2r7sokujSyA3tuAdM0xjwfKTLfZUNFQuvLAxm6ssqcX5
TLl1ncigwMgSEnjRa/AHbLAjo0JeXyWlvctk8xG6aYOJe+Vf5mIEdpill1o7A97O6wxJ/qzf2loO
fSAD2xEXAagd5LDQlZP3WmYGNwLMzbpMWErEOSeKKgPMEly7n9Io+Ewn90xLf7VTot+nMCQQwrS0
B/DwDSBydx+W1ecSjhL9Pvjgo6Gj/GpvOsvpdsPIeoh4MLdNXI7r3qrhMzYOyFdclxBsFg0JkdNZ
69lQezX6jqfnAzCNRtnfdT+wvS4c+nVdzvJxGt3bIMn3voaDulnG+zAfvwdZclMspUI4/psw3sRh
0d41PaW/KVvYCcIJVmbmx7sOVw+niX/4LN2mAeCKMq/5I+yTs6kiZQphT5XNDwVJ8zsItn1cq2pV
D3I9Vh3EZQWUcITXKs2PdLyvct281TScy4UGzFyqbj864ouo+RwFiUiUdCvw0usmGsZN0vsFnJWU
uolvXsVYQl4znZrkfI6uMtPo4FzG/l4j9N3iDHoeIPG3tfxhbwdkcCqMHgT166KV8tGN5MAbt0P/
HqYVrE+yfA+8t4udbUTXuAXYmvpghSsFLIckxLAebccBMqLTHt0DL6LZyWGrPofcn9ckB8ancug4
1Z3gux5Jvl0VsnCTtUorWJj4hvY7FQUYzKe9+oHM4IajxyErb03trHSBhBhjqF0YohfdtzQha1V6
134vRotq+yhN80cutRz/Z58iMLQHmkMrJxEQW2fq8pEe9VfIZSfOB0np7FOXoGQ9qljTdpkwr1I3
7q7gL5BukkEb12Oto9mLhy6glcn1AkB/ZwPyBVCj/M5ZVQZNajBp6VWdDyE2yRaOyYi+82E28FoA
ZJIsuWBrzCjaz4k57egZ259BkW1Vll0pVHXrLtiVGfZNfbrXZZzvDZCkHa6lycpq0GtACmRvpNYv
jcLNhTEKoMFjamFAOzodprdK2zstKnaFSLCXXVS53X6mYVDp1402ImMxsATMAYDWQzuCNlqBS7gF
vCpAQ33r5zjy/L60P2nALLzRzjBBFEsNFETSPlYNql1OZT0EJM/fNCOd7wPHjlAi67MPwHHjBw3K
zdmU5NpOGVFwPgDqOk8oBl1paT3d4DhRPkYTUpSrkFCE23Ny/LNEZfiZDa1122IhfplFIn9o9SL/
HurWfBeNBrKe1ojlq/KF52SOfw3uNt1YufDRDJrmH8/B37ui5A/Rj7poil/tf1t+7UcBWS4KwvY5
TvvXP/2/xnMl70BoDKmTfx8LX3+rv+X/83/8Hgz/87f+6qMq5w+BZtlirCeWRGahmf7VRzXVH5ZO
Okcz3rXlYlHyr5BYyj9ouuLVgLomd4Qw9N9CYusPW6e9SlOLvJAdb7+nwWoaSxL1L6Irsp2CkBxF
KVALkGtdZyHC/hYSywJhU1FpwBUK7CBW5kBUsbDKsxtNYlgKjMTSMNgeC2pQRZ4VK4TekLewWyf5
poDKSBzTQD9yAEWcm6M9lBTPJGIY214JKsaUYbVxmyfIZVowygVUARgENA0bnFrzNJ5+UDFr0ZXJ
0voRadZCX2tR01VrYHMK9qiRgdfVAh0r+QZC/ugregCw9I12GwygF1YJmv6AYFy7uQHXD9bSbxtY
Z5kEybGGAAn6tq6F+uxaGU5rCE6gXEf5ZxYtuH9Y5P4+hoT31MqxvKl1P/s2EfoG6yngZgfuQ3Fx
FQdpOa+TCKYW3x4IfKiPPXA9R6P80ZvkzFYtwK4S15XNGgVNBSklSwGRjnVv1uvC6JtmbUG3+DaF
pQqgqfhBu0b5rQl33RCjAhNms/sNwVIUmmQGYWYFPNbRqWf29Vc/QUQWW21t2gf2BNLaCdIh2fCs
zRf841uIQg0iS9TLkzvfGJp7UYB63KTcNB8UbfBnpheOpvS7Z1DSjf29ABdCs8T3p70LUPyj6Ze8
9dpK0PuaYru9EMOQLyxN+2G29RlsTSbTj01ax6DsoR9/tVU5P8Csa8ZVJ7r4Gh3/4mvOMXsb9TRo
KD0RF65BTmbtvIpNQIsrNymGe81ywidGNMWZZkQmJJqYtlPvzz0Uoi7Fi5y8AsxUJYzoO1jb6mcx
VhGhYxB1rQRQ5RKojEYcUklzq4W4FSVTQ8BZdPcWGAd7VdSuOWyyQcYPuswIeKLYbc8T3w4e8bKO
L6px8r/VflhEa+nbeG2mhd3eAnGcv1HDGh9Bp3XaioJEfwWKKLuKVVqjb+BUvsTxd/bjVTtbFNU7
3/DBW+XFAG5Md+zv4SK+Q4UQhdRNgmszCL8R13chsgRdJH2eP/qJ2V1VuiW/ZADyvuqQSABQDV19
KXIjuXCwIMKDPDXb9dzk6e1UDgNhblbq9lqObn6D6B09nk7LJN9F1Jp3lqIxSUTp9h4xLhB7ZLYa
T8EUvo2gCO6hY4032F24u9APsm++76B5wmkFKJTOekjgDuPA2QV10t9qUd7k69QRzddGDLW1LeZx
xKEGc1nGtAn3SOdiLjpV6PUHXBbA/ldO43PbsqotyEu1TTHVAIZENRilG5Uq4MkwuSHgAvN3diBc
BdwksGJyMweReQuvp/sK7l+akHIHQ1/bNKggLAeJQvgNAR2X4Ee0T7njIHykgnr+UHa8xL2g9R17
puhLA82bOenhYZnhvJ6mybiE45DfxEmIrEkDgempw5IzI6l1FFKOJtuR1keqr4QeZ4uPt56t66Fz
TGLWYQHAGjIbYZQtW6mOk4liLQArc5NorgjWeV5hb+L6VvioEbp8VQ5O6gNkle9dW9NH6iwQNR5B
aV6s3UrLzS26RFZ7k0WNfZepfM5wcpX4DOltOK9sJ6u7rd52i3ZMxYNoDo7aaLQY5mMcFbCZ54HX
uJ0sv/V6W1tq2KGQ1R6Avv4pQqO2WYm5peRLo9F6yMxUwEYSiblF5rX+4FtjHG2IXdPPqBlrHOV0
wn7V0LqBi6b9EFHutvrNgmyLtlXdt9mmh8D0w4F1LDwltWyGvD8mPzWm0qxlCpN8XeKWbT87z/wC
ocq574q6slczZ96tXznBtEXhp3gaO9+962WKROfQ1O2tn2UzPkLPFnkcdewJ9L1GfR3AtzhjrgFw
+ibiwKMRvriqRiKmkSY74/Ooxx2+UWYlujWS1mlB72OMv5RDZrcrRbv/HMlrOUPuKYafItfVpyK2
NNh8iZ7Xa9EN1Z1TCGIgqFi9tQ1yiuUrQIFQG4Ub0I9LwDTWm4bu4ryHKIAWrhCmaa2b2II3H3Q+
/z2KINFIhSUkgYFM+4iYeHWnMHGxNhQ/UrXuTafWtgKfsWmVmb1OR6try88N+KQMTH07j6BmZ9fd
FhpfNnwMYKU5JqsZekYGexsSx5U7jn1Nm9+QjzGxuIFHk63NK1X6UbVLO/gBm76t4ieQ5NZXo/Qd
su2um9wVfRyF06A7wjyO80n/5JoI7l3MczG7e/aHRSjvRqXcULVjYhR6AU4uMMf0rHFqUtQGeYr5
puHC/UT/BiGpJAeAeZYIE+xi0uoIards200+FlaywTWEGT9rwm6L1kbKNoD1gRc0GJd9UNpjdSaG
pFK3btokyS4kutX2YP1xOM45CPCXHlv/FqephvqEUObwUXZugvOOXWRf/Z7qyWZqMWyjJVLhTCJA
s4FJ8luoE5YyirWYUK0ByePDEu71xrfPm1zXFptfvL93+CLEt11pNDp9nQkcxyTmmIp5KpNpM0sn
cSAm2Roe26oACTzSqK83sq3Tahu0OJtva3cAzZMrMCoeOnS0uXUN2xBeV9y3wOhHxKdHyofdyjRa
/nsEZbMfiPqX2tp2jCLcGjE1ELamMd3ZyAB05w6clm4X0ZajiIMkxT5LABeT+sfifiR7/okjkIN/
hS6GXZEDtMdROxxQqcGPZmBEkX4f6tG/96uB6lYYuFTep5G+jBoHG1qEO1UXiJIbjzUo9GSFEbqi
Nz3CrK1b3d1BZUaaK0kgScJTGf1btIVLyD2xbIJNaiawiPW50mm6JhVbXUKdg3kCQH/j+ykHIF4y
9nUzaGAAitIAxaYJI6fwFPEVR1WOjQ9MAPEJmub0HS5+iod5aueUIrG7qwHgjMU15FYc3YsBrvxK
l02YoJCQWXfcZARzbSPt69A3zXldOT4RFWXkcrgq6WPej3FKRx3Isl5AnUtjm5IHLfB1ZAhEuRcs
2y7Pgf9urawxUJRAjeVjGvr9F5V3wZ3yqeVcVvSGnnwjQW2rkTUbpVDQtleEg227DZGboBw2D53Y
hkgFf4r7QHAcoJQXw4aYisc+RouK+mXOdY/MgSV3QScqVKKSyIh2INfliLIUFDDs+jgwCn6TAwah
MSSgUjsY1u1CksDbryqMteai10ScOGfOuuypKKPDl9yhWNt2u7JLY39l5jolF1QbIoIeE0rueu7H
mfrLIDnu064JdHB3zmR5ehJmnyjn5AY7HYOw87HNAOP8ltK80mY7bD8t6YGLiOjSRhSuAFoK0vP3
9MAH65i5oII2YgDioTvIDuoFcgBvj3Kk/P6/h0FIgoTHoTRP5+D3Yeg2cMICftvEZblv3bSj8Thr
QAVjbV0hynVVqS6jNGuXW3/0Rw8ggXvjd606IX172CB4+RxHDQJVAuGQiPdsohpTPIA29c42ls/S
zowNhyRyDgbyVBkMT3MQwYmG12uL/SxwpOOq5chj+WJrNuzJzLj3O9eNtpBb0NIbkcN9e7GXV3aY
8S0qScgo/TUKyeXvaw1bvohiu4s2wEq6cxOg0lYEXe8VUW9s3h7qyIzreT1tw6F5g5OdRNr3SDu0
8G0/jCaqcRmIJ/QmRz55Tsw6kedRYVRfcaCc9bOiyMVXH+jIBgANaP20yPQdeonqA4gHZa+kn2gA
BzAr1PFd+AlVx/haFiiagZ/0rUUcjhIwOAsYmW8//4sXQkgtOOQJRpxFKvioJxr3IGsH2GQbScFr
ZTpRsdXQej37D0ZBURkVStbJIqM/eCFNYQx0GbR4UyrJ5+UYmReJxly9PcqL185ckMKHSYofjK0f
y/EHE9ke4AoQMP2EwWEoFPw+HZVeX4wnxHiXBz7YYQyF6hSfssB+Tz8GbRM9I+8V4eRcoTX0Y0Zx
4N40g8qrYkQrG6fQzgM3/E/mZwKQUAtgnPGPPt2l928FFasYR2HlSR9qbSNzGl7Abk9si9eWko48
rUo6AnQZj9r/gFJ66g1sC2A17ccyXNxre0d/VInRn/hYX+5AW8celvUyMQOn3HO4N8RcRVPZOcmm
HOZiR7X0V21YpxrtL98X+2HxR7UIwJc9cjhIY+hJq7po2YD29Akc7byZNRVeOlrefBBhmX7IZ41m
4tsb8rWp/T7q0dR8ayqECv1oY0Bb2aNg2O4wipD7t0c5BBFwAuGYgr2USx3NXkpwS/3rt/qWOYJe
rKg1bBAji9BEg8o62SOisArwjh7GyFVGsAcp3Lc+je9/lgP/K3fnMrRj4lggJcn88ekxzkA0tXHk
UrOsEf1GmVwmlPk3/8EoLvudlvsy3eMJIrCDEq8ZbWzZ957BuejpSzL59igvb2gmgzy7oHsPBgx6
+uE6QlLNcrLWeOMXRLKbaigCBCRJwloI4lJhUl1ExiUaJZqxbmqRc0BXwoc3HydyFThlWZ14omVT
Hh4yC8sEFpOLGr6D2ujhA/VBroCyI3KDaqjagYWfb3IzAnpUlxag2K4/Zeb1ylciBbqDyjAlIAf3
6C4LW6W03h7QELARFWsXMvwGk1Vnj/sB+Tkd28vebprsRFDw8rCxObJhOTMqyuYLPuP3Ddxqi+w5
duGbgCqTZ+bxfOZHsPXAiUlpndhMz4HW0aouhinQ5DgSsAs+Cg7cXEw2al8xIkfwdMkiXJSYGu2u
ApC46ZPUhy0Q6T3pbCHHD8h5uVfs/ELbGOSwu7bufI9alb973n3/N/oM/c8ao8iff/vwrWz+hmTu
07c2KvLj3sRBq6L5788/Dn4Wm2/tt4N/2D7jXG66n/V0+7Pp0j/bGn/9l//VH/6FljmBvAEw89sn
uTzJX7939S0DsXOWPxX5zybiDPoX+Ob5d/7sNUDWQjdzOeaIJIAz6oS2f7YaXJMf6ELHY5yOxgFx
y/zDFewS9rIwlkaAzeb6i8il6fx9gqgNUWdhUx5z38XkOgyssYZdXEDYV3hYcdHg3nW4i83aUbAM
XNPLsrZ1NtCDoCHJGeHki6HUy8yjvyzGq0En591XVE20NbookAx/W7NXjuQjRf0/nwPEIE7YwoB6
dOxwFdrIbZR+p7zeSG25CylK51fC6tG/dqNK/JryDH/lykdHfUbD7Wowp6jYiLQK795+ksPjiwdB
l4RujJKED6yMc3RsjzJw0VZvlEde+EMTUvwgFR8eNSAzlO/i8cTEX6w/w9m8TxcXYuh09nLK/HYN
+tLR2jYZlRe2trxKYltdhIjoRys0v40rDS6Lu04Sbf5u0yvfI5nv3Lw93+WY+tfB8ud8CaFtoiZF
/GkfxxgyhI2lBuXhJeZ6ZHjpLVjiv2ifNBb55l55v6+OggMFgeCzROzy89+miU1P50wkDp5M6+Jz
YaU4NKRIr7w9l8Mj+XkuBH5C4v3CatInPBwFu8ouQAHd8IqhaZC0AazeidRaj/TG3hUkLUMRIoF9
ozJHFMHNezhUA6gdz3igGkOLLIJZN3gNxiK6f++EkNN1sM3AM8eB0Hx0tVGDggBRa7032DG1lELY
560GHsnvkvTx7aFevCHalopDxTYWSiczO5xQhW6blpqN5iVTZtPUSuhsjaV9YtlevCGqpGSdQK4X
HyD2/OEoxuwiYFbYyHBNET7odVhRAptJPYBLUGZ+eu+czMWe2QA1axOHHcMKgzhCBcHSfS/ucgAZ
fRUUlOWGtv30/nGw2MRmW3Ln80Efzqof68Lqutr3ShprNzT2IQKoRHz+PxvlaO1q26wCBbzb67Sq
OytAXnh9hTrC26McvyHuAXQsFIhQB7NydezMWYVo7vQJKnR2Vk4fgj5BKXxW+QOg3vLs3UMhKgmP
Z2mXcwMtj/LboYC3aIbveLtw9UFPjAFQ9VUtOvGFei1qpG8PZhyftEzMwTwJwDKvCN+doyMoIyQm
uW5HD/2dyPCasKDwEYKvvyA77PIH6CUCNXf+UCD/Q19eqKY0e4RDU4BfyA/qBly6eUAyzhfduIqb
ufysQCYieheXefcQNQXdhwasOUTeNrHp5ugJmntU0st5C66zvCky4CObmoYiDqQVTBIkkhoUK2BG
OWv00erRwwxNzy+gicM+zERj7XCUcClC0lrKzgZLaynEJj3Nnf0kk/xB0jC8tPQ6x06iNbRTFYPj
29CBbc4dhy4p/yPsPNpzupYyKcCe3mTDDR7n8SqeyicUeX8hCHfCGfflzmMg/Hu4dylpkr8fboeu
82UcZGLwgJkZKzQXMZ+oIsej1tye2AzLX/X7pecsc7KpgVAIsUwGPBxq0pwwD6QavKTStYsefgVW
3NXs5XmtXYvSKS40Zbi3b+/AV+ZHtMfNZEjD4rQ42oDY5oA9DRHnsRIN3aGgQ3YOUxx9b3dYv5yY
4WuDYctHfYJCMb6F8nCGTYDtA0s8ehOSJaAzhvFsWYcVOFRn8+55SZDbLiUKXhwX1tFQqFhQ4AE1
PWkuDlplljwCW8ugmzbGiS1yWDQAYkfBjzoSU7IQZhbHlxSN6d7oyxHNFTMeNu6UuuflgP1olGfy
shDa+NmFCUxLArDyuw8rhnbweuLF04o/DlDjvkzpC+ejV2cxvBWjiMsUIGSFvmPvZkO/fe+i8iks
lz/zhWxxPFzluIB8ul54ebvoHYTWDXwwtJuS/FQeu2y7w2/BWJx7aehh6EYt7ugTt4AqJJaPZZTs
zKcGErMH7S05UXl8uR0ZhIlw3IP0f7EdCfitFukDQTG7DFdVjfuX24UdHcrOfmdAixntwVBH33bR
WGUQTZnwyl5XqMqE5W6kMPnu7cAoRDKWzmuCvnAUNhMDZA48mNnDQrtCDJc+URqW5cpHc/PE2r3y
gigBcg6TIy7EqqOhKFbFsw7LDcEz09jmHWKipUIk8O0N9/KkpwpHVR3HGMy7MHo4/IrdWgNDzHnp
yTjOwcCiZY7XTimi77U+4c80zVp0YshXNoVaEHPcybSx+LIOh+TmsgQAaACRjfwEz6G9sNPwq7Sb
+v0vixSXiNNe9jhpyOFAZjY1AJ474WF/Nd33GCme9wji7yY7nN7/3RLMCLYG3yyElqOvSRlDnACj
mIDFxL67D0K7lLvRbGsQUIbhj/u339ry5EcfLzkjEhAWeQgFzaO3lnUO3PnCnIkJ3XFd1dVjO6Ap
9vYgr2yNg0GOagTo4QJ4dmZOCMQk4KGAE9xU4bgGXzvfG3WSn9gX+uuzcjEaoa7JSztaRCRe5qq2
JQouxsIh9FHNG7a+2YPWqPTQ6tZGho3seko7ybdXmhYuYiosk7VtV+mdr4vkQkVdMWwFL8r/Cn+u
fHx7SV4+IREZzCmYN2SAUKEOd9SE0QM8VJPQNR7CHbZJX6yFsPD+QXBOoR6Cazy2ekfLUGsB+gYm
TgDKEdXXjJ7dPf8qOjHKMyPzcA9xthALwGYEqGEdMzb1SVWJCIPBqxG36hHxkp22xruumK/AWgBN
7MOsGHYIambFvphKq7gckQf9UCMZK6+DIilTvDZq12rX6OTU/UWQFBUSKrmPLt/YBSjwW7Wpsm0n
TPammznlCDs0Nyf0t+bR3LSWiOSuNszyLhGq/SgoDSyoqzJ07xPUs6VYhUOajzCVoznfzAJbqSdZ
W6XmrLKkqn+QYIA4izjdMLMKpvgWZcdEvvvLVlDnWCWOLMdU8ugYDhr8k1JbEeY4aGMZgR+vu0i5
sBYg8bz3xROLkfRz3GPo9aI3Ula2xoGPiBl65OMOj1e5qczoVGPuRc0NU2yBeTMNQRDQisvlcBNL
fNSCsqM1hnb992yYxyc5NJlnoWiC2vhcXgYo0UHGKuY1ZGX5MRewt98dp9IIovTIitL2dsXRHh9s
uDtBWfVeOi46hrHbfQ5721ihERNdvXdVKXNS4jQpui7TPTorE1CaWdbkvWeprluJgkAYROZ04vBa
vvzDr2np5HIVw9lF+PS47aMM8P+IJPce2Qx+hOYsb+eZfEai/XDChvT1oei0cDzQhDSXn/+WPwst
oY1bNgwV9+kt/KmFvbg4Dmg0Q95eu1eHovvACYHTOO/rcChUBwFhRmXvVYiY7QoEVb5AfDSvrEDP
khNb4mVyxgoCvHdhV4OtNY7GEmOMgaUJ8KEClwe3xesS585t/Y8w0EAZIkN9YsDXJrccfOgYLhGQ
e7SOs22D1sNMw6sKhH7IeJG+E2rcw8Q6FWW9HIr6GtVCCswc62g2HK5jFaG1mtOg8toQxDKSxHgE
mKG9zcpx9t5+Ze6LjQg7V7hEqZRWaHguP/9td7g1IKyyGhEEaWZbQ+22rrBoJ1KtVgLxNQ285iJC
Esspupr02ZFr6eDd986SLARxSBRANWj1ookkjp5iXppz0uEpkN5AwMLXgEyBu2rPQnvoT2zSZWMc
fnpA3uD9I3O3dMiOKzzWmAbtkAvDgwQh15mxoIm1MNm+va4vXyEIIJeWzVJC4Gw+2i2YbdB3A7Xp
uVN973ZpDX+O2oiNGc/u7ZFem4+LoALrRiTJd3f4BuE7hGU9thKTobS7Tq3GXAepE53YJ6+M4kjO
KerYinaQOrrX9NxwNDOqNZDFRr5GyUvulkrxu7Myl/YsS0Y3nAzaPLprIhv3W21ogh2NHnDOkvuf
9jPSqcWJRXv5elwDuAQJ5TOVfKHo/L7tzax0IZHjCtfkkJERKY+3HX9cWLN/Cijx8qBiKPIKGmcA
GCiSHQ6lksrAJHwOdkaVw1IsJ4gxHqqg1C5h6esP3aB3OJkoUGknJvnynS3Nv+XWdqk5U945HFkb
E99VVhRhKZM7SI7mNIRJ1qZTkLQX41D8o+zHBuSVUbk6mmECRlhP0J730FEat6gPoWLjO/2JCPTl
KEuvhsOXU5H80zoapZc90o4NFQh87ZB0VRgpDeTcJ9LoF+chTVlidhvE29JqO24OEVK6YQyl12tQ
z+/Xmt6iro0fgEB2GY+p5IyCo6v9BGYIRrZcvOrAGbpzGJ+4bV7smkWB4Tk6WJAvNIUP311ftrVP
w57nUNklbV5zM5jWh9TVrwGLdhsLV78TI76yvoojS2AbCnGNWOtoRDJ+wOYUEBBGr3b95AxeOxrB
5TtPK1QcdJBllOeWT8I+GsXKez23RG7tugzp59yu+CJgK504rZbVOTjjGYVNwlfHRDBeP7pPYF+U
2NjNJqhcuO115NjrQdZPuNxrm7fn89pIMPqWIg8VHuLxw1VDllPP8oletJ3JJ4uYBDcxjGriOXBO
7MxlZY7nxPkOHIo/yCiPTmD8kWq8xFJjFxZKrFJUAvCLsum/ZfF0l2EGAzF4qi7Hsnh3tYLVBNy7
FLEoLNnHMUKJ+F0/FoWxk42VktgEzr6fsnyDb7B/YjmXSbyYJCDKhYrJFI/1ckZHzgb+fUxy0JMP
k4v9El439acQyWzMMfvkx9uv78WmJ+mjpglxQufaAaBz+PraecgV7BRj52Dtg2kk+B9jNIsTR9dz
cftoWhzAVBjondLFf4ERDUZcMw1qPK2v1fHaKhNbbCenwpapz7PJgCyQh0RfKSxvTwSVeTWbU/V5
huWQndlZhlQBJ+wcrXWgAD+KAUl8hHwEqFZYIyYMwLTpT2EOXtnZSwjDcUi+z9kuD5fGNPwe603u
eS0b213pp+EWp6zgwmyU896jh7dgiOevdWkqHyfN6OCzAedB7nytS0EX4H9haYk4e/tdvzYhyofU
sDkUFDCWwwnZEsUG/X9xdl49chvBFv5FBJjD6+TdmZVWObwQsmwzh2Ymf/39en1x7w6HGGLlFxuQ
oZpuVldXV506xwVtFtWMJLZB5kGqSeEIGav49AemZHjj1OiaPo9yNS/iLNJK8+h1er5LDXRo8gi9
y97r3/pcZes4JhgySaCp/1wvKuwqZkuYlDymhT09wj8JuRmcZit52dLWAUCiCkACSN48sxInqEm5
umIczbFnULZ34ASBrGWHtoayEuZmGDa6N3JF4G/xPPBy1rx7M9Zt3Xt1bB7jwm5QCbG9PZwd2t4M
tHqvawNcZolRXOx6ij/HRTWC4O0LCeUb9wqy9EDbUvPtUYniPRcxe0yKY86OAtIqY+CTZjHfU0fv
TWuwf6SKGE5cM0wVTkqzckkuREHZLGCjbaZzaCNdf1TkrzRUXyPrqCUe4r5T/o5ZMkhmtAJ4dPT3
fV9dCoGOlF0GNGgBVpmFQK+FaL9TAusY0hOjyR4aH5vY81eWtORB0LqSqSDLTjiZ3ftR0kOhQRHx
GCGn+65D92xXUrU9IeShrZhaWJCn62QZGqqq/Nfs8ke+pivHDlNO2tjHTGHiy8wNeyW5vknQmP2n
10epCDYZC6e4/kZmibaqMhBN8sSpwFtCfw17SPZ5MrLioQjN8hzbxVq/byEHkH0Q2WQnAeaVdG3U
ih2U+qrEhrd0istd3LblXy0/hUlSuGqrhzh1oWEZRt3/pTrx9OO+pyx8Q4nY5cJ0qAWD3722Dquk
Gw+ZSe6mN1TakeX6lNmKeQydUOzvm5J/1ezCZAZBYmUsQgBooGtT8PJNoB9YKF/Thc1GTBlcRg3t
+HMBVEdnHt1H66WK9fbZNft6OIqyS4LD/V+xuN2wmzm8OHjfzCHgYcEAVzFq9tEeyyTZxKnfwvyY
TuGTqvkMEVWOaBG/QG4PTLqxYnxpt/mcBg5MJ5sK1/UWAGJEMM+BbqhrmCuBFKE/IeRnw3SNcuj9
dS6dmNemZr5cd11Dra6Gux1mxK06DTrU7shLvN0KSG9w/HR3+Zdc8KtSU9RPnZHTmDk6fjyeTC31
HvRY97Z/YIUcgn+Y8+WtOLPi9Tk08nwzLzPHh9qIkUud3JXDv7RhpPz/Z2S2lF5qPo/lYB+tELZ1
1Ro+qZO7Nk+2FGGYfOAWkNBb1DeuV2KMYExNie1J+uZC/EbAIBEXqmLhBm4HCIaTdsXllpbl8fyF
UUQDhTk/dXrsMjiX8zgDBxx9o7afXHo6WPlKurfk2fAFSgAtHcObEnuuhBHS4ilmImd4tHlFo8rn
K4dQLfSVFd2a4vYEHS3LPHAbzn0uyA3Ut1R8Lo9IJiSid5dRt4LlOfv7vt8tWiJfoRlDOsYQ5PXX
Qs1mGLJEsY6wRom9nSuw8mlIVTYiX2se2PxV18GRRTE0AVacS4gH4bUpyKKneOAmP469XX8ZOGso
DGjQfLSafkDRMXr4g6VhiUAId80N+jstKnfiKiUYw+fwUXYIJTda/64DEby/b+rWA186WQB4PCAG
5rwv4vCszNKswDXiNDypgrFsLy3U3R9YQd8EdkpQ1Tcny5lKtaonFhQHyXhq1ax7En2frjRebu8w
ahxIsNjy2UyGMDu/cawyxs6j8KhNhrFxQ0dF4DDojihm94e0h8qsH+qKcZteP/Uaxab7i1zyElox
/yEnqMDJrX4Vbp1GoVLr9MSotNe2OXBC2Nxb8eRHvji6Y+KvJO63l6XHIdMhn1W5S6DpvLZXVFmB
WrpmHSFTAMIzoLWKXksUJH9XHXUrpvdH9wMoPf9dTddhLabcBktpHRAbMAM5iDmzrhVV43pNz/Hz
rLF7SDy76h+GHv34o1+FMEE2rWf/7aCJWa5EswWXlW13RxKjUnGStKmv9zlBgNQweXkcdT13d55d
QuI1JGv994XwonHeHeKyTEbmVX4TltHGTUPrWLNUHAcchw7Z/lZvmnzFcZZMGbSEmDXhaOjz+c8u
LJAks3QWBNUCOnlFmj940LV/CkfEOu476aItmeJRwZQIhtnLKoK50POqzIbixkARTUnSS9Rz5ZUR
pNh/YApAILAb0MR46PV3ypVSYqNL+ygqpDMKC9qWRJBeOdQ3Vlxi6SgYTAJTTyVFgFH32hQc8l6t
G8i1OY0zPulBr+90H93drnfNL4iplSeRGYhUlqsxZ8kZqRaTDVCP5A00289R9RnEHsmbJzOy9lUh
smNsq2JlfUtWyIaBN1IutrB3vb60dLJopNNxZPSz34u+hv6pT9YarotWPApDEAhL0NLsRuVV0YYi
tawjxFURJLBm9qRonfHpvlssWWHamWsHT8cvZmvpYY81CdXMICoBIxpqH+3sRK1WguOCn9s8R3EH
WsdynPV6x/K2NLxCteKjjnz4lhcMSgUgb3GB6c3bxpVG+sGEM/kvALOZC9BGjegu1/HRK9C88vow
Phj5sFaovdk2rDBBzXw4yQ6hd2aFFF/nQnPCI0EJAU8H2hdkgZOV6tbNtmFFJqKylQrGaz5mFdS6
mlfOGB5JvDo4V5AN/t2LwN2ljNi/uTEsjTEpx6OTS/um6tL1Sc2YFUAt4UfF76yVVfYuHNY6O7cF
LpAR7Br9QAZReUzLi/vVxVz4duclTRIdYQzy9S8M9TtaCSWYQGlIMbyg2mVKE4t/UZh1INAc0a3f
elZjiL0o7GE4WZOvKod46Ozo/Sg1b7/fPxGzYWEqcFT5SC+JH9wzksTw+geqfdakSo2zoh2V7zNY
2/N/jNGpjJ3nDJ0GmTJSzypai5peHcpSGeNPYw4ByMcmH7p+22l23oQr0fsW7QfNIpEAlwYWL/OI
6x8l4thDAiGOjkBnYXNqG5HCuFxAi/CRgqFrf4zcuvtd+ZmlfUMcvBPfS8spzW2go0J3AdIZB3sl
1Hz7cYrIC8+aAx3OCvD8JuPjN/LLkGik8ksKNMv4FOG2YWGpEZxssPTsIz/Quq1rdVDx5kA38meI
GS0Lzdkg6oD2s1twkveqt1v5gNLO1QOBxzXlWsIMMAdw4bOYpjPyIaqsS45FUjQQP0V4NZRsEAL9
gLRtcD5rg170xgZ2xThMN3puWOmvolDFXyIHqant7/+em0yUn0M1l3Bgg4Uhfbn+dNCBKZAqF8lR
t0ZEuUNYdLbI7GjvtSgYn5rGL1ec5TY40byVNy8ZBa3veaEK0EeLFBp3n6dYwfus0dLfePqb6xmy
RcyEGkAuTgndsdmy1JD+c5hmFE7RwNG9LEcuWW0O9zfvJW+efUwHlJMpB28p+s0n5Yt4Mp0mV+Mj
OSBVxdSOnHEjWiS2YBeLKj04WaPTu1sr9TXrTCmsTB9MDsrvNi+n/P2Q6cZ0KtwOesLAcWBnj/Ww
zSDNMjqxjxXN5NP3MBYhvGg0DmyJ93//7Zmg28seAeig/MsL+3qXRqeF46WssmNkB4W39bRgRLU2
g0x967slsyYUUZ0OJd40EHsGiWDB14zBVFZc4vYm4d0KsojOD6U8GvzXPwPdSNMcyWvhMRyrU1/V
v4UXxI8Maq29RBa8HTCT7Jja1Lqp419balSohcH4J8e0s5EgVqNwV8Ii+SXRR3s3tbmy4iALzi4B
TZJ+xsTl54XoCdHHspqC5BirYfiMLLQ17W0YK9O3n2JqQ7Jrz+gnc0mzddF/jmHTsbIjCsbRflRt
O9zEcCxehriZfnYpTGT3Pef2k/GpoE2gNwt4mq7B9UYqjZHDAwNvCjLu6TspCbe3UloGuVc3b/YO
eoLMlTNPRoOdnsG1qV6XRERTXBxbOwr39uhazJsWFoN+sEO+NRUEmQC6guoDrBeQw8yCswiqLnCz
qEA/L683o93CFWUx2djwkFy5CJZ28LUpeTZfZRqZokyjVaENIKYcEUsdmnCn10uOnGqt7OCt17Mq
5iY44STs3guV1CtTA2Sp8NZWxRFpJbFtrfQx0bqKCUcFjsYE9fD7vnHr9NIcVAmMoJBDzTl8zDqj
hiPK4oj+13SOaxD+vFDrlfTzFvssv9UrM7Oo0U7kFEPAtxo8JBHqPvZ/ucPYoTAId2ZKU25rkLH1
m8COx0evy5uffZa6K2td+or0QXgcU2XgDTE7eKgAtAo9Rxxmitr36QgKHhXZ7lSZWvkHRw4AH2wU
NB0AnxrXDjOGBUBNP5GPxviZgdfqqFXArLsBVdb7H3DJXwAt6h6YCClYNLMkVF7FFM3QexQITZau
n2zTqX5UVCD9ql/+fd/a0haCtuYFQfsai7Mt9BqaSKhwZEels3RYpEftpKJedWo6PVzZwiXPfG1q
5jJJEzi+DXEh911L6B+BocL8WaNmuxJHlnYQGKsF3pbrxp6XThyt8vTMDbIjs77BZwoN1b8N9BwH
XamHM2yX9soXk3HpOg+BUx3aBAlLpr0630N0HwNGPtjDEvnSHayyIFNyv3quodb9hxRvem+0XfcI
EZS1Ukhd3FI6EgA3cD9gVtdeORhRDM0jXll5rXNB6BXCkaHH0B98OsmywtgomGv67td2plyxQgtm
keMY1gaKMz441CYeV/ZROsB8H8nNKZXy9JOjRddWqrKgAJs5WCFp3hm1ZX8eOfkfNQ2tBTuptXNW
Qna1koYt7SHQI7JUciD61rPzZlgjusidnR41BQhlRSNzX/GE/vz2c0ZDgkY/b3aS1dnaUjQUDSoc
KTXurv5l9emQ/goDgErPVNthlLtvTf5t852Ej4JKFxxZ4Pxm1xsnQBXILaXH3tbTL7BSpKfEs6qD
7xf1Nz2L9eN9e9d7CCiFngRvO3imJZDrRmPNNbPExu/cc9YzbxAzkMTQmeetfKnrWPWfFQl9w4xJ
32BewmPisOsE5ctzFDn2UzaqvN08Je2/I2/if3v7ikhFKPQShxmkmHm8GFJdbTvbQQJ2zGFXzuvH
0kCP5g+swEEkBx6ZandmvidiqKfzIXTPZRu3AKD7fBuXpr+9b+XaG/7bN7aMGhveQKdvtpba0Ke0
bgAEF1H/E/3PDzAFwQiutjWqlLBs37e25AtIB5J2S1QL44fXpziMS4Z2gs49623qntoiNvalYq3B
IJZ8gVEajj+6ZwSkmZWygzU20YV7dixn+II01851KOr13dj+e389s1Tnv+0DcgTrCjMEkiXuekEM
pwd2wRDGGWmWGiFPFa3Knee2zUNuOW2woy7Qfy86HYkxS3Pj4lAEDXqrqt2H7pvi8P/+FA9QJlAB
ftEc+4wmcd6gt+aeQ0XR9hAmj1vThqnt/oqX9vZlYJJYTzie48zqKnSQxLZZcBejJmz3zTH1AeU7
Ux8/3De15JounRuGTaDVvGl4oz03lKWRe+ec8soXORJ+1juz/Ya4qY5ile59uG9Pfqv/D4z/bSAN
OEbpqRkwGjp7zrT62CNkV3rnEe7yfgPduTgVk1ZvoVlvPiW2QJK+LZvjfatLG4rfkJOT65OPzK5p
UJWFNgy9e7bdONs7fqs89Ywdo04sgm/3TS2dPgq1LoonVKBBlV07a++3kQ9PtHueup7sW2ucLTwr
a5QVS1boC1BIB3NNrjo7EgKhHOah8ENtqNHghisbKqK4WPHDJefwiFjy3PF+muPvAni7gxKxiXPZ
4e19HnXPEcijp8FR81MQ5OU/9/du6TN5Opkja6I2Np+1KnWBPHfAQY9BgZzGQLM+j2pjnm3GOA73
Tb18h5kjkrCRCwAqoQA0n5kLmRkqkUv2zobFKMGOn5M+t15jaAAwerPZZgzVZe8qKGepTypGUW90
WCGVTVAo8bOulsbXprNz7XFEcvezZ8Xp18C0xu8l+dv33C/GZ9Nugh+x2aBswvDJN0lTI4lhQlSi
vL489r6whpMJLXG2L/MBtioosSZnz1nQvpup26gQ2saNu4cFPmzBWGfmSkn4pdY43wJOPOyb4IVk
bnntqg7A0an1Nf+sp6GLgjLKMGq7iSujBsoVxpaGuHzuDcEvV0f98WfoIJYOb4hlwnFOKu2f1Yai
EXdYb+Yf+7S3xVaFm+Ck1VkZ7+0qR2/cr+vYf8jVpg6fzRTpuPuf8dZjYF+y4Mwk95Y92tn9XalO
Iuo2QInGsKPPfcRopQsa/dInSbNyGGSMmO8WPTgJ/OX1SSPmerfoKeVJHBCUB/1FckKHLx3h+eFU
FWORbMqodx9aXuB7phJhdL+/ztvzzowzaCGagZx58vNr46piggwpB+/sFhHi0UgdbYIcnb77Vm7P
O/mJJPAGSkl1fg7uTRKrGqrBSC5DMiBPwBXgVBtbbxHwiPOoRAOkTddAcQtfEBYCWjpUxHkyzrMV
x8kAEQ9BihhiG23tOmcmrGC4cyiZYnrz8qhSgLhihIoiwrzYryrwdamw3V9i0wgRX4AVBFGd9sEt
BmNXAJZcOWC3H82EHoRp4xegHJX4648WBL7p1aPcznToUGelm0LFay0lWfhojG7ARAx9EXz6849W
aKOajEWYXqwkGjdaZR7Rr/a3Q+YfFBf10jfvIU9Dcj7eNPS75rlYT55ceKjJXzotaXdCreKDnmvt
JtfETzvjhXPfnCk76denjlaupHbAKyV9zOyiSwZQeiLqGTQzGj0+dm4w1XuFrkR98k03iy+S36t8
HMyQLsEwFYGx63m9mtsQGrRfNUwI7r5Xizrd21PlU/Wrxupd3/lVuS+TuP+rUA1AK0j2RM6m97Ih
+2skUah2bt/Wv8wyj6gka63z2dK4mSCbL7zoSzghfflMEjNWO4H2hLrXkzBQkWAJ2o9tZWvwfPaj
Xm2ygei0NRCAQZrKybrN1DXus604zoCMmOg+t1T+u43F0y0+2sWYvY3CWWZb8pXGq4NMHfby+WDi
oIT6ZLZ2dqFKE9K8mLpdVmTT/v5HWjjC3KNUw18YnMHLXPu5JmDybi2RXwLFsj7ryuB+9Xu/+N6Y
0bBiauFIWRKAJ8WbZU4i//xVLVf3BoKSaPOLGugQFZtRvLcadVpx8sUFkRIwWsSMA42tayuR03qw
fHb5ZRxhRmbyIoK1CCWcrF19UCyZAmfKAab/JF8V16YUhZ5Z1yLzHkb+dFQ0RzmbjkiOJcNuf7B3
IBaALkpuWIAL16bC3MuUUDHySxFX7aGyXSS3GOXcvd0ZXluZOYMo+yIusiG/KLo//NX2HaJ6naMd
ByjNVuLr0t7ZvCNA1kkCoZtnNcJiauc5OEPdfKzHuN17jVTFHrpg5eZYcrvXacYsqU+GpB/DiTQj
CPTkTC8v2qae4r2pmPjfaSX1BQhGgkHIk+t95dyBEaKXqCXFxYAwa8NbU0XaL3obQPw/KxiguMsQ
ExzNszxGdF1sdzpjSugu+3sFyud91eRrUJ+FbyMHA6AGZnaRl5e8tV6thZJBiISPhpKoR5slNZT+
lLnVR+Er6UqxeeHbYMnmXadBhsiT6NpSqFEfalqXwwpoIdrEvhY8BEnrrnyc5QX9v5mZC/ih27hW
reYXKpV/a7Gjn3gE9BvHQBXtzScIX+YR5NJRkewX1wsCNM7oWIsIa9xCHhlMU9lsYyOwnoEHxWvz
jQvLol7OI49Ih4fPySBAhEVxWtnlRXfT7hhFuXcoSpH+gMJHX4mq8qqeXeXw6YORkZcR3jcLdU4d
eLEnQnGhPA6jYzFo7xvGus+CNtJWzyLrkrqVuZZALBjl5iO6kiCBoZ/lDxCaOoHbNeJijAM0xI0d
+O0uRI/30/2PJsPabHEMXZEZSbJKWRK7/mgpryK9Gu2cl8fwjPbX2a7UX0lZoMgXP8aFAbBgZBZa
db/et7vg/ZR+8Rc5Ti7nIK/turUyDrFfM3ToWdk3MSJFYUTpmo7HSw3+ennkEaokauPByI04MxPZ
EyrgnOhLhD6k/lHPJzvYor6YDdQW87I6uqoftx/60gjNp5bmWb9pzA4pUo+7Zrgg0haH7xBOdb3H
JoPH/ynvgq76QNsmKp4mX0fJfBqmsN56Xdt9BQQmfnteHAePBaKT2dmmSOscjfZFmS2zEBnLAKAZ
e08IVFjjnh7lWUXAQNuiJsWzCNEt/2fYm5m9Ud0x+Ae1NCfdaGUHvy3A4emDbiFUeJhSU/kIntiM
tqASo389ROa7ne3H+netBJi0q5zebk/3v9jtiWMrJYUI5QdIfOfYHFgCe3AMaXEZ07jbOq1kHbMQ
LksS8228CTLUX5uanbgwnaomMqPiEhpOsm86v9mLzNTefMSwQlGb1izYTqpR1y4oICdvoKbiDe4H
ylGLDWNblrb/B1aoanNzQfWONod9baU12zCyw0wQJMbJOXVGyGybNkohvvvfR/5Fc1cn7DEIBpW4
lLO6NjTgar5V4ep+gnZd5SJ6LYa+QA5VqdqH3O+nNRDakkcQgWFTQshKo0lwbZGZsKhrePRekIpx
/7acWHw1mO5Dr5xWxMo2vgDsbpbnkF3Als8TeI4BcrwwgU+gEpeuF1a1maykLj8MbhmOB55P1fcW
DfXysztCBk9FytbyXd2Y43C0fDf6JqKsVDfALNR85+Yi9jY9onTDbpiq8EdaW6CoXMHdu02qVodt
WvGsjtnIKe0/22aXOpumayz3EE79lG4Qnhy9jwTuZERbPkLwGfb7Rj9a1MQgnXYjC/H6wK7aTUEQ
bXc9oDEFfh8NkJnVIp+8yzOX6L5xqVC0D6ozTMlOz8M4efPVD9RHtiblqBvNtZlHsAm8Ua2J7xNF
5Z4ipbJPPCkFb9vdSjKz4HxQDIFcptZDV2X+8ijCsLYbyFEv1dgNZ6gTilNVGx2dqUk9TmkQPd93
9gXXoyEKjARMqITGzM6uE+ghvcNBXKw4T/6aRsVuN2VQoswLnalSvTmNtlgaqTrFLCKgObMWCbex
GZ8QaBdP9VbD6YGa+2vKgrd5BlZAnAGwlDPd81qZR6GlSkilLwPNmo84afE1aUW/I0olm94Ipqcq
9NJ/3r6RvLMZU6e/R3FkdkEa/ZRoUYRRK2VEtVPRQ04q92+ok6bdH1jCDclncBI4+q6jRe6JwS9a
V1wCAHXxgxJXwnofZf5U7M2Iq2XF+W8TjJd+Od8L6mOK5bMEinoVIwi6Ii6T2vt7w6/Eew36mhXP
WPpmklCOD0YCdTvpj9SzD/NVdfGEOlm/LV8zULmEqi/dxLCZexe4pEwXKCYUGivx/jZzY2CI/Anv
l6xK84ZNok123fROdYHGKf+ZcD8PwQaUdqpslKBA9jTM68Z/BOWdTBsjcJRqEyXwWa/8jKWTCAKI
jID2FLW82T5XulaEHULoF0srzENZmcUHvzfFe2uK1tiElz4pDRaeftQ3aBTPjiGyRmWBqG91EQh8
+8cAWkL7MPiZKPb3XXUpmoEPlsgEkJLAO65dtWo10ByWxVeNwuQxSJUGSV/RiUdPH6evtpP4K2R9
Cwah5pacOZx+2dC/NmhDzgeysRaX2OlqtFyjvzwpee8GiHSUib3C5rDwyQjSVJKlNiCXwGx5FhKO
QC64FwrFEB/CRLR7JIXdD605rCWNC59M3gc0+8DMY1Eu/NVzuowzY9R7wkvSC2+TJioTJ3lnvv17
oUXJ9SPH64Avzi66LI20nr4itw+3+CdqHcj4kKDr76x+sL+Uar8mQihLTrNk5LXB+VTCBCbCY65f
XJpCS8lFwg9Fmn6ahvz9GOVPoJX/FZ610oFe2kqeMrxk6DqQhM8W2UaoSbPRLHJSGBgZx8nLtqhG
am8vgRBMiJiQcEAaRXC7/maa4Ud5w/vnUnlFufXLRtn4gvmCfhRrdd6F8IkpmIPkrCI37MzvlWhU
Kn/IqgvDXPTSXbUfL56fRA9IoCSPCDI3+0z11yAgS1Z5eUoJObIH8JLXC3R8C7qEIawvsIwFpxZ8
2CEw++bQ6mZ7MbsaPfk+W8tYlo3SwaHvBxpuXu7psyTwzNSvLjkdjodKTN1Gb33zoWWIchdBQLdN
i9XO0Wzu6OUlRcWMnhjVdENOilwvVRuNGIHmor50kxDAuJSkfHDZ6g8oiSDXYBd1frbsNN9VqpHk
G4Z+kosRGsqOsoZYA8wtxB3AExqUbowvgC6THv4qGMSBomXUBPgxuQ1QA73qBrT/Nmi8YiXCLWy2
CbcQXUfgS0g5zJbtd1Na9b1WX/q6T3+hjR38ZJiyfMxDLX72DKUiCSnexhr6stf0zeiwSvU43rCz
UoopOjINs2guijkl76Y8dx6ZC8mP9++m2aybNEMZAQlqWbGB73i+Nt3rMyIou2iLstpnUJRu0xAt
0txqlAOUKzHj7+m0S5OoeaRBOe4YPRt3OuSYhwbaeibw8vJt2kUEO9jzINVgr2llU86clegZ/O/t
uHHas+pSWTH8Mn+IJy88W/20Jic0C4PSFAOFvNaZYpaP9pmpqIy83q2i4VyEpcKIENy2/N9ryNwl
K8w00dgg1vJ8nwWmFOE2wxnEcFaNVN2GllodSH3WIPdzJAOLITHFaWh/0iW8bQv5RdJUUTSdEYzP
h0vqlWF17KvRIRbWUY4goFbXxamEbCmDAKMffkVKbXffDbeDSTughfe3ncZT/iE3winMJPup/SOx
usbYG2buXPJu0op9oidBta8D1RG/7zvj7ETL388KJB8k42jGDRiFfqqrlaM1niEQpfKfhGXAb2hB
ZUECvOL4L1Qpry5daYwzDXSPawnPn8v4eFRCTbWJjXNpa0UbUCGr0u4yBn2BH9Dnt88ZUnrxCWZF
asCpRn34gIyRKraaHhftroLT/++ay6j50mclk56BmnQJUkd5qD+aSjAdPRjfnU2iKe3XBsoR+In6
1K70TdaUrrGvo6ZKvnbapIidabWNdjDCxLWxPTLm8saN5TUth1mpTwHuvEEwlVCONNTSqXZ0brUz
2rbZNM7wo570diV3uvmEPB8o6qFjQQWHlof881dBOWss0DGZXl8oHQluYPWnKSpaRcEarecsJsvP
B7uPrDhQc7vl1rdbK0K5JzHPqEiKDo3cuEFUWQ22qe5bHzojyn4XVqW8dSOxysGiAmKwPF6C18vr
26hzlFI3zrzANHvDkLVznBJ5Vsw6Xrt2bqOGDBkAtcHlIp4xn4izjLr2EoYLzz7sFUTlcNrBdbY2
+D57LLCRxH8Q2oQLnIPzcL0kK7N0FMzQqxzjPH8wuzD4ZKSm+2RF2nQSerbGh7hkD0CnnF3miOOM
1/ai1Bsg8ios0NMwOQNbKh41O4ofjJa5ajev6k/3fX+WXL+sz31RfGLgDa+ZJbp+AxFvYJXWmV8U
/qj8qT+UtKseGEwuNwW0PO/oz0+HulXSzX3L83TpP9PQI0CazpgcYMjrpSLh62aK01lnoUTVhmMZ
Qi86/AOjdffQR2F2qTR0pZlEhEHK9/KdP3qM8sCGdbr/Q24OJZ/Yk/1ueK5RVp4PojR5kiYVNcSz
n6T2gcLDsEXfKNgpZbHWIp6VEV6WzPAm7HeEG2qrs/PfMWtSTCKwzhUZ2yaTzEBRVuQ7uLPVk161
57bF8Nhk9aEPi2ClSrPwrWl/Ijcjqa6hwJvd5hmqEanV6NYZjXV7KyK9O3KE2FgrbjbuVIZ7ydu3
1ZN2jYF3js6WC78yPXOztqxqWxGhfa6E6PeNNoZ7J1Gt96ZeOocJhP3W57M/dn3ebmvRBkczeCPQ
6uUnEOOhMwLYhQzj7CSbdRsmpRtLBdPMPghNa7dhLdbUbBa8muYXBMDcJjCn0O279mqfhL6wUJQ6
C80enEMHDXa9bUQLDWgXwRCGtEMWlhu9jrT3Zi26Ydc1dM62ledkzXayM28NTX372WGSpCdiy/cl
jYPZL0r1ugCPbqjnOizPE1fr8GjUzhP5Mzr0jvUOice1kb/b2EwhQs50sc8AL+a6sWCsRyYcTTYh
s9K9oobaRg2rNZqa29NEiCRBlXBLehTzuvSUpILWnm+cx9bqt23Zdg81dcpdjk74oQAQvfW1qfw1
FC4F+bAzH+7HjYVFyvtV4pmgBLwdARwnSldRZp4LrbA2delFFwdAw/4PrNAIlyNytKfn+ED0kLMq
VXrzTN6tPrLryWdYv5z396284Hqu8z0ubp6t8p6jRD2vLJZm6WtdXjpntfDS7iyiRAuiDezgrbMn
lajzd7pS1tZTG49N8DTGtjdsTOQl/3EnJ/af67JsURUZYzNBxhIG8WYKt6Y6FP/ko6GrJ8VkCtba
ZJXvfA7BAI/bzsqj75HqhtNBWJYAQ8qEnOo8Cy2t+000UnjaukjB/1aNsNMfTKdtIJ1RYBBZG3hf
+I5EZNBVjM3J58EsNlkh8LohiM3zINz8Heo56qYTTvLj/g7fZmTcYHRsaKQgzcNBvI4LlFLNMjT5
jnngD5+yZGo+BW4THZxOGHsaz92hUrI1SpiFo4/ukcSX8rIivM+Mmnrg1Po0OudSa8qTbmfKoZgM
40ReYW7N0Iv2FZwk27ARyRr99sKu0hnlQqUjRk1yfrvraRFlKKg75zr3ul0IUnyXtFm6vb+ry1a4
z1CQpLg/DzRqg5+CRXfOQzemezpT5qNd2Gsl6peZtdnpoJhEbkvZXU6azaoNkVYppRYyARY7Huwo
igIes9eKYzlU9UHYcfJjSlTjeejV6JPHp/3FXRfuuqrufkW8ZFf6cQuuJJ/K1OYpzlNXnr+XRRom
Sa045wjI6iNdkac6EfvejVLGYvzhnacY8eH+Pt/mSNSzpNq4hJ6BJJklLkGAYorTOe65yxX/qWk9
cx/1Zo140KCu5IW3n5SvyfOIr0lFFP6s64MStVYgyAWVcwriwd6MLdqCu8yxY32ljXq7Jj6nDR6G
0SZO/Twh0Fx/oDlWK2elGoYfGW/9ZOOISv/i997aVPXtQZSuw0UhO1cUkmYHkR6dmsMvhS0/hspA
TTszR9XNLcQOIFQI/7FZRfW2M73R2FZ1rJsrTY/bXZXyRDQiXrShQQFd76pXTFMdaHlwKdGO3ZRU
1HfDsMa8tLSjHBLYuIGpQh8yS7Ggj24aM+iDi1OX9iaD9+Uz46DTNm9De2U9i6a4flkRtIlUs6/X
o2l8s8Ktg0tRZPqp0sb0IJrMeizCQFs5boum4Lwie4Jxk2fgtSmDAUaeRE1w0dr8QxWZ5YlS8pfJ
ScVKIXXpG6FT8MLzCjBpfkWUXhOHQe0Fl6ZWlSeIWLJfWmiu6U7eRg/uOsncAaGMCYho9pFaPxqS
squyC9qu1imr2vx71dTir9Kz6ndDHTTPYrKClc91uzRJu0K4AtXEbMp8ND0biypP7Ai4oguWiYkh
/pMpO+ev+2FqwQwjlxwvSWAL6d7MKwbmHLi5m/ISFjV9jdSM3rVcyce3W6EwzH3AOSLPlzv8qooT
kuLEvgAd46dtsy2BYm7TTFsborhxO1krolDJkBshgzr0tRUFmTYGepT6oiedv01t7s5AS5Od1b8V
uSzn3eGbQhqO2U7mVefBARxcVSYA8s5N1zSfjMkqf3al8UZgx4sV0nVIEKjawAs9O0e8fbuRF793
NoOo/5RPhX2YYDVeyWRvXIC1gMxyyT3khOWcMbkmoSEOuaxlQG6gK8MAYj9njRXq9uPwkKbuxD/0
tsCrXn+cXB8rbxSMWhUhNfp9NNkJhN2e0e/0El73+/62ZIzOGb0cA1uE8WtjtqlofW343hkK8tB+
yF19oJKK7oq/0ZnM/X7fmjwjV7kOogNkqWwhB0lyCV5bK5UJBR7ADGfLFPbGTutkU1jhXhmy7+GY
97u3W5OKbFCbvHRbZ2dp6FBM8YPJP4Nk0X8O5QDnblIqDw0vu2BjBdYb29d4oZytp7ZN/YOWxvyh
o7at6ilAOC8GiKadSKtm31r5WB8cpSnzI/mk9tZ3InUA0gyAWkwhUE2fBaUoDaymb/wCZtjO+sdP
QuW5og786f5G3vq9PFPMLRNnGYZ6qUu8Ckop07YarShxyXxD/+yVvvjGeJE4/YkVUjMihRynmK0l
ZwjJDmAuunhM2+/zwKFAJ/o1vaGbK4r6MB9H1k94t5A5XbugSLM07+2mvXj55LxP1EjsOzhkHo24
7beJ3Y/7tNTeCLDEMXgF0hwne4FRgsmHa6OpWVlK2w7t5X84O68luY1li34RIuDNK9A96OEMh16i
+IKgKAnee3z9XUWec88AjWhES9KbgsyuQlZVmp17RxbysEqZJie56XMXp+8OnP4qGtyY2qwPdilL
a+gJP0OAs3zSzEQ/zZFAfytafIqzKX3vzFH2mErpET/5dSbDNS96OqSE5GbUINerXPrJKORZ7Z+n
oY0e0wh0nW5m5am309AbA6v3hnZxyzaw/LqVBsUtmAdqmfcFM+lmNvpStx3q+m4jYKSbRRyCLA84
oPXvYROqpZn68VmxR+MR7Kb0zort4jxlRX4Q7+94leA6FPBjwXJvb/L8uJJqrdOj6Xlok8xnVtJ0
s24YXWVCRMlgGvs81JF2cGB2jUKgLSbVUf/djhbQWxgzaMym56UsizchMLGHtNKHZwr99XtryZs/
Ezs56sOIlayvcGAPKDfxZlD3uwICkciEeVOmw7MZoa72LqkLw+3K8e8gdqLLEhazl4Xm7PYAhhR/
MKBnPHDwna9KcElyxbQajHvbLoZRxkNbdeH4PBhB/zBZc3yqh5Aspw+ng9v1uuDKyYc2kMwGykJu
i82VNDjUFqZZG5+jKWwLtwihyXbDPs4+KKlgt9GSKfhesMrF7RU1kk5Zp+czU5Y1FaagScIj9dv1
6Rb0swLjDiiBb86X395eSt7nUhPiYsimyvmnmuC3+l1KmFRwo6xZcjcfpEV/bIeliL53VVId4STX
T8F/fgDRvWCxgAJ32xmDdxBE09xnfmnP5hs5aasXvSjvYxP6ZYV+NC0q2sM8O5v7MuR2YrJyyX0E
fL7ry5w/DJp0t2wre0m1DNQ7WBYdhsP19UDuxbNaqhCfValWeVpgq2/ARwZHFZ61w/53MaIvICgb
OftrO6UGk3GEhqmfym3mTeqsPqWx6rhtXKcHDrv3dSA1JA0StKg0gdem4JKVrKgdcz/kEQC5WpZT
79VhWIYHV8+uIXQPCXVEN3arDcjEW2XrCWRWbVkzwxcW4dsykoYPty/wPSvM5gMOAfwraozr5ZBW
ZDO6jpCbDdXsdRALPRSadSQZsmtFzKnAfcqF5mz8gMZlW2gy5G3xkEcvRogkLQp449gehNrr4PeX
H8DApECIRBB1hdCmnyApiSQXPgT37SmXwRmdYp3KrRdOFYShs44shXf/DoJCJWEhMmVxmx2kCWSP
aQVJYyupsjf18XhO4/S+GbdfK+Ovp7oAIhxuxM01ORkxlAewxfryAKWypMLYORbKkczD5jb+jxlS
B0I3ZM3BAqzdYdHScmRAo/Abq3+erXz2JN1Bd278pIbdZ6lrn/pBf1NqxmWZ59RrNMZD/sV2Cpw2
9HNUSLcThEk7tVoOTMfXtLw7A06r8UqpOjhcexcGLJOUhSz4YXh21uvMF5s8IssKP2PBD1VftS8E
wvW5NJMjMcY93+doAY8Sb+nV7KqhTgmYoKbwk5GqWt+YljtF4d2qGdy0ouJKY5TBRF6w9YIatZ+T
eajx/Da1DS8CmNq9lOHcB0/SbBR/3/+RdMobPNuktFex2JzKKZTmBfynzHm61RA3z1Whzf5tK7sf
6X9WtlUnBhWrVtFhWa31kkE+RZ3OmTFBIEIUfHCI13HeL7+nmgbQm+kAuF82fq/lBRzbelb6KnPs
L3lcd5NbWkFAXzCw4SCwtU8ciyNNkD2rgmdM1IeInre+nsEbssSpVPiVpuQM701d0n4uhwzc/JI7
32ZitMadelmp/8WtD8qcFI08DREi4bOvsk3MpBIfje+XAKaNUSMCZEQgeTTwsOf7NBxoEWJFYD3X
dphDW7rJQlm8qeMZmGXYntGs7g8+3u6txXUBMICTTO1jc5rpD6SSpQ2lLyW58r7X0+Ic5Frt1U5r
fpZyCNymeJQfs0oa/9AjZtXLZZj9zoa367bH7n7QVz9k60ZMJCFVCmd0Pg9fw3DMXcmRPqZS83uX
jpU7xdNvtw3ubTB9AZrY1DFFNWu9wVwGQ4IDlb5eATgf4UpwjbY+EiDdtULtnDgRuldin7WVII5q
s1LwU5CtE7Lj6R9yRiPt9lL2Trso0P/XyMYnTTQMzaQIS99Q4+A86jPTY7CVXhpLqQ+QNLvrYfST
6gQP3VWChTxuHJsKF4tmSs4XWJZTV1OD5O/bC9qgj39dKmLC9L9mhLe8OmWhXgeVAsmIP/Tjd0aQ
PEp/nxw5/mbJ7bmWRKOgfxdNnRuo3UtG8bGQ/inNI/ra3X0VwRDta56H7VNnSrNqSkpJfDKPAaxr
Q/moDGn1ph8682BfhXv/L3H9tWB6ZPgjjJ6iGb9esNyXBuwmcu5nWvePrA2Sm8jDo1JMvyV1lByc
tV1jwAcp4zOgQMNxbQx4jl1EDZhxysNt4jpTKdWPo2QthTckgKMuSUpc9i/iBuJL1GqZ6oa2YRPs
Wc1gd001C3rlZfEse1K9Np/DczjK48F52HNS8ZrLTIuJ1vXm7oy6jFo0jR4/n6oWce6l7BvPsIox
erjtp3sOQgVXRFtAFikZrzdyNtFWz5gN9Sdihg+tPmrnrCtLb9bm+3oIvxxEqAYy/CdkTbcXdVBb
gPyB1/tdZ4WuVoTSg7FkxkGlaG9BvG20xxgRg1B/U59j8rMbJrUt/HQgYB6mKfJi+HfObS7dxyL0
a0EM1zFci/IKgMDNR0rKucvKhcIztPOF7oY1srBeONSQ5qqTzqj07U+14xNsmmA4BgcoNnL9qeQU
XIJm94WvpwF3/qzOnj3qy0GKu7N/ZISMSyI8Cw3Ttg2njMto2aheIelgOjFz2GNZPQJl1VRPbqb0
6CCLH725NUADgcwAwkORYNsfmYbIyONlSMAaMz74Fs57O3SjMG0qz6wDLXspK8fMLnVqmc1Fg6Sl
PThpe+ulSiF6JgLVuS0dh0Y/R4mqJb6cz/37rpmnx1iy7ItK5HX/e00igEtSIKekuO09FsokAcSi
uFQbSh49Utkrf+fuiI7EW3eWxOSHmPIDyy1YX9eOMhptzsy9kvndjP60BcG9bzem5iVhmN6fsGGK
7Jejhr7YFimUKbOZxZmewf5ksKJhyi+gpe5jNPp50Az8kQCPQBkIy+ZM56pZ6lODlSSrcm9INcND
xfGosr9zvrBCxEqZmXO2JaTW+6kREidYQd3wB9LquWekgfXP7VO893EcRJrIm0TzcftMJr3Zy50E
GXqQO8knBGhszc2ADz9m0hweRPriFdwcrp89bjF0jD7LlgpiJp7rxzHOqBO39NWLhhy35Es+QMMa
nDuF1BBCSniH714ieEdoxKksCRH0zb040iyUnThFXyFLRq+FrtorNIi3K206akFuwMk/XcMUlkQx
U+gDiEDhVZhVa/CGD0mQkWQof0pKhLpTZX4fiuarPeaWu0B6+qJ4+sEjs+MqlGdhvWJXufzVTazj
9HWc9PNEea4YwECbkno2tca6P6Kil/azpSt4/ra1YCfqqVUPTebH1pK68lIyd+gsj/FIAU3Lg39x
lk1REKa1BLMxuOP1Vlq9NQBwUVNfjuzyvZWbsObklNruo/j79cnIV37qVzkQoW3esREBMltvS0QI
oFOEfTQqH9FfOmKE3vtEr61sqo6SrE8hgqiZL1eldrGDIH3SzHS8C/bzn7VQK/up3ScIlNZ7lkdt
lbdGwVVbCUKIdq7c2Ojb0/0HSlTk/mtls2ODOfHTlYw7ow8Gz4xL00umMT+r4XJElnC9bVwVgvyf
p1+UnjdvxzAXsWxBBgxH60TlPqyt3wptsn/cXtCeFchM6XCIOFDbzlJVQxeF89iqfpjjAsmitQCV
46N7aOdyAMSKRjVDl7QGKEWsv07R9GM6SrHih5BKFNL8ngHeh7lrOjeWKz9Vk7eWnl5aM/dRQ/Ru
L1FcPOu7FxALTAWij8YFsRWIkMKoRKFU0vxMsq3+Ie209Dctl2LdQ+6seBMw5nzUvNrZVSEdSVFT
cOlT3lkvl6Fs0q8QkzY815c8T6dzvkTdQYD48x1cr4yalYWTiNEbKtIbn7edJOwdNa59p04QYXRE
VEZTsm9TPwrzIjoZJlpZ/gTNWOJ3Sd8zl5f2ULMao5Yl7liF0sxIwZR1b8pM0aRLNJSp7OqdmjYX
HR7GEHwqA2JubKVD85RAuvI9hoL5n0GZq/wUShN/HparoHWJf5vZi5oiityc0kXq5YGatQ9OkTTp
uS219EdloKx5gFNSrh9WuvCChAKyIDSEthXDntCtp3xHqYduHRhsYMvho1SDFXmEKysMTyn6i6NX
L2P8rtOqsvPGcVk+Bym4jBNhQYj4ojJmySnRirQ7MTXTa4zcZaHyFAylFcOWR7v7wCOvIw/xo2HR
FhQkgDyF+7x6KnUJkrowcKiozjLQ7miM3WIYogdZ6dMDU9eeKEZ2KDewFrpy29Kf0aETWnRa6Vta
XZ3QU+i9Zsibg/dx3wq9Cjrm8AdvG39ZOUqAuKXSN7Ou8oEpdC9RAH3V7YO8awX8I2keGBPerfW2
OcNAMhfbpZ+FufM808R+QBDoiNhk9+MwQU2tBnwn32htRUsq2YGvovSLlIoleIPIo8e8uDk1vtPt
Be06LyxrXPCkO7Qf1qYyuy7qfikrP+6y5u0wycqntoFbNTTG2W+UQPPiuC0OQlHxl24uDaGiJLpX
vCvwxayNVnk9qwgPVf4wTuonk8f5wsB2+JJboeOGstQ+9CU9SMeSjMvt5e4UiEmZxRUMxgAY17bQ
DhdIKwXowvtqgDDFJW1L4DK0v6mljF3dftWNwPgjjzgxl3FgKsGbsyAxz9Mi10g70IIwz7d/0fXT
wA8SGGFmiWm1bePjTreiSdHwKIDQGUPTToCcrFJ0XyiUZQ9jdchTfmRwE9nJShQw941zwab/oR8K
410YjMNH2UjnlzA4IgjetSYUBgHNkdJvGUcrppSbpmd5UQo9F2q1/QddLszPg9yfg2y8jzlHhGDs
JnGkwHiTv11BNhZGmYqIa80eyuD3tgNmNqbx8OP2N9s7nwRFjIox18DzuvFfOZk1O5C5ZhS6hGdg
2NKndNLat5COhl9vm9rbP3jXZQI++B1JSNdHJYgr3eokG1NNNf7lNHZxkSIZMIzt2L49hfmB0uDe
0ujlmUi2M4nN8Vzbc2rUn+uwZiImN7O3VWCpXpGV2lmRE+MgdthbmsDWUDwlKGPSYG1KioNBMmxq
7xFdjR4pw8WZ/D63GEirnMEK38il5CQHr/XeBU49mnBFCKOCyl4bjQJJTTvmdf1cG9rWbXKrqZ5G
WZ6Lz/d/OIIMMW0OSg0U+9qQlM/j3Kd55dtSkIN1DMPPRiRnJ0k21bOkZMvBwvZ2kwEYnnMGiq55
HpJlqYNB5aA11FK9nC5R7RWKWZ5yFP/eQNEw30edKc4arzl+Cd7XpuyzJQSK5mWanUK4ZtG1kB05
YLF01H7N+UuPDPdBFHG9Pj4WjVmcE1ynedXWnuqo08a29odFLWASbCbjNDiz9ZchpfaXKZHM97c/
4PVJwKBoWIJSEUD3zcmrgrJiJ5PG11pJP+ut3H5sK7QCojEcvtw2tbc2yDnFhC1tZ9iV1r5iaq3O
lWxUfgU66lOQTV3qBoEMQ6zKi/hopUlzxD1zfQ7E9BIdBVHoRBNGrP5V/Fc3iwUal49nSml8NiY9
PUHJqx2ES3t7SF2LWh3TWRQFN1aI5GULUF8F65ypDb40TvP3vJbs5RRoWnLwwfaWxOgDL4CQF6SN
vl5SIUh+B7qfflQEFpP/5XRqnDS6O84E6vXKivgVrzbOMqOhSaSy9rWui06FHmunZEqPOBWuwzKs
QKvBJ1JBMW/P1qTDAwjVLt6u1cljOqvK770S6+fRaMoPM0xmI6CfYDq4Q3Z3EFYaeqEKEIgt0Ix5
XkuWsqL2Q5i0a1cZDLP3mOLjdr7t8Ht+gdDC/xvaXP2lFmqp3uW1n3dB9qZsDekM89zwm9PpR5Tn
17EmO0lGQITF1IW6HdizYLU1jMGsfGNWovxcppXiTUqrnwpFojej27390Gd66ltDfkRIsfsVgb+T
/PMfHZS1r5hQns5amNR+ERuPuSb/HVZS4k5z59coqcTh+P32tu5+v1f2Nieg7y1niWvsmUHVn+DU
nd1UDaKDm3jXCnUFhgfEdM72ZRuKkn8tPt4wNIVHHbkHwacd8UzvuQgoBj4YWCkxoLXeOyteVC1j
mt0vij680C3kqgqV4VNDXezT/dv22tTmlurR+5pzExfp8zAxUHBBgsvLaz34/C/swL1FNEyEBTp1
vSTFaCxwTH3tZyTmfwCwTE1PGoNIPd+2s/ecEHoIIXHRmrY3JXepn4Yk17mi5LKef0j9nFG7g0jb
lc3a8qVm1o6uq72PRURBlwk2QgjxN29lqACORyKyptgURxetaIyLXobTk9qqxse7F0fHnZlH7nlR
Nd4szooDDVnmqfFLveoMV5GH9rnqlSU50WfuftQlTDj3OzxcT0xb2Log5dziOns5zugRgdvL88n8
XswTNFq2LjFHcXtpOyVKwikQeyJmJBXaJuMWM02Zrk+FL6W981GBbevc2HH9pMt18AzWwP4tbevk
QZ9M2wd25/xmzBJKRrd/xc63pBRAbkyFgzxqm9yEmjaDbwV2CUea40a9VD7MQxjFrhRY093ZBgv+
ny1r8zGLwEysMlbY2VGTvNlJTeLIrvSWxrhPtuhntCpSKDonAnUM2Hx9+LQib600akv0sqiHNkbX
PqphHHwJoio5WNXOBSnGSWljcz8Skm9Cf61c+mxJ5tKHtrwmhAvKj1PlRHd3G5jvfGVl87gwXj9b
cd5TwesT8zJZ5fS1kAb74LjtrgVfpBUEap9xwvW2TYuVajqKYz6sAaNb24F2Zo5/PDhhe57PLB9g
GpweosbtdA2CxjRPVJxOH/rPsyE1H1Sau/QeIrc3xzd1Mz6MijS5iil5i9Ycqf3trBLzYJUI80Gm
bx+bps2buWvxQykb4taNq9E56Vlf1Qfr3LmZiegYthA5BdQIm3ty7ObKZNadwp6tRr4Dm/A5a2Xb
BTmuPQZNdr+QOJQ6pDDQa7KnhPvrr4fyWUpsbhfgtpX0+5Q48kcZPYXT7Rtjb/deW9m8a3LQWU1j
BoUfDUF17sdq8Lq8+ed+I1BtMa1LZYc+6+ZQ9dkkGWVoFb5aB+pzIQ/mGWfI7o/uBZ08lz3geubq
NlbqfBySrOCqh60nfhqyLno2+sk8CDh2YlKg5nwSki+KyVtS4mBZzJiCIth6BiX+TJNk+KqomfNt
6MK6+WiVUK16yZLaT0S2o+Pf3sg9H4SwEIgXHYtrSYhAHyxjTHJK2I72VCwByi7F9KKq/deyJVK4
bWzPNSwqm0DE6e5RM1s7oGUUCdA8UKlxnlZPeQitS9EqyZH0yc6bRfWa0Iq4gErqttnF5BTz4QN8
kkoRzd/GRtK9WmbEPpJj5/4cibIRnw58HER7W+CVg2RN2so4e4lUzTfGf5TH3DCr8+1921sQc9JE
U4KslcxlvW8SbFt5kmn4YadKz8HYGKcxH7QXqGiPqOz2PhElI+ZkgZNRNhT//1VCW1cKZUQNU3pd
5hDY5ctpSQ8jRFHCWJf8qbYJdmGKswB39E2JIwrKsYgg/2PIzB5PkxN7g2a5VRu8M63mb7LqxKX7
q7nOnN0PZRCmoTgntBK1o81eohJnKVHFF6vatvEaZVC/SX2YH5zp3W18ZWWzjeEiIRTZsMBsMpLI
rVHiedKTPPx22zF295HwEJimuJ62/D1FPQMMqFKKpgV6ZLEhzw10q1X4EEf99F6XoujFpGPzJkNb
+YkCQ38kQLpzd4lyPtV1QRpPTXrtLp3Zw/kXMcA1pbHztgyV5DzIkvxhbkbzbRFncA9apeXzh50j
WdydQwEmhcI2lCeMGm9LgFFsZVErAU/tHKt5URka+5ork/EN8fT+/nuL2xEEM6hwertbKFsjGXXd
STGYUcjGznGvli9yoppfbn/MHZ9ZWRF7/erotWEaaUoKCHapmvQplCGUvJgOeiwP/8IOly/3FdRh
oLjWdhzoXCGWYjX5aHSuxtBH46ZzNB/VWvY+kOB/o4TJIDiA0bWdqpJLe6LR4/ddec7mSj/bY/J7
VZf3o4Zo8xJyCMQQsJHtsLmiLgrOgKEYncsn2B/fBRABHATYe6sRPMI6USHp3xY8DEdrEfcLI6ua
zFHqqv6duZjRKYc576/b30cESJvLETU+ochHEZjkb/N9ymEeYJtXsFQPXtAzbeRpSNWe075DOy9T
7MIF4l4dTVzvuR+1WYFjhJ8BIMb6c5mq3HOXxLmfmJPpwkkNGQlEBt7txe1ZYWSK+0oM2dHKWlvJ
FieFHRb0upHkiVdr6vgQW4cRwL4V+v6CLJma6cb1sh5sigZxlG+HVgD7V1++R/wnPSiw7dy+lFOo
jaJvwjD8di2dmSHL3QkrcCs+S3MnG2cSTvsrEpSlF0a1/UUywtQzolDKXbtOjtSOdnySwja6BIB5
wdlub1+pWRQycgDty8KsQd4zA5dqaEfNdT8e1AF2dnRlapM7lIaTaEnEACizf9bJbqzvGi/4vzIC
RglyQRCbW8/vc73KOrpFfqxmNVj29vsgh+blbg/kkhA6jcSggmFw7YGV0kLvHPJmFnIEUAmRP3Tr
DlUT9z4NbOAQ09I0Es/U2oqWa7kdJuxXm4VF6TpxJ8GNmXXPcSONX+5f0a+5cw4VQ3ubNCXWar0d
FdLlrqvpKyJu4MIJXn36F1ZooiMyAoAXtMZ6RbU0NxVgDJxtTGzLVfQ689NZXv68bWbnUAH8I/sG
AsjwzlbjQ+70qUrigVg36eb3yxyZfe026cjAql6aTevmctTPJ6dv6/qcRlH/NPTBGN/Hc/mzQCRw
bHQ94NACWb71krZaonIMcn+Zwj/nJFZebCXOD/LLvbXSMeUaZGITtNxmS/NWBt+IZgiUEojSI2GL
kIc1/GYY3Qf4p561ZHg7dGoHm/5ygFLec09eMg4a6wN1s4k1RoaoByXPOc6VYUFWjY45ah5gwOs0
O9//QWldESLScwEXvVkkA/5LpZjMYwVG91edTaeytZoHywm+LtbyIMXTO63X/sj17OBU7ISmP3sS
NAzIb684jbo+CFEfYOgsKNo692ojXP7QarX9ZDdSY32KOjkxH2KGdJozxYR5OXgcdneYZxQUtJAz
UTfLhgxEQvjKyX3ByIWiniYNnqxkw9kAgXIkr7uTxbOx1DJFb4vgZHPbxHqZ1pZGLKzEsnEy5UJr
mDkaNDfUSe2t1DCOqtN774E4HqJwQKq9hWvMga6i7IjrTqWga5glA13WQNY697b37NohWUN1gEPJ
IMn61mEErZdmyc79QXGKT7k5LJ4NVvH+Gq0FBowMiCxbUJatreh9pbEcwL5lzPieZFTVc5hMR1RU
e2sRZ45gmPeaaHVjZWmjUu1wiVKS01MWV6Fv66n18faO7TneayviV7xKI1Kzpc0+aLnvtE7yV1lB
PuE4YfgtC0b5/rwItkTKRwxxo8y6VRMxcqmvqOPycfrWOY11FZ4WALv35ysoNHCM0X3in+1woBzY
qDoZbBsd3fQvs8oDNJds7e/b27Z3hOhkMOnPf1TjNh+Hqke08LjmPsCZbwxYflSG1vGyBk7gZDpC
QuyE+CyJUpghgqor1g4mAmQ7g8/Cn4f2JbKr4K2Um/MHHkTzE5MCgDzQ/by9vj23oO4B9wni8lTw
Ny6ej5UloQNe+HS0ag8aIcOtImXxBOLYvW1qb3WCE5d6gFjltuMRKelQh5LK4xL3/adYaYrM7VQj
PLfBEvzewd57hk3k7tOFCzLuI4R7scy8z9rvl2SYotFqi4tlt9U7Lc0tr8ys5nx7bVdnGCtkzcx2
Ur8UGNm1FUpKjTz3en7pbW3KXtRq7Jb3lhlkR2R5V98LQ4CqOFZkMMyDbYI6aQAD3sZZdmGIrmFO
VY9QBXJKN0nbo9djZ00C48EwBFhYIWG+XlMbS+qYmHZ2SYLesV2ZsOShmTT13hNGkfTntLlgTSRb
Em7z6mKimwTevY7SC64TvSlGI/hjSrrWC43CaLxUMavT7W91vYVUpohvAH4ycwYH/tpg1LeTMfV1
cjGiqPnoSPL4I6jH/pHpB+eACPcaSUzzGVgTQsHkttQWxW95tbjCmLshSprkokxM+mqTMT4NiTq/
G2a5/6MpNfssS2g6OcPYPhVVl15QjYvfh8CUDhZ9/TG5KqFIFUw5fMttMjDkRouaas6ix7x7I3dp
+RAniXJg5eqIU8EnCxAjJUzsAV9YL3eIJmNA0Cm+NOjDQhEy2R9HZ5i9MF76P5tJnt+X4yLfXbsV
VumjghWnYHjFe29DRULtYI4vcj83n3pNnj42VJnf33abvR3EDqpiILCv6y/SmPDiGHp8qSFD89K6
692aosXBDl69N6xFxE9QyXHAmbJf76Bt5pUSjkZ8SUcrf99okR24hRPpGZD3evzb0IGI3l7XTy3x
VWEJk7BuktPgpbjG5gDG+dAbulkll0VFsPg3R2rSwTWVRtPeSVSOlwtiMVruaYmRL15vDfb3STeb
4EQ/RQ7OcoWczpNK31/yNT6x7jV516fuEgywu/bcimpPwT4p83dybydy7Y7qXEifAt3pghdldMbx
KQuC0nyjdCjtnpMgHo7Uba9PPBEcLRKxn5QCtzcZ6XizICwh+ZIZQV8Ku0z63amLEMitlbR/3N7P
qwRDxD0cMJELo421TfGjUatCUpsEJpKqerCWDhmWwm7e2WU7PCNTKf81AwSjZuwM/m3L1x6Kch/v
KnxOYMlAvqx9xxyVKmlNOb4oUmafzbYAAJI0RwIa12ec1JR8XyhxCYqxjYcaqV2bSmtyxkNn6Z5I
EtX0gemmtnYB9yvBCVxFn15qMwNJd+cCyZloa3AGOX/izK8XmGshf3cghRdHMgPZTQdJPWUjj+29
QRHaOWBsRQTGeDeTa2s78STFptEs8UUbUvs95aKq4JW11Ydu6MAQ3V7U1YnHmKCvplzI4C4zCWtj
tWDzq7Q+vkiT8mOROsa6ZuVldKR3i9Qc+ObVQcAWAjrkMgQQGtbWthoHZVJEVaJLqQbNucsC88LV
XD8FoB8fbi/ryk0ofQIMglKARh6x18ZNghIVH+QxucjmREGzYowN4+OYqvb3whqiyGt6ZAHdorPy
g97rzhqpXzB7RWoIYHhrGMSymk96FF+GdlA8s+GeHjo79SZ7OqKiuDpwrJFnh9jZAb/PoMdmO6cx
ovXAUYDcfvbatGrcQEES/fZO7i0IvyeDp80rKmBrK7DN6fYSpsmF2dTonIUSa9Hk5Lyk5RFa/3pB
bBpz6uRuBH40YtemRsSyS2fWw0uVT8N5mW3lY+Y0RxDH6wUR/VtAJ7imqEtuO0C5WYdLY0eqn3Vp
+mdmk7c7WpV8CRs6vrf37toLMSX4sQULOGiazYIK4rxKNnKVp8n4nDfhm6qPPxaF8q2ei5e2qe4+
X7oAdInbn+vxavJPhoo+ZKpB8auosy9BPy1eYqjVmywo757wRuUH1hrSKR24Gizg60/VAPyLgP8r
vlxYnxc7XR7BmqeuInWRf3sPdz4X8wa0ZUQWwLW42cOeySzmkhXFz+Zc82a96j2zMmXftsBZ3TZ1
fReScOCBcOnyyRgFWy+qaOZsNG3Ia8tw6LyeIRg0EH5AmXyCm/tounXH2QW/oiBMAgClb2u5phaq
cgugzG/pC7yT4yF57mR4oW8vadcKCTojv2SfyE+sl6SAo62Y6VH8rjXnlxiOnLMcJUdZ7u43AgFN
6ChYabaAk4r57YFSsuI7BfNDLjO7lPpqJ4h/1LXZHnVW96391FsQOn/bokhkhwx/VZYC0+Joecqo
NA+L4VQPWXU/lxwpKDEbgQ3EtlSKN27eorUrxcBSfDtqkMmsi+RSzM3d7MbCikiMIExlYGlLMNHG
jp06icH2Dcr42BZ6/xAsdXOQQVxfRrgZ+GCGWgELkH2uXSEK6skOo1RlOkmQHMq5jPLjYhn5sxpM
heIOOVNnbiBbyXxwrq4/mEFnCzg0iAjGvrbuAQeSFCeNDolhEjpPOSQNbjc59ptoqe4m/+ONAnIi
cFygP3gg14uUpglaeX1iLrihv6/YneEp9jzcfaoEvAWHYIaHYtIW5QHkU6aO7cx+Hmaja8Vd5Wb5
PB/EMNdn1xAAGvGp0O8FGrleSxXly2z00cIYTzR6JPjqqerso9rRVcLAADhwCwhfhVQnqd/ailRJ
ttNm08SohK492UFh/qP3SnUu7DL+o1kW+9RGTvE1K7ujGYBrt+DGYE4dqCnxEvnR2rIsjwwxM/fi
t+HUXPIhRJiyt+pzXiV3I4LE5cRbxQ0FTwgZ0tpUFjTWGDEK77c2I7HM5hq2S388e5zbtvaWuLce
xI/JvW5KlK/3XsFCpopgnpY4j9g2p9bVcoH7LTZ5wJTgr5i5KS9Uu/qvu62IyWLBjw5/B+Qr6xVa
cmINQdEbUE6hJ+tGdj586ZJKP2p97Hw0oZOBLp0AVl1Lfzh5EtV5qPlFG8lnpl+HUzPP+SkG23Pf
KeN1FGg8kNbi9hAvy3pJUl/OoaxH8CRaUbC4szaEoYegxFERenPOftkx4fRXWRFzc5tcIW24ekvA
VI/abEse0nv6OWKK4uAS3Fy/v6w4zLxQZkQW4opCBlG0KUqw0hRJ/4O5Liv1kyAcmpOcq/M/Q26n
2mM820Z+YHh3ea8Mbw54yPMCJsisHivY3D5llEI+o89wJ0ri5/KQAGdxLJA6n/CbV6XGsmP6GrmP
+rGwSOaKLncuUSPN3+/y8isrm7VIVl2VbZ7Xj4beL2+j0nbeJ1BoHCkuib/mVU3qlxlm8oiXhANu
icXVMSiXbk7rxyRC16JDQIqVeUbfL+5Uwfd3/6J4GWlDE+ECmdksyg6zYEm6vHtk4lGfTuDRqsxV
50U+Gqjdc0GiW25CbFHF2ASD4Lc6zSrTDpLTFiBVIcEbQduvnOYPUV8PxVs5iMLqrBWqPl9ur3Fn
Rw0gXIAKaL8Af9pcwKU+pDpVuP6x7YAneYMMNOTBmnLolZsu0Iw/0zwbQXjdtrqzYJyRmQnYhWhD
b5n8S1NBXo4n5TFLwsRNDTPwLSKE2CVSlBHsrZMnW9Lb6sDszokDgiVkX0iOiBw3ifkyNWE6Io/0
mKnSqKKG4sRPebSoH2+vbtcMGEPRXuKTyhszTl9UqRNHzaMRtEHvLi0xyZconsMjLpRdQ4BIKeBD
WU25YX22IX4q9CE2OduDFbtTCDWeNEx3yi6IQ0erjPYStz63pCZ+xasbpJkrlaJM2jxqavk8SVZ/
MZQl8G/v2SbawQjj+eKe4hRQrt+e7LS31KCe2/pxMrr0yaraP/u6pt4c2vmTnalL9T4IAyM6ZYVa
HnHrX58BQHkk6FQ2mBHhnV4vsHTUtqPqVD0m1dh+rKqsaF1JGWco/ywLfQIjbMs7u54/1yvwmgLy
QXS3zdMNE5njUWO9ekkg4tUU8z9WOaMv5yob50fdGroTvc/uz9vbvLdUpN8JkQGzMby8Ce0aqYsZ
KVGbR4XGdePL0wxyNNcJwyB8yGIVUcZSnw/Ow/VpB9BCisPzI0ou27UyOKog4sxDNydT84L2aK98
KCAmyN5KDvxWLlNiUnypysVpfr+93OsDIkq2YB2F+1K52hwQ8Cjm1A55+Rh2Qf4USHlOB6O6c1JK
fEtqtWCGaGOTfWzV5BgPbMx5HMvHvp5SX1Lr+j18QEetup1PJ8ZjeR4sCM8QAl97KThj+/84O68e
x41oW/8iAszhlZKoFrsn2BPs8QthH9vMOfPX36/aB7hDUhChAxgDA4Pp3VWs2rXDWmsXSZaVNxm9
sFczL5x/c3jvZ9LKIgcslFdPxycsC3iDTC2OdH5bMbX1DFy+qpa3JhxTtNH6+BrFYXN+/Ik2cet/
m0dwgmNBo4aHdr0siCmG3qXIiZfmXJ7K0OxdNQCyp5XBURnp7mmAriIQ5niZrV9u5EDRIMawg6PR
e3Y/Fjctm46ihrsLolUDzxhE8e6086BGCuCJ8hYkxENh3CznQR/GX0dm+3qP9+7ukeD7CJo7pbht
qapODKuFElPe1GhcRjcPGtUbqgnhBWU2rDclqNTnquj/fS2q2hQy0aQHq7/+WmpYEqcyjOk2aan1
h4EIt1vKVvxr7ljpwcG497Xwj5wLMQGaLHptiikPDK6SZw6GqgwXlK7McwSgy328hfe+FmwAKPxE
X2ICwtpKK8gikx5WN9i//bcka8xfh9Bp/bCWj9jn90yBi+dCcVWBcGprU4PUmXWTYSoi5T6Fbdpf
5q4wznNfRC+PV3Vv7342Jf7+pyeb3GypafmVN0dL6vJMpdtMzhWB4MFzcs8OCBCuFC8oxZDNN1IK
ZVEmJSxvZq5NXhoZ5rXRUXt9vJp7GwdaAqgRPRVRzFyvpqwBMtd1wsSBoqqCNzjFhX5SIDgEr2Nh
h0fR+F1zCAHTaOeQW1v55kQeO7uwFg7e3FdnPWRcXqLWuTuraXZwge/tHzHif+xD0VtcrwzmBmIe
LT6dXVvOpZYvblN19fnp/RNdUZ5BUdZBq3ltpSs7Bzs1l7aTRoMpJn33HfFedfhARUcJD6zdee2B
IBFgUztFS2c76TRJjLBQCwffGljyS5IjvxmqszuHtptmUntK9TA9OO47P0hDFva1AJEJ1uO2khNL
MCYQhituVi7Jn83kY1UxkXnpziNC6ZfHm3nXFu0p3hEaVZQy15s56GolNTZH3l4ioiYp65vKK4uG
r9aGifa5kazxwOnuTglJBIkh4SntAoFXWJusMiPSAxo4N3mO5w8ZleFTxtCPXx4vbHfsCRREO4d2
IoUQ7KytSMGkZ3aXYaU0wpPadPrHspyLl8Sp5wO3cc+UoLLDqwJjArtibSoeS7mwC5TrpyksXYrf
jVcJ194lcfgcdP1dKlKAAhhSxH3mjVybkotBLTKm3t/qPDNeAkl2Pqq9lb01nSk/G2yKAj6vvujp
0PbdbqBWyVFpzUZ4CxMrOs9S/b1I56NZiLvjJyZ5EMoCxQfdSu1uvZ6syAIrbgfrRTWWj7mi+HEw
2i6jS74OUvBkfwCfTnOIBhW5MkLrdELWxgLwHoXGFI9bQnh/Mbsgylw7SIJzzT97kjP0boySgIih
/8MdrY3pSheK2TLFLTES9VxEi+MuWnEElHwvzq9KSGSYQOxpT/ECE3BuHhN4zGPpgG+92WoXDG5W
9G11ivo4118yw25Lv0O/ZHoF4Judm4rXzS3GOPpYR0pnHODId99SJLs4LIZRgxXGea1XbCxiHo1t
s71z4dSnPnDkF3B/xg87aaYPLcIx80G0s7eIU6ZqKyJGoWS6eQkq2Qq6ou6yW9yZze+tpQRv8H/z
1Lf71MrPwGdi5cDkznkhVgSvU5QfHeTitmxYp+tso6n07NbAoHbzOFdO9qQfEQV3HgX5ZDjooLnA
24J02pzUqOUQT4Ex3MaZbgyRSu8iytGcysU4kiR+f03WJ4icHV0psjCRFm1XZGfchrCtu1vEINsP
ujIzx6eO2hCLcvLmZAwAtBWjdzWmiV4rtSjeyNusP8fQsNw40OMnyRVcHGppKGgjdAW+csfQhcwB
gLTOm1tRdM0PcISq2zhdenBY99+RHBpwxnsYoQKAWh9WuVWCZXLC9tYPeh9dJlOTGP6EnMGzwZ5I
o8nNhKAt/fdtSLkEMYNRo7a72ZLSfcpLI/NmrU1/MDRXPT9+8fZLooUHvopqIAujm7xeErSAMRul
obiVCWLJrrlIxq+tKk9fH5vZn00iV/AEtJAthqhsgcVzVmsEegtmOlM/EcGgUd+T4cYL4sCPTe3u
N6UBViIEmcEXk7ivVzQvdg0PslxudTjWblQNoZsmWnqmWdn4zOz68djcbmWgxUDz8u7ROQGptomF
Wr0GxOVo/S1dmGucVZ2CwiWyOzzuRxDiO6YI8KB0CK+NIPjm+NV9KNuzMQ+3sg/ns8VKP/a5Ur+W
VfB00UigoekfU4lHd5xkd72JUVuYiOEl6q3PUSRA3q2ChWU+N4gcVXP6WhCh6KGZIBd30IzFrJyq
VjKVbLALvYip6wxDTeM/B53RY0ZRqW95jUc9uF3ii6x8l7BKIY6mspBl2uY22qQ50uxM6k0etODS
RE1zWTo79pw6Gz8qSze8WoWef2zMLPgbXY+jgsXuxlHgARkn1Mnp6Mnbdq9eVgmkC2e+SY0pnxH0
nxAZbJ9O4LBC/oGuLDgozswmpweRaWepwi1oi6k4z4P5r9HW6nk0laOa3HY9hEckikIGH0lyAbJd
H5UAYn+WTq3sw8yRPo3cc7/S9KMWnjjbP3+0dytUFpEVEspC2wdnIqzNndhe/EC2KwFv/dro4y8q
8Aa3i4w/QDF7j+/11o0Ig0TnFGsJmnlPN5eNkQzJbCG972e5ObmhFZnneYosV9ey720RfXls7c4m
CtKFSv7GBK+d5GBTG5VppfXk91D7z3ojBacu7uoD1yg+xXoTOXiiEU+BFmf8Tsn4qSQiiYga+N3o
h2lR/m2Uin4up2W4TnWQvQR1q/2eJUnhdeVhyH7PMgO0qCSJFgenf31IOi2oc8NKRl9Xkvo8tUt7
Vuu2PfPrzJ6dW+XndkLPJqgb59vjnd06TUI8AN8EKTz6BL1b0E2TTdWijePgp10hX4DiSycGN8hu
ESzP+mdmatFWY+QV7xfp6jaynGJgKGpfdH5fLeZXpA5gftdK9LWypiOG3/vPWn9KSk4UwIUEv0gg
Nw7a6TI5igel9yfNTGTmoS555CdSaw7feByz+BzpY558tccmDF/mQYsWt53yxP6oDE6knBwZlJBP
UBVKlzmTp/Bs6MwoOvC0+73XqDILhBqP1p7iM+r6OKrT1PvwqMB9MDqw+jQkduk5fXYEFbpni7wQ
mASHmD7uZkOMoYyTlom4fpyb5amnlPY25mPEXaqmb4+P1P6ycpCBpDNOnrd/J6GZhpFSwDjnSKVV
+8WxO/XbnCVPzmmjXQR8lfEiqLMIAsoWtCAHednaodn6Q+8Epzgzs1No6t3BJ9rlgu9mQDiR9GGF
uuz6ZqqFGgAwZnzMomvlnzLzTP+dQiQ0uy7pLmllzq8RE0E8+tHype7s6GZEo/3yeEPvfDtobu9K
QbTGYPevf4c8MJYpseXWTxO5+GgEVfKhUbuJUlY+HQgI3DElBqkQ07BihM42daTYzJPKLmfHz4Yl
9dUEKE1tSP3V7J7GtsCR4OjTABFjhdlgcYx+8rbqknftEOS2L2eV4oZNm3hhWAUH79Q2mhFWeN7x
cKJBjZPbWLF0gEGE8X5k9aHHnGYbSFJSviCqHXhtO6TfdAIe38nz2KtmM70+/nR7x05JFWKbyAXJ
07d9zSUvBkbfBZZfgwf8MPfmW03EfSO3WTyihdpbBkX5pMFzOD82vH+f+XiC3itkpiDnbs6MGnSt
YSyJ7etW9ntUo5GOhm2KuGU2u20oH8Uf+zvPZUdeHi8m2v/bpxOBnyYl+7R8KU6R8Az70W95cC6P
F/U+627t1qkOcGqEMh4lg21VkNp+DZBHUn1VYzodaMPIGHziVLk/W6CYcdzOFP3TmlqpIH1c2+Wn
wu605pbnTRmDkuTloWXeqcqnNG+s+AZCPfhtjOkeuLM99dJL25TBhyUr0YJ2YUkYoZuBCwhdCC/t
kdD1/myAGiaWQcuCp4qcdn00qUjOZEGG4tPxgWUyB52sMbBrysZPChWX0Suk1gBgUEuUnGxzrpQD
jun+jJCj07zgfIppTdui/xgsHXLXoepnCmOqXUawdva3sLDn3+zJspZTxL70Bw5md1CwJeZCwQQz
BZpz408lAgNYrV3iN0s2XVMnir0WEMTL44NyzwrZrcBUkuLuBBtnPSgNOkCpr1dSFNz0oO6rE1IJ
c3bwPtwxBCMYbg2Hn+VsEbgQwDolXcbUz+wK9pxcdJc6bKKvTy9HCP8AguK0CJb/+qQ0cdNJUxRn
PrgMKLHGXJ+SGJ3Dx1Z2vp+aH2QkSsb8GHAnYq0/OeSqiQ19GoPYL0cUmcykUj+UKvIYmpo9OcqQ
GESYojAm8F0QkzZNrTZLmUJuJokPmmg5S/UUnBhCYz1ZV3y3InAd4C0oLG5l3NqiiUq6NLGPsZrU
RMnK+pROUXnk/XbZF8vhhRYIXqocfKf1zhX2kBVOXsT+MDb2L1266JcsqY3rpMvhh9GS6iutUeWg
bXHPKG1poF1C7JeEZW2UCng9JQx98yNmvP4JjWP+M7OH6C2yhuRLrZnj58REbPPxGRFnYOWASb9E
9YiPJiAf2yKqbAyzrqR64ueqlHtBHcugevGez1uB/gcBEAQgGCRtvTRnsSnK6nHqW0msXfQQrctA
0Y/AtXfOO+ecMBJ8N33c7RMZRVHaz7mV+rU6jsmVEWH64mlpG4Wn3MkP4Wv3zFHdo7bOQBvers31
spADsTVprPy6CQN/nHjy7VaJPMBGxYGT3b0slHlxsnwlILAk5xsnW85D1XZ1VfuBo43V2QGIkX2C
EGHmJ7DLKqNqY6dSCbeWfriGWoUA4OMPuF8rg0UArlGzElHetsE7VKrR2/BgfG0wljM7/bfM032K
huXoju9vAZbY0HfxSToXG9cYhk2BfmFX+4irBB8qSdIZxm5ZvxCLa+d0MpwXw1ri56QbRQqFlgbv
NtRK1CC2JbJoAMlsxF1J4rZMVwiP7amewAIOdVocXLg7OwlyGIVjGJx0zPTNLQ9SOXCUwCz9WmF4
ODUWdUlOozq27UXp5EA6iFfvbCcdV0JliFHcu+0hBSHA9DqHeMPUotFTgm5+A2Azf7ZgPX42l0z5
zMyno3lnuxidjBRfLSYTEKjTAFpfd0bnDmkRtIlvkRJ8RK1Nu1jDVN6g2CmhW1RRn3xZ8toJP1aZ
ZLTXLs+tg23e+zWSSGaOwNkWjcztrzBDedfGwZZuaKbFDC+3bJfH46izeMcKTx6u2hHz7inWrRda
zypNl7gJbksdRp9h132Hx5p8eXz37hkRnSdRC+eRlTdGUnXpjNrIglsR55lXzFl30lLEWR9b2Z9L
DSYEEFGBOCCx2XyzFJcSqXoR+rOCpsWCaqVf5rA6I0M60jbam8JpUjYS6T4J4xb67sCKKQxtLP0c
Sth0MplbhJCzIRkxejwjMtyPV7Y/jaQwHH3GSaHUDh5m/ZGkrB5ms7Ezv0oz9ZxnmuZn6QK0Ppym
DzGD4zzFiqxz1YbjZQzHJ6W5uQhkqzwRsL9xyFRS1ubzTLy7Ur/4zMvKpHOpa8BGdKodg8vgiflI
TG9/WjBHsQZ+pBhZuc2PM/jtcWeVi59ns/4SVY59ZvRIfHm8p/tPCAWINhBQUWpCBLHrRXXEDGM2
R4sfBib9kkazWtfpcvpAARpfR9W/u9YsSljsIDWvXXG/m5j4LVmzr8h1ezXMgSk/Nae0ZUbT98cL
228fbxzzzRiADC6GTv16YU5cjAjpTwNlcK0OqYMnCfwgHUT4Yzv7JYm3VEfxEMVgMUt1Y6cAo0em
NvhaMMguQxTLlwx9Aq/r5aOpUveWRIpGZvpe398q8TgtM54W8CO+JfX5i+wUvRdKiN4+XpDYmHUg
KX4+CaAuppjs3rVqkiYN9oriWzJgepTDtIIhXRGTudE2H6fBI1iXn2Qfc7cEKJpYGWQHydS2Q2gV
kTIFdqX4KUiNc8Kw7FPYxNapd9InZ5u/m6KnKwSkBT50yz5u8nyRlzxWfG2ijzsPWe5FjOU+uFf7
byX8IaHr+5rAYq+PhaFWM1rAmuwPVEovTaig6VXNR+PU7loBgogetgjmtsWdKFaQ6glt2bfSoPfm
2lhcrWuOtJj2xR2xVUJjR+A06DtuFjMvCxowwyT7i9WEk8f51uN/pyxXi9diUjvtalGR0T930jzU
p6Yx0MgZJCR/LrieaPyUyX0dvVRF1dsvYWqAy4yMIJIkV87r1oC3mWf2d2Uu0vwiI7vOPxgKZpUk
bURkarSVczS16t62Cdq0wigu9JS3ojrJpDYNoeFMyT2Zvqvw7F8FPv/oJu1dAwwiqm8AsXg0qN6u
z0BIkJp1cz/7ViAVnlw4om2U2ictrJ8UeeVQC7ISgQsgaEja2+yPzxLEDOPEseolWPJqhHyG6pSr
1U37+bF/uLN51KE5a6KNA55341j1So2tvE1mXyYIPM1zrbrWYIfnx1bu7B1oAeqJzGuFv7e9P3E2
h2i9zJPflU39MjcIlsRVHp3KuTsa4LA3hUoA+0d3kchpJ61t6JLTl0lQ+7gG9WOWycofiTNpr3Bt
pAMczj1TlJqJX1DQuRMwzfHkWJPW+C1h+wvTWMpTNxioUlf2ASB0ny4g9wL7EVu0ewgh1meP0ReR
mvRN7asq0Co3DXPJdKVmkGoXFGKZe8OkRKUH5Dhxnn4RxcRPciMaiWDLt5qQZVfaRs+V9+tyVm7g
E7tLKymWl8e0gx6fkv1bxYxR8EaiEgFVb8sJDBnGpkeV2fhNIeUvrZU5L51SFKe8z4fT0MvmQfq+
P/v0mXjvif6oytI1Xe8qlV5j7Es996PRyW9gv/VLKA1fHy9qf0gwwjejt0irlFd4bWRM81yviyX3
i1mOfjjhaJ1nmCo36gnj5XlTJCSidY/85A5gC/45lsmtcp+mVX+KstpwsyYIz0UZRf8HU2C8YTuS
xVLx26wqFTpyYzDmfm8a/2hLo77AKgvPYdXpBwnQ/lAQjAHyppVN73wnvuXMapkxj7j2Rzqhf+WW
XpQ+Izz62ZOVNonoUFApPHBX92xy4MkdBeICeND6mwF806uEmQp+uET9V5TW2nOSa7EXJlX8B9OY
nQN7d86IyAw49vQHEKHZlGlDo5TlRSoqf3L0THJztbIWV6/lOiXzkqt/Hx+TO6tDo52yEf/RE9/G
uMM00i2nOeCT5aNyrauZW9vK92CSbtMyVd5ja3fWBjpfeC8WtsfBmfGoVxqiZvSpGJXlVX2hNBfG
BTThCzDM7mje6J07DYSQdhzZMpWGbWPV7tvFqbIYbImdTV/lkBR2rJriy+NF3dlCGuKIm7zPr9yl
I+OsI9PSBT3dztLxFDOOCIIq49qBYb6lzB99+pUGjCNEq8BiMqd+283Ri5jqUB8OPuAC2w01Y/aN
KmwP3rM7eyckcoFPQdwAvrg59tZYlJoKSdOfkgEcXO60t4Rm1cvjvdu/ZVAN+Ok4KBFHbTE4CY0C
NZbSwZdAsX6Xl3k460tqXrvAKs8Mc28/SLOmPOvqOROC0sw24kLQlFrf6EKOEzNG3tEfG0X7Eqta
9LmprR+PV7bbP4xA/RZD2YhD+V5rI+Fsx10RSYMfzmAT5iTJT0UaHYnj3rNCHky8SyWBKHHTBMlV
bXYkYnPfTsvs3OX64OrOclRC211bcYnQSaOXj44kLbf1WlDTsfoSVTE69rP1ibmhjAGw6uTTWOTh
89+GeggIY8qh4vXfmEoiqa/ztBl9aZRa1ZedvJvOEXONnqU14H7Idyjv8v0pxmzLgp0ujXz5YvS5
ZvoXSxpqV2PK7renT8E7dYdoiVyBUsx652A0MOK+4agZUzh3FKz7/taZphEfZPa7cyBmbNJ2BcdM
Kwzp87Wdvg+Gjqdk8mPO9pnkcXrLo6p51n1jBS/3jmKm7WpvVgOX2Rno7Mu+MmfxaRnbyC0HJ7tU
3aG04e7ICVNcUoJ2MP1coPWCklDr51nJZN9EPix3czsYCHL5QAS8EUWYy+PvtKs/GnBpaEfxJ+Et
dc+1uWlh+rURszJQjoknt730xzD2+tcujyMvIigB1qlMZ00L/mmQwr09tn5nscQX1MHFxD6SSfF1
f24CT1IxgUuR/ThS9FeztBwGhxXxKdbi+uDx2DlcFmrQvRTiFGC5tsz7xDSS3oId4MtUBk9z0X8a
bf0iqel4saz8bcnLI4nk/dEUZEMutODxAk3bpMqxVubaDBrCb5p+ql1TUv4Hmp7zLLhYjA91gKRp
QvMQouP2bM5aknANZF/SKpCGg8XNLuXholRWe/Bo7T8X0lSCqANYS7QwNwlYglJCylRnxZeLIvhn
7KbxUlRWedKqXj7oN98xRZIsFMnZPYERWJ8MpxgWKbebwA+mMq7dWJ6Miwxh3Q1CZ35WhoUtFBk5
jRiBjqFmtzbGMEfcv5MEJOZS/K9ZaLmvqfWTY/jo/vLec6eBLoETo666ttJkEBrzILX8NB6LS1+p
Qny6KQ8yhf05hyYAoEJg+Djl2+nlNqjTKJBT05fquPTSOEw71xxT+wKjJL4F/TidKBg8XcZllgAN
ergQhJv8/+asF2HYpTw7lq9V2uhyesqrpFfzwdp2ASfvCF0gYYCaKhu63sFBV8BLB6rma7WmXkyt
jn5JInonoSZZb3aolc++yaLSDkhbgCFJFrZyNpHoQxIVtK9azeByuJMloiRB9tuTTpD3USCVQc3z
xkDgWq8qCIpRYsomVtIw+KOb9cJ18mZ8m/plPNjAtUviPuH6QCiRYwm12R1wjnZjgJ6S0nuVPeWY
AUmnuZMySkes0PX1/c8QIfT7XEPBydl8qbEIyA6WcfAaRym8cBrAAgx1/MbAoqNm6n1TZCG0KgRa
f3N5tTCJ6GXMgzd22mXStPZTqXTDr/1yBKC+t3m8kCC8BYya1sj6O4UtHI+0tVlTRxV/dJLOzWft
SOREvO//v1Xx386RGsDDJBbkWd4sJ2KUD2OXsNJ2evgaTrrhSbHWngCFmacM2MEvZilNr53cH2Rz
60jg3TD5MA8VxwN44PYY1swOSlRmkHihoklXENURgWFXyVfZnJpzktTyC5hBxWMArXM2M/1oiNGd
7ygCYNFB40HbdRdqBnsmy4L9rpAKVx7T9NTGxeznRZUchB0bwP7/rpWuK61P0bTe6qhWkt5ocVaN
3lygUBIEqnOVima4anrYnk304t1eWeZXMWNcDKu0LrHCBIXZ7izXUKbypc+RTimW1Pr62BXcOWJw
Rikwij63yAvXRyxKG+gRQ8IedIVyWUK7dIehCM6Prby3UDZnDDOUPijtIG61/dRKlJqpXfSjpzeg
gQpgHx91uOKM6W6DczpqqRtmrXmdjLY7SS0TxkJHTS6J1XS/Pv5N1g79v++Ad6CiBbRFoCHW651S
qWvDvBg9K4hMN3Ns6bWGKQVGL+i8oZKe44//Z89E0J1cAXVbc4vRC9EZTEcK1p4ZJyCVQhpxvVJW
tOSKI1mG/XEW1DKCP0rwNiCMzT1ul0VBKF9jaca4fNKy1PmWl1l6SRD36g+SoPu2aDTCdaEyvm2i
Iko5J9Fkj16i1+RaLYoPLigMpoBZ3fDt8SfbsI3FHrIwMUsY6VMq8dteyUgTWAkzmEJmuwTVazY0
Yf9xho47elFkddpvc2qbn+UlcGLXGIEaG4Vi1KdQcpbqpEUhcmmumpbEKQe7sL88gMkIDBCgt3mt
t8gNHURIpc3W6AVGlv5iZwyrixznOe2L/5YPAgx8AZhEmvCb75rpudR0DlaWIu99zSxUt5Kd7uCK
3l0LRQDxCgDr3eoRplY4mADqJ2+ZnX+Rec5Ojj4lB9HAO5J37Qd4M5E4ELxEwZPaXL+GN6WSlHr2
nDHpKxQrg6g+6eiede6ktY50QvYOvl3ZjnZ10eUgza9ZpYXNNUBTrH1V5lnNz70cpfpnYtF6PqWM
mW5urUkJ3p2VoT2qLd056Ej7CJbBOzlvG2YOy6JGTYWyTz7Zv80Luut6NP4Atnk0WePO/hO0INMG
uZEQcNuv0EZwArodTIQupeRWeZue8mA6srJ3f2KiFCVvhGngSm2Rk6NST2abNrM3invSLED85PxV
C9GwNTrtAH8vwpPNxyb8A55JQCugrpvCQsiwiWqGQuTlUpafrN5WC7e1teViGHPymjLgzEvbIf7x
2F2859Vrs+RV5CNIR9C6gF28dvFD4qRdTxffq7sy+DeAXNxedT0ZErd0asX5weMzfkcwJ7Ney3js
Qxd54lTxnFaJnUtshvrfEjB0/dRncyFmV2Ra8DFpLDthIpXedhelXczQVcQk4X/sXl3eaDBl37ul
TjtfL5MQvWijYNZFLef2q5ozcd2tGkkrr3Ggmt+XJJBadxrHSP2UV9XS0t5fYAmIMUTVi9rPJlMb
g2o0/X6q5lC5aFOa/yMjnxZcg1yrKm6HEc/Nwc3cHz8bRBiliveGKgHVetMSdRlMKJEarJ2leImA
I55Ihp+DVwtXRiIAU4hxNyS95raXH+lpMlnqbHlKLqcfS7hDfilXR+yIfUBL0AzpSqXrB6RIF2v9
qcbT1Y2SWZ1leaVU5Z/1fJK8UQrnjxFD289NM0Q/Alg8Zx2+zEHV7o5l2OWUIcm2RV61qYyUiFyU
9mDanq4ML+akx+5caX8xYOyGYNfHKTArNwierEgyyh2GiwCSi6k81Pa3syGUwlanwmwMb8wa9byM
0+zFtSIfPHZbT4gVQXgU9DnqdxD217sa4rpC+pyGpyCH6kphbP/V9blDQ9qInsqC3xfECA9Tx5r4
w9zkPXPVlMlA/cWTU0ZqIFA4/D4n9vLHY0ex9YUsiGIPJXZCGJRntvFS2DP0FeKD4SVtY5inflma
r0E5pqNbt5Pzp21U8pGc9509FKN/EBGhVkJRa+Oaxgy252xmJgEDYoV93CTeiJu5AHA5gk7dMwVd
DfIohV3QYJv6yGAWjWLNmBosrXeTRR1OiQzTK0qWI0TpvY0URw9JREHQ38bUzAkGvbN0phdNU3ay
w1T9I6xaBimYU/B5XErr9PSHoweOBxEjYanKiN/np/u9FJlRKQILkepjeAprhORNJZ2vyLm2Z41s
8f9gj8CLpjRhNUXIjT0VLkMWAB3z6iS23rBSeHO+VFfT6udLrkjF18fru/PpSMeRZRHCIgK8ul6f
npiE7MIeeWvxW1lnSFMrxfyjsRlF99jULi/lEgiVD6GECyqYaehrWwqSnENXZ4FnTUPzOxOVgrJA
87fPu997u8rsXzvdbgwkr4JSfYmUFjGoCv7seDOUcH4teTIGdOaySD6rRaI3om7alAe/5PZtog5G
hsoZojHmUAXe+HOdwlFV65LlxcaSnfV+7s752P7zeCfuGaE9BfGBAIk0avMAoqlHiwzBTU9PmBsA
Q1JyZ7M7qrWIn/JzbCKWImotNFxEwXRrZQ6rLEHv1fGyeWxvY9YyLzHq5ctk9MPnuQzCm75Y8sXq
1fCLNSjt5dlF8iZSm3qfjCTw7euvnSZVNWR9El6TkRw0DTXFM6v0r8dG7pwpTqd4eWl+4H+272+1
ZHZZOlN4jZlETawDCQmeKd3O+Nz0i/OnEjSyfh3GzlF+DfRFDhLSYaObz5DA0Z0OS1uiHjEmTvc2
1Wr/j9Vr43MDysQTw0AFgaEGhwkVZOuzGDUeJL0eRtd2Gs2rluTGtW/y6inZwv+1wk5AYeOuUpZc
73cd6KUWL1l0jbq4PsltFlEKj8qnvyprgT5DxAFZk/Lw2goN/NmayzK6anapueaUFKeRuuGBF9xf
EBDFhPNCLAo9sy24OAfgXiEFE11zCuL8UdunSeuKgy7Mzgq1Epg5JlRDvstOvmmYnCDUywYrihNf
WvC/p4TZP8+uhZ8MnpThzmDERBtrvWO2FkRVkkjRVcrMAOU3R/qj7ubyz8cXYTM/lM//boZWGZV2
si5583AskmZOfcsgA3nIzX8XZzKWb6oVVYZLwBF+rgMna3xpkBb5Lal0+x95TltzJBJh7LSbdfEY
n7sJJOVfQ8kwRC90lPRLlejQ3IbcGj6E4bR0vhYVY+IuxmJE1wEMdnyaqyRsXVkrULKT5bD/pbV7
WNCPF7d7pFgbamiCswu9eye8LCqTZkDKxNpqBAJ1vXxNi2TxpTI9okveM0XLXQwkZlY1MLv115LT
hJFu0GGuRmYyHyFnpFFMG8VNnPiIh7BNWYXaGuMKxNMrdH+2T02RWOY4tg5c+jp/6cS0GmMw/sId
/zoX5ueeYRBP7+J77VWI7jMeapsQSWgqVrbeJlcjMWt3YTY2oocBA4Bo23qPTd25WQScAvhD7EkU
utnFxEFjNEnr5FqlanZ15GY8G6n23DyG9yMvok76CAyAFMJJ62/V6DoZsdolVwka7Qld+OJsKW1w
cPjuroV8hzIGnDZqb2sr2tTNg5RQnorJ/i7jqIynxERH9fGObbM5DoNoTRCJkbFSFtvERgaSgnUc
K8l1sHBDtV7or02WK1B7dKntXNVoh39mxchuOvL3Px7bvrdC7FJ5olaDwOLGdZT5GKZWg22yn/rs
jOp8llCBfgp59t/XIgMiISGzw5jYgZ8i6bIey1qWLCatIFx9LiO4gcvC1Kn/w1qEMiVoG5oM23Qu
y7RwGXI5uaa5IZ+sxYKzsMjOs68gUSxtJIggFIsJsjY+PW36blCiLL2qixS9OHlPBt5m3x4vRWz7
Kn6D0kMznf/A7dNA2BgZY12bh6XOrl3dowG7UI3pNCOfXVBBsWdVjfL3Y4N730dVBmln5sXRO6Fb
tf5CVj4EEEIoHhlRN3xa+lk7V1JS/22m2YEr2i2NIIiCCSA6Wo0gtsSJ/OksjKgLjXKjpldlklr5
VR97JXGLENH5F12lX/w2FQM8k8fLu2eUBgLxES0ZpKs3ywt7GUZehFOy63A6z/I4Xm3GQUJvhgrp
dnyF/3lscLefrBI0opjRjJ4BKet6lVqZWUEA4faaTWrlXILIAnlURpZ97fRCO5oae295xL+cR94u
HMhmeQSyYWzJM9YQOnMR8e++VW1g/4WL1j4EkvnkhAwuNMt77xTjfIltt72CzoS9EiKyds2bqf4g
BYryiwQM/c+qISlXwvxopPC9BUKLIAunaSCUvtbb2VFBThfwQNdinpMa7qo0aOeuC5OXfLSCX6Z6
zG7PfkBKQ+QWRKJcCNCEa4thkGWSgq7SNSgWusKI+fqpHcefpHkuvcem9ovDlANRFYEVSuXbxngb
QuPKJq24WnwoKBhy9d2wYtoW6RAGxYsyV9WzZVhoEYKZSLeL0hesj+3qqDzFet4B+uznkNqJ8w24
XHuQlezvAGV50EC2eD5Zl/j7n256ajfqFNNHuk4KCbUrVUH8eeCx+7ro4fLv4z3cvWMsCIwO/COc
5n7ID6SgOpvjvLzS2NFPTYrzPje1Ix3pCLyLVq88szAkYNrgtDmN253TpWhQOX3VNXSy5Mtoxm17
ChY7nl4IhxGDm0cndUs7rlu/sOM2/IirC79VVmzPgF/q+lNvplr/12Am1GeDLDSYNi5DZXLLzDCC
T1VSwNPKomb6DirHKE+QOMPFh5K3aP4MsttE439ojEtfK8ofpd33UeFSAJicyrX08f9xdmXNceJs
9xdRhdi5ZWm6vcV2HE8mN1SSSZCEEEIgtl//HfLdpGmXu/zeTFVmaqJGCOnRec7SfhRJ3xYKLn3I
zUVNt4UDnr/DWK7rIvqoKawZXbOxLsm94mz98v7bu6iAdqNsX8hfKwVUJ8eRtdvg7cUclrN+lLaN
QcJK09R5xAeBeaXqRXZKFO+PvG0c+9eJjRqsIajkNhjhfGQFKkVfiY39jJTbIzTic146pkvJrIJn
+Iosx45U7CWCZvi+GgmW8f8wPgRzKACRJHlhfKS8arLgTSu3LMkGXlsN/0atek4bZYkH1Ts09ZEa
dz9YY/zKcOx/9BoMgAK6GhwcEK0Dmt4dHAYMkmCVNT7Rso5OgTuun0yNMuP9h9xJUrfjAgScTYYP
ctHGbN+93z4WaMAhDgiJ1bEaTvYqBj9hbOndExqtakmC2rHGn9S4VpXYbbg2J9xKO3KjnD6wk5ZM
ERSmVkAVXJtqiyPZwpmbVEkIYZM+DGf4yovOZukkPCif+1guwQl+e5LfGrfWwZXlui3680WznbI4
17G74V6/76FihhCpAJYNkOCxTRYhwlRY5gW2NGv+/sxdHg0b2L3tZ9hwHFh+nS9PXU/ag6l7W8Cr
2CdJzBbrrpWeLDpVqsQ1RHwspefPqwKMACYnvgVgoPvyDAYD0TrDJqFY2krkK2cvsbbiNHboNb7F
5ZaNEhcnLLBnyKHdcHdRnCGZMri8tUUFUX4+Tp59sNV4jat8ubUAREJtBAJYhNW3byc5q4pWQ11V
DHH5L076MfVGkmMftVMYWzmp01qPS+ddqR7eeG/bUocVBER0QJJ3763uK6UmeMIWq7ewwuOwG9Pd
2Kbe2lT5uLrq9f118sZcno2328aQkkxBHp5UUYe9fVrdEVnWuNem74/yxrqHozVqIsgRUETvV6OJ
UADxadlsILqYZb0W4YJoR9vN4NcQXtmZ35hCdHCxKcF2cXMn3X7MX2dCS2U7uE2rirZ1wVqbp9+z
W70yKX+tQ/nj/Qd7Y/qw+aN5ha0Qcr99/QxXUKusJaosqWydVsgDzRovvlY7XI4CoRywkY0GF2F1
7+75CK7xIuRPmELEYb/55A5WUgZj+1G6EOZrSywBYRS0KVQru9v2yJs6ChXGGZ2eJF2wkmNQCTd7
f84uFwMQkT/E3s207cKBsKdlgPCmdSiYszhVWs44NvPRd7hXBGsTXRMDXC4HNH439AprD+2qPaNk
MJqb3ptNEVJolJJIR708omYQ7AHht3X7qHqiP6a43TbDrbmPFhieEzaL+z6GZYci6ImNkHMSyCzS
zErF6hJg3+baGXk5nRu3a/P+RCcaAOTuhoP+mbI7YtlFOYxTSkvGMtVE/WmAIOuK7dbFOkQxB8Qb
NzgPfkAXavMai13OQMWLSndzNlRdd9g4k1cO/T+UpbNTEn89rjNgSPwxkNx7umhSmhopCchun6T+
hwTY4AsiK9antJ4qLzfS01+X0nMGlpZcT8tdS9p+Obo1+KvVlV9z+cxojKC+waUHjYuLeEqv6SbL
NZVXxAam/+UQ2sUUIa7h/W/ij/jr/JlBOsPixBr1sO3vvTfChbaBDfpWMTZ+veb9EFb6gXsrkxl6
VFaUsICKITETn61b8EFjD+W8IvVdD9BtxY1vJoZ8sZmWgV2sS9iN0IYMi/XPYGzI5SOAtt5nGYCk
kMNcZopvqWohkBEd+PWqa/sZl4G2GtasDp3O+RazNXzVYIsKlmgjVJjSlTTLLQB0GCA3SDF5bSIO
gfAYTEolSgZ9mCulOnLsbDAZb43NSZ2PowrMQxMrMOu7duQVzIy9eszWjjrqv7bph1dX9F6fjJVP
ddHxnoxJ1FlQjCtFwAlIYzQCbxCpNfRZBfhOQpnkqegYhUspntaKDgHK/HIJ8pLocvhi4MwTZrhJ
sem+B/MgPkBQg4SI1Q8HnUspeJzN4WStgHLmZTqOngOPnVJQ54sbr6uNr2az6++QDvlbtaB0f21s
WMF+L91S2Hci0lzkujSy/O/993+5yjZtG6p5FBrghe3Z17Mic8/RBiz6uFdZMJAqRUiNOr4/ynZO
7BcZrIuwkiGxRWtpV7Rr05UUO0VQLBNVv2BELu+4DhRsf5S4W6lL8lp2PH9/0Iv9Ccwf1FGbUbiH
Qn7vWcJjuliq9dDDhCPhcQpaUjQQqKbjIq+5Hr45iyivUTpB0XaBFlPPG6EQwEcEH57xToLaBv9D
2/4fHmhry4G2An4OLEXO64tFCdqxugyKeKw2g41A5A2Y+gfZL+Pz+3P31gNt0iGoATfbzz38PddD
T5SMgiJEAuFDBy/Jm9KP1Ue39QjlC/BUtLAArrp7Zm1na2GsdrKKUQgH0gqrzED1Ix+dNjD3ILGG
xmZjd17gYjRaoeKYSFgMURv+g5ZmmbHOjw+z110Lqr5YchgKywBWRqjM0J/YSoK/KkB77HFQxm2E
c2oqfzhls3A45BGGjAVYOFw5IC4Hg6YMj4ZGPSA/cJPPB4vU2iDP24oLCblIMQZW9BPerG1KB2RF
XhnrYj2AGQEYb0PbAfjhzns+lg4qK+hZEBdY/QqM5B5IUtvF11jQbw8D6hJOI6jJ935TSkUc5FM3
Lppmgt424C0sy8vowwsCD4PtF5zOTWS41ykzK8Z+TMq4mLzBBiNg8+ni42AyVXf6Wpb3G4+EfRU4
KZY36A77LwnKJGYD2MYj0U4lYBkb2FHX147xN0cB0QENA7i/XjSCqVvDEaitymJsvbLOqlZWP4HN
rtdSES7XHF7Ndp0C8oMVty8vxRx0cM7lQVFy5iXcgUZFesNwnO3au8KRfmMoVOugXwF/wbrb+58i
G2CC+aEXF73mU446e0kJKwMkdBj94dUdYNKQnwMKEATq+6Eg04UVVNXHheqHOLFHL04rcpWcdwHc
oZyD6hkk9s0/Bpy582+oCyMDhwdZFlEfVeVX3reR/Ul5bmWD+oqeUsLWUTUZaPv1f9Taumhr6FjX
Gi+X0wp6MdTJ2BA3Zufens5fWsslfI4R747tVjHjpUi+jlPDryr1LxclrsMA6zZ5I651e/cJ6Ute
W7idF6Tp7SGnU203yIZu3WvH7xvPBGsyDIS7NxSi+5tWqf1Kh3ZbFr5p+lREQJsa1aAfGCxz9v7B
+MZQ2NtxT0AzFRjznsfcY2P3jGdbBULb4BvWOf9ONgidDThZHx9pgx5xvd+am1C3nC+XWtQaSV9d
dewNYkZIrMIcJsPhYeLWhy+N2JagF8YXjfEiRHKcDzWWYycNcapj7fX/1hF4vnO/WPn2f12BSN5Y
EhumhQsjhoN6ZHdmUUuC9s2W6lh5uk+1v5rUi6cqf/8lXdy88ctQvIBHiKIT5MjdMcxnhuvYRKqj
atuDBSJeEtPgv3YYcWmRH3M/wY0bzSJQ6rfpgxYVC+N88nxXDpByGHqkpYkS8G6Bwps5vgJ7/1nD
ZyU0amfsTehnoKmI69ruHVkO7X2r1VbhWa7XTMkYz6z+tNgwZX5cHUQAJ4brMQAgv/IuaZF99Mx1
bGRS9zDP3Qg0UhQtDZB+bA/IJvtuhAwJ6LM0Kq8UjxffCA4IVCQouzc2HLxtzmeETBWco6qqOcJQ
7B8lOW5QsvlXIi7sCrp3sZow8dhTgT9AOQpsZ/eey3aE/qtW8jjHNc3Ctg/yeHDbKx/ixWraRoGi
Hu0krFy0PM8fRy9kla0P7Yc7OXpOYe3QDsk6wnw/gWHQKG5W/MhrLqKXc4gSCCctCPE4m2AIdz6o
CZRAe4JFuDHBJygN4gmYJezA5/XAvKG6ZqpyIUNFwwy7mr3Zm8PYDDDw+XjxTGIqgzWEHqhZ71kz
Vze6JM1ve4HBaA6hHTPw7R1jRD63kobHOGbtlLqWRfuD20Hcc+XGeHFY4nDClQ07H8pAGHfsCs6m
ZIhWANGkWFj5fVjWwpHWjV9V/1Zzfcd08I/bhXeNe63LfAkBYVzsGSjiocTZWtvn8xD1rozbqoox
D4qQhFTSTSJWRqnpbXJsDI1vSdyzW9E68xMxlvO19Br/5f396+K6vP0ItLfARQPRCnTM8x9B29Hz
kDUVo1JQzD4AF4l0jqAi1z82Ar7JSUTb/rGmDbRQ7498+UUBagIQBF/2rX+zd6xAwE4HFdISFzXp
VJP4KlzQ81398X8ZB5slLswwq4Avy/4Jgxb2kUMMbbsOf1T1ap5st2+ulJBvPQ1qAkCGqOvQF93t
meiPMtJjbRWtCsM7NOIRzC7Ykn18zgAy4NNBlYpdbzcKClURORXuRitqNjefZE2mrCXzdK3zerkn
4KYHtTTQSVwkkPd4PmmzX6G5MKPIx62ZpeDIqds4NF3GRXfNi/ytmduSbeC8BsAGVdX5UF5cW4aJ
ukR3RrOvATSXhV+3zuHjMwexz5ZDCCNQwK7no8hel8iLo2XhjvWSM5fbR2Px4Mopcbl/Y9r+GmU3
bQp8nx4XorKYQiY/ydVvbxT1nMPALOceffYwf/+p3vp6N99n1B2btH2fwo7Ap3gGGoQKmwTmFKzR
97ob5xRsFWjplxvegifz/ohvvK3N8WXTLvyBUXabFjQA8KEgTVlUdOmLyNY8o3O8Pr0/yhvLD2oT
DBSguwAcb7cmRFfCDoarsrDKviqw/8XHqaF2jtVxLfz8zaHQEAJYszlp7423pmFC2eCasghr/8si
ZyDLIdeoeaS4cs68OXU+eM0bcxEin90S9KwanQ14gxcIatWJcSw3tz3jf3yhw+JhKw8hpMH+ujvN
hQ6CpeLSKmJhuiAtg6q889xNIfThV7S5WqJIxM66pbSef1A44icZS1odQcFoPlm8mW65peJ0Mb38
9v5Qb3xVaJJA/IViHoSCvUzEFWrFhA70aKRj3w7lEp2kZfXPkQiGb36o9TWscPtMzwpghC2jBv7z
fBuAvlvkGuckLElrekQu8qySqXMjmjmaehDLB5b+iWq2jA7t5FP5xa2HUCcwQuj1fyY0WubobNsd
T1TZN5+gBXGnRwPTDziBQTngJ1K3k0xlGA5VskZq9MB2MuX3EtlbQ47Ddga+Bus8lfXcqXhi12sQ
/Qi6sNxU0MSmD+XkYIMhqjdDUQ3C+hnDmiDCwaZleyD9QOOc170NRX8FcQ10r6NnJ/U0WXXqDjN+
weROvUmrqeJfJczDkUwc20wUkSVA437/zb2x5ME1BocGQstNiLT9979ASg1qrgevITCBJ9o+wwKV
HyDT+R9Oxa00B0kIt0QUzbulaMawBVNvgS97S/0c6EqTdiugjv/hWf4aZbe3Qz4VuLi60mNJ+HfP
mDlTwDGy9wd5YzcCkAE7I9AjgDB426fw14TBblJTgPtY6vU4baJ0hXZqQ3Larh91DwEYudFw0brF
Zg6caDcUIo0WrxECgXLIIDlyH3eMUXFSbI27K1N3+VTogaPS2/4B9Gx/oZRguQgWOOzIacXyEPYv
eTnH88FdwWv+6ASibQvm4da2+ONxcT6BAuLvIBLwbYVZrJvOXejncRX6T4PnsSs74OXixlBo4m48
FvD3L9T6pejdzgfLlqJ7mOCE7hJi4muM+rfmbtPYQrcP0ATd7/MH6gY+SpdBc1pKho4hj03qLOwf
GCVd081fjrRhGbCK3Sy10GrfHbpQptawErTbYxdOhKdgg8DBk0oyjZndxPa1G/V+OLyf7XyH3AZd
fRSAu+8JTe5aBiIuiyZa4DwSOcKpj6wSFWIybUPXK3DQvlTahoP+D1dctE2gBNvt6b5yOjvUQNPg
CAF2U8PULRldkfUtM4WOIDftbWFfqWP2J9efQfEx/5lXkNV235gFrA5OqfDV6hdCP1vh2OeLr72T
goDhHlXuNf+Y7SH+Prgw3h8hyQYSeXjU3U5YwlxhhRDcQnOQwUNK9b+kQ15Frx+nSMDRgqhDw6eT
19RXLllvvEzcfTaQciP+Xdh9lB2oClW7VkfquCJGakPVPC8gbPf5tAbq2lb8xrRuvCdU84jeQTG6
q3E645WaDG51JBUy9aZIoqJnPcKhqno+TGO8zFc2sP2nvs0riE9YN+CFXLqGByGllpYYsOqiOYkj
jaBP0VyL0317lD9WlIAScZM4/9SjqJMNTNCro7cgHhBJZjpDtuNH1R54lj+0VjwOFAMAYc5HIS7u
db6k7Bgg8xn6PU/qW8SQVXc08JsgQaqJ//HZg+sW6lHIkDfux+512QtiUjuvx4jD0HxClqmBFya5
ZqL2xhLcWh5A/6HoBkS/mz3B4jla4FF/tETd5jat/IfFcpzCMfU10PeNvQQNSlwlsVeiu7EXKFoa
lNu6tnGedap7phRkDYUNMnepLkWyIBS5MH7nX1EMXH7ceHNwWkBbdCuE9x+3v6yx09orPy6R3Y4F
G0ZnvPUqn7DDBOfw/mYKjPg5lAw5YjXRJszmAcraD556CNIG/2rDbMDkARq6Wz4TswIy0KY+Dj5r
P080Wj4bM6jnjx3jGGWbVzSdI9wAgd6fL9IOTnA+Ix472l1vbqGtXVN4IjgPrJThlYrh8qvDUOgx
whRwc+rY16g9lP9D64TsOMv5v7a1u6wFPFS8/zxvDYINGejTpsDAsXf+PLY/cEsjYvQIOx/5aIUW
7MMCuX5/f5TLfRENRWzD2068yYF3nwAAls4Digrdj/LZoy2q8NXyt3jDihLElzjVemVJvjUgwFM0
uJFZAnBtVzJ4Oqhnd1pqlAw+v3NERW46yr0bJG8MBxku3en9B3xjGrE9wsZvc2+AxHW3LKoFfMTK
GsTRV1IfnMnQk8PIdGUa3xwFzY9NDIfG277Nwu2ZuA3i1Y4qGlXKeMNpYk+6/nrlYS6QcKxydCxB
h8Jeb2+9nfNVYZzZ9ToXYEo9S6kfVl+M5SG2mBpfFGKef1mAzazboWv5aS61Ex87PPd64isky7ht
D5WbWwMEJ3dT74XdU2MWR+gEJSt8JVgQ6CCndUXjYhtG5Qtnk0DhPcY/R6zzMXWkmroE4qCoK5xe
ay+1xxVpDm1ddfKrXQ6Ol1UwpAo+l/6Ecw8yjy7MhhXE5lPlOqO+IyuFxXVpVkqf4e4V1D8qWSqe
VMYjVpOMjeX0t467hhReXyUoMfDdiJaC95E1fIaih7iZ39kK1jhlN9jfSqdallw709LntGGhABsN
zlFpDd3P0xgTBoWxYxmYr4LXhos5L1svpGg4zcaBElhVZEmo0BM7yjbsol+8Uu6YzZRocgcrjNVP
exWMMpsal/b3iwkWu6hF29hPNEKqSybj2Z5uqbRjUdTYY8NslC3sbGLLb9yXOojbOAmwvr0UnaCK
JtOAWCeT9ByhFw+b3ZZ950O+ATOW2EE6H1yM5A8Y+jfmUz2qyEmm2W79dJBa/ZpDNHpuyGotzZOO
InjYoImI9BpLIVomi/kM5WUTQPGSzfW8hvkQcYY91yt7ed9ZTWgOlhVYzhH3qKn5vFToG51KXQbi
pNfan7JpM8f5PMMdwbkDEVEg6qyva/IvTP7CCfp9kLuWB4wCFzobEgb900LPMfgO8/ISpcdYSZnD
QojJBBHQrcgXOMRTmsQzNusK7HlipofIR4svV3ByQcyoiCvEMWkcthTMEz/gj2RYXBuGlMEAM5t+
WSDWFuAHD9nUkz685wsI8hBqVcrJALfU06Pw2yr+BeFwFT91nSLqKXbHUSR2OLp1kKyN1TfHOrC8
8GdPg6HL58gd9H/a8lt3ScqGzpykyiVW+3kIhxgvIFLDNN+0g3H7G8GHhdxpyHnaQlgxq/JSGV7S
U43K1XmFzthx/ptml4cPQV/ZLkLeiGO+zA7w6YO2ONx5qJjJ9HUBQXI4CfSuGb4128w83+xe1Ake
/jNNV1gFcScZKoqPKRkpb9FMc3Q7/waMNjlZhzqp/9xaZeQe0CuQ9MnakPFD04PomVOwC3haxZOL
a960EH5o52F81YroNh9iQ4MUa2bUCRJ7sSuVq8JbGfu2rw91Z1z5DUxzJGUrbw6tk2OJ4WkNJAzw
E0+sUTklTtSP8ae17WX0LA3M/x7tbnKgMY7lZLM10WsUAPyEtAZFOxul/2CPaP8e24BOzmvji2nJ
HGQgxAnMKbe/aYAdSkYYp8PNjKARdlDe4NvJEC59VIwuC+McAGEpPyuUm07S9y77plozuIjDM/3g
HmA2Sn8AOUAc6Er6ujyuZDUqH1U1T18tf6A8j2zh+WC3aeMNaUPHqcmJcfoQ/glTrQ4U3Cr+yXM6
y6UJ2o1Vl8HEOOCJK6Jh+jEh2ms+OQ0sBFMvlBo4gBwdTTLGWEvyqYSMFKZGdaNfRxMT8T1abDan
40pjGDKCrRD+Io1GClcyN9HECskGko5uf/KdCbykqFui3PX77tHlqDJSOQRdlbVBMMYZr2nVp/Ce
7bsnjuj2W+CAU507cBsakYUacHZXLnplyWqFNQcxLDbDU7RC551MjRwtKNvK6tsG5FKWBHrSa4qD
sex/c4uXL4ZoNt+s0pTCgKoUjVJkIWuolwLcHCOdVOiYD/A2WmbU+IkZ2dDUCfYybt8TJrzlRDyB
HJ1gcZj9RZdqxgIoGzGuWSBrC27MMUTuo0yIV9vBI2bWWU9tDB38Zzhj+NOPuTPBkMkxArU6GXra
mQS+ezIodNwEbirNMEnozYLVDQUUPjDDzdyW9fyOr+Ws4D+g9LZ9OzKAaA303PqRCc1oEnZS/IAH
3FjV0L7rQWcsHOAGvfoKv60fGwUbyX7uAnLblRY1p9UTAWZR9VraHMu2HKIkhH9kdGOvTktu4rpp
X2KQu8YbSpZeJixe6U3TzbZ15JhV/6Bm0wXJxDFMVkuXfO1jrzbpjKgmNKM9ali2Is0huK9x6FoP
rMKKmJPOhu7zPvK079x03TBWhQx5FP7gdcnXB8Rojz1OrM7R/XHmS6Rguj6i2H0qg7jUn6C5cp7j
tgZ4JFdv+CcaPfKzhC0z4qhxMpUpQpymu74yzVfUEPRRjcZrEq3QgztazA6+QlY4vnZSznMKlH71
7pBaFPo36B6OLGHzPP7m3er/KqcZJaHHTVcfJVLbsS0p2tsACGIf5kEPdejNy6smI1RKINdV0SFq
1gpfkUvXIMQ0BaV5Fv7isttoIAwR5B3O4wZpOGoO7sE4HOv/BFwJPBeWsa5uXgn0Ew3I/HoJW8T1
ycAZE3xxa1MokDubZ2rTaEjqoVy9wsBHzlkfu+0Pr6LlNRxYLKE8Q7FuUawfYqnNmNowz/kpg9JH
IN4IGn3Cez5Y91bnDo+kB0p/Y4Wsq7ZyyK8T3lWOQWUhpZ25q/F/WPPAYGrFGfd/eogMrFPEuFD1
bJW+EokfgC95b0rKeifzESjzm0ycvOB7sspXOeqG5QtxGP9d4wI2pxJ074/2W1EJxuiGb4RAQNmQ
gp5XgqggbByIizw6OBUz5VtBik4SSHPCDbIrZSf+qnOM6HyoXQ1NXEYWAIDy2GDy7mcq5Dc7mq4h
/5dXZNzAYcwM6h/ucMBJzx8IqbtczcvYHBnENqfGN2iIkNV/XiLZvbJgsDM+197TRx8NvddNsI9L
1iaG2t1/lLH1GHIpj5rMnGa9Y8qt5LOvadUuoQYYtaDnuuGJIMHuoYZuZLbTtB49zo0nvo2i0j3c
oOfIzpbVtv6HqzAEtTC4hh8eKHq79+VAdu2uS0mPEWxILHxWbvXSoqZeUgX61TX29cWjbbRU0JUD
wDRwDNgzR+WqUPYS1R7nEFthZUXiB75KFzaZzfr5/bd1cXnE6gB2B10hfFU2dvT5EqkVLKeBOw1H
U+KU9Cy7Tlk8vcKiH1bB7oc1GvAthEYYUtoA+AmScncoVKCYnqfYwXBIX0/pvPabpQrs533wYd9/
sotJBHSBZQF4DVgh/CN39zp76TnSFHxQDOolzHE7CV7iSbCbdhHDrw8PhfIQLD0XsD1cTXdLPobi
KDQrhhpirIjaRCwxomZFy9U12+o3nmrDDEExh0MN2vK7p7LmdjS0G8iReCXyEQiOc7aJnkafXbPJ
ivZ7lIvuAnJzQE3aHD/36mdC5rCSaAgczeIRfQKP2Pku7T5UiVNV/NWlTvlEKzxoLtaWNfn7c3px
/99GR5MAnADQUWDscL4wG1INzKUYvcLt94AreIgjKbhGO3trFNCVAVliDGTobHPwV6sPdxDl48ro
HG2BZgAMO01mwxXkypa4/8iAhwIpgQ83WKPAS/YkYmyJatO4RsdRkujUut16Ep75ZSDLP3hGXpu6
/RqBKGVrs2AxYjDYt+0eaoCDWjjLpjyCBtMe2jVaMtvVuqAxveYSt58/DAWK6p/Wsgs0dO8wzmYD
vtAC6BW1gZ8KMFJPRmt6Be68nL/NwgDb/OYYjCpqe+C/3lIME+TYmoPoONPg34GSu74J2gRXx6cp
WKsrg108EuLPt50XGxV2RfzhfDAm4bdcOqt7BLNATdmwaNSgLRP8+/sL/OIteWj7QjSL6cOl/qLa
oHiWuAwIP+lFw6SQ87ZJN87DCx2pf2WXvxwLUCT2JnxSoPmBOHT+TH5kmqBRnjhBhO/e9Di4HmBe
Yd1OIE5fmb7tu/y7sgFUvFGBsd8CawEYuYOma2eZahlb4tQhxo7kY82c4AfrSiAaq1OGj1pBFvDJ
Gcua3420Fc/2oMbx+NG5RZMDZDaoiiA4A1/l/HnXjV9WEXh0uL2icLKn5pUMYMck3KfXwkYu1wti
t+D7hJeJ3iJu2udj4YoGojmt5EmtyCyd+8DPwpkFh/ef6MLVB/OKAg4cYARDbCSz3TAlfkLgNE5z
aidcVJGojJ05Wxp75CmAluhliBGPdQJkgcS2dtLzchdB67p+KsXCPSAP1Wof1yUKvpCJDnB4qBHX
kQ0Qd7GsdEqOYHTdR91rafHJhhSrquM6i2mICFsZqrDL/W5e2qOa7WGGO5Lpphf4NfrjXbwiFyn3
dHstb+L/kdfzpYSWwNbV/yMrgcnV+cw6g8BFJI6qk3AkSp8D7n6TzU+237ANilq6aPzH95RZX/pu
nb2vs3IkYQn+DXMfwHao/SzwIah9YAL0mHuoaemc+uWMd4XInZU8NpSL+mgAEwHHipGwl7ccCeDJ
BOan/DkKEHtSCADs/hPkznQ+tRSN25yEvGPp6HS0zAAwUetlcFSEpFW1tHW+lK415i0uGjxIYmFP
vw06J17WCqfBNbvuIv84TohATtvKJRPsN0zP79dZSHbXqg4GYq0fozaK6tWlqVrAiINYtlbVQ1jB
IDP3TTnphAnbXW59AekPfMYZOvWfwj6Mmk+0b9zgER9ah1zFSpdNSqalgh4gws3/ljays54XP2be
DfbUsL31OK+aZHXd5Ttu78rO6RjK+YEgySE6gQcA8lVCNDTcRx8GFPp3vc6AMQCJekiIkGGp07Ku
6+ZAoZXn2YprGckrucUYURGFv/GN4qkn2Bybk82bzhzWZhFximCl8gcVAqaYLkUgULJEli+SaQkQ
JsaMM0VFXzrkO44E2WCxM6mP9uobleF7R+Z814vBfp7aJXixpnERj4MofStnZd1+h6rQ/s0Gp3pe
uK1hSAirXiDT1pZ16dfz1MOVZmBfGLDUOAuDoHvm4To/6tYyEHL6s3U3LIM/HSRSVCk8gFDeJc64
dCoNGwllufCrkKaNM4r4rhah/9NugHDnaFAI8g9QGm+5q1Rc/oC5KC8z0npsSOM6piuFiVC4Rmk9
+v2LDBQMDRB+oXVq6ybuMkKmCbguJJlsLJAHE8NX3aa2eqF2vMhbmMxOyDevlmYspg4K11taeu63
SXur+BFUNGqOgOWUdfS9xRXPY4yDH7EytmMlfRfGjzpYR3dNR2JR8gXiaOelaRaPHwSMpGSVtCgb
ym+R6iL+C2hs84Uzyk1ht/Xkf1oqtFIz21NgbciV45UsK9zsn6XmfZU2lo8Aq5HNZMXNyG7hhWIp
C+1XRwzRvaSyNg8tt+xvzQpm1dGhbcTHFF6YoXmMZx2qn1Ms+auHZKzq0zjL7vMULYR8lnBl0Gj0
1wtgKj6vwSnSnYLA3w4n8erH9eJnSx8TBFUCw/09oyU9JotjELNYwX3PTmLbsue71uub7q4OR/YC
+yObgfiBlZ+4fCmDl3lq4uE3c0rwqudF2DTRYylfJ4+p4aEaRhIcAtvYdhF1deDftB342Heg3krv
ibelvnc95cOaNIBe/74tac8y0kOdCTCpA3bnogOxPirogusXNAfwNQog0yTB8qIhKiVcye79KlKf
kByAxogPZw2dUrckcULgkd3kwqrhdIBAP9imAcpuT1OFqOLcKYHk5qENVWvKPNm4yeDavMuAvwPh
pyGLftqWv9a3APWof1hQfNJ0aGLnCS5lws9W2gwCRiHOgGyCKBoARk1Vr1N32niUgGyiT7Mn0P0I
wiUYEby4KGgjjNuOKXN69JY8Y/Vj4g8NMCZVBdrNIpDiEVoURjU/TU7XRJsECTaSXRAMxzAqmUgZ
tZB7Y2rmw+sodP6Ps/PajRzJ1vUTBUBvbsk0olyVpJJUNTdEuab3QTLIp98f+9y0MgUldDbQwMY0
ZkKMDLPiX7/J07CnZfLHmEkpCXoMFWiZg9bloZ0n61NGbZfuTbPXviQ6jcC9qWfdPdJ+ZncqZB+R
YNb9dga4tnvLzKyv+Cc0Ba77a1WGi9LW392a0qi38VeKDBOjxH0qfQ/oicIgEAuZMns3b9s91v3r
azImpXFjLkZsHl3w7r+F6CuMdqZmsjmLzdjZiVS5rwqefxcuXEt6UDaFvOMZVP0YW4NUqtTIJyBc
o3vQaaX9IU9g/SXrKf1uSHoDYe+nnRkOrnSYOb0oq91scD0A0riAq5lm/y76LPmRF97sh1Ii1SfT
yZjmQKzolHe0rr30ZuY+/8vhabYBrK5ZDxpL6XTf0HWOu2zS2ld7XD2fOKF1RS9Tp6+eK+Jqlyk8
afb56OWwXyfi6bEgq2hPp1b3YHWV/3M2+8YIld1WNwPdxhUVTNpdZ74x6jtVEoxA+oixDoHux3O2
9/Pe+IW1FykXgATMZ+qLRA+K3PeXwO4BTSHsQjQ5znQHYh6MrjnvjT7z/JASZYXhYjhTuyuRUNzE
JJr8ruZ1AqbK8ilgVlF3LeQ7/ykzrbKiwtHHIpROA1u34YnxxS4QGOzNEilmmGWu98c1WuPZtRZN
BAlLmCacAdY1rtXQw2mbJg7gLhPwbf3YtndZPE9DIEkYJ9eZw/t/8ei6JpCzVvz15Wz8iGdimfbl
IMfXaeppwE6t6z+XyeI+ufVYEs48reVtvI6QAb1uHPsQuwFKqHRo6AoJWEw/yIEz+H9nDNx360D0
2q5LdHWHoFqWu5Hy9Eo0PjODwpP713N7/kbcZupsNyY2FwYQ1qBznzXKC1gh2kNnOe2fIeHuhh2U
G1UY11w++84TywO/3Pwqh9oWgZ737ZNBAlMX9C4YbtD3iXmXJ8pVe78b8nqnQdoagwbuOHFUaDFf
G5IXpyCf0SBvRystXZouHQfDlLflHiZpet/PElPaNe3TR83KZXrk3WBHBpe7iUjb7exgmGMnPTjV
WD+Vbe/iy76UdA4mg3xf/OckB43Kwcse+6qq9hBm4nJXerX91Ll0FAOKT7MM1bzYj9kgZqyyMR/3
DquwGhdH4dL8LlZ2CJ8+tlnoDVrzUi6OxHoRZ9c/zdJ4fYgof6L5Ea+IcvSRDu5NPyzVT8FLx2az
6D77NvYybb+4g8kMC7X8NCtNj4PUaZp4D0e60I60MbELUcqgp1dkaV8E5O1xLXetVY1Y1zhrEepd
3V7TZViKoJ/LFLeeCQQ3xKRxeMQ8f6G5DV39DkvzsQDYtjsvIKdJK3bD2nlZ2I6uPRzXkTnbF6uV
96FvEXIZKiGXf7CPt597PBe/V7SPv9aWPw30yqZeBr3vrE1QN9PCbTsV3V9g3fGvBn7mc2YP5kvb
QS641rRaM47pNLW35rBCX0c/yK259hZtJCd2MnrAbV09UXi1z1VRDz/s2ED2Zurl9EAiblcfQLPc
p7Kb9VeP8AE3mGZgwgBhDWVuXi3iyYVu8DgRII4FeF9g4aErLSVbMDWV2IOfmrdrZrnDrrJXLPmb
aa0l/ayVSer7juZFbDux2vqh3XVBfTx+yfTaTwhUKYvHXJMejuyqMvSrtSnnajfNQnVsD+6+0Jwc
44+xcATu2n6dfzh+H3/D3thvONOpqQK5GmQFW7gRToE+6J1x5IUyizR0lL1UV7npyew4iprdCDc7
G6/ayS7m3yNuP8sdBbgldrmZTvq3eFGYIfO1fXzVdcW4HpilsjqqKnH4QcmWhN4/Wn38A3pHunyh
cMibV8sWvdjXnrL6cPT7XN228OWGB7TPTrdztIlXWmdYpdUEBJ5yeAdjk0tv32hGVoVpP6TJq2rz
jmY698lvJ/bX+AWt/UzLpo5FvZeaNqP3mYpeIpLkGrmD1md1u8ToXe8l3kzpDmZryHpfebIrrsfE
4c07Y6uxHpy4MLxbiwaf/GlLbxB7zSsM/0DK4OD8RlA3MgW6WCAr1e1YklvdyyjOkUv8sGsi+e79
JBFrtC7LbESEii6vPeunf7bcVW+ToEDq1N5ViGede1gh1jdgKEPsmaTcSYNExfUYip5YugiTcH+4
cYaOlw6O7vUY9bNeFzez0EsPv8y59m57m2TQ0J1y2zlkBS1eruuGchP1R5KHWj626ooiwp0BKNu2
3uk8reZfjmEL8wXLrgXyBA9b79alAH3uGnQqW5ez5rJsdF4fudXUPNoESdPfyTEuk2+j2HKTQsHz
pQmrphmaFxsVtR7SYOm44xJSeie8cOU471s1iebnUo1IUklcav0bi9eqeU/ypSiP7WKkiq6cVYt7
zKtIdWQpWgZLPvW0xN+rrFFlVHNcTve6qij9TNHN3g2J4bO/7rwKEvjzTN7dsuvI4isDI7Yb+wY+
TdYf8sq31yvkRDaerGBU9Z/KyIjjJhx+XIPEnmI9ROpiVYca0nq+82aesE+l1Q4LvjSL69wXReuO
u1VJshthMqzL37ZTMP0CVS/Y4qmhttI9DEjPu64nlXf7JtH6x34QjXmkG9nykvGKodSu2xQq4j3Q
s84futa9fxDmkqdzQMyH3147deM3F/Cld6AsTkyo+AAuOi3XUyzQRNSHD04VZWM97uskjkM27jNA
6BB9DLm8N5KLsADADEkY6Nlb+MHMPG0Ej6yiWW/SO3Lbf6xuBuDRL6+fHwirIoQzoN3YgJ4Q+DLL
a3SNIzqifTqHcawRGA+eEabIqi7ASKcdQUBADcasDfuREUGT3n6TUgVVcl02kV/79h1yEz8syuEF
y1sVcaKYe0ge/3z8def4GHx0ppE+gkW/4ox1SUHV8FCtIkxP3N1oJiMnx2R++sfirUTfkaKXfgE9
urcfVmgCK5DcrSMiCTKCX2ZZXqcgZcvOxJrgwho8n8UNyEfdt4E/WE6crMHERmuS1LzGNizT2wmn
wQmi18fhKlmHhGdfb+slBkD+8tm4ni1BCVtT/oH7y5o8Aaetng8r1NhELudZHlQ9wHQgO89Q+49/
tbPFv3U62WN4Wm077UySrlvOqsGQiZZ4WQIrhsbhxX4dCoDbC0OdofvgpijGtggC6L9ngLu9QGB1
8SSMFtUY/yhVOWE1Ng6pa3rHidhOn+3GbCYhHNmA7ujhWJlvl8qEy6CujWsRrWlnfDPYaS9wDtpf
nhjzJ0Kqswt77nwDwBLQNotkmgo+utC347Vx15sxfNloHoQZOq3rPbV1XX+6ncAoVLFoFmjVUb2/
HcWp42aFSlNGGZxRKs2FDN3AlG0KhRGT+Uu2QucfRet9c19Go+RiX3AyiapTPvS5MovMeCUsNvXH
/n8enqqf9cWgJY11Elz3zTmAw/EEybdaUF7oLDl+ibi7J+nAfWbQcqz64pKU7Gwdbg0Zgl/xENyO
q9OzsY1jKXXC1iJRNd2usPzxm653w25yMvMl9r1LJP6zLbaNB9TEt9GHRqD09heTzmLJNRnzyOkp
KMp1nmvMdmvtVla1+PHxdj77udhbSD9R6uD2QVl7sjoSs8f6QoxrNFrZvNf8Wuxcq7IunIvvjaKj
d+cqw31BPzVETnkDZrpGgTjhiPi7jYvlO041o3uhs392/GJCiwIDIgFmPFjuntyXtqozY25sLYpn
tDK59LtoLNG4BlVdrEEOqJ8Ec5asfz87h5t9BdcMnS3oGfbJ2esXvOMIU+ijRfr9YUu/Ddu2zC6c
TudzuF2TzCCsdOgzp3PIb2iOJXw4Tifs2wcF8DWI4hI54p1RKJ+YQE52uEGnN1id8e4svHqILEuM
u2WUbgihYNh9PGPnP9R2dTAMnEtg69OTtiq7AmivGyKtV26Y91iazsVNkhQ3HuTasOytSzfz2R7e
ZEdbS1XfUg1ZJm/3lJNZoP+KUlDk4/JY9Z08+onqD40bm5EsmvlC2XE+jy4dP8QQ27Ln/D2ppxC5
SX3V9CnKBz8JXbKtA6iE46fnkUOCuwqiAvckVe/br2LyTDwXXBnhXpH842YmnUycW5IuHCeCn69o
lfgPet1YlxySt//hNx24rb7ZjgsKKyRHp1b70xCPzaRKxIprs/yjmVO7l2m93miLXl0tNETx2S1y
+0XnGXD8eO2cz+w2NB6UrHhkTv/2Q//T85dNlefrkM2R5lM2lvW4REYO6vnxKGdn8PaB/r+pr9xl
dMvezmxapL0hq2mOsl6npYg/263Z0QXzh/XSjfneUHjToG+CA0V45MnS1D1SJOi5z5HRmlagKdXv
Fy9zwz72LjWL/Xd+NqoBFiQXDAt02yX/mTuMOxrq/BzCtV7mP9ASJi3tKUeoEJ8p0m7ibo2/6O5o
/5xSNZWhlsjmgn/Z+Uak9Q8jCgIR0wtN5O2fIHuyCmfslKM5RRNwMCYMtX+WGnicW9ly+TLTmeku
6F/fWzLe/ztqUGmj8no7pikzQ44g/ZFngXtoI2JHAjbcT295iCj4uyMnxnT9rNBagDTisWQUATt+
3zQ9PclSPn28Ls/s3yi6YTXyktluAguJ39tvcenv1fhWTFHqpgizazFwisX2Mq/3oFDWGFSm1L9i
z7LoHKxaGQeL4+B1V7qJGA46AHd/jMseeULatLMMpOrTYg9XWs8vGXXwl5yeEYTZU8IQOITH38m6
XkXWWdD6p4iFPD+mujP8LZspuzDr7yxpdimHAWxFiqbThw9RfIWTktKHoZNdO19Y0okTFpqqsh2O
2U521Vnr8ns28IU4EEcyaGFje/ElSOCdFQYbDPQB51CIwvZJ5aHnnXIlrRTesrV3KBytu8G2tN9/
/OOfX5tbwjNmQjzVqRFPFWkJaZ7Em2Qqot6oBn5YLdND1ZeGH6Qdbh53aSxEfkc3ulg+XcHhhGby
jZTAvLlOBfpFDPNpiQsVuX4vb0AXH/y86j+/T6luKLStDVbhVfR2bdemkcxzzveVw4Kxf6pX+05w
8n48i+fnLS6yXM4cgdvL64wwo+iCJ82CUk9SDO4Q3rh54OL5b+9douc/65SLQRe8Z2hAG318I+++
/SiLLGtVEEMR6fVU49hW8k7OFsO6jhEHXvI5O7uXGQzBJw9ZlggGIiczWNQxsbeJ6UZ557X/ZODJ
9XGUgyeutInDfockSbiPstGLFxPTPDNMcckvw4okhZZGlF38SNGk8shZkrT6wnXgtl+XqWifhWH1
MuyqIn0ky8lXwUKnu0NCJadW3hiyKOowA8P5Ma1z5u3AWqs/9PnKKir9snw1U5uW00yCgthhigXz
3zaXuYl6rFZsutZakX0DILdIxKDJUx96R/nJ9xXhz19rlaXxmyTAqozGekmmB6P2uO87hN4jiZ8i
sx5XUjO7m5FXBlQRg/J1P67xIENLBysNJuVOl/JkzrYiE21Rj28h3hvaeFLfVeM4p3lm2pGQ2jM+
nBbH6XQURYvsqyTW1W37Cwfd2bJlRE5S4EZ+3k1F/3Yd2ZntrZPsnIjO4aIfBrfASDxBNZOF5ppM
ny6zYJlTImIiDTPVZFu+HS6z5r5cIG5Epe1h4NDSppdV/PvjrXhWDDAIVSRBL9t7l1vz7SBcDDKd
yMyOBPmS4VjrQ0Y/zZC3VpF2X7WqcC7s/bNzmgGtbRp5q7EXT72j8G/wWy+deCH6xEhYMQ11PLmN
Cz/Vu6Og8EbqvQFK1slPNaeFjxjN1yJvKqavCs7X8zInl1Qp742C1wB21VCbbGDHt5NHBy9tTFSj
UWoa3VWu1WtAg/4S+HG+7JDEc+GQ97wV26f+o4afzKy31I7Q2hp7QRspLPWahqdlXrrezj8I7cu/
ACpAJjTlkyXn0nJl8xt21Kut8aGQQuUY9164yc4/CDSY9gAPQZ6eZ+jKZvaZGHL1IitWWflN8wti
12w9b4s/GOtYjx+v8PNv4vC32bM2FwC3zclSmOD3zqrvvGgzS3+FrJi9lMVyyXLl3VF4UZum6fLP
qfNkPXZD28azF426N750Uzre6CJTLx9/y797/k1FBygAm5QjGUdfohVPDj0ibjULZbIf0epAaoUO
WWaHBQeCLkSqZZrXrrl4f6XSi//FopvyY5po8led4a9wgM2w6tAuy1g/fPxnvfODIgTYDDE3i2H+
ebsP5qpMvC6uyAAs9NT5qiCMDFeVXRXr8wIz5O/Ho70z1TBP8ZbiWAQiOdPFDMnUdrNiNCezQ/aL
fXDwudl9PMp734QKhig7mkyYHWz//j8PtTEdG62IBz+aSeKF8pVrkULxDZFvlMHHQ53fZARugEkh
PyDJm2fo26G2eoF2Oz+qbeXV0aMAC1b8Uq6zXqsDkdjaXzO7uAnfmUULkAl8CT72JhB4O2jTlo2G
1iyORqh0YauVVaiN8yXz0vPrhQisLfQNMgIGDqc84RSOldTNOI5S5J33TZYVv7FnxyB7wg+xA/+5
cJ29M5WUk5v/t04rDZnb269qZxVbNlYKkUxGPxAa0nwtcfJvGpjjztd746aZp/5S7OF7c4nvIuHX
pFigDTz5ATV7mNJ4zuOoLrmpPW/Wjr6xXhL9vDsKKmIcpFxY5qeeswueCZa1DHFkruVvPGXmfdp5
n35Ck8lMLgqXDb0smpDbH/GfZV9pvVtQm4toUp6xWy1DHMrSKS5Uye9sLioofOGBBJCAeScTlnao
A7nURKQsIwt7w64OlbNiW7LWvz69t96MdHKjaTYGCknMSH6LmZmL2v8m0Wy28Nh4FWSagbzSMhbD
/uNh3/1AVjw+o+ARAJ5vp9GoSZtNdaaxnLL4F2CBPoTz2Hdr6Mxd//PTgyE5I6Vla7ujqTgpQ6iC
ibYDjo8sSpCvJjlogV4v1W4cNPsCdvTOGqS3SWUBVsZpf6rcWzNzhRnhxlGm+hjLjA69uXI+6+PP
PQrwDcrCZYpS8BRRyHxisAZliQjzejiBWg7D1hnV1aenzedLcHSnvNrgzLe/kRRF4yRLllzH5lBu
Sbn+vmp687ahYfH146HOj0E6f5yxPCBQMrPu3w41jtkESXBdolGl/7NU/NfPzcdVawg3KYvjx2Od
Lz3GItNh84PVNlXR27GMjnSvZJqXCAWfCQEDz3i84T0sYfx59/FQ56uBoTYHbJ7V2AGdNjaXzMm8
wjZAEktnDnu4TrtslZ91x/y3a6WBLuF0BUB7SitJ2obKapmtqBK63DVu+luuvgO/SzUXLuLz7wHV
ARJ1+T/QsjPfsrmBlK/zNsGqY/1K8F5xXfiDuoCxnP9A3PN04HiagCBh4vX2ByrcOEvJQzOiWKbW
oR3Ij/VXrw5Kfb2UJPvOB5G7hpyXH4jGqbv9+/+c5pA5arfqlRlhJ7bZengQJFXhfrqeRwO4KXmZ
OqoJ9+QNWTrTRKal40RErtKTHb2faencrbk1XThVzz+H2pdnEFpoVEHwH95+DnY3q9m4uRsNqf6P
tJPsyiqUdaGYPS8hGGT7DFSGlPKnfao4mXHaaAc3wnmkngKzFQg8Cmd95ZksILFiE4G9Ahy2z9oA
btbrRK9CH0FaxavopHaZpdCLvod+o/qhu0rd8VEb2/jC151PITwjKnRAPjAF9IBvpzD2Spy7Wkmp
0vJm6JWKA9Fp44Uz6J1ReLBuJr1wd12gtbejcDKlFfBSHFmLXe8mu6nDZIAi/vHxA0zB/87b59Am
6uYIh0QKkmicbCUNwUOXtlkclVK5/k7kk6tfDZOe/sJdQb4knbL+1FajiYOZyk37jWt/521JZv4C
vcqGfRu6xWSUd0YGcPTYl62Yvm3NenGI83g07ww6vvW+cMs6fuCx6jn7WYt1eUgwyhEoKzRzvIMr
0NoHjx5YikKsAlTTjQYCeVIXw3yDJmdejth/jGir/Mov9mubuNZOk70N/zZrxuEar85Sv7UXWzpl
kDftUOyRR43LccS6Y71yJr2M9yRUWtazJcT8ks19ZSNHwl7rocVMy7qqTZHOO7ePYb5qi1mVajeq
yVmvylUv7chUgC6hPVQ9ra0l7YbHhTBpE1VKN/zTV2ro75omp2do9DJ5ngUu2btJi9fki5xNEg4q
hHX9buUkXqFkw47cuV1vf2Pft8mVYwoD2B8rp7CgprT2tQtT+otyjfphMPjiu2Q2zOLgYBHdXY2u
tc57PysVditGafnRZGECle/wzS+XoKkFpjl6vuC/4lZyfJ6yaflf3ko8dMQ6lnY45bpdPiqTJg+B
ouaMLkg5TjIEJTwzUq2wdlWEeppcRNxckEbcbCWcEbnL1CG4wceqekCIlfp3KXK+im6ELtQ90GXq
/lk6oZU/h1ap9EaXOIEeLZKrtO+Gu6JtkcTVievFcNwu0LDYAP6bYztPD/OczeqKjm933YGPvtpD
M+TXdWdjuIaYSlRwVizl7VY56+Mhr8ku2c0YfKmjbo1w8auO1sl1bpM0e+020DR3Nt4xXdiMSoor
K8O1YZfCIKqPeUmxdy0MXXEDWvwstzy9l7/jYo/Gvat0RD8CVsvPXrN7D3zAdvqrte1ruXfrIcHC
x8jbCe8Uc33I4tjxQoi+aXZvTQAOt/Y66OM1NfmYH50cB6FdChMGr6CZoFQb+ZXCzmBprRrjt0Wo
Fm+wrhhuVKWKOFwqS+Ib0RhrFfZjLJJgHMxc7ZST20g6bCGnYO0GLGtahxzbzTtoLK+HWEwqyNrC
7K/MHvbUrsBWedhzp5QLa6XVupCiXcKPF2THTo+ur/h5E/h3Klwyz1M3fu8s5mHU1sTCNW2c5X5O
p2Q6NomNfiKo/cGYvvo0hAgnmmNN7DH+bt3vMWGnw60/Fd73VObaEzZsvh9mcZvWt8mEv0KglfiV
BtJEBRUWa8962jzlqtBzJhEHa4IQIZyaVO9CwastBgR2VB5moCFL6JTIAChWrEwFaMh9ghoBZb7U
i8ifDL0VTwaWL/nXhDAx/bmf10p91VkvmEsTwr5cO12h3KAuuqH6gdZ2GHcTVDWxs+YS2m7nJN44
op60y6UPFXHPTZBVBvnWqTl73203nptjpqzORHRCx/uXTIn3hDeNJKsHN5ytx1Km5f9Gu9Xb49Sb
SwlTWpteoB3nxePiwoH74qIJmK8GQI/+GwZI/P7Z4DcvnZgSfYcuyIc2rs/kEXekHHzJJcm5Bx9L
tZ+DvZTxnU56ZLrP2cfq1zLpM8FsNdv9ZsIzFt0qwr/hdpTLCIUbjmoTwusvp+OWUurs5WDrc8Au
YQrR4qT+D47huDiiOBv7QG6BkVeLG1vyKk5dfzj4JdnyYecSVP4PnY3WC+U8JgbehSuGkWL2dSzq
AALXW1cS6PuQdQ4Sr2aZe+PBEXOyHsdk0uaDWRjD6xq7cv6SIKbp9pnWlu1u4qckcr1b9H5fTe2q
7rMiiZEW9oJ0ahyc5KCRJzIKazfOosa1z+4b65arNkauUtGWPKT2XKhrohSs9qZUg5yjCgMu8cUf
28IK+nR2jdtinJGxDKavhshbY2O5pei2zd+xYauXUpmT+Wh3ne8+F60n6tcYTFN70st0LKJy1LIh
SFdlr8fKqIf7fEWKfXByhLDPBL0NdhfKbrHFzomnZebOVzFaZJYJnn+4R3qIjHCaaXcaoqAKRYLX
i83SakwOdYsz8aHq4mIO1SCkcU+wyboevLltm1C2ycLCWtEoHr12dMi7LJfB+c6JJZtfK+60wg0b
raxRF7VxPR3oislvrlisJRxbL3avB0G7gOMhWdOIDa4/OKvTaPtR9dK48ntCmH+iFSr7Q5qDQR7o
KpS6GcyFSNKv2YLHLoT21i5pNFliPSiblzZ2czz6MSFL1h+pjRx6CIwlFsXO7jk30QrUTffFp387
XENnN7+gK2nrX5rqk3iH2oiHbUYd8Zf2Fc8mWXhrcwUhrCNvTGawiZHW1fYfK0tovuG/0fS7krOZ
linKdXtgnlez/Mvt0013vvCEHyx9RaCEqHI9CzHklOJmyHNkfP5Cf2VvN1jfBViSyjig/2cDihBK
SYlpi9UN/WYxvrV21eP9NjSIudbVc+8TbXDyaHHXPN+vpSUwZ6+0od1r3J3a0fEX6pq80QjVTviV
5giZommH/Je88qvA5nY5eApIc+d0qU9w3Zq27CSlj0crn8VLnxGM8dVdCl0Llmw1v8skkdlDLryO
bblizMJphrXY8LMT+H6lAWuknp7WSbj+k4+5A2ohuofm3it7mhXYyOO3huWl0xxXVJ2vhEFZyKf4
I2Ou+9Q1yWxMBEHiyyK2jK+6VM/44EHA4fxdbzH/srRoafNM7CQqseFPNmcN4dj9VP9EAxXjPgsN
65dC4PRrRp+y7td8IwnN7mhwHieof5D7GX1xyLAL/0O+aKb2BiKa/NFO/ay+rZKqMygOp9ZognJG
ibHbHn9kS9RLk73kKi/6lxr7TGSxxoQtg8KXBvnzbM5f6TWSB14vahVPi2OgqghS7rFnGxJ696h4
8He7ih5tjjSuX+4LN5XlfiyWobmbpykZ71yhTeoK2aJ2i6KB9LbUlXnJNIv+cdBGiw5xjuzn2AxD
7IYezAItRJuLGITqkr8IkXj9kGC22DxoxCg7R89S9m8szFlt45DW6Zc4bRSJbQIbslugsGm9oTpe
+6s2NjJ1X3p5X4f4Zi/uMdZGffzl4l73tVo3n0rikpz52Kx6Nn01J1n94w3eoEe9JfUXMfnW+NuP
487Y18S7LE8e/1EXzH2eLK9LJZD2k1+eHTuK00jHxcEOcSWxZ2q3nLOyHdtRHWS1YlIxGA0gSdDJ
tif7p/Vwybw2MfWEXNEhawlhS8dctmbcZPtBE+a3xANfPCiS2qEOrJ1FyA2mjJ4bVMJCwTlaXs6R
7YtGhqaXyPSHmc6e+eSltmxfBsliiLCTI83I5j8Xu2TYPB0COC5Tdev0ZdViLJhXYJMsVvshsUZX
v29YcN03L2mNcd/FtbCONac9NAxnsQ+8Ck0sBQpkLzd1hSiVDBsrm24Kqy+8W6RCU3O16Ynav6XT
xeV+kJ5wWM8lSsnJrfAxLrHVlEfEd1AvSX5QZTCMhlEf4A+7xhdDdCLe11ka4xaIvaI23rZYvGlF
oLSkwqxCJZn4p/TiQh4qqVaaQwKJ5CFHAGFhtZut7J5E29wNaTHhgNVxpDWhylV8P7ad9ZR0A4o3
u8/UcEfube1EiSD1N0w0Ub3iuMeCK3u/0Q5xjCQymNB6NMe5jUf1pUwTt8IbE0QPH5fJGsoH21Xo
4gLpqM3xvUaucOtXRb8+LLYjWW5CGdNrpdW4SuboGtMwTvLVDxDaFVrQNC7BXClXobPlhiY/23mO
65C6DfpwvPrpbjY5hoJFl5RdXG7OpcicDZ99+7D0AfR5vvK25L182nuP6yq3q9j3QSDN5Jj52Kgq
6Zh3i4n1Bt4HD02XYlYhqmXAatb6bMwNrRK4+2AqgCmbwukE6EiknJrW7OMIykgVNJ7I7lGXEJlH
Wvr9x4/of7HHk0/Fv4WGCR1mHKNOzfqEl89uJ/w46nGyzQPlKfkrQYbx1CDIdQNptMXPpkjXOai4
Yx79ItH8cC1E9vvjP+SdKQcT08GQHHtruJ18M56WWgMxUERYzTaBcovuwI8uD3jb9Afk0mPkpxXZ
D9mQ7lB8Pn48+va/fjILsJOBYHCLI6HuVMyA7XHHxVom1+ywtTvIfnVRWlLSvK74imLkUyHLuoRf
nI7JcwZO9KbigaFwxsnXxKwszt04QjvOi8+Nu8PqSeveWjBzkJq+XEBlNmznzTcyHsg6pCQSCzW4
F/z7/6KBPP/Z7ayqOqMzodut9VuWHKi5UsOO2Lr4jgJ9+pE78pIR0xnkuY3s6XT2N4tBEPC3I+dE
cA0AJuA0eVOERSqWL4jXMXLG2u3Hxz/kGXy3DUWPgjYqjUAacm+HGugZz/VMBxBG5vIdHX51mHqn
O1QYpRxTyfMNghj+Hx+P+t7U8gvSSAV2p5lwsnh7SiXpKdpMiV68lj79pTxVN/o4/jYbHrOIY4PC
wQLj41HfmVZkNyDi5DlhRnkKsw2jVgpeViLqXKnvZdxSB5auCmJSAP5/hqKHBC66eSmetovnHNVu
a88ictvY2+NCI4MFUTV4QnLJPfQM1HNhkwIn+xqMDY7fE/DQEa5VCjHiz91NuFdPeL+bq1Zf2Azv
jQKYDDKOrA0c6GSdiEararYJvxiQyK5GBBbCRbrUUXhnNW5BkLDTyEXe8nHerkYcjXJleCT4ZrXI
nyXeDI+KmTSve4vsWDHPHpAMDr7G1ccr4531uMlUaJp48Hg41N6Oq6/tCokvya81wt/QkXbldT4q
XFRsCwPMWub7ROnzY5HK7sL+O1+TYMsbr4cgGyDm0w4hvAWnX8BBrjG1VmFfpOp55O0dAhhdInmd
s2HY43SEsOqD3rkdbW+/MhYLRnaqqK/NzicWlQjTQv1M1JBk94XWS1BXKXX7OoXnbl/pYMXfFh48
w6HzYolLh2PiEsFC1OTLx7P/zhwYLhuTVcXOhBDz9u9yzK1Than0da8R9kFXa0qCgVYk71zKxsPH
g50vMQ462A50rDbew9l2GWZTo59eXK+zifHLMPV+MOJlcqMQJGK6Ymppdd/mVbxcWGPnO8gA6UQg
SocW1t7p2k55Lvc9sYnXdduJzbODdwFVy6cPHkbxgSwNGsJoULfP/8+lZRY5FipeXl5jjSCeizqL
9+ayjiQuxJcOnvNNs/H42PQWs7mR+98ONfwfZ+fVG7fR/u1PRIC9nHKbSMkltmXryQlhxwl7GXby
07/X6D3xchci9EeQIIABz85wyl1+BfNgCMkUJa26UcOsysxLg9IMN8Qq0PtJkeMrYGVTwnj3XcTA
lAgxJKPrxE7eDFzoHczysgj1TBlOqFRNflMs0Xv7jg6joOoGnJSwA3/x61Gc0UKqA4GhEIkI+7dR
ImrpGqt4idyhfy/I83UoCKKS8EUEq18PpZK3cHAZKvJanaCGToPr5r/f3vhyVa7DGS5WhEBd+MK4
0Gwhdy4KUm3rrnyuvHA/oyKsr0eAC5SF8xxIbuPW1h7l9d6WJxkAHANuhYtV/vkfm7HrNLtbpqII
y3kt/zcNxfroZEjivH9i4DhkD5IWvreNlmhoaaKu0iJsRtU5Y0VC6rMs/Kcj8jbHXH3/eOwJ0JhU
sQAXbQ/y0rqNW6ZJGaYpLobrWnzv6HX6fT4Gnpb99/bk7hwyAGcqe51HUXpNXy+hNdhDj2geW8M9
ls5cX2qz+KonpDmNoUen0W0Wqmpi5xa58+EAbaMMQPsJOoCxeSkWL+6rHM2kMFdK96UZuQzZlfNe
GHh78cucDW4QbBiQHtsIW2hdlkuVs9DI4cCO1PLPSWXkj52z7hJ65SOy2f7EyMQUrsSwuFsSxbpS
1lGXqAkFIjmrXyJa2/uqhWw8FX4Hl5KJNsM3tS26z2Aw25+TaMY5UKMYxwZu7qw7QgFZvlY5omF+
OsWe8bAMnlE8tnln6A+utSp4yxB1KkcMKMrh5KR9Ph2HlbZCyDvaSJFwjtg5J4F2XF9FR3m98BpJ
K+9x6Ptfiev1GWKzfJBDDlZkOVFXQLQyN0Qdh3XVx86B9mCJRWGqJcsJKQrybJSMkQCkmh7lDwrI
E+1gwex1wXiuBBRIRbX1I0TgeicPvrNDPG4HlYQbFV7UXK/3ZeR2Jnskq0KLPs0Lyn/zX9jV7LmV
vmbTm69Gf5++u0QcoVEhj8cfN4jGznOLoa9CVKiM5hHNBtf7gV0J3dl8pdTuqzqioyENQdp0fSKm
/klPjbg8wndf0mNtj8a/aFK208WN2kZQn13m5LTGTflLgUlrBSID0v+/flST/jBQgI2Dt8/vnS0O
3R/2jnxFALhtzm+JBmlE7a0KFSVXXgr24AimTdVOi61Y75a6gMRHWgU6hX9xR9w8WZhZ2YtGthpi
wDg89HMWn1LHaM50xJSded1+f64jtILJ3UgbQdFdfxinQ8vHoBDHDbHaxgkN38FAjqickvPbC3j7
bFFZorrDYCSoNzAPJ/MyzU25ilbi4v7QFAW2CKlh+HmEVRO1TxoYb494+8m43onHCWxen8pNOFoj
Edjmi12ENefsgEJTzbGjkYZduHZ4e6jb211Cs4GfAfwAu7ddRcRhyzYylzLURNke9eVD1VQHzHYo
DspyMlakpZQBjXau93tr6klenArIiZhUrsAfp6rArSXGCaQM4zTP/GR0j6ldmAdNmD9G7vmd9/LO
VtGB3yNF7pBAgi+/Hq2SiOIqdcuQUCE5lp2RPJpJ8W7aB8VH25ZDEGVD0NkctBUxLg39sSZEPAf/
KZ1qK/AWlFP5nDtf7c6EpEy2hKDDyyP7vp7QMMZIICtDE47lPH9OHS9+iHIsVt7eG3c+EvhH/nbg
aHhcb4FVLrLf0MvKJuyac6+NLFqVTb4509YxlJ0NcWdGvPKqI3FOEma3yRrmhFCtRmYvjKkGnQV4
i3OyFMvXt2d0m3pJ6hQpF8tGALVlY0wG72qU2azbQoZLaJ/TytIKuG9WjdPZrE7NIcevaN1ZyTsH
GuI/7yDwQRgtWxxc54ihQje2CduiVc8zsGDfKhXviKnAu0HnPFXQjkCzyOwShPv11jAyNR7cLqrD
JJvWY2OJ/piJcS+YuTMhzi0BL8kkRdht9XVNgFusrd6Eaw8GqYyF+7UEQH8xhsx+dxbEw6uB7iMx
hw+09VofEeDFe6QRIaLW3YmIxjuUIjMPi4a14tvb484mROWeIgAiOSiHbGtmEkM9ZGMtQgNJQxOE
u6d4p8UQw16V6d5API5SXgtXDjRQrj/SPKdjhmC5CHGAzJC6mKCJKcpeJn5vFA8UM+8WDHiguNej
FMVijl6PdhxKsOqnRFl1F11HIG07y3Z7T8APhGQJPlHeSVt+T92VCLfO+hB6URY7D8a8oPScqn08
nRbFQ1kvXRyxF9bcTo6gjxcE1wekjEi7rieHfSfd1aUewq7zinAkVqDRU9dpvhNm3O506cyKoQ8Z
OND27dFt3b7tylkdQgSxxZki/eDDKesOkMf3qsP3pkR8bDse/4CLkD/lj0ex0+2BSrg9AHJIsvNo
6DNaK8oe9+XuhGz53kMW4aHaLBxsNAf4YzyGhTaVHxQHpAGKs5aBE4ECt/vtE3V74ZLDWdJ6CfcI
lHg2t9FoWFnXAiYKR7ur8uMUT55zNjqF5MFyiiENKb/r3mUpyvjz+0cmM4B5TzeQR1Ju2j8WczVt
bGjEqjzkwqjsQ4X+bHUxaw8cy7KAdXpqe3zgjro9j9X57aFvYypZRmHD0VxA6WWr4qCZfeK6ad4G
CE+0vlMZ67OWWAjprmr8sNKg/9zaRnsA7xftLPftDuLlRJaQg2FCg9uyWFpDdGIu8y4YFGFesqbj
ZdPTPdzz7XlnTbm55JMmc/TNvTLPWtOD7OyCXE2/jlmJb23ZvLhJ/a9tddHD24t5u11hlEgQqvSp
p3a0GUxLTeBMqo0qUJsivb3Gyzknr0DFQ9vD+b+Sza5zPTmWxMVTT4SxtdkzcapXkWkmSPSIuHOO
IgETckQVelCPc5OauYR6ghmQkJ71iBGj+kQDYhy+Sv8/7D+BEGq9byazEeGdOfc9AtpA686pMtEg
HWNDemdOYgSXlTnxz7fX6fXC2/548AMUlElRqGVvzvUU69mkiaYJuiJbE7CmbWl8Ng0EFE5FUblN
6lNuL5LDNNeFE0YwP7ND0Rljd0zFnAOrzkYC77VZuvGMD3Ucn/Keqknhz3GpuY+N2hpm81eJ8rT+
w0xAOlyU1s1+WXyd1c8Tbk+cTsjAj1mRaJoP0imzPgKEwMZxoppd/KVjNDEeY7i9SIqBd8sw/oiL
5uXtdbi3XwjyLT6kSo9t66LUjZUKuMTMYaoBc1GX4gfRguU7TfP+GMiR9Tfsu4n6KVJtHnE0c1Nj
AuAcjLJ400/meMFgeMISM15Pb0/q9lw7qBcgl4YYJ3Pb1tRF53m8bVEV1DzEH0AHlcdCd4p33x6E
dLKlj7Ad+dKWeE2y0jWOi+/yMKvFEa3R6EFvSm2ndn7nA0FhpWtP+ZL0ZSvKViqAq6xkEIGwkuKl
1fQ1O6Lhnl8sva6LncD7zsLRkZRdFtmQQF3s+hUYV60yFi0RSJm6LxJCGYy88jtf5/Y+hPEk3xhS
Cnq72zo9KPLaAnXSBtgoTQ8I264rMt1dnwZqnJu/I1sZxA6t73YREabkcSEqJjK+IdzBkEQIuuGJ
SYos+Ta35oRApeINGHkTWU47n+zOBOWrgmYHUoFkhJudbkxCEDtKJThQJaOfW7ZowQ2ioH6OFzMx
wZ4vtLLf3vP3pujSIgfkQVB0Q7LWlcUTPdY0QVM1zWeIG+OXonbFU4Z/x06scLtLINXxxsB7ocLN
tXG9SwqzbPD2WPvAxChb89syd6HIte2Sn9+e0+1AuChCrAZYgRrVDUxI0TB5K/FuhfPQa/5s5KBP
Y+PdHG742wR3FI+IQqh7bF4Ct4wpMFtmH2AX8zO2xEUr549T08O3GdT3F+plXEwQTsWD0HV7aQjs
clUrUXq4ZH3xMoCtPoENnnYS99vNwCg0qWnII+NIjfH6C6HvBCRVFUMwVXP1iB6a47uxPUtI4l6u
fucbUShlTsThnOZtl8pRMf6hTjAFU5MrB+AZmHxLMP67dwJdcC50gBPUI7bgqVmp6H2Y1PfRO8M2
Ba/QT4q2rjvB081cZDtPXk5InchPtFm2DCqTMyaA12s8AT72qvSy72p35zK6uR4gpnJogAnRppAE
0+uPYxapl+rDNAW54VA/GTT1hMcYDiZKkV4mzOj9t9fu7njoLpBS0AEztvG1qiLqZaAWE2A/5n2h
wj6d6mlufo96kl8ULYI18/aANwE9E8Q6TRLWZIDobO6/VilwKPCMKbDEYp7SOHmY1/RlnrQLKegn
LdKf1tLcCy/uD8rJ0tmKcvDrVUVvXqjNavPtVPXFc9YDDcbW7xpMYZIkrXyn7z5N5bQTRmpyLldh
pJwrRQOyB9BDRALXw2KalnV6W89BGwPeHzX1uI5gO7tSzx+jXlG+YIoyfpurKgXZWbbmF1uY5u85
sp7fXvObzJHfQdb4/yv8Uur5+ncU2SLAZttzEFemjcDuIMq/FNrL8aGPtEpSnCrlL2i5ZB9vD3xv
dyHu8UrMp0jobM6MNg+Uh3RvDoZhXHDisn8JwLct7pJ+X8d/vz3Yzb3GLD1iR2pO3J8kbtezpOZu
T0OKtGNCGf7TgLMEuH7Ffoki6/e7RyIXBUAFY5V7Z6sfO0U9nocryp8zvg0hXjpQ2QatCOZRt09v
D3V76zASCim8PQglU3+6ntSKXGzR5JDnPYDtP5zByX/mrbB2btA7S0cXlZIcV7RUEN4sXaLpGHtU
mRpgl5p9rprCeSxLJfqsj125Ex/cDqWTeYK1hSJLH21b7STxLIyqU+fAzZzplEXtdJx1GEZJWr+b
MU3x9lXAhnyCB3ybxVGe1pwZ/lBQj2L86hTR+INQL90J6G4PF48p34jaDLqEFNyvv1AzqWkq8ngJ
tFUsB1242XOcStm30VDO2pCC4gYCtfMY3VtFsJ5cpGBZKeRuwhL4fO4ym+USpDHgRw8m0veRVfeV
Ol6f37sD6QgivCg7+uCdtsWfOF/aToMDF6S0wB+KHswsAuHz8e1R7k7IJViQWupIYGxWURtexXq0
JUD++duC/N8JVBukV5xCdka6PVEgHlFJBZ5GnM3NfP29Ur1wnGQxliCf2xXnLS/yjR5W2Nvzub35
+DSg83BHJca/Af2uOMjOtletAS3vr3XfBD2dT79axH8NWob/l8E4uhL1y7S2vPa20Go3gpgWeIO7
IHbhrM43EwgwfCe4oqFHsKfvdBLuzo+nVMYqr+7z16so2ZR2NU5rMLtQ/A6N3c4HoUJ1EZ7eAeWq
lp053m4QU6OZBWScj8Y+2Xw2RPDdZQHtEbhR1QYaOuHnwfMwHWu9ZQfAdXcoMGIAq1CzpNh/Pbep
w3/VXRcrkDT+C5nLfxgJziduqHZnUrd7kUmh9uJIzoNsYlyP1NVLFLkCGUfdUdJzWg0m2k1UWN/e
i3fmI+EDsk5Aqw5to+tR0qUatcGsXRJcXI/GslV+miW8I4wurR9vD3W7LVg0sj/wRi5ds622UV4M
nVVWqNs1pgUWbSghjheGEZ80XKNwpvSU57cHvLOCiEZIf2ME0Wg5byKM1lg9bBpMO1iVzPkQr2AY
+tWcdnb7vVFcLg1ud+f1e12voNVCLcREygmM3q24Zb2q+lvN82LnVr8zDMVSuenk2tFXvR4mbd2c
aNR0g6VI45MyFBge04t+/6aTF60UXaNiBDriepSs8nocLPMo0FLM6/NSeKeBEG5n092ZC/er9Nah
gM44mw9TV1oiPfFcUr8l+W2Vq/tJzeN856jeH4XNrXPv8WxsDpDIklbrrdzFAnnpPzhF7R1jdLB3
Pv+dAyRDCPAjJM6U2TavbTxnvQMn0w1UBNSQwxPaBwRJMTed8z1h19eH7jpnoLzGM0jZQSW43MoK
2VXWKHGJMIRGJhR3T4hf+r1wgJCA1x5c7XvhQIoufRVv3DGrj6zLAb0HLDoyBDiXrwnudsryfXG/
qUt3KJMPvQL/wy6/JcqPSGQPjodxnTDmv1vl99tH8fbsEzjKS5MKAunr9hUanDgbcFaI+BYgKY2i
ScOp0eOD0ZhogUfjnqfC7bdnPPbWazWN478JGUhTlXHJYBDVhjtjeVTVRzpTe6AeuU+vvwcgewqD
1BWooFEyvj4t2Lz00HdWpAK7ZgyIyOg4pPDafZjO3mewZ3lo9K14whCv+kGWNe2oxd1ZVUbmsFJ6
leyszQ4H9lrbWAHEId2FJEBfA6NirBePxGspT1K2p/N7S4mjam2x/2BsyMbNVjBa7VLdQRMuDnM3
Web/NBc74qe4AhV7sDBaHC65RCw8rLw0ynGBqfnbskoJbEnMwj29e0sBC5d1YLJH3v7N5NMhg2Nd
F0mIG6p6HM1JD7VMgTWC0iw+iN7x7eHkjtl8a65EOo3032k8b6EELQp5dG6SNoBzn556rTWDeZ70
R09k4gFgaPbg2uv0/e1Bbz8weuZQ70hWaIBQFr7eYJgMOllve32AA2nLsU8RI4aI6KROgK0WSnZ5
vXZ7jWtu4pu5koMZkiMjEWs3RklRIrWR6aIGcTe4yiFFLHs8tG03dadXMsLTONbrs6sZwjmUkyqy
l9XrB/tkwxP81I/UrVGDUvEOrRKMFnLuoyTKS24gYC4Urxq4x3mKSvUBql1pPadrE9X+EBPwfNT0
0Wh9e4A3FIhuMPO/2qWolZdKoXVBL3u2Bum/XePKhrF5e5ysdKj/KeYhdmgGJF1MRtcMZX1MIli1
Xxcdn29cUhXqsU7RjeVJndxkwFYWJe6zBXvqWZl6t32x0iTPTzgRON7JFoPqXuxZKnkgJ9D+bqHv
pmcRQ1h8zKNxzPiZDkwydfQc6F7RrOPGaGg/oINgl4jizfAlzadhwKiw7nDNHbNCyw/ge9b6oqe9
qv5PMbVJedCade2QNFWa8btukinmfhQXnnpquijXfmST584fE0Ee8RtL5xz5gDJe5vy/yYja5Env
UIp5jNcBWdRCK9rpoKc2Mh3pWMTfszxLtEtermVycAsBPIlKjp2rj4lau3RM52zJZsbOUXByTrNb
pMbZyR2nCYbRmZOvuVrHcYJRqpvjWYAtaguZnODJB3unTZ88r9A5Ct6ci8M8pjAIW6q5+sXLGsd5
YNr5cDB6NW0+R2uf61JmtOp+DKJQPKQo9LV5wC8o+lco/Vr+gLIf/2ujSZKcUhTc4w9No7lRczCq
CK731BUQ+4uhRsuio1CFNNRQd8If08FSTxHNYEyp694wUUTpVPW5I8jtvwEnibWvC7Xl9Ato4X4M
DGvpEFZC7Br/8aFGAibJSmc4pWBDxeexyMe/VwMN6Q+8YaN3SFAFio+ZWngrDd0JrSvscqP2OBSI
cZw6q8rSC0abw/y4oE1goftQLc2ZT80eM3TuvgdjrVv72OaznYS5k+XTWWXtHdy+ldL5m1a2F/8r
Zm3IjtpkeQJ6S9HCAa3Usv4kujSpj6s7ifJBNE6XP6mJqv8Pe3s7/9jqeDMHdT8L2CNdghP3kCCO
/FEkAt4+cjFFf6gjRfsymovbPqUZyiOHYtJH66POZ6cN2KPG8OTomf0BfShcpwUmnt1TTO9TOyMh
ODpfFmh4yXOK/XvxKfUAuRzBBon+RcRL+REFdsRKShaqv9SOFithMmZwvVFVsbXvldu6f+fIjaCp
XCJx9lFRgUmcExojyyVv7QVNFd2NdNWvMqOcTobJ66kFA8aixnM7tEn6bbKURftkRQ0ipDksQDxY
G4T6UsXHE2nR8SLFiuY8ezim+5SlRBTODqJRhzVFK/tDrUziR0qNKjL8yCizD02udU/zVI8IhJd4
9F6ctjcsxXeh+r3Qyo/mGg5J4Y2Fj2QZV94RfaUk/kICFqd4AKd54x3NWHG6c4e7aldLx1KFWStx
Hp0NUGbqx6XgdvajqByiYKE2/gO0vJsiS+VZ3wm0UfkH8DihO5SMun2AZ6xQ50yE6x1n6pXiOCtI
aaGFUrYLxzEfZmxRvBpFNmfBJUzD9xZDaNfCbLsXkxO42PR6j5OaNP8aCdv8MUd9rP4pKOG5gWLg
xvpiLXn2W0/MNHuB9xO1j502j//AiHPxTUY4yvMntVHdg+LGo3lcrXhxLyOPvhKmMzZGH1Vvjo0g
EXzbL9aI38FFyQyn9CstFsmPeLaozOH52c7HFk0MgVCO0ZuBmuN2D9TOqcoPKg/mghfIZK2QWPoU
TdSk7qfD1MTNenSG2TU/JWs6/QOGcvwxTn2nfhxLN3eRYkOi0a/Sahn/e/tJvRPDoH4vS8tsWkBD
W/ChyNjmSb0asOYz9QQfaz4qq1l9wBsoCQzUVS9oSJn4C43th9EUSL+4SLS9/SNekdDX0QR0CgtM
PZcLtaBtJA+KrhV1YhpB3sd4R85rnJcn4hm4U9OIv/DC57QfxdBB/5lKMqhvhiac5rtWKstnLqNK
HKt0HZD4MNYWS3gcxXPcuIXuVFlywi66MByfg1kNoet2AzISIGG633rOWZ3myh3OUdeNygkkzYwR
N+Qt88wO8L4vwmh51J0MMJc/D11fH5oB6bZzC6tBr1C2oo/W+vps4vTt2/Ho/FNOWrR+MmnNT+8N
8aQeIxxHAN+vPoCbEE9BNC9dxyoNKyTHjYPC89/6nN/EvSx9g/LZYM+FGrz9bW5SBwaVBD0g2STC
tGeuY64YeN2KClMadrE2nlYFD+e65ub6P4wCag6OHnRuqsTXo4hmqdbVMdLQKZLpyW0pZeZWZ+3M
5SZoBY1Btih7A0CtSBWuR5lGzAZNpzYJ5HSLCAAODFbRevFkZUoXErR6AXt9z/fodgXlqBIQiIUA
TddNSjx61CXQ6jIDgRBcjXoQXis+RIt5p4xwb3YwHClz06KkAyL//A/oYW5QMsKTxQoAggzjifd0
SL+MOB8bB72pF/A1RtGPj6MwlH4nG7gJzBFSQD2SKZJ3cfw2U7QEKmXsRqRg1vSfoZye2nb85eXO
f0kS7fke3h9LlmVgeCEBIv/8j2mKarGageZz0MJbQ0QpirpLuqoeDhQGCgBUql/euzeZHAJqkltB
63cLuEIUbrF0hclNZd8cPOl3jvSg2LkDzTvbRHIqsI3iLpQEs+t5TW3qRHWle0Ftw+w9Qfgydb/S
AZYdLAuxusOCLmP7aKG2WRzdult504sFSh6mWsqjSFM9eehSKzaPSZFYKfQ5D0fyk7WKeTxGTlst
j6YtUiSuMmd0A0t6oNkHPSoRVFOKzk2/9xxN+6wjVfmM+NsE7VeNu/VAtGJ0zxqyWv2zl85xdGlo
EQ+Yyo9xF1h1nvbIG9pOfizBlhIxk/ihQ4MDDtKIbeyqByBXZc/vKZQlbLQV0m0xC6V5sKI0W09o
50U/GlspRt8bvDl9bw0PvJcEigAWAAADcul6XbMkMbGGV5EPRfQoPdjow8HmR3JzB45w+/0Yh9qD
LBcCTt2ieeJZ0weho66u2V0WeL1VPKK4Vu9tE37t1UspZwMYgLIncRCq8dezMUgBICAgOIRE6/xQ
JG56MI1h7zzLl+RmFCSGZR2XAtvWGli0bULOz14EkVT9EIj0nsw06v+qDS/ZuZNvl03GHZKbSjVX
AkmvJzSzZj3qbUnYGFXxrOujmM9OigrvzuMpP/P1lKCg6qgXoYOigu6Sv+OPa2Mxp0GvJyULV7o0
+CVqkC2OhI3QiLvWXBe/heuGS5ajDLZf5GW/wxuVH+Z6/FfKvgQgsjloE16Pb1i4fVctJT9cAecD
yrnoHTvpg2sMz24x7r2ntx8Q92MqJCpRFZWSbXkcUmhXDRUSPpEQPzW1mM4VLCF/tUCjv/d2lC6R
hCS03aUY1ebltmMsgunkEuUXKaW2svzXqqZ3w5b4m2HcUuynPwGQbfO+OHad6m2qKBT1UtKacSaA
FuO76W2M8lpNxmXFppC2uSmGzHGFUyxxGFdz8Qs4QR3OVrGncXS74Sn2UwxyPHSoKYFsRsnAWZCw
O3Go5gV16qqOvCDp7D0nzTs7QOqTcx3RXiKk3gwTL+3Q5UuZhEqVmH9Zq2EEmG3NoTum+vHtLXBv
KJS4qLxSDZTAiOutnfXFsFadm4TIi04HlRb7GSHb7COSM83ObnvduNfHyJXMeVMeZIhRrziiP45x
a3ToOGqwYqesNsfj4JnN6LdVw5VbWAPFbeDKbfGzrbRMs31NQ5HRn4se4qCVLKj5rpabFE89qIPi
Uaxxqp3ttYJrXuEBowfGlI/JTlX6zvfm53IaUR/nmtvmNgCN675vtCwcTGqIDxp1aeNhWFvSzrc/
w+1AMkoB4KADs+El2nxx2yzXts3jImzdriZHKPPPlpfuGVjd3mNy+em4kYbQeNnmA3lu4rqBFkM4
FGr8EcFI6ZfcjQjbajBr0TCNxM7NfW9eoAmR0gAnS7Nkc/hNTFQzLFQh7Q4rslxI8KanNMrM918y
HthLiTNmE4N236xfm+E9a6QOzH7q8yHVvwBagdh5Bm7PCn0R6CsypNQRrtq8360nHK02hzrUZ5Lr
Q+vOGZJfgz78pYKf3fNpkyfv+rRIVRXuGEJXh/aWfn0yc2ddhrSHG+zWi/mxgY2wUikflBK1kBbB
RQ00dfErmcpqBt03U4riPkfb4N0bUyZc5AjYSUtI0/WvcJSoI2egYO90duxba6E8obGpfHv3KLxE
oAPAS8koWq78HzfDXKeijGwrCkScax8gnfQ+zgLlzveTUfifKyp7jUjSQFznQQKOsFnRyG3UMppg
kCNsMYiLB69qeYhLdcx9FGfX6SFxkUX1ayvCq/ftCcpl2gwtdw6FGrIDqAybraPasYNtmgPF1slc
ZGJnjZq7pk89avxO0voJj5XmT+mgEmTTb90ZfnsMmbkFGRuKIKUACHyb/GR2p3Epy7IO+7JWDr0+
zQddXeKdLvWd9eUGU+XF8orjk7/ij69IchxjpbLWYbFozf9QSK6qQ9V342m2SGPQd9YOS5ba/3vv
0oJ6lthBYjOumq1YxbwgNK1pVRtCNf83a5fmi1aW80mVXeBodbIL4KDp0He2+/XtgW8XFQ1JUIRs
KTQ+6G1dT3dSMXRAPaMNU8PD9Qfi4EfR1/rOpt3e2XJaNOkwN5RlCHLm61EaZV6dymy6ECe3Pkhc
GnNDr03nTC+mw2Ia2eW9szJol3nE8yBAEPDZzGookC8DGV6FnUp53epHEPOUY3dmdXseIODChZLh
JzPbgjPQqHbdRHVFGHd91Pu6RRH3IGx7ro9OoR1G9SFdl7YN2kHdc9J6feWuz6Lkn9MMJKUEOrUV
1WkaKxsQAGnDaFj1+In/++XERXw2paD8UQOXjQhYJ2Rxt630zrdzb2kesj6e7TBbmz4/kBhrug8U
A18KZkgClHkQ/E7K4q7Z2bOXofiwyip07MPfHJNzOaBy81FLm+W/tV/Mf4j+x5oCvpuh8xtHcxa0
RmE5B9VSKOQiANt2pxbb0QIquZZGl2gWA9YNca8+99TIKa43JdpKYDX72Ue0up4OiupGsT9jTewc
pqg07MclKrzowzr1dnXmRl2sQ2dNS+FzSWXdw5D1loYKfKWj7Azvu/02o8btffQizHf8dNDp7PVt
+p9hzE7yb22s/frdUMwkewA31giadXhRopiWjF+b0mircFYQhT+WceOZj1M9q9HREPEcBao5YiDg
4jU9PtGKMJ7nyGPd6pIKxRHpBYNOhlKgBKs0tvUC0rXqwrmrxhezM5rfulBT69giX10e8m5Zlsek
cMFyZxZpblgBpXuvrCIvEH5NhKc49ADx2r5Fdt15sRYJqs2Ft4R5jiWv3fXas1h7NcBroP4sWiAU
PiXvPeOebYBBjUZaXjKmPBhgeq/Peu7UXN/D0oaEtZnLmrXLT72xG8HT4C3jukfEub1biJQQiaNy
S2OeuPB6vN6ls2tHogsFWmT2pZkUq30y1tLOD6kQ9tekyod+p9J5Z44ICyAmyCMo7T03c4zBSuFk
t0KO13iKkG1sfcUgW8uN9b0aaywnswNxqHGlQQTaPLp6VC886JDjC4v3QfbDxINASulH3XgNLgxe
PpzfvjzvLCgqyxZwHYQhJXL+ekFL6K3rSq09TFSAiCBFodwdrKStjFMUm53H01tbexoAd1b0VamG
9UQcB0La9aALjVQ96ZwxzFxs3P1UU6OT2vdIKOWQ7HYyotsZ2q+PEdtFOhVvBV6sKnFJ4+YpJO4t
/iINxpAc5sMFLtz0ecizvcjlznhSqwniJyKurO0m/ozyGRE0XV/D0dRF7KclRj7+oMJZ99ekHGka
dWW0h1e9XVF8MeH18Q8xKayu6xWli6jg/DOq4WTZ9cdiropLZcfJz5ZbeifxuzcUSRnaTYBxYF1t
nne903sTcwY9RE8+/btWuhlBdRr4YWtVw07AcjuWI9mzUqWEbiFY9+tpJUIbB2o0Rrga0xAQ1miP
yYiV0+QgNfbeg0C4QvBDwYfoCMWX66FMsaAwkiY2sihFRNowLE9Vq+dfVr1PTsjY9e8eDyQpN5kU
MJCajZs8s14SdMxNxQ6xNcl8JUFoo8z1c6PrX8CxdDt32Ku25XUIIWMHciKKdJLEtskkBmtKNAWI
SpiNaO8d0BUYi0MRNYXyJRqLaAYTFHUq9eqcwvisxehEz6ZZxxdFxUXvezKr9Xym9uv8envZ5bJu
fpeOsg70BYrVtKs2G5cSXK4NFaoDc48tQYlDzVlXnHinWk675nYcyvI0xahPwkTaCjyisNDxVvUJ
uzYB3VRLMcIHGxsE4+sgso7WZtvbOHdUOID3lyUCdHXsoNotdDls0fycHKNYT3nTDM4R8QRD/avv
XYwSk8qdvtVr4erPuZsXxpG9JXB/UbXZOk924dLmpUOhHOgf2c1jM1QRlIY5rcTf/dSpzYfCSKL4
zB2V18dY793PeAJn3imSRknPNp3oJ7rC3B06auUqvg2Ikz/RX6mxakOgb3rMPVMUjwQodVgD5aKf
TOCvHPCjcp9LZ5p/kZyBpVka2vnHXHcn06cpmtoHsBmx4WNGgotHOxvW766IhPsAcrYEO1WtE84Q
cQv9tHULZT0m2HUWvwsTg4nfeTyuQzAmRh4daYwbZlhGgAHP65Bwh6tDVq7/1g1+Rp9gMAItTpBr
LM8GWArxqyuSMr0MalnyzkRczmjbR5hz9RTkU548yDljUMD1jnF515tsin0EyYr+gaTebI6ZVpqf
nDob+k9T6tk/DKdqlzNe4zTyc0QJlLM1ewivJGA5XKQKmogepO1E0bE1yuQvbPAq7xH0Dq48okUD
G2ejeCb/Wp3vVKCK5lAQ6nQnkk+nDJwo70ycCKdanKJh0tSnvlAj6wS/GehZggIFzA5HlNhkOp3h
oBUpkj46V57afcTGD/lBoGuKdh5ha/2DxqkyHQQRrfpEx92KoY56uHdV3YJTjuoq63pSEvpkR+kM
8suahCYuql6I7wt2O15YUod88ZLcFOT+mZ5cjNIrtJONBVX7vM7QjnYOzWtKszmbwPdlldUGJ8Gx
ub4SY22udW0l5clSA0WZUk/rn6km3cct5I9/zy4Ky6cY549/9CQbH42UzytwabGPS0y352BYee2e
x0H1vpi5EWc0hgmLD2Zhat+dQaEc3UTooQRuNXFYkKrpo4vXact7JR+oAYElIGREFY2C27aI6Cz9
GltWXYdGWpaAlar2k40J1U6CeOeGoZlqSZoANQuw4terpf0/zs6rR27b+/uvSIB6udW0XW2xd102
9o2QOLF6paj26v8f7QM88GgGI+wPCeJcmUORPDw851tE2Gd2G9VBZ4ICtuc2PoR1056McpNWdG0o
JrQ84pfayPqFnRdODFV3qgNrGkqsqZzx85xp2r+eYrsbFZIr8dl517siQVxKe6v43KQt+YbtNUHr
DeYTmiTaUQyVc/fRW4D2BCJ86OJBxuWiPf92xLEeM8C8CUwnLB9HtypOCbnqhzOXZRSWh3x3qakt
n/XPao9iWmIy0iaox2T6FEWtAqwyB0OIVuz+4xMyqCwtNSzikrH6bEXUKZYex21QS604uIUt9qSE
W6nY5eLQweTJZ0Awo9a59uz1FJSCMm1sgnmsHG5tei19aMYbucNlQssorksmZiB6Dmzm/LMpFCDN
ViRUjWhcPqJYPJ0mDeLk1Or9Q0xN9/Txb8c5peZPV4E/V+OFFqgKIHRtkNr4buVVZBxqtW83ZnXt
25kIFRuWupBQ1xu7m/JSghpYVihJD40sQHnWzhYG6PKkLoYDaMSz7VQeA8uv+GPLcZUAXS/SlrtZ
2nvVkd5d6Wn9Ts5VuDGhywIVQ1ExJSxQPCUGnQ9ldAbZTzKwTOC1dkUfv7l9epoHzfDVWR1JSUoD
+zXt9fZqXZshEozUpxYKPxpy58N2uZ2Voa231MXSdIfIqYpDJd6spLVbG/HaUDS2eK4y3ELsPR9K
kXOPjwBuppZi4YiGiDPtob1TjMP+9pyu7fglri4vKljw1ipQ2F6smONQtAHe108OWlaA8RKJiGZR
EDHCrefwRZuRxyJXBxq/8NYXVeFV+Cu6VEmEynhDlKWPWtLlnyLXkXeKh0ewOZXePpekmQqv5rcB
WP7zEFf4beJQ+1cYdcVRgmvYRQYEOK/JpG+FkbIRoN89i89zAdpViFMueTqIoTWYbRSjnisp3oRh
0VXz0bMyclIvU71kxzOxBKyutml4tBrQ7L7btLGyb1vL+xaLYfrbnTN78GPFaS0/HcxqOFD+tkff
iTwCY6JbiGWVTMT2hTYPoz9Cie98G9/Il6TjBbt3htRKUf3pqnhjqZc9s56Xt5T/gQFSPF57NZMe
hp0KmDZo0HPaufEgD12BKeOHN9QCtkLFCHlP9tSqJpDEruJUViWCKdS7vVHGyWuDFA+mDW31A5lT
ntAfH5CA4zImjhEUds6PCmDe2RKjK4IIBwfgxRhPpvVovui4ef+npWG4kSteHE3t3WAI2jGxlKi9
itkNr0ogSVMfWC7Ed9/Qa0L33GJHubN7x/hye3bvop5nq8YoS/0Pbb53BtbqgFaVCO0Gp1wUuLVW
fW5oPw9wCZrCA99llrXmx8Oku7sEPrlz6OzGKv7B+rFCoz2cbO2eS3V0HqbOTbVDE6eZ/VdfIeLm
T1VToGUs7BZXpEZzwnlfdWHvBXMcYkzHU8BOdFAUIPmbh17kI1zdDt3sJ61VBt4z0aBhmihj6Z3q
otDkPXlxF+/FFHlU1idgwurncaxD8StWeDL+W2Iq6X0rjYrHkKmiQ/yox3YmX4a2c/61tKj8SUl+
6X8Bk0dtLskz+SPl3sTPvjEyz8+x2g0PqZ07zyMIlfyLkZjpP1AA3K/mQgr67E2zZT3KucvHx3qk
7PjR6A/XBuwKDVfg1Jyj5Xj9cb+N8FfA/fRa0IAVOHhe1/t5ApYPPf4tDtjlFmMoNH8RTHnX2Vxt
aUhTLgbDthYUaZ5+bUpF7CnhwTKQRppvZL0XF8BSSidDRO0J/iKvn/NpReOEOXXZaYEymtZvb+hi
KJ6da35B4zA+lVptbu3odRgi/iyAdKTvFm3etfiGYnYK6LrZCBLCR3MYp1kkh3kW6WcRF9pHBeyJ
dqQi0Ah51NGpX9eeyoSt0VTCCrIkUveohbp+q/axb6jjP7dPKti6y5nxIfGvcbnhUAFehT43Hj0P
Qeg5IINU4r/1bvT6F1udhvlAUQxORjj1RrwTWteILy10m7cZgc8+KBL4QbuBDQ7/gaoWRqUy8R5F
afZUC0pX1O2zDlLLc32hlP38WYPPMvsRkiDlC+aWSbUrx8Z+bKjfZ6Dx0R7cz9qQ2r7iaBOEzTmD
KpENHQZBUYJsgl+bUT1CS8mj9AjwZcr2go9SHgkxk/46T1Xs7F1tct0XaTY16g1ZZxnwFQoXmH6f
YwzbccLEI/9X5sdRscfxhZgfzrteWnCD1KYV4Y/YcOOfKBPSvori2UqPodcP6klHQN3+WaiJZwAG
8SrlFd9D1zoomL1GR8uaga5iRZl5u4aOPd7BM37yj1Xu2n8XvSzC3TCMXuan8wgtweKh/VvtaOsR
J8rOPuESVA57L7ES7V4zor4DSjCl5BAFFABtnzpFnuKc1i1g1aTWlfA/SA6a6SeVNdp7UaJxdSyM
NEmwv57irxijY6YMv8373QyzMj/lVZ0/16iKvpLF4AdczFMeH3KpOD97qn/Q/0LkSvzB6nmdyG7p
UCVx4v7KZnWidiLTOfHnSa31o2DrY90bKvEvdLHCwm/AHuFmXSWJ9iNShr466HEu7VPaytndeV2i
xrvKzXPI2NiOwLYebfWN9KPzPuU6op9PwySz6ujmqUzvXfSB8qMao/OOZTwPxcHXe03Yn6xYj7uD
qZQens0JTyqYnlMKLeT2cVgjZJaDR4OPfwCU0S9b1wggmNdQEG0eHbU3c5G4HQbDRuyqYADy0qbR
w9tnwrWi05PTaODCsOubqd3CHr6/P88vUJrlFAJRTqM4wq19HuBgvtFVglIZaJY03BdM1WPvLpvJ
JXamNNT6pID/0B7cuk8qks8WC04qKFaPwHYUpYcuLcf+E87rbnHKrTIsTo2iYqq8SNK0e5pwVuz3
el0jqeWVyo8irCeDomefecca09d+l7td8ZbIvn/jcsb1zJGiMPd96WXjTu0VVX9pqrrRX7oiM/62
I9SNj8oUl9auyuuhu+PUGsmTWXP9YGQ/iUn1u7KUoK4rrUk3cpvLRaOpquo0ICCk8Ofq4nGLHpWi
NseruMqczJ+sMnO+eDQdw/sRcsWMrQ4d731SqEqGaXqLoIwvZWF1f93ePBepKtcrrG+ADuDtIHas
cqwanl6UmJ0XjDgW7DrqXHR0zS05l+VvOd8ZZPfvXGv09KDirK6+0cOVrhKKF/RZr09H4KM4Rc4q
FreusLJHwyyN4hD1oXA2UtbLz8wTkoSVtG7hea+pYSXN/7Et1eyhbfqernxy7DRHQK7t7hl0xlxd
lPtKTU5W3b3d/rLvLdzzSS9jUzMjQ3cX8Nj5cfDi0ZWAC7MHVYY9FV+9b34prpq92mmExEOUqOJb
WinJG3iCur8b3Tiud4qC1gTWRZX1ONE1/QG9wCuBC5eDvneB84oDQpvj8BRLtUuOt3/x5V6gibFo
4CzQKEC3qz0J+DnHoDjOH1DJlRisN+Mpoz6/Ea4u9wLvFY9WO/KygNzW8FdqFuYcKU3xMAslHAMP
HuM3jZpTcrQTFbPp6uCN4/T59tQucy9qzjzxAbxAvafNeL4Wdt2p9aCX2QNeAc6hGm39L8coFeJg
k3437br6qBYmVj703Q0IgQst0bhAumWWkQzQkx80pGpq3yRC49CqbPHprizZu37IIpq+0MJWqTIP
4bic3CF7qC1E1iYJnq+Kxi2wwuWSUeWmgkAdAXUGktfzr+flkxvNYBSWavx0p9XR9KkXTv15ElK8
ZHnS/2Op3fjto0vGB6QZTN0JsCCi7OeD0ggwpR5GxYObZ+0pqSPtzUX36penNNq+6mttIz2//JSI
1CFIrS2YYPgGy1Phj1dHR/YkJM30BxBftZ/MFD9JM4vd7Vktf8t5UDgfZdmof4ySaSa9IUCID2pi
xp9sMO5Io+OLLsB8fbo91AUlFfghpq/8B+E4aqzrClA8pF0221P+MBSi/W2n0uNKjbvaor82y+yu
xS4+PNo1HarDnJpxc7BtkShfKCxl7i4sdTZSmXgjfk15ARS9iJz+m2XX9c+k8/L/COkG8hET7UBD
mKI9lKpsJkBsSAY8Uz8bgNL0mtLupryRkd8Js8h3RRlGDuA2ekv7SlOEccBju/pbqeUsXmQ/pNGv
CAf10A+VXH7DCG1Mnynab7rkXawDhUVrkfCjjo7u9IXWiDaYQMjiOGhJSfZWjO6FkK1+qGs7/eiS
vw/17nAIm4We1/mS0/st8FuL4kDYiYPKqkn+GcZ/F+TPp9srfvEsWkbiMgc1RSuM6vD5SFlipaZX
QZgQOBz5YHnjN9uJrDsz1bX92EwSMsgwPLiT127E14vD8z4yZXxERsgi7NUcCzTr3aHmc45W595x
wtRTB8534za/NgoNA0SscKZY2ofn88MyD8rpXCj3btR0z7U79k9hlTofvQaZC8V1BICX25B/z0eZ
wT8qoI+Ve/Smk+emGuuHvLO2UFlX5mLRISDOLLcggLfzUaBQkR5nEqUfbAOcU1I19WcdPI99d3tP
XMRugLlw4mlRabTU4Didj4N2xoAiRxoFiq32P5Hed3/gbNDhaSDHyfkyVIXoT7OVhVv3/JUTBsqG
MWFc8scaX8qLdCH1hAoEvHaBmSVxjc180VISaD0v2Qh21z6nTlGS3JLDzGN1Nc2Md+wIyjQQneP1
R1plerW3KpuQc/t7XhuI4gZybSgUqUSQ84HqMIuLPAwZyMNMG+ETcUerOf328VEoHr9zVJZyymo6
0D1RDC6GKJCO8p/X6Okh08MtJtKVcEHP8v8P4q6OE/EdBh7oXMKFPf0oPEGhzQplfwftOf67STpj
12h2Rog0ecl/fIILyIqEAvLkRbdZpTPRS7cCMlwL7+hwI/oN7uAbr6xrm5+AAZ0CFSNYMauAGCHt
0TdxGweaM4lj1Vdy39SvVvOMbr15zEmEN6Z1ZdPbKBAulFOMXmCsnO8O2ksYXlpqEuihaf7tGS2+
q+Noz/qBBse0ZQhxZQHJZylbLzh16vHLXv0jmWjHCGKW5ybBlFD5GmakP/DBrPd97tG/UVPtLqRs
+z1N4zTamOiVY0DQQicWrxfQ/xfcvFJphJah1QXJYbhDxYGni1VFG6f6yufEzomEk5437IV1C79B
hrFLE4hnECu1k2qNvwyAY4e6TdyPzweoHhKxEGIopayBFk2syUFOThqMnmyes7pUf4JHSjeC8fsP
Pkv/8HFeaH9L8xvQ1vqeHDti5VSlKWwmR8EPAr7ZEB+EtXQ2RtdBKYkYTuNrjgzFinZ9p0wjmROw
d3qfozLicd4MYi91m9LbHA/IbhqpS2FJR1dM3bdm7WkPVR133T6UHR0gFdzP98r1yt+yaHooN15i
fpsBR5lPaaskpj9jQzy3u6hPLfsLXHaywCLrLf1oe1bb3dmFkTefy2w23uJIBdZ/OwxcvMu4YOEg
AIGmwYBlwCodBtbPTRwNWKziR4pWjpj2Ap9Bf1LU50QWW/zCy/1E6oH5EskD9Qi44ecHpo7pmKTI
qgSihCugpujSYGqY+3D2t3AhlweEoVBbo6uIAxNvzvOhIDKGTVvDsurRaj22Vh6d6qr89/bnu4xv
NC88FB3AObJ31wKsrVnZYa6ggjoVbnIwvUH8GHQ3f6yKStujAzs8Z3G/pfz4buZ0vonZv5T3FmQA
F+GaZNyZ2dRQ14DrILLctv1sUCLxrC/wlHslKUUa+5k5eN6zNupx8RmFrNoEamgJFBRKVQ3jrziV
9up3JdWz+UdZ9cpTm82l7o/s3mRHubv9apr99FiNcAshS7kodkWiLIU/1KGOspFZwvZTK5H9lVXI
3PoCReL+FEdKsfX0vQyx0PoXGQGqYyCJ1oWDuh1IEu22DazeqS0/dqvuYdJj9UVG3fRd7Wt56rp0
Hh6KeBLGRri4BNiSiXI0MJyjZqERO843kaZnU26kPS1eEzG2/eCYgnaRMSv2a516Mvsmk7wWj03W
uNUrn36K7jWZlf8B6I6NN7sRk75TE0qwr7f33eXmXpy+oJiT/1C9XKcnHhmr17miCKRBvUafxPxJ
Q9fh9+1RLk8rrDIP5DQNZzpna+uSxOkT8FtwOZ0JCL9fAxlNdmPEo/YO+um85VVxGYsWbAZa03B0
F+be6mOj96Ibc8hhwjq4Lg+mq9DusYDP1rs5tsc3KzOsX7dneHVIltVmcxGV1pg7t87b0UMDOmhx
9dp1g2ofGuH2x6qs3UOTZlvmR1fHWySKwA5xqa5JgjZWCQVyYASlcQjrYzrE4Xc9K4sXGr9cMUlL
G2XjYr0yJLUbvNth1nOA1klm1aoa75ykDkBIizslbtudbrTxHXbq7T5DdGcjP7+yaWCoo6lD3gD6
da2VgpBZLRo3rgNzytqjpuXT05C1zoNAyG7reC4vwfNAuJBZCe4cBZLLtW8xnTlzVG0JwlCPQJik
0pocWAWu/W1CPFUGqajdz505VJ+B5dPzyAq27c7qOrM4JoaBxqLliG7C+E4M5eH21rq8GvgGdIZA
HFEOgOZ3HjoKIbKMUmsZuE0hkeU1DqJIm/8ocBW7saUYs5eDqDfy7Wsf/89Bl7jxR0KKMqyYuxAW
nIq31VHkhbfXygjlTVWr/od1Jvl035VUKREuP+WPoSaE9Q24MlDdzVI7ltwXga4Wco99+pbuyXtJ
er3O5PQUc6mrQHdYT4tmF+gWrQxC1NUT31EVZCMjIxyeOb983BbLncrXpRf+nvrKHR/1eYp+UL80
Wz/M8/SjWsjeoohBp48EZmnZrJNVJR68Rguh+ddoRfpKRxVt7pKP+iEzCiihRdAOpjhYzVUG0ynG
ECMXXgazyDAatUwBWNNpTrf36ZUtQwqhLp+XBIYoeL6O9mDOyqA04Kgjodyhcz0T+Mo5kCFx9/ZQ
V26tpSJBSknOopJ2ng9FV3juY9OG/k1bH5hCjSV3nVsflApYPhtsXuo66NwtCMbzUSBHCYGKBYIF
Q4MIv1Ibz3LOxP72XGDR8fesNiXFcVpaIFdod6/r44XXOyGQ4CHAnCqffyRA3OefBnQH8WgUUZlX
u1nh+v4rF5lS0PFN6kYc3H7W+105YQn6RZ01DNQwtRn7g53ErUKnFaPJ+3ZQJv13kdXGd0AAVXqi
2obDvJ5mqrYzpNVEuzmNja+qmfNqESBJ3Cce8ylqrvbYaO6htRrARB2eCvZdXI5a+9BavO19Cial
QJGLdOWTrbRzlfhWqiVO5IsGuGfqizJV4tPk6JG2zye0VfeV25sVRJYyn32nt9ocHKDouv6nWvWT
cyetriiDRMnVZKejmF2fTGvoCbFh30nIeHFT7KY+AgMR5kBW617X4te+LJzq0JFIer6hCSt61rib
5K5M0yl/jSIgWqXfj4me+Kmqj/0RbVm7xzskNMu7sskd+1dZ65OENeZO9T0KmqX5WiA2BlqaRq/z
K7XUyA6ctFKLAzyMJPyX2bbWzhBuaIMXCQ2VCnzZI7SdSA/JsBmp3GPNaj2ZUySiv9zGrn+Ewywo
SmcNIqQtZfPmhG3q8HOitFvvLU/apj8OLf7kTmIqzV1sKjJ5cSaUXJF0xA+y9Q0s+fITcpD6W9SP
sKx9O6nTSe4Rzu30f6ERE7XQZUOSVfS581XK2bPQ3G3BsJQt+ihZUuJH5xbSwQsjtgUO7Ni/5cXT
3PFmP4VqWOi+Vs1jczRCtVH2mQwT5/s4cLf7g22I+QXsZ+PwpRBw2oHmnLQfjUEV1+9NK/k5G0mp
Qw7qzfqABI/rvE16KV9zNUdfpstaMT95aizyU4f2x3jAfZWb0ndkC3faH5su7e7TqFK6u1Gre6Sd
HY9IBd2TTefXwAkK3yCXG45Y3en/DoY9R99vn8IrEWURI6CsurSoLrr4Jtu2KDOl5mJIUegXc4/S
c1Q13kYSdSVIMg5Y0gXtTV1/FVM8lHRL7CmbIB8zGNHIdyORPEnIQj41knoLWXplWnQteSHD6gNU
sn70QDgZdHwQmwCqWrNX4yb8psPI2eDQXvjuEimpylHWIUHEYW+Nljfr0B5jG9lK4Bpe+AI+pvsB
vFx7zQG2dX9HdOTmT2SyxXw31SWOj1XqNWzZvpSudV8bqZU9TZObNjuvpqEctNyG3U7pHP0NGT9d
PHfTMKW7qMUrd28nZtHwGArD/5Koz1EnbxQj/Wp1sxp/Yscb3VM6z7a8bxMAm/5o9RBRVaVDExWh
ADfZV3AUivvb+2cp465i+GIFvewg5B8uRCe1TvNa25wAn5u1viiFIwGVRi4tQQsgupKpiMEWNvgj
NTagsVmK/e/tH/C+lOtfQP0AVgSvHrCvq51lQYyYFteBAFkH29qPs1d/CoWSFn7ehrguyzjz1N2k
19ajayvp/CDLuW73Rj/pml9lBc1Bx1Vag8d3VKY7W+lCeSjMVNg7VOqa+CTDNvkpm3H+VAA331IH
unIJ2ga6u9zqCCMCqDm/bHMVZ6yhJ9sfwRz5TdXvKyTFdpFoH8l2rY1c5UpOTbOGbQthRWPcVa6S
oc6rIbaMMpUzt77Frt7XaNjPtG7MeX7gIG201ZYn53p1yPDAPgPxomi1TP+PJJfXQVwlMiO+ZJP6
pBuyhKsoOmTu8+YOtzE1mLLZBRnX2Rs780oIwNYHyRUMEmgfr9tGSm9HiNXlNVOl3pijprhvwm6L
L3M1rkGWodVGK/YSMVYaI0riYR0YVdnvFIFH5Fy2yt5V03EjhF6bEF4XFOYxK6Iwv/qUQpoR9X+G
itxwaHwjDbVTmZn9xopd2ZC8BREuQWnIoCC3atyMUHFRbLPqQMbhEwSN8i9puv8ZaJrdm2MW7W8f
38tJQY6heKCzRjyx1yULN61TFPgcwXu+ze9zsKpPoy6mjbz5ck5Ll4HyOCgmGmxr5koTmQDzUF0J
yjEL/1lkyoHQ2Hn9rIVmqO6M0JM/b8/rMi4up4tjBveR0te6rtlrqIQP2SgDtS+a8SDNRg53ZdsX
5qHP8ijywQs4zV3lOIRIS7iG3GWKDMOvt3/G5XmnTM+ceZYAi7LWDr2tqk9qpLZd0JcpbqK5aj6D
LtZ31OLe1emSH3FoTxsn79rXXgTWuOYpHKP3cH7mI0/vw0hqHeSRIZ2CJlUlODUvVSIfv9YhugNB
Wm8ZH79nEOeRZmHLL5R5PK9AjK/KBQ0wJplBogm4SWPl1Utkq3xDkELKzxCJ+uhr5c3xBAStpEYF
Ixl3+1mTitpBbwGTucs1U85UGYr6J8BnL/0r0VsAyy3urtHnQXa2e+I5af5Uwy5KYO1QFP6WmL3i
7a2hzsdnJZySdqM+c+V0gL5DDptzRjqzliEJG8Wbe3wrAtfC2sIe8vlzSfVi4wxexuil1AS6HnAU
O+W9Wv5HjO6gaOMYJGXQ8PTal2QMzS4k8el9VRjJm1WM+TFC6OlBxk728TYqg/MIxO2N6hpSDOeb
pbeHTo6KkMEMEP5UUvTxbQcNqdvn4MqHpHsKJAL4Cm/O9TU0JwqtophR7FwxA2PUije1luZGPnh5
GSyl9EXZFpWvhV19Phd39KKqjC0+ZJlO3w27H594Hep3RoU/xP8wIZvj9Q6X4cF+PlRMrBh0Ycqg
h2+KrAGEs8bI9eP/MAolyKX0CY92XYoUKNrFhRH3AWlov49qY0C9ttqqBFxdHLCU4HjBflOvOZ+L
zubT07juA+S3vWOqTeKE18D84/Zcri3O0qRzudkAGF3AHlqtTePO7YO5aMVL1+sJd7ZTgR6zlI0C
yuVQlJtgtNEPBP8HK/N8QqGsHDGnA8FfauV9YbrZr1DoUCZo323c1leHAh2M19TSaVwr/8IujXpP
gIviWfCvQwvYj62G2kCvbDmEXq4SnE9Kae87DojtapUATk1dZSaLYBDKHJNS5b6HRsnh9ipd3h3/
D/kFoJyE+EKUINLHMMVDZQik1OW8L2isnOBZVOpLErG0vJMaM93fHvPykiSjhlG9dHAXqPPqvgJv
D+kgZ0xXCPvzZPeTL8tmMU7Rs8A27OSouNXW0boyUVBTKAahIk5Gt+6j4+KBmgcM/0A1OuCMMaK9
Oa4eL7FrN49hpW/5G17ZKDyH0aVdRDORIl5N0nYmCB29OwSKhMEibbyVvLCKjmnbex++tXh58zLm
wU/5noh4vv0zVEcgWhVjIFy9uoPDMN7DIN3C/lz7gFA1bLruaAWp6yqlZfbwH7J4DJqqsyv8QjLc
cyqpJ1OQ6I78Vsy5/nGMxcJ9o5IJ3Y5kct19L3vavXbaIOCcgbANYVMiWpPlZrZxXV1bLMA3HGt0
npjcarFGs0rRr+/GIDSqNsgiWz+VBlr2KAY1G5v/ymcka6JMYi6iVTSczhfLnmh4hLWnBqLWrLt4
6rN9LNx6lxAcj71Ryo3xrkyNOhChEXw5iO91A09alWq3CH0GKj4LvydcsJAQDK3ygQeAtXEfX5sb
ElmWufCKKM0vv+WPxEZUImrYFVowNpVycEu8uwszLz5VMwr6TbgpknwZSGgAUOECEQarT1+DffI4
7xqloG2mZ671rFLz3GvkG3+VWVHdh4BOX/MJ/aDb0esyLi/NUNwVeOuaizz7+SSrEewbdlBDQNKt
HrRUVfwID4vjh0fhAb/AXsmjyRVXIEzoL+mcFRjVms3cTnd0h5CeQDCk6T/8ygUNggIYYwAIoRh7
Pp3OxlmjaDnWrSHhgGl2+HlWlPajqjSgpPhqNP5pLKo0W89HwZfLTAuM0oLaJafhBW/uQ4Sa/aoy
PyrMzp0ChJ0yIbhiCIzrHIqalBbDMx6DDvi6DyuyxHdGy3eOHdf/w7cD4+ESfhel7nU3N6+oQI+d
OgYz7HJfhkqGFoSzdV1enuClhssgJO4k1GuEYClUbRYTKvZsdwV/y0HzlaQfTzYOEofbu+7aULD1
obOTe1CgXu26wbVy06mbOagdl64vmUcsfcgbQ3bqwT/+++HRTKAaaAEvcpZQRc43hadjH8bnUqlV
eUiNTXaxF8PgHrFr/KicOpsCWBUK8YQL8CFrgrios0YM2aAGbRt5ex3byB3qVtXHPx/AZc4Q9yQv
qzX4pkMseqyx5QHiWNY7+uxo4xbhfDIyZUve8SIK0cvlfbBUcngt6Gumtm5ACsG7zAlcytT/jGPS
7eshyV5vr9DlKLBACK2girnwufbPVygazCyuWxQy21G0J+r+85Pb1bAPbw9zse0MHOkIpdCZF/D3
OqkeZO7mg5JRSljwLEXi4Q1qNJjkWNPWRri4ojhKDi9vGuH8Hyip8xlJoxjb3vL6QKYi/Gr3mdx3
+aydJjXvjkJUW2D6y6lxdJEXpfkO7gnNmPPx4PYjP5FrQ0CDWbkzJj31B1nHx1ETG6fp2sx4j/As
WXS1OVfnI00NNMDMUocgxYz6QEuLNmEyVsdaq+o3M662XsTvlYKzAtASlUiWFul52vHrqTlSnSOH
Ym8QdnG0i2GDPzgFQnWyCqtHF6zXj0xO1gOadh6sat070QkdTjOQuSDV8RCcjNJ8NNRp6xReZAV8
ZZwyULTUWGvLWRWm4sSRlTSUMcidavJn05j3Y9VVz3FdDLsWxbUvTtZtsXMvqVNUwrhBDfBDuILQ
mzn//GNtNQ1kMD2Q1Oa91zCVU/E1N6DmfqkqKFA/Inc28yPIalN/om4xofDSNa54GGL0nw8i7KwQ
C56WpNprTe2ThxiduQNvZc50sws8ZQe9jsJfHeVW16fKmSv/2Upk5RmWoqMKlb5Ii3YXDyLx7rok
c5uDxCO4fJQYs3hvU1jV6Z4cuBI+z71c+adGujr2k4bTtkfhJ458HCcmo983VKfCXUWRtP1oSYCv
A14DfN5yEi4oVNTYi550xghcJEBVwAM676EE6+DRKFOxEVQutwGDgQSHsMVrnWfL+YKEuSOMbHYW
rWvP/tvo3CZ6bdrBLPd6ZBnlqTWtMA/oWk5bRJ2L+h7T5J0EkoMMhPLXKsVvrNKL0gk7jbR1Td/w
MnGHUy5QNinbJyHRwNxZTS0OVWaHr7cj6WXAZqLgbHlaw+li6ueTRgi4GF2zNoIKyZAdrNn+vrCr
aYP4eBlqGAW1KNxQwNkz2vkoej2PuR4mZhBH+pT6XmVn7VcqnrXHaPDUka4phnEjhbyynnggAfrF
3INixbqkaCnokU4Dg/IUnORuttH8otmolOau1kel2+WI2USg9og/97e/6uV8id6YnVNaevfyWC1o
DZhltgbTDMBr2ca+rdJqosOJr8AhLuMi9M02atr97UEvbw4gQQvjkCLx4v6zWkrPlQAzoIGDa/Lc
exGZDAOn/z4t3C1lyssNu3TVec/w0jZB6a8uKcMak7ahm4HCJq7Hhh5+avL62zCj4W/28Teh4ORc
9ebGLrrcq5TZF/UHEkCecWs39UXCY0gNcC+TDdQjxeNo38tEfBRgSEEEvMCiibmIBK35/HiaqbDW
kJgYHFfsxtqITp0ZWX6NVOnGil3y93lFkcZgC/We1K5h7sLUQb/VrRsUalQ0v7uJ98EuA3IFZIVe
t3MC/ByGxyIqEmcftpGhoXFOOwJNFquwTmMayfrJNkIdL3JJleWuNEIyVaK4qHKkVWoswDqrLbMt
6sGyl86v8qWyQ7ykggSMed09G1Mvzoum9AJwXmIMMnWw4FbADs32+WBryUPp1lq7wzEXLxtXwXjq
IGQZfbu94y83BBETYVQUiBa+5nqpBgSOHChdYZCqlfweZTUafjBSvt4e5RIivyATAUHSQ2bLc1mf
Ry/NHcIFoh0GyMpyqICOYbltWTnOREVPOfQO/wgEcTNrgX8MJb6Vn11poN4zgfDq7xXZ9vd6mylb
laEr03cp92LHZAHOgytx/ruqAt+PGXmHoJgiEAm8mb3aH5pi+DBYZ+FgLNIGIJGXcvnquHdTlUQ1
troPSMJmO20U8qQ0CL3c/s4XQZMzAG9pQVpQmqHCcD6daMgrrEpqCgu0gj95TSzuagjMz5pTdA+4
3XdbpgwXUYwB0SYBWUUniPfEalrkucpcKpQjzUF6T3GHp88J1aq68qekQ+26csrst9nOEzpAbK6N
OHOxerTUgaxz47N+C6PvfLooCmehUoGvwOyd9LukK4tGi5eVG2nNlc/KTUReu0jBIFS7unurssjo
rubU87p4Vo65bobC19O+ekJvLjaOlhGPW/fDJZwZiVKEumixv3fz1nVY9EKx7J7Q9R+HdOx3bZk2
2aHsY+/F1UZH811XRr9zPPeA6YG52wOLrF0fC+r0LaYfH+5vb60r33phfuH469K/wmbu/Ftnoo6d
gkwzMGwBB8Hq4/swtuq726Ms++UsKDJpNFkXpDExGHu581FGpYeHKUotEKHI7roa8Y82Cb1AY/tt
bJ4rW5ei+sJaAZXLHbI6+mE5i4JOvRYMo9rvEzt1EFOxkKRWxmJnlo6xDzV1+tTa0RZB/tokQQnC
BoXdwdCrLCO1ByPy2haJOWSVnoD9Tp/+j7MzW47bWLr1EyEC83CLnshuURIl0aJ8g7Akb8wzUBie
/v+KF+eo0YhG0PYO+8I7VF2FrKwcVq4lp9B+FfYg3vveMxBFskg4A9hFMsZcn2feTS0IX007N2BY
H8APOA96VmQbA6ArtkFnnS4R5Wc5yL4oKilQptSkMdyPpKpOcaP/tNrA2DDAle+F1eFnZP2FBt3i
e8Vt6JSxQrIX2kI/hK1eXUC2gn0zOrv1p1R3vmYoBh2KsB033Orq0oTAkgNAChUsbB/ZmVwJjFCX
AK/sc5VD6W6nufYy97b4rqKOhLiRF4ActreYD1c8D/pPkjMG5BUV8MV9CBqri4dg1s5FYIqnMG6j
o+i6+AcE1Gi7zvV7VQN5nUnjQVpQBWdUcaknBAhM0yRvPcz8jvacK3W/V+c6QXlRgBW8f9fXrEZW
wbEYOpLQRVzbZt2FKqVX1ERCREv2SZ5GxzIi+rm/yhsjzMKlUK8zqK8yH8grv3ii2imwgTKb+tkO
yssIiUpWKY9GpHxQ1fAlV6yDKpx/a8P83EfeP1rj+ghkHHrLYLy10J1dZG/hE9f2DQ6MOiKdSrKq
5Q/SRtTRikSnY9MVO7sL0kvOKO/D/X2vOBmeRVkYIROnzLcIBZQqifq5qqGVTPL8a5+G6TlMYusw
N/MWvGXNSOUoHqh5DvpGhU1V675OHJZSmeL/SYVKnI1otl+CKEge08Dr3psa0skDxkMwif/E5Syu
YxYoqjm7qXlu8z7/RIE+3XswEO5KRQ2Oql0773eisrhFWQueUcbPF/5aSxotRNpOP6PcPKP+auj7
WDXfTUDDrgCIgFKiYUjuu/hgjd3PMTMPFGocpYXZVEv2sw4vMpxOWyTXKxYIOT04dZX/yft+ffMq
3QgYM0NbJ2qL+svghOFD5Q7lhtfU5OOyuHk0NUB04TPJz246G6IezCxUjXM4d96JfkTA8GQRfJry
SRQ+cMGugf7GiHylZH4jFX1wGHR0OO5fhBXr5AIQT/Di4r2WrHZzQ820LOHWzEZSISqlbXBWmOIA
5jN4KJOayRYd+9rxwohr4nPgLL/pho2T0WglFKOgAoNpbyWuviuqbj7e35cMbpenC1ZFFrnJ3W7Y
14XTVImhh+bZsobfdqV8qyfriZ7EM8/9Vzeenu8v95aPLtZ7Q3GQyAB2Jpm7Nhonz3VjCisLLAJ0
lScIp0T8SP40D/uOYka0z+YErnlnTKtHMrdQPQ0hun27dG6q4pcVJbn9qLh981yFwjK/AriL3X0w
iljZaZViuCdHGZxPHTNPMoqNR9QmCjvTz52iZvrfIksgKiJY7uOndopTD81Fw/tm2fNU7aooI3Jq
UX7tHoNZV9PTFLUW4wGKcPMH5v5F5zO6HotXo55M9G9aoSj4+WAu99HYmq/VkGXuYdTVzt0bjWIC
m2SiiWlYyMfdvd6QGviJAkusbzqRDsfW6AR/8eW7X1qejeE+rfMkOhhBAjsjgS1sWkNF3eqYgbjJ
/ClI86+uE+i/J2rQw07o5pTvRwRqSB3UQHm1K8ZTP1lqFepPZZS3Zz10qmLX12bzVzQFQbUzIrV3
fTh7jeyhJk/5USkqFQm7y83In/CTzD9pSvo7U4VIT0M86r9EwMzYjomhxsNxDbCv5rmX/h1mHlOe
tZ7n6h4Jtt7ZuG4rxm+D8SdYkbzGN3UterZI2+TQGXcCZGlROQB/Bnve37fGtVXkTApnTE30Jhgs
C6r73oDxh4pu+erEWLRiTls8MWur8FITeZGzk5gsXLIAPuHMQInOTdtHe0OMzmEMxJa2wdoq4A5J
qoguJYnK9cUaeFk8VwnYi6WKb7OaDq+5SMPD/RN74ypd3l85PYLMIJ/lxl+MlBcbNIaobRYm9MqT
bI49lWQpFK4hMtH3aJ4BjGntiFB27mGx3CdoHf5GQLM19lriZO2LU+n9b5UaTbL161beCuYj8Zqy
j6sC0rk+hGgqgVQF4FZtuGm/F1ajfZkSxXFgG7EM9EyTVvUlUdHPqRnSIz256UyrYSvRX/sUUMCB
o5e8YjcjxJ2dE8tAdnvWm1z7yPB99DdcA9ZGOWElNKM3CaMdXBEULpYo7tk1FUomBIC4nV9TEoQn
wd3fZb3oN451ZT8QqFBxYjZEouIWkQtDBwBM6kA/R+PAQJpVuLtccdqNl2htFZebyD1huIfLcv3t
hGWlBQ5XP8e9Bo4wZ/ZtKHFX9w145b0D1vr/VrkF9w0w/zaDfs7LQTxVaW5/ZcJM9/Mhni9a3Vbf
MlFuJZ2rWzMZvSJe8oggFjlKH6ZzHrU5Wyvd3ldab3yoC8faOMAVgwAIClRMRgwUPRZ+JlSiztTL
0TgngaXvh9B7VdXJ2MdlGm0corxGCycA2yQFAccmU8f6rj8VKm2J3QBcY1ocMKZSZ/Z06CY3bY+i
LdJPdq18LaK5uSRNYH6///1WjpKl2R0Wj40srcRwSWYzuoDnhgT6kOHCD8glbBUkb0flZHGAzUHU
QQRGTfJ6h7UyJWPpZeY5C5vPgaX9T+Suwphcf3QV66cXx/tE+e7Uykec4deZdihMNvqzC1rEJ8ja
04At/bAfvsTt9Nw19rzT5q37v3YSPJCgIWAqkFN91z/RoBXi6BMnQTsLbeJpdo9hgp7a/fNeKyBS
z+ePsiRhFru4XoaYkfaT15vngHF6wAJmWcNfLGbzUzwgDH2E1jPsP+T2UGRP+pxSO9V0iGyOJr1G
jWAodbYSt7WNkz4xCIGnB6IuQ/U/sIpg66FJZorznPcIP6PikR/UxN0iA1pdRdJPUkVEH3AJNxmp
RHXszzzX1tgdS12Yx1jUzX8wZwr5gCEhuSTvle7qj73E8zBFsEaYlGczcahVuzjZiLtv3Ndbz8Aw
h0TYA9VhP8tUdxA1PaSyMs9mr4ZH4TJX68Vad6zK7v3HJpcCWkIplFbFcqJpgiY/M9qSF1gNLYbq
m3h4daLNWZi1HYHOAatFdVsOaV6fmxBZHysGvs6wzASWjoSKTJhaHvFrUG7kLGtrMUhIiwDMjEbt
53othkzBn9vYG0ze4YexNtqdObjKeWpKb+O23b5OxInEby6dSJMy+eKy9T2s/aNiWedyQH/dCs3y
U2F2xQmAkvszBkXt16JTN2zwrfJw7c5ZlTEM2JCoGdBJvt5gnHeF5rSqRehIZvZppkT/bxJ7RWXv
y6hChbwmcYjIz/TqWYekYT4EWdO+DsCExW5qddH4Kso5zwHsEAko72GAEQBxB6YUhZxoJonqq6NV
lf3nwIvKf5IG6ohdb5rZvEuZEpp9I/fC56Ys42crsrQXiqhN4+ttEnyrerQ9fV0RiXLa8GzyMJfb
RkeB78o8iGxlL7YNNUVstZ59Zu478OnjGg8Nfn+XBngUs9NIyBL7SysS4yELkPNBswJpjDGO8w8I
55X7+z/n1t/wK4gQ5OMGbHgZziloX9p9Mdqo0zThHn1Sh8myyd3Iq9YMjJiRkQMa55q3LGPqPYoh
aaPbZzNWxh/joLc7lDHyh6CN4/PMaLEvROVtTHiubI3uGo1hRgKAfyw7FULTe8PqY+iS2vCHhgzI
cyMK+/X++a082ThrBovBO8ogdQlFtFphunMrgnMRhlbzQ3UUnTF7D/r5xM8cZAHmUUBgF4axq594
ss3w3GQI3vqQ4mZtu6tzPY19L6TH/A0Z9fKzW9Z6+ugkQTYwlG9byTmO5yI8J32ROT70i7mxYZIr
noYngKoIc6g8OUsUwjgOBX+FDpSFQ7mHeg5Nko4ZpRIejfc/CRyXlNqS7biblsA8F3PKLXSItjP7
WAdeu1fyUjmlVd9tLLXy+cGpsymA9/ippfxFLTKBFMLErkB9wT7T0Nwtna2QbW0VKkqyPsd+CAuu
b3OnCk8Px8I9K7MFEsZA80Xoc7DhoFdWoXLFa0lCRK/qrVj5x3ut521WdZHET9GoOnZ2PJ7AbW1N
xa2tQtdEZ4CdThGNzOu9TJVnxkkMaqlwe3RtoSl9qMpxSwLiNoqXcEteaj4Lz+hS73EyU4q7XFzK
7DmFVDV9MaPpwTFmhsmieB8H9oE+9f/uX1PpVBdOF2QUfRpwhBAdLCHxlWNDJ++l1tnBs3M9leg5
5S6/uk2hwSsR8dnuL7hylsQHYHuY22FMYjkyKUQOPikRyhm29HhXmUayj1s737i5t6tAWSvRA4zO
g5lYMlsxUAKiu5+dswFFydEL+5zRWQpn790L4xEW1Q2iEJoXyy/WWK3TEVx755Di6XNQjvoxZmji
/aswjkngJCfuGE9bvIuiEaM+BdT7HFmf7ME//mOnNEffvRfmZPkyAC4A+y5BgXECp1kLAuUMHCB8
HntnPGZzmr78h1WQhZegSrmjhVcYGmuC7ykJzl3bVw+zi6xQRKL67tYOXRc8G4VjEjJC+ev7SkQQ
VtBoB+eZ0Wp/nMEtD2GxJTNye3XAGDA2DYiEKTTmVq5Xsaeu8+re8Ri0jM34rA6N8bkKQ+NpAl2j
Hc3J876++/RANcgEnyoTefAiC4YyAyk1KrFncGvuY6CmYm/XxpZV3756AFRojTFJAEpUXaKnkIjq
RZzlwTmaS4WQcUqOYqrS86AnWyqTK9eUKIsUiAlqOTW47D54Rl26ZhqcA+TdftNujD9WZe1u4F1X
V6FJzJgalk1yd/2hvMAr58GpA0gK6w7li6h+UKEr+nb/46weG7UyWbemxb3s9CVuhCpoxSoo2QUH
VQ+joxXP2dMg66/vXwoAAeg7eZVwC9cbinQvL42uC/gkdbvTdOHuisBBWrnLtqAKa2eHWyBxfCsC
LktLVtcOXaXSXCvQrP/ozkN8nPV4i0tl7ezoeVEq5ybxz4UdpLXWRYNCrBgFTvUQlh5vT2QjVDYU
/eP9s1vbEL4BgAKhFry2C2MQlq4wJDsF5xRyPgDssXV0MtG/32cj1sNzLcfNUWBYeCA1RJLRjQ16
ktGc/pUW4wvoZn0jxF5zQNBXydeHYyNbuTYDoZh5nNVxcK4rQznRp0s/amUU+7FQ86+OOhcP7z86
Ci+8YNg3/UJ5tH8EWxGkg1ULOO/c2Un5VTiR8YSb2FLpWftAzPeALGXGXAJLr1exwfKKBBXUM+WM
8TCj2HM2zdn7cn8vaxbn0JuhWQ5bJICt61XQ8KYv2Q7B2RBavA9RuH4KTUgwa4Rnj/eXWt0QNCiy
afzWsL5eymxKmHA9lgIYrv9Tls10icE1bZ3b6o7+WGbhFBpkqpK8m3EKZac/qbH1SSm96FQpSEnf
39Ca3XGBZCOQuAQbv95QqAXQHrV6cO7b7kUYTnIKlXHwm1J0B8hYM//+cmsbgzKUS0RTEBaMhUFM
ExoqVm7ymqem863t0/p7yYxPtg9QxNrYmjyk63BYyqjC8Eo2AavgchKrg3CNMTMRXmbHag4TFc1f
rdUHP/NkLEy5QxLTUTjQcN7f44qNQIzFQCUuHTjKEtEnhpnxIyFgroRt8FDgvD53o2P8evcqVNF5
M0DWMnK9RLxaSpdnGojocxTN6KJRkDjEXam/fy+yWMaoreQHpvZ4bR5D3QRUZtiLBk+VdEbDU1ir
8QbQc+XEAJ84oAaR8qG0aVyv4oxh5bZI9pyDORHIno7qwW6c7v13F/kcEIr4CPgTluSP1lTVaUlt
4AwT4nhxI+QwAphNN1hX1vZClwiYJaMV/L04sXhOwrjTauecz6bwy8ENDp21ieq+vUeQvZFHcGE5
MHWZE3nQPdoa0tig9Wf0GIvSe6I/6x6yqFPf/cjy5zNjDTqISJXvdP1xUHjJMkWtkEV1RmOvtlB2
8PqXG8e2tiEmZfGsMFrwCi7C4bbSrcwzWAWVXdePYEPZeQLl0BKx6g2bvvULbEUGdVycN8LD6w0p
ozLoeoRNT737vU+Vs4jq36HTP+UTNymf2o0S3erWJPkZHUrqNEvrVjqESOaRrUWFqu9GdxBf3Vq3
PmRG5+zvO4WtpaRx/vGqVxq8YmkqL5KiTt9GfUB4PXeLU5tF8caubh8OjBv5FUYmANzdIPu1up7z
PHVsWP6tZ8tpfsM7/Rq2busDJvp9f1u3d0quBcJDTkHzyC/8Q25njtfI2l2seLUPoqg59O285bdX
Do8+kYwiQOMQvC5MsO9HT/HM0TmXDMHPO/iCrZ0YxlLfU8V0N27V2mL4ZKIEIkr0thYxC4TCbtKG
tnMOwzHzFcBNfpbNv1CqNt7t9ugjY/B8J+yd2sa1TcCn7DVDpLvniZL0Ts0ccWzoXW9cqpVPBEpY
nhwFKLL0hZdoaqSL6mh2z6D2vd0El9teacp/320HNKR4jCThA0ntwg547Ic406kFaE2n+F3Z5Q9Z
qW8pH7zNhF8HDmR9khGcrg1V3GXAP6BcrgyIk51RiZ6bczGI5EsDhP3bgEie7df6BBOO5/TJRyXl
Zu3TORujXQWBPmPCRm3rXLqc/4uWIez9ag5zpe8aJ5hb3x463TljgdWz5vXz/E+I3w1+ZZDdKZ2v
xoZSBj7ajVH8GpWN1u5AlkM3df8UpWnd294iBoMSSRJ5uaTQxOL5eRRteYiNUTwOkz0/p3nwwoDd
SFk+Tj+1bZz9vL/8iuUzkkQhWVZGwSQvfJRZuEFvWi2KzR7je01dJccIQu5LmNm/3r+SbLyBc2N4
j5z32vKFGxhTJBM31UQl0xWqcqBq7VAZZaz7/lIr5k8gRmMRqgFgKMs4KXCTzlTjQjkrYR4eAsTD
TpzBu2leKUeAkIfHQJ4f2LrrDQWNPitVEStno2qmo9tXzKnV4Q+zU7fIGNf2w1tFtdWms00ke72S
MPI8yydbOVNtdfcCDg0LxBDD9xvntmYMfBjJhsrgIQXe63XoyERVV0bhxXHKcj/nbfGX44blwzw7
w+n+J1pBW2By9CRJdgmYKf1fr2XUykxNtoEsBkZEfO+XxihfpkpHTDVjXtt2ItW3i+KLUnQnGDVf
onHaqo2s/wb2SSOKC0Aaef0biDjqRgPbcjYyu/2fFXT1j35S570LM+wxC2zP14I2OKV54+wHV2+e
3b7TdgkefCP/f+t5LrwAzUo5s0KxQT6r17/E6axEhcq+vswQf2Q7E04A74XxzSQ6TqOamP+o2Rj8
rMxJmR+7NoQbpCLCQXpSSwol2BMUQlyFpLAOS+ckMuVbG08KtLIREzj7mdER7Qw4U3lhLMbrPqFc
W8dfB7tX+r3dmYyIp7Va1rusy53W8p3JqXsAwI16roAb6B8ZsceXqkHcHCwv9rLXwazGl6QxmmTX
uQgp+Fo3BvXeCGK0oW3SWOOojOpbY8p25ke1b0blG9Ou1AH8Wqmb+QOCqlH+Lc6rQnyuhjl8LkQX
WmctD+xoN+WF9y1KslHbBXqYehcD3a3qr2ya1GIHlEkZ/MyIvCr3W5LO9MVimqk4CWKGck/iEqGX
EqRVtwvKyAOHqo1DfyzdrlCejMHJspNbtXZ6nhyrG/3RyjXNtxSdrMB0exRzIVswJn+gd+I8MEzR
ha5PDbD5naha7h1pHXYeYZU2Bvy6URuTYle6Od3STC3a6bMzZWn9rDdlUfyljM1oQOjQOdOv1EzC
7JBpeqN9Ghl8cvwEJH2l7afECYoDEI+o9N0wdsZTa+VoU+7tKrTMC/xbefbkxl5c7UN9tkhkZzvT
trj4V1wMMukU9glMKO4vI6CwyBGdCLTgLGWNLwjPhEAVwn4j+nmz44WdgzVlPIsKHoSbS8IABluV
LGorBXygrl30zOxekkgbdnEgId6gJcQjNJXaczzN3qe5UvtviEGmn+/7nrW9ovgNhFA+enCzXl+2
ajRqRAO94OxAybbTKIsfEr0eNpzp2ipk62CRIcOXLNPXq5habWuzx8tqJ5H7NcyDiDZtXW40ZFZc
toQgUQ8A3kGJXL9exdALSJT1NLzkQcBggVfqX2V3+ynSQnVrbmllR6A26JHQc3aAiy3cZdE1+TwH
inIOVFz0Tg/EN3Qami05w7cYeGEkAK6h7SCfBiKypKhKnC6dXIN1YjE/wUuzU+ww8ZMi+oB3fGxH
7yFR3T0Zz4dxiD9ORvjYughKtn34KbOzfQOMpdOmE4S+xyLP/+6y+ojo2CHNGYIIlXI3qePeaqfS
jw1z41lbyWaBa8qpJ0ANnNDipYamNh0h1A4vwDVfe1y+TxVZ2Rtt85Qb/Lu03z8VyIWVjXqqeNSO
l/jNnMku9MSb8GJYUeebuTY9EmmJjYLA2lPJAvKhtmTivGz8eXVsj8FYhBfVRa0myJNTlGUMj4EV
tOyPdiAGZGXcn01boGxofx56Z+OJXDM+zpQHkrIE6OzFyWZVaORxNIUXZky037GW9ppfN0C53u0b
wMDKJgblUDB3i1tLfRyptZkPGMFRs0/SRkMPItzi8lzdDNeIxAZeqptWySSUQZvLILxkgxlSlyoZ
O/F19G7393dza45UcPgLUlk5+reEWpUQyttCNeOLWgs7O1B/KRBCnVOYAEO9d5LP2eBFX4wCcpON
c7z1S7CZMPwPxz6VMeo7134JQGnGYHyZXnTLeCRESE9QfDrErlv0b7eVDzlFLSFEwHNv6zkoBXSq
C7DrEvP6i12lak3um7UTf3a0cUKaUzBmtHHL19bESrjoYHIJlxdGMgdqa811WFwqPuPzlGlNvOvN
DtqqOuutTzLTfL7/IW8Nhi/4Rt4FESHFv4XrdRLXAF5cQIdhav2PwK7Vx1Qrsi0+59uvRrmAfJ5W
OLcMfqjrr0Zsp3UitgsI0QYP6WVhkzZ746lUq/cXQph0ZMZYSuRw1Zaxd5GkhjZVLIVITlA+Tloc
jKehS/ONK7CyJSAXMPNSyFRl5+t6S0nRpIAWdB6tcFJ8w6riQ6llPZgzfQu2cPuRaEOBYQKzT2kR
HtvrpZiuULQZSvGLYEbuJ1UX7+SCyNiiQ7ipGFA2AtWF5wDCSpN6cbUq+HHBqk7DRVNmpAEdaMOM
pzrSh9QvrLD8weBelDzNdZ6LUz80AUJAVdFsaSvcbFbiN4mdKP1I3Zil7FxiIf82M5lwyZCy1piV
6zQo35jMfzd+T4KrWYIbbst2+aLh66CmUIU8rBc1rYZ9PybT17af60s068r3+7fs5l6DSJZSerSJ
ICcEpXH9AU1vrvU+M8TFzO3we5N5IvTBISFB3Vs9tSMY8d8t4CJB0KAamOOC7eYmpkJSoeyKWheX
Rk+qj4jaFn6qVuN7CScQOrFxxrBj0jfnI1xvLHARM7MbU1wEXcTqQc3m/EsMW9gW7/DKATpgevFP
9M3luOH1OjWCMJo6G8PFNFp6IIrozFPUZH3oJ53bTdCfbY0cyk9yFSuyMz4WNR7ECCB8WLjiocor
penlirXX/5tpbfEghDaeMiuEqsvQoh8Fedwu1icRH+5by41nkUuT+jp0UHnDl3i72ilRB+bNvlho
cjyYehP/1SCcdLKaemsYcX0pPD8+GT+2TJvU2ensKRLDpQ9sNOkrtTTyw5xl6gctnrcKdSs3G757
oFeEJsDjlhiYMA652nU7XNLSNv7Ri8689AT8+/efHsMg6I5KlBegh2tTocRiU8ZQkJjO9QQdvkgv
yKfNwak+lArkQa/vXw7WQYo9TIx5MAZcL5fpYxWNZkBhM5SzxE5XH6tgeB3mbotZce0OQPdNyVoO
qVpLnjImjqFOS9Lxos7j/BM0WPWPCCdteIDLN4uPepUU2oYlri4JiFHSjIONWfK101oXQ2Fl4yWk
TP+QGWpj+4WXWH931ZRnCIiFhOf/4TzflNIly5GzbHlmWqwmtpOMF7sQ+U9bm6YjtRi4wIaw3XoB
bh88SpEATkmmqbXS0rj+dqzi1IRU46XT+2SXKPhoX2mK6KEn330eC0d8zLqi2bmJUZ7KqtpqVa/5
GNpdhM8SD3RTL9CsORcd5dZLONQCKa8gP3V5mT4200+zp3npty7NXsCF+rxxyrf1EjlZyyeFGEFW
SZdbr4YcRrAJsx3reuzOCMdH9a40YKDYFSIM/heqoYh9M2yKz2HbimdNMf2KgkOxe/fnJrfkNxDZ
ALH0Fi/jVEvdTnR5eIST6liLGblNJf4lrKB/uL/SymHL8BMlOp3QGijm9ceOI50xGCceL6jMTI9K
bBo/orotj3kzah+LQPTM7ij6gVhvCyW+4vcgZJfC70QBZPELMyu9RDWowo5kEpU4jEaXHPs0aDb0
B1ZcOVEo7Ch4IdkHWewPPfa84tEfL3XVVYdCK4tPndMPB2K6eOPVX7EeybPqguKQBSJz2alVEkTO
lCIEXtHY4/hFz9rS8cG7JU9jnirDrg2ipvCNaGJ+0RjRQdspBiNSxyyks7thQbffFe8rh+kp6gDE
X/6WCqkAzY1CLFltfhZe/1fv2o/tMH5vmADwKS77gdm/3Lel2y96vab873804NHlzT0qcOKiCC5o
BS4RMog63rDY2y9Kbk2lg74u+O6b6Sq3DWMUheXj7OTOX1XdGn+baVLHfuAG47/3d7S6FohRKQOv
Yz8LG9XChrgGnpgLsmbDTjWH8UDlWtkNkfd+Dy+nZuhsGbSEeKUXMaMRO1kR6mwrCzrlYYqT7MFW
8+I4uu6Wbax8JzqrskABMSmFl8WdIK6fxjwayGjiKD221BnPWVaGG7gmeTbXoSIbgouF/gqO5WY2
3Z2m1sjUcbh0DpMLWcFoaPSpUtXUH8uohMJuk0trfV+8XVxC9MyW2h+2Une62nGE3cDLFEMg8aEU
dbIBwl61CWAY1BypzXHJrq0cQ0ArAFqZS9PDVyWUcGTGvwK4bBTvHjGBgU9S8NJbpdhMPeJ6qTBQ
3cikNnDp+qaHOhJoWE2n+HDfyG/DGaoP0LYzQ8exkUlcr5KTnlVFqQ2X2hRgZ6zOR3Q83bVoXvt5
T4b0H5aj3uwCa5FwCflz/vASWjEYvc1Y9yUeEveJDt/wuR11539C1ZQHykvTxnprVgG/Gm8cYSj/
1K/Xc0obirFUjJegpr3vV5C/pH7s9u37j5E/nxEa2sY4/2XsYEwNEK5KmS4GRKrOB7dlYHGfufXQ
stowx7BZaWn5eP8wVzYn0yKgkHD8M7oujfWPw6RBTXElFeqFQjgY46B+jSFxON5fZMXiiYtc+Mwo
hPCiLEoCddBOVC8b9WJWGtrCdmQ/66Rfj2btVlu6D7fBJ+NUckpZVvtI9xa+aY5nOpBhI0AW29lx
tBNWSN14PqAKY0sJ2XiA73jod0msxD+mxtoSv1nb7J8/YHEbsqLXgiLqxaWtmcx3EiXxDaGMnxWt
HP/Dx/tzqcXHK0UOBirtxIWok463Fxm+kaJFev/rrUQCEgZMNA1POl3A5YlOrjNozSQuqeuOuwqL
8YcQ9dO8nbJdEWn/JH3i+W1nb1jNmmn+ue7iIGnvz0EzDOKiWQltRqNOn5B+3oLyr7wyEhACuAH7
hDN8cYaGwqtvRhR0TIS49wS50T6wtYD5pTL8V1FF4PdN7e7ff6S8n28WSrFsWUyNoPaahEvhysu7
7HXK+uJiJqL7nNBNP/LIt7vYbsPPNO/ejRSV+BeGkJEehqKDmOT6vqsu6sNNxnYVqsWPYSheXVE1
DzH90I0A8o3tYvF+w24voYcQZvEhF3Yz2HlSmDH1lsTMx5MedyPwhyaDYTf33H0eztpOFAZiFZnZ
nuKy8I6mG3mnJKS8YIxtd9BCzz0A7lIJuzvnGMzN1mjuWxR78xsZzQZzS4xBr+r6OKopYbjGjAbI
o7vKd7U8f6pMSg1uWu+9zgiRmo2tPfxR1TErSdgRi9PPiG7ocK91ymG20+rbfdNYcx+MHlIVoCYH
DHoRHWhtbmlNr4pLUlnhSXGT6EWfYYOaG29rTmLV9GX3DNdPFXxJ0T/lqpvD7zxcnJkS5jEe87wE
5RBmje9anfGk2kow7JIx2mJhXbvZPHHkbvT05QTS9akzM56YzpSSnQ52Wx+sBtkh3xqt2dzoaq0u
RKFFFoiBLC2LVrbSqrPu5sPFdSGESFDq8xsqZRtueCX+Id+XzGPk2gQJCyPqmLGNJ88cLmVsQ9k1
mjMRXduVsY/fRHbKbtR2a6xqzUykHgifjVO84diyGiA2riz6TYPmvQhVTFyzePqgERht+OHV7blY
opyTAPO08JBJkWtFnwXiUniF+tFIBkhact3OfVVEyMGP0VYLaPWrAeyVU7FSolE+8X/EJJWwFS0r
E1m8mOPgJKY5S33Rp+UWh+zazsCp0qRmmBS9qMWHY2YMCuyhI8cFuaL7VqoRi/fGNL5CPWlWx1Jp
q41ywuqSxCUE/uRqNzNd2YyalxKTOnmRFp2aoS++xbXqXuA9N7609IM2bsDqenKQAqwoBeI39uA/
zrIRTVpGIxlA3ph7tU6mY4WQxKNiF/bOdIev953X+moMsAI4kOikxeuiV5YX2hFwVCOHxx0t4/ml
bpWWMR4bvcF2VjfWW7MUGiUyiQIIRbnr2lLCudDs2PX4gFD/a341FNQopsT8T8vwbFLZY05/KeVZ
9EUyezEdvKbt0i+p1o6fYNgc/8unAqeDCwGCBIT+ejNTZIu5GmiNaEoX/q1EdnKwXSf+kQ1D+Tqk
6VbzePXwJDyVTBcs9hLgqwWNOQj8yKUdpjQ5KkGHWkU7qO1f941izVVJ5yHzeDiGl32XVC+9Icqi
8cLb6R7sIq2OENN2Z4StrN39pVbt7/8vtcx3o0y3Zqug/AovYLyj21P5odZ/UAPzse42GY3X3k/O
j6yJRB7jWLiP2UNUpaqxPqjl7IehqPqD16JKKmDJOExMOYV+S4n88P49kkPRr2ZN7rRxbSZ60TM5
knDHXIS6DkPbhft2aPQPcwSuwodIcks2dC2j4oZJQisa/5CYXC9YWWWgiJnvB4RHR8Kl4PL7pdCy
711QZ18H5n4OWTopz3I2sfErpXD//Q9blgxQ9Ld4gpZDVJFrKWOV0bxw1QjRDZF7qrJzBkoAA7hU
xy8bKZt6f801qwUdgHeRAqPQH13vWikspWfIZLz0Q6hPuyBN7WcCpORjmfFMbtjt2lVkzBc0mIdS
Du/R9WJpkHtjoNKxUFHh+NZwR5SdqjjDVsS3uo4UW8ZxEF0uXwPakhTk7YZidqYBaC1Qq+wj0Ww4
srWEkeFN+ruE1GAfFq9A0kRGXQlWccJJfHbnqTz2NUI3CM8k817rjPJxmAviy9wONkroK1+N8UQ4
XNDmpB265PevUtWZCeLpRgCE4HJ41g7JndCflTZ/v4EwMM0hAo7lcV0CVZQmzAyHLs+FYwi/O0Y+
5X6m5M4hKfTu9G5jpJ8mGRWA+wD3X3gaa+rQ3dFiYrxgDiGVC4e0PCqZOkdnXRPNVlFoxbGBhmQa
HJ05KR+0CMDCwZ0ARjGdHZiN5u4CIqifBAua7veq2f+W+lLzyXYzx9woja7YJ9cbxCrPEUKQy6aD
qorK1UIuOpzB6UMNz95TWJTZRry+ugrFIZ5aFOdg97i+bTSVGmXuMBKwFflj2unhbiriLf7yFVOU
M7lAfpif0RHQvF6lcPK5KJp+vJSNZX+f9KJ9asEgfFfaggXv28fKu0fKSC2UpiOuejmOkJpt2Ci2
h9n3DozkcWdaOy+w4Pke4qTR925tae+/5KwnKcGo/NLvXNiI640xMpikHfTp2wDNx8yeP+hGVue7
HtjID0HuE/tFXkX5jnpYt8XdtXa8coL7/0g7rx3Jba1tX5EA5XAqVVUHVXePx+MJPhHGSYHKWbr6
72H7P3CpCiX0/jeMDQNjm0WKXFxc6w2o2kgB/ncn0f8kthr0mkZpFxQE8rr4PFXogx6SBhvUwO76
udmJKzdOBDX0d5gwJXUELS4/JuWHzF3A/Iei9UYEHZNOGQKsQNfqqAl9aZ7qKqvfnLTW4tP9T3tj
s8qXEBGbOj6SzZujX0jvQttdVDg+RnHoVSd7czrb+igsHZ1WzjpX0HshYHvDZniC0py3VPCKbR0W
qtmfrEQqDqqjuzPUNTSZsXBXJ5Tx5SgPbdZyNLsWE81eC1OLAp+/JlRIwZHE+KiCRTqj0rDMx2LK
CjOgAIQUfBmViqQJ9omfjVq3p6pwa4UJrDKvxxYG+uXlt82WxU6oSKlhixSgP2TqeNSVfs/v6noU
tLckgxk0F7aVW6R521pzkWeDGk5o6b0OSu8+ag4q/fd3y3UgALtLiiaLe7whtt/RSxpw51Row8UD
WTB7WvFnUy3z77Wt9JjZm+lf98e7MSs4q7L+gKQ5ps7yz/9zCqsGt0560Ga4LNXyD9q7y3JYPCPZ
S+yvUwquPaorlJ9h0V9BOtJOx1RDL8swrVLjZbSH+GyXSvKUZ3HzS5ZH1jFLLP3BaK36w+cP4KQu
pbP4ahLccTnDcXC0pjTLNiyyKDs61koHHhEW78tHF1LiM9ExJ9nEaWaLzxGGtcCAxalysJvsBGR0
elkNZ+8pJrfyZbkTQieeRJLgAuxoyz7R7Lb11GloQkux+0ORO7nfLtavALFMqh/l0UFhze+a8hc+
w5/3J3gD3MDYUqCflIKGuLp5q1ttZg71ojahq0zgvBNJFClcpz3AMh38suqHk5FXzoE6vHewcq36
YqC99fGvCS6V/JB+BpfyFjFqTBSC1lrpuJTXdPbbVB1EYK9dtmf0dn0QZfYkUzbe1lS/NwcjdUCP
dYXS01fTnW9QzPrlYMeL62EXai7DIYv1Zv10f4mvr0Re2ORP1NypIVy52dbCnBWzqaGD0Sz5BNaq
cn62Sybqw1zQ+t2J49ejkf7CQeaJRLIGO+vyYNAVKguiwnvnonow+lX/NBCqUVMpd+v0N8aSdRHE
Z7FZl6LXl2NZTeyZcSqq0J2y5NG2M1inZZE/Kquu7dz01xGNTBt6DvpovDiRHr4cKiWcTaxwFVZq
0x2seu6/rEPefb7/qa63B6Mg7Qs3QFLrvM32UPWmjGI4nKFwtPZQVrZyji13DN01VT4XbaftYClu
jMezmcDCzYPF4dZcTiRrtAx6WodG25sI/adGvvjKGOPuDUhAZEFswew8fXiSDMb7AfiQTBQ3Jx7y
eFMYwq65HBwEb/t1eO6BVxyjeujOorajnf1//enepWOYo3TLhaxw+elykQyUiumqYbz2PTN65RQv
zXy8P6nrm4hWmBQZAzVtIzi32R92iS5Ib4BKUbNOCxIUBj7XaK08lPHyw9GSPPZrp3SPdJy/3h/4
+gyQOfCi5aVHHRcu++XsytjUI8RXgCEU5bi+ejyMfssabRnfwMoaHz4FBGhuPThBEsO5PXCzM6UV
lHNqdk0sQmNJk6ChVL7zrL3+YP+KZ8m3LTjNrTBy3ghQWm6yhuU0x/MBSo6bBQiaz96HdyJkWRAO
IOoB3vCwvFy7NJoEXkiDHmbzXJwLNxmDzkmaTwIL0sPIXbnzHrv+VqAdwNPTVEaehOrg5XiKFWc2
FkRGWNiK7mGlapR1MEdt4z2alWn/8tGdgdcCxwxIDMUIJFEuR7NaQNgZ5zp02k4PViQBTrE1J699
rio7C3njFicVIlUG68mhvlLMbqdez70l6cNyjPJHN9MhUYmk/7PX4aujUpiOh6p3lIMEo72JoU5L
qCbGYhzvT/nGzgFhjAqxJFJShdkcBsXLEoU/GUA+iOrQ97lQXmx0sNqdkHL9IZG6Al1KQialZrav
zFSPsrKxxBiiNmTShNJpI4KCV56SftJ27oTrOYGfolhALQn6DO+xy88IpEIrBpSiQ2ONvYOu1tNR
kJ7491fu+iWLcpzkhNLLkMS0zWbBeCnTR2xow2aulN+nxJ2Xt55y4IPopvg3IG+ZgsiytezZdchf
f5l6wlGjHgK1kJcC3LjL2Rl2ozltVc/hOjXaQ1cP0wPsYHHsKiHeFLQUP3wEEXYjcMFeB+fJ3Xc5
Xu+ItiPFI4IlS4EcQ9afyq4zDyk8mp3U9urDIdwDqh4CAaeCh+3mnhvL2Zpg8RgsKTLiozY5p25M
xUe3vByF9wc8MtIuLvHLCSVWYbdgloyQd9I/mtu4vj7WH77dGERiBiWKlNC1Ld1ST2lQ60xtiK5V
0vxWF05bxEHmJEX6oC2V/XcxVN78GotelI+iNnJ3J1G5sZZI+gEDpjQgn7CbyNlUWSvGXKihR8/w
1KuKGxh6ou3UGa82o5RIly5/VDwM3lybLxZzNKAZemo40h56Sc0ZLpymdN2L2TbpcbGneProdmQq
oFnJXim80x/dHO40GmscNEwtxL0h+YGHj/tLoQr3tah08fv9E35jCXkjy0/IhrGvJOd6i4dAHbla
OLTYM0ZLD/ITos7O3X1jCfH2ookFFw4jsa3GTWoWETmCY4Wis+cvSapqwVxVygFHwOLoTEZ+uj+r
q0hMI4Z3P2mCTVLOY/xy+0d9snjT0lkhoty2dxRGrVF1c2tQ/9rqjNnT/eGuF5HrG0AHRSGeihQ3
Lofz1Mbo+0yzQo+MARfFVsd8HLZS8+N/GId4SM8XFCYKF5fjqOmMqiaMq3DQsvGtSFuyyLrqdq6x
649FoQ3IAY1K3hqEj8tRogama13ndsjBe2rVoj8oVh02mqscsqz5fn9KN74UN4xNcsy9LGkwl4Op
kdukbjVa0r46PRiekuNrqZfI9jd7TKMbQ+HCQlmW+MvVskWzxVHveqO9OGGuACj6szCcEv+LWkVx
Oh0oS+0kWjeWkUYgUB8qJ7QFt7C9YUwcYSEPH9rUs59pfjmtr3l9/mDHKvD0vlX2WhU3JsgiktUR
Mfhr+6SpPTIo267d0K6G6dQr2XCKctzMprH9MKJIdrMkRQEZLihiW5hnb+dWrS4TQ6U9Hh8otBnj
EU0bbDirKld34vytiQG7k7AUyteMe7lJkIYox2WwvVCPUNAZlObX1Enzx07Xdw7yjYGYmJSk48qE
+7/JA1Ktje1sHKOwgKIQzqk7Wse+7dqvZh8re3Z6NwcD6cj/AFiCerycFdyyvEjwK0SNwq5NP43c
4Xely0FzgN/+48PHDAydrFJwifEo3ExsSmI1IR2Pwky35sNc1dVj6wCRVVr7cH+kq5SRJwwlM0NS
6aTb2iZ6AOZvaqfRotBuq+w7ZX3rjO66diybeTl0Wb8+1LGXPN4fVC7VRb4oB5VahQjvUybZNunW
Mrex22XQQjH0k3Do36aZu6cff32iiR/SS0SV2ChwsZsPlhKdxtHiFluL36tp/QacGgHVqnX8JW3+
vD+l693BYK6sz1PJhkiw2fNZ7DbKkBKFY62JjlpjlU8UhOtHY82SHZjZ9erJoSQ6BOQjdWU57//U
5a3R64dlUixo1umqHiP+4QzKmEy478/p1kCg7dF5ZPFky+FyoDo2kzYacgcGubk85ollPRJg9kxM
rncgfVQKZbIyx6tlG+dbmlPz7BaOrETkPjaYiPDXf8y6+mT13idIY9/uz+rdO/By98HzgAwMLBCY
Kmyqy2kVSmOnaTM5YaqNr0PWHrJ6QcEe4tt49tThlJod+kSUp6vVe3XKKQ4ax9gjusj9cPUjyFPf
DVUI/psTDkWMkAVNNbTRvMO9I2/yQKc6+Vi0CXKYFULMB5HUix854/D5/grc2KtgxGW+IE2/eEFd
LkAmFNPqo8qRe7X1wcAoj9DqUXNrxZ7d2a2h+KhSNUJie67OYNUmOOGuTpiBhn92dWFTQqMFWE6R
thPJbuxWTtQ7qxHE21XMzOrSwTSGFa1a0f5VwPf5p3WaD8s/ks4RTbhxgEuxeJu143HU2xVmXqGY
E/Gpcqbktc0GZScZuZ4LY2BpSGLAyUM38/IL5VG95pZYsjPSvgZsK2akBmZSTXuyizcGIuGWcZKN
COR4c8RB/zbj1JrZGUiNiiSEkh8QANT9j244KtMQThkEPB02KJfTSZWFLDy2snM/d/MRTYU1GEZT
e6Cj0f4PQ8lnBCB7gKNXHAgjqRaU7CpxTnJHE8+z7URjQFNhNR7LJir2SOHXdwwhBDNaMgLJV9uq
dA4F4rXcyuKMskVl+2tn1IHSWsZr3OUg9grSoA8HZTmiFFki1yCIqZdriVNBIkQziTPL3GIz7y3H
jAfUzg19fW4vR9kUVSOhQ4/RenEGAeGh62unB9iSvV83ab4zob2hNuG4UpqqTfEPOatW3Z/dtdXf
jGboPi3OMny08k3DAoNs/GQtCe3a+neWTs0jzGCoOUaxLM4mx+/A4+4Eopt7gmtFJtts+C2IU6HI
mlW9Ks5jpio+lpYPc+8gDmK/DG1ff7j2wJR4ttC3kK3lbaTA4s7KutoQ54kcO/CKcTlG0ZA+u9m0
96FuzsuWQAoSj2tQXDVXc0HIEufUWF/zPDtAU38eEs0K2jHaoyFf348UvWXxQYd1KiEIl9t8GJfC
KSkfnqvVSr45Xbcavo6TieZnWjcZ/lhKNQ1vHof5sObOrvDhrV2JkI2cK9EeaPPl+LUKYcAocnFu
G8Vg39t9Gwhwcn0wUuXZOQI3orBso5GV4E4HIVr++X8yuh7HjbzNONM9CqqvJNzVA8X16OF+FL45
ClBmuta4N4N7vRzFTlx7HnA7O6fT7GHQbaaPcz/uVRlvLBzqyGT2kC4cKsKbq8tYVJ3aikYArlD2
SiNnRWQ6clG6c3ZZaLfGkogRiWGgsqluNklSmUUe50t+HpvF049aUcd/OFHUrf4yetUcDHXFvVk6
NvyzBvndf0rYSFqgFY5Klx5J0JdKsdZ/hrb0XqvM9RSfu101P5yvA+VG7IxQQNShT3W57uugaoOS
R+IsKHH9BNTcHKdJGf64/3VvnE5wTtQfqXyCndwWV7NZaVJUH8V5UezfhJE+uuA5Dyueh7HQ9z7y
ra1EDYjmL9gA8EibhW+SpFirtszPie5Wp2aopGzEAthj5za/OY7crOSqksm5eZ3abFRNuE1+bpQo
PyTIKfuJk5qH+0t3axuh5ySXDcwDgN/LD9QkU532Q52f09p4nU1FwemnXf1xiT/+ouJRD8ZBts5B
nW3ZZJXltco0mvlZWcV0KDxnOS1FMp/uz+fWqkmfcqnbIrOEzXzysk566p/5ufS64lAs+Yg4q2H+
/B9G4XohOMruyPagc4MaCboh+RmgZHWaXNEezQHcz//XKFu1NIq/aq3HSn6G4Z0G09iRpfbLnr7G
rRWTTV3pGcMduq3tODFTTGpG6ZGIDapR6EQCdLfvz+XGPuN5C7iAv2hdbZuAk1Uq5lCJ5Xkp4hbb
N5wPxhdVGMWXZY6NPX3nm6PJoCPbUyqIlMtd7SRpatqotD53E3xn3y1NO4g0YRy61FR/fHxmtgSC
UNDkqbfVJ0msPMrogizPeuP2D6CGRe7rrOcPLU/GnWtM/u7Ll7Pso/IeAX0tCyCb2FOr01KOtbU+
JxlQbyAFvejPozup9VHYUWoehZI3auDi97qXlFxvE+mzYnsSgUJnZBv21nytTFDs+rOJU/o3a0ID
MbNgPNxfzOtRYDkho8pe8QAFb4u1op1b1hOTDT2215MeLdWTqo31RyFegI5lLoDHipT22ObCila2
a2wOGDmiefGpwnL9aVBq7YRK+t49ff3F5FtZCti9PwO3zK0YP8VldqSDX144gVHbxR+60phvgxm7
B21RtD/t0fgwSI/5YeNHp5EGD/WlTbajQ7ZeZsH86GOmq28P3nDQFz5fMKYg6J1xHJOd831znrA/
KaUyUeqblyfOrSMIu9IL3Egn1Y9nJ4GQiXlDi2HmiZru4me2/eXDm4XcAv1b1HQM86qpWwyRpbcT
dhTpbE9nZeqHNy7iD9uQUcaHCgfYUZbZQdpczsyjL+cUhcooiQJ+2071RyNSm4f7c3kPE5dHG3U1
PAO4ICW9Yotf8Ny0VGMFAfW8M7vpV5EYeYlod9V2XwogdOmTbOdNfpFW/ehH0BuHKVgzE9U3q1GR
JSczL6Kg0xb5r3V0ml+9FOxtqCaNM/mGV7b50TTyvvXB9XsWqoNpMQQA+8XetXUdfJkJG0G2umFV
b6/gFSGqynSYSdcYGLdhXGD+g48yPqadWKtdlfYbIUO+lAChS0Ul9Es33ycaSi+xyiRcrdlWjwOi
Zs2jp8aN+2BHnaadxwnl7HDUzMH7inJeGT/xCwsqMGtKdR9l3LIEk2wpTWAsGPAWvhUta4xAojJ9
0QdnUAJ3MaLyJR1avX/tRTRlQdups/p7ahdF9GSbTTUhLYDI/9epr7zxwy0lKfjH+4jCpUaLfRP0
raVdG7VTRSjqgnd0v6Sn0ovz144y2vH+LrxOpLk0ISpR8AZJTWJzuZb4nCDpkrV52HvmDOtrzY9t
66pgCNg9UbV+2LoG1D7EDNB/1HMg7m3Ollt7Qo30NQ/HqG2Lw2pFuXvosa74rOuZpe7kU++GCpdn
DLYnovEApPEkRkb+cnoRDUc6FAxXYILRl/46NMbw3QWk5xwGQaG79NG29hwINyYSYH6XdVYcTJbq
1p+wbAflkGlD+tNobcRr6dR39klksWack7lBPQa7DK/86qWZPh/q2NH/xoc2KqBUWyWc+9hQkqPd
U6v9Ldd5jJ0UY4WXMSc87V+tcvT+pt7UZL7O7/HCdVjU7iFHwXnc+cZX5wVdBXpeEprIRQvv9XIR
IJmW2VKVWTjOvekvjpIdhJfvIQWvAXUgvdivlGUkm5f+6+UwXd2vwjChvLX4oxyXVkM42SqtU9ZG
hT/Gie5jdoMfUmkhwEN38aFb1nQHDnM9Vai9+EG/Q2EoMWx+Q9JVJekt0HzEGPQnbYq6X7Uk6X69
f2iu4h1lNSSmJEKR9w104suZDh6yDohVtMiCRvVhcZc6yIpIf7DUZK9zcmNCMDO52UEqSmfWzeum
qowO6wu7Detc/9lbwkTCBY+Y+/OR/5GLU8J8eHVSioaJLQtsl/MRRVK78bq2IUdBmMd65YgeIjO1
jIPSdJP1pFI5sI8TpY6/aPGJxe86Q9m7ReS32f4KtE0YHn4aM91EPQS1usaxkdsumqp6tdIxe5iz
YnrAltECtDs48UM5u/nfYrLVHaDRVRTklSp1+aAaAGqiEXG5AAs1VLPFmC2MkuHbKMzhLRq6r1bj
Gs9qluQ7UUmet81Epcc3NyavMGk3fzkaeqaRqaRpHypVaz9GqgHtvM4qNPXTqoi6YJnKkfdy6657
8fB6ntA4ZZ8dLT0wxFuJKLTzLCyMEEApWhQ6nyZHMN1G15LT2Ix1/txGVdPsRJ/rz8qYsh1CRixx
cNvDUuDs1mfRHHbrSNaSl5OivpQtHlfpoVMbt3sZo36p3uo6EV+rqluX0/3dfX1ayRN4sZO3IYpF
8exyuaVihzbNttQh0qxvIvfUJ1NdoV3hbrdzcV+fVqTUCbVoL5Ol0ua9HIrIqNdxhBxQrqfTF3PI
lrcF6NDOY+bGispiB6BQKL9Q1jYTooeltGpOFLUXYSkBIl9q7ysOLJZjWY1LG2Id5US/tDwSR1+l
0lrsRNnrbUTiBZKYHQwREGGby2kOg2Z2eQVjFS6pIgshwu6CKraL9AUCESKdLaShPQ7G9WeUjwye
NojKolWxTTI9lAPB23ZrGIuxOsTD5PmeCiwQvsfXj24Yog9FcFhPWAFdOdfH6zygwqJBIU0t+xFR
iO5oNFr8oNWzufP6vQ4FeGXSumODciJ5bV+uJDg3sxRLo4VObkXodA16B5ll0T+TGqafDW0sXydF
S3aO5I2l5BwirQoFH0zFFv1loYG0rD2gUW/q3EfEP6LFn9Om/SWp0E+8v5jXmxW0Essp7VoJdduQ
40gRtLyx9HAtKKTjE6ElPPMTNIhPjXQXD+JEDMObrRXTj3iqtL0O4o258jKRHPl/oYmbI+lEuoC8
q8ahKS2+zIVOPB5C81OJIeTOuQTcy+e6jOzvdQZpNsnLmBzj8nNqY7+UazwXIRSksXyrlDEb/Liz
klXz7R4Ftue4HdfsEGta1z0RLlUn0LvEVH7LyzSLvzQDFNTQBD3wZewQJKyDyV5VtMwms8y6Q+9G
a3p0PKlVm3rZmH+1I5u+65j7XckDNWEXfeVZ2QYy2Q3WOTYdfzAVcUIfo3gWXO7uScxN9ysoCCUQ
NlLBxRj/7prJ6IsU4QesvZ1cQ8IdRQjfHJshqHIr7/1OtEUVFJPtHDp7+asRVvVCK9MRnzQz1QxM
p8bsteyd+dGzcvOp660oO0S1enIUb+2O2ORlsMzXvvOA4CGH69ttRLVWrQ0ta/jxrfupzeuxDQqv
iafEN0DgukGneM6zhXknlJ1+OReGPi3BMCzKP20/kqfHkJN/Sm/yKJhTzXst3f6UTqCSkIJvfHfQ
8l/b3uB9567jagQOF6ofr03yYCAzOQS8Z13bR97sZxlpht/rCPJG9mQdXVLG2V/rUl2Ao+G8sUTG
CsLJqg+pE3NMXJSM/Ciy52DCFWQI+so+GUuOdqRZqgeXa1QJIMEBNS8zfGr/HPgXfppLg1Fn1y7C
9AdPF2VgZEmSHUU7dMOzi47VFCCgWNf+KFbPecz1HlK5XURW/5DGa9EeDIEcyRHXjlh7pMoUfTfV
OWkPfJyBE1wOw8xPTda18JMORYigM1Wlfxq0uFxO6lKs3U70ujpbQCzhBFECRXUQIuzmIloHa64x
e4SZ0LkJrSdwB7/qWZeZ/uSo3Zf7geTqbuU+hWQFRtZEzYZYcnm2vKTW9MkczFChanm0suFbXhZ7
SuxXmTDUGAh+1JBpw6BNtMlBY3vJVL6JSzxO0W00KM3EwWquHVNac/cXdXGrKHDNseVb14ooPyll
rSY7CeLV/Sp/BWar/AAgYlc8/sqtDIXmpRvOpkuHO1bp+Xlt92LVGW7lHi6T95f2+juS4KIaqeGG
RGXtyspkGnokZAe027QOhVAnntM/kzLy6gOF9uaX+4Ndf0dAzrIKQL9ZCs5sArLa9I2aUMEJR70U
gQO97DCX1R6e+moU4O5S4VU6tIBv3pIbqSVbcUzACLsqw/HSbOIuAcwfld7Ot7paO0QQeAnC5XUY
kXfC5bY0qnyMoqKyQgUzLjvITRF/HUej/bu35nQH/H5jLPDMXGQSioXyhPzz/3TOF6sakzF1DSx7
umYNEETr7Kcly3XtgJPnrhbL+6e4uM6ASFHqQNuPbJZ0YXMalEnWjYqBkmJcjwMlxdGLfFUUw/Tm
RQmWp0tWeJ+BmKTpo97o1Lyt1S3GZ6uwxv7Q4llhv1QxOdvzijVkurPyV7kTv45+H0YD8tXKwlyu
htvGouXih0dBMfiIU1Py0rbqDLJPqSj4zE79UrSwtXYey1eHU7772cASjwTCZquVNtM7i3HwssNl
TpyHovXy6Xs8N7nzMNTRWB15y68f7alDqeDdRkEQ2NX1Zm5EGnXZEFfE2VFEJ2E6mIp1qzvtxIGr
XA1cDZ1UdhbaFBCXNis6mGXijlG2hEWpRccU7r2fTeNfXi28L46xIGZQReYvcTnt9QqvT6vUbaV0
zN7mF7yXlv6zsY1MCHi6tRKOvWmHXT9lzwBXP1x7pFIDbRY0McJCIPQ22dlgpW6rRRlIffxe2MdW
/9UZmuh19XateK73JgaOWGZDCpDsmy0S1CuGri+dxuMhKPLPw+C4D0nZu6fGnbqD06vR37bY06W4
3pjv7hZ8OHppUjPs8jwMfZ/WCx0iAMyJ8cprKcccbdKc/OB2i7I8JEpbeB/dMVRXaYqD9ZCPe3bO
5ZglzYrStCYvtDSt/tavs/NopG0RAL/Bm9mO8/yxEbn4oy57bSf5uLFnGJo2kNSZR0Rws1mLZqIQ
O5peGIlIP+INbRw9MRv/yyh01Kj2saIQry8nCCEr7dTO8sKCwrU/KZHpd+jS7CzjdWDHTo/bil6T
rIq7m17arI69QIXZC2c9qgIEp9xDW0/t2a6okX/w+uWLMQDPE6qj/O1mlzj17I2rDaS3KzLtD2qL
9UtZFsk/90e5iiSMglIroRlUKuhkmWf950A7SVX1qyf3PzXw9aeDk8ebsXbl9DNfErcLFIf892Si
K4LmoaIVP+8Pf2tvEGc5BjKTIrRcDr/U1aBWQ+xxUUZp0BWYlajrMO9cQFfJIpMkpMDtYAxoyPJX
/GeS+VKvEzolbpijj2Ee7MTpwM6JNRn8IVe9zE9xxfrDqPtmpVcJ0xGUgJj2UDY3fgWoFJPUjao7
ShybI0gODlmRZ1bYDaNrHfVhLt8GdV1UPzEn72x0Q+L5eaav6wGF8ET/ZhYJVsQfXnApzUuzlJIQ
3pqbPoumVESHofNCb0nLoxlFKIt5Zb8zyo0IR2gjy6LoBSVtW6dWImeq9dblMLpj6eNh/qOKtNTX
jOqHtjgfv+jpwQF/J2TKNuM2UV3SSM8W1EThyI3qK3SO+BGQbv9qtJipOWa0R9S8EQRkqZ9cVTaf
ITdebqdaxAlltywKR4zvkCKAnJRNqec7rb3uFPDeV+oyswMUTGIMMwTPSeCtl2PFs4qqCG6d5252
1+4guDOl3A1+qH4sSuOX2RFRfrIRtv1nrJAjeLO9xE19pUMrNU/0cQwSA13/w6hN9fitKkXXfFVX
QaadoJBb+GXtLs5Bjb3YeqtZ3vlNq3Cqf1hNZ/5JWmcVD8VYDtlhRPxDPQ9F71YHsUS06GY8xYfD
YGM68ViMDTrWxtRhCqGPnGV/bNr+deqV2Aw0Z800X3hDnH0yh9IBF2O1dvpQ086YAw0mRn8YwUy6
h7yIDPM4dXP5Z+6g4f+wxq0xckjNsQo8RbO+j7hMl/7k9WZzUGGigLxTqqx5XAx7rfzGs+MBJXkZ
nDWxzsvzVDrI8jo1mdnOHr+OnLw+ATDJ95GkKGxqq2OrDkDRoVa5sXqenFEP7C43KPJoKK9n6M18
ksCcF5rYe4buN3KWd+IkcZPXBdCHyz1BsgtItOZ0QblejmhvTCWtSVW8DEM6HIVrrJ+0SLjxTj59
I1aDY6DpAm1G1sw2215MiGNOSa+Eauul7VcVRxM24aQrxU4Wfb2yQLYIHLzrLdkQ3qws1L8p0dox
Pidu1HwumjFKD9bUL/lj30auSHydnmXvW6XbOL+MLmTBnVLojZny7IWGhKw47a0tFQvXSWd0mhj2
4TBkX6tFNY9GNdo7Vchbo8DYlNLlMphs+U6zsPFb5SiH02LGxzSZ08A0uw83VdDe4O1OPYbciy7E
JmPxvIYHSwepsRvbcvJ1J18f0dmZ40Bpyj07ueudyRXOfBA5hUIG5u5yZ+LAaE5NVcTnLp6H84hN
02Gc2ZN5YSRPFKCq77hr7TnKXq8jXDE0KWmbkyddyQK06+zl1ejGZ433ZOD1bUxi1nwYjSv518go
UtmSmj5bzK+gw9COiR2f0zbWnszC7X7z6G34iT5Rdr1/Sd9YRjIymskQzClWbIUbKTzHII2M+GyK
Najs/k+0UfBnqfonmyrWwVV2Dtz1hcbcaNoA/pTSJVuNvtTNtSSKRHL2JleN/ThP84AuofnVa0ij
78/tOjXgKqNrLK2ZqFhsd30sKmVtsL89W71DC2Wdv6Mo9Vdkq6MPC2vPGekdTnp5f1L5wloNGDXv
cloblztydpBFqttICSe30bJgkM/m0LbGWOWySBX1RyRGIica34kIYuBKSEYDKqseRiShVL9Lcs18
0IRl9ceenssP5IlpTPSTXqHiVPWuEtjmUtV/3V+kGx9Eijjxe+k68f7dhFobtXXH6BobUXmU5emw
/5UBnnpO9Xwn/74OtVSM4CoQzdGoojhzuTyLx/U4esIOeyALkCDpK30mSZinIFFc4w0rhyGci8b+
1JhJ9+eHJgnWhx6MJVVDqFkB4ds8PeqBsr6Fr+VZKcAlOtboBf2kPHhq0T7cH2mLeHkfCj90ibvE
5AZN28tp2rLDag/pfEYPYrYQKKlR8Pyh566FDGSdzd+dIZ67wEthQfgjHVXfAme0k8u9S53/Zy/+
v1+BHgB3qPRA2PwKLAHcqhiT+ayPnUhJiLzhWNuJ92LphXVOY+332tA5Amk1p98z0Twhr//Fhu4s
7cS6k6cjTwv7ua8f0oaEa+dgbp4n778OQBCsFf4fDIt+uUbDksW2JdT5XESDbj1b9TBaQYNTsOPn
1rLqfmq1X5Dc0hP0MlHd8kEGxcuOxPOtH0FJH6gqgY/G+ea4piAE0brq5zObp50PtkueWdhN9KRl
q00dVQxBE6swaNv898nteczd3ymb6PS+COxIaBcSe6FuxYio/LQN1ufzGYPXJ3PM51cdhHBQ6LX5
2NTNzmw3p+/f0RAn5Woh+CIheLnkRU0Xysmy5dwWSfekNlGdB3GTpLZvLvGrqxa1T8W6O9f0gZ2d
z72NjHJwoi8sUdCZYJa2pbwozZKoTcrlzGOxOHVCWMGK6rM/Z0r9SYnIzI3eorfXNCbCT3HZVr96
akeLMvOGTj9UQCvPxjp1D3GON63e2j/Laq0CZOf2vKvludicGzAMYDSl+wTl480bCPFWtHiXbjl7
fJvT0BodnhOmuRMkbmw9WQvh63M+qT1uCkhGPWp1leBnBAIveVV0vT0BSNXoeazmcZjEwgVgNZ8x
BWr/yJ10+HZ/5229y96/h7zz0SqTiNKtx2Qh67Y1DcDzEg/zwzq5MQ7GieJL5saxraLhVyP2xJeY
kBq4Vj4EbqzUfpKnJjZainNwFsfwl9jSgkxIOnPbjTuHY5OWvP9Crgh6GqSRpHmb7dql1PHBI+D4
JGwpoLisv87eFA1+YrRt/IBYZPc9z/fUUbfNjX+HBUYM5IzaBMiEy1PSNn3Zj+OynCfFqwNraBHF
S6b5jd/5mb0LKrWu0BGuIu9gOpKIU6vjl6a25ucRSIyfQLT72NPv318EBA2q2b9WHZe/qJuEskSQ
g8/ebGa9r05jY/ueMmgDG3MWD03rdCgLF9QhXUX8dn+j3PoKiNzCI0cCi5R+EyJJFwE7u2I9d9Av
/l4MqmWOAeK8a3jU17mXvOS58HYoyjc/AvUzKgBU0kgZNqdDaVA5BaC0nF1nUM+Lq3HUh65R1QdR
6iqlHYvbw9cR5QKils/JbwrqSeWTmDTM7KxKtJ2fr437tYLV9v3+gtyI2d67SCk/jlxmq6yGnErk
JCpRNPawI/OzbMYEVgNicVzWNn6ZjbnvdoLnrYhExwo2KS8q6PWbRxWQc7XEdHY5rx1NPmXO7c/r
sBY7D8StbP37PqOpLIMzXCmoeZf7rJdSMWXULOdK75foEEHhPmpLPE6+MlX/R9139UZurGn/FcP3
9DKHD3vOBUMndSuPJtwQMxoNWQxVrMBQ9eu/h7KPPWp5pT3AAosFbGGkDkwV3vAE2eyTiLs3lA/+
j5DX4Q8rGlm1EcQC7XgaXee9Vu3fDgIfNAjsVGBeIGp8eT5L4KNwAw7iUXhNuBRkgFxtOsxI9jIJ
a/CN3eIJx4CmPkKPBeqH0Ja0v8zR0p/CUVRjNqDn+g2McKHfu1NnAfPznQK/CyVACEIgPzubFCqZ
4apZK3MswSh8YIDS2Cn2ElNMcBdY8sDR/TEZE8A3+3r8BrG6rZksZ0+SCtXIEWqsHw0i8TQQBtx7
1OLfKSg8S8W93MJQ0UALFN1nlI8R37y8c+h2dolDe/vojrY9HsaktO4mVFqqnc/9pUsNei+XFOuo
kxIrIXfBQul31lnBiYdAuAtwC+9BEEng5a2XBu+XqvvuCAcCrBZSn7TvxnJ8Jzp5PchfnvP6+k9V
c7QfUKBgNc5Zy66QXeJl7tgl+7dn7+snh6NECLeAfAex4dyuXMvKp15f2kcPPf/m2GJ7nIuYQufx
yjaD17yzdJ/L7Kz1MoxdMB3hFrQWRc7GcI3wvKkijGHLRG2bekp4A7ZNgma4iduNUuI0KTlfWxHs
BdLFmSXNBbC4d1AZRCWv9xYUN9++BeshXwyOtaa28paRBMFb97wJsvidaUrXM0eNBgiDhgCFyRYf
0RBH26W+sCI2RZnwaGvnfdCR8d7x6+GdRPB1crKeBG4/NhQP3aBzCIFYQqzYgbSPbCBRmM4NwERp
5fWbtg6WNmW+NR2twO2Qo8GSFwrzYr+0S1xE9aoHBpm4zLd092HRZMjr5V05pleDEaeHZv6qs43Y
DF3hl4OxbtC0KCdlHzvM2z716qYLUmgQeUv+9sN4FZOvB0K3EkROXC9K7i8PFNsWHCCR6R8ZpJAQ
aPSP1bJ8tIT1xAOWh12zCe337M5e56co4uKwUEtHI2NlS708aFh24LnMxjlqpxxopkZr/BCsFmO5
hoYFkMPLKK4Q81p9rlXjNanpPbhhalEn9jvX/3rTwbnAPGBth6OeBrbRy3PRXg33zUjbR+GrhF9Z
NQKog4Nd9JI3tEo2kKCqG5T9/aUsACgdArQj4LuDUHBMvBQFC/+dyPhvHj0iYuQqkKFF9e18F6zY
6A6T4c5ReopflIk93jSBTt7Lztcl+GwWQtII8TdGF4bauYSSA2zfwpAbH/U8h99DRW2xqak1DTlt
qwAmdLXm5GCj6eLkHFl5mRm07L7UKtFJuoy6dj3Ym7kDuomSqqR/Z5F4bmC/OD9UgkCNRQ8fWRAG
ydlziUxvIQqY2lMD//SgGGZQVK/dpielD7zpDIKU406Lvqb4m2+lyWo2vikjhKIXDK3OtrAjS/Oi
E4TInMOzW+x4DTDqx5FXesn7oe/mB+I1/rxxg9my7roynvhTrJmRp6QkUaDSxiWcPYI7mGCfBNQq
CGReASQBAaOunT2aV1SCghdq0y7fwsTyqkuOJtx4pKrt3zOeeb2UY8df4U7reoWg5Fypkgzh4vKl
Iqe41W60mbza/u63ofd5MdDQydCH4k7qAxNgctu3Gu+TbnQVp8Krmj53lVP3d6XPuLd9ewVZH8TL
B4VtHqLM4KWiQ4ge68sJBEWrshGkA8gpqucrGSj1ZSg55rITWnNyVUeL7aGvDpzk7u0Dv1q6UN9C
IQ/B0IqGxz9fHtjWqC1V1K1PIzjofMdBsI+3XQ8x2SL0eXey0TY7EThbcFDbHPVeReHVPAXczYbC
GerVqO+iqPDy8JBvxqoahvWJd8nMUyCgp3s3YmPx9lW+vr0Y/QiHsYmvhd1z6euIYZtZApueKKqn
kGoek1nc2O0i50cd1/QHSITeV8Bg0Cd6+8CvIhVs0fYq6on8F0n2eRGxE+HgMkLYaYCk515YibVl
4EFs/YBZ7wRFr2/lGg2gKA/8LLQyzhtQyTT3sTWO7KQ5XGxdQLO3sLit31nqXx8lWIvw62FQ8ALV
8+UDs+BdCjUJyU626IIM23yUMw9eXG/ftlfpGZCJ6zUALYZp8arOpCZTJq2r2Gn0ISBkxcu4naH6
cA+qe1K4joWw++0DvgqncEBs3SjmAEKGjOAsa4ITGBs7b+QnxPpQj6PIUoGs8npRbnRA4P+IQJSw
WzC6oWWuQmy8X2QiaqHfCTVfjxfAPYBHQp4UQC3vvMA2mcTjyQpuRGWX7Wzu6nJjvHhw0jFyoFD8
9lX/zW1etcMgrAJJGpSYzxL0wKUzyrQ1P1kYUgUVvdjRWCe7qfLcJnUkU+8pG/7N9UGaBBqRK7QL
bKqz4dO0zNeDDPipWpoQzfxmqIukieSnILKWH29f3d8MVcQjqG2g+4ZrPMeQjfFiE23b/OQQj6vM
9yqgkW13RKX+7QP93W0ESm1FXKAI/aq60jhAbgIkxAHhJnbmAR8FiReHX7qjQmegnZf3KJ1/exfB
woXw4zrdz8EktkQDGz7P/MRmJOzgEdkHBgbAAV6Xzebta/vbQ60WMuvCiCD6bH+IQKgbTcD5aS6T
sM+Mtr0hF/DPTuAtEc2f3j4aiuZYP15shMCUIYyECATofOi6nFVJAMLoZgq8xqmOE9AxkozD5OgK
YLD+CMYdy72g6T7G8CGy7PlrA8g21LgSCicylPU1oswsNu10uYxJO6SATU/ffMPDJ+isZJDQiLK6
6px9PXZNSj0+ywydOiQGLmmB3mJO6sETcsv7DuJMiibkY+3oI1dedJmMoYMkH0Z4oFqDQACK9Qkl
7eVikX58BdE/USDanQDfmI7ToGp0KctOn3Q78sKuwxguz5HHjkbXH4l2OEu9Ro5FVdXo349jjq+a
Nu5ofe5lcxmWdNkNthqzmUCzFp6VUV/DTFWK01A6TpU3XtzfUi8QF7NpoSMAT94tDYTGSmGXqdbx
FS1jUP0BDzjFYMtshrHVw1jvZdgu1ccGVfy70uqWbw7vyzYfdNIeJTzOqmyoZxleRhZi89uoJCY8
DKHBzYKPyZR8CNDMbnLhaDyetTt3DyqrM6Ud69xhl+iIfRPLXNepsAcAexjQty00oUKUqNO6dzs8
EQPZCoL77VN+gsSKY5IDqayIAi/Bo8fYnxuIfS1Ta3ep6qdZ1CeFrVnfh3YZRDt0gf3yYxX3RIbZ
2CQ1DTJ7dNS8C6J2+DEtQctB71lqf5NMCMy3yjG1zGzS1mRjorhF7KaqEBkxppYoSssPMaC0nMlG
zTU3hRfBiMPSqv/qjmIAipgh3JuMCKtN7czukqlIARkEWMni5jYkylgWCApphWTxWjR77VlC/3aY
Or5TnazpxZIAdLILFIGEADKEnt7PcPhQW9ZO0wCSUYdK+M0IbSN2agbfPvYWIC7bjjY9QEpDM7hu
VsZWJT+qDgpB9x7Ypz+UL7zgA8VyJPvMR8etzRxmy2RTJ200bYPaR2Q9ud1YpdqLJUexDXvsxszN
RAsHjrxtoeYx/uz6fcSP8FaCd4sYwgEwCFTA2mIKeHI7UG63GWT+we63ZElY6ifV3G2HuR3GD77q
tPlMaqnJLRx42RcI0CDm4JzoJqeDlGEasWDob0oZ9TZLSROJJQ1raAcUvm6QAARNC5hW2rRj42bg
MEH3xKey6754Q015it7A5I3pNKOjkNng2d3Fq1fMYWyr7mFeukpmU4eLvh6crvU6+Lc6rsJhynG4
B6dek6sq1lV5qCTQTqdADlG4zqAyVgcVAL59Mj5DRVTCfsVk8BGZ580yC91dQvupHj9YMbN/IEwX
dV4HyNowgQCcK6A2odvcE/YkbhZPC3UnEzUoJ+28zp5PwAZwLwUowp+glmpac4gYJL8ywwIUvkMe
hwKd43FM4EPb2O7U7mOzYCDFU2eFAyqKxkP5WcGL6aLVEBG/YfPi1boAHqGLcmwEE/sOut+cfKgb
NdQ5N+EQZpaygQZ1gnGcctAi5gu6gBuzBXk4nr+XTs+6S8jxj8kHHbgVtHtm8OZcqBhigyecN2gR
N3XTPFRCNv3Gb/xpSsHHA+yhZJJ+rHXFRRpEpB6vwIvQNLV1O48XUDSg7dZCrG3lyBACnc7t6Ec3
ofaYymQy+VFqRwDcFRrPTaWJEaI5+G3Uj3nn9gNbd60WgXfQsaroQn8yW3i6dP2xrBRkWsvGc/l+
FIE7nzRxQWUcgx4wE2cgS5D2FLITKavXSgYxg+1eByEGRUbKvgIdxQcUbGvbGq7JqLgDIjUalB5S
2PGJhxVd4KWhBT2eLZyp/fEaqAzPTl3M7yRLJGTmjpRGnnXLbJeIG5yItD7Nk0TIGznlUhcUAzzc
RUPnmRy1FOVCmdDEXmpEaz4GFfziGB5v7ddYLVD6ziLpa4g0zS6AymlYlm6QgWMhg7zvHQ1+X9fN
I8hLjY63g15g6GrZfCDXIH5bFItoM+o07tt43nK/A4FYIAlVKVXS8Gvt+CxInaWsrJRyibVO4svY
Tivikz11mqC/wLNbup0RPSrAM7Q7HiqoYhFMKo7B2g5CPIwNFK1zZsNBKrWhs/eFg4L6qYqj0i4i
FThs07aAbV4MaMgAOlm5WPPJklgcoCLYJm/heBLpFDmQjNKWUSCbIFYf6j0JwDzF5GbMOWjGiJ3C
BsP7bHPhy4wHXaB2tlwWP4dAirBvWTmgX9EuTNcp6VYSR0xBKUmXnnSmWHQogps2VrrZy3ZUC03H
CU7H6K1qi7tQlG5GeCorAFO+wcHTl6cB/FIJrGFXgi061GCPQt/MO0IzP0pM2miqhzRe6DhtyQLl
440cet98cyDeP2zCpYQ1NAuYzAFuQrHXtfm4pFz5JU1hPRW52zlsIHricDhq4LkBdJ9Kd/FvDTW0
3wQ4wzsTOkx+HoyjiMos1iKDx9LRsY3dMfKR2AbUX6mModeVqoa1SteOfY4upay21uS0AG7MRA9F
g7uwzqAWqlvWMogkaxYYVkMYVC2fBZAyy4ZFASfZxBwD7C6dE/fORs+tv5l84KhFyoKetBllZLTy
Chjs+MgC4X0yM6y3jwGP9GXfNBXdks7zpgdOgGs5KDO14ycV6tpPTTVacu8C2UxT4ixAd4g4qGUB
3+2227qz3ZDcDDxsU7QfR7MvO3hafdLUXmWd0VolWTkGoznN/gR7EDuWIs5nv0r0ZeANyYfIb6jY
laCAyrsFFcwwc4egFPCJWNkmAys9K7fAmJxuqnpuuk1rxcZahWj4p8ptwY9LWEsAaEaR5BFlpKYG
adb20M4ORqfctSAFs0u3gefKZ6R/CBE8FXlzEU6DNZ6AxHPptooBlMuMZNwqloB1LZYkj1UnoBj6
qXAwO6PdGMx2lzHQrt1NAzlkK0W3YzKFQaSydpfR08rifgigM7R4vtn6EHvsrlxPMQCbaTXJfSKF
dg6JqaMynakzlRADWRJ0FTSHV0oNPZ0wt512mLYdyDZsyxu3elhiDIsDRj/YzHaNyloBmFenLwD3
m8RmcXoDwnHL6va29DxyUn0EYnlYTg2WjRK0ZUCNnZHh5sy83Lli7bth1/Pq3O1ZiauFP+r1TEzV
wyzAuP3WdxCEbaoxYeNh4Ihui66quXUHspEX576UtdWmJLYnBHrMqZPSZDP8RPTXKpFNQlLVWZXO
rKllPGs6PlQpbTvGN5YY0FKF7EnjZJECDzyHa4ZlPfimrL5VjXLdO6vm4qMDYce6yu1AL3IXJgqM
rqAmTB/ITJxPwvKB+ypHVOvSRMKCcYMgfNBXSe/D4U/Ayf5WuSxJ9nD6IHBADpkcoNIehhQKaVUt
UuIFXYKNaxgfAtT9Dk5Ths2+NLMiBVjwZbtdOoz8dLJnMecdDfpHZ7ZpkC+NWvwdG431wUYAFqUY
ujA0GY0T02wJG886WYsNzrLHmTowD27PGxgbejpb4FNH82GwqEq7TmAZ6IwP/3lIGS19UWM5Tg7Q
+Buw2pf9SPchxr1KjSNgWwJj0v7acnUYIwBD+HuaPYd7eYdsT6dhO1cBfrIlzCap0GLRsgapvkKl
3k8tq3PvXGvxmp0/tDAcsjRWn4vB6DBJ/UG06zRBILzFkxrLHGWdybmARI2vL5SRZk6XGCJZaRnw
BeMsMgRDhiYcK5GEPNYBggwD2yPgUCxrwAnRqVOq+ak1bjRvHePX1aZEUx1yhYsKxablPfGKeYIV
9w3mQjNt+QhH9QwC8Civoptn2JE61dJte/TrsTPB/65vs7FS041HnLb5VnIzjbkjraZesn7g/JpV
Lf+i68Z3sPCQcuBYCDwVXzCI1lYpiqgWOAjIJZtyM0PTBMkhBGjsGvu4nshlaycj2s/Qc2wO2kXS
tUUtJCmvEgRU3iZZ7KTKWwoHC/gvR6IUp4V4DLEXcCRNYWvLrneKAeYIFIdXRV4euMTUp4lJzvOm
V5HJwmZBoIo/9xKm5rTztgjhuukCMWNMDj7tgRMPXYXObRMZ/85v+UxPYTPDDNZtEKJ8YgHlPmQb
pBUmTw06aerkkTqwq3weQWFHDgItQSR6TWUtIgWCYhjRfewTCZu4kEztI5CB5g+K9388Lv+vemLX
vyfj8p//id8f2aAFqWp19us/r4YneqfE05M6fR3+c/3on299+cF/nsijYJL9UOfvevEhfP8fx8+/
qq8vfikotkd9Mz4Jffskx049HwBnur7zv/viL0/P33Kvh6d//Pr1e09g4yWVII/q1z9e2n//x68u
CM8oDP7Hz0f44+XLrz0+efn0TXyVLdqkv3/fTx96+irVP35FevYbcDZACcBVDPR+4MJ+/WV+en4J
aLTfIF5gr61kxJgrFQIMSlX/41ff+w1VKkgBoN6JbjbcK379RbLx+SX713+dzYsn89eT+oWO/TUj
CPhwAc/SoH+VU0DvBlEvAPBnVb4K/wZc742Wrct6OmKCJVN9Mq1AEQstbJ8jAjpOUKBew2QylfVT
PVpAsrakne+DWIR7aVR51/WQJUkpTv8knCa8wg4SHpcG/aZ1pR8yV0IWN3U9YW2oIeMnsP76SxFH
HOwfNxk3CYb6pYulJGsDUYFBNxm3GByEqoGGt4Sq+iArI5tv7Cnur9FhotdqnsfbhIZrhgLd6geB
5trBt0SMwS1C+snmc/kwAubmpjxmyW1XoxyCsPghBMJpL2Nn2aJrXV2HPDC3ttOJW0gSlxsvwemb
UgEOMXvq0A6w7lhmWJJMobMUfg0cWEpa3t2PpFm+RlHPd0Syskp9Ey7XIJjIa9QY64+8b0ed2awZ
cq+a3E1SR84d4q/6FoKVTTHZPqBElk2XowDR5Rhz+aHviELugiqWSP3JczMU0cw9VTB1t53lW7ss
gDp5Uyt3tjWRIye0aYExDuQXQg0EUzie4YeubXoQf6d6Y6naHAT0C9201l6Vd1McZQ1t4xi0OYtc
u9iJd1ZXXc1t02wioMtyUwdNJiEHvLNnNh+XmqK/ZjnksnZ67C2qn/WdVnyEgEzSZips3atYYAPW
cAA/Rdyej76kGuqaofe18T12aBJH3QGr3WEtbq22QBNToY4AEfV9P/jjySAy3sBL1cpp2dEbZKne
ndK++gwscfdDu9K+d6eR5KhI0ateBtalRyL4AdvqE+7VoDO+0OSay7j/5AkybZx4oDmFiksx09Zs
ZzuwCssTy3dU8eSVAzjfsVnUkiXeREBsx8CpgK5LkkfPa0aRceHwGswBj3bZ0qGx6Ye0vqFygipM
iE2tQKHDpKhVTJtY1iYFEPvr5E7xBfIDsoVQwHDpC6fKRmqjq+uaMasRSSH8sgCvmeDzexyM7++6
aoh39hR2T2h7N9f2kCBgRgB6BT8+SL80QWk9Qv8jxrZaSVBG+Rx2SxpHwQg5qjDC+lXXB9KKLgW8
pckbqws+Eae3P4qlWY4hWMpF7UtYgUaIPVI28OlGWJX5zLvBDZB2wbd2CEh1n/htcBVzH/HWUG2n
CTEesaW6dafaLdrAUxrZk2l7jEkEBgECAJPWCij3UCI4TOVMrRlBXljuvaYp94C0iX2gG9mlYET4
Ji0XvowpZH76Bywjw7WmYAjRitvFNPZBQazBPkW1Q+ftOA1DFsFpsRDohV/1VV9didp385CH3heQ
RpI2xdxePsqyjirEHKO+C8PWQy2SdlaBaLHeBZDdPIwGGJcUlOK5zCaLB9OGDtq+akq0czIroNBB
s8Bfe4jgA4TSb4h0MvM5L7GSkMHkSLa+dyDrxOkY9svJM9Gqh9QGpM0bPVkPiElkUsBJMykzRLBL
jqCjYZDkpdzdLAuH7A5cPJcbt7Odj0KWdMyqwRVQQ+5ChkDuhPJ5vMD1y6v6cXE3YhqqPsmqGaFb
VSxAoth3pdSI5D6AKjKoWwXJ+WnHeI/ZfjCDKyEADl/xfhlyf3Lb+U4geogf/aota5oBmWjPwYd+
QnQQFfEQAFONZp9qvutogOjvFgAFIX7H9/xbO/096/Hf+eb9YsP/L7f4F+/aPrF1E5XnX/W/Fwc8
spGqNaqoCKM/b+kBDMWwb9pABwAdGfho7bwVFXygRD19/+VOfVVP8pcTwa7+y9WIEiih1S972X2l
3+W7X/9H/BAFCAUAW07QAoGKruejqfV7/AAA7W9QakcyAHccdEbcv+IHN/4NPDaQ2IBCh8IGpDb+
jB8s+7eVNYWLgRwvOiqAH0f/TkTxrHjzV0ABHC9koBFLoDEDiQGAz9yX/V93lH01kbD6DElJmk6i
Dm4d9CwGSPdZnD/NEIdlxtyVetHbNvaRGvQFCDJIvBpnLgT1vv90q/8IeX4OcV529v84n3il8UGd
dpUcenk+s1CAkOmp+ty3mItWFXbp84/WqUlutVGc9qP98e1jnkGvcAuh8AkhbPSKgbl/LTgvYRNr
aYt49xq12sARRd/P4qFCJxXmqjUCcr74GeV9n3FaP4TSeadL/LJbjTY/UAWIJFfsMqCNaN++vOge
uzdu6RLfGhReE4KiHPf0xgc/KLT2gCMEKQTwLrVrm/3bV/76wND7W9XvsVAihnrmh/wE70T1oAaN
0/NuXYjk5l7UTinclWnqldNdIueN9MO7wBl2nPmf3z7y70iUv0beijoAsAE1BhcAfDTpw7NOZDP5
AYWjYH8DZlOKBDE9nb7s930WZdjh0vIYXCZFcKl2cR7uwz3ZhntxEe6jS6uo8zhHbbcA7w5/X983
7NDp3qn0WuwU/glMwd69VqlKQ7zxccoer8Oc7uzP4iIp/DzCy823+bO+7i7MdrlZboNTtR8K59Jc
Vsfkw3IzX7Mm1dfufkqtTKVRNqVRIYrHa3zp46PCP+Hgk+M+ZSS/CXLwMAprU2ZlNuNfXmrtwkLk
9tbessLeThux6X80e16ofM6SXbIL8mbLdrJKUX8z3+1LZ69vl6vlyrroL8IiOron2B5uQVzPeAFR
P3ybsxfP3x8Xwd7aeGmyM9f+pbdfv2lMy+zH7oKlYL1nUb6eRpID+nMhd11216dNBoTMvt6WWbAP
L+ttci93c0rfGcPP1O9XzxNgrATelUACnIN4STKqkgdWd7PJr+5BBrjgGdtWN9M3srKI0ho+1kPR
++lyYXZVYVJSOClaLRuzIwXb4q0FCkybp+3lQafoOWZ36EHsqhyN3hR/KCC9l0M2L+twy+n6/0k7
2ZzeIAps0hkV9A/JNYX3LX7P5x3qohuarZ/d7d4euM9GOGfXCeGHVSITdYt1SX85WQe/h/vt5PU3
gHNXmRfM8WGZOID4jG5n9NByBohZWlXxN2Urfvz9R18f6rGv98+/ST1/XguI6EyjMDSs8ChC9ZQ5
y+Bn8cTQXw0Rbu9LZ86Eu7DD8w+nUY81FGszIPzRtgEaDnUMLA2YRj7s3ecrQKftQ4mJd0gq+ccP
ytCJQkUuyv/62/P7EO/F74yAZ2PQszsTQKgCpDIb6zfUZl/emdJQ6CsS0dwAWHqwfOsIiarbRtXH
uH+ylLpzyiCPSHvpWc7JDcydJGhj8v1UJYWRPHPNobG/V7V3BIP8PmroV8aSGx6Rg9MmF1Cd+DjC
OKuUM/qD34g/f5aq37GlziHBvyFivExYuCXOA3gpcYGG1rUfO1twPRHemnobeiRHnfG4KLDXfFLM
flmw+gqV/UKpAbp9fsFAElLhtOvKpIDCUO776qIJyJXX1WgMdLcQoL9DeewAl/l3ECdnO9DzYghz
J+jKwqIXTZNz5E7fxBCZdPt6BbH5mWoi5OBIyWf7h60A3iRq6wTXWoWbpUre40evW+pPjw1PDA8M
OyB8LRCKeOfcmbicUZtV0BALArpkPJlJ1pgZCiPwIywCqdTt4NeFJ5v3zFde7j7PURn2Pgj9IzSD
Bf35TApmEctlDsxVI92ntk9EWk+838Dk8wrpVJA2ygtSkwwEeAXpbN+ex8/WWX9dNkDEYK8A5Ash
RWhUIjY8Q6YgqS0rOgb2PYew/w7yC7dNH7cXDiL71AacYgPeAGAj0E6Fx/WeoBhygpDqZnL6ixr4
9FPo06++b4B3VaaDpcrwiAY/3EAiNEbfPtWX9+lfZwolAKA6QX8718mnsU0g7BrZ96NDPoM7EGQw
O0Qi6kUXVJLPYxukjHCad3BmfWdgPkOPfrpLPr4WxS8I52BQrjivFU/0U4TgzFA2d9XIbjqKTu88
lwUqPvsNpFUHdApFgF3Hrfx93xp5CXf1IYU34gekj+NFBdhPCgpDcowYVnxRq4vJdz7Fms434M6L
rRAtOizrr1A64kXgQy+W6ohsUbD9MFZ9dwnb3jXrbW4iNZRAKVwa1DWOTXWArN90h26FyOoVmtL4
2gbhYC2JAMJyMBS6roYiPwZE4NIOpyCvtPfh+aH8TydTb1ZW//dypf+6ZoqQDOHnWzXT+ZfTEzRF
2c85kPv7x/7IekCaRtoDUj/gHNAH8m0UQP+smiaomnrgVq9q6BG6mX+WTb1oLZsiIUL4v6J711zp
j7Kp5/wGkx8HlVbEkcin/PjfSXqetb7+GtRAzwPDi/wdANHVWRjD++Wg5g3YNnMFppFwR6K/+gyk
l5T6wDcA3JVYNEk9dIsavUOHAPSbPXPrAZ1/xPB0x2Zib0NL6u/AkI8oHtlDkGHfm8zFQsPoCVj3
KEftJxSG7yjgSS3QM203a//OQiUqBoxnGl13kN+7COgp4C/QmQ+K1qDPmVzZxFLQs2Hj5HjQBVBi
0Hce9PdVFs5gvnzuvLkDv9H4ljtmokaTvz8QkKMz9P2s1J16sPRbyCYH8IA+hhNKJ/Fd7UaGAZEP
9K+9OlH6ygCpQ4de3oO5GDpFjApgZ38ELk2ZcUuHKXb7TNo9teFDTrBBGps/1pYUm4gP+hoEIBoB
OTg3+GioLfMF2ssR+V2P5H96fv1fLVa8NQFX3tXbE/AzjMLPpt/6oX8VHZzf0HSAzDP8sODThuHz
5/SLkt+gNumC4gLcPDDCayXkX10LlCrWSYGGBhIzhG9YBv7sWvyGjRpdDsBvUXNYex3/Rhdj3TJ+
mn2gtq/W4bCYQCsDHhPnkFBnCvlk2xXbTyBGk6ylkB3zxDxcmm6O859uzd+UE17CT5FM41golSEb
QYUXNZizcgI8GaE0Ezt0D4QA0rtJO5fN6CUPGnfgyLlJirePdxZLrceDSyOIQ4BLInE+14YUFihl
Q2zjeL3TVojfhh7gsMU4l+g2e3uqytArvCV27mc4ld2/ffCXtZPniw1slLogFhOusNuzi+UW4DdM
Cro3Qqnv4Ghh5emcKQajzCy3AMUkDyX4Z+9c8t/c4gB3a3V4W8faOmx+jhCUVI2Y46jfi95Zrtuu
Vt8naH0bFDLEcl3Z+t8+IKDL6+6CI4IvGjzL5f0UkgCqsaC8KpJdbZXsIoqHONdgYBV97FlfULkI
3ytVvLqvEaQO0PtAaoObC/HIl1eopQMHEjS/d8g/eIuCcyndKwPXrymNofXfZ3okzmXcUX8f6da5
5XCUeqDDEEFBJ2wNTatIRrdKu+6YiikYAQUdanl0lmT5pN34nVGAOPp8gkUQcHUx98HDAYh93Ud/
fiK0T2Kwm9QIGK1X+fdW7waQ/qo6dOUqxuO8hyT9fHBYrTu01YEIu8cc1LdW0okd5CbC8ECwMex7
/f/ZO7Ptuo2r6z4RPNA3twBOS/KwEUWRusGgKAt9V2iqgKf/J5g4X0Q71p/75MLWcMRxeNBU7dp7
rbk65zW1BuGGmVvxLA2J2V7Vq29cVJ5xop11syLFRMzGpTbZiSKSBlYjnsyB6BhN5GYoF3P198w2
jIsmPNJHJk9vrzr8yw/GyBQuyYMEI7NAmvXNn61uidk21bzzy94srpBlqDuXVcKNc38ug2Ohz9qX
okKk8tALU/DIJUVvNaEHMpccUXPNDON3nlKVM53LGfvdjDbSxXvVLPK60eFkRK5TyHDmNGSG7wuB
WGreUzUP6o6EQnVHMqfwIwUj6AUpa/eyou84uXM59pFC4/vi19Z8p6MerKOgh6UdAWfc5gzCefVx
eD+0omKMV8/gLi0mMA9arxmPzjj5CBtzIpbBATenZgnUi9uO7OGujaiMK+uoh8kWfNOutIkRrAY+
kElH8mSCWxbx5EvntZq4jqQjcN2EbTxOATdt9fvgSfar8+pqrnrIU6YevSUda7+0kIyiQGkU5SQ/
qod/PKtZkVpMu8iBZOyEY+p7VbRaTheBL2suczccBjlXa6QRfZBRaJNDeCp7ra9ppmGr4bRMqOGX
bJbBk9+xnsbImTyCFxeb52RuXPu1HfzuJUs7Xv6+Dq6DRQRPXVUXTF6bnCdDlZ0W2alqrwRzUCYs
XavupmkhsnR2TS4pb3f3ooiTQlODbbHfz/A+GP9lhnXC1pZ3ocT295BLO2CAlbbi+H79bTU6WMF8
e5eVICgDX2Mq3TeBfnn/O2OSNFG96AXrxpodNb7rfeaNcyzTINhP/cADnG2vB6mtsjsOQ5EkVwYT
RWI5BznFZa98+On4N0ArjNRSgD4qXy8uY+8OnbOJOk31qXPxjKZh0qpk3leFvoSo3fiBpsoN/SRx
3M0qTGutyc7DAMj/sOhTIeM+hSby0HWNU4VZ6zhd2GT0067NNVhewJvL7zOyyDmSBUq8O7lopvwy
cPmzw9A082EwUQmGq162oebPWtTq9I41B3iTnQ6PnZVkO5Wjw0yaYNkHVhX1Wa9O0urtfecX1sXB
LhXNszwmwaKuxrRVj249tZyuMLq7prZcbNBg0cAM8HnQzT7ussUNkc0bt5qbjQ+o7elm0hZzvo52
Gdg8X4O0ojTI1dXsafMR6lVah5NutlS87XrxxZR+7weWTXKIvDNwU/fSIVZNwmm1gcs0suaGK21o
Q0B4JHN06/idKJVexoM2pXnMwx2cbab/TRzYM0klHCmSJ4tDXxMbmv15zFINvXv/2hhecSkqtB2Y
IS2WbHykPHQoN3mkUFUP3+FM8p9Zl9UD2xzPspk0WX50tYRdehX5YRnG7sUxxuCpXrKpQHju107o
zLN6WFWWPKmM2qKzje5lGUpADliEXkkiSZ8Kx2XBbM3ysdD04kshoIFGATqJU6IP+SGHgnUiZFHP
wiBIQAxIv32Etrpb86KJB75Gujes2gfEVa168GUdOuNrLTRtPa2ZPfkn/GyrJSOjG9QebIQoUXFZ
1rc1nQmAE015roIuAZnTpXfIwbNT6gePXpb1T2AkXpdabas/DbOhJoC2mLhOikaLGzqdkZ+DtjO/
TloCVabKpH7TBdL7hDm/5HQzy5ODEmWOLdkbEe+ld2UnrfD3QWM2t2oy1bRfbfOpzvwubrHUYGCo
MxnbyA/QrVW2g6IegMql8TT7W2VY/P2OHUt8drLATL4FvsxFiEQjafer3zKFNVPk6FE5lNo14ouJ
S1cnNDZHJ31ePL895nbj33qZpccFXwm9CHq4aAFG9NKqLWO3Gx0fukROjo4xc1v7IBC7nMAQFgu7
SgUSl2E5LVbhXzS1BE9IB/EHa5U7fNerIrh2Emi1IcgjHpqe6JaHIdX9OFW4gkIe5SaL06w1Lhxi
WUt712RNL/CEP83IwQ7umAXXg+TWRFUFeYIRVsHv5PmEhecdWZdhVjY8ggq407VbdXmNqrdkvRez
OC7ZzDpIgM4wHNAo+ddBV2lRQbJJhf7AZNEiG0XddRYf7zqyrw7kc4ojSqX8YCWr/bouBQv++xLo
ZVMidp6Wbo8+6tcMbU7jo7zupH0tp0k/kEm0zqEYteF7Y4HWDQ0LgRA7a+/ABWd/HHKHdbp28krE
S99WWVyNjkfFsDBjPPzj1zIwL1WHPiNS+IwklO3LE6z2fSXEcV4mdTfO1L61LyHZrFVDNLc03WYI
p6W2Gby7qYlJRATtizT7Lrs1HeJHd3nd8V3lvPKRjcgX78Huu2pgt3BHu63DKkuB14fAK2ePEZKy
XdwlQ9FHee8s2KNa58XNDBbWRWjFteyEgr5XTcXAlmGkj5Iz8sK6WbnXNgZNPFYMzD5VraafcVpp
P0bRB4dskoEK+Z2pcnLc208mLhM39Cv6CDROR+PREj3bUypUU+6Ft6E7iWfZrmjfcscRJLKtT53v
sGEKlqpPyXZHi8LiNk01T1w1cBu1zccVjuaqCz3G7KLlOyiFif5kaAvNOq4TpeUnGtra9GnGKOF2
UU6Gc+Y/VCWIdbYqtFCI3P20J4x2KXMtNT4T/pa06UHJEWaGQblR6S3KDt1Oyiip6hyeJZmG0l3M
A64lahDPzPRzaYvsYtXjHOWwD3Yb/yBWzFLPVbF2N9z+/qH1WVnKOdOeFdSaszamSTgPGVvP4tfH
1MRoR8S2tocQ5/A9eiZxepIxwCD7YBmSqK+t+9RnSbfAA+0J/zJisYL3EKg0TmSOwSIdK+OhsVli
QsoQehezYL5UUpGMUDJ/aLnt7BmbJMdgbWsUyz2Rc7yBMmJV+NGI/odWoShWtjzxXFMYTL2OKrTT
b516meMZBZA7LPVRTU6/ozZOPil3WvYFm2hc9JncKdu+tfXRvlHm1Nxzt9mXG1Wd2fnQVyOXCj3N
GhGLu3DUq5uptFF/calusayknzvNnV5Ea1qXdq6RoFipTgGp+kMVVE3szndWbTxQ+TU7U6PfjzjG
OSPbt3PivsygoNHbeAwr/KNWrL87vcsNsSde4T2Qc+zgjMMrIscWjfhwjR14CBckTqwgmc4KwX7F
ajgW7dXUm9rJtYi1uhnKiocUcmNwnbuCJ3KdyXRHBFRlwx12oALrAWV3/Pen0+3U8dOx36cRAfqI
xgJqA0YOP59K1tlETu5Z3bFDk0PRPyvdDMVW+P795/zp9IPIY/MJGw7H/o1U9fPnkHUzYiwdu2PV
uCzGk+cZj/0gMFvbymivXHs7urwvh3//uX86+vO5qEEdPLC0Ljkp/vy5HMmho7WqO8Jmcl9HDfN1
PahK7aUHZHEHUX15gIzAWtyjB/pVvs7PMwLO/pu0xeRUzAvOL/FOFvy3Q/EyFHRPDLc9SifhALL6
wnxE8ddeYcZmtUeCxz/1TnAs2Spv0/ZZ3N8vwP86dsj0/lZmTBgkD/N/7tjd4mf4qVv3jx/4Z7fO
139D0cs80STnwwiQAv2rW+fbvwFQMQzQAWiWCG/5v2a5bfwG5gN855Yiwb820sYfzXL/t00fjIKI
iQ0/TtPrv+jWfYBCkYbDiI7eh7M1BekqfOx+JFJLZ5y5zokXtsNXUKzlQ1Z1xEfZ9kwmuzN8Caxi
3XciX/eGVMnZr6iXg0FXn8Gzdy+2WwxfdErzLyQZmL/oPn186/jtNs0B5k1G8TAJP3Sfgon8PkMG
9gk9SfuKWRZpL8HO142jtkosr5ZDAAsyGrqWJL9/u4t/0VxEJ/NxTXtPj93oxbrnky/1oeOWZGbV
wRTuT0maPNd9YkWTnPLgpgxE68Zu56Dl0P3G5TK5HgFxQf7ZgAvzVWEr++7BTpxj/BvWOcUBuyvd
qTqMlZjKHeWCe+9RPeM2mTznlMh6vDY6q9vbeod/iwhBuop1YEScferbzFw4pXpUtjT5+x7hBKeh
eIJGiGmI6qUPLbot4Vy45kvqN5C8OA2E6+DTPqM4hyxaTQ9ZMzT7drEbNC+jBQYtpUjOItbTIrJy
W4d/JTQ6M94jbh1RRfbas6R4btdchK1SagNNUui01nxctDqJStS5YbGO+B1XDzpmmCZuhiO9yUDp
quUZ3z2nKG0IjGtHFgmdn2X84stkk23rFa4g3cgAIVvwuY6+VS57sircgwrMPNJsUw6hDqLhIZi0
4p7DVG7EBXrVF1zEbkyuuC5inOPBTk7IjcECKai2Oa8SbVCfiWHS9yjLcLWMj7ipMIGOnpxO8Jor
FCdmMz5ArPezyCDNgqBnJth7+rkJxpZkLKmsHLcztJ2drhb2XKFL5B65KYkBCaaQU57NbS00++jM
pqmFle2KUDrOs4cndJc5bnNXNkLth7Q3BT5Y5Mm2GAvahLoy9npRiL0YJeP+ytQOq+lzUCbEY1/q
Oer7eY55U4MTDf76YaVhQy8CU+l5Lfwi9uGpv9LT6I7kt667oOrGI4KMdt2P5oh1xyvQq7L90CmJ
5r4ZDj4h4VcJPJYz+QEcnwtzOpLvwPC/8pzsd7xZM1kgBhbdvPHq38EI02HgMGCFvZM3dRgYKUNe
Zl8OHlxPuEXMu/eJozc9hanMJ8rtIqld+ckQda66sPfIPI4SK+lTTI9JY+DkHMvvDRjiHNW6KA6m
3srvZTnXBsfoDFJ22DGQ0m+GPhD565xXFWiCZrbN22EQyRnipnWqdKuYn7euX3CNK7p9XSnHpigJ
JoVd1+i18a1JpqKKRTD2m6m0Rf8xTqLRdu3mJ6eL1SwMvLzR2GFCXfNPuJ6X5bjMPXW9ljRU4y00
lTQWE32trza0oSostcZpQk7zJLimstSPa59mbAVjcy0y8tHiXrfa16H1rJOBFZ1HXentaeEM+wA0
a1sMM74/oLnmtlgnD7pI2wdo0QM+TWzfbckS5xNB5+gse2dIBtQR9vBlxP+EDjyf+e1V6q1o8xQS
qlZ2L3QROTPN2AXCwJm7Ge8pL/Ju0Cel0XtR0ze9EJN+U+TC0S8BmExwnHAyXgVgRyfutGqlOcRS
HvDNs8guJnM3cm7goKSNQDhyc32qBkvL26iUBAkOB0UacbXG7ATG8oplHVLE2Z9znX+VdNVsnqPF
SO0CZ+Eq5+cGP1gOSgN59+uEM55HR6ygycTqXvrB4Dee27nV9lvEZbHJyLtDjyXhdmkyumZum+OX
HoxC3U85GhG7bXmxctAYt8KpMOA1KdLt2F/m+aRab4T3MI9ZDYRBeEjE+A14djEzYKQ2/Pli94jw
w9VyEpR8g/C+ajM4Y6wGogyiKl0bI24Zb+rhlC0+0pTeky8t2UmXDAJGHftu0YYJwpJTaipE+HJo
vw3G+NlS0j3NQVA4BzpG8n5yoQmgXLWT+eBnm4bf8PMaeU+LMt0mQWhvTFv4gAXkjyuDiSerJJD1
clJQF7LJeXPoqhbhbBH83hJIVZhwMwCdOOrapnd7hRsou568FcvJ2PvVSfV+RyquEsaVpVXjCV0R
oDYeIO0R2gKrwGoFS2wHPccGDpoemTXOgMNsak0cOsvoNcuhkVuOL5O6QsSs42nkpI69VwkL/lBb
w5f/FY7/X/40kFucEv5z4fiQtd9//6fk/KcC8h8/+H/jXpTSHKqoEQn3JYboXwWkxySYWQYJin/M
gf8Y9pq/8ROMCF0sPtSVJkPaP4a9xm8QiPT3SpT//F+UjqiIP9ZHnEogKCErs/m9rI+zwZ4TPTGG
QXvUvIEMsCWDHw8HLN/Riax3uek8y3qebzCe5YxjuucqdRA8SxZD8F1lVIMsjLvBru+DuW7uqkl/
og2S5iCu+2Lf2oyLV0K4T8LwqEcWzdsXi5KhP3iXrsL0ayrjrqBF8xpY4IdldWNp8pCgJYpHAUF9
khQg1Tz56N7zH5M+5Zea6xj1HlL4qWn7UMeZHiqgFZQk61Ub6HeuMaC+FfK1VeAfnFLsFnvBKDXm
P4aqKDH4pgsccv/iWQo5qNeR1tD8CMrmRhrzQ6Kwk9v5tLdNkpoWNLzFcqWn/C1R4D/P8teFKKe4
7dc3Z6R9OxtviBKf+2XYt1VSRWQEWF+S3j7mm31cQonZtcPm59P8izFaz+VcvXr6ShWRygddlDfb
FRhrpk92Wf0oukaLhnQs4JIvkHJqyTAz9TK4LPNjaskHv8F5jLs6PYkqeJNJGRyMzD6m6XJVTmZ7
WismaJD4uTC6zuKVn81sMiMYsI9utjzIzn7OrPLMKv8q+uK1XZ0LPVk6ZK497Gy+kLTzH+243NkV
92qxSJUPOlY9uzyvyPFCxXIdEo1bsDpyocwMKgiNVyzKjCV3eRmMEV3nFsNtvuxSbbuWWf06GfRR
9U33Mkp6eNtndUDAd/DK7+Sg340mtqVsvTL8FLnOrF+huNUiqosfFlqanWPkN2WprkxuzhH/ocsW
wDcEbPaEuzAJq9Gt4jyAWVAi3A3nnEIrC2wA2E4Bpmt9EnafhJDzHmsdWzl6tqjJxBgnbf7aMCbb
VabCJLZezWaKsjIT+aXsvedc6d/83rpFbmkg7jH2izkeV8j2x17Nj/Rbj3nejTyo1jGtuUea7ldR
Oc5jSF1/5ULV2ElsXRjkDIsxHU+CWscx7M3aCrtBfyK24C2wEEbXSjSc/6uz4YHEF9MjrOkfNaz0
SGcEGU+1gkNkZBhFx24PDRAxLl7lyGCAGr1fd6NxL+zlz23fAL61nUvHoXE/bj/H9wwz5fEoWu5z
DtP7CGljDTVDXTpT675iXwxIjc6WWGjJfG+5PHZgbgEl9LYTLZSzR2gV87lvnfk04Fw8qVnTbksm
07t+7erbRutIQ8+q+VwzYopMrbLeRmP4uszCvTZAe9BsVIgf7Rj/e1fEQY2bHgiQfE28Vmghni4O
DYXdN09lkzzVimZcvNoDYIOagwTTm4vdlF+Fhfya0c1OsbnDdM3jblzErrdhZMaCjg/WVSXSs9+O
BYVuf6m07K5p7XYnNVDjGk7CYXIc3HLOK8Nm8dY0zPobrO2AJ8CVeEsRdmvg7uscYI65tMmdMcJS
TRse/7Uw31qDUO2hhwJCfGEE09TYWx4yb36LbSTGY9gnhh4rzue0Ir3pAPUUNFjpPXuae5nMXp6S
WfzQpLiy3fIX+tM/KTzoLKHKg/VhurTwPvaW8sIF1QZo6mjPsCKsCfhe4qsLFNGbNTHcX5yq2Xk+
9AmBpLOhEcSLSs//2Cek9Tw17oLSLuVVjxujPJuVlYUuftpffNLH3gEds+38vvmMdLxP77vXv/XM
pOcBU0i69miO5SvlMM5FluPCQIdqUWi2J/6k7/9tA/+LnsGf+3R8Jp4XZEmblPcjxDC1iJfysRvC
9HEy1NXzIwOqKtIs+yg1p4q271tV65UYWN3+/qOtP3Urtu9LnhKJLzRHSSHlyv/b96UDKFeOoM1x
qIUVF23t3y2cybfl4qpoi/KoB+pNDoqzppznczEPvLdBY2EDXt4yN+FxXa+mlM4wVfMxCGrmUJPY
mb68ki7Lt++aXUShG/ZtAZkV14szP6g6JSYwq2NX2ZfJZ3ZFBGpwcJy2e0kR90R0IpdftJr/4hEC
NkeS/KYtd0zzQ6vZrPKAqavdHDNz2Nst/fZgvatX8au4pHec7c89bcwuBtogYlQxDX+UlwXSIM4c
4sqRvr99An50txg5IlKy7kKIbkU8+OXNmBr1fTUvd96o1/cQC2EErumPniy+91KlKCkgDFNdpZDZ
wkBOj1rgElw6HzKf5R4IJTqINHMPvTLVc+qYy6FOzW6b6OdXky6GB8K6nhRDk/1k5vZ5zP16Jznl
XqG3+JEQWrchW7iLym8PSit+JO365DNrWceBzbuzjtniHLOsyaO0XhP0GOqq9LQqMqf1zls47HOC
MPboKb4Kp1w4UVNj/f2j+RcrDJJAaJSbUg9c8ocbtnpa29ua1RxXabyXE7Adn53OdAm5sI5//1l/
nkOgZASAyd0Cz0Cc0M9vgTCX3KvspTk65fxgD/m5bn+1YL6/SR+eC7yEKK+2f/5ZMYZOoRwrNPpH
kqy6/ZArgFbJ+rat9PlqLQcyLM+laR8DzbwA4sx2XlOdNZV8GYrim49ul4PqLBgsFtYRizCbbMDq
1C31DbzIH6srrR3CnPJYkXjKFNiSHO/X4brK3d3sd5/9kf/sDn56spd8iRg7SpzhjKj6oO/2poDO
Z5EJeZhUR3KNmf9wGh7BPi9vZlWeSwfgD8dbClQDaowDf6hBEBHN+kgunJntbGv9BR/4g81gG19g
wsTNSio5hgPERj/flI02ACisbo5GxUEB4n4e5eAUQlMr+c70MUJ6FkVcLf6lpvmGC0joIVNCgPg8
ywkwPwZo014C/mEoaLTxlOnPsuis2Ne9NSxn95JM2HumxLkgMShiJtQaKCrZxnTlnnRTvq34PnIP
hr1FdRiQwBUJTR3KTH8izgCbVpJ1B6uStJPlQ+q4W6OP5xNgYxIO7iyhE9hFXCfQiPA2PQWdmH+R
0PgXLwl7xvY/zEuc3j5cI5n2TODl3BxBJ8eUOCr0JL+OjRAp6dJf3BEYyX/eh312YZY1xIT+n97J
3rYWy7Sn5ijMAdCkO7SxnxRnwnmPgcH9QVNehuvCAQmwAlj4ggowrW7ckgJwahOXlhlRTbQ6+l3g
YrdHbYFLb/G/DaVxrc3+bRXUQ5QFmyKsaa3Y6oa3ulgfFDCs2ts2Yx6z1CpfE7lVqdLElaTf9FMT
FzD6I8rV3Ux3aj9yS9+Pl6utrBjMkBkFmxJGG/mJTs6AoiZATeuYnRRCifdDEETWNpZj2Z6bST7m
xFnEPkHG0dpz1HNW+SjGVA8XO4AFBMC8NO56LWcqS7VmeFOcN+USb3/Q4BaFKE55ILsJqIUtht32
Gg3KubSeJLhvO0A4pcb7hOit6qmW9KS4QUbqx17H3xaa89wXDq8Y7snrwFFvaHfBAXGBiyq/ycEP
oOGjFLcr+xlq64NEFhtZrXNEZHvWZjq/dd+HIuUFHsfqzKH4UCfsLHk682DydrhyvKFb9DXDG3Mu
DecyEwpmmaCut4MRrfz8IHvRXoGeuVSj/WwirvjFfuz+xYZMrYPTjPEoT9THtOIKYU1v2k59HLzl
DUrHA83WC/UFF8/htd7qr/ejdjsGxn4MqPTe3/kmG/eLHGQI3OYN/7UVl2NT7IIyALIpLA/tSYpv
0PSbXaCm5VgZg8YBrawZNtDi7Zsqfeu1KrjpRJDFK7Kt3biixWlYy6PVsy6mxhpTjMvTbFFuwQED
tabnU6RS4CeVT2WdcjBkP8yslhuSUmZ7xfQ4zqygEGoehM+RNJiqm3maHmyHWXtbbaFIorTiXq5X
iJ4eaYAjuTW0FS7H8uYOa7cX8CI8TgfHMncvoDWRaY/To4UgdqvmR++P/fV/o9lfj2YDquD/3GG7
LavXrK1ff+qubcr9f5kpAvs3G+QIs1a8RxwXtsTOf3mZNpsTVHuH2JbNlMT/9c/+2ruXabM5MBqk
ifZHb82yfkO8DtrWNe33s9R/NZrFrfTzGm3oeDE4LRGFg6jC+pO9Qczl1rIx+rM9aiBO7Go/ZvO4
R7Dj3ztM2toTZG+woyPOIzxGwp20z9noFHiP3jVqihb7iiq2DvLkoNFKE4/T0lcwBoO8uBvdRnyl
Nea9OKvbnDMjra5GWZhxsGm6ej3P67NJU3jvlsEcj3PRXBddr7UvTda1TFWmbj3Ui3Hg2DFHKfH0
3X6DQAcvM2ox/+jrWUrjrF/c51liR75bTIcIw5age3rceLEsCqEmCtLOZ/IzatnzJKoBy69oy3Tf
DVPpXo+Ono3pXiNnz47oo4PIDmuZ+5a8VBliCW/v99XaXVoU2wxQFH3+iAY3gLvjOLiWQIfV9rpW
nxvMYn5F+ySB0hAjaa6Ti2+uyB+hOnM9e9hV9ST7KGGRk/EEg8eISEw29Dcpq0GuO6DUECXDshkc
/FVNAXswqiexaoD9pgaVeuMTkx6pMbCRv2T+2tsG3OTOXqPSnekERIJuReaVoV9M7Vp8XxMCLx3o
TXW6OPGctrmNKAsa1cEEES4uXj1uzdJG3OmFn2CU1axQzjb6KFDVp0zT5kNKDf2ppOcBpHvQ2akR
1t4blXT2btAtr15XlDtZTVW0lEsW57Du9mC7ymsBDOPQ0ng9te04Ee83wwnsMZPTLq2mkz+TNzhl
5b6uG/qIbpbeOmbQRHNWkdcK4ia2RyaChZtCOViD5F7Usv6SNNrYhWVS+eGKWum2KtzPJUHh91ba
D3cym737qivnl6z2VZwGRnIWXabueR7a/TK3ObMnldzRoVq+0OvRzAjFIsNEz0xiEgZhugdl8pR1
yjrSxdFuKafVGCL8CfazJ6zrhISlA6zXfGXrFuXy1PU+Urikcj/3rtF8GgDKG2GdZBA1naK3FLWL
8FREi289NdR6gAHHod5NUGhOkn3zIKsyfUK9bl0RhbNpJTtHPtqBMTB1J2+agCTITz8MaTNqtrwV
wlPaNs2uNNs1XLBH3qGY8E5COo9F78VDMdkWRY/yrg10YyltSMSRYSKm+XZKU/PKUIoWjM2IeSwW
7vVUDeKemXjzJAbVHObE676B7vxi9GKOkKb7Z+50vVs6ywYk2fk3K6Ep94k7ZGcY5+IxNaz1ebLW
ut4HUplvRSv0K20ljRbpreWdZaUCCNLd7zMR4EfD0XvgliXFdOIVtPH96VkHwfxlYYT5hUZj7kRO
75dfevyTsaQNgIJ6FAf08uYu8OS4J6vnSraFG9V+Xh0Kem63TdA4ZwC5ATyKpSy6kJ/Vbo0ip7J0
MEQyaNfzuyYp1FlpHdNcEJHkGhrUjJnjI7XOUfTFttYvu1ZOXSQT6GpcF5AdXpVFqaZHnTPIc6sH
TYxUxXyykerdjpr4nK/iU9Fp3nf4sCWjwmBDhzkS71tkdmvxiI3bvqoxKFyj/APIUAwJ8IL0FNiD
d7NIgTaxnYZPa+VXHCb09s2dgFF1cm3vrCRYv/Wypd9Axgc0+Vp2V2mR2p/TjLan21ebtb/ul3hd
A6C0pjG9jA5ktRbmdVLWerSWhrEyIRfnKe/S18HK8t8ryTB6mHviAxO5c1yp4myerGeT2fnRAmHs
h0rK5dpUGKJAoaKQGEeasGFpZyBGeqXtBfNLtOa6396XxQByAdg5/enNVjIPeUOpmuQ69JlaFupo
bvaVFtCmH9E4sj7NY+J/K2WNkG7KJyS6fkVzO0lo/NtaAoJ4bpzXyaGSDNxEuEwSDda5SbfUXWo0
qLURVAyhKW1QYuCSHhdDGy4kQqAPSSdLxgYkVxEOeXaiMTUz41kM/1ozzPYy5EPJI+q00airN0rn
5sFAqHpKtQQDOeC2KC2S4eQgez2M9GyvKf3pXWMMe7Nb4fxoNft73vXmNR3wYaT3jCwGHfauZ+jC
S66VN1Jl/k1gleV1prc0e4v1LcPmAKiPIamt1OdWF5+AhumRb4gsahJm9PnkZvsc8dZBz1c4FYZo
OYSamRXZgxzoXmaXqpzTvT3lSSwaYWCwdexDkTr6nvf9rVgb/6E3kalmjGIfUzTrVL2iO8uirHcC
ZWR147R0lp2hmW/aRk+PGtEj+DFqdwTra7T3PLk1atpA3uVLK773aiDy0oShT9lj+0+pm9hnfsMl
NiWJchD80WNUpVPf1Ynm0OtfaHHC4It0tFrxMuj5tSZSL3QbGNjjpKbYntT4Ygq4+ZVPN3r2yq/j
YHwr+q6MVrbHa0KKUsBxg8ygbfQMb4a2jAHkmtFiqeGHQdN2x3xm+lToLu1xWyKETNEW4QfxEfxq
yad8NoYL8qrxIAOr57fIxe2cFpaxK9YAJ41t1j5mpEw7gakXORh2p5HfhG5XX3slp30q/fI7YRcG
Sa+4bVj2vmZ+9bso8+GE88aLdCIe497hT2ROBOFCz/E456N+0ovKjufcMPdMJI3rtdOKt6DwHdbO
TDuMTqOF9pBU98VYWWdzgKLcjQUQewqS3US+1dGCUbz3FJUXUazOoTSz+SoH0M97pIDXjoamxcyl
Rnps7byzGIG+jQ50DX73x3xKjYjAOPcoZwuRukOEAa6jBjkxMs3A3LeG89br3f00IdBvIEiix1gP
LNEaMRDaM21GqDiZm+/zckMHV7q7K/X2wqHy3tOxCgz9/2PvzJYjN7It+yv1A5A5ZuA1EBODY5BM
MpkvMCaZicEBuGMefqef+qG/on6sFyiprjKrSnXVb212TWaSLCUyIhCA+/Fz9l6b/Oiy34hSjqsq
5z4wGMDlagGM0+hgU9NigLJbWczQ8CItBXxfhwlpaRj3EIHHQ+H14ZF0h4Rub3k2ZHU3k0DC3Iek
30UZVeQVM3PZ3tyCGC0OeGTUtlugOjqJCjZu2puHarARwBu+fUucu7VhbfcfsY9lR7IuiadwzW91
7Bk7SIS0B8q+3FiZdtnIZMp+YPfnERzGW1aSWEeDEJxyC1hpGqqzR/uAzXhhcun2aN5C3V9MJY5Q
KI3MfLIlOJUwaIvM/eLE/qePA8L/nKX+w1kKKM3atvv3Z6nHb9Nr+8eD1G8/8ZtMIbR/gbxgAV0J
4eL6aKT/cJCChWevrmkUpriXV8LJ7wcpD+s5oXI+bBzmQYxp/nGYstxfIO/SO3RWetmH7uEviBVM
1LE/naYouRz0E9TQpuDsZq2zmz/MR0RHyVwrhU0PYd7zYDj+pi3mt2CyipvFNCh/DLMlv0DJe38M
rlsMeJ+9Ia8ftDIeahrxp35mnFIH/nLtqN64mGPbiw+DytO7vqqNV7ToahN6StRHJyCweoOoNWnv
Kt+dbaBJmbRIZ6kK079YTLArN0yZhfrUFsjQMNTKRdkHLTutrykvhQ/RYRhJHNlw+uoAa8WxzJ39
siQCepAem6b+VARVR9npV2VhntJw8kDscsLpSGwVDoj6wrH0qXOSrMAOC3BWEHdjzTi2MzpxJnkn
MxXTnLS4nhdGlCyNTjwFB3o9s3vRZ8oln4hsEz9/jGfDwNhsgpCrtzgY1WtOaNF74hG0u12sdmpr
iKFKDAgMWj8TDxTQEHc73kJ7ICTCuoSDs7RR74XpZZybnBjHDpncfkAQOewWxeBqG6j8WCYMjiYQ
jlh+Krs75gYBtCPYgpd5wBsT2EkK5zd7SFAK8mX1+XVtVeqYW+NTrjjV5JxgNzC1kyO0daSXdZmk
z9mUjckOivgFXqpr5TSXKYeL5zYpq4hyEovGxFm1GiBzDYn31k3xiO1rfFlyl6E0sj052RfJJJ+m
oas2c2jmpyBwvgKqbHaE/PQPcD8gjCxGeei5pEw61Mb19XjAUckRlcQCDvn3w5I9eYX1XYEXviS8
gJ6yTG4WlGccJLsXVbanclDVUXaoC/3M3k5LaW3ambpaa2HuGwQPaUIKBfEeT1oY2bZvDLWT5fCN
hd67Lr0lvhuhZG3Y70kH7dfWtU1Gx9zLgzM45mZahlsrt73tgLkxSijgIgdC8RWxVc110I3WjsBc
ccEZPdtX0+JuMKKkEfCu4Csl4XAoBzf7GuAtPU3NPO80PLh74L8Ox+HkG7JPdesa3YPbZdNDVc7F
ATxCxuams2MlOV/1mfA2SC9d4k/cft8FrnPBupDum8YK90npOpGbGuFh8MZvypXlRZeiluEEiDUv
6bOKjNzsq2Jbxi9XlcRxUT+EogTJpuxyQyLrHLmLgcERcP6O8jPbBNb0aLqV2DSFfCJE/oL4DuzX
LW1dcPPP7hyLjS0hyqc1giEDXcl3mxr3S79AaCa3JZejA193qMmj6Wchr8iO6C89HH84mpugpiez
GEhePKaohLyZkJrIR0RImg/LHGHBNI6WFP39bA7YKwtH6ju8M2XFuB+diGYgv6fzGOxiH110ZOJX
e2y9sqMQNpfkkOXKooOdkKqBmIZX48bigEbD/K0vakx08TDcMbk38fZyW4AOK1DcTtP8Tl68ELvE
d+YTWsuKCfg4j1TP3FpTZMyeAATGu12V4mP33azrMSN6JV6TVPo+/T7nbcizNmKB3zii1uMNE4T2
pYXhNACxdlKcAEMpLtMqLFFBBZoa17AO2H/5ZJIm6kxaILl6rBIT/XolEqoAe+iZPS6rTaW2d5yh
8BAm+I+tYPk84aB48jM93RS58coj9WwtBNBUhVRYtrpTZ9TODSFMctsUkAMqI3uP26DZZpbOnsom
p4xHjZ9d0/YeOOSjGt4yPaKtX8afOI5Jygk4rVfaKdTJDOmg+TbBbxy+7hG3GQ84uvxXC9fjNpEh
filYZTnSqZTHmJOztYtVNe3nYhbXXkyiRxd3ayZu192QGqZQhWQo6w0xH0iCoIftxN65XAZ7Dy8R
enlNRp1fDHc0rLJdNgNnNAVRNPFa39TBEmwY0ldnFJkvVU/f3xnK8I2ZzNmfHOokMh+Gox10n72P
KkoIY2fZw4VTmAFtLIK+N52pO2a+WF1zozMuZxTn2OWo2yoB/wTzPTJcDHiUfybrQTDfZJTUt4sh
BqKaQpL15h7Pb0UBN7X41wbf+oAAJAdUUNNGjBaUgTzvN9psDnAYGFvaHWF6rFqMOuGZ0m2NBEbt
i046xFuMjbuBP3HfB4u1kQHxZWotevlsIdKn6UB6SniBIzuOEJ4LDAZh+TavBbRYTXb9WlTrVq6Z
DGuljcaifaRZGW6xLMxbMpXCLeyEC1jhNBcN/X2q/U9YzNVuYbK+F60m720GFW84qHfSakr3PRKo
kyHr90Eu10UXk4Y1Efu9jG4dFZZf3TLnFRyr+WIrMef7cT08LOsxwlgPFLXGUEGjMsNjiwHVCPjM
vSSdySol613tfVnWg0m1HlFS2X2xFBl/ro7jjQknDTwAomM95+YV9wDwhfWEM0r5Hd1wuJ/08gXn
FmLzj7NQPrvxdazM2MLLwdIvw+RrqaFECgzdd7G04ihdj1OjEwxs7hZtC5EgWna/67D+5nSE6hQu
BcMwOc8lWnZQ7y1m8IBftTQ0DjXHve9N7zA4a9EyroBW2Bqc7ZRb5OfQUvpCfJz6JBrCkcNgX8Zi
y2JK/qHKhmfSbNgwOvuBCDa6gQlM8XxCqNh7WfEVV4WF84MzZ++U3j4ffHBvwLb2DKnKK8ad466b
Fyca7Plrm5I/MtBB34wh72FMJdHVYR08AR9Y7qTdKi7ogh16k/r9VHHBNG9/6GT+wmMvu+vV1/xY
+y4/a4v5Ab/MBWT2MWIYlJx7UrXu3C7OX/wcvq3njRGdlxvHUu0RfkRiowvLNeIcwr02aZY6n0JX
gthykZvPXbAj4sazorr1CXDqh5E2ztpRyLwBP06irHcwigTMzHzP62Fc3Q7mQjTWMvlHf3KDL6Ns
xQty/Ldcx93tImyDlIEhHY657mw8qd6ALZpIKFZW3Q2cpGZ0eEMIvcF1uSNEeV9Dub5Hm9SKiFXT
oMSwtBW5ZKJ8bxs7gLHa5gnfKZIntZnxZRxgirs8MhWqkGPThvDu6eB42zmxH9BS9iT4CKIDRf65
hbnzFfL7qRjTeEEklCZRndjvOOHdhwpm0RvNN9rYC3AeuTGyfrrQH50uQhnzfjuBknwTa09Mf3TH
1j5ZvHbM8AcXB0Ig7pgkXMao832Mt5aajgzGcm5nb/DfwZSC4LBaH3eumz27unGuzT5zt7SPi52b
MZ3TSi/4OGofLHVnq/vGdposmrkUN5O0AmZ4MQlqOGB6jq1N0JXbYWrpM64dx8RscsLQ6URimrN2
mveFEMMzDjkq/PLAdD17ZjWTz2xx/edinMSDzLv4KHI/uxDuSMUb196prgaIsxlaHbmZERU/JVaG
bGwwZvwwS9qcEHXwQKQCrb7OCrKA1n5sWk6k2kxOpbH8JgKkGs1bUqG6ZxEs/Tum+uEYtCq8VHne
3TpEG31StttInj+Vd1sb27QsXZrMVFeoC5oOQAHHh3akjcsKG3FO6sMtsEwbTUKh52GX5TwPl2Hg
lOUuWLvcYxws3udErh3wIZjYWQPimHkQG/rkc+Ph4XKk4914GP9fBn/0CEf1+4diqaC8MFIwrotq
yl7i0q32TRyUzrZcpuKCfjjUhSBPiDRyiPLCIUCzX8RTfAZHVx2nkuUVFfgDHraKIqzuv1br2MBI
feSk3ZJcNh+DhY8ZA9lb5SOzXwQqYg1lW4cR+TqWmMsu3aqkLiJtLEW7cRvt7sd1nAFNomm27kKy
Zc7sdzfkZn9VVktP6yivjsBpkjsLBMp8H/h5o26nBFIkONxJ1J6MyBe3KBZKnYbzaoLoLQs0H+Vm
tpL6pF+PzoP6jeLXzyrwm/ZIUmkZbuADwvwrJgcMdQsKjzFT1WztNmUdRdJHnAMDpmOXeu6zheMD
2emYaP/YSJ7Fr5C04q0w8ji5yoY14YJbuMmR0pGj5VmELESSZARWn65RV8y+9LHHKHc/1R1nARxN
h8X10u3QzcapHht90XBPbvvOzq40xNootnr/e9ko501UEvpGk2EwO0ylfmxlGGcvOAP6qMTHdN3x
PKJCW5Y1KyIIvikCJo4eoQ/GxuxSI6qzxn9a8lHsMqLYnF3YFnLfWu3yKiisL0cYUZuC87HyNbRr
fu1pserurHWmP6eTU96Po+mSh5CNkVU6euumJv45My3tXSLp0yuBaVKQl3aYJPZFUiXVjUOa1paZ
rPOppYrcddMURthx8l3CXkdxTrd/sppu1xf+haGrYas4uN93SRbuGymsV9ch2auUjd7Ekh58oWh3
+ZlKD1liD9tGrSiQrPT4ett0/FqEDMroyN/aUxq+i4r2I++EwaSwcEdZ87E2i5pSqk+ukBAH8B+Q
qBKV59V7HU7ujgxRzjfclGLD4AJVdlySgV2wjceTIb+01PQbFfrl0chim04hO0k1elWAuqtrwUca
M509296rmOjiKvSN285e5ns9psd+ksX1JPsK/01lN1TgRrEr5jT9prXnXMdxlrHQ1skxVrgRZcvC
3+s8mou0iLBo0kVGMM6mM87ntBPhzTAl+IdIJjlKL3N3ZF+wYLZKnTJh3gUBrqS2BSEHoYKZg1+R
/aoIMaSwq4MbadQN0WcEyppF7GzyIrRfGNL5GyySgDlgv5Yvhm5fmBxJRMzBwYH6Jcg0Gd7FxMYa
4KC4mEuMcyYHTyL0gGIh/EnW2aNN98FPMMwuxSv4wXQ38G1tYCx8hqV3mSYA3pYal2DxmaCx9X7r
hdr1XYUZcbLtnRfQykTzGZ9Q7ruvkjHhpkyEF1EzmyIywFLD8Gd60ifOVF/R4K+4W1r/YAoipK3G
ya6KJJF39B+gPvcOs+jdgGn4pu2ot4GOWdt6bf9MQasvwroudpjZQNrmgfg2VhzR8i4fjnA1++1o
1BYNY5+OgG7eunTqTn6Jl03gmz1hwNmm6axh/nhgQNC2nXBxDudFEq6WZPVXzmuUYnOFAMdZctJO
e00acIIO95npC47XYby2SZJ5opR6zMhniPym8y9Tz4YUPy0UjirFK7zUjLp7o9lWQ/8lNMn6NmeC
bHPrqTJY8vLBAfvkgTkDExY8pxOwDbtuACmJYED0GbuPi4Ip7C7Suqzm9CozqpdO++2ROLqHxjO/
26yk+3GmOqoSjd9TWcDOzOLCHirnvWWMsxUJCmNtlE8T1vbvWpfGsk+qwGMwx4gsguDXY0D2yvtg
7oiBVUkOSEwH8ZdB9IQQTMOAeD+cx/uaQZiiqx/HtJ1Iktq7LZpGiv/S5Iwz0XXv7fCeTC3U9Np2
lcfHi31I+E3aGTwJ5c4TsjlZxOKMC0GYHHXiLV+V9q8lsqvbwXNoEpjSWH2tMjM3nsXUFRUlWqId
oVT6BuNVcMG/8J9kFXy3EuveyRWLR5DBR9NCnmaXzRWr8FssdV8fiE8iIcbrmdb7IF3cYjotmS95
1M2nhi0J7x5z8N5ae4G6SrBB9D5IFm9lUHVUeRkjJSSETpS0FkuCNzWAuXLVH/2h/pIEywnJsYhA
eIgLmRjXcdhS6xSwS5gqnbSJ/oMULH/nS684aZf2H63+Nqoo9RmdoESNnZooq+EM6+ldlBl3fDy7
CKiqc+2soUzl7F9UDjNR3+jSA2cXGohLadyOlvOcmU572cWG3o6Nh164sKtDSjz4LlOlCfmCw1nj
9i2gy0TQuejURkj3XaNxPZNcRhsuZv6RqvmLTEw6Zx3JfL6E5pJ39tfYHcyHMXAlUnEGrGjL1fiN
ENrhgbWPWYXn4uYVdX9qappRgkhjAied66IJiK61s8zaNULKY+hV1wRat1G82A5mi2wMyeNFg+2v
Mb7yhHM5MiHF7CVhrK8tcbYvq7i7XI2OyxtDnHiKzFkar8orm1tfFMYRPnnbMML3p2Mg8+bKlxyR
cEyQTIrp+ESIZbKzy3n+Sp3Fo5Xo8jXLzeBWjXZ8jfCwfzMy73vSMNeHYme0p5o29HmZHCIZMn+s
Ip2J8VMwuf2dZaXOcrNKtaHc+aU60AUlLT7sbL1Oi729qTLTJ2Yrm7bayvAeZ8usma2jSHPAlt+Y
WeMOkctmcMzi4XFO3E9UCO5DHScKS//cHXkO5p3XtCaHq+BpDIiPw5VvPSSi0FGb2reB2cav5YS5
KC/jIAKibmXbYgXdXI4WRc1VQWTypu6G9JIaopv2idcoHGyZ15OCyPqz8Tqh80MSo1GlSQQ+f6QX
Rk1DFuSm4nBDeTcqTYqyp5qnRjv1ZV0HAZNn5YcYbgU9vlnn2IRYFwAlTqF9M2ag2gd+gbcNiLd6
7lFYb3iMY5pGNKhTzAlze233ur/y1/F8JPTITLGuMiZ7WjdbNqxw0wHromKaERSTMA5BqOnWSohV
hsAZz//iNGnAo93n3VEHKbwhY6opWgOHIVxCDDJuBXt6cHvd0XwSUuN8mgGBYXYKn0hzTt7dlEH/
tkpiIqfoqc33s0RTHdk8aLulXse3fsvBeyJiFTSUKPV2sPX3kfJ6x4jgPBuU9UvrQZ2SXrd1dT8e
kiyuz1MyWM95TgWO25oFe2lc866tlZltinoI7ltsclS8TaLuCtQ1zwYuw5Od1vRlSAoMrpvZ6J4B
L4obAUP9YGmkxhxeW/vc4pC5D42Y40tjxuGlYaTW17nI5Klrg+HBslbVK+QjnlJVsaxuSjdgakis
Gooht815KEfsdtt+pCu4sRsEvTd0+OHwwVizC/w01uzuO290+abLfBd3TZJvJ9neLUmLNdybtbVD
RTM9isVPTjmRvlFVpPP3QpfmS2y2FGqL16GhpMGEeDsE7pnkWf3ce+D4R4NdN1EOmxm31JbDTrYT
SZsftAEKDBJXednEk38xjKLb6daTV9qsYI1JrAhXCg3zJ8gLHebyCWYSBAsn8honZjnpjLOWtb5B
Ox8cS7Rvu3ZY9AFDoRPZmmQyCKcoawOsHp/p3hpsYqN+FNR3V42qx33fUf3TzvTp0hjpPbGmQxSE
yUDTXuVkjbXldd+FbwRDmzsWJ9QyqdttjXkxr8OBRwMWA5bH2r5QqRncofKD1zi7A7pmH407WiY0
Vpw6eirGiH5zcyIqtr9m4C2vyJX6WgWTuRti/Et5QJbvXKaRRaAQxq2ctqIZl/TKmvkJnVe89xsz
3WlrsXcGN/ohHXQbDc1sXchW0bNRspotGm3LNrUnc+uZ5EUTi0AtK5bmJcNLEXFUWI5zM2E78M22
vwt8RR/YDItiS+b3UNxPZP5C6WWzyV2pSPwhk/fK8Ovt6DK+ocdqUmmodG9K9OQhgEiXDPYdC9q5
taf5duwq+sCDfApb67OdsFi7RrXLUIhv6ZS8hhV6E4SO2XaEgwYhshBb0IJqb5G6fRwdKF1JDioV
wACodxfFLlq4hBg/dDX2psjrZ93W+Z2X9MfYsI4UVt1hgOLxxZgYg1iM28FNib1YqJAnlOAHDVhg
Q7bdaxnm9Xns6zPu+YLQdBWwtZvrQTAtjFsSKOYoFlZ6UVfCusI+9+4Yfn+trKrZNKz/uAoXtNoO
7spudHvAoNPVoPWE/7b+H5P9t/+WyR4B7p9KgO++8bzPxfBaZT/KgH/9wd9N9s4vYFYDCDEBGzsT
aqS4v8mAPwBOobnGt3yAmFZjxn/Z7PkjyjHxu3r4H9NrGxK76dLCNAPsHHgrnb9itbc+bJE/WI58
x7FtVi1iQkxKUqbrfxxeswy1S6nFDPR5dSf0a51A7Tkico8nTL2YXkwbpW/WlPux8+pwQ03TXCDE
4c5eauIOopR865C+Zle4OJxd+j+gw3osgG/c7/Ht6Hk4MzhRbdlbJnOzQCZllmK0Lfzj2dkuzC5R
8NktaByfoqTDwA2LjDjjdDmsQi50inNzmmHq3QCvEog6luVTbBk2+OHCT3dNSNWwQ65dPySymQjs
wq8UbJkC+K8LU8kKeKdKgYlAQsDxrUPs9v0U4/WpjhmB1t8M3FFv42Jk1xM/89mdFS1JJgHOVVoW
MWNfHxbKhjwygi97N7F2yoCzAy27uByIk73l1NldD2NrHMw4X3hyUcRsVDcQPY8Zfs8ZlUXc5aJE
E9IjNgCv3RSIpycKeQaFQ+Han4KGy2waPk37fiUoVqwquwpq+9Gy6mRnhVx5JyMgaVzC8q4zbI+9
cSnPYinUXQ7O6jaNA4eOqJDVCdm3hvW5QFMaGRRjNRNd1ATldeWbNBFn36NTRkdpyaPKFc9Qn7qr
XjmfWzchbqltKw5NTRwWW8vIE5B/fSAPVdPbT1MhSb3v7eBQ6iSfomGJYzQLkkXaFuiWVbVcu+7Q
3lOhBfnO+4ASrnjCdgUVOhAL/eGuXAGG7ejULK/izuFUr6J2BR0yWu1fVhHrp6a0p1viwVlzoSMa
bdBF7gcwMQWdaK8QxXDFKYY6r85kxTrXVNbPgJ3pdq74xXkFMVYrkpGpVb3zDCwkI7xGocyOqPE8
v497YI79inWMV8AjBJiDzIHelM6IsI4+wTb+gEKGKx8yD2N3T16o/B6O4xvFjgFEYsVKpithkpsc
vMlKnWyZDW4WCsadGbjjlv6Es/Uq96y42yiHadKuBMtyZVnCmP68lBk5RSvjMgXItnFX7iUVnRsl
PfZ0k9QeSA7wMR3fJ2ZuZWa6BSKOeeVo+kFLX35lazbmNEQFBeiNPdTcNx8QzmnlcWpIQPAo2EHz
D1wnyDEALyvDkzrWRZGQOZA9PaecE/MTR5Ap29MsHFdOFcHtGN7zX+mg46+s0NkA401dJ93xwaXU
RDXh1jI1n0yHe2En3Dy79NCXnLsgjdPnyVmok3szL+x9Fa6s8MLjABGYZK6HwWxBf9NKsIuatLmb
GCbADqY5tiaq9iq/GNfwFHpw9BA3Uy4Wpzo0ymiGhyHLnPGh+5USlXwgo6QthvxFyq4hVokKocK6
l7qYVJE4hDStW4ZwW26zhHhIE7MZNAUz4/sxVAkzE/iD2E0UUAkFTjbx8YNx9olTzqsg2OEe6mSC
7TpwXghQY0Tuy9CUHmDnJUS5UvQke1G1wpyH8iU7m394sbzIwaTioEgFOO7HSvbwAUQNeI/Da4Py
3IJ1sPsfgdkfduq3fxfTCv/4z+RlD3//X+pvj6r8+//+Gwmsf7tr/v5/qrdMf/uj4uzjV/y6Y/u/
OJ61Ym88QQg7u/M/NmwUZR6e7Q8fJbslOsd/7NcmmzxuH3IebOpAi237H/s1yasCjywZECH7P+s1
zuG/RMf5KYDMt8WKxfHctZYIsAOFP5me0V4BC6l7srucKBw7ZqvV0k7R6NhHUWTNtWRrZFiNw5X8
44IJps+G62zsJbVPLCdDsS2lX34SU1LfuTEdjqhL5uXLXA+kH4agxB3sh9bmD9f8X/ALnB8tR7xr
lMUB+jhEcvzd/Dl9QzoKvLT/MriaDlHM6eUuzZI5jzrZ5mfsmijzAySazsoUicomTm6LwKu/B5wj
r+3Cdk42T/GTwbTjtpg8v4sShCaXk6QrQcNpGF8GQM+PfNHC2QGxm3edyEB9cBGNDVM84w1h9PhN
ZIO+H6tp2ru9PXzNnSG7NpLY3zFHdbxN0xDuNCtrD90HEj7nFPSqPsQyksCTpf3uwvKj6aLcK7sw
XPrdraGiP79QP2JocRV/5Jqa2IagU4JZQjr5x3qsQ+dY+Ot18pne0XtP+5qsG0YyO8snrts0aWn9
9XXjvxeH9P9bKBlkhfU+/PfS0+fXNiWdufsx9/m3H/utgqco/gXnNON8Fw4G81C+sd+NfJbzi2+j
QEV+yvf0e/FOUhnrAwsEP4QnfQWz/s7Icn/hi6VuJ7eZutvk3f0F6el6K/xX6e6QqASFK1zxrutz
hY/wx1tlUUtNBdMjChqKcomqbOrPON06D0NH3X75w4X5Fw/w+st+ejH8givtJGQZtH522ifutNba
nXNOjVm/VI6yHuduCJ/wU3OI9iwBloNwo9dwyJv/QF74ly9tg4Za84k8LuqPnzMzpDl1zAjPSzjx
0iHWrN0wjyQu+L1nPtq0LJAzigZvCVArCo0//+Q/+ufXy4yy14IwAcaTL+7nl7fsLKlCqphzgeUD
tY4xgL4WXb/oU6bWl5vKILj689e0flwuf3tRbhUHTYFHtAQbyh+XgUpDnkzQ859B9VuPFQETFxY6
zHpPGjexKB2zSCcDqUiB1TftAXZ19+5pwiEKvCR2VAM9PGjOHdOxxZsR75YFpL+H6Gl1Ig7CvBx0
zHg+Q5FfbMiHKGlJo4u1/9Jq9uvH8PA+cSYGq23/nJgXjIHdT35qnc2eTqfsoZ1MRS+nPQme5iMY
LcUSTpbGn1+9H2E5v71qyOOBJpIXDn+6YTwDkfPkNuY5X0MbmLFmqDSq9LvIJ1qla6iV62jzBhUW
Qt4P1Pmfv/4/P5i+bQZMs8hH5b75+VmB4ljJWk4mhoM1b2Z9YBjW4GcaavPmz1/qJ9zCx2el8ODJ
CkgmBSfz0yIQz35XCdGbZycLiQ2iIy/3mFOwUMW23b5P0nFeB+GtT6coy0j7Iw+LkfsQDSRz+j9/
N//qg687PewH37X/6a61HEOFtYjFue9qHhIHl6S6ol8uBkCwMvx/eEh8lj2eS/7Caf1T78LUObmH
9mCdyUQItowciUlxVkz5R1wU8k2H0WKrGBJk3OUh8Qs35RBOjM5y0wBtki/q0vCIY0kQVCb4YKzg
qpNDuPsImUpJlR35rTlPGa3raTyFVPPF/s8v2QcF68eF1fdBeDsCmwT87Z8ZNnmRxH2A9PscxzlJ
W4tP2sXHfTN1pX5pGmhJRTCy7s1cwI/wC4wqsIDaOayPoF1ga2bSIb9jGRcmqGYs2vePSKk/f5//
YhVcvRf0V+CEOe7P0CuDTv6AL8w8u1B3aLysl9nUcOFNQd4NGR3/6c5ed9AfdhxOkNzV7Lkg+TF4
/PyKZZdYuZBzex4JKbl0u9J9jRFO8Deb6JMPg2Bje6SMxFkMKJ8jYFptcDKGDxnFm97Y1dy924rY
K46P2UEYPASZ7bBwrvfExyVq2TU8Dn2wHdrBV5cf8X4GwRAXFs3tm2Xu1X/go/AJfv5YfBK+Z1pu
Di23f2q4LYEM/Tqbk7PiLomwUy/NNveN/La2C6ZsFZXoGOX+gHrLIhbdi7IBc/E+TBP0AMCBbBHN
kw4jK7fQtpadvx+WxOiOqdfiaapMIms3RuwiwsMYgZhVpKNBmESZdFvhKwVSOpnXlA2ycNstcHme
jLwd+x1bAJnfCFBxLga6OmNXTi+DtsyvcNKpmyGPabsHGMlQ7FoFTrLZl0Ce5+JNyNbc4j1gxmNh
eta8vyF9n8FWeKduTqtt1rF/n0TolgCg7VzfgVonCA3dDHAwzHCklfggbvEJ+oZ+6quCZCs79v2H
EJ6OgOKRSGpza6iJ/3GThk6/RzpY5HVW8BVOB4qEqmw7eVxAGeJU6XunubDIMDEu4sB0rqykp5Wg
h/gkON09zONgolzEEN+cwUSZiFLcrnJpYFqSowekZn3nEyOMbCV00ngb5GSWJWnPtiu5R3xcDwlQ
YdwuNZyOZEdpEO58s1t4d8p1X5G4UyZUAasNJSAL8aDZBdps5sdmvyWHJraZkUJzKxDe0B/xr1B5
yJ6d2WRmo9Es9cLXJzsBtnjt2aq+MiY42/tkVmXK0DWbggu8N+kN2XbdW4AFAo0+PUMMpXB3YZYm
N43lQAOHVqhqbC+jEMtnsw3gbiLgA0EcMKnrlGKKXLcHSBHxnimO+lKGrftZ2YZLFJFO37lRpm9J
H+fdZkmTait6vp4ojTtaMYl2gZP4Q8SNVQqb5DIOVUjOIRFvoB2+OzU6msnNEv1ouEEmL4cqaKVz
qirwPY/+EGOt5gaAJ+pvSw6oAAK72fHXoTLtrdjinyh7LQA30skMMJPZjL0AfLI0Q/3ZSAfP5u3K
nInJXM9lsCfEkuJnobmFfpYrXa3AT5EEFEOs4M5rHYy+vUPBq2dEPnHxiZAwvrE57tgU5hmk9eCv
GUsMkUjYmrkrOZCabKZOVfM7UCyRTdC0fLOeufCl4qEwIiGaYDuGI7dXRfL4aysHluzMQSvsBxg4
l5lcO86dgN4zQb2Ku57VqCST7yNVc7Ss9r0lk+vC68nzMRzWId8pQ0J+oFZuap7QgNa7za+fa5c3
x4mDGETSqZ96D5yenEt1KStpPdag8vifVBFedd3A+sxyhlK8cELo46bZ8SfJgpwKyg2FDw0M/mDx
majtA5eL01js1Bv8qvwfTWrmN8yUWWLo5QdXyUcYn6+me8v12NQzgxX1Y42khguuYpdN1M/rBjFZ
0L7X4XopwzVnsG37FRS+vtsSFVyOWMiZ7hRlp0UXPZvvIGPzr7JASnNbobsDGEskJNRKbOUOleFs
jeYjIuhwB2F6vu8zjht2kVugcazpDps5iVIfSWyzxbU3y5kPxSPJK8l0aN85pk/3oI/ad4aSCA8S
fLsXQg4kLq4OdKAt7btes6XqMKlfME9T/U5ZO99/FAqLrEmY+shksSbq+7wt+Gpr3sxkBfk7ycc+
12JNYlMEqN7glEXPqWJx02IJUlfcRnx31vpuAQKz8bSqOQJan+5FLijCFdD2nWtK/YJHit18lhYx
l7EVUqUzkCEKSQE9vSCAhneOl40KSqlxnq5qo0E291HgoHgKCYDOu//L3pk0yW1k2fqvlL09aJiH
Z/1qERGIIec5SW5gySTpmAcHHIDj178PSapFsktSqTe9abMqmSgyGREIwP36ved85/O3w89bQovO
ozUPytMuknrcCcTO0fd1Lyfay4wzPBfQv0PMFtsOb7C155zehlFPeczYPPkEoJQXr98eISvx8nk/
znItg9h5hp2cbkN3Ivsx6vmOWtz7GID6zxGOLxnXrsfa1qxHFQj82cHSuPVZBsjB5Ju+qnsnOPFx
mnOk5/4d6nEMD0Za8m4xusjjNLHj4lCjLsfKeGUiF8e/AN5XxvlIueqGuVaX7YRBnrk6gNjY8mvu
WhC9oRMDlObNALKHXoBykn9aYYStLgse8gKWSzx0JsFmbzlryBy9F2AFXNMZZQFHgHURAHVIYzyr
uSplkUUXviZvr4t4wlp/fflqGsJtvj71Jc6YDzkCoPNI8K1S7ndHMjz4VjO7D3c4qNbrMJn8/prE
SZN+vpm18F8QlvO8QnmsYjvDULYT5NZdSNnzTt7uRHfOLcSxGUuAZ1Gjxxa2JMAAosPuGUHNn05h
s35BeeeyNNlN0h0raUVPGZJwVCocR3swvCBqcD/hQgKbIKp7siu9FyfPrQfbCDkDMHtma5pD62HC
Sg9jxEaIsGGdJxYT5077wRctD3pnTeSarp+QnYgauceTSU4H3K+3A+9CPuCHBbrQAxAaZIUs3eZm
4kj7oDr+I4ocvpbBdOabhSkYKUprxfi2berF5I5qS8M5OWHKZ1+8FriWHRobogOqnVyD8t6ummzH
OWIMYREWINe3k/p8iiJL3JdWDTyv9RpGVRY1j9WisSQGzuLs8WlYOMl7wXKExTzb2m+pRWkvgcuk
3PIgdguCTdMsIVV5GoOOtAsPyZ8Hksu7myVsHLS2awqbIU3vxZ3XlYU/HT3Vs8mxtVQu2aYNHkl6
vlOJu9Lnp0uV2t09g9aJWwQcB2aH9b7K8re1b7Zz49AIi0WeUkSsR3LUZgsCf+6JtwvwbS1aD+5j
brMurAsrWAV2nLd7F2UQ29o8tPI4B5n+JNmGbt/uTxft5SGnEXAguN0tLgMVcouEJkxo4jfHs1Ro
GX6/IdDYh1/bAKkyTVZiAo28huTxlthLSg6MZ+4Kfy54KHAFkQwICvRgdTXx197abSj6NcUB0IMF
HMqrWYngZxvboLNpQkBaJKwuWz+QMVXcfUjKYI8Db+gPmkJIwtuxrSvGReQFr4uDl/oNAI9S8GQF
SccOE9DA3TctNw1ZXKz2TmZdM8xcbjmpc1ObjIPVdsCjjD6f58stBkgWTRJwsVEXrtv3kHOVHDTw
NIPYgHDVCkdPW4Z0LAqNkGOy74yQFMf6LUwxVwOPmdNpXle0er77FkjbclR7itZER+GhD8GjOaIK
mmx4WbvclUyxJbXQcj8SyjAfBzXW6bXVM/M51SyjV9jQeBdeOHA9MPNyt5tWssiHwVMUIcIooidz
atd4UnTIex6ViTGoHdyrcK6ubcd7TY2EyEmUlkcSKjCzrYlcUyHyrwIP0yZYIc4O3txiOzYOD/DM
9ki+LTuSzpDJDrQ8IyoU7T8VueY6Zy1faOPh+obWlTt7sybtYiO6BkLoOFenrG3zS8ftLWvLrlmd
ONnPxxo9ChDQtq3xjjnN12guqRd8e2YxpMhc00ZsXE3z3A/mWbcu/mf4EmhERmlKTaVcKOF2WZcn
o7HpwtBlI8KsJBfqXuR09beyavlnF1lcJMdb5hs6gED4nYkFB8IKUK2RGqdaS7ouDee7QhBNWaKj
2SogOedvB+WCNMLzyYl4VKO0g0RjEv93kywBzSZsZ0SHJhPvdH7bTJKUdXvxsqbABbxmyRVRSwbz
uodbWCqeEjiVAgXwutiZgLUAKuftihpjTWv8OUiA8czyiP+UALxIuKepjawrMXsRCYtD/9le8Jrj
giHag9uJqadvs3+ib+RurQSr1bJmt4+88vZt3YzygsWRNHgn1l3NM1Gu9WabROFFJbF+7JKW9tU0
u+2HAhMaigLWPdnxCA2EfR6yBCE4+ZR7f3XLb5YFv8uWs116tFFNfXFH3+wxDCqeuMFA6e4VXXRh
fKswOnokBjtzhTSZ9PFgMYMTB7Z5WEmLqKAxIR+aoVd7pk34NMN+8F7MYrEe8CLTsvMiViX6PFyS
ICf/G4aAzUmi8tlY/FH7Dykda+xtZNi0yPmv5CLW5eCtZPbM6itRnWgfsOiZe1FUQRj7erD3vHL6
kEo1P86pv1ykCLYfMWQVu54nhNWZ086yZ0NcZc9+hc1Cu61xQwRiMyPajeowdqQDgEh4xqtqHe9z
HqnlCxL9EWv83D9N9kRwOXUVTKy2Ny8sirJDSXPl/Qp2ICw7SZCcduDqu5h0nO7Mc+bsiiwGEltz
P3uu2kHc+9T481ZVpYbr75kHHXr6ilF28pgi3nhtwNLhKqrNrKdSriNxs9QGJ9aSZAVrtcthAJbR
6H946878L1zkG1zkj2e/a+zcH8937hnuvLSN/PLTsHf9mW/DHcuE0miSlR6ELjxG2ga/zXZoVr/z
Td+D0e17tuOuEW3f5zsWc2CE3cwCfFrbEERoO36f71jvrPW/kS0X0ollWmH/nfmO+3PPLWBcTGPQ
x7lCM4a/71f8KfhWV2tGkAdWtuI1dYYde7a7XbJl3iCP9Z9sX1cvQxA4oKciR0PyYrJKdEMh8X/2
/dBvEDpjhCWtSpy8SaYxPi4aNDPuV7ktdRBuaapYAfZGdT3brcfNSddhR3axbWxkS4TfloNJfS1L
udy0bULaWKmi8rZXmfFoW1V5nzmBy1kSASYyxmi5NpuE1Ne2tPxymyTLwWIrNEH6Zf4zZRMEYk+M
gjaQitjg8AJz7q/8HHeUAy+6LLrlNCJj+atO8c9Nt/VKrlo5Mg89m/mI9wZk/wHRUuLtGEK/hGO+
eEc/YdOQ0stOtLfktkKvQc60rvaSicBWUY3jYs0vocd9cCsIJ5Ugl3swxJEp/xpa55z7yVBepEv5
pRFeFPeRc+ssifdJNKPcuGO7XOLSzyFEZ0DKXOKYCdYqJjJJ3OUvIhb+5efyaFoyl2Iw9+sdgqq9
6WdzakheMj5FsEIM0kQvSyozIJPGA2yWqzQpupsfHqJ/MQv8r/clV3O9z5HsMl4J1xn2D1fTS9O8
zN25OdB855BLDjE0qQTjTTWCk1lM6/Dnr/fzTPzbt0cwJeNw/p0m9Nop/uH1ZEUOH+FfzUG7tr4x
8MFe2F7X7SxILLucwuoyAHH/F5d2/Ut/78v/1xddL8IPL9pElePLFX0fDfQgE78Lt32RrLiwPNj/
+ef7ZQbw/bVgCCFfDCwM1L9IOgjxbkUoo5avUS97z5HYzpyz3hFnS4TDSQshdlClxX6JyqtiGMQ2
rcf8NQBosKtSg35KVTWX9UKont8p828NQL+9uwhdiwuGCZ2L/8vXLYUoifvBU6LCZ/wf2Tk6q+VE
xvB0lBg4/vxarDObXy/7StdHmRG4jAB++a5b0cx5SxP6ECZLeuIOFPupLP8qgeFf3VEMCG106TZ3
8Bp99eOXK3XSu1Kx/Y86cU8yF/Tq/FYfyoqDkTcHZMSTFxf/Nz4aShg+2Rq+av/y0XyfynNw+GjT
lOfblUW0a8xc/cXN5P08/Vy/LhgsDBd8JjVMlVbF8Y+fjTCjwm01gsY0OAl1F8pTQh54npH51Fjn
pWzjCXttfTSMZwVL0m2D7bBG4BhfTWNvyWhvwFcfkkes0xsA6/uFeBvr80TmJDAQDJzFFuGRAmjB
EWYngwOwqqN0YqJIzzvzs6vcWCd4TvuXKllOk0Gsa3Bw3Y8DHKzolJSXeMs20ArAMFmHJoHiylFy
1BeyJpfbnuh3etsC6dIkkNwOECubbC9wk2LY9/7ixrbX5+rnm429kXhWnEjrrN1bl9cfnnEZ9RHD
4aI75Jlh7CtB0CgdDO+2zv08zltIE53TLXta4uKYOjkmpHBSxwEVT+x5lYSiW1Igogc4JIY2Dx1K
340hupcuS8n8tDXdY4FQ87/ztn02MUas1Blm+Mvd65fuqDNLgk0BoYININ2u+/Jr8Oh8rS4YBrQx
vfdnR296/DbMKg7+3a3/bfD8tyrOP9UDvc7/97VpYfuJdPjnH+qL1tf7zz/W//M/vr/+7mV4+ekX
8ZsS8FZ9kfruS6/K4TfdzPon/93f/MeXH/SEL5+rjNFTP8jsdfixPkQitj6af1xVPqD8/9L3X778
i5/6LhoKUQR6wTqcdlE//FZUGpH5jo3a4eHHEUCcz/psfq8qHVB2qz4OjTYDdDY7vtTvVaXjvqNX
xmiKlpmH9+PvSf7dwPnprvdY8hAq4jY3UTOaqyrx57s+0NIx0smrT8bI5K49MCpAoB4nxgQ5gGF9
aG0sStvpYoDptl198zurn50Dnfzg2FWUe4wXIRrbXmBd9Z3rP8wF/m4/M+udEAA/thPrAU/T/L5C
Fg2ckzv5JRK1dbJbs9yqyMN3nAqXMJLgs6rb4TQ6vTgQDSt2flh0GDSZxC1kAB/0aNL+oEJuNqh/
+r2XEthZ1iEy+Vw3711gzC+17KuTmsWyR/JH948MY3MgDmvMM3FtgZw41jorH2yyMvGP9y5ybYS4
zfvUwnVrj8Zy1o8loH9h+/6nJAxaPDoVUYGbiq3vspF6eAToEV7QKjfv1CRtuuHB7ais6NLMYY+G
lRAfy7THbukU43EJ1LgrMlo0DPTlQVKBHyeWzEI6+rZpG9DNRAXvfaMg4ViN1nUdRGeiLnacv4sb
I6SQChKb+ZeewnVVbcACdd69JAo7njrX3CKGdi+ifO5Pql8MrEcg91zEHGdkoLRgoju6ika+QIY2
m8vOT7FIdKEBfGSa1IOVtUgJLRKmBUSOAzqYam93jsff2i+37Wj3l0FmgOdTNo3Aan7VaJfjfsJ7
mQRFj+kcQ8Sk/XLvqwaCaTvD8c3y4JPC/0rD6COOxf5gtU5+VKOw15Z78jSGWbPP88T/HGZ+oS+B
2eWXAkU/Du12xtaI1iEOq3LcsXCGx96Xct/5uEe1iREkRHK7ESG+Tall9CmU9fRVMOffL2Y9h9su
qeqY58a9dQl9KC903j5CEc0xxjb6xfA56gH98cxLoynG83BthTSVyZecRWkbU3j1yNeScJcuRXiW
mH597Vhjc1lO1mMKPXrAmuJ2x1A1xe3MrOcsrJ3x2gYbeu52GfHYbeliZswsowqOylCZ3jMmZLQY
KbcAd6sQjvhEnOe1PUbI/aWzT92Wstki95fIK7s6ahVixIBLJDYkp5g4vW0FyQL8vb3LO0CIvVUh
M7OXisEbCVrI7jHq192l9O2XpuyC5IKZw5yeg/B99iFv3DGIZktC+3rqM+Um9qEcnLwINmM01dHr
4uqOLM1EL9cLnJubXtlh9UpiV7JcuDXd8XBQjx69yRtJDLhUcVkED27SE6EhFbbDso7OpiaAOhkl
PY2QFuXAXTsbVT5tMz2KY4sZUz7aJT10fKc4UoCw1H7QBGdQ7sPe2FVebpvXLJRc94oD0z4BruCv
kN/E/AC5cBrw4RriqtNBFTybiKE7Gfeetm7rOVLJ5zzpeqbXSwSpKtqklmuQnqWae+5c4HOEhMLf
X4eQxXYecbxvzCHKPwWYVY1jWI+0ab2mnODU0OgqGD9JurXJnK5jMlFFT9XaDy9W2g+cEYKIT1Y6
MKaoOyYQJH67n7WLKeCAQWpsjyRdBfWOmStcI9DVSRTX3io/gYwrfVIUGRg4Ai/JtuhLRpNvfV/W
Pl5xKGg4bYhdRnxXoe4A9ZdFdXMd4I4ASKBVx5H/vAC7b0IiHCHUBnMgYkaN/vU8+miYXeQHplmO
HNs9rjGj6UQ/lFNon8Mn6uWmgCUOFbyKJrIMHf+yjtzuxHCL5372kp0H7nmA3OAEB2XZ6aEO4G80
qSxuaru8WN4wHdLymos59aBrtm1AkvDAAANKdMBDxTC526laWZDlffsMyM0Bz0O+Pqs565fwsxhj
sWPszQByZ1Di0vJBwFhbZ4IT4xt1Tc6nau7CMSC+xO/GDxCVbL2xneicpAcslp0EEzy74jDIYenp
cSpwKVW/6NdOd5/YoyTYIdcHKka/PCNBmjmH2Zn3YrGS/Uy+waPnih5GqpGwOdCLLkXQXzdDaOxL
KrazsTaT18X2vRudACsKiDBl6UyOFX/Ve7y+2a6vovDDCAa92Qzgso65183nwbKiWj3Q6aKbiZrF
wvwxxcp35nUNCdFi3g9GjbhjMHFYDTAuyDMfHUB6OlluyHfDrVZEhx4//OMSNMNJ+6M6WLJeDh7s
o47mDi6kpTeAmZZNeh24EWk3ksHzeeawxEeMCHatZLhBuNN8j0zF29iomFCBJOlNq8WEMSstYjeP
8PfwAUi9IOJ1Y01uytK4uO8dp8OXPXpR+zKG9nBpBYv1ZSSrde8N+HkLK7GOft85z8bM69lRI3at
1Ys9Q4Y2plLnFGpO3ZPiObxUcpA3nmdFF5x76u2SoqEv0hnNpZOOV0XjLVvPLv1juYwfuxBoioYc
/Zw0yrxKEmaXKu99KoFqYZYbNua2qRym6DODsW3Gk3/jMQg9cDKVLyTmodLxi52D0AfRnzdXG7cK
/RPClei28New1rxoPk296IApVWZcaLC8qSmeiTbytxYNZ4qHIFgDs504swvmYqZlvJ/rxIwxwbeX
XpaZ5F/3Wbnu/t1uNgAouKTZkjZlDY+GrVAaKkaL/cZlcBRB8EZrMfv4Hz0TciHOJsikwiYzrQJ3
y8iq8C04uTz34eKEPNRy5NhHut7Lm6wAFiOjmcDMWQmkLCJQPqOv0+CeEUgo2PJERYENvFO32e1b
0fq3Knh8Mfzvrer+zyr8rbL+/Vd/WLr/WLn/8/CluXqpvvS//lX/c/X9H/aMEcz/WXV/8TKMPzt6
337gW2Fvh+9YfHyfUjwKTfrA1M7fzAC2+Q67EHe5G3zL9KGx8b2098J31MxU3PbvRt/vpb3nvfNp
c1CShwR8IDKP/lbD2Pylr2Hi5fVwHoT8n3MHrKufS/tiDnQdhHmww8hQf62iIfpQU7AvINDUoeQY
+2XNZCGlWszhh2QpCxWHWs2XZkcdv8d47z75coE8ZVggAShgfZx9GhzBATcR0e6S5gMxJ1kRmLHF
WI+Rqlvi5kyiroG54HsqhoTv+2fRrAKwXGq0u7gKigAPi5cwWQJ22+ypPhP7nC0UgiIG1eIBKwwn
fFku8+tM9IJxQKdCKPHShj0sBpzGEBhRdpbbkIkMpjp0a3ncdJm1L1KXoaE3JyaMgqrM3ztl6EL/
B6oIlUp3dDscJ3W8DaIT56XM5g5/3uyvxwlwzebRngrjLLE4K3v9tNwwnKu/osgyzgrINLtkZCgd
lIu8pazAEmiuROp95djlC5DOUD1rS0HxdJQZXQ52pa88TkwFiDdXP2kNvCCeVUsXi3FZtc9kaH3Q
tTeiXGzdMdrT1V/eS/SG6a6I6vYFtgUVw1AYNigRwtAGhok+rNJ0NKQVh+ChPsvJyMQWNAzYyrqF
/o8DYhHMrEpXwFqV6mvqiexJuLxMXDpoMrZ1HxhAh2mVlkyhJoNYxChYznItxaNuXUkseTUtz2MG
7wyaaoqPUQF2q3aZsNSA2KUXTwPKecHAFnX3QTIJ7zZBTo2+aZnfD2cZMOiBbFIaiDEEjqLa6MIy
ybYjEwb4RD0oWFS59VmpyDlzkKKGm8mSguE10OMrdFWpfQC2DWE1JEgL+elEpPa+XUZ1piubeBaZ
qIRLkmDw3Vp2NZLD3gceuBS5qiHGRlnvIzDG0WYOJKZwwx53qjF0EFutqtY8vq6JkLr26kKNTkFT
oKl5D+g+xHRUfqA/IXms37sw5Lhnwmb+5HJMBUrOtF/GynVx0A7KxcM7qIRbSWrCOCmb6vpCmkaS
7lKCv28hNBTPAMgp3xui+z5Pa27RNs0C/7Gqcj+NizA3W74qQXjSONHtmnD3vB9GYhAQx5T+uNXB
+tU3c1mhXo6UBB3WKOOZar3wjwQoia/wwKCw1JOq/N3k9FlxPZsFwQpNZNfdrp5pYVI8VxEnaNsp
t74t06eEQq7f5m6eyIOQbRSu1KTlqZV5niGrtPGXDZo+AGIXOaUIUuwg3Rsor0pQf5aDh5ck0Ys+
ZyayJroA2IICMHycFeVBEhI4AnNvoQcFLCeBpBMWlKMWJKnqUCxFXp01VVAzEheNkuh97Crfk3jv
Imy0Z284lPmQ5dd6MpR5nAKL4rDvF75zEmfsfuvKhL67LKOF2O8sgHIoOzf0D0ZYJsG2jaBPbclC
WeazmVCth0A3PMkmeBYYM2023oYSTsFZZrild5zljHEYEGphfcxqx63iwCgZHc+lNbe7Ti79exoj
OCXTZhqJA5POWG1tncMEonOjc9Ryfl4wv217vqBrwKVecismO0AblBj9uLMHGU0XSmeOBdG8dtOr
womyr4M/pyCKiojjH851/PROBor2MPqL+bR2aEKSCdv8Ff5cAIPLR52LjqlxxCfXGN2PkuiNzyNq
p88yrcwS9rByp4tMjUu0ZcRPYvuAzbxpWUdi6VuGd8A1WjxbjQM1zUvHPNrI0BfPQYX550JZZhbE
desNzzWho9iiXUkiSDbPELHFvOp6SFYMiy0Gr6FYCbG+uLU1p3PfaeuYZtDyKRotY97ICUfpdvYB
3u/a0APK7NSZ87D4FNxbZVqKyHYzMLpNk4+Sw1JpJme4uACa87L9M8Tl/pMzFUMSw73pQcMAI4S8
aLlNve0HA1IvRLAwxJ+fcOYMkAple7WYKfKw0spPABCDr+BXZgTyeeJYFNis4idyqbHfe5PFepUl
cKG4nYrR3IRuF8RhNDosMmDlEOSmM/JoFEjTcJS1G77P2AAsJlq2RUpMi+oQe4lv7qRtjP1ZipRr
OaZZIaPT2LTDay87jj3z0C0PBoe+h56+fH/ECPbBCBpE7dWaulKmwj9bEjl98lQjzskosEk361XC
dNYet/RPmgfphsPl1PfVV5rxUXjgdKePhNYNrJ+8xCtcTmDUxmyCjGAcx2YylaO9tfCCzZsJ9SSc
tlLMH1m+qTbReubvvcG1pgcDkhjsGn94Djurh7+NPfAGU6Kc0Iwm03ORwYwC6kb6HdSewjsEaBoQ
PWe6PC06QWajzVQ3e9n54HlI90I2lxTatncWg/MazOd4cGXp3TeqnAWn+KJJ4tRDkEPim0F0GSpj
IvvaKg1iN0pS+IoKKHnT5iaQ7CIiAydc5fnbkUaDu2E5Wr7yeUZ5TuMiAuSVj6F7kdRmTgOxJsp3
F9Zyvk4JFRdoQawZsYuIWipriWcC6HdiIsDsa6j1npESw5tOifa/Taf+Vs387xXEf9ob/5+riv+4
643tnZbzH3e9H4eX9KeG97cf+N7wpnJ9Z2LTQaWAuRvBBOXvby5Zy31n+qZNLo9JaWquBtrvlbFr
r+Z4UDZrj/x7SewE2GdNbCyrhyx4c9b+1uv/PppmTMDZQ3xpvv/6H2Aab5qsHvr/93/e+DW/j3h4
R1TCWOZReTh45SmYfq6I8T+QA6hDfRkRo7EA7sUAoPeVj6ejqlykyqx8C8xx0Z73kLA/W1ojcKWv
d/OmyUL73JDk2iDbp3yJq8xCN6q1dwNVrKexiLAoS0JKwMlkRT5WlY/i7M4I9FyD6ozGMHIfIQNG
FSTeyoZaJqYR6JxZJsZ1VMHkP2tkLnvsPARzhV8dZk6ZOk6+Z87jSQQwQJJTQlZUfoZ1rBvvUYSZ
7r1R032LWze13Vjkk+TcS8AGBD5krVuTl6UV0JKJISqbk7BwFz3cycpFN74OrJKqSjFEYvnYTmgf
HurKTh+WoXGOfChW7UUZnyYU3A8hUkfC3qo0p/PpXQ0owU/o58Q+bRL1wmw2QwNY0Q9mXcQXQTN8
GzWjLgOih5fArs9yMWYeM7GlIO4gnlBcd+c2UMjaYmIVzlepKEbjNE8o23dFYQh9b1BRL7DhRZGv
yQKtZwcHO6M1R7yT2QzdkYFwYq2ncwJjivmOACuQB+3cN8wEcAfZlIen/z0n/1tzMEzbHG//eEV4
/tIP/3jKpMh+QWA5337y+9IQBO8CJid+xHF0XRlWKdX3pSG0GZNBNHA5HHPKxqv7+9JgvvNXOhoC
K57aNynVDyuEFYWUNmQ4mOtD/bcOzd+QCj8sEYhnVpqWu87riANx3tQZP0yBhXankqCZ9NRXgTpv
whqZeG23/bmjgZXTIsVUAC7WuoNQtdGVYMsh+IfqxpqORSrB8CeExO/lEMl7fFroYJwyesoYWBB1
AeDPyVTUnDez1+2BCA30pCkdT1jVA7lXuUrojxnuBIku9Epv4xYeOTqRZh7UVjPGAkxTYaFGjh1k
ZIgqFI9W3UdIljyZbCP2e6BET1ZfJhDck14/LsOIDXYq9T4bDXM3uLmiTKUMBoNAj3CuexITkhVK
uRhJd+cxC7jgRyyG+SRAHQilus2SNu936bwqPJyuuVw4xW3m3jGfFynH85xshIekBcKqZZ/e0MH2
Oxj26ycv4cXGONWzXYazbe8H3sh5fdLVvUiJIbCdGTBVz29DZLXO0f4+NnQI147xeBm6eh+O5bA1
OvhLYmxGuEqZO9xTHQc35Fc4t4nrmBDSfVr7+0arlVkfGsuOkUC0CYORyRYL5MYnixhsOpfQ6QeX
Upa2mm3Q9ktmBwBo0R5pluK0gpFkqfQaNi49OVuTr7cLRjIIXW8CzV2Kxb3gBLjmoROAsAn9Zdgk
1XBkhjI8ur3OOQpkixUboy1hcWsHEmZfe3wfnrog5vA45OaHLCcXWPFZ4iIZnpKapnM0yUddaOgt
2qw/QlDTZ1baBptKhyk9eQ3XcfDADwlx17skAO+wppaXYV51V2WdElIelRRVm7Zq/Guhep9gCyNZ
ufjjh0Qm9q3umjz2GL9e6KX9MtgOeRO1Xvw46TJxs0x5fzaj2ZW572yd0JovSr/AK2b5INFqI7nl
zPeesSP08CEoTqkPjOV8GjgR387YQboXpqL9R9q/6itZAZjcq9Y7J+PcuS98N99xlFYXiA87fzuM
FZdsait5qWzzI0pmdWXAPI3tyfzi1tXHYJqafgvtvzuNuauAcTvmNfuH1aN01OGHENvlw2KoZqUz
l7HfJaVinEHyytF0lUcsg9/UJS3dafqYMmQxd2RGZm3cG11Pvlkuoc3xLcfAVKoYa89o3o7NUm4L
MzUv2i4KcHxZmsCB1r6ZPOvD0kcfTKk2zFqjWAZgVsECZzjh3CDt5AGgtn0wGRM/e0n4IJL2i4n1
QgMhLzl74dA/euU4hteEk9FKiUKi31PfPgrWnDv+BrEJwPwzMc/OQz+aTjP9aBpoBFUhKBb9ZF/2
UU88U5jMUmyVbD9UmdGqOznogLfU73NDJTejIj1IdgUgsBEsfb8Ogug/oY1z0lPB4LG7tRfmeUeV
WDQCQpQ653STaDpkfUtwzAyY6rL3nCTmkJmecBNZcdcOsEEDKMxW64fPrqy0txmW85oD3FGQAn4o
QqTTxJcYe9p4zDZNPe1rlwaCAAn3fvYcvavybjoPswDH5FBtVrwEQnIw9hvOzN4thl9yLXwg3bDn
qm04Fu4276ruLC+gcTZKoUNw+2w7WpW4nEZv4grky4Kz3PRO3hDKy5mgvadJ7FJVnnNo4chR9pT/
GbGRMW36ap+3576e3zOW83cN5oTTvCRL7PGnzkuPUbhVOgjkPNeYJXPXzsZ2rBBrnIjRDlmpZHfr
QJ59QIPBJM1H9Z16REoAEVs0w1TCR7ZRWRSEtxGl7M7BdO65Fvl6cvxY0tuhTafSeYOEVO5xSr6F
ol2Vi9Bfcahx/sfcvKc5BxmQPCp1mJP+lUCnbucHKZPD1K+tXWOb6gRitcQemMiLrFQf2ViYbg3l
eETdh4S05JS8bIZ2mshDrrLh1a7ZbeLADfoLt0rIrBbWvcB2fnQMgrRwndI+q8P8UAZGtUkXTIiw
8TcWGyx0wQYEK0bZoy1r82RqOrZJVKQnf3LneIVrnPsD0eQU8+G+byGR0tONzuc6yDBBlneJTxZZ
0IvgMLURIRhEj31l/K3W7JjQ3SCXd7eTBW8qcuwOK51VLRus3N3OXCfLVrM1GlIDtx6P6GXaCpRU
JuP8omw5enJA3Hl2Zp3poUv2k+rOyQPpYtJw+s9eIwmZq9oJ63XZXuADo8JUbnqSC+qAaKhOwiPV
NgKgqIrpE2W+ik3ciDEIuMeGIN5TKHtxpBZ2doCqr0YruRv62rlyKptQCzV6t5CJkQMTNAyi6k6Z
vXE7pfnNzHU9ozdp8zSWVyKolv3s07rdQPP2zI0/9v7eW3q5c0lYopFC1wb706wf3QKv46S4rned
ytamQD5gZtS9KRqma6Q2EmE6Q57DL6dRBbjTyqQj7GEx4zSJMBrBW4+M99MbyS4LMBevDGUSeL/B
7kggL0vkNINl6SN5ZfdeIP0cFN5CKdMz5cUqjpWQKF/L2aDXzeGrW7L6oonK8jamWrpru7GNdNfm
cnl2yHN6rhpzPgtABZ+rru4PnTaYyY9VQL8FyvmIlb6YWPrLmmswpsNRA92KrYoVMywM/4V2WY5v
Q+Vnoxkph35HALR/UdlZtQbr0eeNA2xPe22H4nNnK+PQDzA1ex12+4mGxd4heaTeVDXLa4GfkFm2
BhvDKE88uTohxzBHnihbDGn0rx2g5XJxRxr00HAnGsLTht1twTPjts65pA2cxoMtObOBKFC0QNm5
zD0UQ4lRTqfIL/qAcImlwMRELxQd0hL2o4Lfr9U5LW3jBNyXngaeF0XQLoL9a8sz/GHbDIhu94WH
m7cJI1AOqaOAUIrOJNUOzOAOdmF+G6b/n70z2XLcyLbsr+QPQIW+GT4SbJ3eBb2fYLlHhAOG1szQ
4+trU1Lmi4hVyiyNavBq5UC5pJBIp4PAtXPP2UerLwRzR4zg/iwQK1jBtyIhHcR5er9Y2TRQcDch
VJmzDloCX3P3XIKUi5M2sk5VHlaX/oppflkc4W7xWO0cGsfUSmCSInFfj1jqyUXC0aTWLRXGOKwM
0YKXx5Vx486XgBATEDU4Fd60AyBR85kK7gtQGiQlwElk2y2FizUCeNGZa6G77oWb97Jx+JCumsj6
wNJBcVFAfAefP41GNEJfEP+RLugu6focva737HUHlVSuXT+rbmvVhtbaLzJ637wM3+cotxFtPqex
D7yDn4WSJi8n9O7bUvcF9o663LkXF0jEL+1I86Ua4rJ2529TEmZvETP3oz37wVXi4oC4GE2CU2sy
msVJaqXRdWV6qPJz8NLBtH2eExwWfuq5LPqXdI3WbB40eAq9bvPcf3XYwIzrlkLUPQkG7gOlHV2X
+Tx/t40kJXEprHfup+IoRgPPNya3F7YV7YyLqwqSrXFxeMYd+6BV2lV6y5LD+QI7F+nRH2kcho2x
AVwQ7aKp6jcevRTk1YbxZm7T8UuLOYba1HFaA7XGYlLI7H3GW6JWdtOwhRP0PlKeIvVG2UMHVJWm
PTYsamP4mb+1BzP4Ztf2dJKtWG5CtcizHDn/r7mf53RGWhTb1Wb5klpmmcaUJEfHhvaKowhK84iy
CUOK6/XKVKlPbKEb16Mpm4NNKHdjLJf+nsCVG9aIFrM/7dCel/TrJuiygltzVSNQ07Wcl0Z9mExm
cRmV40OjgXzC5tt0UoHDTSGB5Hk13OSgb664SbCPqTK+LAGGpnbgzudcBIPMUNjV2I1sZtD0zboY
ZtTi6uJb0W5+JWGMb8qK0ts06sqvWeF7yz4os3EjVO9/Dl0zfvMpWEWXL6PperDtydmO2m22///8
/8P5/+tfcTVR8P767P9fZfpd/7wm58//ceK3rN/wqjpORK4aF6xtI/j988D/G+sL7CrhJUrAw+aS
JfhTC7zofoh1l/+h1oW2iW31T0nQCn+7oO7YkEOG5obo/y3mNRDAnwywEBYvG3zLI2aA3s049wtc
DUNFoqtCHBtqd9LigdHada8HcyIszdgGdoLTfSgTnpDc6pNaUUkRLQUzx+XHNSKueeoDnBub89tr
NY+pQ4VC5cu+5fjYOmn10qTdFAXcx8TMrhRdLK30e44p0byH5WuCM6lYE432mzdFaqhfMzZckF0m
w56ovlhwW7mPgSjHIC4t0U9nh2NlFVPL7l16AEZ2u+ESBXz5wlpddZlNrXBuwQreYndZznNBuWfs
QAy68YuOtarlFvQDUXDro3Q2sHlSJyzVjso4Mzu4eWbIk4V7118PdBmyGW9zj5PABNtuH4Q1+h6z
29Bdz7VhlMbaZbms8lcX/gbWTRrnFn9PttfPn9gZKbPdlEMwWmeDNHW4g/nipNeqr8aHkrRtu3ep
k4/uFO0qjDZdjYOH37pvMuP2fs0CRZrrAkc9cIN64r2UmcUTneXwZcvdVWXFZhcLBJ73We7BINU0
hQA/rFekAJW1gyceYlUKnJrlhNP6PpVBneFX2zCkWWfYdpodu7VqFQ7zfoNcaKbLETL/kODQ6qRr
HktPTIcQYjQHZNvSH0VxOQOoKsDwrEQFGhrOAvSGTG2d0k/nMp7Bh9PhndpuDjPIZfc+nWdpBukd
Z1jD2iapQd9pEBUT9RfeYtVcXAT1qxszEvQBscK2x21lAE5ZuRdxglYlqzeNfZUM5FDqoSJjVdnw
s1ejEYZyX1kOHmjiH6rYFsSSl03Eio1URquiIV7mVo3HdPHbG3WxWu7MfnILyAADYhIAdy+851gI
H7UsS2vg0TlQB9ViAsO1rSrPojNyrh9Btvv3qdfkr5LUbbjOWEo+sq+cqPgsAnm3GCW8Jjq1u5OR
aH09Z054KUtLnGAV0bREy60HdoQGb9+NVhaEhqcuHADdmAz6nyzz8hokQDCFK8QFWlKT3C7adZlP
UxObWYtbzKcPtYyzpGIGahvfuPWNRnlYK0ZhsanOIyjnMLFfSAtRL92JSgOGJ83ZM3GDsF959dji
+aum9muxeKm1Xgb8v1yulXFnsf6s1ylcKIhatRm1WxqILGYXTr9vFuZR2Dt+Gpmoa2N9KXBxZhYH
YQJ/yss9fmdBKnp2ihCzWDzlKfa7MQsMjdhg+e8tr/lCqt745FTIk5zcSCpgb2GHXUEdGSlw6bqR
Ioc2NNKtSuv8S9SgacQFLmnn1ExT9lpSVWmtqEnm8WySA2WQk330bkwBEK6izhy1NbCTuKsmaTBd
mnXSbIKhL5+8BtfiuqhbemX5tnKEx8b3nofKRras2eJwSWk+33TER8rEjM9lUfjkatdiU0BTH/V0
PlCYfrf0AEcY9WQXvoPmraIjwCRIo1hiGw51K5fv2rgZAY76D+hbuXmbSOzX9+HsedSPFpfgKVUu
VMw3Gx3CIX4fB/bqyTpNOoMhWtC4nn2bFHcJvljLxbSOPoGrI/IN1v23IdvWyY1pBTOdPUR0CjZh
Z4X1np5M5VJr37X6PBmz9jgiDYnAlIlF+y0r8hAPgJxkp85F5gTUfg55ebnluoOq0gPfT+7e3C9C
4vqbiXbaKp5a1j7jseJFyiamq1HQtRMA8hKbpMbYcZSQyuRTklP7tQs7HDQ3wkLliAe7Q7BbiUw2
80s1ek59D0gd65HVkfgE9Q+TXx4m2+qC50DYHWIQt94q2fShIZjJ8yHg/FMZfLUAsy0zJv25Ao+z
wv3ANJNpQKAbEbr0zZGK0wiaY+ViKhzBeh26ug7fu1zYr8NoG8Z5GLyFgdzqccInfj/ezVNlvWeL
UYSoobIQm36YBmvjFJh9X6ixRlKax6S315dkPMh0w+wxs/TeWN6E0pjHXe87vfsA9l1TqtL4mN1H
LMdn3+6hoHCkJoYczgBzph6U14pXCPI1ayr0leJ31THrsKaXyUQLOP3boKhcC+DOSkmb84lZe5Id
btZIyr9cVdxL186g++tlfBwaL9PbaMJhfwBJl2GcHwe+YH2oRLKxEVra2LWLgc4frYOgii0vofMG
3GTkciGxwB8wFEh6gDRhkX0+GJ6xSxXfHgrQcBXv2pnaKvb3Bb7LsseItfJ8d1kuYmXSbHvwQpRo
1iWtMlnWlF+yUuRe7LlCb013nNLdWPLoWENtSNN9nblKHaBpQdoA6OrGlqKe4dpqycKtrEGGzs5x
yuWzCnvlr7xEW29cx6JFHRM2LqYqzdJbgiAUYImAdRoCsZKU75Xzo1FOMDdKPsfi5oIg8Wh0D6Os
YwORUTSXZS6ftWle6mKXCpUmVaqpWZjlGkMbXiyi3qnDgHQGEuZxIMozE9aW35Ei8St8TavSHIYz
abeu4/bvWp8kEcqKlloKQGL8j+0MJ0VOxP4g0dyxnUfnkhW1xltFs9TDXLWpE8OIqc9gf/23TBG3
WSk6Rqd1l88TuhYesGIdTNJKNqkLSvky3VzMUMyAX+i7KTqOtVXF/S3U08diJ3W45QTm3OPJ6Z1j
L+uw2VhMVf6GaErQXjFXTZrVKVBuHdvLYLlH2j4m8V5GCqvHpgstOB4cP/xqfGSBofMd7R+YvKkW
aNZgGdKHzopm6yql+aO+6Qap+q8Nat6nm7BbXKP/k1wvywI1pOx9DzCSqyjnMRlkIg5sykNq6Dy5
Izre+QgmDrCgLK2skuUE9W/7AgtxwB6jYfJbat9vbi2KhwZMT+MUrHyKbPFYo0/HiajsmO+wpuYL
JDn9ZQKLEwzBElWzqNC81g3GnXerIrAQ14WGepPqxggOHYTBV4qX5u7WKmUgv9jV3OmzQUWc3llO
oz+jsl3Uxq1tIHBixHR5LEYo6FuJwhVgStOjvwFMQynBTKlJfhTAtaJ3ytrZlHTObDV3FKcU9oZY
pPZeaofswp0dElY9g6HL6A9djaAIitnYGCSlQpXtshC019Tv/IYfo+W7azi9ACvVmVkuPCwmS+q0
p0RnMGwMj2LzNMfNsoMDlINDGbS9rAx4NDdSmwtaRpnCoQRTG1CEEU6zXnVRwx8ZSx6Jx4xeP4cJ
PRclrdQ0mvKEzZY1kw9uSWPxs2ecrcU901VCcWTq4NRJ0iQ0D+xJHH+l2nmWeKds9zUswhDOo9dQ
gV6YvmQGj5ie120vw3eZkL+40AzdZm2lDU25y1wZMAM9b7wOqJq87esWsyku9uGdqWWetiKDLQb2
z1VvAdnIh0AthblGqEnvyXHYU9z4SU3PHVJoG+M3XF65I6qOXE5mVqBodLJN6ARjtHL4XLeOyIIX
MZYwN0fp4kGP2hE6Y4+c/+lMkAZ2cqjaCouVq5+mySm69SSaKVtlBJntbZiiyLKC5MbQK4enkk8Y
MNxjv5UIXMAnPoghjvRdsMRQa00T3rmpqO3iZt073wJK7DkApcgDFO5JDuwlRcq0iVLSBjxIl2Ra
MkAt+7QCpQkUyh3KXQGiSfAMKfQLHH0wBJR103YDtI49TZ8p970Tk/k9J/kC0U4EPXS3MmdMxevW
swBq/IFFKAeN7I/Q7P8c585fntMJjf67k/q+qb/1+r390bvz+7/y53o+dH6z0CstohT8Bbvhfzt3
wug3x8OL4xOR87gUfljPW8FvUFNcl6yqC7iAzfl/n9btS1w1MvlvsfOHifG3Tuu/sBE8sn3UD3Fe
ty/vD9/LL2wEtvc9Aqzvbyn3nDfOLFeuV3tXWJLvyWm4q9KfIPf4JrgtkhfqORkpW19wvhyGCfuu
lXCp15WzrSzx5YfP8f/gLbIxLvwQH+etOaA3AtAs9HH4AVDfn71FImBn18GRBb1sJa9lQooEHmqR
UszpOMWOcTiFUe+RTg2axSxPcopwi/ueyA5Ubs5nCjXlRjl9+wDQtPVWbdO6sWtYzV4yDNzZXWed
Rplm4o47Bc+gVicuW/umsj+En8Nj7Jsk+W7TS8K3KNOArhIIFXBE4d/++x/VuvwoP3gkLj+qzw0R
5o1H5BLR5Ocftc20A1lzSlDgDfK+dd+N24TIHCZFK9j7ohdnEpDLAZCrsdOkIF8rT3KvbBHXEUdY
GV0bnY02mHgWC84o/Bbyi2ftKTf/4Z1e3skv7zTwMHJw1Vz+4vwSgYAjjEIaiWyXjzDFcuCyjyGQ
Foiq/tHznfF2YLMMYWrS2wWazu0SyfCQE8OiOqpLe27W9nTAjEqZ0cKS8z+8u5+JA1wyvCHUrcgM
TPATpvnL5wiqyocBm2Nvl213xtA0xdTA0UJpldW+EsXwZM7FrVuq5NiCdmCRPlr/AYYTXnx9P39E
7u/iHEts3kfg/Iocr1umZF+ndOi2vlFe11OaOkecJXKTu8VLmtO3PgOjXjMZsNCgOXkdmpQvBunj
0msRF7q2riD12Js2GM2T4fU7UxFYcwYql1t8G19GgsjeCgv+3m/ofacDy75zhDfuJtcSa5m/MSGQ
DoF+8dR486WAoC6eKHkT6woHCg9Kd62N8YHjtbzGzo4/fmbU47HZi4fMGTMs6Kk91LuhCd5zDveM
aoVdbilhZMbzh6GO/aTPHtGOy52pzRNJL6yn4+Au24iTbr1iyzYcGh0VhCpn9h1564XPfSLw9+RJ
R98ddjqG40FG22gwN5GVPwQBWdb24g9eFYb7dUTWfgutQu1JesPbtRgGHT9l6NPLFPBdViWn49Ij
vi2zsfrOYdwCqVl4a4E7IB47BuVA5rAFh0iJJ5OFIEOKPwKxrtRbhMPlxsCQe5XKcN512Aw2eJLF
gXhGszdc1b4nIaZ+EAenENLwVs1YCXuYd6vcaam649h8qNrmZqoBJLaT8k51N+S7xi/9L5YHc1UO
Biq/PzC5zVaNGcbOviOzFxsbm+HBMuTZ8TqqgvTwUtuO3oZBMqIlzctLQFBkg/ckui1VpGMxDriK
cE5Eb92YvIbheLfMGP3WA8v1hwZqIdLJ8CDGSaLnQLp/yNGxPlPSoNnVZET+jeNU0xqirAXYsE43
BPIrsI0Fn/3ciukGtHVbIvnY1ZkU3IAZ2PJ3noaTSWz8PFeSSuaAtL11Sf1xiiu7VRr1D0CKojgt
MYSs5xA/f1lRdh+hKcSTTWOosiaLzvNWfLfamZo5sy43zRi+ztSsMoaMrxw6je/UtEEkmTA5efCx
p4x8o9/wITPVjRs/95MdSayvxtxtFCbPw1SO+jaZuw9L2fZ6iuhjJShrrGk1vehEwwZnsrcpwShv
lrxuY4IJX6t2sq+GxbindPe+TLz2rgAi62q/P5QFFk2+jcnW7ZPuW1F6dx4cyd1IEyL9e+OWY2n4
3VgC6mA7rBMjS2dOPx4xzarAfSr4jdlCr+2mg9lAqSKA9ta+moYk+3T03N5wr0HONACXvo4LWITG
KmiKTpphf6kYYGGzkL/N3HQ+aLqgN4aMvvOobleXnkACMMl4K+di2Ra56B6od4rIain3DprABr+R
taE1ZYil9qpmJaiSP3lKEw7yamFueGpMbxXnjQ+nUu4hHzL/BSCh+yZJZqxmlJdTUmGwXfclRyFM
HlG299rlS8O2/GaywmpHaaJ/G6r66yzn57RtyX04kXeiyyTd24HHjk427pN2lvacZQk2/HIhilIl
94TkllNXjc66ify9tQzYdHCKo/dadr4HugmLnAiEQOdvsv6z4Dv6Zpu+gcGBo+otZvt0H7lmsC07
TCrOnB/mZixjK13yXacdnHltPsnnvs6dA6xvvm6le+zLuf80vWW8IXamNx71rcumSUqU0tQv8ruo
bcGo+vZLLkHhJGNwyFpuY6HDopWeBHXM/GrYVIVTXM2tUdyES+o/C+/3ROw41VcNQtOWcO1rG5HS
0TQHGzJURJHTcr8QHUL+GuujFSg3DqjWfhghIhTcd60vQDzRXO223fqsZCm9mpIIyXbKJKg2cYsD
60IoFc8NJk4RW6QhJGb/frnPXU4eXTqAn3JrS5MQVP6ORaE+miSTYlOEgAx0VNF4bqOZGkSc0NjL
eyXaKlZBlR0qS+UvY44JEESA+SnTZbyO7OqjWCLkPMLJBzcxvAcg3PQBp5F9sMb8M/LVuS8j6jui
/gXqMRMV0Zd6m+EPucauUR8KUANsO2RwjYgKzQAH3y1ywD1mtKfcbUL0df/MYyo7Os5kIWH204Fd
+5ajijz6ejzlfnsbgH/ejLNzI0VkrYy2gUoktD4EsupjdClrj3IaXLnsDxJsZXVf9iuBuRw/10gv
tNYUQQ9eEa4Kf07WxBan2NQi2yZ58lHPSRBnbcLjDlPBPoXvte4H+axV2rxbSslHYeclPcVYaSJn
0HHRu95OBDaoZGATaLqEMB03c/a4TzBEMaEjZA7scjIV3Lv0LwKzUOUWdwZh+qqvwGxo97bHoVWu
FVRwEJSASox6KK6ICXmPc1Sf86wKvk22ca078djn1qXNPrlTw4C1rSjzz9mt+uva9atrmiDEntZ5
qtG6ZExXwyS87zWR6c8g7ccbNag01rLLV3WFQjhYtXk35ZFsN4VhVE3Mjigl8mxg6jy0Q4JIBH6L
25dFOAzHWDoN4Wm4pMW2Bufr8EqLoTY2dZiyAVEDLk2clINh7bphajAj9O1UOmeUE5KUK5GUdbJb
lMpikpKXfUtPbfiqJLdb7mCCVl9rHk7ltRryMWAz7SiiNCH9ed8qJ8glphplAljhAmr2dSS1u5MT
jt2zrIPqBMK45/5EVHM1+F7X3XQ46Pw9Z2JKDyoLQfDARlyxoh8dPd739awI0oqJn00GrXO1UAZ8
bSGgfvZ6jsSFkzue7Yb56obLvOcAo5GVpqw+eVE73QQVnSvYVS4y2kzwcGQAy4cTHQkwshebDJVr
ldYjPsFi5w5DeYNWxk13ZncXQBCH19o5ex3gSajzEE9JNiyXmBVx0wJEBUT+1WCm6COFL9ZOn7mb
fpmhHQ5tijqiHUL3GAix6xrmMDnkoGg932QYGFhzNMEIcLnr8segcEvjDoeViwXLT+96VPst5VwE
xtjwXS3UtFzToGadyrFJXgOhOap0dlDQXx8MzYyCidSOiSRvr9NJYo5LOpkcsa4lx8IOlBn7blsf
ZO2PZ2dw1dHuew3swBwCkkqWvdduDwqbJdU2QsWVzKC5/4XQR3LMxMBstlQj09PEFm6phw/Z2uLY
L4alyZQKcWfbifPcSNN5Y9Z2NvyR5cNw2KhRi1hHDLBN8N0BrBGsA9G656Aaz9Titpy76qdKaUpi
I/Es+NzoR6cL3s5vCsN7Jj8crhfXYWAdSCaZnj1tWG99GdTgnBpaaU7LGCzrXqhxRXkT1Ye2r+ov
GAxFvs9t+sY5xFpNvZfsNdZgYkqaXktiw7UHN2DdNV5+xE6R5Bs36IfqJEtcth52nm5vFb1lXFPR
0dr30FEoPV6EJosaYa41GS+/6dTA+hEOfVyTpD1oqlxesojIqo+RitCGWAvPlw8GG7eVKFN1lANK
OJn36NaAp3RgbmUVMUu06px6HLidehp2vgP9YJUTSCG0vcygL2y7fh/HscWP184vmVv6BzdQ7akt
9PytzPPXqSBW11iLrchbyobtpc7eIORxAF7AseDk6ux3qAjVgYRqet35/LJFMjymSnuPTqsXTIHp
dUvk9cVCPdvXE9NCzBK+eTe6DCuzS5v7I85HzKatn2FeE1jiCLKhTVNFQTPDt0pWd2Zp5Dd8f6tr
CaE9X/e8/ZQFv0NNvVXBVV1Sj9nGDz+rIvLjirjzIIddVRR4aSa0TZA4k3PNukMTflPdrcIDBzoO
HHbsIlagDtblguseq9E3AVcA+Zy0Zus0SHwNXoIC79Ybhm4yL2F37yQp/0pdhFjZ8jp5LlyXkJ4B
kGfnUWsQB1Nf3c6N3NeIoUkZ8EjNAqURAFE+w2Ew1qmIqlOoLuU1oRErh80nTD9jBSr5O62W0y19
mweeu9zlkrr7FBPdeisZDGFEFNrtglgbnU83T901+85tif+XtGWALp7B5GFMX9qDdGV7zWf+CeV4
rnGxe3uKQ0y8XMZGG0TrITmtxxY7suFF3X1kVvdjJ0oSPuEzCwrCCa1imHT0e4odCpWX75dHm8RD
MpX3RV5Y1xOR4cfQXhR8D/ZrLxjaWCyXkUufMcj7rV+W0wd3lAVLdhH3MyZVzou8XkmMmYWwh82O
M2rbh9kh5QYcJzTN9LGThghHbpFz8TuEDlgpQ6HO0JCYdoiRBvlTic9z7SlGTobv4dTQuLNnpCuu
oIPQRNRN44PvuYdy6k7aUuV59lnC2mU1bxLpc5jLdVM/ygUyVjYhEbNwaT1Qh67hnLupEM94OMAm
1a5Z6dWkbX2VuVARbMXdnKWEdzPlrr1Oy4mqGjZorzxxsjjKB3un5dRtGzHQot74wbvZ6ydZ+gEO
jyT/qIqqvarGaNxcGpkZWdtDWuZn1wiL14QaM28H0Tc94G7Ov3bMys/ZFI5b4Y/pE4Otgb+vt06y
Gsb3Hvvq7TKznjAdwQOXd4YhWHYCeg0WWcaHpbG/mmNKxIym7nBbaZ8WIJOHwYGCSOtEqIf4cgQl
nORD/v13+eRvibj/I5ElMEKwQ/21HesWjGEz/OOqry+Npvof/+tf/1f849CWFB//JP/+8Z/7063l
+r9BQA0vjcf/rCv9w60FEPO3i0TkQEi10Ykumc5/Bjfd3zwIhg4eXSQkm3jXv+RfF3D2hTzCA9O5
sEjsv8XAJh72k1jF2SACuGL+7gnDLWiZv+h5ih2YbVi5fvSG/EvRGe61snxj43v5R9P1cpO5AnxW
r+RHl3fRlvLvJu4L17/2bSnfC5MVZqdwKYuw9G5mI6Uo1ajVqnYm/9qlxmflq+XJdcgn6qLut73u
+r2R0evEVnLeMfqI/eJwZ/PMxL2ao7E5sfemiIA+w91i87xKW/d+bhds+lbx7gT1jPAieBVqvLbV
kEsstxA+2CKpmJq3cl8FZrFd2rGNR/pNVoCZmLFkIQEoJDPqbnbVdE0YW5G/DWagSFjJ31QLmiJa
hLgJC49DSFh+cKC+D+vqJDRPskV8MAA7GIGrU5SYTxwEMAC3+J5YMbWoUNh6OTZF5ckw4d05OSVX
/rSYK0wxLKNJVA8NS53Fk3I7RoGxwQhSxIHsbCab4tMOkyO2pgRDuLHsWed94IuO1m3WkDUYricJ
45StEHZk6hU5cBHq6VuAa64m+JASqA0z3j+rvfxBwag7iEpkt2G3dKBfm2W+Srxu3vkzKonpNne1
k19gjLkL+isIdxUBh5VmO3uapH8DC3HezcRzpXqD6jatoGi9lUON53jEgmSOfAqXv4XS9TbO+lzP
6VWCeL4hKEE6w4OGPqrcY1A0vlqCuGsIoZzavO46mwvwEpe4enVJaYQZvpZafDN8jAKUOr2pCf9y
UM7TEb+y4Hc/md5q7qyC9MrUbQZtoJgmSpEGMPW1ya/HjlL9wpCAm1cP0VoX+WfigpaZL++xL9/g
wnB3Ty3SrGZzpxZ+HwKX4LasW/km88jbN1YDI3BhfnbqqtmPoefiIebSmZz2GtA55vdm6E8gEvoT
8DJXsf6kAnDVQnv4wg5VftDGrRgF+xeeihgDeqwgkbNvlPiQlk9LztScM7+bbuRUv7WJPiduXq2d
vD63vNtctS+1Wd1ZLeLQMk7ZttVGsck5owd98W3OgTy4Lm1HwnWgVjrtdKyb0iUBJMHKsBWnTs84
Zlqe6esbVnbGz9vVxTcOPQ9WYN2TJap3yEMFTzZUy6KI+AjnQtxwsGvjxqY+xq8K76kXeX3i2Mm8
mRRUbucz62jt7bvJSHmq12cN9JFVdvbpgQgcUNhJW5RcdqL+xIdmYCM0qMOyKy5C36x36G7zNqmo
SUeqKWIAONe5yN4WX5qxkdbNvsQBSTlUMNTrDAbKPupGhn1jTk/+4nXbIfH8TZcutGpxzVA162DI
CJxtCUmVz4K1jeTAf0sdVL1b2raNI3wma0kl0aaJNB46TBlI/iHUzYL/gOfQEKPCfNkyfWLTytQL
w4IEsuxjZjQT4hdNmn3rmugr7n91TAzxid6z82TWYNfuYxBPhL15zt8F3BYd26RzC+5TjAug3kXM
ORhnyja2mX/WCgU8No3liU/Sh8xgYns33X0TFmY80DcAXYnZ0myzb4MYmcSKz3AqhyeqUDinuKCh
XZWQnxC8tTZiuB5z+gCxZ02HoAQS6tj6pQjTD22b76FJ+McgdLWr/Xo6qqQvthZfbjKuLTc+t7HX
6MEQObyBO2092JtGXEqgoMDFcvbUscdxsC9A3t3ChV/QHBL10jdZucEHWZ9grOgP2fg93EQFVmTo
r3+/bryOaY4vWwbIkq9UpBd7bXDu2JtU9NAFM4u9Ec7myhUY9D23v/77Q8r/HSPiL//U/zs+xF9u
maGM//X48V912pTvP44Y/PE/xgsq0s2Q1u6QW9PvyDT+yZ/jBYxkvNiwvS5r3RDf0r/GC8P9zSGP
Tb6FugY2ZuTG/zVfGLjBTXZWpskWO7z8I+fvMNP8n/eF7NYYcSITBjiTKYHzX5e4TWZ2TD7BNsjt
ztzBIIsq7seyF325C53SvMOH653ZRGAAy+EOHthZeMbapunwW2r4QU8JWVi9XxqkAsSoYnrRSzbe
zt5gvHUCQ3Vsj9n4rHO013Xb5eON2yG0XpUoU9XapQsGk1ilja+Dy9ixioyc51Rf1XW+VgYiKDnd
mQkBVFt0zr2p12xJQnNah24zDxvObZ6zS8YwjZ4pQ64DwPVY9hqvMPUWKHDymRZmWpFIqqZ5Y5X9
GK3NthTgyXLV4O8RvAKBRPZbOGZJOBqe18QN5mCTMpG+z+OBPqSce1wRumvPsRsFQEfxyBQ8M5/c
UaTTUY5FXW3aNoBkhYTJoW8VTOOYXvOtK3eBWQ+ch8Y5lAsPX8POxaaCD1x//nDJ3f2x4v0R9fGz
q59fpEeskh+dAAED6MV28I8fYe6jlIhivn8AQx3cFmYwknBiBbP+96/y6+VC1XQArQ9cAZYIB3z2
z69CwL3rB9u6HYfiohE0rqr2uunbbD+kzGd3//7V/Aub8IddLcOHx7XJVckLElggKfzz69UY3ZJE
9B84JHTJeb4oX6jSqt5FFLXNfgHikx2jpgazxzLXrvGFZxEjCEGncQOEU1416QQoFGTc+Jrr0EUa
5pem2u8Y4OlyeklTxN8dfS3p3VT0TY9ACN8ek+uchAAQrEswmOXKhEaVcO2lE4fIlXPpKqbebZqO
jgYaRSy+RGvCySivI4pHujuns5rnkAYnZtKhc8Z4cal5WpbUtdaloWj168kxVKsUO3f4kIyo9atS
u061Aa3KutEkmRW7vWgXHsOdlvtSO+N8DIQ/SKDTlWNtvbzpv5nMay8YQyBWeZonKEF3d8j2LWmG
fb/Q+7lXwjPCnQda4TvCuHccPQkdbCz6AgmrwPofsbxrp2WaUaaxDQ+knaB+1WS3Le9WB5fuP54g
E106xcJugjHNXaUKx/mqnXxjQOaRU7BD5fD+N3dnklw5cnbZrchqDhnc0Q9q8vB69s1jExMYGWSg
bxydA9hRraM2Vgep/CtTMpPMclb1z5SKYJB8ABzu37333PupgsxwTt2UYS3RKoEam+T5JyJJDPB7
dFPmggw/zS3WhUiFjl2T5o84gH0Itsk6HPJyJjFnUCG76eiAK/fFnFfycVkIx4R+kXiaj6MGmmeV
nXPt9uXYkQHVmAWcKAaEXAx5cNXKwpegSO3hNbEC1HMihQ0jPp+f80y0DiYtqTDFFBKb2CnDrfEM
xyldJZrAlvQ95NbrgttyTfQObGpl5rv9Lik7j4yWXbLnyBKfCNtE0qA/9wZVZZhagumpiSNJrCtu
gPCZQ28i5FlgXg6TsOlu0FRId6HyEfS5debYO1tV7l3XPamybYIUY5ySnrf2Nl6atDlkkMsxnlUJ
ZMdMK7PawfQ2MQ/j7n/J2ex800+cfye2PywcYwYQ00a9uEws45bBpjQGFBu/a2jZLKfl2KOiXftB
OurNQno37Bbnlgrtqjo3nKDE3oePfV7UhDO2mxfn1fKX6YJQ3RBY1f2O6Yv+noi5vKZ8ikw4oAU2
IWpzCqlCY5XcFHAJSvZ4tk0CRo7tPSR7+hkwVldw26mRlxsxkIHY9jid7nqQeT9dPuPXwjBi58qH
ZUdRZUuPUjjP82gcFlJ0xsZRQ++EURpzNQqZ+qDt07rFwy8rTbFnVw77xiKIwJYKcFCYxhUwThNI
PaXxM6P4Xnv+iUim+lWwwFSbrK602KreaS+Lb6B+VWzYnkWST9/OoLHnasvtTs4kjPgQkCIGu8f7
8JurmHvbCLLwWmVkwE2nQJCzr5rd6KEu6MY4AghlJoQx1+hCWsEnmg9dOsGxyNf+J8pOcWMgZRAn
Xhr/14Td6E6bcfOdLDVBRwPNmILptigwZIAmBjENk2UJXXxUlwTXyY3XLNOvAdBvTUyqjN6YVq3d
tlWS+ttYNCxTi9DyKbC75hFFmL/GQ0QwXCKDz9s5bby72MyxWxexblft1jOqvc+A9mcV282rleRz
sum9BTxLa8giIABsEb5wwA6l4eKX6bGzcBvvST8Ej5HPqWiDqQmWPJkGFIxitk0AjDDILhGvx5x8
gh19c1hwYT5JS7qbOijMObQL1C2QHMBDf1aYM1bYicpo6OJ25e/orqSll3KCB7ObGsCCaqJZeR0P
D9YmBkhSH6waL/dyFcllzeUM1HhvFtMxxjO0OOCZBekIg+g84bcNywPQEwqlPSji82KQT2mbB8n0
vgotloERpJpM7xaPZC6+BiO+mahM8HZN4Lg/8tgs/aMxF9U3e31rrRlM5kurDDgzwjcqGWL5TY99
1XX4adCwKyCzmfTbA02/zW0wj4O3xe6ccnxu51kcijxuOC6o2m1w8LIXYCqbA5bWUUq4a0h880V3
vfhekY9fTunwqfaE4e8sRxpvE52o3OTrySeLZ4vht1uo4axzzOgkNRQMQ0WbF4+QPzgDmVmU+0pK
zPjUdw713i9tEhb2TLgGhoKc1K7ARIPcmKbgcEdAEd2GBC7SgKCPGhUsckmeU+3L6p/OS/VMbsn4
SezIfg+Wvr/DZOy91m1r/qyiCI0+ILzCrsdaqEErJO5+zl4C0UG05girG18QKW0+9y7E45u9ZrA2
7NANYifdot3pOsTSG5kEgMF/I/za1ieCv0S/lDNlB2D31EYZZn8XsfwSXSp69ligo23ziuOz8xKb
ffrUc7+3YTQ7+UObS9b9Bubi3dST0N0G/bAkqxhpYOjAivzexCOn68FYknpLCGRJtnbZlGdn4una
EDGAJ8tLML+HFgNLnyZUBPA0T/p7sbCXJKQjip8lJ7MWloRl/lJgSd7yMY6+OEcWNCpksf+GzMTF
hzBBGSRJLsRG6dXuV4GljF0ksFJ7YwV9JekXmNznpS3cDxx48XvZ89Btqq4nsWDmner3Dg3YmFfi
hWABnnTAaylktWSL1Wt8AxLgvvUtq/aeFCXTK+oWczUVV7nWDXxu4lMkvxxc9L9KsUIucruTtxNP
2Y+68ayfjqf7NedhwGX03CWJtxnCMM1a1B6M143vFS3vdJ20950fZES71rlVk+bZsRSc17e2VgP5
jzGhj3VSY9HtPU66BVRPHxJTF+VeRUTJ50AfOQqbgFypQdcOEHPv4PWF0V8FS9c0rzTVRnY4GTSs
P6ICB2MYa109OQYUzltt4OI6tsaydrlXtpzAMw/1EuEEGB0mDnTuua0jPqtIxQBYTRnPCPQB20s2
Zq6COzwccpVJItYDAVmbbugGHR4MJFvKs3KacqYntfPjnGNzrB29Hyp8I3pDmeDCdJHSN/s4x5Rk
r3CSyLkumB9JzZ5PegSZ2OJEtFO4sybUb7CNkKFVOE6ClxwrPr0QJbtWwwrdIpXG/bwMS37tD8Ga
tQdtuSRfjHMKKphgynj3eUtG5Kvq19/HjypqEKkoZmU8IVya4DbAJeQmICC6LGQIXgwyaBPJttnW
auK3cFJ/5ihDjHT2DnAdVHrpAmInyKgMWYYX5I2lvqA7l3JfdLkZPQ9ZyUgb6PJCgQxbEUnSIugy
hSZPqgYpNQF55jFqcVr3EfivE0AXpRyE4ZyGTg8CquKn3UISzBMkf6hE3WVmkBwQrUwYOG2sGJfW
jnyJ3d0YSY3EX6l21Dedp7wehyBCjZdtkomD7ykCumfeDQrlKyyFY+mHphkj+SQht7g3UOkLmk+t
eXyhu4o1TeQRibB8Ltne+HopQf9mtvWqk2n+1Ym2K5kxwWzmkKdkcaxiS791cJEjqATBeKXAUfgM
hyOqf4TV8jasCI0CD2WmuakyE2pUGpU0X2F4kDHOGA8it+Z4Aac/yPUB2wPFto2v5VuySOog2m6w
xVGh+C47hs9OcwqcJJBngWnNpPUnbUkqQkRLuL8ilzWq93AlgIBZwG+U8I7vVF9Y0DoI2+W7uWVL
vk1Lw27OmUVJxg4jSfwLfgZvXkJUAVbHqmsfTadMl+PcOaXc2RFNtZtZFP395Fv8ZPVVNjLS5dXt
RfwixkjhMPXebINVlJTWFn938ajJGf+UtGh+LZx74zfDVOlb0bTxQ1zTvomzbcz7jYvyPBFXmfSX
NEeZQSWzWbAdiQqLyzkYZn71mmSxK3h7E+rpvuFj0DUjjAnPDL15zL1an3l8Y84FJ2/faafTmHjD
ZaJT5MXhLUgEcFHV6j5NVx9T2ukHv66ZXNmTa8pD0lmFj2DQ8IFpMnR3IvMI+JlBHD+brVu+U5LR
kqHgDWFAH2msYq8SA3sHNNrlc/GoFSAdmVBvVHcRcwRy76l9kjjefipsDw+Rm07RNmsWco0ufr1V
d7VgQ6RYqakFstCL/2GK/kuq3r8dhf1Ty8D/o1DVfzs0cwTH+X8/NnsiUdX/bfPR9sn//l/Fdzn/
eYL229f+ntFw5d+9gBkZHdk0b8FC+AOhyB9hIcUbZf8m0f3WNva7SEdGg/kZJ0NC3Yx8xRrf6GoO
Qv/zf/BH68BNkO2wMR2s+t2/QFX/E2TV+ufRi+P4aIeCfz/w+SFsaa1DjD8RFLt2SD1j0JK+psTe
jtncE600Uv7XxVLVikw7qN77DrLo2U3X8VqfYhVoAQwNfRASp3+Orv3WD/b2HGAIlN4WqtWJMxNY
56F/6c0mDnMaLgP4iJ4BiSGlXwV8fDRsYYQBR8OWePAmnsEqm1oKC6byylzyM6WkX79doL90r/7H
u/Cf79fxm1W+/f7bzUfT/Y0V7Yt4U139/1CSwVzr39+4G7q/9Uf1TxNfwVf8PvIlNkSqAEgzdwKH
xJXk8fvIN4AMwp4jcGFtSpvJ1h8jX25JuFVETDxAoAQj1lbD3+9WQ7p/XxMTZsAXedxudF7+hduV
eNO/xFnATkIooSMTjzAcEPnbDf2nG1b7fWy2PZh9B7f+uG2ttss/jST3iBoUQpsh8mcMziNyLP+O
oiDc7pvA6fzhXpM6TLeOAlS7rUWcFduYD8G84R1FqD2IdRztRwZ6pNJLWQzX7Gfz4Gz2XeFv/Gns
+os3oXefrKWNsY6JqTuSM+mjm0DHxYep8byE8KxFsCFq6H/gjScwnQTDfTT59oeX8WrMoy5/S721
+V27yIN5kr/bY8UB2onKzyDQHFgnjsVsXLNbZjrpGwx1zPWih3jHYv5qVE7xI0Ul3dmAMO7bIsXK
KUS/s030Hk5JbbGhfya555CPSXXmkqabGaNIyFWjHMRkKLYZBsN+llOj7tqSSdW2QKN6oIXPvyqD
1Dks7oKFsapHJi24fnmOOzZAyWjdcizqxtCH3P5F7ch7ILEoMSOGralbcY8jyKs3niaFXdtLRZdo
xgnXHtR04GxejqCZInE28XWuWl7t33VelH7iMWUI6RXPTlMlpyqZ4ucgbsjRGsqnt9mlSQ+us3/B
P8PXtSVVZo4f/Wp9GIstLW0z00giltlA6saFWjfD47KSwDkZnHMOjDXzC9GhPW0/26S2GYJYS8ws
ABzKFnKfs4eHDIilSYmvW6WxXayuu+S9EneY7m+ofb2kFnbrfqbkdyuhxbEHbaMrTkQcNetoLL/a
kZIJA/XhKKwS3pMB6+DG1QbQdZqP6tCDMUnPmQvD2RRuc9dROnRG5SWwWqwDyboJktMQtQjCtjSe
AoIda6SCLLoN+RH/JD3GSbKwFSBWTB7YOWNm75Haxnm/Bn3ZbAR8v+7WjZncDBbR8CmHe+M14tRZ
sweyxLqp2sXYYjmerwPl3jqqsq5M2At0ws4G9IZWHvpCxjeR1M1zlXnlbVT32ddiL9BT524oT0Wf
jofJmsEq4FB4cavCfFwq1SBK+slPIPhq2y1Wdqiq2kEoNrNbhek8nA3JUHNK71PL76D0SiLMxqLO
FVLxvi3L6yWHO1fFQm2YBmZUxmi2XCBFSOjnsuEilLwafElyIXPmYee24GwTjuzPtuOLR2Voecgg
mKKPzxeZBvTHsHBwhq2TeVv41XkAjHK1MPbaVlL80JadnYCMxY9RFmiSzLRLhDVsy60umunOr6Zk
R+cMNerG6IRFYB5Q9su73nCqPUMr6yYSRnDXxdVyWwEgChmudFdLanJAJ1tvf9WxbQHf7/SpI9h+
BWrM2wuvexOtQD9WuQ+Gba7W0HMfgjx5iaXvTlfA8Is41EHW+/uJS3+OTYM5bKDm5jTH9jMHw5YF
KmH4xf52eusXegpIIO7KWXHJE6zTP3ywjmGU8WV9W7XcO9OaAQFYtJmwOUTmSuWA2MMcQFO+IuMw
inFok+5tM0qGV5hlFBev2iW5r7Swr/LJyEMBjQinZ7QzvfZLjvlnKhrvXs0cAUrDQYJH6sWxUNXd
y1RmsDZhrZrRPrZB5pgkbcqjoat4bQnODT18diJPcJwKblROGzFlbLqiuy0Oqttg0EgUKnbEcTWH
f+T2HFNgw+hcZRiCIkzSFCEXpkVAOlXiEcKH12B+tNjn7oBJiGtIMaw+0ursDtQyF/JhIsPp02UH
/tTClLvlULy36uFmWlWG2mxgZzYnzrh3xjLgXub2O3L0hkTEwSJP5xfmLGcFW8ble1yb6bgLIu/T
Xo8zdrJvPHuf9abElI86XSRkncoIRFPx1FuECCbQ0NQ7bomxQYxPDp0w96WO+G8cCsA4fG/+aadP
JgwLw3feFeUpU2zuRTseSBzd+LLdV9mCblDurJKSmMy/gusMCKW4GkvrKqLBvWY3Fi3tAZ7RCQ8F
p4vq1m8lAMIsxPqLFcbaQ8e448C5o3YmxC7J8oFRh0oVICdrum1qGiTF7oxyqDhDcu7JjejRyiYW
B0lKgr60KrqmyG6L6+IeoDJ7Q9N+ZoFbgxUCvDJvMQgTWqZAV6p8YqA3uPODRURnE2HahyedPChI
PKid1Z2yMFHH2VNe5vu2oF/VIKSoSlMeHRPQZVE4yZchYXmc01yLB9Hysk2MvNtWfuRe4OC0wS4X
+cXzvARVSbMIsr9GIXNnAJcspvtWA/90gsLY9XnDODj2nJ3TB78k0KYDIBwaFStxXdnxz2YNQ7k1
ZugxYXQzMtc4BZP+jKasv4kSs4OM0tIxoJLozp3qitiLhY3bqs+Tj+l6SoBQIWoyt8rsM8tisnG1
kpu06TTD8GaL++cYN8Fd7bVzOPR4QXPDr1dXb0N4yFM7dF+e5H78ihb4tpCrPFDhn0uFX78O7kpr
kcdIA6SN7foJAxuzJAwcbF7AxrgxFTcjiTnozyEIdjbYDYEy8JuZcSsmc7kpPAqwqf15GHkvBk4F
LLliMaHt4zUbx3g7jd55mCFfRd2DGVvXSksWybGgK9XCjdyaJXbXGtrVPOpjr/LqRlWz96FpMzxD
66gOUR8B+6PEJ91b62BM94N4X6v2aDExN52VQnD1AEBtqAj1GWY08totsVc7Ks3fEhhZ7/job3iT
FCkGFwz7EcHWb/ATZ7cy5alXQ4XNONUY5/FEea79Ixqlv4tNCmUcbcJjGryiOujEf6cvxgkNL3rS
BX73LGP1wy8AvHgeERyhCcegb+ryHvQN7NSh32cWL6a0WV4j3EMh2uxdDj6mGR1U/6VjDbSg1bTW
9aiXjGLe9jRq412k6Z72rIHRebdPJtI4WWc9OEspb8vMui4HdL9SCuNAfS8rhTR+dY22b8hFPS5m
/jgQiWKXIrh/m6u+cPeQsbcT+OBfOHis0FgMWJjUqm3ilMK2MaiP+TiSNGKbugnGGRQVjPpNr8z5
0qWq3uQFG7FmNoghCOvdF+UvBxDXXoEbPc4NNGUP9LUu1asLwoMOLwrCsDFARIlAXgLLsDjh2cxJ
9vBNm5sG+/Z5KSax9Rb9DI2R/ENpk1MV0wbBeTnljBog5KnQGMVj0vl3WQaxU0VKzNdt4nX3NDe3
+7xPxI4dMWJ3ZLiAp/P6K5YMh0MBjfUiMP3pcGWSfzhd1W5Gv0ANSOOyA9pvzCs+q3+o+cQ2AVYp
8viT+QIROiBdA9ImW+Rymo2R/x60ojxZULkIaIQ+1mPUkZzph9prdnjosZQXa9roXDA8DRWVGfFm
JkOO+FnV1gMaR/HDprHiGiyJfxdRDHXTO0xVlZ6i2xhv5X1PLoNKjUotGkKlW91AD1c/zEkn6yRb
nOjQ4/haTOOJyRg3mowc6o8M/9rA9oHAt3aMcti1DgSz1Z6Nt3eevOwN7i011lIs4tCNNiZ3Edtv
NN2x4SmIA6Q9NQNTWnY7AFr3S4IGzUz/c9IDiTX4atU9YSuTbF/S+uOLmHwjOzR95LFoG64+w/fv
poM5ZvVtOw/z1SCEgTAlJiK9MXTZyusO2VQv4muCdHw0CNpPN6IXTPjL2n+M7LTUxyAt5hL1fmov
zLN4YMCtiQ9yzslLQcfwGII1cq4bLzE08tTYM0b04rj9sgw4Dxsa+bj4M4yqYoean1lncyhT96au
66q6Yq2mH5BlPDW2JLyYybXwUovN7Nv9CpLpUUKA6JpRf2jB0Zt7iTpEFj11VfBaTYhEj0XSckkA
AEzG49RlmAtsah3zjmoEDJI87K5L81rcwf0CWNzItxx8kX1sXD81wtaJPID+SdX9mKYGL60HhpuE
3rgWSHi8duQ9MXPskiUkPrqU1/K21cLpZsNucYXf8MDGTEKj3HE+bTMqn5UEIX6CuDeOT2osmfVz
0OQ17SkQy9fVDDxmE6zxC2z2XTt+VKSPwKNEg50+JGVQNmcrgW10WloYSkd6/IDez2M6nfMxb4Yr
WpDSndWW/F6gCRC/Z1IVVtyT0auM1Qpcp99zNcYnCyvrZ4HuQHhQjg+R0Tsnf67c+6T0mfYOS0or
nGuEmQfxKxrJ0WyMGjqfPxnJ/STH4jmN/W3hJSG35cl36GXIk4XMp9GZ29wzLlVh3FmQkGQu3FNk
dZTJIypbWVff8dpowL5wmi2T9i2jFXznDkrt4OKxTAXD3uuEehzStK/XOofbXI9QNmv/I+o6/2i7
40s1WSosDa/dDnYt7mWkkqfIdJ+oSiCN2ZSXZUjqXUlRYR6pc1DGwJwGfY9Da4tzCN50YVyJnFB+
ZljPnaSgxobEKLriRbuYoud0yndLoERo1ti9a+u9hYjHKSEKfTgPG8LGB5n3333tUto3v2gd3Oo5
e42G2bY3CoMw84PshUv93qvkPqkR/gxDfRSUHPX5ifbmn7S1H0t3vl6W0jmOWffuZlyAKQjLftna
ZGRGVwt6fdQpU83qwTBeZGU+qs7cJ7TID0FLD3NZnaNAf4Ptw3QcB/WtNLonZvHoMPh4Y1s/5ou6
IZ4+AX002hDR/gYU/VXkyfvVTQvdr/8VSAYjah2fTfM19ZnsQkc28/WEX0yyMVbjw1IXb9SV/eB0
ro9WHp1cZQGDdzkh8Ri6ZoPv9VVX6bFUv7IIf4gb3dPMeRNb1g7n0Z7Fl3Jj0/1RUDMA0Z8WM+CV
qLD23oiyw8JxIy78z37m83Dmky+td+y90DB1+j4n3RRGOj3NC9QVP/tJZZy8EnRpMP84IRnAlir7
bTnHyw5B9WWKpbkb7PEwmN4HfY14UhfUxNZN9X40qfqYrRplTfOB9bceYGiG4nL56G1ux7TK+Lkp
AtTU7p2GCRFaAUqlddMixcWPLFddsqveQejAvefguvH94qtNjX3dJyZRY2Otes+upsKkH9lgsL52
BuCBAG4uKDgxrUftZZcqB4OdjQflOO1DimcCjh6fMt3GXpCeJLtb4OmYh3DgUK6OPat4aozu2EOR
a7zqgPD+BAr71pzi2yyfXia6Ai7FUO6KNNrS9HRrBfnFMknj9/45Gc0T0L1DShuAB7y1balLQbfZ
TF6xw+HBwFbqq7GPjm00w+GmxbLLLwDv6EEsdsKOT2Rgn6TfdIxsirMACSJGAvuBScdMIw4meoLV
GRcqniHhDOn3ZHeEdrGxH0y7P+P53sUyeLTmqDuSI6gxP9Af4yFRrHyMDQ9+WMztvb8Y/t3oqjvm
KCdGNm9Zl35FbAyJnzZbH3TfLamk4drUUHt5i7+3yWxdBY2sjiYT5DZhxchGahWyZNZbbE7BPXIq
2d2sQgExKZ3mHAU1S1ihbUkbThpWcDjb5QNKiWRc0FyRnbQObY/XDVH7DhfGEzRNmljxKLvdjZ9G
z07u7BcdBI9DnDC3MOi3gP0aTkIx5wgO5WiFHlOe89LYpO9jVGhquUmxHBnwmLSHyZ20nad+4b61
Sa9Si7pVJDQXRZwfR095YOzxEFnDmeEWp3AmlMcFAXiKDASZ8UicoTooWARSQ//pa+eTJs63zgjO
RGx3zJt4UFIUbzuvbi3quVozOCmCbJyHoGS43ply251fBmxqmlPmB7vYL472ZBo3Rnvb1uq61Io+
Wzqt81WMt4VPVW0QVnb0VaVqYzaE6ZvJZzfRb4EojC90aG8DFb/CoeeO7Q4dr+yaM6Pn2Pes1wCa
2q2mzJxClpJiYMu4gUv4GFFcUVRwwPtHeHanVvkXUy7bcSkfJR+4HbSnQXJaq9ijC7akEqaMNxBp
XWgbJOEc4NdwbM7mC1QinztK5+rDT5Yd0frnVnMUT4sMskVsoOgaCPEdVPGxlt9VaUDfX37hZAnx
zq35PbfgmY7Wb7CaISfIJSRcYsGP3kFvtOCnJJDdNn7mE4hDJseVQe7FU1+jqvCj6B9Y2G4KHe17
AdunWF7bpngXAQaECIdI27gMZqoa54W+92Oy2U5/NVfqRrPn8Ejqr9AKekv6TS7S16zM70bCyvbQ
XVXKvk0zw7txStYOJ2KI0eYk9Igc7NzZeZ9J+JMNuq1mOW2EJGlamHQptb04sZF4gXe6B9yKtbh+
Z552mtzyEA0UqeVRDDgz0tdmQIZTuYx6gQ3jZBjkJY7qbV/GGEL4ZzZuPt1ky+CRMkqffLOEnmcH
W3BuexIp80akZhnmlnPunUrshYwtPHzlR0Ghy8YZu80wDYN/EknGaFXY7/bEhlKtFJPCZsQND7Pl
sNW0ZwKyfCxJlYSM9z4HLsE2DTQlI253ZD/4TuWDGYqk3eEAimADE/0Zu+ChzIpLFQ2Bfgs4RrGV
TRGTIOMs5FcLXIFlWkcupFdaf4V/9MuYfPBT2SVlgXzvN9M8AOBIW9TsYXVy7PF8yWYrG+wPezoA
oseOnJRFjKxO6yvaPfPkUKC0X5YSay7XAzT4ztaueAbcRywiJRefoJ073q9FeCOvTlZYesS4M75q
WDrjPs975xcCofdYL6N+VHT7grIIMOVtJnZP3obIMGtEXNgDE87GWLqdG7fNuybTm4cNbGkaVJiI
8KYrdX6bug3aQjDKCzvnwA4xC3ZJKOdkfpu8BmwayoRR7L1ySDjVw/5N+Bn99CKnVYbvIkxboB+1
54bUwC7RMVeKyxhMGSnfDXnmVh2qZPG6UxbUrthw2a2JfpVuYKBf+cZhmuvyB6Gt/kGjc9+JKY8T
clXsef/hwP5LEtx/T7l4Bcz9B9HtG47qnxXi9a//Q3Gz/k59HUJvEFjkOG3/j/ZNE1Ft7d7DQI4U
xzg74Iv+Sx+WxDtJZgSYtaQtXe8Pxc2l5h57+9rM55vYWjz/rwhuluCb/MnF7rHaEKEwpYNCbK6J
i3/x5ssZZAcnTYYXAKzSA9V1vo2Px1Ki2i+zdPfdxHkc+CoMmXwjtO37uzHS9bc2Ft57ue6mn3Yp
GLYnLDUcGho89yG175zaOp9NDqbyrCq2ulK8bNSipLNrfT8X+JPEZGxl5YvnfnLcW9ihPJe5jqkB
W8mlKAtTy0ZPDwMDqhxbiM2uBl9YaGr+yeOSRHMdgkRe3aYOmfOr2qnTCUWqjYeT16Uyuc+UwasD
4kleskkncBF6RuLzlvHM5FVScjmEXVC6/rnTmslDw0rAKwp7E5brZtxPVH0U24nHCDP4ZM9XnD1H
oJ6SuulQIDf+UpAhHge0C3fHP2GTrlQSe3MspgySlWWrZ7sSzIYUfdmXKOlSBjXYewQcVYemeNm1
3RNBm7VYKe5JmBHgN/BJNbX+SFXLuBdNrbV2k2mCO8fgTjFSanfiF9uidmDqOkD5dZaMzoDEKO16
By59bSkahsm/K6sxo5adRjSWmMjJhn3XeOozAN+BgyjvJMUw+Qzk1WiG5qVXVlkfpkEAFS3sMbZB
IY31LYa2zA9jrEIOU2IIYFjf8KaGxC2jeSfbrpMH6a9yj2XYwmNZirwf+LP0DSnz4Xs0K1lcOW0G
gIHBVsbcVbZUxXlg/OcTFQtef4SUwdiOTiC2q/h0sdng+5mZ9Q2JN2+xZlvuoYKE+muOjEkeJj7R
N2YyvcN2PCl/1I5DbIIxWlb57B6VN130RLUSsCfsTDBG+iwOl9SjuSBPuygLy5EVfwMesrx3JmDo
u6QOsndudqJvFLCQ+hmSEVKB1/XWj3puINlJIJyHabHUvS3EiBu0dx3GOoHPNItBOO9hxTSs3Jbp
6F77owNQzexGbJUF3PIW8QF0BoJPvrZeg1tCsRg8K7qj5YzC6i4unuhONZ8qPiCPf3tMLk6mh6dh
tGpQa34e4zYq85UWNE3+VzZ29mtGNesSyhaNdUPhY/JpisG4xWEI6TJARaL4dhwpBQig/LyNi7Te
8Bgy3yqU4Zs3Bs3Ox54K219o28kVfNj4q1KzfOwxrHz0o4WvirF+9Imbw/qV4rZ6l8Oozl3a2pco
cqt30wLqe7QyWs14bMhI7GtHyWzXUvxABRXgDrbUrkOKwjbjmUaekYKYjc0DqZFC6vQdv+ls7BkA
MgdLW4mC5+Nrrjf1CAtjY+iS7jXPzFy8mTTcJxvfAAvPzlgNYyhE2mArDpBFvLggrgEO1Ntmjiju
07aie08j9tKZJdzks0788c3y0/7CFjB+SnCdA7lKWny7kT8P3+5v17oXikqxUst7Li9dfFADT2XS
tJ805EGTl5PdfhqZ4pdq04zDPtSgkQCYNgzSH53nfGN97glLAL9rNkmDzEd8PBU/eqvur3q2yjnm
XpttXOLHEVANK/ZIxAsnT0PNfvk5NXv0JdforOi6mtoE5x/n8GArwGW3IWsW7mjb6PuZcPZkrfVm
rAsFwQtKQkBjE/BK7ysQl8yn6/yuM+F+bryC4eNeI/9+mjZJwI3hNGBMKRfPIWzGcXkT4BRwr9HR
2LHaMJVCDZwje0xVUJPimSGkQ41OjOFkqYXlsawbWDzZrKSCx1LU+bSDATSqLfNVf9/iust3ND65
l1I0NUbMMROuuvgYJ6AFeRA/jHQdSqoORMmhSX0/OZTR3IrXxpBi/snUQr5bqjWJhBcsb7DcyJwH
NTByYCyEXOj0MhDecsI0d0mDH3hDWnWtptfYW5kxS7KmDr0GH3Fsymq3OIp8VaQjCbglJa7CETpf
CV6W+SOG9vUiC2Yf3Oo8LJFkxq69ObnlnZsyrkRCEdcyGZ3bv25T+u+5R1rbg//DHmloMVmlf94l
rV/w+y7JZJvEliZYnUS/ueX+y5ckKS9nX4ITzqEBwyVG+H83SQabJP4//lhIiQcJG90fviT777jn
MPNgr4OEDMjJ+yvbJDLL/7RNcqhG4gfDlsTIkO8mxL9skzJ8dHjbm5fZsc2HFZJTBoylCKmZZ6zZ
DEsgCSYuZDWUaJSGdws6Qt2Hlpz2Q5/vXOdptJ7wV+DryLe86KkVT0FK4JLVSLa+8dgvT9Ty7M2W
3vHySvXRdT2Mw8adYvFqxef/w9559EaOpFv7rwzung2aCJrF3STTy6a8tCFKUoneBRl0v/572NMX
M7MYfJj9VAO9KFWVUpkk4zXnPMexHyzjV9G7R7uPGBq7IIb1YLzU1nczWFtGda19rEhNld2n0Sq8
PGV+qtSam2uRFE4ISL9fEY8JWiKPUD1MFFsyWX5HqtpU1ghonITP3HfqDGRzxjCdkV4b32UFcaui
A3jJ7i8oZehmt5OvHuTykDqpwTqQJyoCgHgYz+1gnIWPlYFHohxYllp5bSAo7LetZgVk4qtiSWWy
4B8OkWqPRq8PoEO3XkcaszSv2o7bcPiAPqYwbnULYvVVwxN/16XP7DK7Yd9Ws5Gv1MmJeGBxjyOA
RVmxMITpBl5/p4Ety3ANCUxGhobZqkYx9uO66AZUatrzbux/0IZv/ZLsT2cnFvbs6tkPvhNUJVjU
OPWW4IEp+S0HAotOJJuHjsl0lusbKoPnZXLdo2PRFU+mH+8ZHDMblySXkgOnk99JNzKJYeEiSZFB
N/6CPW4PVXGDZ/joY7PdQObBgWR77Y2ZclKQNAJS7doWv1iuv7kuRTO7xXfcjHiNt4wUxqBmP5k7
O6fpKSQs+zPSkAPIVtdXQDm7Ww3Z16kAMVgDzhtwqS4fskRrIWHAx9J8akd368XRi0URbqXSBob1
6rKFrLvxttQUxRvhdedZLvdBvySH1L+qahaoRnAqYuxKBRa4SUxWSsXq3DgEObMz3otRUBZPO7qC
qxqSY5zp30QAr5AUdZ7camfWzcnhIuWg/bEy1C1wQQXESQYbewujIH0r0xODBdgmXjQhev6NS9rB
iLS5bRiMRtDrwpx9koGNuxSklwRmfLAGLAwz5w3JIZ4mpgq2cQYt18JHw9Jok2hjOxJvueQXTVlP
zz6DTiPTFlIv1E0meuld5GU7Lx8AwFgXm92s6T+KdNyYagTvhAjMYHwonJOJEws5OJIRuCGecU4H
UnGdbWGk+6r76uonRHOJ+RKxw7DFdJoJQa5FFNxbAVQ8GjjmLeQezMZV41sbnTGZ0x+rb8ytLhrp
vU3oHtK43cwOg9ULeWZVMh8nc3zQkzxYS30nGiuUuAgcok02RqXZ25sPY/0KCvlsoe7ICsnuYdhS
znR7c7rNekZfxBFIbqUug24+/hjLa2q+2ZQrBeGCF3DNW8CpRJTocW8b1BmnXj7kHdOANYl13+uL
lTG6M8u93Z8nMT7qNjst3aXm5k8H1W8Jh7rOpvKYJiCRvTt7iHcpexaN3giJC/J4HLVI0ZPRHcJo
wuJH4rNCExRl7onGEJ+ucV/n725i/0Qxcz2RbPTwNEXoICV3g79UXFWflTeGHsE0jVNvFWKbefrs
8aeh9d+VMIU20vKxKzDitp+hvm1abvMGIRRBjeG0/I6MnyqvNwPKr0Y+kCVx6LNLlmHEHW4HmQZX
MFveOOK5tBEqW/EnoanEG3TPtYu/vvXMHXPI61LCy8vOKEUxDiXEh8/J2RfjvSITJOJyKcGObIwE
V7+XZMdBEGY5j7j2HJMo1IgH4AIQjbqiX0dp+aVfXgP/V8CQcyR7yEyqfW2ZO6475romuwWwiLx4
YQlMh3kUeuXw46nlvPjG9TI9kgWX9CCehX8RTvPU9eQ4xOp9XTckMbkmFkq/uqzcU4EGDec2mXjX
vqXE1hbJrZIpPEy5QPNr0+Kzk8k9MG6mk0F7j4TjY+CuZdZ1MVkf4BY03zvOGoXY5wO1zUq4I+U0
Jjq+haYfOOBiMeG1DLSTu7KUFxtDQwVbnRDdMb1SWX6riEn+CDIodiwHIAXfjAthLFK5+waN4W1d
N2Qw1WMGRVLvyQwxj62wNHwRcLFL3D20ZWKFWHR470yvOLUj8GDEGIO8dppkenVV2hH6V6hnp7JC
hw1zaFI2/x7GwH61zC4/qgnpz+DCRic8JH9TFZJCHHTnSCJyiKto20ck8g5dFx06oG8bfsC9AKws
Wv+rbKz4iqyW+MT0BWDdGKTsHbU+F4OnnyPp91tGaMAUUGeGdUroX9r3XPCDj6G72qQJa3NkvS+M
XUNpcfgH3nhB2csdmdy0k/VMWvUOPwGyjzr2iDS2XoI1gFiJhw4v54GR5v2w+OOpWOwt0pFXqtaI
xh81737qURI2PyiBsQzVZvVptY13jrGKLBvf1RZ+tgBNGRfWsslrHLyAkqxnW8LrHPTVLJLjFCyv
vVIs86avtMeawk8g9nY6hbN0TyjuTlbvp9sOZsGGifcWr8tOcCiFjjT60O2LdA90eMua9NWsxrda
2q+N3eziXCFhqwYSy9v7soEOW3evyhsPiVLJlswy4oAskwikqj3WMbZHJMmc/Z23rMcLLTsmU1e2
YxIKg3A9Jt8J5BrMgUZ/XExgqIu+6qcV9OgH6qpowHObdV+9NJHh7+c5mrat7Jwd/W+HDK4IZs5V
sHj9Qbhdf+kNBywye647VFMRSOw0YcNrktH7VIk62RGVHn+4ok0kT1mlrLBJxAwt32XfVVM1NIzL
SdCaeWg3qQcSqJm90NWNfV9FgoIoBZBajbl3UGIWF1/leO5x8egXsIMkX5Po1FwQq9czsqmMw59s
+PSYdzC887E6sPPFr28XsbcC/Hyyuqo0Il45YoF/hsRLRelBBilWfkl5zlvuIxbxhnfFXd3d5YHv
vYvZYPrRkd7LHG7SPMI6+VGZSU1GpY9BMAh8NEGtod/ANkU7oq9RmyfMleK9DhqGGYrz9QwLorgW
WtBkZXl/4pkod0yB5n2+JA40aZS9TO3mQ2nky1XvxPHFHjk4emuuyI/A8ZSLLxU85Wv4OuXFi67y
+dQLwFxzjsSrTlzn2pmi8dHokuld8OpvSSJGmJtFDhxFMjn9rnMvMMf8Gxi79YWXEp3SbHrwimgg
wh6Ta5Wpl3y2AgbdaPZlqdGC8gKWLwwucN8s79REeAmD0o/uOYzZfiROBxrGiagHzau8cYxbDb71
E+tz9ZJ4dX0tx97l1gMBoGef7weEOGZ93AAMQM+PnDh5prcer9OmPQRWs0WkDyy5INLe8YyNI/32
zGRObQ2ZP8eFep0tIzoE8Fy5JY04zNSOsGnrA498fcYemO5UJecnY8nrX6UdyBeGedGurvPx2JlU
yqThET+l52hvz7777FVBskrb7SMpd4QUtKMBIZo2/DT7RrIP8vgSZJbcLEzHboRqNdBoWHyicL/Y
qZxV1b+SAcBm5LKg50/ip7ZeiBeMhvwG79tpzFLAwSxBjpEcTwQxJXc9MfMsS9it+RG5nsxDV2NC
ci0m8cT4YQwXs70xopEGKPIhQ8uIzX+a/m7RJoYVoaobB3KE3U6Pqp5CsRYk1IZHfHDRqcHzeJ1C
1IZg/xWn6EqazH2ztPeSDaYMFfa1IZP3ESr+szuI6yz/Kfgst3ORoufu+nsTZOwmytJqyxYf2Bkm
WWnYr5WcKG2zOLvqE2LrbGRG8RA8FH4c8hi8YteExsIhE12ar9XQ3/d4AM59p+kOkO/GVmUfghZb
6CDe67VvsWlSYi8/Wzb81hQBveuO+c3gsk1lvU7DFIgJiqjHheIGZ6Y/iIJzqJ1CWQvOgxLk9KTl
HljBC4hTdVOmAsljnwTZvRfAaF+4bn9nMmm3ThJFJ4WqbDeiRkDuMVdIeWTdnjhkJXQTFCN7bvru
Ji+0vs3TNDswLSUkvmzrnDujXLd8bbWNlafBshWrJ7CNWesx1RrQ7pMpiKMLbwAgJPt6XnrAXrXZ
qe9hnBjEFQ08r5LrG+BhnXx2fcu77SRnlIddd90PqDcX1LQa/IE6NoaKYFrkpiSApWPOvhwlsAD8
mEu+a7F5ubP1O0NfonTrITCqodda7jtN8SqrmH4BqkJYguvl9N+JSj+fvv/3fwRIoX8/UQmTX1jk
fv8ZGP1/f/ovm5ezmrlIDCPVJvgrsPkvm5fzh/BcxiU4/xE/rd/gr5WTzVekuYK9BF/FNfiPYQqB
UgKZYMDvBS7aWvxf/4HHi7/6L7MUz15fFhYB/tGA/wAp8fV/sniBgiG4z3LP2shbpnfEApYjd0FC
qoAfUfz5IBIMRJ5+X+ZPTlAnlzRaPciwD+gXojZHIUgQwVNgxVIcEXo37j4tSYIFao6x96qusvbB
9hakhG6cER+QiZbnFAJyo5/BFpRpAy2xstFAWjroQzgUlGo8M7LU2UJ5ljyZ0PDO+cw5z0pZZmrs
QK+MOWv0DHsY7l3XpGBM4wgmcNHmPUc+7CZ8z3V1n6QNpA24IPBQhHnoUnRaB+BaIHtjpgxaVDNW
HaR+JKub8e2kjMq8hblmkRXNqzKvK9fI39i9BOUxL3rLffPJi/wV982yJTN5AAHYVjZ6Z3A2wBuD
Wt02nly2qoieNV0kyo8yIimVemaRlvHq8E+sKr8ZPZMuF3VLj1Abb0q5EdryOIgfshKviAp5oc2U
h1Wv2+LarL1SEiIVl85dxTw6eTCNGanHJousqvmeUpn9bgFfcC77Qy6mLWNzET/GSUBPKQ0lKkAW
qp73M/VD2DjT+E0NaDlID1X9mbTe/IN6R7QQITTW2R1aDPdOzIV57CLyZ/BzR2W67zqpb/yyWrI7
9jKQnozOtu/aLo1Qh7iYp7dZXFnzM1zC8XdmW3lDUIubYKeJV77OzqZifmrTgLPQYDlpcqgeTTGk
l2oZ8+PIhBsFLPAbdkUdQoDITpxHEPmd2Wyw05bEBqbw5nF8N4HL5h4aXBncoJYNiN6uWFFguUea
ClsUwBNxBJwmiWcKTuFgZE1BrxLX4dyDarY2GN4VrU+wNAEzAxxAQFa3HmR83t+4JNRaSzDNu0nU
tn/Vx2NibUHyTvMpthyv27ERdI0rnRJudEAX4KOj7F19XqYsS85E4BKz00YA0LYd5BmF1sbTxdFT
eVudunqUL+6InynlObyt66k7DH1gUknSQQw7s3Gb6xkdNblGzBIY5qOlRrRY3monpnnC7GLgmUDB
uR8KZ36cYXqqHfFQ6sjyZrjEyG6I8UB8a+fzZNz6XasvY11ZXjh1dgWug43Xi2UY1dFGXsl7VXFL
7Lq5JFxw0A2Z4YTBkreAPGSTcIafmtYWl8n2ml9xFbvvEZeWIq/HAAxAWCcSy9lcFgxcVUy+w1KQ
KHKSTkU16WOAoixzAoRkaZfnxnWm8/7VjWTyNM3odID0Ar0Z7DbqKHLJLyrb515TCE3fCeHK0cIM
skfSWRogxQ3uphFqw9j2wxdPBeHoHXmMrRdspsyhtoQBylHP9YnfPw8K6ghVTb51cEx45MyHLJbZ
H7Zlk0Z3lXTC7B9hVwxW2FNSuWYIuCaziTSYFMlxp5zJka5/GjVSw8GqyCNGC1s4UpSf5lRl1LZo
kPxBVbsK6mmH1gzDVFBeoatqLeIw3XZi3TaCARB7TGIm6uTJGcW+CcBxFOHk8eaDmzPzpyimibRu
nLGT4/hSRqt+hmJNeRZcmyYpzENadQY49LgRcUtuF2kMkGtxvz7XEG5wG1Q22JVfIoi76gWCTeW+
k39S50++TZjqXlu6VjdB3qfqxo26JYW4kihouvWoK32vEjQFCLqymvTQfCxxrFk0zpGS7i/N4HJl
y7TeEbeqONBqYMSszRIYMn03MDMDygWTOKgh6KuHwnhECj2BeiwwUrllhj4M2fN2ZsaRb2z+oRv2
QOrs567/kFQEoMwD6AyVOlhpJ9/XxiHQZnUEi9i9Ow5DwFLZARM3Z9HbYaTST/UQgC/uKuswlUHx
kswSYlU/VwwNazNAyIqK2unZ0UK8EydUtsaddpsxHJWNd8Gt3AMwKxApDUjGDana8mOYKT77kRVl
qccFQkQHqjAZ6uuAxzl423aZn3IlQergq+93ND/ONhpKbDGYN9i3V523IpNsbPm4gQ8oHaxnmZdY
UcDl1HGpz402f1wCC5+8xvEctg6M2uhunVOQNNUL4UZueYV+XR4ix/tEXt6qjyTmSXzWGIja76hw
uvqmIbEUS0vm8YHjG8cFaA9A+Fl0O/N7imwCCxG62grFgSxFdDOpQsTfLNmzX2tmofHmTjqPrxkm
kR0cZZkRbblB7K0zcsmQR2fDpw/idPRDkXbVZfLm5pCCgJs3tXYrAPrLBFSfWLh2Y5OnNO9TEaVM
j8zYvynSpau2OA7RJ5Oxe8jsDjOIQgw3xQRFUfuWWNokFtedU2kzQF+WZwFiaKwY6MVn39kTeVNi
c2NjsARDeyicxv+QejG37YjogXxVI7uUXetd4yFxH3oFjSvsiPVZZ7IVKQeGQ1/o5M0vammoK5qR
CkF3I8mRCKNztj3+qkcm/OPX4Jp89sRRc8yQzpHmy1eXwO25jfJ49PZzSeF9IPZkvkLFaF+XjZQe
2Tu4zmb0Kj/zQtDXAWKw4qbHmabL+/+W0H+V0Czy/n0J/fC70Z80m3+rf/7WJ7//FnKt1v9SU/PX
/15Tw7Z1hUPeKr/4P2iz/1tRWtYfFlmjFgovxyZqVCDW+quodv7wqJbNwMelwtoQ8eQ/NpTyD/aS
NvxQ3wGuAED0PymqPe9fi2rf9NdVKLU1y0mKdNdZ6aj/VFQjDLVcDDN73CrT1onrOSawa8aRycOk
ra5hoONkQvcL/WoEuTSdJ+ZyxL8A8gzdP+GxiAEAyZKsOWeQ31bAbLxIZI4wYl3A/dk8B2Ee1CXB
frQdgMcyMLV5N6fs0Vd4bfEnyLaGqVtunZVvW/2Jup0tjaXUo55EVuPpGxQRUc0YwcGCpf9k5Hp/
8nJxNHtofrwlZpcTxNNLm3pBedJDZ82vvqfa+WzNeFS3g1HH7rZNMf7YVs3+b5ATQUkkNlo88BcV
fQhaXoIcMS+Qq96UQBmXRdU4dcmdHjaTLBkjJJVMbwIDFBcUQM1uYmGQZGwGmpLPEjjyh8mph1zc
kYwTwbMGL0uapW8tW+55H09Bf0s+TMNSJiisn5ohMAsIT9UYDkXtnsZpXEP70rrAUGIRlO40wBZD
p4kZAS3CIF8pHqE+bNI6jSa2BX7zxKxLKX6kdBY4HJHpbESfL48jQG8SXEgYQs4u65pUNH6YrWUV
QMJJL9P+wWy04sR2+o8uHQiJJ2LFu6e6R3KsXTvdYvEDHYfhNWhYdABYDYXZCGKEWLn9UoFSD7Ub
pwwo096tQ1WMw4xT0HOukdIsRIguqMFCbZHatbUIjSXhrMLSslemh+3WBgQAAs93s+xhUgPjtKVs
x/QI0GHoTmh3GSt3OmuJVBN2nuziwNILUZEFC5AywC0I7gwvAGbzLierWhlSwY9h4H1gjijmHYGG
C2tAiULmOi8C3V+TsGuU+8R1AVBZrjLhadhOhTgp58hpC8/IPn2gnt0u4XW0W20EKyDdcltrtTHg
Do8zp8225SRiP6xah/SsAidDH5aOY+rrOUuAl9G2tcEGVt0aBNygRDwa5Ug74w3E4GxIGoKOSzHV
xsZTTWku96Au82Ld+HXZWeWj8ZqWFIH7JPUke2+oeylDRMfyHlIN3vBZFjZA1anp5/G9hODUhElB
VOQT2uQxu8mrqDtPozeUVzir7OE2ngjWu8Mk2o+sRJAc7BtSLBKu19yJ3no7yMUPr9sAJgFNw9p2
XEBy30F3TLceuZjNRY4Dod+xOdvpPqEKSXfTPEq9bZK4T09W5mOqYgjEZ4PVqS1upSo9/66ALAGC
oJoM5wxZo2Y/yh7FOrBZlT+AqftxK3JWNzs4X7BbicxiEq8gCdX7FiMa1YOkzDlODqnQrI+KpA59
YGLqJo5oGMMC8Vx5a0+op/coh3r7u84IjiJ1IdL9fcC+mnMVa2Syl62ZxbDHZnRMrVmAWiR71OxP
NaFICRiN9avAO/P06AjIzzfUoV12HE3V4bSyePKsvUqRnLoOFMSx6Ct8szbXEZ0hozL/UC3NiLWs
k7DAPW2pCEaABTBEOgmdGPHPkyJ8tEjFo6ClWCmDYpLbbpr9FxHkvBw+ff4SLkz/HE2rKIphQPaO
1lL9tHMkf+YcNem26ub6ld0y3x1fLL9BvrRiSW3CGuYWK9Fg+SJiA96mJl9lfcnjJqGy4JMQbUCY
qV8Ue8Ec4M6WPe0r/aR3mwyL+Y0SvG6P5ZzDZx4jUqeptj1CVO3Wu81n3lfEiLp+Tdxa/fT4M6Jj
J4T6oWOTP7TOmLRz9IcSOUgnuFmTAky01cErlnVXf0d/ZsYXEtU9DyOTVlxHjSKva5EQhJtlfg9G
cOJEhrnAVLl/J8AB00rhSeWCWM90tO+fbL26uopUqvSEChhJ6lJF08toiqS9tkhZfmrYLOaHUSKt
Ow0qneqQA8NosP8I502aMneMY0xKhQNbKrUM1Jw0Tdd6zlGD9NWkybDKuNjCxCwHdGi+8zsdBVxn
FwLcw4DjFDXmZMZjGEfaJIpWypMb2Thz49qIAvymXXQzoAv4Vhp3ArA6lyBQBU8BykWUgaKOhAZ7
UztFf22zMq5CK5hLQi47v76FckEIsZSz80SfhHNlcGx83ZUtmBOJqlSUdlGKxcQp54uyUYsf+jTQ
0ObaCLxwNU/IGK3JcaqrNoKYid7TtJ9avj3h5GUlk/2iZ/sqiidgyZUboHkBYsSU1jTK5amx0u7i
F5P7SjAqkxonUOwHo7QE4OMMyVtOthYPMzXFHzbPcj5vCnYs/cSyYxAM2gUzoNMXT7AL82vXhMi4
N1SGLdLxY4QoI4pwp4jy23Zuq9emL8dXfKM2898J8iOTsPJeu20Xw6sNLI6bVkceUvF4aHd2qspn
q28zAOVW7nDG+KXXbYGAJSeVZXXLIGA2TEOEYsgAk6KPQfg9NDbxN+BopbXN3cx2w9Z2vG87qmpz
P6ExuAxe1T01mcQ7tjpj1rF3A7I380f/jiKgV0fSMtBXsXnkeGt8rCF4bywkspatvVs91bRFQH3U
Q29H9WeO1BgNJ4N+DmbHYdBIX8D0uilrZMPwL1GrIJq1XsVYqS/yLPkohRLpPSg3Iz/EfQ3TcUCD
/uA5wvyENpI+F2kAlaryycEIiR5php0foMY9OARx3daFwzvbtSx9GjsvkTSw4PvwUzP4XLQsnuy4
llcwNZ0XGMU634qpqL+lZ5fmpizSBMF6jbmWA3RK270bFPSOhZLiFcxx1oIQjtcP2bWsY61MZYTa
twl4tdeDI8ysoftKaepwokw1hGuzaoJpU0AUF0d8DC3hTCQ2Y+Iy++nRQAK8ckNLyMSGyIb71kbz
sON6in9LqeP5XMxD8g6eFJGygd8AegGVFIXgPLNRlr1L56LNFSU0AJ7YJMoQ9/04kXHsQXEECYDu
AWePM/lwfgeRsdWPC1hQDHoROC0cRmeMkQbDqLFZiGAi9XzH/jsSx6hgr1I3vY1diWRvzqD1ON3A
X2zgQbrV+J4C0rjSmQ36XUENnkK1zJl/UGOLsc/w6mzag6+aIlRIcevtpUK0vXXQcN+siTMEo4h6
fBBBhQdzzvPovmR6w+i1Apm/8YlnbKlCUiQynLXQKY3Y+VEmMJ4tSvap5MLMeDlTbGB0FsZ4V1EW
DHA9+/kmwK4mYE85rIyZsDBnhGPglGE7LFWx7xo8SpsEsyw6OzVWv9JCt+VJaGdst7Bs/REFtO99
QHcQL1mdoX2CKIt2OeMdJQmXgeMuSEj9Wedv+UjCRcccQwEM+J0x8oJroTXuDDedHwgl776cIgD1
NdfT8ObVHceHCBzkL3OQwl6jaKZOTVnmt5up0VmNbM8t71VnpF++KOW75WfTuOmoGdZwKHOts2Mz
a3YTo7cOmHMr7KuaWvMSlyUQUNgVjFA1LbIIC6d1L3GXeO82TnuKLtNNvsEVesG2zYbl2WKX/byA
HxNbRkTMhs2kI+DJjFTDsIE5J3bKkUMoGGpU/1MR+ww8Zk3KZ8rG+gM6ZgFUymfbz9mGXmm3Zk09
xJpjbROb5gDR3zPz2ylwQIK3ZgKwAd9JgapiLinoozgWX80kMR3Gsh7e+haR9gYCYvM19ipSG4yY
qOhUTw7rTnHA4fIHudij4EbhHM5TU1ZhpGaeaL40DeKa+4ids+ySTzKYh495GeN7Uh3y5SLdjiAk
ZtMj2jVMusaWyYWmXAfTcJmDHtMfRDiEYYmpgN1IU0TXQBYqB5i6a547ySj+EKEfBwLHnkJvSeaI
L4h6JJB/9m9ZaI1j9gUo3/yd2DM0aBAvxAUVSzxd94bmudLlMGQ30eyMNz35bsXedfLuMQNG+0Wu
CE0JSrfxxW2Ufp2srP20h8nAdMvp/FJrRPWhid71sasLhNoBloJ247RD/potFQ2RkXHphJpC9SIg
BN/OnuO/l7k7daGD8JYYrN4f3j1WOYCt67aIt4sR4+0YWgoX8inZTjDPSj6Dmp4BZraGUkJKBirM
lbT8i3S3FFagk312XdC/oUthbVQQW0PkOvFL13h46Qj57eqhBPr8QXvDSrLyR30nlejegizDS82S
l1vjTQ8p/o3UoX3bRMCGGQmKMn/OYQQ+YxM1Ps1gcBrE/6l8W2w/NmiAbS77efKXDKxPoh8Ue31Y
s5Q7NywVyh9yuqZXzJXLpzd1BUIgDwqtJpx03HNhlWevqqARtMWQMc3NIpVs4m6VPo6dObwViPI/
TJxcRN5S+aHIsxLt72HDEGYJormgaiY/Pt4tpGw/A7JX422Q4fsPs6YI/LNmEdytQHH5A7wuiXeE
0ljfpL83qN2dWGSXhMwSL7TrQa4PMHAQCXsXuYHwwW9UAI1oPe3CuoWAPa/Z4X39KqSmWm+sKIh3
nenEX10+EDguuiS/oyi27VuN2goxoE5NZxflZMo9ipFuCh5jD2SncHvFFWLPnb21eWyjuQTiTBXp
NhH++dqzkDR0pbuLVnHMBl78ajBvKRR3pQ0m7YbdPtpiNnDCf2DV2K1/aErM9wnXD7UUiiA4VmHc
F8XCPNav0U4TdWK/ppjd7uPGZ0zMm8cC7/q/E7W/JmrMsP79RG37u6y/1K+emdr/f7jGv/SX/t9C
yi/h5zosQ3w2T/8Yrtl/WKtFMqCgB5brBv/YWBOBCSgXYinDUNfyrBW92/0domtY6zY7YPsBkNf6
+7TuP1hZ48EGmfpPNknfsl3fwVFgrb9sGlxe+j+P1zDzDoYxIYpP5wnOWxDPCC07nc5N/YOggk68
40aq6AtK+M2EUVrA4JRtvzeIE/FNEugKeIZShTxoEyoHJ5mbnNjCVVDfgrJAlFcuRD+yhPfuBc+8
Xy454I9JDlJ/5+TcmLsxorthFFVAgFQRG/4Nzx/zJCUD+jBl+8No2aL9QoON0XMbu2N6LeIMD/wQ
aHgWep7sV0NUpAQxDCvQNcU11EKHUVDoRjEbNgeAvrGfjUVBrByHvmdix20Wxu7ifiVJhG6LBCn/
qs7dnC0FpcV3pLwc2U5dJzdEwrHf6HMXs1aweOpcE2aJ3XF2MXQqn+HJrpp5kqF2bCOwm2n1hS12
0cdB+inVU0rbwJqFBoSFZWTwuGW2xbPPqD60WObVIW7ZB7O32XFMc1PtEQyxBglkj6gMENC86ftg
BQ17Y/va0vw0O1wDqPgtqgX+3zvVOkDAqhoGrZxnCHsLIwu7p57BsoE9fayIACKvJQOQhXIO6iJg
MWs74LIj26sYxM8MwPyuxDTLACAX8cNUGIuA9RE0P57hG5TlsO2nU9ssLDsNshKWfTC3ccW8U/vk
QmBomjYotaW9Tzuj4B2xM/3Ido+FMzJWk2Ymlx9wDXiaI8PzX+SQdMPBrjOOV4g6X7nwQXaaHjIH
wFvZb0fFw8vAmtjnylijMnzY/xdIqOLb00OLGzwFqraZApRsPOgGC99I48zZDn0B3buN8R+G1GBZ
7oXc8hanP/sWIzqVo0+rD6l/TPubnEmLhYYWzxosqdZcHcC+uXdLs3HA7gFWY9I132LW85boYAF6
rY6uauKZQI+eaZgTB+CvBthP/Q0HZYq6Ui+4RkRBiwgNNB6ghaH4ZiNH8dL5lwgWwIThLWeLed2W
E8mUyLBLGd1SZbVoGE2iDmmkWobPFUUl+Y4DeY8nhp25MDdNxHTqY7YFP2eAKivd1TkX49WCGGS4
NgFqLkAxA7rIxkYXyStudb4jQAx7ZguXtD43vkF+Uzbg0Q6BW9KrulGR45usZmm/OZVA6rBQsBMA
hJiFtZDCCYpzhtXp88CGaQmHyk6ij8JGnv+iW/IYbmGkuc2Vzo1MvlV1GhRXFVyTxd40um1o+GJy
HB+KdckKJZQn0INZUm2HyYh2/2BOxLbdNo32hquG4KmWSAPtoQuNAsPgSaBhqO0wYI/mo2gpa5ht
ZWvmFlXEXcaHyLchjjLDK9o78r0wxiXe6bK1gC8iPP4sEUgnBEsvLHJjOssVtDcCWDJY82IFUXBv
43Uwu6hy9q9nF59L5vUM58qxwClpkQjyWwx56d+MXo5kANWIEPg36sm4Cwi2BQHMY6bfqyhx9K85
EcsjOj6vD3nuZumW4WaTwj5iibhzh7bsHswKxFZY1L64eCMJmHskF8PFnWybiMkg4aFE+uCY8eNI
lnCRO5LFYsOUsKOBuxmmCD1l6vCRgtsfqdwjhIKPLH+y8lHi235IcwVoKaeHQwVi+pUK1RAPFsE2
KPf37G3khdVG97Wkvn4jra+hV85M6EgSiGQe46XPNv2o4FT35JNO70wmVm7L1JUZ0CXio7YQARQY
QzfllVB/kNyLnr7oLkGVspBAqJQjcdJVH4X9nPJmGXQOTKEiCzGRoHC+4xroxCHVgvVq3oryJrGZ
7W4NF9ZDSGvvVdv/x96ZLdeJbFv0V+4PcIK+ed3A7tRanSW9ELYl00MCSdJ8/R2o4kS4OdeO834r
KurBcokNO8lmrTnHDDBh3kig3GVp7UQXLN9Ngaj2UFBr47SWQqYOwfDVHCbJ7xQHpfTqXIqCYB2e
p51cl42En2xS5Y1n12TSJaLYva1KECvsW0lYpo+qWXqYZnnOwUdZL5W3mPzMNcSL7RauE09LI2h1
uNXQ3XF4EpcOUGGQgEbtznyBZrP1lNYsiCpe5yejow4XG4oCwG4084mSQeHdU8Pth4iNu7FcGSIF
mSHq5HvL1trbNX66Uk2Tw3ToDAbe0bUUEe2Jn0HLcYyxRs3gcd7NZ6h2u541J6ATY8xeaBtKUCaz
FNFMHUKvnQdLJ93YihVZaIXMl70NVZbB0QQMJccxSenLElEpQN5WVcWq9hdAbtXy0qGJL+KsLDZ5
sWypJOS2pqdnHyeau1GrBcJTa3aGMMtG73G2slGE5uLBA7RQ+mQhI5dsX20IWJ7hIFIvs8apjrNi
kfxXa3Uqg7qEuVcEDV4hMx/cUNLMco+cxwjvyIWumqheJw1kkBqgeVG78w6zQ3xnJAvhP5gt5TTY
iQvKV5Qm6N2KvPhasTI3IaRLprMaFOntYBpJEnJ6tR6VWC0fgkOFkFwUOq59h0BcX5CqtBt4Gl/Z
0TjY5zw5v1Sonb4aPmRWVmRz4hHTHtmGsaU9oGzJnteyC94onEwbDdgtXZopKR/C6RYcGjTydJbN
zD/hZubzlEQ8OZd6vwGP0IqAZvJ0l6i0gJgUxv1cI8gyAyy8NSVe5x4iKxJVvTGyFSAkbnPq7t1Q
X3KuJ8i4rw3tHSa82+4JGyvsfSo1cVpT8kV2rW2kbuhPRvCsgqK9wZKDL85Hfs/sjnLuxqQ04ocF
y3Ueo/8B5u4lnTzMeI/ycJZsrjjbpg0qjxzIVEjA0nDXyzbpYos0EQsHqAEae1SgWGJbbChxMrN8
DpXtiOst7wT7lHKeM6jJ2JYvJ0Sb4jhshcZoovKyEia3Js01J6/lRfVWrQ6OUut3q/cocNtD7s8w
Vaekvhxm3523sbdeur0l3ji/aJ9LrM0PkJRAyvlyCr4KylU2GpFqea+JVBkj0ou6l4Rc1Ho/rZp1
iYIXyIFcqFru+MP8qOZh/WL1o+9gQtBsqESJpTFGCTtp2NLq4mk0cMvBwBy86wqxFkl2M5MJ6Xk0
j6jj9cWFNXfSjLu8S6C/q86ixKwkCrs1f5tSHDWwrIf6fuir7jVQc/GWyjkoI13hctrNuCFeuyml
1A6ssXkE37i8t0Bxbospx3jpr3rw0HtBee6mafzC9jXh+zOm/hurcv8JtvdMu7CF48P+RxRPuZMb
300Sp+6DtluPExoPPnGnma+KGvkdp0HM5DSCMCwtGcoAe5DolO0hDb5y7k4/L17lfPFGPDxglobm
qwC7SRhXuQSX0nLZXyUZ2WhUK3oKF4yUq5lmkR22WUElvbAmiU9NVsAeKNzDzaU7419iK6/X3ZIW
YLGR90yA4mtPfHWR8/eQlKBc72Q/iodUm6cjUERsYw1o69uergGGMRM9NWLrNbinaQqV2xvW5WQw
5dPc9kuK8GSYkc03V/SRGibuFNys5bFhsgbVxgUI9D6mQKx9NkvF8bhz86oE3gtkD0BLDyerX4R8
F6BIXm2tGJrQnSh3x1NGN2hnm1L7nMz19M2lsfNQMGPQqZRb1FXOJv9xgSVApWslb3wfkGZ4XNfE
YrNQbf5/C1JnEiZ4d2jjOhAgdqVAHbtLEr1vjwJxTrAzpwVHQG70JbI2rZTBURa9xYaZZkG2Wz32
0yG2Mpe5vrUFxuXF9mvcfUJ7SHDmIs/7SCDqrQTBQKHRO2CfpVH7bjDxkNkIyItKw2JfzVXSoLIK
Vow9nVZNbC9d5X52DXswMHIovJn+R6SgkrUwAQ40LO6b1v59npUbxMnEfjciRc9my7oErCyaaxVf
JKME9a81s/gIqfRXdPWcAFUmBrKfgDo7Oz/xCAQUOheN82m2nvmexa1R5s5L72tWGo4jtRps09Vz
Is0RxPcaSD+mpJE9ZXXa+XsPwv2KqhTBUsQJzF7Dhlyo95VkOpuPZOggwYdOpntel/EIaxnzTkIH
FHEkZXCw6akOHbLnqNcCBbU5QCImXJoQwhbEMsrmbra356leIgXzF6mfWdPHAfZqiqOv130Wto7U
CVkqG1wv9shcsx+cqqD1QMowXw02xCyqHKMWBxJpwV0aOMn2RUGs384hxJ5TB3U6BCi2hsGiMglC
utYcOaC6Qvt25c2FMvcE0xlt2M1agr/BYSqD+buAqqkU9mMiXNCvh54yqiEu3WQjBVK7BiNqUbSL
LC3lSOpNKzKr1mpZphDJSrg3rauKwxbVi1yybbeWqlW7zUn6pAfQF4J/ExeKaifEOlryNDKTAMsL
KwsoCYvU2AObmeGB5lJbnhNX98nfqARsW7s0CDCthGCWVanjXAdrbWEQSSfQtTVb28PQUybfLe5Y
Blfj0i5zaKQ+t1YCJXwrevhCYUdm16ZnM0WyF5w2qpB4tWEB72l0+bGypXrsiJfWDsIVAR7PAPXz
2cxIlHrUg07qMVl3U7dzl6piA5shVN8tFV1A2mU63aF1WPwu8ubeppOVsgxRks6D9tBVDK197yoc
/KReFmw7rYrxa3/0uocKaUnEkRCGmwKNZ4f9qBCtKrAbUA0AryakRKJfCwdy+Oild16RnUwvS71j
ysLcXsOe7Ivj6pMqeQU2P8+PrP95yvu99eoJp1nkSXz08IePfr7stp/Kjz6//9HzNx0Nvw/b7InO
nht05hs6RWCvwtWb+pqC/NqEOiCdjmKkxUppVPVaHIoPrYH40B3wAct2X/Yp9KT1Q5sgR0f2CJbQ
l5NJgHyhINPFOEDpA6wrWy2wzgg/2PuQv0AO7MhZvbrWvBzG67x2qCMQitO2DpzFHqP0Q0GhrZua
ArsUygoFQUR8GhAN5VFZlYmzF37hGZEW6El7gCeceGMUINKhhoSxyN8rayRIYppbb7pZBBTna5S1
Y31hMEdUn8Ce9IQveR0J4zJP1PSiHPBv2CINcpXu0OUk2SWCCsQly1QO814tTPGLUP2Hix6q02Qi
I9xbOFiTh/EfvQoUJYKb1hHa+77jiNtzTKdyEjOgELuArEL4Ui+kul6W8kMQ84845kMowxleFOD8
XZkdTRC8BpAWibAmqEgoQHWeG0PsuuS+fS0F9gIf+jJsv3bYunWmT8z4wiOu9z5eY3nZW8MiWVFx
Vx2IEiXCYAUZBW3GqjllQksqqEZ9yIJMwyP1I7dzXY+nCdE8/UuUMzHdLJGHSJ5dccrLehxOLPAj
I83pe/eus4jgvBu9BmmShf6gPnglSLM9pCjkS+ofKdOHrAnDHBInK5itS82fxyWibYwICrAFHWNF
Ff2u2FRS5Fw4tOEGAbtq+RBS9R+iKoSqCKxcUQ3X/qa6AvNa13g8q/HVl1TC13lAXGJ+iLWQeSPc
avjEbdxueq4UQbYOv9Ze7nNDT+gzrMVsI12uOr6ZTRPm6m0wUwIwkIpRfmyWuKAgiIuQ5Eo/zD+k
ZXa+VreUB+ivODT/T5Te6Foh+HDTcBkKYJDzTKCIhuj2OkdovuyhvGfPeY+mLVDkBgC+2KRuCcX1
VyO3y6/LhxSuK3z02cmHRI4QGnU2bAMUQWnynJktN0Fd+SGuw+xKW8XukUpFJqEArwRnIsVbDZfd
ivEh0dOgsna7nr7iGy8/Ir7A2wR96kPc138I/ZZN84e0VSHlc3t0MOzgZ7aipZpG9MdFWo7FFS/T
ZsBb1Cyn6wqC7VgdSF0e2Ei1OidnNDRNhjrQ1bARQ5ESLuc2aJoG+i0yiuh6Ut0q0geamWwtbnvD
ba3rAXKp0tJorO1S7MHOC7nX3dGhVqs56SDu0fav1c6hoOTGcPjL6dvor+YmuUdyk/ZQn3Tsb06S
44LcNeOsNw/GR1ysb80uhly3tPOIrmSD8ahdep382sEeO3BvQ2YKW9vbJLgTGawyzJqIXrSRFSCo
3GMFJKyK1EcwL2dBtUKo5QCHtGOkKn4AhOaQ6ltIbwXiXi2Buqs+soHtDOgqX7abendNqS/zO0D6
hB1qX42cKi8mRGntgcKAzhGmJpaFlYcDcsZ0UYqJAGQieMjA1EFCZc+95enKwHJuoNKhTlenpoXb
3zRLGrhor7uvSdEvyas03XJ8KBNsMBiw9YRTAkhTd0OkkSAji2WHndWxMR5V5Ps46QqGZjVNn4TR
XJuwXyMUm9177yNvG2pwTkiULYOc1I0cWchNytBo71iQEiwkNSHfImKZlEBcgIgWOFUeAQvPxUFB
scE27SPw0Lc8cbMguw94Fn5Fjv4d0tGPBHK+uPqUYEbrMKJtGeUym/FWTQQwvutL0r2LLc6cRhuV
nnzaUs6tziZxOkeaIphcCXBE8bGlogdGs2qnTQaHMVWT3qUnZG+c8QzNwASFT7b69JGzPn9krvsW
0lUgDYJ9ssE5nFlME8v98JHWjhiE5Ha8B8Be6I2T6G4QK8SuCORnHQGMLE2OZcZghgKW/0B5SO+e
MSZnbxpAEBL7llK7F1kbAAgxBJmbCxUmOrEwa7EmzG12q0x+E5BuTV5RJkoJ18JVzH9bmccUNGfn
tjFbiFmU/8mj7Em+nXdlNlVvLfFJT8MaTBrMXh+XmdLwcTCvDGLl1U7y7wZV0Ho3eYS68AWhyg2p
YNLZo3uR4tTGu/KtsySYCaplOOH9RBoGOLGpf6aFjQTXr5R5V0wbV9aQi/GNY1q6z72qvCsJ/MFQ
4WckZcuNKdYiqgjH1fFUJMGrcXYwt96KoaaCxE0Bm2caJJQgRjOn8dkyOsQgYvVe23lyMHelZv+u
vHEj1Oiq/LSgckljnwzOm1TpqziSZDTdJY3nDySdpuoOWk3ZkglRZO+SLeId5RCejpL9dC+DZaQY
iDu25JEMzq2Wp6Lhw80Js27BmwxMty5Iwu39keTOJt+EXVo7fa4d3eWMIez1KvByHIH9vLLB1AQJ
YLtVFZwap4zSH/iCXC/jvERiHZaIkb9ocHeJ+9VF/X0z5LwrK82jhCJRRIJu714i0kTPiuoq4YxO
IZqlLF8aaEz0vV9sdsNLRCgc1f5JW6YHdExklBGrg/Qa1x0+Z9PoigkcgzddzYGGHUwWdvHOOSp3
eLqtf1mTHKzF0BqdqFDoBMK+Edp8MgHXwggPqvy70wChCwE50K5xhLOhJKyCfTL0PH0Ftq57zClV
aRcALd3OjjWqJEbcM/tl535MW7bIG1qjxVfFAZOAeI6uzI1AxjtsLWlaQS5oC1TBezziQ0JD2bTs
ndAQvO3ohSFJpUJDO8iFIE2LutcofHDode+TydKffIzu675ereyThVOKUVSsKL2QwORvJZM75ZDJ
l4I6juI4ThnD1s+9EN23YO7mR4M3yYZsbQzXkAIQPXhktH9CRZHDqfbaBaXIIOl6jZWZPPS2kYwU
bC1jCUGccpjvApog12wJ/U+CXF1QSghLt9L8EEDIp+4LStytXT0aqy57DjrEQ0ArLfdIqDRABR8w
7ADNquso5bhLXYaSHKD6xNnPvOfk5p2RrMDvHOzCmSM9EbjC+5m+3M6EyLeGhdusbmh1WIdehrWV
34tOEVen15V6IyejLu9cOUji8PStAEwZhkaQ77fjHQ7UQLtwvca6lgHozF1ny+IZR6L+CV93CXBD
2H1+OfD5LlEPArqexmR9smk7gVzN4O5R72lAmIgWZL4+mQjuQUb3887yjOxO1UP7BWcDrMRF74Yn
BA8pTklRtd/+vzn/T3Pe+bNjvK3a+mv+5UeHy/Z//NOE11z3Xz4dVwMbuEO729lYwP/YxjXf+Nfm
LQlsyzM/Uj750b9Zxc6/fN+1OLXRHtdtXedH/27D2/8yzYAfuZQgAizn/51z3Nk8LG21IFfb/O0O
/+CW8SxmBqQCemD/Yhx3aMQSNdHW+yG25WX91N7JS+c5vTP26z45cMIIwbtcgyqbL/uTf6AIHIn9
eN299ncAX9X38oHiQx2eVTxFKl6ixym6v6ROHwUHmoY7evgn1veItPUd9Hogm1Tt9uXbD3qI238+
7v80WLAgFsmBQN+ficv/vovNMbTdBenBP0sJJs+iSDdxF9XzGIuoPw0HcJ9UUcxbcwznJ3dfxADs
TvWFffeXS+NE+v0B0gG2CUXHj2vyVf2oYhjyYEkN1PF78wBB9IXYgerZv6qfsKyWF2San1Y/rLxo
ba6b858v/R+u7Nse1/VwUG3KjJ+vTB17qmAM1nsSWfeNX15Os3dA2UpN2fjLXf52KRd+gQ+w0XQt
j1H5y/NNBssa9dLJ955PiDk7hoDsDL1AA+vHf76p7XH9NB5/udL2SX7wXLkTeRorfC2O8neTfV/N
j3/+/cYvYbiO4yI8MSzeIBsYOAPm5wtwWs8lyrMSPlWRdZ+XAT/AXjaMns8+tcXuGucZYbME+iTd
91r4bJ/dwYGjQMd+mJ9EhbQbQtnaLsOFqDWpju08enTGFujHTzXVCBiIiqbAP35CEpTTd2JvPl7J
H8f49oh/fjAGM4hjkBZso+aBUf7Tg9FnFPvOUhf7XD0uRLMVZDSIfxRW/+c1fn/4vD/Ea6OI4dRg
uZti54eHvzUna0W7dQ8mM5ydMy6F3V8e/8+eOt5UPHM+r4pBgQJphvnLJUZPFiaJD/k+ceSbMDgB
ILsrZXKeEvUY6PYOGBFrYBJpzV/G8M9yo39f2UNvxJUtspd/vjnS4j32oVzZvUrvlqvkVp7z2/kw
ff7LHf7+rmx3CJiead1n/f3ltaTf1xQtGoW9tXvtduISTGc4hSpqwyBeD+lDcMDtEf7loubvo2Pj
qUK00E3Tc41fXtAm8JIBQ3qxtw/Vqb12jvKIt+1cXLtH7WSc/nw1k/Xs17Hooh7TgSUE6NadX25R
00ryEQGB76GBHOyzdkN+2skO5927jEkZilW8hnOM+Dvsd1lc/eVmre3X//IqcHlymKFxmg6v8s/f
JCBLLzHzzXN1cs8dNztfEMl0Aoh9VEctLq+8O3gZqLPaUO1gntKMfC/etTfr1r92r71TcEqjINIv
vJPzlyfz8Zz/8NF+XU4n+kbTSpbjfk7jDGMe43sACk5dAP7+Dk0ONG7gc0iT6nuvAJHxt2fzn94v
NK4bV9e1/+H3/vgKk0GNkZ+4qD2ggaO1DyJt75/NcDr6cXmtPWvP+YW8SegXiZ19m9yAqrvQTno0
XbYP7W1/to/LbvzLO//7rOL5zjZtOegQHV6Nn7+uUZAvEACe3xOg2mRXOvWVu8LwiEz987D8/Tqs
gQabLQNBvG3qv7wD5FMnGfUSZsh2hF61YM3C4sMwneM/X+j3qZiJyHEsn5XXNCgQ/HxDNOu7epo6
LoSK3a0pMyneFU6niEj+fKXf5hIQzICTDY8ymBNYzraY/TAhEzChNT7kqDjFzgN9NTaDc5PTK23+
tsKbvw2c7VKBBT7MYj8YfLx0P1wqM2paf0h7Y2dX3i3X8kb7Ku+di/6mPAexf1PeNnF3sz7S8Ghe
9a/+X270Q+z504sDw8W0LNem9uyZ7Gl+vlPB3lQzpy2Fdi9O/Yl2SEgViO2TuRfXdSTCtz8/2V8H
i0uKGP/aDgcnAkP07XH8cLu4S9Z12d4TpEOYK8PV0aI/X+HX744rWDDyHaBQ6KYMZ5uyf7hCNmYm
pqAl30O1DP3b6tge/3yB327B5peyG8EIj3SNwfjzBVArWSB/gLbRp/Z2mYNIx5aT+Mtg//UqnmOw
x/TZ26JyJG1lm4x/uA1CEClwLkg20bCme6vrsosS8v9/eS8eJyPD4xzC0mlzrtlWnB+uQgzhxODE
SI94UFzR40nuUgyvh//uibEwghrgApQtGOHWL19JgH9VyaWt42BYIQhvNYTOx2H631/FBBSGTJq7
8n4dWoKQgbmXTY1Px9PA7eJJxQIgdf1vs8Ov89B2Oz5bf9s3HXZU3vbV/fDQ6BgHaWL2dQxOgH6d
2dHit+spzGscQH++JwTZv14NqTiy8W1jaJhM5lsez49XQ7GSD1WQk4yepNW1lTaemd24Q0PuGnZ4
GKUEbZKtU+M6B7q0c8p0HaLZ0cD+aLKYHijllGtU1b2u70tHX8HqpQhxwaJTZw6FN7nf5SKsG7ao
BhGRldQPKb2Mr1vJKYv1JdVvC9ei2w4lcCMY+hllG91bibSmGkKzpOMoi5/YRq0hR2rgoGOtUe6y
RTkPSKRAalPmM44piq/qgjjcQKL9GZ05dscFO1mJ7CDZEf6rrxdebelm1GTgECOz0rv5qeishNpr
SVfr3nLT1QjgvoOFAl6Gxo4yqySz0qlBF/FBSvVpyDTDjNaiI1GxdMcZ/rQd3JCwOj1goOKDCjT7
IBNmOv9UcPrqSzemPV4hn5RuUjuT4c4dU+eqS3Q5xJUHTzRUwjNU5I7VYKBxKjOy6d0quaHBA9+V
b6+BpWlRF4qkBg0HUbxQb4Rn08sN9Mm7dgWaqlhNNkU5r8ndT0oUKz2hYoVO7WSGAhL7EU/DhxIh
BgLzc0JBC8lVllr4XVvCj4kVkWLa5zP6PP6263qhIZ2c+RPiYROpYiovWzhStxSzoX1niwSSvPIu
4vK0TaQkdt014rxUgqshmMUOVI9InkOXthKha8EkXjtrqXPzaFBA7jGTVd53E7+bCL2V0NDd6I1Y
kUkMRWMElQYgXW3Y2rLVcLWU2VxLbstVJjLOvJ42+anyVJAWOBNFR+bMQieRWj11eU9DRR4uVM2D
nbEuM4TU1h+iqQskPmxfFTSvCqf1tpIf0PygV/NLVq4UfItZx1tQ4OS7B/vfwkWzRtJCM1H6gMtx
3FaRaCZJ7ljeLMnOrOv+MaVZTNsdo+F6qYj5HbYynsiPnjsnfgxHYK7iDErcsEMsLfaO0ZoHLNCT
v/MHag+7ym5QP04wuDreptX67BkNyk+7rt5Mv0Ze1eq4eFo50q6TTsuZymPuOU70Re55p1fn2KOs
oTPA3/5SuzW9YM3z/G9jHiBLTQcPOLah1o46RWLTzm6RxSK8lxO2SnPQMbXNTuadZGP7FcoGS6NG
jcK4RhxpF0u0eAQzR+Okdy+B084M70AEGrR8f/AfO9Ph9eokECqq9iVgKLMTsHqnkdltR1+o9aPM
VMGFqJKFBoCrdBrCjehX2PiNuCkcPulOn2Q1H9BzYaQgvtzl+MsJ5RvNWHQOegezSrckAUJ0zXUi
sFrPmXfuWiQVgrHMJ3kbTJEKZUBu9CG3CmIRk3ah86MttK7jovB1wAKtafJcZu/RnHL1IpxCpFGq
2XqsaXWpwhpNB7GX1Xjtewt2yYFHf+nUTjFuYh75OFqmuvNlQ3oEqu8AC0SNq//Q4b29GDQSsnce
68W7OY9w1ScP+V8hOOyjtAnALKdaN8/39H80uq1GkjrZqctMiLDFkhffS7a9emyWNlYZxhurVmcS
cx5hNKj72BlppUYtnXIDD38yiN3Sg5iPAn3s6OnV9XmW5nxPVqH2yRzUVEcql5oZq1YjZ0dr7OCE
+SLrjz6KM4tOGtwS8IOG3cSVNCuyHYksJCusr03KeoDpr01ytzLsiAGAgrkZ0H6hBmiyXYb3Y9gZ
utcQHI1mBb5g4ic9LIC+I32zFXV6oGKWmrQH+gTBi0YA4a7PEraeNlZzYsYguB6GVJRGJJGIUuHP
gvwV3yEY3cDWVsQqXlnf0z+n4ZVN3bKiRu1HYgtUh79mblE9AlDEuh+u6zBDDE7b4Us6jrYTz7Vd
WRfjksH/tTtjZpcpMv99guvJq1agL4qKonOL0F9Q6JAp1PXpXuXu+hnKbGCQlACpMCRuVFxWvTCN
cKz9iitDkMDMaJDidjWpBCtdB5kiux6RX6nQJhMC26lvwbZZygAtEUUQ+zltRtMJrWnMv3eFlpF2
ZrgIFkZppOXJbpSfRgWNlm2eHDUwKKmPLW9R+BvF0s0riru11Wihz9ZtlRHZQCCZzRtp+HpODjW7
2zcwerkbcpZRfZjZk+NHbpb65s6cfabWJh8J2SrtBtBlgeaS+WnRydqG0I1Aiepz1yJHCtoX1yuk
tcssAw/PkqQ4HrTRMemyVaZ3wYSiGBiilsQIaH5JbxVtSR+ol3S0ZsSSCL5ZCOj8w0VJ6NuTq97n
z+RAM/EkOGjfSN9IG5Y1ZK1nutU+EVxdoXtHw3PNIuRQYH/aclseIIqRXLByAHxD0T1eBKTiEvxR
MKIQNFkaOhujnm6UL+osFOZkva2iXMVh4nDahQS2EmCM2oIO5gwA8KFTegdFt7csm4wBED47a0rt
L6jkvPfFC7Bmg12CKTeIdLYwQvdsILxsxuPUbX88jU77NfBWvD5C37Ylg7Hg6LHktDB7ucSHhVk9
0Iwl08kwjqRM8h2Hlqu0F+kZRBmIAWwDHgzRvGqtRwvLzMngpIfUF8/S7pl5dbdjzwElpXhVc8v8
g12XnRV3It6VKwQPY4JOd5RgAmcc7t1KwJzuQKlTpGOh3LN7oDsUQdPQ1lf50tdWPRLEPdQWtilz
fEI0iHW/9q3VjkBq9/cFC60Ru3qh7nHGBXqc2Pa8hi68CDrwbfXFxhfCy0ESoM3LUOXLW6HjTN9a
Tsh7EJtXjbjuczXDAqAFOuxH6jRf+rmmR2bxSp3GviDLj4nV+UyjMh/DCorzVSdrSFgeStK7BTho
FXqT4b41Mpu+5c5k9iF20r4JZeEkd22FDJGHMHkPuGiXSE9JItvnhCnLPeruxqSlh/EEwk5OrfeS
iMTxVXU8kE8w68gnpSKA1MlyazOq0BYDzUeJZ+xIi7CGw8pcYcXtZNmXQdexHzR7KDwhQY75GuuU
FR6RkYr1gDbSeS6Ja93aGkOW7VvQrw7WFCIryJtf/WVnD958i8ENTWRZ2923dBmgk9LRJcjOmS3z
e5ct2FDmvg2a2MVD3O/0olCXo+EUUCgggp0JYkT9Dr8gkBcVF75gsKscNEIBckWtIrD2Ez3CIHZQ
bH5PfEEiRDY20M9zKRaiZtkM6SphE4P8qH7CeTUat/lSaGV6TNAIdN9lh0r+kSo2/rWQjZF+HgMg
uXGtdf6wzy3hlHerJdUUrWz+pwPmJdyFHbhT94VzjiBiMunEdIVY3xfXVp0m5Scl0QAchwx8xKF0
J4X2tUum5yynJB8PQNY1dAtESBxQ7FkkKZe8gSFxi5CA4TThRy/z0ss/+VrP3nGpGl2n3WAsxDbX
CfgL00qzb5RyfUTEKytTigLDOGhdXdpPcoO/hrVn6y82H5fsbnQk+pUFrQvxyDCDhge+kFZaWJoI
cs0IK3U3Y3bCgg49iEX7cqWwxMa8KmoVxJhNSHOL4MGXBhp3PyE0usRj8FWZoA3iVY7rq+xT+8mi
nC4OJQcdtKd52WlXmL0c/4hTKunxiozOBuw3WO3nyPMlvXD8p2MOqzUFYiXEYkwnguoEu0n4psU9
KyyCDwKVq/RggmtJb5RS1nREccOczU7fq+EiOO66x7SgprOX+XSuS6AszdkGyNMcPJGQJZCRn1Mx
tybBg/THNX9u0mZ51iwKC4dkarz1PDea/i1YCpAANepNvECJslOYsE6vBlTI2eQcijXVc4KVdSPb
gzs2WqSC82J8ouqlvGtwtFCUlLlhQHTZA0EjzT0lJQsemQ0IWUctrYak9qCo1WDazRTpyaHv2e2c
m8RMqjMddJhaTcMSfWOXc20eusIxnfvO8frrGQWe/0kzBE39YCAUgBSqsiydk88+0X3J4Rex3Zos
14VCxFtyNegjE3FnjZYe9dM8QuuaIfUBpJ/wVFAdQDRNlnTn7iucVOktIrts5ii1jlNcFXrp7/CA
zeC3pibpomI1NWS2Y4uonN7GwhsFxxMzlmvgr+JkVwKsI0AjCXtwfiqWPKr0FegZOd1m2YjhbkV7
2VySc5L7Z71fayN0a63dgHSNd9/wJ3eYif1bvBFWe0Ci0H9zam8dz46iIPIJm+r0uUvHQDswSQTT
TgabTHAhnMLAH9wqPe68GcYu2u90ekH7b6fHUpntFDf1CK82tRPDuJNIqV7r1syNg+knwXcDnF91
RrZS9NeDzncXeXy/OknqZu3up75PjRsF63g94Qzbosx1fyg91llnXupIExkPS5J9jYC9Gf02mtip
zSFbl+q7UeVaewYkkyFLGtdJTBftquUaMlBbsEHUFatviqRdXrsWefPYuQZGH5CqNI0NBEnODdoN
QmMIeFmRqufUYAkFzzc6HJyibeejJyAadvlaj8nZMivffmptnRWTTCb11U42BVBu+U8ILcGPoy5T
j/rgeOqeJMemxkQ2ae8Cl2m1X0kp+GZiM97ohct6rnxSEA5WOq73rVCig1CUpe9SB7AQ2VpdWW8I
KlTy1E9F/bx0WZZHeHLEVZCvBDY5LQFlu7KfOMDYVBXe/EXOxanWm/y7OSCyAakrnPbZbEF3RY6P
ye6irXvtRWOLFZzQeUNd2qS1iiNKProXCB9TXnHsXI92IwOffBNz6m8pCGWPFUEv7dkoEfycmloW
KJF05X/umrX7rEQi1Z6TKwhrLKWozn3fztFSYdnE16JjTNi5ChfsDuJflx63Kau+kcpl6TV7AbWt
7hWHC+zt82VVM5+QH1NBBqlYdLg3kBQee//WeMwgmmchvvLyvtRTtgBZ6QzyyjZILLufB5hwt/oG
qD0X6yqHS0CTgOl2lote51JodvsV6z6hNaZEYh7XDSeJCH8TfCLSUVYinUw3+4SVHx1agwjI2qPM
3fDoLI8FkEpyHmIsP35HJQjHwW5oYeJA+ssW4yJHkJ5/Y9tWBscFbAwxo0ooebkYTnM7VhkaNmyR
kFrSFb9xuRuXvvlGTJF7C2e3TpCAzuiuvN40vlOOWTYe4yDhcPhb5GuBHkAndSIg/M1i9ZXMBBac
IIEVmKZ/Z83ZVduNSsSZlXTaUbIThZPlso3ZpaRaFZHvYWXfuRxIb3F/9utlNUKgcZC71W72gvJf
PCyZ9b/Uncly5NaWZX/lWc2hQnNxL2CWlWbpfUOnsw+SExibIPq+x9fXAqWXGUG9VKQGNaiJZCGF
O9zhuN05e6+tEYTla5y5RoaqvRhHW68PChdgvxg14uTxfYyS2BuOC/jrC58xOJiQy1cq8knTmjvX
zzUAGCJONLYbCxzO1kMfRNOTTEzzse+Ittg7KkI9aesjA0zzI63fRX5AllgBKzO5GodMMAIsYks6
7EU5tYhATpg1It9dctPHZOVp0gQ6TxlD3/scrqzFAH33LXctxq9fpv7JDFtrzl0HLL9uS0Aiu7GL
ySWpNPXskTp9IyPP844CmeOwAg4ebadAw6gg2piRF1uxgxlfK+psW3GkPxC4MDTAKZvgKuxKtH92
l02HwHeLOd4w4wfi7MEpGr88bLw0qanyQXqo7sIuJjVIlGT5sL2u62c/q+1b0SnM0zCU+ODG4NRL
062NgfNg370UohherRgN/QpNMtaSLg3rvYHfA8aLwSBaG15e3hdK05/g62PGqE0bPEXRDazIndJ4
o3CE4bmpLG7QhVOBC4X3VGIsMZ3RuLJURkQIQbgsk4TLFrd9mTvXlR+k5wHPGmh18OKP7mjpeE3y
ISupKAd1DbHJU1eFBdsRJLnyb6pSqWhFtOz4niWyJvWo9+UpbkFmQLeZqPSpTMrLEH6Ave2whmqb
Omq1elETYDCHHFbVVY+sjMBruJD4zwbtI/RTjlhOYPnaOgfsYpI5K2BRGLEOeiFyaHDg+tcde20H
DdgNgzRuPMHYVpxFXRjQwjheuf2B4TON/EgGM0udCQULUabiwm5rEl9iPcEJomOZQ64qQ4i1FRk9
HC9KH6SYyTYiYppyA/QZQf9spJZB6HmW+zuiJmWwrCtT3OaeVM9thwpoNUSCH9eRffmh0ARiNs0A
Ja1Sk7ybhdk0/veoE/WbW5XQLNI2CD8kSVIUr40+vW8QGD+VgZ6e3TIhIEzr7eY8mAAE5vWp/g7p
Q3vqSG+PV3EeoTZPfGlf57QC7u2iyThPGinu58psJ2zsrtYyPcgeVIbAHTceJfHqjw2FWH0VGol+
CGMPiGuXYN6DVuY5b2Cy8TeHYTgd8TIitnHDwj1ADscpAcWdLVRDnJJYs2Cz+yCl032kgEdB13Hr
5FlCmZyPtJmBMUpiRliKuI0NKEpV/lZD2BiXbMYMZorBK8dFaFMBWygpYVpEztih4UVL+Ersu7sn
aqSLluDIqZ9gZIKsNI0ZwKwQ6xqjO2fvXHEADzFq9Wyq2e4AwOsN5tWDC3fp1lSUNVqippGY6oG6
i3zR37WtSZJP5Uc2oIRINzABWRwerYbkV+rLaCWDwEH6UZIJBgTdfwlCkxIhu77o1kg9cw3WTBxk
5fub0soCoAQdjaMFCFVY+oRU9N8UWzqPk28UnVPHcZ8aChMfhdfXO9PUiBqg4NxASNCVtpyPnGsz
2PhStkg3cR+ecw5qd1PQJWfKb95Fg58PYyMQ2WcTs2i9UaySB7he6t3WQ4Il0CpZ+VFEBZPMlEfT
XeU0+tHPHOOk9XrRLDUtmd5JmmYQUbmtH/1paJ/ytneomWnR+OLGwxhwxpyzEUIBTotTPolwisIz
zhMrAeMeuVP9YtDwZtAqa/hwqWbwblE73A9djDw3puOF8hNT7yvmNgYe464qSD5EZ7OaijrHghqC
ajJ6iJULihcByv2yV7dWy9mWVa1oTyleyJkdwmZioXdKJmyuHVFRiyI3KRnqjL11V6Xvjl6qB52W
OCqBbkyJ2K6ze7OhzLEyxJDWKzUOahZGR9AKB6+Gxp8JXI6EvYbeZTNWWDdFAQCMbI/MfSZ8hrRH
zSH9fGlNRnljqaB49dk/FQvKIHP1Qouy75NVDfdqdKtHux8yRqYIvlO+ZIrz6L7mq84V1UWkT9lb
Sls3w9WKFwXgg2HtQTJG5dolde8+CuqWBMXcVDcgfDgeh5PXEPTaIG1b+bgQsTIprcsXlezVzEjo
IXsWJXYQKmXsEZZtAQFm9GHlQExz0/eJKghjtVeTucTs77OaO0EWLUnosxhKXly/KQGkgM/X5SdM
0AZ6RKr7Glmqk98usLuEIH09yBobXLpjhbHYzdjhxKzlGnBOxpw0u6u+hAWyihH2M/oJS7lWnNDv
J70owcFC3nwdWtqNhKHM7uiA0hXHNlPo55EM2ydhzpsylrNWojYxeiwhtF9rc0AGj5wNmIiDI5xT
Wzm3zgJ8BOQsYIYRlPjWhoHWeN2DyklXQ9sjFAdmDFIx9EKbwEFuIjS3DIw5ZogaB4uVeh1MITnW
4O46fMlrWpFeu0Peb9ZY0DiOnJj9pfkLhYn5tTc56zsVrXAUUK40HPNrK5ymF0bZMlkXBNQMwDoi
ez+VZ2FEh1rcSyPaYpHa0O5f58LBqeguNbsm6f1Ine7SMLMVMSbwq9kSOCvbbzd2t+8oeVak0KbO
adLiX7RT/9RUp3Pr0li3AGnxiKLh/amXCs6GCohGIzow7fJeowN2CXdh+ttXsXQa3sKwTBD6jvii
UymdpjOAeyfrKS+9R8Qk6lIowpv/ujX8VeegKJhJetCUY22Tysr82/zQhY5qJUxjsqO1jUn/Tu+r
7kR1Qu0dNphrB1b135T5fF5vVhGiUtSFZX/tQzfUbdhnRevCqigajBFbVwRxv3ik/uW3Qm/JK5HE
ILf++VsBV7dQAIkI3pWOpMzUih3EyGgnqNLsCvSwvxANzE/oj/oX+vhg0KSDrJsHQ8gvvfyxmBIb
P6WzSud5bRDiUu/xiOC3BsAvtTNZLP4vvuLXQcMlwcDx7RymISH0L18xCs0kaOnrkV4UeoBUUurb
TW2vLNIXf/Ht/nwpnkN0tzrLFLBb+UVto4FXkASX2CvNdLOlKPFpVz61roFI4V98q69DyyFRDfC8
KcmGMAXPyM8/HJOXHBu+LlD1gGJcUDlyVZUGh6S/fuz/1XUE6nseRwaAMs2fr5OM5Pa6XgiZtbes
na3YVuSDMn+hi/nzY2EJ9D0gTCzkSmivf75KMdb0xdEZrWg8WDdM64rNm2ammzgI4uc2yeiWWLgj
//ZNtBzBFIU/YU7T+FRr/TimEwLk+pEaVSbzYkONxtiXhBht/u4tREKHmlwh00BJOhMKf5w5woil
Rk2xAOtedQc7FAgj++rvzhefgrZ5CgT/THvV+iItsoc4MIEEilWHZofzvN4tk6gafiEt+jpfcBXU
h9JUuD1wZpjWl+/ScHRqm8JayWoaaJh4xgZnAPl0lm+vcOqXV3/73mF0EPg2hFSm+ir4tfvS7mdy
+8pIjHZTafhUVT4M3//6Kn9+/DCfzGpAF+E2K+yXWWnKEYNT4bSo5UrzDDrK2rZ2Wd/h4tOuppgO
VOA4bA7/+qp/ni1m5SpThUJCzQT/5V667eT6XRJYzIXGhAmN6qwnSCDNOoCEn5f63z9J3utPTuUb
iBvC4YLmyx///RS+VXCJP5p/m1/2n3/t5xf9+7n7XjVt9f0fp5ei/gdojHeInHn29TU/vQVX+uOT
rF6al5/+wLoRNuN1+70ab77XbdL8k6U5/83/6f/8I6nyjn7f//lfb3mbNfO7+XysH+1I87r/39NF
ly/p9yr/8yv+iOiRvxn4PqBQufwa8lOX+bt/yfmNWYljtwTcbzqzo+K/7EvWb9AwGXHoxJQQchb5
/2FfMn5DRuZ+LnaoFkHrir8T0fPzg4JakEkR/TdPPxoW9jnz//9hmsrj2vAs2mk0AqAjEop2LK2+
w88/jb+Yqn4e3v+8Ehfibpgu2UQ/X6kx8MB6WbJiwjXpqpSzogXncrxJlf4qXd2MfzEG5l3Mf+0H
fr/g7CmSigQim8ijny8IiqIPhButmObDbdUMWE8pSI4fowP+OKlnriNdXkHcCfz1hx8egKvfr/Lf
W03+uLY9xy4B1OP2frmtXs+5JJDsrfRQT1bI+apxKwxquWSEx37yi1v7r35Eh9YRXT7Tsg33yyoA
xwtVEf3zAm4OMFWvyjD297MZui/asvvFvPmv7itmTr6aKdm1fnVnhMYY9Fj6VpWK0q3ALblCiACN
kAMDfVI4WEVkXcUm//jre/rzTPp5TwU/JrJxyd6VP//8e3bSjtGHcVaVBmHNZTl3tCW2UeuNnEaa
kohr//4TxFEKlTNeCZu+zJf7amYOBM0qXRk45CcQJ8rdxaVXnGKFLpO+snGBaZjKu9+3p7/+rhgN
vj69gjYaxxvsL4jxrc/z2g8DU1mApYbY3HSNRsgHrZ6JVBOBlANAITkgvTK9U/AZDoKTg6AQownk
HgmQfqehJvjURtHhLm053owaAsxVNqeOGM3U3dvRHEVShFU3zc58IkqSOa2E/GmfzrHRZq99paS7
gGcurjSqmsN2MGsjvae6Qd3ByfoakRiyoHxN0jhZIyjwOrUayaA6iz7qbgLoZQP9kii7bnksoOlV
CRnviV8UB83MaSjFUUI0lR4qak+JIJhuPVS1h9ozVi36sTAv6mVXGnl+dHxy6aINgrgGg2Bj2/SL
VOricVrmI83+7VgISTyGRetmOUBsolpJ8CPsPiRa701SDY9RpYVyG9KhuaH6Tpx75xb2BmkHEdXs
defdU08BIikzl/BrJFjhGgKsiTpzDIHRFBBl5qyMLHlwyIOg0pCo6bnL7RAZk2BaX/RRYRHSXUf5
JvA09uMOjPVnqmJMNBVbeaycgBLu+wIx2Nata5R3sUajaIPoCTBdbQLRgcXrN5dIkUyiB2pH7HWA
ld9R9zZEXjhu9A7yfe6geHU0rU1BULG0o87bRbnoaJ4HPpVTWl1xtif/lfLDBAFhfIryEOBYj37X
eHStAEoHRdhapZdoi6kwVIAbRwRGlKeCB5I+SP6F02d73mpoCr+4xnWta8expHE1LIMWpaC3iDsR
l4/oH4gIhM1BXGCXmxpmGC1ryxiUCUGf5TkmkxGrjkBBtwmaFIN+EoIBWxr5IHvmws/wQ8i7TnxD
cncYHFKdtuspIG4SzCM2ixxprg1NT1D8jFKfGJ7C1h7hvxNxudAHrZlpob+HPdICsMcn00fodkEk
mwnQsESNtEVJQGhkmQNAgawJ2RRFSyURalDpqfhdLg2CG/03vdVy41ZQ0LU2Do53IHxFqZEbSyLb
0D9OOoE6C9wVVbky7Up4T4wvuPu0BUxiO1WDvDdtcvXRJsIswSjHsbscjalnOLpO69PQR/gNrbrv
7lJVwh1AboO2yALkj+JPivEx6Nz+bhwGmyBZEKM9xTEEl9SIMu0WYGT/CJSjvGkFK/XSmGqqj4jD
kAg6AJ1OiarkE0w7D54YIgvqyDnwnFGLaB2TDMopuKBqR2lqCADnTZWGXhhqXnAByCZn9EWjcRtI
Y7pPrWR8o9divLhVnDxRVu7fEEgixy75TM06JwPnys8C/bVCEfUejx4Zk6Znd0vEvG2zodcHSw+n
g0c6Xyq1a1kGFJWRkVpvvsL3S30+E7c0PIqS1gvdA8TdUf/gDfO844DLoBpJOu6HZQZ2sYQGhiiX
goi/BHKU1wBG9TF9LkOLICPaMWDPsn0nsujJIK2UdyQa+R0ln0/hU0ZTsI5zL1y5gYh9iLpkgdCo
zml7tDEMMgSnnracBr14KHQbBIJs+NciqAMvW/VwXh9iPw+RGINIItakNCG0BpnMHHSdEw1ITXgT
7CPkiOB2zJgfzk1NUFOjZ+UHNMbNjLw2wjvNziBNeQJ4FRkCnf1YIO+jHI8AnzO1p3k87KWrbhqA
dUj8nNLjeRcifa6RZ7trHUBKuhFRTq1TqkBr1rY1hekihe6XH71oJFKM4B4PvIkWtN6iMnxsmTVR
aQvdpKEF0pNUk5SvRYeyKIJzSHeoX6c1fvV4xesSF+xXNo5XRdVCEbOMtqgOaPvoRU5iUP1hRo3L
7cxWlRuEhbm3yrsC9UelYRChFpuEJ6uhuXvn9q42bYQukpTZHbztbRoKMqAQiVQ6f32El5H2teWv
RNRXI60piWA7DEjIWGNaojG8qCHL+N/dovNd1N7K9y8CncyNzRRMbrJVKrfbYxPRP18QLZQE7zAS
u+qiKglEWajQEfAnS5jVq8Ea+/IqLppCHJlzVchAzAvwIUhACC+PtbpArlPEFzOcRlt77Ad7iO2a
rmfHURSpOPG9pumxbh3KAo3v+SPLibDD5iaOvNZE1QGAae2ENSgtdipVd5S1qY+HQJ+iZFNqbtjW
S7+3Sv8V0lNnrJkIBILiuh3tft+h5yK5EpdwuCqAYN/mjk7qZMHUN3dhzXuf9MsPRLXBTU/M4hGc
fAiyOde097ps653hkKixGA3onttoCHA1GKOcRx5xtbNB0lcjAGsuhUfEhqHjOn51zB1oc/APUwgh
NX1w7LTItuot4S15haZTqLfOKYtySU5tvTVQNs9KX7t5IphOPIQy85Ao9JVDDwzNAgLpunztA5by
NQHRJWJI9Mjpjh4AKc90GLwHZHwe6qfc9xz41JE3PFrSIkfEIJPqaMH4mX/vfkpA7gGlPI9TMh1Y
/cMCCDEaXuTSUdVeuMThTKc+ygzjFkGA81D7c9yBQ5F6WpPNQ6OZXJrOBLcUQc3p7bDPbzsSaJz9
hHNarfxwgBNbxoZKD50SXXoiAZwWSlvaTfotrOhKPDJ5Y3OMtZygb6PwHNRmg6vefcOxH8upcV/s
RmqXPklj/JKNNC4hrQPFJF9n3NHFKsgNhQ0q14ENt2vT+HmPhFrSv19MsMerVeZp2DtyFiYqTVqD
6STWDZtqKLM82ewMn5648HG+rcDeumUtS1S7ft75zxzwxxMAUUBfXcfmZ2HZgfZsFtI8AURE0lHa
gcAYAkk+IyhKTu+QUmp6YEFqnsoMrwzChkBpG2k3Q7rUUt+pvvWApehchyg4XwdndFG6aeTn7IBs
SsB3mDBdmieQOw+1Ew/xgQYHEycbjNLbBPFY+xuNMHI4rfSk7WNZwTi+C20iOC/A9nXBUYfVA8YV
fFhh0R4GZ7lAhgQQxhc+AwOoIUcjSDZAWlcQJcWjYK7yyIlpIndpxaLGeYr4vYYcjx+VjVrtHwSe
R3wZ5ES/Iv0d1dJX5siG1B1P09g5GBCRwdGZgTvjbox+HAmxbmKm4WhA9US/tbXgrxaN18p3EMdG
CfEyn8W9OOp87yOy8q7amhJG5koPgzD6lrrAoGA/c/ucN5dwzwRlm2wepK3yV41wH76OOWJHphOa
z+hdU3/JybGcDlDnVbhC4mJ+4EkJL5veGJ7qknCnKcCh2t+EqOvzlQl30KWVP6u6mr6xN+RJjttJ
OVLbqagOLnGpRs8Sids32iAVYRoCvtqqDTtWbdSB4fPYDSimPNQEgLt0q7gkONz5kFMOpxGxX7wB
JV3BgKe+vyTzBxyvFI1I0WdG4zlAm0j/OrDJ8RrH2KcbXwwM91rASTONjqS1kPzCZttVObIEtsao
EpO8Nl9InJ2+JdIBS66NKnx3iMMidC0rTX5D3e5PAbJfxRVL56UN3PLWFaVmL/jpdXzceZSvG2KY
rsIUFBMLfqXvJp32GORev2+WtWdorygmy31XZFAGhx4PO70mpcMNHOPkpa1b90r0sDjFksDCDlsv
a3mwt+oY85H5GeSnf4b6oVSnyQekm/YlO0a1lhwuaADCYfKXriAZ0NPnkMAIOAdq+rT/hisg+ybm
NEF2ZAQLshH1Tx5t1KdRtW60wQsUX9hzGiH0zwkVqehtTEqfgYVm4ZJrF4Icema6ovHpWqQb9sjs
moU5Zx6Gn/GHtenJb0bU1td1P013zWdQolJ6EwJDHQhQHFuyFO3PWMWimiMWgyiw7giPQKNTCI5b
xwh3mVqhbI8dAmHnoMZyJkUQsTWO1+j35vw/+BkXqYlEfYmjZg57/Ax+FHMGZNO3HAMIQywudXcO
iTQ+AyMza86OlE6GhuYzUvLzRPv/okxYfM9um+r794Y64f8HxUGbcsxfFAe/U1J8Sf7xHx9V+PaS
/Wf+0I/lxfkdfi8Wmuo3ahwmFCE6WSbtA8rFvxcLDfGbwKJM0cUx5p6nxWv+yToyfpvrgNSWqVHM
9icqJ38UC01QRxQRCSqa0QH0qeTfKRZyjPxShOE5ci1alLZr65Qh6e1RtvihLMERkCNMNeMt09QH
9NXbNdGnTcFsrWlzRmOlo6FByK2jcnwWk16vyl42Z7ya+TdDdcO58ucwTE522Rwr4T5gYXi1ytmN
NRUdcmCsQlv6RcaKQ0eYQYvT7e/KisaDzU509fmOQxkOK61NXnGf4aquG46alXJIkR3wJe5HkRV7
vS2GBx9F0UVpW/EN6lP7QhojdEgMVLw6IqR1QiFxzotJ3ntBMD4MXaTwvdbvYjR4x9o2Cea1I7Ur
ODOeehlYyxBB1gpyZbZ2vSQ7JagKai9pzkGYxhT32/coatSlSlL2L4ll7qNC13dWUr8j6yd7GZHp
mYlGLYE35N+0ARgkE3C2bQOt26djSPhnU9QfzBSvHYKS/fxKrecd9diy74jvey8rbzyyA084vvGR
+56LD3NWbqmFahci+98R9PaqfG7gpKz4DPxwspafXwOliGSbyX36/JQOhN6zbpLD24/Fex/yqpi6
Fm5XYxXWbY0Xzpa7DK0DBr7G/hB4R7+5raimZWD2zbnF67AjLzA+264Hahlu0grmJ45lZX/wqw7l
wkAyudexy7DZKw1jm4wivrd0bnOUBkT14IrYsBqqS4o8ateYfN7Rqzz0jWN87qnrkJXAE3eJiINv
ovHxbVXox5alJMYhlKDnrAi32QGBHtYZfZ5sYczKJ/IvzPe05T17gqithbSJt6GAx49XjkBrq1wh
UebmRoEDv25ICasp5jjkSCWvZZZwRat/h+bJURdTlFna+X6+rXCS1c4VfOWMMI+VVaYE5BAY3YEk
XKnClx8OrrcPm6isPVENaocuXu0iq363cNxcCjseL0etEs/YJLmLTncZN3Z/lY06+3F22rD66wdC
l6+MxMs7KmC5uVfoqRGB92VyW5WNWkdBr85aWMZHo/HCLWWueUPcGs4Dp0WEnogJzzaO8jUtdoiI
cBvWvkRQtmDrkW+QIGgrjWF7ibGyXevF4B0lAmIUv266UmZbPYXxAJRGDOEenECwpIffYRhvBvTx
aA3fJxiau0xlg7eyzdzbqdax3i19zqwFDACjnlpAvk69ijZ4PtWnhqrf0smd5jt2DmxJs5eYXACX
SOQKN7NynPrc88A7OcLv0cX0B+PMsrdKxPK61HvrW0GM0E0kVL6ufDNAZWONwYvfMRCmSVZHB1kQ
J4+xvxl9FV3y1LffKrzj62wQZbeMqYCviIfyL2tpFAeF4WtjpJyoZJ3jBvQNWa5zszcvtbH0blyc
8jxajXvV0psg6TO2l3jfUESP7nTpF/DIe8+0iBfvSKUA/0ySZhcFKJa6nEA/t9sFOok5qOx9BwX6
FK1R0snLBm3zWc+8/lbP2dKWDjqqyVY+ONYUbSbbfnnqCU1/TbnsZhwSe98SadcqWd8YTJVsCzpo
Uklq20S8upcytDSo7nNkML1EUrKtft2TS7W2dM9aW7N8eY6p2ljo0RcWQpoVtB+x14BuLtss7Q+d
huAflOFV0BrGZSTz8D4muvRgZpp4rWlYkEhjwtbXQLYbwHib+JDWpmRXAzF4bxTGfQ1I85ubKPtb
W0jYsCC/p6YP7lSY5WupNXhALGonk5GOu3Dqyavus6A5iKz2HmwTI1+IYGuHfqy5amXQ7ipMdNgZ
Uxu8qBXjbY6K+AjoVjtJMK43RJy5S6iRXbms9HYWrPRQtGuORpsCVw5SaydM3gHf04MkCTvQhp0V
GFSl5RTetmyTdi08W31JaVY1LD8ReUoD5wMzqOS3OsrMvQFwYtmDpNxVQ4BpHdnvJfe/XbScSNwl
KcNnCsLZximd8t7vy2khB8M+BBRNr3x/0AjpaZxVZYvhCTVxeAwmvLkdu9V1HZMoY6MJRjxOUlRg
lpznKyrVSOkqtfCV/zJR1V/Y1QwkMMtmpU/aYzx5s5q6yjWGCubFwwTH9kQegL8yK9PcE9ZEDQkU
G2LfDLl0b2C3IpYML1sb7HxRMLzxMLx1oj1VEcb6vJnLUpp9TAZ43qhdu70uR3cH2HVAwZbb+TFJ
UwtX1FidSF3n5yA7mBJI0VnGMRjc6jiawVxGqEweKMMubwK9CHZsSkAI6MOIMczr98gD5Leq09O1
1jv9m4brlj1AcVd3Wbiv8iK9rwt3ekAN4BzHwdfnIWFdonhG/laI0Tw0nCXshfQlDWvZa/Z1GNac
tCfN3hO5kF2gAJ52kH66tYn1aYUiKFu1GrHe5mQkl+Rp+Oit63JLR0CuNdJ7lp2eMyDosuyrTh2w
kVgH2Xnu2SS2Aq32Z5QxKxXrXbQ3A0JHNd+/Sdp2vPTt3j0C24/f294gYJ2ACk5B2R2lM+Znw+yX
hWWm331jzE4yJaqawEWe4kjkm6ol2Ajh/G1K4rZLFpWnNukckEE6XuoiIB4j4n7ouuxcLzWPiAC0
ax1VlrfgSVUHyQXBCnTl2cXx/x6hoznWc/gGp9QnbazFUaesT7KPaLONa4fpdcJB/GL0mdRkXs6t
AsLf4ADmN5A48KNVho2YgvjmM5LU64HuE7644KRLUV6HivpB6RFMuqgac2fz/hu4I1etNmSrsMu6
W5o+c2FP67cesnrcnA8xKRhXmu51q6oBReGVfrcMXPKBWHDFZKUnxuq49EseYvoZh15VhD0VRXpW
VXlVWywAuHXvyIZeyXR6ZQdLiv0Q4gN17WfXM3hMG8daF1DMGbQEKRugxIGcJLdWqIxNVRHumtuD
fkhHTpds07SlDnjiga6vOjLTZBihLGMDyJYiZBF3rzBl8mcAwQDAPSeszpNtDHst9cS5zjQqymJw
b5CKu9s678nIcYPpgxC/A1La7tawa+9cQgS/tDOnWwNKwdNOQMAKY4+9kr1jbaPSoR8Wwsg3c61a
d1pirYPeGjfRKK1N0bfizQodYACBGsv1aA32Imnqe8nidkqjoQQoNhoAu82W8j1JvmbPqMHd7qSy
XI1jpt87QyrfRmNINhkb36WtapwSLqFbo9fW23Zsyk3oqGFj5UOzQX2s5l4AmIJ4IEICaSE1RKrT
lt2cAsx+y65NMMyTwnyIoizd5nl6SgSl3ZIeydbt6ozwF+YJypzy3qJYhpi4X08wctaNEtpepk2x
te0BEHowpmsnkbMF1apgAtuYorT+GjMWR2aC5hcsDnPOiIoRpjPFkR8/7fJMGzfAdojwGBuxJOyO
gQZq/tiVROyUom93jtHAS8VYudVEqb+PQSy3lMUpbtdkM/CdPOp77XS0qaxdIQN/wUaJS1imZBmF
1XPtwjIXxC1eT+xXtnBnxEU+CnbDnXNZ2MFZm9i7QTAgNrDO9FvM52eiQIJFZvrlMm9HZ8vCQLV/
VCZEPlfD8jBM4ilhdXvzgtHdZ0XH05Xrk7HPII0YGyD6BfN4rFknynrEERlwa8mB6does31e7RXw
hCtGbLGHZmOf8BvTASXUInzUVU1tgVDxS6/zyN/DqDTc0f0tX8KCHnth5sHOJXb+qkUrTh+ti05p
0k9Hx0mxwldFiFcnBJyMrBwZuC2q7BpPgPZkWJhulrotvS32bLKXWFXIYRKU/a86oGg3LUMU715u
ea+477wde8L6wfZ0IARyDnXSwFbcI5ixz6ErkQBHdrlF6hQl4LcTcAJR4ThXvVvoOww8CWn2WVNe
dwHJ9JjUvAEfTNa1+2kOl8Iyrt5ZKKa9HXYd/ArpB1eIMKZtk/PkBYbTbhOE9Q/9EPUYYhAaLPQu
N06+m6T7zMPpFVoZVhezq3WiBB0rOuGWOxka6WuSCKpDkKLO57hDepWKTLQdHJVuNPJFjYaNFS41
ZxEU6UscgSVJ67o7OgPtXhU01XIAnbPwuxDCBM70oQ7HJe3R+3RO28xU917xn9Z+qrNnzIHStKzT
F60Xi/WgcTpJ8QlgI3VeSB+Z5qyxdudXQUfWrZ5cdH7zEreARUqj1TZDx27c19isezy0711DEA4x
AjcK0oIT09fksz6Mo6rAJ8QHv5X9umupFTpBqYEVb3NEn/ZpiOrwhPyC4EfiUi6TYBQfhlsY12T6
hheuSYBlm9E+nUboLoOlpzu2P9cqG59HA+OUFXY+6VNWRRMOIyoJ3PKgDNs/ZGWDWhepwSpsywsc
CWTacyhd4dHOtwUuh0t6RfGOFEHjgfzKisbUiAxDIwTGNpuLLh7fmTsJ2sgCZ5cqga8/wAlMyEqi
uQ/gT+5wbNymjZ1uGlnHIH7GuyxHGFPV9A27/n5I1VzXisRT0c/5UmmkrqzRy+61AS+mqayHqe2e
CCbOrlqbSKVRGt6SWKnpVBQRq3n7HuIQXcep8Tqk+HyhMHSgQ6hC65Vsl31KjyaypupeRz5+EfHd
9jn73U2JaZwSA/AUugEi7uPHJMQhGQ3TmQqCtRrC6hXzzms276VCzbqrBlZJ16Nyys72EKUx3RM7
ftZiHAyNYYN01z4o6mLRyc+5PjwByO02cuivUpsmd6bq8QLbhnaQjQNpVFqrxII8NXkBXz8Djt8a
2jeiA5hgtOmibx18sR0GYiBSBMjWsXmyYBmsQVbkh9hnN9nohX3QYoeChSiSreNHl2xLMSbpyEKj
aPDWOg21NZQJGNTmnDbZtBdkjOVvQ65GOiAt3rzINiYCgRzY8+4w3Gn40I7O1OE0cd0aAajtr7vE
P5S6yWnftd50Vq4DFOWFaeu0z/NTDM0Hg0nWbSP2wkvKQB9jo9p9TzYjeQQEbhBvYW48jzCIoaWa
Kd1nNAy3UyVwQrvmKQzdI8EuHyT5vVm+3GRlfEA0ChWAPUXY2O5FnnnHMGfdpJJzSWToNqEMpBGl
G5WwD4SeAo6rnXyDfPAhS7Sj5kb3sHb6kwAEeVN4kbM0zPxjBl22lfkOqHjvu06wig1Oco0dX7Zt
0a8IyyQIrw4wpBvGt1J3v4Xsb5eNWe66zCbvlmXOaYkBAnp1SIg0qBPStykAy9v/y96ZLMeNZNv2
V67VHDK4w9FNIxA9e4mdJjBSJNH3Pb7+LkiZr0SWrmT5xmWZgzQxqYhAAO5+ztl77Z5NMuGGWHG0
fIRpRd40g4RdgJxg0AnM1LCJ9pSFiAKYJRMiAw6m2PnKvgQmhAQDA/fKiCGNpC3jVEeSqlBBDKSk
n9+4wWd+Z0IKUOg7PxvvysDMrsHMdjvNzY/IbEsaAOmtLoJdlmrxhkGsx7Z9p7XuWYkv/yj17pX+
HHalciJDUzUak2/jCyqO+8zQ5mtiNx+Lpma5GpoHoVXXhSleCeO9r1z3eZiCt1g5Z31G5WJ0VOPu
W4C6GWYM7xzHAjG7JK2S53Yzd+1TWFTDiU43d1tpdFsCWQ9Ba9UPpYYQwRYiuWwRZ3NW1P0zOyvw
QGiG7cG1SzhoMglKUrwuWl25e3a8EhtOhnokBWxJSKiOPXjNCHfXl9CZGmMHsOmY5aR6SM3aV8H8
khNruubtNKukmk+xXz1yMT+3ebgvsuIid0KgY2m/7YyUbbU7REENoS7U6AgkdbpfMqS25C9bl3mn
YQG0yTYcoIFJ/ECi6rfM/vLVrOvk50QuE6nyJuFsHjCvoOdJ2ZTaV4w6dniNjk5vHeoINwJVxcol
U2blWkzaw+humWdrU0jgehc8WbHBJgIJ1cmGHc0m/9Zuh3SNJg7rDbOLvrfLPef4a23WznkeSGav
b2B0XUrMjBuocRfKjw/tCABvctL7OGhueiykkV+cTJ2DtFt1Hi6723ImBnsKmT0FCd0MolKvM/at
VZRMd3IMjzpQPIUd0Q8MfZcSO4I9yT2EQeKvnajbY3kPvhi52651q3tENnqiHiZeMM8IbS9EuC9Z
yhCNMdUrG5u7N8TPtStK3V/N8Hee6lpSgyeM+1qb0f9aS2R505T9LU1CsWtSDYxRkOrrlrCZXZI3
2JL8PG7uCEStDeLfCxoYLrmMHOQX0IvNqog4Yj4vHOkcuoL0jT7qyHnIK9uDQ4a/16A1tAEzKo4Y
yN3XVPbOwWeM7yGOGJ/bIndXbZQVR+U2/Tkn1fxlSlR6j4waEr6Yo2Nr0xmmRzASWFGPWf7ZrsPw
G1oL8UiLTe2R0MkrxifNbY0nGE7irGGVjXXKctDcKfnTxwA3QOc2399SccfJxF5jPM2ZgVLuNRxU
PVJpX8GWpCceW3Pb2zkXeAqmre9Y45VDcNiyTjQ3jRYuTaPWopQLRY1zf+43zAjnS2BN/vnE3IcY
NDe8CisqZVUKF9AODs1It3qXEMjqzoYY9qUJ0+QpmJJqNzpFuw1TdiWyQiWIjUG77iONdx8uiBUp
OuILjDJuHmMwYx7Rifhqa0kCUNPLdOsqyjC9a4ddWtv9GdU6DYemRojDA8fkkK5D2XchRjeEdGZk
+p9tpmWeiy1vbWdjtW/MKt32oW3uqzhT1840vxJM6p/zkfxDXDT91gfysLL0gIJXLCQVpnrtkR2l
OeWpU+2Y4KMftmtDPFjx0AOTiPJNyOa7nUiY8gZN0iYxguQmdKfpc1gUwcEmxO6l61r7JjSbB6xK
Eu9lp51nFIMemVgQuTgYH8tcXlsQr9Y5aYke0lMe7oqORs0bevIjZ/pcmg2R7S1YRFpdUFkavXuc
6RucLPzehCZnNZy0Wlt3rcPB1RbNqQ609JYhKfWwYMUuc9RYYZHqZx3731ljacpTjLuPQTIdYjem
c9OZzcHJy+6Q1LWzhpmqXYZ6/BUNI6dVKyL1nbIlK6vLNtWhQuglgwwn/xKpVoJGiSW95rzA0t9m
8JJIJaT5pZut58sBk6yK80OauahRkjk5qy1kKDGowL1NErsHuxzTZBbmPUqNsvg2J313QjQyUTHA
m+uC5Yut87g+BuDemKtwHbgzN4FvifOBECYmrcPnIDPaTRfrFbv56K9i0EyH3M5I2SH/eIMUMSWK
s17oV4IQ66zLPTX2wTGKU/E0CmrEVtbkTyyrisT8fT6OvCpFJUGrIEA2iNLirZ937S5yZU3+NdtN
MJrmZTr1pAxO0w2hfmDZAn08FFNOpmFYxGs79a/byXS25lRDnJiS+VgRvAuXElsh8fRUoUjpdlB1
hw2a0hGGFVi0OQ6jG+7cFkaAkCus3wEiOmYmDGxsL5K12Npp99kn3PBzW1jJZmZ4s07DIb9PYHiT
RjjaRzI4oSdMQ+Eldk3ahh0iwTdktaPXwtjE0swL+AhYvPy4utYQi577I9F8vJ/zAokcfUTLOEdl
lZ1JJ/kK6gw0+KTSQ+f31a7UbRoo1FyZmTIzZm545PmVV70YusuesNS1LBGnhOaQMJAP0y1+zUeM
RASCJZZzhkgv30cox3bRND73BMN5xZTCL4nkHJxa5MUXbZ/0L0EMHWWVoTo8Tv2Q70Kl18cCmeQ5
o6h4ywF1S49rgwaz3UrVCc7b+cKCzXE6Z+SwagEao3xAPmMRvbsb6UKcaFrqGxGqaBubCQ7lzEDx
FY4HYyyHJS5DPOtj7mxq0xi9MGjUOjcFGaMW/Vl0RM7WmavxiHAgWVsDwruWtWE7lhiaa61iXQ87
55wejH3bGyo9D/xSenh4m03JLAiFJiHaZZqsq6xuviRD3G7cdgHOWBVPIBzB4zQZLmlMWZceiFx/
YtiYklqqw+7i/14bOuztWMPA1iS6+QU6kLNq09TfMl4/CzPF0X42u3kdJBUYmQDZjg/BwVO21vAh
exClbj3qa/Yn61o6hlXD4mkCTtDtFH3uCYnbkd6HYNN2o11okXiKYb7Mr+1EMYkyDOtW9EzNROPO
e212229625UXlTkPr1rHJFNovU2aJgb1vc/E8By/ZLVrxpQyjJ7K1RzhSoYvrdH5jXgGRG4crGI2
HsS8tFeblDwWs8/ou6r0zqLy8VKd/jNv072aIqZco9Gnx4zwCA/KYH/bV/1LFGXBRQbic6Cvbw13
Za+NFyXyEbz2zYsbfp/i8pd0Vg5vtLPJKC2sXj0QplZe6ZPts9yJ+gEZoXtlaCqTa5K9kDn6rDIc
zY1Ev68GMJhjZfWP2YDqb10Wg2muOzUE3BBxAUCq470FofM2ciii3xrxzh0oOcAGy/ZIRCpg4rpt
vJgD4Vckstp92bftPneC9thZTv+IRCS7Fq1tMrXCqXNhlM7bkJuoyjRm8Y+ZI5pz2+3VpV0KHZhQ
h4u9xIGB6ENnfbNpc9RMIc/roC3ue/SRdwzn3tyaiW89TT7lJgNOBUPMQw+MyH/SmOrMwyhelMnL
xdYYs9QF8XPluMM10IbhgM6D9hdQ1V2FKfuyMPTGw8bpXsFN8g8B+iVOk1HdvS1WrthDJEO84Ohy
vLIlIts013IvnelohNw60mHqbtpd6q9LQWFdT/zBeuq5RGM4xZ6eNfx2nIPECtvqCgkTAkhX+Qdh
00/tWJMPhl6rh0rWyYYnjys7G9jaquXzuj1z7ll09QNQXC4McAveW5E2mjcSAFphUCGNd5YZZfJk
ztmiX0yf+3aI4WzyTSs7BB0I1cIsuFncLOXtJ31RHhizl8di0PR1rLpgH9iZccmi6l7lSLTppflZ
D4apLp4nszTal87KqlK75mXaEyJu1vIg0p07QRKmVzC07laGMZOOvFyVnM965TesXV6Z8fOoN+js
tuk0IzuC92sbz9WcIBAoyDXodhgoGhNuR6T29PoIrjSqMvTm0RE45ZmV60b6LHVEHbNXGePw4tPa
BfyUEnaLAEzkj4zZa/Mm0oFkntdpbpcc19XblPUdEX1TG1bE3rYRGXhpyIv6YhrqC3cs41eYLNm4
NWPiXy9hzWne4BS2OMG6hWIJ2NQMb2Rqy8vSBz0El0iHMYFQoeg3SK3Nht0E+F+yZl1QhErN3Xjn
00XxP9d4OIBcOsFNHAEKYN+sdKvwskFjR5JT/UI0TclElicIcA40u/qii8NErGTT1A86SZzV0vlO
72aqHnZTImnvs2Ae7PvcUjHGW3QJA2fdPjmlheS0MWWlxY0INzdmu4rdh8FMZH3OmOa2k/xkHvAX
PGVBk88XqgcnsRsLpzs6EQjUFZo+XdxFhPsIYutzvTrgPgsmb8Ciujb5Wm5nhMPzSpDLuLHLLn7Q
zcZ86s2+vdAG6Cd78MdQQ2eTTEMk6gF8UDR2IX2IKr92gkBfM2vCzEtbkIV0b3NHnQJkOh6oHmZx
jsPY01t6elsyAfdNpZ1m3fJXQ6rPNSxJ6iJGkPBlQhTluynNnCua26wRJgA6apmhZd7MOcM5KjhJ
6f3Q+OAX1JAAc3SbMCbzfkHYdjtaHzkD0aKtzmRV1TQryQCGfZNgzqmZ3Amo2WEf465xUC0MqyIL
M/wneddjq+iqlvOvyv0zeiXwKszQsl79Pm1o3w8FhVxK7xevgu2mz6lJ9u8akHP1Epq2ZVzKpAhw
+ciwfDNnqHZapSsQMbzYjTtZ1Mjwx6CIlyhEb/ARjvopzowpOTE9LS06PWV0CfiD7L9uwGV7zHnX
lFsIaNe53i4oMH+mUe8W4bXqpe2FOFVBgBZ24KzhRWspDhkWZsjutQu33J5t5D3BkA6HrHIzqL15
Mnf8XaXmEgAPhrJ9GwsXGGfNvNomXNnj+Vu7EMhwtIvsYMyQLJB7W5d0RJqdVrT5mSi6eLGzAL7P
Q8hZZfuFU7LBRWvjV8oTJJBj43cb1542HO2skLNFescZ7Xymb1AbwFlWkTUdoLbVnoaBc02Ga78u
qjG/5mpGTPKmB62YHM/2J/Ajvb4GWsLUrJQwbjrjG/NIjr9Fe1+xE58pBuLhFKptbGlfu2I2ma2L
65YGxgvMSsZULJ2tq7KdGBqECzGVCd3r00gTxOsHyz8rLeMzGV0ZqlHnoMg48BKTCsnMc/oShVwl
iMRD0GTU0uQ8grzhaOyFVQvOXXh1QpEdYPLiqLKdy85F/pjjyBC6u54V1TXfn/FlNtlkceB8mQNV
oVWho14EuFY0ljHmUxtISO1GB+Vzj9M1z9eVoCKMR12s4y7gTUxy09QJyeZFxoqYR3SB6oKQtyiq
o3uMFVwPWTbpWVnl1RezN7Nz8Gu3WcXh0J7KO5cO7eCvXXPQiA77bmcq48nMLhzfdgBsSROGIdw+
QO7Mq8tV0riYrJLC3KhCjFc0DfrjDFH7iuNPtAPEuAkDmDemSE92N1wTROCVsXmliF2lY3zAHVBs
wJCrdaNrVzTHUIkXnC9A01/7PrYGJ7GBnrrtWKwRzg7rtCaPNWWa2zjDtjVg1zEwPdMdN1probiE
3E5KeW4R7QyQFBU7msyKlOsZGsg2H8f8MwmwhF+VI9FD/iR3jPv0NZ3gE6yCZJeTNIt9lsJ/ZcFq
WCFptRgQzJzIKYGg8Uyh5DsM4qvKpeUZ1u0u0MsYEKB1CirwX4iXD4FIN0RSq0OB4BnXiTe0kAxp
A9LR8ssUSFzs0OETXXHHrHR4klFBE60FMgZT/R6CZXLKjeQr0SfhzZjKx7HI6zX8C23jDoR0T4Pe
7Kw62Bhuv4V4Lg+TY1orWbA76f5NLYYR7Hwy7BvVzztco90rIVwvIgnpSOUZYbAZg8HUKO+SxRA3
NKZzgSqRJhy6+bM0T7Rl4Fh6RhMcUs0YF/eJxKPFhNEVcn5hZYpoBKOusKpCnMGf07cp7ZeaJg9M
vcjaWOH44LNRdWNYnCktpdMRPFFHPfhNG687gQzFVMOtaYqKZjn4ELTmhIPqtnOpogWApaYnB3Lo
GfJ/CoBYvRqgVcBxFfmlI2YG104Inwgl08ZvEJb040gygBM/2Rl8OMaxzLxkh0LHBAMkOd+tyWX6
zNjoJdUAyg3j6NBkjFvPnuZzwnCcQznZt5qyRzZ8ZIRocBhF6IbzWCTS3imDKcZk7ul+aKA01Ne4
b8JdVGuUD29JLs+gwn1zOqQqwAZxHrFKr7Igr7/EHUMl/Ep7V2gbAa+901u63tpxyqwr6fKtN9JJ
D1NhyIsp9K8z2T/H8efCii8TzAGbylW4pvKTrscXCtaxByD5Sgalts9aYjQ6I3u2a1T9ZXDeNIX/
UPbFfdJmmymqOSgOjNsr3faa2ve/kRlLPl86falNyTxyuqkdopNmxz6Kur4I5VxAkk2JGEi+Ugh7
Thm+6W2MntmmbYMbezPUtN/IIdxG/kBKhgGXLzfcnaFMTuhWcRljs9uiTpmOIguIFYoCf9PEzsOo
SpyimMQjLAgKkLSCqKfGs7GGGlj17tYaUMk0tgyQkEvz3KQoybpxuJRWdGmZ6a0TOIcwJlNdK4ms
pCFFGdJTa/XPbowh081Cd1No8YWZLhQ9u74t2vCIe9Dzk/LJ4PCXVBp51A0ITVPswP+2oPFw+hR6
Hl76LQZVGd8FdgVbtURF2F67enFqRH5Jbsh+dlyPbsneiNqLuCitU6M3iVohMeHk0+cw+UXqBXl0
VBlCPYKt1z1iWc+uaWHkRXEbOu0OW4t/XadDtikmbTs36th2Cag/eZEU1YkSR6wSJ4+9WMNeq+fc
9dBvVqlDpEgRj89iTDg10M7eYIIzvxoJyqEevCsOBYmsBK/rOo4Lm/JaWsu8Tm5rDYgqzdbhxu0C
A2MUfHhXtMgdRUU+DXZCE66UVGdW14qLRrFvSe4AH0Og3w3Tkpuy2IGxk+ENtn8YhbvvrmGZ8aC5
oUILo08ws50oP4jQv6wR2VwOaULFg0DETXhj6cBcq2SLmXvzBlP3ncNxfx2i1d07VCAEO7CVU85Z
rJ5qrvCbqTWSKt4jhh5tLaC6goUk6NUJuwPzy/5S1QbWBErpq64DzdvkA5M90jLszqzOcqB6Z2lc
NeswGa4j5e9mRuHUEphh9KRTO1o4zrEjKXo3NOOpNeqLSJh3bG0nPTdtSHeclaJUV4hYhbVPipab
YFDZdWsMxlXVZ+aay9+vncQ/iwOxqbpoT3HCaJLOUOKXu7CqF3jmM81pZg1xKwC6AQeeHQLUzfrQ
2sOZ1tZ0gYJzbGmHok3v2InQq42ekRW3pHei8O0GujYF52zSDHznRTn4EtYwy2W3QSpjvg7KiM6J
GIjPmE665wHj0GMYVcT89JwJPb831YtlcI6LquwtcdkuUZ5kXgYmbvLsxrnG0Us7akp8D12u67Hp
OBcwX62zzCmyHxyi/1oT/mUi3/+NNeGpfP2fu9f65fWdGYHf+WFG0KT8ZFmObbskUS60MIXn4Icb
QZPmJ4OOAh7c75wonV/6241gfxI0G8g2IuYK5bCLReBvdIn6xPRx4SEB9ZWQ5sQ/cSOoxWvwA73x
PXiZ33dsCUFFWpi/MD58wDMEmSUHE3MYKcVIAxOV8Z8+gqhHs2QO2MOi/UrrN2DhrA25KZfTLQEo
hrFFm5s9kfBzhJeA+lfTCpB78VILERqeXlplq56UU8hT5+hZuXKigXGHP0skn6hmnAefbfIyhqsb
eclUZPeoHrszDUE0ienEj/dSGPtauNp9B4e2WMfFtAs7ZT4ziNeeVDYZjMXEsFFoWtcA6AFvpv10
gGAyeIklo9ufvtRfsEjkch3eXSdsX/CsCWyDhiLgSrz3bIBJSKskN95MPNio72mONmk1Djuzq/21
CsgTWwKdkIyaOfFUodV9MyeX8jJVNpJHpJDjZy2KsS3H6KDudCtZCKQEtCH6ANGcFmVK21Mn+L6F
ee5zXOyiTc6p9g/Rur/8HCAKFagaemeutRBmfvKeGH0TUM0Vb/RXwpvM919DI5l2KYE3YKE19nmS
UOpyXCi9gUHyWWjduBmq1HZiwD3ZZbz220A8+6nfH32zpd+a6WfkbcmDE4T1Kcl7dQUTNeZcXET/
LGma786BeePQFuCxYWTyAUZT0xw2KEDe8szPziDBqzM6C1RbbS/PFsua9/vvXLzHhyy0Gxd8PjYd
HgyTodIH6hn5bIgVpP3KZBtWg3kbprPYmGXc7pl1pid/GKBykBW+pv/OvT9mf0DSGP/xcPIGFnaK
5SjbUtL58GVlcTPC3CleozklSoBxJk1g3EPVS+Hn8m1O/Upf+01/QEtnRpsKb/9zpugwrOfInJ4G
UaG7yNCEn6WjvCRQBvdiN6fV156mxWamlAo9KlHsBnOmoRl0pJVvCmFrd0WkbXoAryYhW21Iwllt
3MwI4bo9EPTgPs/z4IY8JTQXXeqUfyArfo/we/esuaxKjgmjxoVCiEnq/T2q8FgEYdh+M/q6r1aw
16fjhDnkoR4r5kmzDq60MCL9LdRH2SOVHWmklMJvLlIElHAYQtohI/YWjlpDMWEHQm20guvc3Vua
3l6EFhTd7Wg610yazbsRQMUFf0Q2UUjzimWoQJMY1ueCfukX7KDXQBHsw+/vreUjvP+IQnIHk5Dr
QglU4uOyC5Ul6GvzuaxQl5l+Om/ShMwjEYh8VcYADH7/csavXo96TbCAieV2/mA5W4KMpDFVzx2C
pAeTUK/NRLyJR7xhFuOScOWTkbj2vqc0DoEVk2PnNzeS2DPK1J71CHNxf1aUtcZxl4J7z5E5CSgC
lbZj6mlT2TuVsQbC03brjmyp9TzJ5jqCZvFF2hLYf0UqxBcxEgpoW+1J+Lp90gvbID8m51Rea0Zv
rEyUwshNuzeefnFpWj2e1bh2/8R1e89e4rF24YgpC9Lkkt2snMWe99MSmKlIjWM2fxuY73lJUOsA
SDgUjozlT0A/Vg27yx+uP3v8x6/b4UFmK3cccKELpOznlwyjyG7NcvwG5MM5uEm7jPBAjpsJx7Lf
f9PfI0o/3FnLIsnXjGWRh+fDp2OrphNUN9+ImXqw6oLBatk26aMgGSSeXVzWVjDM+wRjIkNix06/
RnWcnE+KyuwPb+V7lPn7t/L9htNNCSvgP5NhExcRYijdZyBM+iNNKky8HYzkKxnXmHHGHkE5SBmK
cVKUUIRqKgBOQ4bbg4zJ58rTobocyZhLPaF3M3fpmL+ajg8IOUX5ivCph+lLy6xuEC3U+Un6BAUh
pQpJBoNibvGSmV3/4ZtcjmsfvkpD/LCDgiOEDPjhydWj2SHlz3pKEwkc20pH60VvGFHUPOqXqLBh
OYM54pSDu1tsSp6e17F23FUTKZi/dgCVoFrCIFZlBOhnRma+EQybAP4SEvQ0cHZ/W0gUdNG1eeQk
McvPWGeaiySYGOoxILyrCl9eshb3chWL/YJuv2aqRAabzdQJ8VzhcAH0FvfiqvYLYg5xQz+mpSbV
ptS0z2ky20dtliaD4qI7E6m9qC6QaAKrMjEx4ebCvCEsg4Geiw49/8MVlP+xq7mGoHLTFReAdHr9
w1HK6NtmaAL5VMtQf1RdbaEfD9WwRAlk4MeafKptT7hjhvjDGpnt0WsBX0U+Twaz3UMLrjPzYtSW
Zum9Dc7qpkK4BaeFNvi6LA2MkoQuEMw2BlSYWtsU19+fsf/WOv8CLCjZOv7vcufQpK//U7xBn3zH
dvzr9/4qedQnsJmg7WxG3Wxz3ymkf5U8FC+GvjD9WAPZ3b/Tfv+qeczFnM3R1F5O2Y5lLMeCv2oe
fqQrw1k2LqbD9PD+Uc2zHNt+WpaWKOTl4MuBfjlUwTF5vxjXSIjl3OJXyuzY37f+04higXtfR2pQ
ROa1TU6rAyFlU5Tln7DA5ocz5fLiQnCApXoz+CgfMdX6QqyQA8VLUTJ26qRv93uywep1HlvBoak4
4q7qwWqPWRj01xqJMHTCSUtCIdGAElnMpEWWNBk9VUabjZWkp3bgD+F7P/RTFkBqDCv9xNWVXgmy
siMl0r+KRDZ+GwZSbzxfL4giaXR/E9Rme8+yFU1EjGTtHu+0fIkQS49rTJ19SAuxJ88Y4kKBM2VC
55HUi9o6dK+zKYu+trMKWS20hMZcEwzjnWWorQW67UkjaWjx4bZdROs5Y5AA+YIlUtoFOmaBZQNH
2F9nnP8+lf9aiMT/9yPpxdFz0bXRz/2H5Td+PIzKWJ4qWAdKQTwwebT+bj8o8YnH01iKKkoqE7zy
v9sP8pMNHQHc7nKLUu9yXvm7/aB/cjlBCtd1FsY9j/A/aj+8exRtg44IFQ7Cc/4mKmv5AUfpFlrQ
oUKQeDqGYI8JkRw+O3N3P12Pqx+P9s8g0eWB/vcD/9ersO5wzuas7Xw8ElVxNLsD/iM62mo6I1Q2
vEtpPP5hX2Nl+/A6is/D0WA5YUsGwO5ydPjpYJn2YWTIAW5Y0rVKriAqTMLDTesgO+2cBpWDrbwq
cYDdEYsBfqdEsuS5qm+vStdqwAr2Xf4lnwamKkBgRHHOPFMaxyrRVc/kuR6ZajH4HzbYgyPMBa3v
QuMjnYtuoim7g4qFH+3neex2wubppFvdiolEVZ/xJG+lb0o8Ip3P8BPHf8UEvjR8cEox7dBluHzN
ccHM93rX24xLotwihNMfjW+K8A9nr8ZW7GzfqJd+dU64sgaY8tJHoAGgjuPjabAN88aEIhZd6sWo
3xHU4xPbY8XJbd9jot/AZysu4G+2KYSnCsslGqQlmLglGXgzdMsgDjkiYobaXY6nCS1Oh+Q7CgVG
lI5ebsi0EKpaRSOHi/3oh/4dCdc9Yk64RbjcIJuWmyh1/XjXZVadApiI8v6kmRGmghb4R77O8yk4
YMKb27PBzBQ9qsLEtG+hWczv8lqVpzqeVbXH4Txd+d9jZkQ9kFgCJQkrLcAkXJQ1AYdPMTiZp4ag
ntvcqcu3PsOYxU/a9GuAnvdrpHfmNywYxptSrpk/arY/I61KR1BmItcloYwh8ylMl6iD9yQPDiTZ
OUMZw8rUakQBVovoHFdej2aKzK/qpMPIcVYZRVTiwa7s5Ne21lTuFXKUcANkq4KNEpT6OzJzkfrR
f2JARsSHi89Rpz9xIBy0j7bUpbq9NoKYQCeyGsXw4EASA9xnkhO4r0oGUigU+h+dp/8uz/+yOGD8
38szw4EnUjQi8DW7Lspfn96t0/zqj3VaCNZpYZgubCrOQByS/l6nzU9LlAi1KiuxWmr4f6/Txqfv
/zc/oodLUavzo7/WaY2/z3KWEpe1H4w5Z45/slAvZJx3ayisHH3pUnNwoVvsmsuh6qe1LRpdRewZ
yEHUac4GPXhv7ZAIlxYA0Sh/0Dot/ormt+AWn3RcLWNXka6Z5aKtz9MyAO2BB9A2URQMMxZ+mxj3
DSktyUPekF+zNgediDHSJbtvUaFrT2Zl6ulJ6WFTrmbAGIRMAavqNtzwzhedPHtr7eqDardxFNaX
vkpcuQLeQ3SEn8/dRkuJvd6CjBwPCm95ftYx2SSyvlRk//70bf5ic3nfTeCLWui0nGjZSDnfyI9b
WKDm0SypSW0a2EdaU92DEF12GPG9MKLSxA7xOXnwflYE979/5Y/bzfLKC+zfAejMbEF8aJOFolMG
nwtJFbIFpMftxQT44w8QZefjF8/JgZsO/j1tVzK7vx9of/ri0YNOdbfEZXcxyGjDZtJM4mViXutg
bxPjgHSOJZb2RpVca73eX+NiDCNWE63rkg18Lot4lLErE2C0U11iRm3moEYoAE5ilSBiJ5k9DQxU
XPhJym02qdYmWdYGTxEOjWrx7VT2rXD7oqM33lbpatZG+tNqNHsE7+0A9a3FQ+XZ/aQ+J0wtXqYy
rQpPR2VpDDdUu+kNGIDxsa7s8ILACvlWA9BFqQ/vZMasAnTO+M6fC3+w6MREqH3h4MWcyMF7Zu9L
X0ug/8gQddeojhkasNjTJqKzNnU66/H5aOHE98B8MtFr6j4PELno1SM+eVVt2DrrV8eiNbAemcHL
DUwKckYLNCqQWwJy8IAwd5aOwSFtpmufu/2KbOBwYlaNXWujSikeZNP7/trXOoEDJOiL1wy86Ljv
h2r8jIQRh08GOq1aLJ+h5hGiHbmESZV+ckp8i0BcIJF94dlOLSZ2+iKg5QumePTN6lmZAeH20l00
3L+/QZdj4k+LBgctJkvLmYsDHhWf/nHYQDB8hOT6pUDAcTSxb1z3I20wwhrEiLSwX83AMhE26MXj
ECZErDrGRZaD2SbXjkaOCIP99zf03z3oX0tD9zd7EAST+v3Os/zC/6sQKPpNZo0O2DTbXbazH9W6
YX3iSLssMFi+WOWWivzvAaXzSWdCSYKCNAR0/mU/+LtCkEw1l/aj6aAVMpk4/p0p8ddq+iP4Ingt
frG6flzjWHMEXWPqdGGwK35M1IpMLc1CzVGr1tEkKePC2iSj1v6hQHjfHeevJT6Cf3kdtjf6FR/K
kLBJCgnOSVEgpNVD66bj3s6LHiN8F0KtbYfM++ny/+JjfVxUeTW8pCZNEuKj2E2Xj/3TojrOdkW2
MuStsWKDc0eG+Mg122OCBOoPL/UfV3B5KR5ENm8uIEPM9y81TQAGcq1YaK1J/pUtvFwHqM6+/P4D
fR9Y/Fxj8QJKKMZUtPZcyXz6/cuQSB2EgmilFXOE8iq3fQghctDqz1LT0H2lRfHqtxn5laqTxnYU
drdNRZM/NGR9bJWY06+/f0O/uMLcuzr/cIEVgUTv309jLIrcjvcTK5MhkbRBVRdN2zwFHR3Y/4/X
IlndpIjmXloEAz9/m7BZsywHzLVqLNe+LKuh+4Iy0sS3gAnzT1XmL+5VFFh0r2iDkWhqf9j1hwjD
QzEs564mNtBzuf4X5HzYeQqtODf7vrhKZrMCo9yy6tfCx4ClL4KsHK56r8VYc3X65kzV4h4ZYjpt
FTLRP0zwfnHPWYyaeI9gsTg7LGemn25vlET9LJLMWlWZlqNkCtBgyqLzfn/Zf/UqSzNw6SSTsaV/
OJLSY+rIm0+sFZHhY7Ci4P2S2DBm/3DFPx7wuLO5g1jNLDoIkjLz/YeJ3KwesiSwVuj92q01d8Eh
doT8hiSgPgBP1aBhCOVuFrnG599/wl89VbhzyRIj1I5762OyjFQlDqoANK1ehwXC39YCnRdwvsbX
6jMiQ5w0g9uAcIPNJpxWgVs3+xzwY7OCeFG89mbzp6n4L646d50tLJtrz/xy2fN/+m4DZhuYG5HF
OZnpX5MmMnol7qQvv//kv7jLHZQpymYKrEsWlvevooXGkJM7w7ovtGw/4I+TJF3Uyoa7b4JI53n+
9vtX/NXnImaM+ooPRx/6wyv6eNBIOQhg7NY1JPoavG2vTNP756/iMuhBCcTkl5P1+881yIjGTEDv
000sfUPaHgrfQnP+l73zaq4i2bb1f7nvdaNcljmPy8kgAUIgzEsFgqa8yTJZ5tefLyXu2azSulpB
P5+IvYOmoZWVbuY0Y45x+BejUP6jtqIftmB1M5YS9MxUStgau0a9t5Cx3wcSIcrXRzlhYmnO8Ryh
BYJ88vbHczE0U1hT8rI8Eeda8A1vo9moaRQ2/L+fEHgVH5Vd2yTaWhs9v7IaMA6lIGWPcx5MQNqq
CJqe1yekl2X1hhFP4bpw4Og3X5stc2rLsjd7RungOEFMA75oK4cJkP6m1r6HuE6ns4P38PKcMZgn
ljIE+O/zhvgEkWtTFoi2kEZDZgnpl4Sulq48DIsC4dlWxpnHSj9G60lS9CCnAFkB5ZnVrvll7vcT
TzncGfWhGDwSkA6qCWY8ANO0ad4dzhW/T9wsiCQIHaG8dXkVVgZUhPBW9gVQIQeV9g0NO/C9Opl1
Zl6nlpBqTiDIKVPbX/s5Ns1piz1qNEWlnMua2P9Ap3b7dhyGcyKZp86JMDFKGkUFGG91iWO3HJU3
Gi6YOWo2kDnaV6U5jBc6eXOTOaWxtY28+NiSRDuYjWuesSGnZkouAw5hhwIqftfxvavr3q1AiWro
FRwavkEXrhe2/W1hxc2ZRT11WASKrOTnkdhxxcrZqEZYuUKh2Lp2fDdF1Yc5jaBHbZdfXpSBvqJj
6PUr+PKs+OSseF10CdAE5nE8t6HCQgaKCtUYlc4hyyP7DS1kYv/3owSgb7R/orMnzvEoU+52Q0SL
9ia1GgAtXW8f6iLyz2DtXu4TCDIPzgNqKHSRBKtRYPWtljhuNMhYevcZai0/BmQNfkLcvly8PiGh
f9bxrQbWQsUGXCjhtu2vzoRNKyVTJYLBN/TNDZwKzbBz4E51dlT0xLtwVAMMIsGIsHQplNPtBf8I
skKOZr8zUHv/hjgyXP2w3ObVZuyUa0CRMPW/UlMVoKVG6dP4S2bLpsuzLL/mY0IrqukVvYJssE1v
EXx28p3dq9HZILYgaU2uCsieE1MLunNlJ6qrtvgYQVRH2rkacoASqVtSCkhT8QjTQf/L4VF8J0SV
fYaYiIacpuGr+V7bG98Iq3I/JpXApe+LsOoOMR/8NTGWodzbVSpuaF6ImSJUAtc0LyX5jmNNhgVk
urGQ5ibNsR0cMaFNUJRucAaaeOLcWhrMAMgHR9HWZOR/ekXFlPlpEgNiUTBe35ZD8w1BpejqzC6/
3GRdwMLrIOGL+V4969RZkZ2yhLNBoGt+k5HXvAyaEDkeCDLPHagTQ1H/QzKQJBlXcXWeMpmaLeJc
MJ9NZXGRe7kHHe+sqV7UfFYr94Sb6wOppaGPCJyAwVm9EFVhw0ZTEEDRuOv/GAcBU0peNOH7FsqC
ElbMgm5qPyyjrdWaIfxagT3/RIkrhQ0qz+4kDKRnlvrJs15dKFYS9ngQEYED+vN4Q4fGcfsaFxf0
lF1c940H0UjkpOLSAJHv07lRBLfohrAsDrSZwRZEy/S2U15ILaxZegickCmls9epiMMKn34fOQXm
fMZcvrTP7LemsyckRALqCfb3hzMOVU/doRUmWKLSfuwkeTWE3QVF9sz+Z5wt2LGSbPjn748hzj/R
CAl7FxTx8dJAs5HCsDizNLVwblBmdbWyrHW59Lnx9vWhTs1PYyVM8lJhQG31eCi4xDLiq4oqWUIg
awaLR4/SdAcJ1D+zyN76Y31OrPyE0dYqo2SbgOVDB7s6+A7cyWUGt+ZmgC38smuE/VDwL7d0doPG
en12p8Yi3UQ9BWcCue3VQlYIBuKEwQ3IMzRcWZCeUQdxmhtD0kv/L4biKINZIznHXTteyIDXblE1
LsuChiikNCanoyByo/nu34zEWURVh/sDWv54pHEp52xWxFHubDqHmncVvSIryA7oVFP4fn1ap8wu
nHkkuIB1atN4PFjiA2GoIgzS6DeAGCd68AmYvce/HoV6PvEUQAn883WggyiTpawO85RIq3yXt3mN
2koHM92/GEbDU4Xu/CBjfjwZ6lkZLecch4m0xlWV2M4NqXvz8u9HwSvBKQG9aJlrED2GjAwY1b6N
6Dt1N4X2vItlaJ+5uC/jd4K1wHYBrROCkhM8ngvlvBr6PENsiOR5FN3yV2QN763UvwHycQ7Qe+Ie
YYUomZKo5vXwV/coW4YZlAKD8cDAtUIn9iE0k/GiTey/z2zpSit5byINF4XtlUGaXAM4w+iJDVI6
wU230FsKTbY6E+6eWD3HIlqiZGKD2FknFEVnxRDMEcsEhYkWhUHRcion917CfrWNndE+kyxddTro
BDj/J/uvTx7zWyPuJwjVZlaLPFNTRSm9H7n9WVhuf22QkL5bGmv5iYKodU/FDx1HFQ/qcuT7Ll4/
mqemTZcUqQSKjrQlrULTxUEDNcLF20jYemExs2EeyAz7oe+TbDtH/XjmKpwaD8thBjbXAUzq6tzQ
Qgn1+cKswYBXVy1F+EM4JsmnHtJ4qBSEcff6/E6cUyoiVGxp6dCw/5URbpGaMoynPDEc4QdoLyFx
UjEd1L735V+MRPYMWJfnQ5hiH18/eF/NyC8mXGUzofVdWDT2ZKp6UwzqnK79qUnZdEDQHGU/2eHj
oWIwXBaaZOR6TRdG8sp/MKB8u/WC6VyVRm//yiXj4dKABpBnplgbewGUPINaxIM0T+XveRXuAzTX
doVLr/cm8T1YuiGnvRwV/tnry3nimSHFRY7LIctPyX916+nBGWGExWbS7xt84i2iIaJIljPH48Rx
BOTKk0W2hJh03ZdASiMMDAfbEvhgIQJj+UKxHaJvK/mni8a/N9DkLzCWJBDgzVnnMCRcCqaysZle
DCOo6CEFEQnkJXNmjqDWvfJMhuvUElJp0ZVESl6U846PCVKQhg7pxCZv5fQBGtDiYoS35cyNPjUK
0GKuNO2Rvrt+3HC2isauOPegLz5R+R72Y3Y2Njg5iG1qADHlO3CSx1Ohaa7uZEQcWlOkv/WaQbxt
Af3uXz9zp+4VWX+yq8wGcObqzFW1I2GNDQTNwX5w4aaeez1JcAe0XBr/4niTCxGIR/pUdDV49M/g
FaoYD98Mhx7iS/iR0ZW5yQZDnEkX6w9eX1+8eHI7VOPIsa6sLZyL0McOnIAprVN4vSFBDjq/Pihn
Wa5GWYudbzQ3rQkhylx7ZzMkJ0bHe8M94N3CfqzmGKfWHA+m4gojx/ygSeG+pwDj3qH6Ep0Jyl7u
XIDb45C9wtSDBF3tnAkzCwRpAndRwV3ZGamCLHMoLujdiM+8mC9NIkNRfrfIwmn7qz/lj/hvlHZC
qx/MNqWhZLIdHd1BLqX4DoGM32+UTpYHEPdRMjy8fjxPjKxxYNwzHkLWdHWfW4lsEKyzzoZGvugC
Za3sHlqY4BMxaJBAa+mktLUg4UgfGFWc18d+ucAEhDhglGmoolMjOp41vF/AhoguYJu1wdATmF32
eRZDreEvZ4Z6eddDk/piQAe2g1z7E8LljwWmL79FQ56Ulm8M/vsctOkVcjB//74QXFByolJKv+eL
xlaSrE02FUzIneNwK2YBuUhonQMdnJiL7vR2tFPAXX/KwvwxF/RHZwwz7jiUC/2lJ0uYavvS3P/1
5nD0sSKUTQnb10UU5FtLx2rgcINc3tzDY0Jb0dzG265zl6vXh9JBxLFFAXWHvh7lGl8nJFYWBXae
sRzJk2/ssks/xmCsP8zQsX+Px868w0Yne5XY1l8/ZAxKUZLHjEINxvn48EUx7F4gsUlyomn8DRkG
lFGUET++PrUTe4WbASQFstoAOO7KXFmzATeOTVe7Sxh96JbZ3VEUmnf/ZhRMMuETMd96lAZmVSPr
GQXu2WjPtgFhKIvlzCgnrqtGJxKa6coqtZnjFQMeaCR5b0OTM6plT9oSBd8wWGCddcYzpvdE2g5r
SCBIYwPJO9Cvx2ONVM3Q/OCMS79GBAIsabWH5mbo0KIJrauJF+BrOrrevkPuYjdCB/6TUDVE/XNy
24sCTui91wrNy1dBaypm96/zxNpa0zihuRvw59Zm00M7ZcJfhiN6KC/d2jf5kvSc1XrpSTIK94GE
D+VSFvN4FWI4gCBp4A7Ctu59phevus67pa23BS12Wx7I9MwWnziuoNjJlOpBeRZWWzwHfRg3ki1G
vs+8HQtnOSQim88UVE6NgjOkEwpEbc66oGIbPbrKqedAvFY6n/iML0M0nLt5J5LR2hBD/0xtmxyW
tUpdTByZWfS6ioGiBapCgXflLVVz37U98hd+GlefyxwmmrasEGow4+InRJZDvoNZpbtFS6M8Y+VO
XB8yDRopRu6JFO/qyMxtIGCn9dlMgssPbumnF7Un+3u3RwHidXtwYigeH3J32hyEuNHH58alJ9ls
bbAdtIMl76AfKG68uegOEFq2Zy7CqaFIQwFFASVISLUaCmLC6rkEB9JWPqI+RnsMzHw7pRAMOfOI
n7gOQvvpJANxykhzHE8LwkRkKTuKiqYVtZdymbK3ieHD9aQ8JLyRI/n720DNlEQrNk+HhasdC10i
kMAq4RKQkdhndZpeeubcnrF16xVkzZ4aKXnQNZjQWc0K3LPs/ZZR5oFCkOwTb2cGcfoxg/f+Lyfk
mPQQ4OmR7merYAs9XkBvpuzX5QUFb6p2CA2YSMR0fXNmm2gdO37P9TCkgunPp7bggcE5HqbquwVO
bIYJkE1CAeUiHzI0doodbc/bofX3C50sU95kNM1YEOZHnzSIGTT5rrTrv15dvoUnnqy84F6tMyg2
pOeL6VO8FVVR0yxDP1elUNKqQ6f/69UlGcTBhMzHIykUrDfSq/q8TEFkBMhHXIde0sEUV5wr5b9c
XPBGuu+VFlQq7O7Ko3CKQpYpV38jO2/6ZkEN9Vm61ZfXDciJQcgBeXSe4JAJTubxDs5ySJqhM2kw
Df1ql+R2B3w//Vu3hVQdDccUaTQ9Cvd59bx5zdhX08iC5U4g9x5+7RtRhfm5bXHXdkOPo9kaiKww
vtR3j2cD5r4cKWpr6dtQ/KhBNH5DsKX4tni1X24W229+9br/K9edYM5oye9OWmfUxcZsoHMf+JqC
arisWjjw6SbD4Al5aY6Ff12oyfQ/wgHUwMdQNX57kUalcRVDRh5f+mnTvx8s5aM50lEPusIHrm6q
Crlf1DKV82OGK2TZwxRgXFaqhjXfWGZn2FZclY7kmGl3+6ls/WFHn5u8ScSILp70kv6rAxV+tC+L
CbbnZlRI8/CGBJcFVLffuyGE6J4+Pdg5J+j4xKEyi1wrHQTwP10GEVyvW+R47fjdFA5oZc3+/KBc
OF9R+6nFu4SL2x0KdJvsA2xIS7OxaK9oryDrRnFqQur6c90PyX0wp9CLhND53patdD6atJ59b0bb
hcVBMyqhAGSV5cWE6xLtAzH1tzgE+bcx6OV0iJPJRbYQgdvwVmYRdi+hOzm7yvKkgEUEzy6+QM7E
bQ4OHdzGJkfbC6Efq6nKXT95VaDpSBN1YQO3ij8lUrMRtl6jVXhCVbwpJwr5OwQ2SuQn5VDDpGwY
bbP1PDl+b8zGenDoh0EON4lCiThXFX50xeR1V0lXLz8SxwNy14UTrIWYt/ZOoA3y3lW6uxw+4vIL
bkuKxGjW1ijTtfTebvq88eVWpOgjbuKgkLe24bgPdl116DoJL38w+WfOea+gXEHgpQUrHsjhsNA4
2u4Umpe81aCai11fLjmOwQIMGy7CceygtGyksUml7T1GSLM+qCht68t4qPgbMIpPMz6ykD8rFNYi
NNDEgnyDgyJXbObmtLfLLPrsy1khTkwv1QdfDcF7+kmcq2wewqs0cdtrtDPbrQNsbgNVnfMN0nUP
Vvuo8zZAUOm4NJx+bLfR4mSUgFIJs7yTKQM1Op929IuOzMZPc/JzOnFKWDpRokOlGSPYGo+6m+gL
WrphA8+tLIZtAORj2qKJNn5ohVqanWzwODedL2V5TfYMJR7P0ukxot/cpCVK+Q+qq+G0XPjvfygF
R//FEgXTTRXC7LyRfZhdFmZTwDFtu5lWG22tEOYOOf3sp8J/HHuQPXuYdiMEgJss+TyRbKh20ejV
7z2ANgHU/XXrbGZrCqIKOvjGpRMra4ZkT7liuWmDtJzegaPwvicIbyKfElZCHvrc6/t93XsgHFxZ
Bd5NZgfZ+E50reN8FIW1JFsvQH8UUHPRQ2kL1zeaZvASo3Hl5X51B06i+5roEtUFrROpDR5HqOhr
5nQmyl5LMiKparT5l9YNggaNaMQLtlCSzZ9pLpIouVU5Mgzf5ILmrxXC+H1TeSX0sQ3IQ5RxqGV9
bZOFvn7po1ex7ftKWdtcNEm36SbVfhnMSX2IoUaaUGDyYEpysiAF1NcF6XUjaEra9ZBReuioFO64
MV3cZy3gMOF80V8yQqsdp+icVW0PiGKBiOpGJGZpXWbpUN3UsoVHTfUZm7cU7rey9Mx77H/3DWkY
qiWBI8Ul+D5UAsXYNF8bNXfhwTE8Ge6dBIJqwqo2b7dxiLR6NmeoGExmV8UboKP8oaCx4yFJ8/i9
Qu+l38y9vQwIERZRQd47mFFqHlvxqwjrQ+z6xXd4z+P38KsI+L1LEwK6aCpYEyQ0UDqaCQ+KbRMl
LnroS1BD4xyirbfv49R515fSRpmxWGgIC2cbCfYFKrFxh7i3EV+WflfM6An2zYCYbhsUcbZdwmr8
OLeRuoutAV0EP2kD90G6ag6Qk+utb5HlWt8QDewVQiRicr57XkUofKUih1JnE4RoFnF/x+1YtfZX
w1Kqwv6ntJmD+MzFvptF/p58GmdTOm2XHnJheCy2FZTRRoYFbE2oKEDCEuRDcGF3RDcbWYRhvh+t
bH7bhotadkKZCHPVlimnPazc7lsjjRpUOnw6iQHC+eIaxQH1DxAuep3N1Bnv83kCrfF5gK88uZJ9
637SnNBN610PplP+muO2QcwuEct1nqsRRb8wol1DF5rsPVejg06KeB5SLMsgng0jM0i3yrHya4f2
PhTdKsSqRA8t/w7WevPbuGAFIFedg0cjAbnP/Ca699zIhsRMTPZ06Eh2L1gZF2RvWqv5uwFn+ieY
2xE3Gp2gcPcxF4pceFGk7XZZmowDXBa05AM99j8sKVVzf7AgqwaSH107hpmjdgLtICXDOJsRjva8
5jGFRWy4CMDioMzrSmKPpRzSq5QO7+TgyLIjOesmitRsuNDSN8EKMm3GKcov5Jind72VjsueJ4xe
+z6AjViFMrwPzLyM2UhvMjYm9Sexs2JMxt7F5N01U2pBuZoPDdSqtQOjexz6i0LJzzLe5BOyIRvE
SobiUmQQeCyRoofSzKV8i5gd2gO97yZbF7ntvQkOHtGEuvPec9CXiZZ5HvgfSKCie+6SxVf0mYLy
u4WMuY7eLREU1MumHyL/l4uOnHEYpiYw31nAYjNIgXvu8VR4qLxwrP3+nYmWMLbD4pTe2l6SQSq5
eLAMpm6H7Us9b5gPCeIN3pfORuRy7w7GIC/stgBThTSryG6Nwp6tD5ArCvvCyKPEviLkqYerhE7P
5mAl6YjQWwYjydYIi/F72/RI9szZ4HxolggC+81UJm5wWT+14kdPbflExLToD7pb/3WH+EWQZnFU
SYkA2uOXF21RTp53mPOZPgZ0ihAth1k2d+P8ne+N8fvXh9LR0Z/ZULxVXVzRQYtuFfdWeQvDscCN
OIu78UGZ8i553s5rHc66C+fbgdb/4TqNO/uqa+Zl33VDtX99/JNTBbRAgk8DIdcYArQWkjwpO8IY
6DYOshfOJxkhMRQUrTxT9ngRZjBVqvGE9B4vLQ7tsWOe5FVtw3XlIiVOAdiw3PlCNv30lykKFjQg
2wRtyBMN4RrDYnhmFfkjL5fd1fke3s4WUJjbA5qCf+r1tTuxd+A5db4AGBPVhlU2ZDGDYukReN4U
uWuSznYAx4pUE/MknoM6Z4mW04LO+JCh2DKKKPjx+vinFvSpmAPkwSYBtBpforhU4cIBKQ8ieYGi
TrMfBWXU10c5dUJoeyFrQesQEKRVfN+gckIkNbpIUcLT4U5Gt0ebpoPjPvp7yheS8xQzqEAApXoR
Ira9O+RtFQDtQBxtv1AVuPWgvv/n9Qm9XDY9imbN1eBLcEHH5xDeHTwYMk4bG7GTja0C2pqnrD+z
bC/zIpZuCQEMz/9ogdWtu39W+dI0AH0QM4zRFeM74m9/DxWo2oKAboxd20HrPHXTgKehpreIWhlw
j+e5sRGATa6CTikSzXFKeTWszhRD1hUYeL50lh1QBMU44KArm1POEkJxHGi06j3ze6yEcTB5gA9D
hIse0KOGGu2QnAOCnFp2WINIrYGCBpKxiv+jcB5qnlRt6axq25U1TvyUOGfs2clR6LmjJEet31sX
sqZ8GHssp7sZoBs/dOX42TTRynv9BL1MMdCbSmKGHmq6jpjOamu7JQ1ij/cB/H64SXpr+FLVaDhb
Xe7f1XC9PE/qfzvg/4+DNfn/d8Bvv1fff37/k3pF//3ffHUCim5H23rNv6ILpByo33x1ONX/0/Me
OP8XwjpAHyB0aJB6wkn87nmHSwuQlq486d4jatN/1fOure1/XnKaAzVCBiAGyGCMF+/58aEImgVV
bX+M73HXl2V+7JKkStydopIm+09lIAbd90OuhDte1APZjfdZnISy3xVZ3HQjygxCzBWUQCrL0Mdc
SsjtEbBBh9q86OHKzr4XfV4Dn19oOm/qd8gStLF96ZDhCLurkXg1K2+dOEKpYBssPg7XHc2vQXpv
ztAv9fCWGijf3UfVQMonage7td5mYxg4yBDBHcbvII6e8nT7+7M6wjSZHaCnap1iVxhG2LYkguBO
z7eThOCbRpSqy0wosauwc+HAjSzSOJi5JVjI8xlpZbbRGWaTp6z1H8uMCgg1fV2Q1A8SBZSVF1HO
LdLDbhB/try4GiHkXDpFUyZ9iIFfbfNKxrHWih0j+WhMYsFfThOUF6dD3jRD+qBSOmztzShgue3J
v1gRSaaht6MKMU42J5uvlNEDrNm0ziJI1MCNG4TtNg9oiLYvibo7doBil6RLpSlKMn3bOPYROUey
AhBHvM8Sgv0QVSFwVZBnGaOdhBddnDmQdIayJFC6LqcIZpU9YErTv3PGMg78bT6TO/zZ1rlVf3JZ
R76uMkz9A+GDNRl6gloQlbgZp5y/LkQZ9/al0eWRf284ud+h4Sqj3rTeLM5SDT6KB0btigMYJdGU
t3HVZM3Plra4YSQRNdaTv8tc3H9UKaJA8fOlTA2lboKpqFiEHJoyfkeSJWM0KdyKacvGMvmEVlJ3
hUKY2AWWAG8AVEvPJdznTJvQQMjHPy79++fN/ZMJ7tjPctnyJ/gRrCR0efJqrba8zXvhFdnYPixO
S4bxisclWqDtyWjoEzuZ1F6f7O0YauzxqkYyikNu9PnYZ5dWGZGPu3z9c/RDdXQCdX0xgJSPtkUS
/+Hqc1KR9DYC8dGnjsQ9R2PKzHhKdpY3zka5b7xJL5Uak7JJ7gxKAp66mciTxOmZV8g6fsdZF9ra
YfhwydwT6oDRO7Y4SzCm2dB0/ie/BsVTvlUttia7aNsc3NkdPApp5G1i8HpFAX1/vkiUiRADtTha
6Ry4I+rKQLv4RY2kOZIdDVDkLN75mZod4x1pVRU81tBBxvntVEdOfhuUueXdvb6ax28pk6B3iLea
62xii0GyHU9CQDFI1NHMnyZbZgnIRrU4LKOLzkaIeIDTSUddhwa51elc5/Az6O9oK6FEhJb+ifCG
6Gtts8vWQup7ceJPXkkEG30cwJn55Ps6T7KH6CPpwf1U6Tvg1m2JnLBpdIT1t9Uiusp528Dnw41I
0ljfVKWsZNFk77Wlz0VsID5FwsFC2O9dTTXOFhfeUGlzMqqk5md6rdQMh7a1+FjhWi0q/BqVeTY1
H5oKyVyEjRKEEVF1EoPhkjTjBeCSdZCNe/Iw27XQF7frCj5zhpOZnxw6zYDdIck78EVIkOpbaaSp
tkmRMVGD3lFEdvmbIJvzvtumtN21/raRg77beLIzfxY8/xQlPf2jkRlKmdfkdtqwTIgB8y+hWor1
9JCa5s+yNOTeT+B3GByZMctFIhztvnF+0zlTNDaQDZLrecSIVqxw1S1YasSwusRGFKUgbNxZDR1K
PIBtWGbIQ/V0/DTp1RyPsBrcZRAvsyVUXWIV3TX5gJzN9/rZQFIAl2zeJPtiar4qqy/40c5csd6f
zTxAIwlOL9QW80uKD+j1tJBRcRswsItC9ms/wjzFVwdu1DCvMIuVce+qXlu18vk7pZGOxn3VdPod
rYVPf9bWnu22tA5zMZqdtUkHrxCkos2IStqe59yRj17Wk+Q8/P5RcZ/2swf7w5NFnfq4nj6UpdmN
exnnHSBDkRZTb3/ES9abm1KMyIrPdGYGSHDkPvm86DpPKn3Oxn4IoUq2zbnDxlSRHbOkf3MtwblY
kBlqxgiiMN2DujJyw2ihOVGOxS2bYXA2AyvxcAZIS6Uyf6OMiZTYroKLl71/feQ1FzpD8zBSHXOA
Ovs+DFTHFkGqNJ4yFRkoB3f6aBVImsIgFGSQhvebnvSEfIzz1OooK0M6zWkdAmnq39WldmbciCLU
R8B5ME+f+bbjl0ivCs3BKBxoFmTok9YvkddRPgRHbt50ID8YShgwk4HXhwKvv2p8ZcvHsYrz6S51
On1jSs9TfBjJcu1XnVknvQX/MV76Y5ACIQwBRgoLAd90vE4tHA+UNOz2JldIjjioKz+tSZgUyvww
x710h92AfK8J67mnnybLaSvrOxUyVAC2oaTg3G5rkHFedgkrW4JSzJkvPH6g8G/o8bKpxgN/AagV
rAkgzMgsFG1x7s2I9NOSfHZE2zf5lYxy17gPJMVo6M/xb8svkIpPHOxJZSH+UR9PoxG+nXx69sd9
FZfKR0ZLSrxVKMRrIBS7wgfo/W2WpdNdLewWzhW4qsjoz9yD48eeKWjFB7JWmsYCSMEa/wxdtrJE
Efq3/8/OoRHHxjZGSwYf7aqsWB6CFIHJW/wO/GprKQVL/fpCrhrF+Qr6NiEtIKQFHaaZvY63uhcm
qVtQaLdUIYs2OijZ1UF7G6qwiB5iNK09qEThtsMaLM/G/be/Cu5qxKrncozctyg5U7q+IKFs1r/g
D4rz74luA6HQB4+tMo19MIgJK+vOdBCZezQtsYSjZcese90lPWbRx8qhuZFNLvskSzrMMbXw8PFf
/X55apTbeh9p0r7hooLWoqNtCxmhqf+7FBEtYHtIY/HLQC8Ba2kECj32bRDUuKU7GQCPHreQ5xK8
cKaDYEZDuzH0dfKKeTDuY8r+KZzxjvJbBbek4XSgpXk19WtLj3XOG2UqmDliZpAMQwnQuQbhSq22
07eRvuUkMfe+KEGl7Mj/dn1/3Uoy0KgzhnNiPry+e0/9C39eVIA+bB1UGgAOoF5e+2l+gBzb2Mzp
LTzgGY9K8zz9wiv8MbnGLTKjgKd9pFq6E+2kZwppVc8O5IgXsWzy2cvIyYbzOxPkGqu3uL1+qW2n
Ezky7E/TLhdqg5/MyY7NcSdl4EVE1/8Tf59wxVc9Z5xE8lREDDicFvjTF8SZFFXRbBnM9qZWdiOq
H4RbiVMd3JJ6yePvZ/X3TV0qMlkh5jvm3X822wklbKb1+jeJY6uMCwl2BTeRaImoEPDkKvJOvMjs
liXoH2qqFBTEYWoIJSmmZ/fckO3EmB6qWNyEscosfqkrCttUZZ7/ipOmnZQ7BwCdcQe0V8eVTm1T
b7voR78d71UbIQa+G4pWH64wsZ+2sQUYdKEbjzu5mXIHbMB9Zk0i1RQLYUef9X1fC7tfPkDj28Uf
SDICO7iR/jKbEEAJu5H+8MZ5jvWet7E2/ZgBnn9D65ve4PrZMbPUrEP0LMh0eCFcZXAvRFoqXBa6
QGRnvG/gDDLhGKs6hcDi59+BmTXZMzM2YtSiqBAZdKxKCGFn1HLufu9UCz4SQkssQWyahypLBtu/
iQdK7j9MYaAzf2n1wiYcdKxlIHlpFD14pGsQjnEU7svSWjRrLFwPjnfIOR4st2gQqzgHCVydPrIr
T1lLjXoGUknQsNrppnQd3GeR3/sed8g8lJFCEWdrV/hR9vZ3FiNCzzVLt/0UFjLDcckSS7yBxWYk
gFgQ9E7dcy/x8TvHZ5Fa0n0VADB5jl/kJJa0scFLpe0n0cMkbu5p2ta/FDQcdeFt3yjRfCBOCGpC
i97spvFHyJPSzBcTxfXE+DGbvUnuJoSKz/Eu7LFWMtjSIa14SdBP6TNkOAEBuf6tEWSee4WgBgb3
r7LC5K9slJvQb8VYkYwG2Xb8xkxiNIbGlva9NbcyNrapmpYYVGdOGgbPr4oyIZ0r2xj7sbloZxw4
++PrF/n4rdVfwD226KQAJKkv8+qVW9rWgmdYjvcxHoovPo/mNIn5YNBUwZHX2ulqRqSt7dlrAKp6
d30wxfPvdOuP6b9O01e+/A7o7wR9EDQLu3DArFYilzbmTMrmvnly421QqMQO3Hwi1AOa6xPbMhZ2
qC8Etx5HuE9KnaJ5fTm0//afZ4PlgAaROplLzUXgx60Pe5YPfUshqWNDOqPGlyWqNJwBVNZA/fyX
12dll7/J3Mn34zNZthcrwMC4uj7QQ1+vwsr7X+aadvl8ae4TI/VIVGIsfJwuFYUGv/w2Pk41tHN9
5SRKzQ9RhJtUn1kBmszWa8CDKbhVPkEBSZf1GoxFUHd5GTb3dTJMmD/n+YIlWcXuXRYAXTLrIsjr
luv2O94uy7ka1Q1l/gx8Vl4JMqcHlJW1yc4NkzQG0hx4Jkkv9IPgNuJpTs8/2CHnkZBMLeYIKrkx
mQTk7YlsjH76mKKWOGTvoL1Htmdv+jldIFeBm6Bx/MauYJJX13hZnnwUkF8QkLU+uJF2V9hunLYf
4jDQp7gx2yGbr0nmFQr6fuTYPPOQJabNp6TPmcM+bEEwAhwatev22/xnitP3iGSRjse7cJRZd6MA
lKS0cVnQgPkXlp3GDkwbGFERHmzVLfWnalpa3hirghz/8fcLWJuIxuKfAdbq+bO8Kko+FkJ9soJv
lkVnNAnzIvTiPxtCFPnbKqp7a7qFsMHmOeqzmDkehNOTfrtpm3JpU+rkUWSmhwjGCjqHRjdvlNy5
QUUcRzf84MGivGSe0XxiXWpeWtrf2OwDvmnOJyxo2fIJ9XN4PbalTVyQLr0PmzIGP+XPFrvXLuZY
u9qlaED58inpsLh8WBGIhYylF7QJP0xMs/aOaDLS8bvB7eJv/v4PLK41B6XizcUnJb2gFzhyAG6l
FySqUvzHMrHweVXv6py3mSl3Ki/BvehkRTXiLpA2aaaQX6Bd0ieqq3B8SCRPXsF7WjS88CZCsBEm
dI9DoN9qa4Jaj/zRlNhtewBSRLv8wSmRNBD5pirdvFBfJt/O5/gNYtQpWmx2kfmR3KdDjT9i9iEo
v0OH5Nr4S0Zg50g0WT3tZmgL1nU2ogOTRybxH1Bn8n5GjDL5reekWQD9zvPVWKgfYJ/6JXeog4Pc
KVVg3KDb1KZevonBmJlqlxpZkPwqSV1p6lUCzrC7c4t+mfzrNgx1iiGr3MUHCRWArgYLE6oU2/Fg
uEDC5DWibzHIvaIydU6gnTrHHA5RV8YLilDEps3bMpqncL7nxiz1Indl5EZhcmEWXspClrYrFxSk
kYQQ5ZX1fJ9Mv9ducBk30F/tMuXUzBM3DXD9bkatmoH8uNU5rd+JuN/7bXmJdo+qZ3eKWrD+Kb9f
ZUjvteUO/dlgSZ6zPa8b7hfWU4MbaOHRTYg2zaur90MW0hrdqk4+PL8fJLfx0B1mNN2JcdIhiOuN
Cd/uPqcP6qfEwevf8OLxCMBaEXDgmVCXcgL9jX+0DcrUrwGbGurOtIEK3SUmXWO3c0Xe68GoHNJy
h4pEAc/a68M+ze3o0WIwiyQI1WXwF3CoHY+beSWllbBvP/w3YWfWZLetBOlfxAjuy+tZe5daS9vW
C0Mt63InwBUEf/18OKQnxvKEfV8c3bd1DhcAVZWVmQUbKImzq9MkppfvZq5crLNiUEg+PDPickC6
7jg5gq8ze7HSwWNSpeO6fjXzNSA6K7nyts9NR6EPPShTJK53A2po3nW+lg5ZH6dayqx6y6k7yI06
6OmvMTIxL9XVlX5fORCPIzmB1IFKOvW14OiS0DI9Knf7P2CCXwbMGToLpQI1bMzxijz/10DlwDVW
WVhPn5J2hUX8nQK5J88r+mHifXvCMXCBE6uJA6EttGvabMJfnf5UsN/iL+OS+fyOhoMBVR1GmK9v
EniQPxByUVF5snXajcyViiaDj5fbB/tWXpb9wzg5i6/OCbRn+LBhZbO/HqHih01xzseM/OU+pAFP
+tLMQ8fDHlvLRCPHs6rC/9lFVrgEj85acCWZlEven4aCboB6WCSjqOuzbVVQUw+OIgqlR4lAc5HN
oUvtZCpeF4mGR94BRiezdYmIvvi+dkMyOTGKEOLNhDndorV5y3JMoTxz72Ph2Bf2bhP+16i6X7Nx
CkAMC7C2cIxHyD+yccavFkkK3fnV85mFJX8HfAaRW3MvA6ozOQund17OAU9jcf3/BuZ+3Xo07VBl
0pVBsWs0tb9sf9Fx1uqqiV/phYIOBdte114dsQRc0DnunwSeM+Hf997/53sNHQGxvhEl48j2960X
SBUCYaz+K7OW+V5fDqblqFyjOzsNiwc6BXpjkLJ//17H+yVJM05BTLbmjvHAoCP1y1lTMzF+6dW6
vs4Q3XrucQSWKyCc3tJVDqjcFQ+iAeu1zppqXAYfu5qarTj0Zc4oCUpcv4z6e5EvHZMO3IE86HfQ
8Fip6T+wgl9YOexTA2zzWgzGzMX+ej4liw2j0/fy1yWNJ6rEuMrNQvD7cIi/kQOUWXJyyybtv5bz
QHvh2GZ6KX9Q/03kunspkkqVrBI0a6zL9uR50urUqZeRedD//mx/gTa4XOogM0ocPBn61a+JOJPl
ynhpm+BjoPXCQRIWuVlFi+9pftoQ50J1CQMW3clt9NXuC4NPVq6XUpf8+8X8Y4G5OIHgvInLLv9j
iubfF5hJE0ZBW/i1DaeCvQQp1CRXXjCAY52GeCXADa0q1rd//96ba8b/G1TAkDHZZVMZwzBmt/yy
o5JsySgOfU6aqANob/vZdArbFuZ2dXTHwHS6ViGmOTa5Zy6q1z3nygbPBIwxGVLSARVrk1jjU7hy
2XvzqJEdSjlgAtQpZHUzhhPFi5PlMPtO0dIYuAqwsgqK//37Td2mBfztppDCEih5twwKMsDB359m
4mu4wHM5v+7Nw0SKJPwwOZ2O83MRraGUdzN9t7U9tRg5VtkdbvDDiK7Frg1rJBtUx92MveuQCs7U
LbVgHQNXfQKJNs75NBBDzzra40DpevD8JXGrC67rdg3s3jA4arqPRmQ63tUfLZLfr7OH4s06b8mC
q5g+QZLt56ZPsAO4/UQxjJJhhSlIGy0aymyBYo0kw7uGVuEH0MKBjueWycg5+qyHqZuBjVcBoXh8
31/Hqpl5yESYSZsXNwy4plC+IErCCTfMaqfuL6hAzOsAYWtYzXvbs15yQuBpgs8gYmonSUx5qj1h
rq8DaNbqSp0XN+t4YKiY3yLNamwpHLLghWz4CJTP3KH/OP3+EW1gDtGpogdJR+afazMM8mz1o2p8
nVvP7NBV0CR8r9EasU/pWppnGDn46d0PRWVQ6H9fRv/8erMpaA7gBkU8j3/ZGuRa2LYOs3zdoUzf
bW3iC2qAkO8vbmwMmOYGN0awwEv/j++/WWr+bRnjZIlmFqN7n4TiH3szH/2ydNZu/piFmamqYHX3
BiP1mBE4HQOVrkty4nJWarMOyIEX6K5YIdtnK0Fg11322sxylcENJw5kfrkD/u3Wvt7TeS0S1lI6
BL0dHcY2mxGaWsHtW/eV1fi1acf3GSbSwZ2O5raZD4k9TmWIwkVjVXOgRuXUKA510eaN9R8n5D+O
awQ8iPgBTAyjDNrn3/c0jHnEk/CMPu5HFOWIbxoPG68KmrfTvVc65wwzOhBWiw7zdnlVTU9x/+8L
I/glKPsYX7EeYDfQuWLC1S9BOUVBEWS4RX5p2tHC2JGzzHQnq6nmqIYw/J/eq7/y3+jVcjdR4BtC
B24bv2T+ygrCTKDs/5L7jHRmrLgNkcQ7OBr0ipRR5Mn8XfkRupVxGNMOvhRnXb3Q6QGj6A+5hFvw
X5vz5lLx/65OmgM8ApMP0hv4Z8galhrxjmjyL1mSmZNEIwwl3DPlwiTiW4Km4DMsr9KaeCbNYpsE
iUkvvCPCml89B7lWJvKCUfAYwzWguh4Kmk4u/uumqmqYg7W+ReXglvKKv57rfqLdBlPqONSNYQZt
CWhH7swuHEJNNrpTMPY2cdg0fF2NmWXZMCFk1jDFmhBOyUFGWMI9dQnDojQTYCIZnAbarWztLiom
6td2KvA1MCOlbjgHIkt2v+M3pjseT5YpNpcNvPv35fVrLsCmp71MJ8ghIzBTdv++0ie0LnZCn+Dz
XlmiXDWe0vhOpxdKU10i95Zs7/9KiMCD/7awjTupg9+hbYTeOB4gXPj7N9tK1Kz22b2MQY492SEq
s5Z5uylOIR19mJHSpwMqLZIQIZBKljQ7wx/NxQcGLpqwE3rUWu5dEfWO9e7ARZ5BVm+dzr2vs7Nr
ZkHtMzO7AD/6/ARRhW17zPNV9M99FiltH5soz/2S+Gob0lCrajPXrQauqV9qNY05dBCKJs18ya11
zcA00/30Z2Q9zA/Kq95tD5Ph5LzvwJaoZdtZiMHQF81XCSbElD30XYF8Fg4sv+ZqJe7gfofMxWye
sw4aL3pjMllAMI58axoqxvOtEEMfOzfFK+66TtRCL8rmzrPTWucSVWsbVAier7VO2vTZMRGC8iBI
UNGdmN0pE/2ie2YWS9KmYmX9AGeuWXWnZ8hl+h4L1cVeTp5KC6s6V2I0aE8wDPFi/aY1+BfD1Lwe
FtxBkJBYX3yFIwJ9N+zGdX2pAHDc6FrEQc1hr7AgWUnI1lHX2bmYhwFagBo5p/AnNiErta0k+gFe
lJdXZq6pLjogI2ETn/puVEt8WDfS097mRv1glWSEliaFPc0LQtPsOHo6z9ojKX1eevfM/NFT/yUD
f2EQj90lFL2vqyjLogPuw9llgFrJ3LvvU74o+z3pLKRqk+wdxuhVS1pPNJ7d2AS6nSk13g6JIs4n
XkhfpZOunuZYGvxvg113+liyca8sXiknz9YOnVdhViR6YoNkzROBaiCvUcHUHACW+vnPrROYlbjx
fM6RHxFEQw1sjwuOJ2b6MGVslf+VblMu/n2PEcnh5CFfMIYqKFx+DR5s7TYMHRncz4LpuIxRRbcr
yi9OlEZwkJo2R18MzTmAdlCLtk56SX3PVOw7VUM7Oy3OUlSPtPNTxteC7z0pNSIf9ycn+1LXE+zm
xG8y9exGDQbdqMPDB5tnMLGZ3QCh1UPcLaIW1bFOxsE+TT3/X35t3MoSH8oKdvSDJYFtrxOATnHK
mar7PR0qXV68oFDNuXad/hPlUiHOCIzs+tivMYkpxkmuug8lMysvwkOlfOrwhWLI0rig0zg5Y7U4
j0nSyhcrInU42EHGepuaXJ1UnAWoHPNYMqk7EMlDFsxDDDW6jZ4oLtrkrIBN0KlzEnyu28l5nnp/
Vkd6D+43pBjFA7aeKKyZfVS+9E2CyB/84w172AyZeP89ZPz3m+W4CPR9a0H+PPrFOBxo46fNDF6d
QwJ76ghXbszMYH8tkmPp9cwDfwKDs/5M5sy70qBrTjrN17OULNYoYPgv9+qA3VBkw99YxZcQ8OUw
JP4E0pysT1im+tkhqSP91a5xYYYy5Ivj7NTDB5Tf8mPqyf45q7L1Uukx+MQ0N++aJrY4i1KaVhyK
0UeSqfZq+7k+Oatkdq/VR88QyLEqoCP/xZZB8Id24/xrOoz9q4Y284RTYXJfD/1YHSaUKCdRCAfg
DulkuJQ+oW9l6K3tjdOjKIvlg3AH57yqvjxXpe+Cu8+S+eaRo/+Usao+dzBYPza+jeutxaRIFdlY
PDOKtzsbP4NHW9fJZ2Dj+sHJ0uBj7GLKdShhzuGYWMeP9lT6yEin/iuizfIKxdA6zkGf3gX9xJTD
BZn1kVlGFlLAKfbv/DlsP6NMbMUR3JkGhp6t75lbiKdEyOIImWj87FQhJlSy964qEqglvcw6KWS4
P6s+Fe9ZWIDh6dQ6ibnqmaqZOu8OLYC7CPXPHVb1+sOKZdJzmA3y6tBau8/xxj546aofa1nE5RE/
AP8jrNB4OcMpbfkWJz1b4AOPUuILXsZxH13iukr/F1fLWxKK6R1V53zF4ZvRnRSEh2HEcBBTA/uL
zwF8tpYq/hBkUXTnrYUAXx+4gYyJTV8Y00WP1VJo+k4iFu33qSmD4kAGJZ5Ymmh6E4lcPHDbYwc+
y5aJK+cpA4j6vhS+9dC5fXxMqR/vA46TVyGYoEnMbN/AotaDWOfye95WRX1U2H9+7ALVHlOZOiQ/
9DIOSs3eeISD2L5zoDYYxvGfkhkjPEHIli4yftfqftcWU+kCFL/31SQZbYLEtnqlxza+KoINNJmh
vU6oFQ4xtv6fQ4W3gpnr6iAAxuQxn1DtL3KZL3XWDH840di+5PQHz5aCdXZK58guDlmlsL1cmzdV
0tBaJvFbTkPqHvXAj3nw3sIaGTBTVZaLNUUVonC3u1RhJK17Z+yq5AnPm+aOG2OwBu0a+UJGkSeX
mtpohqTjEpJzDN3gWKaS47X10Se4Tml/h9rENLgkQPXiS+sPC8I/Y4b6wm8PXFX9JwZXwR2TQ/1H
HCS6b0kjrIeqHGc2l788Z76nHqZiwCi2DYPmRAXc/cGoHfvR0UH4lT5L99qkne2fWozeLqFW4Zvr
DE1/SlOrf4jGIEIZQRL408obppS1kxypyPFdcM55MBTP3cL8Vs9LB3mSVRC1h4Rpunn8O6S9+OgO
vaa7xRN+gFTtnmxmqKD1DYdPgi7EmXF+eXGZmdTzKaugluDh0KTckOAsgQXwibTdesWKUvwUnub4
SQrvCT5EWWDgMtoPClnLOfam5gtAP96kyxp/Tz2Rfa3gGg0HYbhjB56C/Owwx/dSLg4MeIbg1NdM
xMU3n+z/Dhfi/N0f4A/66cg0w17lzGNb3ZoBq23K1qxVc6FD1T3gV9nidtHQXvCZYVUWsvgzlnl3
rJc4fu0dkaDy8bO7OkZ3zdCL8QxOmz026ywf8XB44cJ/lEPY/OhWlG8I2YuTqDzO7s4bz30MZ+tY
BzJ5qPwxeSmixT/rIsDAolNZcwhUIU9lYAVPvlyYmiftb2Bw/uNSLdExqr3xqhInhd/D3j0VuJb8
vvpuDs86EAOkuDG5k5iZfME5oabjUlXFi5VZ7pEgLD61/TLfhYm13tucZleFhPTO57vLU8QkmU95
PCOpF21i1ZelrIr2WmVxXv60SMHXt25IQxoRSOGoKLEZN9hCsXYGaGPwCIWTxN+GYqSAzU0W6SZZ
kU0furwyzOGtApXdTEG8wxN7LTQoQxz8NMWD6fFUHCgwY7YSLR6rnFonbxw6/OeR9lWdHJc6U2vx
FtWs5fFUorfhT4IN+ya5MqVSdMPhmXvWTy1e6VNT6YMz0oN8Wwom2v+WMkt+mQ9bty5Z2xnPgiaK
u/Ie94/W/8HeNHjjYo30slEuQss46Wme12d4Ill/16eWJUGxM6nlgV0Xti9lM40zLhVJMJbnCU1W
frYwC+lPltWaFlza6vinDWcgfUAe4DSPrl+R4lloSdSli3zZvvqqS8vfxyATeHZZwG7FJ7rRqeMc
paxq134EoF2C8AomlXXFYYITAVtHIVbQ5xH6dAw01qFIpkDMzFhtVRK4DhTpwQC8ttB+qLdit0zq
Nj9NTAnKT7DV+L+TW8cEs1ipscwYimb8CWOmmmBf5/YQ/PlXs8qVcfWsgkBmD5qhQhg0REJe0yr1
mvrIwKA1/E5CFhXnqVSTde06p2o/7goIhgOa9oQts3Z92yrkBGZqTA2S8xijfHaG/9HsNzRrWytT
LixBY0C1ShYCKsiWGhe2ZYDCnRWEJ4rPyJHYnAKve6tp51ElqV+HIWMtCX79C7kUS1hRaFHTO3Vt
0HQPH5QGT4/YGnR2pRMg+U7MBSjXrZVW4319440wlIiG6oYNMCvJCGegIRtyPOvccDfpMIEHNLg2
8AMCFvM7Oq6GtbQLbRDfGlJdbivTFbRrQsfrVkfIpTVMbcPzWP5CFLuiBRG4pwqSYXRvb7AsjoVm
TSKwc3mK29VgrMXLazfof6Ck48O38nyc8SZtzn3WpG1tDp94ce7zaA5m6772Z68AJYt4NOJK9a17
90M6i178b0zCqC8fqYs7jChmRadCPqwZcqf56NoE/+Y8QaRkn276oBau4QC1BL/1m6BCMN+jugM0
NJeaAv7xpnTqWPDZ4BgI14GyVznIfBqfuRYufaCY1XbtcpVN91kBt+RtGnzTnwnR2i+vGFsZ5Ht0
mxxYJXOpDsZzXNDq/QkDMRPA2ilzZyJWT1iub+NkaPldko1M5qBYp1d+EKizBpRkWI7YzdUR/aRh
im7PqvPdZbHPfWTNLu0z0Hbe2CbpmV13zf2flqhyH6smHFtYG2U3YtF8n6jstnza3kBHrZDh7Y1s
AoHtNe09wMxXMZ33JhUrwjUGEpoXmpKw1MFTWfmyHg9YypkXGnkNj6BkLBY3SmVheobhwqze8sq4
8gnGtk6rXpMN0j7mUnCCqnnGThtr/rUaLMQ4iPrM0us06MS73jqd0xqNkTjarNqsMcBU53+lZWj6
yyPNHBsvj5LK4XnBdiWeaPDiWcQRokdz207pm7ZP2GHM5NCDSnKbgd/0X5a3hf7B8C60jebyUSQF
x38dNkaeNyCNL7gKRd+ZYUzYXrMIEnx1NEFg0su3kmPB/mJDQZGczkleMkURLeT8jaqt+N4amow6
ln3iVJ/svJ7gzCxeD39r6LvSf8vXrKyfCgbbBZeeeix83c6SMexNn1ncIsyYNVbx3cKCiruYRxvI
1ZptYIZt06E4Mc986nzTW5uZaM+Lb+bCPFG3xg/obW/eYuNj4LX5JkFBdMySbPGO4s8gyIDAMUa5
CQHvNkFAz64NvqmIxtIPkZNKv1fBaAr93kVAhOfYDTnYKGkbCjSkdkC0C7vaTMkape+Onxot0ua7
dGllTAf474vGKMuHEcRUy9t5tEOW5e0HODjmcmoLVP2qmzjRxxSTCEk9eMN/JUYO3fv2iHr8UJvu
gC+FTlkLlI/L71HR8midQWQ8KX8jN663dvKGUW4Ru8LohyfVLr6J9kbyz9V4ACr8UqW2aUBuMpjt
jN7DvI5KYNak0t7PwdhzN0cbYdnymlCv8+8xrDE49exnPFZXR4YRW8PgcJdThuoh+LIdZTBrSvbE
joLWsU27cdgAFNNGtcYPahMFNeNg/nDqFIBtikCye59caTYSuJe5RGfRZqfKmS7U9CFFJ8fl9w3N
DozFFpKA/ADwY/jF2zIBNjN/ITppbn7j0kDZNeFnVZTrnF+tuwhxX85us6Au2w7i0LY0+2DFs5K/
RMwzGPQRXzcuLkFuwOva1svoo3IsrmWhFEeih9B5fQtnDRnzftEtok7UEMgLGvJ5UZXYSdRBozlO
uqVEyXU/h7U5CYAGTc6T1TZnn5Z4snMmEX1ER5zD1BREcxMlbf3av/gYOjU90TmB21deVFzcpKy3
zRMhzTGvZ3vZIfSe9U0YMjFOU31mjptQpSY8F81NrhUxyYeYaBiRyysavhvXiGagBZ8S442E5Hfi
2H/ubzHOX6t56u/Soh286Zyjz6vrB+DPuOuvzoCyuP3YJuGy0NkOGxb/FZS/suH/IiRAgVI1+Qyr
ZIaCAP1u8uFpJjEOkzg/lXfIuQ2ZZpcHeX5vdjmCBbNaQ1t4uTzWbS3HH5gXCqBsr/cbTJYDe9aR
ujiONq0CmxYyT8a7CRzEnBiiOWpC0/Gmm+Pxn7AmfXzFDYmQY+HXZuL3DeTPKEC5uOYmgBg2esDe
gKBraR7g0rUmA5Bhwb9NK3Qw+rJ31bfgxe9DLzt4ILgEvr25N4u1jXIMEm1byDtAfppODwIGEJe2
1invxx/t1WLySdPUfn2aLUpKbLM79K4vkLopTU+Zl2Pid9qJvbTsjBtAEkeJ5X4tx3itkwsmKWab
7Mt429BtPo9e+pwxqQDfpw6+hei+DQ4yoLNAzTDrU4f+iLvYMx1ve/9FY0Xe+A5l/7a8bg2XLBOC
pV0l+I805zAaCp6V7ffm1M0hxnIWLKE/sxVkCA70WmxZuI07Lw99f4BVXxoyZqBqE5nE1JsdWqZ4
GlGMLDTRg5Pc2AIDE054hD3D1KtnOtZDmVKn9DnLJb+RcSY/UWn02metuWu8G0yg6gmlfGJTU6rC
DmC6NZ+BA/HCB++NIWuAn4AWcuNEUOsbZp9E0sPi8Xyb0uW1wrFr8F4ESR9GBG2JZIloSgjm32Wi
WcvxWJX1BES/QKrlo2c7zeD5jg01FG59IYZrMPDxFOMNx4sLE/m4VnVogTi3q2qQ9N7S6L1Jj00f
cpj72fKKaDj91flCeMx7cTYpb0fSwoVt+rUtIs4Jqs7g0UIPxRWMMWQeNHVDY7rrGjGLhGuu/crt
v1dVYMgwe7oLCNPzAult5dO96PXAQtrXTM9YFw4GBWmZX45pD/3ziucdPYZrQT+xes5nryUdIysz
22ZxU/YB47PMJtufKxRBs1MSBBxcyJKOZvfaiuMkODAAK5zs09JD5G2OW2wDSjdEOg0Yqc6RZ6+t
OJWhV8Kf2NfMXnnAVr0VIAPd4vv92C+2tvku64QYbXNVe5mkofsMGNZhMEf/Y6tIMwG9j0hd5iPP
bAvy+55Ge7/dOzVxeem2xpx2IvQTxLiUQHQRdsEj2w9sq1aGpMrNF/Cqd6U21sI562AqwRj0Ndq4
SrH2zKm7t/x8jS6FtuIW2rYWczsKE3L2I7vczvbJzid+WeLXx/Opy1Lw09Z/LvLUl9dJrdjh3stb
9o0dK4a5B0t6SH8e88Lh5DtPHXSa8rI96G3JJWSGPKPtV0x4MvlNxCMgANiNiZ1/vU3srnlSWT+Y
l2/7C3jTASo5sX4dLHOaehPpPZkUVpeBBsWbrPCg1ySuQBi9HL/dQ0ZnCxgfyAkD6X2tb+/BG2Pz
0u1gIMr3cWYuPbo1VfeUew/kCZQWviqpFhOL95+AD8wr2ikHFIQmQDtDkMdwhmM/C6AqbJuiG5A0
lpe/qIQY//Ap1TKb5doui8li8k0f2sO6NBkzWAvft0tH9kse5QIE0LfCpJlejnHnW55C6zNMKpp8
pFC3FAiarlnqWxwIN0ADjPImSltXBACXwevMs7f1UnXGTMY32gBKO7No7a0kNQxdnnfmClOJ7YYB
sxMZHCXRSnLkrj3eGtAwgDegGs3TYl6G3jT+AgSbL9pJiw0jrsydbkXvGtSmMts5udMkzf6cYMrz
maZcM9dyy2H2bHHGeZRPNuQfBnWOqYLAdNj3FvUX2TiKCHP4j7eMbQNtMi8GwTwGoIMR7jmEG94N
xegNG9pWcmOxbCmSbv17tbimH7klu3voxgeFLNPfhJVdjgCKNGxj4m5MSVzYTZYU3qAR90a9pU1g
krwtixpwWaWg3zL9zJeGWVduJwWSzBkrTMY+Wqn14Gw6NBc/vep5ypDsmcN748oxMorXsq/1/dkx
ZnHhize4Zd9xW665FDdyu95Iq7v22Bs1vQhQf5M+pSkWBu9t1VHyRxxk5vVucJddyBtMtsXQnS9s
y2puSfAq5ioPEBNyzKCjqbZXhQ3mgksrLX72oih7w3LYUm16CgOLZ5ekemss9QU+NTOGsfCbTCSM
lDJprOPWplG843OBV972ReoYDvPtYgnk2vC/MkRFb15SmsN7p0Ag5zLn+1YKxNspvz9q6FY3CAMU
i7cehYPh0kQL3pHLcwycGPrHcHMLcVxyeUZR0TckxvlbJb66uL8Gj/sBBCXa5CUb/rUVQBZeqPA7
/NYJwIgnT4l4DyLN4Bqbg738/Rsp2y2a26az6Q3ZJKyjeUSDV6GMZnLJVCe6PUM3NOXAXyYAW0lP
LWZy/b3AN5YL/Mn+ZqvNnoJtSpW4LYcdwsQ6Q/f9G3Ri6LtNjzXI6w65yKwcIxcK82Jf8tAyj5Qu
3I2qclvIG+kMJeLIw2u3s2qT6ZInBhD7PGsYrttO6bFzGJ4bjm/xStne6A91BwM0PviLxyqDfGk0
UtDoIzbFHh03QcNOpB7QgHIYFB1linPGDH/t5wfGtJOrXKBo9zOSDisbWKT7uccQYBMPlrgxUa/z
bZP29KE0GY685WgZQmjOvx1PERR1Jq3s8bIVh71U8kJl0gaxKRn2wypqUyPQ69PaFKftlrkx5Mqw
5vMGvEfcu1Ai+QlhmRcPBFJkbZIs82bcU7mdkfI5QZwzAzoI0wqMab/aAS0DBSZOrkYRSWfZ3BBG
cIvdX+EAx44+gdEZ/l3tRB77EmYcP4Sm+OfxsUnMIr2B47GALfzurZbDXbGJDTdf3YDDDRbYSbXV
bRNFJdC/MTf3TZrR26FJjg3P2WzBpqW9cxqVJflP13GUEagHZZLk3RECvHTldoO1N0thT0zmDWBf
t0xqJ4aTOd4+04Y6RBWzpTW7y4eFS0tER2ws4TYdPbo2AAlrCMp0p4IxInXca0mPtjCXsuUHzq3E
nyancbMzk3j9sfoMumwSc7hZZgnETGTj5hxNYwQwFMOWOIXlgc4JOsANtMhrK+z4w/HGafShmXLf
W82Mn+ANIauQUYpDAcOGw31nWu2bImIQMJsKTJfd5yPu5MHAUTW53+B3prTt21xH7MzKG8DLdwBi
CwC7UCdZmL97buKxLwb6TrdUdIec7Q08Nqp5XmG+ZX3xErU0MRBCmGKgXQtTh+72JGpiLoV9FKod
9Pxm5dBGqSjj1nGWh9VB/kHOFDb1tD5LVC9L8DImWTIkBivFObLOfy69TQ51iarWLT+NFeya8Jq7
4RzESKoc5uVdxwjqFbl7v07TsQxH3f1EfyPm5WQheqxeKLWd+oSDfuVMvw0oKDBGRzCXl6BB6+pF
Z5kCDl3XOZLY0YJGOc9DGbXd49xBisqvSU0l/lHn8+Tdt7oV9VvLMvpfYNHWfavDKZkvYTms9DXL
RofA8VCnHoTqpt9t2fXiJXIYzn1NZ64PFpU36FJcKze2NIbXTHa9gvnl08elZ21dGjfV9lUKW62P
7lrOJ5zQXZhBwo3ICzKOX+gmfiL0YcR+YTrZaoH/5Q25esBznjETB0195zy1GP+rk4TcFV5G2nrT
IXEx+n6Mi3q1+4s/JOMIBsjsgrC4+LWyUIEWwpqeGUS11Jo81tUpS4wWIEbOzK9WlYdQz269iG6t
JUK6h2uvNFSnuBxmVHUQy/yF4QsogspDgT1gSKnJ+cDEF7aBh9OFbwdPKRm+S6Kd47OcPDh9UYzh
wZsde1lPMz0r9aEWYdN/F0ELqyWZ80A9Og5uwRft41GOlLK27wq8bo6svX7+IJE9yvsOxNN/xh9c
WI+BmCf5I+ZQlj+kHYYlGKeFecS3ZoXvVJ1R1s7MvBgmxIEgw9iQvIe1oucEUfG3nDeRpUxyv7Ub
pJfRJGKJmNZGQODOR7BGpkIc1BR54luwkl4Bok0LefgurtmAw8jJMusJZowbfoQkw5M59H6ihQeP
vSKdgRJMzVDoJvDvMlovrT40k21sVbZj2YLEwlaVW6DYE+UtxXdvR1EhsLH7LQZppzjYUiSRpQZJ
K2+iX3eTYG38TQb7gQEvuNdUz3QCSaG2Dym3/iWnn8nNt09xnJs5F9or2hF7LwMFoorZYeyDVJ+W
m6xuDzgb5Lm1SFPP7W5nswfb7AiF2mz8SQBlM60ZXyUEJUy6CL6mc9fb8YfFX1srPlejQ7pZFJEp
kVYHpt/PATWZaGmpmUT0/9ZsJjlanI7TbYiFEF9GyVCD92KswvRPhRsf86ft2W5ex3r0MXwZjCfV
drd6x51uv8Jqhwq40KoAYQ5qG8vuBK/7N9RNlT4L0MUpvqAXzRbv5OWpCdTVVgIUt6wk4yZdOBz4
gBXtUzCVMr7qZYSamdouktEPnTNltb7irTaimpkCyokBfw1HDaQUU1t9CL02XX+fSDywlgwhUjKs
o6rAC5hEWGHe+N2t3dKxrmKoi0zMn6KBj4+YysIBlsyPOehVOFtHAn4uEts7FUWG6vrYyZkpAktj
B/I89V3fHSBNudaxIwsXL3JJOshPWmUlKUAQV5eCtOgSjCqvr8mooSdB8o6SC65k7ufKtjr7hQkA
wwnl2ELLqK7/qMYieBtjWd0JN55+EHxGeYpWW5/TJEjHE8xDvrSO8vEREBFmbD9L9XMuwODuqOvE
pxwU86WBJv0Ql/N8nlTCRhzBl/0/JfYb7WlAWd1fmdKy/Oh9KGWHeHVVcVTDJN+7TGL+xJSn9hQB
pnzug7h/VHbpPyFYwXx/VairLm7QdC9hsJTvGuX1B063mrdc+vmlaJjHlsveuotSzvnAF3q+c2tH
9egWPM/+huaLU62WYvyNNCR7GHj5dX9IxeRFpwyu570L+v0nGPTy4OEDA+ujT+z2QAuCh1fJwX2n
BVEFzy5lHsMAIlU6x5yGdnfo+wKE3Ann8MrImKVgVIMS4X0QrMxaAUDOSshg7vC+tg0MpMwNPfvA
6Dd68ZQu6qjdAvvm0u6eoVjTLW6j2q1OJQUSfbtO3DOyxTuVjqeeyjRzfo9tEX2blFP8KPJqeoD5
6H1Qi8MqS8L0kkjXhr9U+w+uGqr4OILbLweXGSIPeOCIP4htRIZ5HSoGNPjtJc/Yd5R6X6cmzH9P
qYewU1Hlx9ZOmsvojsmVQZTLxfMW+5vbuPlbWgThMUiq4qKsNf2Ul3B3IuXWdGIndznitdS9YOTN
kVpY+XyCYdd0V4+RcX8ujOn+PMRDvpyr2e5/wH3FtxNmIwCgn1uzPMiKMRRBKh2mKvQqPaDR0nSq
rUq+xOPSD2d7cpndMCetB9HULuZrFEbqe5lQi53abLCPrp/OEEMW/7FMA+s5IMY/rtkEbzDXwWen
7erLVKaY9DVLch+0TQYnclQqvYe7OWVnziXxOZ50xhwQ5BpnSQb3qrJC/enKkaE1+RzTkfdKOfQn
bsT77BnZ/kd7Qb5EJ7qM7aPMlvSZr2XgTpauFxRDzY/a8nTwpYxnLGv4F5fY9Af+VxAzv2OL2qZ3
tjWH09dEQ2YKnmO1RFF+pvxek/BLEPOGlgqrxhkS/bX2cwi9OD3QQLUYhDblLrN+WpE63nllHhLJ
bDky9mWtsmp8dhU0/HvoOdK5B0ernHetMZQuj3Gi4uAt+z/sndeOHUe6pV9F0H1y0hvgqC9ym3Jk
GZqixJsEKbHT20j/9OeLHcEesTSH6p67AQYQIBSr9s5tIiIj/n+tb80oOqY4sJhtrC02JWN2dvBf
6gfTtGtQbChGG3Otj+Vm+NHuxFy0FsVDXu4lSqJRNrr2/BbyAPf3atiWY90kU/BmNQuTTnSL8+71
sqW0dpsZSMqVveX7YzsOC8krpSce8yJy2+pAvmoGpHZtkKTFhUmD/Zr8ZbM9dBW9oiOeiHG7Yt3t
zRuGQeU8FlPl7X9re/5eJyyhS66H+g+vCTITBCffa/FtoFZoodv1cTPMaO2+0lgTffUMqqgu/448
dcHZ/28vh2ejQ7YZnKR7heDL2S19fzF33e2wxeD2mLX0fvq4hEPCspB5BJMAzsrceW2va3u0scOV
nolgI007q/BoOk/yf8QGtfyhbvQ55rAa75T9f7YcYmcOyYX86CVQgL0D7TqAx3guSCb85NuTw78V
eH44FwEHkV2baXTRu925WEORko8L890+TjQs+EuMajsvI6S6YbyzGNay5lRM0/zMKlTs62kuUCyi
bjTcwUlIpb28UIMKLW8sWG354CQ1g+o+qzDS2zf1Mng8fbfvpnx7HCtWE92bIyKuqYiRDZgh2HDe
kEZR9aFRH8TCXXzdPjJ3Cas82NY4mc4DyM85326JivT96czo9tz+zl8FtMunFPgIb6BxaVm4J38o
Mz6znBRb3ngWcetuYquf0axdb2YhT1szblq/vgYc17nZyaNZAzkFKr5Z5ejgKI7ax8xO+ql8nfZL
zxe2Y7PNzZsMU96ePFaun1vFuZ3dKtkPdJ4kRyWrFhAdTwn7E/9TUoXypeRO40FTKoEW4LbQ3wGT
Ssin7IhlSt7qklJklj6IkqZcRNadqFnvjnOPuD7sCKPiHAot2yktUG9XxpDK17fDzADgbBE8Uic3
8hDMV26s8i0D0Vg4FgkT5IhzzEQpC7QYr6SUpfVaqKBqCBn4Fvli7MaKJuOUjGzO62MLqmrITl3r
9nyIrtUJRqiYKqc2rsuEpk5z1DghznSWmdzm5NoF6zUsO/hKx3QyApG+MWcb1Go8JCmi16tyy+cp
uO8I81mz9zRMa/ontl96XL0DmsKn0QUTjcQbmF6MzJu8oyUnA+E4c5jx7GyRexgJq7NeC0U/AxWL
gfHNOhbkNBlFtKan1HaFnxOEhUelOU651/HQHxuI+MK/XzywyWMgYlaDksM5Bizn+/nM1eEbr1X7
OOPLcwc65LZjkGpco7tv4r5pV4yczuhT6j4ovCy1BKloCRVxessmy6shh7S2JOXafode/9mAtxum
vy4JQ4eqguMbJDhpfklJA8e/6tGE18kBRUkj2iN+Y6MJYm4SbIxu1k6YfLozeCg6VsCH5fU00Rt1
DK3D1UsoGqIEkDjwXTHIPZ6Cv8vwBPhubNHat/pT5qLfrePOnmG7potRwtSiJMuGEwF252ClCZNN
nqNIgZdwlWoUkjKjOW990VQw2WKUbhFjuaC/nQQnWGZLN95VluXU0bcHbjIXD531yIit2cjMwdYf
Mda4/I+d5BiSemgFS/NRdzhSp5vr7rw6pFHg0pFxO6CBFWExs1H7I424AIM00BG7i8QFUz5Khoe9
K8FvI1UuO5C7TRH1lEDRvVxgOK3I8ra+Y5+6ttlh8zdp5dSOTrGniZGPB6OeZDGEtbNu0wffx13F
6OyieQTlo92cGnNbeKSP9490ojyrv8Y4I1lGdr/JWiSWY3IRibaCL4FmArQMD9e03kRZSfsGoZB1
rzlP2tVld5gXaZfRRg46ui8JuHH2Rb1f/CYsee482cLjyHXTlNgJUdimF7xMxJDbCEqmXkciz49n
wvcWXogNJrHPIdcBbhdY9l84rtKnWabRfp/i6aKg2F1wMEoVqJsCmlqhpRg/vvz3nlUub1PgYbhS
dIk8KngvpuFM17et3XC9191tLYPS1lXVe0/zWtbocAXJSaULgv+O1d+WV/vzTZ4JCQTOsxzXwRQP
efj7RQEwSiDbgGT9ju60oQAaGaTsFHNWA9M4TLVwiuU0d23LXCEwjiKkhopqDYMerQCZkqB4zNhO
1H6c8Tima0TPhHmnCgJ4+CT+aaJxk3+e2jCt57eat6lBXDk3YL8+pSzc7Kl//KmDI3nxTrkZQShh
PQduBjzmpV/WpWWM/XVMH5q0hTB2YjsSNu2ZrQjD/iQUYJgShLzToAb1MRWqJZzks64O0eVyB6tv
7LAvPSIvzWmaXo/s4Jtz4nsFc4rpspLF4MxZE6s2o67Sq57MVKFj8I5aLaUUp4ELxxpWZlTLq2ot
g5UUsqfGMZDWx0GQ0DZvJ0pK8uYfToN8En/q4ATEpcgs9Nw2sZbPtVuXsrLPzYOCa6NahwXoAXBy
sPEt5jDiINnh7JdCthyNxZSqDS24xARKVagwWeIfWB5tT8QNqILttY1EhVpzSMQnN/Bqri6k9jV1
NqTZHCTyKaYji8v5rNVeqilsLhm8hScHWVL5Dl+ntPdeRDprTcWfzoWEV8qhXTrDfp5Qyrb1KVIJ
G+V4kf3BnhULmy6+hu5OWYd1OQrboWwIEILp5+3tvHC/a4/0PKgxtUYZZstKaiJIieku3UFZU3gu
IMUOB6WTd83uoqKqUNQij1BNfq04HHp6MuW1sKoUqajWg46rLVu8qs1etG4VXRPAh472tlDdZ/2C
g96SIpRxCGWahAD5zzU5nsmOVWWLJCDxtyEbUbaH2i1x4VSXk2HHbcFpfnrwzIbIiauQkkJln+0+
c+mmLaUrGym4FFJe16Y+vKmhuBE8lXm5ptMBTcaWG2c7p1gC7IgQXVouIxpnZmCRUuNIn/J56dLh
xkaDkN1kBGywsesoVnMBLa4xDbfg0dzxe/aDW0QH4MvcMZc54uRmatAT090ivYsJnbmhZbcFScML
s1puqva1/jBtAy7OAN3Y6vbxzJIessAPhGnyQeiH2+Yk6Gs6/NLNCV/c0vYhCQawf5GSJzqBLxss
umE1rhLzc1hHtFRvt7xeqeoqKYJuP3GTZIjpH3TnB+KA/NZHd0XOpGXpmmVVEpSYmteWHe7jit7W
6pDsI0EMzXcdPJOSPbRnDwRbJL4t6YatwWnbufNSi87eQeui9WQ08yaYg7jrU8vojlqTm6ovjEas
HGSqrxJ1oLnoyE0VNYItFmqsTahkb5atEHWIK0E2eDbO6ellN6J3CZXqvKta4kykatadYe3kXn8Q
mGyTd5ghrcW87e2G+v+JztQC2Vm/Y28ZumbERbUC8b9vW0InwVL5ZGRScfWnqflSXZaRhWnJesC9
v1sxhxFXSb8aDTL5WSFWOHYt61WQpQTSEJpbZ+VtZxtu3x2r1kzn6H7kEMqYHDmvswwRaNqjd1oU
o8PYkBAwvT3GImQE1TVWJVtz3DHwEeeqcFnzbF6kTiA42EpoVQA3Ltkls1hQIH01US9r3tsyye6e
1r2VwySVpkZJIhD9cd4jL0J/evtoCN5y2vXmdLN3InyE0uilmAOUG0GprMmLY59ZJ518JAKZyWKD
SQ/GhsttVQiIiJlIZrSBtTHkDa5OuNNF9w4nK6Fep5J9Bo3ocprSYLqlkS+FGxLQwutOaLQwI8tk
kPIPzYfSrW6nqayNyqC/Rp9d/OklGcMlotB49Lc+nYktFniAwetksz8XBz3NFmNJpNwwX4YdV1u8
FkNuVY8UpTKoAKhgLnN5DhFlknbblnIEO76QqtVcWQVIgTDJbhhsjm7mNyxzsMPXs8korTKpbO3m
SEqj2sLkTnQOcogDKVzyi4iq9yYg0xgepa6nxI/BUpDybllCVP9hyLErlHc++3C0Mgm5qLyN3upQ
PSN2j+Tv9HbcVVIbggTLuT6AuS6q8HkLghD/mpJU6Nej5TBKMLImhts5b/X3NSkNuYW7lHMxZQBD
Ltiaml4X++SOZ/ptoDneaJAsncteLpOKLjt3mRygS0Orz3nbRrgrPZrrgK2/plIK+iXJJT8M9RzO
kfVCD8mU8huVp1xjhFJhsjxfPmSWftrMYUHxfHld1zSqiutu5ZxrnubAx0Vx8AQqoOXK130epYhP
ZXDUl4p6AAaCaG9D6TO7mL/0G9QqQUdJvajUy3a3EvPoJUYJrrTkQ98uEyV18+zI5dPXK3Y9LVIg
Y15whVh85AakV8YH9I6m7P37wKebx1kJwGcV9kDDTB5YKtWQ0PaZSd0gtdQA47Pcv2ihUg64n0lA
r1mqtnTFoC9JqqVD3sxSM5B640VnQ/agnObo4nlX2pBGf0m2dEu1ApKByj1+uGwktFZndzE1M+qC
gAzduJ9o/YRn2whl595TLiC9my/sVMr8qbwiH7aXCxiyVioy7SypADZw2w/8SoqctUlGKbBzErsT
70awaprrrQ0BFKalft96EOkP45uIBQ2w/HKUDFk3qPXb14twFDANnXhkI+YXx3QBpcQ2xgJoHhwy
G8jsjT2jfkzOi9r8NZO3c+PePLuo27t17Iygeu0NmLBornp9snwFiMNieawS9DAuJysiHz65/CN7
WVVD6wlCdsSpHOj2BEQGeLK6lbLz51HUmmUpLQwtWb9gXIQ8LJnkV2OnIYUh4YQ02OK9HtAixHMY
LFyEUT1QrHDbpBmjN7h9C1m/kqHL9nHwKvm/yM0B3IKhcZP1szPTBPi0gJ3mjWnxHLVdXiKwMF7u
6EwcsNENs9O0Y7+wy+4DxgtZp3OGUNbpxL7KkavKRmwgBD/oQlGqyoDd0MlJOeV0mAzEK4lU6P/4
PPHyNIHaAxwKyB8OTZzmXqYrZtUwYKBonfuFbGfS2qsqINPyqGQarhp3wl72NofEOxdOQbqwHHc/
fhV/OUsCXSQUwPapf/GtvGSzBGZm+K4h7Dfhxb+kp06ZMRqQjV7OtcU6yx2IFhHWyiORqZ3Rj1/M
C1CMbYHMg/yD3oWIRm4UL46SRdKOvfCS+U3mrdKutc7sslhhLiJR7dhAE4Dn/+rHF/7Ld+HRRbcc
dvmUxUmifHGitseQ0K3Ind546oYbYJqG1K2BapPbQxfUe4E5nwiH+JqqffuPX8b3BCiO8sC4fJDq
fkROHqfqF6Ac0tK9IaB++TrYDfoHHBiTmgBsY71YW/6vPvLARMzlOZToA5nqdWH3/Ik6SyGKXm/h
1a91lVbPkF6Nf+LmciZj78MKsP/mPP2yiEI0Cn7GKCTPlHrGX8Z/OfeSTbV0r/OsCPiWa25u/qdv
168CWJiPQSRkOTOxQPv8Har8L9d32JsjO5CVC9dFzPl93aKptmzcCEm601jiBUWVvGd9R0yvLU9K
Qnvl//rxt/2XF8DXjP7Jl4G2FFVfDjqf45lP8p24BRYo71AoPORo1xKwFOEPaw4mqBollYeMKfj4
4+u/nG1EyYK9pR1EWE3016Cccl1cYiDS7a4gdGV/H4YTgJRM+AmbKF70YIizbxPU8TdAT9t6UUZh
epEvEwFbY7ox5l5MttJzZmev2+EOqnfWT/eB27XbMyHyxX6jOxRNabXOx9EaZKuAeSNvJ1rLmCd2
Ic+XfTFxYxABLML9AKaaLfV5sGu5m9QtEIpGlyN72tSMIcTWUlc9O8ihaJeje2o/UKqWbaYff6wv
SDzEmTCYHAS8AdOJVIQXk5i5sllkv+fXDiO//6Jf9oiG5O+AcS/XblijTCGXOB42XjJt6PsRnNBE
XrHkFndjNOPfJjPIzssgJqduKHt8vuXsIZJXhHdvo+DxZQKVP+OXRXcw+X8znF4uXiHfKgMqlK+K
yuTLO8lSoXqjnV/cKY1PfnEKKA+S2tD/+GP+6+VYI6nDoWgITIdQre/ffJFjYo/m3btNJSztyzeD
VzUTuzAqleDfXPBFeiOfMUcGGqesGaFnEh774pJCJKu0Jve3WiGuDJxriucH1/Miq2Yy2G2u7rIN
nYmFTNGHaHFvT6hoqjNRKIk53GFTLjkU6XOHxqZ7KcL2b5ac9eIIU4puvKQooogyhN/+6O3TWGGC
4lkpSXnSJgz/PtlkMapTvidP4Wa1lTdLqMKAWr+ohpQ+X+v3vWmWMswgr2UfZMwomnvHUKuomkXu
5Qvwixyy2gRYylOu7neo14EwiLmWsPZ6RkX+HFi57K0yoOTcy4Y5302EPT3FugNZazR1c1VCmxtD
Wib2oJEdOTDhUgA9QMDnIlqh3KaNxwFj7ib5lpipXFl9DqLw5ckfyYvcE2tTMgIyqWLXOq7xYh6v
5B38ywYNR5zDwXDTMV4GY9j8K1GDN49uin4nVkZts0xzwSKP22jBSXP2UoJ0HtWHpau5euEvVJKI
3gLrY38LnWZ/1i0ATigXD+VF2aZOeWyT5YnvAvQ0G8/ciquEDIDNOij+oC7Kk+QuP8ygn6WKWVc1
MdvK0Mn8clxUn4B6kJafu42bu08VVpsZ8zhnFRevGweS7p+U3sMixkpdrJ+V+owWTZWPccrHDaW9
Bq1WcMq5FHmTxpKadkNZfWjvDM25Y1pF/m1td0t0B/5KTO8LQgsB/lMp8PboqEhokeRhNmdwV6Km
skkIbOpg+nZdtvxAqerP9K3z4DBSOvH702x2UkqvCQHKnI5T3UghE0O5nGPfguHmnNqqhG8e80+c
RcayML0rbe9r2BFG6E0suOe/7qo+gZ9udB7S0l+q7aiP07r/gi9NHiH1gTKZYDx+wVqJczEGd166
94MJBgFD5D6V+wel43Z6tN1fiTmnAYYQds+8Z+Vvo0o+Tb+zF7XcZ8rb8/RAXmvd2WcoIsb2HLg7
VpwHiBHS8+XhZqOeWXrLLmBDFrslqqNQFV191idDSJrQQA1KD6T27gacPBmssGN9i+y8rmipywRU
EPezLuuzGkp15F4DSpyfgrAcDapI6qysnSba/ai3itHmu/lHJH9W8aSG9eSvTNnyMnFnwCA9jME5
tEV7wlIoh6FqOyQGlYvrzrBxqh5m1ZhVh4GS6AcGprJjFLZdeCZgS9Kr9mOHz5PTvgZcaOKIX0Bi
Gk6Ym7yJw1iFOhXxzpDM90HppAt9eg3HbNaM27p+p2qIhZuP+UTLtZWvQVM51FQvwyg0PgL/mp0T
PXwpANVVPC1oVxNnvLj2zUuZQn9M3+xdBYRCzF7Kh6XqHxzaJIJCYRSUWV2r011QrKw95Kum5vM6
so/BTYJchMsile3Hd11tI2lqHW+uOYyrcoWqNfnhKkcjfj3cJleaXrCvQKvpM/DJROlR1cO0A0aL
2DWRJKIUwXIoVR79F508q90DA21qFnhIfshMFQrAzCxZLumtzMveeHnr7xgZ1EKZN0nIIlqvrce4
K9vMLBEtRQYBW3FkuNjaeuWlXdTzXZzjg7Nt4QdCq/l24wRrIl4wglEsRHT6SKS+mm9j+7LqCT4F
Fnltp1ArpX3ZD1nhILvJ3GTlXUCDelQh/puZ5GJA0pagFKzg/jxPvvxrfZfQVXNl8NbLgzojatul
9gxo18dAQ5Jx2YA/qqoUFk+e789Rb4AhRbOQDcS3NMYgzfSWckMqZTG0IZfzAHlGqLROWXhJIvwW
ZHFRIP9rsGEAyY7Lht4QrituSP7e4TTBM+oCW0MdhdevzGn6CzKVH8mG8bnnbwsk9XT99G3ODUb2
NEu4y+KWTq4s2wu4UyjmxaYU3VgfKOW8cdhmUHbSpqRRrSsdUnQO8ZOsJRsnJCWe2dKvGGXVkhMB
pblfO2UKwyayyW2C+slSnulVXV3t3egMyiOK7iqXbJUYRyULqrwZTw2Dj4AP2RoMFOqcs21tvSmM
cDNf9+jYKZp1iJ0/DaDqs48pZWI4qoQ8Gl+rApG9ylOplPNHlxc7VATcEHVFQjksFaKgKUDAEdht
z4xYR7HsI2ptBkx9Ug2ISk3SqCmds+Ej4WjRXV5MVsK90BrcbpH1R478bhUe4JonaXP0CXmYxGky
TSL3TqOiAKthGzmXtCG9E9C3exJ8WQFu8t6eEHIQXL430SHtUVZmB/xmjrGfK3SWDARlTtELst44
6oGuZNxWucl2pq60Qo3AMKbPohoXoXtikUF0EeAYhbnRe9xJbap0t9a2Hdk4xCouXVkEOMhVR0FH
vMb22GgRKi/XWfSTEwMGe1O2vhupJI+gyBQBfVAao8Tm3NjGhQXnhxCsi41Ad5E0GNXVz8j+kGcE
NyN957Wyrekur+KIYMSQ+nmTWwGvSlBtZi6o+5GS9RsXtEumVie1eRrU9lADIXQNN1UVc4W8UjVc
PTyVX0f5UH21IVWyfqF2tsjGfOLc5wxXE2IZeot8kizyHg2NAlYAEz03Qpn9p0aztoIWas4VUp8m
uSuzgzRnEHSBg5twbPo2R2ue+O6XWn3Z7QULMRZkH5FXlKEWeHJ8UxbtnTlNxfw+SefGawE8y1if
KgxkY5cjgGwdqN6cUeQSBO2p4jK1oLpCEoBt2Qaf47KbRr13walswoOud84TYPoYWRR0ifaE3FQX
qv1tsb3g++8Ftt/20Vxyx6J/rLyNvkKjqA9JzzFUj/swHcMw3yv/RpdFjHQZS+uQYifI/Lgv5kvc
L3fJEnfDzGKEttukJEu9XckTnMqTqgCugyM2Dra0ApKkX/Q38+RqyLFocUtm5OgPWec5cIdue/cg
G8fZei9UMxAUMCyFE4eQte2OLq4xUfz24+Pdy2pIFNoBmGuKjl5Iat3LmJHd89c2T5vqtq46tHWa
eqet/psqRGoD/390YQclCYpcCp/EZFF7fFn0q0pn7MN2z26LKuvDLxsnhQCNZkfOGnlTvbHWzanB
usoy/+MLXwpMf1LuEFDMgTZ0KXvChITM/YL/bhihM/Ds2XWzbF3o3hALO/rpbUSSHAo8mhVTEF7h
7hosOmL7lImqObj55pBZ53NPHezX5QVhNJrki5UPOEGnpXv88Yt8KS9CUwTmw+L4gKHc/Guw4Ubf
Kgi62fnW9lfCglWHwg4FwLnYDNeuMs6o1LssKEABhUH4bh3nruuu2mpFlhDb+EiNd0ObG216oP2N
VCyuGQZOfXJVcHyf1VWF5jyvjAaRkTfAiowzdqpOdqqhgKJeUrPFu2QaX97m//ouwVL847/4+fe2
w0SfZuOLH//xvq3577/kY/71N98/4h9v8t+HVoBx++FfXX1t7z/XX8XLP/rumbm6fnXHz+Pn7344
NTLY/mn6OmxvvyJuHS+vgiRO+Zf/7i9/+np5lvdb9/WXn38n4HKUz5bmbfOz/tXNH7/8HJBM9K80
Y/n0+nfy9f/yM0TIHAovunP1ZN8e8fWzGH/52Q1eMWlRY0WWQzPIDKh/AVblN479ivByAAxU00N4
STbFo6YdxuyXny33VYiMC+GeibrfdWXckGgn+SvnlQztwZNCj/qSgO78/O2N65xl9Y39nyNJvfD7
+m5ARduBthcg0bOoL/MaX1SoKlzGIw4GYLRWG9xSmPIe7c7rQRNndjrcDsWYEmNTNbgF4xJihhkQ
hr0bv4lhGARJSyTF/9pnuIjYo/upnRGHMtnDXR5UxW/OgrHwNludLD8GFD+xKFZDWJ4s+o/hzdgX
VX47TG2SxvSHLfeq2IPkt8DrkkfR7mUNlLm0uiMQYs7eu23Vf4yUpT6V2LNISCwhrFwVlbW/Y4PT
b0f4KWZ0KBtCIo9+2EHgrtYlf3J6Z3xE45zhrsTAvl6ZKNnbA0/iZTHtuQ6Dz9gNd1D/Uu+22Pag
iqvUHLyrvvE664PIiwXjY2HkG5w0sn95+02a3gztGCVHqeRKz3jBoIs7Zh+ZDw0p58NV7cGIP5dJ
w9mJDSKRiSAPm6hAtDBQkYqXFefWAzeV3ak5W5u5fxBJv2GP9Au/gHM2jphsOn83s+7YYEIpTl47
IHihMGC56xE4Fwcdkm7Q1b4LqI2L93NJtMF+Qwc/E+EX28zXdbprOPOb09MciKxKDshTsiK6nxbT
F8tb26Cs1h9qkQF8vlnn1RM7ONvJrfv97S5bktMBJ0QPSLgUJI8cZoiOS3QQU5tasdkMUQB4vxbT
ybfakpXK753urqM2NlKSqcpPltG3xRSvAbeMx2XLLMJ51oxUJGpwzfwupWvKTrHAdBp7q201b3GS
AVVzxCjKq4D9znJwqmIwjn4T7shd+ske43CIEj+20r31jk5uB/bNPhLx7h+ScukC/M99lF/TO55u
RDOthGuPqDLiooHmfhwKz15ObjqsAWDiFN/bjlDfubVJZ2/ftFgV/dOa5837qKkFKEKrHB/TeeaR
Fsr+IN7LwD0Kg7bP1Zju4WMmxGodxYLolASPVOaW+lhyvLLprqMpHC2QYfn6axAU9L7jNkTBd5Ct
i/yMewIaOXFECTwHHx9JHIaiX05LMW/21erBZ+WTydmCogv0muMCLcP+BMG7L7GoY4iKWwfA3F20
2nMRb2Ftk1JoJWk3PKFDDt5GVrfk17gkhBf3e5IkWzwP5mB9AGEOoNImlR7lB2O9O5cV+bM3xCBk
9k0SsSeekOPsXvHG2wKxYDHOSZ/91bRIT04Pjk+pkK2eG2a/zliLx4et8sfqaixIYvo0AvHscoQ1
nmGc8zEyApmXXbbJw77Oi/PGY/LP91lfpwlQu9Frf7eKBrhxn2b+o9nPHE/QNSQnRE4uRxT8yfcW
jKt7o7cWl4OvFT71OwDU62ol64JmvDDusijY58PSOmRf5OXU4c9cc6slbqE0n+zUqxSpnrpxKh3W
gVnW6SlA7PVuCjfvOlohtMeTlcOJ3yove8KOWpL31MPeFsRl4Mdxs7lhj1MTTepP7pydZdbbTeD2
rRuXZejTtlmmdrryfb/74qXFFp3yZFn3mDRZYiOMwohu0QjSI20YI0/+lgTSrJf5J1bT3I8h0mYD
xXM6IXEakH5+qr12rOMA8fCHop23zwI3QXkKQUXvkHjhop17N2EuQMWouJvRlYpLYwu/rLvVA743
e/OTPxqmRX0lCW9c5IEAvx2rvCVON0QZiyrQidF+4OYct7WfDonIQhvgRQIyu5IilNj2MxMmK1qu
mBlS/zNgv3GHBsL9MDdVn92Ye51k7ccyIlfb9+Q6suGZ/UrodODdQiixcKpj73ufZ5t731nYSk7+
jGnjAAtq2vHWF9u9D+e6PNmTWcO2DBFuXWUsdCJGqzk87UNNpg+0DH+IIRyL/MydLNtfl6x5j+R4
l97J2RsmVGrPMy6YKrJ+o9IqsTHoPJ4G6MHEAm5pQpRK2tlT+LAZzGR8s1VCAg7a6ZScDx9/Pua2
yFy9FYSGw1dA/oHfncyqdrnThf4SfexII6OqNLJ4xYEN3gXMM8kvcbENKcha4tLoa7kQl8YYc57/
hJcuH52z6xNWxj3T20Og4YX5cTAqgAX+VuRQgfBRcSYnvTkAHOlaf9jmYDQnL8hEc9uxHYRZYTvc
/apm6KuTOwZRBY7Ysf5oBMlGV1hipwBJcjdOQ4yFPRnPzgqpEetXk9xBwmj6eKnDKSflrXTeIJnM
wFPjpWrnk9H7iRP3+eBMH7AGT++SnXouZPKqf2QK8F4j39wI4kWdclPnCW87cqz2IxDzco7pyLSs
NaKeyhNao2i686e9JHLGy3uv/GeTYQO7YWx0e0xjmtNVt1K24EVuQwlbLcqaBsyijxG8FBuYlAkS
wHsj84zu3swpGHwpBL7DNrYJWGrBNnuF6Z7GfcBCCx2J0+wRj2NhnjtYWPZJ4L4iEanoDPMosOaW
BzhshR9XsGeN2IQ4MZ5ajvvbYTer7bHkwytjiPZ5GhvJaCUHbyYx50RBv/rM31Enn8fo7VYYO2Ok
Wrf3izkH94ugyApQqe9/9awFCDxYrsC5hXISkuo0LNE/DVHs6bGU2tOIQ+y7CDDRow2TLowbTBgf
I+Dqn3ip828FZbw3eYlmjsJ53j1Vfja8d+ZuT+PUQbxKC47bI3ztaBjlEGvh3ds5BtAaF7ofr2G+
OHGGtDmPaTz7bGWcdgEpQ5SKAHxV45Zb6nV/jcttHUmzrdNr7qjjcthJ6j77OQyHq8x3x9uGtyKj
nMvhrYGUZQLdY5I4AYqvpZLotc8iXIb7OU1sEU/YCt8iBBV/LJRGMDQktUucLIkgpy0skj72k569
35gZCcZYL6IC0CwNXYBlCW48Kt1AZpfOIqoE2jYNGadqP3gQpW6peQzD0RZL98dIL8OJOVAPv7JD
k17aKHN+Z4G9UIERkcdgVcaNgxSGoSzomuyA3hLTPOOkqmOLIyEYgGxarscmyevDYony9eYQd3Sy
ws78HS1DCW4aNWkUD15kpHG40cqP695v3u9m6jR3a50WQVzUocwzatrRiSefCM+rKJN6YNqG/m+m
VYo23pzWb15nTNAu3iJEAfFuTGSU1qPldqfdLK0GCmuUhjT/sS3gAxPzb5PtFr8WjtXztEQfsOjt
PnERJhsYETOR6gmmppWOhwlpzR/DFOYmGgASNegoMmHigYAPWqmNSF3OttS75fWXkwBdVZE8R0Gd
niba8BGVNjkMEXcM2jXxkuKtYI1zeuu6TZe1Ppfd7j+sNERtoNerA1m7WEkNydraeDMFeMOuDHaD
qA2jnb15hx4I3mM2mdcrQAVJV6hDmmBDEp6B4S1viacX6dXmsVnEm4pBzRfxaFP7PVAE9b62vCXz
3bKK6dhV/do8t0g6KrxhrptH4BsKzhEB1BTzLbY+K3g/CBeaK+gx8TppKwAM9Th2TwblpZq3twwf
ox6+qnOV0ykV5203KNjEZDoYHhnFS5evb/qF9AtajiCbxHEjCa6EgD3lu3cuwz56oowePtBFZIzk
UEreJr7oYI85CIvjxsKXHBMr0VtHw25r7O2u6Q4Jyz/Rf1Hv1vPRrUFMn1MIbc8hXcvurikNi/N3
tnAmJ3lYEJfSdunnvBmBCGxb1bI1QeR6Za9L6R/LBjHTsasHGmn/+QH93zt9P3Rfm3fj8PXr+OZz
9//AETykEvY/H8HfZ19/uvpcf/n+EC4fow7hhuW84gTuOvzHXdMPpYJMncINy3+Fxsjn3yku2fjD
OKB/O4Y7r0IYRZ5pcoLn1O0jEtLHcJ4Qk5Yp1RaU4/zQ8/6TYzjqG47Zf6pyBQ6qOgKmkVpa0PT9
8IVqAwevta1V9WSvOWdAYyvCTwiCvCdwDUzt3iuSpntwLfbU74MZDtxhFX30nlPq8geqDW6jqRkW
t3sX1iiSUbR+dDbqTUejK2QmEjIlwNC4/p3edI9Rlu9v6bhxwDY7d8lu+8EIjNd9UJvF9bJN+YcJ
5+KnwVqI99kZsyPm70T0b8BImGac1lXaH1DnhGPcmOxnCSezj9CRwk9RTpoPKywtUwLFO4fT2tTO
VlzMO4FHbr4QyuzXDu0ie14EGVUAQnGFMU8OqCAG50D8BWETWxhVyanbkb6eeUpujB0G74a8uxCL
aGsmvwOBCtZ4wdUXxTvQEazFjdWSoeJMEeyV0ILAsrpbE2MvqOez8Mekot8CvSb2SjH3B2JB8WmO
81w0JwNj1/vOHN37kYXXjXs89gGsn9mNDjs0evbZ3sA+BnPZShzV2BvFjUO75mSYIbskZ4zqj+Tj
BNBba7f/SEWBRB6wXUYObGRt5kM3UC8/7R19NoJtZvAwAWFK9zmEySq22SJ0MZENJtb3oCgJ71ww
Kh5S9FHrtVG1Gax16tmU1Hf7D8/K3JRWO3uqY5oP2xr3DuEB8RzgX4Cnuxji5FUl7YOwNoP00FP8
rI7hauzvUT1tpvUsOPtx/+nKmUftXjleW4PLjmbAeGHFC2aY1yjzV/xMSU2TajID4hiqul/fzhik
bmtER9WxklkNbEgAap9ES34QoGEr4xxFBEX6/xc1CpeySmh7FLP/51WN+/mYi+yn53xI8+anG1F9
bv4Qfy4zXp5AL3G++0pKc8lJl4nWFvX6fy1x/CqkxBjiAra8kPg91rFvS1z4KnClIR5N+6U6+acl
LnyFAhLGWRgG1LRR+/4nS9yLzgVtg1BqhX3T86PQ9Cyu0/1Jwrvtw9Ctwo+Owh26g8tu4NCQXEec
wFRt//zTx6SrnD81U/3YsjKIX35+obq7XAvsBKJdmhYWb+L7a5mi2olLKpLj2LDv3FNJ/enN7hRl
4vnHV3pZ+FeXCln+I6hq0AZerNsrHdUoyXlbOzFPjRPdzeFzU6/L0fpv6s5su21ky7a/Uj+AM9BH
4BUNe6qhJIvSC4Ys2+j7Hl9fk5l1q9I+p5z3vN37lsMpiSQIRMTee625FjPbFPCIXITpe9ZI5RaL
cV1YJdZQfSCcu3ovjB9jdEGvQ3NPKVSfJg2B4o4LoPf2uNP1j1P/92/453av9cf7df5wQqPgZqzy
ixozlWAQJlA0/rAYhF51DZSaieOJmFYOjRrUMYUtMfj9i5q3q/CX3Y2vHtmlwdQIHTfCoF+bzHme
gDRbCseviRTwqOEeo2b8ketO/mjP7XkKERVwkKzOMQB4bza0wFxs5zyS2leqJvjJOgW+JR9jMI8e
97JndCjKouZcj0SEZBM2Wwo8G6AqaGfBGl+UjYeM7p1EMvoZdfU0tfYjTpg5APFJyEm8mjCFCUS3
BEN/S0UTWYjQxbe1eG3rdD7ZRixsdf7atYpnzGNy+v0l+XWsdbskzG2wpGPOx9dg356XvzwP7TRH
U5L1jh/LYfZbUViesWTfyrwAWqXRehi66MrB1/a0LjypoXPIGR24dR3Z2795K7cW/y/fjqnznBj4
O5hU2DcF71/eykLvllNt7fiqQ2NiZJP2l3rmDFvIwsNFCYsvV+lp6X4WM5vVKCa9hX7/ZLHZ0ao5
/v79/NNKcbsy//N2xC8DP/oRlchGws+gp9JEMlB/jUZLZ3D4gm4i9X7/ar8cvP74HrgvDQ2tt05b
4/b///LhE4SxpjE60m8aXGg4/8cgqu3xb56A20nxn66xhRsfybVUNVbBn1+mMOsl1/AK+koewoWb
+3djnnOPsOVzgXOCXtnqL7M0DnVMkmKoWQdkrWBfXVuAYOpsQtbiirazPReXGrc5eejjrizFN6Mk
23V0zkOuhecVSKGnGMMmLPURPkyyVUxw5zFR2a4z3pHDSLcqdl5aS7sfws481jbzDBRBNfkVceo6
SV0FMMfcxS76O7CzUkuGPQ0DclziqvWJW9iWMmYaOXfEz+fhh6Km3/BdvkVEY50kVTjQv5Xzhtq6
lsOSkiUvI5hYrIqN5tqEhXq8ThxkJRMRZyyrv7nO2r+6ly2TW1lo2Py53D9f53jOm8kmv80X8FOD
hd4Axl4XxE+16y3lOR7j6qgBXKH9z0BIREyKCILJLTQ2/NqfJ5efxqV/3Ydui+mvDxYLHkECHOkN
unU/vxnh1EOPsF36opWwyrrJdgu1orr8dCYXaQmhvDEl++9v6H/5olQ0Dr4RzFu/vijk7YJFghct
o4ex751NZI+9a7bNecXa6krQ4txtf6NL+JfLGRNMyQPEiB6pwM8ftZxUYY5NyvZuMXihWxhI8PHb
kWtajYpD6sLwLsAFuyPIvAWU8bEYrZ2E+vA3H1+7PUm/XnSbMo9nGjCrLn5ZzUJItFU9RA7pPswM
lkIdiXtmjhKLWzJQQzjL6hiCkcPcHsI2ZZTWIdrQhXJHLTQfpO0zDkHWPeNl/f03Y/3T5svKxn2J
SOA2dMUP8PNFolkfRQj4pe8Ub4Zo8vucTGxaE9Zkb1T0BTw8KloA09iTc7/a4XI2h4zVwkqGALVO
jwaUPUpTRxJKW9LFa+etKwzLw9heENx7SfSW2GMgENuZyYWr6LbqidL2DCK3wjE9N3ICpFcob3Oy
kN/RMmzMPmzwEBSc3B1zfsqmdEdcSegaoKtAilKM9UpTu5Mdf1gsa4Bml01XaetJRPeNKKEMFoVO
h7M7KmozUAApqQftyouiOfUpvoSfEPLtaU3+mGTm/e8v6L/aKUB0WLdVlWOe88uiaoE3KYdQSH9K
nZGgB4WiqQ9g4b0kut7+ubT8W+KH/8veyvgdOWb7/T9orXT/sRnKbx89ioL/D7osVA1/+Qb+Semw
G8roo13+WoH88Rt/ViC6jmhBUCrgOcFew6Hm/xQgtFggR/HvCBp0/sPmwfiv+sOU/+BMysKBDoER
j9B4A//VYjGtf9AW0XRH1zQOBHhQ/536Q3P+WIP+Z2VAL2FQd3C8oRLilahqfn78qiqFCus4wCSk
8h7OW27Kpzhc+11HDNjOoDr3lr5QN7KbfVUPoXXF6k4Ua+OnIjY2otIs5AWV9NOseAn1xd5wajYD
srfZ9qZJdcOyMkg0XaeARHLjzD7d72rL/iBsIn3A2FIfsNJhEK4qyYzUflsm69sotsUQfrSdngdV
LUG5VOH6wNreHCQmZk+HIn68JfMENYM/MoPl7Bw4xUUPBBPOHrGT+nZNw31fM6Wh/HuwFOc9Xcrb
UXE9JdN8UrSZ5Gq9V+j6K3VwczpvRqKCztiLjQD+bNsQS7RWABxCsWE6xnhA7bLLbEfq7A1OKp+j
uGoClal80BSq/ILTM9wZwF41nxjKEQODnRi6byeD+owcvxj4iMpzLQ0arHPboMfSo/E16xgsQR0k
LTRxLGOHQFrycUREMm4zqOu+BsHzjD4vvF3Oup+C2YoN1K64t9GWrSE1gjmFR7pQDDbtUIs9Te0T
NnE78peF5hLMZwsANOzz6urE47akJxyAoKnfVygxG0VDI+smKU5i1x5F9mRGJOa4SrXeRLWM0A9M
AyInUPigqbuGiXLC0tWxdAKD9cSaJAD4+OrMxM5UZjcRPaWBTnbi1lIr6F0J/XVcZvIVYwBKTdYs
OxRfnwbBdMjDz32y2kFemcuPPHfQJcfK0HA8SZvztK5HrX7Uol2q9YU/A17yqgZaMQHKpRsO5NET
PTks10WLu+NsSvGhDOQtWxDYamY8UdIZ27VBNikX8wnETLlHkvjZNPVWUVjtxbrXRfgV2sp91q7b
clZ3hVZc0G/wAfKeb5W8tYcB+973jsmQ21Yrwh+Lb8+OYtOfeyCGMtd8PcpqKunxqKcy38Ledx5M
QqIkDa3ZagNSfp1EDKeoNoqtRPzhl1b7FQvibi0N9WNGvJ94KQ6YFUa6gyh1VMs9wFHnjsTpeUYC
rC9fFp3YPJdxt7Jx9JJeFAVioGbNIwDQ2pNTLZ+Xpise52WwQZla0tXGSdmRCjveIXwoXJykBmwt
QTlux8sRPZBw52jr4Jbez1MVMbNM1CBP8/mlbaLMTa0+OQ11LoK2UcO93eXRXocNeR2VyjjjXFIw
AAz16Kl9/ZKW7ZsYHDAzdWdHXp+yIQ+jLfxStQFAZz0sz/RaTwy0jbbRtk5qQM83kUEw0n8Z17a5
U2/ioQFyJbTrKPdonoFbNazkhLfqc4H8zRC55X1hYkAxSxfXtaBESq+6JdCC5XH7pMUIkd8yNSsC
1HU47mejj6LL2tXzyeoUdUecZXnCHm+/Ucw/KbGO7KRKn5K4PCg35GKEb9AznFKyfozxZcot1Rda
Xe7hE95XpbOtYj71bdYW0omo+/N6U3AZs7CPcpiaczFHPMNPVVs4QcpwCHNb5JLN/MNaU93Vlan0
ce+oG1i24I4a9TSok72lAz/vjVWICxpfzb0t04eatZ970IwCKyvEuUHl7SY26yxUw6XMgmmqvXSU
O5vIe0cjw1WW2xwYoKvY416Wxjnsed666ZPuvuHR6dosN64mMMA19FaC0Em0O1n1Y6yYwCO6NlgH
JwtwCAhvJob+FLaoiBbtO0cjhcm/cxiXtmAgP1F0xnn90pZoBdTOvhR1kTyC3Lc2uZblhxqvyma2
jeqbNUMuzutserCKJN2pY1k/W2obJOXsJxiRMBsaeNeKL4tZ0mWlGw5T81COeYB64W3RVJYKKY59
rphIPpPWxdTv7Gc4sS528OQZdyFuyrJU8ftYxWGWDNrLlBPrpILVz5j2eUKai6+P4mUuS/68TJQA
hgHfASp9rxq6mOtfnpmxEnyd5WRxWyuHwuUbZMJpqw41eqChmXeJsb6OiPfYHawIp0gzvJJgTfFd
jfDTpm7iJnbGh7QtPqxoiDZL1ddBOvYJ03nLa0dOz3GI7IDMbGaideH2q363LNquNyLlQVu65SFs
kgzVdHlfrPIJgPMR0SFvTM18cvoelLB+m4w5Ceqe7joojOQK1fumdi34kKw+0O1rTxckpqPnkAfG
2uO9raDLiWFSmmsVQJU17oAXGNtlMtazk2rzlxHX0y7P172c0mxrxWnO7aEO0GPr4YACJ9By1c2G
0yLpR6YlYA83lrWGDdLR3bhh2Muk+Ril1S5mFERXpL6O3aK7Sl8/AUmVh3IRqxtr7JsIy8L9hAt+
i6IOiVPTTn6elo9lR3gPHoUDM+ZtAW5+N9adeuiX1XzutTtYQJM/rCOw9HztIXymwJhoyZ7Qj6+y
VKBShiiBUQtejF6xduHCvdX2yis4EHIiQd7vRKM6DwMQV5aHvt6zR5g7Og0L6eG6s1HLOok9PoK9
xUQaMv5AC+ZaSsQZ3QD+jmEATOpwVgu+mqEVL0aabA27DxoTpRlzj8Kt4nsnKr6RMUvBlLNvxOFn
zrVwkbm95VHNz6bz5KlsNBuCG8Jro4zTJZJsfCEGScY+i7ZdnXg+9Wrdu+poN++0FMbQLQCABoKD
WBKkLDc+8by7YsWnGU/15Dq30T74tw3L+uvU9Jul17Zw4I4IEk5zdr31Jub06vQ5NPr8njBgmhPV
1sJY6baxcbE16NfG61wtT2VqPUbZV0w4ruHkG+hM7wXiQi0708L1hbHPquGqD2yuIzT+vro3B2PH
+MivMwkkq5llgD2WddHoGXnPcMhK2480cDyJaPcEe7+aoMH9RLUvzRj3u3hyGPG3xkM1R2xVVaAw
IA+YOXVBUm+NydlUdn4wk+vSWJsBTeR2KsoPUkHuQQj5ea0/wZi91mp8sMzhruvN+7ZqHnpuGCgj
eINap/I7Y+2AOiZtEE4VnhHV2iscW71SWxI/BBPh0oqP7nA07pg/1YgX+Y7kSEJpUb7LzMRCmsh3
WqgoaTpuF9mzPYyVlPgli3pGvSSKDTsZfcGsC4k5jyy8yTbZPFm5zUr1baUGI/FOA28whw+NUJKd
aZeaD/9yRa9hPg0gqLxMXYZAGElzqVv+FtC06DNR2vc4HtNA13N2bMRBR2uoyq1D0wSVK/1cdO2b
pI3PQKK/I/M7M+3k5lIYojXttyUGEQQtx0HxRVrgJus5gjWGGRhERnvG7W2Jpr1yYONvqEjAgH1K
TkwKCtRrrtFLzdKxuHKjFWSN1K95Nt0N0v4sB/WpoIy5U9T8O6ez+lBZln4lG/qxUHveVY56N45d
W3nCPfYox45bSR/Dew1JbRNrlyEsty2LQUd2DBfRwNs2l9uFF9qhOas+ljFKn5w8mvdJ+n2ooGcX
chMufXle8RVv2tz2BrNb3lUzLs5yzHS3xe18XwCo5lkpmgvP1IMs8m+TlgZIKRRYu4W6H5cMiZ0l
lNwdaTz7LSijk4EICAGjaQWkTx2rrstuUhTxRIpGDLMiW5YXmdTi683VQINxyk4hdDyf6h3X4SKI
qmhk76N/ZDGvqO81dMsurBY6pciZXbIHyMK27XuVOOEgzCKOGFG8Hyu9PsGc1e+olIYA2v3bEIYX
7CXJW9jGJ8FO34NdC2JMLE+42ppjoXWgg2WGDpKsRxewRoyUdzA/jKrWdwUMLzLYdWVfAZnT3Rsk
h5RHJKAoa5tjRN2goK1BhUSOMUrufDyCg0sD0nwRkbfWQEpQ3T7N8drdMwi3XdUUxTMm98y3RVNg
Oy+4HKXAeM9u2RzV1ok2iRAa8VGKExh5RAfGyZx3WSfRBtlZ5XWs6dt1MisPAUvnsU7SxJ0qBGtO
NSDgS3K3MfUP9DkkWfB8jC6JChekk7d89zT1ZtGr7qTGb7H8wwMYaXtGaOWhqAZaN9D12n3bRtrL
rNmrP5gl6CW48Z96ODYbdHNY5KIWjRJBJS/twD48grL0TLUXB2PVY7+SxRJIuS6uKMbFG3hXXxTT
wtUFyE3czzFLko4ceZeJztwN9lS4YDBDZQcjP8QquLySvqH5kahNJC1aPtynTr3skNC+xWvBHLtx
JIMBUhkbdMJ2eN8Ckwzwwy3bhZUyANq1nrOBFCVtrZstUFnj3ZkqfTPY/XRA/Nmx1pisxNCvVM9h
AOoCNfT00Z588iJHuipdc+gcRzk4I1Wx3q0vQstUBg665ll4eL6sHLe/zEukkf+MvJDVvdhqsix2
IioHr4K7fUHVOa7uEjXqEVJ8BzCxnINWhN0ZSELmzzhx7xtHR9ol0vbHaCCSa9C/nVuj38I4uMzO
a17GoEv74osQVfWhxUUYALRQ2MlDfacrYOtRWn46ZWdupyVykIkuIc3dKK63Qp2NU7pYoWd3mvmQ
JNZb4yjWC4oIEmdXtEI9z9nrotcUNhZysjAq5m1IdIob2Yp1zuLmOSVsyqWRae0BrBTcrcVbX3B/
he3sL23aHewceqXecZRfWhWy5u2JnDPnC8aJ7HEwCAxRm0zzazN5MKLuRwkZ2J+MojxVwprPVOcw
MEcNN+lQXkerC7dYQeMTMbK3oPFpZTmKpiMArvmUTmE6BtgmwsSt1vSFFMQV3lqqss9y1u8IK9my
g6wxYmM56ubdpLXhFQFIs7v544JkDK2NU7HlqJMQuxubxsPYgObARrdlyf6gaHwWgoD6A8NPax+O
mf1oRM6yw7tfbCGOZqVfIs646o2zPFZaql84qFlfDdn2d7M6JAOHQGO6b1jTWYli85tCNqVtFOM+
MuoGK2VYPBb2Z9zsYDw8NL32GU2OXzR7vbnEFSIUe2f05VeY3+2hwEvmOVVd7BzRNRtHQFVx9SlV
Tk5jKY+5jsMcVu34xTDZahU86Z/ckTONBJJvCjlGJwXxramk64VYp+jKhU+PsyGy72ZIfhcmEQso
r5M/59bCwkpSo9uo67Pel5QLeTh/iQvNuZZTT90Cs/SNGWS5X0IjfW/NAccbZF6WnbGdiYkRRbVb
Bo0MM9JMsQXk3yon5UboLVNFGjQRF+i1wzJA/GSKRNSONNb4rTDQyZp21B978kD1wJZIxrc98rvM
M2dTucwcaqnrxja6koenIK1ljPsWzU1REuU5V5fSLquHjM+4zSuOjeSmLTfFpTkJmIeNdg8GU90n
RtHkaHqaIqY4j7WzPtfGKx7U4m7O9ZnTg2YqDjNGFNReCWD/aZjLafUNXhJQQWMjC9byL0qtmftC
U9YLATFUphrehX1rSAaFc9yEz/GEwMGdmko8EP5ufQ+HmMEOR2I2MVmlHhk8yBKBDYmjMNE2Vvqw
1B7BhrTjwQV9tXKI7Sq8TWITQeayLtUBNijDXwjqolioKJlSolEmUfUHtR4YM9PRgAdqZ1OlMLS2
nK8IfR8KhLAvVUZtwRC6O+oop47ErlIh5I1DziG9MNuLSfDwk4bsZ18jvnGrh/LDiqv9SHqTpw7M
iPD3oZiiEXBAdznig6nqc1TjGbGG8TCnFEypcixj47ltNc9sdKQDUbPpKUewnYePtMXrncnZyyPw
oMN521K5rzNvGbXtItdta57rQs28JGeHDHVUXNNet/qraQs3WcwAqXXsD3azJy7Kw1/EbXBtptFL
hbYtnMkbQtuTiXT76S7i6HpZsAn7FuASK10dFwuMl7GtV41BjFCSs8VMSan7alwSoQnhVZ2/EDT+
WC+rrxfM7xf5bKrwnxtCg6Z5N+XfSZS1EUFMrp3YF4CQ1TOV4bhVZ/lDFRgXTJXidpRWb7qDkdAa
GZv1aMe2fXCGzPaIroMdHH1OUfzd0JblZCbZzlosLEWQsr1FX0Y3MfMvdC9QqNNYJN4d1LgjYaPM
SblFPnssya5F5AQV3LA+JZi7bTcmQMdNpLVJjdb2Vnqa7AmPBKfAlSnV74vO4VtUSXFhBw4Y4c6e
ltIIFJN0sRPT79DpWMamvuEQdV/cFjwrxyQSOinTVqxdcJM456mW/DBwpiWpvqG7FxSkoKMWzlwy
d5io6Y0316E/ZBTakXWBL+qntFAKNChh0n3TZ3G/Su3sUMYPtfOCaDfFhmLGl5YScMMN+lG1Jg4A
7sdK0zpebrmrooXahPAhU124K8oUOTi+y0dFJ/kWrDbnF5VTr5wD8s4DxltPplUFkqmx3lnH2Yne
hdw1yYBiAA+JcJ5X5dYbk0cNQoyDQjBjUNSK+rjKEQRCLGEVWhdgNkSQkE059co9I9TtUM0fapyd
o5RPjDiZUsBGDTK/2wkS73TZzDkmr7i4S8NTG+Ou65LwMOXthZPqXWbSJK5yOw1w6b81iTWRC31b
06PLWA6NK8nXQBqt7wEVw2qToY8NqieqavXJutiWqdG5WashIaSEISOjMffs+l/wsdxYMtIf5+6U
qvWFDMUo1/cadT81IoYbC6EKkgWsXJwZrRk/e2Ia3I2A8kZB/pdqMoEVLD9t9VApZbbrI4wgTsV+
poYWp6XKM5ic9dboLbLaTaI82WqxW4wHOo8c+6d5wzTfNwHBQIQuS5CmOo1udsoch3uHfhnsqLAZ
vZXzrr2JjmuVDtYsiAzSxcMk8w1IV541C9jR6Ixw6giUTJv9GJkYIabLaqhb+Il+ZH9Mk6TQa0M2
c+ebqPItIfdIQLLvpADRsDfX/qyWuvrYkjPqi7hmaYXw7c2pjODj6fiPTD3ZgelAfWmbtUsd9JHr
A49NzN1dKWe7YMHD4eLKEUteFIQrLbahPMRN45Mi8waDnagVb3ScexXdY5M4G9GYtTcO2WYFmaqB
SDWfwuSENtSvRiRWkxn6dn1wJs2fmtda+y4T7YPDOVpYrWkDBRZ2VhrhHvvnscobHvhmWI/EU/oC
LVbRN+fUouXKIv+VwJ57KhCCkabXbm5P6vLq6N2lbLBe0GESwdRxJCCY+TVN0m1MmWLXfCl13IET
aw/J0LPhzsqLoiOXrZlpzF6rDke1sFBkrv6a5p6u9j4syyUr90oid2W7RseWnyNY0SBvLWMPiRaS
i4gROpn0qTgEmQfplNswf6Hv4GbhSzPdjRBJFLE+wSeg099vblJ6+qI14v9wsakZaVKrwgsLeWak
QlTFMW1eWYpczhwuPQg3hDAo2kvCiXQ2J59YFQ/N/oNtvcBY9DT9zVq+Zt0L4xaKPcpB9oOOdbda
Z3xgXinqTSevHeEZfa15Gv0O9XZY6Mu7XqHnNpDUV7KmUU++zkqnebLKj6uKZwk6/PzcmYvhD+R2
BzrTGi/X5fMI23RTzvrFFMNybrqWOkQPK2/tv5uzOBRZFZj6cJ9T4qEKbrODWTNr4PziK7HUIMBN
z3Xd3TWpsm+bm71nKvnKYqegaOyZiyM/OJkheUBGRIjfIHZYmc+9HrL8LfIxXU07sIFLMRTvqe+I
DT7q2vBeWkaCpqYdxNko+mcVxMtO9tZyop1l5o9G3n9nC6L7ITjJkAh3gqeJayO7reT9Iu/DtJ+3
U+cgOyAE2Gb5ZaJxDSPcA1Tz3eOkvmCtu8vwy+WkKwK6N+z7hLi5PQZ9WrjDk5nRHSYJSzQNWwcW
PwSE0bXvzeUkMHFytmZeN15rnHrMRAXj+eqk6w/454KWXKckW3Y4gRzsc9oUaLN4ZobvYz8/kgx3
X9dfpnakw108Z4pwu7H39T7Hs6Rqhyk1N1PBhK1c/2ia6kt0SKZo2lm5DDe0wtNd4UAvuJmDzqY6
2/usr8+JShZ1V/uxGl9qGrm0WQC8O6XzWKw5zLfJmvldjmIKHXfVqEmJLOgpQYMh0zYhvz1jztF1
nLQWJ83PUXiETTfsQFVH1CFhg7G2uplcxTVNomTfwbz3oXU796UISboSGVGQVBaWqMXZaQr8a9V9
HG8ao2BaqsmvFb/mWiTs4nHJQm8RljGT3yy0HVgSa6s5qHSU0ml3YFI4AHETClRxa3RTetvKGwzE
XeYo8Y7DQw9AH+k984Pcm50RV6bkcDT1gcrBQg79XcSh+XmxS9R8Wco5VBSXOXU+isncavp4mmyZ
bEmofV1y5Y5WwktmZTusWDutlo8rLFC/Vwc6Vogb9NE6EIL7aHCsG4iXCvMBE1hvJEHR9C9Fg1ZW
B35nrL1J85c8pCJrprPW9XpgmdMY6OP8I+YIjVpetru1yr7GS8gJ0WK/AosybuHgfaTyQ6zNo7CS
jJYDj5O6nCFkvkgqRYX2+zYxODVF8Ao21PL7Jm+sPVHsjpfW2HXbunkKJwUStJBrfugItt06XfyZ
S0Z5iOjxah70SH1aZbwvV8bwVcFJWF2421JcA5K0ThESnBVlJ0UYC0vMxAwBO2N8QJp+oMUGIRw3
7HZsQtsngzj3ItPYVuuKL7LlZ5bKI3duwgHfKETbrOpLVEhc3JN9N6qEp/Z2Df6ICmWMQ83typmm
JrNWL5G3kVvzyE6buHGtJ54zNOR5ldP3eqBFMdhphbvc0DZrRypmm5HCFS1We4fO/x46QL/nrcGW
7GWx79u6OESNwXpTz4MfDpiLjc4QO1vr30Nimjc0LHQfKDjJNF2xIeHliYfvoU1o1dDHijld6VrQ
rPh/15VOWKhm85XcZMmTs0xUam1znHJUd3ZrVnsJeeGwVhEH+3Ew6eAtOlrYRPExP1tBsg7JprXj
ad/MVrdXbJiLONszr8ra2/EOvb+epoNHYAmss/kmya5QOxD0QccoKZugjdRvxOm9KgVnOigm2xvi
2NONKQdfqyQ+0XdX/PHDg0654UuaURc5m2VA2yj19CZX/Ala59lYIRa01aj6RYoFu3PSp2Von0Fo
veWDqmxMDFknjoY1XgpG3wn53Z7TlRQnqn2uKIAT2bZHhXSWvWbY6UsFDfBEVK21bwf62VCj6TAv
6oN+myVjh7mvSDPBHtZX33phDrtZb9WT3kTOVxBbyitBEfM1Uct1a1bDQt8zovtfNOAK0Eql1XpX
2/H9EusXhYQ8mrK8AdA31dPcGKRTIxMuUoPz3ty0vkNObVYT4IeWMRB623i0oTn8JJmDRIEjQ8FZ
fCX5xsz3gLxQDeiTfSFBQvcLUb/gr8v9VJeoC0hLDTpoZruodJZnsjWTncyK7kVXunOhqck7Q5R2
N0dl68IXOhc217Ay0u2YJPVeJCEpkm16HkqULKFIRteoiw1NqIA5nBEUfVnsMbdqfmtMyb6KCUbE
3XHrep0hp7b30zR8hGQ1BEgfWNG6Ve+8KebYMNRd5zt1e3DU0xKpHz3dg1jRNkoX+71R3npTPD0x
bEndHQbDcBnBPnVqN4C0yaudXifGn/Lgf0uH9Vv32k9kmv9VsfX/IGbmJkj6390g24+vP1Npbj/+
p/IKXAyyQRUyPiQwQbr4fyuvcHdAqOea6zbSLAuI938rr/R/GNCYAczY6DVB0yCe6/5EzCjGPzgo
QL0GNSV12yJP7N9RXv0syBQoMW2ccjfKDDAOi7/2s+yK214g2ID43Dbpo1lVnV8nGOznTjfu/nJB
Hv6Ucv1Vb/vzK0nKfiwsGoNUygKI3c4vItS+FktYEKcntZpNiOROVsVVD+qYxO/fv9LPqvH/eiVE
xjYfDTi584vIFGQZfAjLcHU6T76emljE5mX2f/8i/+Lj2JKvEyGzzuDC+UUIH1mybVoMblYiaFg6
xBp2C444qcdV+jdKZUv+LJzmE2Fege4uLROUr0S0/PO3FBo1NnwrC2hrw4YYyDgIb8enBHEQBBJi
mq3UARK0dmiYotEYjo4JiQ6IAEFwLs2govRWZO1EySIGpdKGQJ1jLaE9yZSor9YnZ0hUIwgXurEs
sqWu30WMr++zydDbba8a0SewCgcdiDWgE1MqUb0Sdr4gJZ3mkmkclAXYVlFj/0jKNbXcTo1x9t20
CT+SNVGEx58w08elaHhhtkDtm6nMCRQVQ8dBjz7PQlVS5448hKmwMYrrRjvd0VK2sTuO/G0DmzDk
A60YWdXaXnwKh/xvb9RD6Cy01HPgQplY3mbkONe4M0XqOSnjLLcFcYfTkdlC7/bCKA5jbDXTJhRq
9x2KNhODnKzcrxwS5td5KoofBX6Yc1NlE0MPIx4uM+t+uskiVHJ8cDNW2P0S60pMClXvWlbK125o
xEtI9N0L+makv4kZahIRBM5qt3CKdLjKlDQ11acZ1V8LyL00gCqudCmz+h0HSnnRW7K2XL2f0lOh
aDLzJhNJG20Dp7+2WAa/ll2SfOWpGT5iBlakP68VuI6QWR71gaF3H0LDdumR+Vm9qkqUQNJg+B75
Et8Khk6whm83Lae1RYW2dBC0DfmG3sG4040OzzWRuCkXk16MC0o5e53Z9ijkMwKyKaAp84Y+eyLC
ht5WmRXmF22cFcXVhqX5mjhO/zoT7/OlyRR6EIm9JJ+QJbonglH1fKMv/XRuswnPykygIWqONZpP
0kHB6GuI9zpOdbP6XZ2m9HNEUMLZBIcGpQadbRAxOoNNJmx4JFqLees2BNt2aFD0Gq7TIwLM9TxU
vYyoVI1jfs8ZdSqs8rFXnWHw8vU/2TuT7biRLcv+S80RCzCDwYCp92xFUg2bCZZIkeg7Q4+vzw3F
y5USQyWtqFEN8uUkX7yQ4A4HzK7de84+BC3vejMLzdQyYkf0l6VYbukBRTdl4QxP2ajjZ5Qhkb7z
Qa499F6iIYt3KwcDR6tPoqlFkMoGDeTo8M9FteyHJoPnM3REo5J65dQvbdOS5zwir3twamaEG6FH
2AhVVzKyYoKKUQTuOx0zXcGWs1Mru7YWe3A3kJFQsOTTUtyV0o8vQ8g6YhsEMMo30m/p5Kd+Nj8N
aQINKSfZj2RxqZDt12HOW5ZzxXzvhKb+hvbQVhvGFkggSuoul9jivvpsMPdycJF+sDO2F3/r3TX3
NW5jzYCh8W6FkUi8qlzje+HDUNICjjK3dh8qcTGHwKo2oBsRFsJ85/m3a0TE5FHLCe2HW6jHtrUS
mq9ecTMTMFntZsh1TP3bCKdYktrMqCF1FgIy0drQWKppeIA6UQFU5/17mXiA7mQqHmDb8GtlXT9e
w8+ZX/0h4UnqG6hRW+xnVb4LstDfg+UogUvWNtO5DHiVtWvCyf1iWDKfTGihA1G9XHNDLW2Ks8AL
y69JMUcUtZ4MeaIihnIHQBwQxmQoS84TNMgKYnBnRHttLuerigMbX9O1xg/8ueIzfT/+BYdudrGu
aSS8R1Es3xaHR2UKJknJXnlts5sSstA2ZY6JcU8EIlbxReX5XrjVeBfxBbIDALBl62Ne2nkmFxnd
wqihHeAhmkVnW6XTAZmhqrfl7Gf+cWjV2kBPqeZpsQ/ehfSc8dGBeUbLGiVbscHhTaHPGV6wmOVV
dqNCx3JPwqZrg1PI9oHuIEKme2yK8w6PWLVBkWhqrHpYgacV1rEFnaneOJijImvOZmZjcj84sM03
tCTsgPF6o27MUFTJJlxM8uLytHIMFD0AiDzGT4TWupcDKqaRg3DcB/FjXkdkjE+lil4TZ1buPlLp
cOPmRTrsohTVDAbBbvrYey4ECHTnzbwviOlzTxna72kjpypIOPtAd99mztC+IJJh0BfbvSx2Mq9Z
fFtQE6egRDhF8lyZNLtaG/e+dEuUyq3Www6Xov3ahxBAN7PD2GJD2NlJ+jPoUYqggpQo8rJP1iKa
s8wtkVo2jhdfDiZWjCpC92LuVf7JxqX0bDXKPDn+lLcbVMlRy8Gwi65U4bfXCHFqeQzAbg37yk8a
SYxmnAC/MXny2dK1/TxWyXTnOiOCRXZ3KztWbZfcFLBPoAnjEHlBlOjcRzGaZMY0VpjiI0d6sOJR
TYb9EXizzdq2z3tfksZNr+25HPPxtjJEkruFcW7YFvR1Wxt73FoTWZ2W1i9ANSDhgawaxHb08EGc
UEcBVxphf5Itz7yYC6gSz4gu209hW8R3QaGm+WBQrX+jQy+wNNa55+xQ5C5su5r1iykKZwwrkfSn
I6I0IkzwKyzKiM6ftp0Tm7OOh++54W50W6zKqAIHqZeTFokHiT8ycI6CVn2YnDKBXtO39kmVDm8k
XcXmYzRo/TVpmpZ+6DKMV7XrQfSwXNEBkQKEe8be2x4LvGDl1k7S5Z5n0/laQfuwINY5bCBpj1Hn
KBkyzXu7hL668eu0e1zmLMpW8TkrQGKQBW7KwJ0+aLdzi8tqVhiejJhTSLFN0DzSaeI11UuV386+
77/FtL+uezYKniPevghHXJQ8iW59P1JX9h6EnYixqvZkeY8/Inny0jZmYR+UdXLrCIKbLMJ2BzkB
q9OUrNQaOxjYHchl8D5HY+t2W7vUPTILcEQQ+szU1wc996LYpOnM9xqpJgOEmpG5nI3EVFtYcpXX
tp5NU23XdezK+6FDuIcoZbSHWw6YVXbrNC4aG5rrTSbxByr3VuhmHEFWtfx2cLpaMAQkOsxbVngS
VrOIgeZiIfr1jcMujT8bpcwQJ3S9beFDfB7k6J2ZmHVrnbA6ct+NCVrTSIjq2PuttC6mGVAT3Rxt
MahvVjq2o7X5RDg9ceMpfwSlNPzumw4VXQz6hj4XEOop208QWdrNjCQQhES/slxcJ5ueS2sUHrNQ
YZ+nVtOkqLqyIkF/1MfyAwLIRrKRWOJWtKKLaMeDYtq0k07FTSc8aqKW8S2940X4YP9sPQC8g91I
hI/tudfgiUh7mKeWwq5Hw5NfQxmavjJ/I+1NsS/mu8ySOt6lqT+gqnRDKsi4Y9zldrJDd+oCxGST
Xz9zP0d+w4M1kB8aLd1wjsCx/YZeFLWn8io6AqilMSDAcWDDiVqDUtcENiI/Ui0QZ8OYVW+oNeyz
Mc8tXJyAu5kdxKpubhe6Pu1VNzDa3oMVkcEhU/ZAt7WIsSzSMRyyXT54ro3vzJPPenRavRfAuNx9
mDMYQWSp2pQ2WEeWL9EmgsnJPGS8GITao8ZIuvKclMbJMoSG2l0BCjqEhYHUf3BPIdqDEE0iHHTi
fWW0FLuKmsJDZkP5vyHdD0/uLrCj0nsmYBC+GS4+n+1giAgPxc7mWnyuMK8fyJKOnP1sQ1n7ghBy
qr8mQNgatAkw7W9q4cITs1FMAfcgayB7/X5Q+1ctif9ro+GndsRvGxf/P7YkfusHO8Zfy68/usF8
/vX/tCT+AmwLiYLug804XNkgAf4D3JF/CSoHB/TtCpUAWfE/PQnH+cvRSNNt/gNmSSr+1H+aEi6c
Co6mNvZJ/jZIPv8KuIN/jPPs/5jBwNlJhw2Evw1PGDBd9a4rwUox5HHwNa4rmqJxbbvzOpwR29SR
iYUzRFiXUJ5svCPw8EJYFfaqJEP6EwF0quqzIpZMl7tGI3ni9ZePIqOQO5kYBMy5s5jUwuqCPIa3
F53armNTljdh0ajhvKXfCiWTU9vk0PFM0vKiTacJ5Uw0M+IhbjobLkLST5Jd7fUdyPuK0XIf1Pxt
skyR1OTkJA7naHF5ufkn3Sc2Zuc2Bg9IHndnv7I+1eiP5q53tmEzxekxmLoGSI3sKU5IO+suaCLU
2WmB6Ka+5qg37eulWUR98oNhtUdFdVEDaZR9tU2FM7z5xtbNHlHRYJ8xQWnlqQ+5MTtdSToU6IK8
jGasGx+rIM4ZCwfGPdaa1vDeX3SHtAmMYXti9yo54edUacAmeo6QHHm9S5hHDN4V+rDX0imtC6VK
D3091TKamyBtgN7aC2PJFl3uZmkdJLkeXmO24CGoTiprJhIM+rh5WhAJfLVT4kS3ZJN7xyi0gn6D
Kqm4C5Zx4dxM+WyBf3AzJO5O+upGRVRh+K2TK+rZ4lbrugfGszDAIf1ZxeZyWiKrOUTlHL5yWGCw
kLce092QMCr+Nt/Gxj7ahudG5Fod4wrRAemvoTlanpM5hzIMwmbvdW737KYux8i6SvVH20kR2NqJ
WKkg0UTbOajEUOwXlLHhaZgDpEiyQHmr3LZEOhC55rkrsBPi9ypqBAuBlT3OS1U81dqKBxhA5OKw
tM1yO1gTJ6fSjpm4UBax7pXsHIeS0KCzcErHeYcZnqlykpXWB6HMgnSJep11lCeLGPYoERQRcRKf
ZWgGwfENPR81tVrunhNbaCEbkE5oQukUM2XJSrbMyO/jm2UJ0mdJO7o9i1xHvw5+wFh0VqJ7xslc
PhjpYbOzGHEUu9GOQ/bluBkvaqKBngvoRez4lG63duKnemvNKnntvdq7RtsX5fvMKSacH4WL8mIe
fAODzeBGsDoNHWmYNYRChExTtpVy1J81EdfYyWDAoIfJ/K66gKfq3OdK59e4q5dqA6WPcS2pLIyp
SVLKPtamRWgJk7VCmd+HFx5ayGfIKIQvRdSsDxgDR2/nd968cCBHBYxgxcg3mx2H0ZUd656mA2lX
CKyIrd0QdNvHx9FOzLckQDmPW8pQpbQzGoEt2spOE1jURvXG8frozeB2Y5iFDaRjllrwgyZ221yG
BIjZx0gGS3wGKyTMtm1ThfwkUTDMHFdFoI44KMzHpaKxS/nQCoTkg2sDDOs86jY3I5qFeX/yDRMK
+G7jIlU7GCJOcjKI3BHHWwU0fxxC69xxx/ItjBL0V1ZWim+hRvaBiFKPb1on41vc2C093Myqxh1M
kzDZ9qXvPGAh0A+qxya3zsX8L4YqWO2hAeRPrkqrG68y+FIXpOpvJGiK5BAuIvg6IxMApUqdhriR
9uqVF4XR65oPA4yvFtwXj0cyB2WB46lAFrnse0QVm9DiZzmDS81iU5iakewIx/FpsRBk1vQ15y/Q
PPwHM+f2QGSUgYaK6iTdtgtqNR3paJRbkAhxcsyDaSpOZVF75q6Twpsf8yHM8NxCEzpj1UDjqsh7
8baqqigsGf/oewToRAVL3dv6gELTf8tacLP0QpADoLtY5BUBItaAqjMJnh0x+iXshXhGPmFG88Gp
A0TOJkjLAxJflFt8PrnhcYxZ0+BTILtb6P2xu1jdDak2kdxqZG8QUFTHMDTrp7nc2Srzp1Nrhpro
A+x4n1Q1IZEYuib6gL52xNA3heautPIZWrVp1ILa3EIEvyCvvK3TcgrAsykhtnG3NAxeVctwOqE9
jCOkzOF4haMogAmAXvuU+joL0MS2GeeTdnWRqBALGb97ddl7PkRe0xXNNzYDTRSyo6KCu5VCmVWY
OVrGhKVaDspxsX7QlIBrRIOefmU1m5j5rVWhqhKSIJFN7rSpfhA+IVHPdNut7mom7Dk+i3g+xzPY
jAuvW8XUbZs1cDB3bdm4X5rQQqHZp0DgLkZ3Hu61mGS/jQc79w+Z48Rg3O06ffFGUEvOBohpVF8O
ACGdL1NWpGI70XVQmy6P5XKLtCm1V66l2+wICOnul3SeRoSOFaezjRcoa9po0uiZUNKkuoyyhmVZ
yih+SosYWkTu1OI26sb5bWJqh4khptwPoVs1xRNNCQKCOE311yXhbNnDxMeSn3KkrBlPha0kPtmp
n/dV5MvXpp7UBl2Hd0y8Kb31Fr3AvBsV6nXetcvivuwkoioo8P2nVs8sKpJHIrk0rLk1U/EGlFII
dYQEe2eZ3sJc8tHddFzgacuQCho3iB+c+eCxaJOXYXxf2VH+3KLjs2HkI+KbyxvTMY09gec3H8O4
qa1LlAPrkhf65UNDP35BHzNEBJ7unLDtx7dULPMjfFH1rYgKLDxj43qXEX05e1OU4P24qAmdv0kf
/1t1/x/h/pYL9zmCA/dT3f39D/xdeEv1F8WzWIltklRzX1GS/114i+AvnDnwLT2ShOlfUPH+N4Th
LwxBtoZKQhAENa1gOPTfs0DnL6puJoVYVIB3uRCr/s0sEC3tT3W379g+HE7bgdHj+ygZvufu/sBb
GjEMtAwr75pGL+UZBDwfFdDcxxjsWOGv5sh8bLyx5OxasVdu6lqJK1XJgKoNFOKjNWozkTQwwu01
jpckx458HlSOswPt0NIBbMk8dXhpW2DpKHkUSSU78g3HBzuv1Hw2+ilLox9heNp0QRJ+gpEzTHtB
HiVWcmZKbE4FeooIoWNz2bgQY8IjLtGO7kbmLEN4GywLKk/YTWPZOgeJfg3/RuYJKt44rGvsKVVO
fNlH7CBxfkGNLsld8Chd4LxAmN9CqC3Yjfo0+WjcyDNHyseZAMNxgORP9lQV76dswbIeJV0Tb+2h
oMOYYNh/GHuEMRvCmewe6jkQd8SdYfpm98J9aAA7X2cE5Uj+p5BNBwonMo6u7YW3Ib7NR2pToWg9
2K5gE5iN5wHj9nSEftceoWAWbW2fgrkoh2NIHuJLqifMkSQ7smuNYZc7h2G05RO99OZzDZwMDXtU
mQM7VaNZuoTAyOHWOAFsl/vR+G0dXIC91OJoclpXj/QXsxcVkh+0yzlqtPfJOI7Bo7Ct+jGdMLfR
OZFC7OZ4yOkhUI/sp65Q92XSLV81zS1rBTvMAucifd+t7Y4T9Jka5zXhCClwPdGlyDjKJdxkhczQ
kzhr2nBFWYINr2EL8UVTBUhrgvbDyMjc7AxPPcGK1sSEpHBnoDZ+h361AZ+dnaScUK0MjdPhvo4d
EMN0keiV68gPLfq8qNEZFhJM8T09sz8QKFKprVVaXrgjnJRpjadcpPCymW3sDwhwkL+U0Ek22VSN
wd5BkEoXbm7jV6coGXXBRaBrypGV+eWICyaFdmDBPg0Yy6798tG/NkLgKxsDnGAczoglvCqp0p5x
7js3U9znxTGfrOSb33ajAAoGin0/tN7wCbu7uBs7TUbmTrI/sXFm4GD9duv3oczgf+RZEz7SzAzy
twi7Bjp+hCoLsRBJxNOBIZoUB0Z0ygNEwBueXVl55r9Q+I9609uT2x5JbKVM8Z1h/pDLRXr7aJmN
urI6lgOESf3wsDoSr4KqcOqjzcwvOnDYS9ReFxY93VK7xj6MyZyc44ecvs1euopOqa3El0gnKSwF
Xcf5CYm8o84W/GNHSQf2mYPYqmhMxm5LkimCzEADJLE8gp5pm1ttdtFpjDj7ubcm5CgI0OgBBnCN
FjVds3F6UBqzOj25eWbY8P1o+TTSN9UoqEXwRs8ou+YEt8xX2vKbFv2M8D52Ihkf7SE2LF1NwM5t
RBx/IeJDhxhFdOHSjyfammqdtMaYZIwtJl4ckWXaNHfVKHFTIGPy1D71y/qRPinen7YZ5GNMgNZ9
U0hbbklUk6td36MR5oe2dzN6nBY3CkXAjvQLlP1toLLPURC64XVapw29zcDk54RH+fVxIf9qIhWS
wQUuBSSgtNzjIjs6XTe/1ZUsEbITnNUPMGxkxpgZds1Y3HGO4UwOG3b8GvZ59UHn2NIwAcYLsvEl
xufkd31xlfZ4xGiMtCx5Egvgh6hD9gSoxB6bgwpK6W5VaIAUAyHHHhaWCaiptRBvb13Ya9beJBSF
mwUBAZRBx3doYY9tkZ4c2+XvKbrMDE8TQ2nE4wMsuXTDeWN8xnHodgevi6cX/F/jA44b/Uwz3rnz
ytg/yDa3830wmaW9qVRNNOe2lSY6VVSaJbbdJHhR9liqXaWXbDz3u5FGOUQYLHwx5yNSZcOhBlNP
0XxyAqzTe6LLuR3TlBrcD7DfvT3TqOWp04ScQiyPxbLtiVosd8JbWsaVgdD9fpphZx1EC5R4VWk2
zXpGCRcc2VZ3QY6v48DisMcvdbB2e0kE9c+RpVIFK2UA5XmBQ/LM//Yn/yboOvZvK6UjKsXXnyql
73/g70rJ0n95MEkJinTg1SF6WTUx/+lROlRR30VLzKappdbu5X9qJUf85Wn+dZt6CfWUEghl/lMr
6bXnyT/lP2iQ+F/+VTTXe6Qex17+Is9Gls1nk/9ARqIbj5hJxlcWp8evUz6QvpP4/vCaktNOkFZS
uDeKFEbmKMYO+z0Sq6G6SOjiPCu/L2bE2C0clt9Lktau6I9d0/UzIbF0BVIugfrpncKqwNJmiym/
WuYZ+EVuqceamibYeW6YPRF3MH4Oxjx4QMPDY/77S/9cOFJ6rpcmRI17QctY6bWh+0PhmI/CCged
XpENasFuKNUlyhoENNB8blA2xs///nJ0m7XtCaHYzWlS/3g51OLSJ8LsynfzlL5HbIqXtEnKp9Cv
SACjT/ft99d7349ev96P1+OJ++l6qeWZnus5YmF4ldn1mde09tEn4Hv/+yv9rF37+0bynWh5U+rB
h3wnK4tZjHHurjt42RF+mxUrr2r4A5rvVw+K8KhmaFX6iMjfXYQ0lKBnlH9V4f89zpDF3wx5M5cU
/zl0pa55RmE97mAdiD98u1V59/4JRem+6ne0w5zh3X0EcGCXZRRfRQLi9bYuXXmQhHvf+Yvy78qp
Hy6mPBiQx3vWXcg0Tm/+H+5uwEbFEUfxnrx7QwJtZiZoXD+r7H1tkvEIDN/8+3fBAdqg+KJcxffe
DS8yzNJk4cZXiZ+ol96eraNjL+ntlGXxlahNd/P77/Qdzv3upoIcloBruZxgcPPzw4kLL1NCRVfp
ZKoLM9XWQ5WI5KayZXjrE4j0yLmhPc4eYhW7z+z2AJEImx677Xz4/Uf5xWvC67j+H48wR8h3P+9Q
DrxHYXTVwbvFeJS7SOxb+gtBNfzhHv/iShyVtR/YK1mSNefn79wb2qBFqC8Hpr8PFPvpmQkW70BY
9Z+4oN9fhne3V3LUsIXD8dqFnvjzpQoOHKFO5WWC0flTx6180iBnnusgW/rzEb7dFx3G6ZptU2Rf
Q6vHYD+n9fj0+1v7izfHZb/hm/ou8zX57taS94Jqw3MuRd3PuFJpLm3RhGITRha5L+jBXs1OVHxZ
5hxTDXk2/w77vK7v9CAY+7GvKP7/9ff4YX0v8BjpQcrLKsr8k5iD7pDlsUb/M5tD6JTR2e+/7a9u
Oi0xST3FJNJmm/35en3gxmy84tJ1cI6ijMhUQe4OfIINTcb+YRzkhMHU7++JXHZOVljKe7Iw+z8s
F7+66T9+indPGQt9qPtaXJqpqz8I4squ0ZQCAEiFd0ttaN/ioRuOcxXUxw5Zxen3N+EXW4HrQOP3
0IyziryPE/bKLCb3zrnspmI5zzqhTs4QYVD+/VV+8Sa5fw9umUL+Pe/98ZftMLvYde1cWqHd7UM1
iGMXF/a2dcru/PdXeg///f4QMTWWIL7E98Huzz+qjpbBUoNzCagtxT0ez9gVNKOwgyUHH2MkOdtX
qATwCIlZ4EglIEoh/oD9Uqjmk4bfcq3cRgImGFE5Mh7z5z/cjPVdfveuk4JAR02iVGA+/u6x88sW
FJ2aLtE7zZejaV0aAUF+w4nSO9Iwmu4WwJKvYaXrPz3w69/885WZeLuSoTwbIxjid1fGgmUNjeVd
WHOSfQjzJCVAxCW7c/Dao63yEYfkTOhrqplcl8l8y2cozhjEVgftGbT0DEjHP1QJv3gJaQg6lM30
JSUl5buVT079CGtKXeCLzmEgZf1VVAAWTIoanKiOozujdX8KHJzGizM6h6RXw5c/PDNrJffuvqBq
FS7JBCukm6r9p4UnjekIVaW+QPjUXtE015ciCsNr1a7tL6XLO8ut3eOUpuJ8grfBSEmWzLWIuPnD
B/nne/L9TgQerVvQfmsT+Mf3BDmAHJzevQiLNv0Weqre4Vc+c1Co7/phhn45F1N3jDrTnGRjJ281
CtMHlxxAmgxyOYttz8OF7pprf5zdP71Zv3h6BBvUelJa8fzvHQ9OIgpuoLxQAq0bBrlYESExu2ei
n/qrpvga2kvOrJ+oUncaQqQ4AKUiNJIXYdXFDeFaxFj+4X6tG9K7H06s4H6PTRNBh353vyK3I/th
ti8k4BeI1fDKbpakNbu6o/aI6jq/myE+bvu+/RoLzH4+rBCgMtV8C4MUoO8fPs56uX9+HMXJkJ+R
+vOdg6IeWzI9tbzAYRgdgQx5zsZM2ID7iQjCBVbiJ9edq7tpQILl1uW1Jdlrfv8Z/rm4OCx7ag0+
WVfA9+keNMtc3Y7iwh46fUgSIu19pweu2DUSBNfsmTP0W4/EPbh/2Ei+Lx7/+PJc09fUvut59edn
Nynd3s61c5GCbToxwUuOCO31Qavcvs1N4Dw5k29egyJmQc7sJDybgvxMp767EdyeXVEE3R/Wln/e
C2RC3IcAyxFl6/ulJS8tJqFLCgisWr7aBngMQyrUyl4WufDhmOQzgabEO3mh6Xe//x3+ua8yLUEP
JyS3wkFk9PPdsOLRzRCuXGBESu+6MZ6PzFaz599fxPnlVZijQHwHZk3Uzc9XUYAeRbPEF4ueq+vZ
aweG4kB6BjMkfD/tHnIeh2OaAzcMswk6sKpJ2NKxXLk4cnmsOtdNNyVayv3vP9kvbj1bjc0oKVC4
yIJ3D0MeIu81fDDujjhNlVNcE2nJ6H8SNOFLPW3mtSPHS/uHpXy9rT8/hF4gqF8FF/fYU97d9qzD
4FAWFgz/zM93U+XDKajHoSwRBCPx2eVjiNRWjNH0p1Pf92Pd+0v7SNM0NTwb7Puv3AGzdYmHheOg
qkvZoEssRlzYKiVwi2DfbedhGi6W6TYaGu9iHI06KGtuD9YqyK4tk90YzFZbJuzdR5rHH5gsLLeL
o8wV1ltCO4boxdj9p35M5fmchgBOUBQTVdNae4//+odawfvHjdQ2WzL74SrhY3n9+ckiljRnTcWu
3azvR26Mv1viUB6NaoJqL5Ft3/7+ifnno7xe0OeR4QDi46r7+YI8LoUAwHA+aYxYESmvh4wR+x82
2F98K95Kew0MUOsJ591FEHbXi5Wqc+xP4c1A5k24aUoM3bPj5POGCbn18fff6p8bOqNUXJlIGfEh
ed81iD8cafB+GaoOA+e1SXZBOw37PHa8g6VK8YevRqny7iejR0XJS7uQ340vKN+9c00JOTrNPbS5
GU1yJNkrozCyy3u79OYSVNOgUNWExXIvalYuhGSWEXtMREMJ8zr0rqABUvIqC2mfPWaLOMG4NfF2
wVXU73tCiz+QFptgyCh97wjfB9Jt0c7Vt75aildrQrD0cXZFtmzdvkbZAa5bfhlNjttedsEL/qU5
hjEd11+dydUY5YQH4Z0YcUXoeejnL6buNfiSMO7HDUmM6XXNz9Vz5u3a4CBQrIMwmwq1R1VmgYqA
QfsCiHG5hE47trvSl4bs+qq18SxP2NA2Y51nN+gGfbgLtexfePnNW5NDL4GShsUvgXZpNj34vLe2
xrq3i5EbvuKeSu84odpv8AHELXn3+Bkg8ulxnbg6z2Xn5ABHsmVBg0H76itAJTKzB8sOn8CB4rSo
yjyXjCPtlFhQN7vt8xyGrkbW8okmgIihuOQ43VNC3KcLsgsrxNrgRgnzFRPhjVGIYnHCrMHNq0DL
d3VfnaV9UG4FSp5Xw+Hnc4dOCKLL5AU8wfXsDHtd5mBxcUal8EVicy/6HiZU4HQMZNI4amDfgQ8n
1RudN+khXQqRXHgmIbAWH9Yb821zbg+592DKrBshYkcV43H0WXjX2yWATJ3Ms9o4XQSckPDw8aKy
EHfverq97baz82HZIqBqdtrymKEIVa4D/RLFPpwFtkLIMf54akkrASTaxLG1q2RSENLeqPBDYQby
WVY6KEx0KxE3blhY8RFj2XjepQbdLfyuJtp6eD2YntaGz4MaLYcc5EUQLeMsq6cDo2UfKZP02nQD
xLM8xhYTSoXmzN2WJTMb0pKTCRJJXg5feBksMl5sNWOvUqbt9tK485lsZfFIWSVqgt2b8LkHV8cP
U0ZWvymSOTvrhTZfWBoZPUfzJD8VpRPjBW1g1BNvIL95JbvthmAS984AcgD31lVQCYtlxpvIw7ms
/apSZTyjs/o44gJ79GMw1vse2GO6JY5pvMh95q/4+jk1b0yHE/AUDSZIzpM4wCYVZykGP+J0FtgQ
jDb1Bgvc/FJ7Ca7bBjIndFT0TsdkzHJrU+sFWHYOXpM8nGqBWeYwRMc8yyPUX7gEkSdHEo8p0ANR
NQh3qgm0AXNbjF+hQRvLNhakxbbWvpczeS/6ftfMHZQtQtXgCJVRNjx76aAJNQK5/6QXJTt+Lpnb
BxSP0aU72gviY89GZ6m68DEMigyIFFaqDzUl4cqwLxwPe1rsXsqcgO0dE7qoOXMqEiImM3vYABSa
0P0ykzQDn680FwiXiZuv+JGHPdK18BkGUFrvZWb7Gak/baV2Y1NY3UlUdfcY+oBKP+guGu/UBGp4
24QIvDaSG0kkhPTDL2WdJbgos9XP1UFV93e5m7DchGPfZDvTSAqofPGZ1iW1bxe7LoFERa1lV3LD
eF3DeYM/81KTrunu8yX0NdQFXfhE1ddr2BwiNsacuUPJv6SsPG5Y+89R4wIvm2mNvyw6E+eF3fif
ZOpmmOJ4Iu1NlWUWQFP0kgadpje0DIMjQP5OX7cfPTykZpcb2gRoWf1U0ixDTLnPm34VVtZrmZ0k
ov+c9DBlts7I7Jmed0pd0jvlfL0U1vIZ+yeLTzSI4gQafPE51Y3Wm05cNWMO9hICu9Rk3abhxPHK
mym0tyDB3GWTiXa46meLzPemrqpbT7ZAuPQUjPe2M4yPShhxxZ1SgjRvP/3MDzDcRfihPyJfsOTW
R2Qyb4uotKs92d3EH/oebo1NKKc22EyBE5cHESX6Y8CZFh1jxSyBWW4qLj2plscAASZiQjJiYasM
GLY3GfxpG9T2Cj2rkrEhV3LwcZPMLjvLFuK5/Kb8MbmSKZTY7cw3rE/KWuKPwpX1fZss4nmwq+ll
0kUPBSrGlqn7kIUoNcEXCwPlNbhXnLERQg1vjxfA6zFoRdink2Lowm2OjbE+dMlo39rYagC75qgV
kLZOytuamjz3TRK1DkFkvLE3lS86NsAuH0/w6NJ74Q7OKw3Z8CZnmIYPAZTSXRWyoG2bZdFM16i0
L/OUXw7Z85LoI8V97W8GuLd4N30VRrvFtpu30aZGxPcW4+MagVele5S+HlpvtNqYFHkoq13dm6w6
b5UaH4KxRYMwJIPOz2z6QQ9o6rNhx3vVd2ezcjxzMfux9Wm2tNpbTS/jI9FOKDhzpN7BRpRl/hkL
JZBzKAgwoK1m5cIXdYSsZbI7B+a79vstKYIpD30/O8SpKNr2qTXVpAfOaLO2Co09IkwrNNnGJZ7j
dWJwU6IjZd/dgsc3GIMMqQNn9ZSV50tKOeGw4H1IRkYrrwp1+slhx+lRvNtlfz6h5QUAlciq2bpO
5X8AkoNiBjQAS7rMavnkWpCRdpREaBibEuv6Lku94TEjwuZshKO7iuklzuxpcCxwzQVhJLMQ2Tef
adm8xQxC8rcPQhsejwvfdlvKor/jzL2k5KTI3NrWvSpeEN1M48HVWAKvxlnN8izKA+9UNjnDfear
rmRBy9VLjM73ulu8+mWEaNZsoBRmt26hrWckb9FAQ6V0C6DtNZ7/rg/oATlujqkPxnLDggNIB0r/
dA0WPGKmRdXOptB3K5MgjPCzL01un9ucSZbzMNSjdV9UilQ2O4yD/gyiIWENZQmgFIlCaLlXDusP
leHMseIGyNNANij5w3j3MDTEI4qjPh22CN7BtWO0s8Xmv9g7k+S8lTTLbiUsJjXCMzh6mGXl4G/Z
96JITWCURDr6xuFo11U7qI3VAaTIEPUipXzDLEuLSUhPJP4Gjft37z0XKGrIBZuTviOcy/R8TyNw
9+hVESuLvklqRmmIUvvcc9VT2wgqWaWP5eygfC/+mJjK++phKS6h47P4wWmRWF+dzh9uXcTCAB5f
Dh3ScZV320c+uNusoIFmo6YC855d8gluo4DV9Mad4U4RvJ9q4PW+FCyLAtt9io0kJlTjBfcz/K77
icHrgy1iYMpGWYc8RTnhCUWa2Dz2gR57l3LCvj7XZkr00Qdd8NGZsunVVYOud2Tk3IexjccHaufp
TmWYyf1vhnzUb3yzjq5j1JvhEBadju4aV0n8gi7dMqyzXBoXqKMg2SxbMit4ndJQHJbl9SWw/qaG
nYijGcK66m/9YYo/FTihdzqcncvActt9LXIdH1nRc0/BnERgybFN64p2gH6G5hlm0An4m08WBr9x
F48mkM6U2+8lrNj+YXZNCMep6bRYeoepuCXB6R+5yUA5Tafamfcy8hgERFbsgFWlZ+Y1ik1qJnM/
3mOjaahzkkE27MwBm9XW5vY5bNvEwMTopFMzEw7x6/AwF9qID4T/hdhbJghFFrpd+Cbapg62Izng
bFdUPV/fFBYaNmnmWPJQhzgggVRoB0dDN5cZ/a2Re1/mff6hjvmpQ8Yj3yHV0urnPk4NtXFavynO
g0hO81bpZBJbhqPu13SqUmrYxiJhcMx3svNEQIIj5dYJTWOQ5QEXPYOfviZxxQ07qDpqAwgvVAaI
Mwxjc/FgNgVOftItOenVnnH03vQi+bFOBnGJfDx/GrHBPToQms+CvINWXFvDRLpZBSTUe5hH3pj5
xFLruWH5M4Eq8xibUpXVtw99lYZH21CF2AKHItRqK8vY007TUMTFh3NLjRj1MXXiBhc8b501BAKg
A8iC7lgL0VVA1gBxo7qrZ9U/lA45Uwyc5owxfMj058Kp+ucpL6e7gpMqJw6tiaYYI5UKu7AptXfC
7ZVAdEvlTLaFQ9kAEyuwlIWMm/n2p1pR1I7n8avKNadD7LTj5Sx5M3sYUP2zLXtCzqmQ1leg6xln
9GjXh7qZCDWFto7uyexUpFjaKbtCkc7f/Dk1h12If/2pstw+3hsJlOutFFXpniUE3gbq6XHZnyg/
CwTbq6aFydrgYgNi0GSgUPKxYZhIdM3b2fWIlc3AgAgGIDbB+Zp0I+4KMmMZbacRPsmZ5rKd26Ty
lZGW32959np6l2sDfprCsnb0BzN6y0Vvnbr2BI2i5H70vIgSV6CxJlCChA723N+JqMWWNT5SJ0XK
N2+L60Dmndyq2YmHCzsw8vtIsgOGyBhQPmETzL2cMzMMKBwKyN72zQSKLevk51gtcWinrggahzGG
jk3rYAiGeJ13uDtLqjg9qzBuMPDOAEAku5odm5zhbc6U0R3UJMgFYQgZqHkvQ/+55G8up6Fp79o+
FzdQwjUjfwtcyoa4QfjUdtwkDnWrF6rfWOF/BWVWENOSnfGEX2nC6dkgeB8G2yzeMr80Hpo0oF1s
Bmeds1zCu71pXKxyLEIXRgwEYSARtk2h9tZPWavt4aJ2/cEo3PLMVSi0B+V2rJjJUsANK1iVLms+
h2V2W8Zuf6lqNx32XjXO4VZ3cfjJodCOipYiotvXJARyLRVoowWEQqVJaqr6ir7I2tiMXcKeshqN
6ZmgFfSDHLtcBQCQOjqKkJU6iNiSH9aBzf9ECv6OJPHD7OpPzY7b//t/9Ovfvv4vqjkS9fpjpHf9
we+GOesPB6oTEQEGWuiXoc3v/G6YC/4ACODwtIdBhkmLedc/HXMm0V28TQwScY05zIX/wzHn/IFS
a+Ovw7QbspSHDfbv//auXrf96c/v8F/hz4NnRmzYUxzGXwvpFIPI+zFimpN+yhvghUUk9cMYSfg9
2w6OEVkZ7ZtUa0+1Z6hnz0Th/NSxybPuWtlZkzo1ZSPosgMypdPg69gYGbjJuK7d6utQ2JB+Lscl
/TJTGQunYQ3FJOWo7ps1KkPMs7zprZ59HVcmplRyNUHsE7Hp17hNl7CyB42+xHDg7UnyYoJ0TrgG
dXjJhHbaNcDjrGGezIH4DFFKdA99N6f0mTWic3fzUDDGB72Z3dJoq07rJTA0S7Of9jECh73jQxHZ
9bTmi6o1a2StuSNZheIEK1Hxyf0WTCIER0opXgJLcSmYc+UzKaaZHOcnpzGWyOkScwrWxJMXal5v
RL8HqYos9lzApQC4mp3wsC/sRlBVM9itNUzVSvrifB104tHqIBNeJLW9LA4J/NrxXqAoBwdvzWk5
9Ep87BI2vOdTFjv13iTX9Jiv+a5KyAz2x7fcl3Tr4XRe82B428iGcQMmJ0ZhDJkxe82P1Q2ggm29
5srciokhd8Mlb4bxk+wZy3lyaN6aSRO1nS2W4yWrtqwiy11vi4awo4SU2YF/uSjWjBshY5wYa/LN
zplLbA1hk7Jes3H27DWUmGkTUqTBCujBd0aePNE4ms4XQmjS2drswAImTULK8ziMySG6zLeBqiqw
EhvfauL2mOJbyjbQX9Np4+su5TN3Bb/Y1HF3zZc+FPsqM2kRy0BJqU1jdpp5i1MKXMiiK59VkEMr
8ec68DZ+a7EfpEYtfCwphEs2QkQUkVFHYGyk4bO+6YYuiLaNxXcGr4y2xKMlOClgyrQGATfM7V8Z
5XHS5WEOcSRhmDDtFGvxZJPHOvLPHScrJTuaObyJ5DC/1OPQtluKyagtHqA2kOtLkmWzXjvjp8Cw
xjtBZPylrUcDFdKTSQJn1orkYehMVuz40yGv9rKPXlIRki32eDg8Jo22G3Ia0H22juR3NHXfPqVG
Ud6ySZVkIao2e00bi9byCoHlsxwT534aAsI5Q6/GEyK/Bv2VLcSJDag7+9gmeELw/Qf125CqkncG
JPGDEafFI//Sv6mJ6MZ7v+/0PV4Y+6Ign8lzSJDKZOBakrhmkA3bbqQAo9vVTE+fU5tQ52YWinos
5p8da3KgsW+isSjEsLm4t7g6LFgoTKm8DWw0/VGSZpi3bgvddK0P5PuYmvzKwE4HICDV7Zds9s3r
vIV9s5saxujbPp+9q2EkdnxQTWaarE6Igm87A00rQl1+QUxKcdKnoMc2jaNTaNVgaeD0tPTYT+yO
+S4wKkdbS6bTmeeX07M5tPqzPfpsRGyMBlezo3uKc4IZg6KZMYln/2kWH2aR1sCq3DIPTqVU+iIz
DPNzHsJo4bHs+xBizaq45aAOZc+qZOvlVsK/tthSfKTJgvCIFLo5b2vf+1xNzYIwafg5OF/x9NgC
cbpqm6i+Z+OyOAMmv/wge1PfEdu2z0eKT8n+W2TnKz/Bb+UTsHxKioGgTSmnsjmrQTK1h6Jt3ec8
1X56Sio/Yh5rRMUtjQhgwSxZTKASmqDBtdKYzaUfenUFah/MckMDS0X5ddHdF8yDh53FE/G+K+tl
v+nq4pz3TdM91HMGYhyKISfyNWz+IG1Ucen6BUq6CsrHxoCQtC3afjB3MKPNYd9Lyuf3rkiTC9LA
DBA9UDK0s3oVfVl2ZYLbgaMnPxs2szr2MbHvw5831JdMFSkw7843CBGoNH8di9gdN96MDYW5IPfS
OZl6BNNuuLElo174jLzqjeVVtNyNcRx/sfyRIcuQgYxDrpjgqXhdI2q41Z1n7SxGP/7ephThaLWR
AncM+5/ZrrKyNwvGxLOdGsCtIMBSFCOlucCZ4YI+EAf0vQ2og87fgIKxLhngN/02D+AMb1KWAh90
Ftn0TyxTb6YK9tcwqgbF/q+Mn6TMGZCP5jBuI6dqH/NlgE7dFFM7KxsJqafLiL0YGkYz1jJ4H3J3
8o/CqRjKd98G9InXPap1bJ/OPkt/jXzt8FUz2dfrjH8d9zvr6J8yHmSAgk1+tU0E8b99ukoF/H8X
NFDg15LhxSInlG0xnFU0e8XHdNEbcNgiPUQOMMaNsygS5SpOtKtQoVbRIjPM4USvUkZoc0vfdIXJ
Dt+wS+QOt+ZpOLqqm7d6FUSGICArw8QQvoHHtp7RRECst1ylFJh7yCp6zIGLMIfHBj0vyovfKnWW
L2oMgzfGJ6Wgv/GkXmUb2wE2tg9WOacwByoJM0/P4zFYZR8d+E572a2iUBnW9gcaR4zXFgvcw+DZ
MK3nMOed0RiBvsStCUmDXwg4UEDwtc8RtHz2/as2VUJBfCiKnothnAqXj2pVs4Y6RtnqFpGLemf0
rtK23JdoVcHYzKOIVVNmfUYcQifDyoZmxmdu3UZOI96YdqR3Qif+q1p1tqKNsrela05BbVqUuHoR
5WrRqTd/EeqCVbMbai+96Vclj0UNob55TlH4ukJTzhi37XwhWyv7guqOGtjbrbsXq0YYpYUKDyQR
pg4kIDKiho0AEEMEnD79IjQ6vmHT0L3qj9aqRQaLLNlCpIt3wyJWkrbOLuCX2o88+/z0nPOfTi9Z
0HwRy1rXtB1RjHoedoHTHRU06dshCOevoVDs8+uQEURS5h51JoTc0ANVW26RJdB3fLd1XmvYKPQz
2PF4LZyarnGXux9q27QMTr20pCYpFhOSAdxx8153gVuddTH4gGNlaH2emKZ0d+4EtRlhnqqPhHPI
5l4jxVXKHO0SIJbHHbfwEYQKT8zWJukDwTMhHppmS5RLP1P4E5yrKu0/JDXNNORmy/RYFvPQUZps
ZyxGe7++UcQB5x23Pfgk/Hk4J0vaPTOLDBrumtSCWawsfNZa0PI33hAGFdxVHppHiU3jYzHAa8SY
3RkX6WgZ6MJwc15UyJs6U6WgozQz7RdfK3UnyzGydr12IPO3ZhvcN+5E6jSurFZBSDBij+tKQd6Q
Y00lgW+47jl68PBBKCd8C6dyqSJMMNTt7REP4dFxup7GTaZAn1yqm/PNrA1Y1nWkrTNfBMOznCay
e41Zlw8Nd5t7V2smLQHFPszp8nHa5wORwNww93QzgPaYPMM7NbWVv9q1TB+6LKJkmRpQ4+O41JJS
qBOe479hqk1O1kDcJXbL9lZ6g4kUMA9nEr4ob6WTxbkYU5/1pAyM17T2WCHUsHHCXRYoN8KrmtNV
IJ1EUdaeTbBZ8ItKaPsCzZCxXXdXyBjkJTLEfBEMSpJQnSOSpXHaQ04Lu9mE4unRc3Zoi0Yd7LjR
3sFtq9rd1KmV3SiUdLkRQ9n7G6x8LPrDJhn1JuupnNsW1Ct336wJf2lP/d8NeyWsX+6Wz1/Lxaz4
Wurkewxt+fffNsmO+GPZyTrhsv1ky7a4TL7tkW2b/4IzbsFiCSLuy+70e6iMtBm+JRePED+HCX5J
G/0jgL+Ar/Dt8vem8BxsXuFf2SP/ZNQj/+9irncDF++VgDH4swkmYiZOxlt8dscyEtYTKeKR9YQd
a40gNOZUMoURsMhTo+/S13CabB/yXDkaF1FlRLQUO8FshEfTd6HSbbNI6On5h8HDzTfP1Ltd/Dsj
y7cXGJAAIHtBGgDz0fs9vCX9qo6y7usYQ3nc2wbUY3ZPiPZbAbzQP/76aO+NR1jncNJQB00WSMCV
JVDy/mj9PCp2OVmKPifkzgFw/IjSVP8le9O3ozATMV0TCI2N+/r9UeJ4ythQlOkGwBefGoWhp3np
97/Bn7+ffnw/ypIfsXDiAqRd/LI/2I0Cswole0v8ZKJID309mFeU43YnpefK8yymyJQU8qvTyuk3
b++9z+n7gW18lricGPMEP9nFmibsW+pLUpaVMj9OPLxOMaZlB0Grxre7ybuZz49nx3ub0/dDEXly
sHQKvLY/fZJzSfS5ga62YZldbjvN2DSemxeC8m+mXXwPzv6nR/vTGwsYTFmLO90j1A5B8v0nypM8
F6kp6LCZ5Eft0N0aOO3rxEP1N29redn/tA/ytshUcQjHp7dG2Li/3x8oRS9RThNDwRXCACifFPvS
GZw9z9Zh65KjOg9VNP3GIfuncx8In/nNLkwugBPz/UEjp2cKn7Mxx6eGiWEe6u4NiQ/I5l+8xpbj
YIgmdLD0ySyR3R/Pyx43Fk99jsP8vHpyIxwm1G+mv7PD/unU4DA419b/LaGCnw4D3nOytAW10lli
OmzJc7YovXNMZPZQU3eYQ3rLU+e4FEs1jTrhdDnJvP50NqvLKQQvLFR1ZXvzzV9/95AOLaBKWBsR
hn9696SqqhjqGTx1tzwVLuOerCcP/uuj/IszFesrblvOJDKyP4c7SP9ROerwGReDoivGFBWTQreF
nQSCmTXRb77Sf/VZEwPAIOovj5Of3YZOGGVGkFJ6Y6TSOAxO8EnQ9NcG7hmGLPmbe/S/PtjiJ/Zt
K+Advv8EWfYILLEcbHCKkmp4U9+KpGINDUHV2kdW0/zuVPrz5bjYeMll8aBcsiE/HTFyifwPgsux
x5F0lcb0nIngLKyGYZvZHnzAo6GfkhCQLUXtc1RTVgpiwe9ZX6M3wXKWvNqpTB9jg83fr7/pP1+1
uMrJOLH/Zt4pwp9uttjkSFkF7Oc6BtcbXpK5tWzi3r8+yp/PJ47CVpA4DE8tJKH3n7lAwA84Epx6
zC7T+VhD59n1eMnJs0agVX/zpn5KmC43QI5HAQVfL3cDPvj3x7OHyGwwfiWb2mTDfdb3Hn6zao6z
N0dVDtR1W8onSvpozjZUK4N9wxj4oxmnTrBTEF8vf/32/9WHDJ1oWXCZNn6M5ZT84VFKGbIMCsXb
L7Kwa0/Q2bvxBLKDtH7zxn93oJ+eZxDmGbvFHKiEtnVSsUzYgwr73d1hOV/fP14sljgeUgMWYVhP
P50zFjgYx4MtzXa+jykBKm1z3OjI9h6ZMHbJyQI0mU4ZIqpxEzUVVL5ff5z/6mzCwGSTAlw6aH7+
ditBL3iCPWCT+QYAR+6Hh0L6mmKh3jj59aEwOvz8ZpenAN+ZwLyFRLUSqH747kxY0RR5wjMr5UAY
BcGXiRMxqRayyFBKc9clQfhgOWChN1HVohRbI8lWnk6QYr8KijU+JEVUGlhM2CZpnC0IEYux1+iD
6jPr+6b8opaR2FWIZ3m1exKp2LDeknCg0hmQjq6nTpwZeYv0UZvZEG1xCI3ZrTEI6nY7lU/mXTwm
PHhKxFxVbKSeo/KI+kmQBTPkkBk7AT1c76LKnK9or0BU6FJeE11dPR0wodU1et+Pnu53dKzYgGtC
Y/EepclXaSB77RjkSJj+VTjT0IGyFfMSdJYdaSLEoYm1twILZU/AlM2kohVRm6MujioMVHPGde5+
YkFkFxeZyikRLDw/wWuHPcKf8J70Q+7h+vHjBbdXsKXAIg03dIguFTNfmd/GRj+p8NyspKPS5xQ8
kfQ3Qx5nPfhBaltC52QKxWjA3SdbMAW7wJCqo2s10i/EL/VNTUXKrR/Uvt5iGq6ot1XMsqkCdepp
l+Vivs9CapqPZgp5e9vVZfap10XxVSnGlBi9aD/ftZOPc7UfovCG6Xr0nEDU5unfVdRUdlxtgIbi
2gtORa6CbB/QuOXtktGmktkZwp7SuchOnnvDM9U5fEZmRNtJTzb4TtaB6okiSOT8VObGc2vnwezv
qLXNlxkTsEA+4BgMcITtBDmCGa9zI8Hg+WdNoRb/HMJeuuvqccGFB1EOrod6502Kw2wBQNnypaH6
C80NIzRtv5kh4n0o86Q+x540PTpuEXT4fhzmgN0YOScStxQVD3ZVMGgWJBO5xDNKwza1jcl20wUe
MkMad+NdrMqkQMyimDINGioZF4viAfPCnMHSdOQI4WiwapoTfDBl42XqV4YbMnszFACsFOdTy4Eh
RXLG+YP6KDsRFttS6/oWXltvbOHYq4u2Je6zYz0k/IfSnkfzbihShT3ARuQ51o6Ycyp2NSCzR/Dj
yCrU2Jj3KJ+e2mOqMmA9jSCO5ZnjUJYbAIf3KAE5TXlUJafsaErvpDCYk1NRtjCvaJ41b3zDTD8T
YYCJVY3QVndln+P8A6yKvUO0OeCulaZFvwfFPdz6oWy1K3HLnQZcMNgX4lemajC5srgdw32+srrG
lduVWikDNHfleVUr24v7A5yvrK9RqkJLm92BGClNbx4tQAmE1oURlohFBkop3lgEkIUjZq1MsRoZ
NzvxVtaY1QbzBYZICGTNSiPrVzJZvUDK2MvBK6tXdln6nWO2MM3wlOQXFC4xFNWldOhmWilobWkz
agdhDx2NRhNIad5KTSsWgBoam/sx/0ZVWwBrycpa64GpZJQMgGCLhwEaG5IVZDbm6VDaqEbNvjQr
u62flWcdPemU4XmlsGafBQAi/T0A/kIdFDopNL68sD/1KyiuWaFxdoiKvovQ2r/EQZj3x2KKzRPM
rkm5r0EqUUThZx6hghVI1yrgWAdWAbQYxwxWEDW5oDEiQyOg+jplCo89HsZdKyrnKQ+79I02mYiB
HVZ4cHjwBCnEXCh5WWjOxWYorDreFuCpJPg+u4333bAA9pD1wQQbuir0sYoz907SmUdxMmNPd+vN
dQqnb0grQMorvo8BOyg/0luZRYUtTcHO0fpG/DMwoYhDC3xH7bseCyTWvDG5NmafIgfJdTZnj4MX
4pw7YdHPInZPObaqM1Khvt1p/eqnkauei7h2dbMRvRKoiu6kuMI61vLdzUgU/xTucvVpkCnmxzFy
Swh3Lnjws7hynZI7zjKrhJpsJvVW0QCH9qXsYvDcHRsRaiWOoTWZWfNtbfiXJnr/f+LuOdV+WG38
ySVzkXx+VcnLu8nf8hP/wZOyWXsDHSN3uuT9lnHBP3hSYDTZnwUYXQAhsk9lBfZ99hf84aKtMIgz
lyyzHSybje+zP+wxRLkw1iy7dOYdhK5/ssP8yh6DNvduZUREGl88v49uJweIk7/+9x9WRsGUO53Q
2CYh9pLqNzyyOxlkSANI/DIE1pbJQNhah8MGtOOlyYWZceiGjI+ddZSMpKUOxTpgjtZhM3cgm8qO
dQidzXg2d9DVzAsQPIypvWViHVuFh6/z2yC7kwDHSdqrYx9VSXxo6QKM6AbJqnDXB71iSbZMxkfs
yiHLGeblVazYQ3XLFN0cutFkGeJrAjTroN1fh+6FZYTnwzKJz5eZPFdpLE7oR0kfeLgWr1D4/dNg
HeQXjPSLZbY/rmP+cJn4e+vwf6qj9F4tisCQ1FinGdgMzzrLrTM8q4gHAL0REqpFU5BgE3D1rVJD
tMoO8M2RIOq2Ct+i1u4/jKtEUTWDc+hW4aKCTO+RdVkEDbWKG3rROfy2QvKIV/nDKGx1Ny2aSMka
7bRdhRJ30UyyVT4pyPNclKuoEi/6ykhEk5LTFjGWRIMIFAn4RY7pUrs/l80i0uhFr0ktlJpsFXFY
RwQzRma0HYY9cO+qVfKZYZEe01UIqluxs1N3uItmHZzLRStqhF0323SVkNqAUMkmCjR9JDT/ITPZ
9cJnXbSnJkx8OoqmkDWMs6hTnj0DCSCwqs9tCr6eKKFT+c7NqSg7g26JtOUUI94FDeQMP8SifgFt
XmrtVlWsH9rxOudXeDg5kM28MXwpp6WzVmapxvniuahrmNG962HV3KJFfhsXIa43p/E2WtU5DO8o
dcmq2lmEF/ZeIJutDZhJbBzGe/Zd5MKQK5ckY2zoITrtyRYf64hl6k4vqUfDq2S3p9+NMGTL08E6
yen9PYnKnLgkarZHvW3dladkfQhUdrkkXDkN7vQxXCOXQZ0QvzRBfH6coM5WW6sxLH2wFvNiu/oY
JUSch2J1N9buqHjMLaZHMVfIyZQh44XM2BhcUWOIQxILJt+3WYrq2l09lLJsCtzKuBU+ATZhjcx5
jo0V67nXXxINtPNtuboyIQ/i0OybrgnoB1ucm/48lGfl6ucMVm+n39BHS3Gxh+dzkQ8o4LXoT9pM
6Rw5G3P1iDZZuwQC6Cl4GBcTKcVlFoit1VtqLjbTxVpmYA5e3KcNrjtBcGFxpU7GEGIEXryqMf4E
pigAPTgPMbNWi61VLQbXyALGi+AQ4pwzVw9sFNXjm1qdsfSHM+51F8NsC/+iY1iKjVavjtq6LFmO
g3oU3k7PAtqr0IbxkrKU2JYNG2B+3erQpaniMlh9u1GElfGkJmZVkqegvQEbTXeC2ZbgEAptVR+M
Ya4eQrBW7n5y2ro9sxUce48BIqtnttvoZVE0UaaHln8XWjJ+CSKLuw95BCQ3oKkm2wIPDQIfLt3S
7V2vM3xmugrq7kbHlnPVsF72b8mrJ2obqmktAh6nYN87bXTQ8zJTz3zVmJt2QVRum6BVT3QuqjOv
HSaunaqkRa5rzKtElYrFM6U+ZBLCIPkcdWTf0M9brtcOUy7fGuT+zBtdLjZ0yS9BT65nT2di2Nwl
JFzULo3N+ZHWBPOpSHNUTPbNYXXfiKxJNBcalNTrYdD2dE22Lp8O+dDQUEIkreh2BErFfGjzucDr
T/jpmq48n6gVqNO63TNMKZNb26jIE4ZTm8S7ufVZvuctpUoXMy2f9Dq1qr6s2xLArOQi+9RWfFY7
Q7NyOmNtXz/WU1w2rPPcmtZPwyblSWAPw+LWZo9OSGdWVCBZrlEYu6L16T0QAPLNU5j/nXOoVN7u
IFrp7BSqVvWsSJbdRvmUmOdlMpYCRwFYPECrgfUwpdCaT1LuW5f0WMr5ppxRWo8QxrKjpIAZan5d
8swzi0zJg6qy8c4b2ccQQSLFstzOyTOfM1uyKALTOjJPTfDFMOcw/NXX7jyr4RDnpcMgIsjaG4Mv
kjrtnlvaVKckZOKk7bqjIar+22jkf9Ztf7cWGuR/Xp18n5T6b/uu1QRAuvbH5dv6g9+Xb571Rwgw
BOkSTis65A/LN88Gqo5q6zPGd20kDOTef/BAfbqXXeqXA9ykLoRKXsn35Zvw/0CmQhBDqMJexGjz
ryzfrPdjcKgunufAQhJoo+gIjPHezySLxJiytBRiVzeRD8cjYgnywgmpT8qwI5cFBDs5Y0CRfCSl
54L99e5h9u0spzBpGRuLLcuRJwH/nA4O/7OkvBUyd3sjFo9CVxm7wK/urcg2j3ZKB+CAlwlF5ZtM
8ZdOwV+aAZDmvhBTV4mM9b9f969Kd+r1b5cvdfu3Qwf1XlO7+m/L4f75r97/kRXx91ezLN/f/WG/
6vW33aua7l7bLtf/WEwv//K/+h+/q/4PU/36v//+pepKvfw2ycv68bxC8PrVCXnzwt1ev/z5R76d
ir77B/uAZSZuMXtnIcOp8G0j4Zl/BGhJ2OtRenBkLa7+7yei7WEvALa5bEAWPOI/z0PLpgWc6Trz
g6Vxy0Qy+Mc7/67H/2obIcx1+v3PcbJhCYe9A1DiZcz7w/5BhsGMLbwCMlENQYQBy8P2S1+PZWw6
3THiS1Th3SWSMPtWeJVbnZQVlYf10ep1h++unog6M2FW6ST4u9Git88R8SmokeltYj7GVGikNk5K
4ol9pa3pELsG7VkYGusM5uHsYeqquuDWcAee2gVgb6BuXl08VvDegn04EADbpVD6s63VldFnt59q
ukkyvEK0bmTyctICP08UNHGzJXzd3Q1TP/tvLEui+FDkaabOSpzFeOgrWvzQQgPvArr1LHlMeSyJ
WSzE8ibCsVw++ooZ2DlWyqpi3iCIt89kkLEFb+eCu8KFz0S1nPe5oMPyEKXdnG1sXQl2IHYe6RMg
0FlyrAZPNh9hbUzhcZrwdLM7I7z5obeC5qao4iGkyZnGrA3CU5mcAU5MzasyVcLehjShFhdGFRfD
jauacmQAwm6fhrIKb3dHP7PHx7Fdlqv9RafCMfk0oL7UpxCqvA7btonR8Naw7SG/gGVNvHQDLcqv
bjv2N/VlAeQYK5jF3ETcqs4s29PCdCSsRMg67WPKFJt6F5v9Bj1VKiIzB/K6cj9pihXBquJMtqhA
bE2/DXim09Y8MFXsEFS+DNzBxBvFwqp5sH1d6os6d4fyGkM2Gzk1GGFx3QVzzxdAHzPTe6rDewZt
WUT90vIifYeOGt+npeqhTzuXEFHqAgffOs0wUx6OJbHCtTyymHjMLOVXPHqpQopPUpNPOcReJQ8B
0Vtmrl5WhIyAXDFcM26q00uf9HS6HVAK2q8IfrCh9pqccPXJVk177jCv0/amwN3omZvQGPv7EvNp
xm5I5uIhxwJLAzpFLjsm4Wa6M+ZC8K27gKQ35Bgr6hzmIZ137C70VcOA70r2CU3MpSzC58gJankG
YksRv2upUsUz1xiskyJmvdXWC4rlw6mPFZ8C2zQxqHanMzf5aFIA1R5t1t1nrEkUSCAFYHE/qdq5
EU0hTnVA/e62LKoUOsRUdP6hssFsUrBskOKFN2H2cFXcqCI3n+MgxnsePBcJu02aMgIpNoxbg23W
muoYRJXFmE74zy2NkhtdK4LUZayJjzkRe92NCIr6qOrBfhqUBzOkdeuari+ZBAM0jFR2R0QO+2ui
e+MJ3L1376uwqo4ztavRDsVTVidVQ8X1pleE+szeDR/syYXwEnrDeMAh78ZXowyNgxFwWzgVcdM+
N42QZ0kXxy/4xnlVrOkrCo0Gb7BPNV1OZCaNJCcYLjpm5jOpbgJudRGq24Yu5Nu8onJ5o4ZI3Iz0
hcU7aiRpN/byIH3BSledoqLUt1FtROJkcsFQ73TZ3uVt451MtEpRlGczDD8QU5igACj8L3ttDTj2
zGDmaSSR2y7NOKuwJpS6Sc9l0SU1bsCoG07LlGIFVst5eWKjAbWEZOypvUxFc1qy7HxlK8OnU8iU
FHhPAmIQjX2aVUI/lsR1233mT41mez74t0WZCQOYzGSbh0Cl8PSlGMLPReoK+0jpRPwGoaJKH+kG
Lc4yr6G7PdeRd0v7np1fuR13m12ExHmOmxYIjZFl02dcwFdmMgsL2MQADdvre7y6PSGZreCO4lJI
4OCGtlojfk0J6l/5NI9XDbu/+87txXWrKkz4beF2Jfbn/rFJDedZacc4s+3CpMyDmyp1gZNkm18m
kR8csKJWh3jkMm4c4sZulp67hZ3iEU80MlszBLret4bZ0EHXIixuubSlf+FXppgfOUXm9jOY4jw7
jQfDvWAT2Mj7qOyWaHEgS/1KkZ0GKanjMDiN3IFeYEFE9uCxJoFSELc6uIXQIsPTsdXio/SmEV+Y
OfEzFa4rZ7s8nul9UDFMmJqrAfkQfC9tR0raYH4ESy+3G2KFtd9CghHjzDx4mpFidpqUfbpvM98e
GHsEcErqoMqGO4DzYNxTAqyXdu6aFVuoRKU7oX3aH4s6x/lDqqbVZF4sRzwypUsnttxDz+lQhLF9
nhQzFAUDN2lPgoUT4jXA/4KoFxPu2Na1x3yeBqCc6jaRthmdg9ZwgYXUqE6aFjo2unBMctzPiXYf
stQ8nz3eN+YOnja7iS6SABCRQQr2mLqxcVDQgD5ojM+P2ggTeuABJHWn8AICfztkFmjFuktUt5Gk
PNq9ETfxdfn/ODuvHclhJF0/kQA5ytxmptJUlndd1TdCW3nv9fT7qedgtlpbSuH0zQzQmEkWKTIY
jPhNbzZwWBBlRLIyM32icNO9hYM7EFdQ7KZYxSsTpN9A/cUpu8wqDqYlhl0NwSY9iTihcA7wWR/3
QZ7VQM1ULQofBjco75J2qDJHqoegPyMvLLvUw4oIqE0V5ccMJ8x2A6U1TZ/DwmseoPBn9l6m60ep
w1Dk6sqXTLyd3T6pkn2jQ813pN6QpQe6Oom4cunQgzDv86q5qcfSbbdG5fGQnUhnxp7aGABr3req
ipUdvLLupOC4POFAkpBXrTr20R6KVl3cai0SCdu6TjQ8KcaIBzavQt+8qk3uvk0B1an5Pagx7Tad
nTA4bUzXaldh6hbvisJTZVgN3FMpW0ouYRe6UrUrFMttdpln4CSaF32FqzhCd9vRH7Xr0kpEe9SE
2/6E/JVKe5j9csAHKovmbFDrubUkQs5BElzkQNorMTzbZRmLTaaqoEpSDynq+8Jvtbdc5Jga6oOU
cRvargRHSwkgqPk6RaldVam9Cbe9N7FDcm1dOfUqchc7yuGe94iJGxlLYosRT5Wk8Y6gTyWVFUjU
+ha8AtQ5ek8u1d7YVr7Agen50jG+LOlRauQGzAJKXRhkiiDRbmM4Qvi2B1gOQ3CuojvUuRFF8PE8
xHt9xAHwKHCJjs+FbynPuaG15pZ8MT2g20fLsx/kehcaOaUY+FvdI3+3/B0JoCFhzmkanGDTw82w
6sFqf+CvbKlO2vtKt+kTqJI7VLMq8xUov1EeEYkxInNbgujzvsNKMOv9GOQSrfw+tZ+FlfWo2pg+
m1mCSR9scfWT8QNMJ42ihgg0nCX8R3CK81IVz7kmzDsq0ZZ8jW1T35Jp4UtyTsag/6KFjYUcUN6A
0y1yZCqc0Mz7b7aa9iATPWyU0iOkUx/FtrhOM6cqI4t2rxm0toNhgvCdENkmHBSRJYzvfLWN+qcM
/an0jEmzhJAFhezkRKPTVnelCQcNKqMyWoQfVde3o2IU+jHoVJRcylb1q7ONh0x9VEZDYEUUqq33
yjfXxBm1k6T8RSEOgWfUbUFlRqoBdRIWhtffD8IflAetlRo6cXXoWrsUiYo9AByFqqBS3/qaFsJ+
V4pGkJkCWDhgeKoKtJgKd9zZadY0x7zqQ43eFkiIk+1jPIXdD03lrWyJoHyxkjHPbyKflIF+Wtpf
y5Vfl3uZX75FIYBkJsG1N34JVZE012EKmu5NQiMze2vVRDbulL7urOMAuOoZrQ8NMEcQ53dZW4rg
iNIExWxSOCXaFk1op06PJpu6rYtCtn8hCVnSOQmUsXNMOKcY5pmGW19RyA5QBYgLiHlogWLvUoTC
RjbI1IvYvGLX26y/LCTpLpBdV7pH0q2lZexKnCA+Ng7CsZPafKe9NshDx+WDwSWmoXUj09DXy2e9
jg02neGPffaeZ9gh/rAzgsIPiFkKlJSWnVv9niR9sSMYExO63i6gluFum5h7ZDOYKH45VWES0YLA
7s5NRCcWhyEvRuep9HhIYUMWfNMTw3jr+7KynF7KPRnRDpMGEp0fDSMnUodKxVlW4r9dx6Vy1/Vn
V+8gV9wrLcAfiqStRrd8RyxAf4z9DuoOmWnDykC7VmTKtU+FHYpbBUwZnyQuKQ3boopeUarKG88o
vJyo0Gto7fGwe20j25NGeCpAJMwdsnYyJsMIf7g5HvMtbvdvihpqyMe78KCxY4wD765VOs37RZgt
Unje7KW93xSmdbIEoiCIyGAdZL/D1lWrx8bnNfpI3ygHJSCMFEHfHIrwLok1gp9JHHUh+inIqiGc
UWvjDZ/VCM5ISNpPamoE4YHKe1vcoaZI6tQSYcKrjH7Q06jBWbzP08bXH/Igotht8y6VfyHxoSsO
z3iRINISIX1Qkt61T9VQwegQY5LEV0OFLdjBrxTtS1aO6m+1LqnddJnXf5MlU3myQARCB5Jymkzg
k7R0F2eNnp/Nrgt+pTgYV/gpqbC7SBeziF1IhTSK9h1ENCxS4ci1XpXfJuQkRw5h84YDqwsIqm3Q
4zdG63comzyNDHR+0dCqcI5Fci0w45uar5JTji2aDJmpoU4yGDdhp/ElmlHcg3BBNHAYaazLfN4d
JFS93amiUO+hlqvpWVPcXAOSxPW28eJUlJtWwiB+g3oGl16Yeba2V+E/e44NjTz60Sv49jqj2lfU
9ktfwaNUQVORPKdskUOT5DHd9CIWd6pdm9W9yBF72ULjpoA+8iCLd8EIefA89gFSHKOCAehGK0Ua
OAFvnfqkDTU+hE0DQAEpqs66rnRyw3wjIVk4CXjkxheBpONPrZfk+l1WKvpUvim1Yk97qKkQRcL8
itspFXcxnbHOp7irWw/8RCGuW0uyMGZOFKVhyaW0JbFKijA6ygYyA5uisSYyV54I5RVYhuDm8RAK
jGghwEMVbO9t3BuZdeK+qf2TLnztlNVFZhySBplFagdIfG5R4iqDG3SnksaJyrZ3N7qRyxjbQc6k
+p+Ql51LBGZR/FDIUrc8J6zHDmUQE0mOzkq3uVUFbwYJ2akGG4ZmC5ZsLzTUQnokue0/o1RifIka
E8gEYjLBN5hV45NlQhacXlHJziqREgHppdn3RusGX02Zdi0eX1F6YpDhHtyZ5BBYo4fIC2teAXXf
gYtDPeUgvL6WT/BhEx91ULbGNo8EnFMakKLaj6QB3h5rntzjnmvQr+pcQuYVHkmZ/+S1kpl9zSNI
3Vu1Ql77t1RYnv+UwLVFcAuFBEFtgM7NNkAfIrqN7Dq+rgYhO2EjIaCFmBAm52UZRtajHhdytzUl
lajrcmulDYV5Vbi7somkAlcwISmUbaS43IieigVCqX5SbWNe4hsR9E5kZ7cqcLkX/Gmbo4dT+HCu
AR+VP6oeuybIt3XtXSEBnPQe91eAisyGnoN+38u8xrag25JiQxVOku61YvBvao120tarc/M0WuiD
ntAnNfVdFuHZ/ILVZdfcu1agq+SoSttvm8DzHigXJoNjV02Cmn2rgaOJ3Wy46Qv6IlrRFefBVfVm
27bokuHYxkVa23YR3ae6bn0HaUR7J6I3zFNVIMqvIfdw5bka4qXw60qyzDboX3kBQZiXpImep41h
Vp8lxL2QtCq74YucdbiOS+WooSvgIunaZgkKPFDIMd92FaKFO9AzOiftGPdnWKeIcjWj0uBvEqGJ
tYNYLKlwgflmOCFB7kegNhWB+2QKL7fOEuzdKwwg8S7A2rqXrlS3aXJW06wnDSD6lKLBHnCjjPpQ
HPQm0d4bq+/bLXmcexeoHe4frv3QgEoDgdN3Vr8jbI43CIViyUGLJv2F2zv9OWqr74MVyNEVTpCx
eyyVWBYHCqdDcxi1EEJ1XXTBI70D7UGvscxFf82Ebx/35pua0mWNYNo6ctruEW47pSL9gQBPE8MB
r/Alpaq2ATZAtgYkl8iZybeowMIfpdZKXb9CetVpSZ9efTRDTgV354M11JV0Soyechx0v+4B9Ml4
1VamQOLEteMrLz/8yMduUw9Guel1hJhQDbSdgE7TVHX0ldB7UmPPf1MsNhc+QmmNxoFoDhDLQ5R2
A4pH2zrBdXobGoF2O3ixemt44/DNpaD0gkpGdTdgYacc7VR5teWBnnf5GybrM07TCkXM2vOuQoF1
DOUl4Z8FXOoTHwZJ0gpG1jamR8Hjriq7ZMPyixdXGntEu0ieUeyX4iDaTPWc39rYZianAVTkNtQr
+xFwl3IXQL29k7QQRn1UYOG3Udi2nFP81R8QnerbPe9tPXL8YKDG18p68a6Bs0GaxNU0KsGJ9KDY
Un1CyKZGT87t0h+6GIdf1tCiIJegZFVwJSTW7zRNs5+6aNGtMo2iRRN06uhtgpQyMFUvX31SPYqh
Tm53zXuhpom66eBGU0Ery9rdZbYZlhvVE25Pcjj01wjHBuEWUur4TKkei8a+lVLvrm+q7ivlqDzd
t0Zh/eJgqUfDGG9TSUtwhFEiQAZl+x8l47sCVNkN4dr8HtGGN64/dCI+4d/RQfiAFf/f4v4MI94p
Fv6dlM2cIVEcl2jUhLStkTOrhreh2A/lm5kG/2kHLfKrgDZ9OtaslaXGFBCpq+FCqo7lIR4DdBTl
kQ+vjA88vraRalKML+2VqU39ic/6FhNi/EPfIiYWgX7oc2SSo+u80BxXvk7cfoUFp0x/9Wc/r/z9
84HfcZnU/LxfZTxLm35HAneHPP2pCCQNfoi3S5RO7NwEkE5uNucmcF8DQ/wY6hUG4NIEZ9Qn36xl
CZ3m3HHNCuFLWO4bKq26ozVrXJw/0u+fTNKcts2HNaSjXmRRnuMEpU/ZXOyi6oiAI2/lGrBkl5XW
Xul0dY8ItIYrqmdDV/Z+Nj4L4HegOVE6LQ+Rmmu9c3m/LuyhOa/KHQBUV2qRO9Rbfie18cRblCqS
nb0Evg72XuLNMax84oX1NWcsjWFEDVWNGMucNEC5BiJZ3fNKWXHg+rvD+9+jZ87YJmPbKUFfVLmD
UANSSfLBB02gmo95WZ0uL9bMcOd/h5hm9uHzZXZY6ZEoc6fNKd6UxaGboiEZQWdw5UI0V7Vsm4z6
lufMZmXMaf9/tmXmEQWgWYRSZo8H8RWCMQdKtsdcyMTDV6n6PRT+HmFK1JTznR4fVsZcOIvmLLKk
FpR6r616x1RUWPL9rsI3elBvcL5HGfhQpHvANghzvuaYEPvfk3plhyx9wlmIUcjcAJaUvVPghHv2
1QEVoqCbCjbh+NiglrA2welIf7aos2BjlMgucw4ZyJeueiXaMRE9gcCIT1GFunmFaxu6L/TkLq/o
0sRmoaUdlUBT2qx3Ug77iDhBrRqnrudaSPuVIRZuHmMWWmK8UnhbN72TyelRDpC/sI0dX4rA4qSG
x7X+O01WuK/K31jY/x6EuXWiFyEsowRJ7xiScsUg05i9i4J+UL6iob/VIxnZ3L0Rhvf8l1zesVco
NE1/j4Sb0YjUxeWFXZr1LKb0aJ9UpscfEuA5sNG7G3p0OwZTs688ymOIm7pYuf+WhprFFz2FJ1RV
MS73lret6eSl6F1TTcyk3pms4kdNBm2/vzyvPzyrT3aoMQs1Pu8EuUHhxxmkL7YsnXJ8k4kAg4Tx
AG9f3qaUDW/s6nc+9mj6o5zjj440fAv8d6tfWdyFy8GYhR5qRokVFexa6uxOQFE0FW/oxx88Fen0
H7w5Vy6hSe/hs+NozOJNqJStC6mGGJcQ2PrhHPEOEmndol7S/eiUk63F7628Z/xpZ5tUFRsOjw6E
b/L0Q/0IyhhVfl420/bKYLZPi1R04rah2wWe78qCZ8o42zr7KWFEHcblivPijHz5v2dhFrRiV4wF
0Er+eHLpjWo/iASPYRFca8p4C+6F7riMKt11Xxq76SBe3iDq9BE+2yCzEOZZcJmsKYSVY/tiGqMz
amwPqz9luu2oiotuwCv0o53HKtb1TRemX/SGogiBTlybQ7ibirAYyVJjKQ4gMo+KX6Nb/FWWzV1l
vl/+Kxe38SzwITKvxYjX/2cbEwBq97tZHdKBBxY7edqzHJls1LY1lbNheO0BSXKdmDiLr+3imRX0
fz+QmHbdh1vbRyiwK2SO0ljdxGgDUsjaVNmtzZllvsQnX/tKSWBTjjJw/nRlUy8OO52qD8PGmEph
XMNlJiV0QLFusJl/TpTKrHsiYs3GZCnKdF+5NO6i7ufKki8kDHOZjDASaSFpde/0SvBQJV8UwKxT
gTI3nrTyBnLPxFYAStvsrKhe2Y1/WOSf7MYJa/VxstCW1DyALu9IprQvwls9qHcBhxiMynulDMfS
+EbiIIZgG1LVoryZOsw8b8zroJGvRItDRRrjtbN6HS4cDzGLn6Zcl5RMuRhqX7Yd4KuU6aQ0uF9Z
5IULXcxCYyyXQZGO/+8C9LTvGdBuozRvh/CGrYXj+I3W3XTdwaj3wPYdjpzVKbdcTEPZHS//DUt/
wixogqov3Fh2e2SWf+lIX6O9fXTdAOOF3eUBpqX67JvOAhskaL8A+9Q7NqW/bWHav7MsP7KVLv/8
0otPzCKY36pSKhdkLOwEU/7donoGQog73Gz0HceyA+5juH9u8A6zXpqAlwdeuNbELCb50ZCKvvEG
HmHgiQtjeK5d75vlyy/54O0RY/8G+btYuUMXvhK6Q38dDNVIGrS9g8Ghaw4Oz7odO9vb1Jp1R6F3
ZYyFvT43LAzpWydWJQhwmXiRjfBxNQ1ZuJjnXKchh+dZWzwEEjyF80jfs0JXSR1eT/nrgIS14UVP
BOvLH2bpfTUXDKhCS8O6g+F0M7udVNnU+jXJrkLiFRGTLSHGBrGzlQ24NLlZiKhlI0FqkkA5vXJw
miA/sODllqj0/v7P22Z1ry9suf8jHRCqMTgMJtbl5Y4msKNqwR2xwetDfDDKn+TFl5dwITHXZ0HB
i30R49PEw8YIv0+RfwpD5Rtujef2/0/X57/36cTd+xjrq0qpsxbDDKeTh6OXYtwzii1F2JXH2dJu
nocF2tBl2I+9IyfZe6a697wwLy/OQkCbW8O2iBoY6OfxRAqGH3GOd2Nsvplt9fPyzy8c9UnX++O6
uCbogVbVegco6E9jMqG2ihPtbboUgFYvj7EwhbmWEkXkoTcDg5iJJwENKbMEFlY81P3p8u8vnIm5
+aMSpUOWmR3JwyQyIO9hykFge1Cz4oDxyJGMYjUvW1qu6d8/5EeAa0JFx67XCSPjStGJvtyho+y9
UC3+x9x8LpkRub0lNXY+OMgabqdHRc+zAH/LzXQ0KjIw4K1bAkqZH1bDylLip00b+8PEcL6JdKum
Z2S65XGK8jzUSLun1SzfhCic6XUsD68CB6li5dwv7YvZuadao1vCjganKc3fYY/ehocb+Z4E8/K+
WIgrc1v7VhnyWnBzOtS3H2VXfsZLbZvbwxVQp5OkPP3bKLOjn4BMp2nRDRjj4CuUg7cD63o73TN6
MR7tLNr92zizDADufYGidDM4qjGAQvQVpEGzr6pcH5qxffjXRfvz3P2wERIdBJAdMh1IVbdN1tyW
hbu39ORukIKbtvu3TzOXWaL5k4HlQ72+Gwuys2hvZ80xKbMvuVS9etq/VVfVaWN8mItr5S4szZKT
ZFjYdk0v6U7DVxKASxi2K4MsXJN/yDsfBgm90jUElu5gCKJt7LswJ9XpxcptbAHWVpLA+acNMNE8
Ps4G6eNWlxQ2AGIq+1TpbjILtTPZ1clFe8hwmF5eHmhpRrNYgMJAhdZyhb6Aie63lFhHhPT3eUSr
tPb8HURNx1CGlQrVQkSdc5twnAjAopDY2kN0B0WQHnpfHEur+A50cmXlpj/8k0eBOrv8eyQ2J8fM
3rG8lk54VLSbSYn+8motRDF1dv71Lq4kFz7AJLGIkd2YvgAoBJ+xsj5L+aU6O/cI7tDht32iZPzU
DG8WpYdgeoEDxtqNgm3dKy9F/m/nciIZfdxjGLeApc74Gj0NQVaq+sor2YaAQPtYV/2Id7+ircxs
4dqei7tVNSBjes6E53pvWtreksFiBocJq1TooBLqaruapS9s6T814Q+HtI4QSNG4WZ2y6fdynu/M
urr9U2G2xNb3R8SCVlZw6XvNRagQFzfrHGKwkwjpQJVG8V4T1IhoPPIcGNIHCNib1XxkaQ1nMcGo
VCuwC+bFo4OwqcIcFQAv2X2s5DgV1A373+6fP+3BD0vogUs08zEj/OTds/CsYxpTutSjEQGsCMki
014tzEzn8pPz+ufx/WEoVe9SWYM972iJRuOUp5R8KFAC2pr61GIFIrbx/BiNAHSyHrFhs99bD+JZ
3inuo4KtxfbyyV5a3FnYaLLSQLk+JCeicYQQ1n01UgoCcdUo5s7P+ueq/NKt9cwWYtSfSu2HOTfE
cS+PScBiv/plB6LcxiMgp8szWQiyf/bqhx/Hhs5uPKkYHE/N002JGSx09aem87adpq8c54UjNhFl
P4YOSYU8HciMAXLbyVsZW5fuOw6omHlZG4PqtxIE/7YV5elP+DAdYKWSK/DacqYPQgcxiQEYkt/F
yIqttr+WyoNzwVkTwqKi+ykXe+h/LezybTBi4GkRYgOGvpO68Kprq+u2N53pEZCICGXC7jvEi+sp
KVPs4Cmlqs3//jx66fHyh1zYJfLs/eEZTYv+DG8DT27uPM52nBZvl396Soo+OXTyLJToiejyetoj
ItOhdtp716icpk/CTRvb11Ot8PI4C/elPE3tw8fTYtU14POT+sXu9dAaMPHG5PFfH/pz+UokFIRi
elPyYigoHWDFm+lnvTW+Xf7rF2LCHwnCD389GPnWik2yvRH4874N8uao6RUxCoD0jZ9mIPq0ibOQ
tc1GiQvxjzt+lmQALq5bP5ogfXqdYUKV3pCbXVVJQrGE0gnScfhIXZ7h0veZ5RtqOcQS7sBEPfpX
nYqHbCmeS0L95Z//PEyg7Pr35+8lL80Gg8+PamGCo1V4JZvZexiRZCi4HdT9VZKf/m2oWZjwx1qx
SyEDoQsfp+Q/G2PA3Acad1c0lsdyrbE8rcz/PTnQtv+eEuDIdMyNkciHDdn3oAXSVGK6Ba4+cm9q
UAhxLyVAQg2kEyscvy/P7vPvJNuzUAA4utDzXh2cIQtuLEU96sK4G7KVDff5jSFP2gYfTyl8FLTF
En5dSdW3QO+fKr99dgP1sHpQPw9lEzX9rxFCHd09/JcHJw8gwGQiJHZnK2+ypd+eVRZMueoHU+e3
0Rp4nMolUmavhMmlZVf//rM7OSyGxGT/qnK+LezmKhXq7eofvrTss3OOTQWCjCPLLvsx7LjmOpmw
F3CpVssVSyPMjrfpFxYqUBIBzK13dNr01Hiy9JOUxys7ZyEBlq3ZCR9GLKDtERobHKybIX4l7S2T
L/wnz/wiVRFSP62+8Bca2fJcxX8IyjyQdaaTaPkz/jy7rh5PKJ2dQ9k7Tv12SdYBcLbdNm5hY46K
+eXy8VtYR2t+6A0ufjQ5uGcgJtppuM+Fu80KbRf7K+FraYTp3z9cNVKZYSgQCN5igOD7CTlbJNeN
Ae7WTVcy3IVzMpd16H3gGkWp8QTT+hoSiPF7vcGzEOjn1gAmlvNaHhajk8VWwusAI1TMU6KH1Kzq
6yYvvsm5GHeuC0788hdZGnB26KsS3H45MqAGOdniNeIr+tYAQjE5R7uGclh94y2NNIsBI3Bk19Q8
phbF+dHoYkwk/AF/R8Rid0mT4sgWqKUjIdi48qGW9sIsLpSwWSofhWFy0bzfhfHQn5pGBHtlVJSj
B1nm3y4VaxYddKjy1dBkI3vO37cmEvq5dERyf2Uan+eYaBL+vaWzWLY6WE+jE5baA5Kz13IdnUuS
gA1IUQejwTV18YWNPYeIhp05VK3gCwmrOMMC+qLk1uHyNluaw+zgW5gAhjU2RY4LBn169IYWvdGg
Ohtc+Oq4kiYtjTI7/NSrpMI3LXIXgKGWER7kMj334Q0crHXA1sKumqSUPkYYP9dKcj3wLGVn76s0
+C6V0q3viUMhtyu3wdIQ0wf6EMTqpsHScwhGp0iiV9mmEUstxLAlp6igM17+IktjzA4+34FOjMI0
QlwDgWJjY6H3yCyb7uifrKZb2bxLw8xOfZFnvV36TKXT+/y27QL1ZIfSiYcefG5lJYgtpBfm7KAb
casGQctBH1GZ3WbycCNZUr0bVX+lvbQQu8zZCUdQcDAiSIR8gHDTS+NRGK8T4Cuke5HG6X61lLh0
Nc/BnRqExyHsiMdJiGREf6vTRaKZlEJ/r6AC01oqEip+VrldT8UXlm+O8czcKmisAemd6df/tK+o
xAMqG+NfIWS4FJhn6r1PhTEaJgp1wEiKHB4Dlzfiwtoas9AQy4qeqqikOHTJw/R9rHsEYFC/cNtj
Fr5F0Ecuj7MQHIxph344VB4XUBTJuYrWo3RArZgOofww+FQDmvdGXXvWTPv6k2eNMYsOgW/rkSpQ
tkzMPcbzKFzIV32PrrOHBiJK11OXS/T7KBDbYvwt1mDHfwrbn407Cxl6gjQ7N7nqBJGLjILuoEwG
QX7P9Z3nJ6RmHDShbsEpyfEr4EqUEpGDAqxXxVeh7d8o2ItT/4z43Ktl1oWjP8d6mmqJdmZNp8X3
Q82R5RpCuB8dBsnDHjdp6mHlwy5cW8YsxAB71qPQTgTYq7TZ9LDBNzbSV4fL22Zpe85iS9v6KETF
noAcBfkUG0kDlaHCgfWOXmcbPYYIbu4aZXUDTb/72YechRpf86VQGQLBHRbtSh4yuv6lL/aYAaDQ
f5Ol74H00ruPzVoJdeErzTGTo17aYyf7+EF2xlUvSvx++ptcpgIZSisfaGmIaWk/nLwRCjDJViic
ELlhKPRafQ3ltzt5gVeee577l7/UQhibwyFRDOvd0s2E4ynpzzAurrnfTsL+efnXl15oc+Aj+idp
PKqVcLBTPtS6dOoBJOupjAZKdLRG9RtERkeI8gSV7dflMacM75O9MIc2omDMY2ba2a4itkHNQ7Df
IjO7qbObxs+5eU6aJK98pAUwgzwHOlaeb7RW3wiIwlP1sjiK8sYLxIHB2uy2YsjQ2kf9fpTC/Xq9
eOHwilkagm4i/jU5oyqAAtHueW7dB1XHRrPfl+KNsfvB43l6G1avE8HOMvyttFbgX1reWeCw7Q6e
WywJJ8mrcxdiLQlhu+4OSdq9tWN9sLQk2DYowVz+mkvHYBZJUKszLJ/noiPKI9z716QXCIkP10Fh
/uMI89jRIVbkNkyolAs8iHIn7qNvlh1Qy9tdnsNCNJyDHJGvNoc2c4lOI67DiQ6OWpbO6ghfdkyu
Sr+3N437cHmshfM8BzsOWmK3iP7pKPYjN2a1OCLI7XuxZrazsPPmiEcprccCjJXuQF5+6YT+M3Ct
tWVaChZzfOPYdehSTXef5iFAZH9vsscoue66p1iNdgOvk7zpHCNdiXwLO0ufJR1KiPGTMaYGjCDV
Iv/1bvrY+5JrFRoB//gxplX8EMOxl2qI1AyhSMmrausvcVTuV/t4SxOYRQFPlwp9xGDIQUYAt+QK
3k1ZAKBX1O5rh5jVSoxb2lGzA6+1lQTnkkm4eR1vcc486RIa0mGROP+2ZWdHHA2ZAJUiFD8to0eD
zD4HWoFo07iSiywt0+x8Ky7CjqpkCUeNx2EnDzSQPRNu4KRYhg9BrK3sp6VXyBzgqAu1lfOQgQzM
q0Vr76dt7Hc/zZwRdTidAOrCFvEm7KnKNUTiQmyZIx5rDZef3hPkcVK9R37vqh/jvQx0p4JBmo36
LWnQ5c+0dDzn4EcVibYSNFXrePFvCAuG5T57ub7puIM6hKEA6yEOt8PZYWXjLXw4bfr3D6dn8PMU
JbekhbH6PS+MBxP9N7l46tKV0/nH7fWTTGEOf0wkL1CKyG4dZECPA6/6WkJe4RrNS8cOQnyXxMHK
pC09nZEaleujo6Ro6pFHHG++qXw5Mar6LH0sPW/nmc1JJDeGV57gEwW+8mLz/y2idIJntUb6bgPb
zwVC5dkV/6JjJTXxTkQgfZXh+4GqsPjFMB7Pdtg4pr8yyaU3zhxuqcmWb9Q5kFiBe/eIe3OMiFGq
BPaVrOvVU6vH8o059sjdYuljDHF3o6Co8wXVte5cNF6F0HyMmMK+7TWMyHvcfG46tavu0DrgeV3W
snuC7uE/DB308JUH4dKXn0UE2+yifPSpDRZeuu1aaxeL9qpPv4Sr5eiFd602CwoS/kCGiwUC3Q/p
VUc5IRLKYzcpA3T43pvd0+UzszDMHOLolkLK4Fzrjo48GcxW9z6N4ntE5ndoml0lEq4GlwdaCj5z
mCPSsEadGNz7U/Cp/eYGOQW7OsT9PrSMIxloEbYbM+g3KI9eHnLhXphDHsdoBJZDL98Z5fIaJPE3
Hw/HUdZXGmtLSzc//V4urNSKiKaJYePH4t0K5Oy3iZXtU2l8s7uVKLM0jenfP0QZz9T71kTFkILR
+KNq05MVolkT5//487MUQEcreajLlJewgAxbB+PN0NHFWTveS6s0ywEKXcOpyRqFI4vo3lf756wf
n+Ku6tDFRKZlNYVdWqVZEhDyRMT9ZWCcxjuZtXljhQmFvDWnyoVHxRzZaCJWXQYV08DvbwPMxkQ4
zDAjMCevAuc623fgufzbtp2d/CxAmD5smIntt/dtQ+/GMK6tPl45iAsLNYc1+hL60SNgcMeWf+eA
ug5Dq+89vPCcf/rz51BGbE6MxMP0xUHZ8dodJQen1NvVbGLpr5+22YfDgHyqGnUtf7015PoDENZ4
rw7BcIWUdP52eQILvDb85v8ew8ibYdC1ToBl+up3e8WXUcXWN4hKSdjCXJWZSwyTtuQtSfpOkWXl
IC5sMWWa8sepBYgaonRJPSW9G6NvjeIfp5CYyK9N0SAVhHfkWnVoISeb4xdrLwavqDNUdRXLOzCn
biju1bFCWvdRLZOVm30p5M+xi8hJo3E5bbVBr/eil2MHBMqhKkpn0nrF6ApPTwR7reFLMMS/Vme3
sEfmtsxZXVc99tB0ck3tS+b/ksvyWuRrsLPFLHMWaeAi50Ut0/SystbceWNtH7Cc/J0gn7grIiP7
2fpqc4pKqz4HxkSZTtbEiRYm9qfG82GHuF1l4dDD0Sp7UH6SHD8Xhn8q83olq1l4O//5jh9+31JQ
4usjqjYIxt0kg/3crVZJFojk8p/V/PDbCu3voI5L9oKrf8tw3t2ajXFGL/ABG8jr0RWnQVPf1KxU
/rxMZDV1QHQdUFtHxoPMN0rLa4QEV874wgGYAzRRXasiLeLJWGnh90JHgq3HK6egH4eEGh360nxZ
5Q5OYeOTJH6O0FQq0+x1l9ejb6OL6Hv2r7jW3vPxJVKBd1+OWUtjzMIiYq8DmCpVOCYWr82o7sys
3OaB9rp6jy+t2CwotoWKNm/OM06N1ZuW53xhKFuF1DTGEVPCFHslaVuIgnPopRfh6NZmzCQapbPv
6e9uI7YAuEkQ9cEFiIcw9FoYXDrKc/ylGL3IM1yT3Ic4pCkIkUGUll2kHiLkC8MNSoxGihDv2oAL
ydAckMkayq3uMR5aK69y3t/0vrYd1fg2H6pdt4ZXW5zWLELpo2moCTb0jjvh31HdzNL6KHPEotBy
8Mu7BQG9bbRwr2ZGufLdloK9PHsSSQElQw3NOGeI8lPnNbsSU4p9Z9vKTrURRh3NDuHq4DGSFfTX
DfusxxQDLm//pXWdpUwRKqjguEIKNEK5i1L7SAp16IAru8htrX69T8Ovas/hmpYV5/2gx4Yzol6d
x+pBHopzXJjO5Ul8esL4+enfP0RIamQ1vgy54XhwCDZj8GJ3Mp55gfqE//aridnRpGJ4eaxPF4yx
ZvEiCIxW1gJiktwAglet7PZPFsgDQCQhMuxr1dhPTzPjzKIGEalH15nuSpc9hlQNrAELBcRD0irG
dTzD8Ts8jtLp8qQ+V2djtOnDfVhBYdVyZ0/3lwJva5e02g0acM+Uf5JNKWX3oDibfRDJL5XZfGnl
/+HsypbrRLbsr3TUO7dJkmTo6LoPwBk1S7Zk+YWwZBkSEpIEkunre+G+3e2ijOhQVEWUXdIhDzns
3MPaayVZYFRplJrti2QF+ImLIdz4IvO++5vJxxdZxFSDQaBpOeIs2MajLG4Q4xIZn9L2aZieqfHI
yvJls53nt5c2xloEWCZgEtybcLG6UOs7WrTh+xqMMO+/ydr6LSxJJ93BsKr51ubtJRHkmRHzbUjS
A1hwx1dSqTxyeis9pnb6/f0Rf1+wsvwlXMmoS8vlBi4aA3A1wNjCmN5xiHeV5hxpoUzagjwNYVdu
HqZ4o19j5TWXzHY1RLvbQTpsR3maBYL2B6AXH0fIojtldvLc4rksrbPtTenGvK4t2sJY9qOXZU3W
OzsNneTdTAHcCmurv//39h9bYmEOe6Ra0KY8/TRUpySxp8vG59+F9D6ZfaZCwyY3wO1Gtcx+tKQi
G+7+inlcYl1Tk4FcS+OdSPqVjLaFTDbE4qVRbZyq3/o4UJpb2Eezp54EbbezK7Q8AAsR9nV2BWWo
3UcN/BLHWiQlJ27LnR1lxk2HTChv0ZKR5Umz8QorZtdbmEM5WK3VTCmmaEpDz8w/WU0KQj7vgHbC
g9gqgK5N1MIMopSsJIRZIVA22ehSVQbIj5OT0pYbbSalVk7MEtEKmmDtIx5xdr13zadvLerWCiyp
A2SQDAjgwmED5+zGrK1cjN7CwkHlVMJN15g11D5hA2Zz6l53VrKbzcMmzP9noP0bq+0tjN1gGy7y
xLg+dNxENoJGbSdgek8lCcpe8COklmIolwh58Kz86BpQIFK5e9/zEaCgchSRCxmO0C22aBxXjIS3
NBIDNDZ8kKCjZRtdSDYUVlBI2cJNrW2ShY1gxlgUaD6CK5pQFIIGS99VUwnX1zb4Xnadt7F4Ky+x
hLmmEmIJqY3idVWlbshoU9wCKx5v2NEVm7PkDK3Al4vOFhjuvGZnnNZP1pCfCnBSvH8ZrZzXJSg0
1p3dIw+D2n4KURw9ukGmnqAGIBApQghmi5d0bY7m//+L31JJMqQJtFt2JBvZPgYv8I3OJXt5/yVW
VnpJBhqPA4hUNV4il/Gr7U43A0/PBnb2psFZc7zcxcmpoBoDCW/430C6R53rvgxlCWE4OzmaA5xy
AyVsxl79BppCKfRAkPxppXmJSYTOwobzt2Ik/gYWzfIC6QW8pZpVGHTSHuomucqEfgKQtw6K2BrC
ISMbAcfanC5OjwUdkWmCaPtOJ+QOwkklVPnAHp8UQu7kCLmQ95duZXsvYaOqshUmNnfAPlBEFVFR
CnYjaKZv4F9XjPgSISp6bvRU4PQwJuwgT+VhTKGOXCnISmCrkA6tA+gbqEZSbRyotReaD9ovOz0z
BPKBJcAyjm18ytr6TnDIX7IKCs/vz9jKUVrCQd2hgvw7nU8sOMLCWYMF3L7T8/sPX1n1JQo0LxJ3
rBkeTjvIYpJMJOemKacQjNdT5DKohr0/ztpLLOwBVFx6X+Q4TtRjz105Haqy+QhHtuUv0Zu2mOK8
hJjGDvqPkDiyCLRmm1vq37//zddmaGEIsgESPM6A7A1zIfvVWcB/SaDZjOPHgI14gcWlKAYo3sRQ
RNrVXXtFjAodTSl/9WLnDTLdG7t07S0Wpzs1IJjwMxzQfgG+W/ee5wakp+yrzYBjZYQlPNODwCuk
2EzcWzq+RobfQKIG9YQBEcf7C7GyhdjCWVYJhTyhgGQ7Qw+Yz9MhILb88f6zV25FtjjEg6USB1Jv
qB7YSI5ZuduenXp67BLIdrnqKUlZt3Ga14LBJTozVblFjQnz5JnuDgVj+H3w/iBkEs0+WmNd2/XV
7G8msIsW++DczcbrFyNl2lVeanCi7YxmzM/QUvT2kIDdoq75faLM8peITOKiqYG7mL6xg0iiOGgz
C0HKcqvIG5KcKIkj8wzoQlBb+oMLtnCgU9CJgkwas4jE1clS9pc68+9iKKRK0m2XXVZuYLY4++MQ
q9hqfHsHODhi2gkUJg4I5vRkHrkLbmU5edf2ILZ6fteGWxiCiuskgSKJvUtySt2gtK3mtfIJalll
nZ8rSEZd0ZRXO9q2ZMtpXrm+lsyTg1FD4AXanbuuHx9SSA9BShQQra2Ntxa4L3GYdUJAPE+AShfW
G5FO6KlxP3uzZMoCaM+F0mjPozPBm9mAhK1M4hKMaVp2Z0gbLwStssvUjy/bnoSpSG5bRzw58N/c
LaD1ytQtcZnUjsukcx1753mQ+oGw5MzB323P3YpFXUIzCbEBMuuxHWpI2gdCs8gAALdHQ6oBUrIN
f2zF8i0RmeitSru6ZvbOlESERZoWgBrQ6ey6U3MwIeF8X9E+3zBDv69DA3y5cAMgqtdBUgpT1orB
jnTBZ8kVjt6PpgniynpOuuyTBglMm0AN0HGvrCb/Xk8Q6AN73fF9U782qwvLYQxAWeUwYbu+rx61
6KDDWj14cfswuN1G2mhtThdmA3vCdFyX2lCPcV4YNDjntBtkAG/hAZ03eRHXXmRhLToibKSLMArY
I3yAHXUEAbwiYn72tBkGrdy5S3pK4VFNE2ljshL3HgmSfcPrLXDAyiwtoZu665CHaNAAlGoz3ZnI
FVLlhU6ZW4HZeKcKOIX3V9z/fep6Cdesu0QXBPgHAMJU+yn1XHEtlAHFjDqtdiABQqnPtK2z7Kl/
l0GtdWOjrd2KS+xm4xugeLZNG7mqQw0hJYORCH8sykcogQdFp6B7a0KTEwztHzW3S/ym0eWkhVSi
DWlQGqoMaCR5PQDPofEftN/StA6IstGnsOHOrGyQJZyztXidWCPGmxzAh3KEP83QbkSka89eGIsy
YQUD7waDuNUoTtJCjwPqAs3G8qztioUdkDKDfq0Fl6gt6u+O0d/YykUvEZiMoGW2Q5vmGcp9b4nF
bt/fhSvHdUlX6WexXVhzHGEM9KwT+pTkwLxSCNBBMrH79v4gK1cSXdiE3k49yVsMknogO28pJBjd
i2ary2ft6YsgQknwno0lMDYxAKy7okTDYCrKHRH+xt29YhKW0E1mG5UCCT/c8GEKwFFyDedY+uoM
BPKmSVtZhyVo0yKJ19g2xjC64YoLdZ9p9aT95mtLPoTet/wlSjOD1mc1OEBb+crauxQyw41qFQQy
vI+gWjDA/G6/uPO2HRtF0mEA3Jl1IJV1yjy/2TjSK6u8JKIUboWKfoyDEYPkyB/9s1Opk0n85/e3
6Nr8L071JJrJbE083oG85jSLBgPBXWfo2d1EC6y9weJoZzDzbS8xhJbyqiXlDepFj6z7EEUAZn9x
vSNBa0tW4xgAwXifgCQmGsF7AgXGJ2KmxzJPNxIba6dhcZhNj0L8FYnyHfgSo65REW4OKYw7IA83
7feaf77kn0z9rhscDS8iYWY4S5whAp0FIMYvWkBt9d5JIHmsovfXfm20JVJzYj4KuRTXBVRKD2Pf
nmmTfptnbzJsBeSseEOkJeHtZceGb7bPrWy5JX7T9nRethwun5Or+i7LqfgEAT/Fg96QRpC1wt6w
8Ss31pKH0kzTmnoU7hJvszGoIH47Ull8zFNfYjiZiC2z1kCbd23emZBpQn+7sNIiKEqA3dVA271H
a/Xy/lKtXI9L6Kb0RjDG6RorZaBrAWnBHNqibQaavJy+jD47OtzCkd3yI1b2+t/gm1CcbkFEb++Y
ldqhYdLiRz6aU8STqYqGyimrwG/TdPf+y/1+NG+JFRkg910aJJvDEPCgEprXRzLOklujA8Y1k96w
vvsQsablLxGjqa7RzJ802BM2vwGfnwZKJN9pBIqdoEkwleZGxX/N31xiKSGgW0MxAntBNv7Bn9Ir
6hWQRkdtJCi8YW8UNT8XzdAdaSWw9wsmkevvNxLva6Hdz2/1y51UNE1XKGRigCGtQw/8L+B/gyGZ
y6boikgJ5ImfZk065mRRAyHcza2zYu1/2ppfBnZNv1CTFOi+LLNrZ8gzjZ6Lsb40nMH//JH94i+x
laprkjauc+SBAAKzh+HeHaAKYopD5qgMKXkQj78/0IqlWgIrczXkte9hoLJoIt+0QWinPw9SwuPa
ErRbOdhL3kvD7IsqL1J7p7UGI3NOwiYGJns2Vli9Y2aYLyKfyAEIknLL7M8342/K0EteSzkWfsM9
g+4kMCc92BygofKtc8sQKief3b6O6lIfcFnvHaDrgw4w8U3w5dqMzrvml93RFnGXqQ6SmUVTXHJp
f4OI3kUap7dTuRXorQ2x8GhkU2g1qRaLlkNbbnzUThelYEntx8f3d8XvzZW/xFhSXQvbh0Dzbmh6
yOcW6mG+Nh0DhOeJ2YXY9u+Ps7Y1Fo4N3D4DksTYGiwzb1RsREPh72wQhYael5wQQu8nQC1Pm9Hq
ynW5xFeCKmqIfUgj79RYn7oK5e6YbER3K0bBXIQqlJtJbnA82kUffpN4U+DBn9ruzfn9mntL4KTZ
FZrBQ6E7J+vAD0T1K4hhgOtqv3C2EQytDeH9dedaVWv1SYIh3DljSrJoTOnZzasmQCzx/oL/fgG8
v2EZHcMX3oghiJ9BE9EovrXTuJVZXnH2vCV2UQNyVHcGnj5I4yhq6OiVE9bAcaohhEt7rRIbol8G
qGehGneEbPBWPWKeob+bG2+JVewQbFXpiDMf+w2KAu0JuqFOZLpIftgO+TxU3YkAs7uxTr8/Nd4S
rSjBJGwWNepS6PX8ZmbYavYw5rsxfXUzjCqtr6oUfjCU1P3QLeH5i3Oa5wVg9wIBiOuyB8Pdx/DE
wCF/KOpp4/isrt0i9iCpGry4RAiFK7xo6BGoT7BceFUXyCQO4yGJSns4bhZZ11ZscVyNsulVHiMo
p0CR0WocQwFcd5FlUd+LN67ajyLivCWmz3DMMod+O7g0cnUPXXdgId3jB7ML3hLR5yeo7vEeUE/w
yITzy2QlKDKL4mkT07ViFpaIvtwxuymbS5Ue9OwM0nzSpnumGS0B4dkwC2urvwT1lXYnalJjjF5+
h7YPNJ7N48w43+Z7bAQU+Oz8ufhgCcpb0lR2ipi+OdQI1x33ujW8hxEh4ObLrGytv8H6anvKEReB
CMSNA6TMTwiZrr2eX3qtvRex/bDZnLs20iLt4BgSJWoXhqC24kMy/uxwjPwWjAd2715CP/trxsa3
9y33itFZAvtEFsPvpVihgR1Lowm66kbYNorGX+zEvIjbN/f0/kBr221hCJzBHLreBT/IBCQ9IMWB
X/s3ue5Omx7a770bb0lKqViK3VugDuDUr2Am3KNZxfZndXVU74yH99/i9+6At4TsjYmj/MFzUWuw
+xQRHr/gXo6u1+qDz5+3xC9epgmYVuELHPuxcZANitHsoLzIzp0t2MDKTb2EcyNnn3p5TpALd0QS
NMT5vhk/rcSN3hJxiA3a5kQjKdPG453o2AkQ+RaYrPjCc9MrU+ofjhQIkzFrSTI+Fyze6vFawad6
f0MjVl6JUgyyT+A4uOz64myZxb5AMBcYfvc0Wd4uLdPzVLQvJhNP9uBFQPpcjCi1Mp8d4FJsKbKu
bZClDy917jsaKaKqNS9yZX1DE+RMtLBhUVf2+BKwmCSN70zZBM+aU3MH/ir2wphOnn2wlV/4M4Hm
BNj3p/c3+4odWkIXy0IxGpeoOwnUli7Lqo4/sbrrJzTcNoYIfGG5l8K1yQ/kVehWNW9tAhd2gvTe
4LO5sktQ55wnkCSgX9xqIF+xQktaSz/xS7NVOL9ZO4a4grwquyrzV9uzo/fnbOV8LWGJgpaOwXoP
Zi7u2nCIgV8Rptrw11aM9RKUWIMpu0s5LBx4KcxPRY3WnF3me3Uf9IMe+U71AzOCsp4aGcaxawMZ
QY3mY7vhJxHLL6YJGcnO6m2kFEipI7OOQwYqHEqtgxXnl5AfjAy9lRhfWaVltTjhFVddhrTaBF2+
OSZyLL6ri+aUp8br++u0MsSyaOwSOCaSzkNMJgetl/YCAMhnwRiQjeqyev7QMEuqT5ODYwPC3zAH
lvM0dC0y4bK4o40GREJkT+8PsmIUlsDOJq/S3DQQpuTG8AiIIfhfdNRU3o3Hu5lN/f1RVgBn3hLi
aTbopxo7RPUIid46ix15CV2J2mkjbVVQ6k1+TOhMrj0G2U/1WOvu8NEQdqnW7piFL4cGq+UwpDrJ
1D0MVd5GrQK41B/v3n/BlS2xxH9abSpH/DMzvZE2MHPv1GOtauYd6/HL+0OsWNQlcWflgLWzjBWu
d0iC+90+SccALUGQBN2hhB+wnG7cEytWdAkFHWVsGsaQoXKIqDVuaB5AvfN2cz3W3mMRZjWzWeGJ
YLuy847QQb+Gr2U12c6p6vNMLGJaHyqEQObxr/5QPSRGaSv06wAQZZ0dHZshsYtxw56urPgSCTo5
oMEpUrR6DrG3S5zhVegkomCq2sxMrY0wH9lfjCb8q4zzBij1wUov3dbX4byvSpkfszLdSpCsnP8l
EtRMx6l0czQcmULZV5C9yg6Zm4DaSZcTIDA825Vjn27M2VpMt0TBCBOkDVZezl4eDXJ3jIb4DuX1
jKIgQclVrtDKmt4Ly9gwoSuX3t8oQQuRkMICstx2yu/cjF9ir4wDMgyHYfRBmAwofkqBZQRo6WOH
Z4lCrTpi9GDRBxJ/ZuVLyWPCCxnE47RR4ljbFPSvm6JQfZ4nPfp+igxaiaLtkfr3srvE5+VOtNX+
fVuzYgKWmNOpHLJKtOgJhKtj7T1m37pT6wV84PUGrmbtRliqnJcCy58QE51uhvtIY37XViDiyoub
bBi/dqXa0b68bTszR3cWYNZFw3zwM261Eq+94MIIEatBZnAg6ACx2joweXddW9VttZXEXlmlJeBU
DdD9Uwo9m+YYfxNO2uyMsTvGEh3TseH9+NAiLUGmfmUUeQ100q6fxbnNlh3Bn3IDbO7GEq3M0RJa
OkgyihyyPejSUvqFCJqh4Ctb6I+0lRgf3n+JFfuzxJcy6EEzJ0azv2bZoXFjxJXSuGCOO6tcIcb7
aMpqiTGd/KY13Vi4O1oV1ie0PcpT78npmvF2gKwf8n4fswBLeKnZyCEWHt4IvH+MINtj+Je8yWoZ
eKQnH3SoF2bA8ZkH8ofG2w1gASh33CPeZzOX6A7pWg6ucJTuTAWqQjFW4aALr96ozqxZ8KXIOdqf
26ZiHGBM5V730tEBnQgNqqm/mW8nNTRPteAPsFJDuOkyrARGSxBjAbLWWuliLuvmxiFDVpbHutmw
dWsPn8/wL9csb7hg2YCHp0b5lRXkrk62dHvXHj2frF8eDQJqztGPAlxLEr9UffFMam+rnrniRi3p
HXXpipimeLZX8nBCf7DjoXPDm0LuVZEfP266IStmYEn7RO0xT6wGA0ldBGZF0muC/EhFJ7VhZ1aM
5RKUCHpRanjg8tl1AwknlR1jnkMb3D1vdlWv7dolJHEcMzPvU6Q+KrsJRvEMEBMSyEn1YqbfGUwN
lDeDD+/Wxd3S2o10JZK6OzHRPvCAAiDjVmPByo5aghPlZJqFmQGOb7TNJyiz3kjX4BuGa2VHLUGJ
qrO5bKBpthsG0wrdCuIPmjEZqGqKRsK/WSV0WIU4vW/4V1Z9iU9stcp8CZXLXeE9OG18iShAqvrz
JjJ9xfVbwhP1MJkxdwBEIXMnZOGfAb4O4Gv2ThIo5oINi2xvsJVbbAlXhMqN7guoQO46lN1bp4ic
MQtneM0o/TmJ/P6UrY0yb4pfzInXSlUZyMLuzEIUV1nNZcB0Bzubpzb66LoWPNljuRE9rZ2ZpWq2
hvJfQRkQ66grZoA/lSrMu+nL7C9rr/qSTBzaRKUZspzsiSW2cv1rO9z660uOUJsyeoVEcOYaL5Dd
aSOSCPv4/gyubbplgpDKMY3dmVtU1UW7M6nO7lwKcSUQGtU7q0FWZ//+SGvbb2EEaKtSX8z0n6aL
FmD+RnMW8cqOZktNXBYI17pGQ9Du/dFW3msJadQz8dOUpuA49HDvliV57pVxgqIDD4ve3rj7V+zD
EsEIDJfb2S6amogTB8UcquHmaRoSpM0jHKvD2G4MtHLjLBGMnTOp2PXQruURvu/L7KvvdbcGCkzv
T9bKDltiGLtkiN0JwH54gv5jp+iln7lbxYSVI7pELNbouHbYTP9Q98lbQptrnahszwk9ksw4e16/
5WWurfjSFowEIPIYJBYgiqtLyiHdXkcS/DeHTcLUFfoBb4kanHjbZryz0U1b1F5x1InZu6iJpIYN
OeRG3JZmDGyf9B3HCL2Uu58NdBd0EWE2g9pLkac60kCgz58XhbXvq9jaokVbW8OFlaC+OVJtoPTo
zIVH1js00FsdBmuWb4kiZL0JKVRIB+48YNFYAiEbt08gZGkHJcvOWl7FKKeCkmW72L22bRbWgjE0
ZKcOcnui17IKEhqz+FybyPcGtCp95yK2s7w6Fg4B6OHnKfj31+E/kjd5+99QlOaf/4m/v8pqrKH+
0C7++s9PssC//zl/5n9/56+f+OfhTV5/K96a5S/95TN47r/Gjb613/7ylx3Aze14p9/q8f4NKer2
5/PxDeff/P/+8N/efj7l01i9/fnHq9QlVMPu3xIuyz/+9aPT9z//IHMQ+e+/Pv9fP5xf4M8/Lt8Q
pKbyb594+9a0f/5h+f+wGXOAw3Jcn/g/gfX928+fuP8w0e7IfMpMhmzinLwqZd2mf/5hWN4/mEss
2zchVOh67rxlGql//oya/3Bcz6Q+Y6YLkVz2x/98tb8szv8t1r+VuriVvGwbvAvoJXEB/h+gCIEc
Q0ndxpek1HGotSxDNe4I6aoBOIIW3WuRynIG1ZWaB0nvRTnV5nVV1PfErnf22IlLYVrtrpX6bFL1
VRXdKXa6o2qaJGBmqg8s7/ZWjd4saSUaVENDGgruR9r373D6g9x/itU3GVdhMhSBSrLzWAl0gTpP
Hbitg8purzuTfxpd3t4YDQLOls5N1989RV+7wjKDuhf7uGhvay5OXZt9TWx/gkan1SAu1sNj2ZZ+
4FEo0VNaP8a9E6Uuevt47A9B2fU3tEwvVEvtKLXlZQlSZcdobh3QtIM+iAB0qKZTCeJo2Vmg2Lfz
NAJbNYQedfPG6PR17IYdqBnToOH9XhndD4WGmL0QVVgk00uWixsnx2tBl1acbdVGzM2+Og5aKRxa
7920/GFMmQyl1F/qurjVY1GGvokeUea/Mn5ps+TE08fBUN3XzGQqdFtPBZqhp7jqE0ipjviaXTtm
4C9JKuNTCUEe8MAGQ6tQcyPuvZc7PKwaMIeBIagKEVp/cQQKE+hKPZhuGQlKi4gO6QVtSBNQ3dyU
vL+zO+uG2h7oLduwIfIq96H8UUDpaqoJ6qrVcPbzxA1bs7xioKsKSV1zZAlktfNyy9wbfZwdJre4
SzMI3uTi0Hn1ECTTnR2LK1oX1xBROjegawpco3qodXafjDVUhBIDwNg2D3uwOb0aQ3xruBDAchFz
jgq/7AlaB7Qd1cEQdhF1PvXLYCoa4wJnJdDEM4MJNHpNgbbHDLJMtNK3ZU0fDI8bD4AbJ1CwQxGD
9H55sPT0aNjJhZ3LB1VPKg+UeuFigKs5UPLDQL9RoEenP3au74YNHeNH5D8ABqNpAqg3pydr7M86
g8KhGNIYxTLFw7FuWJixQUV5Yh8cp7mt6/iHIvTK0dVTCRpc8LbZYNpi+Q3nyrqkdrq3wLmz9yEc
ArYK0J5kyr/i9XgcuY8W19Y9pyijBu2orwlr6j2Ig+uonYh963v9N5u3014J1wiIzPC9VPoFmogB
tbxkhENog2g4hYScrr/Uwv9sGuLKFem4TyFLhyNoQcuwLE5iYmjs0dkz6JLyKK5VB5+1esw1yHSV
Ja/7qnfBOxcXkObgLyDzuiLSTYLMdbIdivxHP7sSNno8Yw7MUZslRgiY8Fyy7IkFhKC8MKDmAh/O
GQ92KouIQz8rcAeBtLgnXnvCi6DkyFyJ1mBRm+kLUvPPjp8gyOmLY6EEDniaRm7i4GPZ8OqX+WXX
znS8MTP3VWOEoL0+uwP6zoxBhYRbL2WHqm/D81ChtycqOC0wFjv6fKijXI8gVhO7VNxwS6hdhQOS
tndlbOx9/ytaqgZshew16S87Tf2I8vo2tVuQeGfQPrDturzU3YhrWqOE8UCtrjrSnKhLxwB6mIHy
a1dPfbO3zCQ9kVSc6rjrvgqn6vcjicmX3q8fmB4vx2SMQ6h7qsCGl3hdtT4Lx4GVuJASjvqudqK+
oBnUcIYpHEu4An4PKZHCL6PSlTd0Gq7yKTkr4g1Hu1H5uSPIzeM43fa+cTFW3UUj/O+T233Ksv5R
FCysUUiKisF4A3+ovwMrY4ySXnyTOFUIerKz3Y0XDfiKAoeNOnScLISjRzEQIK1Nm5vByCBViOCl
uLJGGrqGp0OewPWX/VEa3W3q6etMgkyJmIk46h69GAl6LjTzzk1uWFHll85x8s1LXRhflNNaAOF3
5lvmoePf82C/KsvLXvLSKs5mKbu5fhKBGnO4NEVZHnSRtEHjln2UNQPbU9ADjF35wFzxnNf3cqTH
sjesIMk09pEtdm2X9MGUi/FTLE6TrGG/NQET6+hYzZWRWOeyBxJFl+d07BszQHjWoGsZvZj9zASk
ucVwPxRu2JOpejVzmM8xd/Kr3ElvjAocCJ1om8DU6NNBCWPYm25y0xffUHUyIyZ1Frr5eC1G2/nW
6eo7T1r0RRPQBdvIn9c+OabSgFKTGclYTkHV9NDUcM59MoUu4dcG548TAz9V2hVn6HqeOIPxZXUV
dUaD9YmhvDW2b6PrDZFKxIUTe/HJckoFgMCUhWVXIYYud6WJO0bpK956n2sHt4GOL5y8/24SFU6J
H+asDevYS6+qxHyrG/GZQGd2J+2a7VM0rYH1SxR7Jx0INKEBqOBdnO/HNoZGeMWhTUNJoAaljymE
a/YoSXZhq/t7uzOfBz7tpVumoS/rb6j7t2FJYAB6mjt7wHLyK9/HDdRN/TN346qCgikhB9VwB+UF
KOkBjlvvx3pi+8yA0lDZOObRmkU5hml68hwtAtq38CyqAveVYQ3w+1h1HJjswhQlpTOYibMXniXd
3p6MEr/oglXBHZD0V3EuIcjANTJytDhNY58fDUARnrhtjY9sHOXz6JfFnYnY3R/BD1+zG5bsR/Bx
BsxHAr8zH6hhPxVl3nwCG3QfTu5TWbH2JGNl79PW7uAgiRK3OYysAW4dMB62Imj6+KvfuF6AdJcd
IMApIhuSP40vz4MJWcdSvYGNkV7GxOujCWrbUTeyb1nmH7rSZaeCGOaDStona3Rwl7n3sasPbd/R
JzuRPGS1cUUTqwwSS5XnnrRlSBXpoqrBbSnyqj1Rz9yP4FEbckh7y+SmLbNz6psnPViBLEgoLRCh
sFIdW9h4C5LJhKdh7spLCN4GGU+gmcEeXa4u49gJSgvIEOUHIJD09yO42PfgsKVhA2A7Wmw+Fb4t
0QAF7KGakqCKh/6mBQQnbefz6CRRVbhBPqrQVKj7ZS7uTHlpagP9RmlYgh2l8uMbL9UPiUW/jiBv
9McBd2t96rm557b9GWjwkJJJh6ByAbIiC5xslEAquMCFi51IyTUBbVgZ92DnMaLMqcPCtt6sRhyk
dVmaXsTBTDtqSGjlydFmt6ANfRVWdTEBzlg5ugi7Af7SLIkO1jbXSA5FrJErrs7oPT4Ir0EVJ9lr
xzkbbesdiF9jyUsj3/MxcaPYnu5BTH9NZSeDvOjVIRmmz5I4Jr5Jz0Kaan1Uun/0iGNF9ogLrR2d
m7kKXjHzJXGdC2LiPmvG6UfX9VdcyWzP+imIy+YoSHKi3LrBpobLxyXy8UYAtOceBZKdKOxj18RX
XNcvdXOP3qeHyoZQfRNHFX2QUjx3VfJUSnKoWm/f+fVpMsRlkRgnV5nXihXRYGSI7TNhRUMPycDK
5PuhUTQo6vGHzL0vDDjl2TbkjnqWbv1mAzXJeg1tQXmJ6saht/TB4PYhBasF4xV0qfrvwDkCxtmf
O7t7ntTRNxNw8ybw5us9lAQvaX4NodOv3WhdNsmlad8nznQHceoLLVgI+ai9B0LfOq0vHVPh8HZ5
kBIYMjnUF7UN32ZM9JXO+TcHvm4+5OD/9z34TFX5Yinr6DRGVOVX7QTiTxN6NRHazfBeJR4zms6P
MsfGhjdtX44OdB4m/0opeSNpfdcZbA/7ceUgievm3i0bit1U39PGGAKzGLrQEjeCjy3a3K0rk49R
W1s06g1cJmA7DW0YnJM/Pg+Q8YrBxMO5uLLhqLKGXLiW+8jt9HNV2jyYILa6G0kbCoJLi+tbScxn
njC0QEtgFSCzdBz1f7H3Zctx42iX7zL3rMBGALwlc1EqtViyZMm+YdgumSTAFdxAPv1/srq6p5T2
WKG+mpiYjuruqrBdEEngw7echd+q5fvE8w1Eh+PV98um1pCX8tFhrKNPg0TyAunxy8WRnWcQTB95
cDdx+ti1z/Bev/Iy+o6dVGyqwd6zrIFzhwSsA8VItp3z+Vudr9FWt3bHAKq+rpeW7+u2ulg9uzGG
fID8HuhkSx67Hu24dAQpq1IvsoD5jxuXT0UQnSoKyOHiGstO23KKPnvkSgZXGamDq7JWyeofuZL7
NgAMOYyKPpFiuq+LabOQ/rbDNCZj49HiDswDr2Mx4QoYfXhIV2AopPw8TbdR2d4smbvGBOdjNKYb
6/izSAfQWTMgeQbnEuC7Hsf1m5VfTRi8rPwIEeoPGPvLDl72CHt30PO+6NfxuulGfgft5D99U1w3
JPxU0RBCXmLZWjEkM366PA1uwrnYWj1cMjFBPLv9EdHmzmfTtmmfmVEvOe8voLR+zAribzIawoYv
vW07zEX7iV/i0ka1tsJzrcg31uC/PkVzbjzQAvOfVf5Zd409yQ4egoazZEaTNgnm/rpsg33B1m3W
5RfOuS9WB0+ulYldYLwaksFutWNFApX+r2U1H4IZnlUOKekaINhwlOlx0UMAyuRWJ2k9bwPisgR+
OzoO8/ZHYNC4Z6nDZyL3NtB6qyiiObqtw0YNMz8A1+rwj03CS/2QtvnntrJItqbxKqPspu26T9Na
VrAZrOfLtpKgxizwmavWJRnRsQfO0nwbWvGxCXizrwf7NWfIJaH63O2RmT5OE/RXWdodgmrp4zFw
z2AJfK5sDdvNPsiSPvdVombzvULRmrjVk0tIzCvQ8PQYF1p+yyBCT/o63NBRf3DGdPi32dPkvr9l
ZLxeM3ljBYHFnaEyXl2HE3VyfEpTLmPTQzLCdtlnOAhCWqoX1YXS+bw3IpSbBgoce6KXcldMTR/P
bdXFeeTnJJKmvix7CLwFS5E+UZo95J2CC3oxw9Cty8Zbi0ic4QILLpjLd/g4E6TqwxTgMmAKQMXP
YpjaHYFNXpPAZXelAd52Zve1buNcRtu06Nu4DOdt1HQvXNEPpVshINvQZAGGAB2QzLY7N6f1tQID
/UA7wzdKdyArTsuwy2UTJbIp1Ed0T6EtEaDCXv1hYVDCNxmyFd/4D0Nq0bORUwpCKGih6PMF7CjG
ut61VdvFJprrpFAtPTBrkCl1Xfkl1b46yOA0d/Hfs+AkdW12i8DesOq5CfTVHKBQ6oF1C6sfGnct
X6oveUr0BaCJFnHaoH/r2fSlKuZPqakPgcD8Xmf8cu1xta0RSHCEX7EJ29zX7IjUtIQbF2hrDrI3
FryrNhBXMkSEU7R5GGlLou1SYkTI5yA/4GqpAoXKA6QcfE2GVLjRwCBgdEhLT7feTuU+Qm29zwb0
YHw+zkk+tXl6KEypqi1ZpzJxGph3gtOH6JEeTZZeLz3nsYPsepKVYJuuin0a0/zbCMNv6ukRDN4b
iCvAUyT/mmGr1Sp4gECP2tDWblPTJpjC7PLaZfG8UkBZgKhPQS/0sJ66MFWD4UxqXRKm47YWY8zG
7ELS+Zi5MYtdtOxaGsCwvClc0oT1kVJ+Y5CqVay+dHPxIiILSv10GRX8Yqryo+i+lTJ99L3+MM1T
Ili4GzW7VG6MJ8B2+xGw6mLqv6Qga/dl9c3Z+aYr82O5fM7UmDT1csdFdgvq3nNQt1etha80kjbZ
hEkVFZehJncaXvS8WOLeBfmmDuYrmNN/4JVFJ2n8kE1PnTf3ptVNLNZ1G2JQh66COCikxEgYmx5X
bCDQIpA825XZQHelWYqrIEd6mnY3Y8riai2X69RPtyWL7k7GnrnsH0SWlghnLwJ538rHpxmQIBzj
5gjltHvrWXQzeSM/daMjEDxZN/3aZHFR8g0P3OdyqmOSBoi7Db0KDFFxinsKArLREWr9jyC2o50F
/Pllnxd3KW9hDE66LLZ1dzNMDN6b4/pxLVWUwIA6sT54Gmp6e5riJKxhyC5XUSe1654zuyxZzOh9
EPVgWbryE2u6GMbFaEGULdL3MdrZicU2oxDFyPIfvXXNISVzdF1H7YJWDoCIO2MB2i3sB8nQUARm
x3sojjX6k8jWRxYhck62Wo5wQjnwLL9GYyhKgiqXuBg4yVAlmmLPCJIc1ho7bsMsO+RrjgJRqI9Z
7T+aonyeOqTU72/jXxffXdM3P4bzJv2rvv5t+1J/HNzLy3D9tT3/nf83tvNPLuf/53b+9dcFzmMv
r9r5pz/xr3a+CP84GZYgiwm1hKjyifX/r3Y+foVQzTiBbiHjTJwUdP7dzqfsD8lliD/JmEC//YR/
/Hc7H78GDxkpCJEQZBMaTkrv6OefNfOxsIS1EiMYNWC4gJ/z9bQ7QDXIuEVy1XBwZ01I+dUoc7jD
Wv49HTB0+8er+Xuc8M/xwetx2ek5Ab3ninNNaaTJOQxfeNBC07GN4qFPGdIX2DCkIWLb71c5G5z9
vQymfFRFoCLLc6xdXgZrF5QQBKRdBPFybPdLm8KajOOxjovJ7D6FwDPaOriY0UGEYV3jYWzx+5/i
r1X+MSj562FlKKikTOJxz5kgEPkho2/nKK5a13wzJcnuVrtfTWp+NE0T/tlDhj4OmrK/BCgZ3Wqa
T+hr1AACQOm0/QAbSvYlLDDfphWogXuTFtOLm6rybgST6WEMAb1dm8EC3BcgWpGmpEe0A6hMFFpB
Gqqfejd6Jw4Z1I14Aqcck3Q5Se3WEEwSOm6G72NYhvlWQra2Rjjsdw0S7i95Xc9fVrd8EFGb3si2
pIku82aHCmp+UAFDHy9wBj48ulqBJZjRnv/rzf09mns1dfrPuO98JPj/aCw5IXF/F0v+/Jp97b9/
da/CyekP/SuchOQPobCdlCIQGwv5Cc38dzjhf1D4HgpQ1hiowvzEIvxPOKF/4PcK2EFhExKJ6cz/
Dics/AMKwZSD4K0lDidgNu8IJ2fnm3KFkHX6EaRmTJJzrysYaYya5rlNYODpD6uGFZTIhrcgh6+n
1Jri34+HEfihJYyE8Myvg5YWklAwaupkCrtjTrrHaZyextBvG5SDsRP9WxyL88fCUhK+YALvGzUf
PSeHel4tqckwQBgwl7/Nlzbdwyo6iP/xrd8OjlQwytBNloSF+LoY5L5+LPjRVPNiFpd0JMdYi/Rs
L3ou3sBTvUbP4OUxREXINwGgK1VIzkEVJrC6pK7uE1t5kawOxgNVtrOiuELW+uCN+T768i0/srNr
BotC55Zh5yqknIKfY5KXNcuGuQ/6RKDsRp0mh51qFxBYA7ZcNUS1b8Te18id00NyHgmsxAkjmp1T
atWykFTLbkgCrp5V2qgNlkP/JQPx6r0fjQuCWbgWFCN7gKlef7R0cQ0zxqORHeb+clmFTVg7lv/F
KiykjAsZMU7PoU+TnY0s9MkzuIN2+qVZIEyDzdj1/o2FfjpaDMkGzjC0eTH6Z+c73YhoytY8QuMJ
dKIETR27jyZk/zot+K4NGvajH4a3soJffK0w0hD9B0IBwYiffv0fuELA4uXajOWYDEzUsJCo/Q5N
vGBXd8gU3ve5IqJxwLSmIaOnhAyJ2qulolCOc8d5YubM7JtG80M6p29pXp69RWw+RCjsdeB0NCF/
oTH+uYoL4bmhpxXFwpLeh+Eg9mk2XbVoHfmaHCIb/Q2iQd78a1jG2fk6LShwrJVQyBs1P9dyC1dS
t963ZULG5QhR+BBfLVKXZcuaQ2fz8o007lfLMeDIsBtxuOT5ce76WehuhFQ2kxJ2WkTXNXQR8q48
TuUU0GQUJboh7/pyeERkUdgelGkmuDonaoCbDLqBxdxWzTI4tCL6aLvwLR3cnx+M4QUqIHgA+oh+
+nA5zbo+7NGDU37uDxmpxAFQIrPN0w79g5m/Dz6GRBUPdQpPSMI5Nsv5d4PEI4J+FZgEh77YjarF
nAJGGO/+XFjltAhgY8i8z4mINUdLuqXaJN428Gesg3LTOLYkzVDBFhW6B9t3fyrcY9iK+F7hKe14
fciUCMYVR9oma1qhWaCF3ZYUekfvXQWfCEkG/jplA/pslWiBu1+4SAzyYdizGab+NL/vm93vVzmL
TfhC2GtIOCIkSTRS55oTgzyJtq1LmWiXo7bH3257jFLjgfP0jQf61VKhQvhFqoai4VyUbgCgUq2z
KhO/ljLJR+E/9hQchIgt5uv7nwpv7gQHwyYk5wd4XNENateoTFKZPbSgtR2ngo1xu8zju/cCal/K
CQSaCPbeea6WEjrA0SGvcD9mJ3bQSbTfF436Lx4IsT3ELYL6Eo/1esvlvFHzgI5WIk3QX68BWekN
G7s0uyForbxBFDnd6a8KO+wJlJVE4boXAgfr9WKzqTvtFIZKBD3gGKdrgkBI9j6Ll1NsQC5IJQfe
T6KIPNdbrDCoC9F6wHTctW5r+vWzWEr1xvb+xaNoyXmILBrroWJ+/SjFRE2eUiwCCe5yW9RO3GbA
h72hCvaLnf1qlbOvw9rMgm/vqqRI5/xCtyWP1wEA7pLN6uN7d7ZAEsGYJkJjx50X3SGEFZdu4jYJ
Z7ZiKhiFdmNZCDsAPb5lSPvzY0EpDQGOoahG0XWuwxBZa9ksiE10aMTRKlXDZyPD0BHh6o3Y8PN3
ElKc7ia0apC6kLM3OKcsQA8dSzWIq9vQLUFsGX3Lv/Ln60+gPYO4DYQnKrlzmlJt1Fxq0LGTPGuz
6ZpBjfIZowY43k/o0gM7woJSv7EDf14TRcipRRIi/QPG+wx6PKO4YnOTAeRD0WdPLXGbwIbhpuwZ
Enbu6Bt5xF9chNenNzxFIirRHKKoR84WbPB14CN8cnWD1WWfKKDws72MWkBSh2jRnwL0he0eyr6j
i5dp6JftYlryGabu/fNA9SST1IzAV7Y1g8SRjPLxVsBQCjg7oDmhCtaiH7MbRSCPq+DZl/dub4B/
kSyfSl807c4lHZ3pMzSPcR3NawWH53Kd+hZFwZp+C8oUo/H3ryZRYwNSjHCHV/Y6OvQOztiuRZ4H
NtwAAUYbskcHpKrDmCQK/277vCOJhcuwIFCgAnuUIJt9vRpLC1OMFe4/wWGU7UUOEGE9lTZLoFW8
QCq4bdzd7x/w50QdS2KxEMEC1kznkkQEqII8sBKTkQgYklG+LLA3SizJN0XXQrJMzG+Ep1/sdorT
q059XaRjP5GaiMCkq8N1iElhADtD/hT54rorizSxJUbnv3+8nwNUiJeJTpHSIlKIhq/fKC8nrgIn
qiRDrVLE4Oy1D8HS2YMRBX9Dhv9Xa52uwxDHBy3X87V0G7p5OSGcQt17qDuBRV1NAGyXVb9uf/9Y
v/hqSsMD6tRhBez91B77Z3lV53Aa1GlfY2II+e8OZq2PTPcEADVNtyghzbbEIOaNO+znL4dWMkxr
Tuj78HT2Xi/aaMCCi4LgLMi+v+7XKsWUaKYwYTOAIlEhdu99SGh2npL2U2Es9HlcDFiAab9GijbO
ft7rqSlgf1m48arMZ3JpUus/BAwz69+v+vNXhBA47KFC4P7xN+HZGezFIhoFuFTi5rXcrx0uss4C
oQes2lub86wRhfwG8QtEGYEUhzF6/kK5iRQGc22VGFYDdLUuovrQRQ6Del6v9acSEM2PtgeEJC6W
cWzeCG0/7yG0G7BfCR721CU6e9CyQDZUwBAuUc4N180JBQt5udzGgB2ZmyAszUMK65W3cvyf7nGB
hpTUIc4/KB6IPK93kZ26ZakBpUraqIoOXmflVcRz/ca5/9UqiKGCo95jBC5Lr1dZp5UtpCtQn1dh
u1EWMJgo0+MbO/SnvYLGFw7C6Q1GIcVd+nqVYfBuoiFyR+qWfHtKyGK6DPhc+bz+N0uhp4JaUUZw
QTodzn90iMp1dEMVAoLHqlleMDn4jSALRvYm8Pvfn4BfvDskWCFuISEQXsLTr/9jqYoWGpgKQE58
G6i4Iog2AL6XzTt7ymjl4e0xNImw/dHzOk9DZtaPpqpXFEb93GJ8k+blF6kBa938/nl+2uh/rSNP
o0ZEZWRZr58nCzyYB1lYJfBhKdq41+kEtlwbOUyyaXDwTcD63cCg0/D7dX/5HhH3ToNPhT7QWZC2
3IRG1guQdyHMa1wamK+YvgGl9N8so1GRobiMsBHPHs+txik5VwkKEJjDqRZQHVgn1O0b24Ke4vur
tBHvkROKw6Q0hiU/PY+yIOKs+F7Au2R62co8eyhzcBOqEL5MhF+0BZo39QzYSafHvYpq9sYh+NUb
/cdPcE68ikrfq1FSFIRjIKdEj7J+GsUa3r//jf5zmbOLTvaFX3ocrmTi3l9XkX7kVTO90ZL69bOc
woeS6Ouds+PZNK1gAp1yrSWzbqdJ1gLFEETkjc/2q92P5gNGwArbH32V19sDvLTJjh2rktB0Mp6F
p/e9YJiccmR8IK2rLr2ief1WkfHLx6MYPVCFbA8d59fLLmPYRBC9xmZZi3pMcshePpUZ8IW//1S/
isBg4aEwQqueCs5eLyOnJUDHEvldSkLgV5tF7BY1oM0iZp4u775UcJgBq4xOHXREr7NLhRWjmOYQ
zxS0kF1dm7wtAARygJn//qF+fndYB0kkivgTLOKnCp63dIS3UAXlaG0NcJMi24feFW/kcz+/O1Tu
ErCHE9CCYOL2+t0pTPxbJrIJO2EZY7MCPjvlCmxA+qZZzSnEvg4dSKkYdh8miOgiirM3Vy5+CiRK
ySSfq3RnmqDbt26pbnNJmwsLqZw3+lM/4x8UqnchJUUGd2rxncVeE7bhwoIRaD8D9N4tIL1h87VE
RuZQW0FV7y4PW/JUqwHWyrZVJfukzDKqA3IGkO5+/zl/es8n7inaMZSgVYJhyNl7djUzedtAJcKq
LtgVilR7gmbGXc6hqf37pbBNzt40mK9EoHLE+Bv3qjhPmtOurtMhLVRSNvC2qcCOCqYIMGkh+uea
t8SUG6vnbgQOFO6oYAKg8l3XWzfBKm4vcHWYpEQb9qEDZrz4apbe1ZuiygD+BKAsvClRad2HmCyG
lxaa0H3s2pn67eIUUMfGDvLouyqCYonj0oN65rvsEdh59dd0pJgH9D9XpHt8y8AHAVEFDDgGjlMl
a4JPE3k2zjdFg3bfPQioYjDgzfg0/VSRMgJ1MRfegsZki/SbiMCBreDrAKZfG5NVFWCZMnCdgAQv
qGr5t5QtlVqSRSLJuFtyC/+qpMkCWvYx1a5CBy5yqq+Ojc2wCcYBYn8unsuM82uI7qVwBFpln4/b
ji+Buqomm4IXF0UOKgyxCcN6zRJt1hFo6TBI/aUKdZlC550v/jv0LECri9e8g9qAqf1U0DjrZ19s
4BpWmSfueQ6jK18sqbxXEwz1wISDVMWHZpwjtesWyfvDgA/MkgH6JRTKjGKBDlsmwLDczA1sGvZi
GWV0YwEVBCqvn3x7ldquW27n1ZXBY5BVrD9CxBY4GYBAOaDBBSWXU5bD2BqsubV+6Vi6vJgGHP6r
k3ZKfRIQkOqyU7xcr6Wwxh2Yq+fxkGVN6raFQSP4OUo7sJ0RBqVOIFKY/SmQVOkTXB8A49h04Osd
+ewB3t+gGZgXT4HIgWjMEJSbeAJBcPleLxwz/ZjTNDdfcNpsuoGmZp1+TCHaJS9p2Gq16y1MEj9X
nkL+kNe1k1+9y0F2QwukqEB8WAZ4dW9t3esqtrnz5B6k+zGNRQAw/i3MQ7t5W60dNPG7uY5+OPi3
vcDKBkB6omSVXYClnZdICFuVb2cLYfNd1pDgFibPuDvafi78A/xWUpqUvQD/g8HR2r10RUo+c573
Ki4lfrZ4ZS0o2mtX1N3O2Xq+ImCtgAXAZrI+uWDqhli5YjTIbWc1JLRC8hJTZ4tn5lhZxbRvQhH3
AIR1mxFNxhGQ3KzJtqWoCfb2ahXf5MTz73SqINYaRqC3JBHGY3lcR95o7MPG3PaDod8JPHKLTTMt
K9/PNvAPUVprdwjJOPdQd1XAfuWQRRKJBU5cbqqy7cJd3RL2khk+mI3OmJr2KwrxELriq5936WyH
zwoGouI6WzQWXlYJFxUAQaSO6yxYmq2zDX1oYTc5bRrRRPOlgjAZKufctvZSpwtZdmKus+9zgzJl
yyrGAROlcviiVhMOjwWS4TFxWTCj4gWD0O3QAO4+9nVDlmsFzash6eYc9OsJkOQojN0EGsFN25C0
39WhDZe4rGB1BebfBN/ovE01/NKB2esvTTdmkMEvDH9YbbDmT2sha3wMY2DIVkEQzO/MQMUjAn/+
1EY+vUfsZvbEp5PmEcDfGuEGJP/1YkbM/OGIGD6HU+U8dPEi8zma+qKC/jjQsHHad9JvkIPDKIeA
FfwCgDt9zAE2lTEmWMMchxmbgj2a6F2WzD5t5JepmQpyB20J2j9V7ULuiQuGW7pSNI/mIBLrEXGo
vp3APS5BCmij5iKE8dSaoBfUfWyHyZZJU0HGcFrSqDksA6iy+8iMrLhqc/BkgpyE2b4F8T3YAxmU
vfCZ0jYedR/NhyrqQGkGza0NgLQXQu9o0RlzBYpKRC/FTMInmZNexsEo2DOYfN2ike/nQYfD7nVx
uWREH2EDVK1X7Qio3KYPIQq31XPGoYGW5oBdR+mSg4w0Nz3/UKVBTje266sJsryrgKGHnufxW4px
fnfdV40aYj7mE98ilqg5TlUFWlsfmPUO5Gs3f3HQLv6iZZrZR0CeLD1Cv1yKiwVa+CDSZSHvk2ik
A0voCELoHrFkYrtK9y3L4iVdJd1kMDQKk577Knsuqbff2qljT7JsdLoTNIBHruElRWwocAe4rR/n
CcpRK8+6+zQo++qhtNxFsGpti2wP1TcQk32DUgSsf87uOVuJSBicXc2RphGHKGjuKpcQAqb/RnWh
yzcOZIB0U4NcAxtKkFDhQV6XoP5ZOO+sVyoDbOwxH9omBceixS1p86msNhZjQo2NaNyQRDmI3vEw
wZlr7xbs8s+Qis1lYoZpvBRB5ueDWPHxtpEuSL8FLMemcRQ1i72oK0il/HCY9i+omabq65wr9QJg
qHbfvZ0pAFAToATbImgshZBg0CFJAI0FvEbiT7ICY1qS6A7Rqu8vmopn/rLFGeUJeF7AcoKRNECB
n2WlS59YJ7sCRMyRUGx2LZcNeEDa7U9z/uneUtHmHyuYf4sDbcAPWJNKj6LaapAIqgdN1iaCWATo
0tglqymaa5fPs73sWxeVF1kGtH8yrVqAPgDeb+ee6mAw0ESIhrWKptiunE5fhghT/a/hkPXZfTGB
Cfude+1xhIo0D2+6KtMA0acTLnsSDXCbAmyjiGtDl/WwyCkotiDXhACsQGzBAjEgNd5wUje+6D4h
M4KCB0gY9aQuvCypeBAwKKS3rkIv8UmOts8+erzpcb9M3VzewnakgzjXUOXT3mQLB2OEjyUc8JhY
7peJ18EGj2+6b5i2DlkS2UWMoHGwjhxIoNcZhIRReXSVFL+E09TSP7f5ip4co6ZycYhp/NGQddYX
tTJonnsaQSQMxCSY2CJIkAni14A3b6guaHvbL9BESuZ2xjdPejHgYMY5GevgS1XZYN7D7iebIaKA
Fa4EK2a1Q11ZQhSYFjUoM4OvZNxNxECP1hamjqHhwfyHrA8s+zRJHtx0bmzU1YRx7vC9jUB4uBHZ
0qDboqyg/cecAT8SV/3Mht0QqJZ+UDWkJPdkENHXYCCk/6TSGawbIduIlbEfgxGCWhxKGlAvMI0I
EpvKBaTgYc41+dpmywy6fAOBX7yhann8K5n+/yDc/0VDdAl+B8Iti1fw29Nv/xvN/wcaWRjboJd5
wtMCDfpv+G0AWD5K1VOdAzAtEEQn06O/8beA2BL8B+hapA9/afD8B35LyR+ARGggf4CXxf+8D8wP
ANvr+gcbEj9ZFAHji//HTP+s2adpMGQ4hTvRexJCX9r0kHHxpBie+YyfDEytAAqgUHiIVp0Ukacz
hq1QCj5GEcgp+1B27XTPfcvUdWUGZQ6QgRimHzm0PvqjgkjtNqpUOx76ktn+wMzI613WSWB9hc7a
HOr2JE93bVjW4ydlocgDUuA604tudQ0FXWrMo+dOFQ10CtKlqOePuqOh/VPPHrjQmHuVwyysrqr+
T3AVi9uK95A2yJtyLv70PUNB5KRz0cEsYhZQGoayzJpbWicjMULdFfnqc3iMrSXcNcOcpg9EQVQD
poqw9C2W4GGYo+9I1K7hggRlG2fvUhFcOV4AysOD0oCZFwpQtyuUQywHMmpo+2vdRPoTIe7LGLWg
WXuRcgLcG6g5K1GPosifMBCNLjEq6ettC50IvFKz6mo/Agu9JGvLJ7qtMwW2QQ501ifR9KBapjzw
cF7CbZcd58h2l0oXkLETgQnWPQqvPlkLeA59Wq1b4XWDJ3D1wfqG3zaBSq9GdCiB1kemeyibAETW
mrbVoWeyBEu1c/Sh75GtJHk+1UAnjCcVCIh1RHDW6AS95xXSVYih+AaYMNrk/pvRvvC7Jk09gTI5
xtYfcA2mPCmzqP/Gepre8NSs6g5ToTzDONGBg1jZhX1m3bh8tb12d3MhRWzK/HpOkWH3FoxcsDM7
eR8F0+NaD+ywQIbupexpvu5NDiEUE8MgPM93tUez/DsET8IsEXlvzT4Uix+vW+MN1JGGaHoupAYz
kix9tQea0ZVfTOG7ZQ9UXjpszOAgs7kMc5fe55XRt36gBIRIOmVWvRTgONAXuyrpP9oF2JYDpHgi
d1N69PYZKiokItB6pnaohj1fFQexvUENYPlFrxrTrrFixpJDS3zBvkuVKiSyAbJfsyUjbrandghX
9VmRhRQfoMeTji8FwvUgoSuVuzWe3NTU077XES5WCdtCLZoNg+vt9biyVLkdcTiUW/g/R2ZrkWM0
36J0HrNDOPlOfWz94IpHnvU9mWMMyMsOnLC1OemCsG7oP/QkKsqbQZeqBFOOkJJepNRhDgqEXshB
tx9pNNGEK5PpALB8Xil2kM3cHCESr0HFn9yezX19o7uoSrqeX+fhtNaxHc3ycVgz9QUkwOyYGsp2
mQqnLxAxQMYZKfsNaHUfF52FfOVAxjah6+nG7udot9q8vghg0bc3KMSASkXZCd1bOzZ1YoIWHpGz
X49s0qWPFRRsHrRijYrRg8L2teP4CQM/d0SMMxdyWOVlDfWYTRrNP+Crkt34Nn2AA4q+b04yN6RU
eO8NgJv4mSOJLzrjPDgZyduq9fxBw+mnik/Ipj1BJLycdWhr5HQGqjvBtOwy6uUjCd16Bwpef1lC
vOHKLW5K0PyRmyzSwX4oee4TjIenJ1GJdtpCtBH5VhEhmO7QcSD7js0FOE1cH4kexzxG1VDvQeSb
Llbgzj+zukXmxqBarSfRQtpLQw5EFCyIW57qDR2WORlaAnlj1gcHVhbB9Tj1H+iQ432NPdmhOoGo
Q7eGCaRWpIy9QwcCLUf/oMJ23ERmGI8ezH/o91mIadCKJHJarhcf+G/hFMwX0Clx90Pvi4uAFBoK
CpQkwcT8DiTDFApOAT2KArT2JZ/z52yxUHVqZqhWEAklMj+CIgvDVatcukOJCHVkLbP9iq5snMGx
4aaAjfKVCZy7R0ejOEyFhEOWI+DhIy8KHrq8/cbger4r/Dw+Z1qNd8CQeMAfGg6KFvjVCpRrZkV+
JLVhkDIiUZIGEIuTpoQJFRQtwMHEV8WWp9fZCucgrdkah5hVbECPRL3TgvMhHDylIR8WXeRMzpAw
UezaQywSxHwmj0JP7WFykOsYUuCUmes3q0T/AldWuG3cWF8IcME3XQhxjVGCk+ynML3Omjzd8yBk
Fx7ok68LEuct7Xl3kK1JYRNfjRfROnxT+ISwtWLsvpunXVWV+ZXNTH1B5cKPYk3155JIAErgBaN2
Aqas/8PeeSzHjaXb+lVu9BwKuA0zuGcAIA1NUrQixQmCZEnwfmPDPP39IOlUi6q+qtNn3BEdFdGl
opKZCWz8Zq1vsRmIZRNutrzrtmbZvNXEn80smzF3e11yIKq9PqM5tK6NFOeClsSefoYIazRwjk71
J7grN42W80TUdPNWQ0CAez3t9nAjl0gzcYkpV79TvXCPVpU7tJGGEeK7tvb0RwXIIss7nxioPfqL
K6Lc7JcgEfMbXRVHS2b1lM2ajPM4dHwNnzzAIhW2cW7d6YQvooOdl55/6uOt5M7dpRM+Eo4uL+xr
g6FhnHRcQK12kqydGYfqqxUkfSOvUmN7irNqgwGk5XHZ7+vVcm+6xOkuzWLOv04r1NJL5lN5Jgou
AmvMDBW4zUj1D/tngv8tx8OU5qUFMMchw9BJnkYv6Y3kOuunUbVBNwyxo+3SBLhY6Qa+yIqejQ9x
jnEJeMaj/YvHFQBBnlr69oUzW7tj6WwO+nw2jU48hgoJ0HjlQfurviC8d+IX0xkXSFdQYeWzhHt3
1jFf4+Kt/f1cNhI3jXwuO9JdXH/Kj/kgsmtvwCLP0Ki8L0RdeiBQVkuHB2U5xc5XfbLHZ5dX4ehV
zS0NgYjqIjZOue/IXd+L1gnaal72Qg7rsVixlEyWon9xW6a6blEGthrGNJSe1YOPIItQg0Vwuaai
+lSPM3O4snWbtwmwAu79Jk031W0TxXXtgsgqHxiD+UFma8Rm4v9nSVvkJ81N8pe2q6wHbWwnbSel
GJnsTfK8nNbCD9t29bj1/eVxAFB0rJqi2s/TKr7ksK1Dcq60Q7K6L1PcUsUlrnHjqdI/9ypH3rpj
w7HBX8hlk4/ueObnWaoFiKQAeDUmY8DCuWsHz4tEnis/EIvmvZkzqAFfTu4DFJqnOF7kXU1dg7E7
zd2bwVTWvtsOLR0hzAR7Oi73BJIIedE2Q+9Hc9KbdxNwOnpCrazBDlq1dRpRlDzPs39nVKl33VL9
7p10xCq6pPl1l2vMrGdwOW1UxS1cG6se88jpnep5VnZ1ynLHPLIKaE8WiJnQFV12KFO3PDapMk3m
nd5472XOfJkljDxTbYUWZmhCnXngx6JKdA4PjPUViC1ub2XAw6nt+km6Sxa6sfJbJoHNLBitNvME
TsIQy1EiQGfSU/rWjbN6+tNobQiRwWgRzYyJch4nr7Pf1kofCPWNFXni6Mf5AMfiitxAznCghWe5
kxv36eKZJwEd5FPVxADV+iWZo2Rs5geFY/zoztX2KAfQROaOZp6WpBxOKeGXp8qo4vOCv8Ind67V
L9dqde5rQ3YX9mJlUB+HwrYjY6WOYfOUPkA2TU42i+R1v1qavFPGZB6k6AWm+nWevZBaIx6eoU9k
8BBNuIdf5qr2bvlNGRzHDaAA5q94VtvMMF+9rpPi1HdDv3xcsPEmj11BP/YxB9vmEX3meCuJnLo1
jfcG+cntSdMapu6ISawhSpNxqDnR6GBsPyibIoeWUHU8z8d+1sTJUPo67JLKQlvLWHhmBphMbr13
lV94BE95sKA8oUrS2oc1YH+CPH/I4mNvVGee1fFApi9g5tA98r7aXTKpgV+bOyrVeACCIOjas8qa
uktt0paLaRSv8B7m07IK/2bomJlVxZAGVeUbtPXscshfRHXi2jPoHyRX0tASsEX5RSqWKXDTsj3K
NIPCAfLwTIjqM3OOmxFiRgT2Ug/dRX2OTSr0lrs6mgsmoGBC/TNnNNM/uEEt4FneHNpyMj/LaU4f
MEgXYOiN+JC5nXPiMAU8pQlj3WsEhL4MDp6emYCEF721XXk16c38Ng+Oux7tXltIWx5nNHBgmooh
Mkqnz6+o4p1ntqD6ej4xiNFCOy9l99GQY14+Vtkyf0kMm0dfNuteeawMR3VnKVESwAla1zx2BK0+
wzms6p1lxz4TyiobGQdZoDSjBc/fGWoZPg8ta2hh18pAG69Pi2JxVzAcpLBzmu6IALi1dp7bZGA1
kpRL2K2ozM5G9qH2uTmLafi4eEs3v9iJHZs74FvxW+b0lgzmrpmgW1g8egKvdSvvcqwXN31xAXZo
pzj1YJdqruKj8zA1MrMaLY5zAQ3vfGXgCHfL0KHYNm0Wu5E9twxEhTUm7k0Zxyhp82lokxtDlG58
slXfimhQccogcMUav9N4U1+UI+rmyqP1c0KP+T0MD7UO8bHIS6IeV43NSqS5qX2ZMkJ3AsQVLs3q
YHb9sTM2+FQ1LuNRy8dPuMfL89i2/Z21jJCGcl//2KZNtkcwbB/NOO/f9FWmzyMUqcDFdfLIQHHd
tatRH2I4p4e8hpJHce7B0zaRtARpNZevi4qTPKgtqzzaemleeHPt7zrdeSp71gRhqrvVedoP2nky
weATRbUGjKbdKK/5sQTG0asyK1g6JWXBW5UpB2KPWfq7aqmIWMWj1B810cs/lnJtznFBkF3CBIUz
ULRQNwt9ReZgtDV4QE/vlrCWawobyaYJzHWrPWD+WPYOcxAt0BOwZiarlJsqNuKLxUjUwdV883rR
65Vg59XYu4n85DbLsndLx9hhj+8vgP1w5621eekthXlKihzELUNY78nPqmG3mrp8tRoNfo8O3Gc2
EcxXhWf+obWyv0iZ0cCsNQ070DuPRdLiMiw0eNoEIwsNRqqgCEOkbvTv3PB7UTl8KKvu8QnHN9bS
01nPVnwxIcWMaK+LMxeolNzFhe1fSnC+EWxucdegm3mQSVKc1QMfSFRR05yJuIOHPprG2bJ0eVSy
Pb5Ip2aK0F8WR4nXg3WMbHetyuRJLz0vPsZx137Os2/DXk3Vo/9RH8panktNQ4QP4Zxxtyas1oVi
tfkKC6MHoRy4ZePL7wri/0wcmTgyqPvNxLHpm7e390Tw7Se+Dx01YxsfOoz12P+hesb1/8+po/sB
fdGmSEOxa5D0ipjmx9TREh821TFyXuzw33kAPxAipv5h4wcgebFpk9CH/FsEEXwo74aOwkWfDNgE
3wjOeJcB5zaU/Ekx6a2sZOsleekxPawXFbdMddXa+cJdUY9dd5ZkNXrzIOEAbSM5WxiAt8mPP0Bl
Xb1cgNUGOFw7ejhaST0u1xMzjza+LFDSdn6o99aGwtWr/iv18FrQN9aJJ+/zyaKMQvVkNXZ8hsZs
RkZZWbU70hd0g989JiZnCfDu2MCb3UfoH2fMBOhvkG54kYk8ffTuWR41dOOpn+qyPvn2bEq1H1dR
jnd9mo/lNXXeKJ7wTpXmrm1mq7l2XACw9B6o214YpVb5uS1SxBZMPWeHCencuKhdkgJuWJXo+nlC
Vw/xSUm92zFd67/GqTYwlrRNBfGX3Vp764+TLj+2TlV+1jpGfGcuAtH+qFdKb8D6OclLXk1jx+DE
BICOYCR3AzfxZnI3V3aj/PseaqTUuiESA/t4TwP/HYjRq9W+xi3VfERoASqxUG0OUppMJe0o+8oq
b5rcqvvQU4hiorSHl0ryaQcRD8eEH0pmmxDJktFhvVQWEJ9mxidPGHGXkxWD8w0nGvmvLcXR+GZz
5NZXcD11QCTZkNxrg+U0IcHz8RtK8CE/WHPWTg+t0DMf0GCCvgZ8le6t2UsFdtU+t6q+9L50LaX4
EwKYtf/otkwgL3TF37TD3IlUJVUuJL1q6ewbNZWtt7e9fn6teKAkO1nHhQxyxGu3WgNrcWcbyjYD
UDBmvMu2oEn4nSkqmn57XodZZ/Qxi05PPIs6q+/ghSdWRG6nugf+aBf7KldeHhR94l67ZjyT32M7
mx+IkBMr4o8QMSQNnnjKREkLqCt1l1kQwIPVrYUeFqnef+zdiRoyyMZ6wkhM4za0dBx1mbZhzF51
CVLgkvWhzhZW0XpGw8SUgy6p0DNz2A1Dhx5FAnbsdyvrB7r/WSMBPc1qv7iiAobPqIxyeWhHvT2l
bhXn52i+oRXnmZclH90hM5MoISllCGTrGM/Y4BBCrrqxftVV61kHfbC5YXQCyB1Y3SjyokXq5W2F
ssk7myaeAgdVgqwGlGkvGKXsjDlOmeXEyTCYvy3dyWXIGfNQDZKs3yjtDuQvqnKQwQhVCrhduj/r
dCSD7PtDI1avwwzautphZDZGBGvcGp+zXgfvpvFUsdfQ5DlmnQ29C2cVXYLiazP9eB6icRxz0NST
0sDXMmsGNTvbXUbWrUiRT0DXfuhsM60OGnXeTZoygQAUPXddSOkwM3JDNAWe33XqhPZuZmZXViUo
StOCie55HfOsrshchuIUjWVQeMvgYT5q6S+6xjXuOW6TO/vbTjL2xt7bmXE82fdF2ejTgUHzVF5l
GujnKIm3omed4tFEsm7oA2CfVKRPSs1sA/SpLTKuR1Ac0TpXxguf8jRdz6RR3eRy2yZPk6lpd36n
1JE3ru3A8nkvxtQ17Zk9VbbDB151MBixVgO861Fs7BJE69Ze1Syngmms4YTlrVEAs5uGue6PDPvV
gPxOGuXelMxFMpiPSPujtfLM9tmE4H+BT9i2rs12wkU9sFIUgT1vAQndrGUvay/ETaVcTnJzdkb3
0KztZAV2nnRfXTS1R8Up3z5W42RgBkBU4R2yDsPpZSFrxCebBiM5jKPpPy1x3AB0G/i08klr50uQ
N7DiHFcpN6xU7eX7ngqdC77Sga5lCm58HvgMYNKrSbW2eULZ4eKAHFoHFl/rui+ePRTj48AQRe4t
PpqWrjctijsRzz7wPk23suPk0E6f2bMzqz2CeK25qudGZ6hpMToWNR3yeWpLHR8YBe8rk3K6Vb+Y
3GaHZqmwPupVOvHdae3QRL1VVGlkL9CQOJbW1UT8IpclhLY+21+6JbUJXZ0qY1V9qIwimRcKL99r
l0BPi265TnMbRnwYV0MGUs5ZtzhBKs7FBbtsZjElHHDbUVPnzPUTsH4F1iMZroUj3UuRV1r/SvMR
JxZSk74vORTKfrJCTVRJ+4cpZzipi47c6c0pGv2B7cySN0DaVU5+qa9VMQeLcs3O/dgn42Ifm6ms
qH+LDuz4lNsqPeZLPSQRTz4MMrnKq/Fa4ZhYDlm98HyM7F6NQCFLw4zriMokVwsEg8K8rZwNUtKa
jItIcZuNTXwyi/UqH1KDHWGeGRCWXXsE9jvyPMN8aZk3tpe5GzezsrqEhaO2GgdhpCYTrIU52iU2
6XQ8QJDxChIMsLbkQZ6QC0TChd/AVkNnlCJ3Cf28SuWXbJNmXQwF1iZ3R3DIXNb7WGiefPHWqp7R
8nCH1eyGMturg6FbzPpTTiSEZUbV6jkp0jy+3PaszLGqlrs2XqZ43vlSpsupBvmH6ytNK3VhD+MA
vl5bJudgm1XGF7emKKUYAFbzOO9snnIDSoU49uwd5srNK9roDG0KMNOoDsrAtYxZjKz5a0MdkOvO
sAOLkZ7ojEs34WwyF99NT2Vlac4zE5BlOClDb8ePU91PtEyWlsX9Y2tarbjEl2qa+HV7XKcpy6fi
2pNFU0d+N7kuDM2+WdV169Tact/Fva4+y4Y2ChQjXEsZUhctGXjQpGNTQuvd94hcXacdgtpNrK9N
b+cxsiMwxjtb9GX8OfZF0+2Yn7n37Mj9Ex+cu0ara9evrTuyY2RXMefqeRIkDQSERSfLhd8Wjn2e
UQ0U90vap+qlULJ67WoZt8eyARwCkZjbGB5iDiiF0CF7ui6qVjFioch1jtv2KL1YEsuuzgmxneqj
W9SrfGLwxTvF35j0j3OVi7u+GuvPDkQN88GpDLxWNRmI9qFd9TY7JgjnFNqcmlQKtkWlHplqIjXb
YJKs3Zdl2Uy3k4/8XOP+7bL+6NmpVQZKpga/FOvDWxBq8bT7j9hCLt/CkDbvw29an5exzyBADO8U
F9vPfG9+HOsDfQrbbED0cG51n+bjO/BMOB9IQTLx+FvfwYqYH/4EnukfMARtInifH/WBhP2puNDo
fjA3ChOGogEqAIravwM8+4stCN4ERwlNFLwf3/wLW2VlxVAXhUvoXeEa0J3d+cHpcjRv2xA+XOUE
vBONZJR3cJMC2az5y6RP7teuS5eznz65f8EP+9VQya+C+GR7V5sB16ate9eH1QTFEAGQcRQ3yXAU
prNCqc/GI1SZLWLUTuUNu9r4raOy/hvl/a8OBxtoALFTOMVtcEf4zN6/NOINMNXkgUS+ln7ypLFh
6ecv+ezt+4R9+u/f5/t+c6P/0AwLvjhEo/iM/V9ejIwxR1A6tVGp2Uu0pOOLBUH88L95EfpjyDlc
Y94vL4Jwok9KobW0iZkBjjtXnG+Wdff7V9la45+dITbOOI9vCuMaJkrvV6NGOyjZsDCTUaGaG6Gt
aNiS7t53V4ak6+dibc88VV2Xvf/9vPn/Wu1tbo5fXxjVEb4MiIBkM27w0Z97diAIvZZIZ4xwhkBq
HxFxL/uCTcJj7BW23McmnO0wa/QXK17XE/lN/n1q07AggWsQz+Bd3AZReEwDq5u8h2Vh8Rq2lT8/
ZpZCNGGbKOkCjYCKlaxGU9mR7/CowRtu3UvEEPc8AjIKVUUeZY/6OT7r6mW9IucGfQJW65JCyAQB
ETS9BmNXjYnnn/n0BCzuensUoV9l2qc6tz7Rr3VI2vuRUDymzC6Q5Vyw57Pagdp1cYSc/90LkC+a
qSoeJR1ogPHtTPhp4MH2p9EKhgdRVQ/FSdNhN/eZ7/7Nq/zlnnLhG4mNA8P9zPDnlytQZvNQGZL8
USYDXeTLngpDp4Czt/QAyqA6/P21yJn4yyWBk2ybLgmXA5fy6P0l4aC0FiMTgAhPDN/cWFsgQTs7
Ytqu0xY1mCiW7u+cyv/iTX7z6TimAFsG+PD9izLV3ZhmiHjcYrxG7MWUMh3oWSz/ul4Q0//+Lf7l
5NgeI+jcbGOzRTE+ev9qKxeHQjgyRi6TnbDqJyMafZq+37/KN4jcu7saCqTPd8cZDKkMhM/7l5FG
i3yUgyuakJo8Y6cz2e2SpEAn1WTePUKES23sSTxZmVBhUqLs2teZDaQbcIR7j1VMfMwQk3jf3/5/
Bqz/wCz403e0RTq+i1w8fasyXurs5X2ZwQ/9mLHaH7AQW0wymWBi2sRH9t91hmaQu+jAI/G4BwFm
wgD7s9Aw3Q+A91CUcHb7oDQd/ujHkNWwP/Dc4F9j8YZ9uZ2w/2uuKkpOwO4gzkh9BAHElfvLhWs6
OPXUmD1nmNeI7p3jYJw5n3/6TP5F/bDVB/+8bH+8COY5j/nYBm7b6oufjjW7qtyE7eoz86r0WC/g
kweUbOd6Ozl/c4e8vw9/vJKPBAv83cay4cP++ZUSAXrMX/zPxkII0Ra6p24lWIQi+v0b+uvLMBMH
soAT0nT45n55mdUn84kggCcW5pVH6FU13jdLqv6O6fC+7treDS9DBwKRVgjB/f7+3ZgM2pgdWU8r
4sMgF7H1mHj5FoliGhFhtTxMXbfF57lUf2Nh/VcvvJEDoI9u1yDi4XcfY8EFOPa2/oTAJ44so5JZ
oA9b+k8BW8spKpLV8P9dLVrW/Q3s5X3d8v0tM6Znu0BnBzn4l2dFk0EN6I31qTMTmT/M5PnFIVwU
VpWMLjT9KK0anrZDv1zuG2FKWnGvZbv9++/3rxcsJAiIxQYF/vac/OW3cMhfKdfWfBrz1N5Rg953
LXkhyA7/zs791xfa2KQbzhDkJc+rX75hYi1SVsDWkyaLbh+PotspfOsYNoHr//4tUTXzpb27C3Ht
evxr5imuQ/H5yxOxdjRt0rv0al0soFgLAmMZocvlPvGatrpD44RLBY8ZZBZ8efG56yesfHWnwoc4
LA5Cq9xRJjYSXAJzVG9CD6YW5LLxxLFeKobQxIEZpKeGa93VceSsUCF36puoBP+c6QVmn3ki1Mjq
cy6sriYuAWYE0pR+ZcASTPFgvLFWsuddrkDFBjaqMDOwmHIRe4ShmsjGDuzQQYM7hwnTMtaTJ9bx
MlvXZd5XovAI1e7G9sWrqO5Pg4ZE9MajcXhEGLVi3bVmvTmaBJWw9fkmBioMS7F+dMaOGe/kEWYC
oQucEUSIO0fh79mkkNtak8miJHB80yrpZdX8QamTk2mM7ZfcWdvs7xeF6yVw2l5DZleQFgK1IRnO
2rhN9XDVnGYOu2/SK7E2zAqw3GzD1HiZd0rMi7p3sXBZF2vtkC5WFZl6TrU6/QNmjfCCuM9MFGIs
yZCLIcHVk1fCwOLbVQmNmNpvurJ57pkxhYZDamutH3QtT7vzTpoWCjRgoJseDQ4XOU3N6AzshY14
rgfWreiEu7W4hpX/TcpWaWXpI22zYolAZLe0bY/uzW6netCuEAygxPzcthCDrBtztVsw/mzRq+E2
13uDQSOjcy127nDSNnI++H3XL6G0xkJmFxWzzk7fG3auTGroQqSt8BSzpm9LsmpxV+ndVyUVdwpc
mXrUQJzqZnz5IWuJbcumGd+Xbo6ZuHQTSlmsFzLbHdnOlbhV2NWp1vHY3I206fK+/L7Ts7b93vpt
1ZdTuLH3U9+3gOr7TlCYSK9YqVit1ecHkt3EVAWi0rW6fhjSPm+6SMSQqUTQdK3VRrbFS5E0miVt
d7aBkotwlJ1eXZFuV+gXSsWOfhisrP86Lc2EltTqvZOfOkl71hiV92j1CiSFtJ3yS14STvwVEtpo
Xw1oEoi86mIW4maitI8or7P4gAaVxnfxUpOQUa/WzYPbz9V6HTdC3fBYEMlHtpO0QggG889zI3P3
oHp4lsi47dXgwzCnuXlMTQaEh3SFTnsp8RI6xwz/giJ5cmvZkU8YeOzqtHty2I12JKUMdbYz8PgB
g8b7ZB60aXbb1yQtZokCwppX9nXoUbiRsKsjkqJpSZ7w5al+L31iTR+WSSrrnjl1HH/MJEjfvbdY
unhieyuse/y8evqHX8nOeRuyziIwikmxYTAvHyuzeewaw2c0P3O7+6dc75zCCWKZ+/KkcKGVVqh0
OcUoG4Ze5Q8MsXsgz1mfutP9YjWYWIOmSQjsI7XAFJcaYFW+yxTvam3kzvUCKLLeIcIccdxOqrwZ
hIO62ch0Th0l2JIhrVO2jjl7cMh7Glvzko0gmWOt0Zc3Biu+65E8KDQ9/ZD4BBu3Gdwg1BMpj+nM
+Dp2fKB77O6pB4VH2WWIzgHPHlJZ5OrVpNJTxckyhAveyuwA2I8nbFYhrjywAolvEkRJnwaMCHo4
11vLiYUw1vmInC22KmGPENS2UvcxwvmHhkwKxpRJZSeR36z9tFcwvZ29SYKLE4DAyuowxiyJ5NjN
Pg8L222O+Xy+NuxUMOin5SQDaYi1KczqRCFFrUX1kTaDo91YMvEJ9EzyjIu6bwNRaPFn3cybN+bJ
6n4WU5MjHjPzLykuSYOEsWx4djRdP7WdKMkxkhkrynGUOn5wAq8+I+6oWJiL3IUuaA2aCAhc8p+F
z14pqgm6vVgXxgchuvThcZiG9PPiieoVi1s78fyou1dZNdocOtnUnLVz3WSH1DEnNi7GWp0Vmq2P
e8KkPBXl1pq9CrcSN2jmCRrVRotVtzY7TH1xBoRKYqg02Jo+EzdqP4y6Nr1xQuX5Dkmw70U85ows
zN3eZLerPOSVi76OAa5n9+uczB5bOF6GMXsHEiVq9Z6tA0vWWmM3Oeq3K7i4mRchpDpoqRWZeYi1
JD5jig1tz5vGqVStfiEPJTdHFbQuWn3uRNz1yKxMJDqMIDojsBKSlFASThcrtehyvQjb/Dpmhbwc
NDXdEeWFCsfhwUpIWDGa5YlbJ75q8tXsIsf24jWs/XXOOWhpBiMP2PDI+rBDl9rgzXmz0MYVgAdm
dsvzWiRvS+5iXpF+aqEKXDTOQtPZgBH9Ipqrcohd3Mbr1L72jOAxOhuK70XCHHnB9doZUeNQZuyt
pRYqYA9UI2rS8fdGCTu9+MB/3ZchSxVV7IqqGS9TbCIO6vGhzvedFhdP3DK1cSB/DJsUmw02hT3K
W7DZZitIQ9yEn9/qov+0rv9wf9u57sr/c/dSqpc/mv7n1nX7oR+dq+d+YP69rWoFlSk5QxSn3yfk
0JI+cG4yP3J8/vEuE4T2lF2uBy/L4U88SrF/dq4kiWxFNTZCCih62H+ncbW+TZ1/qmcFF7rPWJre
iEbFQ6j0vklx7XVerNUhslfF96OjO3ckaDUvZu+sRymQB+z1WMgdKtoqDoaeYjJUyjMue6Pqr2XS
lBwieHh4TuoaFa6pUenUtuCMMoblwnFaFrG1k8wfE8+NNx2kGM4MH0Ac6un6AaFl9hw7Vn07OJw0
QZI2xo3oiXrvfaNAKF6lR5cw6rNMcKSjvEOWQa2FVLtx3dde+nlkimwdIwCk4EgBwfW7MZM5+tVE
tx7TjICJQIhiearzAedFkTr6KUUqbEXdWmk3eb+gPTQq8UcLJoMh6JqaoAiGLtb3bEZsSiyFjysY
7SHJeZSXzdEqTeBHMe/DZTqbuf4xn41ZBl1l8pQz5rz73Dfuejmj6dt3rmk/Z5L5RCjJT55CsjqB
2BSL8B+Jo7Vfikos53FZ6RFk3+nZHGEmBO1gAampbKJnGVsicmj/0OqtsBHWQplWtIidIr6AaifT
RBLEZvW89dk6GTPGjB0LD/18atUBSct5XfgOThrvq55QzSUmyeQ4oXz0MdT7BCvPxGOETFeqk1Fq
+RXAx2vbLPM/Gh7PtMu9k68IRBroSC7yG0BdWqk/JHj7Y2BuY/PSzINusaTz06Os5/ZJX+TTXHRt
kNu1diwrGiPZtttrTn0U52BTbGklkWTDz1Neu2L5SwWllEq+xih9DoVG7d7lxgNKxqtBl/qpj0cr
kr1vP+MEeS6gF4ZSaBl+NEz0Fy641iTAPBK63WRGI/bVg4WLyMU0twccI0nR1k6LM14lQ4kwskCe
ga0ftcrquMURz68GdAM51k3c6c6pqKEKJl423K9uVbzh08/Q6k9VdhCtXFkEpJ73uK4G6BMDsOjc
Lvdr2iSEsKZIvy2JqAalvAEyxGwbmjxYq0kvke/mqRD7vszvlJsVB2RaIaL2NPA9We5QxX11Jtwi
GumLOyzr2hdhDHowD+NLjwk9QL3wNJnLTQkrJ9RxvGMoJd4zhebY5FR4Zjo+O3NFWhfvOqoN67Vz
wHmD6IUyYfo8KQd3N3Yl+Y6x8LRjXo7LWWJRVBhpC66EwX00xe5xlqje44L/Pjfq+6LzvwwGF7sH
Ko3Yvv66FbKImtbosGBynWqo39dd7zbr7UpxWod0bGj19FLTdq1tzMepSLJnUGv6U2+b6z4xEc6E
9tLWh8JBQGCX5g3Q7CZsvbyJ2EtlO3PWiZ2252pPmfZpWYcylIj6Xk0siiJQeLuegAYILqC4H7MA
qVcbUrP7elAvjh9WpnHdj4K7iSKGa3WxIp641O+aJyJpQTAxMBSFPTPccPU08zzpvXRXxHaJHGe0
Qwub5y1S3T5wqQB2/WIjcNF69hQIYjDgGg2SusJBLpjS+H0yZ5fEQnQjHED6qnYzkCAyDcsuvrdB
TotoxQCTXOmTh+d7EetBw8yMTmpxb+12rSME7LG8ngVdpt91wyPb8/huXpbJvm58JXedYWc4FbLX
wl7ZiuvLZgaY5uuyzB3yWuGaRxbQvOsiA8YcJcZiHFdsXncJWdz3Um02gEL6B6+XQ1QADzr39HbA
kJsme/DbGbicWbudFOrioKAf2rM/zJ1gWQ0V1ktNiPmazx/VNBuXzVxibOrK2Ye0g/xcTPOwUJKJ
IcBnGJ/TVs/XSw5SkjOjUV/EuN1h89C+ZLXNM8Of6/jriMSGLjlhjQWoquUOdlrnru7cwbgsXemp
v5mYGr8Mhni4MXxioQCTHQg8a6H3DzeT3JNFZErsVepf4UtgPeaMOyI1zquMGFTUrKRIFkfwXMmO
kLUhaIux3hf9fd10j+RLZhHmleH69zMk85e557ffChwgelyHpBv715AbK2e+m9IS7EcttcJZix9F
iZW8YY7b0sWdKWOl5UOLNNZvFhcj5qJmiJJUuy8y54oxtwzihgUJvuUA+o5Pz1ThTaXzt4gXDtdh
/Fo1xDoPA5IpLp7f//rf5qXvKwbG3bbLIHUTKbOcfP+hOr2LRSK2+fVHXLR+l55PaF9I+X3xZpXj
a4vvHb+5Lmnq0bBlB5L17DORz4E1dzu2gIcEddzRMby/Gbdu48S//F4ge00WVbCDfw03g+juQ0zR
BU6BlrjeFkZxWlmBFMYYkM++s+QPSua/VfXeNxX/+zUnk03vn9F5//U/y8o7fGmuXqovw69/1fbb
/Pl3EcP347fblijv/g/qlkwuN+OXfrn9MhB789/7jO2//J/+4Y+1zP3Sfvm//3hrxpqm4/ZLkjX1
z+Ut1+1P18xf1znN+lK9Zt345S8/9L0otnXWOS7BJmiwLRefOF/l95rY0j+YjOtZPbB6NziD+JOf
VCM2q0+sJAgMQA5Y/BI/tjma6XzwHHaG6EUsKOL/j73zaI4babf0f5n1xRfwZotCGXpSJEVKG4RI
ivBIZCb8r78PuvvGSOye1mg5EbNtI6iqgMRrznmOS9jj/3z8vzYrfwYY/nNc08/HBn8M4hTTY+MJ
W58FxUcKvMlU0sg8ZhlIpY04Q6t82QxheSd9TYP4w1fz17V/jNzcZtP/+67981oWMgM0Buj9OaR+
fppQz8Lrqmn/wmhMx12qwhEcHwi+Vw0G6MJBnPyrufzP588flww30GUEgZr0te17/HG9w4S3ATyJ
JdPwpz4ZIQiSaJkXvxiV/8MHC1nq0OCwYnPIxPj5KnXguDLdXHF5FrX5WcBpuPMZqQ2H3G5D4n29
tv3VjvwffjgWfSx32eyiSv0Ibc5rTLVev2G6hiUCSLg06a6G7jrGfYCo8bd/OS62ke4tUPfhx+ic
MmWwYIOrjEfddtdOG3lvrpjkSdICnYOCj6Jf3Co/rx5ChqNB5PusK5FFgdC0t63PDwtAbkhzFPhP
43HCia+XlzlPuwvcD5916UWXTYu4UOr9v3/KjzfLdlG2HFzR3bCdH7GyeZ+ie545vWcYVBjkAWfq
WtS/uFn+fpUQE01Aajs6Ldv6KLQZZdcwrQY3Ia1uvCbXvLiSOvjFm+vj3cGqEVw/CyKM738kPPz8
/c1LG66dQuTbeZZ6jKZqua1sX5xpa/jdyDwuhfSEB5q4TZw/Hz+PdrMyLycYgITZmuuOZQe+5cJZ
JkA/+fCbgQvcGIgUOK+YMYBF54T8+YNNhZCN0C3+1xLLWBkt6VPejcOTkmWGOXjJ8a2Wv9xHf3zA
/7gq6UewkTZ00setG/NFKbswX9EZ+/1dka7zRRlG7aXDumMHRt/0fnH//8NNwpLfhhtmgpF1P6Lf
QUrK0GwobIpUhnsy1dMTouffBMz/8WUSCc3ym/ORPdmHA7nwXGMuGiRSdHCMNUorSxCp/2op/Q9f
3qZIYP8N5oV3nf3zTwbpIMhXE8syxiB5FNXWCcsiOLfx+b7nQyt/UXT+/ewImUJFnB/bB7M+jnlg
6viN6OS2SFlPfMsjlBoWeKIfnrvGuilpEeixrV+Qjv/hids0gGyiLWpFnrufP6UPkatRLW6XsF+C
PY2ZOAgW9SfC3ofH3zyntjOKGRuVH6pAM9j+Kj8cjtLvjKF2FhfTqaOvwFSUx7aV5e/egozkTIDe
LH+3NXC03aI/XAXqEiQri6qyWooFJzaT8ATKqnX/mx9mO6VMFtoMAYlm+0jNL2XI7LxHzbf4TBH8
KUIeoWhPfvMqBAf9oYrdXtBw07Z79IcPE+GKAn3HTR7BVWCEw3gOqXaQ/PtV/nYPbLIxFFfedhKS
pfDhKguxqWPILjkO3NA4hxO63hLuAPva1+Xh3y/1twPij0ttQhwKKjyzHwQliGOKZSpbF/9Y7uBu
agY6j6Wjs9v/+4W2A/XHos2J0N+h5t3OWrpK90NfqcZwEL29BvGAtc7iTF/64FS4jTZ2drBsAyp7
qZadL4N6W7rP1cDGgkXBb39elhU8WcxvTX7C4MNXy/PqlFkR0EfP45ydLylYw6PtNJ34xef9+2/o
2wET5z+EOlznw3NspGWTKQI543oW7SGHhBqvwzqcMqezH/79q/37b4hUGRAfbZxFlfMx+MVfLVBI
DUYQPa7dTWC47UlU4a+yrP7hKqRR0GRs0i3O+u0D/3DrLyQUTU4NOrYM22wvKgcvxQBY498/C4P0
DzdKSA+DKJ5PZPIyQYf+83W8oizXMYBrWbKQn/c17y/yWKdcvgUhE6wvBttNt2LYRH2a9EWX4g6T
KgWpn2kgXfe+0ogPbSxyHJ8G4IxY2RgMEzttKvOywMX2BvTLIWqMjbD6DqSa6bKburqJl0Kb6h5a
zxhgcm9N/FqlnFtglJlVqXNzToEMQDOFNlOc62gM+jRerHGBbzGJHDc7SoUhW8IzaZdRcVfmszse
Jh1mvpPwPpPjHXOfZYxL/rW7X9t2sO6CAKd6bHXlABMIQWW0k6W3BEfA5yq/GBjBf/ZyYR4dMSKs
ZEapu5vUjYzgS046VX1l6gYBsUuALq6S0U/NnbmIPjpVRWS1tyu2luWMudNa3RmpW8iDpY15vqTe
XhiA4CwGzQKzp2Nw1U7N3MYuDijeqZUHA6mf7cL7JPSc5gc0rCHDPpQY7h0TeFVAOUnlXQnkGMFM
gWgp9uBsw0UAti1i6Ncd4w5P2+2zja/LPBesRpxHok9zQOtID4r6W527fr7vQrgLAMedHNqiyRoe
lnEo+5NyR8w70hJw1JQ/ZV+rcgozlu2zXSXQuotHk2XFehZGnYFTeCndfKds0htuA2DFjygX6uUE
faKegGQFzvuqx5kpp0NKKLqNQCh+tXFRKoH9zI5kTof8DntYIHZNkDdW4ouK4Wfd8Kff5cbIntJo
/ImFJvEo6y6vfXg2/tDU/TWuWD86bzu7vh3k4PgPixvq5QxiYeulHGbNFDV71Beg3ghBr7N+SJgF
5sYLIODBdXZAlGZ9rUq3URd4djxn3xkIGt6KBoStcpYQmGNX6zpuMXvi+eSsBmZvFziCDqycewVC
Wg7Fy4LQhyDotjVD9PUgDnpHnypwVxhmdSpMm1VtI7OAgTnwHWBoEKzN8S1yhNlfkn9c6+8DTo8O
Jjkz0DVjAOtY12YTtjnEXmzG+1H5ljzxl9CvFRnJ3jGNYNWFjSnfDe1rYsMEu4OLbIqCeWDi3Tbi
VlqG1bu0fI4zvq7whflVsXVFxlk0r/74Yk6N3R6JLqz7xI5khbu5AiEREyrVT4DgVMku1lyzjcTl
g4dUY1EHuzUvZHYHzRjbpwVQMbqaewbzR2CO4g3PSD8ecxSY5mujYfPvQtRJF8D/zOWynmFAH6aQ
3fqZA2vT3ONK86akzr3xup+cLLuYB3YMn8Ia++pBNaUNTsWQ0t5bTg5fCFcc5kNILiFyjbQauz3g
QYgkEgtleMzLtMG65/q8weah42swlmilJBGpf7PRmT8vmGuBdvBHuntXG9z2OiCna48AbRSnHqZN
hnjJJCDM1Z1Md2EJ9hEueVB9X/ugoADOwZzD0hKudfKGqZ2+eJUr9VlOxxOdGL43zkWnm8y9HaJs
8p+I+RmKT5MZtd2ZHwKoPtoCHiO3EIaQQ9T20ZP0+uLK7CIj27PKEt9Na9AZCHa5bMGmLqKcKu1E
t2cBF9b3UoUshgxTQFsFUz59c1HHAPmpRP4gprKOdq0KIpZ2PP7X1dxOajdYYbGwmBQOXmSNgYRJ
Ng0/+47cQkuuc1R2EU/jswgMvX1ndXOnQYQikJpr47paKnnPwR/gkXRCIzs6sLKcuG2xYINw6aoH
oI6dtbOzcFbHbE49fVjDsOzgK9loQBCt+hphjGI3UwDyDME6lcS9sICDeOhanVQ7MQN9f2Y/CwRy
FjK3Lp2oN9Q1at7iTHBe4Cu1gHkBK7OL9gtc2m1zOKzRF7/mxbmzw3Dy3yVeWaQsltX2FwE6rhEu
bM6aTUJFMy59aRYqCdu69s/RrWgvziZziDDMWovJQLpF5+raOG8PWO+tNcnTPgBTpx2DoAECokWc
maJfz3OeFuugjNLU0FDbuT+XY4biY/Y7D/r2op3yTJomUIeMzYf92KMHAXUQuFl0bvIqX+KZTR+m
doZC1Cj+EsmD0zK42Vd2F7xwrEnzyhdBdhgyz5WbEKUzDxCAQNjlgXCDryMSxIhRfGNW58uQZTmM
c0tsduCBoUS3rHySCRSXSDp3KcqdN2KU30fKzbBLW4zSlnmqzF1qjRhD146Uip0xTQL+4ozcZLda
HUVhF/nquzAI09i7xVJPO24onxo/cqYTTDMFFXtBoRaLqfKyAygZVsdAse9Lq3DRTRo+j2JdK+Om
M9LAiu2uHKe4xjyGCwooG1mOlW0oKExGgZZMuKoE3DhKOxnlXLl4mILy3W5sFoN9ZE3BTg/N8hJ2
Uo+70nWmcF8pOXC2+6BIwY9bQDhg6uphb0MRqoFdsCGLC3ukXx0x7+wGe6rtHYduBGoxHf2nsCeN
DRRlawx7HMUwwEU7pf4OztNyx9RvaXe+7mANKNuADCHAR170uLhCMHza/RysI6KZhlBtGesMWWji
jAPiraZKJ7xynSAYZyV2gr9P7lmoqDaouAy2UAvI+xHW3npt0CBMFR2n6fniGdaAxSMPw5BsDqkC
m6mjdN7yQBH5YkwOYy09YhKKUeFJG4vzKI2dAvbTwsQvIaMWa9V+w50qMlCgxElgdc14FdQ2kWmm
KpGKGuUEfAzexz7IRh1cO7BpwwOzhTmkQKpBG0i2JVE8oL8AUEJGRHkgzS2Vt1lqyuxmgRkGyCML
mx4nfDmO0wX7zNXZG5zvUOfMVuRXVVVjYK7lVM739trguRUQZ8prt2QveMQQVs6n1XS5d5p88a2L
tK8i1BPUEv0Dy1HoAfiG3bQ490FdsXczcg32Ohb478310BhF6J4JuYo+u7QdNlOvCss5Oo7GlgFy
OMWLFKYBemgXFZeBpu0rZYuNz55toyRYZUrTxDWAbRa8EPVxBFPmnTarNwzhukH0m9EcoqtoB8hN
PnsrbFJ0gs/SwMN+DlQE4TIB1BZTYREsd+FQyCgphsiCXWfkRXVQqU/y3hqyqUgY/ECdpuhywMLI
0ubrl3wFe34Z77zXjtbHwe3rO9PAjY632lufRO5lghpcEmWSKeV+UqgHQdZXTgHqyR4us9Rxy12G
dbHfOZlv8IaCUaj2U5+CNyZO2Hle6G253WzSHJDE9C3kSrOp+sMI0gu0SRqt9i5wISkAy3xj1u/7
sZgXiLmL6cjbHGNmyvBFdR0HIK/GzcFlXJuKvTa3fJvy1xMLI/KRmUK210TLPKdmzgliGGmzxIOz
Rbog3UJeg2kaXQAv9QljoIHfHlwXMQM4v6cnCXNi5Ri2SS3prM5/0OVa1/vWstiW23UF97gWTWGS
eZapcb/YoRpPS2PVLO4QQD54ho2wcRkNSA2UfcGtTwjvFqJezxlxYoBfbLtQ5S4EfwyALazbk9/i
wufqLGdiOczhJ2sqjSYhOADkMbo1XBd5LsfvUF78jLCdjsewlCWSgwHUJP/ECfrPGnrEq6gUI9M1
hLqKHdGb3nGGd08+yuKTm6bUUkgf6JboBYTeZUalLxeIjm3iKQPSDjxwvGINegjAgEPQgQCiHfo2
GX2AJBxJwd7Oytrfz7WX386cdN1jVCjpQ/wKNLcSANEgIVHVQgQfmMZB5ehlDyjKSR+CFzORQiZa
Ul8QBPHWqxYiQIa2RFVPUpN7GRhjlp3nZWs8Sj8LzMcutNMpVqoab1YJtwMxB6EUYe4anwC95cbe
N0f/QDz1cCnN0R1YVG7+Pa/qxAtBReJ2HGgZKbGrmmbY9uW6c4ec2LjGIpxjex2k6dGGUzFDj6TR
uGPmMX3PiNh6r7sROFhjaN6eYFptlUTW3H6b3RAGeGa6ata7Nh0Xi1RjVEG0wVCeV3ganWo5prl9
RLnx5Ms5+mIsa6PuKhOlB39F6M+QKIrQrB6dFnENikt7yfA6Ro6y+5u8NWqeShiUGqgLBRD/JjDT
4DPhNOvjFPB47esaVeNh6JxaJ1Pvec+ZLscHl1ZwwxwFPWDwtRWIkiFc9zsU8GEICdoaL+aVon0X
rCttCE9rwU1nDn6O+N92+/y7koZ2wU2F67dZ6uENR3c+7kTEW4f71EBr0xkSdb3TZMRXc2S0xOWk
8M2JUAz7Xdo2frqvlaYChmDsfBaFY34eS05vDtuaWDTycIcTxD14guggzOvWZd3O79D5wPmo1N+y
IRXREXdm9QxinywsSBb1AbVW4UBfXaNnbx6M7taufCTeMZZtr3sZChq5h7phSfaV73ax9mRdyGVP
sBAepWoe/Me8UxGqm5ElaIz8tC+S1GnG8ZDB8XEvmmDwHlzfHubjTCkIuGJkmhDdGYwzyos2wHKe
IHQy3L09aiwNdiNfLeSvnG0+IIc4IJgKkIxVzeOeYRMFuehdpPVKdnQKo569k0fWMNka1JtA8q15
fVhXY4AOGmlQ7JVpPYeL51+1C3/ITiK+8+Ni8sfPE9Ag+LDKJLyFO47agfEpmvIQIbiIsQwNImY8
3PWJVGVWH6VGRBv7hA6/EpeycvKxpZ1j3yuRRA99oM+dlqSA/ZJHyJ4pQPERTZD3vxlTrorLyRMW
cKklDMhzcbwUtWJnDp+UbrBcWUY4X7eWbqK9LSSOagUBA9ESzojj2pIvQ/dsGIi8GBjxUYcw6LgN
J/8UBBN6oXFk8Bx76ODlNfwoSOxoHn3CRBore25VKNKk8LuODCevsR8M4ZOHtYwUu7EGmkHtVpfq
ogDGOSfBapSfKfkWCtCcd+hOpR4PPyAQPBrKbRtITL3VmNCNoiHYjYOrXgORTeTCATVnzhOgtj4S
mdN3Cfclx6GYo8zak6kWZUmdlYBSq6Gov8qJYwbLkUuZvZpr/WjIcL1Jy2z+rhoJQj6bC9VvOsHx
jfsyc8Cg0Gq+rwvClyOiz8o4T62it+IBgCP7aay59SlUQ98ewyDizSmtcHAOdL2mSUaLC6+kdcpK
7pXZry+zLDh3hia3but0k5lDylRf8G4piqaxUKGKnbVajPTKWMLZbu7zZXB5vggsKI9TR0kyXJtd
uNhJJVecemKlU31lcFA2X00sVBYpB5bujzrrGFOhGKRXf6go4yQvvsn2jeca5kh+z1IxcMs47aDz
ECjjmbX+VDu1F+08f2bhIqsJJG2Y+tP7NCM+JJNwBm3L4U23HFT0K0XgF5fVGqbfPYyK7xS3w5cO
vaP9NKbdUL+XSChH9FSU0LHli43uqLtS3OOU6OTRrsM+f/B7ltVMAWT51Gf9p7ZaQkUT0VtoOrk1
0I9T7JYGIMrIy5O0A2jO9/wVh/mlbNVNK9x3+t0qybvgra3t+UsZhZqoqiw6+sF0rreS0+isY9jM
gM6syXZfs9Bd8ov/6niU0qrd2KDKsNpkxDR6a/ito/eAgQZekt2mSC0N3X9hLIHjZQkYwR5tPXk3
/xWKGYIR7R8NepvN4NRKc2RRVA430eBY93RmiBHDIac8XVC53aJHmnnHwMV8/PdZ6t8mqcEWVInw
yIRNS8j7h7VcG40ed6Zv0ICUyCQYUSLxSaNEm/gY/v1SH4fDNIbsXdghsd7H//rRl+rNztxvQvvY
MooKYVOJK6Vf5t9ceXMVViImK+9Nze2HH4b3GodvL/LSQFscqHOaoPYSYYvzi6v8IbP4cVXBZaKI
Bp3inEWjbX3YDeusR3rZYzKIJqNOwYXz1onT0W3lPtDVco04ObyeApOeAta28Rjywns3fRLvfrGs
+Kcf0DJ9Bu7bwtMNPvxFoPW7lmHwA1IoD7upBx1mmIhcW2n8ta74LV3W/53o6qb73t736vv3/upb
9/+C8ipg1fR/xvVcF9l39ZPoavvv/xRdWQBHWeCgGEeyF26snv8RXWFDwNC33SZsTm18CCZrir9U
VzaAH4tdJ0u1zZ0XbKSSv0RXloWzATQW4peALQde49/RXEEi/WlXwn2Bz8FEx0BkPfFNCPV+3pVQ
ii9FJsWeJFN7vGjKVUAYh4JV7yapvDckOEyr9JCawcnoCDAjy0T25jnp16lxdNi1M8euxgWBqRGN
cJWpr9y3PFwKeTuF5H+ZpNpUx7Ts2jVxCaN5gk6JegfgXPvqMW990SgMrqK+tUK69bojHEBL53ww
lcheJqx/2aVhW+t5aPfiyGmeHmqK6OACVrFZH1Le2TMDxAYECjF3ZlVGJNm4nbpaejVq8t10/6jI
Ch1jgg6Y9dhlK9f9qnM2IV7W5uv7QhhJcOlTl8c24W7dKSz9oGSlEAXZfvZh368JVEXXPC7IXGAh
et5ofm+Zfsv2wMR5dDHiDQKsNt6kNnJP+EF7Z08K3pziPLMXEdfe4jjXvuDs3qVA4nwsmH6OLXAd
FRPIwPDSt4GaCoT7AmZbLmkrEVm3uCGQ6Ovd5IfjpyXI8BKZEk10QoJnflsN2msTh+L2UggAlMls
S6nibiiYC4DsI3yGdtpKVNnZnzpsTgfIyO4FFs+UoeVSPy/W5tOAdFNe94sRmjsHa+OrGF0cE/3c
5veR7hzcHxU6bwQTY9Iw/fhK1h/GgqmOhiKxRIE/xeyUOkulIQkuj2y6hXwxUSRjE3OvqzrXHXA3
2DGJWw5frGnq9Y7wzhtt59Oe7KH5WAiWECq3/U9F53avWGeYDSkqKSsmxup54X19IqkoalnZBOvn
tcY4gk0ysnZtPvliT2PENN5xM2vYWWXKFNzK7fvGGUYTtR2a3PSEC5Dvig4AJT3CiUw81GOPIRau
TkBRLdVcXTaZmMLL1u3DmaGJR0hJCmDP1843ttsbih4ZpF6vsVJWy0ERg0XlWPj8sIZNSuf2XFTi
YGpXPKyLV164krQFr/IvRzFfrVH/PggWhhHuDRIoZR3ndXGWjTWkbiMtYlUQwGnKqN/P4XAJVg4v
Tl63L6WHP1sxEwFtaCYDyO8snoPwdVKdTJwZowEyAoJgqJVP1URBorz5mNkdE+28Hk/UnUxAc+Nz
X5ufK1K6jsLtGWtPaM/rpauPphwu5y5KrIl5T89nPi11RxkSfE5NZy/a4qTDwIht24tQX1glE3s1
76vVfAOg+bwu/gtBZxeF8Pfr7LPtmdzw+1q7bwbDfWRRtzSy9n3LvGXnTquOC7HpO9Nmn9LnJM7C
gH8p8zrBI/HG4I0OkcFujGMyg5NgJpVHLRcOFr38XO7y1NBM2DVbh34qXkZ+bzD81GJNdhlpyU0z
efZTK7KnXmTnZOJ+dWVwP21LvYnSPPL6NCEXPkxGY7juyH760uXNHRzgM7SKzqm0SrWrB3W+ImUm
eci4yXJ0XWn9tIWmbMmGEBIjcxsgmylGmcb/pLvu0eumL0bT32CwZ1nRX5h0VSdPDFfEujaPnOqS
6Xov3gmKMICbY2VgI8phMQfzQh/gfyonevx6HKH4ZritYINt8+UBv0Tt2nsGjziCihbJP6EMmx9z
XHfpDOhRdXVxCH3By9weOtwl/VenUOOh9Pw3toLVlUTbd91G6pZ00Qm4IyMmK/WjS3zHfCMBaYqL
p8Nrs/XVrhs8mjbrqZ5MstgdM45yt7rro/6EaJXxmvDOCNXal3P6JffdlzaS9a7DAELCwvzUz4Qa
NTM5SCDbvT1J1fkVntidrHrIkL5ZnrKRCRpbyWRQkrKr06w6CufKKSJ1kbHqPh8Cpn+YcTsQHeNF
WOn7YKCuNUqOkK7IkyFYXyF+fGqoks99jEfHKZie6zpr7pVwyIWYZplMJrOvorftEwloJ9sa5+tQ
1U6CF58pi2kmhSMv+9nd98xm97oyyi/F5BzZJ7zA3XQfRvLz6kYn6LNo39j270tpRacmL8Ik78eO
nlw96nl4a3zBdLi4aMnT5bgeiA5xvuiQkTqHjXE9o7uKueVw0RjdXV14JILZ8yMM2/lguta5Oa1X
W54CaaBHyJCk1BLURKcUxDlPFItlgidc91gNljj5uT70Yhx3ePfhBEdJvRjcndJgUjW+CbM5XzJ5
7VjyTK+mcTa27h3nW3MdrHzmPsSbXRaMMDyve6PHevTM9t3Wy7nv5vuFojOZhbhkmBodFdyZw9oa
d5ijsziIFM/6bJw10j3vRt2/5OME+BOsBKrKbIcoDMkDaxBGmvJViOW2qUOxy7r+NcgA0BEc3l64
qjCQ4EgyqrR9qMzs0zrggQs0YdNj9Ebm+E3f1y60be/cn4Kr1SI9XQHWCJuWwDZYEjJO7ZrjDllj
L9/xpVUPPWhzj4xfNqBE640mv0CE4fvgQBGsY8EMUbxu1kAayTzYcoDzfrU+uzkwVyznoMMw/trc
Uwctejm/Bg7jdJDHvW2pdk9I2KZBzAJn6LAlElrDe2xi3xk8hENVTZd9I8szvJ3YjIhYGLzCv7OJ
KmL1ZZIZPIh32xoC0ZzB/ivtdT/UEd5HfIslrXOR09UkENpdTeVEq2dfFNaUrV9dU/ZzgJkQFKt1
nE0SgO2j05K6Ux5TR9hze9SMWQ0207o9sf8a7Ud+PFuM10tmmOcmw5nbeZHzndaF+SJNnqOk411h
M0MZAVDcq8CDVXYKDLxpcdNsGUGwMzLvqZra2mf4Xs00xa3LPXRHNFxuG3thOJPZg6eFm8iGYw48
hqcrhLsuMUy3y8geWjAbJKEQj6bVTLVxU5Dap62zIazML3NbY3FK8rInkIQXn2eDJRUJ4wZXzpcl
Ooxm56SFzN1PWBKY5BReA+62MjJZHruaXVzO7zDpIwmAJOftkFfWgPlSRy3wB8xBIsyzaq8h46Xp
AuT7CEtasv1SmnVrHwoGpUx1G5x7Glww50K18qK5zmms9a1OTcUhq6iu75ZmWYKdo2VznHtG1TuQ
xLr40lrqa8+LoHi0Mi2C+9nC+HgGh5FBceFyo+4poW6VMZS8T/7MLExVz75bGw5GWQAV7PqmYp3y
bVGWd/kWd4hvHx2tjXyDqcQfqYigV5bidqrCuX/uBRSFs3REJJTkjMtIxZj50l23gC9giJoZIElb
rn8YtTGVN2u4aan2hVJhcOjBRRGNhJrwWE0NNJsyGMv5iV2S/pQ2Xoa9UvuWYmnTYRsuxki61/k4
IwIp6qWYju1cm3hGycxj4Fcb/imNahkcc7izJo+3ayXIC7C+GpD94XNbEbO2MSV6ecqpaBKe9KZJ
OicCBoTBwY4yHUsW65I1BBPCfLkhVomQrZTlTX1GTIntfs4nhqAohwioSzqoHdGepFMh+NJGUM2Z
A0xgEqAU5bLCkVeGr56t0NlA2znBI2FVnze9rREILf1RgSN/slOn+0KYCBssXljwIYv9rD37OFVl
2sapkWn2V82QkFvYE7WlvR3dgXE5R4E48/3KvazGYTqtLrHZhg7kJ1Fz2pG5NXiYuqbNyMi5ua7B
5TqH9ilgoXFuhhxbfEpjH+Usbhm1F5hDU12dfImPJFyz6iKsh4Ycq1ofnMIXD5owxZ0m5geDZ+de
IaOqv0E+Gc5LGMWfyzkw4eBl6r1dJFViQI3/vSZx8F11MIliJPZofgaW69hP7e6awGkc0g1aiK6o
1oT5Ol2DJcKBuqewD7DvywM6O/MFR15txA3HCBxrVmqN7K+jNFfbe+Wlw+YT424i9FDIELmNX73Q
syKsIoQePl9VnuZZoIHRvCvPFPHdBy9fXrDoTGeqapaTp4guw7OJLssY5nJfZByMRlb5ZwzEzMMi
x5DFdfvMa6fGiopj2V3GbB8xdt8R/Z1/7sxmTsK6v4gG3ScOa+i4rzrak2DwrUMEJwep2UjWZERQ
bKKWIkhyWqhduPjuaZb9d00+4IF8W3E3TfK2acfmMiNujJ7MIXci5F1ekYC7s5qgoiFrIjuxJ+k+
zsXwCK0+PytNl7z6xj+4WdAmIhv9fdaZ1rmVRfgJZFG8NmprZINGXDWthd5usMqkKjVSFmaisT25
EOrdsXvik1CiLtEwHkUzLnSSpX8WpNZ6PTW6OxtSFfDBxxn9ycKmqQj66s+hz/+fxPwva1OY/2IS
84FnuP0ff81i3P/AZUN46gB5Ray8TTP/NMDZ/IuQf4o023URflvMW/4axVjOfyAMbup9xpKQMjc1
/V+jGPc/TBKBxTIJQNvP/Oa3aIZIpT+MYkw8W/grsKeiLGbw+mHYGtTapkVO6QXKopuPizlT0Di2
MKOztTaXkJ4lQ0Exj0WVX7Ga6XlQenZnZ3R5IZtoUOasVW1fPQREHXDYVVM23UTEQGTU3gVJL3E2
SDM873oLfULs2gRMCf6PCpaApWlswR/AkzhUdqDKU7C4pbfrzFL4V25LR7pbMrFpYQuTE7HpjcWK
hT/0OVCqLQsKhaxoyTa1eBAwK5E5MrDqvyIFxvi6GgVGcjlQoVOKBgs5eLRnVVkg5XIaG184usSO
P69xWd+6U8W5D5YZQqBr9HkTM5Jo1l2Z2pwyzlRG6G38uZcxkYdTH/dFLp2DM/q0ob5ZdCSDyspf
Tm7r1s+E8trXbu5iLO+zOrtRax99y63QexZZH751qR2pnV48NvXEc42EBAyD5T+nNpd8yiwY80AV
prm5Wkjjaohvq2retAKJa4Ll3Q3P3LpdxL2zln6frN062fsqWCO9CyhL1r055tBySkJnPguhGd4T
OzmsV+wfhsvIT8OZ39CoKZAKPazneNilviGq06y3IPGwp9+zqwvbZzgeCz3Nzy2Zp8NBRmHOcmrE
3/2ZcfboHiYkG81Jc6ITKgps29nLQssXBUHSilcZBq+5324oEPA8n6fG678QgG54ewt1wnFg/ix3
edeGr4g8haJILSi9OPC8iRRoVIIx5kHWY2GYqYvSIy6RpcuwwFZgWLbsKpdMtdhc/BG409Bw4s4k
aBNZrcmVYJQz6FMvDOMtH42C/n8qigsr1fknoy/0O77Sxx4iWRXnGsX9ru7DrgPHFhb3w8QEgi8I
wGBdWzNhDqtShMmttvNki7liQEQE0sIi3fM+De5YEnRcDsSyFDkMRPgUCFfpICaNpWhu5ucZ5RdY
KonF2+6NgtW3w9YPcp633ska7UM8W1aB9NsRWE7rdqSnR4Civud2k76myN3+m73z2o1cSbf0qxyc
e26QQQ/MGWCYTimTMqUyqhuijIreBBm0bzTPMS82H1XdZ0sptRI1dwM0GtjoRnVtJslgmP9f61vX
GCyN74nOWWPbRkseZefKsl87Pa07/pkMXz2+fImNXBfNLgSDXAccr0CLdGSwf7M0u77uTXtpnlF1
QuvcV55a6/QjfUJYJT6rGKhbdS5Ugzw+0UWVrCK7pculh1CcCMKYQUzmGcjyYsAwvkPDKWiqe0iM
GLpk/n4oI2HFazf00Rv3SmQ3RmqLu3Cqs0vA0xRB4ibTf0oJzG7LOj0WQdun3hd4bM6tcpSPftLN
2d7VhotoMTdVtY9RJl1jiNezoMhp0vHJuSkSVeVFjxwnddJUG2xi/OGAIKeVHjYd21wOiuE45h+H
OIJOZooYA1Ja5dEDsYe8Hz9PEwvklOFB+JtACgZjkgsDLeFYUSAzPckkZUTyyvfS4qMuuNomdNPp
0zwNZnzdF21D0p/jdNldM1oNuE9dc8jEZtt1ZolYDjucHGB0osYZcwDYA0i/TlYUUAm2L/ig0MJT
PUksMiX9sGDPmnXw7AONLhuwvBLWy7ru05j0E6Jv8LOTrc3d+RDN1ppVEZZQ5H1yRWSXaQUV/mp2
BbNXh2uvMUNnSxBK/6DpbgV9RYouIDeoRqYBHpTN5Jjglck7j+Nr3kWKjjvH4uucWM7vLXLsi3qM
CCyNfJuYmGyqx3rdOpZ5x4Adjc0UFkRIRJZFCTWZqMCtE9sX+rrmgwOCYlIfW4VWZ5aryfHSYQNq
tY6vw1iP2a51Gfgv4UZ3iSx6MHDh3G1LIZmTpcUr8KZcK6h2yba4CmenrC6A1hE5L6c0QljKGgS+
YbbTYsumSvkbJyxKELySQdEl0UjSqvTdO5BsQFnI642ddQ4MQGdYj8lDkuhJt2pa5OWoY4yE8CBH
AbPglHseFsJoNxndUDRhVk1JidlUp/SsU5QLJgksO1BU2iiAAs3h3BdVFAyrVBSfkjYmc8VVOgJF
yT/QqIx6/UkklY+ysMsWNF6ik66cl4X9ECOoiVZ5FSbrBbQTA/yoMWuS42b9HP1ElwFrffrg2ZTK
y701tPYwfAqh/okmcOLG+Dmoojx080ycEK0Jd4+kreh3IaTLpS2dH+zRsT8Kko0f8k40P2KNuXCF
8Nb5ia4TislU6fqnscIyirasqX5ZkR0jLnCri5zMn6+JIborH4FrFcRhZUImQlFfrTkOUFNLIKTc
TZQ0PiPR4IxcuBUIbZLj3S/kQw1VAHV5vsvYiv/KNNWf02RKEgrVltoNeQpWMMb7fm0JQkeDVMfk
FPSNkHEAXbXCsB33xt7uXMZMB3GFqZGPJsHYPfQopZPeuc8oOFDobBaYWh5aCvpoGpG2bo3NgJTW
ziA95RIf/UgaQTCCnYQIk3NQBQy4lMnbp5I55QzK51rkDVOGx/mpvG5lfWJ+o9mgYv7irKjuUrYv
xpt5LmxK8sSXd95l5Bt9dulEWo+NgQk0LO+dHP/LevBgH0FMhwN9RsplQ+3fjwodXYBm5/ptg8zL
QCrY5MUa9R/NhMwxkSBw3skvShXT2XHn1PjhetEw/DQmqmqXVR7mWPSemhzjU8NjGrLQXP7mhL14
is3vEfimYWXqU9HSuXbIL0elvTRg5lHp4b4ldDT+DOMfJVCrQYq7V1NfVtQxUqqiKDQiekEOszwx
5E9NIv+pYRRjNAm/UippTXxLS1Op+t1h6n/3m6rf3afmqRUlM6YxUDv01neQjZd+Ve/T5h4CGwOg
d+knKpx+KeLGskPLBAHl0iy85gq6YdVchU89s9jPDBpoBXsL2mnzU28tHurOvSDnEy+BNUcVKlVo
kNF3sgfobKCSI51zTO1CrRC58kNF3IVIqkPsKCP1osi0fnaj6vLz6Kk/6No+nuyl5KLtyqceYvjU
T9Qnxu5ZTvvI2cqnxiPDlCYkeLTE+ESMJzCTSLpshRnI9vjR69OSjpttD1QHASpI94GoXuMLloxR
7AqvC3/pHZCJXYmlYmKWyCZKXqHOiVLMDOa16osOmaVE9XZW5k027RffYLea9D5pV6T1SnWdMvHk
F3EqukeNbfSVB7T5q1tOurs1iD9NtkbTttTovN6fNgMxeWI1uwbAwsp2IgBEM2o9HlpfHWoCz83N
1Bl6vaocO6KdyY3lK1czcfZ7bLXHoKld+Z05Iem2dg93jFlFT6xVZA69d61gKOBq8nKz2lhsOyS7
tY5EPjcUC9Da8fRfkpxmdvB+UrL/zmZpbpxOoKwmGiiDZQwkKGcP0qt8xwbBWlqYIyUS8oqY9WrW
zY+Wn4Ay5lOV9/SHknjb0cO0V80wwPkkJJYAx9pN0qWLGP8qhZNmq7zHuBSQRzhdKMrCaMfZUqs1
TlbwbVXT0uZqpTP4IOXIvzo34ohH3Lh6/Fkz6kVJ5uDRx6PSEPZe2pBEkYqTL39jdsRv7Uu7Qk3f
o+StLqwhx1E8IcIE4j1oKRXQoao51CPYxhPUEcd1JccGnVGVe1JcZH41UcUzGy3eoEjtAWFiMtGo
WvIW6DE4mb2xqhl3Iw2AMqeZKuNwpZBGt+CoprJbUXac3PWQxtTo9dYffvTaTJ4YXePqMaoBZW4k
Hdr0e53jS4AICquENblNauKeHKOt5pWsXNyq1FWV06AV61U3SpBNbm30W44dPiQ5146I9AtK9IPh
ZppMJYB0l6577THnh+dzqdLm4DZ0fz5jLRq7EEMMup9FI4iF/p6tZ0oEU9TUhZp/S3H+XT/4T8NH
8POv6wc7eLKP31Azte237oWiY/l7v6sIGhUB8gbIV4JWA2ESbdg/ywia4fyFagMDIgIN/guyxb/r
CNQYwJcb5DaxsTHMZ3UEQ//rvwMRqCP8EURnqRH8LTyCQc/3LpjqcTHhZqcczZ8/s9iOEnOoEabX
ETthrNCtoumHHljfhfylTT1qzUc9b+DrPHtMb/B0jgRPv68LMBMGFFoSg23Dy+tSb6tkXyfXcbSx
jOqqp10ZF6oMmuHSSYpHmHObNuRQ75vZlz+/NCoUrOcwjbC8v3IVhy6IPdlcs3toELDUst+kfglW
jWA9taIFHEdXpKlW2zkClBuAsx+gBaOcjk5orY4iTp4egqVTXvIEfFFM1Lz95w8fL1bkIP+7Xk4L
gkmcJLV1iyAyDiAjwMPy2tlo1rlTGt9xKbU4yAvO+yvDJ/CBCcuLL0SqKRXgy6nliTf0xsBAh2Yx
Xk0cfCQjvPxtBKNqzjj7BzJeDCoscC+bNVHrxcdpVOOELdHQq4teqLJev/9+ln/x0Yi0LAzZvKMF
8WQcudjtybMKWI3XOmPge2V31fexAo4Zchw4z43C+Nwj/L/RfFl90p00+j2V/ctMp2Xcvbo60LTl
jk3oAUc8pEK3kPy1/iGNmvgTZ131XXAM3UZKnAITvdQv/n75MBAQ4TIUf6erPX/5WI9HOWvhIYRX
/9EzWnlmFJ2xe/9hvnU7NqVI4jsWYeYxjAX/G/uw0DxAgqtpvUfjxzHS9Y0iR+3j+1d663YgvpAJ
hzxNf1KgPb+dvBfYOc3smlpYdy9bR17jxpT79y/y1u0QtsV0RWHXoTj7clB2GTaJNk+uS3yJMpB2
XOx1TqF3aaWmi/cv9db9ACR0UdMtcI/jb5NUebLuk+zaauZuQ3Bh1KwKMqz/TMX6exSg9aN4a+N6
hDH88o6UP7BzyhIeVjbfpwXqtXbZlb1/L09IjaNRbTN7mCZfM0k7xyrWoa6iGq7+dcXJQVtLV/bl
tgxbf0VBqPlSmoX6MIgZICeuTvwEbeoVWJ9rYbg7yBlYiN7/PW88W9siaYSSOsuPdXzT+BSIhsy9
Q6vKZp+hATnrtWzcvH8RFtzjL5mpFbmiJyjSk1b18snWkPObUBoHIZCSUCbvAqIvP8d59n30mxME
nTduyBEsnrYLQcW19KM5i71vQZdgPAxhFu1RaEC/NyP71HKx/FuO3iLCUIYJRQ4HmsjR6E/LGFFm
Lg7+1IvzYqnc4MuI8Y0gpJAWrlwZCgwkpPNwdAlT+4vtzNqG3FHzcqaMsBdJHt5LqdIP5IL0BDAg
zVqZWpre2Z1fnph5lh9z/GOBa6HMpqmPlvXo8VudqCX9goMjsMLOWFG/c9Ah/mSy/KCYIv1MH3T7
7v1X/sbSwbrx9zXFy1euYn3sUmUdcM9Ttk2QhK/icSwuag+LYWxCgQnKfDE3A7SeLskG0W7f/wFv
jQMXejf1HvpDFAtf/oCuptbHpHKAFwu4QGvaqzGOkxOD7a1tA58N0BLYnmKxc768SlsZEqe3fmBf
YZqbbqxEtxaxYSFBmv3+Cxkl8QMBy+2Hzp/Y0WCr9Sh9OB7BsykOsTWB9Qi8OyyM2YkP23jrAfDR
0QBzUAnT5Xr502ZDwPVAKsA49tZhU8V3pCLk36lnic2cNcknSk6o4toFnc06vlTYbYMc9j7hv/n+
TRKOxi9KrcOJZf1pP3k8HH02MjoLIR+QdzQ0+tn2h9bXD12SGufIBkS6yrO+P2/7lmKJPdI7aNrq
wSHN+qJphuSz2Spcj4ls6Vrl7OE3TtSIPbzS7LzETXb/5wOHDC/TZ8x4Fgvcy+fm1F2rc0w4aI2N
dgcNXpBmXncCvfrGjAjyBY4nWV68o+PVM5qMiBpOf6Bx1mdrqaz4Y4FJJ0jmEPVTmSImef+u3lp3
wEmBZ2NDB8PSW9bzZ6eLeu5pORjtYdQ7dWGojGJ4hl8etIq4GVAv+ZRmF13zpA/GlZXAogY51H8I
Z4TiJ4bmGyOTT1Lw2XgLGsw92thlFSrF2GsOeaShPU26X7oY8xN7hjfvd0kRQ54PuvMVsEiVwgyz
uD0UjbBXFBjJf2jaZtdVsXm3QAJYeuNWspEIK6KkJlAPq3lSMdiwRj/x7N9YLHDGcL6z6VPrNJle
PvpGNS5quuYwxJwVqJQ/YMB6HDz9O+5H0A/zrnXNUwvUW8+Y6c1kAcQdIJ4ez7PXnSELae0KyuaA
l0urG9R4qWWvLJIEAiRBe6us6X9N4nLM58/aMk+a3S1ynI0yqq946/8R1fgvN/Nv/p5lImLI4wk8
BtvNNISAhJQHuDLNnuFNlDfgpBN3/foi8LYt1p2nHYC1yAeej3GtjBokSfJQjCL+SLuivTfiyjkx
f71xEZLT8AUxO5D+YB+dFCu0loW0h0OxGA3NwcnOZyzIJ+7k9e6a4FJos3yxpDQyQby8k1IjHsd2
hoPSBwHeZ1Z7UmtLqFj9Qq4+MTW8now4lJguHFhuh7noaHxOqHyR0VCxypNyCizPim7j0U4+me04
zpth9Mgjq1PzIzyRbj9ycvk2GSI+J433iogAG1GhC9GC5u+I2nBQU5ZtWrOth/WJ37nMC88XDh63
vdDBlvoIM/SrecO2Q4T9gpSZMQRTPXQQUnS/Ty5s2yFsyGvtBGGi70MbdAZKt4GjpukMCaD9Z7mr
bCv5JZwTwKQTdyD8Y+dNZo4QGOR0cJALrNiGZtTdE/3EezkeA8uJFOseUSPMYVSsjs4jEw17DcrM
YSgbFCJDOlw5uHutqUwPJx7ssqQdPVgQAYQOsoMhsOQYvto1hTkoBgBeyOaW1Di0I0i/3HPCusxt
AnFt0Qe4u2aIb5uyj2/w9muPypf+OdXv+f7Er1k+oHd+jX+0PCTElziiUofEatsrFpHyRoqhu9H1
4UpqlrOR0RR/zJ0Ewf80n9dR1W8xxBpnrhMJvBxCAyT4/k863sw+vYm/n8+xv5FAtwQ2UHOghE2H
kcn2J5LAHLUaqVphhn5GGZa9yUjaCEAJ/emstlydVGYyMQWob2oUL+cC9EDgPez24BbGsAKNJtA+
2sWJCef4jPB0EaYanG42Mqpj6GTYa7LJM4ZArcRdRVYbkYbTlWjGHcMbyc5QjpfvP9RXK/RySXyc
TNfuUkTwjt5zrtEE8JU8tK2n08sehLgsQNV98HxC1HjKqitXQq8wVwovuUthxhlrDs2WHZgGOW0n
vrZFJ/Zq2EGo5JPmKOyyLXn5mM20pNedt5xYIv9i7pFborW1HJxYqfaF+c0ISDJ0935pIUPxHSLD
MS9tORiUN1VRy28nns7xpLw8HfYtgDPZJRHDerSW0enyKsdUB9VP2tLIjNsHI2ldFNnsKtNVV/rD
VSWnVm5GSkH0ed3aeayJzpTnWp349Fssr7cDLey6XZpM9PXIoTH6c6uQ2eOJ37osEMdfLBMzUyKT
Iduco5mKVUOvxqo49G5JvImZwfVbeTpYknUyuD6AqUzhr2iiNpYrv9XVTYeq+dGcCaRDe0GT6cRK
cbxEL89uOZZ5vE3de6XGa/JujJy+PhianBP8MTpqEiTo/f/LkEFA6BksS2w7nOUdPttkEV1SpiJZ
7hvQQiCYzYGe+WbOpiorvVVI1ti+lBVqETpus4Rah/VoXUszPyRhhOcuLAGxnZis3lg2fAuVpCFg
5ixn0pc/CgFKJGbPv2q9yb+MkNHd9kYcf4XROHx4/72/8Zh9i+O7TdGU09LxRO3GoUXclXZVTe64
J20ZUkwmtRPTxBvfAVVG04RzzsRqWstq8ewZu2zKCR72ruqms87IjSU4hnLxbZbVDWFAfZmfvX9T
r9oh+HYBCNPoYQMGgPR4f1fOYV80Q3/VJqL9okPbsAiWHco6GLzOKuF/zqO+bWcfQ52f9jkyT2OY
fpZ9qJITb5J55/jDYk9Gv2kJJeZn0SN5efOcnuKx6+orGIakQGZDL6MN1AMCo5qFjmKq4aPj23Qj
4ozd1w/LwpOAgFKq9gaIg4WcMCJs8SotwpD8R9/FmzqHsd/tQV+giBZGNWufdRTz8/kkc/2csMLF
+N4pnm3X2B0yp7mI+pVw1Hgw5jr7AJ5U/qAfAKPDRl1YryApNIv+orQgGI1a3G/swtW+Q67KbqFW
ZAg9WRN/qFaPDtUwTj9sp42sDTIIeJEYrdyzcUI+sY+KbGyvlNOPw1Z2dvFjQrRPDCjF0HRdmUV3
11pGE678fAFxGZ0Iu62OoAn3lRDZT9IDZQSTxNDuJL37EuhQS9oL8dHpPkur4aEuzSlbJ0Kbq1UF
Hkyu3d40vxomjssAehMNrmieveskMStIPMokf5G+ftmdj6nfdbTLze5MlXSrMDmmsUvCkXQKCj0j
1lJ959e+AR/RQyqETIFcxOSHynSiGInN7C1kexbriRigvG/NzIOaUfmNV+wK8gl8rFA9iYSocz03
j5Br6o62iAw6DwqqI+yrkIxd6Mz+mIykNWv+eOOXvbczw5b/u281qjtrzdD4VaaJvpgdhpGAL0Bs
c6DCaJCBvkzPgVcPRRSEXjMfChO3wUoooD6BqgzhoabKR15glmPQCg1m/48KTlu3Ti0ruxe93XRr
YjcSEF1hReMd3T0SEon6Um5MFaGE61vezhq4anOLm4plUziEVTkA74yD1WL+xXPSO+B/7NbIcXF3
XXMGdmN+QIcP3FOJuOWgGhdluMK1SPtRy7u4xcyWGI+tRi03nLXxK2nc+Xxe6tWk7UjebX5UToax
VyZTWazQc6kcKIOqPigUZu16IoIYvSOtd4PQPcO+mZBU3kWzZATpE3k7QSfhzyKnGIErVI1fRWta
oYxqP6xbTNWthyprsMHebaupNCKqvGYvgrimlIp0ekJ82A3G5G8iNIjNJi40y7wUOZiudV2l0TdL
xYo8YbN0P1TONN6bk3CKrUXaZL+l4TXGqHDG7B7+q8f6qJNKteLU2t/04dDfGhWNuaBj6QdKNfri
p5ONNdTH3hebYk76C9c2652ZozvFr9WeVTB0zX1o869ZST90gmGo049ofJHJEtAV3yeyNC4RwWoX
ALfiEoOKgW688OrO2Vdaqe5V5yfXowpbJM1xIgcEeZ36pKD7mSusO36+6ebBYg5BYRgBduzBmz7N
vv+WLyBfoCz0r+ULd//nf7ORP0oNWv7Kb+WCbf9Fm5wTJ32UpSCw1JB++x/4E3o/bKNZKp7yMllD
/uF/0IT+F9wKak8cxRem/FJm/IcBQhPGX5wogEeYFid6+v/mn8AonnbHf28B6bcQz0X7aEkTWsjq
x+IF4c3KSRd/T+lmsXZwh2yoVh5h39oa7rLjbgnN4fthl5CG5L6S1Ya4m5zXC6OxUB2h7p6ZSUIM
gzutr5AMhjMhe3tjFNiMehol+blraNSsajvGPOpJUnIDAB25u25pehAR3MTiBu6sVq672IfqZRHj
gc+wcJufkZX6AOCAM98pMBF0zxt4Y8Sy+NhZkwGJuxUNZreCC/6l7ZzqR0RaIky5pvr558P7/zeC
CnXa9wbuh8fpR/yY54/tc9HN01/6x9B1/uJQ4C3NRTBBDoPtn0PX4k8wzlCgXHqDgg3e30PXRI1D
r0pHPkkBhKMvw/qfQxfRzVI6p5VumfT5+Nt/MnRf7pc9smbYqBi0cKhKUtQwlj3Ysw1mOXWNCH0R
Bl1uadupgrMVhQMBmhPRfc+ezM3vz+F5dNXLDfM/LkXsImf4RWrw1LJ5filrgPolPITaQIHXZIwj
3HOJvf/Tq9Amd/E2LFk6EPSPNo2SU2GfSByDqWcWZDS31qZErrv746sQogMUh1bO0m09OvN1OvcQ
5g2sakSgZ0UIH4XwzmT7/lWeulTP55WlN0KJgCMw3VaKIEc3w2SzwPSQf3vu9BPgBXAvJgv06sT5
pQJw1uye12xr0A1e2l0IP01fI7RYV3oT6LIP5upG1PqVO8cf3v9lLwsmy7tkGqbcjOmfcqTrMHaf
DxsVU4PhOExJtoAKKVXxoYps0JaYe9aMpGkdtng43r/mUU/v90Up06EiMeFTiVcakpiA2jANo5Vf
pt5+xNK1V7qAmDoCkUUyXK8HRw4bD1b+njlWXzWGcyhjZ9yRGBxDCE9lENmRt3n/d4nX35CPfoLF
SaBQ4ns9ekvNIGigtCUluVKbpnXlT1urMdA3uGlXOUH3RHle0jbv5nz84IzgDGdqFJ+9lJ2wbpnD
pZeGzY6In2WD6kaPWhJFpAWbUSKCDsnE1262tQuPTNS7XmCdWmvhIiXQEmsT4uEoVo2ZiFOF8def
K3e1hOMsB2lEVEd3NTiuGloCgiF+z3TnzQTkYmSdKmsv88vLEc5VwEg5HPUgLB3zxubMnBw7Mcmy
tfV5A3QexHxESaSuTLkSWeqemITeelcMTFQuaBp5Y0cDF0u6rF0SVCGrgoAYZI+urpicNSGqf5ib
t3wjNBZQVHJ6pyTz1D1/Nt81+ZTptTTileuATwRU1/PdivLU6HtZnn36KggmQbojoMORAHQ0FRld
reJU5wnOll8ekkEfr13KIJsMSvNO1a6+1Y3E3HYdkfM5PAiYjoYAwzgg7rvqww22imHP2ZYSeB3E
kypu4sIfqbJq9hmAk6/EGiXYirUOUnw4b1CftBd2OeqbPIXd2keSw07uOURREP79/pfFUns8OBxn
WZZQpTJArGWIPnuCek96HazAeKVyEwOJ67UrAeBr7YKZWHWoizAzdfBM2lO1hzfGPlvKRZKpI4e0
zKNVUTQmx3RapAChzPjMl0R7wEuo1u/f3huTKMuujU4Eqp+BDOnl7Q2jmzelwNrYo59gvSKbbB7N
cF32vrPCYBJvQya0Exd965kupEIdER79lWPtTm0rvWd5jFdFbBWreUyzS833sg/o5uQZRebkc2fC
U/Hc8lTC4xsPlXWZLQY9Nj4He/llz95mxjcyDxOenglvyUorNdy2Lk6A9x/qGx+4z7JIR4dFgk3U
0QfuKStfkHVMxkAhV5kQ45kr9Wldp9pJ2ezx5MX+zVgAdJwaGSPecaCSmGI2IKq2gqwxviKvX8fd
uHY0DSIp0mXI5e0HwC3tlsjn5GZqyvsYm2FAXpLY0dbId9RCaSnizgUZXKb79x/E8eP+/eOQWNhY
wJEAHY0uP7QkDQh+3NzZ8e2AF+kqxPB4Yj59Oto8n8CPL3P0Viu03LiEOJSUMY4SA6cCRq3axvA6
zd8zPYz3rR22l3rVT/cyxxBSUd4C1h53twm1L6pF4Y+RI1yQJNAsG9/ottpUPLBkeBvXG6JbkgqG
QLhpsTFxV2+LFJiH0fmP7z+tJ0XUy/uw2AeLZa7m00cj/3J0MjFPOWQZCibkY3h+In9CqPA/8eEm
4Jfc7rsKy4T9Dp7zClgPTcKhNbC1diAigrqN84daaZGxnO4cElkNGHxZVriwkiq80zlHQR37nG3I
Vecr8syyZBigvlk9tKOIVBdrLSycWPhr+2gl5+xUFN2RWIvnxTJOc8dfdmvM2cfyADmHxeBiFw9k
Z+CwSagKclv5Zkxi/5xdB6R8XEErumPNhgPOcJfQV0n80tmEhbYqWts6MRO9/nrQ+tv0TBARiuVo
//KJt5Qs/cwCOBV61fgpt81f8J6ByYP32ThWPp243FHH7ekBUEcmhI/WiElg3tGkDvPewr5JQ2YY
xtXYG5eZ43SrDorvCixJs8sWRsDcEkDReDIj5YsQOtMfT3yWYtk3vRxofBJM+uxfmX0pF7y8bSLo
m+VE4eEqLqiZ6llE5YkcAbbb3WUXQ5sccbRdibytLjA9g7P0yWdRRUVsy0hQFxBD41stCqaPusjO
4WCqINcs/77PerlWtvVISf1EG+J4UuUYSk+FlFwD8a5OGsXL32zYFclRocLA3kxA6EvtRx4hxs9K
CDjvf4dvXomgPA62pIWj9395JSVl3fRy0MgxKH8VRSF3tV0OsLB07cSVluf84j0sfSuOinRuMJ1Y
T7v6Z8vRhAPKgP6C5V4a9tnXPV1Ne1sVw7AeEwDG79/Wq7GOp+ZJMgMukqV3cd48X/uoNHYS8xc7
mXYWOyuGY0cpf0eoEOiYUwel13dGAxBcCMoZ3hfehZcX82sJVWNgsgod/MmQuKtmA9NSBnpuw+Yn
vugCsVt6YiU4ah3xfTHDUJjgPOyiitOPc6JHa9aV0spsRd1r7endfV+MV0A5g7TxL9JkOM9ca4c1
7ZJ93YmP6tWo4XNCYuqw56aggfb55R3nQDAmf6BJZMY9YPKwpowOaImdN7kW77/JVw+XS6ETsW2L
S1I6OZILpSFxY0Qgsb+ISqJyYO0H8Vi7m7Km2EfEDCydWqrt+xc9as8vz5aw44V0qxP7gkThaO7q
RVPYYUdqR8KhbCdhRa1To4zO5TBExMFi4iz9lZua9XUdKeuSTEB1bUSdv2+iU2Tt1/Po8lsQmWEh
o7yKyPjlw/aSXtIE7HnPkN3Wwm1HsP2y0wOnG0gcohW/q2GBXdfOlmgfavrlGCj9lIb09XoGld9n
OrIQKzDMj91T+mChNAehttLYXd8wldRXjqgrKOzOvDb96GdmN+EuRkJL3NFoXDs0NXaKfgXkQM3+
MRbm7ukl/bt6/5/sGp6N1/U39e0/HkuVqOnwrXj8r//8UMHK+Y//9atJfqDz+P0n+5//9fuv/S6D
mt5fHDg44sBsBhH0VOz8XcHHeUjhfDlt8fEum5L/Lt+Lv9D7LN8YrWids7r1dw2U2ikp41QOmEuX
cjvH+P/5P16oMduj//28MMlitpwK/l4MOIAtMGsDZTAfGT39Y7UZFBiqBb0AMOfAJFtHOn1DmyXY
rQPLVd2DGC1iw3qtbN1LbFJzJlemhPoWhCBO0Jkas2NdOkUni3VTN2O14sQwaSCCiJM/WMCRvNtB
Mij9wJ5VFN5lltX0l2UK93Nj6rXfnM2Fk+4y2yIVRgy1ofLAKCnlExRhDf0HZ9ahegYTcSLweeD2
dutIoX/5loNyH8h6KkRkeGus5NEtqUnzuLZ9luqvepsp8qJ87jraZeno2XYwY7Ucr5ERjIQF07kO
+83QEE30cUBE466ksDj+j94059dFVQAsJeDBSz9g2LGzOygudfEdIoB7C4Xa0W/tjh31uVPJFiDQ
WIEgE8ZY9Nuir2V1lveE395jyq7sdg0ej/2C30Nu/F5Eqk7PlMeszc5XQZwllga631VfqQbAbj+7
wJaAYdnpvFYFC7kdINYdooPhkbeRrLi9anqwla/N5yBUVf2IDRG4a6D6qk2I16wyCQizWCCeFti/
kCbJVLbiLIulkd3WRpw2X2PbTdpD4mgkmNG1HaCG1mbq/fJguXVnRlfN7SMxPwaKrNHMEksHODOY
mljnKPNy8jMcVVKnihs20eNaOXM1Qy7mlfwadag866ScYeeGlVHx2mTBKZKp0Kj96LociPp2ViSd
OkxXqocBED8RRxMeBPYYgqBk0eTtNcKdyjz0funPXzSODoTDjLDfxnAPJMhov1qj0YZfZoGJ75NU
Q1XdgPXZQLmWO/Cg9yisrItsMLNPcIrUPhr8AT6dC8XOqX8aVRaOK63vv+geqXAhcomngXsbZxkB
jM4YrWP8ZzPMvUgjKymKaK2PcHFu0qhyzc8mTejuQYosHy5s0aiAcgoFKEJFdbjDBLdYHWjBri9t
lAAwqO6XPOAUKlVabdN+nm9DTdUwnWFi0PyGfLIQxRnGph/nQUuuI6ENBk6BlU+m04Okyp7ufZvk
xHJV+EOiE6+YNfrNoPlhFK4izyHOTneSxFlCZa2pu0woN+i7RBPj/N2hfLVQfccMvTe49Wq+zkWd
ic8u7IiHLJ/ERloakBcsfKwNFcCKLV9YSHZGJXZp3ZlgJi0hoQNH/OfKz+PGOae2hoxd15te3Wn/
CA1RpK8iGoUY3X9QWWVpX5J+avvvE96s4acHQczb6w4gVsD0+ZBcyamuxK9G18FwGxoQDpiyMk03
Mb7/LqAk1OXqumkJtDubtba4oy8Ex0BNMuSs3UjiR+apBWrbtY2+0XuX06Xl9kW26iatetD6WMbr
NDOBn8cdU8ehJk8dvIoDwmj2eahoezRwXn6WeWcuwU7ulm4E+M6qIO3Kd1VFh9+r7BVZZgTUNZ2W
XmYTdLXAyOCkXYSzKuYzlPNWTO8IdEOg15EHAHqoii8gK8B9TWyTLjSz6W+qqdBysktSpwvs2srb
IDft8ksnivkxrCznwnCSmRibZPhZCY+w1mpw7orY+zKH9nQXcgo19wk3DUALqvZ2EG22K3AIb0J9
Bi09SuZPfojmBbOrV3tXJsYO0xe0IUTStPu1tn0YfTA3QUKO3Q96Xdrn0uqja8W/Ez5Km2zyyZzu
7HKpz9Bz3smwmy5LkRf3UVoMt22ZmeI8dNtf1CzJ3wyT0tpKba7xNfjVR7BuHkV98lt+9cLI8ZmB
6CPR0yPHd07cgRAWZdxDlJnJ7ip75J3KdL+4OXqR1dihK0ommBWNIg3tvHMadxUmnv3JcuDk7ObQ
QE9U5GC1RSWyS1SSbrzuiSK+jglF3kCJ97KNAZKLtNzWHB+7pv+oiBAgcGroyy9Wqct7ZgBoQIal
EStZYLzad8j8f3rkWR6SFsCUZ5dQpkoxXQHoC78OcTwbl3mlBpAUedMHnoDg6srUveUxj3un8LOv
bd0B4V3gndve46aCMtKtZh2VFDZWI03QVSkNoz6rhdN8HljskU+MwpE7t7esu1zzHGZFN/5S6m5/
9X/ZO5PlOrF1W7/KjdO+7KCcQOc2WKxSdWVZ7hCSLFGXE5jA098PO/fettI7ffK0TycjMiwbsRbF
nOMf4xvxCGdFjwz7HoJ09wQOZwBdIsQOvTS9bWyaaNY+rcPoaieipMDvrOZez6f2Utm+iq5m/DKH
Lpvh6jbU9m1U50D6QKXi//tDavbmSiTr2sNAQ+4JVLDz0Bnpi9021cmY4nOYS8CYCuX0n4ymAffN
qvzCtYerfPaK+2ZZlpDea0pdu4VS0bqm4S2NzvvaFBtnwEE+FKA//GVdClB3Xj6llNeeGIBot0ri
weqrur7SCeeEJsjgJz8du31bUkvc6o72XiymPm0g4w9F0Gi1fTPpdZsfm7meAvw8QmwoA4x3mp6l
58UyvMdpdkULMT7LNnqKDPMa64G8s9tW22ZpZz+2GtEAK21IN/QXndEOR4i+sK21utTfqe8tA6pR
wV1j9zFaO/mkaTrEOXizNH/bRz/GQ0tn46n1Ua9Kfe1hxAFByHPqKOH1FxXdT2Aad7z5vpI4SseN
cKlBbcph7+M7O2sU8d4KME04rlGJY2N2OVzcRmcUkvZXlbSnMxY53oEHqn9eLpm2L8vY+cQySBNf
2preaGS4GbuzXlTtbV4w56Aisl1oddRIJzMN7B+ztLasU9fX073j1bKEkg+7rgnduCPu4zks1g5l
zKLk1lh05T4VgJheEoipkMnmZD6k2VCFqhd6SCXSexMPKS0JhBLfcl75l94gHosa4HrZJTyeqb1k
EKGXmyFiQnBmNWN6iHrfCEed8s+AyRLPF8Y81Ivr7UUBS4riqLTZuT4OuGmeaGsgAA0McdTmbaZZ
zp5ffkCPS4p4V7PU/DRBZtOO9Inw1B6M2BWbwUjh/rjdPL9OibbCa8a07q9sO2r3YFTaV2eqzG2d
AolbDFV8GaOshOCuizGMxOjzHWumv8ukK7fZbDdUGDRXZpbBpLM9Fz8KkINQa4t5DjrDLs+xcvL7
xBltemo5dyIFn7Zsqup8jtjd+hTk7WtzrJuN0Fxjpxlq3Ea5ppm4TcyiDRDZ7JEISqx2E9U9Wzky
4LQw3m2adEKOZkeqvvpZXt1VeVo9eUTpP8/aaMNBSvrbidJ25FN3aXejPnuPXif7wzjm1W4a6q9L
6eoHmGJFSHEZrlijKi9q0i47gJXF11KZ1n4ArHhIckUtmw99zcQ8edWNehI6Al+ajGV6Cy2/2shE
M5ivlOUDw4TlhFxnPCZu81CkkD7BTur7OlvGN9NhvjUV7lvN1bCHYgWX3YHN2CSEMlHcblkmSF6m
KcOUtvUdyCVwiE2AlcdsceOLjuEBC7sp5l2rRxd5Ld/SwsmQHNOelg3bbm/p9K6tk5SY6vEFlo+2
VWrgiPRiP9ZF8gJFThyS2eOGk6aRP8BVLva2BORGj7X9BdBkQWtnCbuUnQi8JNj37r6fGpancJ+S
K1t1tDQYGfTgiHx4Dv09p7yJPR/QsWEa1cbJzPcqdYZjsbC+oINOd7fKLTH55amLbcnJQSpBFS2o
9m2UYFhILBIMeMWaQTNtWtrLjjLoEnYEePsu0k5MeoAsRjSC7GUfmQ9lluQ+FyflfbUXr7hEAuKf
NbNz3h0xFy8mgNWLFCgjfXd292U2kVYWwGTU3WWwNaDwV80zXpryZFRrJewSDdNmXmx9GyP2hK3W
teNNWdAkjgVgiVnSyevCVPYlElS3N+DSb0vCvLeuYTqkyiCib2SFFA6Lf2Q0C84Mp+EA4rzApnai
fBH/REGRjxFYnVu54dRnA7UUULU2Q1PKjTHRvwfZm+mxBybdCW2zwBbqJss50q6rX9Rc20VYzWbH
KZEXs7BjWOwEuWLVJUV9+f20KD0KNehQzdnkZO4hYVxz28J6OoCttrPT2KUudTiOLR9UgzAUkCI3
NrO0Z2czuBTFYMbOjelxkPMF06Z67R+jtIaFtp4c5qSytixhnGuLcMuewb14dUylW6QR6uHa4zF8
tOc8O5/KJX5xZenJY6zHprvNoahule3MdFrPgodWTsvNJvVxaoIsLLrlzKlB8gZrt+zOd4f8iQJV
FoGF6O7jSXIr1qwbgwSD57vt9SWYxSg7ajzlHmNaB15GGuC2dZ+Nn7taVleDzfPJECQ0Gc0Q7uv6
RLsaqOi7Uv2oRxu6AopPkZV1wcgLht7Ydk4u7dwfthB0nW0GNxu4InLkJcwP95Iaa/VssKSkI0LY
ryN+5HpTZY4OnBiPxVXBQ/EIjcE+J5pc3VeeXz0BzmM53dhI7MHU9M1t0/j6rqWmnK6mXv8i8lhu
qywSR73vNACvjFK+2siAoVFG6s6zOnWzVJhHg3mWirbrBLK+7vTGPhfpq69P8SdYqXAUKRW96FEi
IBGXURbOrSVvDbtaDjjFB0BhlZudt6nnnXpZq32jzXag9Mo5tcJb5hBk72NiGNGxIxRzN0da9iYw
Bm5m3xrO2ppLcdD76BUWqqQbViaXggKkW/oNTF486QBUkN3STWL6BRfYJJ9rv/FvUjivO3Py5VYY
3tEROhU+tNKcKt+BUUsySd9UVdHeeXYZfenhxV+YTceGWw3peUIv8LpvoxXO4SrWTOdQRMA8Agkc
GQNB6Vhf6NUsz4Qmm3NgfMa2teo7ubBowTdu1DvfylKx4/lNpWybzSmgxygFXD4UG/qHHaD/qis+
2YtU1iZeeEG7VVGHJMHASUq6um/82JSPVetKsRH1rFjAD3Fub4woXvgbSvg3pOkQ2TO2Zm6ACYjN
NeoJi2qaoYMJq/mhZ9VUBf0quoZuN43PbVfbn4dJqofGgN+4sScsYNu4NbxPRrXYAJ/puT3SoNH4
ZxS9p9nLUru+TxUla3zll7l1xDXeUpjCHk/uWSp/LeTohpEu1TUtJ7B6x9Z7171sfJJpoUuaar0h
u6oNBz3JY6GvB30xF8jm+Yt0umm6z8acG3cy0yrIWxU/+tEsDnKy5R3CR7Rv0wnLPMhJ3TlaTpu7
G72L54OaOsfG3eKkjO8Y6pShGc9i62VMok+aY8O8Vgwlzquh0rPtggKXA062rJ0f0QiQ1q3zVcR6
u4+IrKttkbAa37ispjbKjZC6CVS9iWVGBKlpKp98t6RgiDx/TqFVtqgt17hhHxuhKNOYPHM+R9jp
6dIh+XNf87osoOeNGrx53QCGh1PmYersFEBiX6F6+XEduGVavg694ZxkgmN2cMVdGg1j2A1Ke9Vl
ieVlhhRbLtZ0lwDkZbAwWSH6FBRnmjYutSzNboxiqfamoq3M6yr3YtDs6c7tq/ySM2UjppX5k+BR
D3ScOm8AryWtF0jO+eXsgeEDnd9sea9mMQRpP94uzjxftD2UPGqleaps6ixNd07dZbeixsmRygrI
XjLbpr5hy1VcCzoh5YZGJUe/MNwIZZAQ1EzJvD5Z7mlYkkW/7Qp/RHdr6eU4Q+2IvTBPTcCr6TQ4
RC9cS7PuukbW8bVGgyj7Nq4sRXO9mSe2eLPLZaheBnqznR2Sd9sXYe91Dc1cgor2TwBuhQdXNIef
hfMyn6LPvTN44IPHVtCEZ5ZjMvj4raok3heZmzvXks24fYRXnPdErhUbGehAfnSWmOO8bD0Ij+It
6R33HLip966yPvO/TJ6MHEjaPQ+nLbhw0Z2PUeles3Ows4fcV6InvJul8mjXXubtkqGOvAtqVKfo
xomsqN4V7BrUkVRcne0WwNmYBOK1L23t06DKPctWULFJC4lVlVR6Gi472yloMjv2w9kxIwPCssuf
w6jWrZsEnlpxyAwas7Ycu98J0ObGNh7GHi5j0qc7VfKauW2VOy67NDfLaK9zNzkXcCz75azL89k+
OEBTkwP6UOmeFYADhr01QRAGQzwsRnSreQ4HZ7KveaHHicZ7lMJ5PMa+LPvrWeshfFtensz7DAq/
tssTvSoPVApp2jWkfL+kps1iQidmadYH355EdF7oq8GzYxulP6ClCx67VTbAsO0ym4krOUTt2l8m
jrv0C0Lt/5Xu7LX6RF08gv18DkW1YnVsP/skj05Sp2h+Q8tOvIReJOtzWJ8Uq5XJOHs7YbK32mgK
Fw2+yFJcy6lU59EgkJgjE+2v5fZkd1JQLRLthdI6Fki9AHAvl3IP38nc9LnPuoPw2wuNJPF27CgY
Q8agrlDv3OOAengsc9M4E/NC094Qwbg22cXnI/UwCYRh0ZspLWPD57j2ByJAZnuB/ure4y6Fi1ew
vCA4445U3rB1I5xRfW0j0GFe2XMs7zPdgFNAjvaUNhLweB8RNSRz5fh0krHqotw6qXxyHHTBLzmk
laRH0UqK5LFbWHGMWQPJjh5w6kU14LL2Um5bgN/7ZJLawR07tsI2S7Cqp0IuV3tJseW290guNs6i
dlGpzwFEiWGLMG5cO7KNNqMZW+RVxiaJjo4ksEZpjp4jqvAAn/Hubb3KSJ8lAJCdQ+wlxLtGgGbj
MrbUL5ZuyQ7YEs+0UcaHzKrLra0l8641i1vpOc+pKFxQSzzib2IvMvajHudHAen0mMyNed/nonmf
CUtdSjZlHRDqsrguFo93V0tZu9dQ7WYMQ/uEL6Hf6NIsjqzxocs2HO4LkSb2TU5lhSX31FmcttO7
V/l1QIEbN7ZIc0DRjSFegPafj8tUfKKIMH4cG02E7DbcVyvK3Be9TJEs+WA/u5J1xyiT9A4icRoY
kzFeGkYxbztGRLiDmmpbWiNS0zj6G0+Lu51ee/ZOb6AO46DN9r3R0vbStYqVE7U8t9ogmoMU6Zud
V+KYtvOVhaAIht59MKqE/u1c41HdpjpC6DiSWIveCQRmRyMpPfB9Xkb/V02Yvvw6N5ZAYwZERzn8
4yCsLKBeg6IgxWpd69vobHS75totp2eW9NqmKkYkD268oHby+Dr1Zg82LXJs6LrDDWuwF7o8qTyO
qAjDUHddML4JWKSoHXN/ugbrnIKuwjb6bZM27V3ep0yl02wqbpd6vjGGJWLTNujbRVPNsRxiLaSZ
YSJrphshISvaIq38LiNeFUSt33VhxC27h+7SPI+5frv0Fljt+QHwxAFAI9OOvv6suV19lpXikBp6
fGipwUkySz1V1LFfpMN8oodv2RKoiQI7aex9BMbpbJy6tSHGm04G1eWBYl17bOEJXLRNMgVG6hh7
HwoHFtN+F7ee8db6ZM0IZZurBExwQLRiOLpW95p2jK9aRK6T27q0CE71ARo/ft7eL3Z6y3ors+lt
s0o7lHk8h6OI1caU4jPP0PFpaNTJLsbomObduLFoHR23Q2u7TAcy6hj8+jQXmKthABeoi6WFJz4y
qHvozdG6wlCfEzi0eqdkB2VXJ3ZuVRIa3C9qX0QiPbOiSFxagsu2WdLp4FvlHC5j8UhfCO/ULjLg
jJIZQ58pQ8ZLFZAmHPZz2eGccqqHLhaf444rM0/7CY92xePbNR5Lc7E3fFnrji1jIL6WU9EFLr10
yw720SgMwnoJZV70p26kLco9a4FyO9KPeG5Xg/bVjyZaDtfShEa55NeT+qHJ+UqngXHXhmrpKiA0
alIhmHloLG38iBOWtd80yF3qQrHCMtZSHyHKp5H54bbT6OiJR1A2TcawjY1j5txYUqp9D41nrYpr
1hfBHH9lI8paw4QTPOU8G3kONlzHgPpOCu0Xd1Z1PuRR+8noGjjkMcI1DbHclF5bHVwDq3pgudq0
1WNHHIZ42LOboeM76Xs7ZEA4q22l0vOhFMMJcZBneDLgECnkzZxlzhnfYfUGHTpCYKjYpNDB/mAP
gzxXWZHfJzWLDbKQU8WpZSXzBcThd+jwblgDan4wKYQKBzv3EE0YHYVlkSgQAdbA+Rqasi+6hkv2
iJ/hy4SGfCRzUtsg6hJJXakLusLHb8XCcDDvBMPDsDSml8TU/CUctC7KttGoUqofc00HbV3Zot4r
UolkYrv+MUJJPatnXpaplzQ3TLcruMypyxIdKY0kIwhpK0m1ZwQMFtFavmfLY1yYNN88LFE276h9
46Jt06/e7MQhotSNUfk3/UqfX1eKAgw3xVgZdriQzAFCdg6xzs7ocww6lVesQVoz1BvvNc1wZpWM
I6ItGdU2ZrXU5U3Q2ji0N2bT9AEdZgjCAtu7wySNVW1pXo3MXhGAbLkb0wFVaMLN3WPnZMrcNWpH
/SnPoIxu5V0zz/Mu0Qv9UNnQcCSFdm/DUp0y8Nwo7/p8RnmedsXzWuznmVczi1Ut7LxIv6f5oafk
hED5DwaD6++T+R9H9j8bfhwBDxN8JNQBTB6E7z5CMdsyVppVzSLIzfHADm2Xr4hsFud/M05ELxtc
IKL3BgEu4v4fLb6RclTuRmVGxKKy21MpUnM6m53F0H9jR/vgy+Y0sIC7Bm5dQ3cI/Xyw2EXerLKm
rFIAEnTKbuvR7bOA6Ur0NK7VkKHPh7qwTPOTeyMWzvjdvPKTJ+LHD/SjnWY9PhwDC4isu/riPrL8
VIt/vxY0z6WVZhdBhAxrB06KccGmjbLaeZrrN5/xT2TjhT4UxrW+NCgNdutEIQN1LaHgoNH9C8Al
9NP9fWfNfc22sPzYuc75vdbN3KVx0v+/i/QVzah+7//yp/Zv9WpbkR9/aPX5/Ovfwj7yh+9ndbv8
9D/bb86Xm+Gtm2/fJKPXfzpN1p/87/7hHy6Z+7nBP/NaD1W//muIDtVPBprVY/efU7N3b9Vb/Fz8
6W/8E/dNxtUmNuGjXdgEk1YWxnfPjWa4/3DgKqxfOsQSHdDWv3w3+HEIHpKKxUUHeeEn3Lf5Dzqw
IAGBu8C+jxH077hufjbSEZgiDokFHwMXr27SZKsl5wf/ZY2deprL6EakmvFZdFbxQKhP4YOdBjwO
NmXWLzW7mt9c55iGfjT6fDsqzEEil3wAjG/X3+qHo6L1UfDOY5bBo6AxpkzvWpanv8Hv/fIg5A9W
Kgy5n4+Mx5aJrEdF100e2/bn2e0k5SPtNP/Gifizp/T7B7gaoPhYOIz+kaI4eFELFcS7KYeEZkzP
jO0bG3MeaXwF1LRyv/xwbf3+kfvtk3MNnUuKYCWJ6g/O3DwzlLsM7o2RG+0Z6sVdrAznXA6e+s15
/erT++FAH0OPovJNmDXujQL3HpKwEIHeMUb767P51dVHbAMrM68QVvcfrj4Ry7FMEnFDcYh/yw8x
tJ7ISJxodyIG62dUINtgAn7zkP8Wp/3BZ/b9Q3RNw+eOFNjaPhyWgpB0TgrvRpZWFyq7S1hU9rYd
Rolj7Zbaz++Gzo+2FbnYR8eTYudYZfySxoLtvcXQA2JCU565nd+yOCuMKKQXiGa9/8Fng9xn4bDE
4Kl/uEeGrsOsvA74h5bqzzxnZQtJwkVE9NJ301r864Yp8OGvD/qLb90j78ylRXIXcNGHT4a2mYRS
KPNmynrjZHYKfYMh2t+/MYGPc/PjwOex8xFlRv/LmMyDfuOX2FfNyEsClPff5UFxJP3pIePapHhW
L6HrYYb+cC5NEmcdCtz5tIzMKCi7UZ/9zCvqE9ATrw5Tz8/LdSTnDrg3jIEe1ApqC+9SyxgOs663
77gRI9ZxtBMoQlJ24wWU6WRA6BbplmHWJdE56p7nh6qesBmmiy9uczUXc0AaPbpewHlpQZv0lO/5
fto8uJQUPnR2KRCfp7Z7T0YMbgFZWBR8R7OA0cTL2kpnao31OGHaq4LJ7Cn9YfK0oYzHOBIssSgk
0wcjZ22bSjMk8L5sZQ9WI+COnc5jTVk3zeRFZljVaf7sGFm6OpEoJ9rUrjD2XmtZa2cpLTiz5lu3
ndVa047RnpUzee7KmwzxasFu2FhmMCucCYFk/fWFvTaIlaKt6NRiHFt2m1Y2tDDXc8qPoID3b3ZS
tRrSaq+9xoM5vXdZZh+9qnez0FGOM268Tkvu+Bz9o4m1wT8i7fv0O3kyPhMtE6sjsOr+XrdQiXZx
1UdHvChK2zSSyRpWtAT0EDq4Sva0Eo51yJAlf/fQeuYg1gwz3qZtv9TnJtsF9n48wmYaqRx0j1h2
2htjBZwfoB6cgy/ItJ6oGlLeDjem+aViT0rrkD8tlBG3miWCzktWDQsZ/M5KnfY6ptLssi45wibL
3eK+yoRPfRierQdeKvGef52iBg+l/cnT1HDu0fptha2Vd9fLKJ2zVvfj5wR9HuddllTGXnRT/pme
zSpD+HRGPCX2hFfOo0Nya45NBywWXBZ6KPpSE5aur/Iw8VUTUijHaL8RQtOYuK+GKUfE1XNqjKAp
LC2FnmQsqnlhckvJFlmj+pJmqR4bbA79Ohj8xFIUc7kVX++Sx6/OOJESB8bKMDWuuvkV2+0AlVu6
LIOn1ZoHnKUMlyTD8kS2Z60papXVhkxmo8s6B4dzgQN+FcUcVavQyz1116d5f86gyXonHCjm69wx
1JmJ6QBypoVvrBrM2Q7zqlzagCasRQW0HRSU9C4+hZJV4dB6iY8I32bmLEUOYQhpDIWwY1c7lhhx
Nks/6LetgbkdkaNbU1yjMqNw9OtxCOZ48lin64n7rrxKH4J29MROkzr3jWwdgom2YMYXFq2OxS+y
huk1nQz7AROl/KLYDt65zN7zzZiJWWxMmFTPsAiLB9stnZvcWtIXfyq9MUxtX1J36df5sSYwVB79
Mpku24lbb48lrT4OZa2BLsXw8ZLiKOaDpwjzRdej+InfgLEZOwzGZhUIgdEEixd6Ru1/8QsrcoJ5
7GAYNX5fQgtZhvkpqnrq5kw+2xh7EE7B0NV0/aLI9e5Lai8KjWoqs7eZryFDjanGewDc9avItejJ
qyjpDGrmU18aadifJstmOpH7WXWV4YPRA/1bm7JT16B7TJs3IcO9bLr2NMfEqVS56VOkJcmFKc0E
M5MWOQI/25IIjLVLpxDyWyvGMGE1BONj13mo7XG81wkijMGkY6iRmRajfxCvQMVqFs5gaglCxout
Phlo7jcYMIucMZokirMYVDrtcWri2K1A9F1gaWWf46L1E+2XFIlt8qiC2YS4a1BR7aTGOw4LJ4GL
1WECnjuJNs8LLO2DxDTVNX1xxY2q55npkKMZ50RLwM87Y2/p28Ex25n+2dUYLosqV3xMY3GTc91T
UeY1RYUV0GYio0qNgWYfLw9GTDnsacxUfoQl7noXE0/y5ks5dDX5F9tMcUUS0KKXguQhJHOXyahT
pudwyqiJJLtDP1PQKIfpBxO1Tll3TtlhzqkRhC/7zqalcB1Ul6GGQGCeNLq25IUs8kwLmcxx5zqN
iaOcEVoVbde7YgpgBDZcEP7Sri+7uOOxaao59NSSFsDnXfPMsFL3vaoH397iXsTJaCla9Mji1/g/
bRw2CjxWcXDSUT8DjGlOAbUF4qlb6fh2o0ON1xcxVmS+hfZ1zDWJ+EwL2E4CJ+23daanXwYGd9c6
Uu2bljjGG+tve4GVkfLVw8pLFPXVcZLRRi+Laau1nn3TmElSba2aALrxyUulft/ObVaEzQy17NDi
2emZ96WUfTVWnSdMurt5gn5VzkzYpsKJdy4Cy1dnysiUILjm00GQGso2E5MzEjkq0qeDVTS5thVe
514WcopdLO9FRueWxcR+o/v487ZjkxfWZqRq8zHLencKkUnLx0j3ZgR0EBL9WeRz+YTEtHlRVvZ6
ZdmidXwc4hj2A9tKIhHWE2guq6rE87SqQ1vKYykrs3OGEBs/Zl7PPLCPCmrhKc/cTXY584rvJfYe
S+SNttUze61AGgbBpahPjNYgJESv1mQTiVWFXlHp2HHvGB0voh1Lj4LyL8Lr+Lz9vLM2oMoqSosw
ZEQMbq2ZEr+U2vBNPi5wz/yhHg1GdyZDAZJpqt2olKt+6+bRgIhlObm9OlvjdpNhBCdK1EWyvdDN
Ca1ZGspj9iBr3lSioHf0kEaV0M51zDvJaeJV4G8R5rPpWMraeoSo4h2xjpZj2Gui+4xCVuJ512cs
4k7uejhm41RSSoYD1r8vCWpUzdVi0FEZlIi8N0tpuF/MVkHYiPx2Zn2yQEf3jDwik+taFKcGaEIt
vaItli1KDdZCWKY42hUeXgo8PWnBGSEvzsLBUmPJxxmNVMnHTLLLDW+jIdvQ44uFpnMxfwTyG7DO
JTagwm7l2E2DNQwH8xvebgK/sjcxe0zXUEwBsbFlB4anwYjSDsrIyjvxnZQ3K1fbYB5ZEXoSw/p4
6hxdTx7A1IDYs52FYSPh6njZDLxEql3RdwPmSG4MO2x0vJMb+Q3bN3rfGH6JikzCqcYK92thPED6
81sg2hQ79M2U7wZCPvnVDDyAMuPqNMa1Nh4nvFsDAWIsnBsVm4zm14bNN8kHzUzdSVDQUUKcepNq
U9PxqHcKTLrDbJwPjcjwDLJSoXqOGZVB3rWJKfHEloiTsV/EFaNchlFltBQP+eJTAp5Mq1mNvZZN
BanGOnvyEu1+on6GMi0xjv2xyfx8DJcizT4P6egW30OH/5v3+q81/P6fZaf98Fz+qDmtP/1dcgI/
/w/fgblp81/dQSn4p+K0/gkOIqLXqEaY7P4tN9FJh2efVwSCC6++NQ79B+mKujrTIdO55mbRo0h5
/R25yV5Tr//eerO3RNZCWF1/OcMg7rv++Q/KT0xiRzdVXF4pp+nvvZJ7LKKX8AUvd+cFsTVWj6lw
E/+gu3SYq0W1W7eerHjrM6fgqdXPHe7xC/bv9bRt+zy+ZZGg3Vr6nF5lpW8+zpOW3hsOpnlCC9a2
XnFtQ5tfGrU+88SNK569uf0QM+s767EO3mpma4XpxECbZAqmAo+M0XnSue0rb46dl489iIScvYDZ
2aO7Ne2RALFyFu9UmkTBdzXAgQCMQHsOo9b0vqsA/3t5/5e5it//+fq+S9+67vn/nL/V1duP1/m3
v/ZPbRUIm2ti6+JiApFkrViMf2qr1j+sNaXro5+CYSZH86+L3f8HaF3YEt8u5u9pxz+udfKMq6Tq
e0C+XCCH9t/qUvwwHWE0wuUOmBg+HBFZwuA/X+rd3Fc8KL3jgNX9eQbTOgd5P/QvPCrr7w/B/zg3
+CjbcCikVJQiA34cFR/rr/LDXSWBPrdtOx2xmmGjgOIb4Hz841L8mweh2ILbF1XlI57dbEx21+l0
xH6whI6Zqq2WsW7+4Uv+b+ib384E4YlPjZcX4vTPZ8Jb11vaUh35uf6roHn5UJuWupnsNvpN48DH
z8zhObSG84m2Qo38hsb88TMTla6SSNXHDJWnxhBXkHBrcIaHf31Cvz4MZRGU7pKp+ci76IXyGzdu
jmnUW/dDAj0YoG//G9nuowjN50VJEBw8nuKcy0cROiPoMs0Kp1Sp5v2geoaIlhR40HD96MfZatrf
lE79+awI65KHhwLHC4W3w89fkylxQAyudRDUt2962Osb+l1+J+H96qy4tWE2gDNgP/aBJ0DkTbGA
tDDm2uiEThsFusJ9ZWuMm5mt/u6b+uvDCfvD7K/AZTgumnHQSvY0ekZlT0857lWyDPaOuXJ789cX
xjcAxL9fhVx8Ot8WCEYYKDyFqHD7+TNchBRDPVWHgmKDLzU2m5dmWGIShPnqjM9TY46CvPTy60lg
zQhNFspitah0D3rs4SSbbWeEE1kV7lNTGtDTXOgS2qHC5seaDYjbgyzbUgZgceRhqHN9fM4LNr83
3WSaHFbK1tj+9Tl9fOQxSeJhB6wLlgxJTkZTPz2H2DFFbCcHghLS2aNYdRclbVAHGlPS37BQ/vxl
QbtneMSjiOcRu4mfjxSxl9OLWR6quNe3mhW7JMHm8Y1ls7MZ+6WZ/uZzaT0zDqPTurqynD5e8EU7
G7KJu0OVujLEHjnvPW9SB3yC+f1ff4Z/vrU4EiA5i4veZV744TKcMpmJeGgPlDIt5CNqjekCJpa/
fZD1CU5wmzcG74MPXxSd12LOovpgTa62t12QO2wTjd1fH+QXVwNwMzhagH0J9398KpkWM8XBLQ9j
T0wJbjSWlThWeP2c9jcThV8eiQNAUdV1nkfrZ/rD+w//p2dp+Jsyr0vPM/TnXV1XzbZQiXX11+f0
i2+H1mZQCSDHQHp9RICgWJmToZWH2dQAf5Y57iI3GX7zOv/V6dDUADtb/9bs8OF0UidvdenmB1UB
BleOkPuEvPoxrQb7+n9wOixNcAyYSLcfTwcYO/nluThofjrvWS+n6OMYt//6IOuk6ucH3XomJEeQ
qrjdP06yhL7UGFCyAwb9Z6cp5ovGHZoLVZritsLM/NVopuY3Y9JfHhLFiAXEajT+OPtNsEEhfmUH
2uyTTQZofKcrozwATqoO89w3OOC1sv7NebLU+tOZshaFasV6lDcWgaKfr0OMiH1sd8VeCgPA6SiU
/irrlGp5yc2mQqKeZpD1EODpN2j6J0vvshcfpawKZquWJC1YUV5iAldXs8qXOYhE3Z3EtOonnpdR
L8UjSA8Sfv8swHEa7cbCwFqa5NKfN3nnpwxlGuq1bmRi2pfoLN1wnY31mO4MdE15S/rag83Q6jpg
04WwZuBHZtkz58jH5NkBZqPDlrABoiKOC3sjGKJfmZ2RvaeO38oTiQdCPWTL6nsCbk2zG02pYxHP
1UFfenMIrCnREYwGsmuy5cPYuEapTpa5uG1gYOCOt7KEdGGQgklBJ0jvsjay6ElYc5Rh1hzNYzXl
0XtrO9LeT3k/fy4G0B8hNjSoaKLNwLJW/5+9M9muGku77bv8fTFUF13pFD4uAWPA7mjYGLaqLW1t
1Xr6OwXcSOyIhBH9zEY0Eox8dFR8xVpzFTVg28GEhO/lQXkQwiK/MMenfxk2JAnEdsAYM2nqefB3
Qs5tewaMqWRl0upIJyILOr6QoAytRLQLD/G2GJdpVzKZ9xKSHZYiKbDl2+AAvSlDz766n9ntMBhi
jCe/ZfiHrxkzqipJnT69bdslZYydp+qAxhYkiVHP1rMLQM6Iq84f701hqXVPMzwzwe2Jwqtxbz4b
iyLFIZUdkvohkykE1KJqL/oFn1yyTA3z/7Ste/9MLATV7pqoL+q4NrysYpZSL+8H1x/u2Qn1Tyk3
WLdrXIGAvF31+KEA9PE+Uyls0X6aMQCdtbOxEAlhT1Y2xm3uhZeMNPPibOlk+W51m8a5WrOJCSnW
puaow5mR0OoH4VGr9oNvNFV6Fi6882AqKUxZ3sQGE73ycMzSmfzUlnvtPRQsQpEdUBznfViWHxcM
nQ+VkNZVOM/ikxVFc4mSuii7PRW+t8R6qHHz+z0haR5xCJ/lEjYD5iJBiMmw9HQyKtCGPNgFNDwu
yL57WlIRjLs5s6oceoGfPw5Z4T2zMMBnDn1iWRNXNazmC1lyi0sP73xsTXP1TaiOx1pXVXawK3qZ
PaLdb6wTiMQ0v1MGrol49XwMUFNP/DLKX13cepN0+sSgl8R+Bx+gSQYeKR1bpak2IdcKg+E+vNwr
EdjM+1q50BuJup13AyHJuDJdbRyph1ASD2NmfHQC/M+7dAh8Uj3mFrWI0P2youlK1UM2Rjk3kjks
R+wkuOszxBlVHGKEtd6BHDDMXRbi2/ct9qRn/twQdLEsVfixaiWk+jrDhwkwYh2yvT+W0Uf267Pa
OW1uYxiEA6ASjz1ijya3kncAv5mc4pcm7oL1t8skJcvkl3Je8tsqX71uv0zc6NcqCCScV1+636oF
MyUu9FrxX6k0lorUa6EV8l0IFHLhBlB1Sh4luVenXyA4CLgq+IFYGvRNVR2QqeG/rGByyDjwcRLt
3Maev+Ba7OeDyvF/JHqxlzzRqdDIJjOvmj7Oo3I9bDFElLCPQupepJfk7wXbgi+zWdJalpUBnOr6
H2/g/41d/s9y6NX++9jl8uvTY/1S//b9J34CpJClbWPDH0MWx3tDie/RyYA82NBRKCx+cqMcBo1g
LmHR4QbyqGZ5U/4csjjOGzpvlzLacklFoE34NwNFMFQv3rmMI0IYVLB0ITwjwvobq1D38IwoxKxk
9nOAy7j0xDPwWdh+MgjLK9OAlhMUfXkvcfMcjWDRxW5YSuOB3bkfwk8WzfNQ5OTajaqq7kC7pU8l
khJ3p+HKvk1TpOzYL4103UlkPg+iNEnRqcBLxWZplJfMkfDFCy3BS8sOHwGbu3UmsRfmEhFAqmDd
I3yLxb0ZpdO3Cnv6Hfa0Aj9hXX5IyTIc2XobpLMEk8vNOrrqUmLC+iCXPr82Rh6FuwI+6eWgrd4/
VLpKs53jw5m3jBmH9Ogt+nPvWGma9BFQnp0PvfQ661YWTwE95t0wAhLdaUgNkI0VTIYLa5zTPUYn
lk/ZUDUleAZm/+iTp/Je5Oq5mnRZ7Nql2fMd2nrfGtjfWbuDDEncNhJ042IyH9x1ca4CnkWfnMy6
rrzay/b4zCwU2Gm5HEJnAMi3VQEHO8OmYYR9a8dpZZcsFun3LbYRy6Z7mE3zXFVj7RyAcWYPDH3o
EtghLhH0Iop5MCqtAxoqC9nQWaIu+h3/b/tYu0bbJAKBEXYiq5puEeUXRPl55o0D+sjgwy0dq80G
zgFSRgSsu4zXa3oMusl7j/JieQjDVEZHRtIY99NsLXp4BTV4mIp04Hju/PmmGIgloowJKFAcfJcu
uIBq+OSmaC529jQ59+k8UX2BBWkMFDYSpAnJUF9Yi5VHE7JPi5DNKr/RCPvPeVYV7fmqO96vZW34
XzldWOzMFZsDry7c6kmwyJNjzwZOlmiQT3rpkML5ZoED0oXQC9ajEJE86Nxlj4oGpcwSjNP6Xd6t
GP/7NHc8wGlhiopmbb81TgNlgbk1yzMQD90HV63ytmJlWu2MwpYECm7DIb164WcmSJ57FFRW+sd4
6n9PU4bYPNj++9P0tpGPVf4Sx7f9xI+nqWe9wcPqMXDmqcWcemN1/niyuiZkvYg5XkDvwsPylyer
ZfFHhMJtIFifObX/n1WNYb1h7sKGhQsepi+T7ODfPFpftroBAj2E8Fs49ja8xojP0/3Xphr/19SF
zE/jIFv0Uz6hqSoGE/vHL2fkHya+L3umn4dx2DAx9GAt9FpyaOdE9qSra8d+VXSXBlqwk576DeUi
FFXQEtz+/ngIB168MahD2RgE5Bpb0ErhpL5GpKZljyoAJRr3OqKFnmZiAaUZ4wp14BhJHKNGHJjt
IEgSxobHbr2DA3POXgqyEw+SqKGprKXfv8PaJMNz15rd6EDwHcEtxxL+nY0lM6rLlXyu3kgNZgR5
MfWA6DAv9/nOcDMH6sQcLCmhVqWo0FnGkzIGIER9bhUI/xeGjtaI3WEIgjwOFI3OdKHHcpm+gHAa
R9gdvAzRaUvTDaIxGU0H5cGuQqJAGjAbAOk797qWS07IeG66zMd4yhowPzwQcH4bI50MtJXYUR7K
6AwnkEDclZW1k372lqlfPwatVSEomDuoDmeEyfH3Et2ToHc03XYz6/XAAaFGAOJqUjRZU73MxJ7g
QQpVYqbMsNK4aYJyXmPPQ6cBxgBaB3ATKoKdqVnM2/sMpAsmPOIrvdlDM5njZQ2JL+NRSxb0gD6s
bMldJQ66MvQ7Zjtmdi6H0YjgZ/DB01jmjZYXkszUT1jZW/8kWDbj9VKr1aCZ8+CmPHTClN2JEOXF
RjmA56b5thS9/mDJvrZPBl1EHrcwcgiYbXmP4bS0pghUlgztD4TVM0mEoFUP+60nLJ4h8vg68U0j
MI+ccwO7FtFB+qBSFWVfphLo99e6oaVCW9WvFtKvonbkRY+o1NitzBUdcNagecKnEjF+SeVL4PvB
teVSAjuxVx+n47g6liR6eArI40ObkV7M7jzK92o1jAb7Vm2wyYcDpdB8gmwyqktnrofhdhsO+FeV
GoA0LaC3vuMBSvO6mszJuWgsuu6EfGpjBptbYvSKAc0oBxYaRnGqFnsaXYemycwbApcJb7vwe9H6
N7PIFFoAWDcKFnbRRDh6c8/r+5O1oDxj3lrJxt3P0+ArvXfJGpSgbgpboUqp2ipoKI7mbr2PRgdh
a6xLF+GeLDvaoF6HLs5Gydf2lshDO7rWolcbGCss5a2RO/lwTfHpWB9cjcyDuiOsjROlGAM434Td
5iOCyizWwPt6pNNqIB6lFfkbYyjzqzFfhM9JX2BegQlFwHk1kp2CzarSiH7gKEAvrBjkrmo50ZI6
/nnh9+tyTS+VhfEQKN/aTd0wDijFCGbcWu8WJ6x1zHWXB2fKUr6+Zy7STe9Q0KUVhr2IcOpbpgNu
BYCP8gS7PyVW+dB4heyxFEP3uytgJAKZaDGv96QFOWaruOP9wi6HJMO23a7vp3H2uhVZykCfOt66
0jW0uiXgxsmja55ZtH8JiTeiGqA3Rkw6LlpFZRs+rT3u+fVU2+iEPpBawyznFtCIS75k7jjkIjQa
iSppj4Eo9i1AUzy7xEC23T4o/GKTOcMaIGc08zM/GS01OTJueJRGN3gscsZXCxdfREoiSZ5d0pWm
QDZrOEoc8HITnxN0fWACQyuM4nwlXcLYO10fpvjQvNQ4m3tB6KUmM2fh7JiDOvk8OKw7ozRaD9Vn
HlTxEAape172Sl8AsANVWrp8HUj/GBQxnnFtfL8LVleYxiv+5cg9a5xCjNj89CbtIm2JEVxxD80S
3uEFReSI8i+qQz2lUO1kmrGun4AUDX+Y/r18XfJWCZ2AFRypFpDpfBxrr16XNngwvAZZ7JAsvFH9
Bha+lb/mn37//vrH44TMF33elZiKtuHxL7Nu3vtmj42ZCIdS4WxXlRpvi0ZH/+q1/PMliSsDvDNv
y2ALYPv1MIyHwjZIOYzRGpF/WuV80ZrtqdOevnQzd7QPv/9Y27/3nyHxdvqY3CMTwgrlbSuJV8dL
m0DMqw9ey1lJdFyZdbPEQo1KmJ/VMcYTZty4i/lYpmr6wzf3ctz+/dDUBJsfCYw2EORX39wmDPFT
MKcAe9Jqj6azOsAWIbEHWfHu95/y718eH9Jx2dKHWCCAHL88q7ysPTl6HMoiceNmyeBHpgNd1e+P
8vdzuX0QGwFDQCXI2PLlUQYGQ13gkKvpTmvX8nZjaGem0vvsuj1D5IbBY70U2dnIMOjH1/i/Up9S
/7eDk9vh+fGVbZC//3NsEr7h6UjmnosYxSeCgD/5Uejb1htuZfQOgJ63PeYWx/NzhGLbb2wgzwxR
uB1sSnH+6OcIJXrD5QPpZvPCYmyj2P83df4PV89/7j1sZFiwiATc7H9A7XGyvbxeXII2+rX3P3d6
HfwPWTu2QchsvChMfRnWkpx0Zp66yIBwrJ3SD24/GfayFykFJsvd3CLkbW1S2tQ5wqvQSiB0Gc/q
KFujY+ei/UtS5Ti9fe2g+a7tAzjVIYuLzKPWTSS6qe6sJBoTY0E+Md030t7viquBmba/69LZsa+L
GZ6wwhCe11NJhItJaXlofWllRwHCw38SiGCX8hCSkdv1hwlTVRmcBWhix13bVQR9VL6T+XvARzhO
6nlF+ZnD3jKbY9j4zZSw8J9zcRi8pWKMvYp5KsvY2GwipW/Awtr3KRy5nQbj0eW7avsuzw2WLd5z
UeMLvGo87Q1sAJbcQrKauXV+COxOengxNsxPO+AZYyehLaiORa1IBXTxBiQBN2O/U1whPehk1V+1
jcASweZhabd5UlGqbw7OmGbnrJ7MmDmx626fCphF7bUvRKNr6muvrqEwafKbW8CVABdr5mjUiG2o
Vkr9OQxPfVeE5beFcQDgh9wW0XABvGko98YEeZLqr2JDgsCo+ZRa/UbBhqt3ylJkt/EsmCXHuqra
t8Pmo4jnyB1u+bq84Q6TSO9ctIYLqScu6sG5whcx5Lu2XAn6tts5vSgGARkMsa3RH0qxThsPslrH
IG46c9XHCjn7s9eTJpYo5PHVvuQCVjuSl1F79yMqqnNpdqLZZxZ/UaQEGSdt2jghoxKgo1sDIoZz
j13bJ3xUFIUuhRSWMs9SvXPIV4mFLgNqGdNlSZC8pDXPiL77kJNZEwZex1G/8oEtdkEqDkYcKIAi
pBvsDGoZokFKB/5qtUJWm3e1sGAmwVRsKRBlldIitg2YDFB7yh7CG58ZDtpzOzSotUrZ5M8T7KLp
GPi145in0fJm51EgXHZQRDfgu+OxNRSijwimGcuvplud4jiWU0oASq8bkgfBrTfJLHBj7QaROzd1
NLfpXq9MPROrEPxSa96wjGpcD8oOzoNKJ4uM1EIrincjnkkKfzugiHx2B82sfiXirI/ZmDOXXByF
N2ZamJzGFhurt9yx80euWk7jZHY1wsalYCtmhBPsawLe0QtnTBOpH1GjYI9fuugQweS+j5yJGrIh
Ev04GajogR/p/oEm2bwN6O4fNubrRxZwkoHl7NSXpHY21tkmlJ6I28mGIO6UDXeM4R1AhGzwZ1Cd
bsHFVqkK0Y+noQLEkeydddfiXczPgx4jJKQ2vzkhYYbM25vz+J5uVn8GckvsrloyHDGUxfzWdQpA
kUEG67jW5RFDf79U0xm+uqW51KuxHoLJq8IH1pdsK+KOHnS+6U077EE3iAwdvT3JNgP/FnbQTPzc
Hw48qhZnVzS21982zEmqK1ZXm8hvWhsZJULVHkR12we0PsRlI4upS+AOBOsneE1G9t7oo55WzGgn
QB7cgAwhgC+hdHOvhMNtakEaBZK4c1K7zWkKlSeOdtSxGOIqLU1z3LmTaenTzOmQO4hdDtgAabX+
hSEMtz+Vjdd2V1g6Q+OC+zYLzidoc2G7I8po1okRNKafkN+swzXpQ8avfDx/bMQX2zGz8WGOUt0g
sofim6BltyB0h2NB2tquUjoffVyKTAy7OHMDZT2hcwrX8lRj8rElICtHm8VZNDEGuFvNzruBIqYZ
T4rAvZuAo1eXohOuc7T9UeujqoYZTN9nux15kEUEPDjMQzNrXTLz1he8J0L3wgbJviblUMIa7srS
uBwHWw3va7Ii1AksXrrgV2js7BaslgNDji2p3M1OPkPJBGvFFCUjW/xQCcfePFQEAr8XsiOdDuRC
/w5qqsfuaUiHKralUczHaFEpUIViktfpyBhiV1OPP4YmwPmDxATM3MLM5DUsdL/Z6nx8CYI83Bx4
igerk/aobZNu8uvqyqNpJAoX6XVPOe2UGBCyqrweCazgZdp5fT7ESKbtm76r0uVIRy/hXAElfZs2
OU4O/GXTcmpcDfTZ9Pv2a+f76jOmsXU5RBhSr0a8U1eCd9N2aTBNlzDbKiweZlScrWW66jibutU8
4aHi7dnw3rV37CgFRGSj8QUcuMqviFVTI3GH69KPj6Cp1bOIiDC6MrTd+gcAPqoF9RyBWtnWPlaM
vIENcyU62Gl26prn09IUGmQhL4AG5VpH1lHnEEWER6OJQvaNcDtiMYUe8r1AWBe50y4EaAeYS1Hk
4nWZNZEDh7RWdDO8vlkmZmMlzCQjuY+luA3KyA0Eo/plZYUce1yuZ2UfddNBFAq4DJZfEg8qjFvt
PgysHmZwA2XnjISafn3vtx09LVoo5wjZ3m/OuaDmYdfCoWf3qCf/NqQTZ3pE3Oqzn1ZtmBhDv5zb
8DTDndJ22BwcpUZ9PdSpPocZ9x4IacM/KafqOoowbcShsdSPcujUh8no2C7NdBZtGftAI50r+F9c
Y7moLThRDHqyneowip2lnW3fuL4LsKhrC6u4qbJyRZjaIwNIKD6ydzxJnHunwRN3hn01/+rxLXNC
ZeHYn8fedoc7GKrRcDT8oqkh4kaZfR6O7mge62BE/4AFd+UZhDkRrwawEGvf+7JVxrvZU07/nNds
8abE7wPobJMZrVcpELinrJ3Fbeu4DVaXzDK/pHOG2jOvBsigTdPKYb9wrt8DfGIpnE462F58mf7g
T5b5rDExgcjJRMD3yi7iSzVzuR/of8C4hF2FBSkD6vtYzqh3kH5ktJqouJwLEzoy33C31GBNqWKm
vY0s7+RJTkTs124uYyiT41UmrC7je1Pmna57ctCCBoBjLFj1qR1kM7LZYWYv22Soy3kc9xW/fGGt
7ZPUIiD63cz6x8hq+nOwF9knY6yb91bmE0ARYBAoeMo141XeeIEZcylSZrmR8Ot9Dn+1hymMe7kr
TPlt9Lzssgv69BtMePPzQOmnjssIUhygJaMmneNhwCcstH3Cb2B+nYbRZ2qInPUjdKLuW+ZFTfqp
1YVT8mZTct5HY5nZ93MFFPIDKKAyqBGtDHVwtHMN8cao6BWcP7SMr6fwthM4tCiby4NQqe+r3F/b
/WhsGQzyoeKstRvY5rgeq31jmd07JDa95MIcGRf/vk392zHpduk60O2j8gV28qoZZrfijSGDtDiw
SnnhOio8riUMqwU44r6E6L3//fHosn4ZMdDmcDz0qRb+Ng6IYvplm+MZmB4rLnWCusU7n/ctSHHQ
6Bbowr0w+gk/oTXu7KGOwP/M479SDn4/erCxTpg0b0L9DSrz6xmGf8+k1yqpnhvf3EfQMJPZrp9/
/xFfjjK2gwAiJbAJTCDkA5rOlwcpelVnMw/zGJS7n6jFb12ewZBhBfBj9lR/rbL+YXHzz8fymZyQ
aUmU5fb1/jKISq2iEzrforUpunY9ENdP7RSZ7KmLofvDNOoVsuPHBwOjwxY1YiTlmq9GGoZF+m81
s6SmTawSfwlq6lZprmcaYmsi+2raK6ruXTuzYMX5GD4ZaK73mdNScCrGgrx33E8zbNFH/LwLs8lN
w/L7E/JyuPPzdwzQOvjhlpn1mmozCoFDdeLkF03Y7AfiRM/QO6X/m7CARP2eVObYv5zwvwWcfaAf
euEE2v76jwGL9YahCoML7AjoZk3T+2vAYphvLIToqMv4X2hShnrcEz9HLOxS2W4yMCWlkZEc48e/
Riz+G4sBmo+Bhw0oIhcuyP9PmPp5a/wu2wzFMzfDLyMWm4UjEzkQNyGLXv697dn0y82izHXxguJb
kJeuf6ynyrgMitpdroahoaDSQaTXR4VA5RqubmRdZt0MVHzKo+zasC35LchsyO9O5aeAKOb0Y0GN
/pBNpbprCNQx97Y9OALTT+sg6RAm+eZ+NPaPzWZui43JIDbNtDO61chqGVHDmxhuSMqloO6irA+o
sIIN4Oi6zVunwj96ZrfaVPuFavXemqDdf6nTRVufsM2m2VF3Y8TcpSBu68oPy/yE6VyaOzYjfntX
w+Qkz5MUXv+OkK6y3CvLCA9w7icCSFCbzHvkCEg5k7pRlrMPJoXQI2gyYzj5CxCLY8Fe1jrMYDSL
952rtJv0ggY9hRrtX5pCyCvSV0t9KIIGumE5Qluly+30E2U7iRUhQPYhFmVT3jSYHo8TM4r87WgB
7QNAkFqMGGi8HLkeplyPy40eKLVjjwkZAa/tOsK8GTJa0aUtvfRyyVVNOkcbDB8qy4ONENnUWocV
JXhHC9DIsXtuUooT6JC+uvO62bvOa1Dv+OKznE0rSz8xvNv24M8RKlFGD+5Uf2MQKy5GGVDzFdqd
sDKqsIKJWE7NQTEmkHEoxbObpig+GDV1JVWBC+/SlJUVHrA54Bue6kLfhqUdeUcU8OOy021DLT7m
yG9o7KI1O0Wpt5pHGI/tZb/SGIFuJIAMYAbgcIyQqfi2JaiomK6Kq0AvVcpyk7Z1jv0iQutI0Er7
3PGWzo4TDUoRdz3FF91zhgaPxo5Oumu76I5IAmCdoGCIYijkApq5EBPqW9Wmnzs2FCAlKmjIzD8v
8miu1ZE7EohJnQ7lbTvCl4y70kU7O+HjpnfwAgpq8KefqLkJ4N1qAeSFrK5nAgqm4M53hgkC+sKE
LU579AmJo4V89lu/4wW+8mrfscCcFfWoFozufOVfM/HLv655WKADrfPmHVvnHH9otzZPVSimC5Fl
UblP6cyJDJJejwiyrerPs2f3T4VgCZU0mQy+2iPYndOC+flJRExWFhgmFPUBHV5CCNjWPmZbDMuo
/EXTjbHAiwvl5g5RWb44oU4D8onWoCguphzRcmx5zB8SVu9Y12vPHXbRXMBtKJx+IrwE8CPzSEZV
0syYYQ3GPCO9xYWeULibRgznb5P0woN+cCKDGIi+JwtpBqXdAxd19RM5WiQouzJERcbQlAVeIAPk
vJjT5T4Sc03IfW5HLKetgl+1N2z/1ilcJM3+qvon5kwRFlyXwIgDYiZ9jOYx8zZQaeAdw8nUdrJE
ptUladpn0Lv63riD3QsGaCKQ6WuFwQEBFAs6fbmuJsqG2nLgz7OylO/Wwciu3EoZ9Y7CrPg6Z255
l1VRRrAL172O8V/J94IZ08B0aPGPa2Ej7AZvXT0OQ9Y+cMXMZK2xU23Oap4o7ABFqs6DTiIncWbh
39lR0cJcacIN5OnV/tZp1MaFO6be1+m7pIWxl3/ZEHQALaCqFNmTXVaLPUWC7s6CFRMaOePjOPBA
1e6xpkEdd844Z8eK9hPwc4OT9Ecd8b8dyv+xaPjtGx7gAqmQL1/y/MTPl7z1ZttFsilBAG2xREP5
9GOLsnEULdRD+Csh8NHJ/PWGd/ij7b2OARjUm8lr/q83vIN5GPgg/YfF7oVX8r9aorzqLVjDkIIJ
pRRbuo046/UKpSB3eTYXyTDeMuVDVUzZ+erm0S4jKuF2MsilWfQ6vw1wnV5Yhu6Ov5ynP9fiHH4r
KwDNbE0TztZX21N3cWAWVWz5h9a3rpt6HUDBp/Mtz0b9o/78rzbgV2U/K1ok12yxvO/YSsekZvq1
kpFGyqBioz05dVF9IJPHT5oKNSp6oegPn+pvJxWVMJ+KZollaWi+3mM6ZBtpPUc8Lj3yhnrwywZD
jJGlSsZqmHewVX3wkXpYB+Tg0ddu6hbn9PsTa70q6r9vpLftHHjbkAtvqx5//bhdPiB11ZDi1nQs
mrMpwpOaEP40eLtwzWEBW63SB72o9bxj1HzvCVInYqTw6iOVVF8cjDZYn32m4zYIZq3kv2s6+P3A
W9JDYzeHq4D44OXvlxOHR+wtA5g6WLsrZRTjuYHt8w9+303k/aJ+5TBMOrh4GXIyinx9gbVDoaKW
vPK4NOo8jf1wJrjJGdeGk6Ft8z6YRX4jB6NDIFfLaT0iT4oQWgTSfZ5kqrN3OWF179q2hvnX8so3
9qHIiRAbZGHeFh3i52Tgn86TqamCw7qK7hqJSe8AmSIW4KjLxXYOS+aMBSE1yv3y+6/51SjCRjXJ
RtDzkVXweKGdfXkWQxsSDzcZiQlkdBz80gwPoOZJklnkBF0vm97+/niv+9ntgBj2Ay8CUYDs4LVT
ltJhmMJmJXUpM4/sL0oKG383pgM+3/IhTPUt7iMqYUK9G/d+Msk4RUVTh7DR/BodCyexY0H3+9+K
h+GLL/n7L4Wzka0yT8wwePUUCai4qP0WGQOJyW8VT7K9TJeva1eGSNAI9qxYpSa/P+br+8tm7b1p
WTgFPL4pFV6e+ZVsCGLZUBRFvMVPLJfKA1jyP5Gq/+koaFg4EAY9JJ+vjkKMUdgVNrrCtlLQy3DI
Jyna+D+cv386Cm8B/MEM02gsX414ltn107HejsLY+mR5PUCoiFL2X58x3nEh7zX8lLgpX12rCNSl
QUgAt2LePkrXmR6sVrvPfzjI1vu+vBgChlU4HGh/edab3x+Mv3Sss+V3QBa9L5qgtDo2s8kj2QDE
pfrqWxWiP2WKT52YITQI193CmMsV/A9ePPxO7USk7jV6qMa+9vIcz9tglkFz/b2uPuv8YhHJvPZN
e+pBnYVJMWtMX/bc0XblXVB57ySAzOoCllPoXApb8LPuwJLjPEs9xatnMS3yabu0GM4APdXlrta4
Ilnx1O7N2rLJxACvcCamGMTOBM7I6NjWOWuJkS+kJUfAwzKoRTE/9Z6F10H3E0GWKwl6ghtLTeJG
jcI5mxc9V5+YQi9B0jeB0V1WGci294PTruZd2mTCZpeg+3U/RZb+Es2GIQ4aK0jIgtkv5FmQV4x1
SwiZIzNjc3LjNrBluyOoVAFnH7tFHjbHpjgu7qo/mYrd6W6ADtizY1LeTd3q0twj7AuH83RV4woy
ESb4rq/Yd125qiOecrLnhmCy3MWZ7qLY+hD660B6lZdFBEMujHxjy13SKSE5L2yPds8oeZc2DOgR
E7QGr292XxaYqWoQSTdazhn1vKkPAoaAcwotl/NTdogKwzIw+BkEtQ8ECDc09rmLoliVntEeLCIF
JA3fdga9Slb9fvE98a6fZ155SEK964XxNWJaTunWEfVhtzWMBnayYh3v50WVX/XkMPRFmUhSYMNv
f6dHzUWA6O+9hTHSuOEf0xnuEsuXe01u6nwEwaOWPR3v+qm088W8mhvY/Htrrk0208tcHxZX1unJ
7ngIn9usviekDdDd3xpj1+qDhRA233kkI7YUGIPx2dJoqPeGaonPU3S196Ezyqc0ZxMVU5Pm+dXC
WoRdcuHPBVShtb1n71yFOwm8Lj/TNJj2DlNs+zw6LcE5kZ2P5H+QbL0T6C2bZOqq7gQlsC448V49
J1xLC7FJroFmZgzpzpIR3hbBOI7UPWUjvIUESrfzhBouJLCnZ3cZz9LIhkMWzFZ1oawSQG1QTMX5
ZAzlUwv+f0qaVRCAonySQOM5AJWUgAdreO7VHS/pHL3d4xIghjnzWyY+e2Tv9lM4lzOqTrNhna7l
bLDGN2V/LQFaBiflQAc9L9J2Gd96VeRxp+CEtImMsFMbuRC2UVQ0leXsgjEK8CYvmZ/vRa1YLXle
iezEBuvcX3tO6M7HehnW4O0wdva9j45GvUWFL9I7q2cPe445Nj0JSdAmSY9j3iayG2sSO8qZfN8c
caoC6WrM96zUyQ0qxxkYLE5Uazx0UVc/LFE+vXNI0bAFm8kg7Pfh1Ho9M4bUKw5u1/v+Xo0K21Db
LOV6zErl6iQv17462lnpAQdmuQQajk21cxbWAyKYaAlx4IuurC8BPs6UQDwzycwJs84FqCZAxs4r
SYx7klBC1LgdWlniqglJX4leBztYZQ3mehJmQVxLd31rh0OI88pu3WezgDh3xI+VZwe/mDP0J00D
8DAt1XPu9MGVzW6/2SPW4D08zNGGKo46InGKUF34bPw/8CulV2nRhWhamtpOUVlXnbObK5Z/OYHR
3LaFrvFw0QPf5o52T0aoEVr4ZuVelSqop7hNyY5jwaZKscurAj+mSTjWuZ1Vjb7C/kc1VGSOdk62
qdJbCJZ84lE6gqnWYF0bLhbvE1zlZcIKVXXmjlXFAEa4ilZ8qJ6a2rdjCkKOeEPlClLnpgiQILGj
qPj9rn3UXrhcmNJimOI2ZWAl45hVgEFl1OwVT6sjklCyEKqakf4hj8JuSJBUy4Q1LLnVwWrdrGBs
adwNr5tA5/Jei4XtSbQkrnXOvSmdSz8yjIu6nbZ8Mi9S7yrZbhL8WjOmE3KaqmTFyovWo7BEvsNM
1mOKm23jG/dC93lxLf+xUWyU42ltHQ/AIirpZGTmwRQnQ84TB9Dgx3iaxVIy0TFoB5WPKADEJDth
Yi0D7yEC72InWcZMjaRhHK04MjJUmYaQxttlNBrAzhMB0AmK2+6LW0+4/AH/5VZsrFk4JF0uyZcn
pWKy973jiM8FL6f63BV2ZiWeQV5grBvfuBEY26KdHJbmFrYxuloSPzMunGrIP5T/j70z27EbybLs
rxTqnQHSOANdLyTv6PPs8hdCI+fBaJy/vhYVWZkhj2yphX4tZCKByJA7dXlJMzvn7L12P3tP/tzG
36qBLh8SFCn0S6qp2QvMYsnqw5q2yTfljal1IjSrel44wSEuSpQ9ROmMeJQoqth0A7LJPC+I466j
kx1j3+GlRljHBP6WntvEiTEexROOxR5BoV55H9Cnt3e2VtZPTaEsXHDoiYi11UUrQ5u43TGyY2dZ
dmCOTO/ObfNyPhrDbBWHZVrwU283hB6520znVEl/xBXdMWW1kVh8rkay1QNoT7Jg99RaJCSFhGTc
ghDG2MA8OXZ6B1XdWI0e1/RZRoQx6NrR5NTPNjXw+JpBrLkI8XtED4+rn23f6ogb5NpajTqLMNwR
80xudocMoewW4otR17rJLc22en7Q6DIjN0KV27vnhv8P3cliJAuKqdpdeMtE6SSQS2d3HryTVI1N
ZwDCVcwquyjz25BaBqoVmSC73KkiIwgm+n6w+9/mEs0lat9/DjD/Pj76WK8f6/fdJX7kz+4Sljsa
G+ZG0sKIxpiIEvEfGl3/D1MgQPG3BJrvPud/tpeYLsEfYmxOW8pzSSejgvlng0ljvOQ6m6TWxsCH
PVl4vzND+rG48DaFuiNc0/ENOj2g6d4VF3T1RdJrJUfpJM7nXU7w3ZEQjTn5RdPlx0p/u45rbCW+
7+oMybFI/ViQcV5cJPqmnGw0piwBgWXDZ2tdmxcEeL8th+daJjfb3XBRFMPvSplCcNiSzZQH+oy5
ZqgGLyJUuvwtVtSfn4i2HKW9C4fGNxgb/rWFkypSV5kM8ok449zZSjI75liW3hQe6xzuPgqFvzxZ
v2zHccWtqcgDw4PBWPFPwfVfaqdCWMqTHU2Z3GJxD8osmyEv5FbGTU3m4//fxd7dRKkv67SYCpmV
4S3zoeSw8FQkJpA0DqryF92/vz2FSEPomtIBIpdmK6ff3cseet1A8RSYrdTuck4OUTLZv9dj/H7/
UIVsHQjMXXQz3037jWpxepFyevbIHLgoOAPRAMLYqLBz/lb/4R+X2q6FUYIWsfv+UhRoAxCYYqPq
GCebDxPyQk+/eKn+3W2jXtdZLGAe0LL78baV1QBEe1lIWGgtUgMHZn0GZ9FfdOm+Y7v+NWX+88PY
gBdom24DcffdtyM0qgddL8gGTdDMRRiiKKC5iW3aHyh5mRm6az/SJhxt+RFEeL5cFrgFjcMsN7de
RQHcPYqZtz2slS/rPQK5mJKcDN2rpTa8MTD6eED6h54pCcm1cJA5oaeGNywbsjxjV2+0oJuM5NtE
/jQxfObaMGgcc/8jsZnQItfazFZOf5W693NdylOWrSvayqFxPySM0IdftEe3T/z+jmy0Sr5geuT+
5pb+67vPapCoFHU65/eCk4qNbRDFYVPeNV1f3DujC6SnH4y9mnWbKA4t839L9vP9K8ESRvtYpy+0
PWA//gV6NaIWoXeCCE7zUBFTAusmmRa/vQYQW7Y5qGgnMu94t8RhTtRGFxg0/f9hCcUo7AvGg2PE
Ucj5/PNL/dgq/f6BkN8wUOFjwd97r6Iiv67H/UkZYxGo+cWdR+bJtW2C30ZHlz3Udizs3+p4/eOS
G3aP1iyDFvvdPdTaOWuI9ysDOKd8RMywe/zIyy+2iffvqADxR+sXicYGdvsbpoxE4y4Do7G9o5pR
RIOdKapgdxq9X+wOf78Q+iB2hW1Dou353sHXFXTWUg0ODnqJ9GysNqpdS80PP/+e/t1V/jwweMjC
UCH/+OBBlgTqoyGT9fzZDIahzSPTYxD/21cRyGr4YriKyRP441WqyUDJIPDqQQyqLhrExAExntrt
z6+yfcF/fYsZ4JERtSHVbI+T2PtBUO5ng0wy2pC+Wtu7jKjjSCNA5ItRfRFbYVWnYvfzK8InfH9N
zmyezmHr+2UdDm8/rBz17CT2RGWKzKyjSab0GoVMStzIsPMQl9Ynb/CdFwsvfkzPXla0QL4XcnS7
5QFE0mAFEJxEeUzZvobdSFPNi6STeCjBOzmQT0zr1tupKe8x+g/V8olIx8kNDeKAEYg3XfFtlVNp
kcvadyLykH/ne8dc8znwzZ7UEUevk/IMsx8Lr9li2w0Mc/WQluYCKQGB621IrIhFCKdpTg+2P1tv
idrU3gO+Q1JXkhjNxoxx49iJ2jEDkuFpG2EuJ9u8ZF71dcH+u4baJMinjqep6YKldc0y9A0COQOE
CIQyzDHKPMb1ZfpaevS3doYPMYEWgGwb0lWMbtgpL93yoVMDbwQmc1S8fmcaxXllsuaHZc0+9lbS
boaKNXo4FWn92hL1QZruUWh3+pW3Wu4nq0WM9OTr2INB6E1WQqHWUAc2YWfU2MiipHaG9az7aGM2
LFfjvpAsQX0O2Zs1l8CNrA3hhNntgZSiqQmScp7om1QK8gqJTFnoQIGL8X5AXVSoQD3UhHGLjYEe
/ji7x4S8aMwJbW1+NnkI4Kd4o/OJpmc6PaOWjz+6zUifCF8yGnSTbsa9X5KTQZ4TCmhyMeTjOOSW
9qkF1/ZoMRPKwl5Jrzo2wIEeEs8eE1j5E+JbhErVSnSsL7Un6dUz7AQtM17xxKVvdMYwAbS+aD/I
hEkcAT+9q5IoJ4CngCNQtGkoa1cBOBTVRMoqKn8yxnOaYWko5CDNM4KpkS7YoI2Emo96++YWVW/t
UIzG6T4vKQ0Ow9qay15zSpyqUo2mRnROQgOvUis2C41OozhY+AThGEJCeNPoIA9B7dDIRYiV8Jz7
hWnelzoCKJpUjuy/WBmOwQvgf6Z28mwJFkzqJYG4mo+beV9gF7vlvhv5i2CT0z8DOSr7p4WgSXUc
aEygLEcmQhBzvLiviFaI2kDJlD9UcO3MU7203NjaL+V4qohasIK8GhN9b+tTYYZyKYCW5Cpr3W9O
pcPsDJRp5Z+ZM8zaNeKj3MU2RYftjNSlzy/lMCRGaOEVaj/RXqzyhNj3YZU+jod0Pdq88e0XlNpk
AXNc7JyITuZMJodDrM3dwnyY2A9GNMjPEZPbdJpSmiaFUZLpCsAT720qB0uBV6rkE6FVlozskszR
C5Q1Ht10f3WTnW1mlhd0Y8IZuCGop7piViPUVZplRVXDbnKnxDoos5ocO1IUtIQMNRk6qhb7TDnT
EUf6Vkfc6aI4+5Zf5VFCqaeQwa/N2zIm4lTl9CBuWXJStReIu9MFilxrY7rw8tjuPuAgHvr+a5cN
FDJAFe3cbtzd7PiJVxzTrs7W4hlLocEkZ5qzm3Es8yYwSC1fGzKicaYl/m5F9TwRdiY6IA0XRJBA
C5jLtfwYc1s9uCbdMO/aVviPfrLZypJsmLehay+fZ49oH9beOQHN15hlvW+mcjTAXjodqvoNiBBa
lAnEamimgTrf7jip+oD7oSaAy5tCj6GFOOKysrtoKEtn+DKtKNxCc5SDugDzR1Os5pSKPm4ek/jK
Sjin7jDwLXbYopIEx7duni9cT7p1nB2w0zt9VPk1pFm2bNuc7GmX9wl0CVK7EOnLxqPnJCbTvy2t
hLan7A3+9jmnlhkKMzEh/Wx7073uJJQxaPXkfHDsmBnvICzk4IxA5Bw6bavfaaW+xue2nmJQeHqb
3OZOWd1QkWvkF4xx9sDvwDAz4ZtiJNRlqrhoGJVRVSyqifFxOpMXTrmXGqdVEYu+R5TpPXCnREVE
2FS9IoF349BonPJrLyWMmXoSdMjLNfazkEWnzs5m48WbinoZML8ozhAmCBRShUat/aSJgdzmnrHJ
owmtetjP2Sj1U2+AJyS1VhuvtCmuxaGHA0g6fOLF28tSETzusqo8926vw0PLO/E4M1qoo9bYMGid
TCglVAUzbrcuq/OxZeuE46iLDBOQJpq3qunJVoePIk++zBocpopKCDjEwGrtGsb6rMEyMPeiJ1Ml
zJx+uuDlsGWQ63V7ZeXMb+BO6lvMO9EudpjqMsEP0JLpE85dpfiQvZ08DbnC9Vih15ChPjdW+jVD
L9c98de0m1NXYWDjAdJy+3VNF6e96CvdHchfJi8lJLhGlrsBuiVJSRuH483ix4aIgYLbngxlTAmu
FW+dIt8ZLAapaY+gLpe6SB5odMJQI2wScpzbCew/EAkK/UoVGsM9THe4XpkBjaAxZSGas1fWjRvq
LYOmXSOkNhx8Oir6fk3xyp0WwJnjZV3Ax7jwWHiy3SysJd81iOvsNwj+hYW3ZbSL6VRBRjX3aPWW
7HkA8BMjSBX87wQWJb7GlNLXBflxdadf+sqVqHFR8Cnvzk5Qv3yK08bpvk15PCBPMAu7YiSMeSho
WJiz46oM+p9olYUINNYW4+j7Mn3qiiSWfKvOtISr8uJmR0QMUGUbCWaJS2rJWFKnFK8qhrQBvqbl
YN/Vss5W5xyhHh7OXvi0+ocM1BBzjZoNlbOT+Zjp5kDkNiNAXvCS2p/EbMtHQKRB1gkrYQ/ilE+6
x93Vigl/eDpNuMBN1tBMUg3uaqdgD6NIBj9R0gEez3h0WO6zmUPZkmr2Gqa1P+G2pv933WU2IeX0
lIH+zSv71mEomjxjqO2CGmKZ9VBYpsmTi+6LZ5KVIr7wTLcjVhRvGCgVHcE0oWbKR9fhCMZqNIqQ
whrA1CO47vlTqhsTbBlT2VgoQR9lu3YZtvtbSu25qlbeEa8sMVDldvndypqAniozzT5YXS8vzUSL
0XqmuJJ2zTSbA1Jac3ke1KjdYFL0nEj4nUOQooUc1ZaMfVHMOrG+G2MRI/aBgNvP37CI2UTA6c74
OKfzrB10AtjKUEu9ZQnGxO663cTR78VkyPY5s/W2vizagVV+1WsmgzDC5+VsTgT/oRAih71xpmYA
N5TVKkSjD1nLLlMbFVC76Ym7Mq0DpKAovtSc6a/54GrknbGVcv6cO1HttXpg1BDjBAePQ5DrKQFy
gFC0Myrgxp1LUQ+9FFW8IqHNDnqFfjBoSPLjQjggH0u8cp8sN57yg0zgyRw6VlQ9bJgCWvjvNYes
F9+bGULU9HX2TjIq99quc/ZAo5jLnTlksPfqUgD0y+Z0CGDtGY8OrPMEeVpRfxx7t+b+9DNMRjZi
AtkKVPWCz2PRrOs6KEEBNQHBsXRjzC+D7FDn1qj4aqZJlWEC/2naV2LEQGg55VrRPITtv6GZOzyV
hkMqGhVGylZE+V+AWnQ9dTeYPOSRGAciGbw6NfCxKcNnmMwzSWqco6znFnQygCsnLy9Gahtvb6sW
vGNvjXNNTF223P28lPoecfFD9UZhKEyKQ5wxaEm8dzWibnM4NVZMZFrPoeds8XKk6CPieLlski52
9lnaa/6Bma+1Rm42yQw9+rrcroAIOMsXaF32C6HdS5TW5YrseK6sJLCctm9uSzRr9b01KiY66Ktt
cLp4QMUpwar8oW+0etxh7s/iO0rtJAvJW8PqbuKq+wA/KnUfjdU1T3ZfO27kDW3ybIl8fs5XM/Zv
lhKwxQGjQeIctBjMUkAjyYGq0GHh+/Dze/S+qQLIB/4j8la4fsjs3svBUgmuOanhgHu1AQ7JWeNj
7MMxCGzkcU+ltQyPP7/g+y7/9wtiQ3NdjwBO8Pw/Vrfjkrt6sTAMQ8BTfl61jkEp7T+oQmv/K5/f
v7kWmiv0XUDluKD1rjlVOOYIsQj/vd3p1g4JoLcvEfidVoeEvJ9/rL8X7djrPD4cQk3arVuO1V/b
fX4dZ8quMDTEXvvqZ8VytXhZ94t79/eLOABBv8+JtqmPu/37v3T3sadU0hmBRVTpkH+rcpHedlU7
nX73o/CykAChb++M477v31ReR2lDkROkfjkejQzriQGi8PDzqxh//3K2309LBYSuIOXi3YOAaLrw
bQVxefuSGvDsrj5zRDQcrMfAnsjcG3Qlb+PMWMVTgcAJ2hSl3EqEpIE2XiyLJS7ZmYDvLYOxuKfU
SAo3REww+9HP/67/7r6jRwMcjLaO/3l3302/1SyKae6729+buIpOSmvcX0xT/u1FBLgd+qgbwvjd
E2SM/ihAxdLNVJQhnGvbDt5Y22Lu/vmn+duNh3nJvsaFHAZu+NZ+fIqKzZndAdgLNKygeygsfRFk
0tNCAlHB2v7uxRhubqO2bQSx5WL9eDEybGhc2XAAaCB1u7VENVMO3nMnGv0XX9LfWnWsX9ZGH91M
oToN7x+vJKzOzRhJDcRMJkMAXmM6sZvlNxmUmSuUCH7QD77+u6/9tmiiXqXLvo1w3quTEzQAAlYp
F63aOMIi3uyFxdP8/Sb+7+j8P39uy4BQ2P/Ittr+/J9jc1/8wYQb8Qdf+taZdXiy/hybe94f214v
mIDzHDhEzfxzbC48JuqQMHkQ0Uih7+eHFI619L/+U0AYB33LfxiLQLjj9/2G75JXlsftX2cPvJEW
/XyT9eLHxxA0FTaFnvrfdrTpDD3eijJA3SLMaIkfUzaFs5C6+6Wj58H5HE3aFo6JHonntjL6p6z0
imfk0C8pWbJgcPyWTkPZz6rYuyr1iIiw3fSOhDcMSX7ljlMZOJpxR/Y17KJUL/0Ps9Gmb5PonHsP
gJ5FQiwhZHpomANkAouS82GdlE0mqqG5ySXKU/usxjm5T1oXghThRj2UNm1wwgLeI62RGoFnZBtz
e7ZHkTxLT8TL0axtZwgGJ6VUyDld7g36pPdOZy/ZrSZqQiw0U5ZdoOEwbXfauhAiopwFFu1QqgLN
m+XVj0Vl5Hd2SwvOqtHVmH6pjrGJjIVCENHjiuA8NebyjRSq5YxvzydhXWSEEAxTWLbMstJadU1o
wNT4FA8KyWUrCYXo1ulQGGlzpej/XiRVme56Qxxa37LuCIhOryQ+7Y6JoqiIvzXX4WDLWRwnestD
DcPB1+znzmKgQAhwHBbt5B0X20adXoLf+UB50xyLJLEu0dLIi0pW6q537QeJ9vgYx8kQghldD6gZ
YMF4OMiYLl7R5p4/o0hCR8bGdW0R6HF2y37ZlYVmPbaYYG9WlERrMHnZeDAdDQUVfaiXnmPmWZY5
3FVj6t3T0mhJF7RMv09VYc2PuECNG69OxBMadHcPbMMNHCqJu5UnE/wHYrydpdmoABY9V4Bc8ZmN
xsgwS4LWUZE2p+vB1IqGFGo6/qmuywuZ90dspThpZavTGcbAB1LcusDea72gEzEjDKEvWqKPF4tR
WFcTLc+XeBxqcOK931LYSzPsWrnQ82vRlKZderS2Pv9cpJyVK+clJ5qGkPXUOrrOgODDQhuNQJlE
D6iP4wRdGOgGM0XNniijYukBpWqojWF0kujzpU9rQZMzWdqTNjXZbsk8g/6DRYYmqtMFOeKiXaCs
wvS3DgP0n2KhwxJlctLFMSlp/ADrqIbbydHie1In6nbPKCzm7xtDuAgBnJk3jOZhaSZkIDennvAO
Jrh2TkoRKULTRU2VRPjGBKzY1lyiZMpqbI8DeTDgpWz9MfMdbSWG3Zt2DmAEyh+2LuO+823pjowi
fMG+C3CFLjRqTY2flMnZKYrtjJ/azXlq53lPyHiVRMx3tTtk6F2EPMI94CbbXrtJ6leLZvcv2Dna
q4wtCH/S0gxI2YzJO7g4kQ/IE9vq2FIQ7ozJyq+0YUpDF+HsRTkiwIkarVrxZ/IVcfa3ZLqv1oRu
Sb2gYsZ4oj3phllfbVC3Lf1Uv7eAC7EoQacOELsPEzYsfzpB0rBPZtwa39zFj+8SIyYzfml78djD
X50AnvbCiFIaMe6O9hxl1YJo70ZCkEiCJt7alA4Es4J8hGH+PGjE9MJz4ptTSI5u0xwMzlBu7f08
mwjemZVyh4CyorlZhaHdNQwiKchXUDc2/f+DPg3NqXUqxw6GfNIqJHglHBXPz+eJdTgx3novx6cq
/ak+L8vE3Mb0OmrQbOZNzSfPuuXhWi6FdEn965uV4WXhdJoMSEzyI8nuQncgG9OjGrP0wmxMcduX
Oc+cI0XJTKkxydYZRnG5QMoix9gr8l3det508DnhnmK6k4AxIH1e27HhXuoAlKqwrAznRJKSFVWJ
3ez8ObXRDzOquxsT1SMB1nvtZGgjdKK89rILQEbqsvK07kX2M/ZrgDsjTaJ4uW+UeHIzN3tw/Gr+
0HqO/OSNE6px7r04jiQGfP39owmrDP/9P9tx5nNDmEGWpP33vfNf/3T42lx/rL6q93/oh58BbPCP
I9GmofvhH3Z1D6vhbvjaLfdf1VD++fuTr832J/9f/+V/fP3+Wx6X9ut//ednsqb77bclFPA/GD+3
sfj/Xc0XDF2R1R//Y/9R/QiF2H7sz6OJ+IOgYxiZxIMwbIdqydngz6OJZv+xUWBQMG2uUc6O2wHk
f5gQ9h+kdCLooyFFSbQdQP7nbAJ2k1MtAhpspjhioOL+ztkEB+o7iw3HIvqDcAUwoDJqBmvy4yGl
LFjABingUCOSMfpRrjhkfPNrr4GHJh1rDKy13qBHvnOoxkJ8qJN8D8mNuDZHDwUVlggIJtylcb8D
uRxHE6YA2D24NIzWdy/WmKEOwaa7TizW3kEWf2xpJG38G+LkGa1GUCGR+lhPXdefl0m2YSnSbFd6
LikWyncuGpU/pCyi06zGNoqT+CZrYMf1vrPXWdE7CAJ4DgW4LWbFNyCnhrBBZB1g1SxrvsP+vsNo
ELVLfIf86YW0kyjX8NJId1+Rvrp3jDh58UmSDw23vlzgL0VVsYKSAAX8igA6PbSM0hlcWlm0KnPG
tYXAOtbVUzXm9s3UC/NUmvoWKVR9q0rX38VyUrc6o8hviHneMHyUAAGMMlJNkZ9ERrJSxUVvcn+w
LtgZijuMtcapQtkeoqkfnzK3aqZgiGfjbMeJzkAbvOa9hTo7lIl91wLUX1rnjSmb8QVGByAplc/V
FIG90O/wm4wJvFErvvTE3Bpc1VqviM01r5Bb1s1uAh+/T6rY+yZTw96lKfvjDvil1wV+WyUfGk/h
WTBnoW6TQrgvpYxNSOQZ3bBGltW1yVuRBnQbFsYpdK4U8yR5q9a5vso695vfl9AZYm7hCOIOZtyC
zPMA49IBtKZ62qkHJ3GTyQxZwJyQDnCWh2Y9OQTA57CPJkY0ryK3vPmTUkkMAVPqN21lKhAcYymM
R6kn+vXYuXe1o1m7ajVoVDtliQQIkH4D32/WuHeSQPqMOrPJzRruZjlX5xnh883o822kRdbuiEFY
b+KuvcYXSNMJbMl8zfwKVomsgPMk7jPBAKI4Z8KqD41hHcemBfbI9Hmf1OKNs2QERUkPe0CuL1ks
kmhtoF/mnFNa3T7I1TajWLgn2H7rzdIhs1lWIEj8ETO526iPQTXU1/FkXVqFfpkXcDgZSbPNvboy
v0rWapewwNOr9iJ2cQ4gyW74HvbIAJPpPwGn7KZ5G3Bk5KDS2UCGbHnlusWNOboHziFMH0l4qNSj
u/mhdFEeZl10HMrma5yyYe+cevN+bB6kDf5w5MwjPhfmupuXhfupv9IzVfdDMdzEW9SDJQ8sR8Me
Tlmgx+Ki7KxAX8CZm3U0N0Ax2A3YYsVuq0d2/uodCZyICSfNwrWD95ho/oUHx+TEV0Vk4HxRtnO4
YYUhjdpGSHawEU6OeaIvq86jZa+3dsp105wOtQb+dyfdsn3gtbk08tslEWQ5vGWA7FMdLyUNWXps
IUL7E0yVwF/r09LnN5A7iFN2Q2zvF8iuojT7ZrGqYFhKTwoq49PUYSAhhCGocnmwGtcKXYQnceo+
uWWchYWqbNY59Raj7buE7TuGc5F9I0rstsxbhWuMucqgy9dWTl+02Gdixdt4EtZwMc946ObyupaK
dJbsQE7SeuxN49NSF3NyxYzTjKaM9DqqoRglYEEYR6E1qHNJqgyhYx6ggwLsoJS7RuMYNhyUk5Oq
V0ZkeRtrxDEV6YWq0kWDAZt3yRP0FYzKmr9PJKEGaRFp+rJbVPmQFIwONf0T3j+WuNQr7qp1CtcR
71w8rgyaLNRA7qDdY9BTX+jN3IPFj++7Ks6IhxPadZ7C9dzFpT/Sw9f98cqOlyJCDNEdp7ZxncAd
ylOStMYzumd4LZVqXrWmHkMaMfGOI5l/D2oE93xhrB+LjhmTZWb7JBZ9yPgMlUmrjMBrnBwOiUWS
mv5AcAAz5sx7LTVvoD2cz6fJH0l0GPXLLsuzc2piC/ISvCg0y9vLGCB/ALWD1A0vVG31SBLTLUqM
CEEtg3o8VZcyrvObuIZAoqVP0PXiqNH7F0mXxio+orwIOTQ+uNlC1Eyjf/UyQg+d+Fyrhujn4mCA
xwwb06GGHCVFbCE/w2668orhczVnkEeU1aCXKu46w/gstQ6sbTKw+RjZsSKrNZxcsWsdADodtWOM
HofcCwuur4uKnjxBCKwcpNGH1l5Qmk7FUohhDfIxlpG1/RyTx7gvgRDPwDS/UOd7B3wqX/yO+qDo
9L1LGlZlW2FbjUPIxHET5l8vVXYjN9BS3uEcxbq2K1w0VLKNWtQntYWv6XldPygbdUpB5gx3u8Mc
sj10ym1e/HGigmFXIy1y1w/z0dY+ZFp9MAuXmahYXwg2O+TaBwdEySCnKwjPj4k2gX3uJOWfD1x6
YDpou4dBr++6ctxbzXxaE4fXAQOd5Y631IQ3NOguMjyliNLrT66LvhIdw5WAEzqo7jTVVrSg+/Wl
9RTL9BWD4hkOyrngIW5S9FN9flE7PjNugmpMPKGY/K+dqj1ZgPUq92p1hxcE92ehmY+ab6Fx7LRr
16+/ruODVG66N0a0llPLmHdcrG9ObO/M3D7E4qM1FJGXE60C6wnUsv1gmfbror5Vbnkcq+SKjI6A
nA1WYj2n6DOObdyBo/Wy2xzRnRjSW19YFgmNaJ/tZcMfUW0TTLHHrHeVmhcTATNEfH0mcvuUtPZO
qDbK25bQSWPllk97f34j/zQ0+dqDdLbNHWyAKz8eD7LSkC/p6kR3KNAweucGYK28DFL1ks7Jhbm8
LFN6oGLcz/MS0p4qUR5M7VnHoxsghbgfpX8c1/kOuQPOQL/eDbH/hZc2wqVwiEsFxMuNlxMDQSIv
J+0LapBT6vt7bljIoxEuZXpqKkCjq3eou4W4Oy3SnUdb6z52kATMHJAPy0aiZ5IXsLuO4TuTN38v
0BRu2r1akyfkX6ELoThGemRIMwsbSiSRF1ebigXjdPWhUF+90rmea/UqjGWP8/poFfbebtdoTbHJ
UWBFJKdMfX4ikNMjS1ZHRZd2/qErTb5e3UEBNkTIhFmqrEtGQpeL7uMiN5K7wR2eSBrWomr6sFZD
VDklOdRj5V7MSsv5oP5y7qsvfJWnQnBPGvxQQ3W1DfNnlUe0QM7Oltfpj8SwSn2DeLt3zlgR5zJM
OWNZm3xhCtE1I4M2FfTT4plvQt1LDhpjP95qKdvibER2Op26lZG3r6P3m9TBmO3ImeAKmuphJmEh
anCF805UbaTIsYsshMeoGaxXZBX141hb9c60lX/hazx+DtzdoJk1+xEg/qvRPPrrfN235gNe2oiO
3X7Q+rvUkxeOEJfuVpIrwYmTDoDVqTPu5sBJ5J3ViXtaT8dZZG8oFG77gUH31m/TohSQF3RvemOI
EiwKz8lDRmiN+1XvwaLTy6jQMbKCjqCJ/C2s6UkScKSvoEE4m+5xefokFmL8S8GHexbytCrCgLh3
lxcUhzC9rHJfZ/ZwUN65bBhFyuw4wube6W5m7LbWW6C3Hl7paqf54nPSfSJ1NDtwVE95lCyChMTw
TNjRB7oMb6Kc4zMYrx1TJ5YARDuJQBtQA1AlTQSv0wZuZ89gXRjX2g8Bc7BzZAVQETf+2NtjOIzl
tYkaktNJ6KLtMCu1i81przaEZnVVmfG1lVzH2VvNYNuzbspCHUbSgfD3fNjMt1WJxkq0odbqb2aC
xlBHsBSnNKyAi+rNzm68oF1rDX1Vt4dZHPUx81bWmI/EWx1yNHRexhdia490mE6berR1sgNK6yMK
iigRPg/PhNynFYctHfKQESKQ5sw3S9vZFY0bH3oL8ZYV37vyLa+8JSTNG7KJdW96lbmzJXaAqfD2
sWuS4rSEY2Ybp1wn5th1Lynw9jHdhwzedeiVxbMkMDVb3CMNkmt72dDE5ScfPZ9lfFSudbugkDWS
z6XuIClLJblQ+XkwXuAvfLSLlWcGVUxXbM0ll13bBSkNqJiDJfLmppbmWxob8QcvYe5U1F4utWAS
y2HtKCQzselpu+6hm934OW1ALmzxAcuVmlt732dEG3eIHk5IdNgwFcoEYXG+MhnFb9reC9MqPgFQ
eJ1Yn4MkiVEraNsj6Yw7lWS3YjE/VbObRXMmH4zZJbidbhDJcy9CpvcEEnYvuV58ybe9NC4uSe3G
sjkdujW7s5ce8GGbXceD/kVJ7dxllRk6tbOxo6M87r5IawoXHiEw1ldQb68BCewUrd7QhzcT6GQ/
sPPvAFZcJmylt7lPuUc7q7iqR5lft2ipSEi2kbo2JdnaOxSOg28EeV5111S62n6sffMEic5+oL2m
9j6CC1S6bvEW49XFqryiY7KEunTw/oTkWq1vWtKj7BlHopaJ1rsaV80/InxHxWyIdoT/HE/Ovids
4BI3YTlFpjboOH9dJlqRQaPw29imZEfAjpyui9wcbtDdaAhaVs/bnN8IsDHGb8F1idGlWWQM8cRM
NxOtcdlwzp3koS60ofGPeYMBNYpJzrKf0cSCPtwEyN1BQ2ZNFy3JDjxpFVOHTdKb5Zw7Vo7gt+00
gkLCyOqiu4qzaz8zJ4pvrT/1HVZXZBhgNIoyxXEtuhWLUJmk+OjXAtUFYVTEaVFwwHUmfqrZjbQ/
aHFwsHgZWEczvjdBKWqVmnNc8SooDnLxNIflSgxGEKM4I6UhsRZ0IKXl7KeCwwaoaYXNnV65k2et
de2SpUXmAalu/83cmSzHjWVb9lfK3hxhFz0wqDfwvqGzp5PSBEZSEvr+ArjA19eClBVPpCJF0xvl
JC3SpAg4mtuds/faCB/RJi1aENC7sXGbo99lPgU0VoKWyn7Blgz+zhIBIF90mlugDAtVupeBxFkf
YxXnDfKHu47d76JvouLUhRM3j2u/uqGElI3eemi1IbnydM12Nk1KYNe9baHQXY3K1jhB+n60GH09
3ud0ROlLasF4rosyMjeOxViCaTRvO0MIj4mo2mNISEKydt3ArcMlUhFNf/VYlpFVuiWRdnDo7CY1
d8mUCqietl7r1UnrTTIpSBbkQe0DksWzi2RQAoh0o0+wJpMJZSU6NeU2l7SU6oEEPtdRdwmGNP0r
B7jI/RoXqIr6oS2sQ4T7Wj3lMKsvpLQgp+tO3rEHUwPySC/eGfDO9duaJIlgyUygHwN69cxMUPbH
bSGTLNjakqA+ZLoZhYqa2YT5rCq8U+J4Hk11aQDO6hWIQ2JQHI8tgU+2Ez5Jh3fhTEl7clrgOdCA
tDk+MU3tl7l5BzCAtAQYKAqRzAaYarCHixEFS7NWvb3NaRkA7JQk2MNiEO5VpTy7wqyta7dOmxHJ
R5jqC4YP42bUVfu1lOxQMj+1V7Kpoi2G9vZQib78VOmYvOmQ2Ma0H8QojGXnB6hj8wwueAF6BoGj
MdW3EVLcQ58E4U0SBOTxevUE296hWbFxYkWQBwlMS7uO4idQCu2xVxlV1VY0a4scjBFEq6SMhcqH
80Ma6l+lE/h7XJX+XSVt77aOvfJkyM6+oV+ByistBv3QtFXXrJ3c9h/lkNg3NYrd+didpHThUHDI
BYB7pHg50X8HJ8+r+e0P9C6r2PavOT/ZS6Ulyb7Vw5x4bbecpZapa20U4KRHZUfym6BRBr4gEIjM
MDvcFVBLr4q40TY1+K0jqivOC/oFMYxUvdyUPUSuV/neQaub8X0IUiHtLDTuyAnxn7BTV4dEL8O7
QDbsR6yhRYDX9VTbbDbjlznUyacWPgFLdUyuANp+FT4XRRZt0VJO66Rt9dfUzWhCyF7Pz0k62pQZ
Q+LikyoqLxEBN19JA77iO6JLKavkm5ZgtUOOPvXl1pAtSwzP2dk4XnwpMkGRtGB+YdMeVt1tUuc6
zZM2tADrtwHhiw4t6QswrM4jTVZ2M6HbYngxe53Sj87xjYxShJZlR+8Ng4lCwFsABnug5jqMC2MQ
iHT8JiTpw2KTbF2ZDik0emZa20qYgUssXJdtOjonO8pwaM4Qtl83uoeDYzLLvTl9jprbASTRMqBx
fkHlc3Rddef2+BJqRuGBjEbibOBR0lOB5LLKNT3+qqcTWxxF14yYgia8DkPPuhvMggOCNbULOsDt
PXEGHHwpQbebsLPVCcyPxbG1uiXMeLzUAdEzuEzvaKNq3vG85Y3JDMO2oynWg7o3UyoEBiWGXeaT
32whqgNHjxKVtA3aw0kl1DHFN7euvQZYqUlKX23mfN1DIRCaBlRU5SVNrxNNcRq4yZZhla1A6j3V
o33XCHbC5VZT/lEBvC2sbNtm1kJja+O22T73x10HMgOMC9uOKViLYOouBq8lXDROSHchRJ6Ps0AA
61Jw1sumP1nlEBysZrQ5/KTmFyeX2mMSmlG+EeXgnNOM2cnU171xHdQyfiJp6jji1n5RyN9O+ajM
bwMbBxJZLFqrNU2xp6wcx6+ZZWafcLtZh2DUVp6KmnVDrAzRNHhSml2P4danR6m1CXvClKxtvs88
2veIjJ4yt0i+oCzHcp5OJnZ6YKVMylq8Jlw8ewDEpX8ib7e6NFthhgj3Ww17bu12K4wdhJukHUJF
bE4Ygfz+ajTC6WYgcoCyu5DOS9JY6QGJPN3/Sd929iB2AhTZl0rP3IuIHRJwJyPtnxtpUZ4YZH1l
Flm+82pbbGOSxzlzudO20MRCM4sbpagPdcERYdeE4iEyaB2r6Inerb4dImxueLCKZV5ehSyBOKSw
+OAJoT8cxv5eBOamZTKtBYYYFnI8jv48JFUsN9FUnxCcttSea/QMfXikrEUWhBk6ayvTIb6E1Hgn
XHXnYVJrVZi7ytCiL3T15940lg2wtuug6+SuDAiRTSfbWinNvXB9Kvah7eMGajnMyrbftbTH2CtA
uqYg6sJnIAU8eHAMK9mi60sAvuYwlCrprJ1ynK7dtvyk4uZr0qtVkrecVWqEs1ZRHDpK8fhpVYmD
Jzz0Mj9rGZmWQW0+Y4ygsBQlxHPjf8R4u0W2H+wrL6EQMzgPOhCQy6YP3KuuSKi0aHmzoaa1HjuU
HZqn1UsKvA2RUfYdvUFgAWKqSubV4IWU0yPNiNVgS0CKpfaprqhglkrB8eUz9que+B66Q7Iz3bXX
f0mQTQOlNnZVgZuN+JabIHTg2aLmoI2Uu+vO6x8VGDTGsX1J0SY5s/1Egm33/ZrpfYtqEoMycCP+
M+OtZyYr+kKbEGTRpu8B8Fh494jZpMeMvEzHetExlIum/0RsWM7WuqFYgcr8OrOfbK/cth3xKJR2
SXLgcGM6442e+nLTh8mxG81wJydlTgsvJeBUNHCnVQ5zKM0ggrWWcWU2DmVigDd6ylgqPaTsNqn2
FOq84RXfhE3BQ2w4XuOmMIBIj9QNMb/ptxktcyncfG2EvVoTGUD0R/h5BOpCla1ix9TJRyuldF7D
JA4Gg16aZQ/XmocoO2MftpQaJkQRuIxAXe1bJXfIVrtlEsXNzUDaADtbdTnHBTHXOckGV3+GcCet
7vxAnHy/1fedlt+3Oo3rUH1Ryj3UVX30JvcClMbZ/17qG+QdO3ixyMs8u6mQM37BQwZxKGou0TBr
nxPgOVeIMmERKTjszLvdGkhMdvTyImHzwc3QXJ9uHCN9kd8V8Iy0iO7iavY0A7NIQ/o64WXeRA9g
jqlOlTn1e4OdfbfHGoPXIr2hRbjLPXcXRVDmew/PFdt4JPr5Lm2bdat1V4Ut15VKnuaU55ux7pZm
MxY3SVvbzyU+tVuQpNlEp4nPVqUiO/oSLvsCfwlE2KZbZnN6x4CwoXHKYoOvm4IbXZYtGlN5Mbjm
waCIt+zFcNkGbXf2ibG/CrR2A2w7vtWLiZKbxDTQVQoXbQ9PPPK957qmrTgju4wTgnKqOm0f7EVp
URCbiXji8zjVeD1QNHgkSVMIHLYDWoNN2Zn3HVPJSoWqOXRFLl9UMqLQISmGj6K4NeNwKYrpAkXa
rdbqL4YZbjOmRDIYl7zRgynJ8fLv0oKuTRgj2RqM/RhoR6jge6Ngf+6Xn6sRb0fRH1E7SDbikNus
CkReO1FOrKqM0joTu58pIpgr8Wr2eJ4y7gYy+xcs77dVg4PLjIn+QbeRxHDOK83Zcload04kok1v
ZOeR4mMfGeZDl/uHjkJeQdoE1tLvZUEGgoqM9qzGpH2EDrdOa7ou0MmqZTOMxkYHmXt0m/pTEkZH
JPg0C+hwT0ukC90GBVW4Zl2Ol0IMT27rPrZ5ecdxNnvgdkh/sYd6WXl7sI6L1KJiTHTUqkvCC9M+
DFF1JOIsuh46EeMttq+S+AsUrSTGc0ldBlzcxsULpTgQfiJBWL00jbKv+nggeCgkNHrdJoTlKdXN
lfS49oOlxhAEqqbNnjASXfwbCH6SbbCn/HPIEUQ70iHXrszRKz6VoW0/i7nmlvErHf7SPJ7wEeO3
YN/WtLg4jHpV5YRqrYxilGxhAIx2dFP0rW0MVJ2Dtr8CqeGtvCoSJx2gxbRqXBpSFi68Vzdii0E9
Jv/KZjSkj5j0S+lmHRNYpofhMTRpXlIM/ipGvCbsg2JZDluDjdkyggH5yeyGcTgFljlS3GyTRqOB
qPRlVsrxh8j3X2KM6x+yxh+xE39LOt793/8+xa+YYstv8r3E440q5Kr6WtzJ5utXeXqu3v/N/0Qx
iINn5N+LQdbt8CzjIn6jH5n/lR9CEBONqkmSKjQj1CCGZfytUYUBjjgEnz/sF9cXiET+1oEQ5/iX
q3sGqSFAkAzjOxCqLb+LVDXD/QvrBIpjskUc8V31+gcqVSQfCD1+vM459wSzwqwmcUx+A50r6Drv
HDLI/E1AloG2CEW4ravq3lIaTeGCeua4bWzWSc9GueWHNKpQ6hVXFREGxyGp2Zui3/+s0Dm8alEz
Q4AAHdGzTmtjT8v8qu80h7hU2mRpIemFJdGj56Cf6+MXjylpYyfWoZDkL5iBt877ZpVI+55r2duy
QC8xNpvOAUpMJtIxMbqnrqmvKfQ5y9GLopWlDLU2+vze7MgLMFVjnXPNqdeRSGj0hxJb5DrQxr7b
mpkno/skN4IvTcwJnLoYboM7haGHYaI71GstNgB3LIoRy90EEUqzKYrmg6gvw8LNiTRo5LVmI4NZ
GKPKjS0VDwpmnP7r8GyUZsEWWWvpTcQ1xom1HCK9/2LVddcu2CpRPZ31UrSrtVme0oMtQJfJaT9q
VyBB9VMZ6URkOIHGvcL17x87Bqy/drC8biFvAf+sqlAUawMeIHXMqgtvUAYPp6glyg8cNvXEpjIH
UBDMSjkUwiC8nzBedUTeFt0WCiXzUSm8cD6eqLMR9CBOmVROQ6ZvufZNZxOz5pZ0+MNRmKRvau0O
A2h4waezHlIgh2OVYBYoG39PcvqcudcGu5rO+zAEiyKJV2GHwDNG6BO5Vboaatc6+rhJK/SatUiO
sknvkdPN3pjmztdktYn7abohe4s9jxY/TrYfnUAmJNsm9n1tmeSOUawkp6BqWY9Roz96IAlymv45
qRqEzyHoX7mhL8eVVlgmje/vQ/iPZrPfzlNvZrR/O+/9R85mCL3+/Wz2Oc5fnl9mBeAPodz3aCTn
b8W9af41w8qZK2CZCc+YvWI/ZG3MWAYceIglPmcLC2D+/8xmuv0XQqbvPDLwULDcsZv8PZuhlANT
JhC1wc+CSG7+ia7NM2fnys+zGVA31Ey+jnwOrwl17LeyNtzj3kgLGxRj6djdDkFsIIs78lABNp+A
SyXaNkJJoJ+SoHU2tW6WmLT15l4VpU8FnKPxrJnbxDXaNIQQQ7n3lWgoPVE6LGSFRTwW+u3oeo8k
ax/d1lDbFl3WtvboCroBhzHPI14oJ/oRjXDYo5SgLN75NjhNq1y5FaqccvA2XafO7HfIvSELULvx
krDEio+7uV9U1li8mgJtBd+/vmscQlCtCGlLws/fVfyVu8rywm49mKV3NEr2akRgItgPiP4sUI/S
zaOykQkdoZJVPVm6fOlslKpOfsMrJSCgYwzRRaaO0aEP9qygP3LRa2RYYIuLG7fxLmsTkooZR93R
HcPEXcEPK0DLRJhyv5mkTcDjQJiULnD8Q48tldiXYmrloRGpcxF3uv1cU9VdJAopjhLWHaAvbT+Q
w7TF4w6uZvD8dZEX2SYC4h27ic4p1u7cTaOPxaYZcJzDY6ZYb8TxRk39Kxkyw01ljBV7Orw9Ik/8
S8ci5oeTXLcWbBcXaRs8IPhExFRVyKMoVhFFR/zyMova68mXFRmIptpjW22v9Dpm/m778qhRP0eF
RP4P4TDhPtEksZyUte8BYhTlouoL+QpUbA5savWnCc7nkfxM8zNlRm2bJw2GDp7f3qNbyguMaQtB
PGUmrWRRraTF3OkHlrESrn3RyQFHXZpPijpns8GfQPCLGIZxV/miInCabIFmmSL1XdpII+4HcKtL
T5btAcckWHIv0nZgK+hX0Wjm9F+lR29sxUJI29qGWcczdAzWN5vM8VdiZ8on8pA4Vnnoi6eKyrCl
zOQ+6V1FLw5+QeoQaBDmaXmAJU6PIuB4bfo5LTfu+tJDhoA6w8LgPmBAyWfrsbbpIt26GEqhHQlp
0lvUyi0b32y09W3QZOXzOAz9dgTmvyWjmwxfYxqcnVl7Ap1GIt3FgEh/mfkB23fQ5XsjoiuQTB4H
kBa9IGoUDnYWXQOsxOZr1Gsv+uhv3QLFODv6QTv7mV7QG/fVNqCV9FwWbf2gWZF1x4cz8aW46aol
w/OGqoG9US04kMiV7Ws4oSARCSKIJiXxyG7ix4KY7a1d2JinhdcuRaRIrZ366GKAW7Nsg9zc0DXT
1+A3m40dCm2toJ9LWnd4ShapGbnf6qGut75fWEc3GW/oJSDZhl5BZKra9kq7aroIVUJe7lo2D5eq
cQ6VzJsLzso7OdTFnUsBdbapXGLCvEv84rk0mhYjHvoqcsRWTYEwnw7QZ+wC2mkqQ7zG1stEkivK
dqvZRvWYlYTKpne6BlduYcb6pdfoTy4FOI61erIxC0GcWoOE0c2f08AQG6Mo9UuVZagwtenVbLT+
ZeizqzSgPVWW22oEAetR4PKC8Cqapofcb7cBp3Zgvs+DET6Nvfsw6/vbQss3niwgEZec2p12TT7I
1gbFgBkwPJbCftKz/tU1Agg2pEyvVRa+ECZ95Ykp+hwTJ4LbN3MXk6Gir9gUbv3IvWzLvD4CxnkE
ObyZQIFjcY9WrRMfEVvtSa19whriXhuWBmQmrh978P0OotPKJKKrrKLryK0PZuVqm6IQB63D1WEh
4COtckt3EH6BWW20OEzWNajdlMrjzNu37mgMtVsU/EyNrj7F96q27W8V/qON5oZ3phWU6BXGo5fx
/CLQIouq8C9DiXxuLLCtu5M9LUaX05ylK2dRmL5aT5239vIvFlEsG7OOSUV3opM3EgKAlzs7jE5p
HAiKuvTDyF1UGuwdIksIlMzsC6quKIGm7DXx1VdKpFtk+3TprOhEntQhTugVKksjb8COXtFBHaY6
vCdBe+eIxlxEllrTjzuZZd2sooE1RTbu1wD2MC1h5yYahvs8o9zNyFi4vWE8dRrjqYuTK7gi7U5F
8KHJ+7sZDHNNGPp1hk/1G0BHkDOpdDaR9GECoaVKYlbPxKHeQ6ewIA0nnykL5daN4cOHkyTk15qq
BXnBwJb6AiL35B4T1UMbi6YHkbvVokkgNHAepapbyPYuqindjLQiulbv10HiZciA2uzW13hpZsO/
uzRKDrttIuVWJ8fgFYi4WoD1R3Scpc2XCdbCiuKs3PqGVm9JTPBcQE1DRNiZW0sf8Y/DBz5NEp6L
Jf1hY7h+cEkJds73mxUQyzobspdO9uSP1PzvqhFk7aDl6vphR7OImp3r3HQRuBCtw+UUzvCUzod6
jT6moAnSBnT3656zTDI339OLXJIwa03INlPfgvJlg7XkZduXyRyGoDHgtKKe6L9DjcYs5q6hDqjn
mp44CHBpki/WNPCuw7YmeMIZK0MdUFK72qqP8evd5w7L4AFISFqvST6XiMIwxmnVtUpiZGfptM4r
dPUUrPJNUpjdOg7iHfktC9Ionu0uWtdNCH+jpFSj0SlNP4katWbUC7IKU+tRJZ3c82CuBbQaFxES
eJduGdn1evheDEcBY6UrHxUq8zYrwLJSvVhasX7EQfiCsvjCsWnQBkrcVMlYLqPKudb1mHgA5Ojo
YcJZjVpzj0AXyiDNv3kCMbBbxrjW9EKteIUCld7kq1U3DmpFMsFz4owcQwPHg9TOuagGRqwotwO7
uUfFyNh0TI1Zpcw29qC9jKVKrpyybbZYG57KkvSmriUg0rCpuGqzfGAsnYe4Hk+4vOTOr805cQ3l
X6ZhtAlEXiF/nd1paegjmCHaL7DHfp96sbnLYwj9S0EHZpVa4XBKyYg+6qj66VU16bYfUV+Ktvhk
zjpwbBYOPQ4i1eGnDDK4KC0PDVEDgRvcR3Ie6nw6Uu6Wdz2cdjeq6w2oAg0LkfxW5+mmrvkpgk9S
y4d+zzbM+Zy0OqfyxJLokRsUZIRWbPSGAriLb0B6K8tRj+kY1JtsSMM1+ezRMh4lgjHnybbQM4lw
TO7znAHflIiQvQhNEqRCFkEQaS9dHcQHKGHA5B2XOh4kjP65JmJduobD5kZi7MjLqhjXTmQUNMB7
hB4kpyPwBzsy5TwAciIdXJK8j3WiIZ5ZG4NKU5aDEJrejU7qpAIIlUFcQt1WTc2xlIocIpMuedPD
S66zcZnKMa4nwPCl8jaDivJxQ6LlE4CesVtDuzObVR55Wn7yyHpHKiFMPdyj5hU3ItEB2ecWIIEN
Wb0xoRvhaOqfW1OofQ0Ous04lo95eY4SwrSXpszT6BKxmsCYqKzR/VoV4UCxzIzwth38jCyobZ22
w5dSojvUVg6pkj4FfaQhj6Jxwm9KD03q4RQLNGBBUc+JmYZ0BswKOr2/mm3i1aENHLaEGvk3x0KI
qH6ppNcNtJJwKu+meIoSiszaFD9UbG4PldOpZaoxny2USUd/FyRmuyT70jo0QTYuOpyM3bGl0WOv
0REMwWfkic4xFrBjwkWG2Ke5HKw8bY8IsKJ7MHTEtOCQWrfkgHa02fpYEUWf6YuxwQS3Iz4SxlSY
+zl33Fkxy35ZIEaZuMQzNK4Ub20O/gclcO2kw4U+VUnLHjkPjEvbGXtOJobW9HtTBPk9Egf7xU/y
ULD66SCBq8lJyKgg2xR5yzS2oLA7a5L8x2B8G9dJT3l43/cJX9mgKjoyuDzbz8WowZkraaRTF8DX
Yu3GLq6MpyFsNfdAfgJFnwE3aIdRkm5ti7gxaaod5Xal3aYRQrllrmqvvS1IRPUfdZc+Aoe8MRYb
usKa3DLGBBVepxvg+wD2kjSWWdoQDRlhrK2Kvqm1bVGWRcEWQIbOySUowjwonXiKdajHEpePljrs
gpk5mi+wLAZWn0gbXBYmZV+kZoAapgn88AyvVH+W3hwGVBZB8+DF2ZivWBryYRc0wa2QOuKQaXRj
dRrsqUVyV076F88ksWEr1Ch6GkX6LPnBe9WNx4lYuEtNsggiyYZmdSgl3X6hPC3ZIon1+rPWSmhn
SYLj9VpgT2axzUeOx2aCKiqTVYsmj9IVmfdYgro+eEKN6NzGIs33cZbbKMdYcxqCHzjNAnBtepWu
nCJBPZmMivyj+XhnGN3em0xx7ZLtem2Ipl9mA00ZqlJB7i6kMOpP/hDo12BArU9BFD1wbuL71LFQ
LBDAB9AhGXzLTvfzp6F3kis9RvwJpkfL2GI1sl/RHQnkIhqVeIZsaY0rQddp0Vau9Hckn0aPnPgk
oUYYiFHT4CETaFbH7kh4jENHta03RLJKY+nUeoDOMGikf+jRzGWryunTe8QzzzI1nFNc+s2mDghX
6TzrcjLI3sx4AUXYnYzEHSCJJjfINpa48KvkkGNYzTjL6tkV4olvY520VKXK1MeFTt7vYDo6yBnC
GvreAFBINaN71ix8an9erfq3Nag3larf1rT+E6tVc1jav69W3ZdF+PymVDX//R+Fd013zb9mTrQL
CAJ4AjiH/1+r4o+IVUDePEe+mQ6VdqpE/7JgahSr5r9Nx1qHYm7bM8bn72KV9ZfumBCaQcPDdqCo
9SfFqnfxjpTBLNe0dcuz0XPz+75X5n9i+bhpnNhRrOwHiiT+BeKWds90yYyTOOGtnSH4NlJR3FsY
BzFKp36Jh95Q+7EBP1kL6uWdnGg4RnozrX96jP9q5vyfosuvIcfJ9v/+11tyBb8M0QelOJMOBLU0
cPtvq2i5ImCNuU8+UJxqUGpiwakZOtc1g2XTaIi1f3+92Wz6U9Xux/V4HcQczojt95SuqLeGfhrD
/iFkUVhnAzLTnP3N4vdX0edWxvvL0OPwCLCY81rx0L6BJ0UBMNGAeeyhcokGLzS/NBcN24dtEPnD
rddNsAlgHVzkZKyz0Wl7+AdNd/37XzE/uzc/wkNh7hkOJU90T3yeb39EnJLLEPheedZsbdy1hqE9
jRzkV17udY9jI+S69PLu2qhLcdPMcubfX/7Xh+AZpu/SdnJoK1JxfXd9zbLbSS8xAaFqHJZYHPJl
Zyjv2mTxucS300MfT4yjWbfqkmjZpy5tkg9exC+v24P2pGPqEq7nUkSe//ynD7+QCCxbCLznxjA4
MiGLRQtJReD3dzrfyNsHzVUYv67BOINx9u5GZ50nqaFKntHUN9hvkUuJqLO3DU6wDy6lU/d+dy3q
KSbWHm4GJac3u61/uqOp6ge9RB18HsmzW0ESTTauY+t3eB5YaAw7Am5WRfqTL7UnZ2icbVZocoev
Kn7E2GzkSFgy54NEhneNPddD40tQkY5p3AGEY8+/+affZLl5DeKiGc4ciT5TgTbWTVDsEmXfqEzj
xFaZP9YhVhBc9tc/Hu3Ps8avD5yGpW/zXm3mR3BYby9oAG3oHegYZ05dco2WyseqwC4oymP3g6/4
l0vRMAWyRmMVOzyN0ndfkKxtxPFZ2Z+zLofJNeNpJr+P1rgKjA/u6l1HgUYCvVnyM0yuR9fVn+fK
nx5jURH5il28OxMRmyNY9bVD0KFZDxq82eXoiLXuNi6VZowVf/gBz1dGcAn/3dX5jt/1MkDbRhVB
B+pMGJ2102XHoaPlZGvZY/TBpX6Z8LkUtDd6M7SqTURpb29S0Z6MfWpx5wD7uNumT0RpEhbnYgrE
HPby+/v65cPkYqyfcygRSy0P9e3F3MpwM0DW3TlV1ay8d+EXpwnlp2rMq4sJsdqxK7zyg0/mH66q
Q15g1Wf2pqv+7j02cCrHwo3EGSF98JIO9FjiJt6aMfQVrSOwzh0189vv73R+bG+mIDYYNi+QKFNu
lr7Z2zvlV4Dl8Gtx7sOwX7IHTinEl9nuj69iGExylsWOwkVL8PYqRT9g45DBdAbS7q+Rx0q2mirY
/P4q73BWrMo+mAiYgEzeCBLYuby9TDAiwqvs3jljtj3lVEVoSrNHr66zuLvom7VufkIuufCTXZSd
lQjXiRh3SlK7pGFTq/Pvf84/zADzTgE4K/sx2I7vBkdtRpWWlblzJlFz0VIymvC6GVPxv7lrkt1Z
Kg0TiPP7jOAxxYHVj9I5ozkw4j2iJ/MYn7y7wVqbNzwEY1+/TpAuvmAxDPwP5p5/usmfL/5upJS6
m/l50zrnAu90d+G6l9SY/vQ5oi/RWSZMGpYsXu8ugYWjEJmWyEdT4arMpibf5CmIoiQjc/f3l/p1
NPCRMvDZVwIk4Z/efkAa0ZMWcmL/XA/OsE4Nsgmcuqw+eGbf85TfDjrDNXRPzF8GO3jLfHsZ3U0I
QqVHfPa8nqRiMiTl13DIitk14iaEdZZGC4yQ9NTDkGX5lmJW9K0uMiFxLqnEXZao1z4JhG6EvgQO
jvpSs4ovuV0gES6kDsQkADEdLpWHtWgb2RmeNvBDGdh3U45HCwLZddM5sxDemZ1zDY3fodNK0oop
Zo0ITWXACbyP/G9eObur/vgxu1BvXRTFcGaQCb29f1tP63AyB/dctGAIK2IPQHG1wwcrxi/bWN9g
G0tVCvUQG2r/3WxQmMJoDK/1z8ADzBWxuHPEoSxdHJd+POyj2hrlRTeI6RrvHPVpvQUh8vsbdbiR
ty/amk9oAJf4GRaKhLc3OlHgh8+shWd7MPw9lTCstCJNdxDBcFhF6R+fUqBlAuWhR85yLH5NtbFo
c+hEN51FE6Yrd7LE0snT9IPX9+uD5Sr859GCCxdy0LsBaWCoIEWlTc8RK3W4CE2sjslYBztw4fZ1
EfbNMSzQeuM+MhYjGt0PJoR/vP58LIUDzhH4+zLw034H74KFTatIz+QAxpeV7D9peHmPcckmx8mh
0g2Ii2nQltoTHJnwg9Grz9/N25fK7due6VCq9bG9vLt9lQ2eFkVOcs4ibMJC27K8Nkc3FPVamWN1
n4BSphUSJBcI0GFGgwzfwSGyPvi25kHy7md4nICJmILoa/nWu59hBJVlVxpvAaXJtMVCgKGlK9vt
77/gf7yKCSaaPQ7zlf/uCx6m0K9rly+qrCWZm1RzD5VIjD8Kl5oXbsebcU8+q7bPuv1uf5ANuVvY
XpqeHQnYYEA0i9HAbT94c8Y/3YzNxOsIgY6QcfJ2OHZBL4O+Fwla4RSBSVq2J80mcqQNaR91cX5N
4OFAasto+Y/lUEcnEorzBweZ3avwZ/NEECgSjINvrqv6b65AZUxcMexI0meL8RvqA9ywiPfhvEno
AxmG7c9tkOrLoNfravH7N/MPo4CNqY1uk7uZj+tvb8ZQoe+ZJFGe86nOth3KJ8J8KLa0JG8uupEM
DS0oX/LCuKHP1X0wBcwIsF++PhsKsMXGkbf2/ugGSSWLK87d5wKY4Jpnh31cq/R9I3SJmV5PtqOp
3N1Qd2JT24N9WfaQ31SACDpMg+h/MRZQr0IlIwUUv8q7Z0GBXfcHHACIL4S7b0VcbgA3Fh+MhV9n
c5YT9gbfr0OJ7d1eufddRaV3is8TPbRlkKqIqOWQMjQhA/upRFLx+zf8Dw+ZSE4YrVSK4QVTCXn7
ih3XbPhcm/bsD/2nCn/roiQPeDHozrjHJOI86bJ/6i0CjnpiQvdUq7HtiL49mkDhP1hNf6nKUIdh
d01h0fIoWmKDf/tjohjzfzIW8hyiWKghLcn2wEEJFpSPHY+vvn3kwRVEAVhYVqkunxEPiQ8++l8q
kvOvYC23KWBwVmIov/0VtcZ7Tk1XziUD7AdZLR/ZnobYUUvkZqKrSTIOCUJuckCrdprhAjHH+0Az
vhY+xcZR3o52439QMHPnDdtPczFrwVzLIPkSuxpSwfdJrTp6uSLHrIiwJcYuT5ocxrkWjEVgm7ax
aFwPy1/btCTxjMNon0Ivq5+cerTkQk8gRCzGzMwuSV4NPke6FC0nzsw+OW5ktoseIS9WUidzqsUU
9vp9bqkRotgYlVfSIY5iwRZcPBmhD9VmgslxX/ulPrvV7Oy6HVodSZ2Z0+43Y+ueBp8JGcauhUZT
Naw/h3EWvZasqPdZDpBsUU8tRjrQcv7Ms5gSuTDI4bjtB634XOSNfh4JzLPxhZQRnF4zoBuok5/1
bAg54VaLUv9YKpC4TdmEr31uFqxKtlG+mNNY3pd6ZH6RrgbJLElz44WmEcITw1HWi+7PfA9gHaC6
CrRMCIrJkFpMfEsXsTSj18p3cyKihv/H3Xk0SW5kW/q/zHrQBi0Ws3gBhMhIraqycgPLUnBId2iH
//r3RTVpTdJmuo3LeVy00ayZGRkQ7tfvPec7FOdeMOO775NkeLFGuWk6sUhTwCQZC5GNUNUXSPD5
P48Gf0tw+z9zhIF8n7MVocmgIOnCoXRlq/l/jzT+6+v2o/zjSOP/+vO/QSb5Tb+pb6N/EIEITxK6
unvJcGDv/Z0paTOz4J9L1zuIHTvgjPnbPIMhCOUNhUfINuddmGt/a5zx5wWclZuWH1MDqH60/ziS
/2U9xVOcr5aa3hFFKVyVSxP2QzoOhY3fTtcId5FshB1IoREx3+Btw9nrHaz6KSyFIX4a66Bo8h2L
cqOGd3wmA2FSCE2GKBsAuG6wDW3hR99+Xd2/9eD9/zYVC/7tE0RU1zCPf3yELv/9b24U/x+XEEvv
4jthbcQ88vsThE/FZXnl8aR9y+Pwh5GYh3z7svraDiMq7m7ID/32BHn8Po6ZNj9FJ5+l2f87T5D7
59ofcD9FY0wLPfbJkrXpqP95+5GJvzhjTkYvHvwBiXJCAx8TYS1JDYqb+XnAM/po1YNzkyg//4oj
eKCv7jv4pyvsE7toGN1T1PrqtXI0rrHJiqcPZMDqbcyjlibU7ET4J6tJAWwC3tsd4Dwa//CHF/bh
nxvTH9vglzr3X9vV5VtEFMC/8jtpTdPm/PO3GBRIVRxgTho4CG+HckDvMVbEbBmYV6iLyLmoUsAf
X/7+x3qU3RH/Q5cz+svFS0DidF6TOIBLNhAYuEGA77h2e09A4Fktyy1jh/E/FAx/7k/986v+8TMv
dewfzoqgOVDnTZfPRFTj5CrY5SsitL533//9l/vVhvrrReVq0p+i389z+5fFxR4gGltgJtOSRhYi
FOm2C6FkNYSXqlusl2lL/GuoiAAuYGBXM8lWE4lY8zbsdVmEyLxlcMKEsCISql24Fkp4CbrOcq6v
HOk6Hza88QCVDbhwZBuJfEBU6qIwc5a6+U/lfXCp5v7ybRgkX3r7NDCZMV+W0j9cN2fufIS4lcGC
aYOvEMpJkhT2BRI7xhB67weiAyJNypTeX0D1F91Xb94SoyKgV2vQXJt1cW7zvMPiOTgzQirSPJYf
wt94Y/ymjzFQOs5FaGTlKmtmn7grp1EWOa2/vqd7+cp+7dZX+FDRt5q54ZrECn8tClUu1Xq5aEmx
QlLNuZI+0dlgGH9d3/FyqbGbWi+QOcD9NL/uxWqtPYSROHcypuuUGJ7yEO/C2fF/bJWsdWpYP+SZ
tAO5pBCAdJ/FMywJxxj909cK4ZjgQyAKrz4UfDjy3s9aIYAliBE9225yLQtcH1YH7KAeHOtMB0DN
oVUMml/e6m5K23HQTeb1qAR3NAYZm0+FcZ09kSuCm7t5E7RN1ymq5y2Zz9B3kA86nbuc1w50BLFW
Gh0VWywjJRStn7sAMSLJWW47HZJifhKy9V+22lu+9AFCsRvhRP34QKLVigc4b9qntoFGJTQhpwfU
O6v5HhhOL/sVPSbAryjR+k7XLfIpxIklBIVlhNcdS2BFAkIyD/eIKvIYNrUX7Bof5D+Geh8JTTwF
EZbSeYCTGxewKeagxY7XFiV6p9p2zWEsNUbbsZvcfSCItdshEMWuzfYf1OkKRf+FyAZyJ2yOU0d+
isckjGacGJzHKPc2E4zPYWgVF+V74f4UuU7WHeux90OSuO1kfeV6/W6ql/mD6d/6SVGV+5zqudFN
0bewjioSQHeaiWyVWoxKM8S+/XDdctc0/DQgNvBV1Zofa9CHaRAPYZ/KWfZv42WRXspeQ/O9LN3h
ZRFff63n3WVplyMJnjyaLPj5ZekfL5sAworp+X+3GxmjUz+40AytZK8K6g4NfpDvlgiGvL6trZiZ
mQ0LCSRK8lJWF+D9v1+a/pJixCKIsp1zOt3Qy9CTLNQ/v8yrH7uriLiUxo3uYdB9j6FVkd1AaIec
yxs9Y7ulyvup5jzLk2nMzBDeEBkKBBE/wma2U9/8pywqdvg/LzD8TZf+VcxM6DLn/8ty+a8LQ+Qf
39j99eVx/Ihd8Oua4Le7MKYIDAbXdrls2+UC/rowf6u0+p9Z01On/OEZufDnf7PLXQD3/+d//Vc3
fQzfpvLbx5+qsMsP/bMMYzjxe91l/fr338VHof0PpCmMKAPOCgmJQvzI7+KjGDg8Z3LXZ2pI4+KC
lP87vl+aHJeH4F+7UEjTEUEkIiaPEo5n5K8NELXZtUu2B4MrMcOMGtz2XNdOQpRGey68IXcdHXM4
VmvbtuiQVTRib3rI/YDUhZDwijrqgf4OZNKBl4Vi5u4lct/RuvVEoSAnNkSfYFmINiqf/M4uNak4
oMNzQatl3OTkQexcjK+fRz/wK2tvrH7Wy7nzwq4VdwVq8GJl5xlg/A7+jH55WK3Jv0cm7OhblVeO
vzOJLZwTAItt+G6P09Lut9ZPtm8ECsb47oppa8GUmkHt57YYCIAhAbiVqEanolLplI8WHNiccAYb
PJDfOhryTp7UVapC1CPQjYQ32dmytU59QEJhbho4wDVd8Xksz2PZKChiVlj28tuovXb6zBAyf+Lm
ka2xNnMksspZXXGbjzJZP5MJvO2duCgyX6wMl5ZiSzAsR5ZSj8kSqFc+ofsgoFTdafBxAxYJyEFp
6OahPAV5tJ1HxzASAMnvCuxW0/K9Sbx+ut5aEQJizwN4g5cM3urGN1Z5rL0wXt4moqmvsBwRazuG
/kc9DSgTS/woTA88ADpWa8vkqAvU0hAGnU8LomHsNXQ8EbAPNRkrJy7WlNYa+wyU4YYMkXphTctX
mmPnSQzy80rllU0zjd8sNxeaKt2SILVMZMbDSvA26GFQHDmsK9QSnBO3U8WUmr66demFPQ+C5+fT
aIxV/RznuBBAUy3LQ4BQlNG91YC35fBnRX06eKykV2FZzRV32iuS6yHGPPHVnv32GBPxk102uNPW
4EFaXCqFQofJ8zKj9EW7CY6F4BLEKIiXrft5DcpsdOM2HcFd7eLtkrKYrPWD2dYBrRAJCe8xiQcH
LcHSpxB9bDomslBYloMLEZYJ5pjhPAdVlFv5oY4270o38/AZvamEsIujYyK6xkbvGo/rA2dwuBRw
bMsXM2iIzZYayDYFkKomQrflumAci1AIuHIdsTmScALt1N0Ia6YtvuZi34kRxRgQdIChniY0BMui
cwPqydoL0w7l7dKS9J2GFVmY113Nr7guh2gANCSswtK7XIwJUv3awhGv9i0y5I7zySI/hbLtlo8W
YtjBFrY55bTRBJgP4ZgUblnu/uANphfZAVZtuXXWDSYYfzyBW158nomR+GvtVsOnNmpD8aBFjVtj
yL39GEH+GpvJqH2v/OXHGkjvc2LK9kTis/W2zHOdp25uOOovi2xuwYI3zxzuDMI04M7sl7M4SATv
PJyzi1slSsx4XwvauddgEWFsunNOaClNwQkQRg+uKVtXWpz7BDl3n0XkxJrUFJUEfV2O3n5G5Hcy
66r2iy4J28nJZI1vfeUUWAbsmfyniXlu8Y3qffgMUKxR17EkBOpUkHxMFCgFdb2fgagJBMYksq8X
Qx2jAcvNb7RfNrdLHJdPzqrl534p5Ou0uevnrd6SDBpUYGcsEkXqDW5NOH2B8b8CEupj2u9kgIIC
GvzZLNo/GqxVD0vDnPtYzGNYpFVc4HexLolXc2XFNxJAzq3L5j+lS5UMtyPZgZ/jFQ8fhxo11VMW
iYUhpdd6hgdii+4inJzEXMNYBEqzRCRjjXGf+W3cyeNCcYcYfyOWe8G2SQz7PMQpgPriLkYK3mSA
5dwDFFHyDwbfwA+AA2upvSNZO9JltNT9spjJT8cO94nVagMMpVjR0AfspVlSLlV0u/ZL8CmPWb5x
SZplzCroSc5O9+5421kO9D+tIW5/cQdZPRhFxzXL69DZiMzVDpL9ZlryGyvX7bMMt/GmGnL9LKME
QvpoaQ8mdOA8EWbq33dWkX/q8ra3fpp2iusMczcGuK1vi7BjvSVAUrhbk2cwCHM3bc0WoPmXbQkG
Brm/NPmnsfVIl/C3xO4RvbLEALUdRuYeq4sPOQqcKjy5HVbXsSyDd4PcX6V8xoogBkNtcsCY1Z86
oVXmdAW3z+swY0M5RUiQ1kShJ3Bsl0ETex9E5VM4aevaeKqrUceTfk5kMplmSS4jnSo7l49hgDQq
ZV40ZYuNuUUiUI5JUQz8R9xgrOSx2oovUdCtr4R2uEAju74xP6AYBm+CdanfYVS3uc1NQ5oDL1NR
J3ELEiby6j1J7S7Wn+mCJaoIZblXQaOAZ+hK3BazPy/scEiMgNZFk8qwJQBHS/oGOQMkW7rwdJlF
ffnJSX7tIV7yEVPL7uvWVYGCeVAOSUm2xuPlzZyoE/4/BYSsCyCk9q5Tsb2PgT9iQqkKXbbJC+QK
yEuY53EQDBFZijt3QnDXjbHbpfxpQ94CV7KlOUdRQPJLKeMuyxsLu6cOA8wM8cwaT6txIpFm6+yW
SYHw0O84YvIO1EnmME8sETTELjnNfg9mNIJV5RAJ4CzneBw16RSuFRZXxWyDm59caCJfV/r+dZ91
LRt0mjeCPBD2eOdBt/bFpzCSBnZPzbSx/FXwyc3E1Sqakpqnohf3sbS49o9CzuR7GqdNLALXusoh
Rm8ou3QhHxC+ERthB8qJJLbXhPGo3vfwNsZ0oquS+hUOqwMjtPoOKQ3EslRtfciXYnKAvaSsO9Iu
Kw5klI/jemTLXa8sHG1t6mA62LMncZuSBg4yQg1QaRxsxTice/if05UKjEOgT6D9b51jhuJURMmg
ZFpBdCMMpF2bW9tO6ocuYdnbeW6n9KmzPYCQEl/soyuUCtIAXCJuxs6vPhPBQZbv6LPTvub1Zr8w
7uBPw7ecvNqD4emNmqZ7EqKM3zEgW19IVkvULQPkYLgXLFUpMMh13am2IsZ7QrxX7hHBLQ/9alo2
43r1ojSO6qj8jD21+ArG0w/TfJo7vLZ1TjTfbLkzjh1jOdNuGQZiErreJjktKSzvO78p2ZlAl91T
LINeH3VUUJW4nKfe5DrY9sKxegLEp0hLa/boQo3O4snbYAjYASDx0eCME4EHj7NMLowHKzEMeDx2
uXc1RzSqhpFAmgMKBt0+LaAFILW0sV6fjTus301Zbm+b07FCdoueZmAAPd6x6OJcwTaThI+L1a/B
cRSO0q9bNeVqPwYm4fFlbJQccsCFzaFah+SGWzzBjceBdBp4qR6NpdwPDQMBGtRCwzetZzlMqQ+W
h7/PmmlnBSvewt0w+33Jgx+xhJc+0t19LBhmUedWkToPoW5R0bRxIq8HmL9Yaj1jTDjsZnSM8tgo
d8XtUoXryzb79fcxGmEXR0iLs3Ek3R0At4hNiqxOUYKvU/xMtq3lnDvt12VW21hAYVhXxHRcesHe
3UZ6fbxrRoEZNBnj4VY22OyodZd8vJ0cX36QyhVSg/D1Rbo5bvF1IR57egg6IfLzREPmuDUT+SU8
PRCEAjzGH6gqSlNk7Rx3eytkMX/S4Wz6x8aEhkXS6Jo27eLGfRLucpour71Zx4s9dBDXIyFHcbrA
z26PWLo17s0BRBg8gXj9mpNo65x14npdqvqOhKNZLsnrJKDXHBZaSjcBJZcHuBqtDrBdS1Z7Z10g
/lgVTop0nVaS9kK2pPpQFIFf77E2ladtaRJ9Rk+5HnMvUJG/iwhU6lKYH+aJAFBdEctp4qu+c0hK
pqiHJ0qvFCtb77PiczuW4CZvKifgsXBXfKNLqX6WYMcBCWxh8ILNNnR2SaKKu2qevfILKYUOOJ+L
sWQfB0q4D7UygHkLsp3EOerc+GsLLQklRpDn5FW2FSmNw6QKGPY6LDGPVeIdDeFqXbPtekQ/FkM0
PsSl7f0YOCJ2O4rn+bbXnBOusGFH87VtrOJDI4fHvjaEjy3OtfLQSV8ssFPW8pZjJx0+fvu0kzR/
eC2w8RYl8Ogy8YkjoLN5vVWt8rJ5lNZ35YrZO8dzYddf/Wbolu92kdPsr9TAoB5U60rFSd7A161a
N5gJC9HzA2DbsBGCQq0ovkZ10NPbGtsAEWQ8+QhXLfHJikyIDFLJ9jFcyugT39lGNqhYD3alSvqN
tWlcIF0il6SJksvpdbEnN79tAizae1Yl8I2FNbTerUOc6HbA1Nf0nzCFjeVLPSP/w0IKCfNJ21s7
nFs7LGWmZMGZL+0gYjRXulht+3bVPA97pUdUtG3eU9+BHxFvXiXH4kg67vbid8a292RSr3CYh7ha
7lwd5u+4OiRl7iLcqSJyCn/N0ZRuoDOCqyv9Y0W6i/UorIEfgCRxLvSt5YjttniaTWR/wjXlvrZL
OF+1dmnUJ7+3QNOF7vQFhpwVP1ZDZyDZxcHKM40ACSZfjTYndy78G6gl5XCUq1PEpHR4QP07Ongp
8/32XodFfYqGLj6WgYXV3xfREVVdfutospdsFD2fLLttf0GmAjgHRCmx6MzwG6qFEi4LopagRuya
wUNoMIrvh9J4SJ5p+JpjDwKdjIUQMSsE8BEVMhitBFRWPH+hDBXFbr5kftj9tkEZpwradR1Ya3Ky
ZmIkqZ5LMAA0J0kRB8fWp2yCvNFdEsjms+BZ6G5V4HCk0JcIplNCbD3lRhjgpM7bcTs0CtbLNK8h
uBMf4GvejfqqteL6m6Tmz8iGbZ+13eU21hqYGeASwnu9Ov0tkJ6OA4RuIw7kFwgXDb42/4gdTA6U
y8V4L8PVAXwfl905kL6+w3Ci5y/S24pzAE4A/MAWies4Hpdr8nXNd+M1UbSfAHrcNYW/HHVSqCpt
cNmOadzR98mApZinDr8UoB1RwmEPEz0915p5P1BQhi27pTPSJVRKjN9NIIbX3IuW8DwOUhA6BAl+
5fgYJa8hIWjPs/DILyJkjK4M0kigvNYwF8fZ77YPnE7Os7X6zidSeYq0GIxFiLsU01HG7kLbeBUr
pW3vUpS5lbkbAfBOOxMD8xlduD5Ul6FPvdYUVMHDJSfF7XW1QE8Q6/0GBeqYLJDDsqicrAMfOMZX
k9AecWT0Dm5muO95Wg4+hmNEXzhNOUQ4aVkNi4fptGxSW41wdEaRW/VbUFncODtmJp3VJbU/VnWq
2AcO1XH+o8Ok/FasAWdOzVN6Jl1ZPlUQoleO5FAaMurAqbuXDuh/6EdN4u7dybbPpvVsEg50q74R
Pe1Hb5O1hGFWzTSVb6yiUZejqntbc2rVT+xowTsEJvsq3mBw7/ypbN+6RMbbeXCGMnXLIEF34hOW
hTurfo6N25P7sWkGN7iioUqZcp2vgy3HhVqsMvSv8qiTb8aPgn4HQSh/KMwMebUk9CfrEjYSKmR2
/BMmmvhVJ7xc+3H1t+a6Bp+zgJSPLGItXGv5CHTg3ZJhkB8d2Xt3frku34zvq+aIF0YAPU8KKCDE
AZN9Q4rU7AIATXHl6xvUNcFpGqQknEOD325Xd8jKqNDjLsHRPd5REkcH9vvEOcqwMDsW1qI9lHkL
Q6YPfD08IlpZ+8zQUS+fG+Z+cJYnaw2wL/diZW/uYX6hL+imezHTTZhDrMHPpZOolHmw8D5ILYXl
tZQxebwVmsyz023xs2dT+/C2VEc3KOorv4jyx8CK4wfm4QXefDm34QkURZ1NgZOck6CC+Z3Prjzo
Tdav5G20p7adITiZgkPvYV4jj/lTGPXvpC02zidyOVb3Gm6ihA7KAwPEz1unq5mlCudXc2lHpKpK
Yj5qSPIje2XyLCpjDZd8J7nu6rkxj/kkqncrD1hvL+2GWwAAHP4TMBgkCU9JxX8cWsvJqpuKy4WK
9gslVQchP0y674rNLGu6WV0maAOndcsazsJ3tbXBME5olFSJzM99Z0duSjvRuRVVvgT7PpAKy4Pv
NN3wGk2Nmu/hJ2nzk6gU/RCzK213ldnohoUd7bkVSdIduBOxfGayqbZUMczLtsi2+v0QoNisMtPi
f9uLgTXqLqo8zPMwR5pbNTHRevVE6fcgPPRMEgKLFGO8qBm3OFWlFdLzdcMBLENrv4tkiMVBDXar
D8IfHYDUTV27yaOBglpBREWf8iCVP01Zu+UTqkgOuZBYRPBpK8PoDodCgPczWGxyIbDhdSkkre6G
CLFYpM46E+5Al/J7RZeFPLCI8+9hnQ0pPrJKkhuKfHUK3aLbDiVd6nte5e21zfP1ifEdnYChRB/J
mRwvJXkFW3NwyB85bl0sfFpxdYmBwFrwx3Se/6ajsL6py/myCoYjuAdn4wHZr4mo45NSK1nLmj6U
xsDIq5aVRGC99QV++d3C4OzBc7fpVTQrzPzExH59FSOSTlKif8qXVizgpPQ2L9AnjLPpbBjacLlB
+ADcYLHtd3LYS5/kRhjhpM1sy/q6OfH8vqgYIz45eSnZpAxRYdFSrCLZOVu2Jlsn7Nf5VWwTayYW
fuIGvT4m9zH0a9hcsC62I8tpJx/zmhBFmJIiqh/9JqH9ZjErJdgv6eOPStBu2UnSOAtWgUbdu8Ss
H9tQde8GANuNFbZbVglr3oNu89I6FAn9pSVcPTAfW3AqhaPh1NALrzkxRfX3uW/dA800AcsJYgNe
DOummyd9Wro5uAoHB/CvTOz3eliXG76Xuhce3q9FACeuZOdGx0441nwMidX+gf8Mpn+zTGQAbKFC
b5sXP8ox9l/rnlzcW+JaGJWP65Z/rtqmeyw6qzrl09RxuE4I1XJGD7NX4eJFABGC0G4nxzUCzm6V
NBS8xkVQPmgRf/Ma43/ta2skQluMV30YUWyXWwm8q96qT2VPDC/c+3WZqgMDavnu0oznNYqk8zjk
+MfPtDSlfy69OKhI67hIBpKudOKsnarxNMWIo7Mk3mpCe0VCjMPkKhJBG38BDpVPLuaNxhI+m7+U
G7U9k/LkOt+88HOHpMZPtW9WWn9uZd3MlddHP2g0wtHPdZyQXuja+YJfaKb1PLCa7YRck+OqqXk9
S6u7gkAqAsapr9ZDvxHVBHXMY6LPWb1n1IKx4Cacw+JxgTRE9myIlW1vjCLOpC4ml3Z77DbISuf5
LSd44KXsRUgGpE8KZBoMaxxmSGzc+cEXc5XFC0UfQgDlt3TXGlGWD4uzRo8IF+fhzlct8J9h3IT9
k3UvfzPBHMpzGFUkIVW9+0CHnVvgtdZpKCRCHazqKEcl7L5zUEKX+EJGYfwxIx29zRsZ7QNMLW/Q
tWt4LElMhWqsJT45XrsCbqPwbA8L9JhgZ4/r2p1YaID5kCtKTgSkITxAJHXehyZuHhsttu5s9XHr
78pQxR8er7ezbwKwM4ymbJ2VKq8PqLZi8utxLe3UaPkkO5adA/pn6kO9q+s6Zm+BMBmncltB8QKz
j/XzRELksUVSc4amM34YQzwib6k3w8QIGY0zBfZOAaNfZAWhVcJeww9OpNE8vgsQQrJf93CMisPC
DN4Bc0TmXpyYzd2xhm8HFXvWDwTAtFNAfNHVKgeaMhyz0QkDOgckSL2/fY0pcshtQTlPyaT0vbM0
/rcCN8XJ9Nb8xLqis9Vv2vyQL1Z+E7hW1exxTvbiOFY9QCIDi7jaB+DC0rqBRPtkkGtE+8VbRwI4
Bps2gWl0hR/Lbl4HYDtZO3rJT7ua7KdCBvJzUxhxqKolUZ/LyVnoWbVWW+9t3QaPY2y5kgXEsX8O
frjd0jr35NlbXOpuLFyTZjVsfHnqk6JuUw46RqXJRuftkdaIHqgjRPEQKQFjp9mSUV+LcRHiilpm
uvcSy41fOkAL/UPgqCln34e/9ID3JiFwER7IcSujnqO9DNbryQ/cZVfEAMiPcUFEY+WXlAB6BlKY
DYxdQJFNA/qQKeZlYRHOGXeFQHYO9jLH3heR6D7aN27rQD8HXaIy6VieT3CAUzmwIgLE2imtivB6
KO3WpHT4xgYRAAnelJibIoN1pUb+lhvS9+6aYQF+6ivkZhnnYey4BOGpnCWvFp8Tvyd7EHjg/Oyp
aoE9Sm5WxoGSU1fpW5Lne2MwBC2CCO9aII/prdqh5q3iJcONv+w5E05gHgN6ciaLWxnQk7a8Cjk3
0e85ids63KpkF6BILxeSJ+nupoTLQdXn7X82iB/AwfD5SFeWbkDON1kFT3Ltfk3AIFZgHfrojZ9F
tFN76kqjuz8yW5o/jDu5n/GbbC9xdRlT+XnvTuAci2lOXeUZnwoJWM65ujiLPsGxWa2bOOpE/xj4
BVNPQENuyKAulC9WrcJHkmiW7gzUoe0yY8YIZFcP4YUaUqrHjrCDiIhQd4QxQSrSRdCqovlLPuau
fPeL0bQ/zKgNoUlRxPHfd4hDJVMGbvKjl6wxgDRBhhe7fj2t34cuIVjJ5LNP+heIgTDVTPCYZgaM
OtKNHOJv9Klol1GwrB9qAgNxklzOHSYIKPAQ/MTdBocMMA1jBk7QYmaH98bO2cfOFjRfwrEPP9xp
43CWQPs8SStHf7MxQ9n51azGC1S1NtXVQJu8IEmp9c4zZG7kPKHLkKNzhyrT9RTdNiF5aRdSVDBy
ml7Ia4Fq6hw9RVfkhY0mGujyhFGT8kdeQKx0NeZXlAe5OZOE1R6BrOkQxKJKGFNWbgDZ1DOTWm5d
twyTK4cO43iI6/HSW6fv8Qolm6cU/f78UyvXuGey4KQ4c1P9a4YNJL31LYGC2VhPxodYF7TOiw4X
qc+r7PvLrrzJLzmTefqkvxrul7/UIAJw5+mg13VenzvS2/ZoNrY31dYcjDaoLOJM+ri3XOm+XEkm
QYtwFfbWFjKto09B1OJaf6W5bsFCAKMEPk+5/jGcZX1rAmKoORypNatnUki4C5zlB5q21xYazqct
bCxivAVvNQouQDBN7+8xoOirkqqTpBbNESFXfTS+BGS2xvu56UrrFtXp2lw5IZKrQBMeBeDbvmYi
qz5vUx3x9uplS7YMh6hz66yD81T7IZIyeKoAc8NtC8LMEnrM7MHHg2PrrnmdNKnQyPFkHmQN06Ga
zSYo3rSs+2tKcQZn2h9ArlPuhs2rG2/mw56F4f1BsfCJfQ/NUcKEokUJJX3bOCeKG3u1gX7Ri34r
mlaUh7bx+vDecLriZE8gznaoJJl+z5xUIxfhHKXfKS/o6UC4TRAHv4+j8YItY1ykShwhup331BFV
QqBDjomnuGlnNybQzh/UQrSHceCEJcdKhkn+JYqWtcsCqx4n/6sepOWR6enRg5nodi6PtmCfMBDN
x7a40rUsRUS3clLm7A+ODwovKfxgvhZLM8VyLwsHKScxuWpZ3+qgLNwHKZeIaKcy3xpEACNH0Dbl
zQi7VBrXtu5cl5M1VNN+gT0mIc3DryBp74g+kmA2gLYy+eKOcyIn4Kacosp0c221XpiTIwoWFF0J
Y1wa04fVnxUSHAiI43PPAAYCHq+mqF4cry4Q2QN+o2d/xrRhob+UQeBPW7YoyO6kY5mmtLC0D9R7
QGxpSuOTkYGznoLNosK76yovkl87nhqq/E0buS8pEUglZipNL4nHxQ+Iis6pFhgwMSzjiEAPu39o
yXPTD0hzq7ZP+77JC0ikyHKiTPu2D0oI9F5RYYNRtNlOFmdXuXPI5ZrrI34ZYBrodiPacHG7TfOJ
1E/+9tlf6vK6dmUv7lk5EEXuGO0yDmynunIUFoJRrkisa3sMCPl0epLd3HVtRnVIummV9RkUmyI9
rCynJfohfZAdrw4Yx+KGg2zfQpALBTlA1SV6o6SFba77fG7YHu08dibeP/rLn6RVESwUjx56PYb9
LG5dgHTkSvWFU9/RSPP0IZmGdYXQGE/5UTZ5kvwgDNFr4e7NHKblCReX9DJ/C7YkSAl4vsiBJJlm
wUraNtmW5xCFaID4d7XoCTImhnJ/7wmQbhtHuaaqvJOISjFeIyCb3EtD2uUkukM/Un4fKmZjl2K9
G+G7mjhv3eDYaFsEK/YKVTjmOYESGxyR0jCLp1KafPso6MZgWyJYkyQ6DKle0O0ig9ollUSHETgS
+xPB9lYvqr2AViOiK6YXkzxFSaG34xRK29sPdbPUKTzRmnYUCL0tPqLZDof8yNqw2uNpsHmJstHq
GQc39WatPxjBEBt3AIpmEVkd4xW9gnJuj4/rWmr7ZxUT3/Di81aor31hMVj5GZT9xASYbCyfIRbF
sknSwnNLWZEDCrKKncgO2EEt0gatwfox6J5065hMuvoIcUQOB0ts9kpLmFYwQzn6ekAstoaghCbg
LxYoTfV5ibcQwu241bDtDOlRD4mXdGyjALetQKWjWiv53IMSSH5aY1huJzEoW940JVCMNMgn+N6T
WwoXWGlrM+wK6WY5BPaMlssoNRiin2MLS3HHOthBxaS5PNYkirkuDgVCeubbRfrdi+1yWMZG5iTN
10rbkzxs0xYHCH7puzf0ksjcIb9R4lVEifAyA7AkHKqG4Fjd1TTr3cPSMyjYzxGk0iOsWZXs0YbN
xZtsKIKufGFp6/0yIwivRjbs6AvLo5oIuvpvjs5jOW4dC8NPxCpmkNtudlROtuQNy1e2CWYCYMTT
z9ezmaq5yVI3CZzzx2aof+SO2GiFUoQpt7uW3saZKuChsHdpuxqaqX3aoIbjVHLWcVtMxPPelonE
Pya2KIf+kPuJtMfUFG6YNbqhi72prVx/J7Ep/C+ibXV0DxDF8LxLXa6AN1pVnebUsTw468nzBmMj
OjlNZRtOLAGRDCuYprCoLnqfhtbUyR1iwHyUxRoxgUsW9VEQh9aow8TYm17BcvrxYpmP7Sdhzl54
VU4+OS5aKq3SbJi3Yb2g0/FphpvQNP/jfzcWLTdc+vERtwvHwgVohOVs7b1qoWKa3iXSTJY8qS5L
1XbOEXU6OSuIE+vm1e2JzW2nji2BM9GhZJqVCiOzprtvSVhicj6axw76Kv0ZU5e7kTEYz/TVLaII
2qtBupCffI+z+nmN+T9n4eLzoDHSNdQq7ULVJ8xYqURB8DwqLsy9DXWhAXU2X+eXeCn69tiQRdi+
Dd3QBa+cH4gqTvDstn3FESibjLzPW/QEUQztdl84yewye89lu+09POLTjxBFcP93bqVb/I0HNdWv
nMg9TNRAZlmmOWv8e+2MKjwCVNbjD1awpDjbAoTpt9A5o8rxppavn3jIF/VBTVraHIttCfX6Spv3
GN433jLSlMbqD/AY29K7Zf2Krf3cyh4WdeurrbBXO1EcegxHv/b+hWIljn7njslLBBMQD3AsT6KY
fYPEpIr4IZ+qrc1Ds2dmJe/x0op5Wo/xOLqUSAIHqvn3PHgjEjNmmCnneZq8oYY43TayoYFB5KxQ
cJFV/LTZhO+JuNOE9/ebmF87z9TY9GvzTYsKSyEwVNmP8b6ZmfuDey+pI8L0ybAd6H5RE3ZLqr4x
WUwipgVrLia4KN+rPefQVG04voaysYN/Wm70/Jtf98lwlhM3KVocQtl9uetS3VVf8WzzYTgk9FTd
Wj19OduVEnF4nvUWlamChyLyJhqHA9U2Cq0Mwo3nHl2fh+wD6VZ9Rn5CX1bLHV585r6/LfVhGNut
gNKfza1Gb55Fsh5NOPGH0oDmv1REblLhXmIZ2sNqUJxI6PBHFHrUw2trgj9ykfqL4OnwpXWwGOwC
6ZDwoQbye8nKMN2+0y6tDA6BuQh2W6yHuHBSsoBPOZ4eqrqTNmDVbkEAx0Psare/tRDO8jX3A03z
BIXQ7d9xBvZ7QsvlL1+UqPkp948qQjqgjWDP26U2j9sTksmJh9bWxEmz0rrhdk9ocPi4tn151Lna
SOqkpguCo0Yw53o5HT/GKR2QYS/Uzx0BfOc8UXDoelTybDurH1d0YVhgvXHcAx/22UhsMhm61WJf
w6oIn6SBtoKKUdWXriuaeeYgxs1yy59fUx1cvMhxvuI45F/PnVvqkc2LH8OUiqykRe0342Z4wuPo
3Xl8G3uXKKVtv3ITHace0i/uIjJ93ajJHFtZeB1TBs8dZbRPUjoOHYF2ctOdQxcPxCL1osTbdpkf
2OAh3QoX4hgM+tInc/vmris5p2snXn3ifGm4T/tmD1TrK5buDYEfJ8SPjs34ICo7fQpkxHtiqbuT
aIciG/7f6pMv5uoQDDkiZ9PDG0sTQf8sFxJSNu3y+9ZTTrof/EHsARybT0LpoZVFt/5zRRFvT1A7
NPJZ3YRniengj6EciVILnvHbaSn97ya0etuniUflVLyN+sg/f2v0kYK3gtiRZAqqX20xoWyhRi36
QDCLLiPcYqaDeQouOu4S+llkfn8L+6KztUCY4lOYwTesQ2/P+TogtuyJ+zP5WGhEk9pkmJfbA+XT
/rn6vzYXWD0F+F9p7eZScB+DlbVzR+GReJZ+CY3W14t+d6l2BiCxWj4E9bqQYFHyIBaa9sm6Bpe5
eKhJiP7JuwBSVBB7TyeLTxiQ1jZLnW17jAmT38O9tSe/cOXB60akOFwqPo+GWolYyzuM3gMgxblb
VHyqt6SAbRO3+ngDnggrDNRd0ftG9XlQl2zqK3L4iNxMdLeAJicdy/ALKKs+Bqai/jWxVMxoB7Bw
wrJCLXFVXlY0GU8bdXjXLZVM69UcW/BJVKzjvW95TVnu2rfGgbQHMUhslAmF04wEbrZd0sh3UrIy
7hfIXYBK2aLxiutpYqupIWcJWl4REpDDbY+5D260p+fFHGAKo+4RRDK4W/wQlqLeVJI5/pA4Gct8
k6EmDC5lUJvz7NZawlz4+SXn7LlMIzHOwtYjYUKgkk3XUmTKX/xEPNu9lRPLKYmDQTaPoMLsDIk8
l22wPKmlLu/zRKYPrs0xKcFv1o/evIBBu3EsXmWbIikLIic893NPmp/AIU8ZORHnOxKAhvCy+X3l
HgMEDh997jTvbj32H/T3pVd/1f6hMR7EKH0jxZmpFVYjn2Uk78cp+SGahSGTCrGwICjqfgA6IQSp
Mj30jefdL6UcHkrkLJ8JuS/+QZO2QA1OnOCNxuCQnMMx1bfIqqi+Yh/gLfSmtn3SzYigKOGSkSGP
+65dPXmvkbOUx7GhhGWdk2m6hihe9gx+ZbdL9Do+Ehibf3YBYv5VRHSQgPkc9UbxC1GJvqJad+y+
eJ7ruzKnqH5fMW0ctJPWD0OTC2cHfRA/jlxOaDvhObkl4KTOcYJXA2B0zN+Bou39xIb+Obphc4XV
1oceMWlBNhDoYOGjJpZ5Mz+nQ2KzpgqiPQk31TEKKvFIF6q6TxtLVaWlcg1bJ4MzgQq4ubAQqOqt
F8nyTPc8W0ge+cXR48z5SxrbNhx8y26lkMr9Zv6ipLmjBzPrq8J57TB2nJNEsNyS6UCDq1Vr+RMD
cfJF0nZJxHTtDMxNJOnT1pQuLNVNvJbZvIwzVH4cfQ86z9/kQPAq5oMN8sYYWu3OAaxHg/PaUO4K
FBJ2mYDbemZxWtgHovbDoBW+C4YgfZ8Sf4wuBiyL2Bi79E8WmQuxO2m4fhR55z4W2FwgKIb0xQND
urirXqjLG+gDBblPvOOWu9T5gDf/RYAZRc+UdYxvIJDGOZIfNqXZxOy68I4WwJd2o6Eny00zE37d
dn8jz84XGUfOlfu/0u+6avHizaWr+ktlEOoeBjEk7wIdpr/rm9VjjSil5E+dI9+/0XnxY+OHJkC3
5Zn/5jD1Pm6KiARjjJWXPpftoSzqrj25KpXbqfBz13624yAqMMmVf//MB9+QCFbYcPpTrNKHVmtK
eECYfdQ+7urjDKmEW17GDa30wQnThnSyBlELw6BMDRWDNFnMCwBlWtUvuQv3cNvwyWITRGNsrJE5
nsvgjutuCTmNRYvQIN+mheHIQa9iEHc3ZeaGA5Gku9aWxeTv+xT5OxPjSq7ve7BF5X3CD4cUAZ5w
gTDmn/6JkBx3ZF5ParpjAkvz3TDFwXO00jX0Qm9L6NIIk+jkQg+GDFkgOQuv3ILrfo0mFCC5wEaQ
qSIhWHd1lhX98lSAbDtFpJsf0vFyibAO+fyRmHZaXupxmsodcVi0blg6fL/CUrAoJn0QHZ2qHMY/
M0vhvkk7NV45u5zfLqOGyrZo4rd3eoYfg/CTl0txiOxI568nRJzFJo5hFQp5zumjvwL2l5QT3Qwj
tnLH8GsYlVI/E1miaLALvXp7qR0fcNRJIGS5pxiBBSBteTehz6x2OYnFKA9XP1fqriwWI95lyMdw
inybqn/tPNcO0gE+f2ZVxbF/xuWoxC+w2uUImIHotRUilVwlQ1P/MFuD4DZdYGmzseiiY4HGV33j
qRlGbust9l4HmhnKe8iXqQNlWI3wsnbtRX/ZRomp6eBOI063fbSRwXoBhdTvLKW+xPRRd1dixWqJ
Nt31zLPEFZx6uyFfiHqOFff/j5HsqyAbyAK13xHR2b/dWrR8IRYGfQNBK8KRchq/TM/MIM7ABGU4
oTJ36SlmwsiZhwRSCfDIDn9Fjt9tONQr7YtPsKPOMaLq8FsHRYNc3XXb34W9BanaEgyF6q8op99r
7V7F3K1Ye6sm3i91Z9Kz9AhVmia3Xu8dwFfyMYivKw+YzczynUYRMfN5lbd3dBJX4iVHfvMXATKp
RPHYKpzQDRf0zR6H+aIviu/WhIZfztbAeKsbn8Morv5W5PxfIdfi+Dym7naP+veva0TCQVUR9Np9
2VXjoQP+itrlGKNTHfZFaAU/MxloAwefcqT7iMSql1jWKa3+VjaMzGlyhAmmjH7PEMMbljtzDjaZ
x7Qp9BG5uHtWutQ9TyGr7D7G2+Ae2zbMHWQw/ryyB2OhQppFVHJTPncLfPOpTe3YfjrjsMHCKZ3a
+jiTRrv9Kl03FLuasX3Yt60/49byFYbqWpDyaEWqSMTBGo2ve14Q5ICdWwQ7cnM4foIJLGaNjGHb
07r7HmjIW+/QRQv8HWkxRs4HXo+U0CWJRCD9M0A+2oehpsltp5cSDcuGBKx+kJ0su8ydi7oCsrSj
6U9uCApzIN7iVu6BQTuFh0Z5v55L3abpuN9M1P2n6LpIx+uCM1rm2RL7rblGTnurhzGV2wsXYYCt
wzZ6a4pt2ra7WDjUJdE5pSfrZyoH+UacQpTl+igNbq1+D0EYKoGEZwxDDDzg4N1E7gRqYJBOt8ni
0m4/Y2MG8xZMRVMdYtIVeIyZXuJygPeYdXOp6zH8tnxStPGhOC3WQ6QSR391GtnBLrJQ9BrJf4Co
iaylDeGSFMGgj2YZuvEgZzppeCVaagufCMFe+GMnP6q8h3EaVufF7WUVhx+AVVV8cBNNJVoZAq6z
IYWjRh29Rb1WhBthKLsvUCnj0W9wkLb/xlp6/reXSnjMQ6cQ/LpzBK+Cnv1FNW0RXFl8vWjvE3Iw
vRC+hB619wN3uVtLPp43DRhOlgLKVyId8jq8kFjFc+b2N3xKLat79DQAKep48hM4lYb+4uC5Il4x
KvbJDDd1RaePinAo5u8aVjGr0SIFxMBCMRNyWV0FwdDuUdMAR8uX8O57ZO3zbz2MnEEHE1Q5zXFy
Wrz0uIah4RLFlRbdgI9NLpdhkJGz9/n5anwRTvzHVj12HBvp6pdwaLmaF7uVJ+KlBPl5MUAGD+kG
t95oGd+cqkTR7YstoSunWqbj0IzUgIiGL+AQhdP4oBtsjxwKPd3pNF1d/SHq3zaksTnbpF4fY7yj
n6OBGsh6vw9381Tg5IWoHZanwKHM77zp2EP+hAJ2uqC3sHd1EGAqQYvbSIxiXJNAxCAEZGq0aV+d
FHVV/KXajhfdyOqpTg1L2Ehr7TPoftzT/Z3PPPnuUr5EWNBpQCfY58FXaFJYoqFNAyjReQ/4Z9yn
boJIvVGfKNZpr3FeyeJIMLs2miJ5NHn+rmgS2tBSjHnuJZC9T4swxhh17GL4+b0gbyAbhF/+DDyq
5pd0Sjx2mBomrUFs7jwS70Xv24SK7RCWee9mZG9xZpB2R5NvAtayM4kphiMxBHJ6sCZki8PqZixy
hRoqCiMRfaAAq0P6tUpneBeyTYr9hDuHc1Dlxl5awkq8E5fJ8nvr8RrgwUGlMzSz/PDTjYI7Ok5I
BENw0uq7GQUXRlCbZqqeyzkbmjW8APYG8pib7dYfLG/dNNDgP+KFjh/MxdP2V0Y4du+USOfXVi6R
uYjIzu/eEgtAFmeqTtGQy/7opuyTx1aM4dmUlb+yPntt+GRAUp67ulRXFS4qelRi1NeqwSlIBImb
UVe4XogoSS/LaOJLFDfRt0jFAj4hgcfDsB6e2Y75uvZlPrX6EOPs+CZYojq3uDHPvCqEsntyYQAz
gG7XcmO3u5DsTlP0UmubPgwakeBZUVQjj26wMb+10oEnJeenRi6TkzyYtamMTkJJfXBL5lQuzVn9
HYuV1ZYdPgb5s4vNKPWkDh5cnreZNpivVELbvHktWqcsnw2AB1XxD/g3JLQx97TP0tCN5P+KcsnI
gYPqHYuBqYmEmOpAaD9yiilKp0s/0dhMNEvlvOm0AtUJVA7+Rf0L4+XQEj4JQ5c+9YvJGa8xWu7m
MohfNq/CxreuW3dousK9JdM403PuVNXR1k573eZcH5ZwRnc0jdtLi/lx75CXhclj1uPj1tT4Wnjt
FBtnI5bMm2lGihSDB3yxUCTw+e2T4pnbBwCcGbm1ZX3VjZ9nHrpeB52/g3YzBjSXEMZj8DFxMBmQ
VBGeZOIgbyrLmUygVRUTCHDQoCoC6Ondi07GirB5R6XICqZ8OFnor6uDNIfZe8IATBwK2S87S+/l
A80KPWW5WBKxLpFcS+WmS5Xpzp/iaDuXCMTxWy9TwpThh2lGyc96Ht3FO9ZBDU4mvdz5g1Fcnmj2
kb8ijSZ3Z3M3uPiTQRDTGdGLHVEXyF+CIP8V4iv6EdbtRMYeqqkrDrP+KKOJIrmwS6uvkc6Xt4iI
H4tCAJbih3K89WJU6AXHDraIzbD003HH00EsQFTK5o8zTfGzyq3TnFsswO6+CyhQ8od6+W7VrWsc
0+NLt9Fs3aJm7vbS0LKqBqelFw2G9qIgc5+retPP4xg0+WsJK/o0TPAvyBlidqkawRFAfkcvrD+b
gpAZ1r9+V3rIZ6m5ZAFcujb4jheKTn93XZ/fwybwlnVdIAKWkCLGjA3EdR4rVGuE/SA7fZrafqww
vSOFcLYVypDToHqXyu2qM53o8cGDE2L4mfwMMnkFLkMcXbkifwsjjwV4xJqFEIxqzX+LNiOZhkRl
N7smKDhUMa845PNgMpQq2OgNRTfwtuXk7tKSPLonbWhw4tjsSaPUGC2+Eyo9MuHOyV55yjxRv1bG
h6Ln2NiryulAQRg5HnAYDzoDwcwfyXLUPxZFBvIuHiPJB5RTjJeQhoS7kHlDj020X6hDf2XplcmD
GKnnbXsd3Ce+XqsrHbJtelQ93P0ungfcSW7Y+uonNEnFgApLpy9roNfuiHGoRcYLvZpUGbJVxAo4
AtyHnOdDnVEeTL/RETR3RmzRzQ8yT3i700hkNKX38zFWpQAnqMJHtB4NfTuhAk0r1t6cl7GitDVo
qRYBNt8u/O3gMaCUlpCGDhDwKgCgvQdaVf3HJfXk1QlMe3ZGMXyyu3bj/abSdbssw0xxHpJcsPFd
IkI6Mxba0kHJyXe4jrdlte0VXq/euHN1Mesygjy79b/SdGwXwxrpfxaFarhDKaMwvaYpTq2d08z+
NfcYK94XMboMCmFa9PGhHfISXwB1CNd2VmghkE5W5ybR9bMT9mFxatub23LxFmxUHs469WHkZkt3
t41tjLqs3bxo+INpSt2R8GGo6RPotjNj3JgsBCSrzQENN9OI68+jOuFgo8iWyIGaYbCdzBn+LsVT
Q1hIxq29PDG8av2JZwTnOQK1oL8kzE7J2YZzcbWbs/6ixW8DfnFbVEJp/tlsOH5ebiDy8qlEvOFG
g+Xt91Pu11/VBn5BjWNpPzwUNTzRcLyoF3P2sUdftp6b1dgZEMnFQXnWrfCTY9iP8x2/IukLbAj6
X5Ik+YdvPQOerFD8VU3phxA9HpkEiDBruyc8axQnASeSN0QLDAU+DaQzBTZE9EVzfpOrycV+cTiW
cDhs5UEBNYF7FsIdxpOCOhzTp5TQRJkF3Yz4LrEuaROmCQMTZooytvRk/VL/58fT8EJBjqVmtgkB
HXkUYP4bRKYvdeLFr92teRSj4JSN3eYdnGEeDpwvVbb5CVpden6S9T2akWNEZI6e0NKl6jXp3ELe
SSHlcAq4ACpQ13qzlyUiwuNQbHh+SdJq/XvTwlI5eGMufSBdDG+CYKnekq83pcC/geEXI11iesqR
2l2pwGu+HSJkPrUkiIBLa84xKieobEhLTo/u7N6OTUmWAwtH2MP4lM4xNpGJz2sVUp6K88IQWeXr
ltZxi52ECBj8MeQOT+h+Jz47OgNYDFHTxXPEL91DL2RTMSXULubJKlqgCjJ2HLzzTEwn9Brbb5Gb
5azVTKgA4yz5NuHNB9UjevjLi9iRbBoX4yNrpR/spiSkdxZd5J/FWyOeJ4DWne6a+WT7eXxA0QK5
S9miPeAIGJ4I+nIu0ebPJ7VSacxg3APwFT7k5YHPxXkbxwjPtLSoVasExh9oZ+wP8xjzuTZsAgda
guQnjVt9/G9zB+P+cjYkk/5oEXp7W8lUji+5zWYxqydMR8nFeC4gUj2P5MhS9h5BdJETjDrWrmA2
3bIf0XK/aXaas1FyZpuRXUXsV9oj5o82RKGD1o5zboTHXKEi/PpHBxvcmFkFJo69OuabjUwSMT7V
lqeMv4y7xSx8fFRSPOq5M8TPyfoe3RAGsyanPpA8EwzFcmsxpxEqhZ05Gdsr62Z4wBKS/DFThCNV
mzDYo8LR+WExtGrXBG6kuADNgoATp8F71EbBQMmIDKGUErHsapCV5hyJASNuLU3DuZBglIcs7mK6
qURQFkd6IQkQYK1Z6p2AAGjePT1GCYQq3x5UPCzDeQ6ESWjr6bxmP5F6m55boOT+0BDPgvRFwKrj
hZ3jVHnIucn0ElefJBXI5qgpToOjXO8Zn+k0P0z4SZ5aWbP3Jgsg/7MrDAp+RJIhqgZ4tZPnFCVg
H9+8s0uwryryP8aVvL/KPhXrYvhPxBh5MFT/XCHL3pkzETPSjxG3d8iay+XenbYagd4y+dWpHcYk
OfZJ5Jj70htS715bKnZgK28hj9QuqHMEePMTsWr1a03reUBbmCCO5S4aPihsmzKXu5tydYsuz5wW
Sj1JPvAowwood+TayGe8r8OKMNGv7uopr7/KpRF/giSMX5qCxOgH67VLecc+gJCR231tMwmWAPAK
9vzYkTXznQRN+WT4Ol+QsI+YvEVTJXBi/rrN+3gKvfxC9IsfvAi0yMEh8EdNPgOY+EjKDCaGfbyg
eYG8oBXXumxkajczevuC1o18RmFYMJqumjZl0Jn1mPMf/Nu05NfAmjtpcRBFObELaA8rYyXHNDlu
JRMfrhckJj/Eilz9lOQIXg60g6SXbaqSUxDK4YnESNINbUW4SMZPM2IpQpx3Md2y6f2y2ennUtvh
X5yotc+aLcbK3MVMaDtRT9tT0SMq2K8uzT77HgXUvYiBnR7XwtIvnAc9ilPRaxjlRAqA7DxHwv5g
k6J5ccTQiAfHBihZIh5acXIWaa6+pd+837z42gRJ/u2uiB04hWMj7qIeydoDmVetzTbXVSJDvtv0
V9mM7lNTdjqDssxf+n417zWSYrKucyRfd/S6FQmJSTaEoquR+sVW45eie42W9B2NSOBmBZj28mua
+ICam5EzR+Ie0UV9hoVfnooqzyecQG1/2Ip6OEdTVz30q0+VPYS2/wlZn6CrrpkcZIUumaFuVOOr
w0YfktCfJ8llqyJ7htXacMGpOXzbwilPnxBHsNENPTbfhxT/hQXqd4KsnfEjmDWFC/c9lHXXxXHD
Y+X4iKr2Tp748VfjrUH1rjvTrfCiHQFE2LFSn/m45/eFLac0BCMXLRXvuHk4GJA4+P6dN6XJY53P
a2ZKM7Vg9DEsCLa8+A2Jfzq9oM4XLOme5BhIQPFgKsg/Uy9pGFl1h1+0nkN2HMwBfCu6/ucy2oUf
QTs4KXq8OFrS3Ti7yd2yFOT79LJHUYEln+Q/FSU5K2JJAMMfL5zNUSSNGz04akSlghfKUOO0m1oL
jbUDIyI9dEeSlI/cKg1IV1Ri2h54UdQhigwZRc2aZo2fIn8v3Wk6WQdEkeTKkBQhWujr/IhaI7pW
G/O4n/rxfYuxA1PFFhQv+HYH9AUeQ0LM3vnQ5H78e0kq1YXMC/hUnum0xYFGYBSOAaIPMAL3uwlZ
f4OZsu2b+aEWaecfBD4onc3g7EQ+eNtS3k9sEPLUBiOQdzUDf9FdGZTzicYQ/MDVqMR9TeX08gub
TBR8KPxXv1XEDyo1JQPHYeIQxARtSFhTi3e7cER8QO0+iSM4rmsvIXjRbvPGZrx6sYvbcSGTjjqQ
AnklQTshPEe3btGvaV1i71yMgoUbrRMMhzQx94ZbddP2Z0vq4U1DcG3ERy0GMeG+a2qA+62ra/Gv
GQlo/QkB4RZnlA1V+3/iG62IilcKq72o0seEjFh3V0dDGGaGJroEel2oS8hEASPtD6a1R42gi1c/
xNmSuEub3rEE25nfNbG/Y1bZezIi9c8cVqp8FkskHgGHbJ3pWScUrlSwX8MeP4bzt1209tDnCH2F
xOQkgxt07hth1wMSzwbDqEDh7FXjWZs6zggT6sn+QMBOynzZh/6HM7Vov2byRH8TUHBb3JaqKqov
k3orpOSGtm0i0feTks81K/IeHod8GY4Q38fH/ANNLcovYro4mo/kPqESVcC3dJC7i53OKzn0p7kB
WP4Z1B2wCsBiDUAULTkSp9be00W+EuulUFFl/PI9Ptw8BZeZKshvrXn5sFy81mlVnsxctAMBbAuw
xOAtTn+ZibFcd5Eq5pQcHCypT1O3+eMLVa85Isk4LlGNGv6RuPRuwpfRvPAqry9kMXnXam6b52hZ
hN3RdB59g/AnD2jFx6xZE7vhQmGyJLoNefctysvEn76abohIeeNByb0P7BVcuPwKiMmPdljqg8ch
gi8HOlnbOvoPgh+RVA63tqv6sH4K2l5gWvHD9RcpJOlDUaOfPFjsJi4uTXc7rSFTw2ltnTwkpGVQ
0aHZKveHQU8PoBgS4Hsp0AGPZ140EqtBJctbPD+iifZqo8Xcq6qZ33WCfBhHSbE0JzJwljqLqrbV
O5KbulfLvryPFtk8aojvdZdSl7XPEYYQF4E2TSAaPI2IdWhRL6e/vP64ohzjM315uEEJrJqS/DIQ
05ucp1rBsmP8sh+DnZf1RE6rE77STwJ3VyBebfZEi5NZgJorBo5PiFH4wl5ueWFNEacvFHIvds9i
PvxM+MFXwi5cTriWkeIaxzLHGysdANBwNd68nxNjvxDVj79ZEuqdq8aNdLh8JUGKMNvyWiBXO1oW
wDdP1rf0ZIgF9zhiMKsOLTTqLdkIOXl+pLsKcRwBvylpxFaiGefijI4jB9TwMhSiRHnmxtWxSzr1
sHpcfy9YmGb/IfWa8Bq2YeuyjcOVXZC66+DO8WLylkj+9n/RaeUlHn7tbsCS4ETtcJRCJfKxQSdd
faZBH19UhPCTBKvJCBIYSm95nUev/SDuN/7ZpMVE0LGuh7u6622ViZgcm41wqdD9uch+/S9ve+e8
mt6Xe7ts22vjRGKEbDb9v+gmu90vjdb+M8aCoDkylDpoAhtBwlMoS7kditwZ7htmmQeSE+AM0iA0
CpwQieQlaaf8IHIAq+bIDsrINSZLO5z0yDKJIN+GoLVO6r40nr25c7egGdBRLSsllFg9ry0q+4z8
Mhok4mK1lzmP4+CYo0hEJtXyrKPRTSd65Ls1PQd9Wj5HEdojYrm87r1Hkv2dBnlCM4Va78vB6L9r
VAceWtuZjI3CdR+4SGfoS9raXayW604q5Eg8XeHyMCNcv/YglnsiRwwGzh7E+RmuBoegt8DJXVMJ
Pvm+hV2Juskn96T9tVnHPeYrjkhG9Nzlj3aJVDpIf4DeYB9C0MnQ3g/3hAeTW1ou+HsUGId/SOLU
/mzqqf1Tb4tzdTsXgkOpMEJhRlHBLnWKLYCJWdK3EnLifuiH+oPycgTEfPiknEW8EHOcuzpryWIS
75VxIEGHJQ7wK0ZIGW/+C4QD4yguHWy0elGo5dHJCt38IRsBu4QMV8BQmoRvB+UGO0Za3fCfTXX/
YsvN/idnEX44qeOIe7IaO+cB2KTkZYENDIA9umA5RC4am4+lDBMuJ7CVWyzavN5B3IsBQw+X4oWO
1vlSgADGx61S1skaHBknLlZZcMJX0xNXsYLJLtL2mDStt+3+30Mkpoau20pV7n0019wPDnMQkY48
UQ4Ri2n3HxAxiaMpxguEEOaGgcnRnK1NgRJd6le+8Vs2F17MEd1YoC4atWe4a9It9w95hyCJ6CrN
VUi+GVaZgoTtODMkbUh4maD6dt1FHpDci7sAHQBzdJii7dV+gR5Oj3HWtwpzHA8D/RNFnmLqTghK
vQ5dKoizIeyow3CLqYbBDS4NmsjDKXXELbLuuzABvVzWcn6rOkUhTDHgznlp5Mhonm9bdXQnXO7x
5E7+EzEM1j95ujXyYj3MGeRoxfJ9AI0mGsfT9F0xaxQPs8TUQhwpQwTHvXV34ZCm3TOUsdVP5Cui
vCIRzyT3qxbwe93WquDaw6rz7BK9iITLKdR2CMe5V3d229oSPY7T4W0LUgzzOVzXti/iACf1qAi+
xU+FsjBDOzwGeyIzUEimbuF3/5RNukf666JfQWWS19UJ53PoLJxLtUTI7Ln+2kH+9tD0IcL+x6pv
1HBELJM8jZHX/bBRVS+HYVbL/0g6j+XmcTSKPhGrmMNWoqKz5bxh2f7bJMEEgCQYnn6OarZTPd2y
RAJfuPfcC/PEqHgm1Y0zddu0pW0+89VJOuBiMeht9MaKycYwYlk3PnOHv7jMG//Lp9X4m+oFW6oW
c/QZdW65zRGQxFjSdcR6qR69J68NdMBfPc3rC3Wyd72xmNjUaR72a3SsabDka2iyTv+rTZyXP3QY
JfaGfs2rc7xqTOcshrh5I/Z9K0LZOvb3dZy34EKiJv6TU5C8BXkBQINNN9c+agueC7asvXlhGMib
uRtwQdwHlnGyBySHCBE3jb2wNF7KOHgP49p/mi2n6o5G1cvJ81sEEO7SXfzSIKyy/QT7Yj9Bj1JJ
JoeNXerlLGQQf0kFgOq3xYnx02qOUZaZYat/p6BJ5D0c/sI7wTIMWpRlMb0AuUEOU44Wjbn8oq1T
yz8sVF2VYkt2/1NkQDeP0ZXyYbML8NBDttnQHjRqISziMQ3lxouy+Cw4ee+CaelDOCCR+21cEx69
xENkEsk23nlZyFPej7Ld2lE0OSg3PL0DMEAD1s0JphkgGOtJoIqaP9Toh+oT3oYrqHPIcP/qXTXB
8oed847WYOqfeVIc/QZEUMGOmJNhiLczU0AM3F31yBkBAEZPBdKPnpG9CjUJGVGS3Cjq8AEAmgMQ
C7vb6B+bam6KUyHc/A9Je9SmnNTuI4XreE66NbrOvZPhp1KN/JBixnQh8lwdcXgMzz2ggIOMtfw2
QJ/uFbqJ/kK0VYl6xXKTu3BwZ7XhU9gsm9FDAqui6hE/zOInJ9uPAqEKRlovbvnXlEuwYzsaZGBb
kfzxq3lNMP3L1tIDWtwhEyTIQYDX/uTk5j+5UjBlzH4y/14VdE4LlZN71j5LFcRPq83WZbKd0k4D
eNNvFYyPiuGbAF2B2SSKtnyNzifFXgSJpaiVgCWGpZgnerbGIo1ACk97kaNT+cDEIBABWsY3T3aj
efo3Ls4aeUuilJRp2y8waYKh6A+JiAwDsw7NUIr9sCyhdfUYsfzYtM5jUJqagnxgItjpgLZhLevY
wmPb6wBway/d7kSuTxugfZXzv6GlHL8VRcwA2GiR3874IL7LhF17vstZ3aFRs112qB440xn4RAY4
ra/X4ok+HSVUryu2Yf08P2Ue8Oxpi6/JPjJAZYPSYgX47mKdr5ey9Ru4r+g6Dp5i9cQOj4MHkltm
p5OrFnUsuHQRLvNEN8NXW7XhncCK0rI0JMbgP0Mgus2FmlW0bYhKeWauUEiVPWHC6urXpoTiuNNU
aWK/uFW+q134xPs8k4vYtVokLQiKKmt+bcx7zrsXrg4SBh9C4euIb6F6j9EgsBZFM5sVZ5iV7oWl
n2DaUsJvrOxrlmHH0bXz/Yy9hCOL7tB6HLaSnr65jaYZi3WJ0vWpcXoCGiOCGx6ZfmflrnJg2P4O
bjHygEASDYcDpQ1+E4iLNL3GPWUUNm7K2gnFXjzrwkq9ZMSmgNoI42VQRhsbl+ehrYlgoqq01uPq
xpb10g5gvA/xWOTldWfv5LerZ4HY85rZVzf9xHz/buDpUYeq7xPqQJ/xbJrn5XDL87u+Adrqa+4g
iRhZDShOutB2WIk4pfopZj1WG+W1osLGUQhei9j3zMEOgFftltGZYKCJBXOFR6cOuahdTt1sixlO
mVvvEoTfDM8wdZyu8cU1A+WRXUrjYqHc1E7W7bTX5bcsRcSlCSSKEOH5DTGFQEzocLrim21W/gPV
04ZCMhmk2Wg4+W1hkWxRRXpApqwgbxo0bGtQ91+VXEJzFDPdfkVilr+LwO3sc3YWeGAJoaLgC8D7
vV0xZ4Lambd5p6l1ko3nsQvlmepcvUMWalI8X1DI8FnAXWLAdF3GQ4wE8tW168YxYdw+MIjH4F/W
LePo+JpruYQB2Ri14+LOapkVBBg/YWtuvGpVeBx6w0QlCxe7360uc0ueK704WRqLdYo/JQcS2FZy
VPoLREGrfA5LhhcXFolUBIkDnv1I1bEUryvnYL5z8wJjFE3TqWGfCH0mM4eg6NilV/5yRooP+A3K
6HHB8ys3yhcsNWrHRBhnrm+ybUOrP3AZloG9ydEfKAbvGiYLwpF5+on5DpdbhrAryDYibRiaHNmL
smUdeBouK48t2TPoEXDBDbhl0cuG8Wtcl9M3fBRPvlsYKjAztHyMnKHOuQ2j6FYwofmjs8xQKeq+
Zh8/tN6byNzMOzLdFrcFrTL9aeXp/BFxiotSYplYTudTfse8iH2ZyFnsBvjANoyvfQZ8xvefhtYC
FRk4M24jn7n4jhMr+EAxYz13lYsy1O99SLtgR+7mEfJJAc6VHfkku+8ORNdN3+p+T9uFW8m3G/do
0De8FAVo/LsYf3MKOsKyoZP5pb9F41I/FISWrHiw8Q9vK2di9c/uy9ux5V26HX+guSw0ty8I4UP7
EGJ55GuaKslYfK5A/wdRde4DFVn7TmbRQ2iGiKXmkqNBRF7gDm9F0nS/k8MEGo+x7pDn2WF2U0YL
OBXWD+6rxyK9Pc3NOukrxacvjxAPsru85/LDDXedn22GBBfR9W3rnY8ugmz4TRXqJw8DklF9mfOx
im5ieJXrS5zosv/UIEP3rUyA0iZOV/nEsVNXPaxMfNPY0cuH6+LtvC6//mAcIkyyFWDaNkRilY1a
fvnNQp0h25G82FKK6hZKcjg+ebPHxKSjuAF5FdhoKu1AHzHW5u5Ja0qNMQ7Ym6uOf3BTW4v+ktY6
f1gWxnOQVgo30mAOQEWCkKdBtSdjuS3jvICPyBZuidV9FBv0NiS9ijuHoEnrGRKGm6EEC90jd8ba
ENAj0bDsGDiEnzZIiyf8mhWwky5hlLT2Lv0iEuu0oV6Am2OV4wFcAX09uOfqvyKxZlbKpsrvp6Ft
5m8lYkR2cxguEaSbsT/4zlibvalBAm9HRPnelnq3+VShC2NVdjjGpzqICbpn0vzADRFdarpXhCde
geejjasfALXqDqD33OPe7r1HKMYibUrO6R2VxHrxo6RKFx1Z7cHDzb9r/QxTaeYsFR4TSCwcTPbB
pth+LSbs6ps8NP7nsOD/phHmZ5rp61PHot+jd7TKN5tkggvOBvmIG+YbTer0A82+OM7QZhjeV/W5
Ripz9IAJMoL3pWB4PAWnKIoA/ZRXC/Mmtgdbb+GtTzdOXybebrAqotRNk9tPvh+H373isEb5U+hj
3bQR8IvRfXcZJjAkGpXL8TBk4ZHMWhbb/hXjg0yBT8mouPhbS796waW6/ICZtKBbBJnHjg/zimsj
p0YzWSYP82S3l56P/Qm7Vj9SoVKK+eCCcKXZ5VNtpuBbCFdiEIhMcpfYJlxucq8IowNGW2wrszWH
h6mk90OhBCcrwpVz7zstzReVws4v0NJvbQV+F+YqylGzrHcuknsqTYjPrNKRmJmkaFhb2fma+rZn
whRNUfneFap4q+n6OeT75L6QdX+RsgSbRT1TvY/R8FHqOuDrqhA09L3X3jlZ5n+SNlq/Ft6MAzIa
RHkMZ3b6q7/8k0U8HUS+Bk/kK4rqGPPi7Ugx7YeNDtzoQbUa2U2I6e52JFlI7aYhHHFuheq0KI9v
NZLDB/XHstM4Y/ZulyfzT6AbO9xbMFf2HcwAsclVyXoU2TcqWQuRXM+vRZBJYrKjNbeJm1qDfYkT
f7q3r00WuhGe32ICQ4nAOLlxG5E920wSNlxSdeqz9WK3QYLJuZdeeWJKv1v8ato3RUSdhcVcC1Z9
Mj4bo0aQJv6TmQsAcP7Sna2xzN8WE16wWll7Fz7fnY3q+di2TvwYYSY/EO+6GOLfgARwFkn6BaTS
bep4nnsu+X0gGLE9IFDNm3w2MaNDmeHX7dvCMXwGd8dvy6aJkNZOl/F7xx5zPfrINJ58LqujKDL7
HfkD0RWInlmqRmA/Qr2OVTp5fuzTPQ7fSDP7l0R0SIHqULwjxHRPbQCDuB5d46HCBw2JxLv4ZVNU
7MqWBNcSTOYm7Plc7QzLSowOummaqrTzPChYVTSFAHgnxsFEFVYPGBvG1BRx8lywbKKlN2WOLMwK
2dgLn0g3zMytjaCisY9osqZ/ZpbztyechnJ2+EJvOO/ceprRqjZZ8mbFGWq13Hpar38pIshuIQqD
d+RKgMF20UQhiwUQ3IB66WBH9ACDNseKiJ0tuDr3BjkFjWgczeN15ynID5u78hxhtOGjrtBymxIZ
h+1S6oA93faGibYPmHrjkKDxyIIKWDRzHzFTMGm38jgOc00iQi9PoA96cl7GoX9M8vXId00omFqR
A0YW6z8std8u0oBUO8Y6z+V0xlLNtFKGg/iLnaLfWIPL5dfzra7QlavLupDYnI7hRO4JxIMeK5Pa
0n7WXGgAuT5y+t1rwTZqfV0JUR6iknokRyP+tPrgrgiUuQEXkLvnJHc4VB0Q1vf2iIx/gPq0xR0P
wRRVzR3FUn0XzFfzeYjU4icjXw2WBXmoMqnicE9SiCYZD93Wm+VY/wkFHswtF0CL+Az2zF0MK0ek
YLXyonYLQJSLOI6aS9VFFZzLqnZPMdPmzzhS3c0cjVjQKYd/qNzb36bpHuqrw5JXN4v4PxN2tLEd
y/maZP3Q9Sr/iOGYbwY2og9ZHDZ7yOhOsZlysK5bESSGPOGs41Iv/Z/WcuonLqz5HFBpyc0Elmcz
arJ9jsqjfqa4hSTnReBCiN25XqE1N9abl9sAdJnl8g0mw5Ephc0Ako+5KmYXaimXM8oe1NaFwL2A
KESlRR0xPaC23VDSJ+9qzrESjF10RAYEgEPUWGxFrV76uqfZJBCoR3wUXJGp61TuujAoOWT+/0Y0
pv7Hcippd/6SO/fKrLmLoYGZ0ZAP0OaVB5trKtsfiCuDt+Hxuwpe1VC8Vlnm3pPjIp591uZp3c8x
5HHq/3mrUIdEO69fC5HWzVjQsuaS9SzMhg0bfn2tLIrfOXOHC73+p8y87NALsMc46qkQWJESQdCo
LxbxU0nhJ9WN6UXsbwu22LABGNB9LVB2im0YyNbc2D0tvxr1P6bDWdrH3gTMah7lcxnaMdSppLwK
zxsUQJG4okVHkO+4w92XwJsI2Qm0rL+UcIrDivp+K7TPYBu2WXdYIJk95trIZ7oUzpLQSPOPRA+z
keOKlMC0DaMWGQTFlnMhIm4HwM+uX8Ni2F/lClu6ymlrLGBB3aKy1Gos9B1zjhXRreh90LK2bDNC
++xmzHY1Zq0UMXG/60ypMDQ0WFVtYfQ2nEcSIUQXq2FXrpJStkNdRSKXTEeAlRwnyxuwOfSP3mQN
235KsLZO74SlB+zxr6AO1E6wb/IPM+ErhaKXYPJFqVzMs4Fnzp495DjDU+FYL+7C2sbzTHVrR577
wYym+DSRLU/JkITm4NTVAULkVX5U8ftgD3eLRwI7/XAfufAXtcK5syVtDGlMpsnhmTBgi1KdwLpZ
p5LFY3ewBsaDvonCS40r+xJ5QZEm+N/I5UpgoEW9+16r3v6wwLVZh7q0xc9ofCQ33FrNbxX0012J
GisB7k5M19Zl3n/1i1Psk8DRcHKM5X07hPWNP8V6q0zMqB/uA4YO4DvZENIud9iFSrTxZElKeI1I
7OSxFDFGgZJVVxPlPkq/+b98RhiFW/JMXCk6JKpjFFWksNcgKsFSPTUDm9Okas6YBJKNjKf+XUCj
x6MyL4zW1yrvX021vOTZtUYQvGmHCS03QmA/SBeYQrtwiOsTxrP8UbFy+BSZd03daCLG2tddgzsX
HJ94nCi5gK4fWDIw1YjthnwdW97rGPKnWCr1MsGn2FaV8TQZo8a56hSLl6vW7w3Lw9KcM4YeVFN5
0REIBOL1dgWjviMIpf/BgJ0Ylll5ywGXlCjBgshb6N1cy9vJYZ5/OyXYXY78Fb/BVPJklU22taQD
6N/Bq/MlTTXdNExnvAMlUAyem004XjQecAS3ZUMIbYGuBC73L/SJ+Z35iX2I6yRQBF313tMYd7o4
VQ7r7H2/+j5GHoxwZuNg0/pzHZ+raEZMmo6FPfzj8XXaQ8PG/tUV5dR+2ca0D6te5WME8+FxQnZC
b6cSB2d/PFVXTD8ImxNqNp9UqcQG1itgcU5pD40dK0/o6rB5pnH0NdMOyQ2OyFUQqOy1V4pe1kw3
Zp7m5Gukz4sQSvW4N1AtWZcV2e3yT5W8AmsUQZpl2oRMZFwLwIarEe1NucTcvPyAQjRP0TQaIByr
rM6lGxUw87ryZ3ELh1sVbXWwB0gT1I94ANxpN4ETeyeNjlrLYIDbF2HbHukO0UiLsY0enAn0Xjz4
gsa2XuNLkVcBQDmD2O9iM/otOTbg2VBNjJ4Zd8ge2l02OFZyiwLGDbdD3QS7UgT2blL03egF4RdW
JZF/exrXglEdEhkvkVA2g5AINZ/rEBV+l9yuRdvah8HM/n/sTbtz5Q0lHSDBHg4Kane65S28Io8J
IdhDLel/S+SaD0xxyPJpEt9HL5x5aDMhOrCAjDEWmdRowwTIhlXAWAeb/3b0GarvgzhaP9HcBGYT
+Wv4avp6adPcbkP1MA2YRwmp06hxByI9A3CBgS7FlQzn0ukVKVZXRVrhggf1zgOM176wyLIW1DlX
9++XTRPbfRQ+6gIkBpJlCr4K+n7+celiOw1mq6HkIsGp37o9UymFkjfvlxO9Ah8Tc5S4QDNhHkUM
tO/w6diH4vIq/CqEIwVqdYvfp82evLwqcpEiripmRWnLALo8cjRYOYGtXBTec4KmAssw+sjiFY6i
yN6yZjTJ54RJfjibCTk//pXOMgi1DTS6buI2IqfQPaAOGKZjwbsqGnY8hbGAc3SZXd65WebZwKnh
OkFzi8mAqE5VXkYziVbrag9kLCk9N0RmDWVNCcf/JFCdhw52dsqNPMMGRhtiyj+2kXb431TDQZkA
LZTCl+g56nBSz0WdqQx9Bf1xFYDDg/2i94yWwYBz8azPyEKSq3+FJMznRNhWf1QZ6CBCVLhONjRh
DpY7aSdpEypSkXJ0DhuMsszFijlngIxIuv+s8vm6l6pdc0eHm4FUh3xBBYbDxN8Mmizc49hM67A3
id98EqZhNyerIqnAwQ80pq6wK3GkmyY7MVymVdzDuRPRYVGRF59mOGsZks6WmhOgjHs23kiPAqWH
xVNA93oBzQP5cWP5chhumiFjgoM2v2thbMXl/IyvCeVwa0JaaJebfbyvhjkKjo1uk2kfW+WqMNh1
5tN1R/i8Gwqm2b+le5mOPe5I5Pi1jvRFX2kdnXONakTz6tA4X5XABC9mJSZ5VA39Fp9HPuwdWF5f
XTkiDvHBW3PXNIH7GBXBcmVmDcib+pDklBPisHg5aemFxd5xp7q55T8ZKiJFFYJcjoOQSFNreNPW
Ej0hgDLTCxlF/UMYGZ8/ihgaQCWepw5t33hA7RImMo6raPgD5GUUtLU9cbYX3SvFQjv+jjB/fgmo
ww3lshyPsZNh4L9DoqDfZV1I0LYM259aaxz+Eh9/yBHPK5LWGknpPXNETzz4yqXw8eJ5x2NXfOOu
iPqTxXR1E8pcPAiOg/pgprqo9i3Rdz9hSE5OWuJBJOaC0WV+rOC6FdhASz4n/OHmBmBYSFSV5ZZ+
ulbSXf6Yx4/POlfdeEgWHf9AjLPxVJOgyJjRG6ihQ+AadlrkYXfqfNH964GLMFeyLbLp+nWyb2y2
bF/4SefnZZbWG68t6U+ohUg4i0cxRqc+yJz7ia7F37eOqW6KAfYv1ZnkqOeXF/7eVxUbYs3AAMsG
tn8WGEokdzUkNivNsWXQKnICOTdTvXZvOHRChv40SqiqHbfE0TJHDn2bG3o0SSS06XuSEEREhJNE
OFKHrvomzR16ShBm5zHASs6FPVVwb5wOO2HYs7dMo9YKX9YcWwf/DlwgRIXmHXil0YluyVPAKxVa
kAOvDp3CMMKrwyZF3RZUbw1c9OnYjGPzY9Uz4rSR2SzPbDk72IcAFP34Ao8qPnoni15gmFcXftGW
nYCu+zOxH9GHE9DDHRkCumiQeoP4uGzjca9bGVj7mB64O6weQ/YUZwrdp2f7/rzXSOAMPlcbg1+P
5/uzXKdM3tQBdOAzItgi/6d10YidNUxDviObXdWnDDhjCSmWEDasFrNzAXQOeztk13fN86RQGzEB
PkV6VAxEnMyptnVNSbiZ+DJBhUow49xy0/Ak0G/d2BA3y4PDrfhNhCI9M/vb8JmqBKCpqa+feBht
5hWt1RKHE4gaV/w0JmwvYpvKwavFjLaYbPfpaFbpRgd8LpCbOSlxF/ecvE84CZoPpwvIvOXpxVCQ
GxhJKUlhkNi4EomHUBxEJ5OXZf6iF0bPuxF81rhlfOA9loDDulTxN7zkBjpXOnt+vgUd69xZQ2nj
TcnX6rYbWkqvnqFr86kDS+tXxqntrTWsU45/a5LlmbbP3ymcGsOByRrPHuuwdgYBCifSR45/y0TO
Pjs5p4ZTZObbaeIaI029Mvt08NCxDVrgX16fubw9KfaFqGeIN3OQUOLuFWk7ufoVYFi4/HOzhkCQ
TeMwwvsWnkGmQOnphUcKQhNuem07aKZhMRfPQ9XybVSLM5F+5IdzAo0nYZI0z13S75YJR//GgXo6
bWurMcvBnqxMHEwZx95hsBiHuYpnZyMnNfzEDvvtfVjL6dZBlCO/JfPkCkFDrocT03Erv5UEioYH
z4gwpIKqgchMDBee69mLUTdpSm6spQIqX4hriGATtm6wTpjJOnzVockn+8haYCi/2PCO6s4P8Zsf
XdfvgmfBsNne2HqU67HuejLGvG5qg+NiaxGfuC0mBuLlFWo65PTDsGhc9qWeDVJ9a0sZvbTYIsmb
AgqVfw9mbOU55/b/I6iFPQ0/tr5YGvVm2kMJWe/9vLX/UCbPD2M+AZWWJWQXjA+O/bgoaAbpPEGN
OevOjf7QMbClC327jLYRssf4TNrIGn0p6KHpGDviMEAxpHpo6vI+0r6xd4ab2KIvwgznIOvdLnUR
ndc4IQuZ0ooJnCDQHpYtSS4N8ZIcBkQkO3tBTL26eADXTjVIHMqHqf2dI0TRG6MHNCQmgOe8c/KW
0cDgjwAS21oNDxpuCBVlYyiJS1UGL/xN2WUObLBw3NmJDWYuI8xJxHE3PpVIBU9iZct/hajZ99jf
i9tOOR+2YtWbDvAbH9ZphrtCFp7aBEBcdqqzV+z4lneOgQzmHNQhSvc2zpx3/KiDeFpGOwBQxRx8
63Lusgax3IcIupCN87kJGYR11qODBv1WME+ttg2Dvr20BIGE19wH3SLa2tWMyU/IJQpII3OTHJCN
sdf3EtF8rI3B39p4REYdJjNb1a1ePIRKxoEYNqiE78Jk2ersoKUpyZ4rW+sKZeyKHakT7n+VwhNV
NDM3Ute112oq/ryyYu75DOoeRBu7VI9Nq0TqVFfuppw6WGZts3yFXqMB7644VWzMKWff9V5yRt27
rImv1CrjnFFOQW3omuQDfsw/WEc+GFYzPaI35P0X48pLwNw2eJhpop7BBs8ceExU94ge87fBGvxD
FfMYVtNSkHPRlA4M/YI2IJBefQfFAK3Tkgz/yWCozq20Q9auFVLNXVJWzW3iZtWxr0X41sU1dyCL
bHxHGlLwZlI4xlELxoXYcCdEuzJAlgx4KEs2akhcoGkYiA7FSCI1SnB8c8OqiQGvpi66Kx08ziA1
EK8ZzDJsUqCUeP66CzKfmxSYwX1ZFeFDgfDtNnaIGmI6Db0oYmSK1lKqn5FqY0yp25YXs3pgkKjE
E/+7Y7zqUfLyh21nz2U01XFZMCiTh5pHwN6jXM86vj3F3bH0CgJPK6tZ7wZ3LOcT61w7S03dDIBn
qSzwwfBuXHitiVtktFzJvYmK0U4jX8nqu1oMe4TAmjlyBeAtgAINEYUvJcoo9DbSwCZDGx0WwDsI
fANBgHrsBKQ3YEg9252v9o7D65fSfDTLR2/Lot06ax/rh9nKh+mWWQvGjhDHns+zn6Bs2OQZltRD
bl05l5wEUKskgxRvW7sTigCGPgkySttPDr409ZVhS8oP10se3EOnuK7RhuK/JMdRBjtALtcAIE4Q
UhARzYP9cDPSSPaszwm6RS/RACpLyEGj5x45kr3WNqTlMTQjza5v0MiYJYz44x26z+scGbnStiwa
tXAbNc7I+AriGQpzBNNp6+bRBZoWmzT+8+JdtR3H2RIn8svLWPNt4R4l3CB4eOVzj8+Wn3cmmnM3
o93F74UdGVsqflnQIXHUj3vklv4FGlnCag7lRo7OT8jyUFSUPDvObFaUYiiSGGJuhrI+4j7iNSeP
GapnYSZYjAXooNRvXX854g2azFa38+Ad8Ki6ycEDcXTqEgAvCDsKYxidKCVucUcodRgqdiw7p5ek
USRhL8GkxFb/4I/XfIyY9Pm3xpIo+QZsI8/Kr2DLghREFixMXC6cJNK2D8TIMEnkSSJztiSR2LvR
ZCu6WLlaXfyC6gDD3MZL9mWDMUNuMqhSpSKpa7ZPXqZfbEIJf9elB6BNrhP3PYLdjgY/8p3rZzNx
9LbmA94fqs4aR52GgntWS1+SIkgAn7fvlpW8IFoRn47JpXLjdSWPbg9oclhTFLG0iMiTKQNJ9zVr
Crfbhc/niWk+SsAWfy4/7FfL2De+axdhzTccmtijSYXzMdzRYD3xeuNnjWYds7NKiHuhIkhKi6Ca
8MoHQLnwlKB1hj6XsdfhebKr06TAYW1NvySfVuZa7jYSV88QStY2gG26aJdVQy8/kZcCaqNCsPcj
LQVBOC5qBKKtdTLsfTROCD69eOlQYIx9zLyJfmY3dD68JrcGFbUZ4xqGhlFuUd30DEcCBt9dUB7Z
uFn2KXBDFHwmkw1QQ2PieDfLgUcIHkk4bllxdR57m6Z/DgQS+at7dLKB5XH4caZ4iIpb0dLeOtT4
cco6ixOndhxCdHJ8jiH8afJwd3wPXQWZJpP+CfGKl1/8GGndA6v2noCNoAvmz8DxOrUH9umOh6qO
3WSLeCQM2MsixyJ8K+6/Cy6SPgUVEF1HrgTtbQt0x5e5rAmGxMM3BIc8tKZgRxGuvdcSPL/94tBy
WRCiozLBvMDzmSJEqavbERkgOCQK4XMVWvp39oYryryZ2wOFYH4ZIwwjO9k5+Moh08zxrR06ZdzA
pDY1nIbAtMsunDt4sxF6QJbzw1WlSkUa/sEcZplH5RDE56Vxs785GAWZVLVX/i6FI28bwqsZpUB5
4Xdf/TojPxQ5JZKgBC2QZqvKkgXO2CcyvK5njOvCPMLqilytyC0LUkZUfjMzMIZJrUSnlKnw3ORI
szBUyOXC/xY9JQhv5W71UNLtCwbR7hZTff/DIna2UkoVFaSjVfTjA2PbqmCTPrRAWJ0poJvsUSXd
uXncBB9WhonntFSCAY+vDQHv0CDHajtnYrw1Ew7/dEF20u4YMUm1zXH6PaOJoPsVGkKfVQT+W70E
y41Go9+DkZXRI6RmomnI3lDDaaE25aDVLFtAaSErhDo5FkfSCvo/e+zEj9WX1MJTj4zy5GIwdo4B
t/XLArryD0xRph5bF6PsRrrNej9SxDzoXgT3bS5ZR2QcpsBsps56yhfZWbdNr+rvgmT4//whJwBM
ScSxDAYksQzkf/op/P4QSZ7pCZRMtAVVzdjez1U8yOtqleI+ZKH4D66R84tGvX2M8wVxmsDsd0Dt
BLXWzj0SxFhYQYLTZI3g/SuvYK0kCkfWaF5FveY7DsUsLlDvneCWQWwpnf2nWgE431VtiGJNWj6r
TS1BfF1gZ7oy1YgNf6RNX04QhS3fHELHoi3hGGW/13HPMkdopkBXzVnyjA+btK7AETlWcfyqUEhK
tHWYhY0dpdFSFKxVcSMMskm+M1VqZihwlVZvoaRTfELFqmZfyjC8D63ef4WR+Vx1ywsgxse6FPOj
NS+EN+jZuUVbButHF/kDftnlXvNIlaCt5+pUI8Q9ha5BcoFauTj1pg/33DLVETG2upDwszyzzV93
dHjEVM6R9YWA0b4hpJfz2R3DnezJ7BKAp/ZO3C/veTi8TK0/oVsQYusVXnQzYx26C9se3XMVW+c2
nu3U7oPPlQdllwXDRQGsSVvAe2gTSLZDydOynGXyyD5WYaJJosJ8YFR4Z2Ef/9ZYnZ6sAVIB9X15
LFBSkvtcJ18yBJWUO4bFmWR4u8m6uuZUHfv9kvjhVwBU6d0q2iu9anSbx9aJ7DtvKrItcq6vLCac
BlxkJJGsSggQjELULXanl5UbfzPgDoCuZekUs4Yg1XAufzsbutyyjNa5Ii7lqREQGuxaL4+IB0nH
0BaJQnGsb9BhNzdVNYofKXPgH6IRR00m4INlxvU95KVMaWMjHELB+kXLvpy4P7E2FGBH3+cS5yJz
/eC/SNrDDUylK+xSZ7+CSj7N41XfJCpWty5uJAzzfXtExDW+jUjEWOz26iFREd21hhZp2dHwoomK
A6OB4wS0zsLf1f6IIkq2g27cVxvR5DYOQvcEg9s7+mbw3jKRh/+NeNwO2iUdCAmC8+g6ffUaBEJ9
eEFMf+92uI9dlthSW/WFnDB1WJWNoQGX9M4CiRJKJQ5OI/8jfKXdgZFgiFczkrgxBi541qGMDozn
M+1FwnXI4CZgf/F74nmINzosNeJYShW0YR4ytP9xdF7LrRtbEP0iVGEQBsArA5hEUaKyXlCSjoQc
BmEQvt6LfvF11S0fyxQx2NO7e/VG57k4F0qnrzCBCszSDI54SoZwELLfu7IazyBdYfoOEgGALiKE
xAB1kXQfuwtkkwP0gxnjSzb6rHgmf8W4HDzwZpElXOvZux8d/2kgWXLOk0VJTuVuPFimUXzhx72S
H2k+7IEcTpAM2GTr6UA/U/Ra50FoIKJ9uFyHTnNXWrsaQwQBU9Ra8nPdni/QA2nh97Tj5SwKY/gj
BkhmlTtj4UzdA2fch1ct6VvuOuMGOC1SlAUDqqJiEUpzh7qOxvU6pZDrk4r0D9O/u7McxbkAYZC0
qt159jqiPelagJHSgDTKraiDYg86WD3QPUYStBy9w0I2KCxEfyBsZ+IaaYJsQ+s3l7a+c19mPCEf
/CpGGheMp4Zo3oeRc2XAPFHdUQxHS42DpwaI30CYqKLqed9YibN3QbFR7w2pkCVzhWwTj8tPKZIZ
63+vw0UoYlTj8CYME9c4bbKSbWwMGSEaB3RKLgK83sZ0fpJUg1OBa8RvslXReqay7znXCYWgi6u8
bygo4yW32UKuqnYhokAmDkUen6j1HXedu5HwnMTKbfoM2n9sN59LUz4mjQtWoJN3CtgoVpuShgz+
jJzMmDLXFLT2b1lS6Sd+J3LF+9rbCVLvCMyu/mc6ZvDujRghkwnavVJu6WyXGDN/DEUM7i+mmU21
xOLZnhUhDtci5GlV1J5ShH0VWY0LO4Mht2Dk9LIX7iDNzrfKaVMsBWw8jObNQcYAy4sGt4JTo8BK
XAwKOOalcE3WoV29fJgTPSBThCGfZaF1Yj3bb52RVkJhYbjwoK0fVBS8jy5Q/57b0zWN/fQP0RP/
RJNy/zfzOgu9VHobEgZkPZgJIzTXpv+2PERrJl76bVDmafBRHqi/2sZq1DGoEg4QBEXpF8IE0Szw
e5U6+gm+m1wG3P1QvtdtFKh9PJb/X0jJZHAneksHU78T82N2Z2FVHzmNk88iltapbfWvqXEnwEf7
TB1hn5RFNfZIMUAYAZ1bi97SED6q+J4VFlFQm535BrcWuf7CnEOz76t7sirgJ/KWRUqXkBetM1kp
otKs5sDrqa8+y5xz5uvoItwpwyJoJGtzcF9BwcavCDCsoHG8XQyjSD9GpIXHSbQkCUsY8QoW5Zna
gQutBfZDoT2xa+cpfbANod+sAjNun4v+hiW9oV6Nxj8pP2t3QQC0l0HQJu8FUuKeYAnJXznoNRpP
/Vw7Jm7YfFTbOoisNVwnHaK3yYeUZ4JpOaEGEcs26bnF6/7yCAgYNp/RvrKdiQiSa7FXCIMbq+ij
61L4oBpi2vHwKUZn7VEvzHWadiSMXvYXGTBiNdPUMSY6A6cV6cwTlBWoN7g0pldQanW8kQE3zpVr
smrrY9u5m+e0OZNeZJcvYmuzILrfG3Ej7qBMdqdp8tWRLIV681oukFJ4aosSPH+2cfIIJBInbew/
gMf9NB23wYeKWLcqLSI6MqmsawT2IuzduTvZVsPbh9dgKOVgH8RcXG/h4C1FVhDqc8tgd9KPuzng
Axm9YlDrZoy5mfluF6w0DrBLSpzyqPE3PHluL176vpVQ400Qh9uItGe/qiQX4JPMXLn3u8o8MLqL
/TS3ip4MrvcH7kwmY0dtfcjFjg45Sf+jWrj6BKwZNm0k9XbA0CGwKbft41yX/b5Kp+mNxH619/sK
qBsfrAdhkIXo06Sa5Ry0rNTNyUhObVDbz5nl89P6XRYgK/ELvgE1hovR5sY6N5LnKYV1SG0AYFAJ
L8lZjyYFEVrDmJ0IbGF79WOW+g5SJGhWJ/lSXVRvxBhF79rs78GHuY9WeuOYlV4UnexOJpeiHsoX
UmvYYAtgpsFA/ywr26H+rDJEGraN5k9uUa5S9fWwaT1VQISu6bkwhuhKpQcbRajH39RuO18QXXYj
F1dSPPA27oQo510Fp4SLIhbpCu1xsDfdTI3bMevYU92Q+5s0Su1kw/6I6kasmhgYjXrGhh1ZTsoW
uly2ZtHHu2hCCOWbk62rTNgzvkveKpFiLrAXWf8kie537tR7r/2k0x/swfgrQHptXILkf3MlsAFw
ZrSrnrrgXerZb/1IuHUVzO44bkibF1dkkhxeuGsaTxZJlI+h0hqHhGtEoazd6D4dZYLPm2vClnLj
16RXPZUZ0nnA3wR5jBM8Z+KbKloCHLIYGRUbxHLY0LxHFCk8cyXFC2f38QZ3oh+2pWvs4lKIvyAb
wXzcgOs0ASTM5pH77FDvTgjIUk/Yl1vogtEM0IJG7rScetqA6ehhbVgMTK5jeyUsszwCUzO43c8e
yl5R6EMKeYiJbvbocmj8Dc2CEQ7OePhy7dIMa7uprnUqg5Q3iJlsYiFY/MY+dQd1VDMetGkClTmQ
B2qug3uV9e1Xz6vobiw874UI1rCZ456lABdvl4Ynmy+Capc8WCEm1+sI9forb2iPZxU13QnE5H1K
vuSaJXQkbmzbrD4y1qo/pCqTkAJM1my52T90DRgGK0/Sn8aycUEZw608K3JO2PWy+yWYKK2cDee1
wvu6qftyCONAeDf7X+O/YehoX1hNRgfbLqPXWQ33db30xz4D4l9RevMdc3HekvTg2Jg7a5UAzbiB
UgSoHZ8WaJEb/RFrZPfrdXoI+eeiZ8M3uQ4rl9q5Abb+EcayG1rc9Ul3efOdjMR0qGLe22PJ2gYJ
0urvU+aihvLYG41Ll//GuRruKwh+Z9clPYbZE6q6ORExLMrsh40/p3uaGDeOrlZfw0SJLILecQKW
tQL5HP+iZOUXrgHNxzxpmmmUFtXLoq1XwnSoFx3dg+umZ9gOGm+4BNCO81syvEIcctw3beCzI5Tv
jVQtuPLYLmibOuI9Ww1lfLUare4z1WsA9ZMqV/SvjY8gFHXII2pSvGD4R5T1oN95KE2YGf7Psylr
6a6TH+tjD3KkO9KSOOzplynPLRzQlRy5Zq0A4/ZQyIrK4NxN44/cHShEJogmV0U8FWE6xtwwkYRf
3a6tCNBm7GmhtF5z0J07Ksd8yFAm/aOEQibMp3CPNHELMiMrC/Tc/90TJDlsTQ8u1lbyZEwOXMrx
D5VJFO1xGQbTlb6TQd5hIco3tEpET1A2BJM+xKQaDP+tl6xdF0Clw1baLbUQ/q2Qxc/ogxZW9w8I
Z3qhJ8tNP/Xs83WbuCfw/L90VsqP1Nr9O+uQfFPwYRVrZ/HlNnN5LcbIzG8+YFMKQqe4Xo2GZNTt
sXUjK41Og6Yg7P0kq2Y3BaL7Tnip/7878T/xCDoUqAOP5AgZtgshl/KwGKpNUWsDllbsZ6h/ZL5p
8m3LvvExImn0E7WwUHMVSZh4pfMXu0OLIIMkfsepExgrlyeHxEqnDh4Zexm2k/cJthTSfD3blA2B
lNnb1OvxjUoY29g1EI5rZtNYQKtCmpTAkH+BpzTinDWEJ9YAgNrTQlfO09iDhSBvlpyCdFK/Sdt2
1yiociK5qv1IOZWOpGn1Jqao9Yn6j+wQEOq9Y4Xa7wzJPJSWLkbM2TGqrW/16b4w27bcBk7TXoUh
l1ejjOVpzg3Xx5iHcxBzQ4k7DylF8ivpzBBOfLLpJzc92laJv2ya+iuuUPMQoES/5yqztoTpcpTt
qnPvi8zoMXYymcmHxjbUe8qikkMLCaWJnJk4ydKk+wnr5UcXx/O3tIrlQfl9fpmbxeVMoNfCV6a4
iE7SE63L6s2hTnXTR84/+FYdvRQgTbuyM76MkfKbydbp3oMldjPtVx/dZKHf3zoqojKRSFdu8p1j
/GATUFknSaHjatR2ShafxBm8jtgDaQa+4iFKcEytwEbKQ6ylDc6nyh5vAK6VTqiVkiPf7Ew04DWI
WXXMmlbhP5Cf7p+JK7fnijsefZ552IzYeAd7DxbG3i14HRCNnPlMA6X+WrrMgB2xoPZngSZygd+0
qjpGKUTGmKD55FcHk5cZef8gSuzz0GCJMhH/sXEW8lVzawpW4NTeCEWQpjZIm3xEUaPvySuPj0sS
94eKV1tFGpbSEEeSKrdhaeDwBevA0mX0t/QzLOFQymKXBtH4AkSlP1F6XV7FrX8EFIeD5ZXlLptE
QFJoap0IroaLuwNuM9bEjJTA1S1JK1Mxw82buLXO+pDKU/eTQWqcwmro6QrEjyxOEr+3CC2DdTt8
A0bplkXebmigJPPOdt6RajMC0KkeQYL6M6UTjuXfzePkAdKYUhf1vUuHHwAawsIaJhM+d7x427ZO
cfEEk6QA45YhCR1cUm/VjXb/iOAs5BY8nHXEb8YOCBm6dKn9c10z2KaMSM/sGlGe+tJj+5dmlLV9
E1ocH1HAYxEm9aia9Yj7ZDrZSYenl8q6OHvAeWPRoMT95seWwrTXZcEi5Yznv6sBDyfZB0oknifK
SJNlRdwHQ7PIJ7dclw0fBoKbLB502hK5mLPSJrSWj/AQEcax4PMc40umYgifcsDlsF8m46yLG14G
lywGs5Y3Gz1MXv6UB06PmiXSkt1MrrOETp4EH0MZtPHjiBvpCkMJg0SSG0Sh4bNsIQcy9Hu2Xe0b
rB1MKEXld/jzRMt6LwCTdCgNceNnesHyS3CB3JC/9OOx1YtYjrAsm2dAzADhWpbVwBPq2ySWeSLy
H4C8svklRcXb0klgDQEpyw1+2+5IfjLgdoX2VZFlPFkEXXkY0r6kwsiP+2KvgYKBv5+AgpEAbcC+
QWg3d6PsCKhkVf4+YlJlLCQ0J2+eZDrhdN0EpyVt+a2kprUA6YP7u4bEZyGdsb3HQcsV2CsDdp7a
SSB9KAO2xXaaffM37wyqUMhKmacUJAB3zboBTsl/JEmbLp0FfLzSdY/jOHjePUmdhue+ERQpm4Zn
nGahy2hrSVGVmxY0SnMqReDtqWQz1WHMCyh43pSKrxvdlOlXt/Wf7Y5eWEqqMFYZ+4VnVq/dQhUN
1IRQUaE2nlJhOn+mHri6FInfnIFAOBc6Wry3mMOcKyw66HMXcUnaCqzH1PoCK9u5ZQ3MJuDtCrnT
+AB2ah7g02qEVqus/RDTpfC3XslCdYPshSODnqPdqIrxyUJv/TH6/IWaYPAtcYCWSpadRIMDOUXP
X6CFj5hu8WRHuTVjq1XTE6QV/8SVhsEj5mr+hnmeAgfqUVHVwMxHud4GwDhXhWW/cXNEYNClsWPS
Dl7Tdvqb7SwN6U7hsicHtHWnDPYKmz2jBDEH1O8+ecR3QfUqDoTk1x7wdfAwAK6W3zPH9RtQp6NL
jHQ1UbVd2+MDjQ7ryiUhDhzugZDk1b/FFQOGSHK3b7Jz8S5OY0unOVzcbYnPaiMGSWwP5iF1i7EV
4qAi5CqbbG91XYElxB92FqWIYCmluifT4j00PRL8OqKVC3TBPIbkTN4xOI5ndGvzlMWNdzBdX7w7
fR8d4eTRcOUbQf2xNCo45/rmlYqc52LA2D6YQfpv5mK/M8lYk6sFNVJjsCkCFtKOXlm5f+dP1nQW
EAfXRW1KyKEk2PA0JM+KhZm7cnr8oTAQr8jL4hVB0D+j19U/cST0g1/fhpToDHYIgCUODv/kFaK5
MAH47W2UWvb9zamfM5VOlvAfE+ivYKLgJpTCw7rSNiWx+sWBVlEAuwIS/Vb67V/AXj0EbBN9zmCU
fiO6uLkZa+fBBWoY5lEzrWzf2LMNQ/YufV7YJuGcu0EKImey48WTVvVLbLiPAyPmQcBWCVt6Iu+B
OuSsUzmi2HPt45xUSRdERlhZSbPKEKzbzQRU/lxptzxxmUWD86/sCFO8FUqeoARHhGETM2EuHJ/E
UszOym/hFxcjRaYVJ84WRZmdA069HQYTrovsrtA7BhyJs/vRkopY9YP96rNb2rLWKVfE1y9eE0T3
xmSdM0Jzq4HMdQgoiY+qK/rNvHg6nKeg2aAEV9vFgCM6uF3zDcKvD7Gz9mHnOG/JTBySUvY1czxg
SfDFTLAsFgLT8+/wlsqjq7Eft4IKrTbCb6dbUs+WDp6LGGYcNcIQYeT3QvwRqKOu7JOHkfpQJYl8
YyV+cheM4qJNUxqSXTTVQXzMs/5nqfzcwUDolLZsJFRTneyozHa2Jw+4VZ2N9N0aTSdK9liTi23c
JqiItTuHdd9aD0j+/slN5xNQPbTmaHwGqOMwCy1bnTjzCZ/lZyIGj9hNCxwbt3KI5+kLCCQLtpg+
SWyc4CIo+brZC2OCoYsVjw+DiZZSUPnOKWEeaePA1TM13qadHEHGzp4dtfKSSn0IPMfhqGrowGrE
NXyiptOTa+3xbuDJAMoqxGrysfCy4HF3MJGsR3XzNjC+Ms7OhbPtNOCJ8cbJ43jCRd3W8l7h/cSP
LpKNSR8usho95UyrG0EKGje81e8Ji2FNG4VeJbr4LW2+Pr2/GNeWKfDom223B+Yyrls/re8iu38J
2D0+xa2N1JRhcdT0jnaRvWs8e/oWpst1wvHvPBQw7mAgg0BctCHMNaBahPX2UI/y+w5qzK7pjW8N
vHhFrVaPSZishS9lR1MGR9HeS1vvm3pBXCJ5MdZU0RN7NTX7pyIQ+h4D2ZnAMj3jrskWx5+rems7
c3QoPIPbLpNzekyqAXkDQMBu9EzBCoMQQ0kJAOTITNFfS1OBQ86W6uxMUHdoyA9S3X2PMa1w4Wl4
YuAyjh1zBdurJ0Aq0nsFcSgELKU2KmjSl0QY38Dah/HopwboTNLRf9iNTXAycKt3eP5rfNMpJd9G
Nbnh0lJei3A6Tgfmat6DtT2coNkY+8wbmge6WLIPLvT4o1Ll8Fmit6XNXD9QBeHdWbYOg/nHqVMH
jaglH3sDjAGiWMge1sQUpbTkQQfoFpk55A9+YburwLeMK68bjCvjl8J4k+0mBMIPx+7lPz34eGdE
PM9rncWddWD9y7U+/Rg6J7pI3kondMUQM4F/JuVw59oeXatZ5cTDhp3BW6Ux4vOGBU/Vc01I6fwp
pwIbdj0QIeW7z5LsX9p5OMoDlW/4m+BoJkszn8RSxW+pQW+1H1neGoHOpxdIfs32/KtGrR9VQo25
A4wEyaD4Nv0I30ey3Pk0GFxUg9fLjMs7VaqWraiVY17OzW1JXc96wflRrFzXb8J5HPwX1sKkOYqB
K+VAg8kus1reSsoL7vzbkn1IUR9pVwLKEcemODVTywuwcctn9it0zvJYT45Zw+1I8heuVxxIbNyI
snH8OzVyQOayYwI7Kkvvwg7/Et/GRvBwxTlfBnW0q94KMeXXT1RzRxRdU8u0sUzK22VMwLJkXPvE
T0Vb+dC/tAamuLLyJd1+NbykxmOWMtkyq+BGG2H7fJ2EPprD9OarOAx6LFYV4Zplsie461XDFtoq
/8X23DR0exgQVzxGQlTsc59m3mu+UNwyzdnFdCWvLNW6x2qMwqLNvzujAHED5T8AJShnfpmkzAg2
xf86YxlOJHrgLo2c13Bd9L0TBDYyfdru5qS//QxdfJFWcnv5Sdu9M/y428Ui7Z55lc5bc6wBgThl
X7x7UsofcxLZD/4yiCpJWm/pqKv/Ii96SFPCMNth6N87e7lomSEuTGyx1j3FAMkiu6u0mt3Qwy3x
2u8YL/KaVVVGYGoy96Nb6TuWY7cC6RvQJWddMyZ662JlXPMK+WaCO4IknQ71wkHjEMs+WO1MZmTq
43TVtZSwDbopt0iw1c4dTJ8c2XDbdzQvbIGeZJtHJELi7pSbVf7SLexhBk9T4IlKqtkc1vlLbXOu
ekZM1BXy737wgx049l+07gWUdbctYI6d0hx/ZQrc+8Bj4pxrI9lNM+mv0a6ibNMhgm/ayoJonQ6j
wRqYvYbbvLR4cVbszcGqCIbeySyBdLr09uTOrUu9WNx7EnajybUZKnTUfQSN3oPhKNmulDWomeAh
z4hjeREODMI89HJ5c3qgOS87MX7FuwnTxJ2u3rHyYMMeng2qyiR0kYbUERYFVPQFtsku9mqfwbvq
NE1tEEYNiHu7YcRuWI353uyUCJXnlI+avOC2Tm9aYVbSANUVDMOlvMROthcE+IiWTt0X/n21sx1j
Dmn7Y/i2PFh9w9Cc9ZJcfeg0jCQQnUt4zs1NBreEW3+TUU5/urx74gEStHYW03PlYHhny+r+cE2n
ocEmVn3Nm6I9W2QRaRlFOrb84bN1XcIuKy3SazJauKhlEN/UTYaoHOAmdG2EGpk2d0GvL3gIHxuB
6XmmtXAFs+Q70FV9AkNTb/s5YVrUt9bxnMXxqTUadehlGmymmASiVzG3pfH3XLa8HJ3JCTFqPCei
ujRNy6sUaXQCwhF7+5Fx6DqwzSQnNOFCZg9VjKm/67RnPBF3vIm37KktDLq3Z1+82jc8XRYw5mDR
LPaGmzwurHdw4uT1JsY7/WhE/UORQ9llqDC3aDXmtvFV9s/ER8Axw4Pbu0G+mxCwtpwgLcQmLEpb
ai5dGuiN4TEdBk3ND6mNFabfLMZJdCvtS2X63rhkVqjwupV6q1M8s8oEAxBqfs6mcbyQQAk3vRgM
Lxdg4NubNnWqfZslEJwiGDPS/4u65M7BSw35lP1M7n9xHZCHBfrIzhpt9+xxtO+MjATwxPeiing5
QjARWzy7XGkRS/sxbCJ/fPbduN6krp89031wVGxzzran7F9yNazqhix6t4nq3lB7MOCawd+yU3uN
fXMgZculyCd7M0+4deoFRT0Y55H1F27gjXkbOjZGxNRKMJ8q7TiIjyCI7wPDGVHZYcHkNlUJx4Vc
9LmAn3/0FtCJfHMb7zMove7aGvZ9A82AFRfS/AHHP/7EJOjTU+JD5LcYOFZ42rPLkrM3GQZaBTKe
jpeoLdP11IjufWFFh/xBATdUmvSYDnEsD6WLS7VGD2GWRxMDHw2oD3YP102rSOwdyapiw7NW7wAd
tCRa4Po5VM2BZ/YwKzN30pgEhJQPZZqMCww7Phm3MN6ZQoHhEx1bY5O8v1Ej2cRa5bHBE0m6ZObV
eLK8qXxyprh/0cpV93Uem2GXLOOzoA0A/Q656NhJdAq3nE+FplCntkpmQ/qB/4BYB4yT4y1T5VHs
tMEWCACrjNOhCOlZau5V09nh0ImvPKiOrt+PP5o73IkAoODsJfwyse2yu7+ED7rY5aUj8RUqBRcg
zZao39HuMLJdjaIH7NvDKdaxzK4FYo0Tji5q0EGKjmO/4cpMwBMVYpU0XSdYzdTeqyI9sXWoi37w
UgRpY+lxemN4rBzeAXn36Hn+jxjSBK2qtXcFPK3tJGc8ybkVuHCZ5bR1uHqFC4PErvZ5bsrBg6A0
ESKK6f7Bv65u+zpzAoZD6hbDupMv/3Sfqq+59P7NVSd3hW7zLfvvJMdHWPIso7btF9Axj5lbGp9+
U0dUSN3y69iHiZj6Fn280I4VF9NiWAGX/Qe7l3ylxdvmRldb5zRw7rg49WvVUybDDw8NI7nd67nL
18eujhuy9QTLnZiONizUvbVeguzgVilmOdVqLLGzuuPIhEWAWxwrtjnMb91g1QCGSFFxWFJzWTwP
NqvKozeOGbaNtuJrCt0Ks2KfsBNEYKAfJuUTCTHsSG8HOaA7FBUWobXEQLbDuday1kzL9pVWGKK9
MGUc91hCPqjHew97FjtfY9DJbR7DOKGJvNYpRjxzuFuwLwNekZ67Xcrog2l7uTrkqM0VIXVrj0Sl
DwN4hWdCyx5wEUyBr8rTcPqxIpZXU4/jLk8CLJc9/7hpdvEf/MlhG1CFeSQS/0lyo9ovGNhvZjoa
YctbL7sxQxMNIaioamt7tXNleu9P+QR5DPMVAl6gRXyJZCu3acD3Eqs7Bo1mRKu1snd6Yrpjolng
c8FtwZZ6rMMI2Q9HE94oy3R0SBb/rBfYlCfYEKnjoy2DFfY3GTKysnbiWytQU9Rl0d3ok2JBXEMx
WaE55DsWD3a2LQTGDcz8iXixcv2azRUy5DzDuCH2b2Pac9Vfl5RgPoGUorpb29GbLzk9u6shwWbE
87OZqsG/x2sjzy1OXSDGQBqVw+J3dulU4n3wL7UHEUblnLABG19jywblCmcOkgx3uINalgELSJNH
qHLaG4900y+rdNHFjfYjxGkwE+/cMQjviYbYdPNAJgVXT5WOAgCGeW08TiIlp8UyaFtQzL7Y9YKK
sDcVW4AqSJJ97yvS1imEb6fogk2LDoPNlJP3k+kKM3vUOy9RYr3xqd4UcLy5q9jI7pbIW94qB35h
3Y1Y2lqLOs0lrR5Ebuqtr2f81Jm60kPK0j4C63xrvBB/MfoHLMDbOgd9TxCMh0TBv+S2YEA0500F
1BMmi8fpy7dnbjd+i4WnMWsmpYy+MhrfAtr5VHWihWSglDLyWSx1+Ta7TaIRtEKqMSYfpQWb/YZk
7Kq2M6bIYKQ1ClL4pcm8v3nxf3uC/ARqIJP0Bp1XOJQK3Ja9gwl0oZ5927uexd3JxfsJnxAWZ5rV
oeVXN+fMUvEHLu4LGTRq3KUn0w9eJI+EPOlXEITYgZUz8FPqtbDHoH06us4wQUgszP10z/tXPU4k
M+cDkXObKBX/M+MxmDk10AB7KmOch8wSxx7n6x5RtdxnWU9FiEVJHxu8YMN+oGbNKbDqWnF2mrBn
XP1g2iRwhXeeabP+LszvJTZ2WrW0WBZQFtVYoG8lVvA4j/QqeBOlI8XcHPyGLipMYMZ7TJkvyMfW
jHia5AI5UInPqhuSJqRdFGzICCm0km6/Ywhtj+WC1YtqzObit7O1b9PxRnGgLC6wNDECO2DHk2Un
tlPBQxYY19G26o0DBRd/rIGGW4zWRAGQwubejh34mJ5GTf+GW50/G3rXQO5TYH/qS2grt0iE/1nb
2p23UzYv5cmEef7kIdXWR8wC6BW67Q66rEdgpq0f3euex/bCQrcutlOdQ3pI5nIYQ1cuxGI37P2q
jthNaZ2m9nZ4K62epny6ZpbpbiylvwkVTc161rgt0YeY/JqFHkig54Ri2xjmDh6pGCObC3pgM3Ez
3JdpwC9wMt1/Ux80xwidDlsj0l/rFy+GQfIwntHRTexgCej0VUvgPSaSO7HRnqYYbbLA3JObOXYL
s4BNFBEHRq1pRXHyF/pd3bkY73KngPomvFiti8Yvedtmo2mtMStQxj2P1ivHev3LFLC8NVwup227
eNMTWqt+chbo4xkx7L1AkTwWhvl6I2RvqZfotrFpBc/Yn3uiPsmIOdzuO1aUZnOUpvIPDBMgL/LJ
22I3R7CzKGl5gKgwF2SSVUYeOo7uXN5K+cWwtRhP7IDnI2QViXXLb/o9NosxYNWBgSnjnrr39Bid
hVigSvde/j6XhfxqKBO6Okthv9LsylZAldpfWaCheYo01UFrllUxGZGIHuwSSSAAcABssnHal4w/
+E0VdRMO2tmiVtCWuBDUDfkRLcYy7RKC5hSPlqP0ovSaAmM7jz4QMzQxSFogIrMpTOeJwEo5uvl6
9nT3z6/ZyneeQn7ipAp9ySW75rtrlOmcbMFNAH5X5NH2IOwU30GuePTW4mimVjZLN8CjsEKn/rwx
iYns0zLw7usl/4AuHm8X4sRE4zx1TGR7X3bLcw2qytKsjIAyUU9jLO1vH6MeBl6NF1uO0L6l47Ff
LAtjJWWpQEIk7nD7dz1HVVr8lFhBtoEaFD6sNFgIsRp5OLSRszfhO+PZLOq3RWY7Jy0fZJL+5ZJD
gAA+aew+I5zAGoL3VzOqWy2G61ERnhrZOk5gJmUD2N0YHui26hDQCPh15avuZc6uDPw2OiwHbIuX
KTS49h9MbefnRZO271CfUW5YFDVRsO+wkO1zbgkeCbf5aaDt/YHa5JovzYwKPCgdpkHvnpBvuDp7
5bCrSTPfxQCGflOYAsCEgT4hJwdcPwqrvnjzHOzZSls4sAihL5Pyws7zfz0Kv0+UADFyQFjfceRA
aHUzPgQe49CbmBFwtC6kwGT93rBJ8KkhXaif6bW7dttB7GvfehHBVNRkWgr1MWHPIb8LSSoJi9Sz
HnGWP1LiYB+7Gy4hsvx7vzHcezyCbDNZLNNTK3Kg9Un0mLCl3FBsaXkbnPQ9TSCDHWxhQc4vaujF
dywxAVs++aghq8WlGQTzjYLqbO6roJUbt63LSxlk08Ym2XQFaOgG4cz/Xa0629ZwsjE5nVhyNq+2
66k21DoZn3JdWPdLFvF1tdNsTzKyODILsiGRFgFx4JW3vTrDLasj+p1HA0+CVEWvr6PnNl99Gzsf
zDH9MY9nY9dokZ2CpO8leofh7IBsiR9E/OTXnAWGd0TyYu6qszcV59HRl5pFElH6gMj4WKTFdamG
PKTP49a1QuhpHYzShsVrUF5NWdWh5MbLX5wK7DRN0mwVKOao1W+aggOyWo51hFheeMTl2RJWyDmr
paqAxI7i2qqJP4Rnlvb24l1knQpHbivZ2jTpuncdLwrHqaJGjAYP2BwBzYZsPg+JggWKelUvMywj
FtL7ahJxRKSjt42DwWlOBqxW47WzlDGhwYjoTqnKGvZZz+/iaQFcBJYzl9yMHYDTFPZQmqlhbWzo
HsWhEnls3B1oMjsXeOROdBG23cXlXFAj/DKXUjJUcU0ylNZgKX4StpYXAAmUfTd8FH+JtxSHoRg9
g90Ox11l0g+yHUnCXXxcZCdoVUHIN7B4mEv3nyb1t40ELOTEBWNIqqBdjTxt2Uh4epaaRnXwE8Vv
4BImIzPCGr5HQ/rLmhhBvBfFuOtcY2+5ZUF8r3q0uVvghCfSgKBDYUPcJHheQIWxEhAsQYQ0rJ3d
KD6U/yg7jx3JkSyL/kqj10MMjWZGMZiZhWv30B4yc0OkpCaNWnz9HO/ZVEYWItFAoarRJehOJ83s
vXfvuTinHkGt49klM4juqJlAUTHY3CHZA6QxlSi83cGdbhb8uvSCah3SwKXlhyiRjqn0A0hZpVsd
oorxAbppGSxPumtjd9s0Xvt5MHaRk9VQzMkmnBDBrnHE8dIhjuiHF2BKiG1U1dvXHinapyDNrOCR
NDZ364kaHGsJPmVLXrTzU2AGfnBVFA6rCenSZkBY8Ba3MPdWWazkTR3OHclriL53aZAs4R6Fe9nQ
AyqGS+YgU/ps6uifTE7bJY8UgJPcgsWknV3WfrFprSl907GT7SRVhPuZenzsj9ZgxnSn7JYoUnha
KNRcVu0rZ07qh6oBTwX9OPQ+w7/3ivuYBqZ6bLVirgTkoYofBjaDahuEgSnvgG1ryj5ypHtzGjB/
TrtBp5a+NNHi6zYhytGMSSofmWtibZF25LcrSChkEK6pQ6JdEmJYpk1DkDSNMYeAaLPk1/hEJWHW
peVzxp/0PIw0Mwj4ZVJFA+NYKC+j44EqEnlvNUDRSshk9o0asGTn1GArzyxTczW7jsgfJ9At1r5L
vNEOV2KoK/ohqLTIyVq+NAXpdFcKeNEXLKrOLi91tNyhu0ybbRO20fzMUQ0DP332pPzmq1Y/cOgr
vH2u/BBrY08DqS10e2vldiZIes9G9w1fc2XupBF62TMOQN2yWgS9wfUcw1oxK5pNPeTDDPRnaIWY
wRJHseNVpICZtTWpfOL162hVU27ZnL0Q7Aakm1fyiFVRf1EqJdYcGZvesEWQ+xqmor9NGCTm1xG4
WpQ0CMOOS9oU6lZU4HhvyEoozxR/mT5QAI0su9mEbzgUYEZXccxnX2U+3CrIMT3sx5HtYqadwG4Z
BEXO26ocYgZ6rzJiw6qTvHE8lEQq2qZ4npusr18B3HkpvyDyeLAEw74JUwbvNeGz4YkMMVsci7iL
pmsG7bMm75dyaw1cP36tiqbyNmPYY2EZuPHXRaLVeEJzVraQ5KR/QALWOi/Ye8k0VUSH7l3Oxt9S
EjpeGIbU+lsyqeR61B0nVM0MdQu8JTvBsOnu8lGUB/tiJqls0qhWlqHFTkPDvUj7geS80FHLCKIs
vSj8XHFiHR9c1MesYaRLy8JSRLlUbXkpd4seD5Pbhsn4c8LwXG1KHXv1DgHO1H3NrSGIvqaknI8n
2xmd7DrvvP44uHRMSRJq8osXfWzQJFtReDIojuwz0uzpjCERGGDTDuRju8UC1J4gnJjq5xbxkoP8
LWG5mGSC/GvRqk+uSzxw6a1dOOQ3RrOTniSScQOdJlZMyaiVh5wGIhkOh9JOEfqKOspQycjoHA0B
yQQ6b/Db90VOSmSXztcWIu6OgbNOXq2lpNOuStKR72oZWghgJRAtl7Rv7yadFv+179EOr6yJ0PiQ
FvxLbYzelFNon/3KlEeduN2XyAlcD76JowXiSnxhV8ECZTZJ4NtCvZuHsifRlY4H/eK0SvY0xYjn
G4fIjveOxODAwo7dgBWHZJeuCdFso2euPks36iUnhXTA9Dcxqz+ayB6/ERDVvy0ZHc0Yy1veT1vI
4fRDmwjuzUV2IUJzDNvaQdKVtwuKcLu2q1MKlgPAahb1NNsIeikmxi4wpUEGYZWXi7N8Fb3uxhfS
J6J2l05VepF5xAkZHvWU+Om+GW1101CKL2cpkMFlEI68coXvRuP7J5eHaKPB1PfxTBYDOjJC+1ai
t0j+KUuaQNuBWS09WHr73VVrdb2ioRl5/q0NlT8ELJE4nyqKGUiL8OzEPiZZ61TT057QmDrWM1A1
WASEdfQ+vNcLTzleN4JxNWVc6wCRPfkZIv2aFlJKoHaeRsgK7LC6hFuLEg6ehBmMTIGte+qa+imr
4Svoi8D3xfSNDH4OmIP7O/ymFTx5PWB2sRhuIoW5FXNr086sbC/XJ58s110VoppcNz30qutk7J2B
TAVZxkfjc0I49Mz5tygWu2fZJIDRTFRRvF6ENkdPQWxAsQvghyAr7xvH/3ZL9huiogi45n3gMLq8
MgLp3rlzLwrDbq4cuKQNo020fSQB3fYi9/FcJzjAScsiaooMgalwZIX7bghQL+dlfRzERRhoX5Q0
u9QE8U8SMoR/S7vSLW6RWypUoIHwa8zAgs47rchUe5i50pGtx4vtTuwkM0/vTgZRzGSFccVGLrBW
NxxSs/l66thg7+2qoeuF0Ki+8oqxesHfMXFUKq32NbedepslhRFvnNuKY8LphMmzjlygL4i122eD
tTxm8CLdjd0wkdw7UQiFy439Y1o04XcPVD899N5cgckOT4Q2j9deIgpIOXwCRaJxKxvknR22j5T5
HqRQjZygpRBj2MVfgOLJOIcX4A3I4ykd4x1i+nbaqFgDBkRDpZCPScUAFrdivI0ERuGrsgjiS+JF
1y/+lascGFxjj3el41nA/FbpPt+30AcYEpWe/eyXF3AzECxai86SFNuMKWWxDuoZXD6OS+q4nFVl
nQ61l5NW18h1zNn5Jem94I6vyVwP5W5/kZnO8Z3HcMtZOb3s4j0H7xYRMaEb+q5Bp3u0fAazGM0n
NIcgT9G6RbW2GVnI+UUK5b448SAesj5jbD5eEglu/EY23Y1N1kl509GCCb8VTPhYORyP9RQeHcFW
B0pMOo70mkhpirwkt5JNgI0yytkmeH4P1phIthxEKU/RVHjXnteNVroivMbKb2abmgc6VQwYfmLd
N6u2sLw3TqbCerBtxqRvNkTRPVKn/KXHUDd+Q5QL+Yz9XMZvXsfxZI+O3YznMp1j4l8mDy2PO5t5
0xjCQEi99RQeHa96kIBqZ5zV1K4blwQdfrYKe8XVUqQD+q8Ls/W1t5p0S1FszjwT4XCNU895InuE
BHKbouGYMF31mGnr6A3bVDdvUMgFvFr85OFVCEcSJ6ept2BAeoKRRstby3YqFVMmR8furR4okE5g
GAu9rMCpzOih6ii5ACQk3v9nGhsRcm1JP34OAwywdlx8d4XPf9ZBBLllnjVKNF8coQ/h7ARH0Pcd
I35ek60993V0JSfq6XWGzr64S2sX9gOtLM6++Vi74A47hzGeY2dwPirPbS0UXlp7eOp8Bw+u16LJ
hX4ZuFtyHNzpcwCe9NYS/HrOhs7x+NKXnSXLDclX7RusbDLDa8NBROKpaK+irvZONAjidI0S4tIs
cBUPnEpVgyNRwJz0V8JXTnLUyhXBsUwTL1s7FjvGih4scsTYc8ct9q7lmhbw8ha1wm72/Vy7tF6a
mTCgfiHKCm/auEa8p65LgHlw/nRcppuM3NAFA2/YWi+oPcOj7zUeiyHYKnmunLKeHhL8nlW6zqET
4RPL6sjXO9EJ0zwU8TwyuoCEiolAI0HlIagHMCRyONKPHa4RZDlEJs+wRSytrz34L8EGqbKGUJFW
rfhcg5Z3N33DqXmdwiaZkauIJMhBUHnleBLBZUZVxY429aaCLhJQRnujnvtNOvJMMv0idzonhZvX
gfprhykw2kRTr7+muO5vfJ7SA8HcXkew31JNZ2XZ9IPrMQSE3uFAASicpwp7fUND3pXB1Gz0DFcu
b2o0taiqx68MieL4m2/IG77BJZ1jPHVIB9w5NDJDVJhpm3UPseoZpsvOL/M97B+hz/TIodePniz3
cR1a9ATqsMAaR4SdGTDLH1wbd+k2rdLqCgFBvh1q2ztEE7LTTVHRf+onDXPKK2PvwpyMuM1Lc0MQ
MWfpSI9tu0VYJ3e00kc0V0wCa7g4aV88dZOfZdeZ7Y8VAvfF/h7EtfhOowaib2XJQPCvAx/8XPPC
6M3SALKJpg5c+CpxC0bLXa6ecXKqDZaJHpxYaV3ZGJ451NEbrKyNyX1RwoTLc0ggIcgFdDxOGX5Z
pnbcDlA6egWOLFogd3al5ZzqSNkXnyLz7R472rObW8b9Yrdxc4MgfAG6ZKo98gTSTxgjpRLdz9zv
oIxNDPurnr4NtEAVcz9Sp9+CGGyoakzb7XSNRJ2upT+eOcGl1TPsNlQH7LKDh3ew41Rj9MwuUA++
669LhXZzriZ05RD/o3VFeiYaZmPN2QPB0Yu/H3qOase2U6E++FUkzFN+cRbRegch82Ua5gkmYAlp
Kr0op405LSDKsIN7ttNTEyxR8oAqvFEPALRG/GBq8CnGg9iCVUOgtRnHE1zFuCGdr+TY8wQ7jjpq
47gXEGYVWHqr3aRn1rqwO7aUNSaN7/2OEMJVP6AlzJBYZxW+OZsRFFEhRFK2W+ON3Q+VX+bgKe2Z
U+P5cG4oSYm9crr6uUqiYJ9oIetd5IjYR8il1VMxtcFj12fdk2iC+McEVMH+rIEzXFDvvviO7HBE
ZZ7p4Z5DewySJJ4QJGS6HtnIY/A+Df+VNqhonFpdFD9Z/Wx9okk0n4MoVSFBEz58W7B9kL+uQ3hy
DyHF+o/aDmgWsRa4T+CwSUPKs7Gf73LA6Dcm6PjyQBMkiatqKKKtMrVyyEKtyX/q3bhqtoXAGLpW
Ip+vrJTxIimkYnia4ib+EqDAEjs07nFx7xsbQ0kY4Mra0jtmVbMnzhER6uMn8JSWPs3K7yfOPTlg
brhWuipBfWcEpDD5YFZn90Fwg9fFGIJda0KDCpdW2VWBBDcnWpWYTVwnsRLbntyOK8cwgAbgRsY2
szz2vS1ywHC6xxQUvOEEyZ8ZSY/DtmF6ffQKF8Y/QKDz4jB6OVGSusUpYvL5Nbab4cW3B/8GR4M1
08LwZ7KwHSChQSTG7jOplvVorpaanlCFiIq96jYZmPyRFmyZ4RMhNwhUEPEsjMzADIZYLgMb8RiY
24UGGcs6hHMfQYyqrPpqIj23WjOYZxQU9+3IXJCgKuJ8te820IbR5023gwiGu6HuvFsnqYpHF5Zh
eGdNGfm0TjhMpCYbrwvEphSm5dwXmqDaOlAvY1D7dXJIeqNfYkVW3ZEhvdc+tZxeMJ3nTiw2ARky
HqW0gZ67wgc5gpixQPULogUPYaOSrzoW9bNWDYCbdLC/5WkenJDB1D+7xO6u08RXVyaPonzvBAMB
SQHmCNp1Y5F8L+b2gm2VSzQQuGO5t17IcOu2jcM4oDbkSHw1a7txrtE8t/VBDnxjFFuQjYK4xKRV
TX5SQ0N2XPlZDZ11xGTfji940gKbtjsFKRD3Btfxj8pn878rVEGvl6nEUgXftWpVepOPfUqHyQHv
RZAAWwpCu1BO7C+CvX9TEh8sVgHgscMwLMlwQ9mBmhp/PCXClKYgDAkyNQvBwQsnzaPrpmhix9kE
5JzPQ3RuMJr1234WGSjxJZbyDrGL1SNJ5ch/mojM4BpzilkmlP54O7A9PDjeMt8RH+yae/KG8k9l
GdFSHYPIhfiQmAQD2uW3A1CLUqnEybxpsb9YZ+UAvCgPIiI4BLT73ATmwVIBGGQr1YDzVgNrjlNd
YoFT8PM6DkB6eKGuUKV6I1XCisHpaEHvMHqC7cXnPYWQTolv0KYvhleLiWAs17oz2MNoRyVTdKDX
DC7akctl8qsIOb22a1YfJIw05GgjzfFLBFTO4C6vlmbDXB0POK2UyXtWRKJBBEc6kl6roPW6BF4g
0BmzYssKmmvNyOnVDSdQHh2MiJxOSRVR5BczMakpTAewEZOq8DgDgKey1DojLaTDjilei6LpwLbM
QxzZN5SRHdK9HLcmQ3RZqQyPBMYRpHK+Wiy68ThjmVvRGzpy3p24eW3lHgpR4tSImskiEM/XR+l6
WQs+hFMJNFjAJ+7jxXZsfoDKLfbRqM1e1pTcPzx9eUh6AjqOXuAwmRxMUnybUumkFPdi2QxEnXsb
crx5Gse+ptEa98SvfV1GHKyHvKL8uE0sz1R3jmP19a5BGhatxVCq/Gi1k+1iv1alvsmiDMEkaXwY
T8jsOUw8/2Ax5ejaPxSS/HyPk41lM6W0v3LHCIpukuX1HdhqtvIwM9NNxcTADlZNF9XuU47hUj3i
XijyaIX4ydoibUNGaCBZIfgLxlcmgbAYksBGJk/HKELLYSznJufo/Sw4gxQPS1omjy4dW2o3+sbf
COrgaOerqHkQbZNWG7IV/KuS9/oTdscFZjL+3S0FGc0iZpliylaa0mOCpF4V7lVSRfwNKPewBUld
8AF1tlZjbhmvJbBP40XW7osrvPkAmkDhli0JKaSZJ1e9l0L4LbP62EqTWXctNRASDiH1dFexnjIR
ZaRQLJup9SIX1UsgnxJQgCiikqDMTwmz83WAMLk3m7FIneYGNW1SfCpj1LOflesOPSGGiN7Xbth2
4zpLbCu8jy0MQkzWFScE/LCV475VID08axXBH3NeMQExJEPUFWRHxEfmxpkUUBtmDfpLQEJciCWJ
5GNCfliN3L210LwoqHJo3t9YIszCH0FF3wpWGYsyWN3Phl/UPfBaNR3JBYUt6hvZkoT8Mmga4Lu0
d4zAhGl73pZxFM65qBuXLS4Esoc95lDgXjq1eNf+DPkAPMXi3ZRkrHiMgWZaH8E2p5/D/Aaw5RP9
rhj9GnNQDiE+lnycUJIiqsIE4WX9KfWRDB1Z0Bb3TJx3HQFHscKWM7NhjpgT2yfv8kWWaxMKJI0c
GOPSf27pUlGpm8KbvtM+R8ZK5TmjWqDdaDLakERiTcMPGfAN10Il9CiCqW+fsjwu1bqgG/Q2sxYz
DrXcuOAENk9PLYfr+3wZLN6suH6Fo6MOtRH9cl3rgbI0Afe6c8EuRM9K2BPNjEVk7ndqDIV5jfGW
85jHtf+6EBERRTvHWYB4TKz+YD88kcHFUmH6VFZVFN71ePR3RGYATG+z5bEX0PcuGc1D1D+rKRfx
Nhhm2KlEltVl98C2kyJ4LoqyenXqiNcTF0z8iSXGf2vn0aPhki9E0ZJDru6FpQMbM0I9DHTU8gXB
RKHUw0x9YB87ojE+V37vJ68IjCCYTbrJSJD2Q3keqtDBJ1RnlETxqN4cgupP+JDx1HJe1dFTB6/L
fyCclGqLNyf4Mg/TsA+kwKQ8meKqERfJPU3S/JUD7Hyg/YuL0pdutyWsGVQiYP8OEhiygfmm0HPz
ilEimR4zPx/nZlUNDv/kpUNK05Gj7beOWfZFue+SegWjBnJSbzDWlUXjbRcqZgwvEbXgeukCmfwI
AU5eTzNJjSeRBhWzuqxzzd7pFw6gUPnMPk76lKFMU8N3cTi0YqNl6kWO7+SqdTm2/i3x0By5cYAw
2c2qwv/EyNk89MoZIGzoYmiHLbffsq/LwBubTwK+j/U8YhK31guOr7VhkVZH4YkG/lflWQN5DHKI
v3ucT/NjM8CLcMjD8K5pZg/NQWJQHjZA5gq0UUGbmTs/8EfccFRalv5J/0lj7LYgLZhzjma62grP
w48IFhNCNvbikfGqtvLoXlrQ3exkIuthay1t7Z+jtMFSyhkmXDPiBPwBugtsVYJnztry+TxzY0a7
Qn/sszKTpwCdsAop6zfhov1vCyMlopp5C54jsBvoLDK4y/gpLIIzORU6+bpdijHYUBM58mtQYuBd
w05mSgz3x545DKPNZ9YEwQC4EE5A2gWMyB5lZxFTUTMFhfvoMqYcnWKrwXT1zJQ86gBgXGhOnPjC
qPXsDisKnd1oN0pM2gMAU7mWTOOe0Mjb2S7ldHKZkNuz/6UEOAvWKnbqcsdQOsTAShTsaRqr8rno
moaBR9rPEcrKC7aT6hZF3y7mgIrDtweqAlIvyj/3rGDTnZ8FTnYl0j7p2p09G896NWC3vE+mD+Ay
dhH7zgnqFuq8WvC/aeLRPn2CcJBzMObwfOdMvZ0tKyWRcf2wbTflvrGwBACJ4bItB+T8nQ+IhZ/4
zQDAXl5xC7gRJJ20iPvHitTAR2a3U0SEgh/9BLDdZw917Svw3igV9rnFPeRU7KF3IsxTB5/JexJk
EMhk/jJ35BvHecSUFVuoXPlzhAbbsyNKCAYUF25SFKU3po+qH3noBzQAhObP2A3cnesP9Jou4+/5
hLxbN69NMoU/GOH51ZeRjYLQSHTdHI+ssGmeStAMkOPpAZ5DXdMayAAEsX84/vIls2KDKY6DHcY+
MsnJrDEsOrpHlnrjTvZ4yBfbXDXxGHZPiH0meb5AApp953QgCzamr2fSRPqQdUTFOOYfiSsq4kdG
TA7XtDM8p9IirWZPWIX7g2QiCtHU72JGS2m/qwPfu6vVkB0dL6u3tUjtrx62Prz0KPORo5FrU1+7
i0NOFW0xBFoLr+QOn4JtI6JKlr2oSoqgnnfDn6RFe0eFtFRoOAHUsPXy0FjIrDaq0ONbGRVTsM8I
rpxhN4UBmQkypRuxBsleEkXI4gGeAYp/6EzLW8kQDKGoKJd0xgbB3r5mJuVe4JecMFaDo33zxIDO
X44RBtCMomf2Qa6xLtaHWA8No6PZ3DCOLBssObqU3/rYNc++1QsFuGce9YLwxuJf7Mp5uHfLpr9G
xOMdSMyx8O5kDoKLcgRFMAdecGn5lyBeg3JYXmVnEiBW9jS+2vihNR0m7KH2UPAIJ9xXdeCwFBFK
WAaPDJi4x4XlpxYLWaCxd5LLpfHkFqmoHqPAFATuscQhlewrztchbJQTClS6ixGE7HzLcWtBhxEo
I9cZKtxyX/VMQSM0yAo+OvrCQ+FOOuO9Hxr9CXVllXZ0G9KavsCyIJyUB4XdgCuksx37Dyhgk5ul
LfIKsIE/WPfD4o8EmtWBa99NtejsE2sZJkKqsOZzQ/bNfWZbJnzxTG/pC3LCaY5x6Di7GiPGiYjd
+VapmZmslbg3M6VV+za4zGDXdOKc73RZquSZNIblubY8Tm3Ugt668rmtD6QjJs8tU5w1OlijvzN7
WMyJ7MzgqujJ1VnDPA2YQ6UEEWElJtngCuR+ds++gDWJkkBa28SrA6bXaYGvcdcW3oKFZUx4RadT
DTIPCLCi80vyHZmoJEkLl3AHUKjBmK5FzunBQegy4KA8ZJ3teukm4v3kqFvo3ntMRyrLTdsvI9W9
nK17488WPuPi0tC+XpCTR/sxxalDjFKgh88C7GL2NLdTFoGgs1vaEnoMsMlgtKKbHMGamnbWQNam
vZbEGRTWqleGOUztkwUCzN444TycMQNES/3Ts5t+wLY4mBkbJbaobqJvWaFbK+fNUMdlZz/Cy03J
/w4tRvvtUyJB5b10fjVMNwh1LBN9Dzhsp+GO+RkvGJrvCbn83u/RG5OwVmDpvaXWW4jhUJ4dRDkg
C0AQB/JEsD7omerzlp6+v2z6yqk+J42ohn2qrJoBkqil6vcpG1mPXW/CIFSuvQIJpzwwLorjT/Gg
WLEOM9mhs9mJEn2c7n7+8x//+b///W36r+hHdV/lM1FG/wB/dY8IpGv/559C/PMfLOuX//v4/X/+
SRkCpVJ7EF04tQWaDhd//9uXc0LGG//0f8gsKjrcV+ZL6HZ1vaHyGfe5nYtX16GewO2HTxvjPKHc
rR3MVC+Nz+R+yphrJciTPv403q8fxvFocpMVEeDpdIPLBPXXD8P0bnZH9v1PmUDusRHKBG8CT0u3
dYZiLvYEqWAHrrOYI8W/eWVM+Vo7tiddCbVfql+v7ChmQFZsja+cFbN9U8zEsriI4zzPja4xR34T
IYCrj68pgl+/rgQ4J32h6JnDgPMId//1osimaCV56L0JABnbG1/2LuDITulixTyW0dNq5LVhaTat
FvfawXcKCF8HObuz9GgLGaapG1JfK/vg0qZNaWI1PYcCAjYv+kSLuOtsSs3wOIo+9E9RQWFz/fGX
ePeTSTuQIIV9HShHobQK/F+/g8MNWnQ02OfZEwPyJDN9hp43bFvHBtUlOdS8zY4THT++6uW/+pen
VgrHFgSs0MXkQdFCXZ7qvzy11dJmsQ7d6hHUIyEWpvSL6yHDWYiNeOnWtIM95sskzh5jn3SOPzym
+m+uLpWneFod/mI7v169RyvbtK1dPYbV2J2zQurHqL3IdOEj/uFSlyf+/ReVvnYkwjw3UOryCP3l
i7aOtBgIqOqx7agsS4Qfa8xEza7PgmnXeLb//PGNff9zCkfxQKI39DXPpWO/+zk1wJ56wv5wJnUS
30IcXMYs9DEAyyXlgYY/cyOX4/HHV/39hnJVTQNfCYdDuLZ//Zb0OPiiDN/OVcYRfbVY7te4pYPN
1Mxavv3b1+IxpTPmawH39P0aw7NZ27TYwjOjc/nMQRFuCXa05NKNwk338cX+5nYqqYTnO0IxaPXe
PSkKE7hL6/oSDHSx80Ov+zJf3DiggBz8axTrxErmiZi3H19X/P7cKC7su/yKrKOBvHywvzw32kI8
6gR5eEZ9dTKWbPJdI2HxRvRaiNhuQdQn49J8KVzxqi4ZPeus7cgZCCFWNKy2LsaHkXougP9yD7Lk
KQgG9YeX+G8+o0vBSRfapelo2+8+Yx2baGyBV5xnRTLJKi5c2nL4pdVV2ZL7mORV/frxbXm/4PJ0
ew7rFM8Zt4Ql5Ne7ElMtL35sqbPDu40wEP9AR1MAfbQLwVlCkToo12J6j/2k2yUE5K4//gB/86Cz
Xgo+B90t4cp3D3o2CGwifeSd3X5yjrlq6SSZPESMO/R/uNT7nZ01Ul0kQayzCNrAZchfv2yUTmHv
F8Y9A7QLNgZf7Q75PTUh4/x9mZorw8lvhf9VboQIoWxUFeKAZikOH3/n39dqHYhA82Fsvrmt3+1y
HWEu6PgnfbbGwIF3O/niaPL8DTc9J/0KFOuQ2/MGj2zyhyv//nOzLflc1PfZ0rkNv96BYBmbQBul
zkg+mIBaevI2E/2nnb9k+pqh1F2O1mgX9u5FHOKbq4+/+O8/tmZ7YmsUgiMFaotfL88O5eMZaMXZ
STnJinSsJqBP8bKRSTt8/fhav79LrufZBNUph9eeUduv1yJwmtyN1g/PNnLGnd0Gl4Iu1nsk0t26
tKd0//H1xG+/qoe2UnosMjiSbVBSv16wQHEx+HbBlC+yhLki3DCVh4GJJ63hJNTNzu1G+1gQcwNE
ao6IufMWVx5nQu2W+xbk5NcKsb1claqV13rJxrdEs4uDNGownhsTp7dBrIO7jz/2u9vkuojaeSE8
1+bPUgTvnsWhnXuosaK8cpZyOQANaw6VVYgNE7n8HMX2n17C368nbcfld4HdG9C2fXc9G90RmehZ
zYgyIKa2HHGvQxINgf0ztQAx7u8+/oL/WsL+cmDgGyJasn0PpJfPEhC8W1QHRBMVKqb6imFy9xwo
q9gr5ZRrN7anYyIX+WaNKiMMbkITYoou2y+Mrzc2RcxWO870h539/Sr0/5/H49jAUwncMHj3Dooc
qErvwFRCNFMWMcGejfw+piaMf4aGOdyxiacL6MfO032JagbSMHjUR0VKkX+SRJ4+/+EGvSt4/vWB
0CH5UrImMlp591YyrxNoJjt+kqjIhzVUaJQKirAmnlCd2ndkSKIkpjsL0Yi4xlnudG/ZP3PjJPFm
KBTjxo8/0d88I8ILgkD7tuNfHpdf36TAtkZO/lOHIsDNd0Eq5kcAU/Oe5oP8YQu6Rh9f792be7kB
bAoicF3kzo7tvHsms54MnJ5ex1UNNhp2MCin8cbJXCbctUSYf/Drxp1uG9rbT0RsDs0fHlHnsjS8
e0Q5zLL1c/8FB7F3h/e2z4mNaeP2Kp7y+diRUwcd1J5egqS55cSvYGnFd5fw2u/FZWBDDSzZnGp6
5i7pqQfykiCMM9yZVh5CKMjAwv8ZDVCWIndMV2HsJo+z9LxDInPkIAVtRnSzXz6+ie9/NJ+6mR8M
IqRij6G/+uuP1iqAhpTu+dHw0Ym8cTUEGy+5Yw/01oLMgvPH13u3l7i+76pA44+2HSbigXj3WsdO
E3sAwa2j7weDjdOTDvTEsLGOMLyt8mJmB//Dc3n5T/71Z/J9SlL2bcn3FLZw3725LgYFGv5+d1Kd
bQ4ebW9yP2agRZ1q166upy3AxeoPD8e7LZvv6XuaYkC4jr7gHN89nETmzQWaT0IJfM9nfFhgUdN3
bs7M5FDbppl3UL8s6zi1wnRM7RE3rNOe8c8fvrz8/YMENtwRhw1V+xwd3v3ApY2+p8H4dSLexx6v
GbbF3blAU16wfbt9+6Z64eLt7en6bWQEqacAttZN85M3JLq97pi62i+0dzVdElDCdvJplJfIHBS9
YDdvU5R+2bkGyxFubIZrwbdWQd/cCnT7LDxx39hnA7k1poyt0ctBtYBkjza6izmmmTkhLToZjbCP
LXwg0n0KNTE4ndPKuhSiiZ2cxr7oB0IcEyT2a8xSVvQkR+jMzykC+/ye8zVMwmmcpt5ZESIBm/vj
Z/a3d4QCPdBSwquhpnPcyy3+Sw3ioNkjEwGdktuWTEizcHRXjBhB4jiL+U5jxf/Dj3Z5OH59Yrkg
b4jgD59f7rLw/OWCWYt/mzyy4mSPU/cAMNc8Eowa/eEqv21pvGJchtra4aVgp333vQwIlxTReXFC
sEGWM53DY6MkaS1qkEQ+G+doFYAWCQGP8T6RWZKbol178Zz94YD5fiXng1BXajQyghZMoN4tClMm
gV4SEXCKAjU+qzpPdiXZ1KeSNL4ByvyFA5lU5kTJW//hJvzN6+HQmnJpF3gUF+9vtYDOV5lEkBuC
vXDtlmVyV8Ay2o6Xp3DC2HFE8+MRFkkIcU5L5v7jR+tvfmmKGslzxbFeyX9tMX/5peOidZa5QE0Z
lQLZK5rQ4ruVFMm//wQ7CNtstkl0vLb77qwwjFXvkUbOL71gTwRvOrk30g9nvYvSMXpFzk8CwMff
7G9eGn5RD1YiZybgMe8errSNJxMXcXxqFbE4amivcBAiq+9Rl2mHTIyPL/d3DzMMZmGjAucPHudf
35nGzuaOkVh8Gt2cbXTKGta3kMVjmrIdqAeiUnIDZ2NOzXUUMiKY/U7c2U397eMP8tupgIeZFjl9
J8+9tIHfH0sGNaEgaKLiBEbVIV998ib/hFlnyt4UgaXLqia3Sn6eWpR7ayooJ9m4FR3j1eJrK/qe
/R9n57Ujt9Ft4SciwFzkbefmBKWRZOmGkCWZOWc+/flqzs00u9HE/LYBX8hGdRWrdlx7LTGq5Qe/
06Fcha6lnm1lQ3vDMna15ga6sSmIJWMvjuahfJ6BJfUfKk0w7u+qEB0128zvXONU5GYNCgdYLQSd
9zd45cFxpgaldkJPQmHDXKT+MEUiIq1TjXFArP+VjLHHtu+heAU8hADg/cWW9R/8KKfJPxY4Yior
y8QDZEPuRDgJmPNSIz+EcAv9Zs4TquzEmewTRk2QkiLCOR90sAOVVOfqX0okedJH/tf8iw4gxt8K
p4meUM3WygNCvvrvmBhWW7mCN248ORl1d8ELsykDLm7gVKgM9jaRBx/mbADWRq/WDETz1Zp1p3hq
6Wz8d/90bthNm1PhWEgBDX1550c71qm3K4k3TG6/Q1vIAhYrIi/GjB1KQ28eGyNA67AM4q/3V766
BIiCG3CpYrZxUHReLvfapBrKTFXEPbSRmmWURw8y0J9d9JAB9X66v9gNI0mAb5F8MeZnUF69XMyw
mAjQygopPcMZzy1DllttSv4HJ4Sdon0kTN0msVpE8wMqD33E1LPXzAklTVDOAEhVTUHIE2Il2BQ6
VIcmwHB+mu3vb/DWdyQ0U20Veykr1pcbnAHnuK1ZxB6KQik1PL04tvAO70KH5bOGyVVmpMxtoM/D
8f7K17ExfQdpp7mw+Adt8ZgBshtD5yaJ1zpmIT6ECjWgPcoo4Rc90Onsjsg1om9RjP77r66MpaS/
J8tneOdyy3VpGlOt+LFXovGyT4ZS2UxA2h/HMbb/jujQIYcRFAy2UHAtV3z+1eWV1XIq9CrdQqpq
hvwcb5wu+PEgcrpZ92wm6bYF/9WnWffhA4zVbCW9ujpfMhxakhq9QDbJE71cygLYkVMk0j00nXXG
8BB2EuDON4HdjPsJ/j36vmr2XkPEocpV8UKA/IlbLxetUzD7k2oIL4XA44E0CyorhIE2+dxGx5YG
yMp5XvteXAKJju1QRFNtXMPlgrrIENBJMguXx/wA45EoiMfxf5WNFgESJtMmjzJ2X+YwuIeMezDu
qB+KEeKad95m6Zo0Qe2BTgHXanGpTDtOTD/wTa9pK/fYtMA74abId2YtjA1wXfUlZ0htZfdXj1cu
ip+S74cl3cVpRz68mKPqG17axHYIgrebQcwMxOsbl9Ddg+UQSmphZeJUg199b2TH6vQriTR0wh9s
8eXRm6pWY91jC9oluvHfa4GCABQgRfEMMCuBKCNoGDh4/zHTBLKxkXTyqM9drjkr6DhmQU8wh3QY
UylVvPeVwv3goHhyDCTfG6jYLF651TderSsjSdpdpq7xdReranQ5hqA1vUnNDBVKqqaB3Snwqchq
IWDa+3uUV+UiBZPnCickTwhnjvu5XC1LRRcrSm56ZollaEORb+nca4conH4ZMBp695e7tTnyAMJF
Ag8c+uLmdoyzRTBAGbBGTNm21SPE8lRALTkUBSspx637Kmurhk64TKS8CMwrrRpmky6Ll3ZIRahG
554UKLsPuciNcwvu/WsbadqO8iXsiPd3qd3cpoN1Iuci4Vw2Mmr4DyCRDV3PgH09c4A4z2WxhR5n
rDcVsyX+3o3Aou3R21AR2EXA10QqInAnl/pXa9gQ9fuM7W/4f2OIMuHam9TDnEM88RWIha+vYAJu
XQIBmQLWjRorZvzyEvit7wd1xETw7IBE7EGAQpchslMek9JMYaKsnM9VoMOlk/AJLhxpkysWOcwM
Er+spgCG8axt/yDqWB+ZSs2e73+FWx/BsVXNscEqchMWV9tsnbFS1dr02qJqv6CylD20LRRPUTOb
K7bxeimqF5pBkZIQngBnsSHkCSwFagpBgNqrWz9s9X1XmRA+R72xYgjltb18sLJQojJ67Gj2NfAl
CaymZiRQgN93wFwFcCELPWq/gRLvDz4R+B44vb+bjJIhGRVmlvuHeu3oWV7QIAd7BDT59ea/iSkM
GJcgnshdbwqd+TEtzaekhO2WEpuPHD3YQz2ERuD+mtcvmTWBFwnuKJGxswgbYWREFHCSpBWU6j6r
8wiXmRgMRBpF/mwVaC03Q88UdqH8vr/w9T2VsRM3R3YkJdjo8l00zlBWFZAgz44z23wqzQaWdDiT
q+Tb/YVu3R+ZzcukijLCEk/RK1ZfTQb2IoQkwkO/u3yM7PBrrXK091e6dX04RlNWbfmAyzwzCVs1
mvTA8cqwVoCx2S2SlFEdP2jDAG9cklf9pyQV2Y+hU+O/Fr7x0/0fcOtMZRBBgcbWSQIWHoDctVSU
bLI96KPmDz4cgagZke+/38aQrxEeOrwUujVLxFEfC1MRECd4VhjHPfSmbeUcE8qL77YyrIP/BJNH
0ZkmyeUdoXw7O3MpULcEa/pTmHP+wDxRTQ6n/rl/cjeeAcGuY+ug/+Rf8hK9eXrCDE1A1K7ljeWk
7H1Vyw7UuMdt31cobANAI8ZGetmiVbryzW6tTOiHybGFwceTf/5mZfo8EiOOzWFuPPsBb1K8c/OW
UQ/8Kby1sciOcPt1O4Bla82nGy+D2iTtLxqSIDCWL6OIeoZKw054oZszi6XQ3ZraNNl1gxMd75/v
tRck3HKZ9MTYqBRUFv4ijJX+dfjSY4CYNpY/RcMpMymqUCeGcEVBLvD+gjdsKdtyaBDhd/l7eawK
zFRlGWNetABC5d46d5YLwUlkIKM4FPVOwP1xf8lbexQYGY2ryi2yjMsvSd4wVJCzGZ7bQ7QdgKJ9
MHUGGFRRmBDNJO6Kubn1+cA5UKa0yUHB0FyuBy32rE5GZXiGqQMx4BfBRDajSjI477fVdGVJdg0q
UtdljaidxqpUe8ObC8v9rvVhv3OssVh57bdeAnwfFkUhTIpY9tj0RoMJEAoWr6ygUK7cTPmGIEC+
C/oChLvV6M0WOsafkfDfidvEsFCHMITjAPYzgfstYjQ47BNU+gjUNcC/+YZZWPtbU7jfdQ2gtTky
HFHLtOzd10UnHIQzUyYJhi2N+duHX7QiLPuEGigFq2MbJMHOdAv/pYOZZFcxoBmtRIY37qcOJSKV
e5cPCfjockEoCpjiHkgy+7YxEbmO+rOe6/4ZdSJa7Vbz9f7+rtAX8lRheyWhhA0YyN/iPahxPVmR
2xkezD7t1gpieG7AG+6iYWA2YSQ22PSRAetGbwpShb5+KuSkz0DvF36HsBlWDvyGe9YpMNAkwnnx
PBdfeURtcSrswfDQtW3omjsIvG/ApDCnaiMOeaoHtzw0DDOcKuBYnx07Tg/3j+TGiyXnlEgUyHNA
1ckv9OaTm/7s+FFX6+jhDP4xopvujVXd7MOqCFY2e8P+GRroVVqODsAXfeE64RA0YCntdC/OHPWB
SRNoUbvO/lbEc/R3EvH01Bq9umLlb5wwyHEAAGQE0uoujG7rWqIXo2V6uQqbL7TibjcjDgGRyyat
kJXd9PAKPgct3DdbCNrFgzCHsFvZuXw3iyAefwqOx6IfxltefGb4J2OY+0iAJiQXf0TN4H+a+1Cf
3/+awM1YlFtlmx6mmctvWaQDNHyFZniaL+i7dJCaFmWjM57PWJ6R0+l9/91xsb4gVfiamKrL9ZAp
HlCQpftVK1r2Z1RM20NEXnkumD9Y8Z03rqls9OsyuyeUXCJDofALlNpMTU+lcruF8XVEvbKFRDnQ
QwjM7+/rhlUi+ACCI1MQEPTyc755E24Sz71R4jUz0Oovbk9Wt2EIEKklAyEHtF5dx19Z8sb+uJzk
WDxCfNrymjIWE+POHN1jgEt9rAurpNjXQOFnw3F6f3c3XgSlTIvq9P+3Hha3pIlQdvNjH60nTWJ0
LOg3hk2ANPiO8TnmvI1+/KEYg30YIDYgxZysz/d/wA07wKCcQ7ON1wAEc2GEpygVeeSXzFeGw6ww
I29I6BvMN3Bv6KMGSRHInWTLdJZTrbyQGyVdrC1zTiCvSYrIaC8/LYPMVVMVYUoYZImJWUEftjnV
RoJpRkAbBS/FgaQvCpPnQdfibe+g5+3MofPXbIW9v38ON6wCrVRSXKDOXOzX8ZM31ywZFZWsWk0e
ZiXR/nIzsm2Zxtb7g/m3qywrqT10RB0U+cmDpcb+TndHE+0PqKFbJyu+Ccv9PEdl7XVRvgbmvvWZ
cSyCl0SHi1mQy6M2c4CcLpPrDwNzYebDVMPl8OIGlvaFpmX6sx1VuACFlopxJWi78ZZk84dyCYk8
hFsLPxO3im7DThk/wANRn5y80Y9xrCFcEURr/vu1kbSw7I7zGuk6ghmhZQDTDvyZgdzFg6hTE0UV
UK1I90RZhshFV3ZteUbCr/MPAVqRiPuOOVjvU1UxdTyjH81Y0Yo7vzZd4Cbp/siavY6ZXLhzgp5k
9qcse4iJ+yt0Qusp2qrEfJ+m0ho+dG2+NupzfdoSuo2xZFpD4tkX5oTRqMBSlRhd2nDMjnmqRvvK
ypqd0M21WOX6RhmWS3lGDmOBo3YXHxad1hapIWbbYrtqfoValEPnyROF1idvGTwP9WynTi7Uifcf
6o0tSiAhHhw8D+MzC6PR22UXIybreyOsdDWetM6euijMi22ZJLTs7692nXNQqaEdzN3VmK5drmYw
uIr2COha2G2d5xQ+tL1fdgjGoPQNhe7Ude1WLyVYnXK3//v+4tf3h3aenEhgv4LqwsI2F4x3iAER
Ss+KMip8aTdtaqvsGbS33U0aRNVKCHFtA2V2Q6efEiPe4Gq80cjgsEOZx2v9iiKqlerHARTL/v6u
rj8grtWmMCzjQCaYFq9iEDo8vgiZexNB9ceiceZnhUFyL21zdy2lubUWbk2lbEOpm8j+0uyJSKQl
eKfJg2hIAjsyuKihAGdYOVkrzt5YisRJQuZ5TGC9FvFXjJx9O0Aq7k2diH4huJV+zGMl3SnzHK9c
yttLQalHJxDc6dLOIctRqjBe9cxhFONHaEXyk16Y+R5u8TX8840ryJyEhJwQxMqm5+UBOk2PYJ+b
DV4P5dfRqaHQzqIBzEcBS+A8tN3K1l5HIS5tuEXbXAJyBE17qB8vF2ScWA0H2+89RAUzFDcdKzpP
4eh/KczK+qHWvnYMwqmPN3VG6cQO8GO7MtOHk56iOIMpL9GjRXn3/p29NnYWBofMBTASNbhlJSyr
EYjTY2SvIDyAWkOfgr3o/MQLIZSBjWM8QhD6zokvig4MEIJeplAszfkyoO8yc8hT2Dk9AxbffxQQ
zd/GKoQ+E0qIg9agWHd/jzdulQwNABAw62VjdhYn747w62RR5zWQRXs5pMhnavzzSYhGO/4PSzEQ
A3CBXJsu3eVSkdaNfZhqrQdZV0q6HfhnQwnMQ0hittJeu7UrzIwpyyiytri4T8hwd7Bfxa039lHz
0VE090jAq71Q6HBWDvDGJREUoimckBMJa9n0jGDaKNVKtJ5ajdDOK7V7GgSyqiKMh6e6miCsmov3
p9QU3PhaxNCgXMg4L48ycJvaEZlae8UwAzfZwXniA0VL0W7M0KgOYVxGBW0Mj7TuIcQqXCP1/8DO
UjYrLd8bloLYC7+sAUqkMrGIB7ouReu4LsCAw/I7fWrRPAjPeV3BSEeSo0CE2pl+un33RXIMDJME
NbHu0j2LZqLQMJuNJ4xsPE5obx0imGBOpgJ70v2lbu1PHjFpqEt06S7cFtJcY4J4FNG5ZN3xVfdP
Pkf+HtzdBI+B0h/uL3cdeFh0vfCONKXooC/RtHrXkzaGVu25vHwo+RlznxDNOJV58QmRoejUSL0u
OH6albd5c5+EASTAFBGugBcwFuaTgkKvNzZW9AK9R/rPYFvBDgoGya1Y1vv7G72RBVKhlq+GyBdI
wNLFxIQZZdWWvWcxhQUALU5QK0+RFNtOQwvXTFMjUxJMkQO/ZDaPJExZ8G9SK8nPUUua8/1fc20u
eEuMFsl6K0i1pbkIJ1jN4aSZqbtVQ7BDiW1+dvukmo5qoxVrd+r6I8uXC4uDHK+Vd+vy8fZhHU9m
WqmeVhXomcUJZPA75OqMrxNE4i+uDe820lNxsqu7pFxBPF6bK9oCr91s7CL+dvFggRppE/xKqkeP
pNqKJi5/akMd/S1yBWoZV+oFW23s/Hr3AQNFJ6CmtMI81RJnGUPYaloD0ryBBrOcGbfOhzzTm50T
NNnKTb7xLSlwAlyiVEUEuIQQOY1VhaZFcWooEuNnLsbpDHMKDIQqDHz3dyXP6jJqYV5dzmiZ1M9V
PublhwzwkZJYf/ICENMH2qoW/M25dUpB/50QvgUY0ChgYOJyhGqizFfe0I2dCuDvfE58AdnCwgk4
cPJmcrLUI2Qqjg2pyGZAnGQDtdxagHZjKdBDdEMASDGGt2wqNapiEHsmlVcCht9r7pR+ydBIQga1
jlZM4I0LSlGIviDFKVKGZb+spvyDPPTIrqBHBd4/Ko0H5j1Dwh6q6O9ZyUN+qHkuxbtdGf1WqBU0
8kuG2x15Bm9qQeBjoykMUYA00AgBvhSISRBci3netRDm/S7dekjfOWwL1hm8jG2YhPRykGqxZosw
oYosdu5l7lBmx7lS3exQhQnUjpndoYRSUPVdMXa3Dhh8lmy6Sn6HJYaTumDZM9SdeXOCZqpfWb8i
OKM3Tsc8oG6Xf3LFXYNAXHsXtgmbBPAH6UmXnTRtlBJErp95dWU0T/bclId21DOGsKrsOCjNGofA
cj3gxrKqJ6eqKOo5y6hE6+DUtUfHPE9aWgRQ1BtIWSJyGwbdc9yqaZdvZItKXblBS3sgl6W1INvm
kjBomeOqRZGHzEsbZ8Sumv5UTrDVbjOjtmHE7uCOzQONQbjMcnYhDfz94IzD/r5FunKrXH7IHilA
gTXBJCxRwXWFFO+cBfoZAaGWYm415sNLbYFfOrhzVKkfR2Q77YOvuL5/KOEOQT8rLZPgaSipse9D
GOqjlVj8qkDHb6JgY0j4LLNQjEtePqwwsANArOV0TsvK2hRBUD+MdFa3FmMzQClC1G6YcN066EpR
w0uCY4nO2ntTWvkjcLUyhGNSCYzK5Y/Q8PBKxDTJeQCmsxcOC6IoPnpCtL9VFI1XQtSlj5fLUVgn
9ZDz9ISpl8uF5oTIUab359Aexvpjkrkp00nhhBz4oeGaxGIDg22CejPSb9FEyxNphJXrKLf01j3x
G4CNUZrgkasg/xbuCdr6CCUNsz+jk6f/Z89T+i2tw/S5bsJ+ZbvLGhJLUYDk5oFyoMC5nEmdkftT
m8HqYMrLBYoTVbO3ScBWXMP1s6bUQv9QxhEYsGXM6GZWTid+6M99X05PdcpYL3wVSNOko7pxoLjb
3H9NNz6i5F7BycpUnLrn5Ud0Y+Yzc23uzgZfb3jpk4J4vMuMacyQPMzs1GPETfeRSUS9eBOkramu
dA6WtpqWPNESoQyDzYDh1MU1sstEQD0eNGcuWYxQQWzmU3pgvI5hkqQS0F/lStShQ5kZCHmvMStd
DZzJ5dk6LoryDIGOPKA3LrHL3V6gzD6fUeMKdPfU1yT2ycZBBCo9wKldOw8OvT/1a27Cl0c53WlL
d9jWs9o7PzrkVrTnYXYc45jaeqT8UGDZKw9GDwf6XlGhLzg2DJgF9TYYKRf8Dv06Tj9qXSwQ6Cjk
INRPx0WO+XODfjlkmlEIFed7vzCoEtyERn+GZ7IMoczIjcD7BvS+ouolDzv0oFuUbRolZZqi7/OH
TujtwdAiZSVKvX4wBnhcCcfDQsgs/vJkEwPl6tGe/LOqgiSNyb22oT1l3969PVahM2yS1HF7Ft+v
Rjq40M3OPyNcp8eboOkkYZTZD1QNO6t0jo4NOHwvxkQ3wZJmwZf3rg+ghPkNwgxws2igXO4yFEU+
MmLlnmfhMxuKpao3XU/PaQ4T/xcagcEuCdLOhbDLbtfm06+tBbQ2pDOU7hglJJy8XBxavhJ6m9k9
j72GSJBqZY9x5WQfew3Wx8ph1fubvbEehRhI+eTcD9ML8s/fPBYXpts+jEdxbpIKYePCMHoUT2uG
y5pSIQFogmolerzhWSHNIeAgDZGYhqVTs22fALzKxTmYWzkKguT5XJB+qBM9clH5BhSWVVjQyABM
E0UEz1PEtOqghdlT0rhpvvKcbh0B2HIK1LxOya10eQR1Ch8ATXqOAB0KTwnGFyjDq73fq8lTVirR
SrRzYzk6JDaDYwBb5cjB5XJDHosWCSjrHIwxtDgtgyFFMNl7LdDGzaTSXbj/ha/jO4BuFC1I33VZ
XVz4g9HkLJGmCbyuQM9gM5c6mqSMwWu/7MLPH6veshH6msz+KzTwSBO5aJbkp/u/4doj4A1Yn4FF
WC6uDEdm00j2jQZ81qgVp65Bsj2JwhSlBookeQDNYYq5e2c7lxoq7VzYH/m3TDelNXtztTOaXBQJ
hsCDUs/dZfRMj24h8gOD/WvsFtdBC0vJ9ETmJ/TAFt/UUKk7IxwTeCiKK/oBJsqg2Fsqc5r7Pm3c
94Jd2Rl1S5nAwzgi+ziXO9PKpETQSEegWSjNGcFLZZNndvIDbeO1wsSt1wooiPIS9S5urLV4HaVv
ICKqdei2WdZ8MBJUPHMbvbJSg0O8HgZzG4/Qo8Iph6g5k0jI8Lrh4f71uXG8eBzSahIECYNd7NdP
lUAte9c9t11XHIbB+uRMc/zog0B5vy0gYiB4wfBzusuST5S61mxBY3PuOY+jk+VquakNBBK2eZ/W
2zTIoneSTmJ14O3BqVL9JYkn27z8mNFsQtA/KHCnjZr+BOLBYjJfq05MlLUrvBI3PqYs4FFmogcu
H+PinurBkGkBYgrnuWyoE1RVo/71y0r7x+4T9FEq5qY9c2pHhJ6nTn2aTSX+jhyguWKSrk3g6wgZ
lxhoFumNNFlvXmZZzK3B2HJ1HkvFoVDbwptVJ8mTU9T1WSPDP96/P68sr5dJBSNrhCwkUrSKybIv
FyxalA7RMSnPLvI1UJbYaaYUHsTkwn6Z0aRgw4afwVIuuWmOrWtWyucRVZTq0RrUpPrPr5TJ8uxo
UuzPAwqpCNjUTWb8EnFnB8jzDEYYbU2/i7LzqE9ld3C1IYelOaoRM9rEuo6YJ+qDqPtuRtq5arSZ
gsA1voeuQMHnqNVVEx4sM+nB6zNLof9QkY37DccWOosOXOFinw5xkHx08iLrNpFf58r+/hFdW2ho
jLkVuAoGLggvL08oNwqdg+D3R03pH91x/kzHdDzRGMkOzQSeVx39cSX2uH7WhOqSw4+ap+xCLdZU
FBO1azuByxU1x11Uo+Gs5paNxhVFyPduD7gUYRWDF2R6NL8X24unLA+VLD2P1aR/M5GwCHZt4jTj
1hd6Nx7LfgSjPNfY05WVr9MxevoM7NCp5G2DX71cOXODrK5RzjjbMACNzKwHKugTJUDFhWJIcnDM
CPHIqkfAdcbGrVjO689KBsioAoUdCmdUQS9XZ+qrqnFb49nqMwN6bmYJqSSM+57KzlOeOvOnXA5i
3z/sG9/VpSVBZ43iKxOjC5fRAZWm544YtdDHsDr1OWODJ1UvQhiym/f7QijWhAH7pux60++63GEU
IAExaU1/VivV2tsNouEEOO5mjo21OtXVYb6CwnS4AQRpAc2uy6UEzM3TWITtuQRriZxmWu0R+xue
x0DVvDxOEyRVkzVM6dVhSuwJtR+6W6DEaOsvFiWvNIcias6tH8B9TznMehbV5Jbwp5XB1/tfTl6H
CzsJwxIROWglAKV8vsUOoylGdxN1lnPXDO5+pL/1nA2luwmgKNtPTC7upoTo0elyqdRdmSve99o/
ycRLIilkyR71gIV/SiJgUWgeVefCYGAdWnz3aOZDCuv0XIcfYDVOtxN9J5NfgKr4DkHiSkdb5N3g
doJz8H9U8+kfcJOXnDWJWyCj7Gj1OZsNWCjazkL+ADXwTQql7cv9M79yhnItyR5i0Bmm5rawgp2l
w7EJE+/ZmgyQrDnKmfEmb2EyPWBRrIMZVr628kJvrQmmnEiHphrk00uzYMKwUdt+da4aqwxPZaaF
41e7VlC1LigLfRaMzb+38SPP1KRViSWSreIla6ov0lFJOquisNcVf21mqLb2HNhfpw6Oj/tHel1Q
Zi2CCy4ysRWR9+JMyzjybSvr6rPCF447urNlngbbtG4bSraKP2knAgI32ztl6X4lUC+tfZhEevNZ
QcXUjzeNURXtii2+cegElkCuQL3LKuviR8Eq0rZIW2fnGHG370AS+5/k96GyAbbXH6lLBc37PzNF
bBJNyUsk3/Wl7Sjz2RJKYWTnLs2qhu70qEW7EIW2+advJuY3o0U6ciXG1OUbvbQhTLtQfmRowuBK
L5MTNRmMyKJMdp4BdmRiM/NwonJroVo4QWIiy2R6mJZT6BkGekWfbDuPh0OFSpv1PFU6ZDatNQ3F
bw2lHWNbWlobvKotxij8dDZVEDcKVLfbD6HrwjmHDthgbcIS2bIXVYxjfapmu2yP92/UjW8nCXGJ
IRwb0NGyQxEWRiPysUpB5RbRKVcs/ZQo9bjXS+tr6YTxSvdBpqaLM6RcTMoqub5JKBd2sMyyQiuj
uDmr9Pe8ZGybh1xMa3XEV0rUxTKM9wGewKXhqZe19jp0Ydiaq+GM9EovzmS4OVQsKhIjh8oRNLl9
BSy/vRsVlBJeKvhSNS8gVoNO2kjz5EcyIzfyEaXowf9GecYNP8QmGnDTznJzQ98jKBig95cQKUvd
1rFEmA3xTPtsDSM2nXlQB2b4qUqNvRUlfnsEZR8pJ0ZGqbjldV4xCQjkQD9FpdlriEGXwtokczqJ
T9DaqjDk+Kk7/2wLlGpRwkTa699c0dRwn/m6WT6HrhZF+xTCjmEbNSgD7VKnmsdvqWlC+RLpev8f
GhTZ9DznWts9pFOoGNDUGuGsEZ+Hea54tVtBN7TRdGg1kg24Dst9hvLQd6hHTkgR3b9k166exgex
ouReZmB6CegAy8JvIAk4t5Dpjqem1EeUuoMwSreMzDR/7692FZgCEgZyQCwMOxzXYBFYMEEeTC5N
6/Nop6IKd3CKm9VH9OqFOObTGCV/2yqIO23nIFwm9tGIwMrn+z/hxoaBZTPwyaQylYWlfVKGOgWO
PFXUFsb8u8FIxfca4RmkT5FX+R+Wki+Jjg+THEuP5+aZmOwor88ttNDa95mBieGHkhCh/jfC02V+
ur/cdajI0TKbSEnxlV9wUcMeuiouAQLYZyThmqesRhGOCddzqtXdE8Kr6Qb0oLVieW+sKQvHpPXY
XYa5FkbDjMGookyFNGw95d1O71q93tqKmX3tg0bZQk7TfQldpG/ub/XqI8rRMbAPciQH6ZhlMk9Y
Y9M4FjZAttx8EoheexHdakQt2zW/fmWFX5eCR5DBWjmbt7iydRz6DQQa9qkJleqX2bhzvUdrM/mo
Q4Zyzoy5X3mRNxfE6Euid4rxS5ikUYQNdXrFPtnm/K8P2/XTgGTXTnPmP5muRl/vn+R1+AuFIAaf
iRC+IVAA6Rbe1EVQp5nRmBTmqVCV5JPWWeoPsyOY2MdJbofQJ+cFYsnx0PpnXRGttlF9SKN26M/q
+/s/5SoRMGjvUGoDHsoQDq788peojt8ETiP009CjtvtXmcKpEfvMcYa4fSxHKw4kH1mqPs8xIJet
XQH6O8SJkQ3f7/+Q69vlkjTDqiF7XYK5n8sf4nYNDcwIzdVhboJNYITqUbea/NiDpTm/eynSR6nc
w3VWQcdeLoX+LVr2JXKgqN46BWWbMDXsL3od2ON3wjTHfbm/3pUBhkVJUv+A0KT/wh27XC+mZzyN
qtId7dge9k1mh/9OLYpSlH7qY2iWjGs7bfBgmmW0u7/ydYuUJ4SeAFALmES0q5ZHms9ODcVNewxF
g3gbpCKfIyR/HxTDL/ccUbljxhWGH020AJ01AWViMT82jRqd7a5ATc6EPxRgQraDnw4yr6wszinM
ziRmboXkad9Zn6xyCM7qgNJh6tf6s6nFYsXgXb1OuQvkrRgAZ9qdVujlAUbAVQIT0cMj52Q/hFVV
ndNCjbcxMhAHZM3WWGOvAP8EQGBCIFUlFweasDR1BAN2PpQxoC7TDMsDbO4hLXTD71LoJue50oMv
I0yjnVcLPwk+dCDtUyIF4DyPDjId6os7ho5yRFyTUttGgUzJXMvsXiPRi5iO34j5gEqBNAuo8cJG
KnAEW+3Y1ccGjQZPayZ9U9dhvWmqqNiGgxL9a2e6sVfnwXgaC58kE56HXVvF6NuWcXzUOtXZaWaA
IlUYxp+Q4TYPjWVVu2YukjNs/skjGoRIgcKV/NVtS/3g1pG1TTGO5zJs7I2FuOoByIhyQjR4Wrm5
V3ZJ7g737YBZgnBtSUMG0R8EQoVSH7NA5DvGq9LHV9Xwoqz1nZ907dMIZ9RObbv2kWZY+F4TIZen
3AT5jmzALx1QUmvQEo9hc8yKCchpFTnHsK7mbW8ba3nUtXUAXEpXwCBkIRVYDpxqzPiNpW3E5ypT
3brfaUks/MNg1WN8MObCL54d3Y6Nn34Q5vOvuab8p64c9lVAwRQSr8ug90MgA0Zr8b6sZFDTOucn
JOn4EAZFs0U9tHmyhqzyGpuHrrTzfLpvm24uyoYZ6pIGf0kuPkDgWjt2kJzdWm/7aFu3MI3DLG4X
4qSiMTL/TnQ9i5Ntnph1s8Y0fuVuIALidsn2CKhfYsXLLU9DXeqFpvonZYALrLME+O5eJHvqTMnK
6V4vRSWRHh5FHBuDsqQICUlm7Cib3FPR2OmJEqL+CQYNsZ2R413x5leGEidD4ZtET9b3qUVf7iqY
UEFWhe+exiQKDmoGSZzT6/YD8wDf6kRP3tveYTlqzfTQCI5kP/RyuWQsEFtCh/eUMii/V2FT36aQ
qZ2UEKkspYSg+P6VMRZHSQ8dRAER72v7gvxkEW1Tx1R90xiURxOYSAY6tKiGxwzBmeQQdr1TUT7M
BIS8lNOCelMLtcz/QfN3UI8JKpH2gzOYKuyy6JNANMvEonogju7mHyVJ6X+klEi1xrMFZnkmfY33
pp3Y09ECGjA3O4SnksdxSFT7oI1lEm5cmP+rrd+O44Tq1eyPyrPL9PJHWEnM7hRPzCtuIeKm42H6
IBtOIi6tcTeXlR8co9YXGSl4ps3GGtJjYVCYsAXfISUPJHJHpvuXX6W3kJ6n8hM8qqnhH+u6/ta3
lv1i+KPYCrOzd3EvwPNM/Vrda/GiWZgEk/iNsVQiDdNcLKyRxb7WlaEqCyDSULVfzNgo+ypp9bMW
msNJknkc7l+JG2tCyImNNuTFh7zlcrMIJkelNTvV4xg49imI4CvIu9J5qGNzgmQ8SHbA79bGjF+j
4je+FwpwiFZZUgI2Ia9cJvBBj3u3amt+oIBjqvu+d2YdWZ42LeihaVP4p6j94Z8qUQxElYsmNbcO
fOSfAySOIXCImbPfVpXdNJsJvtBns6ry+uBnoRBPQRk436y51oPvRZwpaYslBswHvXcaGsiUZ+FU
IefGUZQbN0Be+RmerDbe9VMrnBe10px8V6lFW34ynHLWvtVD0WePAtmwhJKKPyXFNk/BUGeQ4rod
N1ESxgfQA9aoViDsMIA6/UxlD76OrVrZJRAdUbpjtdOCJq93HXpDD03D7NoBP5J870to6jb0zYcz
NPSzuo9wmx9GRun+JIjb/XUZUHQ2DZLY77N0fAF6M680brTcMHULl1W44eDOUFo/ZK5WwzOm/Zom
P3o2mc45TVFsrESgV9eM5QgKCQZgIiIlXSxXg4PzRyCNEEZa8UPj9ybNWXTBfcpWh7mz/uRu8M5Z
S7lF4Bg8JTDvgAaWzHwu/aBmZNb2oezq6bNVzsU/rd7VD7ZBv9aVZH33n9KVcYUDUAolgBNHv4Vs
7PIpWRCPRgGh4XMVWtMRYrX4cZ7D4gjoeT6+cyn8PYYCcUNEceQ0zOVSc+JXOcPB/mNFvv1Frcdp
g3xR+yMdx7WBjVd+ordvFTgLXw02kVeCH8B2l2slmVNppJbNA7ayIAczzDbzLH1QfhpKbJYbIJ7g
4IfYcD+Drxq6rQIZj3us0WT97CD8K6f30EE5tQ6VbCagIP2opk773k6ttobLXvhvaVckyxLGW+Ih
CU4uf+scFBS2q954qApz+pEzmvObwML4POn5LyWuy5Vamdz626OhfsQoCYGuxZAbteGF8cyT/6Ps
vJbjRrJ1/SoTfY/Z8GbHnok4QPliURTldYNQtyR4j4R7+vOB6rNHhWIQh3PR0wq2mEi/cq3fNGbW
5/p0Bo7TnXt8ii99a1YrR/Rtp+ZnCrtm9rKECTTvrd+SHYUo8alMyv4MtCLBmmGUo3ulNNqHIRox
A+dKWVnIzzZIYEKRmOQR99F1g/HYgQ6Z1O6s99OIgkipOF6X2MYewdxgl9eFuabve3s8MJKQ5niI
cUQAdblucRjzqZByYmcrrGTZKzWUziNfizJvyNrxjRxgOtSNTrIysjc7FpvjOYDmUJrL1MtTSVKQ
qoeippwbY+o2UmKaLk+qn+3krKlCP9MS5ZB5q1KChyS32EQttMskT0V7Nnykj9yxg4Rj6LwRXcUM
65XT4QkqsViX8+lHuZJJpCS+GE4ZgpXZpkF79mPJ3wiV+92TatBpn4VmtbWr4nHZunY/hl+6Vu8K
t3WE7iDKqvqaO0cKyvuAQlh3qETbVRtdGAmmHar0iXvQKbZZa4jT5LTYlplKFCCoVteKfmdhnU7J
ioJAvLWyTvyp56aceEjwFG8RQFWTnayPY4kSsqipmFjNsLYfb0cZFj9vEnwZAfTD8LleRnD4BkOp
avls4N22zxASdTvL7+6pXfQrofTtHuEwI0OOfg+aDQjCXDdVN51ijGT/z4XV/cwrHvt+zw02k+tj
1yjl4q9Xnvg85kGIoGE0685wtF235wPr682wR1MyVfWfA95D265Vq2E3WsG4JvW6SB7Ma4cLbLYN
BYDJIbc4caxR86O6cPSzgdLzpsx1VAPY9mejCCw0+Lsx3uHtWYM1VtNpr5XhmmjJ7eiSsqDi/KS6
wSU3T/RvR15GVboYMe0964E9nGoh9NJzEnX6bpu18UbP68hfmc/bpcO9QWEFsCjKhfAhrlt0kixO
sXc3z34lpm2IGc4xEL29DYZoWjl1bg87/KqQt1WJuy0Z5d7rpgKjs/VA4TWl+YmyldEMPQh94FYs
kb2QMcP5aktY0r68fp788X4/E+ZrnDwqpEA2B+HDPOS/DWlcF35gO355JmJOYxCMVp95HTrP07bW
pKm8Q/HN+gxDzJdB//rVtC/lQNU9pL6zYhONepm49VTY2n0c9taulGHju6TzLHUXV3kk71Nfrbvt
y1+9XAfzR0Mtw64ULMQM/7z+aDVDgcAcYZRFxIfx21wktrJpoI/9WYZhWT70QW+8snYyW7qSEITf
x6N8xp8vDpHJHoyuM8fqHCVd+icxj51tpLotL04ci2bn+N349bW95A6aARjk0mFzLMFEFhzYdBz8
5lx3VXFRm0k+kASvP8WBLBBw1NbkM5YPXHoI7IMzC6lckPxLxWjms1OLDL/NAJx7wAtcidpNYGuZ
fyxqnLBcE4XQD+ZUSl6viunTq3sLwBAVAlQaSXksxWBsIyc71SvVOe0HU992emnYniNKJ7wMfSFv
49TgQ17d5sxwAvZGqYZcyuJAm02vM98ysBIb0+JjNKgVmtytLbuG0mRvI1tqHl9ucHmccEfONZg5
BUtAfPOsbnSTa1GVxvNMiT2kVN93tQOUUqTN2lvgdo/wEAAOxUlCzuAG11f6jtqgFTKc+1LRtpWu
F14xOvI+yIO/JrKSKy+553pGCENrgOxm2u/1lpzxHb0GN/2cI3oZejWUeLHpQ739apTRawU3cUWf
w40ZiD1X2HDivG6tc8ZItwFe79Nh6reWmn3qYZZtOiT17pJO6CtlzCf1tt9PSdqD00SAQ910pt0s
IiebcKEHclrtC6UPoRHzqsnuW2E7rQv6KoVGpUblfihxlHSDPNeeYGhBBLC5NX+KUEZ7HRUKcFp9
MxQPtpLYnyqpblTXR/T0ndw4Uu7lmTRQb4bVaHvYRafbIEbeE5y0JLZBDl+cBFOdh94YoKnnhVaZ
fXh5cS6v96dOzpnyGTwB+29xwhHS4dnaVfW+F1J9HzRxCHxZrnYUwHJqQtjuDCaZXSXX073l+OPK
VXvdPGoysy4kitmk1ijAcLBfz2mupK1qU3/ajYOZHHw1U0+j1MdbjVxLu+klqUSDLcrBVhjllyCR
11TCF6C3Xx8AaASyBkc99MfFEraMygkS8H47rcFONVchK8fKJD+GIH432CBPl0G1jTetmnXHWmmC
bQXKcxObUrlyKV8fxL8+BPMd8mAzhY6vuR6JrAqF5Ey2jFW4DwaAhBXSkQHCuaJqxMmHKP1QCSvY
werQ9y+vgflX/2ehc1TMyU3Cj5lnO2uoLcZgwn0boEWo7hPLDN4n/uTfNcTvK1N9fVg8tUIhkMuN
vD3Jn2V2MY2KSRb6pO1tnUc5RpXKozKq9caJ/bU8xfUx+HdTFOAJyqkT89S6HksfIFVhhbq2jyyh
vomklsurVoYvfjDYu2ny1wKqm66RseehgdoVxTU0thYDaEtd69QkoPZR3kGAkaG74D8q7XpSBt7L
c7U4legbKp9cloQHzBYM+8WOMQJucQwC1X1ttO3DJIS/USTbdmGYKnu5jb8nWVgeeR8PH/A9nNzA
CO2LbEfJezPHaInortmzDgFGaIW9GQm3TqOJ3blqxdF9FGbS42QmIJd6VJxr2IX7LrAz2M+ztyQy
BtvcFNXbl/u0KBH/3adZGYODaH4UL/qkGM1Ijlmo+wqd1HfczjESAdZ00BKtJvsMeFrW8+6gdrXk
helkHdLcrKnBSvXW1ka0DGxEVV/+ppslxDDP4EUqWvMbYDnMchkqWkd5aW9rifEG4eW37diMhzpH
0bUopp8vt7bc/POkEh9wqZERZRAWm78wp4HKqabtYeM47xMH/TLWAIlquZH35aQrbgVp7EtccjS+
umXqTgSACNGRA14+k5OQ+Aw+ibYv2ZqnUAErE2uh71pWOb6TtUg6h82kHn2pWStA3fYZrgOJECiO
nHdUO643qWb4NTnSMTikpIk3Siu6nRbj4FfoKQ9Luy62aZph1yu0NU3m27kltqa7s4q2waNiMdpd
aeQ1wLbkMDnQmsrCKraFoYWXxCY+Q5NrjSa0aI9K2mybMMctPCM4/RbtpYOO2ExQQgzSSmjzuz6R
iMkyHna2g97xMKFySma1O7w8tbfNktCCuMa9zqKCBHg9wLUVIaps1soh8zUJ80eMuvBM/65X/bCL
pmAN9rW4yunlnOm2mVQDvirZwuvm4DiIQEdR+oALWb1pHEtsk6LTPml5FH41JKc9JINtbhhp2c2Y
7ZWwfrGcnppHKs7+5VPOv1w3b+INJUY0Gg4p9/lJAFJ020jq91UZv4myVt6mUfIF9qK2e3mUr1/w
ZHtIEoBtITLlBuB0XrQb5HLkNIGuHNLKjz7ZuEJ6etIHD0ieqftJI7qj6putxKbPNkpqFMzV7PKz
PJ3UCCE828nUw1Ab2k7KTBslBg5MvQkh3/OQ21StsmYw+swEozjDduF9CgniRgMLqK85Zbp6CEGV
7XEl9N1YUaq9FiNHYfKs8hxfNAe/KIwNxBz158sDfbucSawrGk9jKGEoVC0uiR6pVzWaLOOA9vOw
TYWRearVx3s7NGJ3ksPXWQXOE8tHQhsk8Cd7eINeHyNVS/oqMQ8xlQvPLGz7PgTDAcuzQm9y5Vp/
rnOIF3Gr4xU4P8SvVy+yF7k0dcI8JKzhA3bO9b3az6DJXu8/ZmyclZBvQTj41TuYfXArOHlJeC92
a1VMA1IokXWYIBW4VaxNd2XfZ+/Uwp9zwoq2r0Mz36upjrEbWMn9yB3oxrxZ913WTnexr3aPTYyp
Om+E4kEr8+yhtaCIlIoSekCBMlAoMiFR7wd99rpQcp4aXmY8yfh/sBlLfCPJ1U4r/BjnZqXPHgyR
GZ6moMdb1WJN7ub2WOHYns1LZLQOiNLV64mZOl/JG6szD1VhxwdHhRCjgEJ56BsT5AGMWK9II3sX
VYg1vrzeF0HlUyfhsHFFAXScHWqvWzYbbsjQBsCDcYrxeXL4ALfSKjR3ckV5/3Jbzyw//fe2Fnur
RKwVt/HWOliBglO4BUt9tIR5MqEQeLXeWYeX21tYw7D8ZmY6UDCQYewvUhXXnYumUpg+lfcDV5N4
lMruIVdEslGbsH3f1074vXLisypK49ghGuKizDbsCFRm/qlUbV7+mJuBBm8OBpy4ndsSRYLF3rM6
DKFlONWHwZJMD2Fn4wRN8xI6jfbutS0R5M7KscCw8aNbKvCCPNMtieiW8Bx5AymepG1fWuoxSlTz
lQcKhTOagFrB4FL6WXZK2O1UVLmjHFWzys55G36T7PJ7lA7Zo5LJ4/Z1HZvLdISwMwmRbOmNtgL+
PpUVpJoO58jUvbpx4jsnx6wx7bI1I7Hl1UdTPBK48mYQGFXCxX3b1WONxQwLI5Kb0S3H1pzXxORl
ra9sw1H7s850a+WBstweT23yEprNAyGEyYsVYowxFUm9MY4h+vs7tSmUDZ6iuReZdbRtJ7JsLw/n
8tCZ25uZTOREAABxWF7vjiZF4j/nVXIETl5thFJqnjyAHdyMpEn/6iTU6OUhcya4eR1b9eXG51/+
WzYArYO5cdoG68wVsCwxy35uiW4wDDCUlfxFK0t5I/waV6yXm3luHsk68OiA3Mf/FkdOkZWGcOze
OGLUJu3McfygSTB3YgtZajRVgksVWNXKrffcPFL3INmDCtQtdcZE+bZsk8g8xpodnBGP797GppNw
hI+Fp2a9/OfLfVyeLPNQ/tbeMg+h56VqJmSSjsVQfJDrvrtDpXD80UWWvYZ2eK4pnhl0bj7BWDbX
S4acEkS7uofHUpGpStsiu7e4qDYzGWPlFHtuFKGqgxMDrTgruFw3Fct97ttAAI623yWx65uB7VVR
mhA3IG7ldmaer4S7z3WOux6yHYmqWRztusUsaHQtlUPziBlEveegkS5C9Y1jAi711U2h5zTXXWwO
aYVX8XVT46gJI65D66hE2fc01cZ7OcY6q/TLYWUYbztFTWCOKyjE8Vx64rX8VoQTXW83hSWsI9WD
8A00eQ2rkn4WZqxeB6ngjQtxltoOmMI508mL+7pTiYiL0Q8066ip4mSms1uy3bcA1GzAaha0fC00
pw8vr/3bVUJdB4okNJgZx7H02xnFhCmhPfnHNqhV14TOepJrZSb/N/oe8ObrZNae+jiL0JCAg9yA
4dniXsj8bhgaIoQTd6m5GfM6eLD0RFtJCz2p5lyfjs5cOyJ0pnpKymbRjKYEqTHqQ4BToJPtrTRt
vGZKu8dIGke3j7PuvqwoGVixHz5WehR7hKh96KFeHm1j/uE2TaceIOIIapdqZ62cqk9YvZvvI3ak
Xokaz41BjN4NKHOlinSMzS5wGwAC37F/6u5q0X9MC4SPpNTUdpCqtY3WlpZnZLmzN4y82Yx+qJ66
fmgP+ZDoBzVutFlW5qEaJhChVRogrm9rHrXJ+rOBW6GHiR4Hd4qIniSZwdY0YvN7EvfmBbGsZFvq
en+R9N465kM2HLqycTZGDYi6j61g5b58ZitRrAeIPGeU2LaLTVuYWUOgLqQjSNHhlIaIJY5xbpxa
XokrA/x8UzPKnaIApa/F1VwkdaMbxSgdDS7oe/jnyE2D5TkFXV6vNHVzQ5oz6oEiJRUBgOHOYqml
CL0laKBEJ6trwk0US+rRCRvZtcJGOmo2ND5dRz/q5W170z8aBZREsY0GZ6uh66MCXiDHiDbEJ5TH
mn0kjGav2VG3z/V47TZ+rilSnrNWMEU9UtrXTVkSfJfQ9OOT1BYY0QzmcOnVofWGJstXqOE3hxG9
+r2pxe0o0s4YjcGOUTWzhVuHSr4dQy3cMP5/BgEFzJcHcYGT5DCa27NnxBXXCPHiYkE6I3RZq0IP
sBOF4eVSUWyCJCy36jBh8WPlwV1vgPIwcsvajZImAP1LE7hh5BPUWMnfOGjtvB+DrkQHhodJUabB
a0NavtDC+g7YCauLSbgefN/KSyXWUF/h+M/exML4NKhK8CWlzZ2jp8Xr9At/jQjVCuCRFFVZYNp1
exi8BD1S+AkGK12+i/Opvo9zgUZJbkku+gWV5PZqWHkToVvuDnoTn02c4FYCwAVZ9OkzIOcA0oKq
At5vifJT7UrO80ZOTo42IdwoyejjDuUw6feTmkSYLqW1881suqgl45NNfzWqT4HFgXtfvfbMmmGG
T0LgZL+hmCyWJHB6dF5LOzkJGbzhFCBvBXk/2xns7pWmlok7ViOFZsIIKB28Ppcoi7oturjAhu9U
Jql6H2Sp5RrAzrehYvWXwa9Mz8YN4SE0Q/nsB/h8vbwbntl8T2QsAxjek8X19dQPCAoWLRJip1zp
hp3dyOGpiOVmW47F+M6gqLnS3rOTTIKIKwGk+axiv2iwn/ypzLr01JmDxgJPerArU1u5vWOGlOOd
0PAmOACBN6VC9YoB2Rw25Zr94XPDDg56rnEQAhnLkNwva6dDizA9WYM1vBsAge0CXNNOeio+8pP+
kyY5qWeOTeSZLcY8K9fHM8frHFWCXeDBzHtnnpbf4st2qoLRL6f0pIvUJ2nU2PeNWUYnwBNrxny3
M8wS5uVPphQULXmU66bKDuJ+NzjZSarC0S16qyc97Ejf0Op8r4ooWVNrvkkfzfhzQNbgEgnG4Gwu
Ti/IZqBmFac5DYVle3KMyGKDiDCUpbBwpTxHQCWDBSgLJ912mib2SNPYbyk/Gp+sTl+ryd4sOEIP
8pEsuVkmD+DyYqirvDXTURqGQ2KlreNWQEQOKUV1j6VWog0yZfcR43Acy07/Qpm/2keR9Nfrdhmp
0DlPiSYEwwFfSb2eA7uOjaIvIIwJzRnAhHepa1hFeEaKYzgPVrWWHl9GJ6TGuTzIEHB58CxbBgoY
GRNs5YZycvTc2Oig3zeaWgsXXyIVLQ419ZIgN1fO7znk+S26BaIySz4CAiX64iJZyiHpld8WAN+l
O3sstFM+WOGD1ModEv+CsmzbGYehwKQjy/O1BP2zLc86GDNPGKW/xXE9DAHpoRG2nJIY8qkIHHuP
Q2Bz7Aqko2tkEt1WVkIeNjj3vTyxi3wMfUaQiQQeWbz5BF0mu2P0RMKOas6lARe1STrF38V9/coa
5dwKmwocIM9RnolLWXejsZrWyafsMgyKOIRyq7lBO4SXupEnL1Em6fhyrxan01N75Cs0noczAHYZ
3GbgffrAGLNLalvxxjTq4FAPLTbgk7pW7n2mKdTIyInA5QOIt8QYwT+Puiy1swuvXOapLHzLcrMe
vVKniu21B+IctV4vUeeqtcU+BCA9SU2GZyWFEM3yohoOrOjNlDJ+8Y5AXnvghq7el3rtXBAU01yc
nJWV+HNxHs+DO+cVuFw4mMA1LY7HHsOWJA2t7FLUehZsMgSrPHia2rta08+6lCGH+fJsLg/kXy3O
QA5ys3M6Y/FWGVu6bI2MsRFM4zkxxgs+U87PXEjVSeCf99ZWiHLL2PnUOpYve4FBpgMh3JyPK9e4
kwt8MyfT3H+e6LwH0Tvhirg+C0XYNA2Wx/klmQyJym+dml5XNTr86wRAWxszG5ka7NXeyjzJT9vA
VaCYXoAUN1sj1BGX1sgSBqVtfhQFIpMW4gDaxs9GZbsycM8tF4U8E7uOzcCkXX9q2yuUzSU5v3Qd
BpYJRFqU/wPTs3xdvoskIpUWfNzXym70D00Ra9vA7uxuZfoWZ/nTeM1PTFTZ55SXvAiY0jlatmMz
v+CXNYGI6I2O4rlZ7o2qS1w/biXXUpNX1pN/tQqL25qltHgqLVapL2VWZ2fMUpBo1j3A1c/5oBaA
XMZp24Ek9Qo9/FFUsv1hqrtpZZ8+dyhwVf5v44sru/erAXWJJr+UFPLuWwT8NlDzzFOkll9enuLn
NiPhl8rmgCCGZMn1DNul5IdFOeaXsfLzrwCSk62ViJ4cEBe1m/ES2r3c4O1VhQgASDtqWkh83FQr
ajMuBYmf/FJHVfmmDrE58yNT7PuxfUCnPELM1B7ed8z0ypn+3DIC60JNT+ZxRYXmuqey1o+NHDv5
RcJaZh/JVbQxekiySmaFZ9lCKX8KQIW83NtnGwWAbCHMSC17SV5FAZkayBgUlzAS07vYtMo7LcCH
0KozY+frQf02Ks01beQlbPRp7fK+mGUSAYdxb153tUhlP0iGkuUTpvq3ER3+AzfXuG2quHlsFOMn
rqrmvd1Inyoo7BeMO2qSyKa2xp5+rvfoekBQIDCaa3DX3+EPSoyMS5VfstRRdvpoiu9y6FCZ7tPo
6+AY/t0oRL8yz08Tubjj5pQUUE6SRCgRLyYaUIKdjCNpfrVGvh0/deldJQx4/XY8fNBGWW69oJKn
b5meGjuAR+HeipyRKSmKo+8X5Y5ib3jHxK3leZ4ZDrSqSf9y0fMSWQbipUlhVZhZeKGWg8CSsMeN
ZdTa1qpRRRwV29+PY9rvX7kC50uGcJTtBlLkpvjpS2WQJTjwXJouDDC6AlLtyqLApIFgILvveoF8
jFGbK7Nw01eaJezmHyCPiPkXk1AGumRACA8vaasoP1McpI/AVZJTmvefo/lQ04ZxLRZdtAkMAfIv
2RMWG6UVpCqul1s5NInWp1X+psTaJdrXvt3bqQuqtjAKj3Ke1T7IfivSnaO2o/m6lBWNz7ldFEbA
PcHUXbqtx1OYkbCyxJuimooz77iPZLhgLw2N4qJtMqxciotzGygkj0uKQOA+Zi6YtkhPirIzjUI3
WpjM7b4W8CN7I0HuHYObA9hF7eHlVeQwdL/tKZoDig8Qc+bhEOg7i9uwLiw9d7Ref5SxS/MGlRdM
FiMCYKLQRqA4DtternFcD9P8Lil66d3LzS8ujb+bZ0nxkp+vqcVqAkMAl1uL9MdGm+Kt0w3dUcpq
GTjk6GziQX1v9LbpQeGuNy83PP/i237/p+FFv7Um0NowKPVHO06KTYP01dtYVe33L7eyXLi/RhdO
DBsF8cZl+jHA5EGvykZ/jJ1E+lx3UBklXpq70baCQ1GlzjmrtW6la7criClF94gMBeJHoGyvd0vt
NEkgB5P+OLVFv8MuztyYLYhmLNAMN3P8NczH8lZ6msQnXW90NNipSw2ZNLKi3JxM/bHqSuHlill5
uJ8hQ68V4wa6ULAz4zrepYh6vC9QtPXUUK7fVui2rKTgFtHV/CFPzgwaEeVsmzBP+m+5p6SxRyWJ
YuMxNIN8a4gqOqkNPO6pKNYUWp4ZZIyz4K/AegI6vhS3MoO0Ag3WG49DJx4qq1NOWmAYX9MuASll
DdUa2feZlUThhzQqr1YQr0vcQq42jj/VwngcYVUf8kw4P7kApE2PMMfW10cHG0B9jTvxzO7UkKCB
/jh7vHH2XY8npnVanKjCfMQ+D0CpE7dHZxAQjopWv0w+fIqkKB51eRjX/ByXd/08lWTrCSPnpNKM
trtu2u+x/hK5YjyWIxTY1Kwo4epoqvsgJnejL2NcmQTR1rCwG6JULnYFGCA3RJr2jd/G5jbMS/nQ
BPUacP16HsCNcNETes2QdV54PEyuv0uJkzAkV2N+n4kSzplkZ6qe/UiuK2fjaxqA3y5v4+5jJorA
eJ1Y/1PjNAsrGtwTNJMlfC3sNbKruJd9H0or2iW4MJwYxHCTmNYa/fn6XvjVFHUKyKd4Klpg5q77
qcdELLY22N9HYGr71FLqXa+m48ExBdILkgWz30lk+YONA5gb41v6qluXlCiNA1ebk21gS2BIXbdv
pMogSG/HP4oBwsjBQV1RfmiqsDM/JVWo9L4roRowrRydi4TC3CzJRZTpyNpy6yMifd2sGlX52OqV
+mNqMgmGnBOayRYhKrM6Wmldds0GAJEs3mnQDe0HYKByfD82Wdi4uuoDeUdAwt+2Pi/olbDr+rzh
i2ZfY1S6SXdT4UMf6vrDiLiA7JmR/AOUJPQaPUmUXeznbbcxmqz6bOdlt0bBvz5NyWPDfYc8SjZ/
xl3fgCVtCfW+zjLCn6Q7Gpyyh/4DboSDq2RZ+P019+TfTc2ByGx5QzC7OLjDVrDhcLL/CVkv0u5i
R4B1g95kp+8VNbYexi7EgpC9ZhkrM74cV1Y6IHpIEiToEOFY6gyQ28ZryhniwE06S5wjO9f2I6r+
mhtZpnRAciBfU3q/GVdgvWgBkffA+pGTdTGVnY8bVOaE2MZKFmV2KWgNrww41YVcBPuXB/b6BGdg
EaOZj25yHVT92FTXy0biDLOktqoDNzZM/1DkGXX9tOjdsVSiN/1k6W+QTEvc0Jqyw8tN33QTiO2c
lmPRzkoYy6brqSNPiC4kTuO6Pd4HzuhvM94sb9SKIuAr25rh+Q5ELthTIHGWhe8mkgSgltynm8KP
vyJ3WJouaDFxl02N06yE6Dc9Q/eIbCnEKNJ9/HNxNiZKTNJ8SvqQgjEwQ1BGSeY2ceo4bs8ltdLa
zRTy+qG2g+sURxMKk4vW5EkPpkBNzdCVA13uaQ21ULc2Ql+n/pEayQzmhZXgGGNx0Ubd/vzy2C7K
TKwhRvaXcgPZQmq6i83Zk7lNtU7zQ5cqiCojJqzF46bsMzs9FYODr1ddBDGm3XJtfw9tRP7dpHXk
z23btK/z/OJbZp/fWdufEuPshLz4lpBoebKc3gpdYWnRXqhpe26LsmPKrRxHomlNiuFm9Kkuks3C
uA3iFufDYgOpnQgGEpOQFfK+bR6ppIod4lKSq6epfwyTQrwNTK3fGAQhKxtoGWqgbzwb87B76Tb5
0fmK/i2axdbEqu2so+lBi7MvY1Y+Yr6sfShymeqxpY7HBLn5lQPjSQboPw8jKk3EXER7yIiSHgW3
t7gBOz/iEio0OXR1YvjmnVzBI9/UQzbmHn/W32tmOBSHIR3UL2abRW+1TBX5NzNVursGPcbeNYpk
/GDIeaS4g5WN5V0U5/pnQHvGRbGa4aEWIaT1KDB6ad9AuBy+chr2d60M5dhrCd7qB0sNEvHrcfBf
fw3/HfwoHn71ofn3//Dnv0hs1lEQtos//vsS/VUXTfGz/Z/5r/3vf3b9l/79pvtRt6L+8Y/Lt7L5
x07k37+1UZEv/87Vr6Clv79k8639dvWHbd5G7fhW/EDi7Ucj0vapOb55/i//f3/4jx9Pv+X9WP74
1x9/FSJv598W8Fl//P2j4/d//cFk/dfvv/3vH91/y/hb/+dnEH7LcU/4tvw7P7417b/+sPR/ojlI
cEtFAFltUql//KP/Mf/ElP9JeRmK7EzDAtE0Rx95UbchLdr/5Ook7fsE+p8xHk0h5h+ozj/ZqFzp
eJkABCXj/cf/+7KrufrP3P0jF9lDEeVt868/iP6uI9LZvh4ICVsRVR4QJXCer7eDKAMZQXnJ3yp5
H99hFvNjDANtgzjynR6Fppca/alq4/BE1EJ2sAu/JHo8i6canqyO6lbB2utSmAOC/g2OMzuMl4Vw
RQBnzyv8+dwWdu08CANJxS1QHCty+zbo04ckNppuW4W6Ucn8lopUeu3GA8a3fxkNBbXvhoH0xTQI
0q6loxbBpzJus89da3WXVrf+tIQi3qZ5Jssu2IE0d+0wQ/gGYaptIEznWJnOptNbP9nIUmC/xdlb
MhW3GOS8vPSUfP3G7YsakFALevbOsSN7OkR65gnwWRskIsWptKmcNOAvT+DyhWdU/eC1UvRgTYO8
Mfymc+Wous84x12p0s6hL76OtVkgBamrqOcNUX1Ci/WuMfIodadAsTbpUMSbXK3NvZlPKISBXAsb
6POhiPdpIlfNrqva3HAd2ReFJzk5tL/ON4qPzdSgrqVumkYhAx/MdpedjuKWPGnZnWICcKrQfdnW
mQMQNUjNNxl0HFfOlJ9CGi9x1vTvgiq7J/HVBPdl1qPLSpxef6xr3TVQybw0/Erhkm5IlCM3PO2O
cojfVKJGHFlpmP1oxk43PGBwZb+rVZxF3CFsQ3UzF2SFFzbGR6mu7cbrg2ACIiv3kzeg5omFeW/v
CoGhzcdxVMJ3wtHaM3WMj1XUozxkCj3bKaUc74Ssl2eDYXuQ4/IoqmkDfO2hyEW7HZVK3aSU3Ta8
GXZK13yDjIoal9LIe4PLiSRR0uzCFM1voDht7KaK46L0oLyB/iCMbaIWvemWLJnu1LdG+BDYQch7
i/xnj2R3On7AvVQBaByV941hHXjrggrop3BnBYFO7WpKS38b1vj5YO7Je1kgpOnGsd1ffD891m3S
Nm6oF335Ns3CKTxBOEfYjhR/X++MtLfqjQFLofZ0SXYRlOZdgxiOWwGKMzy1saJ9IwVHMfQ+JaUu
8KKw6byuFp2JgOewZVvHiKjL0zvwwFntSkMPjSMV7xV/soD7dUECxVsteMCaEdgZG7YsGh9veGO6
ws+5YUrz3E+B2LQlmhS5PlRuHY1fqaT/zLnvS6U4BWWLqGVMBdf500y0YZeUVuv6tXNnKZH/Ue+h
kVMGKXdyGfTcRjl2LOyjCGX+GBfddl90g5T9UNlMO9b0OMDajcvBm6bkZBp5vguTPH+nT9MYufif
i8s0YPPshhw9yanoquEBgGOMOHLc2aOrxXk3eVFQCHcgPNsMU9ycJFXOHiF7W++CTr4z1VLNXb+U
xpOoO6BufXwutLyp3KJy0sINKR2gNWh2cGr7AlXpEdhQuiNp1exthPsh/FjkX/cDfm/f5ErC9ZKS
VJN5UzPg3KNHg3ESqkjeytAkAV83dXkJiiJS3UYe8wdVVKJwy6EMpX1LfunPLlCCZGfV/ZC5qVVY
Bs/c0dMD3d7FUhb8nOLZ4bge2w0GFyTP+sR8K41BqLmVlP50ej3+nDoIQOy7KOxcEQold6U67i3X
9pNhK+Vh9OgP3TdnSJxTRSpl06RI0VZJmHhSoGnvAQn0J0vqmr3cqNo+i4J6Eyt2D6mxivJkK404
rE1p4ciHyim/zsiGk4Pd1BlxgGB0qei1vasPabxvS98YXL2utNmVKnU4+tp6cFW0KBhwZBvSvv/W
Ag3ytAYKFQPLMovSbVF0tTtOQ9GdpbIWkOISJc/d3gzqySX3MJ0KYWX3saWXn2Or6WEjOs0+EWG9
6YOoPkDLfa/ZjQg3g/Ged/JcjWgCYnB/qD9AR3+TlrCDpc4+YJBn524Ik5ZA8zPna31qIADdge30
dLlLmkMwlhcr+7/Uncdy41q2pp8IN+DNFIYiKVKUTZkJQspUAhve7g3g6e/HU9XRdU7dOBXdET3o
QeYoU6CIbdb6129AI/qwAhC55mPpCwY4w5Slflz3+PQOC2Zg4eiY8eQ68ynfvOFW09TFCfJ+CP2i
ItZjtU0hoppxu7vvhHAfSg0bA2sUzTtymfxlm5G5hL1pvltB/4DrThU2JHGF9dC9sMqxKZTeA2QB
GmHDfkC/v+rhlvfnNHC+i7X8hejZwYiTjjIm2kW/I8kPr8ogaxYOirrdOpRM4JOR6q0G7bL9yBXl
H0VTefGQ2cu517v6ualN+Oq2XyeWpvenzoCyDBsSs6ItHSjqC4wiP8kHiCWW2+1ozDGeuUU4DQ1X
rqjHo2qDJgSlWRMk1DV5VVLG3TBYmEsSgyDDjsQZMiw2O6mDYgjTUZ1a0yKpt3vEY2ybdmokpNBl
t6Xpa9/QpMNwxxcybNxgl2rNTYUjcdSbGv4QQpTYAAlj/tgM2TxPeHQdxGQ2F8IjWi0qIFCvIVK8
gYAqGH9b5A7Nc+qJgheZb5yaAe6s7YNmbEtY6JiKRGnWj8URo6ric53wnUY9aGG9Saro+mQWwqhD
USAqCE1z/ik9Nu7OZo7bRD7anB/b7Iuj1bhwyBnAvXbSsPrjNIk7pklcLNuYqtAbK9TpgX5aRIab
kcpPi+9pQejk6PWKwmm00IVx9V4C6xgRUL7h7wCW63t3nS07SSu9Ok9l7U63ujEuS4g/5ilAL/Lu
ZeVgnpbRvDOGsrgfq/amuAZLFlXzsyn0WEhpVVGaE0wfmU0/PW+i1JcQdOkEilTjpEKJWCbMBrfQ
rYvshoSEAnAe2xFrXhYn8rMa51OzgqTNVQmatYhTn1uPIjWhzrNM8j7BJzW4z3Vezk5gpRaEaaWq
r8yYyjmEnVOYIQLfYYoIG0m7yO8gQMQiqPk9StMeyhjVkNXdTIs7z9BbdHuKCCBrsudsWr3vqpEP
aaFPyPstFOUHu6OyinmDkxlueIa2P+zO6zIStMd22AW1732aQulnjE69OrQpStO7nFZyQJ5ZiDns
oGQuZF9ec8qUydRlXwxC2xjRYg+xWwZ37G+kranfheE1JQeo9kOQ+RqvLKW9NurmDqYaaJs2NdLa
jU7rXqTJpsUYhljAIjutbesfxwIak2jl65Dnw64zTHyrOEzzOTKCHga5aEgxZqXFJUZXpG8SVKPZ
bjHzqtrudSEgNItWV1+MmBnW/Wikp6Y1113XOultWptyp6W+lseNP5fLzdbNmh5nea1Dla/zKSIj
YMUJbXGyKuyHbTuQxSOOqshNjay/fj/NptrRCQ6hIarvSthuSO6QeQdc7p3TVSqI92tGqo2GZBHF
WyO/AJKGxNqq8azXPf4H7hgXXlc85EvtjGwEBv8QgW+dEo8c3jJFu1Xb59Vy8ptg1p6GRRdZLD0x
HgV61aQohhczc4kE38r855ave72sGwKSx/GHp5olD2XhW1/I+tR+9lvjNy+222dV4d4ESnug5ViC
UDSi8anB01ekS0sCoy346HtDl7t8GQUaHOWrF05ufz5OeYqVmDOopK2V/5JzT1eh1GH7xEWZqS+p
kURlpVX9oTYlIftb000qK4e4pM7SDkFrVZ+5VZbRpK9DHpqj0f3c2sYgyAB2h2NRxSRN0R9LbbZb
gqkHrOC2xVmrE7a6nJTQNt0tDlRRvW2LREpoeXI9yq3AR61R8xYcfK0jECbVDFxVt1lMDMfm8tlw
Nxkgvoc6cePjedlESuFLGBIE6mZn39wc55w79ox4oWyEtR8KBmwysBYVrU1vN3f2kPVLVKwcV2Hu
tm2YojOcYv6dtJ4W7zo6gnpYFInW9XCVVRYoywwZnvRbaAWTud4gw+yiqe6DP4QrEoKcKmLTX9yv
QtbyvoJtY+9yRcWnkow91qxE3YphewokwagfQ+VRX9v9cOAkUHUTBn03f27kExr7GcOf8jRuog3n
utAifdYIQhqcsn+oSPD4VXq5KUJilChD19R2nifbERSWs+d0SddXXLzrsp7r3rbHZ+4RiIyVng1p
orXVkyHMqj1OWb7JnYsRzcRDcK1YknSYxl99Tv7lTqnuEqjuxrPyGkXuOr65jtFWkTbm/qtjSk72
YsCSkntiHC6d15a3aSqcr5oQMS+URBC9S7tqpiQnCdDZlfiBTLt6pKCqh+GeIT672MqDT1HRHkUU
xA+o56D0re40JWPGkRLL2SHg0WrKBT8NJzWpOwNNOglOrARhdG0ntJ3O5ZWHhs67v9FViS8ntyoR
UVNZMK7GwMyNEDS43q5XRaFIaQjcKNNUae8mukb3Y5FjbyclWaLE+nST/QOynSvhZq9jmWCAXq/h
NSzuoQY263c5xrbzSeRo+lw5ZUzvBpTteBPW9e+BaPVq1waF8UIFMwzRaMtrmZSV+0bK5i6ts/Zr
WT2/Dw1N6K8u4Zf0WTJvgpNul+19GXROdSMYkVDFWS3UH92SuxS2enF26NSCQwHpkYt/7Fz9LQiq
HKKU0WnnSmTuHnp1ejfomsiQvYn2pcnyVezWbJIPVWpMXwPwZNRtVvp7bHq5K43VDb0g1xtWy0I1
y6jIulS6QtW0GH2b8bfX5aGbZ8Wdvli9enSUXUWZ4WxW2G2OLuMU5o6fTCJtivOM52RPTepRRPb5
iO4+nX26o1SRm7lDA232iZNOdrqb8bF/JaxzeAy2dHbJMFFib0kOgbc2SPX0iFxQjdT1sDnjHA3s
EBWOefY06AGkVx6rTC9vjI6qJnT7xbyXQYd+c03XebzJHaqCkDlguZybAGydoJNJj42xEa/FNi31
MZBCKw8jmckUvfm6xWW1ZdkJxxmaIDUsFkC1wvR4jbdB5E8+evc1XnoGvhfLFmsb9oZy1UGTukcc
gtl20znfaNLux6wIilgLCnNAqGQVP7MGZ0Ycn/V0R53LVTaqbnoP7LTUwmnW3Nul8M0ECitlzVAV
2sOaVyO3FEMsbsL10b0aFs1Y5MWpbTGwLIR9h/WcewCJGe+HqrwayjRtWGlu8+YRl3eiBPEPAf3K
E640+UeV4cDGPMo3Qosmnbv0GoHJgpN9FpJAR/qRby4qLvGSPMnO0Clz6jZxzWY8Yuq8XYTNe8gX
cTflDK8DjZiolOMgXpp0ze88q7CnvWkwjHmqusr+nSOGZLzey6reB4VWkovSezlAlZQGPVcTDHHj
Zm5z709iw0ugal3UseHkLU3wpVkMJkvO1b78kKruTkPPvrt4nebUeyU02Gqh3sx7O/UT6JNpDIr1
RGzcE4Z9r0Xg/NLmVH9VlceeNPrnpe0AcLThvnH4UXr1oPRsX/tMdvy0WC8z9d5TR6nNPMs5p129
d3xfI1Yn+zGV3HsoYntZf1G0EoDQPwRj9ziYxndtFCdz1r2oLOqkHZdPM9cEdJHpkKXbI2OFIJzG
6rO/BpPpnvOqoV0LpdPeD34Lr7t+dwb7SejaRREbe2qzNAdSg27n5u2lXsYrA/VWBSyywdg+nbZ9
R4qmx74nnF3ddWOI4mAK89r52bul+asiM5yDLmDIMWSfi1kmbVOetKADognAUSpviZw5E+EUjD2g
kXldMBOZF7TUoTEidUL5s6878azXQw8OQ9XJav9WQPehIc3HvGh/DCMdkTNu4ep2M9054dWZKEei
rzv6nL1e6K0jWE2Vcl6Cptv6pOnWmY/guYOdvZSbBQtiG05c0HfpOnDHWesUBttycfoAfyz3EVDn
3BrNQTUumb3gHpXDuWXQUzAditOt3He9Ph6UJuGVm8XO05dbbWzuLGr4tCzccHOZI8NIxhw2PylX
q89NV+hUBu1FlxV1iXuN+LC2XTmIeVf2IjiYxcInWboLBddI8LMMc6dRST37bqJP00uweveDEbSw
97ITupVnnfOJ0QCRNC/95PxmtmWdDAZXRyVpcwFt+lut7Lc7w13uqLXMsPW8vT8Y4GiTHhVu+p01
tkM6w/bJ/PrdwOwiUVV5aIUmTmOb3culRdhr3slptR+tipmE7qxD2CHMQr3TdocRY5U92QAydDsQ
Km/2rZC+p7s1id47QH54C3Jt13V8QG7/kML1SNiSitJNU5HRezdLVd0NhrMc3Lx4bJGxxDSRKYuv
F6dWc0Yrsa7vHGdZJGHyi+hPOzRtGkGCbfSwrbYuxu09Dc1qmQ5Q8C4Ykz5tdQWMJLv1EpRy/Rpt
/4CH8w8UXR+inY81ssMbq1wvoAl9iAHyo0H1rm8Em6wS5nNN6IHVGc6+YKJ0yg2bbKLawcNl3GbW
mdwuzmJ2e+V1N6KtZcg1xHLi9I4qsx6feEyHLSDb49pQ773B+Owrql9I5iosu84LG63W9+5oEFA4
mOfGVPPFB1EL5658Htz60SnS99nH/SPgBqfaABjQ0+8KGKYM9LNbU5mmQkx8r4JraA4eRn9ojm1u
N1QjFSFkFY30mKhrejaKFectW/VlBwJymXL/w0r729ZwPkg7wIYZbeu1LpqjKshUyNT+fYQ4GGVi
u/M91OqrMZ4yt5w+glyWKNbFoa/soz71fkh22BRcCCVU9JGFa6aJ6O1c24+EpDp7cH6A0saBQfbT
asy++jUEhrrZ8jI4ic7Ynsa21cO+y82HIfetZ3crtpNsMhMfav01oM1KcqeClop5T0wuQpFHalzV
XuHZ8EoYqx42cvUSTwzeboau+jim+Xa0urRmey7abl4B/3Vz8L7mGkCDmUkiO8qivOi4aeTSPxWp
Ue8GzCBg2eW3nlLlIWt6Y+cVRRNOHeBbIY5t2T779faAdPI5o84P+7n3biWxtcSaIfymIDVtnAIn
94zf84CY0U3jXAgZOkQQQNjLFVec92yUUx+BMzVhI0zjtqdI2fs1waN6fsvGdcMSZC6El/Q66Ftx
KEdR7+sp22hdii2WnVcnhsBStZ7OngU6UZfiMhf6y9q7e33sutgGPrtFpN5/a4wC99m8bMyZaxX7
g30SzegQ770cmmA+KG85jnWdPmXdvJ4yrKmH2CutQ+bSQaZWOb7hsAlkuBV3eD/vi7wuz1alpmQw
ZXkShJm/45f20/Y3J8SxHEcDf3rZMNl+ZhSkx3nflTvlD8elWHB7ycfnwaubKB/MI1GSYSeIIfGt
unk1hbeEy9x+ZVr21Y1NrIhe39XOMsVBpX6XbJK2ZMQWalVb74TNSbvRNdJOWuAbtKT81NKUbKV5
zHZVZg+hUsSx0hX/Ksg08hBMVINx43COHIRd/aLB4YLXSNPtazKM8rfFTyPHWF+yuqeDzuYX1+7c
d2gC1o61x4f3x6yJAlmer04DG3ZHv5Sz3eSL95GK5nXmC8WriM/c9+bNsnYHu3QPS5meZbp9m7rM
o7pnvB8rYZHcaS5zdmAgVkfjHDBKAjS3cZ4r212/EEfqtE2bxUzX0uPMMfXD0ue3YnKmxO/9H15a
vNOd/La2+VJecyx6c7qjLlwjaTkgOrMVwfhP4yYHseFnPvnuRMNDgvt5GLZP2+YAmoveg2JZ7khU
OkvLJz0Gl1rzsyqIHYUQaC3pLvMn8rzaHmkNQKZownr2xtge6G/FQhBNhBo4uOJt3kXlE2/Tp1vA
9s05Qe70k2XSbkBgvCTLg/at8lv3HPCWfzl6On4amvOmbyNMSzwUVp9dXRXjhVhlTWPg6KQiZrYX
3FFxNdYeQ5AU31qbgXnSKb6CKC3T4ceCnPIhL4odWaTqKLOmc8LN97YXLJ7XIlREj08MpDRXzNFS
dTi+a1Yl24sEVcj4jp2tTv3QbtupeJRbvzjJbAxzsaOTUvljrZlOFTkT45rVkf5x4Oj4XQLhn/VZ
Fd+mO2VziOZLLC9OWUmdE8Fr9n5vjcdy2FQVzoZanPLMb+fllxwDGeeI25G+q8G2sjAvJ+sG1Iwg
pqokyTUjQzYV/sda1+cSU8wa2yYu0oo8xc5cI1T2FfyUdmc2pb9TGKZZITK47k7znXOdNtpPwVq7
N/BRI/FrJMFllbtApUDNBPRi131kRJzujEz7xXFz12xWUnmTE49+hsA675dYtnnUpGlhAyAEZVIQ
Q/PLMVUes3XseIEK+oZxDJfArC59WiDObjNsDDfUs51Vd9TfrDAccWFsZw4jk8HRwJd+566+acUJ
CbthujSbVquoKaxsVxZp5ZVhJzf4NmEzWqVkc5t65HjltpuBRbNdZ8v0rdvK8qvAtE2GzJ0XI8yb
1k1mt4p8O/0Hc+3/BZ+h+26epuH7e4LQ8P8BiwESwd+wGLbv4etTFH8mMfBf/kFicHRIDMgJru4D
EJYhTf4vEoNt/xcSMQf2NLQt1A5XLfU/SQy28V9ILZA665iYkTh2ddP9J40BfgMSZSqrq4cEMTCI
jv4PaAxXetL/JtdcTeFxu4ekZhJca5j/xqrdcvxiVzIaEm9rxV7rU+0dIK/+D5lwfxGi/vEYTCiu
psgWtltc8X+mSjSBNIyNUV9S4qp3WJliJW5Dd+iaq3pdLfuXMhUeL4PJGTU2671bZB15s0b56S7V
dAYLzIp4agRAiFOy56pJMmBN/xPH+M/cqj8+JnQ2PocFzQh265UA9S8EJ4GCeDTLxkwcyx5vljZv
xrDegux2npbvLK/Ss/CZ70xQT/4Dp+4v1u//fDSIIvKSq47ur7TPpjCUWP3STKjrqkdVjdPrhHgr
ERbDwG32uFbbKf2s04z+L9cnkjzz8dWeaalqd0iMSq7/geD7PywN3NBxz0JXxXL7q5lUkaN80mG8
J+tgYh+1aHq5I7Ks/vkvm+WfxJp/JdL8T48JHOYu1/V3XfN//s770Zhqe5yWpM3rAQwMCN5xmP3/
XzyF/YKCCfIiEat/fkrrdoDCfr8kotqCqMo7befr6dffP+TP/Lg/3qGLazdKNJYQfO2/EILSvlR+
UIoVi+3UOmM0u8arbNpHExUaUb8puatYCiV//9A/s5B4KCcIJCRkETrE2n8jIJrWeCVdpyYNp/ro
ylbcb77J4DJosg+zbXCwX8t6N9YWaWGydX78/dP/7e1dn84JgscdZRG5j3/+XreNe2rsAzNxsR12
gta7d1M5P/79Q/6hp/vTMQXr/kreJfXqyjzV/3J+ZB3lAA6ORdK32horJ1fnws2wsdqsCvCC0vs9
DVbaKqa550FZ2c1m1jZnzFbF1Tx+B+YyfXT6yhyj15kQh1epzEc205tWqaNu81JVR8aZYJmilCTT
8Bt5FMlwVvyVjC0DmUOYbrP7nvZSQbUodagQ9ehQzRVSJNJxgWQY6kkQz0yfX+ZhFckwWebtODjV
wxVhjYp8cN/Lst1uiiLwImJei99eb2vPYMDrTs5KxiuveY1KDuWk6F2JRY7XnKuhcCMLR8adQxoa
XXL1zYyq+8agkXZiocplYrQii0vbBIJzelcv7QjYthTera6q4Gj1kCHDSVrbrw3TnSM+kt0xZ5rx
MrL/ATg0PK1hfLsizPim6tDvOuN9dgsFWbB5lR4KqZZOhX8Dv/hU1KKNcneCq+Zl14HcCoDUZSZF
7zh2sc+IYxdUq3zFimK9TrODWNsq+06nCwCJHuX2mRnk89nDOF5d2vG0jDpbkLmm5vYRMzT5NloV
GptedCFke8eJhbvsfXfOwrqtQDrXrj/QzoEJTATMe7ZWEq3qYLGARVsRuWJ5y1ty11xrsG+cbsn2
HYd4yC1tHAatxfa0cHGuVb48zPbMEIQPiqxH/4A9u91DXCcbxQri1tWme/LNAhCgyU0mvZX71i71
2ITFk8r0aZ21x2ye1kOv68BP3kpP2+42MTanmfBgW9Jqp3oN8pp29n7QpAkECQV8WmwR5XgKMJlw
9tNaLseCUMpE69vxw5unveWmRtTNrKAuRRkPwQLmdzQr8VrRYo6lfjsLk3YcvDCznXsQu8fCLTZk
5aJjZJcF9y5E3UOr2eahaavbvC3vjKZwEojMco9txwce3m3R/pys6kTE0o8mo4fJ1umY6s2bg6j1
4Gd8Y5VLBoRROzI2GY+FEJnWyIEZLKBk4KuTDc6ciOFqU7CMcK2AIJ2tC9tpKUivMJ9aRA57iDj6
PpiDLC5tVFFuroXpOj34q5OGNmbCcZlbF90v7sSmzHjQ7Rrv26YIu5JZcGgOxXhnp4yRRyM4jL6w
4rkxt8dRW8xD3sv0Ph3KL/IU8OhbZ3k281wmTZktpK3PWnhllcSyIcalrtczQFYVMv+jTO5GuR9b
63bt1b63l/dR11sCG5o33JozqI7OpdiaB41hxUsAN+feJAjxXcKsO9BLXBh2BfdN7ayRINua3JmB
3JhB/nJwb1stj4/tdPduttw0pfiVzlsakmA4xLSUYyw1Z4iYTr20pn1qnaW6TUu+tMD4kKKT+Eus
n/Q0a6w1Po1ytzdGQwKNQcf24ZmY09MEhY3GC9tD6Su2lm3XP3GQuQEcuc36Tgfbagmo37pXjUmi
5vuMSFW+xVWl7W3lbXfjov3UciuNqibABswqrPWyUvThd7FaEauqCFedpTVNqbZb3PErXUHWaze/
UUH+AX3g0rbDqy/g4rj4PBG7MLJBr4fg6hxMh+kZoTsFRvmwQHovuCmNFAahqyX2sj4YW3Uw+s3Z
tRrWSHL9YztV94ve+pFZWA7nAUyJPOAAH72bcZiOqi++igKqmjdbRyebNzus10/ZayQQ2MyjOl5x
280QDrIhLMf1fQ68u5mGM+lVIGJ9cNLEthr7y631kc+BF7jQ85dmLN7wMfpP9HxqRa68P99V14hZ
yt2rxzlazL/cVRWu1aDQXpcEmratiExV1+z0RTIccypP+wbtySoYtAMmBYfAlVhnd8xPwaZas093
yzTlj0LUrIV0sRCtVnXbfimQjs+UyB9nB3OzSZSc1POMz9XvzAaFiAxN05AXVj26y36c149VBPmX
JjY9i0ZS1Cmqmiytd9nsXEMbp/oTV0Cy1ZbGdX42hLbei66is1a1Zizx5vn1b6/Sys8ZHAe9TOtP
PLjYuj7W9aKlq888TE+lWOovlpx5mTR9uNedjLmMifrf2RGSIe7bdm5xJM8IfJepPhcotbA3OYpR
Kidat5yhh+9jcxkz3invIGX5j0xpN7IsRlN2hwVx12euKZpwTPi3TzVXS8al44jtIdetdE70Howz
brHF8OPAVr3HXEBBuMkoxcZwrK++kpj7tj/T2usxdJSaiUJ1aDjM7HSqL75dYD8JKua8oFqr4Iea
U3lPa2xxozhy5MvU/MUPs8oMTlqZj2hrzGUBubdtGIRjqpNN0U9IwkPsZOSj5bZeHcOpszHZMz1I
uvRdzDpqPQdOxaKjPguzIFxYcwdoOJNpLdORaFIVJIOl3CWqdQEm03WNBfmvKcpXvPhNTE9nGZQx
/qBXIwcTB4AwzWqmJShS6/U28PCc2w3OlO4JLnOMCN9ZDzRxtheXYVYfrLiwzRWeDOZVrwY9q1sj
10uzX47XyBx6WtbDk5NrG8RgfOIbFQ/HO86BYG0d6E/oV1VDcZBjKX/F/HT40rrqaq5tuNThVMCV
2vNHfgDJmO6tqPFRTGaTq+LO3bS6PHnO4Ke4vNjNaBwrXzaNiBp9GVK86Yq2jOW4rKRNZ6Y4FNKU
24/Al9p1Ktmnr9oI5gE/CFFXAgnePhZubw/xUhnWAqqN/1HETMa2kqle5peh0TmSWy9dnpTEByLO
uQ26sHcU2awe6+ChR+1d4UOa1ZhOlfk0RZ1TQobb1tFIumEzM77ATF/gXbkDBzqSWoPBhZ91rK5y
eHJbMb3lhqE9uDDp3viR2RyVeVH+nGnWPvu1YnS49s49S57Jm9SEM+9X01vaWM8KeVmtvjHDeWPS
GxnzQHRI59ree9ajzIP9EwxlKJXH1JuDUzBemiAX8zLgwIlZLbyuclQ/R+FwuGnpDBtstHKVJ7Vj
DAbrVTqPIvMGl9ExHONQSCR3O45wz4W7mBWvGqN30FoxzIKecpMnH/7vpzbKMY0X1+QKs2GSr+yh
UftBug1fBNq8RSaV0Us/bOFZgSRnLQaOhjOVF8/AO3LJNBNOHaX1qSm9zuI+U2kb9WrKt7D2g3EK
NexozkOgr8xz1GTDWMlG/0NZDVEy7BXYx5NXykublWoI8UkpnZtxqpkk2+mMCmAoreBt072iuoUb
hH83nDKbG35zc2A+v4VsV876cqAw8T8d4M4XbGRNKO9GhQWKUORS7jgmnB/1WkCUkm3dlTdMQzYO
sHmqQ3OCwg+Utnq/KjKxkkUbyLslVFq7U6uevm5BZbpHIuAReUMKtxWXPCTo42IXkLG3JZtpFsTC
QbSyDtW+MYaA/J9tAO/H/2S9LMocx4hZT/rQexPOPJMucdiSDXuGEQx6x2gdqkGHZqFtG5J2QU7F
Uttm2HW0jfFkYAEVjoGwnyxHZnmyMr+435SxiQvyGQKIShSVd6B8th9hECL0EHNTNB56Q/0JSeDK
ZO5ANp4DR9jPlbI0EWEA4Ys49xeYpY7Xq4vbr8NXAKeYyWDm9lWor9P2QJdRvKVZ3hHIKB3rYtsp
iYXGZmRfLkvkUEOSYKLjwy2OAtzMYOkH49BE4/Wwgr3hGz2w+jD8gN3tZWzGa2rEQq81MMBRegGz
P1dfedtpNaQbzXZirzPHOHCbDB6ItgSPTbtZVtS5vcl1hDrtpKquf/ADLf/Z2Vr3JFcalyj1m/Ez
RSpwqEvfhoykY/cZLY0jp2jgN3vXlnwzI28q+h7eSNW9rKaY8kQaVSXCRvExMKdUHrwkrICdG2Oc
0p9mv9jfuukiUrUsTd5Pfqt9B442V3R8sEhjyI/qxm8zbs6ms5wPHS7QlPSQNl5rTn7ErHov2wSN
Byzqxk+39lQbg/uxzVn3OKtJDGFFjDh9wur3ANcQh3HL9IIN/uxqcDV5jQCdVwaVY7WmnGPKwuj7
holb+VLRNCgGZUuXHTzAsQvSr+Jh0POeewCSJvylRmdc05WzAbnQmCFgZpQv26G0ZfVpZeOyy5Qu
2AGZz8VE/AccbE/kL4xMMkorl1TghDOkrdgjllEfMOZFXVFintFF5eYzy9g64KMQZGVL+jVXz6bQ
QMYx4WwfoYddF9a1l0Fu/QytUT1O7mwR6OrX9b2aAkW9wcXqhWTCoAVRLm1TLERVfeWSXLqoRdJO
qvo4jD9KBBoXqyhsKxo8rMoYs+ZShCJQVw9bwnsezKH0xrBcruPtAI4FPUyWIjYul3z96iSRJfxu
W/k6yYleZvEmbnRNkzbSZymr/qaBTJE/u3UFv20u8netZuYfZoUmb2tvrpxbpfv9XQlY8TgsDbJh
00yhA2M/MedRNdtVuqslJL1oWqq2j9BK+U9cF7CcSj8brUjzAMF2wlUTRFptHkNP99I0NMyu+FwW
BTezQTPhv9IYiTFO/WXbXsbUMpuDI8bs6CkjfSeouihx0vezJcq5INcEtBLCS+EwNp3nYnJffX+2
fcXbaUgI9ov/Zu88luRGsiz6L7P3MmixDYTOiNR6A8ssJqGFAw759XOQNYLM5pDW+9mUVXd1FwgE
4P78vXPv7acVAdoDLYjRbdqt0o0Q63qLnbpgHnmDO3zmbVwKiG7FGEJVa0OqnleaIm5n9r4Um6Sa
5AvoZuJvJ5wY/HM9tLOAOMEdZMW0Z8GLQtc4t9hf2WtkTDj8F1gc51uT/2JHXJplkirLsBgAM+Rc
kAzxB8F8bIRDgcp2VcUxU1CHeg4UWDRwnX5r5R/w2ywgRgZFulQvsOoRc5IrCwlNtwL8bP5riPGT
JvPHduRnbs7X8t10cVbVUAoaiPt+7miheR4Re0ZQipZd3htW5APB2wl+iS7yNlw9LP2+tgv9lKIi
Qx6kmk1X1J2EMu/5XHK/9Q4S36ADKdCkONrMnMABWo0c6lSM+rc08cb1Z3/s/wcv/8HD/83gpSk+
yuTtR7kp//t/pi6W8xemJ0iG8SN2EP0vs5V/pKOW+Zdl0TMi6g1HaDwPOJ/979TFxFiLAQWWyjbO
9Ixq/nfqwiECAyMofF5V9KP/ztRF1zT+VT+eEjW6tTqNFouADoQBDId+fs2g7dWE20K6gThJaJzV
8ZrjZL+p59gN6LNGKIdMJiSJqx6A57ydUTivDJLWaZKdY5HhQeU+su0eUOs8mZNzbGOSfKAZM4Iu
FbhMVcv9MJDAO5mjtR2tcNVEZfGYQfheIC8DjECZhflSYDb4Mel+kr+aha/o0rVbN59vQqcO10Zp
GkfmMOhVojecjJiMNOwRWKEsSFUKMzW+RxjZrSwKwkAsmzNA8Z30+n2SEuo5d+0judVRYNXIBaWd
Gtdxo7dsFfOtUvYuYq5zTqzSu3XSorsZ0jkNNKnyDeCuTqijpGxkutGGorrqqrs2JD4IXazJDn9j
oLpalTJlzerGfjWGHOqAPQ6wwRVOJBygysbxH1qtviJ33kYhkV3Wnalgk6J6S9Bs/t72xExDZx9w
2kBQV3RtoJchZYNIDkM6vSBOsgPdpPE5F+OpN9hAOx14Vc/8bZ4Magf3kFKCRt1Fk/mE43gPrUWW
mVsoOhHpAzZEzb4we/3GaDtn45sAzz1UOvlAUDYvVT/1q2Zk64WWWuHe4641uolqdp9q0X4QUtOD
nvsGTgqEcMsasAPyCSx3Zw9Itwq2Vj2eX8NFBVLkTLsX7nZV2t2dkZTUDmUbVauxah5cDQjeFgCM
nqu0Z+GYCkRQe/A9Om/x5YRpi5O1z2XNruZQ5OqIDxonOjmqrQMLRncVsYuuUrzY1ISgxBoSuYI8
U48U2/5lS0diC/b1SkNyeLcqo92XIn/oG/dWADDOgZ3O10UKgV7hUrF0kmC6gVqWjeNkcPJb46HB
cwRcVHPonkgTRCllUDJFpbjWw/Sj9PNdNo1UMYVzNCtO1B7HIiQe2WWooTBCOIGcoXtPtceqSR8b
L0OUhbrzPcYkYRUmmVqNzeCsLDmEV8Zii1lohdhmYmj37hj3jz3t9SO68mkjeSW3uGneAkuIQHrk
vZhlEZM/jy5RapkddM4QfiQ5b0wSjg94BZmbJG3MS5NmfMD0glEd1O7aK2djHw1NvKmtcLpdGGks
0AuqLfp7ekBcFAQe/eoLX47yb0qK7NzrqCfnBE1gnwZ9eMCBxj/nrZPwkeYPMyYUAetXkCO4jDE8
ukHiXWMW641Bbmn5g9sDzseVzsupp2mAXxIvCkYcpRkVHOy7277xJM7EUUnakSxubGN69wlpPXtW
VRzp4aJD0dMERYSSdWDniuZe48xwqHAL+VorXXlObDmtitBoH7rEgiSLjPiIN0n5lJF1eE2mAWXn
xKAD4Wg9rdLW7v6mNVXsYabqMmhSOz8jcpxvWDHTdaIr8BJq0fRBF6F+lZXS7dfFZ4lbzJ2xvDDO
eMvZerxSpTNcoAcub93P+hg0hFo58yWqlITzStCFTtysxrSbd/1s2Bu6QQPQ6hKC0+Ii/Erpnxy7
mgpjldESJlA+mul3lE1h8GU25luCtPmpcevc3AJ/VpuW7MCNPqWcy1Ak7A2R8dZb3lgcWmeEOyor
zd/oYxs/FgShrqFn9FWvaeKECT74vRny6JM0sc+pJ4frka7G360JtZvkY3eY7US9p7KilV6qcNhO
XekfUGCwwgiZvVudqwfKbWBOR9EB6i/KEsB8hyO0WcTb2QbJp1vl9I/Y20Uo5aFfg2hGs+9as7sy
i9lCG17p/DGHeV6bZqNfNB2tNog746DJeLwx59G5HaXWXFixPXxIn57UyndpJUwNbjWaXyLuTmpx
GD7PVq5CacN3R04FvddvUxvLvca04tSYQPCFPhhotGk1iDiVF6UuIFBZii8NW3jPsND5RpRqwJC1
jCI6zTYHO5EWxM3lRfgm6bEYdIfy/jUdqPENI1J7mentDZ23AYasz3chS1xgyCgKmNvVW1I68geN
f/umm/Xu4NgkHs11Fm4z9lWad58nzEnneDAVyv5AfamfOpTUr+rzTFroSbIucls+CGr+gKEf7XX6
efzL/VUco+XR6tI5KdqT57AV9MkLf4KFdkrDO0yQo4FPC34VG+gS7FjBsnFApPUOicR0h5kPXdl4
3dHRQts7t6cqoxFCvqhzoRF29uTF9DAjW8tukjB6U2Gsb6Opx/ogR+oOEVxuxy611m0tdFiwyn1G
rNy+TyJJ7yMTZ3+zM4wLbDD4t9P2zFZ4YdXbzrHrQ6x3Ed8+eNleana9BWnMr0XU4SQw98MlVgwP
Nq4HqBtsXJ7cEJzRsYobSiJ3rdJh2I2updZVwWqX1708ZR1DkzDDgiHGnWmPow2HscITey9egjyy
ynydUGwFeBegEDGVtzUFSlYvmr7j11KcOgM402z8GzEW/YMtMGvDlXw7msNGr9RLKNi268mP+TG2
YV+OBzrFB1x17qLE3NAqi9HIaGDR3nuD3IguzDoL3TXq6PdqdI8jhqfQ0PnaUq1BT1dfwwVXgV+k
wHZEuKwKaeAx0eDRR2d0h1vbM/qvcVU5fYjfdhV4dvfcLiS6NXZrPHOZM9ZG/tG3c3ZbGmH6qEaI
/Y7T2HPouDwwUV4Vk4NyPdXNMynFGlCElTx5Y+/fTmCGIMb0KStn8ANcQBbzmVQ7UkPcWrSysoF6
K7HJtx/Lje6Knt6Be1VY8bZovIB5s7bOBnTyVexsc0fcOkUTrkZp3cbCepk0oZ4JwX0pOEecbMaj
e3CUfd3tzdBYe3a7tcDqDjlhdjWxWEE5DflWIXHy6LQfkIV8F7JYxxy0AllCj2G4biK5DpHVt2Xg
WOneUj2ogMN8qbIAOR1pJxuvkPcgD/XeFS5FRBZuMox30HCg3Z7kh8d3C7NxOxZ3nTvsPct5QeO5
YWB5CZ6P0wWJaC5jkELau87/NlbTbdNgoc5shhMdi/66Rxgim+Ey9urLjqKrS1BjD1p/3bKTZmmf
byP6SeytOyXREJjmuHE6w10neGFekDy8zTRUQdhRPtA2o+fhTt+1lv5L7+ScM3trXBNWzMQfL+61
TZ8VW5ed1zubkir6SCNtjd/EdxkZ/MPhjrgQzuCuUctLnNK2tT1+R+r+0OEHv0acPFMb0UuOok8W
9uTYRYjSuK6Dsm+7veE4DUdYgyC5BASDvU88a0pPdlbExBi2djeTBEJwx3r2J3NlRdm8F9ps33qJ
e1G33YCoLLypDHDPlTI1bacGe1p1FjrgRK+uItsrjzahTauyRjiYTNaFbOheFzELuhfTWxjWxuTp
1UaX+f0sKgYMIdFCkwEtVTkdxVscnXIXoxHanjtfS76rMeO0bvTOgUE6re6cKRwqVGSxoz6wdTjz
U+ST+u0zgDnjNII/zcw5xHS8C1+k3l75kXth9+SMAEqI6ok8DkbSYzEc6PdDVFj9DN7fmYeqIbCy
aUoR8O6GD1qIGUuf++5VhxA8SL2sOjbGFK99Y6SrkCD5qKUpmNNWFjmXKBhlFV+5WgWjnCvjWkcp
eDZdH9+krpO3YWnHzxbb29ZQ2nzBIGtm3O94BdIHjT2tHKd7LBEkwWM9pgi1j6aTTv5MP9El98oM
LQpplFDWAKvaTpkVWA3FaKsjNUOfnvYfA4LjRWCO8E3O13KWzC3pyuiXlY9Izq3r9MicScdGIwyD
WmLarwbNeMI9IDtBpafXJTXWWi+VuqyR1myUgLuvCdS9cavUXRlmLp5ZArzXLsvsCwjoKPBdq7vw
FI9nMMwumKbsLTQpgZ1ikYq4UuwjOWQrW30rIthZJ+yCrtYfvbrcpTHm9sZumpOnKnGO3vw9BKsC
zftuaMkAko8UszNg5rvi1DA1MtLoHBosxBny2bQKdx7K1Ux496roP6i220Olx/rKtYaXxgqTbZOq
qzi7nvR5rzvUU3017Qq50HLmlKXrJkz7XTPgExJ6s3cIfQZrbcO+2g80+J2uoPyf+8BQ8hqQT5Hl
4M/5xmmiYb/QGs8kiTP2LQgmI68LDmS0r5sEMx1yLNmWMddBT16J+z7M05CNwYm+aTgjbLpWIfhz
+qqiCs9qTjCFuzGTOb9Juti5SkR/b0NDmKtGmLq1agxTvnQG1jOrQo11EOZSvjPBaTd+qRUAL618
boWPaQAZ6+Wubsdkl7dds0FuO3wYheD8XNYh78E0tCcYFLRXtR2eRZ2OW7TV1WNNDNLJkNVDpqXq
jibWuJY63f1VGY3tiT2RzQIM+Nhh75ggazFT5E6hz8F8styJtiOsEv1LS3tL2k7TWasRZ0u9xoTD
06qtIwfv++hZoGydhXqgAdYmealoCfFioGjXWYozed6cyoQW1GjX3Q6fp/Lgqrh6FJxvV3pauXdj
HSrag32/z3rV75QPh5wmYbiXWGW8Y30SXUSl1twa2GwxqCGkhUZp3Bx7u8h3zgLg6AuKky1Qjhyc
Z3RGO3SNPDbNRIZk06hf8AdvQ5T58NxXTkUDuJrpmi3gj9ksENCgA2tkCxk0f0JCdHHNy3ghhyAl
J1bmrH9qWSm2ooEwws423Iaf2BEhej3tVBqXQlFM5nXinSrqL07sQ90Ebpw/4WjVL1+o/iIQRBaQ
14wqiH8AeWr+wZ8WEgozrPo4LXRU7BXaNzeEg1hpCn2WsXBUxWyDVNFJFpf9wlkBn1rTBjArPBZj
fnYmt/5AmvNhLYTWvGg7s09qa+G3koXkYhqSbnDHAe+aSateJwvzhZ+VuGe2k35PFiJMc6N5R6aw
/cJEms1AqPymJJntwtDaZNMtXFn6iZh1n7hZvJBn/NxAaOHCo/mfaJq/UGrFJ7DmMUG+cT4xNh+g
jc4RaBsuAPSbFt4tW8g37K/tPWaKsIOfYFz1CcnxoNRrbNQfmdYZ13IB6izLl2d/gezGBbdLP8m7
Em6LFwEcD4/iae1P05sRzS+9HV4zQWKxFNWFyslURf2w+v+mJ80dPPMMOpL/d9dz9VZG+du3jzb+
sfG5/H/+6Xz6xl/44oFLsgkDoXIE+O/Op+f9pWF/Z5HNprkYZ9rAmv/V+TRol6ItoDIlVoCXcOl6
/7dtnv4Xbq34hACHL27EdDL/Dd584UF/6K4vSPuCqlJn6fQ8HX1pi/5AWBeRgRxW+Ml+TitrS+sn
RdhEPJQzl/kuMhHu//BsfkEXL936H6+HO/WSk0bGuUtOg+d/uV5p6qwqZRntmUGOgaW34b3Vx8Vh
mvv0PHmxxu6M6vH3F11g4q8Xpe1MRAOpKJhjfyGAjNYbur6yor2Stji1eRaz8zvmSvC3f7i/L/Sv
xf3RRQbjR0KwkNoL0f7D8yx76LvaMRBc4iNx8mdLrOEkLERIWbZFD4qIS7lsCMvfxZ42PPz+Tr9c
3uMmPc7YgJPIs/61i22D9CHo9Zp9pigNh7wwt6qaxbXBjBAassK8igrGumToId+B6drd76//6dn7
w6PmD0ACh61broUegr9+8aLNBpaaztHlPuyWHzkbjQdcD5PXDHXYOp5gClm0Y+uiNiQqKdntUG/b
8EGjQVOtV61+5zrduPP0bngeJjOP/hnN/J/jpC/v++efj3BTMjgNe4m//PLnSyobK85ck3vpxRAP
CCjXrT06ey/vx41a2pt/eCALY/7lgRAkvCThkEhD2uaXF140CuGZ6to9yC0GXhZwhr7izhyE9WHF
QbKS6W2K9xCQMfbHnqFCuAl3Oo1Vlqk/sOnGl8/PI+hWMz9XHDQmOhmJP7+erPpVs7BdeyavhAHU
TeRXK4yk2qMkwZwSoYlTzAkAFpOu/uZgxblrB2fetPlk0RAOvfgWbl57pafcJBDNTUR3hHSOx0h1
9aFZmor41Lg6RbzSOTUNHh9cxfpyKkopDkXsDfSM6CHRWqjCs6sX2uvvH/int/KPD3y5ReginV95
+Q6/foG1UjoWoohMbRrG+mouZWuularHh7xxMmxx6/GxImBvEX/p/qWWI+qUnFBIIkdjwh6sDthR
te+9botrTCzyu9zuNDKLJmdRUed3aabXLwTL0A5uu/SbqecKNb8y3rpZwOiOdNU0DMJ689GiEU+l
Xc7I7Iseh9DIz+9+f7tfeP/PH5SkZIYijolSZtEl/bjeiH4IOejF+X5eOEyHSLugnew/BfV+/Wp4
prq2DM3IuYT6/6oJ8cAYupHXfs8hLXoWS+csVGRMNrP94S02Xr+/qS/r9XJTjKnJ82Yho4f+NcrC
HZn5zw2XM4sqOiOhOPIHGzn0jn9KQvnF98DGsGyxvDKOayx/kh+W64I4m8hs23wPFhGd8XEYH1JH
y+9mIdtjZyb5XaFjVvj72/u6SC+3t8hRLJYhliBj+ec/XBRZlq/lqkSpS3/onR6fx4k1k3yJCA90
E0MZx3yc8Et4ydTSemhs8acf9FdPmIEqijWQb9Qiyw/+wx9BDMshWlvOZJUrqH21ivemK6HMDFoo
59/f7y/eHn5JxEnMVcGiP0PJf7hYb6YwfVnU7Gvh5ndWMrDSJoO7q6g2VnGu1N+/v95XZGB5f0xT
N5AVMSPmAX/5KCqsthPpF9Vek3KeA4tJEcZIbgXNYpE5jaGgyOZr3WXuEos0JIau8pITs0HaJn2c
eOmhYnhyLsOkfe+cpnsvjBrxcDyE+G8mjjiFlvpTGt8vfxEykcmW4OVnTv7zL8I0OXMMWm57prM2
Z30qk9DNywsfnvj+98/nVy89p3AfjSMuzkhvf75U6SWyldwS5VATnnWj1c9dOw6YkkrviPlNeRGb
vbP//UV/cX/IiBbVEOCtgzn+zxedB0tmRkmnZAT93rpmGZ45pjv70g7F6feX+sX3hTU1GjYuZqLm
/PrzxxPJQfjx4X07xOW2cNL0RFiVt+kt2d50Sp8OOPgpJvpdZZ8Gr4j+8ML/6l65OjkhS9qQ95U4
JzjdHQRSmH1hIasuwPZxL6n9K9Tv/h+UnMu9fNntcDBByErCIIFOX0tbCnRsAmOiGSz2rONYIthu
HbyUENfM5mMEs5+uPeYdRyH/+JP+4jmDZKB0drk4b+6X90h6mDnZg1PvE6n1O5NG1G0smRBAQqDM
TOeJtSsZjDFf4VTHt5fjv7n+/U/9q1cZt2/bJb7C1v/lp55bD7sjz673VqxBPNPwPQwq1DY0i26K
SBBnlRv5n2q6X/y8rJi2QYVB2gBuxD+/youcVpMti2eUWv5liIyIVhwUNpScE6bb39/h8hC//MBI
MQ1Xo3x0XE5pP1+s5oTkIWNkeEStdpkUzUPf/rFK/cVFsPXnXXUBagykzz9fpGDcin9AzIoQAZau
cDnzMaeN6LD8/mZ+8eQMjX2HxAIiC/yvTy6nqwWDhbJ4hBh/zBIGT8C0AM19Zpb1H96NX3waBnsp
JymXdAbgnp9vqqlobsId4sXLHe+K2E+Mta9R0c40oi8A9cQ11uTYcg3CAWr6nw7A9T8/z4/Q2q+e
J0kcvr3c7OI08/OlRcoOpcay2eeZI9ZNb72LlF3v9xf5xbtPMrbPy6/DgP7LHu7jj+uOmlvspbB5
DWeKhpk+5jFSA87ZmUQWmfjRn4qXX2zmfOvogrkztqqvB6jZiiE387DYYztqPZYMd6895mT3nlml
+9Qp/vSFL42Trx+AyUmWVBF2D/LNv3wAEVLlIp+dap+aJqoGZAmhXKXkJ33nY3AfWBh8qHPfHx7m
2guv/XIgzgVLPkRakZ3K77Wl53dDanAKaMrJ3QFTmDDhQ/xuWwm1f2arwQwoC5jOeNLHlwkZG9F7
RntP4VI//f5H+8UXgGh9sfpk76V/82VvMh2tVVaJts2owVzxgHXMtYvK/4nxZX/1b19rWRjZGAx+
K86eP7+FruHVTAMziltHRODqw7ydG0FfculF/PuXwgSB9YmxNJX7lw7LBCOGp/+U7z87Hi1ufYGG
L+zaCuN0//tLLa2vLy8EzXODNsMi6japYn6+LczAxaCNIR/XGHGiVoSr0C8gFFpvcu21VFiR4uti
V/OVyic2n27yHMJns/yuFUOJQwnv2fXk9fNJuXXxgOcWmB8/CRLQSlTvv//TGstm8PP6bbEGUWnT
rmPRc778CNKaWrJhaIjQ6Y8u6sGs33KUXCfGFzFwdZJE750WN/fKlhHzHnxXg6oxYBHcWKJ5tKIg
1jV101QKDA6rydsq7/o1at/2SFqBdzN45bhjiAQEEDrFxYA/zB8WbQ5cPy+l9AsopdCz2zYna5un
/mU9S9uGEDcjr5FoClz+h6Z7CbEqKBYmA9UR9uqMLPrWKd4H6gEeOcl7nK9niYMtnb3CX8nR8zBA
rE2ZbPDSt8ag8fzYC2JPWI+xlyAeHCyDEMaqctxil7hmvammmcJltPIR70cooHCrLHwqYQnTCHvv
KWveYsvD7zbTFg9wDm4oACxoGwuHvIssE+6NlsXlUTKjPk/WCGDQNzIObDsyrlLsWAGJWlfOQYNC
etihjane7RhvyHUVOslauQzgvAkUvZtT9xj6mfugM5FfdFzQdlblIxAe96Ght5tR6rgJ0F3P75Ic
WxqspdFxk+fef7jtfDtn5XdNrwi9mNx5E2P7kkyZ3wVo+VCTIEh9Q3olDnh/WbjMVe5lboiZ++/r
ewQr33w8w89m7SMobDU8dy26jw/YnwGCmXnsHAy/7c/SE3O3w5meAV+Z5ldRLHMYqYmfYyhDcS+r
KXmeDERNEIsYd8T2KL7bRoulG+6xuDZhlKBOdpL794k0w6uSwTvvq1UiYvcapAW1AtpUdWvPG4Fd
8DrtakjJ0O3VGUzKB8XpQjz9pZlp254ZREAs0ivWpPY7L0KFKs0uppcGGOfQphKpI6eQbNeFJiiP
1zj2phza9JaqOYd5zfsX1s7ib31UOFFp2P/lRV4/+lGP36jd4UDy6TeaGRkG9d4Qk+gc3rVu/+gX
eYHvrDX71tawsGlapdCxV+1QuKt0zP0Gq+6561fIYRCK5ElebWMNPdIIoLM2ZsMKvEqrroUs21PC
Dv6ElSjukk2YHD2G9wdhlqROFJZ3nvwC5QZBl96LYwniCNqFJxEObkhD/+zWWJAyGY6PaGi/pU1P
5rcazX3BUBE0xLuzxurNVarYl+wEd6rPmnsbH9p9O3MI7QxCDVdVU/SXBVkiGZyiGW9a3elJu5DG
O0eW9gYXaLkiySQ70sozDpF0FmpPF5uZk+xJC2MietN7QjjTdQcbe6RfiwLIwQd3XaYGLus6WoQK
j5hN0obknFTZiF4zdfwk3uIcNW1DXeLe5qUe3tMx7exVpPqu2yhtrCVcWs4Jyps0FZL7iW8bm9hO
V8J7H2WScdQhLAIPhjnIxhCuqcR2tZ49NJdzHp26GbDGdeP+HAOm4DCd5P06WpTAECMTolGUVRem
ZYigTBCm6b3tvfZDymLN2B9NTwcYzDuuH4omXZj+3hSPiCPO0KrzU8O0fjeOif6RMAL/HkZ29CA0
p3qf5U2I3oN9npVzp/tdtMUHIL0a57A+IemJkWoXKnEDTjxVYDuS/+wOQCrANeRsDPXlkvX6XjfJ
uC/xJj4Os9BuUUVEr50ujE2fM8yd6nE+Wr3jrvzGZhscar2/lao3PpizIx6k+7putVFt7dJ4ajWT
LrkoJcOIZlQzE/lYmy4yBvsxcq+ax1UhpQ6cWroP4SC6JyvjmBchEu43qLvLAmmq1u9H7LH/9nB2
Zcw6Us1kgyZzZqwgNyRQY9MAzmdeTbbHkm0X1nhThv78hGeBvrfL0ViPbtfX14kJJbzq5Cje9XRi
uK4ZMUPKvnis49i7GLEvC2TDu7YGI0FaZSL1D1CxmG3Ql5naxWWSbsJRJHuLYuZok0t0L+zYbtCX
4ZrCS2zU13ZpxgIiFeHTKitCaxtpKtM3eovh2MoeZJ9sqYf801ggodU64LYkqs17u/ZDmjMmbsL8
eIYkhqfud1FWFN8cDit3PS2h97b8Pg4ZIwZcNT7oTZKvDsiTkRzGArn2U8u+aU0W39EN3SAGyAny
XHPvpF74F0p13srFLxeCY+hZzGNThm8OkuMrVacluRI9YQpI2zBwsbXu2RmK8awXygnsPr6wmyjf
F2OqBaVuZluz0fNgAt0MdNnIHZ9tt0U33G3m2eJebaNDLduLrV441kFOatlBqCFeB4fMJ2jOwbmD
MPCz51ygPs5cQ+11a8CLqevqYiXV9GGLujuLMbcOE+4bL7bjMjQhe+nGqO1m13pufZcbNh6rroi/
TVY5P9ZYvm+kLHfKMPKbzrUe2wbTRk0MA9YbIyEdsTFOrF5VqLcBiTfcacjx+sXKLevceXaEv2jn
4CaYDfVqBA462BPZSKuaHi6hATNZSDV+ekR4lHq2alqRnYrewl9tcprq2CnbNuAHNRvvirFfIpfy
6Ga20oWlhsUvRMXORtYv2kMkz/fG4GrbMDLH+6YS3i6MvX7j2QyRYMEuSXZFogRmT6e7TJR3N7uV
M61paoYCkwxSpGN3LG4waKplUBsiTnaD0qlOW9f8IFo62lq52WrrcpIJomEbDS/xEfqqXjI3w8mv
D7ZN6DdPPz9ZmthPjBveidTxDzCTKZ0My+53TjjgsRz3TX7qp7n9FocyjpHe2RHeDpasmYEMHM/W
kYtMYwQDQHifl99z0emXtRPbD71f2ku8UR+d+jwx81UC6chiWvXdGnlC7eAw7HQ3qCOM/exV1cGA
o0I/kBgXE5H2+IM48WU9EQ/uA1lfNAW3iTab4xHhSfqqdXSofct8azkHBJ7Iy2ASLVovHAWz9eCg
P0cUXdxqaK82lh3XzGNrOV+wYH3Epl9uZqqVi7aMJNYkffnWjxEvvBut60r0B6UIs8TBqT9FCUMH
TCuw4VButKEPPAXeSDpYbZk48w/NE5YPBJzMnf6ctICqKnQfdYxSAy+TxooukobNsuaah2QkEGOq
igyJpJ/unbmKN1E/qDU8mdgnA4nv5IyZp5ASwRiGCp0GR8cgYvXD95l9XzC5AbWV8R1jtGKXRk18
nhXsD/+4L7fA7OZVhr/JrZkN86UgOZr1y1c0Ahf9IA7Vdw3zOIX5JgIWdI6MULXJO/DuV0+x2Yi1
GprwcUxleyOGKiXJo3KrbbE8otbNpr2NxmHtJk6zd5sh2pjZM7sfq3hpRPq9pWczZT8uEysawBxM
9KhMzlHrwOuU0RET3jcvNpqV2cLsGpjK7PWy6rF0l0DoooH4ocD5juFy9drPZXPRx81TR5zQi9v4
7209UWq7rIG43e+HzAambvRX/BCqa5N1YVNGxXzrZgrQKAy3qSGSm7ibEdnWFNO7SBIwRfTOjADe
GdYdEBpFCAfrxlfFWXNaf2M5Sm5CWTQXno+fRFzl/jYKh6Bo0+ZguUly5hCCgNvFMj80Jx3CdI6e
kNhG4NnxrWUW9/mE9W/fqvo4lwK1pxWWJ98kK4FvQK1laL13KEOo7Ua0OQZ/odjclFhmvxAfj8Ey
xeNab0ipTb25Wss59jYixfYCKUkO2FoQDJGM7cbAEJxCszlPaYf8plGPWEEQ8WLaHU7rGjIIDY10
oOsJrDKJc762RfMJvyqch3QqZsw/hSTmwNVrslGQb+DYEfmbshPOOc1VHOhz1e/6Qogd2hCEGX3h
oikYi6sxteu/6xKo1C3Hu64KP006tG3cJcVTN0T9buDoszGq4V76o8GQp7YflxihcxNFw6bNhuwc
Yb6+1kCJrXI65lqtHYx80Mi7gwWLMfDY6zLyVqpAJi5F3R7nIjL/xodV2yonbXEJcCnOOm98sJbM
d55/Hbi1hSgEyROMrfma5PgHobaaN7kaeMP1sKElUO2bIp3x/sdLCqtzck/IBywv/UHVm6zBV8gY
pHXlkTZx0OP8b71N1KMKpbVnRe+PYUNSnY4Oa2ORIvE+EEC0cmQZMwc1s8fW6bo3aLjqxseX5hln
W4Q/drnrCs+8UEPYriFFGvT7fn8UvV76+6Skl1BZY72ZarPlt8sXnVLcl98R8CUQfjiVgMzGHW3m
RNtrRhNf+k4sCSlj09VEKDYi7uSxmaim4z7st65eaWt+sjyIa9FQgmOa4A/ezuSZrtgcPBAN9Fuy
VYFIMntjEw6VZp5B8YkeSkx5sy2GLCUmzK9vx4ww5jphLRyKrNnUTMfBQ1l7HM4wRB4V1dlB88zB
1FMi8JOs3OpKguMDGIDMRSZWSxT2ZB+kWX+eIMevXad3LujRNNvJMWfeU+fYIKkp1775n8ydSXLk
VtpltyLLcUGFvhlkDtzhfUNnz+AExi7Q4wEPPUa1jdperaQOQsqsCGak9GtQZr9ZmkzKYJB0d+Dh
a+49txdXWjwHAFIBbhWquh25xQhQGzpiIhLDG+Kx8I81Ve8TlYjimTyMaAEmZZspNdN4tdQ4VCoV
GP90zET8qo6qfc4qdMwYFs9dQYHfKdO7STjm0gGsC3eJzMFe17+KCNRvS+T5NaSbbK2rEXrCeFQO
GSYK0lmGFguGarf3QacXRzTBo48P8dx03TM7AWyItfpYpIhMlVZkfkvsz0Iv7WZZq2hLMwz/9LJN
el12guc2Q3AUfnC6stLoFwj62j1c/JjGvAo2KumN3O0D8Gwz8B56Da93lsRvqdVPx6pmXglWdnKW
YLPjhdk1I2mKUf7eUVutG1QNOw1L96VPBGZqnTPXUSlWFlKyflxW5LY8m12q4n3OlBV0q/xeqevg
4Na2u04DNIIgR3CrNQHC9iEc4aTbr/BHRr+dYkyIMnJe06oUS/ombetFpnnXoidcFLld+lorPFIA
cmIWYztzeHwkE1QxPi3MyhPAsBj2lOcdtbTF7OD0kOnroTlncNvuc3hvPFBEACjbSPc9u/BVbY9I
zoFf3OGZ2Iyir3eeGaFj9zr50rQ4pVU5nEWGr5HACrHAmVRe2yE5BmpWPehmX0Ajd4Apj9jTJ3eI
914e2OvEQRya2jH2HhhT7VEGor4d06Zftjn947LPBjdblEOcHowA0G8YRl8nlQ1Li/IW3qWtAmzp
8r0aMFdddEU5rMku09c47CY/yeGbaQV2Wpc5lg6zfxG2tbnMkjbd6pY5fR2oSI9K4GirfkKzGxvN
rQG2f82KCVkMcji/1hzxbgT4Wo1KqakOuPMYIVlkELEguSTIA1D0cDo+OvHQbyyz3LdpVJ2JaNWR
yA7PXio/ojhx1pDrxba35IhJ0lPJcerz/YAQ1lxkpd19KMirCoIIRXefeGP0mLkJEa7V10Q69JoW
mnc9KCReXDtfOvqUfwlJJfSB07R72fXmHl1xd5n0kUdID1V1pSMh3gaJ5mIbI8VmQ5apuRzmXr6M
QrFmbhfchD2HVxBO2TZGwXvL0xVXalkEfgIXZxmU6SCALplinYmGOymFZIVhpKopGEVaPgd5P2zb
qgmYRJF10LQx/jgA4Hs0+a8So8Re9l6wSZFUPzCZdq7GAkTRIkrUo2V44bEXGZw+UxXeWgLZVunQ
ScdYR3QYGjAFAADYWEtiZsxRpoD8KvJwV5Y5ElGjhVKFJadUZe/X+lhRHbOCq33RT0i6rf5O9EOx
Fkyqd06aXiLLMVYipASPJjdbmmOaLZMUq5IqpnSHZghwQeWWD1MuUFxTzEKxp8EDB4RrZFzbjUwH
0lJbDbcdSNRVG8c3zKzYCKD3bsqRctBxUpBl3mD7ho0BJVSLbM2P6c+BWwcbDJXteSDIbqlHpABm
ubPUUGJhrgFv3cYvHYYqpog4sgomZmucDatqskkRCqAVTpXXHnrDC+DjmxcSZyRTGowS9E7lvdqZ
EHbUgTg4CDnKSvTB8MhyhNBFi05aqHb1lXSq4gXHSXKdKN24JD0kRNleRhtMg8aJUGf9qbBhRi9C
Km1jkQOV+ijDUNvMjkmvLHHieDOsCOXoTlPTbOco2iEU1iNcFZTkOWrsuGrvhaalh8wELujhFvCt
ypxWuec2Xzq7td3NGMwQHBOsFOok09r02M5ukfWnfma01cYos/Y0IErbl8iy15FuRoQrcCUucM+6
flWTtKRnQb1yvDr+qrtxfFa6CnS2joHKpuLbt1ylByoDge3d8ba1GSpL2djmPs8nlRq2Me4ZKXgv
jit0EnTt+mR1g3PxvJCFTe9xFQqXOrwdi3Jt19yytFOY28jCuJ6C2L4Mo5FC+maiY4WynWsx61CD
dKNoS432BT8ptnji9Ux3MfAe3qqNESugc0L7PWari7i/jkmr0QceGHKkm6Fu2AdtWJ94WCP8dgPn
UDV2CYMG4+S21dN8Nzu/9YVTMd+prDp4mpxI7BKnU3czauZBY8a0TqeUlLRAjVqO1m6iRUbp8iwD
FIZJTBAfeDqQtw7SeMSnPTz6wkkeCbSXt5o0q3MIfYoHYULA7XLgJBNEtyiQo7wwJXcmTKAvhGLk
e0u7y0N/hDhCaoZ0gNlmw1sTYRmyK4Jg01EDxhKIqb+aFEVeiyDVD1lQlHcJya5UE8VIL9jh0agi
uzukOMySZZg0LW7VyQP9MqWa9t7DTTuC0slf1dxmNB/ZQ3LpxoicKczlsX3MGyzVC7cSyRFvLtv+
tCLdw3eGWH80SUP4Wrcp8DdMn8VBT1wezEj3XYUwPz24FH3c8uil4z6qwAGrk3QKRV9qvWVvq0p1
3scYBe3Eufg1HEXoHqjD7K1mmDxXB0WLgmXraTM6MpXFobRx2ftxrVR3ShiZD16WN2/EY88BjRCa
oWQ17Eh7jqrntiZLi8gVft02IQ4mbNF7peADHyDFV1+hTajPfMgOsKbYk6teV0zilBKCKNhQhliv
CAvAwWwoyIAQFxKPSUvH/D7Vt0Fk6LclmcjnERxezpMxHgvgPqQSRHXOrqpXm5p6CeW+4UftLAv2
wuG+mFwEk6Reo9M1v/1eRtBZy5pYnWRNgVl9qcfBImUw7fhn2XDi4a/nlWiOd0VuRnCyyJ1lPOJF
wXYcnOFeBPAxN30+eqTGTVO10O02rU5h4eC+QusT14Q59QgmAhXrnJOzJiWfM6pvu6RMtbWZJ+aa
GLwigoFoZLeGWoTpDh9jFC+bzpVkqqeSUNMpLwxgUp7JZEPnrg/axACHWrMU4oEQIZrMR/Rsnhvk
BweWzi1AqmZTtjnpBI3T8obUhHjTiSE3Cin/S81cc5Um2pqFGZVFXrO6JSGV97sMmW4sAxL8bhlp
hE+M4emgPaU0163Wq8+iduo98/MErESSPahD0qUAh9gzQV0jQbEYm7e6b5uzRk7f3raSNj54rHvP
DGT59sA3cNLNG0u38bhO6egDfPFcmEsE+gjxvLb8Ar04OHkJ3izi95BnVV2ydQObNW7hjOGrpoTJ
EQcZmoaOwO5uJW0GT1CGaZBWKUPLblmqHjAfFbDfrZOXkA5jWJC5j+meqzEk0e5drV3+VRpBjDna
MB6YCIBcIsSRdHORkYElPKu6S/qiecN0ozuM6AxSs3RkmZYwqjummgrN3ShsP3ZTogFROPf3UjXk
I3YfqEda4T7QM9gEioUEqWSpdxLSpj4AJ2zzkC8UgupqzivWptTjAYhTQkvKsF0nUYJarLb0pToo
1JUNB+mZ+4BA1IHhbEpgT4aG0dCAIYMpDFgetIaLUwUfqvpUAkBzISWgAGSCxZUlu8R8cJnQk3xd
GXwQVWKxlCA9jA8TIMqhi5HnGqOsgxsUFjx3GQbnVzHqVr/q3OjkZV528ZoiyNaEh5sw8AZuelAP
ggFoDtwCBcMY7RGIWQ9GlXMR1Hb5JdMb+902ouQYgUhmDDn2HA9qg+qxUUyCWgl5JK1qIoZpZMeg
cvNkYtapJCUEW9/KLO8uwv3LMtbjCiSskg+haNkcrWsgAfDjEsuAFgfU5iHsPC3fMqPq7xXAElsV
gcOVwcIAL7VKMFHPhctjIThFjp3djmC57lLPjUgmtWrnnWanJ+O4a7g34gYJMgXBRPygpwgqswY5
3YY6GjiGAP4mlhNzxKdshLSwA4yk1zscKdENj6IK9IVMg2RHWF+yla4TymPI/ZEve1Ycz1HGpZ2y
vToXKXfnaIl0DViJUzcdwye2U7ydjqaPxVVfuyNFRxROK5WN0Rxzz+K6RYD2Fa+SwPoedBz3NmZn
/KHJfH8Th9pWZ7LYWMwT8biexSyExdcFTH8t7Tnv+SF8U4/YgcwglWDRe7q8bbDwsYoKSLZO5pO5
4AGwJsVsOKoWiVZeIcobIlcHNkcapHqKep5Aqc0fM3EmBYfoz5OtupL3AN3vBdyEsJ7TTGawNJLI
ZojKXH2eUPEhDXlG4jtYCp6qeW67y1FP7OwqaoZuUzWV2KlKKYA4K+q+mSI+Cx5ypb3kA2bIDb0L
CvjAP/1oItqIEz4OrjILcoMfTwbnnBUIDhG1UowHWkp1Q8Ju5VuhEt1Iru+rag7V6bGnrJrI6rYK
gY/LcqCmXpKYzZsEDi9vDk4nakCjRcGktVDcQNmPuZqNCyG44HQAgCbkXjyeus7OlUjiimJbZUq6
iVjXHFmYTu4iATgI4xMgf8LGNEPe3LTV3VBq3IszmOeqK4lS4H2wt0HlkchlEFPn91KAv7Rqay/Y
J0ATcpEV6Vpp3Zlc3ZuUTK2QukxYLxkPFKpkjG7bMuxPSS7r7sgqlEdWYyMyLkzUfxQPydYbsCe2
yWCtk9DiUunY0C5Ll80HTmeeF2o09vem2tjUjZKHFNkQ6BuNMbul0FKAIbshF29DACS1aQlcf9k7
GQ9MqkP9QBvfXo1VhzWyjMxhEdU1Mv5k0ABTN1ctsUBA6vBu2gXPBkUZkECXg7Jv277eM5rg1Vig
mElLxyq0HbAow01zOs54paiJDgoaywx/E6r9f8CFbT7E+SX/qD9HtGB/eQPfIuMwav5xJ3L+9/lL
5t/mX19T/+PbH4cfwn9pXn74DwjyAAmv2w853nzUbdb801w2f+V/9Q9/+fj2Xe7G8uPvf3sTtC3z
dwtjUXzvkTNQ9vxLVTd/+9//2vwS//63hWyLj/jz1//mqQOf+SvyOhO5lGFpSG1R1fQfdfP3v2Fq
+ZXAEBdtIZobdGNIWX731Fm/IoEyGZwRXKDpgMj4o989dfwd1I9Y4XCIzV441/ornrpvaqfvND+z
LA7+Nxp0DDZYzj4LY6dSUSNT6/PdFA9INMJ7RabjKgxwq9ve+NCjbFh4yTHtdqWapzuWr/jvpvI8
esmfuGE+qfV++03wE+i2YXHWmbM76TvpfUsAcE5OcL4r034HYJHtj27GXyyPkeB3H85PJI8/fdGz
84a1vIMF57PajNx6Q43yFt4XcFYS+1b6oB+HwDa2mIq0dRmAGybgOjsr8+lG0jISHoJY1xP4+q3W
smH4418IQ9eP0qv5xZuzTkw3dEs3uUp+fPExtUoDlZeFUwVkOh6rmyTYup5W3HY5QwwAMIe0bbDH
49NgKKU7QL0EvsuDZ/fVRsO1fBiHqidFuw5vvMh6CeuR3LMdSIq1BjKljrtV4CUvY6NrcFjtqH4P
psrkcZujnC3Ho9lskJ42DGZg8Y52zsDefmwBNqymvPGtFvI2VJ6oxSInnUVVKMOZ4G8wCEI/mcnO
Ay/zVWMRekH/3b7qRPA2anJumcaszVrRfYBJR3VQv1QV7DK0Hu1wiLwzWhGQ/RDlFJfEyAIEFYhc
xtvZdGazuLNh3b4KeAJjl3W3GgqbgymU6uLmHt+fMeclqiReTJvsaLVjNBxNM2U8kuNrNE0ZAANn
ZSHDwV8csWgX4xGKyamyp1PBpnPhRpzyY/7UkyDtd73LOpdhbu3YJxuIvJi8VRbl+llHdqIlWXsJ
nPK+NyITOYMcGQU5KsQDxDgkzOkRu/a6FqSnMcaWfSRXVgT8glTp4ODIgnQDeLNssLwUqLmo7KXb
ZWiPsukZU4dFGV4Fxbbvkayx5NbhVdb7olVH9sLao9AF5DCp7qVZKicCA94FL/bsBCWUs8h7d2TI
hMlC9VJUZbIcWEeRlq0Nm7yIBSPD0d0TgAoFLhDF0pUILImeRs8W5/bMs9B3pBRsc2HIK9jdpV8V
YoMz7C3xyrORc2NM1v04aftCNXeGHhN+nefPhqM+oJR/CmlrlvU0QooZ7Xqn2kQ2Fzm6DvSOrS9Y
IB+mLOuWKe56HnBEGo4qWBlryKcFE2JkKzNXLG3QawRtfYcSzAFoq0THQJ8IIzVC/b7JNO8VSqty
8fIcNLvTTDBJld7dO6aM3mqAYlcJM9mTyj6blQIH8fOcuUyiQZLt+RewQQxJol2kcNknkxI+apUZ
3BgFaZXLXljjKwWfPsfGRleeKi0/wLfKpA7tKcA5hTfNSXWPaPZoQKTfwKL3Wk0jS9awXr2cOmFV
Ys7aZUXZXSh7B8j8A9oFKyv3jPTdXeMoyCeRgt40Zj3lPnrzajvVcfpSJOP0tUrDYAvo3xejUbzp
rWY/4tyVL1abFZfOC/tdSzF30w+UKjn6qRPZitklT8GYtN9oJT1V38GyLO9YAzAC3dG44I7hFlln
d5TNthzV8b6sYuPStOiYrGRUbzne3tLarkD3OiApMt042W0R3U6lRtpx5RSGP2lbrauRAJKHK8Fl
G1bZvFWW+k41Vr4UavNizTm5xCwf3HIVdUqwQSzXLKq8i5ul2Zo7q34ues6uJRGypYeJFRTiQ4r+
bSu1dnh0Bm2P2si5TMWjPX99if5y2bZMUZHzZUnOyVTfG4iB93R4VDik8ynmSVOsJ4Z0KXSu2GL2
YcIj0rueQEvzeXRG0Ddm9c5bgmauHVdKELarzGRVVrrbsddbfB4pdWcj1zPRIWv2UBXX6DkQVl4F
MGdQiPgd2JHlrCHCLAlU7S5Qy4OebyzqUU5ajTrQfM2CBlILG1dRx742MH3NOxJ99L3r5HuGUo8l
dTUkSUTAjyhbWI53u5acHhEah3iY1qVlHvrI8Sex7svHqjvYI3wHF7o+W2n4WI1PNucFBl7bF6RI
IlqaKqSRHCWatu51aB0Tkkp+va496Y5ylSR7Fph+mDi+jOSysl4wba9EG22ZKjNiR6SxrRGOVJEB
y5dO2KSzAcgM32hqgXVXmESMdjsZt9RIS3A7i7r7CnEEpJtdsqsFpzkv39T2ELrtck58D+Lg0ppy
A9fT20SRXEcOU5gJ8iHbENa+/CbEri0hUi/jDnkWmZWZIxaaAQZJcZYKc4JYvQ4BXXlGqa3s+Ukz
TZtsvHM40NrkKinNQwYkOOvusih+NdwPW9Dzsw7MNiWRJz6S7bMcTsQI3SooAle2x9LU0ZQL6fD+
hIjvNNTKYghR6oiAYnWGVZVYBtBNGWdZaAcOkOUfP8st9ZOjYn6Ws5ewHDSbFnJP55MCGZNF1LF6
SdGIEIAsYkqn8NwTxOtXHB2ltB6KIpBLSyirkLF1ZOqrxnSfdKh4m3zYUDGu6872Vp4mwh1i36wh
FizPi/QcCcYgBAyTWgmCPAA91quKuEGkpV0ILie1QjGJJo+uKoDWC5FoTwF5WD7pQ4ystG0UdcRu
m9W6tut71Mm42LuWe4qBnK9ZLh9DHHxRTXatNiIFSBHuMqFH8gfdPZONTkyYEZD73Zg0Gm1XfNFr
5UyfLvajEd2pzHrXVtI9Kp25JIliTwtnQUnRbzX2SwzWQsK8B+/EoJuRB0KKIAIGGVr9QhvSPQyX
tav1LnHPqKXKgSeTDCkCayoOnl3BtxTdFZIZ7ZZr5QDFMb1COULyBQKUcX7pDtMPyP0dT49i3QNU
6ysQ2ZU2wBKoM84EgnAkR1GrRF8aRO0xU5gIURT7joLJineWwMHcmNVInz9FLcBPHVl0qG5E/Wbr
vbKYlBg1h0zFriVC3g/VGm9QzcJA6FsK1adubK7iVP9IE6Q60rIFDOwBiZYYl8gRyKi3dXNhtu22
LHgUJr1xH/KIlmr9qgQEG9UVcSdt9ox4isyQymXRX22mGswkhMiId4p6GK5qfrTaEDJYoG46wI0L
CScRAVuWIHAyb6VsQP3E1ZlRJeIp3B0rDo5wnoFcdOTZwIH4AmE/YHsn+QDwwwp6u/vQMBlZsQUk
9U0F8wK/F7TkuHHY+cx5VjPTLwAU2DnMMYUO1te1bAIa5ryn7qWsHfMeAfDroGrVmpTuzE/QWRZd
y5i3Q6FCEjIA/hWSseOo6pteKThtyAEpKnYS1ZupzBq+8TrTVJQQFHFOlCwa1La+EjV7mnbEblV8
iLQiJIRDBZbZ3wSKfl2rQIUIpt6nuTirqPpN0XANZApTy4ZJoJavpia+mRKookPc+0xhtwQxPOhT
fDMY9on2YKl0PLCG5NFFpATQQfeKXTi8h5F+zHQa/SHbZCyCWwt9HSda8aqak291cucGEiX5uCpJ
LIqB6oOlZZR1G9JLiN5cAT9bkIYC8VJFwflktOB363xFRs8eLcWyRhNsAxgjVnjewGk7JRuucVU/
uCocLu7DUFziYm0U2sa0PoCrr2He68rJnaUqLfbF9ExtcCwhryOr87AStHIzdj3tC/OuCRIwT6/h
Oaw3bcNZm7bHtrpKy24tJId99Wy544sZvZTtuwLJqO2nJaMKJ3lvFJWkjkuo3cum8hUkR6p+IQHA
HxDcMcDe2pHfh+9Jwfwp+jpM6Priddm8Y5OmNWBToRwavVu75X7Ib/B3+oHHjrxbdITZjPHoo8s6
5znnj9b4A7AjJdWX83ODffRK8bjrnrPBdwy6GF3u58XsnAdVDzcD3OaBUiXuz6VAspXxDjfugowO
n0XCWal8oasHc1ZzpcHCq8x9rHq+Qv2VUNCnIVctcMKmFggJOHTsa6N6s/IJiafDimGjIBN2Q3NN
AvmV3nXLpHBXqGRIAFk2sl2RjeNnKNFlw5674VacCZ2mATZwS2bg0iODJE3WVMo3VmVByr6lCFt1
ruvbZbmB5MaMO1pXVbeedW81UsYieAKyBHsUJGWy6rkCsz7wW4I/RvxgGlPsVFKZ6+PB1l+6UILU
mm1j6rGb3H3IHlduKlU+2KCI3cI86Ul6peILGixrYanHMZcbZZSHcUq5rYRfS4UgZ3M1JWzB7Ru8
IAvTkscZ7ta5CFHtAwLP+fQ4FTOj1LxK9Gf0Zss813x7LK6NlkNbvvTFVQgYegrfLIHQpD8hX/PZ
zPuWGtM8BUsnOLNtgjXOA7ueJBJS3jxUJnC9KyvzNsxQmEIa2lyaludUotVKDXVDhvp1Id3rqEnv
4iAhJ8cyarKm6CNY+Nh8F9bnRjSu064DTTERU8DJMLE1XA+5eMhl+JWB+anHI7OPs/52gLp/CLQG
T0KW5vuyQ0PR3YHw+Wro3UVqPpCBjWKGrh8r8iBUyoPG3YAm5cqmVuiU7INdWbhI+CWbWIdkmbjm
g1YjUg+sfPM/apsIKSd10l0VSHnGyCdOmV55T/j3tU3IyoVeLFfyXWxmGT+6CtcI9b0d/B7jYiBh
ecY45R5SgOYblCjN4Y/LD03/0cXFDEfHTm56Bqim2fb42QBVoonPR1ScO0wwag72uxpu6A0b1JOa
y//Zlvtg7k8mtxh3pVS7S6YFc0bEBHtTzD1NMHc3+dznBN9aHqJlvdviWyOUfGuKlLk/CuZOyZx7
JjF3T8PcRxHRREtVVqlyozh19KiVQ/3uQs/c8axjRRO6MtvXsvaIeUrM59qhUmULYzonV4uaK+CR
0VvqWu7eUKgZrNii3RNSKhcrSYPXcGr0+7ZRkpsSoeVRQT+4aLX2LlVp0dIylyfXxrdgz73lNHeZ
U2TW6wBxSUgLo9HjDwz/GRxMynXm9e0b/qXutjC8RzNH7SW+JcKZTyFYAJzw4SVttONgAf0rsu5l
shMNjViZHAbB/N3pgqsppM3Jk9U4kcelkzmktmgaIkm7G2tk7TZ6xCmKKqqpncchkzyXjO4pLbqO
izNENryDYd8+RWPdIccaMmc1DaS+E1GXeqAkJ81ZOFy06cpVCCHvzFkVGenkJi1GKJT1NVKj4bae
WzpEPcZFzG2eMzd8uPLo/YZvfaCcW0Jzbg4J8oOo9q1jzObmEXF5dsnmhhK5dI8hhSaTrMV+Z86N
5zS3oGhX7Mdibks7+tNyblTzuWUd5+bVmNvYP756fzTvYUkxVNhD1KQqAh5V/wzEwR4rRk9Vs10g
oBCGlvcE8oD4l9LcRXYPFRoUMuWsff/HP/Yn07cffuynil2xUzaBZG/t+koACbKoq2B/GexT3es/
/kk/GXJ+/5OcT0ZvpEBRluK42EVR/6qE8QbcZYdpj+Co+M9elfZjIzKfBDomefvbe8mYU/30sv7f
SRWx4Tpk84nDre4e4JDHz818HjEa93ad3YfsrjitpsTId3CiOcJYjGqbdD7X1B6t9W8T2L+0Rvj5
7P/70f8/TvGbFLX42nzeEPzwVf9p0/DfcI3gqK5NtON318y/7RJOL9nL+PLLoZVx9n/+1/+u0/m/
NnJ8eX/55X/+sn15FflL/AuPi5fivf5+5fCv7/373oEYkzmTTDe4ty3EEszTf987mNavpKnjwncc
xzANh9vhnykmxq+2pc7jd8uEovRtDv3PvYPxKysMvqMzP2Dcv5gdP196368dQLlgigSrYOv2DBb6
dB+M6BszHTLovR1UG6tSDzmz6LK2fXQMPn95neJjS8T4JzZz7d9G//MPZneCbxjsyhwo/+OgHd+e
XjWN0dyXEQxOh6LeNO8JjFspWc38l56BXAe8ihMu1bBioNNhdiElSy5yAkYhuWzwZfu1We/NwV7r
Uf4MPIStbok5sgOORgGNryJUS86S8tKLVyJwN2OOmTG0rvMsvRPla+TWayZvR4JYV3Vu3yVjd/Js
gi49/KqoJ3d2YfvNNGyAun5BgBUtICPdqY0Km5/CbwFz9DUyy41aZ2ePPMfRjMnislogV+5dmGer
UJZfdNVAVu/sjKrBOxq/R8R5p1F4bcvhBmXdHBtXestEuuc+c+5I4r2Zv2XdyB2jtIRJQr9jNHvV
e12AQiCI1qZukxlo+kPDm5XWMzHeH1pln+im3+g2idnwigs1eBtLGqSiLwjySN4jDB3rNO3NjdOX
T14QrEpjeh7GhiKReewafcZan7oVWyHiWcSFUr/iqSeVZWPa57bqcMhCnNPmcALDw4yMRMBhI1yW
Nmva/Ki5ysoWDLPm6HS7/W3dyfHBPvEnmyLv85OBy0VXHdW28BtyrX7G41R1lbeDpsh71a1pIK1D
BCrdq4j6iK3rERHRwrD7Kz2J75AFsdHIVrNxNc2cMyIlv4nK27JBETgOAcbR+glV4AMJHH4jyk2k
WIhzGz+ZglWkdT7Belsn16+nptzEgbcbK2RZZFafC7u6iGB4yOuAdAE+9sQ+GpZ80oLWN3rML+Fw
qApUwD0q3vnTmbiKBaYmyRgTbV57o1rzBe7SgoduvMiiDjOhtUkj2zej7NlB7EuYNMp0LPCdkj/3
TGHzFrGy5rR+i2Uvs+R+6tKzo1vb1givPTu/5Dpp3tlwhe3tqqyqWy+kS8qUQ5Xi947FllhNUlxC
zATYC4P84nCbDOAcU12uHXM4deEbTEbfJsgtLPldo4KE+xTIMVeI1qyNLN+5BUmN0j1GU7D/7kj9
yeeqfUt9/3QA6ZoBexy0IrvZOcnp+20jHmaZFz1zMKl6d6Xt3ZHNvHIzhkmtfJLI8ZY9XuwYVUTZ
JKcGG2EpxU3QbYTJpsIarpKx2sgqOcZEFTFfW5eJwC+gn0qSi/uiJMteuTNHhH6Zcyynatcatq/O
1hAUBAdZVTtrsDam053yASeu1ZHYgaumbB4DTsI6yDF1mgB98a474wE5HXNLsYHIvA+GxDdk8kos
xrHvEIKT+M7Opn+QLj621uA3Ivskzlco4/20IU99FBsj5LBCnsz8Zd0RDVQx/0WDxFtfXrqu2KK7
OJUeNsDS5h5OVwSO7kRTLPHQn0Kju8JO6Sd1h75gOOgMGdikEGXEPsLTN0XJWK0h0raSOnlKiS9A
R0XVg2l3VwEAHZG+zxbAiRwhBa2i6r5JIk8MncGNlHtK5m2N8wssd8eUz96VBid/8GcgJONz5TXf
yZpl0BLpmudon/F5iWPndG7sE3ivT23DkUKmQziiXTQLRJzjlddbSOTC68wJLgiBUd+Um0ZpfYVw
h5SLoyzEFzPJVx4oFlBwgmB4ez0Zci1NcxvYbMH69Ozm2GVF+zgrnNm631dB/DbfJTr3LXTqNWLY
JabNnS3cs8SV+MeX9c9eIxW0g8UArsK/BYOZ9KHQy6fmPmKutjT4mew7/FH2KRFXyZ+cjdrPzkaD
zgGWigUl1/h8CynSUMqeRylzt72VizXtim80eLjCQ1NZ94HTH8bOOkoplgMdNQrFbqF1AcLnoFj9
ySuff9j39zNwwPkFu3S8TOTxYP14PxtWGjpGj36wt8ViSqodCmjstTzJKqJYOpd5SkmVkZkAzs1t
V5bbvkG+ZFlrrNBoRFvfFvY5aQyGGDxRh2Aftc5RRNXTUBSXBB4K0mH0S8VOeOxbOnGxdO8SW/LR
nMJDRwZyEev3udLd2IDvF8XYPuZtcjaU4UFmxlFW9jpMwnemX5sutHx3bE9qZvkInT5qntq6Dfgh
4YdQAuVucZuOspud8ExsnapeusH4ANxsWFRB+YXs4Wto9gROZ5zzunJXq/aRGRMrs7z/kw/5xxZi
ZtIxlcZka+iEQyF4m6+470QZpRYQRBLxttqKsZU8xY0s+O2j+0u9wH+t0P+PX/XfsNKfEV7/WTC0
fMlfxfuP+YPz3/i9dFcdEgiZ7FB1WPMj6l+Vu6r/ilTH1U0+C4cCmo/r98odLRGURIp6DjfWTzO7
9/fC3fuVttqbuXcqKh/T0Z2/JBiaK/PvbjRYjLNoxtM0xwZC+tv46bsrwqvqb+laLTREqz4MVUb0
jZPJVTzoOYNcQ54ZahDNBEthndoYnUc3ix6+e7N+9vj+ccblzL+E4YDC4diBPM4j/MfLsoCkwxho
aLYZWJfeGMlxU/JEmitcfQ6sGnb37H/K7pXWNRvXY9OrW2T0UP5lU8T3ecpD+o9/Jdf81NKgMDZV
C7GWq80CHtP6pF/yrHDQPPh3s40kU3H8uOyQSpQB9BhRlT8NfRuypRNOzHpbZMu0jVzqWUIben8w
dVnu4KgStdH9X+bObLltJNuiX4QbQGJ+5UwNpGRJtuQXhAcZ8zwl8PV3wd1dJaFEMtoRN+L2W3VV
CMR0kHnO3mtrwu6Jl1PqcDn0mWl86+Et/YK+TgNNRClzoKzx7WJrkzAeLI1Gjmhpc1xwwm9/9AVL
eaAyRYNdX9czclZY832SgmiYndbkdXmre7Hslvha3OehVhxSXapXqLPBLwoslIXpQTLvjbT3/DVx
Y3qwGnFAyvXgOIp1lcW5mPzmtBR2oVY6B9XtSFl1+8nFIWNH+tea31vpNjclNnYFhxLSeTzQ3UKM
KJCv4kRoP23HM2OUNoHLKVV0k9bC8NJ63aSVXhKlhCpzEXgAYjaddLOSpCVEIGzD8hIx5RD3P5OS
zK28s8sXX8/bfiGI1PM2WpCyHQpSfJYLzFftTeql+bNSYD5cubUL+sGsR1of/FF7ESM/webAWsRd
YMTg95h+i05Ug1tBwE7KFk4gFcJrbgjsXXbpyG+IbJDSRnlW52uEqVgKalsyWcwQR8FwY/PCeIB3
moz7vK2+j3VnFJPutyJcw3JkcRMRglywzEPvDCu3gqhhAJi5q0uTaawLbjzFO9aLIxkSw6uHs9DY
ykFiTEVPSYCa1yvGysMKsW8qAAI3/eAbL301dhW5dF11YxjslUIns0hrZjn0eWrHksPnKRFepE7/
URmpcRiUJEqQJvQwaoIY6VTtIitbmpYPawFPhnLAZp5i+4tQ1nBjRrPcZAjAWVRqBNo18M+vhYF0
jhFXnibXnYdJAqVEW+aIbwqM6FGTCkZEUhu/4x3tnWU7glpBEsJBp5Zmu3QDu38sENty1io0HtPq
hmorOkEGOqty3NjGGGWPVDOlWLgeg29Mwtj1gd8RwxORB2c0xuNYJL64wbhCCnhFPwugd2UN3pI8
epv8myLrUckRVkLPVylIw4qQMB/aFNrAoqaZ/FBYMuiXbmIFzKESZ/iFmmG8GWOrTDAsNUTAqLhS
2Y+bTYdQowU+uWHgzqfZxU3MB5o5y00zmGztJX3aYWFIJFdLrRiwNsOVML8QdEYzQQ0+F0SU2VH/
ShG3YRHJYN0ip/kWKN1D1IpJS7an6fK9YHW618dRve1z8aMhEMhiiewZ4jYG08D2TkHBJZ0nf5C/
bAuljiA2cQ1PgGUoCDAa4SsMc0O4MHmnwthaEUH8Uy3kbUkuuc8FIofuamzqTVbZt4U2LHECJ2zC
5L3ddDeR3VyFnvYIeH0xkFGTGSr6KApJZACK8TGY5yQFEjNfBAXJ7+Gj6tafwK+sQNWzuYvTGxvH
WY66mlfCs5jIsiteaX2u/WpCQz47ankt8Ks6jhnszPwqb+m5VF268EFBIY0xGlvydwgjsHos5YC7
dFIY4AKZxqPjM+F1zXRDC2eZuixp48w280Vuc5XV1l5nhlssg4EgvbK6xm2VrMwquEeW9EnNKzJe
SriCo3ufO329hh7NVBLPEaAt+bVK4S9FTnGv5UwKgsH8UuMsL9XkiE++XQBbi7dJ3sZLWRfeMs/i
8TozjGMmngmouQtCbTcSyFLFmvpzZBolNPZZTEKWJGJdlVKHM0/ad3Qd2G192yY8fHGfhp81t3gi
W/YAkGoDkQbyVZSz3YZromClY4MiLFRJRSDXdTOFYpEktGTQD/epLu/rIH3yKv3erLMr364AnjRX
vhoVvzzcLWvNC8cXT5VMmQ2ALkGKUn3oCR2tYS1tdTN11xj7P6Vt09O/qBdjNzzUPqiBxHMeFSkY
4hf61idn5kHHJiNyhSVyvx60EMMF4+6lqhe//NafAiOHT0ahsceMGZdrHg9YVpZoifR278rhWCvA
wRTIMlAv74tw/NJHQOlYLjiUlRtdF581K33wqNhE/gSMw0ed++KTnFvHzbdxDA9WER2FAYsgABtV
/dQCd1PW1a0L/IBt9rCtPTe/cTw9b3Z91MC/IIX9Wem16ygXbNoDAx6fd6wFfpcFgU7d9wGzHk7K
UF9axNgqabAl5ePQuvnwVWoF/btC1W9wyVTrTO2qzx6reaO91RB7+YnK86Zh/UGfx3QpSfoNeU+Y
BBXtS+eXL670b2znnvmRTV/Ruil0MtMSGxdqYgBxCvHVVlexQM9gGy+6KjGCYHYds4iuzJhJgG/B
JnIzpAYh9hclUJ7KmE2+7R8HghmvRsN91qRebkNR9RkZcH63UeO62CjMg+7VsKleoT4hZ4kwZt9E
Xr4xNWbElLCtzIFyiTi4RbF0I3SiQ221eAp0MBoNbaZxirX1w9HYFmEHxWAarCeR/FTiwIfqiLFz
2fj1Y1bQtsu4r8yvHC95VHTaEpH/PCrunly5F2SwexjH7dq3CMkDEI+br6KPZHpmpCwtqxX3Uq3v
HDTNJLVhVtF3FFZ9S34p4pzPrhUtmTxraHkwhlcaphaRpYsqdLd8UeDu+Hs1wlzae58HSx32bVnv
CAEYrjulfnJz7Bkpcpma0FNWSMEiUbTirsIujPRuvFb412bo8Q4UrE2JZUfcYMnbyIMnf51Oecjg
Bh81O0qQR4VXPrt6bKZ2+HNgO9tWAHz0sd+q4yTlwFwJgO8qt2MjXBYBEEiBwxYTn1or7TLMxK3A
9BKhMgOKU6Ww60qf6DMDzNEPTvBo4d7ZknUz8i03n4jYbVm6OL9KBSfwoLeCJFFdXsWEqdFTDbex
lV0PBUmQUa1dS0s5shyzv4h4eBV9RS+p9bZZp9x6vu3c0XyQuxLOBOU3Y39alD9cmAALmXhHJzHJ
W6uyDcjzpVNXnxFmb8ZAkvPtA3VQfWoD69Al0usdH69q2bkQNG0P+fjg1Asz+0X8AAC2Z9XobjQL
x4qdAJLIdVZpPltZIk3b4jHM+r1GGpkRZ3xYxPAtUvL4zvTTuyKsI7GqCnI1fNMDKKL+HLR+bfg/
rCa4saNg3aftlZVXnzM+X0vd6HZDRFqsmQ7bRjO2PSHYvPTjVZ1qx6Jyg2fyPPgcsZqxi6y+Vgso
fOlAIlka+N9aw8Edr+AuaswBh/RoXtWxcz2o/hrzHByxNH6yYTI8DHVtsAzN6+JzIuESLEQpabVm
ooxeYVShAouUBFh2k4bRfU9wSLGUKZotnKRRwzc61vWtAQJNxX1X4ls0O9vGZQ+Y55HOtPMSYTJ+
QQ/o49RRa+dYNb3yKyoH0e0AKQUb4YYNMk69xUfGeocEwayOTLnH4CVZ9iShU2xj1Q5Zb8U1uZRW
Xo/PDjDTZ8eSbAN0pX/xhRNt1ChPvluNmrxmySjpPaEKK4o2QXwskvFG7/W0WzIgNlBKA2iYNNlF
C8wv6imNXYY5qSILMl65jW18812FlbuTeKhgLYDN+7hRSJQMcd+xxIzRjm0HvS/2We6i4zSUQA+w
TPak6pEjE6whJjrFbWZnyZQ8HiAC8aoI2mlb1OUD6EJr6gJnnb8pPVl+M+So/ohUjsDn1Q6/aL7h
9EvLqdyYvUaq7kmYjI9D51bHyIX2sWw1es0HMAEFMaXTJHQ7to18oMfjPnWNZDAfeip0RGKhxPXg
lIAYeiUFEDNh+bIlvBUuJ7pQ0iXTJJRL8uAVrj6qaASEsa/aa6d1UBxJ1WnuXPLpWCUrwhfglRSH
TEBPsoRiSE1/xnPLYqGoAzWDJVK2Mk3gpqSwEkp/BVVk/GLkdEG3xFYqr1pWVOYyzoL2fsDnxSCJ
RSDqMYiOhEDDTNMBmkuZLMdIaVGoBFJ5oH1Er1dPbyBeuKu2N/bSSRWAU7bS3hFCHPzkTYexo7MO
8JZYt/1xqdIL/k67DWVdmVr9thn89HV0HHJX7F627YE9iUWlStPUW4ejGUP+0foYWmKsKdEOQnKP
2krEfbSsJ4Mr9g1jOOhAU8Wqz/qB/WlcgQeEhFd9L10TPVtcDZFyLGCrfWZcRFKkVnaET2d4vsXa
amhusdRoC2A/jeWmO0+zvJe0V9zFWPdk7ZqjQ7ZzbLDEXvbhiJY0DMrwexyEIiQVwEPRnGSxTrR0
D8BrmXuO+dy3VmCvvcjNzXUs2u4W+0JGToYfoPjvmymlvfY0J1zrhI+OzyQmmw+Qnjp1lWQ++5Gy
01EiwmVJmx1QCFmuUpZLjyqMi4cSY+X3VPbmS1BoiISVLk+7PTQkBCR91ZavZeiE6kqpU+9rpXfI
6Aa8Qr8SGyHSEjBV9xVwATMqWzWTFypUBOqG7Y3LbEiFbBkEktUJrNDyR5fk3quPxwG1rN5T99wg
8PgapYaWrSqlgm4HRDIAktb72Bv8ICy/+UM8PLo42VQU58SHsHWNzezO8iM2waPE0qNA+7mvnA4m
Dlst3JS4U2qwa41VfjYjq+o3jh3F3/zKjN0l4jT32gzGARR20uEiakdLfeH4oIqHvmEBe75ZMusq
0iLB3UbfmJGagz7695D2TQ9JC9uuUXiFdipUt6vIleyZwqFd/sFRHNWhNWwbDJsnOPebo5SjVEVZ
1vVuqDDQYk958d04/e8apNOpWPxPEJFD8/kfNHGf9VQbhVm9i2TGEp+WyxenjuIL86pZq/33UVDF
6FiNDFJp5hk4TS1LgHkVaB6ilm/ctDGPQG77vQWE7oIER5v31jgjQiFgoyMcmMKaZm39ECKNmpVB
vYNCVvWLMszZQUb9oJGKWzQPClhRA9NIbj0Fg84KT7Jn/alHZN0vwOcwd4hxm1+y7M2EQdMFmGLa
yHQSNku636D1N/dyjJjZh3ZY73g1vtM8XycdyjzL+TFY/qtGmu4iVcpv55+ff2Tz/D6ow7NDW9XU
EEu8f4AEMZ4FuMVqVyBZ2hh+Md4aqeyuBOPwKxnV4r6qnRhEXuPi0AvCBeRvmJRBII66nthXjsFS
IbTL/oDtgc6eSNE7Uor7DWbu+MIE5INHxEUZJ7hj2AvJzHn/YxmnqUi923pnJsLb55bOF5fz2vK9
/7cJ+ORU/IPXF5EWuiKN+CIMqLPr0kMxhfps8czzn6xMDUyWLRiFn7/8/zyKybvl2jR6bYEWbHaU
qFdgm1UjrhTmTBsWpkiDHb7a548y/ZW37WwyN2jXsiOjm2yryOLeXzZFj82iAjy4mzrOi9ptW4A7
udnejUaIMIQt+SNcf3lBh/LBuem0c5iZ2WgK9N9BEm8e54QFeNqgjd+NFq0StaJ8U8hB5pw/uY8O
Y2F0tVDzmDr6iPcnlw+O28pYzXZhgIrOFll025oyvpBh9MElNH7LzIDv20RczLQ8iLgDxyakbwdQ
p99kOOIeLU/r9gMGwrvKCzQoud5/XxFN6i3uGotZn0pNeH9qLiQfFqtDDTbe5jPJdhR3oYGBqjcu
JRH+s/ZQCG0xZUER1YV98P2hzAjrTqFO/QV4Ha9WHNHTNQyijLCeuco9YpqAzWHGRHwQqSNX5+/h
dCKzB5QZnEqmCK+2g2Xj/dFlQq/KJJN+Bx0CYpXnZ8e0Jx1woUMMvnVdaLgXXol/VhLEw4KQV8PF
TQzh5/0RTVY6wgxltwPox3S/BLTGzJW0L/7rf32i/w9mf8fiNXuggfHa3H4r5nLA/4/zP67qmflf
EGa8y6+/0QNTbu9kQf/38E83/se2pvQ5R+Vbxyj7P9M/W/8fU9V0KAJwnVgGTMru//AC+FcwBtDR
uXi9mAtSCf49/gM/QJl3yJIloZDeuvFfZfC+f9cV/jafYedf/vU3BYsPM9EWSlMePS3aspW9Aunh
03fC4FZ21vbyuur9Y//3gaaS9uZAbTeoyOvJE2npHCSt3GCp4tNrgtoboee8uegfzRGnmdzfL9ff
R5mtcWBAQEspnOJY2NadRjrQEU0F1us8E6jXmRe4oPZAI8IYtu3lCLvKTJJf5w9+6gyn9debM/SZ
Ylhm4RrHwsPqBrn2VsJoXeJY3LXqhVf5/Uzy7/ObzvvNMUY2ErEZ6QbuXBWOWrAnrvgA5PShNHwa
jz347mEdGReO9r5Q/n20WYGkvWSFpSE4WjssoYst1O6eHPvU66+jwoQucCGz7sRZabPCFKRohWxE
eMc4NL+pRr2D5rfWVGfhus9NUj1AfX5CaHT+Nr2vhn+d1O/F4ZtLWMW+pZUAmY4qcx09Y17gRSZG
GvHj/N//vZ7+4BmcL2n73HIh8inGkfi/+IsimvyqdrtdpTbZV1Yc9iZnZwPTTWpr9sa/0qwWu6RR
vsoCqRzL7+jCVf39nf7oh0wP6pszTT23qD3J7Qt5BNF9ruSPOtkDibsbq/5rGZUrHaZyriKWPX/q
J56X38KiNwe08XY4UkvE0RysH4GWbNJa2eORu6L5umqki0ml354/1Km7OCsneTv6Q+ixIM8VBuK2
F2Dr0hSoqE50yfh76mxmtYT9X+IbTSQQkIldLl/yYNxbtESRCRvZYfR+/tmZiPd3qdEqNiheJo4Z
cTVD7PsrAg1vi16IC0VxppT7+4mfFQ0VyUFhmb1+tFA9tiR7JnITt69DQp/X/xSV+UbVkpVS7IP8
lnyEPIIDvxDW3q/SRW0yC8NkbO2z5r4Ab5FGVwlTDTv5pYcSqNcVVYB/W0X9bvqPaJ4nPGPRa2PT
YsJlWl8qfafu+KwYxR1oCa/TnGOMbjrssnZpw28iD9oodufvxPTsfPC+zG0VDZACxwIsf6dmfY9J
M7Z3ed8MF16OE5+HeWSYZpteJRvFv/PQbdLzagldm8bz7gCSuCkuQHdOPLTq9J1/8wr6wh/zqCmc
Y8itQIw/9XnklpBz3CDDplfrPWFL5y/XiaqtzsqLqZddZ3dVcJcGzFutgjF8on4JzPHG6cfnIVKP
GBl5gi49ADOmzl/P8XzFTGpNZtpV4t9ljnJPQMidg+mdiRDe3LYz1WbpBFYGR1E4XwO3DNG8+vra
HMk9I/T1uvILBt8livTce7FctCWKQmeSedOr48TeSqMfOQb6Pi1MgYS9UPaNE6HeVgrSqs5fsVl8
3N9nMKtapg6hutGV5E6JkXYXuJFI61oqgW3vdCd7SpoxXTAu8rJVXGy8UfNuxug5IiR50znP5AUz
0xP1TdGDyLjwi6a355/PPLvW989LHVdAaQ3VO1jNJiweVKcDZHjHP/jM47roNmQ8k7X780f7+BXQ
7VkhMlvXMsgrVw5aIViq5OU2MwJ34RQgNb6cP8SJKvFbHv7m+edjqwloBt5BqMbPdnC2MoCkmJc4
v84f4FSRmF0w18kVNPZpjErAxRDqNY9qVF8oQB9fH2Kj398MiPpS6tjsjyhh5O0oSmXd0Tq8H1Xr
MSWI5MJhTqz55x6d2Cgtf7S05Ej095Um6fR09731JYh9DNyXmggfXyfdna/pujYmBcmLj4qX1NsU
97jqa+qFB+nUH5+q35u7zNxaGhqhH0c6CUzPMj9b9uLC3/64giKwfP+3w5GBvZpH0VHt6+GqyAsG
+YpjYAXn1bBZjJphf0Qb1P9ry3yy+fbxTScr5v3xKo/xPQ09oCjJMiEixIFGT0TTVRRe6DWfOsD0
qry5WO6AttgwRHRsWiVcFWBCsrh/rnoqpNI8nn8rtOkR/aCOuNOdenOQYkxiIkGM8KhFjbGPEHc+
mkmZf2eS7q/tANRzAfuchICaULzRk/Cfle35Y5+6YbN1muMLgmfYqbDexuiF35eIjIUU+8IqJwPm
SqsvvPqnDjR79WOI0CWpafERBscKLehtoKTrEiiJ2NvNBi7Thf7bqad7VgYUDbGpobfMRf0CvljD
1esaU+7+7HLN1lGqOfbtFJ5wFG0vDgVN0OtWwG3IIeKulNyR24hgOQz9qXfhfGbGgv989v6h4edb
bBWt9PJjlkV31Si2KKv67Erz3MeMrcLaq8wrowXs4DfEg2E/i8gmzW9zTV6RpNlceNE+/jToE5Xx
7SOq2hAXSsXLjqSzwtCLATHRPC5uLPdC5Thx35xZ5YCZ74qRWT22sZJBpWK2w5fKK8oLz/mp3z8r
FKo/uC62sfRYmta2VcV3aQY/oZCvzj8Xp379rEwoVmHaXmMkRzbfN7wzlmb+WQGaxO1vL3zsVJFa
DSI5IqMlf6RXQWQE6hqVwaovnV/nf/70XfmgADmzKqCVMRYSA2hu1bRg4pnSQHUG9g4JAyHettWi
tVp6+qIgcvP8EU+UA2dWDkgaqslL4IKFdX2I1WMbJwu9L9cjHkzKz8Wyc+rGzMqBh0pWURyb4ygQ
DKdwndw36gtNgt8Uzo+u26wclHqP9zVNi2PDJIxEkaSoCVdDvonSdt8XBNO2t50xfM3SF7e9GkS2
y8HDSPkKfw3mdsA8GyKtty+bWzVtD3m2GbRrK3rS7L1mXOkEXUnrsScFrkXyYXQ6jjbCyp4omE4E
QRERc/oqy+CTkpF1JB8t+9OffsnnvK4pFsdUUlkcgZWxYg6AGaMmrl46AjAmNTd8FxEQEBQraM7P
PxMnei6MuN4/62EGGWkMMof1J6LZRNwj7z+4ZnCPdO+GELirzi70RSLcG67D+WOeqAvzaaYLN8sv
h5pDlubmNyhxDBdK+N8NB/8q3vas7Fi5ofV+aTiHEbEFXji5HREP/un1mlWdKIbO6adcI1Y/rXgO
R0QwZN/JR1Xb5toDSRobU1541k/enFkhSruazUdtuwejHJ48Fr7ESw6ltotaY2ua8p70wi2eqw2m
yfjCCZ66ObOyZIGSiTEiuAfZDeitWwOQEIlVy5b40gv3f7oRH7zBc/SEiWs57bJGOShB8hMc6Gbs
5R2g6KWh2he+bCfOYo6ewZjcBXmgKge8zTpkJzKI4rAqaCRdqKWnDjB7bRQHa0xbjSi/kLerVkgS
D8LNLm3Xf/SOzGfOBoB+s9B1rhFNNlD6y8CvF578dP6v/3bNfXALrNk7AmlGkgcvFMJTiEZVHkRC
o8zeqO4n2SPEfDRhyKd7M0UhroOEhWyb/YSRX8kL9+fEp8iaLuub1TeQT/IeY1M51OEINipnA6Gu
IlL0jN5/IeJxV8f350/1xMNmzV4hBHI+kRRcSKwFSKanExrgFqAavbBYPPUkzF6YONXLkqgvBe6Q
3FlTzoL1TRku/PoTn9I5jbmPe7+tvA66YZQTQT69Iw5wsfOXZlrmffQQzL7TaA6bIXd5D1t28HGH
ytYfjzEGp8V0rcxau7CcOnWzZ1/sROLz6WveFfrGn8Z2vELcvy8z/66p+21hajAc7Zfzp3RiUWVO
//+b5wp3vR9bkBwONUSmYHxozC08gqqHbdfApB/LxcVbc6o4m7MSgIlM1KbLjedLoPS0wrOf8LVQ
TyyFeeBTEONI5505f2InHuO50kWgpyNEiGtYOvkajvje4puJ3Ig4huzCduPE42DOagLZ0q4Jh00h
PiTDJt2uUhuUdENo9L6oL01cTu27zdmbr6lt3HY1R5F+eTv17KrmliNQYiKfDELrs4ULAIQQwOoL
l+7kjZqVgK5zQwKgDOXAijHw9E1t9wsOqagIL/vPEy6BcqfAnjh/q04UhDnQwWprzcocDlcP6dJv
H7Xmc40t9M/+uHj/gHeOWQ2jRzkTjXHfVdBZhPzhuRe+ajPB2V9rp7l1tJK5SIlUqY+Bbv/U4+4A
WRc8ttO/JMEmdrPvXaY1BDClx6QzVq471AQzxXu/DK495p4SV5QfsG5gsYCu/dKc47ca6YNKZc4q
CK4bbFRF1xyZWaOdzJ+iPN6pPdFynnajZdgsdHIRI8JiFyL09oXBtqCvdvhV8OzF7U4pSJJDHgTh
jTwkL1/pTkzjnwcusBRE5G39pfCCC9KqSR/xUV2dy1Zw8bUwXMrmCEBlbQO7RC3bAES096mZPZhB
uO/0fpmn5W5yf46avsIGszPU6DmzafDrnwY6Xt1Px9ZhpH8L7OqxbCCYYt0USbyWfXadYRwqEG2L
WNkPOp46h0zgKaGrFZ8t5iWBhZWFmKAFvkN30Y/oZh2jvusL79JQ+rdy64NbYsyqH3R102vIOTni
MTwEGh7EkJhRETvw8BP1qCokxZII4pvRMXW973Wi3UdttnMy9wcB3Ys+7w+DVrN4lteZLrdSm8Zx
/bHt4MYHvjUFYRNPnJe7CNZOJdVDO7hgORrroROJsfEG52jWULANyPpRru6Jn42XyRAzI9agz+S+
BbRTSQkbAoJ84eX7zWb66KRnDZPA72rFVkso76r/3Ss0LHkhIMfSGw9VkxyHCuhzZEz5Z3wFCJ55
kqX/UxYKpP0AH5Dqk8Bb+Thp+wiQeLWLzfqRLDwQ7YO7DrlpWTlcx1H0KQ2ybhEo6v1QGpuqJPOs
sS7wGU98IicG2NtPJCQnawxUWR77FPxPmP+KO+8qN4O7mF+yws2xbhLrsZPP5wvWqZdhVu9L3+hd
YhagvhoFJUGQGtQ9a63+1Kr4dgMCld0gX//ZsWaFnig0FniGVRwDl2Qxm76gtvCU7MavQc8bJvPX
/On8kU58jo3Zoo+OujZ2oV0QjG7c+Vly76bOIfMrAiKS/sKNOvE9Ri717kbVVUNqskyrI0FX165I
Xh2E9Kmstw4s4Z4syj87ldkq0G18uqfaWB3jMf8cRgQWDzah5x7OIT/1swtb2VMnM6vgoQOyWakU
9jNNexi64TaqI5rEzvVoms+ZUv04fzLixNM9F5rakalgWvYm5/gXmd27BAwOkMVtKVep9b21vpTa
A40M4pMZGY6Qsay0/Nqk5BujS22NBxNsr9F90wHMNhrORmMXM/KupftiDeBiCu9rw1c91qbaemmB
Mr0KH1SV39+RN4vWoohNaqnvH10f5wRxATysnvpp1KLxz66+PqtbCnhxsyf9nG5XtLWblAgBIpFb
7SbWgn6FrOL81T+hJNLnWtgGu0wItMA9eF1yaCKCAc2CvDVto8TNCrvTneKNqxY3NLsw9wnKwGOk
2A/A4i78gBPFRp+u8JsrKcvWZhCpuIdSoB2ALxf16baM4qUm6vshRtQzBI8XzvXUsebFpiQFVOvC
4Iif0QVvVol6E2pf6xcs/GQHkYG8GAW5PhsSGEhHt3DMP4eNvvSyfiWymETHS+vbqeh89PzMilFo
R2XveGV2LEL/Nraw5UaR8VgK/8gwfOND7OrLDTHlX1FPLYP0EZ79zyFw2sOFK3GiGM4ZKEVuS+Z1
ZXG01OJOqPFj13SPSuqqV9iQI7xj9ZUE1B+3NBJ7jEKlVWwTLaCtivtpVeD9JTQnDPJF3cphef5H
nfpNs6oGulfqgz4WLBLYu2iBFiw1OAfr2s++oSG/ZL45+cTP6hrP+TgQTcknJ6u+Z1lg7RnmYU6s
Q3flSHVdF/13LI7PXYo1qsyajV3yulUeUeCiufB2zwwzf63afxfDN499ogq9HwGhHLmoh1y0YhHq
offFhDHP2KixV0OiP7R6/5hZ/V1XDI9J4cSvZpWWFz6HM9Dr379gekne/IK0iBUm9GZx9NCjA00H
4LIqbeVOgVV8oxOcvvDzCLlNcevp3VMa9teaVlprdYi8Fa49ZyMzlQ3t+Xt/4lsDZujdj7FbSwMQ
EI5HK2CWm3fK84DQzkSZAC1DDGtGhhcFMtPb/sG7J2arqXRM07qxh/Ho6p9GYpaKID4isYjxIeLx
XfhZ9Ik0deBbC9KFFpoTrVut+NwmF6rQicd8zpIjp0eUuibFsbTFLeqlm6ysvvouMZmXJLUnPk5i
VuZ6UkNI6xzFERDAj67vb8JOHmS5OX+rTu3N5/6TUevJLVQ77diwIEDsHHirALvwRmEcUzpdvdBl
eJ2C+0pKciSy2g8vdNZOLBTEbHVlxEWsh42qHb14fGzLZueDH1h6qf9pINXaGNxHQA54YfIqWp8/
11P3alaS9E4rFPyoyDNlsAogZ00L7U9hpOXIvdV/g41PqjNOPfyzgqSaRtRD1RFHkhKu89BcD4V8
rB2ayAmNvYs37sTJzBXQ5CV3BdNRedSlvCo99ZfT+wdPC3710h225y/Yx19YMV+1mIBSCkle6aFw
gBSRmLrQzHTlDkRgOmKTkFFaBMofvUjUp/c1IyCQUFZu0hz8LNtYqfucYAqVJBINorhUpqcb/c9a
AQ75/THCGj+4R/r7ARLpVTYlIxlgcws8xKW4FhbqY8u6h8UGuWQ80n87fxU/vlNEibw/Kp7XdgRJ
WB8a3Xhq82qvJhMYv3gqm0sLkFMnNluARGFroUBy6gNpA4Aok2/C9VdVbF+1Ags3sWyhU4G7ILih
caZ0JeWStu2EUIPMwvcnF/dVVaS5xzg7LwABhyT0VaYE+0J0xBAM0TIJaAaI0HnEbqyswt74ZmSF
dy2EimnK7UB8+dZ3GMDm7vzVPvXMzl7ysddg14ZmfahsSW5ZtXLKpFyGinYLmCZZdm29LhXzQkX5
+F0X+uxdx4FjsKyTGQFSJUNpI3R/QmgLbtK4F3RRonTcObVhXtKjnDi3+TJDc7o4Su04P7iJvKqx
19GnjX9WIYwvFnvAUsCv5Up+4e0/cXJzPnbrtkHbjSI7CEBapP+iN0XK1prQQXL6akpS6s1iKLRx
vLBk/PhLB7H+/bM0OrU66KWeHZo6uOZGHeI+39EsvLAqOdH5FvOlggHxjZS8KD+Uw84Lh0Vf7pTs
2Q13LrN+WRL3duuQOFP9mUmFuvH+fFoyCs2GBs/B1RKikUyS/cKl2RAcLZprT4lzsCGS+Chb35x/
9k/dsVmliZygqZjm5AdAXCR4YUTfFO03d2xX/SVlzsmLOCs19BDqzrTM7JAFjoHsNLfAODjEKpLz
vCL3sdgQZ1juDMLavghSzj4lJZC/mOzY8+d46h2YFRw9LWs30Pz0UGb6WhnGTV+3u5wxj66oC9se
91FzoY18om6LWSWBkawnilmmBzKLRnCRqKmDRdu4sEAyHL0AjXpNvSDCn+7QB18mMSsk2th6Oki/
/GAmXf5ZKTyL+JlUXGhknbhm87WC4ze+CTszO5hkY4OrpGx0T4KspFZTboH+7AhVOn93TrzCc6uU
1TiEtnqYXWpQTQv4+XCi60TuagZKlz52J57yuVsKtvlQOUItDtBAnauEFBiE7+xss96TS3Mg8LLD
0bBo0hLhibOtgi+J7yzAVN91Y7wVwYsGd83klEEY/tmiT8zhuIOqND00y+LAqHXfGvq3YgpUjeGs
5em4iuWfveBzuxS8fCcOjb46tHXYftX75HMDdvVVD4J43LQi7XdhXpvD8/mbeeIF+L3XfLOnHGvT
U5I4atlt7Nqmxhgxcjcf1Esj1VMPy6yUsOMEstiH7aFTq/I3YbARNWTB5sLC69RjPysVY5nYBQrf
lnr/tTe1z5F7xwd04Y33TkAebyQufLdOXadZoYgs2+9F5jUHrzWzHxnLLdtQu084q1eukT+evxkf
b5fIyXj/MYE9h5GjGqv/5exMmuPUoSj8i6gCBAi20LPbtOfY2VCeIhAgEIjx17/TXsU801RllUoW
UUtovPee74QebHoDSXgB69HKeS2xsNfg2lXbugPxxQU5NSPZ9nKjM19oqm+SGWvhwTOqEOzcgz1C
gMQc0CvqJHu53MDM0E0lTgNBqrNjXRmODjt9+TYDJfwCTYbjR2RhH5/ZW6cCpxF+07FGmAxTSfpb
F27CwcBL9o9DdO7ZX4sk5qqVwoTP4lDpR9CAbvhI9n0tycKOOjdC00sE8Cp4QJplGIPz2yQMeHVj
p6R6AOPz8jeYqUWCzOV7F6gNMy1XaWVIUXVd+CVLXjJknIOq1eKrsWDtrvaiLCzAoMJFU4GqbFcN
iu/0eFid46+lDTSubRg26qNyM4DjN2Jtl3/bzBKeinNG0G6iROYy1HrDwhGc8ZWrtX8w1tlTa8XN
J+Ned+CdDrTE5RZnThfd/D4YRRMPwCGNdaihvFxoyc4WemD22imt4sPi1jTXymTLsLNiNLM6rUPQ
zMAmS7uH1KoCs4KlSwL6qa4/Xu7N3OyZ7BpubgM9P+Z1SIlxTPAm8dpqW3GwlwE3udzEzBMQljrf
R8yN3JbE4DmHQgIWdei9QndfADDLPeBT2itr4DeOIyhZcWeoHy0YuJsbjbravuyQE7BtOEJ2lkBs
pIpqaOy6AhbRl3/a183+/9cqsA++/7SKt7BHiOoqLFPa0FcI+/T22lWReDZBbmwec0e2oDh3nFGx
hUAYITZwg/XyqdMpfCctWiAklRhaXcKggnLhS1I1g69KHCOkMwjkdR6HWMlNWzhDw707C5tKf+hr
EHj3XTTQ/CoBXbvZtgIWtyxh8PiUGoHz8eUOzixdAN+/d5C7uPRU7ijDCM6+sE3S8i50GKBfYHbe
WSRxX8uoAXEuRlJfuH0H1VZf62fbmlVka8DPCXNNehrifvbBZGX804Xzf5AqqZl5A6tAbLlNYq8M
GP8EqYUbBAIFj0Yq6hBnGd3GDasXvvTP8xyMpu/joBeFUdYpkSG4diubgu8oBHDdseuD4LxYnPPz
SQJxwPdWTMcQcB9UCCdH6dFNQ+klH4oI+DNrwKjCILHZcSvR1i57q7VfsY6fU8T3tV1LUEFbZ+Gj
fz0KfprVk3sTLuxI2EW5dl119lZVqEeLPIC0dfjAuqPzqVXU8SuR4vbbA1FaxHEdAKORAlznFZso
UQAZGwwUdgOgu8BqqnyVmNF1Uyk3kHjA+dSt3y7Pz7nPYn4fMAeZzlQnNA1bktwyGMxxWN74jgUv
DvC+V5cbmcl9wPfgeysRRGQeOPZZSGEMEvAjxOoAaYL+LuEaXXhwGs+2oKrvUAN5orFxpIUsAgNo
G78lS0/vuZ5ONtoGr8OzD30cdnT4VZ/t9UR935ftXjdvLndzZvJNbU0SqoyorSlDpM0s9qZeZEej
hUns5f/95wMJboaTMSw7BmxvkoWysVZpQbZQAGY+kMKo4+rAxrcWHrrnBfnD3J0qnqqu6ZErY0WY
IK/go4gIZlV5tY+rfOEyPjcb/kc/i3NRenpcwPSyyVYRgp7rtqhoYICPaukvZRGzlYPYv+s2rc8b
dVfU7id8a+6oGF56cO22l0d0JikIQNpkSKFYKniKaAySRPsaZ4FfKg+0zI2i21pW93iEZH6StJus
g5YGdHTQ5neX254b5clGVbO0JzUK8MM0Ag1e8DfPjB4ACL78v8/M9alwapBpRzjrkOl0quvKiMM+
1Y5ZYdzBMmoppX1eNz/Nk8nOUVcdahyJDmpGXH2UaXpVld6qOx8ho/nZIpuSKUQ9u8o7LEbRf35h
AeD4/XslWud4cDQQodXAY5lmd+kQcPupQLo40XF76hSAIeIfx3CyX1g2tuU0w+TQ47rzHQZwRBIl
QZfTFRDpl7/TzCyYqpkYN8rSBgw0xB3kjcYwpePuelzSaM7MgqluCa66WdPVCEaTqMcByGFmz9/S
VFsBhvuPHZjcbhB/huUQfDtCEE8+LAY28VhocF139IV1ct7dfphlU6WSVbhu7TpYJ10O/WonDyqN
tpUqtgKlK40Yt4uPrJnJRSebwRgXgMe5WRHmhrO1LAIDYQPeEVH27Ih6VenxNVzh4fSwMHIz2zmd
bACsjPoONc8FLoPg5LJqlZIGeIBqM+qfbV8trdLzavxp/CY3EciUNGmmTRHWGTy6G/vubIxsPPQf
nas+YDH5kJMMRy0KdDi1r+uqWso7zfVvsj3ESTs6cGBBpLumT3qRb2tU8+R6U6OgUbty44VhnDlM
yDSeifTmmEQa60+5MTwUQ/us0/IpofHONd+1WF2P0a3SjMPAQb8v76LsVbL+FUXA7J+OZTKNdRoV
xyiOgE6iRO1JOVkapGm+kZ63BofjbrGY+OfhBNnw+9aXa7FkSJyNp4QWt2arbprEDLx0/KWsdCeb
hc78vGOQafTSAzTckrU+nnS92ihGuA8H1lOqBGjsCynenxc07MK/d8SGzihnpW6fzJQ8oLZlXbYw
qHFgANA/QQq95vLu8t4615fJzCcdiHCuV9NTxasuGOPI9btG2AfQXGsgqZceeHMfZjLPSRdHVSkt
5+SWKCoaamQdUE+UrABJeMEB721tENwu92gms0O+/v2vSJYgcH+LaO0AKgmDHkF/dxYJEjX6JfjJ
8IjFfY3ArhzGd3/g4oTC8qX0xFfJx/+3ETKNbbYtTG0LJp2TFlvcT+0BpkkoZ3hr3LbcRm13aCqI
HpwIIRLecApfkKIgV6YX/bYy8LFbENJXPawNtxAav48FHL+kk70UGml8YM3PqTDN9r2m9damTIcl
2tfMFJhGikgk2zgaevfkdPbazoagrPO7OGcPULdc/iRfWfQfBmaKd3E0t4zAenZPptuf4wcldEGw
rAokU/cOvDZ9adGgcjLrHukWrvyE6uQe5TuHdpR/Rs7IVvb2+DgQhNUbr3pFrgzTtE9XipWe5vNW
OAePGQRaBviUgUSe3rK6ftNtHYy7srhrimTvJr0XJMNQQiik+IpzJ7IPthzeLvdx5ppsTt81DdNt
KmoMY2e1zx3eOKumhVhUb8y1qzY53qc+7JvvGirxtoIi3B3gp8M6LLPLP2BmiU1j3HRss2zIGRB0
rXbykmw7Ku8+EfqTNaBktBdLdVxz62sa644Bx+5GwzBOTp4+aXZWQzbhJdu4N/imp7DMMNMxWwsC
h53SKm5lZWrrvIyWysxn4nQwB/2+NxLlIfudlvRkwqzFT2L7qkPeFvZe+0grN6D1fxCjdfd58qlx
ULSlQs0eGOO5n+Up/mavrT77vDzms79lcuDASlLAVGmgp7EFY0s5GihWZCMpU1ecZsjOe6+ZiQ9f
uYHjxdCWDHC9Qr5Sdm8UrKY1b9tiQRw5V0E6hYTBvC2TlTToyYZ9FSxRqmGPidcpw+f1FtJCKMnW
bg5rLBNJYLFxxfPlQfj5ek6mYfccjs/cJDhC3FQepFn8xqt8Ny4Vu32lqX/aOyYnVNS4COozm55k
Yr2p6FbHLUzL3GtejEcq1DP8yK7NGG/7qpJXEdw3tGfPTnymG6Pft+odFhKQ+3SFfHXj0g4gGHd3
McKaVCxlcn8+rAG5/T4hTYdFWuSN7Qm+hL4mhluP5Rur7V7cYtw5FD50FX+8PNZze/WkqTRxnMom
HHu1l+48Xr3y0r3CffwVZioL+8iMdM+cxsHJUOVWxnIXJNnolDMKlYV2KAW4FyKGbztB0VVSneA9
uDWGatXVxW+vG3cgW5B+D7aWgVjFGT5WvBhGu6Rin1GJgW3+fYzTuGxcMRL31MKJ/CUdkPwfVLmx
B6y4MjXdFQMubKOEXdwmxEbdVlfc9WpUPodd2kmM6iOv06DUz87ujtMd+y7PgpyUjl+Q8ndslONW
H1DmhWzGPiHaK2towF11AOXEWFsRHNfi7o9lQFVnSBhc6d1vVI88A91/ZUPhocuugj0hoAq97f4W
trbrSy7e/+Wbw2jre9c5a6y0siPnRKL2zslxJ1ejsYuTBqLFBen5VwXF/xcZQMzf2xDw7qCtgTZs
CBwjxg4oNAt049ltr2Rso/agXkW9lwc13PMQ6XG9Lcrkdi2kdjA2kzW5kknrEwpMhglfxfXljv+8
sZjTYLiLl6UtYY91Kqqzb42UKO5Pr2ib/dMl25yGwfMBDD7eF94JefudV/Bdxs077amFbaY+wHHu
43I3fn4yA47/fWwzIXIxjGgG5CIwEhx9G6mXCKwNle7qJj5afXtbNgt9+rpr/vQlJzfttiNZzDSJ
QcMsr1z4tUpxwDng5qfKJdsU0R+jyY5wW1i43M3kbuDl8b1/hqjtNM4q79R5SbqVVjGuKDKwQQ5l
dH7Pyavd/VZOEfsRhX9bKeH31Ln5HySrEr9ObN+179qBLbkgzJwXQNx//zk6nHJM1BG7UBDon1Uh
xZrWxj7SjwlwPrK3/I68GwquXwDc7XEOtvFD5z6TIXknUWftGlrfsPp+JNbdIJKVrWd7yEwXy9Rn
5vQ0Pt2VRmv1lGJzrbVd5gq+M4R3NZb0ITX3JGXAyxpBw6uNpT3qpQajKbIu+wKGiXCn9WpbfF6e
lDPJF3MawNZjq+ak0OiJyKRZe7nzIdo2jEs4no6jAVWRSD+yajywLouQgKrVAa5EfNX2wyE2CAz5
jHS8ri32Wbn0kTgFD5SCU0A8Nt6GsrFams8/n3hwi/n+OevMTTP4R0MaBW+omtTH3HVvBOSxedze
l5Q8se6q/6DJEPTRfVdaz0pWQNokh0KHn7jJ8FK4PGIz997/+WrA1MlweNnAeTHvsxunc0ho6MCd
JEPWXNtNB6WEcIWLdGUdrUiZuFsQ8csXCCDH28s/YW4sJlEBBn5qTkyO7A8x4QEpnyRnN13cbJ1G
LjxjZjaraUy8gU+xhC66Po2ueZOPZD0Is10j+xA0Ag6QGaS2MIy+kcRZYnLOrYjJhqUqpLAlz+uT
zpr3CGkmgOQe4yUE5NzuNI2Gd0JxXeRVfepHdq9VLNBRLMfiXyVwOJbYpPlLBS2Trqqg49ce0p+e
g2wL7baeRtcKT8rLn25uX54GsYsazoOx5rYnPedvSCHGx9GAtW3isG1nazd1jvRnoreoRC6gWrFl
3d1cbvnnd6E5jW8Lw+ngDRDxkyNatdOj7EqeUUxee68gLdyNyZJv+NxQT3FcBUSbqcEhHyQMmvOC
3OR1Dx5dvosR3IEF9LqBbWlZwge7ESddWFfFqIO2m9yMYBusBm5uFdV+Xe71zKyaRsSJZUNY7Yz4
LZG8SYAHqzo9BD1mYSXOPPzMaRwcfti2Ew0a+kH7k7IZ6ihW3NydYXL8mmXDCYmfdZUOeAKPV8qO
7hqczBABcTBq0qW30cyTDyb23zdHwVqzx0O7OCFBvq/KMgBLZpuxtQU70zyp16WbQT0GXkDjPInO
/CMMOIuCY3V5jOdujXRys5FtpDlSwsGw6PkeHoZ4+Xs7T23QimnjoTlGwL/kJ7ic+pGJOpm0fRCN
aFGy4Rw0TwSRJGuruoljZ4daks3Crzof9D/cgKZg5wIxoKE6K4qy1PL1WH91MNXqTAH6Wx082V63
JD2m9HURdjK3wqYXIANOB+YgByxtuWYZ/B3b7AiPrG08ps+LIeGZzX8KO4P/uNe2XdSduNXcKA9Y
FN7e6Z77m+lsd3noZhbNFHYGoSuvVSXAG3HcI6yIjnaJmrnRWpgvMz1wJm84y0ry1BgKGjrw3k6q
+BrYoxWsvcKRPl3uwFwLk6dS2dQIGpp4sqY5LP8yNmjwcmt2UQnHcrkQZ5kbpHPbf4WX86JwY1Go
BFBh70GC0gfx/7Wrj/vLXZh7fk+JZrROUo0kBaC+6R94PR46GsYCTNWouhHPvVxnZr13zReLeMy3
TLYdBvuFjuvSkA9Vpj1YefU+6gvZ3ZmZPWWeNY6C3aEn2amyqjuv5+uOJTu3VA9a5m1hErtkkDYT
QXEmG0lNSgAI4ZZ9Gr3m6OTOH7i0PZnMeuzcdIegebD49WbuN1MOGjCvJhc2etTBJtTSlI3qeR1+
thG4Dfa1ivTnOkIhZu+kC5N+brpMNge9Niza1iM7yVg/YtkK3+0ZRIiFtzDn577R5L1DYViKIEjt
hXHRb1OQcUy3OWRpd+0wlA0t1Up8Zep+2FWnQLRsVHHdui0Wa1avEgAENVmsqqbdq1LB3ZesNHkr
xSfcXq+8/tOLx2u97+C/wt7AjpZ+AhzMwgI5j9xPv2SyjbSwc2jLOnHDdBgems6Dk3h8kJDhZTq7
jj3TFxwQLoWKn0p/0yKzXXgAzEzSKTlNY/WYFQh1h3GyRTwGZuDjlqT8GOf52mt1rJHVQg/Px/dP
PZxsMUjVot6+16Kw780kyGHl7rq+HcMgCNHO27ZBACFFtqgPtPGhZe1W9ONBG7KlY2BmRk3JalFc
cw0WqSQEo/QxSbQ9VVoAoNtOjsM+jnYLvTwv7p96Obm8mCA1cryizBDCw4DV5F1B9pd55iFT8cqu
VwZD8I7BJcvoryGPRwTdIeuqUP/4OSd7Tgn5JrK4qRM2pg2ohUOeSqtJtgBmJlcuOadrwB7wVnlv
Vkszd+67Tp46RakbZRdzK1TS23AmX3LUS1TuoxrdwH5L8701pGtC5UGAzhbkvbYzsnzfpN6fy0M+
92Ene1FT6xzrIe3CrvbenVGH8X38p2oNv87VQyKJudDRmT1vSlkbxxQW9C7rQqtzr+Cuemfa/aEw
Xi/3Yu4hPsWiSY8Lq2VGF9qD7p2NEOzGjzkAy/YQNytV5kivqixjvl1m5i8Ut5Ir8C8RxkWh+vby
b/iSjv8weafUMp61NajkJT/RUQGFgvrV4jqv2TnRBVDYU+ThdObCw/tulxGo/50dRIyO7fmD8UyH
NxiqryuxjfpxW4ljBN2maO9T+EZ11vtYJb7TeGf9JghvZ03n4J1ToigTs97Pf9jqhuJf8bdFQdaX
NvWn/pynzN+3mprEvGtjfrIj87bVIewW/a5x8g2ndwLWSFLmqzjd0FhbFa2x8oQRoDxVmBY8tVUg
IxXAIKpXKE1PVgjY+BREwd4OFYy9ZPvEYWh5/smLGeXZOTDZIkvbhnWxqScQbYhA9Z8YPsDuKK/W
+FkAd+yRDb1qE32/eLece+2c/Q2/DVFeIh7Wurj4DQhuevb5ow55F4AG3rb9yo7hd172KwfUnEQF
dvoBhSykfassy9e53PfGMz61VSyl7b8idT99sun+mRpIttIWF8Va+JncY4KR6AbPvPNfZIcagQ+S
3GBeusWvFsb3cCz3bZsjcR4HHNCAyvzVaqMvIi8Y83fVFn7Bf+UUWhicpWn2B7l5oeKNKalPks8s
bVGmuE5ksVX8RdBVbf7yTDDO85dE3LsUufjiGg1jfo/5+cKGG/7KQII2NsZ1r5ygK0jguQgEZIGR
W1taN0GEWx5JJRwy4MyprwYKRp8d8AwOzHKj4LoHx4YDVTfo2XkJuOYh0v70LWIIyVqa8aq1uiNs
1PdYBs2wT+Noq7oXltJrl+XbaoMvYagAYeZgBN806TcGODqX1/9c+HTKbfPyJNd0C/PPiqttUwU9
uK2q8PyMDCsL9UY6QSDnVYtNoN03mChjpnyC2gPTeLeiG/zgjHwUKGAnbOk8mwu/TDFv5VBUmSjd
/AZWFqhq0f4gL/bm1N5DE/XPyEJnfm6ZW/CMbqKkOSWgFxu5tiODuSlV47OuWGceXXg4zNyVvpj7
f20nMo0U4ramCrXCXDtwTmvT8Y4V2cmO88BIocmq7IUL9lxTk/vvIF23gI2MCu2YfEaqgJdbcxVn
3m1fVc/Qft4tokpmjrUpEg5VB3o2AhYAcbO7a7LkmpDx0xv0fzudp/Q2iROs1YmhUMSpdrzTfhmE
Pg2EA1TiXjVRc3d56s7ME4NObgGyUzJq0rIIzTpZRVIPbYTJmGeve1kceof91jJrpXFZ+QCsQ+tv
rJjnbmWeEx/OPLKFFLpfekz/fCMypkENSV0YC/VlGVqGdoDAeltV41JO8+c4kDGNZjCGtGlhV2Xo
RakX2F4RkEY+DVpxdvhI31Ti7QAxcHAIO8/EzBbCAzOllsY0ykHgKql1QMSHhbKf5bC3zdjvq1WR
X3EkkyDYhrSjMZEjMe8GLy/XDne33bm4a6na6ucFYUyJ715PUYlU0QyiHTBUXd68aS4/RaL+9CQJ
WTSuLfJ2eS6dT9v/H0Ewkv5+JELH7XXwa85CAfGYZkV7nC1HjZP1YmfmWpgcukNUChMOKjy09Ir4
NSvOb01QLkwdln4LL4G5NiYH6TgiBqWbMXRQeqz5AqS5sdSfs9Q8LUrEfw47wOT7+0AVRQuHnKTH
QHnjiY+/EjuIqL3F9A80270Bh+K5SRZ0wjN3I2Ma4xgsU3pRg8ZcxiENGUExGAQuc/UvWMquzqtM
SfNQqvyQx8a9USxVjsyN42RjcWWVp7D7hn6Js3fXGncFQs+ObHZm5y6cu3Ob19S5HHbGadx2I3BH
LEr/xHnvbXWSjGuW4xGZtdraqPkb9yJUe/VeHUSKuGc27Mnhv1vXxBOhp6avR8w8xsWwJFOZ02dO
gyOuMlOTCQeSi8hbW0XDN/B5xr2mAqrWVLjDlHhrdc5e1VuzjB6jojkkRYmahialK/jLWJp4sGls
+43V635H+89Kfbimhu0iTwLCCXRMyQ63htS7yRHMvLx6ZybllDtfxaMYQFmEasCp9pYGlT/EdHBv
CaimXohXHnKghoclxdTM7JiGTyrFQIjFJSUs80jsYV0pA+pF1nXhJkeLjr8u9+nnM9qYsucBcMbA
d1ERYg8ej9zR+Z50ZnGwRNZ8XG5iJkJrTOMjBVTbOeT3gJx0DYIXHgjzzNept2oA46nEVVnxqzYV
uPE7O1Su3BNd2+XRhrkPuWqDlG9c60q51cvCz/k5jmLYk+2r1SPbGACTDaPhUeXGsSHFdVvCVVm9
pnW8dV3zNhn7dQERaVWOz4q2R6DwLjc+c9ZMEfWUG11TMBsUG4hNYANxfuLuciu68iAC8gr1CLDT
UiXAXFvm9z3UoVqLEscCbRVaDbYuI8HYcNiUxgfk+1dRYe0gak18VQMmD6Ppl7EYTyWc1wPLTklQ
K7UFG/c46Ox+tJvfkHssKTd/jqsYU9g98CgOQFkqDyuP+L3RvgzeeOP1EHbBKfO0KLafySEb07hK
xgUzI5qKcBiMtS6SF9uW6yIXq4bqx8hRgW41gaG6FRtXl7/vTM+moZYmpnmpl0KERDe3hOrKL216
GGSzYUAq/uspP42mgGcohpyaeegN3ib2vJWNSxE82GHCOu4u92Rm+7EmAY6Eps2AWr48dBCzMDn5
xSK1MqqK+eNScc9M/T8A4d9naA1CgWnGTIQd/N3GPBBZRG5YajWfpC3kuo+sjV43SYDwqgysuoqC
wYAdLMxIN5Vx9sCUax3vMz9xyc0gIbTsnEw75lJn+KrbNtJXRbdU6DE3HpOLFcImTe32bRJKo3zo
wbmG1PKQFuk/S8Wsyb5E4CbMwRnQrhVN4dp3ZjfDI8jQItRYyIH5qTmiUAc3YbIg45rZIKZv8jQV
pnCsXrvO8A4OzNy9ac1y9KETX7ccPF1RHJqmXVgZMwfN9LWdCdioWIWThrly3VWFyxSy/Dbqy/eX
5+vcTed/T2hj7JM4SdJQ5+WGehnq5xjbsAw1I9at3p208q3In7qKH2uMaGPWkJIOV4if/1KGeieK
3V7+IXMdnbyvXVCJq7xyeVjHxu9Og2W6gyoVkpRL77SZ8+t/z2q4LKQFYylI6+6WAaDakKT2oZfd
kioNVOuu2gG8bet32987ci1MujFKtbncuy/87A9PmOmrO/OKWMqM4IEBswioFlbCCxOAl5vkt2AG
/kRonEf6RuQw4UGEfJDxxlYj3AKbRyQmGsAMfaKUvkfO9mwvH3tnRxPi47I2Ng9R4T5e/qEzk/tr
z/kroqLpXOed42ZhVYugcGnIPLwmHWWsLMr3qtD8fOk9NPPF/4dLjWMJvAZmnqe7lu+I4jkrvX0T
LUyouWNsikg1R8Qoa0OkYaYgS4GpWpsF1KW/HYPwp6GI1bFz2gfYuOt+SQe16huSrS+P4syuNyWn
Qm3RlZkc0pDH403CM7rCJeEpihw7gEtdsr3cysypOSWllr0xDLnVoRVSQ1MsWRQUnpvtzQFYxhxh
83KJUzfX0uRdSShKLVvaYBcqo2sDqjpJM/hMZld2n93ZLX+93KGZl8KUjtoZeB3nIOKHtS7XGn0c
YSQxWM2Koe4JdtePXDubri1EUM7nw08rcvKMzHjemainT8O6p/G6rYsmyDmKmi53ZSaRbUxZp1Xv
1qo1Kx72ee/oQC/2rhPEnXlnOj2F+a9j7BBXdoORD3qQdhrI51lyJRVF4b1rJs6N65DahlsR/LKG
UcEJ3c7ltm+aaOGiO2NSZEyBjQLGMFTvvfMb14bnKbLuW5q3m9jJoDSlWePDis4LqF6/qVHv9mKQ
va+lAwDUwzYSIEuxFs/fIXNWGpxunCgGnxNyhq6zIJNqG/sW4XgH1w4D/vAlFf9WxGFM9UcAkQhn
4Jj1tukdSlqJUxRJKyzhmoGy0WvXzvIr5QwL33FmJU8ZsrpUKs0dxUMEZYeAaHhhK619hRRnALRT
LBxOc7vu+d//2nVFPmSeG42YLJbznpdDhxDUNlbp2sqRpyhLv2PaIoDqPMF/mPhfubm/Gkth+5Lr
EEeHVrYtYXCDWpUPFHUcJZFXiuin6BcVN3pdHPN4qYJw7so6Zcm2LegNtpBZqElpekArq6NjaIGm
Oe6m0IZjYTfb2vFWNcK+he1+EvV4FpXVB6PoUHFBna1Gyd7LI9OvKFxy4oQRcCJRGTSkVXXtCfvu
8rqd2emmENokIZFHC56Hndv+cSpdXWddctN3zorDfPBMwV6q85jZf75uCn99hqGsPFuP8BlSFj17
zDt6gHoFl3sxc7ROKfU5AEcdVEzn/7v9tPR4F1f6PbjHCwfP3HSd3NW8wZRFMSIe25cw9EMq1oC/
q47KEGhzCn9otPXYpjeXuzIzTF9p0r+GCb5+yUBStGXRHGXU4CGJylo4b2bKa40prwCGiDAu7ts8
LBVIkEPX/kYQH6DaJIfhS34SUtvAIBPGcK2vlfW20JN81TILZRS1hcQl/a0XbCmceo4v/LAsp+wC
EcXN4FA9D5HgFPQ15TCErOAAhNrmurtCsGEjUdOM3Nu2T9lRJ+Xt5QGe+ZhfD4O/Brgb46EXokO8
A7t4ZmnXbMz3omjOT0cRUBkFKX243NTX1eunPp7n619ticROiBqtPHTNURFAEAtUVIk9LSh/6pwE
2pDGWBeZhTaHON0b48D9vKsfK7tBPcKY4uJhdGWgKtiVUQaQcZwdSVHBNZm6txznuM8MV1m+pbXH
2rCzQMZavMb0IZC2N0TejB7TnoqUq1WNFwBIEf1HH6vsmBIOJVbcv5NBosgJdmYrPYMPzuV+z4i2
jamW2LZBXvaYSkON09tOkXfhVseqjZD24mHL2E6vPF/Q6BlSwbCv5P2/hjz087n214i3VmGatYvT
MmviVVnpB+CN1ppdoHI6Xji85gKVU4qE0kfoni1E52JefXDq/ql096ao2UPaWrAzTAM8HJVZQu4w
+FZ3qA7Ezq4YqR6Fh9HI+ps2Eq+0zhaChXOpsa8y9r/6nOUmpaLCqs4d3a/JA5werzw7XXH6WhB3
7QiAum7P9cZwlPGjVA9Ume27xbzITELwaxL81bxnsiRvpYYFFfUvvMWGZXgPHU4QCMpRPJj57jmC
76CoYRF2NruRTS6zEL87pMF9P8xkspUIEzfNxhTuxkMaWenyavSsHcn0MgA1HkZa1lbVYpu13Qpq
mLWI5cJEnzk9v55if3VdOHbRDipB1xv9uZXps7AN1BONSWBoMM1iVvN4eUXNHHBTCoHmmchacwRp
h7rS7llsJau4tiskvMq3yy3MXPym+AGJNI5mKEwirsxNq7Q3h9cwf9X7d5T4/1sT5yPvr9EaYiuD
W4eVhiN59wqoygl7QTnm0+LinwvuTHmw0kglldROQ8tM1lHlgA4wXKu0802YMo/Nu8lwuar25g3l
8brsyK/aajbCofcGXCoNur7cz7lM4RT9gbc2dznK9cAVLe+btr7qUfrTy/GlNBF7dY1rs+83uiYf
LC9dZs7MzZHJmojymsZma6ZIWDR5MKLAoM35S53RhZvJzMGpT25BBs7Kvm4oesVyX7nvKjGOEY7o
Oh4w1snvxYKQmfHTp1J5sFhNJUsPXEgdpzKj+9Ixd6glDd0MNJ3aJdfMzbaGSf/j7EuW5NS5bp+I
CFohTYFsKzOrsV12eUK4FSAEohc8/V34TurjL5KIMzw+EaUEpK3drOZsGb+3A9n8ov7vbQ2Ox//u
T25DBA19ZAH+Yf+mmOdfkQ8XEXi49U6mffPiNagbWQqKO8WA1OrEZ9dlW1F87i18tPocY96djn7g
dZrWjbgJQoPG/zq3HfyBRS77Cv+2gyyhb4ao8uAnuPYdF2YDWnr7Zgvn9HEoM5dU9aGflJ1KtAfM
xNtxu3nIGrkzbP4kDRL5xUYc+7jjYS655z5iQFql6FFNvN/Xqry0OKRUGS8eNKtc28BV1ZIH16u2
7uq1b7qIOVlOu6qbux5S63CA1sHBkb+TenrrRVJA/ZW9UFIe61jV2NIFOEYGWn/3w8DH58VcEtRr
0OSAUUSHt678iDTJ1fO7KK3BN7Ee0fSNNsPe2ktdTPAc6LyCgodeqxDjl6rRTyUPCw1mOKMZHquw
zsK2DpvnZG25RZyBS4KRQNMou9lWC/W4uMQaOdtVIDDUCq5gogU9aBj0zqjijW2z0ts0l+xzWbEc
vtd6TutYxCs7mtIK2snledYsFHYZUMEPdIhP/dYI9uNoai51h6jbaLMre7TP63w20fYPk299J5AN
vr87Vt7ikrFO4MwwuJ0JdIwsxL5R4LiV2R8yAllpQ20lN8ugzSCUjQ7BRhW7FlaX3PRqZlB3zBHI
uMXj5IlmN9AsMrzpMo+VVcVKfLcC8iPdD99pL4JuIvQ/ThHNJdvc73rIxHKsXPv8mKZd8YYh/ogm
pNlGFNzogDskD+C/VQd23dSBzyZ74z1/nNdgzve/YXUo0tIgPTKnVrE/aFDuUpedKet/b4KQVpo9
aN7/7xKE157nkQQAnW4QYaqG9NT5Bw+WtqUJm7Cuq/pQWqV/sLX/mAx+wGFethuKcQdViWffbcuw
Er13aXUfYmrqF3At3qMIrQ0ggyknz/d33Or3n2+edzdM6Y5p7WZoSll5mQeWRh1ZGOi4JXkF9y8B
dc595p0S7vK9Qj0RZLYPg7X7i69cL3QZo1rby0Y43GEuCqobI29UGI9pQZ6cSf/ctB9aO7SL0OSN
AwTgHEg9M276j3FP6FPT5fm+TuytduLagyyyIAZLkgpATfgdiDNxajMYUyAgoYPRQ1M8hKbct/sv
bOX2WBLba+hXugWsAgF+iHeVrwD6ri99y35CuelEkJFsdilWTsiSyY6xkdeICo2Q0kP/Ma5DDrAz
EePT5gW19izzu3y38WjdMWJzYlxTu/8E22QNkoVx0fKQgrAaN58Ar97Y42srLcp/2gyV4eexce0a
rzvVErj8hDtmZA6e95LCKBPzFMBYuOJbsNCV/bBkrPsT6OpqnPjN69x9J92fteX/7mur3FfZCCbZ
xnZY+0iLGCO5A4h3z9Nb7u6acnxRzTgGPia5Adua868tsQgP1KoVtoFIYc7kB1ZXP4+k+8sBC4RL
6tZgbW2NRRhQOpdtnkITGsrvUwTskA/vQeMP82v4UOeDf7x/eFbiwBKLDRwPHWzfzG45ALRWq7uD
nogXjWayZbW0lpEsIda87jPlKLSzYlATfAClcllcLU88ouiP4qF6S4SzMy192zxFKw+1BF7LCk4a
ld0g78qTg6/yPjAtEshSbrlzr5TP5hJjnYwK2OYSBVBWDqdJVgSKZDNs0TvHkxn5wLP7NR6UjiEA
YQe8ZPyEyf4xi9sHdVnvPW4AkbI1+FrZK0vAdaJ053FIHt1oEgdT2oOaxTkUckpv121VPWtrzP/+
LjIRC3bHLpS14Yxp8CK06WjfFAU4I6raeUhoV0bj/7crcMlAp44cCGrJbH4eDICSJ6ORF2XnBxBL
QEbYiIBrT7QIFAVSShM3bXYreIM427KXSpffHGE9gKlz/3SthLwl6rqAC5Bubfv/B4qxNh4s4j7J
DDwkRsLNBHyFC2Qu8dY9BtYGS7z0NrnVzU2toIADdY+BZEqrA7dOsnB+ay87xiPITaIvT1PXlsfE
Jf0uqR/AlCLG95EDCJ5UEO7vyWNSKmejtls7i4tEw1fQth+LBN+SQKIuBwACluIMVUh3uP+O1xZY
pBljPyaqMYGDghAgIMv6wRKo6wAcvv/nVyROzCW02q/NqaYmWixQvkvPFhA5zAK/s6l3Nhd76leB
yKp4DxuRSKGugj04uHflQ63NjdbpWrBZwqQN3838NlPi5tu+gI6N3I8ZfSjQq/VIs4PI4ddWKRaC
5Z4EvVV+rcs4UCmcJBsUnf4vo0evm6I0u/9C1pL4JY66pxMsrkZAPqa63BM40vDRP8fJs52DaFXt
PP3iXZhhPWs9BJqme2XLvV3KoyH6h8a1z9KRgTnSoC+eM5T8A5rSwlBbzaF5X33QHFrir+069b2s
xq+jHsTmXOhupOQEzbPQl7fGdtDnhKG0CcWAAoNbZ2vVlZbUEpHdDSWA3k6W32zg0hQ0P+qHJhHP
7lgCkZcnUH0BQhtCFm2QoLY8CcvBcfMb+dOHR8yxKC2ygd1YK12WYGzooNZaAFh0y0v4wzP1RP1E
hTIlUWv5xw660x7qL5Gb8N0xoElF49P9fbFyDpdIbMvOy76SJVqRGEg6WX/pSvtHBtnX+39+ZXZj
eouEyOzFIDxPiNvIEasao/xruyBqwm58zPtix+McxSo7gPb3bercPyr/AxHgFuqcNjx6dhs/Ym13
LaIZc6AiNWtZ3bhXqqDXO1/GfyHtey5jfFsyyaPduhdtALYHZe9OWlunbmWOA+Ho/71/02QY2txH
xqHd1769jtURMAg4MufwhLZCO22eJ8h4z3jszsi/mtqItGH/gkrxq7TzL/cff6UTswRjc22BL+6x
7FbBJdQb3L2Re5E9S6lX9NmaiiNaJbfNjGPl8lxisgdXUj516Ar20BhqktIG2ss8ppmG8lBSNhgL
wDvv/oP9A81+EDWW4GyzlZ4DohfyOQJWV8bNZDeO7R5gaigOiiS5jKRuI5nGkXaVDqYxNl/LDp2n
Etx6V3S3nKoL2jOnzv7reOBclzEBiVhAB9jHXfSAoPSFA3LxKTHAyZiFZrTrPUrf2nXgM3PYXZ4G
T5inPE/kjrLZGhI4upm7gT2/1xXm3iwrxREa/3nAs+naFu6x7cFodz19ceutQ7z6IhZpnu9ME8vr
Cp19Vuybqe+eChdcUwEPunJKftc5EA5VmYcM08TBmeqIe8yLKmBxvo49OTv81ZqaU2LSF9jKfO7a
Vu5GyBNfucHKnSLD0fP8NgDc8dbN9wFlU4BEfUdE96mkwzfmjMfUIY9kGsSRCucCEMCDiRr0KNBk
d2ML8hhmmBDnGZfbQ9J1ZJ+47Xdo1jsbYWyFSmUuEZrJ0I8jdLyzW8v0zfB7cKuLKiaf4lKyr1Up
64D3tb6U3fimJulcB0j+/sp90cRhDE0fGvnp8JziqKpQTGZ7hLIvLuo2Nl55LyTqhBxSP7Fjn+lY
/bRi66WC/10A+432T2mWn2BLoTceZa3yWgoGAAZXT5nO01ub9U+F3s83MhAHe9ZaYdb73wEjHoNE
6BNcn+8fpJWcegm5t7s+lZ1KkVN7CP5cAA6YPIKxG21GhbUV5hv4XR3SDS5g6SXqkDGTJ2Mkex9Y
O2jVHD1/SzFpLfAsbhpUOrqjnoFSx1VnNMSgwjhFZgE+P+WQ1zOf77+rFeyHuQTYe7mRobKU6a0r
4RYKpvgh1QDmThSuTCND8HYvxLuMEqLGDJKxpRyBUkYf4/7yKw0gd3GhODiDUwIVTcyYB9QiY8i4
C0cW59FV8gU6GZtw2hXAq7nE1/uglWvesfSm2HSQIzCiJg18UobDs8Oyb4Bo2nDo5oD7CKQLnCY/
kFleWe02AfBWe2A3v9pkK9SvfNwl3N70rMGHHTNq5bTbwxvjlvbmg9E558apQ6fdqHpWkC/m/4Gw
d2lfsA60YfhYhCOZxRey7AvvYRtRZGdEw/0cyEbTTYJZK1mLo9a7xPtmpH+t4TxM/cn1SGj7v+5/
7LUqZgl5L5yRAnOLyVeRvNhxepkKBxRBvi+a7DgCyeZS7zrXM1Zpfy5i8+Ra9GaoLRHdtZe+KLUH
W9m10Y3ZjfTdZ29Mv2VZD+fCnn7WhfWyDexfSc+cRXDIqyoTeYW3nnkVIKQASU+7hBWP9pS8shwo
ZZMhN8W0YJ76nZSjv2683jk0fJA/LPHp/sjcIZMzGJg/j0p9HW3v0cfm6gx+K2X2OTOb51qnr/XU
/YGlyGPhgFx1f+1/4eKjtRc5aTaRAXhqA9j4+odFQfQnHSS2YUwqCbmptPWBVISVNkFpzJEwyNil
ATiIaK4kV1faO5v+tJoY9iRyp/POArEEbpZGp6LGj892b6BSgejPAWv0t8HoArDAZAsId4xM4AvT
AhMbwO8aq7zFxPzp2j1Swu4kQGwJFPHrY6m8PADIHTLSSR/28cv9516pN5Yw+oHCrbLtrOpWQQs1
cGJ6tpj4sdlDnLfmB291Ce8mPjjeDoOxsDNCV9SEwSpecbmVb6788Tkmv7vETAhGJVWhqxvJvAYa
0d7JN8qNvbiSpC9B3FMPRKHdjvBWtZofcJt/SGBwWiXTAbY/dtBk5mcX03UBeNTGBlxbcJEySh+e
dYMPM1dA29BiYjsLyrOJGSV8PMEnI4Kt3X6T77sSSZYo7C5uZR/3cXXzy4GEENlSIc5XlPoEdqvz
NnWkjjeC+L+w8dEeWIQtO89d057gPmtIJn+IovnbynE32kO9hyEycm+hxNlzcUJMDYQ2ZO9/VUU6
7tvUycIKwCqtzRHzQtkde8YgcVNNIK/Ef0YBjw5I4cYh9Uz/IiDBrH38hwO37EIL5+iN5KUwa6BX
0vJLMRQsZHkXNwGgr2Qf68aK0q78dP8crejVm0tIOJrWcew1ZXWrhXdAjQLaeH30C3KbJDv6tegC
w4dZAFo7SUP2zISEMiYSnZcEJflhWp+U2eJpp/Q1r+1QUFfv4kL8Ev8xpVzyzpqkdi14kytwmUZU
3N/h3zbLAmwyjFfyoCXZRaRe1ltFr26258BI0G3PRA6At4j6KCBBZlXomW4xi9Z6Z/86uO8OPqZs
fa71qKAELU5+NUWxKL+CvI2xm9zZdX80wX1IhjQCQS3KNdqKQP3A1iKK2+mgWPLHSawwhkcx1xmU
XH5SCkU0lJji8/3NsNZrXILqh5LHoyl4deM6+a5hCVC0b9L3rmIATjqlO8vghwqyEA6spWr+pOi5
+1WOKYD+VIT/tYxYou8JlMllGcONu0nTKzVeXUsdkYB/3awiVsLIElLPoUXQNwSXB9NPYrgkjYvu
3OzpbIaOuzXCW+vF/XvJ7752wRRisIJ7t5nzC5zZHwFneM3q7I/m/dGz2s9UtrtSgUBbDj9ASN74
hvbHt8u/FtK7ZfNapBo8WTxcNrci0+80JjCDK/7MnVif6d9gBoIBXR0o0lGFTiFwbP9x6UXEFJrA
sq9j1c1qBijcvtqluU9MAPpp5Xc7jsMEebwC2UIDGxwn3VcYoBqgjt5ffl7lg3i9hHc7Ti/BWcjr
m+uxXUfEQ14Wv+//aXvtb88v+91LTTzd1gbn9Q0Aaus0NWl+HGMO4voLChm3cuKwm77T8cy6sQ/c
Oj9m1fCARvkruLxmUEKOZVdp2YCSX5IQcjxZWFf0pRLdMzMjDkuZwknIvhn+Y6/u355893ut0bCw
xzlIA0xEcfpVkCjumi+5LHWgrHFnC/VjE4f6r2j86M0vikmvn6D27tMSKPN2/DaCxSWCRMbZrmN+
+lCa9C1uEx3S3qoDZbRTHpR2cXWke+3bZgiUcnuQUs1P0vdnikkVDQ4rHgwAoIKspvqFFG0XqtS3
d45VWqGwYnkQeTZ+buvxsVNw0KEx7oTUf3GyOg9LoaawYUxcMDcHeFGoLqobRQ8ppFEO9TDQvaQ2
fGFUdnQF/2KOGhLx93fK2qlf2pHBGx4iMPCHg2UsP9qOD1p5/8Jq54uNOzthDuBx47PXHY3KjBjd
XHZlgy4R3dTruGuYBe7JxnikEMxwCPTTdor/Kl8GLnYm9O5HV8MoSaC7oCELqJIgbbONEcjKNbpE
cjOVApVLSnXr4+lo8P6mxlOVsUM8ipfGqX5ldX3YeMEr8W1p5jiOPmljCTtmdzC+9JMFRxAJz5dp
LqMheUIlhCKhWJE58IIGj6RFW3a0rKf7q69ku0tsd5NOhqMT+K6PoBkE0L5+whwVmdCFS8S2mMqg
YcXX+r/18Hy2RHgT16nbXMKA2Df/eo7z6OTOuXD42W3RMW3EA8ny11rlwabZ9UqDbUmgaAQ4Mt6Y
K0DIu9dupC/Sg5EAMXYQFLj/Cv/VUB9EiyWDwlEY5UglsYQsw7KDFFmGoXVciyeXVcmF0lsTw+PN
yHcA0T+S+KUYYDzWuPBDwfHfjyjeg9q2D0XuvhSlOuMqs9v2QmHs5IkBvfeCB7lg10I914UfNon8
3UnyA2nSltXISvG5pG2lbZ+5Vo2kdMzjb/A1vsam9Stpt9xq177BoqTqQJfpO9JBObBGb9xNvuH6
fHQ6E3KuG43alQRoyZV2euq0ZY3jOtmvGcl/F013GLv6Z5V74WaW9a8q+z8fGpt3Uee6/WB15gAn
eCNt6NEwqX3z4lwGXZL8zHmsLmkBjFuIVkFYu7J5YYVhH1Tu0ylIALbbQ7QzQRNB5ochxq8Sdnau
efvNKC0vcH3D/laMqXP24UV7RJVVRTZWCEvfJxFp6RZ16cOPgYeYX+G7m9R18Kq8DN7mDTOfEp4/
EjjsopAeoYkT3T8RH7cLscbig5u9qg1SFmih8CwBtJVlUF1/zaZT3Uw/uwletK2tUGVOEOOszLeU
4Y5r+0c+OBenMuHelp86CALDkrYKIB4wbtxlHwZ1ny3RyNQxNKYzWt56yEH3I/la9OONi0oERm+/
QFskKoxND/S19zyftXfvWfVoYrVlU94S0/+tjfZT0uyQIx2gEbcfxTSGph3EyaXifxQcIOFEea6t
fVtfJ60CV4rv9z/F2q+Yr9d3v8KC+y9XEipx8A96Fh48kQpYKcNp5rhpdri2xKJLCdc/BqNcsCJt
t3wYKvsx08lXIH110BUbs4WVD8cW2aoZ942tBlCGbafogtq6MIDNjFp/b2r5Vgoddn69tXc/jIXY
u4v+o8lHDP41qLuS5lBq9a5F8mRqvkvbPCqN/EEoeqmG/LvvqTdP+V8wJb8SJ0GfFIcVOLr9/Q/3
cYaO37HIQZlXFAk2kLwVlJ0ZlDqDKXYYlPVRWQ0dxCh8DjskHVdHrusTx1gygKnnk8aAFUju5Ni2
aG4isTQA30n9QwvpZGOKqwB0McgmF1n6mRR+eqHciESLLuc0fbn/yz+MxThlc6rxbsvBvtCFvQm4
kTi+b9B1D62iijBJvE0ed4NN9PLKnljyKDwyWg0mWvLmAOLdu19U89S3xc1MB4yUod43eOzr/Qf6
OAXGEy1CZl/SidRpB8QN7sVIUPaiOQu6ARYD5t8yi8807o5yys9GU+wmUvzcWHdlKy4pDAnMxaoe
3N2b9PhhUmXUcYtFzHAgUuSmj3SC8HNXWFC97o0LmkpHTVs7SEz4MpMh37d6fPMMiGhv/JwPc0W8
hkUsyfLa92sPQrizDinq/t1UjhFSQ9We/aSKIKA1k4A9Oe3T9Jd2hmPRpPsW1nCY9Es9hFnVHtA5
3Wx1fYyhwQ9aRJ7Bgyu9YdX5bYipgo+eeoOGDMgMOtmXVfqHlGkc2LlV7VocGniDSxtye+VXiIQK
QMi2CLSrP2MRnZKJlKMUoDi0IH84sEg5d5j3oRQaxxQOYvwwk94RbnsrGC6zwtRmOv0PM/dBRrJ0
40snPZkG0TkSN2SLJIXtp/BNeuybtjt5dcuClus/jmKNDN3ccCFq5TdBlyXNUVZdeql9m+w1eFWH
uM5oCInE5MkhnRuNnYlSvm0wus1i6wgXQ7Iv4cW2j4GDsiELAVuryB6nAUil2NkPTMGinEFSL0ir
1j2CEIOWfQsLu507jV8So5D7Gt6wLjTjS6VDhzGEok4PkDPnubI/ixT6cqEGwKmPUGkbVzueoFsA
f8adaTYKIm2Q8z5gJKWqYEgmnwY08fJTSpRV4D1XJP7mdpb85AILCkH8NLFfqd2MT+jm2yefOmCK
m7560hkrNmSVVq69pUs1h8JWC2WM+Cq4ejKK7sHw0p1LZgUnVGv3j9xKjFtyQRLfFBpwU+PK8ta6
0EpWe00xX/ZNd9/Y5RhUoupCmjGydfvNt8sHG2rJCclgeG5imAnNP5OkMPzQYa/zX/gNT2wyHkrX
3YvGfJOu+7I5mlp5kf4iurpTjQ2Q4yEhvMbQyCEtEgcUUAKk9IjaJN74YCv30tLCMJlQ57IkAUXE
El/hGXWhg8I0r9i5LX3ZHg6vfbNF3oeucj+IZGRXc4JLosiuxCOn2qfn3tMwIrFxhUNY9v7+WHt1
i4hsdxZOZ26za0LGoLCHKhq5D81hAJYiarGNXbj24hZhFq6rNqWWQa+GBz1ehd1dVOnJQTRJ4uQJ
0Wdr9La20CKQOuCeWJ3f06vLTU4i5XF9GTnJ/6o+tkI4Iat9HcMP8P7LW7ldl1yRtjASQ5KMXfPa
GRAUEwXJCqiUVW6g3AYK8veXWdsPizxOTA4RVVInN91WDwVrz6k9BTTNvrjwG6QTQCF5vnV65xf1
weldMkVKWU3StLAW1eN+onwf5zCFdoTxi+bwuDdJALvpE6ctYqz5AGztYVPjYS1JWnJIdDdB8K0v
EwiUofkBb3PJRZCZ6NhaDJ07SIoXUkN3B05wiYFsdrNbu3IIlnQRUvAcqmEuBwoYM7z+BbZTIeQW
Nv/+StqzFOUfSWHpsSH8pqxXt7MjyB6IgBP9eebCmHn81DkDxKg3i+eVELyki/CSycrNc+OqAaim
Za+iAm04u0Sam6oDIskuw/+JGE/YJe1ptdFC+RiS67P/Y044kES4tOM3pxu/+eaf3nGu7lSgA9kO
B42nRpVFQ+H0bVQL6kNWQ/8ihg2NC9g0xc11yqeNIzOHr4+28SLgCEFybncFv8msMWFFZRA0cWD7
cP9AfgxUw4POp+ddgVL2OrGVSQ2YTI8o5dSeQD/eb/axcfI6LJOjhJLT8FhR45YBY785B1zbSYvS
0m9TtwLVADddeoo9HY4i/+W48Wene+5mAcj9pnTySmxbyvqjwcoGYdnQCq5rALuBjIJS/INO9Ov9
d/jxlN1nSxoJhcYTnAmYcU1gEZbrkwV8+FCZT9wYbj0Bh9hsv8ckGisI11kXzzbDfICWuAbToxwA
Ms4ZGJoQfT83n0zvDB9TNCbI0/0f9zFQFD9uDsXvPrBwuMrghWxc0SL4BrF/KJ5CnEiKc1alOpIm
JPkNkqsIutFvnp17+/vrrlxfSyaJV3dO7GFz3RLWR40M6HhQPp3ZKv3nCQZS91dZKzeWlBBXVvCD
tgcsg5jTU/XF5uWet8BV+2evk0AV2KoM266Drkb7BOr5CAQ40BqjARXT8cfGr5jP4gdndEkRaR3u
JMnIE5ASVRZkYxKysXhIKvHTSmE2xeVT708/SGrYgRjqsBXWuYXowGZff+VaXRJDmCPhaTqo9Mar
n633e0x/JsUejmtR557S4nj/KT8GOGAnLSIRVTwryhSrOM4ft2gCIxEYv32aavOYm96+mP3PG2cP
GdNI/4Y31KNVtjcACh5MbhcRDHMe28GyA9Y1R8MyrtCi6q3LBD2E+79vJaAsSSSG1aVJbYEc7HB9
7EsoHonQS96Y+bnyZDANUPcTG5vbXnvhi+Clel9akLLEB2+HAvZ5MwNe/KBcoLeTt2BQ5j+s4rML
9dAAGk9flGh5OOuGNxNK/waG9xl8ZsQwPhoCYA9SZZ9bJSOzZ9ax8qDjC2kG9YDuQjTUE6y9ekyh
LBPodI7piO0PW8TPtcdYpGOGhU1TuTS5DVOJAtd4c4zpXHj8b6ugAlNZ+rAZ7tdO6pJgYlbADhjC
4jNV+NjEKEQzEipUHKqDuHXmD6/M8ULjio8kRQlHk+R3a4AbsDWZWrlHl5QT1sH5ZLCwPhATOKPF
9OYkmwI7K2nKkmOSDdLQwq35jRPrrxjg3O7tEpz2aiginY5FWIDpKhMoOW4ND1cutaUdAGzBYWus
kaBMtXyFQ9mXIeZt2IDCeP80rSSSS34BtYp6kGbPYSrEQEHiM7YD3ofGGbDtjQP7MXjcZ0tGgceL
inDYZtzQVLz2PbjN1pjsB6qeXVs9VkhdndiB6Y7/t2n05yoF+KLPf83XpmyKb7Z+6YQTdVvK5CuH
YanwT9EcJAAdIuXzdJSZ7imeAGSenPSTXxVHWQPZ0umNR197u8usq6halgFNf42Vf7GyZm8P8UGX
1st2P3BtSy5CFGNDBn6Dxa5lEfWGuvIx+yE72CuD0SQAsXCZ9zDk1icv+3l/x6zE3yXpwAKmPykH
1PqgLNUQ+xU7Kdu9l7EurKfqSzlRABUgsrmj8RYmaeWTLRFtuk08yxwcenW8QoSVR4+sYjdSQGWx
sbp9mpizgVN4//k+xtn7bMl1mCbY8jiqRI1sZS9dmX2CksaXoh+O7WixfVNDP4YY7kOf/YE+9gFj
8KvTQdWFf7m//srDLtkN4A2IMZsUQzewi+z6F034JQcCJjG6g89rIEi7ranF2lJzUvcuZwQYWsZg
QmHv+DyClSz7kVaQ8/bGF26ow9CTrbbDWuq85C5kTGE2Gmt2xY13VRgElvonTJHD8XsuikC3MPpJ
ygjzUsBnoRP4TWb+CTrHzzDI/VPm5EoT8asCZhYOFVyms3DZf2uQLalidqLttG4JukkgBhlVEeUV
9D9A1nuao0HaOM/3v+pKHF/K+fv4mLmbGOzKO/1SG+Y3nk/zYOD+X1/7kIuUTRu5cnhH0X9zjQcG
HACh4kEhkBrSeppi/2kTD7ByvS5ZEpQzKg2FDnA8SnPXQgft0BeGs3H2VuKlswhmgx5Bq0mm+Jqg
jBNp+ilOE9i9wHsLBosbN97al1gkQ1OWF6nuxvjqd9V+Nuqj2oeDLTb7xkOslWJL3sGYDkA/wKPm
CrsNDPRblgbx6+BZDzQenitaP4ObKkNzrEYY2m6psK+FrX857LvDLG0BTzE1gCgga5i7xyrUuopS
NN2k3ww7nSR/Gt80kIpKNzTGun5w3fpvK+w8yJr/2DZdMhdGL53GHjj3a49uCQsyy1I3OL6XDyQp
JdlNuVBfgVEYio0Mfa0Dt4QZx5mczLyWFCqj6WPlyF3fKmC45MFPbYXOprzO/PU076FTnO03j8E/
isoHpeBS8x4k8kL0WQZWbA//MEwsbiztchgaT02oiu4J7eiHjrh/8kmE3KA/7DIREdp27S4z4oCR
6cwntWt4vbfIj5zQOEwEVLmhho6OASj+IN5YFtsNvjJ20I0+tTbfCfiCS7+F1nGOyMw84003rdo4
Fh8juuAkOZ+Xd/snJhYsr5UDkwXTGA7cH74pKoozG9BhDQqjOIEJ6+4AEIAgQ4sACX+t/mJV6dEt
0RMkxPRCP4ZFdTrAzNxM7K+oZIDGBxE7VREMdtUDqLVpxAGqPfZd3p8rAA5DmB1mUWdl41nyCaYA
oCilgZmk4gCH36129ErKsoSKN3oC5b0R9MpLGz4jM6QaNFqYWkb9EIeO5hCI9q+bJchKNP6Hbnj3
JhEioffh41rNxZ4M9KsVq4OVorgD+Hhfay/yR7KRYK60X5bEj0TiJU95g2Qs9yBNNPcjAsM8M7s4
Ola2EdDWFllksT1x7BofmV21pMf5VtFlelSGjtKp+Nwz+/SfLrEli4NkduM0FpZp7PHsc3fnGOSA
3QZoIfj2ubdrMmtLKXXtEy0uAVqnVpcAmXRtMtinekDYP0z1Uzv4e+C+iwMw3WYI85FGREM5/hh8
MGsG7oZTocnn3tUk9NSzli4IHyMN3WLLmnTlZy3ZBklaNWWfU3q1HOMCDdw6iLvu1PXV27x1UtY9
b/aS1s7E4ri7Tix1iYHuFV4IIdT1v2Fo/2neSdIYnx0jPjLWg/e0dSmuLTfnE+/OhHRFnpI5hU+5
+6szx33aWUcrHva4MeDRXmZzbnvYjM//WmIfxOclj6CbfJ7mHbIIjs5s6Mz2B71swMTWsAUz4Q1G
69YMCIAE0NlRESHJN+E1s9gIujoAAMdgdHjpt9YHBcC3nuJGRZPZT6FnQLzNd+vHvDDjaO5GTt4D
5IpTcIB7wOlK8zjEjIYxTX/XXr4bE+yxqVABoAa7tJw+2W5RBjyGdmbdlm/Ms1ByjyoJIV8N9xnV
7PI0vRQeAe5lag8kmfoALAuE3KY4Ng19bjuACGwowuCf4UIr7OJiWTILTZ++3j+HK8d9KXEPI4YO
yKWMXH0HUzrDggaPaj4DYHPsQQdsevlyf521zb5I9kTXVJPbERCTgM+8/j/OrmNJblwJfhEjCIIg
wCvbG46RRjOSLoiVowct6L7+Zesk4Q2bETptrLTbIFxVoSors82FtclvQkMpid1tHAPb5SM5cQJR
X7Ry7d8P/UAl8/chLFG2zSipCUZkP1FL+uDW8XaVUvD9dRMmUtbph1RGYILAE9x98is/2rj6eaaV
s8nRnBfMkVft7q/cUjXnd+T5x21K2w4YEDE7oZ5mdYiiuXlTI5rvI58mu9mVzdaJYJeYDkZPgDno
xYV2WCAqvXJEFuJ0E2DOnSzpHOk44dRVPwe8L8CMcLVo9rL6olmqzJkA82hmCGZBQRE6fbPnUyQP
A4OggQqgoJLah0JPW69BzK5ATLidKFSpgHO3e/no5mIPPvg1bOT7u+qbMPFulrGq4sQJ84pIcBY5
D7lsPqftlx4FnED5iq5t6u2x9o7JMtU8nFGB+ieRJGyrTU83UZsFvaygo1QlL1IqUMigN1N6+7kv
QdTC99OYo88xX211W3jamXjySoOnpndjJ7SZ3k1KfsZbHfKsEi2rzib1XfSgR2CzSJJgavzz3BZf
PQ/lh87d2KADu3+ylw6W4SZyCcbg1K2cUKGZB4meJyz4vkATNypqw1oxdGmQ2wb8cXuapBQ+wjES
MgcCMm5SOB/LdEh3nebsAq6cfiU4W1pQI25qHOE1UYYFTWwbsT+0SPI4XktTvW/LfLODBtK5JXHR
nAjIjftEmu7iZt6bALX1v22EESCp2k/8yW1gKnMI7XTdSzQlv1Dtu7BhJfOyUCkQJihfC7sdIWTF
wjrCiUfst3GL5NAgvuSZ2LvxdLQaOwsGn77O9o01KN9UIC4AanyX5ysx5/tHAQDtv48C0Gxk6ueO
hb1qzsXINl5WgVGtf4DNvL+Q79sPYYoAZNncgSV0AjVHVn3yECk2/XwaLNQIXFE8M39YmcmCTxC+
cXVKaN3gXViwcOhFkyOF5Xb7FIRuG+HV3/CU0x+Fdes5yLo5SDX/Xuky27uymPyAKPRo/Nt0jbuV
IxPNRjvHpoLtFryRoY2nI0IVHXoaWttuvJLxer/LmQsTHj+pvilJpjAQtTdJU/9qOna1ON4/Im0/
0jn/0aT+sxXlaBicNg1opoK2TqH8WoaE95e+iT8Qyzven/X7l1GY+Hmg0HgFvJMTej3grySxfpLZ
O4CB5/7Pvx88CxMWX3ZDYstI0bCZ1Ul5gLgX42WoPsT1d4+TH3E/havIxPeNljCR7LSZRWEPtRtS
POQDqMGdPTU/3Z/Hwl0w4et978zIlJQuUnv5c9N1u5GNr7Zb7STT31cZW5duggldZ6KrIBLRu+HE
wfCnwNV66zT0JKDQhI9bMQBxaWfTjg3NVlDyBIbHCgrP7PX+LBd2y+y48XxAiEGry0O/5vuxvAmV
gbslRr63Bjo7kJUHab3uywxy+pXz8X4kLUzMvD+gichGL0aY1d6HxmNfHOn/hyLeB1Dvd4ErvfOt
qHZ/dgtH3QTEC4hvObHV8FClRRUwTz+6dvOagj/i/u8vZE+FCXAfLR8JQ5Aehi33tw1g/9JydxzG
QzrztklxjQkKXPPeI+Rwf8gFJ2DS9Xu+AHmgIFDAYeNHxZtdDsNAbP/JL9oVZ7e0asZbB3rx/jxm
GEJMst9C0evtlpZE6UGvbMvSHAx/PacAwEiJAbzbe1rGxUVRvQHOmEF8eWWMhaQnErh/e8uBIjqM
Uw97HwNxQjxv53g73Y7PNOfFpic/ClDI1lCJLPOBvFBYxM3g1qFm/lVUUPdpbzLcLeo9BNSx9NoA
krDzOvdLUZPghiPadl7z3zTW9o6RvkG7xfDS5M12aGmAHwsAmrq/4QtZY2Eivt0emlRgmceFaWuy
8ZTqgqKKwXTnQX+7gjWgPLuoFkXqAfncvCHewU7JmvrR7+zc/0f6wkR/F5UN3T5XIx8ZD+1hIO2r
Ah2KAN0wG3WQxfDGE6maM+Ss7GCAjOoRRBob+Pa9xz37MI/6q+jGfTq4AbOLbVnG5x7rFDkplLb8
XoHtpPw0W2u4pwWDZgLrcgcCo67kXlgn2vlEEzQWoPR75h1BhnaqkuYUF/N/uoCEygxwxNpxW6ho
CBO87vG4Q2uBI8JZD+Riofkmm1FtjvQB6gDXIdP5WwJbj/ygulTZYcBTTEDHd3LVir9askWm3kEO
NXlUijQPaSS8o1afSWe/WmjHAG/obpaEbOJ6bIJYZE9KVmTlni0eTyOUozcigNjrkZIGE71u0BDP
x2aH5AJsObuiffbYKAGEkPPEEjSwI+97/14s+BFuBG9pGTeNxytkfkh2yBCikkpdQOP+oazHnwwE
BP+ISBLc+duSsCQGJSsvUNhN7Y+8U32QiejbBETdwOlBAXscrMb4S7MybK/uSyeaZhDggK2Jnlob
0N2MgV+NwS2HvI7oJzI7YzANWbS9v44LMZQpl5DbSVQTiMCEdjvpHYNk+6kFUcXKry/dCxPxjha5
2WHCZmEzEjATopN59hvwmfePHeDIud8+WhHkdogHRcjsI9WzC047NQVJpE73J7h0Qk3ge9Soqukh
3x1ClGODxIgdONo9z8L7XiHxBGckNnkqvwldXBpgBXtVroy84OdM4HtvUa9GARMPtgEMOHYOgHgU
dY/MgqWkBZ//cZjb8H+kCKC/AH22FI2wmWW9yNJBTs85JLF7Bl31yhLeLtU7TsCEvDMoFYDXfESv
LR7txeAfpYz3oo0Ai3NeRhBUbMjgfckSe6+HgwdiUXG2GF2zbAuXwgS+N3UXV305szCx6nSje+8g
M7lXeXaAokdXqo0r2g+2lV97rz50cC6E6a+EQMoBDiDZJaPzA0yNu7bwV071kpMxbI/25xy5EmSD
08E7+wl9rma9t24WVrsvTVx8dfn0eTW9uIDsFCYentnacbqs5OEY5R9J5Pg78CYOgeWoOhxcEB3n
HOSHBesvpUo2vP/K3Oh1dNEMMHLoeCWWgkKH8tKLP7ZfSlA17grFt9XkvDFftBvZV9/J7P7KYqiY
97T+bMG7n7uhQ4O4F1U7Rq01b7G0cIZ5SyJiF2nqeqGEYArECylo8kfwAxePc1Xt6syeUGTtQEvN
V7zEAtOBMHHw2Y0HSAw11q5mwfTg8UfxU/kClYtyS+36pXS+egj/vJB2EnT1xWc+0nDux2eRp3PQ
JfPVbVc5cxaukYl7R3UAEHzfd8M4sz/BFJwjRXaAD6HrxzrQ2TqkyjtDKDqsp3E38+RjracHvDFW
FmNh9U38uwsBEsIKC89lwuoAlPJ7nTi4QPHPqUzeylL3AYRmg1WzsXBvTSC85aDaC5EPFra93W7R
HQ9yDYvXOzzU7Y0FwiU3qy8TmnXuW6ml4W7vmT/soIwjKHGBXCx0EFYiKm43t/6RjhUf5zE90Gq+
UrL2slxayps3/WMsoLolAUkHC616PPL5ZvZuZfo6+pBbDjzZ8Esr9fX+vJYiOxPkPtc3KJ0/gLyq
8D9N5AuWsB3EOQcmQCLt7TpoT6HJp9Unx4LfMlHrmjGUbLySgWXG+tmk6Zc8A0NgOe//NXHDDDug
XVmLBCQbl9imEUBTLQjnE7ASvNxfsYUXrCleUFGVN6nyx4voFH+EuLqFCnnqIK/gs8ldo3ZeCixM
0mUyI9BGlhRc0n4DUZFx2KdxfIG252PcptAbRKRIh+jsVGwLrMAxB4Xt/fkt5KZM3LpHwC/VcNe5
ZLQMZZntrGE4xqz75MXuety7sIomOh21hdybVDVe7AG0AbAcGQsyale/mhuvwf2ZLJ1tE6VueTIh
1M0p1HOvWg1hT/2Do+IjgG/bWNeHqqPYuviB+R/+cUQjXLJzFXmJxK5lBPy9FVhtvObS1/1Loq1j
HXG0wvRITtmPBJzo98d8XzGJCxO5Xs9gw/Cn3oH6ewfivtPUsw2KLcGoqkPdfCicqNlaDtllIOQL
3Cocplc1fmVe9aOyf4wTyKWRBUcTT1UdcpCOBAMi9H9LKJmA93LMBFRzpHdplH6IY8QVuY62smUw
08/3p79gLE0Ue1o5lKpydC5cfZlvSU2ivrjQL0Ptd9Mk1QWw86dmWlGkWTBev5Um/rDMqS8JyvEZ
R7t//8IL94udRiH0Mq9Ia63hz5Zu/m9u7D8GsYsOGLGCsUsDyE1AouwhZsVzq/otY9PJdpPXJJse
qE+6TULn7VhPK7u1OLKRO+OooFUxi7xLe2YNQObDFIICOERD+a51ER127jcfBmEYpgsSMiujLlgC
E2XeMCvNW07oBYweXyKV7DVFAGGtPS+Wfv7m0P9Yza5I7Kb29HRBn3cNV1relBQ9YFPWVJpuXvmd
54uJ6PYGaQlfdtOFa5xC6aJ3HHVivZKhWzhxJizbLkdXTlMxX/rZOZEJ9FBjPuQHniUqGGqpT/dv
0UJ4Y6Kye9rmZEbodIEtuNTK+zQlNgyGurYa4jCkfivWNEkW3ItJa5/auooVy+jFn/cyhuAYGE5H
+7HkA6LotTbJpU03siqIdKWipedckkpOW+kNrx4wZGhC0ytVt6UBjBhjRAvmWKDOdYlUtM/GGw9I
fs4FW/EjS7tuXESBJtlykh1I7odxIyfxnWn2PXO6k7Ta1foCff/gmuhsv59c6gnqXCruHPOyPCP/
HwjQDTYpQUZl3g+5e6ZQ0BORPkdxs1cWuRVR2xVjunASTJy2P9VcoE7jXaDu/TJ0cm9j/10/jdAo
zIEWX4ncF7bKRGIXmnI2o4XiEo3u0e4RwXugDtM/7l+cpV83HH5fVDyL1MAvJKZPEH//OLBuvYdv
4RyYUGSVzN6sI+5cWiQeaC1e24FsgFj+1Kfb+9+/YL1MiG7MS+gplDNuilc1ARlKcN3m7r+ZdhOU
G+V0FlarnYse+wvphqMGUdBsrdispaU3LznkZvJxKscLc7xkD9rr9mLFldwm46iP91dnaQjjmhfQ
56lB2A7bDsokHxDzqH6UWbOW2F9afOOa+wh1e0C+Z5AD9z+K1gdT+moYsXC7zFYx6RTRNCCUu5Zt
vVOle8qkegXhPfCZUVluuObjygVbOKRm54EN+SwIH2Mkn/JtJ1p42cr7UfMY7Yx0/08bYQLX58TL
0b83gREm9T+Ok3WIUUpbNRFLM7j9+Z8xAp9maAW0+HVdIPXV+Y+8HAD4yU6QNbg/gaVa/G943x9j
zLnOmpliDKocucmLlxZyl26swJAPYTVoInvHJE++lvkXUfiBg/5kT9WfVgZfcO+/kUd/DC7jDBAy
ux2uERIy24iEtXvTo99V4htD5Gxf6imU4xS4qKJUDEIBGuIm7vCZzNB9EN3REf2492qwMN//oKXD
eXNJf3yPhXyqU032cIVkD3BbljxxUhVXFFLbZ0+mBHg/t1o5OktR7e8d+XMwKrUvVDzi57tdkfjP
FepIwKhiox86qcFTI6dviVXtk9m+QI/u9f4cF2zH78/5Y1i3acscer/YcAtgB3T+bsqJfIP+wUoI
srSnhvHoa+rLqtD91dZeaGcn39UPcmy8wM+iF63GMKZv/zQTE+Ra2D4RVSb6qyfUtkmaRzX7VxDQ
/NthMAGuCRU9lZk1XXoIq0JeSxxadL7tvJx8Krv5U2al8cqWLB0FE8MKLIpfxnXrXApwzPbOhqAj
CwH1vvDGTWUne+6JX07rHNMyD9NoldTn5i7eeSKYgNZoaMp0Ru7uAmIpXDAZgYSPB5LKS0kLMJlb
SMi64pk3kHGd+nNr5Ssh1sLj2ESyCkXimfRyBHdbnH/mHkh/RSdKtP5AKxrSRhAEDHgfWx86qDs+
abubxT9u6s3l/XH6UxZnwGWO6pqk7D+RAqbie35/6tqUHdzRfSBduZIAWLgHJlc8RZsAgVCpukqU
G1qn5QH4oOUWUY3edb7KwdUx/lDNatHxdr/e20zn75lx6ftqnpLy6k9gnAIJlKp3bhE2N1GE/HNX
fpPjcCzKlfffghUx0a355KI6i67Wq22XIR7ezonOVXqoIvBq3L/dS1kykwXetdH9nJdRdU1V8ilV
3YnY9qe4oVuA28HtSJ+tvg2HiD956bSSdb451v9fQ/Db/r2G1TBn2q2G6opoIdm0wtn6BcgwCrT3
/RtfBPhB/x7CARNpSj2eX3lzUzLiReAhT1O1q92t7wdv3ETtepE91wkoeoG11PSoW7bN5eyvOK33
HSRoqv7+eq+EBmupU/y4Ln7Wmf82z00T0DG5sWT+Apths7b77x8wsNz8PZLqXSf1WKyudq1KHTCa
5f8BRfdfPtrzj05GO3fq0p3t5t4laqGBwC3IXUe+raCFlT6X2tu4zsRBKjxUenf/RL5/o8GT8fcn
QVPPd2TXFVdArdF9NR+I1Wxr2W4hzfV18uQXYWf/Bu8GycHfY8lpRuLD8otrTZp91EafHVafyFxu
Ep98vj+dpcNuGIzY4elEgEq+trUMygpCuxD13tqF/bZqJX6ng967UMZDhWc+QEKkg7lF4jcH+yyT
+ymPNxAw6X0Kca8zkdcqYWhIDSEHGmBkcElsSAyIWnK4/YUNPde4fR2GNxDS5G0e4CY28XBj1KVo
KvF0tMF/aTEWRCO7/U/gnL0k5X9j/lqvpYt/h/PvTcOIaWyNuled4DDOaH4FH5qbH1I0eIGkHZ1r
Ao2IewjlBQ5ND71LDglaI9IpDRqFziKkSpvm6q6x0C1YReCq/z4YPRRFCo8jA2aNDzaqX7xCRn34
vQgFe3V9uGyHffC8YeXG/27tf2fuJiYYMuvCT8cMfqzr9DGqBHtwSTFcIR7TAOHkPnASJ1vegATa
qXL0D0u8ellN5qdm4Drs0haldwjKnHKZ/bQtMYESjHenrknyYttmUp59CuQYmBr9w+Dmst3EgDRc
ZKp7smNNCzKJ1AEGsKAay+mCrjR2i2mbjsrdAbI5rRmc9/0nNOH/XtiaQws7tcv22sd8z5m64r4j
MGoR6E0nH5gH5d0axtoAssX3L+CCiTNRhg7UR/t8Htur65NsG6lyJ7zSgrzbWu19wVqb+LxpVEXU
9Gl7JTE6Iwf5xVOvXjc/RFNLTk2EvN39iSz0gkG75O+100zGlQ+w7PVGDAl2p1NtsZPdVMgM4ynj
POKR9wDeGdyb7ELHUgYNSw94N+P9kXk8QBF7rT/p/cgSdMd/f4mndNu5ld1c887aDgOqTHkU3Iad
uL/B4+2kK3uzat+WRjPc4Vy7ahpRx7pKMET7Y3XUzN3adXugGu8rOw9hwjfS/qfuSG6iyMesbLSH
PphrlbFwsiiOzPw8+enH+7u44A9M4Liq0yYbuqK5ppYFNMhDPrUnEbGjHX+7P8DSahk+TdcaCQ2B
AewmvUqL7ZImADX8nIAR26p3IDR9XN2ZheYlbmLG+9rtRmeyMJus3KcE6rv9Gxdim/bykDjHKI22
UUvDlvbo3yU2iKYsaAHwccOTfiVGXsitcJMIHVwaWZ3HuH9DGjrN43STBvtE62PKq9DVxabO5lMi
ikvlTT/JWvpxcVTDWcUFKgyMRS1CB/RNq/YL+OvATEbPbORfK6u4pm6+r30aepCuINGRCbZyQBdO
kAk/t/zedoGwaa9+lAdQLECGPn6Ma7GPWLViapaGMGKwea5qCFiz6mqhm0JkycVR/nV27Uc8oFce
bgsBtAmyHVNEuQz8SlcoeL04ioRxlb3cvwFLX2+EXHJAu1c0OvV1qLogoQqV0yuHm1mlWF2y+Ea8
VaJ/i2pfTmGV1mO9aRsNVQGiiPA3biryfutSBnI/Vq7Z26UBjcM29EXptHk2hiNt9c6v272CR0P/
PJrKtFXsVmU9F4JvE1NrW00h7TEfwxoNYvwmHDKrEjiuMGme3UZY69TNSyGWiZ0F3YB3U5rGnFQU
B96Yvg4OB2oH0sSS1Je5HcI6T8dAZAj0kjH7cv9wLGSBuAmdzR1wK7WzGMLOFlfQ0Zy9ctwONtLk
+YAYT4S5D1qiRPCntmqg0xVXai34uZ2Pd4I8k04apW63VKTuQwjBfvNBpj9U/lFYeuu29r5p4686
BYi9UKATkeW5grzU/TkvuAQTYwv9UQdcD2MeWi5E1iBPNoHZOJrAZSovTVEDKtGV7C1p8tdySh/v
j7m4v4YN8UcNQlCo3Yfc9ZB3GjeK1lsIWm1SCEgg+ypZMDd4OtoAmLbOyqgLF8UznJ+TOnESC5qH
kQ/ay0j0m6SLP6uGkcCT8mNGkqf701uIKk3gbCk7l8bWbUnBB2tD5rHhEV5M9PBvP29YmMKp21gk
rAh939qP7byd++5TMfb/Zt/NVhYwWpSo98sqBFXrPnP5GTB2CNGJ4vv4jzw23ITH2oNOSZt3FZhv
X0s+a7AlJcga5NeM1weGY7hawFlwJSb2lZfMqX3llmHN7W1DuidZxG//tA8mrtXJIckt+azC1BNf
wd4CNb68PWerwNKFm2niWGOBQr9yfBVWsjv2tHlqXPsbCAZeJjAppz2EEEpyFm27YggWrofJ3DyN
KJ4Bm1aF9iA+Wk2zS1xomibT1R6SX8la1nLBiZj8zJAak79NXeiOeQe07GsFIGbD+i6Ye2fXo6p6
lHa8ki5auIgmgjVLx1znFinDPgcI2G+rHSltdJHVamWApTUzookGPN5Tmg9Ys9JFXij6AExbHRSS
H8GchYf39v5JWzoJxo2vaGv5zBurEPHdVrjK3/ZZFw4QU4eoISgA5LAd8i9Ja+sVb7Q0LyOmAKFH
p5oUKM+pb6Yg4uRoWU0Z+DE/e3XTX51yjV9zYSQTU5p5hexJO5WhK5wXhlTi7dRpZ+o2g5WsI38X
wj4TVAoym6QGol6HYNTRJyeNAZxtc30dRO9uBeMrd2hpmNss/6htTF4ZgcCoaMIs7kH6Yod5RINS
2ceRvd0/CgtH2iQ7zgE1GOeONmEXd26Q9+AJbfD0DSCKs0Y6tDSJ29B/TMLqZ1DyOl0LpsxLBBoz
1afRBt1o39d5LW73451gx0R/UncAjREUocJbUhJQB7SR5IhwZPyTaaogJsP3g6sT/Kl8nlGBA7nF
mYp4JRBYmqARCAwVmTAdoJVYbB+L/BUorTM4Lh5WqbUWjJwJBm0plm8u3TZEcu2HnfwS7QzPps+T
E1/TmX1ga+CHpZkYhsEtRt5LyJ2FTQSOznLHB/9L7Vr7brB/3T9vS694k8s470kSxTFOQ9QXZ2ha
P06DeAa70FTvc1+DeabwTqwWvzpHBwJyBptJ6G+9ixY3/NtKQLXQDcxNJOgEY8QcTdrQr5pmn1an
mddHS/d77QwfomY+TwUV+ypDXS9KdzkUIKWsd1YCLlxrVMeZQmi06m50yEdiXV077iHK25X7jEz7
KK0PKvFeV9ZrYe9NbmIp6FD1bqJDpLqgPq12EJxpQbkRjf8puq+taCNicG4MG87DOv2aj/u51K+l
/cqQ0a6b0+ohXMpCmH0CVGWkLTmay2e0iCn/iE3z983cnZg1fp0dKKTLeP4wdU2g7Hmdjn3BWZmo
V3RtIf/sJHXYo3gNRpOdxfMNaGu/Vmiz0iR5tsr0v8F1VlzVUmXAxMFO/uwip+VXIf5ZBlnE431i
8we3PnV1FFiE7TvkzVG08KGL1ntfk76fg7ryZYADBMPj9SiGeNLZOvrHmPlixWcvvXFM4KyWtMxE
dYujKT8I0p6bKn0pkofG2jFwmSqrPCT922iJj/dP3gLan5v42bGK3KRO6zqkTusd5ciP9dAfCMSn
8SlPWIhd4/Mv9UT3URlXp4lOwzUj7LsDWnIXdANuE8rhMcn2aXETiKh201jI4z9+nBEpceRBvBZV
BeBRzgMN029U/Ne06GmmTuhS9FeONbhw3ZoEQHz8AhX2Fpw0e1/OVyfb9NDGzk+e3kNTMHTstfr2
olkxzOcUj5yJYaxDQUAwGMSFc/Rt6yUryzdlqwMdm31bC+e7z0uwC8r5taOi3KBHKcxY/xS3yCiy
YrhpHU4Phc3kjsBX2X3rbaxMPBG0/nVIqyd1nD7fX8Yl42LEZSWzqLSsvgl9kBbNQu3TND5RUuzc
WnxItV0Hqz564RqbGGDaZtYYdQNCmWG4DoNz8TyIZ9nd0RJoelfZj0RPH4dupRCzNNptwn/EHOh9
8Xui4DE56VAoYIhsxkOU13jc2vqA6sY5dbxqe7OtK6H7Uq7HRP+qNNbNWGHIyql2sXSh2eV9GhDu
Dnx6Q9oph+x9tdFxbgd8Rmd6blX+4f42LrhtkxlZ+h1Niz5F2tSHzKYnH4shfSiJOq8a/6X1NGI4
YvXKT3hiXVnEoV5nedapbqNo64rq66w5HiuZDmRptXjh0ZWwamlMI6kDICZgIX0DGWQJNeasCTTs
Lxs+ipEeRqsFsnB4S9f7Lpf8m4khlr3ju+jkF9eYxLs8JqAZBT9+2V+gg/YYgVrAp/q/CXjFUn2J
Kd2NWny7v39LMzWMGYsLJMbmEThTqnd9iwuhWf4IzpHzKP0myBV9nTLnU1WuSf4uRP0m7y/1KyBp
B+TZp3T6ArGd54ICiOOvudCFJMlvj/LH7RtmXL4MHCrXybYOBVSZ2nEHvvOq+lyN0OTK3Bdwggbi
Zw6dbUjFImTJoEjipnMS3F/QhfmZkGRR8tImlvavMivFvqNTdChajailnfXKnVuKE0wwckIBYSVs
ysOGRt+tLt6PMVXh5ENZRfBt6qabm1Z2nzU7v9JnqEtsgdtyk/hgJxn43yFojdY0maNPj5VrC//+
vD2T4yNr+qp1hqQKiXIOoj3MMpB18Znx4cmW6WXUzVHlyt3UjvUjcq04aCfr6pPkXFrbObNXQpXb
6/Sd15gJobY4BSuON+dwg5B5aQp2VFPpQDi0ARIgcTfp7KqVoRZOmsne3ID8tZ8qlYd5bh9413+E
hOen+2doKeAycdSdw2kLqoY87KbaEmfXYXG6qXrFj3pyBjCm5/WBxEXyXKts3lueLfa56FeeKAsm
3cRRx6U949EFoZOqSz9EPhRro1ieoBkvIctI1wD1C7wC6H3720+KhAJlZZVFGNmAYRSDd0iUs/NF
J1FiJ/uOF3kg2BFHCc8Ob3Suoi/Aa5CBnj5H4WDyd4nV9tuqGuW2KZq1IsIC3wr/baP/sCDlgFb7
qkRufYg7/QmYYEhfog1x26XlRxd9O1Zi9ScQ5w1BknNcM674dErc4XmMq5eBr8EtFuIjE1ld6DwD
4xDqCl4EXM6cHYSwLjqbWjR4tWeA1FzQBE27lQP3/u3lvw/iH5OGMQG/y+Qgzz96UPucICaNO0k9
99dQ8W5T+OzVq8uzjRadoOQFGC2wQf+VMoTot1OthP0LH2FCsDt/mBKraPOw96KfsVV9orzZV84K
HHMpSjIh2D1qb9CiqfKQWPWTY4H3W7fTj2RmB1uKzTDnuwJi4Mjw7xpHXn3Wr+CTF+6Tice2C0+T
iEQqpOONDW0WR17UZwdru0qCuODFTex1FfXzILpUhcXcf0ws9DyA5h00Z2AIAwM7mp2zbb4GNFq6
ICbeukvsvvYHWoRxjqkAGUO7ja3VNrPjI9XswBVCMdf5VlXTUZXtcST2UeerncMLF8O+2eM/jupQ
+hEa3GQRDlp9T9GYtiudWu5czZqNNQw5KIIGxQEjLTZ+1pxwbfIgSQGbTur6gaGzb1Oyy+TTzQCu
8yhT6Tae1x41S1tt2DTgFUgOupQiHK0sSPruzaPECiIr/+XPaxn0pTGMiA0CthOVoJ5HEGq9NAh7
FZIR4FvZUN9awZosLbHxmExFOkegtC9DZ4ZKydyC7lGLeF9w1m1JokbogPlAoAPWc9/8LHhtE5w9
ABsNHoYBIczUfYhAijfHyWvOZj+QWfzYiWQlcFrgAQI3599nx00s5hfg1ocwVV1foHyCJiQNRZek
9NUW86w/3hay5O2O1cXO6upvydxGx4hZ1iW2BlgHCzqYEJsluzTXZUDnYVva42GyIZqMEgMZzn5D
0GE0bYE1fJP1DbHWBF7W7Xi81ly8AJBDw+rfs2BtaQ9z3asQztIPQGF5oIqdiBNM+cazPOTqIH0g
PtvFdAQf8Sbq1EnrBulM6u5Jnvy8v2kLdsAzseFlK1utJQ47G0sQ8Fj9Mel/Y9YmsCWlY/eZd2/w
3rhyAQSs4VnQeTvIhq+0Br1/DzwTPU66yINyZlWEPCIvqPIcfKt81lLsbXa6P8P3j6VnosYLn9Ni
aEkR5s6ALj/ngDb1b+3obyGBF1bT5/ujLKSlPRMJrmurndHGCGE5pe2nhMSQWqFF/SDoRDZTX/oI
jhK19bthExOZXJImiQII+ACqXKuHpMbThZFyf/9r3o9qPdMHW4WPJHIW0TBW6hOdCzwj0u7t/m8v
HVzTA2vZqwppxDkUoJYMprLaZKn3YVJ6I5XYiyj6wQdxBHnqr5umk6AcMuuZv7NtfU61G9b/4+y6
duzktfATIRkMGG5h9zIlUzLJjTVpFNNdKE9/vp2rHP4wSLk5OsovDRtsL6/ylSY5fPxLllZ2FqdN
UGEUM6niOuTyJ1rrB5zar0Hexgyo69WRxkKK689Vq4eqgLScwGMK5gQbXSJGF3ZMRfWOrOPTUJgd
N2LLXBUzkj3VLnxiG3F2uuFOlIJuEXd3jlNBnd8+1vn4T3WLP1ev1lnYFuiTFji2+R0yLBhvdOr9
4++6ULiAavX/oUnmDRwT4aN75YD7gJEYJ9BYlZCp/eZY+uh6Qdxo/6tQ5UqtsvTAOYK96mU4KNJU
V8EdqCCyfVo7D3Wf7K3pMWiRlXiAFiBOKz8SjlOsfMOF2DOHsZvS8A4IqwqD63YvOkwH+ATj0qJO
9yF30/jjr7mwS+fw46yaCKt5I65tX24xhYvTHBLTpD/BGfr8j1m3Pxew1qPOA0bs/Fq1KXQ4WwxT
8tyB4spKRFl6i1u2/0e+ZqG1pQUDaLW+JaVmqu9cQWNvtF4SWx6rNQmUhaaIP0ccA2mVNZL12TUX
5Bz2oX7TLpJBCXvNg5MMZ2aAXuQ+nGBFduBJ9r0ntf0QThO8E1N7ivpgKjBJN8cxadTDKPOVWHO7
lf/bkvD/m/6LJmzdcsLsqtvmlEOjqL8ftNkIlh1hNko3VY0t+m9bZhbY0N0dlJ7s7ApZySipNhhl
njrmxVpAis9fUwhaeKU5HNrj+ZhksPHE1ftCfJbf/BTPusn2KadTZOHodzkp9//2SrNkNARvrOKj
zq4JKB4TRx/EtRx0P/jXvrOPAK3wlW+3YDLgB7Pglcqk8D0xZVeYnmOa1kCUc+qycl9JK/bkO5C2
PsmzDR/ao5EljuHIodXbmJNyQTZq1YmM/nsHd6uVH/T3etifI6AVLwLYNSfZFcym3G5Pph5SzGB9
ufJlFypif85S0akL6iyUdq4+f8rGbNeZHrZr/S8xmX2S5VkU5vqm7n3UQ3CXmpXm+lLiyG6R4o+I
QEAWgRxfUKOrnXwrhykOJ+9L80N1aEIPcHztTpkjtq6yL4YVReQJZyNwV368nf5eKkNB+/8fbhVh
MTolHm4GoIoRw48Vg0W1/Rw6n8rQ2rR6uFq8WQGxLyV3czKLp1J/wHy0ucLf/ehbdDgbjLCnpvpa
BzwqJn3KFL2fuhNo5xB3hMULUvdiL7P+RiR4+vidF7/4rGbOhRoaPsjmWgTi3kudrWymbT9g+xa9
vIIz8SZcN/a1u83behsK7+w74cPqSGzhCpiD4HG9QLDMC+urZ/8ag3SIqN9lUSGHI+TY2jVR/KXj
MgsUghm/MvCOut5iv0jLXTu6d2IN7beUzM1lnjEPVRwye8nVK8oD7Mwe81BsFKzNpcW3DKq+4zjd
e1UfGwHn4kDsZMpjgimq042XJAi/cBrkESYBq5OxhSxkjmIfZT80svTxi7i5bzwNyfLuxTZ1jAnz
xxtn4ZPOwetMF5o5cGSDt6X3wmV3l4nhadXtfmFbzCHqSSWTGgQG62LBFy9uAhnu2snC8BoTrrEc
5S7R/PHjF1k6h//BpFtG1xlEYi9Vj4ks2ftIvG3nAf8vpyNGtJhtWy9j+4QZeQSuie2aOPFWGoAL
1+Ucl97QoW0woLQurJAbH9YGtf3lNlCkXhO7TXGqf3z8kkv7YXbKuYvEJcgKrBaqqG50j4yaU+rj
MKwdgttf+ksuM8edQ/qJG5m0yTXTkkSuO5XRbdL08c9fmIL6c7B5i/as8fMsuerWEZuyL/fpcDdl
uttKKIynZd5GY2LuQpFFbSZfDKbdEa/alX7CUinhz+KHY/VkMAGWidvOi1+AxmyRT2G49ccEEJe3
VttX1MOfrLUidKkcnsPThRxNYOveuuSUju9NklufMvyEKIUvXITm/2ud+OpXM5ZPbSbKTdf9TBP2
04OAYcR4wbZ1N/yaXC9dSQcWDvscyW4Pxk4GqS0gaZp3mSYPSeFuV0/gwuaco9cd3SelalIsbk3N
vW7hoamtAMiEKnQQJit/u7KLFvboHMueZjgEJcWDWudEadN8L3uKlpir0g0UEoYjtKs/9d6ENh38
mWUEmNHnypYQICZlsaHVyKKQlruPf8zSb7l9jD8yHR+iPJVSElFnsGFCmsshEs20+fiPL33R2zr+
8cdTNzSZlbbWxR6aLcypHwrR7cEBgUnfSl926UTOIe6jxXobfknJdagDNNfZvYO2dvgEH5tRDK9N
Yx+GDC1huz2QqTyvNt4WAuYc7J7y2iubBo/NVBElk34WHprOoVW8dWmzaXqnjtgtXfq37+j8/3fU
LkQzvaTnFyHKo0j8vZdCFpDWh2GNRbm0UvPI4gwyQ9y3oEzFN1BU3hQjLyO3VWcVVCs33NLpnRUv
rlIZHwDcumSTa50nat7tLFUHVaXBSjti4S3m+Ha/NFKXbcovk65xlJIX3x2RUDqvfBhWYvDCS8yx
7Y2bSrullF+KoTpavXWccnkNBvFvEW4ulVyUgT9lHCNLYDkvGfdeKkUuop9WPtBvjMdfrsc5or1h
VSr07eeDQvO5c4j+XAUsIo4Nm6Ee9gL8duV7kQTCBlaRQGf1D76sNqUHIVhS2PC2qGWUQS5mS4GR
gSGu022Qt5cr2dxCvjXXUE5NDyODsEquYwc9sL6AWD10Opp+/Mydfr86jFw4vXNEPOnHAcRyJI0u
GU+U+b9MkJ5b1keBll8H8nNUK7tl6QKdyyLLlFFlEphnT1X+0PsZBrj10YW1Y5OgfH9KBdCfnp5e
p2Zv8mrnDGE8Tta3LuG71JIrF85CjJ8j5EdP+nBJC/kFWvlx3aPfqR2c7o9j0++y9G9bahY6itZz
ocV8C/J1gXZj0apDzfTBqEDfyU71QWwaVJaNKry3DF2ZfQs7vKiqahM1Av4VBcSBJGnujdf497YS
KHe77qVq4cldDqEN11WYM7id885r/7nBpCg3EILsNGTxQpU8ODZGCxHsbdw4yQIdhQmHVVcDzs6P
2svors+4tWE1Fd+rXGYCFttN+6jzCjCIqvRVAhEdqn9l4I+8SZRHqanZpjQF+BCEd3RXJAFQSAHR
72nQTDsU5vBT7MvyHjLalo46YasAUy2/w8TxpqtdCqCIkvx1GoJqmypSXmvfnaAt5jhxOQb1eeyA
jfAKAr/N9AZ77DFu6mX1NS0SDKMye4L6oc5iWDebjZUG5TFD+/Mk3RytHoUj6YxFdz9VY/mW9OEa
RnIpqs1Cs4Tqide6Pr/YLdnzoHgaPFxeqw3c3zKmf9kjc0qBS6Wv0GRIrnX+Gf0iZ9P1MgG/ltwJ
rSFwInEdVH1kKiDfsiz/3AqUO4kuxoizYophj4bV6rL3UsJPiIY6og2oX1BjsTfaCh8TwveQTzpV
dQGBmHrNNmkpuZgDbVw6Aizdtg64pRkcTDn8zYHZE9BOz9pvafEM1aLjzREw1KbZTQ0apukarXUp
csypDW6BvMnhHbLRPNhJXm2MlHuuYWyEia4dwIC4maLQfA2oPoUu1NyR+gSPgZ/GDv22crSRXvxt
1W5R+s/0DVyXxqkKAsH+CQYY5oXkam8N9DUdxasFeNHHj1m4teccBqg9gfRiNwTQELSDC+fiosuT
ym5fhoePn7BUW89pC33ntO3g8ena1OllSLSoI/C44Pdp6qfGc3+YkCOx7oLIFmYDwEjkG/3UhikQ
VCVVdwC3/Zs1pj8nKnBOXJKgwXZVrTq2HBCfwKN7FP6RCZMdla0FP1C1UtYvddXmLIW0yUq44ik4
SxNysm3vWCb9wRf9Q4EKOZXjwUvtx3DgPxLZbV2IG/+WxVpzVF64zeksbTUqLP0pdwh8LBMWKdbH
NiBZQMHQiLgd2dNg1aJuwQoSoJX/36ulcnng9oRcYUxXMN6ceif94iUcmp9o2d5XlYvAEsad7VHw
38vis6F7ne8V7kHSsqccdlrQj4PPOQujtBn9+7oxcPLjxd4xr1P5amkf4RgoQA4m29TErTmB4oMR
FNLwNTnWhbRkDqgbSQe5DIJww4CJ8LiOkRLcDROcRYJhS/ruh7V25JYOxBxNl0y8zFUDHzHjTRsK
QVk3S46iOtvTHRk8cGbChwQ6XrJuDgFVB5dDpynBgDKTK6XhAh3E/72QfwSXog5NUU0JudYmgDqA
Y7dN5Fr0IKQKtxbNr0jkf9hF8bMgZRWJqYZtbdh8Cm+Joex/Mrhv9cwAw0sVuJLsZ5FWJIxCuxBR
wF21GSxFIHKdjN+9Jv03jjM6zP+/y5qBQouMhNO1GqthT9Mqj0K/7w5l4q7VzEsIoLkee2XCcGSD
PV2l9vuo68WeONBIlcAgMCgteUehLlOqxth2Rz9ipNYH0Xd5DA2qHZkmB1psVYDNfswgPOfAnROX
RwSk97DX2sEsve+QcxJq1FnSIngg7LFC02+AnKDSn1bi7d93Mp175rJRE4b5U38Gq2N8amyQgaO8
DVBkdLHTytd6St4K4ViggTlF1NUUgxwXeqwhVrYZsmIravqrKgPYIOveeRkLh58mkqxq7t8i0H9v
NjofD3aZ1wBS0A9nK+igbziQBoMkcsmD5MXBdoEAQCijEm4Mm1QqthH0nqmdaUe+kpH//cqjc6Uk
23UbzXVgzqq7dV389FvfVbCal4/1mnLQ31M6Oh8VQgSJQGSgNeeh9x/SzmVb6K2YLeTl16zGFhZ5
PvzrNbWZNKI/c7rzLD1sIE93TAWM5ApAf31OvtjNmjHGwtvM54Ce66ZZojJ1zvGm4Mwpf5sO1ltW
QLT74z3796kbnY/8ag4UERT/zLkkxV2usq8csqslzV6VRe+Gbgign8DPtFsZMS59vNvO+CP8gSWp
K5FP/bn3kymqewHJV/4QFu2PQbkb44pD2neryscL+30+4yMBKVXBYPM02JWJaS3Jg+2xewkdGLVz
WPllZKyOW9+DnkaV5tbNCRr1lBPsPv64f88EKLtVpn+8bUjQtQ66xpy7rvp8E2fK3DsIw8LjgoVv
Vvjj46csTIvpfIo3Gao6OOLAr8PPhDjACjiuW8C4wgFAfVJFo4TMNPwDd4K0+dEfxmI8el7wT80L
+h9+CW0CVKCUnIyb77qhu094cpBptq95fQ3MGj97aaPOM506DaXpHXICVihN4ccr85cxVCddhO+E
2E+F9A6Gs5V7eqEGovOhIgpV0wug6s+yBl/Frehzm04nyT+rdIp8Kz1XHfTjh2Q3EvbW1+2P3q7W
uicLYXI+PlTuBATKzU3ZhanhO3cfscAPTKstgUQxKKufcuhkuLDgCQq57yjVIEyhdRL7PShVVo6U
kwwR2AFrRhELUWg+bAyCKctreD6fw47iMjNwNpdFuW36NbXkpReeVVzMqcuQD1Z+7ht5osBTtQXb
39JNIFc+PiMLu2c+ZRwsR3DPDvOz0fk17PhrIdu4Y7vO5rHus1dZgRj1b8AqOh8rTm1tnJyV06mk
zYY09Kn2uwM0aJ7C9MkqVpKNpTeaxZY2KEk3+lZ1hmZFNGbyAdjXU6kAnQBW+8rT4loV/qtZQ3Et
hLL5gBFmPKnveMY+GXincia+oll7M5tBKaBku7JKC4UbnQ8agUguOcCB02lyy1c55MehVGGMxnMX
J+2hA+9xsNKtV9UxOKAt5jbpEW5On2DmsAbIWLgy5rNGz+HNYLW2OctcbdIud+M6h4i7ZOgvQLE/
L99MNcaEmD7Kp/poDeMrt5u1sc5t8f6SoM0HjxAs631G2x5RBzBQj7+ONXriqjiH0CdnCjA1DQi3
z7qXpJfwxbg1q8KLDPCPZu0wLpz2+bTRUtbIPb/sz1MWRDoF0NiFODM30FD6+CwubKX5wNEgASzh
FqvPzLX5rbI84u5/KWtSYNyYlnshp5UzsvSk27//cf+Wui5KYnQPJgYzu7Juykg2t5RG2sXRrhVQ
NuGaZvrSZ5tlNnqa0t4kiTz3SJwq6vxqxHgo7fDzxx9t6ZKfS2eVnhYW2Ln67Om2jZW1y4HbiRVr
0LEtUCyn1hgz3//SWN9dp4qzPv+3+pzOZ41NlYE+rnJz9qDbOgm4G3a+vS95fvC5/UO74ZdhjUKz
sP/n80W3ysBSJ1Sds2zQcUK6Km6rlWRsAUZA596vA0uIEr60Tz59S0v3Vwj7QmXqS+vm18DXuNmU
Dw8n6FANaxXXQpCem8H6fmkZUU8dhA2UF1eVzrfQML8TIAJzhI9T0VT2LkVfJna0gq/qyl5Z2ouz
vrZVW5WegqRHnTcddMhQ5tFSxGnSb0ansq69A2qNl1K5hUbtK5hWOYS3BzBuqu+sTIp9A/TrF47N
/G8nfj6gdD3Q18uSyLPBXASNJ/8zJ0Chp/1GBBKmAmvbZ+G8z6eUnTFOO0y4pBx259FvaDh+vaF6
+ORVv1UyPv68S0+ZRRXhZ2jbhqw/q8oF2SqUblQaT0Se5b0z5qK7aOqVVHChXJrPLekYGkg2jPVZ
MuiAKFBqt8ar73qOXHCiULqG1itN7RV22dL1O59D8sonnsCo9xzYR7Sfds3QTlFZ3iW4BJjwdh0U
6BNZ7guZhRH4i+fGYIgd2M7KD1jYt/MBJdN1BVFWqHM4uTp01Bzbrr4f2Zrk70KaOZ9KtlMIxRG/
Gs4ApMNF28vRdIbb6RYS5vWmksGag/bSBrnlFn9cO7bMSpCT2hEass0TDIXUBLZ7lvSRLNvvOnv+
eBsufaxZQQRSae7UaTacS7hLnpGddQea1/o6yN5dCSRLH2wWR5TLVNGnNT0Tkt7p3pyawdnUvL2G
a0uy8KnmE7ImR/Crk3o8gasB0f2kaJJNzdrhqxZIysds2LR5+vLxB1t4m/loKRVdR6sqGE7KKa1j
3mT2BmAndSF1zbbB9t8eMgsOZEQT3m274ZT7KjjAJzu4hyZgvSnUWD1hAKr+8Tm3l/xjj8lqQHFY
1v1phO/yQzHk5CkBQ76HV3c+PWDuCB7ov73Rbf/98aSglw3VMu1PMiH9ORu8oYwsQeglz3q28zLj
rbXnF6LdfEjkOLQLyx7vVMvd4A7BVie5+BwUjnduuU0+QaEi+9bxevNvL0b//8VCC/qDoRgpnFMr
AIADUfq7yRHdzaPB8SMLBoYref3Si80CQh4OZQdOhD456MlGZOy3/kB2sIWwwP0I9rVIj2RYAbYv
pFDziZCqk6D2XOGeVO3CuCR3Wg+i+5LQ5h933iwoiCBXrQcZ8JP02yIiln8eGx8tvCAO/7HtOZ83
FLUIdVeM5FSBqq3PVYgYUKdABp+bPHFeP17+hdxsPnCwEhkIk3TtqQzPad//qIIS5dToF4CwJZ+H
HpRZZtmxlXz/+Hm38/KX2m6uBQXzD5fm0AM4JbqX6kgtwaMUzrAUNZyTmZVNvfRWs7iQgefjeEI3
p5tGRTQOzz1Gq1lDHsE+erWgKpZq9qUSXPxbdJh7xDK7wynygScyaZ9fkE7qATyjoj+7DjOQgLLQ
sfv4+/1WCvrbB7zt+D8CUSVdk9sZXs1WbVSP76l9oeYL/EQvU3ED3u6S5tvoeVdEj3qcNm0GwK78
JNw+guV7VPsvMmkO7ZCc/ebzxz9p4faaq0Np5EGwQOyak+LB1tMOBnh6Z7j9yWbDdzRIPn7Kwr3l
zKIHrFxMmTeefZLUmcaHSlRGxwWsiDCCaHJyU40bVjEDSw+bZRU51D26tEjpacCurDaBgz6Dlla5
m9Rgqy206daEiX7//r+t5yyQdFbZ8NKZ1InTx0R+gr3SbQ1FGhf0zuEPbNy1IJUR19lwCPSnCY2n
coRo4K5heQyV0FhN7RZfucUYLVXOhvRi5RAtxND/SEWFMhWc+uVpAuMgHZNL59bv/7SYc4UoQIIC
3reIAgVxvS0kFZx4TEv94vhiOI7p1D9+/JyFaDPXW2KF6VLtmPGUw9ZpVycKp15R5zAJj3z6+BEL
W2Wus5QwrMFod0BYlLms4jAXmA0ze/yJ+tm6s3K5lussvcvt3/84+IK6I3D4Hj31moGHRkBh7KEN
y5z7CSTWdOWYLXVYfoMG/niMC2cxbnxQMopExoHlZ3EG3CeKLNAaEqjrssQ5QTYMrQ9PwS2TQKFs
zQduIUH4XZD98Wje0j5x+9Q5FdJmsXZ8GOZ0ML6oaAKUVx5cJnAq0O+vIB3z8eItfdNZUOEE2p7G
7xxs8Q7DgrKHuxeHgBAAeVAM2338kKUdMgsmbaF1DY8aeupEmH+Ge1Sy0bB0PEgYL2zAulqbKi49
ZxZJApuBe8HgIV9T98HNx3sxmLtBQ38ht8q1ua+3ALahcwmGwCGEjrlXn5KmLZ8dK9/Xrn5NFYV+
XUNIbNtWfdGJy44Nm05D3cWjrKYLUCXltDPKT14t1YtjDgO+mHGI35VZVwMCkmaxCuUPb8DYxqmk
hhgp6yC9aT/yDtImaVu88PHGiezGZONrUoGk7XgnzOUBuTff2eDdjwkYP/B3Dh7QIxT3BSmSTe5N
w50L9OeJZTAbS1PrWGj3KevC+9w1j6jnPg+QJ90O0LBiyvNhtYLHAitt9c/YaWKnfJKA3o4WqejC
Niq65lGMoDQUyY1xY6XmaOty5/kU+ycbzwM6bBAa9jQMkPhwoEXX15FV1NaP3slYhP9iTr2kJ8ih
O2Ba9XTfpDBOtSGpeGtX3ueoZu/DlvP7pGy2JJHmyw2f1LjK36CsoltPqrMddG9QRQSaWBf3VmXk
rgdi8Jl19fA+hO629sm5rMS+JbxhEGLOdLKzc+9YBBnMyKAyb3hcw8dicC1wPmxa0SJyuFcdzIg2
DjD0WaIvoa7PdgOTXmJXKOA533uWtHe+15o7wrI4bEZoxprqsXOdB+PRBxN4/W5KAGveT2wAAFaF
8BvhFi7MvNexn4fF5xyq85tMWXvbI8ODMO2j41t3TQgFkbLOXyaA4KFxZVUjIJXWAVfwc4MSJIYB
3sUrMm+DDFuMG1jaP7jg6cbd6Dkxzu54UF4OYT+RBhcX+2Wb2+PFogDX9QksFhPO4wCr31rUY5tW
+MOeow94AJRsz4aK7UgBYEoFvT+Ah2Gq7EyVto+shKzLc1HkmYgdN7djnhEULL3l+JDczgAZR7vh
HFAJG3fJ3fYUAHIXKSo9EOdHdYH66F2NzegAxrUNQqAY9kFHszEqZQ+jVTMetPIvfVK99Grc2yLQ
1bY2Zey7oV98konSl9EjMEHm4D37HiQCWYg733YVxI1cfvYqrmLVkhfbgd8cybWHjZaHZewFpYAo
WxDsmZfEftDuMjfZt96E6R4Q/BBPwgdt9K9QBOOmZMDmsY7po54o2QAJDKS//7sMmHwSa/JzcqdH
pYKiewgTJtFzl11yF9jDxRm8cR+iz15m/l0AK+MpssfhOlYWjxIyttM5Fxg6VJFRhp6SASBwV+tE
bLoAhfok/YvX1xqqqaMoP/d2q/AR3D4utB2OTxR62h6KEOeF1/oLc+ujoD65ZKJJ3mQLqx4NDnBr
5c1hQs7dsXSTh/bRR/cnDgezA1HcuUcP0t62HgRSXZFjCcZxH2RJe2wJZkVwGcK2IKMLhcJkeBQ8
tXaQsjkpQWFB3n9jiQnu7Ny5af53ONnj1ExvU1YAKZllmbfP7cIBop7wyLTpqSTU/0VLOULROXGr
+wqOu37seyybdq3J6MWDB2kCzBNqXlOkVw8Gq8HGaAotu8kwqAUWwKpXIxL7Mf+apgw0HKqL2INF
10+bV5hoG9G+ZhkRB1tW3Tb1SXYBBu61yPxUQDnXlPeuxbydgwGFV3o4G6FBNTr5cVi7Q6QsGzZO
LUWY4e5BdOwdcgz2a2h5zSlUmG3f/AnbjTUynAI/gzVMJQy590QH//l+tCJSNzdYIussaxtAovcl
LRrYOErcYgFuS/yEpMNapEOyHTNSXeRY3PM65NeA9fc3daqmcloIFUHwzDgJNLOzvrw0CAf2JJ0v
tt8cKuDnscGs+wT+fDvO0ucUjaQ4GBoa1xBRVJHXMh45rYXjzNvpRwO/mZ2QVDyZCclCABbfm22F
/VNOXP+tq7QFvxD0O+NeqzD8WoS1/m65MgBHgFbtM+/0z6DU1hm9TyDiRixl4kHNJ7GsCRRfQjet
YtMnUbXTTpUpqHFWVaK5FHTmu3E7sXONb28CqzwDp6i2fHSLr/aoRki+GWTwpIFg5NS1mzTsqkMz
dA8KwNR7yMv4EXUV0nnSocMTubUfxoEIv/ZSJwcCh57PBcY/9clYrhljpUN1yXsTMmioqS+dtKoL
Fe50MiUcoU9CBpBb73z1jlFCBfl5NT2U3PWeQzqoqFMwduJeW25q45VRJYfkrtSpxjUdjLFsmu4Q
mibYT6JOLgZaCsazu1PLpnRrp637IBgpIbRonKMVkqNMoeBMPalZPJbJg9+zsIomV/f9xslpuvPZ
8AuKUD47W6TI2q8MQ4dYDF2y9xoWt2XYPZu0sD8TLClAf+Uvt3HLuHYbr3kZmTvpTYBmN90EucPe
ChMSFrWEBHdtOR0ayx4PsBGt94Of9fs2nya6sVzxjmLJLzFHgXohLeiv1FHBp7rrmlgV2Q9KJGSq
ytSu3/RYEfTqw+TNdKrctin1N5CwoPZhrFOohCCnKaDCqhWmbZlLIKFmm3tLA72seekiTqqAHgfh
PGPMYR+TMDS/xoGlL6xtxnsrL929qjzAVeHbam9Dx8NylSotdpUb3OfKTA8umdIYM+wTAtoN91XY
gbtrZMHyU9VKmcfwt4WRHTBoHa6sGloLUPbEtL9sIFmYpAPcHKcy148gZvnPdW7kJWCmemHhBDcG
jyavAi0PJAgalJsdYE/jwcnKoT4JuxYRsSnMhmHQ6MW5TivEoLyoo76xhpMF1VnMt1NrU3LIlvLW
2lF/pJu+duE5nsEhzIK4uuiLF1fyfgcf5Udo26MrlBYdINK4SZHXjcMT1XiCgH5DRLL2hSMRi+ui
rR7GJMfKlcxamQctNBzmOl1WibJDSgx8NLm1y+kQtHudZD/KlnUbZkMsPvIMPsHH6ftCGTwXyDGe
r6BdTvsTxzDxKTdUj1shhFeulNlLE9m5OmbRUrcbg3E4NWF5FRk8xsWAFKptS76BDmgbY+5cwlCB
68gFQ+pJcP/nx6/2u+v23+aDP+/GgdDeZkGeTbBtCo6oX+H/Yhlkdh77ZpqyvSKpZrta86MfdsXX
QcDpNmg2FRGxz3pcOjl7bMiwcbAWuEMB5g08L8rtL7VLDh5S99jr2LNlh14kcjeLjQnqfVnATsfA
GH5lff5ew/lzifdwnFSahTXewR2/lqZDc979JQPv4eNvtPTnb//+R1FauX7QJ3Y1XWsi3sEs1jR9
bwd2/Piv/30r+785U3/89YJMReM56XTNKA9Po6e8KOibJoZVMj8VuNx1Fa50DhfAfP68T1fB3KyR
EjyYoUu3lXrrwZrL8jzK0uyu6Mc9L8Md1iqJEG4uCS6LcG2ksfjoWZ1NAJFPModN17QFhW6CwNvW
tp4x9T5Xk77rVfvLAktnB05IVPVpRG36iSBTWYHbLpwwfy7qruqw74JJTlcAh3C6+FlTPm6ahOpP
lO9CInbJEIITSArr6gXBmob07/nd347XrCLvLZs1DPypay+SYoOb5QvkjLoIFbQNT/fqKYNabARd
ZghgddW2FGlU1XBPz3B3bnxXv2RjuOP2uM9H4J5rQLEAdjsZwi4TyZ+5O9lR38GxzoKm+GOSWU9U
9udwrEoUMQ1ADtp/hcEURO4CSR6DzoJsyVhAtBCOTBPMM6qjcGS1zRtCy01qVxHcCPE/clr77LfV
/cvrzwObULAvbVvoKcJO9JCG0/84O68duXVuCT+RAIoiFW4lde6e6AmeG8JhmyKVc3j6U23gALb+
UQvwnW14plsSxbBW1Vcv8cADdAD9np143j9xzzxOY/1MPfL1mvCxyoVZaOGjX//3S2tkRIxRAqAY
q9J7bLSL+8lSbxP8ltuR1R9KRQQI1frRSfPtBBVUaT8WgmAPVq/0jH8Prc+u/bqa/PFi59xlKSbv
8YIHdJGuPKqUbDLW+VMD8p/F7/v0qOoNiXIcqtBo6ZwXhJd/MxK5qdBQut4l1HgNpMSQH3X3H+3X
dEyft0ZsMuv3yVijjFsOwwUxPX7KcB4UZX4qwCrddobcTcp4NTl9snj/cnuKW7QbXb/JH7dCmkOT
A9JDLjYS4ByF2Z8JcVQwJaikCwiMKhFhMEKkNvbI7ls6DWepiwD5Ktd4nNtfYmGenRecJa2iukN5
CtFFP0lVbpy2fIuB2ont4nHshs3tT7kOr08e+rzcbESGB2oKZljDjM8NpGENlN/ou9CVq1iaR+fF
5hHVhMpDK/iinNw9whvc+WpCdoLdfpsitmWpWcBtzNtzDSzFduB16AxPiD95u319S77U3//+x6Pk
rOhs7o70Ug5JibOl3uB4EV4Rv7BfuQrS7BH7sRJrPqocltLftcHDrqk+VFTGqHYZTytf5Fo7/exO
z16vwqpsAzIqCvZtsRt7csdH56JMFlalfcqJcTRyiafLCG4QBpoL/tXtT154feY16gma7BH6Enoh
ozwO8AzBto/TjZM+N+mvPgZBS37zkBiwsjn8LQ775ELJdW79447DWmbRLGqGC4h0AeMofXoye9R9
/ENn0RQiDfp7ReXeKcrvfTGwQzPR+9bpgkq6TqCSOvXtkj9PzAYGhb7FsthJzjaUJcPeHDNrQyjy
YOWQ1r5jiS95bnwvsOOECJzJMeihCIrhCQfuqKT1wUoOabb30jbdVd4UjkAmf1WsBnCaAGTqjjlS
RXVQX9mRHqJ+Ccj8ru2GvLHC3J5CB6UKZy0FYuGFJrOiuqjLjhieQOzC4NyNQJ2lFrjcMdt3qjjS
NcTy5x0Je07+JratgI636Fmb8kqrH5wdRfQ3d61drz0QLFde7M9L93wO/m5w/q15MdIz4FWbvh5B
7bb9HFFYq8yahVeXz6ncNVNg/XiRdbbzq+wrQuFmB/Dfro74g3bc7VSPj5U9PF1jfEyDgxyJYC2j
0e95ll5saaxspz9/f/icyl1SlWH/b9AzOD0IB9wQ3QUgGl8JZ8VwQOY5ygX/dDDgcwJ3riGihTWY
nlG6gTKMPHp08tFf2t2eCT4fgXyO3zZHVIeHbjRR5xpfceo9ZYxtAGA/FXh2RsJWVDOLD2421dWQ
9yexkvb/j0GkP4XleMnVri+30XBvRBcbcYfpfWy8gBcnCvQo1vwOny9o3JttFoZI2bnNI/uMzhzC
C81+V5X6J+LlVhbMhZ05nyOoAURBD04r+5x3VRDxDmTC6K7OdKCHe5gqRI0CfvdYyZUz0NIzm80a
hRmZwzRp+2zUb3iXpzo+xy2A+Cy6dgBXXubFi5pt+wdhAm5h4q7xxvvAgG831+HN6XhOkuRCCEUg
otVvOVpHQ4WoodvjcaFzi37a30tF6k0UNb0CD6vZDQD7YIQQ4xW3sHIvRvdRWl3YgPE9xu8rH3hd
g/53bcLB6O8PBO4kGiu8BmenBCoQYTAuJo1rsW2Ax+9DOcMzLZPzUPUJal0HeOu5+2+kP/4/7OkR
xSWjkc55UNku01YXaDdae4ALs/EcOR1HOq9NKfm57NgzZHHPqDaFtqc2HTDFt+/d9eX97NZdX7g/
lnXPk3aK4y8/q87+r3Nx6GZWtTIxLQ6E2YyR5V5pm9Tj6M/gF6eQj3YSDeFpl8D9WDjY8ssYZCWr
GQ42Mo59brkrlbmlOzefLzwzj2I4pM4q9QKIZs4uNba8tJ61WnmDF9aPuXnbaCdkFhqMnwcShVMF
/Eke7T1vOqFYTYLE1N9MgrScNXXkwoQx92r3ReaBkjHaZ7PofwzIxESQ4VuWDIjTSMNRrKxUC/BW
PvdrT0lslmPX8XPaqG1CsUGD/NyL0B7aTsl7SkC/eqz68qnjlx5kTiWORf1WRR36eTzxPQedCuxK
V/acC5P+3NptOa5l916CW4xGYOVPle/m/zbs505uW0IJoRP8auysejB1cuJnq8E/C0NjbuJGZF6V
o2fAz6hbM4AMrdqvTThP/N4UmBPhlCvaKg+5QsxIVBcHajvFEzWcExEUaALReKD+Vp3WYZMNzaYv
8zEoPE0DaTopKC2Q191++ZcWiLkPkyfDFLUFnc51CpdBBKXEgC5oT8ZvaEx+QcVgZzMBjGF3txps
vzCQ525MwyqoweyInEeRP2ZFfG5t+SxwSmvy8ZDl7cqCvvAM7NnUUya5HuCdGc4VTvATDYbHKS7v
RtN4aOopMPiEAuqaeGfxNs5mG03bsioRW3Gm8AeKhB4H1DNw/EQho3nW0rwgbw8tjhRFVWilijWu
zsKt/M1C+2Pupp0oWieeXKD5nI1I0l2BnFzZf++7dIOsboVWaUqID/lxUAp5mkBH033z1XG8Tcfa
X8QbLnVlPd0eS0tfZraQIDW+MSJEKJ7NKENFc7yLTWcrqfWRNPGDtcYQWFiu5hZ+JG3T0kZQwLnL
XBbGakjuSAfl3u1rWKiT8rl1v00TdHgld88ERdFUpOBtZbbajQicCeIJ8XtQBewymm5xfp3CfGAo
LtD+ENc1kkigxLGQJGk4kY8UFnrsifk1y8sQDsEnKx+yu9EBfq3kILrKCugs1iMq3ii6MxZBSNCt
hh9j7SYPpezLg57Iz6JqHlK4Ix4NZvSvAsBENBeb4ckTCdzlmfOENBwd2miorcwHvxXdn+wG/sfw
mw42uotIOW2w84Xvc+iyDe0vOHpDSQAOY7zxootpPbvZg2V9N4B/MYYI+IRjgZY/rF3V5AVXixct
yRGcxBQHEJyptLWXaRn26JjDsR4im7VGZ3/lkV33sp995dlO2jHQXGc9vrInv/PsxWxy38yNfWF+
Rc76iEPdEGfIfnoCtcYUWzXc9/3BsManjLwO3ptTgZ3j3GfySyRjwIUYdH5bDybOqXjr0jYYvGiD
CxndIdAlWSnd/G50fPadZ/vyNhqqeARW8BzrJMDNTfWdi71p5D655T7v3/DNncj0mynZlq3wCXoj
rlH7ZhUHzLW3SNBS5XCnMmh3gMrAX73R2CT5sPL9luazOUNCUFBzKmo5Z93E+P1C7A2Dbxq08kFd
ONTytwREPyXpj1Wh89KLPXuMLviCdla41hntAKiHMqQANtpe2Ugs7Abn9AilaN5UY3tVbukQqIGX
tMjP8WhCyHO4PQyXlpvrv/8xFROuiqIwIfXC4o3gzSZ6ZRxirHwaQhv1jVjIXy0edGmgPHn7ExdK
sHyOgaiqCiY2t5zOXTrKF905h7SyxUHp6b+kL4EdGxQ0HB0fQTYS8bZl0NSgT+0XGhqt299h4b7O
wfQUqdKjA6v1eVRM7CQSKYvUTnZmA0ZHB5nZ2qUuDI65B76QQ28ak4nw5eS5crIAMhIfMSpBnIsd
qjQ82el4m2XmTlxPs6hBQKAzeo+3L3KhgwISy9/P1o3NKYPIwzvnZQOhHZpIZmDG33CevZY7qnRf
tT+x3Eo2BiN/atxLEsVhMQKZCN/3sMVkE3AFDMiARufaHVm483N4N5+a3IxJI86uJO8w2UaHoYO7
yOG7a9UUtYVf2GuqoJQ126KTH9qyPzJCHsbf6s6SZZeEAQDbSG8NKbh0dODXr/rHK1AXDmQ/SAU9
T/kX3I4uv7uuGZ2dbK4M/76INzim9BzR6hEkXF3+ZRJki6wIbJDlncbMi3tlek+3H9rS0XPuz5ew
poyjMLyzkQ4n5RRhJx4TEIwZe4vNGrKSiymnkKeO72Bmvf2hv1mRn8zrc2u+YZbSEhlDpnX30U4y
NLMMSgQVZr326+jNoR0qPG8QHAdXaFps/8hbyB6B2cOEX/H3K7AfY3lEqGr3gVndjN+vaxBuCipQ
yLbBJeAEhqE+de7uimO+rhPZ5FvjAPjr/fqFLMxmc99/kkKG6BREnDvaQdP5gET3Hq8bUdkDhLeb
Fqv3ahL5b3nEZzeN/j1uOg4ZXMZrcR4YwIblUzW+iw7qd7zKRmdAUm0E143H1CWbARkKaeIEuEl4
7VPoPqrxQqIPPM1OQuNJu2PtXto2Chv7GqmIorVOf6w83Otm/rPvOVuhQJBkVQR1xBl7Hd0NvmR3
XBMI3n5eMbFFXfimc6f7/r70hs2oAREFb6lGbEaBRmq1uSKksee4vhbIrsfTvgZCYA6RjnOw0eLA
Ix7HJ4IlPkHiOgYAg16+bJ0zXovbV7A0i852HRkstrwVNQ56g99PmfpZJYKs3J2Fo/ocKeBEXoSh
6lVA7eVvKVWPlYDRa5UUufDV5yQBC8GPKUVf59Qq9PVqyQ9lTNfq2gsPdk47j5prgb7k+UkKswli
o/JpfKFXYS4jqMVa6j6ynQ0bDlEeHZCR4Gy48YMna3E8n7d2gKn+e/zLEWI1VlTpCQnaLxMazcxq
of4zDlB3mxvljg4kGitDYGlanCMFEgmfspGa5IhlGmy8jSnLk5Pe5ciwssWWm9Ye4DU4D7L9anrN
0m5yjhFIPBmPkkDDbzFji+21aRw6VpYbCsE/6Y5l3Xxvyt7btBpuottDfeEwOkcL1HFtawSfmkev
MCHNLM86N3dZnJ/yLAvMlqxM+Et7sDnTPBunrssxrZ/iRDk7ljtBYab7AXv0ctK7NrdBu9RfI/0R
W00MdJ8yTmXsrHmLF5/mbEqyK8suLBOADegC/cmO/CHlO9W3fgl4gpU05/JaOt7LwljPD1warrNZ
ZFTKlg72kice8zjok4ic6l7pU1kDalwgqP5hYC2snv2kV+Q71xfhk4l3DiVw4iRte9zoExqrY/9N
y3qvk+bVFuW326Nl4ZLmJII0i0SSy6o7eUT9KovqxGAqGRx1j3b0yS5bpAOuzDVLn3Qdr3/skSbp
aMvMVXwak1dWhilKIxNlb7CrXNyxfR3Vmjvqt7/8s5s2m1VUbvdwpxnk6Lnuk+GdPNUcYo3oOrDc
nT5GqYJtEI99cVyxyZLvRap3YwT3Tt089Hnxq4b7LeAyaUPWkCr0xKPC8bKYILdmyH+XTwCiYvOW
BIbKI8xYtgHB5gDlfUK3VlM/5NkaJmJhZZlDs4VpDUk2Xl/l1IEXvOivkKW31Z30wsoyhxxYOBEV
wvHIMWrHZ48ZL04brzzspXF7XW/+eNhWQ7J8cgQ5Yt/gd6Q5QkR1TUHUXrYyzS3IZvmcbR17NdQ2
AjdnSkXAbazrKDuyJ6Wts/W9ISAChxDJbyayY1T68bsGlb4pLN9zwRQ3s9BGB9CGTI/yH9mmcyCw
eHEkC1y+F2ka8rXd+MJ0PIcgGG1R0QR+rJPh2N81r3bCzL9YOpIBJ5UOe7JWwFp6v2aTU5L0Wdu4
EAFH4x1zJFTf8MSAkCfFsFEV3a8Om4VnO0ciZJ3Ia8z+5amz221devt6eCRjfGpd+m+z3pyHoLGA
uAhj6k5ub26QP33sUFgoIYZl5b+pxGD7+XuA9hwVhMwDnJdz43H0nG/IHoTYY6VBtrTuz/XQMR2G
JhtrsGzrKoSDO1D0GVDoJMim6r2Y2AYr9EOEq1vFSi6Mszn9QAP/x+3eJUfCId+YBOxdYgNDw54Q
fjdWIFDfXjAWlIR8rpZWPdyGvGLk2HBYG96zCmyhHnDsbafeXGSBInfepzXu5T4332zMWdO/RSTx
uXYapV8vdWEaPyI0ZCui9AuLzQuh9Xu8hmxeuomz81hesQ7bCVwbASHfqL8ip/WdKuPNSbzDqp5p
YVafC6EHGdcer7Eh07r4qKzih6uiH1e+9u0HtDAP/GZW/DH1ApZFu8QEBBcnLi62bTT6fXum1o8q
UdtujW+2NMLnYIJKiFyXAg8Dsu77ODNAwJRBa2+yejv2W9lv+/LNxEnw9kUtFaLm2lHMbG2WUQxv
eAwcM4xLMK/HMCoPSJwEVcOSAZRSo6t2tdUEQ5HfoZ/ve/Frwb9WgxMw+d3iZCOGJHBc55SvYakW
qgVzsalW1BaGTM1jJZ8c577p2h2xkrDN+zseDx9wBp5prNcIJwvDc648VU2HRAcJlZOVZocrMjaD
EfY9y4Z7d3i6faMXn+t11P4xfGLHoIlwaXRKzCioY2D8yzwUdXY/EIeFxHIP4BT9Kj2IOq1qWKkz
Liwpc95Blldm3I+TezT76rWY+FttTmHaE+iiyQpTYekjZjsSFzaparKEfTScnG0dZkXo0hh22E/A
/iF2/N9AA/z3cemP+9fIHjF3DrYlafbaN9XBA+3QkuMbXorbT2jpQmYHH4EIJV3WGAR2+tMbgRTs
Uvgi5QaG09sfsDTKZhsJB43MNivq/EQxEz5KkX4VOXTpCKt4gDP2o1/TdS5sP+cMA0EG0CYnR51S
r/kujOplMtmKBGZhip2b04oOMaEG/MEnjOYHxyBo5GTirbRXDk1Lv/565/54xqlWOUP/WZ0QgJ0D
vjseiusJFOmcK49g6dZcn/0fHyCb1ABGoTGO1qjeqMxPLGn3t5/uwvJAZu93jlRBOA9741iM7kcM
nzzqjvWPNkHEbATjfDaQPUHx/vaHLQwlcr2+P64D+RcslrmmR5wzDlI7SAkfYTtz91CJePe0aVY+
Z+GdmPspagP5X5HbRSDe1neS9GgMl4+QDd/rulircC89k9neoBUDZw4r5Cmj0RC2RQbZjJxWZqel
DsJcSu16TZvTBgjFBqb2pu6TNw6zdhODYe9+H/uDKashSBFQFnUoJAEVZtm8CGtrzB9grbGCQho4
HYoEfHiYmQugqm8/wQUXD1KK/n6EkO7SYoIs6qQ7+7kvx6/MEc+x6rbsmiI6sMc+SoG/jqNNS/vn
lPS7SDXB6mHj81eNzUXZecxNMKCN+FQO1bNy3buJy5B1azEgnw9QNhdko9iOrrxZJSdh8A/W5uOu
gdMwGBLgMNxoQ8T77du4dBmzGYPULmhVcCwcU9XDX5c3ZhfySjtw6cLMuvKsPn8LwKf4+1ElhkiT
dMgAdCqBUCHwl492VvsQ4ATpWrN36UJm04eLNjVzERV3mvrxI9HpRY3NgUTfb9+mz7dTzJvNF7FB
4WRNre4kBxl2SXmiUbFlThlc0xJbYW88eB/Wq7NLT9/6+4ZFaWVmTNbVKaLVz1YnLsyzeAnDsWev
XkFeR0Mb38BnjjdMusW+QapykOTIJOtHnQaNLNJt5jTnwhlIAPogzqejAsn79r1Y+nKz+cYS2iiB
UiVH7cR+kbQXAuEr1YMP4+ZD2fcra9nSoJltJ+iInl0Fp/0xSrNNQ14i72uGBCdlJSsLzkKllnmz
GWRijt23MRaBmMovSeQ8p8hZRjQAoA0steDoGLeCZj+oHv9zYH13Ije8fQcXLm2uxfbQsJpGA0Ra
YcuwnmDK59GjkUHsTdZkmp+vpmyuvh4BkuGsx2bMbSe/1xdsykeNjEUCLc33fi2311oYC3OlNZBI
ehj6JDslqk1DuwOlu06qNytn41YmYCswMZY+keq7LHMANBKGFgciN/eSAgQAGsu5otm9aookBObh
mkA12t96o4f/2Bm/tUhaCwzLLrcUqSYi1F0FgpNyqyDuIvvbUDXokJhVlKHzmDUBMCxo+CFq5aW/
YmUMixYvNenrkBKOcmlOT9aIUNqp5munv4VpYR5mldLByYqkSE5XB9vGVO4evCK028YdFmQ7YCk6
67FrwMZr9N7K4FmY6Ob6cytqjcbDVHdE2xAuq+s7aDiVH6VPtwfn74by/1apmTubSfXExgZS7fyk
gLCtA8qTi7TkdwAAfgAk2Tp7jXAn8DMMxwWvvXPQCqvK1w6s2A1XyD2RkXNJhxGyNCAX3iuBfocJ
CIRpZvfE5a9VnMUA4cnyUo11QNI4eSoy/mS4eDRJJ194A+Y0TVxT++AD8C99ZFysxCQnaMfTMAZ1
I5IdCWNt2Ttpwl7gqfwZ+DB9JyP7gRjXcPYKWY2VVY0h/NEYGGaXVJvMYuarJVt4l5CgDMMFry4V
9fQmVfVwcBLUPaKoO4Ji8OP2jVx4BedaoLoaI4pQevdIEsR0mlN1LwzrA6iDLkhUto36kfhmRB5u
f9rCUJzLfjLXGxxAoSFXtLp9kaNHn6Voh6Yl3NycIr8SyDfq2uXeVF22chpYGoqzVRF5W9wTkadO
tnbu4I8L7Mb5uVqgXmjksbmav+osw1EQ7h9By8nbcxR/S603EMUsfhDReXKJP2onZOyy6mhauIlz
QX/rlv1gdShRQSaADmzXPCPqI4jEG8olkfrBYmd3+2ktlI3YXNOPfRypTOlkJ4WoyGsGclF98cS0
cxKgb0rnm5kAS9kfY9Ehlpj6ygbwobBegDAKxlJEYLuqbxJK2BZBKFx4WwvqqxiUwttfb+HBzkX+
mR6EcjuEDaFeaop3s/aH+uvtX/273PfJ9DJX+fc1qeMSuRwnLaovAj6XAPHG9r6J63eCrCYQHo7T
QFu/wSYICg7owvMGmgvh3ktKf2kszDkz7rXGUj0YcUgQUOwLaYR6tFc03AuZxGzuFTBEYctMoklU
eUe7/DmKemPY9xC4YFjkV+JP/yXPzp0L3T9cn/KEJp1fmMcY5rqUwyAg8NfhldaIsR7GY2kmrzDf
HmkbHW7fw+v79dktnO2no4j2FqkUPXqt+Ko776sbD2+3f/XCGzCPgwNngwhzaDOcqjS20CQ5WJW7
aeKk31ETjSnYqt+0kz/l3pptfeliZpOIQQzEbQibH1kv3ksjfzZR4bl9MQv7rLlyfASPznTs0T32
wry3hu5BM+fDq+PKL2PznxqKbC7LnZrCnQYUdY6Yb5FJOWVxyPPq68iFuU8rupaSsnQps91wZiGb
3cCwPEHwnvgGEdrPqXD9uJ0eVmONlj5ktiFOo5GVGt6FY8WGDqFOHJtgZd/ryZmCKvm3zHk2j24b
c8iq28h0j80EiF+K7uCepN6aJ36hLsDm9hkrA00GCzwibJKdV3QQyAOg0pd1wMiBNE7tV0XvXz17
sfDAlwA9GX9edQcuLfqzzZPbmEnpIuHgSFl1aE13J3Kr3yQiHcIczIVym68deBfe1P8x0xSmEQ8R
sY8aykOfpcB5myUdvzil/gUyJY7ymgfgaSBGOlYft1+o3w3+T2aeecSZNU2lRaLEOV6Ztfx1AlN2
y0zHee4Tj/joYtxnBuKCkyZPwaOUhyaLDiNNgaQsRfzAMgSWBLU5PrtJj5hHae4rXZl7PSBEW1fg
qxQ0rh/tUvchmSrmg1EhRp9xxKqLJEGWqK77J4cKAmOD64BbKYC3TL14B2aNF7RGrg5ehDTHeFDd
KwzL4e3LXjjlzMXGUC61XQ4z3bH3XC9sVWTtOyCDggFs7uPQFB8Ztvwru8YFRzcU6X+f/dt2NKVq
TQaiGEIxlU5fHdIMCLDv7DvkVEufqvHRtOwnhnl4UwO/vO0LdzzWkeX4jIqn0SmFX2Zk7Y1amBXm
ui1ZQiaVOvF4dM3yfpo8dO4NdvK6i1pr3S7c37liq/XgQtWTHI8eNgAG5NA+M69vjSPesyuXYjS+
336QC/uauZXGNNBeue5aj62ZVQdskDeTWw6BtFfVH0ufMJunG8rVoIaWH82pH7ZujW6zkznGxkmi
eqUku/QRs1kaxnCTdWXMj9xKizvEsluXuLiimrKqerx9nxbAImwu7ifmFDe6z+zjJPPJ3FrlSM0w
Zy6ozEWVoUCSIOIsh23OHy2eP0scdFnYDJwC82zm7RTQuqpsPwXVFN5oNGBpxdnBxuHnTfFBfolj
WAEQwYXU1dJzG4Rz5089aZ9JntnnZIpgjoNd03cUwgKqtiZA3fX0QWlQ7W1A2/e6AY1IJ3X/JQHb
5QBwF7ZgRGb2yRnSl0kzucmjPN6lnRwrJLxanbkD+2rclZaRvSRWbgCCw429iqTtu07J9vCdYUlN
VP0mqTZXCp8LTUvwJ/9+mXMCO0AG7/1RWan3VAz6tYz6MsjQ6gVpaZABYpU6eDMG6AMJrGWJbzNa
rH36wkiZ6+2tqkNutB3bR5sqF/FpXRRWRofbSpMPOsFxgvlbbfiExSLKvYBnVOwTr6720LZ6eMAe
OguXWo16reJ2LRF+snzMtfh2Lcsewa3mUSTlhiiwnlmiNzmoSGGZqwmI6xptcPhEzF76Ru4Zm9yq
ym9CrYzrBW0W+13z+KPvE421LjOvQLPVAO/pIMv4acgh740q0HCbyWZ+bojnLCVvqpb2Je1UH4qs
e6gIvSAyEFxiFHNqNR0AerF/YMZ9ky1+KKbRf2xMOTLJu0uZuHt0BuxA9NWxatmpB43/CD/2yvFk
abacTTFR7Q197bb90e4RwWnKHfDFd4wAGFtpvtVSrT2t6y/87Gldn+IfNysDThKYVjEdbdjaqdHh
ZJq2j3Wfo8VfvIpXYiHkvkizdsdAPeY8396efRYukM8uEGRZhDw0KU5MxasshyzoYxc4MHiJ/NSj
7abvarnyUZb9u6Py2VXOptMJJoFEUQUBB5I1obOL0DZVVZATywCD3Ytg5nma+s6ufyqcWsHA05Me
JhDRdW+Q1Fcu5QI++BiTY+HDpZdp+0EiBbhLgqo28c4FDThHOEhPGOdmHKDrkbBXGKvHlMF/BBX2
L9mWnhywKUWx9k7bMZc/YGWNURweZFdaOAaD7JrdUdUnG3Cb6U6OjBubmuTkDseaVu1TZKK6m8jy
zPdGlNUOpXPoO0YoyGU24tSGChtBOTLiYY/49yMkFJhlvAZJkvvScPk50Vb7aCoioKSYFBoJrYij
rfLMXyAHTj9FB5lngvhFAHe95k04g7jLZWJ/Tb2hvS+jjGwjx562/SRS/WusR4QvJ4OdiHvk0Tbv
qesSYxflPIEhpq0rZfo1VrD06DClDT+2sLHwFFKl6pRoP50ML5Bj3Llh1fJ04zRWeVamin6qvCzg
0Emei3hiZw/XgM0tzLcBIiFEaBuxDmLdpgieAHnXp1XpbAs8zgeiiN3deSDuI6qCZ/w+4VLcG8JR
+6RNTcNvlUmhTUtEjfCPgRbPiIe0c9RUEUGuK3QRHWnT0ErpC0iV5Idg9Jc9IgWj0KrCPtOVOUBi
CVGBMaEkAbguD9MCx4qKNe0WGLA63rjKEGqPLHX4Y7q6eAXZl2JOTqJBnaoIw3rfRxMl9x4Uu2IX
dX3Z73UlBuulzIvS2Rh5hp9vRz4MAWx8qKF2jp0Ck22bBzyAHN8y03C0H4peujAU9iayR3wFHIZ+
FdLt6cmpY8gyNiaIfroJjAzskrPp4kdRUs+7YKokeVCpJGgl2RndCpkj0rBre9YaIRq/OXbzUNRH
99nQVluF8X5OxqrftlZRA6oAliXyARUKqzUFnTxLUkQhOLGbkC2vS4dsM3SDbSSyDoiWDot0wqnZ
R6k3LwBDN1r3wktRRq9ZWdrkPnfNqbF9gTWSBFmUxeDDdW2ZGDtUGoHfD1TWI77LZlmbbOlYg9xI
Dfi8vgElr6YHQ2QQXCkkixbvyHeJe6Qg5fCElz5F4byDua3rsjOlJLHOw1gU6oeapKnOpqrxX1Pc
E/4IVgF8mSMeBt9Gimf21qpB19v3majcAAhJCL/8giQ5D7p69NyLANNdgkQvLcDJJ25l926OHwin
NDeAAkNHuhGPCE9xrC3cBna/jcqCqf8QtljDShyxrpP3hYWBuHPbrrOPeV5osLgQG4HGeiHhWbg0
oBN1D7Hbyo2uDNFjmy/LzvFrr+/tt8SyrOJrOfK4eEQDi6uNAkm7vWetWVj7CUGcwy9NI6N7hLVd
lWf04w15AJQeQ9aMNHKiGzsqmv8sr9LWxSU6br4i1GKAKMLiyniRKSuaHghQB7FzQ6EtaJKdvhCv
+KmsfSiQIAAid28ZbnanHFK3O92MdrthaQ1uReKwoYVCDuP65LSp4WxKao/Fm41qE8f5LYkwjtuU
eLsibr3yMlmyAbtF67R8J5NL08vIilqaSLUuSYuwBrux7IOjmyb7WQng/LMAeRn0yt3n+T4Z4L89
FdB6m3s78rCZhf1iSKbD4KUdaqgxVisVNmRg19m1BQjkLZvsvNkWbVlYZ4rZaOSbXOVCH2HVTMRb
h0pD/JLamWdTP8t6wXASS6ZS3CG9w04PA65JP1YwLuUb4SFN66AzwZOvmRhr5xgB37JVVYQaYtLj
/4fZNOViY0N6Wz4KmtcEB2AzpjgtmN3YQ+ad/R9HZ7ZcKa5E0S8iglGIVzijZ7vcrnK9EC6Xi1EI
gRi//i7ftx6iu+xzQMrcuXOv2W0vblJXa3faEzl2d1vLF/PgiLCyloyeSYkzFxGLK15SsUgAK2Hp
vmICdsTF173vphUM6SIdBzEMh35sWu/vPszOdFZeYtc6HYZ43lJRRs6hYPffUQxjtJk+tM/Y+Klr
gWixhw9vuHAo6l1T3IyeQEAb26R293T3NBdUEqkq/1OQue68xMaD39cZUa7nkJVAeecxrpGftfY9
7z/b+E53qolUyH8F3kA6o4pDY2ljeUj/zdQX8bVkcG9cBlq+F/4JXd/C69xDh22Wbl67NGK6bb7i
eZ6xlwUzkS6sb1ZQR3TFRsJ9Y12x3i0moBtIGSXJ5mOyU55Ao2jH8p0VGG9mLyJexvw/uVU5rIp8
8cXJj7e1uKsCrRw46psXlQflh8Fta53FOTfDZKLbBc26+sCq5zNs8JbZq8dDXvnJ0pHCh1T8SWYL
HTd/kGpYNOblGDewSJhEFng1/uDGRzbHouau8tlcJuW4KMT8d8fi1HzUXVTbD0u4apxGBEhu/0mN
b+U10PPSfE1thZkG17QjpugkqgCR52ht7xExUnLKPvu1447lhVSRUi4ZZh1rLlNp1qC49AkhLl8K
Bz7XQxUFYX7cdk27ncpW9NGail1VkTjEZeVGVCN+78x3vjRVnnZJHsbctnk+IrCLwQ4Ri2/Jxub8
oQy6SIfneII8+D5W7rJG52U3FTS5LUSY/g1sxJBDIabZTEe15W44pXLrilmw2eA5LEJZr4Ky0ko9
NiyIC1F4h4qazelusEtNwbM/g2xdsmBNhPmoqTH7Pg0aMEC4wWxA9k5Yea3a01ayh3oTrTNGt4Oc
bRcToo9NkJXczmn6JnVUANoGJMzWXGKn8+Z/kduL+Axvx+nPJe0zGZS7GHCKx6qmYForQg8rcuzj
vGjTTc2iO4p63rdzK5bGf3fyshuP6yTDfwijnfcVqzloCKf1Gj7A0M9ay0qu76yRm4rGq8MzkUaF
vE0K310voxNJeDTR7gH56csOh96yqOaU05i5/3VBU+xHkTj5N4jHJ1L9bhud2fuUyncvYeiF9VlG
3N/HoqvGCIDHvDfFPYHFnn+v120d2yyHl8Ek3iz5E0ziTv7w1Dybj3ENtqvznSRdLJPI2n76Xl+o
CguipVfDb5yVuIX5laGvXYcmWUySlh3B10cZyDqxKfO2pLsuVJacGlVdTWmysmAhIy/pTEpVtYTd
eWus7794u1gLMAGxa9YbJXRVPzveGHm3YeT7lGu8ut6mszjokvJP4QRmuMgqvgF4oK8AGlzFCZvo
96VPnIkdNhhihzrefHmNvJFJZpeMHfvhDkJO9afZcvZI9rl0yhsqa7jlduDmgpTUKP8l73e3uc5W
8gAK6Awo5siiVp2J1jP8JBJSxnTh+1ub5x2Izk04qurv2lVchnW+XwodLf/ieCwhCSxzN/dPgci7
6S7uy61+DPDhwJVa1yH5sQVbv11AO6qKxaK2jILbuA227UTOw6i/EsBX0YlJlyvfwymelh8Rspf8
kRdqyD9rflbqnSaGrPE7t7EDWmdVeyked5XUWiNMtNblN3NFl5YEgN9WwRiyYS6GcV6/XRYuYU3a
Zb3mKrETn+pVG6mw4LLG4TdzPHJWrE39mIupcKgoiYI0wumzKlGYKI6zZPr+GmFOnD02ytXg/Ji0
qfrl6CUUQP0FzBFqeiy5qm2cy6TMhqRzAoqzPYr/5t0iA0gEc0/WrpiXqLp+U4106i/zCpUirH/E
tWLjkd+w20Ht1TqsJJFWk6vuQzl0fQkCQCoD07BptZdOguQR7mdy30e+OKeo93t40eWks7rftpR/
7uBOa6OSfpQLguOPyW3O/LMYYUUFG0Fsf6N8c54FKKTToNx4vO0o0+3OieYP+zdWxCleeWo9sJh1
L5YrC+96IANBbe4D9EwJDz1PoqS4E0JixsJyouV05H/cXkgqlyv0mT5Z1nuTeL1hPy/f4kOLXdV9
plCo3CPYoo11EIe8nfgFSAvFbzeIST4PSV8uZygp+V0o7YjLOCrOlFxF07Pc3CTk51aUJY87ZaA6
9j7PlT4OUMdHA39FR72hov4WtEpvdu6rqTYzq4G1jf8s8IjeFuHLL5pTDrNTsikt4Onk63To8UX+
3QQ6B1Ty4mRH19/yjGUcEiEyDp9g3o71wh6kOYcT+oC5ghjTcHFLAwnqEE6BWl7LHjCWPRgVWFOw
xLvLoDqF0+BPT1EyItGRIua8VwZ4ErIqnYHMgq2rGvlGZyzt7USuRKczfGwbvpHaIagZjwJqYxgd
AJ3ZLl1tYu/LNXA/Row/ZQ/53ql9WBcziJc4VTUrPr+MR/jSwQnWbmrSZl9yVJd1qcmCsjmV7JTW
odv6R3A2ef9bVr1cjg1vRPQi+SVIBTTxErXf5np7qOGzgM4YJXKjcsS8AyKypefT7vbt/KGDyPPO
m/RzPMHx6gzOG4esEgO9q9Nsx730akgIyeCvYZSyp1pMZ9GUUXm/rUMQXJYpkRMZjl3RlaktFEOM
cWfaGf0Yo7oZ7lQXEsZ49anv38fcDdJ4aDTXIxoBA6y2yeiAeu8olyn6Jh0G/mFo3PUds6ZzJrkq
fOymzXEOzsrfozYGX0bFfn+ytanveVbEbQg6yDt4dnMyO/fBVQXb/AoSQP+YYjZB0hDDM+2a34Q2
9RjQbKkbeLFOXkUYrjeG/J+voB6D5aDbpSFYgUTItUjEs5xpsShJiPb0aAvPFSdtTm4GeRHj0jyN
wcAJv+Z7cFNpNdzydo1eRvQOEVsm2a+NdEGZ2d1SfYMRjlxLgbIOpAxtUmWsrgznup9J64j28TIG
UX6OAZ3d1BUHlPRmnfVKR/eeh2DjlX1NwYZxTAJ3uyUZxj3GI+YB09ZNJv1gYWl21Od5Dvv3cR45
tHTrH+o8Zocv59h1VBengVx+gkNqaMtCCidLy723o3ssa86MCTpF1lhSCaUOEzRvBA+SkN6CcrY8
cqzIc1DkR8aykFjRL/KTbdyBjknbK0HYnxY3GFVjQcOmYn6eSjcrgTBjzudf+N6YKXAItwR9+nQB
pMAZI7z/+pbjI6yc+b3VLLKZcBBPYujr/+qgzq+qGPKbWhoAewmZnYFjRKYIooauFewUooLNC3wc
lE1lYpzLUtnpsJmakk6Izv6etlqmfZ7ULHt58SsERNR6ERQnmfvq0vQUgWmtVnylkaPyW7pqajv2
b85mtuLWjxPdpxFHw7lgLkV8TBDY8rjmoVS33RStf+C7UwDT3IZPptEV7X+89l9NZNzLGDrbS8h6
9xkvBQE5otv50CAJHQrivFiCNv1nNy/ydhJi/FGsvc+T71dMFgSZ/CUPw8lExQrnuke2rwt13JOA
B33AgttWw7ZnW2KXk3IMyAwXs8xX0arqsU6C4pdeGpH6s6PUMYD69NZ2OS7PBm+buKlc3ZwqZcV0
8MK2+xEVRf/ch230kXt99W8uVudpWASFGevb/+3acYL7QMjycR66/Aq7K3HSldiKQwvLDx9pM+lz
xUTkw3IOmovYkbkO7Nfm5zrK1yUL+9Yts73Kt0ueeEV5JJmecI7YbWrv0GvNWqkc521AOoJMcmi4
vo75nm/e+6hW7uW0Av9964Xxbt/8yC7xbRLNTkXmmHLGI906OZfjnpQPwR4X94Enmm/pNG4RkdT2
6bqbeherIR/aidud744WkbZyRk/gnnSONpbDDwLjdZAOUzC2//KqbvqMfGL5UNT+Kg4F0+XvJPB9
fCo8Sky71xPYAb/9DoOWpnhgNNQ3Dzvlb3FsbFg8hn7SJYe9IJmRn576IpNc9R9CgMxhfUyfsE8O
/3K223c0z4UgUxmUcUrSXxJlPB0MklpXT3Xm+1X4GLAzv2YEK7o9YKeoBa41OAuIO7hEAwF4SSKz
aYx7dTBBHZhrG3P7HZUKDIHfPnlyjlTRc+mbUdw7g5V/4VZ2ZSaagYLWI6ry3e3DmKeYfXz36APj
+f5tJxr8Vm72NzXe+DPfk/xLmyGIUk86MCfFElIal1M3+zfTSpeZbXMyT7wso/ur0sv0wKHgfQzM
gb4G5lBPi5y2JHVdwJhHZ9nt/bIk4mYpi/JTtDb6Q8kW/+xcRVAfl8js3G5Lqf+VOfVb6vfhVh8K
6qSHeR9LkpTWILn1itHnMLej/9JYqjfINd9FKWE9xa1PBVJmpu788ZSv496dSKOa9VV4WuFU+pZA
Yv4whhy+BaSrW4Wo0ZqyzQK/1fFPKKlheyiiCeutz7Lo/70V5OfYyG0KlRJQ1OxP4xpzssmQ8+9p
36fc+bVS1d1EA8GpDSg2cdjdFcWV5ZImYcSz2B9+X4N/ccNVRixN5kXyvDN+vKB40JtxKLo5wpBs
9Z2xrmuyuNucS5wbzotSG+H/LIs+edz9Vb9qr6ID32ObD1kYl2gf1uTjTv5Gu47mRyvC/dPaerqs
rhzDo7Op7iUgdP63o1V81oO01e1kAsq/yITNeNmWqnoTe0VAtks/+0zEbvFV703bXKB+7lM2rEh7
J6FYAU43v1XvLa7cx2Scu4c+xkd3zCNdDkc0CzFnHT1IcVOgyk8X/ovkxsd0051hQov6EIqB4IYd
PhqbHtId+qMQOGEhoMQlPQe+C3uwQxg8J8vGF8r/uzQkd3X7o6vw5JLp7cz5aYXsBz8u1LK7XUBV
flTROGJ52lrmGcKE8uyGA+45mhOK8HBc8MXOFXGliLNFeSj9Db5hFayFvqn2lje1YdzsX/ncCnGM
SAC8VuTe3iyd9dyrz0f34UywLbKWwuQ+CQhGPOVuP27XuGl0eO2SEBfwpOfmKRYVhOap2aGzp9xs
wlwRD8rmOMQIZBfCKmZM05OSt3m54o71Tcw11Il59h6pvTZLlzDbMpPz6la0cPXMdM4E3/evD0sy
uRS2aH6GlVv2z4n1Suc53jx/yyjQ9Xp2xr6wpwaC5dM0d/VHY3ca6ajakDOh8DXMVrzQ+2QRgAok
kNFYsAzfmy5zhyGY7kNg5JaedgZpVpkqfuxrZ/4z2KkKLlGjYVZ5DsKKu8x9m/KFtR/RXAeHeJ9q
EkblxvC1E1QGA42ZPskE1MDAikOcNhXRRUA+QZQ4vRTnjWn7lRmIqj+DfnBf5qFQ9EJDDg/TnZR5
isvAvSJBPpXtEjx6hbvfeLTd0Jk2zZBu8HM4n1WnyuAM0ZEdww7C73uftFudkks6X5WwdZj5FWyS
3V9KWuZdRUfXjAMFvl7AbtYhXfqydgSlrlHhnp3Y63+afvSTA1XvoHFT66k/E0vdcCVDjNRp3/jy
qBEqAQdpr45f5rDs7wmdr206Ull+Zygp+1J2xLpwuiyYJ712/1sGU0JoWplgCOr9ebBH0Ikd5gbD
0Y/KK6kuoqobC+onh2INJAl7N6klqLk8rGLXM7ySJKkvjXAlSNWQSfupCUu1QKITVZIthRsdxLgI
Zh6b2DT0UhQbUo6+o0+DsEseIumsmRPK6nMNmmamx6jc+VS7gyZValipecC5nITfJXXqJEGA0tz3
hYvRXSt73bt+M4dOb6VM23Ym+VsZbGDHFvXpGk+BeES3jg51G4DFzUOeE0jPb9DL0avIlxEpATe5
eiscO8KkWZOWUg9W7ZCtOqwxEzJu/P5VICGlSzIVJl08IvyDrttdUMEBAWxRxCYsIbRsSUw0/eWo
mLPMyfBCoPX2G2RpFB1ixQAhWwCB7sepqjgJfEnS+FNZrECM970hwSvvmxenAfL8YGS7bjTrSwGc
hdHEdoxyZ0UdVVHXY3pFxc148eIuHfu8clJGaduLLsw2HdD0uQf8Cf0vtb3bs4RVtPFHkZRN928P
elL3aC9RC9we+m6Lram4zYeAIO2uC7s5rQHt7k9GFHlzHrQDISksLImBNLhP+VTk5VF0rNsdKqxg
7IDHSYM3MTfFCw4inPUb4S6vTNaGr96LN3mklqovEcnvZ+55bqbCqBuFLraeArrG78nCXD5WC89U
OhRbG92WZinHm62KBbS5Gp3hMhWJWo9tvbUf8OnyY6Hz6tcSivk9UN72d6OxuUGA56kj8+91bT0/
oFSV2Cua3ISPE63NlVcLJ8EGtZikjYFVNbqbNg5uQFg746unQyvOQum2x9meVFvGcGB56MJaqFsG
WF3ye1t3IDPzQPXNgTGoLwzj2+ewl35xWtzZe60LpmNFZchP5S65nYia/EvDE43ndYdMjchhty8r
Bp6CQq6ePipC0xgMC3hiKtfbXSQQ/ma2uF8leXnwvoGaklJNUtUYskvsbyU1hbF/E72O832RMyM8
doKEvyYU/hV08HBnF6KuSlfufYYsV0IrBNvqHwzux6vmi0Yg1R4taDxywVHNVez4ruGA7IBcylIE
65PnWK3+X3Du2klnh+GMrer539ygF3PUE9euiyp/21qzxjxeY6wPhTPMHDyLsfeRs1b/VJhQBJMC
GEdgpkOmLHFRLfe97QzJH1Y2P1anZMjJuuB/K1cbl/FIql/UrSGDYCO7G1CH3svmBPpvVzruce59
TVIgs7KaM4aDLqAyDAhmPwa+W9zs/dSdloA/3nNteRorjeaXNFwyiiEPKceyPCEL9yw3xXNF3CvK
2kvTJHRixV4xeh/c/L6vNCXv3Kz2Y64bc8iHKOJWcVpCDKW/n/KKiEBmVgVk9jkhMyfu5rd4nUBA
24EzhF3U+H5RcX8JNsIume3g26UDY97N0Czr2mhABMiL4H1sWZFlLb94xjkgDxZU52Hto+Xn5EAW
8hk5v5jYaR9V1FQZMqe+lHEOKMQEmDBdyXIxaph3nvLBhUWEgMBdWJyBUTe8QVVOWyKL2M+Uws4z
qB0i1LCxHCKW8sPzTHeL/g1QDvn4YVCSOURO3Zt5jLYu/ogG4A5FdT8FnZ8iiX4naNrxPlqHEM5t
CzeLzUxgBgrWgbtFBz9guSda4+iidL5eQo9hbNdt2x3NxoYxv3UgzzvVpRYtdPtWy5N11H7G3N/e
WXAXRyJkPzs2qjL+U9aE+iGv0kk33pJuuoKzlKzJU1NH7ttSaf/AYNJ9RNRtHyC5e5887MFhD0sN
tXrO88OqXaYcBZlOOigxw3Z7fsybuf4ICjTDQLnFZay88hAX+8gp7jgfeJFyBM3qA4aEOosll6dZ
rur7uQj/xhjxp/K4B8iDh1rE7XMZV/aEIs1YNF/XQwCV/RzbLXZAPsx/ptlBmqmn/Wp0+JeC+4vM
cvHCxu12IMbZfVhrZlYLOv2rW7jxmbGvf6igdF1lMjgP42I+RK/7Y2NKpisFOyXhyGiPFgSOHPd5
+IqyQHRmMzRE+eTlCZed4SLf6i8/tPqCDime28G+jnFbvbWuCNtsogY4m3LM0z1vGlbIrXzxSOWD
zYEeAVk9gRyM98onlQc0+mZjF7uV9xnjyuHznKPDjg8N/0q5kfZIRFEzZDhZiOJconmBMFyuJZc9
xviDgUR+MCvpRatTvfs12yMfEK+DtbnxYrcT4bGItZNN5V4q+Fx24iJshMM85slstVvcqWn0A+e0
CfBpqFLWFtCpaR6j+eeM6bW7ULaBMUZKrTXDqm0IYZyPc/gZNRCiH91yjc1Rw9gZ/lVbsBMtuC4N
q/DlWBr/fk92aT9kZVx9w8ddt5+Rj5OAMffQl4++aURwtw+qOYTFrPyfW+Dt5sZvPMW4MbBLaV4S
ls1hy9ezxy3ptsZb/kumoTRf0lmE2dKur7zhXU78C6oNkjKX1OLOKbMpZNnuHG5e8nuyLTV0GMvi
gfFn4x2Hucv/vx9XH/3Y2tdymchawF42OMd8NjUQ8MWPKS1Daxc6yc6yJ55GvfbLj800ITOvHHJE
+1AVuXmjoQSJkbYcNwq83L69uSt7Ts9JJZfyRGac52ZJa/p7RBUfO0OTN/2/2clt99rX0da9eKwR
D1lScfGvhyFeCIKveFnrOz32Bj+iR/4qfSdjrBCUXtJ1j521rByuAA2pupsNwTprF29g1ECwpe5u
kiQItzvspXnxyzp6k49UW271ti3R3qf7FPbLW9UZHiafjVTKtmBb/HcGr9J7ahBZin+ltN2/KWaP
7hhozLbVYY5cSTerURiuepi8IENp2p0nSh9bHEdZOq/JwlPCHmLYlCTU05LGDfR4E7GlVTgT23/S
2grd2EbzCuNclnJaf9iS4cyhGnE9OWmscbZ6x0hb8iNPws3d6Z+39EALj8zz9Dfjpi2LKR0FO8oZ
974Fc5B7zvSriZxu+UqQlKSfbs6wDh31GGGwa2a41tGUuZ4qhn/j2hc/g9phIs7OeCCdq+rLUapD
TfJgd9P6WI6+t0sTmxNmHylQ6MMybNdxcEalD/GoZPswrsOanOOylr25LrFXUBYVUuy/w3lSRUaM
nNKY0CYmTQelknj5r0TaCp7Xyd16c1jHeBJ5audooPwV3h49OBV1LkNrH4eGG/IJzSnLNMPSp45T
rHejF8SBuqUnpdtNO58cwr/RFkURAdKzqHbsP6VGsiCHKS70cGIVAA1scgvR3hvmYe0nA6xu/zly
YEX/as+6DCZF1S4VASPSiUJFrRDjlWO21fC7EzSpKukdd090Hb1TaR2LO3X3HNSGs+LLLNor5wkN
3KXrtL//couZbOtgtLJqXhgWbIt+kK4fK/cg98rsf4RXiPWjJZubCJ51E+2fFUVggg4SBEV56mW1
mj4b/Wg398XOAJulbcHO64o8oM57MSfBS78HlKb4nSyozbHDxuzu/AqplTUW93TBUvYPvb+Jj7x9
rZwP0m4DWFdksnsvojXTJ+7SmGSBfIroT7aAc4JPWrX9H17mOrx3rV+RbrcEC0gc1u14+xsTlNns
jZJ9QJv8K0q3+pipf1bLnKuM2OVrAuwFxbkPi719ycXIdb27anjiMBH1leGWin40spryx8VtZ3vv
9O683RA4Zk8eiVlgkzqMNzWPG7XJbOTfMqkb9qeD2vCKFpQVlIzGOm+KMxukpJ3b6VipzmsP2JKC
oydcmNF5iKDzERW76H/j+PL/mmDdIWRODFCRtRcJdYAhNT0Ho43gnIsBw5Wnk/ZF9lXiqHQVMIgI
enD94R6psf1VYrKZHsGJowcyGI3NfakrWZ22gPf32CcMgdNgWvcemEjpx9Hbou0SHBPPXUdss+v+
uGm97DqdWdPds7pGf31ycL1EJ0bMZFXXwRZtFCSruTW+mdYsByhSXgirZDfJLTengYlBOk6o/fXF
EKoS/nQX4a4fbifx5m8TDTni6Ly9rb43DxTHJAm+z16izxa+NVFPIr4mxICeUAT3JvObNrKp9F1e
JYQMosD6KkbBTnwRZQn3GCgVyNhM9vcytpeOB8B/zRuI73QuTgu8pm6fxlAa8ThS7VK0lHZamRbW
6qZpqni/Craur6PexWeUwOM6Ythwf4FVmn8UfLNjhhF+u0PlFrhBY3d4GfAIxH8F2vyfPOdtuQAJ
WbqDH4Uog7FLKXiNmb6HN5gS5uewCkmuUqqTeTpF7vywNE7d3NZNqak2AjV9hH0SrA/umvS/meWt
f1UeE3mV9HmJy3sKQ6Z6RXOgGejcbEnyWWbsPJYEDIRRfEFm5C8nKmFGTXxZYLV2B5RCK0mSK9R8
hjq31gdTLcgQ7veLrP2EacjWD7/Lxe6sOTFO566YexZGZeg33/ug+qtlUPhXL2xV/NjDyPzeHDzp
z3XbmPx2GBpnuHU3ZwbszYR8OGKc3PtD0o2KwmQJyg6SLTmHWVchopxYuaqdF4G/g0j/vRn+MJL7
9hl/y/Vs7K56QtEHIM7IDsDykDOJKeogW6rvLeJoCxKdSk8GDRdq5OaPCLhsULGHZZrxn2fLwjuW
WFkottxkgqHaRZvyzk4/OP4vV+favPFWxUvqqQ2BazFu0z4myNhDyhen4q8x6Zs/laeNxzO0T+Up
3pde3OIh46quRnZXRNKYONsdz79gUKrHdCoRFuyo++dZ+AZxc8CqUD0Vvg6LF4Qq8YIE2xQwJukp
3Kme4Y9a55klTFzinuB8YOF9Gjn7nal1XgrOrucwX4s4i+M5kkexlg2209g4YXW7sFDd/mzCvuO4
LEonuiw0YPGFHNbCPcWgjN0TDq9qOhTugkVFbZIdlqgweHzitna3H4Z/uw6EruiQcykOO7mNx2oe
SJsIisL4r8QghN16bn21B4eG5bmnwmo3OYa4kniuQI6zJrclG/Ls4icYV9Jo1rF+LLemzH+3kFGi
OwShOZeZ6HMZpohIuzkGRsTRvSwojR9VswxXpasgZAg9GM6lqU7GGyu35ZXtabg/TuSPJUvliqmD
ZsR5VttUXGPFSX+Zt2lcUmRTUTHg4By67bdx92+/kyuaH5pbCVN7x2oDRvIeofJXtE86PC5JH/Jj
zMs8kFNX8VuISiVXMeXdD7YT4lc3EclP3/AkZ9ZbXOfftvbQCWzU5V++DYbf0p1jfVqZYBFLnfdr
cWx3pOMMCFgvPn3OPtJQpoSwixe5iGg/zqoczRtUe/LKW9I+8r8dZUb8c++jGQSo3946lDovI6gN
PCjNwPfV5tHGjGGa4tR1wnpEOI63kad+ajtTPoWma93H2cOHetfm1oEhgKOFm7PbHnqHsgp3dt00
D8aWzFRwfrJhpMq2PUaxU36nKtsdjovrFcFrh2/uqj0riqdODWW20CWkPc0066eRSC5Dh79z7hzz
K2DHPUlb4k8ee48QgKeIUxFWYW31O51JgQHAhFRdGhGnu29UO7THTi8b0Pe6qcvMleHKIdb5SZ7i
efQ5o2S5v4vN0xm2ZfDD2OX9p3Yc3eJZzfVANkasy/o6lC2kFKb8/ZruW4C8tM1B9LIKW+G99jH4
nUuqf1Y143zb8b6gVf6gI0n00Qz+/MD2S3Rf9Lm5JtQLGC3I+whecLSs4YFmaxzf9tbHXhkvQrWv
VZ+73bEqVhw7uGfX+qfoys3i3ernqLrDrlcjBc/G5v8YHtT2nbZH+B60eXcLT1T7u5NxzqhfTqck
mOpE23kh6VTW3Egt9zKHsx8kAtsjs6z+PON9mjU6s9IMHJ2JpxaovLV9NlWOt1wAFvofXVcn/ASV
j9lwkD1+oqzaoc4eN463FnbiaoPHhdgtl7icZRZPqxJNezEDlK9fK5Td5Y0hlTVon3yCqknLKE72
InWRcRnqsm1kz9vceflFJ/vOOFw2tvrJDUK+abXgYD133zoIcRZ1IZFXCxItb+kDoF8rnMDep1mw
Cl7isO7+LXituUm81VuvXleWKAsRxqG7cjIiuA3EMlIP5w1d5ycvf/g/zs5ruW4kS9ev0lH36Ekk
/Impvtje0htRNwiKpOBtwj/9+ba6ZkbaI5LnVERFVKkobgMgM9f612/GZUiaobvE6Z4e1kwz2a0y
P87tB9PLa/wIKAR6e57bSFdZTT2IUeyX2dpwbTo9rweNuvAgknpcexlNLOqgNr4hJwAjcGXTJfjn
hx7G6yoIwVj0RJhLqzQHeY9+t9HNdY8kRX6p6zjqsQ6Aarv3K5lld5MWw5HCzMfu9wzY4I8nwqqT
17RpXWS7iiP3i1QlID9WbpX5aKfwEYBIDbNbjklKGTCD+EqVGjWONa1Ayv1mVyXN+KqiDGeoGXsA
69uBXQxBIPaDcAspJdXumO5DhhwB2vprxy21YmMmVmysZODwCXWzB+KCi9bH8xHS1pYLpvpvqJ1Y
YzngK6PokqP9vkhCx5zzVCrjEqe3kS8g4aCU7TxI7eRZd/lO86BoxfBAg94vVZOLPmCG4Uzawuyj
shoWYVtTNmutH9xnOBqh39drxwgW4NheNDfSonRgyWNx0dwC4rQZGGdRpqhvAmu8TPQ6exw1Pb0R
8AW22OlZa6Mvsn3dIWKYFfjg7PNayFUUTZ49x7eiu+EpG465I7QrHxy22/qxHxOaHGOmMstDzyOM
CGLoMoaIRDlfOMGw4L/TizHuykeFMA61RaLnDjwLgXukn9jjht2nm9YepJn7qCKLNIkq44Umzoiu
JxYzVhdpN4pmUbd0Mkf2BTQi1GaHAWf16DsNpRlzAlYhjo5VokG6MxvPessy067uHTl28pCG6cSY
v8Jx+A0FKMhyZ+XTK7jEYGxq2/X4Csqim1mYdlG8sAcIcekzJoNnmEsHpotntuijLdvo05e8KRzz
BFUYtb1kzOaONnnzAOdS9DjkULlmeoCPLHnj25hLVz2oofMSeIS5nkN0AptI5NKUGlosI82gBkrh
+tY0q4XniyfDYA4VUOm0rgtuxW5HBHyQQnuZY3Un8rkKhA/8y02FPzcfDeiNB6+tagvaIvAhadwm
AcLbwaQ84iq6h6wuCv+o10bqL/t8CB6MNg+fEeQAMJqh1TuLuh4tADPPNN32gfmXme8rTwtfgyS0
7yeaOh4sPbBizkcBNTifwNkIElWzdOomBzKy623cPrLeEsjJ9OpK3Us0E+UqUw42NIhSu7cgLL1V
aE+q3IyRZ8KQysPk2FZte1EVTZsRczS69U0+tYkG2yAKQm/mh2UdLjsvT140pqfqIg8DVy1N0xvX
tqP1+DwXKflS8YneTaGSBavRjyJY+0LL5/Zgu68QfMybyi+jQ1g4jJ7cUNJS8GGZ8k9TM67qVsL1
QJ4gyjsGZpR7WuAI4E9cpeNZkHaGv2mLMvMvDG0SJ5ldkxsweUWhaUcTT8D8qehVdJnnuTPO2tG2
7ixSjAyaI+HGB0yuBvvYK1DhtyBxENhMOYZw9Yk/w2SE4d3OBErMVjK2JuYA2jAdNTgMlDBkPm2U
svyrdILTdpvRKV2ZZtczvEXQtPAtNUwHGUeJs3KZL37l7Gv0ucyHcIxmEEynR9FY3inSpoby6o5G
B8baRidRKUL4ljr7SXlVzsLy6zc7EPipeR5wudb14WPYq/yOYQkTI8uXm5bx2ksVWdPtMFj2QeZq
+jZGcbrCFTQ+OMKxn20CNE+wL8yuqI5f8Icq83kqrXHXBdZw0GBEqXlbs20xVKu/ZDDJ6QnK1rnI
kOQd/MJ2ZjqnMpKwBGzSkU355EW2xhwjnR5gjw2XE2Ofbao5iLYyn2BsjPSsvTYU0YWedrQkk6+x
oeNTYRLNMkkHam/QripdooQOteYrhB7tsg8jRptQ4PYo+ipviZIof4WTIuZIFYBJVa/duWFf3xRj
OTxjR4gOBpXA1eAMuCZBe26MoboVXcVcRTh1u4b1G+zcrq63hSahtWoJ1QE2uWKpW90LDSEyCBXG
B+g4yG/koB8C4p2fYGyWmGcNHo3JkMGG8P2m2E6BJTayz8ej01rxs9VlxWMRwGbUuCMvYRcV3/PU
RkUwNNrdAF3jxgv9/pB0Q7s1mb4fDCMmo2o0tC0oC5VNzzKbJcQkHF078Q5Bd6JSKV9PoXDp6OtI
zKXuKeuFYynC5Dw9D5hCiHHJsIrDHCYsO2c0QHbwYoZCiKwtBtStXd5grTJ0cG9cDXcifDivpYRZ
ZvUaKaJN1H/JugysC1Qh9BZjV4cbFQ4N/QiW8/M6ptruDDNalE4mk3krYPvNBqkEtQ/QIoegx1y6
KesW8pVTBUelEc1i136RzkWiP6vE0bYErPg73x2cp0EzybnIXOsI+Nx8G2OtZVou4oded4C7214e
QLbJAu2mdo8CIV/4HvZDATZtu7LVooUWB8MD86j8ELtimDUUVCfZl7426Bqw/xxWKFOeHYiNm2by
ug1dhPHsVmWzV5NVXIPWAHsZCpolHs9zrXQIMPM7YW4aI9LWkBITOOHCWw2o307pS9PLpCPxiVHh
PtpNXn8LOqlfM5NEadozISq1tFsTr9XY84rHCNpn3S4oTqWaj7kzPfD8whaoCvfeZ7CQLGQngu8j
rvRLEFiaBYaFFzprjqlZ64tmFnsiP6oxsfS5ZZg6cnOrGpiJimw3wg+ng4kHeaQcEbuSSRNnzqAx
bGM/WuBCj08XAKf1EI41mVlVG0SzHNgJjXIP0CEnPG9kC/uCdna8bbS2dEmwG9NH1zaBv8A+lp6j
ICk51GVXkHFop+nQtO1YetmmMBi+uCTLfONEYvKfBXayQOzUvtjE8X6BGK9Am3FStlwzOZYBhoSe
Gu3iOsOUZBGGZfZF5T2SUm/EM2IWNqZ7MaYIUpEypVA5ZJNclIkBdwZGzzq14njXZj6Fk08UPcMX
nLSi0sQGsOvrtQbonS0zpkp3Q2dgCzoiL4IFr6WMdnoXd7/SeKQX+JpjeYfgs2k5HFsbHb609JyJ
kG3Iud7Dat3EYw07Mmwloz/ksouew3Nh08zB22iztRmP1rOEDXWhIPEvpJsz1+a22pwifZ0uQkDh
OWJhHCvKZngQsHvwLiPXukU1ZDZbSwyweCtFaxRqebTqGUMjKAbodXYI0Yzrorfr62Caxk2lZ/gW
GnXYQiep9O9JPGX4BngCInWmQfjyTIp/2DCV91YBaQWz8aS5mutG1Oyl2SbHILMaZ89UDeufVAFc
b+AGj9BKIHXEM4RtuT/rqbM3Rte6xyqs/SUoHHP8usSKl7yzbwiKmOBBwWmWQlXNvY/4TX9EQ+5d
D/rIhDyoojaNZ9RYiK9QAbQrJ2v0bVbDkUBr167GLkBsE1aZ3847DJd2VRrgS114RT7sdEThI/WS
nuMlPeg10Eo5XVm2pC/ArKlbOHY6PVKW+vMsxJ1xnbiD9jUobPVGUWFtRtssVpOViiW6heJOTq5+
Nxmd/lYWyAas1vU5lyZmLb2RBl/DupMhvAppHmgVmqVuxPA7aaQtcr+QTIF89DhDerSIO0bdPQBQ
o31tPFRQIHtOcl/1mbnNmkh7Tsj0yTcj0tM9qp5iz9g62vaiqo9WoOWw67yiOiRax7NBLtJFOPLd
PGtQB1YUWAAGliHiEdV7M2CH4btpR2pJF2LxmQQel2TARUh9LQYi0CZvsTTyCRAx5QUainxNj1Mi
BKnGVSM9Qjm1oCvDJS5axW1XVH4/i9OWFRUbxcUY5cW3PNLyK82ztY3lVNNdBe0G4R0owDRvvLaM
ERnEQES27a1km6TX09QbK72frCsLGt2bjTAE5fgkTizYJNk0+KUsWwD/K7zgokPij/3DiYtwQS9V
3DuO2X1JQ6oPhCzTa60rWLpNV7Twa6c83YFdjHMDE5edBvH6+qTuQm+g8VDMT2ENx0FlqBgaOb2E
wjBuHDiuW99ws6tYTu03ozZ6A9a8nRTs9mC8UCyBt4w+T0BfCdJVM8fQ2QhNp/VX5uB3F1CosF3D
JYq4bFPFoIhMpW0oKYFb3LsdYsUlJ814GTSEwS5Vmeu3tuCYSBAWfhtaE07H4DEBvBCIYOLnyNcB
+PUReq5XFdp3UlKzpVm36fQWaam+Uo3Zupdup0PoaLS0PdQBhPcdGVbiQSl/apahJSq4V03pxNsw
YLhfgMYFTUJ6RQz5IYrDlB0Nplx2O+S5py/VGBZHKJravSxB/1ZeTo73ij5Na4nXHTFTRcVhvZah
bxfrsUKiMAtdzu8ZcUqZeEh029bXdZcBYY0pNwEng66b6IPSPEcOO7Sav1NjN9AIlhwDMYIcS/fH
OUbgfXWA3jTm4Ds1OpYZRnOdhdgiJBQVeYYzovbRjHjibDwpueqmsbaaM1bya8YkdN6kvt7dcAg6
zV3fu3TjUyF789ohDneYJZXGys2Fa+yd8QevF3uvSzg3bnrIfC3FhYlCOlYXlqrioSGYXJ9WWCTA
xR3qyHQXWll1WrEyLGKTYf/KGITYEWXJXw2KsRWLMXRE/wQr+jSniYJYo5kvCxc/Cdw5DqRMd8ZD
DpDv3TEUSwp2xjQZH8sQ6Cs6lrYyGCbnFfFHIsNdbVyraaRnZh6WWEdsKmQ/r6e+gpTmwYbubgai
uDVUDrAOMl+YJYHklqnqI/ML14Xmn1l1AIHHgfY0s4K8nvZl6xn5zVRDeboUtoB1O0fnNdVXhovz
JfRSy/LuRC4ISx46sx0OlVaOzxZ2iydL9iJpV0XIgMmb1T48Igpqx7I7gCBUA6jFm3rBFLu49mE+
oNcoxfDVHlyI8SdEwJgzuIhuyLervzCgqXbcQnXrWQlegppmwpJ3LPNbxaDxa4BaYNdWJvRovUc7
X4DCcXAzqvjGcgGRrLEISeqwvgz1hpQSC2qX5dbM/vvGhsYOFvCUG01On+ilxzEs3TtOBW8NqMXB
FCWcvZIY1gnCID0C4OOCxtl8slNhgNj1GDmB60z6PK5b6AhAXtk8dWm0FpGjEe+VFOTLpHCIlYpT
axYTL2AuoH7IqyQNrH1Td8UOSlFxA4f5m156EXqpWD1RNsYrJe14OQYsDc/M9Fvhls2VlyTp3dAS
5atQbFtz6JviaNcOwmehVEesgDA83G21LugW1aRx0jAwKlZ6O6I0n6og+WJ6ftU/9H7klGsvDsUw
zwW7/dLS64Bjz9TNDnqcieze7SGWLjg1yOMeiiEP16HFTkxFHtXlyo4HDtbOhyiGdBxsQdPBz4mc
kb2+YfzpXnM/YnzLBlf3iAh1DRwRGvjUiyR1w+I1xGXBX0VYZtgXkDWycY7DeZ0dnXyI4pUMp6pa
W0wM2RkGRzumyAYgxaAZ/GqTGX7MsGF6VhL+ESGnunEl/GqgvrQL7hOomuE94W/DOFDCbChXFeiH
sR887FG2to8OZWtbbkVgYZ2r5x6Gc7RF05JqKIuGAn9shIwePiMxJDEHLlO6y+2yf656p2POzYza
BInAPXFm1AK5EfhsnWy6LGdbYLat5NWE32l7ZbtB3KxrS47OnQPN6CCbsYyW44gDw6ZSaPw3hWqT
Zg6noMmWgRXIaZmOMspuJKgCTTfoLsx1punFlyQjQ+JQ5Wh8F10Yt9TRVqFjNAT7iiaHWqA8jAjx
q40jmEYsE1CE+dBnQ3eVC4dPmcSlli9Kv5isVelYXQl/IVHTDOWOpLmJW/s78BFHCkeM89DKUm2a
IUq+urB5LMhOQ8eubXtbwdli+TMIl3aL8i+x/KPTwWl/qoSHbAIijWpvlCVkfKgJoQMvbRFnzJlC
d+pqDBmtRlmk3yoT5dAC+ei4btCu1DADc7ecSR8ywUwkCH6WxaBlzlwOQS7hboJ4rABpNJfABwdu
fRcIZnDQdob4Evp/+dVWpU4+V2m2lEK4qQ2zHmU9I4ugZqdRHR7GFAPddJdPcfA1TlTP9ujkZhRA
vbCxH9GjEskvkorhEMap82XsQ9OaJ6Ujom1LZtAylkOuHcwySdS6OVk/rKG24YOMnVwwrPWhltqb
VhldPFdRUJ+IETjKvaQstl7N7A7wcD7quFI+a5ZXQhrEByVPbkbPz1hKbZOg8259MzRfuyiusu9N
5jBaDWzcbLYjinFKFH/AlSSs07BbeLLOYT25bg2VfgrTKDjZ+wbFVySjDmbruZNb5Y2Xi9AM5ybt
U7dLzb531kgoW4VypFAAtFHv1Bt03vkNTijeTV3q3V3Tl4Nc1tyUbMF5PGRHrcnafg9mEl/npJU9
Tp09pnPQ7j4iDD3r/VXKXGBTlGa5j/IEPjxtfwCMj+fFbuC5m4dJ5T5ETQ3V36RgfYmkP/o7o6C6
eIpxYrGhpEsLU4NgHJ9H+HfV3Kp79QzLFu+qrqXE3DNX8J21iHjklhUcwWOQ6NHzgArk1tBG87Gh
9mEyCc+ATckKI3PXomYfZ3XZ4veCp1Xt3qYi6Kvb2C+Iaj7BTRnnaOl6ex9R99KNW2RFLnz4YYm5
FTRq5vrNTTEIfSWbSVyMqMGPqiksRvBa0JRrhZUMhlNALfdMjmOYgUngr05sFog3MZwJ+jMrmmet
1W5jX7faWd9L+B0izb8GKVPm2dS5/XNrWvFt2A7p2zAkihE9DwiQIUXQgg0s2wDd+CvCTJMcYatf
PrT4QK07J7T3mY9y3/SkduEFHDttiXQJt/m+h9OoiWKV8coXXuM6cp1OjbpQGAKhjVO+cxhs6Aqx
J1W8DH2qy3kikuTOazX9S+5lBqalstW3dLIxzXoQD8veCAqxCPzJKucWXGqOCKYm0CUA2Namb1gL
z9UZZJajQ1q5B/t/NpWZjgolazR/Rt5CBIxHXPYsUajCa8yWDpY5jVsLxRfjisqc1j6txwwb1e65
ckpC6suk8fpt641ktVF+rqw6zi8houCAAr+AyKV4yA9VnfYXaZacKgU/vMiL2IfJ0Bj3TqbpyS4G
FV93bSm0C7epvLURe9qitrzrUZj6zsT85Ojj+urt6IXL12aM0o0TD8q+yivfU0d8yu4D2pdl7Mhi
UY0Dpj6g2exMFjM1YMfpmk9hHUdJQ1AS7bDKs77Bo4mJMR4Y2Q7BoEl9mltbRaPXXKa4e6AWwuMz
QBPuQsD0ozB702pH7YuhSnYofQh9tH1kVYkKXuDsNV/cKK8hXKGORset8HKwsR+cLJzQZnoHKL0M
phoxoWGEyYHnvVmn2Cgs07RV9AsI9U6dQWMuzb6t0dnZ0EsXvmmQZMFdx/JlDB+xB7DmtlG+ZrLU
L5ocRzN2GBSeYZetc2+y7tpIqJdscOurHvX7to4S45aRb4EvKU1lwFLQITe4DvNzVy/XhgYoBjAD
s4zsgopSA5mZPUNOPu4NNfTUHFRuM9aYbgIXmmYDk40hIKBgBrhUFgngqz2FR0h87i7rqoE/4003
zRHR5Q9DpZdLH+OMQ1ia7jMB6OobCVziMNonMxB7hH6CkHiDjkqHaVPgu6FsPBkcaQYXjNXsG07W
bpHpIKt4EFi3dCnawU7Jeqz0MG0WJnc/38G80ne2idc+ix8vhwJdIJq0ovUecojN+nzgTI4OZpqW
z1WNSXAZulxWK27lMjCbeJOFfrBP/JY0qilq+k0XRPnWr8p24QeN/EZ5MN4JX4Y8LSQF1kBVQYWR
uWev+n5ECBfH3kbGUA5E6aeUXGFcPCmrgizN7AfaExTONagpy9EXTjkyQxJdsHGLpLpza71/yODs
zdAPaViPldbSGiQPJrNlbiAchXLWqY7yR6HSnCgFb7Cosw6uXmFMF/SyoubS2FRJ0ZblLGtEfkEp
10D4sQAC/AkKbxrW1WZMVX60Qs9fNqbf7IcYgzVolf7OrDRxT1Qsc6lRaHDGi5MJ10xV4rWsaO/6
FBK+buvhDYd6cmnbYbUIpF0+iKRNN65E8mr0NZGYcmAPKMF513HVeAuwtGTHxsa4xg6j/MmA49At
m2yysQuk6vChNVGQn9aqkXRPQh+tx1612kobzPhI14RKVW/TpWPAewsKt8MlC3ua1wSt7bfptN+O
jkwu6dX0ceFG2XDU2wIRXDs18RKFvo7ooKBPw8IIs8R+nGMNDOdrm0q8f8aVh+l5jLo9wur5WxwX
sjzEHGohMpDeqtSF3cNtTme4NVExz2rNsfwLEVK0gZ43ntPewG6LzJiiuMzAPWMsSLC/M0LPzSDZ
YdME6QQqRnZl06czSSPeomFjzexyUhfA3vQXtC5NllxyDiMrnRV2CrntONH4xtpqwtsheBszYpVX
7gTN6EaD21O8feyL+Y5T/g+z3p/8OMfCNlA9GMaOzhtaVl3geR30rrz/+OV/hFr+xgnTPHma//T6
NeRBu0sqcxcObMiRtLeeujDyfua1z6yZZsHTFtJt6ddaLL7rXru3SABMjfCVOvkTc9P3vuOZ+3Wk
TN1J01zfeX2MuyGy1pVKm89S1fR3DGjNMz9eQwsSxCCoV+Pcuy9CcYT+RZE+7tBT3/jVtM/s9qUp
8ut0HBZkt+Rzxr3TJ368pzf53fU92fT+dH2TJLMj3BflTtMSY66FzU6HHs72dMM/H9/Ddxx/zbMw
BYwQMqcfS7njIX8q7ebGFt2SWfzs45d/7+6ceaU6JTZwUmnDrshc45KZbLXFa6FdfPzq7zjaG6f/
/9P1gVaBcI+p+I52O740zetmcg5GTGJvhvPBML7VgZYuyNvt1x+/4TtXyzh74F0Da6ZGV93OJ5Jk
yUDeWvbO9FVA5PnEX/adW/4jN+unr4RCRk+CKNR38GBfFbQPAIURb4Muef40cuCdm2KcPdNa9cNK
tpY7s7W/RrZaF0X696zGf8QA/PTxR5/TFuKexCgMGkEcITTg1syKz2Kt37sBZ4+r3YsslhIxRZH5
31rfv8VMdOOwN3/yvL7jJGwYvz5Rmp41RUKfvTtFspiKCVJivoITPEyR+IJxXPfJ+7x3C+Sv7xNo
PjhpnchdoNpLoJFHyuRPXJhPz+JvNg3jzAy5powK6czLXT4Kt10UQysJdJDOfd463co2XGnObG/6
roa8+yTl/r27crbKTTxjLbOoy52tJ987K4SqLay1kNEn++A7d0WerfOhamuGdhHJODiF+B38QtgN
WBZQeyxxO15+vLjfCwKRZ6v7RM2hxszLHRl1ezdrFnas5nrEXL+bZm4To4aJ16UP3SIHiEiTFdIF
BM1Kf/74A7xzGeXZUWYYKHwlc7wdFBJMlXWIkJ2z0Bisf7K5vLNfyrOFjxjDjS1xMtYQySXuvtuo
DI440Cz7otgpERL1hRG/aV19/H3eeRLl6Xv+tBlkVYn1R2SVvDR9qH7NpQQyDrZ9rjZJq99WmfnJ
tvOebf6PYKaf3opxtll7htPumri7cuNbGE5zo9C3Rn8sPW2tGStG5GDNf2/5yrNtojKaqeKc73a5
bJaE6D4pp/kkHui9h+BsZ5A9Iq5YinqfMWLTzGY3WO4VY8inj+/Jey9/tjsgcvaQ5AbtPgsK57JH
EJUqJ7+GCPDx679zfv0I8frpRniJlwAFRoTsGsOuLMMtA3xwDw/K6CcZcu+VZPrZboC4IAPtHNu9
jbZt7hd6soyoqZce8x4f6M7K3JXtMkJUrj8nLbu/ST3t0Q7L5cdf8UdI/W922B/Jxz99RybokbDo
E/fYgtoHRHgAJfSDur8d3MZf9UPrrBBHF4sRH7oZ9E7m5THS5aTpD/D+rwMbKyGkYtco3R4/+Uyn
rfZ3n+ls70BxVEpSX7p9g1J2ORj9C2AET7w9XEzxta4jYiYRYxbpJYpvJ/67l+JsRylieGtoPoi5
LV5iLFzuqmpoKYycDWSU9VDRUffboZIP2HCnC0gQ1APptkiaAF91PzmBna+KZvaTgvC9LfxHRs5P
t2bAN7bTPL3dw+PTV0luBdckqiyzpFRzP6+QOgNmbvupQ13RRV/a4LZU21LZd5jgaZ8sgXeW2I9u
6afPgFWyGjS9wG9sBNiDC6t2MAr0lesgwPv4dr/3Fmf7DykTpd0OPrxkfFh2aa3ChTJQaDomI4K/
9xZn+5BXiwKHPK3fW53wOJHGbiOtPN7ryv+s1n1v19bPNqMMl33YJvCRS6f4ioAlX3ruiDubIQA2
3egbTBfYEUt3Irmv+uQMfGeD+vFZfro7RmUxCzC5dAiDioVyauZmUVvvSWqAcyKa7u/VLOJsl3JY
FzBKrJ6nABOhFGrPQxJlb46Gd53AiXVljG39yePwzrkuzgoX3TNLMrS5jiSYZV09t3Efc1zqFXGD
MSgsxTX5LB8/Fu+tMHG20ajeiUy0WOM+dLatrhABTbdCJRd1L16r3MKXVdZLrZX7pnIeQ0NtopSi
rY6CT1bXj6LvNzudONtysDQTQwVau++y+nWyY/RsB8wq1mXc7lEkbBp8Ka1qo3ztza+/n2weRIXZ
eQANNsmauzQdnkSm34hG28IzPQZ1vBAFTlHZ6GHDMqHFgXKmsaBaJgcDuprhAiDlk4DB9x55cVrR
Pz1+nkdljHtev58kkksYyrlm7wMh4Eh6cHOcL6IsLmMZMWFvzbdP7tlpzf7ukp11TanWaarChGMf
a+F3qouQ7O/pksSI1TiByG07A6XSYGBpaZw8080FZtOfhU+9d1qKs72qk2ZYGxFvDnVNDC85oTeG
eUOUG27nxQp+CEnThRghXOArIx6c0Vqp4tgm/vWnUe8/NpTfXYCzzSzGK4qhhtHtgdQPLjr75i7y
jEfiGzaBUDh7+gvflc9xi2hWU+ZnN/u9dXm2v+H7WjYuhJw9WoRq72UJplM+DC47wMwxwowc+e9T
BG45Txyb4OQxuRqwF05jZpaT6++FXS/1Ca9038mDnZaqr9g1ZscwVJ9U6O9shuKscVOj6JMcpTh2
nYjpGxw+yCoqtl6AGr3+pDn8fRdgeGcbYa4HsY1bBclDBZ6WZUbAPBFEXm88yKC/kX208xv7+m89
6caPzJ6flhc4JCJ+LHX3RWCYi97LLkccwSdN2xsD1GFR6vpjFdbjlYsQeedgJupCZmnIS/lsf/x9
Z294Z/sjZQcmTz0LvOhTJv4wpSGQPpgZQuVUokfpnh2tftZGYxaGZC8x3UBbWxZAe2xKH1+F3z92
iNp+3WNg0wJaC9nvMWtfIGd4KKZiWThiU/mEzwh9zxXYWb71/eO3+/1DhLvMr28H+91MCzE1+wIt
CvSqdDNm7g1O2xgfP338Fr+vdwzvbAMLfc+DX2CpPTaLb0af7JwwuNcr+Umto59uzv/eHwzvbI/y
Krw6YZXoe5lfZHqyoR+e1zbaRL1bwAWcB5lcYhmT+P26Bt0f/W/KNaA1kHMwYqvYPLafdZbvfdOz
nYooDFxT8mjY45A+bwv1bRTitQk/We/v9E6kO/16rwwSEg0Ilf3eC9N1a66mwtnzL1zeZlo+7eSw
Gvk/VnBsiy1q9Y/v3ntL4myXaTL8QBpG83vNHIsLWebdJmmQzH/86u/cO/dsfykJiXJwAOn2EUlf
uRvfQF3Zdm21KW37wg0/+Q7vrCn3rMRq4XLjAQ0uNE2EO9tTfYRtB80gq7RdgHPmpjJhHcCSy+eT
5n7y1d45twz3bDPRE/weKo/b5WJhNE3pBIxRvHWZeTS16catslWJ0+QMBopNj+Pf1pH1yT72znPo
nu0h4ykyI6lNyn+ru9Fi7XnMDJK+0tnHN+3db3a2aYimRu9TYKSStAZ6cT25CNyoXoT9aZJUOnts
Be9F414OhKUgCuri3STpZT9599O6/s16d09P6k/HRD30A17fRbvHrEi/9KWJ3/UpzyRpku+CsIGF
1J0ru+mjeYQrAmQoTucWIu31KOP4AmuZv/Jx/+Nl+D/BW3H17/dU//pP/vxSlCPlbtic/fFfd0XG
P/95+p3//ju//sa/1m/FxXP2ps7/0i+/w+v+9b6L5+b5lz8scxg743X7Vo83b6pNmx+vzyc8/c3/
1x/+4+3Hq9yN5duff7wUbd6cXi2IivyPv360ff3zj1Mm63/8/PJ//ez0+f/8gyfxH4fnPHk+/5W3
Z9X8+Yer/9N1oGFjtGVbeDzbLMP+7fQTx/unJREZm45pCxA9nhtSFprwzz+8f7qG5aK+hj0IEdYy
WSyqaE8/sv7pSUFutIOjJ+axUBj++K9P9sut+Z9b9Y+8za6KKG8Uv/3LQ+OYrmXwqSzXtqVr2MCh
vz48Ze7b0u9O1iV1Z117MOT2ja0jeoOc3X+y/H49U/96L9j6nhCmK63zozwa0iRnTxmWToLkJSKL
9DiVZbbxYQJhNCc/yx393Xc7GVXojmnapjifGDsDDhu5Uw5LVahg0fVscVmWZLBtsXz66Yb/dVl/
voy/1oP//mqOY+vSMvh+5jkYDftMg1ore3gSvnela6pmoDO2dw5L8mTF7/tHeIsF2R1xrZzl//+b
EzSDJ4LjSYCws3uI4xtSo0oblomV5wBiysV4cRL5qfUqjgLv7SuIk+42Zkr/8vFb/3oK/vt7o4MF
IdR1Kfjivz4+eAkYmuXIYelrcXaUdpZsjLL9LHv5bGP98Ta6hCoocI0RpnkOvjsp3qQjXmDLVMfR
ruia9uD2BfOLrJK39emRgv5SYm6b0nXYigKmyprxiry4/8vceS3JjWRp+lX2BTAGLS4XQOjUkswb
GCuZhNYaTz8fWL0zSVRGhFVcrXVXmzW76eFwcfz48V+0/+6R6z9dMVlPlmppBmoIf36xx40cbXRx
WJUo7LtCrgsOiuT5GQDA4kr9988oIptfAlevg6/+82fQfAGxjDLvSjb7aVqTx0lXUwke0wasMr5R
IUkNG1hwFqwxbq0guCim/ySZSSOdSRL+TEX+7olKP4g6JuFoeQtRfcxhw4aeWG2tb80u9V9UsNwH
oR38d1IVhJ0N2Xr41+tKUtEzkk2m3LD0RYZimmUvFBPlMl4WmVzL/5BGy9/8+x9hAhW4hBAI/vEj
FpQUHBq1btUXWH7FOjJGxKMLFoxsmDrRXyS+Euj/nMmqVeFWxfOCUazgAHwpchoP2O2//haZE0TR
ZNCn0CsWyZWMfKaOmMuwGuLYc1HhKxzYMNaZCP7FWlBkGLIkb1wGpeXtiOtQp6mS168argxIfvtd
jz1BmD+PgHNcbWiwqETa4MwK/CKOKzIHnaQqhBlKSn+OoBJ7TRdWNSPYjynyHljo+B0xR0wBkpwe
xkUl8PdqZyWoksmmY670xZ0CeUa0uuupQyYaZUAb9QYYtNieRIjXVaJiSxMMts0gdTH+L0mX4aOD
Z92HVBc1bJDIQws7Lv1hZ/KSE5xZr1+Mg6XpEqppKsLfYB7/HIcpGpXQl8HJVVoj7dPeyvBpa619
r8rBmYn+Iv4wkSonmqWKiHktS3tNJ3Z1PvTUqzHjEhTEzoXhCcnBvYRYqNa3AVhEY4Vi4iEWwAue
noV/nCo6P21xmhBhFdQfFh/atZ40SiY2Hr2h+c4keynS6qp/Zln9Ix3BcRCuFOtJQdTMVBcbEwJY
ZTRh0awmKF1OXqAiWomSSNnU75GGEc6c0vKiaMja0jm9LEZT1nVFY6f+OX99m0+TIEY5wFhDaZxk
SFqEwMkpYHsE+Og4AcIPPxFrqVQg30MyGyoaYbgVCxiLNnCRQMHhi9WIUQia7HtZbFEKHkq9vUpS
SS62FsTDd0RgUsltTfwN1mDJMLpJQX8rdgTnWF01mtdizTh0AqIyuHzDhsw9GA4egg/IpCJK0LuN
hm4Lknmpch8o1QSb0JxrmZGJp1liesG3tEXmGwV9DmMXvwIYeU1ikr4hTtlKqwglRPm5qhDXtaUA
0SLXyFDocuEqRMFdFhf5eICVp5t3JeBGZYUCGCPQq1HwDkfGwq9+nAZUfdsx32YqUAkHI772EcJs
hHgiemaOjLBAg4awYaWPWYeQtpPSobSw20xFLrg0O0IEUli5j5SvhK18U6N67LQasjcmAGMwznlc
UNBShHD2YCl/JB5iO45IEi2CJ+aH4Jl5kK81I/rhNXXSwTjDS7L20VtxIlSsPiDIQKxpCbriVvDV
INh5VhleRej59zY2W7m2EhR5wnWo05BwjPHagx7QTqV6I7cTyMFSU+r8SjOKqcWH1BwtwK1+KaCv
nPvYXrktBB4FImIn404Mfw8SWMvBAaa5kCjXsPOx9hO8Gi4P1K43nEXRrfLD2I+dIqusv/wcCtFO
KmSQ2DlGl+tKgWO/V01JvoHRbbyiD9Uh0qoZXrQScTs1Hzqr5G5qNLJwD0FHl1x07sillCGbFTRr
khBob+QcDvIFqOQMZt1C+q/gRNu56Vs/Ct1qkw1kAdTjhcSsertDYEvYz7BKg+6PLWDsRvKukbof
vcPYkfI55ZQI+5JBLpy8RycHYc7Gyw9KJ4i+i4ga5m3D6Kl3sY+3MCzaEiFehdF8GpNpyPdm1jbj
CuZiRc3OUNtbyAmB6vqpFGIgbgjFa8zLCBYUUG5hX/qDfBtCMEM/tsSiWsCq5hc5wPhKsAsyHIuC
+rs/ZvDly8KbnRbkFuu6AEw0LnWpSVlEgXT0DvchggOYjc0PHqvRK5jm5Broclr9SogAlku5PHkM
sfYp7aEoIxkrrWCKtkbQzAZ2Yqk/DgoeSg70zwjl8ZypXVVqYwx30zBhGmirqNMEboMw6drSikJw
CuTsG1YEpLzWwb1F0FyRsk3qyGUuw7qH/2HuchMQsMOjkt47g5yUwk0z4nb5bvhlkD7XA7VH29Lb
4rnQc334FvhZfY8SOm82DVGQWBEoSBynBVZLawEZeQT7hwDtOm8kcMH11MSd0rYakvFy4DVXKtWw
VwWvulkRIUrMNRJE8t+19n9VTrgO36u8zn81y2LBH/WF2+Ije2yqj4/m+kex/H/+f1hW4CD/dDDO
ZYs/6grbPPP/z2H+j8f/S/78d6ViLkf8/nt/FxckSf2v+Xaro69mavgJcAP7u7ggScp/cahJqmnJ
80VlvjT9p7ogy/8FkZYLMQmOwo1xvrb9p7rA/yRp80XSshAjnf/e5dWFmaxm8C9rmSeKHEE9rBTx
4GuI4k57izxJFs6c33+mQ//b+Jw9fKp3dWOdZqXci4cek3q9rV+K0N9hC3DmvJ6b+Uc5jb7PZbbP
zc+a8nDxxIMFWaEU4D+EZ9KbP4sF/9txRv1zy6ZYRChRt+KhxOY2garXwRKIJkjsw7WswT3qPj4t
ly+qEsc+YZHEZlityd7ED1UmklpXBkr1pxs+NvSLlClv5UkOZWRIWgAmg4yLjmA5uTn9q8vM/wzQ
svodKmYn9IhcHdBf0otno6Di9j9luS/GY94MX83pMqEUImzmIMpL+MVNa1Xx95aPFjGysr2RYzTR
3bZYOWgDSc/gbzli7kBSwIO2UKgqrgZLu/Ul/A0T82BidBEFKIqLex3VE0Tui+3pPv55xfrfb19c
cvJCM9EEFcXDoEXf8Iy2iwiWafwLnvYebZ0zV4kjK2NZCUeBSuJwZYSl7E0hqRzOgaeOrAxz/vNP
u8bPhKpOana8Ib4gO2jrwzo1zxRFjuybZYHbhyfe6CKdTltlVSgrYyIHwyYB24FK3nr56swMHFsl
i52POK0M+2YSD5ryoQ+8zyWhI9RwqyHbIsKebhLBhF1quFIOR1DU1r7UPqdxhlTjLLHAdWWEyYg1
a+V5mzYr1oIx3fII5pJyuoGGboUvrEI1u8Z4Hfcj3Om9vtoO5ECdnGC0ApcK2MAEGanyLUfpkNep
XobxtWibdTBoB6+4Ru7dFpCi0rrgZqTC1yJZbJbTOpcTksvhpkce1TcBJWj7PJfXiA2uJL+h4Fpt
CDzuzGoBv4rwX38jtG9Y86FW9TOXRbsL4XhRRvKMn8NExu5FzjSrT6oP0UTOoVT3pwf52DpZxMCs
j7TAnCLxMGaPZfWmRlcSXjen2/6NWP0idHN2/bEIo6iruJqwh3ijt9MJz60mQTF9Vpmoo+0w7sYG
a0j1DvMsp+XOXGQajgem24fBocCbVVPQ3kM9U6mgujXtPrYyhKeC1MWCGaHM7sxC+/L5TbXMRRTF
zQtKaMV67rpi1cvfYsR+q/FNwvkor75NkzmbVJwZE23+9i/GxFhcOtmWeCcJjXhQTO91jFBsMamQ
Vs7stjtZqFslH9ibsLW020ZvUtJLyfV144CqElRCTJdANyat+OoniW8HGPT5LPhK0sCLzkJOFRoi
kBY8slBLdTBKRUsNHnO0txR48Op3jbWFjPGVVMuOVvySaKTCboLihh3FgJji1skg0soD4jy66fji
Yy+9UE5F+gqRlScz/siB86KceqbQcyQAGovSAtp7LTK/jL2MbmoEexSLyjOr71jTywiOnxtCVRLT
6mtOgGfkfDun7geT0cZsZBBg2Vac++g5SG/miLRjDHNfdWUu5Ohc2fr0Ohghf6RxvEgw++4xmHJa
Ccl1GcPC07081sm5KPIpTut5pJSGbo0Hnta2MEmvI+H9dMtHDrD5MetzyxY2rV6RyRwtaEZaykpA
YlH5mZZbsCBn8oMjwcOYP+pT5wv8HLEN4ZBpBE7sl67/oQgfp3t/bFwWsR/STRfX8DIPlmWX3XbU
zhy4x0ZlEe+KBOnJQqJdnTDita0t1QN0+53ZBFu1ejzd+WPjsoh7epJBfa/5kd67y/WbqHzXozOA
p2PjsohVud5jMujjtBtU+BBvm3OIXPVIXJofRT/PZWmVVB1xsjwUCFGnUbXBimeFAISLACG1RXNn
hN+rGu2O6jmMdrWEVVSuPvVN4xqF74RC7UpYLAkU7vtZJ6UL11atQfyb1Surte8p624qN0KKn2As
2UGl78L2rg6H+864kUF21umPWs0wQN0hylM0xS5Et1hc4wmj+tGZnO7I4C0LtkJnDCnWZCRFlbBW
ynVlncNMH2t5EWv0AmJtGKbzJeUhGq8U7NtPL6Uj61VfxAdEtZJUlXSooDUVtj5ei12wCvT7wTPR
fBfd079yrPuLWFE2FEJl9LsPXYD0165Sz2yEY72ff+9TgGjTEHuOggQgDmV78q+m6HUaf40YBcWp
dGaEjvV9ESlUNcd9M/KmQ+K/twBBsUi9bFCWoQKgZC9Dhj/McsI+9aczHT4SHZZPGv0QSIbhyRPy
5SgsSRgxZsGt4J+JyceGYxEgqHNXoPUZDoQC8ayZaWRnxuNIv7VFhPBj0cvF2JoOufdY14KtemTh
fX5mVI4sFW2RCPDM7KvVWJHsU3E2ENLEDVQNHayhbbn/eXpGj33BYpdihJa2xjD/RgWS+9mIa4Tc
9TMfcGTgtcVODfOkoqDKTs0zt2SPnrvjH2t3sTeDqUsbM6Xd9keChOC59OhYs/Off9qaRWMKKHdq
06EXtwHCvZN7eoyPtbvYjjzi+EOV0N3Zjb1HAko/c/Idm7zFdhRk6q3t3LDv33bivcQdTDkD2TrW
58V5TSGcd3Ms2A5ZgdivG+QPl43FYi8iDRkBw6DLFveaaatpZ3bikf4ugTR+Oll+U8z9DTbGQ96u
LuruUnEBpFSNZQvNxuF1qDgI7F/W7mLbxSVJYoWIErTA+0F5K/uPy9pd7LgmBiagWwQkHH2H+DqI
qgvHd7HlxKEvQR0TQ80BB0Q3iC8ciHk+P+05XjzwNejU6aDqj/L02Jy7wM4D+cWdUl3suSBEUN5o
GIiouNfj5r7Fo2ToMUitzB3CNReOymID+k3gIVDOrwTokozCPh/O0W6OrefF/is6lDCnuhAP2JQ0
424YLjsLly/KaRDG/FthQSdbzFgj67KNspSGaAXoQKVKuyOXhha3wsvy06UChDJJvDfGxIs+3Wfq
2rvw0rDUfeibVOKh0xqg/boausHCmRVxpHCy1HowgyznUZdxmKwfffVL5bERBydH8WrXqp5UHwvB
5u6ivb7UfsB3RPK6ypi4J1NKap+k7K/TDc97+ou9oyz2ZFr2hdEU7EkR3qwsiht55Bg4h3Q+srKX
kg8xjgOI0ZHrDbKOr7DqBG+nu32s4cVmjIBpFJnB0HfVSje2Xru+rN3FVkTCHhfgwSQ5NUx74m32
0g4vzsJRkbGGa2hYLe6UdNe2Z3hQRwZiCeIAoZ5GRsD8ZcEhAQYTjNGZ1X1kZSwVGyrVrxVrjh4W
fs8GF9tWvsv8c9H0N6H7i4W3FGQQDbn3zTkBk6I3JJbvAitxglmwPLOBLq8s7TlHQA73OwdJb3s0
8DyTHhJpgyOVIhSONIrbMPTPfOsCZ/Q/zx1LwGwIaExQKnqDhKbj4SaF3Lw9SPu2wcmNndFEodMa
DzxN2xcttPk19PNZ2GEThaB9Mh68JLgr4SVWZ4L+sWlbbOgBw7ugSPgS/KgjEBK5dztLUp/u9bHG
lT97DYkNr/B5tTUo3ZaodJjiY4jnwenW5SNFmN/vZZ8TBIwAqrqSh4NcUUvpBrst/XWmtwirvnk1
hhNIgviysJdngQJJtlMtcgs8gHtEBkFP2posr7H3vckzwU0i3UaIed8gSHq6e8e22iI2TLpUIwPK
Fg5EFOmi3TCeu/wda3kRHAbEyRKSFaLO6Ej5Dq+n0z0+Ml1LNQd1yj20d2k3RKEUowMVnwTcS8+M
x++t+sUWXmo1lFE1Zvoc0/oa9BZKo/EI1GNWkwXGJU+bIVJ+WdGr2FmrqPsrM55UeaP1TFOmu1n5
MwG1i8rwWLyqU7qq69gFr70pZB3/K1xPEwXxgBdNeDg9FnNW/FVnF1l4JUa1VfdwqwvsQ+PwvkaF
LpUaRwW9dPoXjszib7zdp9XLc09b1ojCHXIVk57k19hcFuOXwguJphVIPmbjARe/kYvJhVfrpZjC
JOWxP0IaPWC94Qgp3Du9uizV/41r/TQWYVLglRcx2rgzaLGTdWdm8dgYy38GIEXSpgppewKQgb2a
2YOjurCQ9hv0/6nLZZKakop8F0R/e6rs9vWyVbHY21anCrUOouuA4Yt851eri5pdSiCggZGASVXH
A6a82s3FzS7KUNg7Yy9YesOhe5rC7q8iqd9P9/dIKFpKGxRa4TcVmpUkbNtI+D6Y4cpTkssuDkvZ
AgwmAcr1w3jACpk3w+qyJHMJOu5GUmN8UsYDKqAUcMsLezuv7U8LbfAaf5YwQR/2SntABeH0AB/Z
GUspAGxdw6JSWRBZcIc29hsCvOce6bR5rX4RO8XFrqt05T+7zqtzR+q+WxzNWuOUubfWp50wjeCA
/Xsxqmyh0mwtBy+MKlFgftRe5jR5sYI+KQjFOs8Plomao+SMPHDIT3H1quOJO2JYWEc40eQZxs4l
5NgBUZ/3vhJ2mjRuTW+rtQ9Nv9fNbWHhn4goMJVGyDeYDFaqM5YKYr+rtMFteRLROagwR5CQdHyu
xG+XDe7i6IdQm1aYlYwHcKO17niVe7rd3/Hwq5FdRAfDCsNy9MXh4IOr0Y1HP/BBs4rrtP/mCfdi
+DNJPoT0sexfte7NJ/05/btfLxZzqRsQDGKDYg83bWDlcLTU8YxW2LF2F+EjDnsxUy2BisOPLt+O
l50m5pL3b1gDiuPa3OwvLd8D8j09Cl+nBOaSAMiJJ43JPKsejrgkc8n0oOvvXn/Z4z6XmT83uoLy
rG7igMiLwYui26F6phT8db0L1uWf7eqYZOsY6A08beM1jjh2B3hCjR40LObTc8n4salU/vwRK2kU
MnCKgFK38TE1KdzTg/71QQAY9M920UOvuwqG9SFON/ATbLRfQcWfe1w61uvFRo1Hs8WdiF7nADjy
XX9OG/N3xeKfG9VcEuC8pABT1rQkd94VJtP38rj3e9X1EOEKngPAWJPag3/W1kke3YWQLAXpRrIE
zD8Q6a3LrRZUW00d9xkPl4qPtCLS2GJu3EvApgWBW0qBr8tHW2yr8EkEaJ1JtdPzAISxg5sgZXN6
8GEpMcxffMcS06h2UmfKCrf6tNZxjehXbaG6Jm/OffkT8X4np74Esp3nYewsRHOFC5Y9DYEbD7su
wcqtNXZIr9h1ddMVPZC0zDXVdi3oyTbmYMfVSBYnwDw+KDXVVYBuFXJ2pWdXg6biaETAjpOVJT0P
6k8FMe8o/mYUwqMqdWtNTm/z+C+xeTEQFa9hhmMxZuuCvlayapVBDRjV99mSNBBAtOjrJr8Lgtck
WiNSey11kzugu21quww2fzfddwmdbHI7xwan0iTbNJ+VInWr4Qdy8VihfU8y2alFvJoqrBnlysFc
wR6M2jFNbNXSZ+y3jFxGYczYaHFkY57r9hi9iFgHmk7qqyuck29088VUruLcssfRcq3RWhk9bnim
E0QiSom6M+jCqpIlO09/QXsGc/+mNPFdrbSOUp4TATqy5I3FhppUvNdKbX5lwcw2wkH43Fr5+jZu
Gou9xKOymRg9uXZRPOXmlfkzx03LNuHtT+sC/5t45+W70+vyyKo0FsdgqPkBiEJukl6yh24F/2ij
l2dfJo/EyyW2o5MEVM1NPkQUJFuvfuCXGI6/EuWqSJ4SFHlaLM7uG8TELeO99h/zot8n9aMQr1Ot
t0tMEDq9crQSnyn1mkvT1kzKR7Ftt4FE6cHABrLA/dt8wPXqJaggOeEaUuvrVMZYFkS1YMFLizdg
0Hrgde1KzkrAab2ryvsgegmN+8zfNMZGKM7hDo8siCXMA6eZwRsFkQUBKcYTeAW/Pz1Lxxqex/dT
4urhbVH1AuOYWk443lXd0+l2j8z+Eg49BboUlnNhxayvomo/RFthOIPV/bpE/w8eKvDwUkMBnvtM
rAIV/InT20z5wXg7WndE7FEv9715jiB+JKFYwpk9BRmL3hsHnBDutPqpiq9Vvbab7szHHGt+Hr9P
42/i3TNh5Ue+Eg7I6YerYnyrMS3Xkc05PRNHdsoS2gx/CkeCOWMRswPEU9syd169Z+nq8ZlvOLKG
zEVaIWdY3CEhP81XNaVdJ/3qdM+PtbuIglISJkoMTegQa+shWOMDf1m7iyDYK3KLxgIVTz3eDaKD
6+Xpdo/N5SLiZUVRSVnljwcKqq5RZcCnU6dW71rqaGcm88jaX0JtK6HtVHN+bu3Ll6R8U4WbKu5t
Rax558F2dpwBx+cSiyPDv8Sx5nrc4udGiWpoMkduzQ1As8uijrGIOu1Y5pka1OMB2Vk/PETnXhuP
rHVjnplPu0mKsQ7FDX7gSa2+lvpxl+ehU7YSo5PsRUF1T0+0Mq/ALzKuJRBVz8OmQ0qfgrxylQnw
VBRsSEtnEu+mvMESMt8U1l+oQwhg6c0QbdcBWfpbDSp7X052ZOL+OK69SrLFqXR7IdxUoeUMxfRU
lM+Z2mwm9AzN7CPGwcpEYS+s1tjem7q5Pt3/I1Vec4lyxUEpU8yKnZU13xIcPsuhc6KWO3barbLg
ryiNSXNkO+eRoSzuC+820e8N86+qqJySoy5KQR1PmC3HJfpOVAgsy+2idYNJYR3cS/FLOrp4gJ0Z
7SNHibEIL8MgYHyIfelBjd2+cTt8kC4qwsKd/nO5mLDphXY+pHy0VCCBRlV7Zp8e2Tv6Iqx7Dby4
oJwXiPme5XdC//30zEm/Fbq/WHr6/IuflvjUiEE7WVxwKx5L5Cq3/eoh7t9S6bbCjtAe/bfZORlb
uXvNrlrNNdR9UrxI/ptSYlWIb2tJsQPr2Y2K3Lw//upH1mb0LelLB9YAMLXvUp+7SYJTzibCJlIV
8Jw0OkdutFVnIIXvS5idQSzBLsKbTekPWLqL6YNUXGvpociuxek6wSJy/GiqbaGuJeG7Hj+G051Q
17DF8T4WQZ+LwnhtSv6DUZms9Ep6jdWY+92+0r+P/S0eIq5mvjXVVaW7fveaJWXoeIG1mooaT+pf
RvOgNsiBBteT3tuBygVFBfGOQbtiuChx2OioXgeNCBTuyRifwuJO7p/K/mFqW7f178TsccJ8y9th
rBVnmD5eFeXtiLuaetCV/RSabjD5rhEcojKyrf42ljFFq55j9VAoP2t4u7qE1ZW3CaOZsvwzafqV
qBq3GDO+jpCeAv016DunFu7putr+PD3zx1bUYhd0vtKXuUiiBrEkam5C4cI9sDhk1RQz63yg3V6G
jHI9nQvFv9+Uv1qoi1MW7XwvwJeahkUPv7oEgVbLDbx7PxXwtn9OJFeJv0Wv3721Nl0JxndBe/fi
yZ7MnWW+6uGHNqQPRZXca5gsd/E2MB6lqFpr3E5z/L6Vy4BRSE38uZ/gqyPNIoHC8DDF0IyD6J/Z
qnN97IvvX2JLyylU8Prj+yccVAmGQbnphmdU3jvRRXjnskCzxJiGpRK3Vd2Qv5e8n6PDdlmOtBRE
MfUsU41iRgrEV5HhJp17ehkfqTubS0xpnOjZ3wAb5FVsTPFWlvEj6NYyRwqul24r4Sn7rhjv5bgv
Ql5t6tbt832aoXtbbY0BvizUdEPhcbLDQW76qxpvKGkk5mA3pQiryVWzGwFXJaju0qqRZ4PlZBXK
v7C03GaY1ZnFrs2ym6Ly7ETaI77veOa09sMOz7/nurpNcAJrrw3/VlNuNA1evHbhTC2OBEsXRin1
uNOX5QNKS2jRXNjw4kSIukGKVZ8VLMkr/b0NzyQJRwKOtgg4yJooQjrXIEShsgP9m0fl6vQaONby
IuSMZlIIOGTzWPIuYOU+GNUZ0OuRTOE3Qe3T2ZghFyX22P8cahMDDW7Kgf7U4f96uttfq54ia7cI
FUEWKGKgqVwFBWyxA+OgIu7tJKJMVapZ+8qHyQMmhrM1FqAKkigJ6YqY2mEZ3TSFzNEsvBlZ+IE0
62WxewmanYCup5AcRky1mp8K6uHqz9OfemSGlrBZv/difJr7CeS6beDleS6VO9buIu/3TTkslIp2
W9LZwA0+LuvuIo8LBZ6rohh8jKy/VuL+QlCyuVQuzJVUL4Wc7qY6SiTr9uzbx7xivjgb1Hl8Pi3U
TozaIkDi4tCg6GEYE3oZz2aq2EV2FRud7Xe/spGLReNGpeCowT2FTCdSYY4OD5n5HkQatN4Rvq98
m0ewUJJvxdg99tAocclzOWW8FEYffhKmZItNvq1nQZJvk3wz5Xd+uUmSbStt8C51lOa2r78pvri7
bCIWMSOS8RcvsT89qG9KsS/PqTseWzaLgFGPQzSFE8MlYAvYbcT6zP45cl38TRz7NA1Bp0RSIym8
46u3+MggPZNTHwkinnXMgPTy52Wjsogbfo91AWQ8wpKcuZ3RrGvj6aKWl6jdvJ40lJvm/TRs29o9
qzl5ZMCXqF0h9/wpRxXwIIlX7bf+HN/hyHgvQbuDorT+ZHSg26snHW5vlvNG+tz6q7x+vGxAFpFA
wa9Sx62H2mCTXrc1Jdj2TDp35GxZonXxLUWrTqbvuvK9zCZbVq4q0zpztBwb7/nPPy1ERctUBK1o
fNJW7biuxTPtHuv0Yj/Kheo3ZUgOqkXfdetXwnNKZQSry8Z6sStDL9eGXmaRlLCxPbyhz3T62GAs
Lg4GBniRkYN6aNbqsM2KzWXdXezCwRoT7IPpruH98KUr1b/sfXyJ1p2EqkIPvSXmJRTiVm15WX+X
WF0TC1IVCSyCnuTKta39OznH/weLNZcg3RGr3RpHIyrOG++ue75ocP+JtdUqEW+R8dBdVatzgh9H
FsIST9sjjzol6t89pexzuqe/695fnL1L6zOvzrgDSMNw6LEDj2IThEmq/9VLrZOr9T5JayfzZoHi
dZQoTowIDcYTZHU+r4h3BWJIdq3nm5wbRnQvAFbLsusye0mLb4nqb/vMd0NtckO/fwcstyoRiTAS
pBe81tGaenISRd7XSB5o4bMZ3kUwTqqd1t0oMiWU21zuNi1e1kb1mnTlLlUoT0ffQYg4mTgpuzjQ
gL/qeFWLUGOcAW94wS92XpzuurzeBwHqEsNY4PN+08vZ3mw2jfcwDBRUDoG/rRN5I9dtbUuDDNQV
DTsKl27hhXdTnx9CYTXq/VbmRMFwvrfVdNpZeb+zrGyDvt2Gx/N11ltPVqhrdhH4+jZXksuuA7Ng
1efgl/tTaHh9zlNR7Hq5Xahn4siR4LdET5Uiq3wwuA2EzVUtf9ONGOWJC0EJS/iU5bdhkSnszkL7
2cqPY/p0enke6/Qi+NVFLEZNMsGuGNedKa3U9lvFojrd+JENJS5CYJ1W/ajJPscMPMbIDdUzDx9f
dxphrz9nsErHqugkRjroNmTiSGCv5yzqdKd/Y23/uWHx21u0HuIogYAS5wySjZMiuU1mEWlfqiDH
+btzqnawa8l301RGk/KXoH8rwL3GtbdRu+5eVc/pnHw9esYSsRSZ6DxGOoFeNL8J+Ut6Wc6CNOyf
3xeKoWT5oB0OcvFSm7dKe9lsy4vDX2rrIY16wqey9p/Hv07PxteDYC7h/DkC2ph5hzwKrf3r8cz6
mb/0nzOMjOefI6DWhVW2XTAejMlyVWraUwNCRtDB/p2J+saRX1isfA3p07IvoWYonr7OkEEStcFN
yPbD+ikZv100NktofgisVB0iBjzZldcXvlEsAfmx5OlqPGNAEXp4LvnHvyxV/l3l+JRzCjWy2Cp1
+EOkNqtUeSggV5weh6/DgbkEzZdtXw0iDORDU+3aQeUJCVh+dI6icGQFLpHz4PvkQWrpd1YDynkU
YaFd1u35Bz8NiGxMY+APRMfIeCuF6d5M0ByVk3NWycf6vdiOqVfWfRayOsrpth5vinOYnjnIfrF5
flvXfOq2MOYD+si8pXrYd+LXND8KOTEsmtSLHUEU3UoOV9U5/vcRdKu5hNT7KAzrXc2rsBJspsJy
m/xtoNKmicOmT+qNmnYOUpKrosLv2+RVpr1DLPz0BB0bwcUmVvS87+uQ2BM/8GRzJjL8ZnZ+MX5L
1H0VATKzCoJPZvqHoF01cW63pnabUVH3EEguxwqNYG1VkDuN+KSLokCleleooE6ybDOaKJpK32nB
6bNNbL6k4u2U72MfvnL3EpntzoeV4oEg9KTur777EdePcb0Vp11bduvBMJ3K+ikY56QlfxM9vvqc
xWkZpcqYKVo1HRSJWs9eBTGeFymOxYKNlvMBFI4a78b4FvZCWs96yveh/HB6fo4E2SUfIAo0KM8R
t800uG79EKnaXS2/JtahNy98V12yAkZcRhrWAZCQl+nhnEfjkXW15ARUVVQniWIOhyRmLo1VN57b
8wjYy19uT2MJGFZ7MDdJnpHdokDdtI6c/6X3V774zazfe9CFqbL1u9u4sJzM+NEFPo/uezAkaIJW
WOgYdtdtA//KLAa0yl5749XU9730jRVri6mwMSU8OQW4jMitWeKdVF8Zyk7hr7R3mQeiXnNapdpM
ebsRAPjl+hZ9122NGFoT7C3+SfSHQfX2hVUcpOrdsDo7LGJHVyTbG9BaUT9yrd7JxpNQmTd5A4pS
vaHEvjI1czOIxUYOUYHIQ7fLx4dpkN24wAj+rpeQrzd118s8VxQ8pxK2nsHVSi/gf5t2q2TXuVW6
fl+veHJ2oMq7VfSQUphIpwJJ4czpcLoLCnGtCS9Z8VEYEg/a/Ddr01uIPJvJSvYecfhDUfvg9eF6
UO6m6Qpgs5OVLnKttiFc49DdqZIT9IrTdL9G4UoOQieXtmrkrytsWnSvt3OsbkvvQ+x/9INpoxdv
4yX9q2CI9K51/LZfCeKNlW7FPlpVZb6N8eazx2qwCwy6u1HcDVO9GUUkDYWPPh3uRqJumf0qxX3c
1FvFfOtn5G2YU8Jda7ylRfJrWhys/iMUd3X4IueRIyIp3gSBOwo3g9lt6kh7qb2HGAx/VaUPWgr5
lw1s8ZTt92v0ENw+1l2t/dXnhZs1BZxFeSNqd1bU2qFyUyaTLRCW7H5cS761TnwsE4xqFlq3Ba9y
Gquh3+9xdK0W0ga7HqeA/SANhWuGk6saj1TNqBjZ9WBuvLFx2jBxLN7pZPlQVbHdxR9GGd6oE/JZ
sDl75QYZadusNQcspq1YP5JhA/7Y7St9MwWSbbTpioMUNEgtuqW1UleR+qjJd7X15A9PXXTVJXfd
uB7+m7MrW44U17Y/dIlgBr0y55zp2X4hXHZZgBAgBAj4+rvyPPXJ066K8Et3V7iaxCSS9l57Dfjj
cP1vR7vaSYZCwFnysWNH/LPBP6cHko7xKhJMTnsSh6xAAiW6DMSTe14qEQxqos+epuMEHkqB+Z17
5P1OmC/DIsCqwUYMA27zVbIPS775fjrlr0v+aoxfNX7mGSmD9V3pwfy81g51FVf1IV/fcjOrHPCE
OYIgznN96uqjWW9QTocaHqhBcmiXwcaMcnXg/IAMaaXfkVKHzTo4M9oxB5eiQoS2vpyA4yRUE5nw
aST5y1Q1OF+glEJ10b/xatOM/SGvFxgVzoluNskgQK6A6KXQSOY3c8btEwjB4aAdnemg3CEchlhx
SKr5u+88NEuLwNo6WvrxAZb1EcJcQrjkHVAnxYNx4hQ3LLf9qoWcPa/txhnmZKK7sTUjl4qgdLZ9
MwU2XlINHvIzdh3NyANyHcyKxMRG5EHrV3mBtBko2XjkqmLBKAmgERBM1jn0TQk7/NTKWVBiTRX1
eCDl2bFPnn7mPnjZEQjpmIkZYwHvhHevvxjmvKe2eTfXYKFYdqCxpwq46gqmU4PZLvp0v7lnQ5mR
XotgHxHDILXRMB8GC7ce73j32c/I4PGdbVW3QW5VqWXd5T4PatYHrQaTEAxIZmmBaa4CE/mpnI8R
UQ+ELEEn7dgTr27PoGwF/7yjSNmeH2uAKWPbR5VxD1/ewLFV0JPHUYIDhbXnUzsixYyQgiPDEyD8
vUROARVeCM/8DDP+UIPTBzKJNMvZu2D6t/2jbYCXJ8tsrjcOdOfeFEFvAKIVi3rribj3ufk0lv3R
hPUkhd6RgNZhWl0Can3cyTc6AXdp5Euvz78MMPo8oh1miUOgWeurd2bYujzI+zG72qdTa9j06Jgm
Bg2C3r0ilTmoZxHoIEmMtRN1/tW7iSW2fFhEE5AxT+ZljPq1RGyCk1TLRtbDrquTa8qCBojYTZv5
Hpnf4VTFzbir5YuyT6N4ck0I+C9a8wwIVeu2Dgoe/I2ZwLFee2uKi8IbJHKC9u1qGcuRIxQzZp0M
vDHmeE9bzORNmrhTWvSxj9heBaDqqSrvbSyWohkwqt/mJtlhOBY2pIpc9ja33RabNYHmTLMKIHQ6
+NdG3Ol3k2GmFU6+yXq0vLtVgmxZR7WC8kw8tzm0noThk5BjfGibNkacLWC1IkaO1ENpvTX91kA6
hVV0EdeAxkFeBpYWHGg19Sa7T8fcIIi5sbtN61w6+mGsEitiDxOdrBLZUP8yhm2FW2rpFmSpjTsN
qAh3k2MGefWgllSbxmjJn8AgMlojIrYZdF2ie+BelR8zRHZEXRwZUXlPxEvvJ3w+IfVkNMvNMNwB
7MERWi/qY7WNYOqr2NS0tF7xFr26zbtEL1UYPUA6bzthi606GCpUG7OCqvrQNAZcFRAGTPuMIgmM
t0m9HNuxCkSD3QsZzcbZYG3awA1WyDXJvSowKI1L5wwx4KamR0SJx7XMlPbbhYchSDt6i9VvAPjs
Q8CE6IwcOPTB6D9omiXsOAmu+83aIi1eDg8jDnl54SxZ6Ak52jPbF5BZemWqWykOY3DHQlZ2QVlH
uvGu69ls7hz7cR1Phv1k1GerHjEeuwgNBC4ImEc7yM3T5PuJgRkUfDAqHIeqeB5o1CODbKQwdbgr
p0cNZ1/vw0l96OB/vPYAb/EZkH6Qhp4oBZe60nb98E4nDQvTDtTUb8wxjyoQy1o9nggKsinz2vHg
1zLoBx7aPuqCVZzMPkdIQ36sOeYQqFo4YxHshUM6bLA9H71uN2J3arsuLCkNCyJTTTmh6SmUWrBV
babYhDR+7O6JRhM2HSolU9JocMgbA1Im0JGdC4BXhQQ8i7FvWXzpy4GZO97+hlWkZpzrYjuM9zkf
kdD9Oqx5TOW5FNiD50NXPq0lLHHXPkJO0gDY2i5fJX+uzIQp2M2NyQh9jc+wgyGd2B+rxINXS6t0
bOBffZVBqBSWTYmXyEOWE4xRsAPMz4Q81F62DkfhIFeydNIa0cCEH41OHRkFTwvGQAiD2wt4ig3g
22slzhckUKAz+g3lcjq38q4TIuyQEF2udVpM3ccwi2weYw+/dE76sM3FnisFZ9wLikNsBX4Cto1b
v5u8RV5MGS2DFiFOLzHMB7B/ggZpI6u/n5xfprHh+fW5WmeZm8GENSQHthvwCFx0GCWSoaoJftJp
o3dJwz5WnG8c1cuKmt7ygUHgJbZQYQurSBRzInP5peGAc+EGPPbHhb63KKZ1OFR4RbbiKTdChoWz
nkYHqR62fV0ApBgzKslhgNDJcj69XibM82OqQRWWN5th0QOrR+AI3puqa7PaeJubLnLrAYVAaBwM
hGvkjhn3Q5kYpRtPMut7Ec01xITa1Qtjy8YDc8f7yv1y7XPu3jF+RgE6SJn2rYpXtiMU9BJDhG2V
wSQmdEfEHqwj9neoUfihNpwIKTcBd52D3bJICtSGrZnxbgnkytO2xsEm6lQKyMGQKeIiccPE9ozc
nrQZTciq7HRyPhWB19+CwcPkdc+Wd7Tmx255Qc2QTbp6QxgEPt7aUYOF0KVgc1Pgb30sXapTJ64A
xa7ucZ68AIFB4TziZURZ3onpXPI6lOalUTLyEbEydkOooaAa3RkkbYWGYE4N77ngVrKOzX5qnGAp
Ztg7iUsPt8qiN862gyNHjYEUbGdaDXoBL6bVrhRRDiyC1CSUkx8KDpMw1wYi3AZkRXXT+6EsvdDT
N6JHtchwAY6H0svIYcnqzXCV7s7LeBJdk3RMHq6xtAgdykAjDzW4X/i4qAd+RtXBKNpFJo/wM6tj
+wmG3xYe86qte9KAP2Y7rzU21B72OgaKotX8umbWuzlivlq+kWrjzHUooCCaCSp8GNGYTh1bfL5j
q0obLE6/nWDCMgYTKvmZFWffmA/rAPMNy9HDofl0vfZklru+fZdWHru+icNLRe4iMw+hOWZxlC00
Tv6uY1oAE+oYTnrobaFza1NYGwf5F4Jponx4Gl2S6aJJYF++s8gWv0dtPBdOkRZLQubYspC3CNuh
yUoRTv27mmCVQ5qYeXNU0Ki7Kqb3oxqSdkkG74SErcCHqq9RIKqP4xGBtLGLrHJzSQdgQK3uB3Di
S+bSvPQd34sBhMgeFFYfjWMXmW6B4djjgBaRuk+0aEMBcjwqx4rmsU/buFw9yFXVZvLFlwdv8EAh
rA07nDx03T3cWwLXvIxt+YvbxXnBTgMVZCPSci1D0Bc4hy/yvG+QTA3rHBEY2LVLOTcbDmMZpPYe
ib9zoBODwU6g3AaarRbsZD/LuzvZHxR1sTu+lOQXjPm6oIORJyuRc12iAyoHUPixi8MT2BqNo/KB
86w9DRGRlxh6G7HeOih4DHiGFWFtpd362EAtSXHwOuoeNopx58OqPG8flDM/6PDvHmsWYugDYWMq
jbS28YGrFrB52RNNxZPyEmRFgCgQjiqPRTEGbvVg0DpCOGK4LOgn0Eiqag0VluCcN/G4PnkSJQG3
Q+66GakMHOhESxuQIDm2SjbAe7+fz8TC6WoYQySc/GntWcid4rjaJDL1jc7YmYgvXyAuCAJOac3R
CnnyCq75PNshopaCxZdHe3lYrVOj8t06mLHZYT06O5JfVjTlRTGkOUEXTEVkDnaInJkUWWCIn5j2
XWt/2XClh0u/aM+DlXjNkRpbeEIHxHg1y6epuEykCMiwx74FNntfHkQFWEOMYEInLqz1EVT2oBVV
mOdmyNr6jDEX6gfEQ/ld6i7kYlVFli9kMzB6sJE461Dzk6FCdadir7ynZRKYVqFiIBwQzBqUvZUQ
jkQwSGMbhs3D1VLEKm51ULHktKAhB8AA3zaYQ5uBZcGBh9OgQy+BIW/i5toud48WOg3pYZisHkZv
RT4N2n5vtVJqHSYXAtyrl307B7XbxyZpA8fvQobdzrSNU6kVB4WRsdIjG1IwDZUOp9AomZFmImhg
cd9m/4vUxU5IFhjlr6EpHzGVOQEVgXmDsW0KnHD16B19u3+QQ44Adhjmu2e/bU9dcanmu2tjGnIU
w+VghZU61A0GzJ55cNUS+vaA8mxFX7Sjbn/skLu3rO+wRQy9xgrMRotX/60CpqiwioAbgY9bFxiR
T2tQY0LcvLU1ZOtXJKe4G/r3CnCNa9uozOpI0C+kXwDXoqHEWpMwql+s9xnESBNTX5d85F5x7yPr
EwW0M/qZO6JVEda+YFbUuQi0uUpp+rjgTspJ3OPOPPXVem6gSS9zuiMQx9DAVw8r8ZT6WdF4yGqd
QqKViQvozZ5sNPhYE4gFGHxotOfrxrOxqMzgVuQMz7nbY5P9WrFxDpB8Vjk9cm3KKIrW2kI/YTAw
kCtE0tVfcydDUNMRPnC5wiIGzjFlD/eVmfniiKEbVDCwNmt+l+KdyHxX6kNqCJw7xnJGRFbs1V/a
mjrcScx8U/tWOiP9qlj7VMdbW1moP2cnc1A9oDc2rDUuFsSuKd3aCM9HX9tGFacZr6dzQ94aYzy2
QKMcxwrGCbU61Y8rbm2AvFUiiqH0Xvi61b3nCRQdqv1ulzNgjcW/dyIWq/KzN/09ASrEvOMiScJQ
UzWKQeX9ZjrvPN8qIO19poYmlXYioUXW2IGhkpvkS9VsWoAY9hg7+iEvB8R7CdTnvxoYKVeFG3RY
TH1pJ+v6NaNgWdFdzjDjtuSeGSoWAIgrmCo5kDsBXwNtW5240p57GFuOrDlW2KdFjfAEXm8K5CbW
ZA2MCnS07tJMc8QQZdeiL13niKPTBvd7Tyd/7xVWhuRcHNI0IPMbH8adnp+6soQS/9RSP9LEGA3k
3ZY2XLPKQ4XRhY77pbqLpz9tBpudNEegMv7i/oQU1SmeBKq/VkZsmqKJlsj1yQFXPiK9LCN+6mPG
5SLVp/TqHe+fEHYdkhW1VevsRh+SGh1I7nDtI52DKJYtkSF0AWHvgZvu8lCrQS2RPFzAUyfM3ncz
NnHSB24h47adATUZED+okKMqmIUNxA5EVASuiAkvoDCge4FSGZVT3yK9vHny6NWavjrRxYuRAx9S
l0SOyCPeKfzVMSoqERam2isfLwpne7ocEeB2V4n53M8NlPbYxCotsY0yndocOAC0/Y3KGLaq3nvz
XBYI8F8QyAY9HcoQJBsWJvYN93mALsvQjIuwyZMDVxegE49Q6Ybwej+IlTyyRm1saRwGezos+ZxK
UGl1INumtuE1bPcBQF7/emVrqMab2JuroJ60DY5Dc+kL9Jgox+h0GJZf850/WLthGF5NBSqKiS50
zFVCEeAZuK0DPbB2X4yA2JBvGBgAR5zCPOu9j+q3X3HAw5PBm8pMLf2HTrqUIz5R6JDscXvLDS0e
WkdLFX9bc3vngG6wOIguYbGJzEMooCD+R2Dg0r7OEqRosRzN3Iiaad/CpGN+tbw5YPmDQ19oT7Zj
x3bwtnstVuzcRKX9uoROhQXiPvsT4m6MLzE9C+Rz2IWHeFCE6Ax5XLAu5qY6yb6eA88t7tCUgB0Q
TQ0adfJSDP4WEYLvswJ1120Pi3A2BuvhKKFrLKi8ASMpzKHQCClsRKwCD17h/VpiZWuhJ/aaofZW
j2e83NNl72unucJXlsmCF6FOH5G22roo88mAmAIfXhVm60a20yPMZdVD0V8ceLiNWkVRRDnhmh/v
RLl+dXba9R2iVDSgbxJ9BumHRKHvL8ij3t95VXvRhIgJM7eNXIBfi0TC1odaYEPN9wTlqhRk23cm
ejO8Yf5EYBjUBW75puQ9B3CRE3OrDx6QTWTGD72DmmltI80+VmxDQdq+onUJ7dvMNC/2eizAxfeV
ilqENMRWLWrQqe8cChnL1Lz7V2UjG5OCmBiCjcn1zwiLSSzMqgT+PWBIcP3zVSuat2u8ohhUhh90
kKkNZXPte+CWhAvz0UCJWMNT0r7ysTc67FossR9QMMi1uHhIS9ScAliq8zXnLdyFYEUjuR+6iApd
3TPkjBHDWIftFAcI06OUnq3+XrZeOqs+UJg657Oe0BH4EzlRRJvqIL2MugiHZbxHlMt7R6A/6JE4
yt9yjFznL6d/8PKPdcQxqXkJAlZTYQMOhtfH1H163YPwtpxMOHNl3KvDXDSJHMvYGk+uryUe/nq3
/kZ3HE9Otx3lmEpiRzB7hYaCBCgAdsOIHKmD6KuULm/NsimcHTcRd9/sifskdBl3ygjoqkcaUINK
j30dWk3DDEvXgzT/XeLd7wDxGpixmQR1eAvAeIGWwgDryyjSUutfysl86pRTYzmqFNDXHfe3Wpcx
j8Zq2CzO+q6j7ET4J4ymIICkm1xluRDZqMHYs9GTogRKNY5JbjiJjoWw4GGPxefMmvdScqywOtJc
haP201/msJ39p9KCzSTx2L1fGaHBQKbXwD9bK/MAQ5iEMgO19XZSOxwbG7zg6dDrm97APsCmLxe7
VCu7bDUeKKJLXNy/wNNfyhEQY+5Fi2+/D8MEplx5IdQNrAlntNPATasFgLSuTdZMPo883Y7m9YKg
ICMkgPvmeYkbq9zDteWCzJi9kmzvu2tWlOYm1/RMb3x0dfa+KJuLASLXMMg0R08wcTsRbMrsCckj
GFsY9YFajwyxo9UHqT4q9U5xBBjwNmH7wXpvFaD24USdo3IvE3q2Bl7BFEgkABNNq2O2flTymSzP
bPyaIbdqlqM9ZcDwQRPU/QQIqlU4scsgUzhcx9e9QSHBPGOgaPQNrnCm5sUHKkP0jTZsZ3Vh/YF2
R7s+GMWhNA768jGbVz/ve7yG0dSxZNS0C0xBG2xNq16FdQ5hMlPLSwFhp/SOk3OqryfggyjY3eKi
IRU8rsUU4mF8tu1H7ySdBXqjxImLjPKcxHMZYify4eBS3Luodx2A8E0Bj0/k91pduIKaAoPArWej
AYNW1toiGPfaXi7kzLRTPwI9ag5abt2tVr93cKRRG6PADLbkGL2l0oFsGNX/enbUJudfMCkF3WI/
6h+GRjMLedadOlRVLLWnuXzsZ0QKbwEVNHCNYurqUyN3ppN2Fol4u2zR/tf+9fvejZ511MqjHE6O
DesSTHsxTKNAL3eKbZvRt16r1UyhLtrV7Zs5k7013tlyhhdzo8ONhryP7XhykDQYkend0Z+GwkjQ
aSWUlEg8RNzVEDfDL+z5l5WSzNasw9Uepx4vfvHMRxDbx0etfOKYFw33fhdVnb+1i62P0jyzvU9N
3TuvTbXRehnLxU6lfjT4CVJ+jDVCmfoT6KY0pjkMe6T1sHAjrLEfq1zgvT1a9XQp2dGTRQyD9LQ2
81e3uBTYEXQHBj+oETEwQOPnl0Hjpf0G7Qx37XD070et3mgW+h8dH9QhmekBTMlYH4FKavcd/eSU
fxDRxutE9rpFd6657s0Oo2cpkX/rgdsLA9YadTgp/djB9l2KxMXwEUkoJVCAe4aW1G6qRCE6tx/8
Me4L8JYKKzKnR+QCwidYYua804cPs1cJeFOBCeijBpDhcD0aDO1+7j4hvxISWEaHnzTV46jae3+8
N/S/xXz/O0/Bu/UIswsq+1GBKFgjVbjB/P4v3mPfXfeGmVTNvMX5h+v6MhHk0Hk/YsZ7t7Zgelnq
rbPguhUGmWOm/5QweUMXbBBhZnY+GGBLDzNpfEV/IYB9I/Dzbg3BKBfWPHANh5LlbqrybdKm2HAN
nLGYyJp2OjMR0tpMOPmNkPD7upBBB/yVkj6ikLw3v1zG/nIv33wnt55eUPk7dXX9HYWD0VTEfvZV
39ryTEy5Pmvxlej8uGCUhQH4n7k/393vlRP08X5XNlQiTPj//NUlU8k5FEMIhq9ixHX/+br/Tg31
bu13Sqv3WW5C34zDpnF4avlHtO1BXq/Jnz/gG4Nqz7+yGP9x56VOB20qNQUXU8B1IhzXIaUdamwM
xydj41V6MGvIILSsDTrGXek4sW0+50uNMvTUEMxWJuzDQEaMvD3q/XQa+F9sv7+9tevD/set1RNb
9YKCccyBeiMuFlr1DN4DtOv2bPzEDHojxqwZHsH2sd1DBwt1Fy4WmvBg48CCGj0EOiGkAu5z/mA6
P5Pverd2P/g6WoAJBDa1PALmjKTUP38T371CVwbVP35b4fNRSh1M1wGj2cX8Pf7Ml/2aN/1fF1Zt
33r9igvbqTYEyPD52f3e0BE9xQxbIy4sG81Qt9CGRj+67q3Hj9fbTKiyx+0uZkTBPnQAg/zs0jfk
QCTimc06QonYDDu9Tsr5Zzv9rZ9PgTiBhk7LsjM+1uf28883a/07n9D7Hzef0tQ8Z/GwHdtgZ4Hm
MTlXN1rAJzPC4QF8n0puoQTML0S7zqxhDNJjvqjqfWe/YgShaXu72paoJroKsVimvcEkImFIyhXr
ZzPBVlbNx+t0vtRJOhkvev4+iTti6qmrPRR0AiFqa6wu7IexmLhx9+df6/qs/5eg6Xk3+41nVoVh
AvHf1ep+gVeJ6idkMUj1anXivezwKxb5/LNX9NbnZ2EOd2uBV8mrTmufeP7Tn3+Hb5bqrSWP1dhj
Y9gldnu6b6trr/Dn636z23s3W4Brjx28NvFsJq3FRowURi0HsOQjAfxvBrH/eSf/7fnf7AZTpVu6
cLAGKrMI1+bStHvdfmint6EmQBlzDJA3k7WX7d6r3xp5wrHeNs9C00B0YwFQTEDXddiKDz69Ee0+
955L8xXx6u4CwBaJGkhCl9eppQabHQpop62TVvy2MCdFErZrdjjOH0v25JQRuMyBj5FNRVID5kue
KMLBO5hj6qmzDhxR/1VWF8f4IOsr0OdwKk7GfF7daxbbmffkqPW7uTqWLWgHrcCQ8a0DvuOK/kwb
C7xIMHjoHewM/X5Fxm57P9t61PGnKd8K8LPJlo5/UX1/wwn3vJud0IUobKhGeBJdvTnQDIL4hFEN
vDWXGUC/C/IjCR1qIHGjjTp0wjbAd0KLH9nPIVn2v7d3OZNWUxB67WZxoHmm/kal/uYlv/VcNFtq
Fxr4A7vxy3/o/nKmf7epuTeF0lJqrT8J0PWb6dlBvCiooIDHQrhu2RTKXwk4buyTmRqRsbiBrq9I
mMZEgnpRJzcF26DbV0Pq1AtAQzxsTDU8xzzQdn3RS3kidgO2gXvxmyKCs2BqAFyeS3dD14xTKyx4
uV+AJzNrz5HNUlp/U3Z/96yuC/ofZ/dg16pZmYGaYAsHAvUzFxrv1kZrkphm9wUuWx4xjSv/5pjy
7wIV79ZD6xo2wDjHG5M7GMt9QjiRuf0Pz0LX+u9HUUo19gLec7tyhQdDzKu/FKrf3fTN3mhoHIrr
DtctKA/JBKQDZBL1s+xEz73ZFXXEdXB9hGm58YHp6M+6jVtvJamZjaxnaEW8l/zB/fXnM+KbV+3W
V4m5VGoTaDpXbxJZRfKHHdetk5KrZJur6xNYX9bj35w+vjnQnJvVzkf4tNs5Ry1HRNoT8NHBQfJ0
0CT8IfrZ87hZenaFDUXV1rxr38ao+f2zi94UKRXcmPXSx8vWvwgvBorzs8tev9N/bBO8L9F0t6gT
wWLEmIu8/vmy3z3lmyVnOrTXlGmihbPGzAMBmNMu9KSVWvXfDHi/+4ib1cdMeGv6YOLCVx5Did+T
e6kQVE/YX5yLvil1b52LRr0qLM0YsH8uaj/TKSC12vmAMxfzDDHPz8r0WwOjqraVOzM455ocNPOM
DDT58xfwzZq8NSIyhT2NizSgqX+iD9rPXuxbEyLXbjGw1TEicIx8A1AfmvY/3+03O6l9syjdnMJ6
89qtlCxjIDmhvmqLJv7zxb97FDfL0SSIFOZQO17RWjVtFuuHT+NmRXZL5QAZxyOWMlmufPHgz/f7
zZt3a0UECwNhwj9sQSQcSMEDjOsZOHMXsVRxbq9/+ZBvVo99u0Bd5tOhwocAFr3yOjBfsMH6suTP
Dhr7ZnVaDvJCqISngytkGbi2EbWgG/75AX33hd6cjNTxDTb6+EKdHG5wcH74S9X83XVvimYffuJ8
WXDPphOpD61K/3y7/+mO/6W/ufUEsgflEEbUvNOhCVvgCViBkzbTfQV3Vm3+XOkExiN0RRJajUVE
2qxDwrVxwbnUzcDFOKtuweY6uaYPAjBkHqJIq87C0JOnan20m+U66d8VvhmCLHl1B7W64pFwO/YX
N21XoLJWarhTBMAstGGhkTe/ruoIjemgKrytaLKQ5rB3Ydg3r/XO1gdQNe8lqN2li/k53GS5944R
fWygy6KA+lyMXIq6Sdd63phDHw/w9/ObSFvdfU2XDanw4/G3g2Hq8LgaNCmgTJr4WcLPP7fvfBPM
BG5Cj/oIAzuwC379+TE73vX7/7fnfIOlQCpsGKhNFZy7B2htn/L50QHfSAOBsvXv2wXPJ39TlZaa
xNosZEgG1m8X6WKGsfWGBXN5lXHv0ORwLgc/1YZz+UwwKu+Cyf+8ohKs3fYexERmm14tSGYrZqAB
UH0LqmBKbQh28NNlPQn2WZnvkD5A4fDQYHDY2NmK2fM8JrMNHstKYW8YKcGjEjzvUn200H3Bwii0
pQxqkIW9eYYOKLONKmGYbqwgJdUY1DufSI121c4aX6eapNxXqVMAJAFDe/nVmr8qJJXMalOBl2Gc
hjrRCHg3mNkKI+y7zWx+AaYPlTs+MtmcOm3YLQxDpQmTSoiUpdWGPShlOTgmzIIHrHpaJJjS03kB
ZZ5yPInq6GEmB4EaOFJwQSthu6+Nd7IQ4IDZWV3Y4bxod+0Azue7YSzBiGazK9qErexpRv53XT61
6xy3/c5yk1bHrB5+jqPRRx5+qPjTiihk5aiLBgW5sPE/m+UEhqymRxYI4+NiBlgGnXuED1Ywd5nb
DUEvLwjQCJtyjC37oxZ7Z3Giym1CSxnPjRSQKYKTjruaSuuXCxt3RE1lJYHruprGRF+RbA1NCi/k
3Sy6K/vLcuTdMg2RDyXFaGoReBvpXJ7Bm/Z4E9cwKPc0I1TltJnAwqdeHSJWcu0QO1GsGw0CK/uI
gL2oBh2dOAxBGX5o4BYcfLQAk2WioGJdB4yxaeeRnfcbI5fJpFw4nZKtAaknyWdoqnhceEM2YtY2
lEVcg6zA+jkV7tcw5UlZkqyBt6ZZWB8NBXUaAi2KAa3P9dgtzaip75feulrEhK4Ga9++PtbmZ+md
F0gZAJKGgENATSXIz+Oh742boXDC5ao7XHOQiV5q0l38FZ5MmKA4gQY9gqYdSDUcOgx+xRxz+2VB
/O5a7j3Y340ZGqEz8LKTv6q9Qe6M4vdModY0QEnowGx32nC2H3SltoSlQJQwF81TB3wLfHQw0wRT
OnhwhAQcdNCCiESEw0EZOuhiDUiYIlb1+jD6EAQJ0EZ1O2jwjdnNcz8/63gTQY2aMSTIpzzkeQuq
FA8k1cJ+gQcJYl9W4gWWeobvsSyLkM2QmHAwU1eeKGurg+bgDgXobJhadmD71hABvLfMgqxwIyor
KDwLOYmw+eNQNvb7cpkTuEDBejCu2D3jPogDvyfLD5BQY8it1kCcDpxonvCFT25owS/I0u8cqK4h
3IF9uAn7LOm8yZYnBaYZfvXAlzupg2BOSYgvAxyrnQnFMGnAtyd4jwFGDuxZ4z2ciSxoMcysVv6F
OuR+8nagb3HQnrtyq+Bo3s2J27uHERu0J1+0GppABq1oKSO9g1lzhdIKjlsYm4A9WxcsroeX2cH6
HEHTQeLIZP2GY2No6hBgLXbUOe8C7NZhfhrmJtVLD7PXC/Nhm+lnIAcZAwvHAtmRV/HjxLb/z9mZ
LceNbFn2V8rqHbcAuANwlFXVQ8wDgwySIkXqBUZSFGY45unre4XqdpfETEnd/ZBplikxghEA3I+f
s/faer6x2MKs+HPToYpPXnxX7srSRW5Y73zPpDvXLzRWzszpF4bJQ4fh58bNb3XKbTw6C4Wu3/R3
k38KPOLaGg9itF727YOyUG+isV/pNHo3k+wQRvc583WepcuGODgIoLzPcihYIov13IafA6ZdLbLg
3M9PbvhFhUjhueFa9HMD+TCLCdFQySNqqscEpUdBhI5O57NbmQ85mvgpx148FqzLif8lN1gRozGt
t9nortx2XNYOvWen1s917+578wpRagQtBsYD1mEIpG6xEfGx7V+t+hRnJ9t8VsO4STS78shQsrkg
c4ejLdn2v05ttW9KsU2TO7SG6ykoTpwAlpLrRhpMnd47JUxmbICtj762ZXgU5DvL80+1ferr14qJ
fDgsW+D1bgvHMCzXk9o79biovIdWfaG3tEriflW5j07+Tbj3ffJMbthKYiUJKTq64tXDxzCTvGM3
3m2dnMuGuJTwPqkf83jDE7UdAl7NyeJTmE7ngUyw2Dikg4eWjhUYDS5s1SUTF4x4TrVIkwZPsDo0
hbkccsQDeZOsu+Qu0O2xL/BpoMVxkXlXaDddKhMOU67vPwfTnZkW6HARsITRp3C+59dYmYiOTNW/
ij64qs1bQz4M8balJ4yVaoyHfWYcvICesH9KGSGViNgvuJR88t46zY7Tv2u8efGUbfJuvGo9rG4+
z2/1FPjWfoyYsjYoOw1u1sw08csEC4ch3SXS1ohHSuGBQu3O6f5E0PsF08L7yHiLCE8MMMQMR3+6
bhtrFbM2NzXO8OqbHJJtQWnVInSJ64IQKOzs+AdI/12HrrEcIrxv8bfZzu/SgM0tuK/zfJU7IXWe
vdI8nomm76j2bdcjusLwHrfLOjJ2dadRhft4Ne/9DGVooTdui6gKYfDvSy7p/KJk/t5T/aF9oNuo
S8uop9Pbo1fMcL0Dr6luI7vbNUa1ilmMcRrvBrGtyvlKWc+1+ooGdmFn7srT/SKa8V5ixCpReYyJ
gyP7hoSRxYwtYpgxkBrrSnZHZIXxeJuU2boEOe+m567AtJrYx+aiJSwpUBn1tRJXvFcus+JTat22
gA/mdlgpLdZmMK04q37NMaH66byJQ6hUDA2mWwLTNxojZ7wf8InF7dlBxSQmMojMhx40o4eZJAlO
WfSGlNYp+8Pg3iXsU8lQrEPOkqrzTkmKIo1ufkBlhYGNOYNOiUkcsE43B0hB1iKvYizlmxrL/cB0
ukYUxHIw11/m6gjzh0oIu7KnP5sG6GtaiRcMbWdcOVV417JwTTgBxmbjVyffua7rVRvf2nremcl+
4ro3uLmCEFWxoXfCDpeI06gLDkG5DbK9PTRL141WM8uZ46HnxGyhJOJsq1xLdVOwKJtVt7BbzSqO
5BMjkXiR3d2Q30X4z+jC6kurOr4tEcpBzPBrfxOnFKBqa7j41IR5FWfXs/GFLQNF5rASVE5lfzcl
zEnDjRmcZjbPurpXs1qF9tYYF8Od15yqcV4El1mLeQznW7v45FlnJ63XhB0vJEPyuDt13lODLzPb
jyxrLuWyY3EnX3Tx8ARSrvscf1HAJlJs/819MDya5m0Uvvb1MU4+B3irY+6FnPtPONdl+OrXeKl4
4eSTruNL4jW1BguuwrrPSIt8hSBU5wgXzuihWyYIbd1hRKxz89OY3Wrm6h7JAwht1yq3975tbZQb
3BHKvU79I0EYKq03ZYn83ravWh3tC04/ARJxnbkop7g8/sS4oHrUzZc8uG/iByv3D5iEAAKKT8HY
PRlmecx4pLX3NrvjbU/2J8kLxLytCoLPGvpPnf4kW1YIEyNDpA8B6k8R8wXglo6N8B6B17LBJtqb
bALTrc4DosrGRR9cT6R3lijdqpfAuuttvagxYvge/AL54ACozWPcsmZ6JcuHPtt241OSTivdHcCV
XYJCKVtRYUkWRkucCh5FUd6SOrzgIcMDj4+Z6AYe9hcruesoL0yuvv+Av4vckXZ4qYOjYCpsn2mX
UO6vbYTE7Xxy5FXcj1ul/BUEkNY8TuwfufyS4HQY/Uep3i0i/dxYr8Ne33kyfCgwa8dgRmCgtGDg
V12AND5iB0o5f4awvbf8TysD6jBF29x6C9pprUbKAFThy1ruZLSdhgon+9FiiJm5nH2bz2miMUSn
6OY6TO1gGPrmQRnN0dSExlRRy5nZDXYz5bXumqcIQLbrd3iwoq30ARkwJXLxIPYtOs+8XYe4DhpZ
fXI7fw9T/3rA1e9NqFqzVe6CT7Mw3ln+ciBiJ7kcxQdKIdz/nXt2MP9HwfXFRQM8JVCbdvSZzbGM
h7iVAQvkc7TB0FRxBhguxRyxer4xbiLkvkU4rhSmCa85xOaVrR9HGmgimzCKzMs0oCLHy2G56q6c
yQm5XE9/2hb9run3l03Izqpvscx2SSCWWM6XqsYQIe8nWgg53SYDS9achSsMHyAr9nGHDNrdjeOh
SdSNJ3OMtfFJCCC5GaLCql1H4TYBuqKa/C6w5LbFCRPW3XUgxQFu2naKkE4NhL3V426Wau915rHJ
uB9ZkRQg5sF5NrD9BAULVHMXIvCv6y99HWy8HH3zJzJ7yim4mgrvPkuHnaVQHgLC+cN29ov+wYdG
Ic4lvgw808cJYyG+6Kh+//0Lf+fN/V1n4kOrcLB6d5B2NR5V1z6wmF0HYHpGlzpUAIYgI2qi/lc5
ok/1Dq6BGsRdYi47zoZ1k45qbzbzY6S+JX547Qfffv9LXd77736ny5b+w9Zdz36Fft4FG5bJRUoR
dJEoD6Ve/f7lv9Pf/u71P3QYZar6vsoY6ZWmWLWz+TCEh8Imqmj4Fhv3YWcxmN9bA0rj9jCwJ3ZT
cp1519Uf43e/A/n+7jf40IMEUK5d7kE+IX2UGYe9PeX4Qao1SrJDMPi4LkiZ1DcjOQoxTueGvSq3
2WWKq7Y8InUdoSoo2/z/6/WLD23LCCNYnDIYP0bG1hoe5vgP/UV2119cyg+NS88t8G+wXx0x3y8q
MnbpxuFL3CGNuOfwjDmkOFIAEeWRLQum/kX8VmWA6q2VOTf3mh1ljuSqwqTGXrCWWKVHfAtZwfH3
ti+fRSg3jttt5CwPUdmvI+NZohDXQt34+mko++UUxus8f6xmbzmkuOHKfdNcBdNj0VYr6EY+jlir
vamTZJkDFalpNFfBWaiDYjVlTVuW7hXOv6r6nJod7TXYNoQJjRjKWN0bjSEonZde+QwqJAtwsx3a
HiK3uUIF0uUexSM2eaP9HLFQjjiORp1fOgnLwGgWF8pA1ZVUFS9pRLGYItQFoJG1OEMjdWrdcW9I
FP0XUsdaZVe+ucbEKmfsitV1pPfNFCwdWoQ2fYhR5LsEEFfKsUC3mOmtvSzTBUA3PKp6ekhavaq7
aA8wFdLWsyco2+N9Wh1KWmxELcXhyzx+K3R4LDH6VBH6aVyMEFpssXWGKx9ctSbXgBHZ1TzH13Uc
sxtTt7OrDlbCs5KvwhEH+ICdMdwGm9CxoE15XGqsr+NzIu1Tob8JXe0yNa2y7uLuP5TRp7ien9OB
4sfFN+haa46cyzJmx8Gm1xSf+vRkpyeEosCdgmTjT68it9aTmdx57bsfvUk7WpUD8Ljco/GRcNZK
F7VtLsdiZ5R3rVeuZlF+G5pi1xozZ7ZnTx4RkmN3ba9yIdbwTDjIyyVUpUXv5ucZM/mA36jux82g
AxpI2RWGt+8J42GUPSuEBVGm1135lNIg7i72SkCK3pzQRvKOuXUdzaeW6rGewgfH+Dwl9dEv3r0I
V62Tr0ZRrSd8Bd3gX8tIHNpQvMaCDgTCDd98N3qB95hYrcYBW1sStP45wbcFXawrNz58jSKX58Qz
/zAH+cUwx/6wp1Rp0nPLBANVR0/X8H4Mo5WhkJBEuOPmPykcfrGWf+RyQ2stbCBCw7FNH3Jihp3m
ysfW+vuV/BdnvI94bn8uOKRQSR21uUtCAvPG6U/nx79ft+wPW4QXWrGkszscx+bU9ffsAH944V9M
tz4ycV1f6KHw6JR34CH6YIYMBkSOsOPC/NP29othw3eF8A/bp+MVWZPODhcWJ0eZtmQIurTLDgnI
kjh5iMztVCjWmXjpS7X8/ZX41WX+sM4Xs2V60+Vj1dGL8C6VIZ4+EAC/f/VffGkfYbkqjaJ87rjO
oWOSRH4c7RYDKhC64evv3+D7Tf83G/JHcm4StChpHcEO6E6XlXof1/F1WspXK6RJTzRvzMraWm9e
P3K8za7z4EnVHEkuSXgY7qAsrboScFg47dKSE62pX30337f4LRnebereWidJdiyopv/wG//qKn9Q
spnuFJpBOTJqxGHoRowVXH01ZPdp9DyUT+HYQlkLn2eQXBLoh5/C9PEMkGbtwhhQdZVYOxvMSEqb
jJReCuMtAQL/+9/tV4/lh2lXEyQWdDlFLxHdIZvIRH/w96/sXJ6/v7tOl8Xsh3u74hxsdZI7oS2S
c+5M2yoP13477G132mpsaYZVLhqdrQDXQ/mBxlHoRx+DkEVTOyx2KhmWifvFSlBSanFg2rQIIjSp
yVJ7r2HCyp3eVxdQCW1Ny6LMIBPUxCE8wIIKG3BaJki3IN01ql2L6DkNXlKnXOOP25VT+qincZci
N87is2CYXxCz2vlfgkAuG39bxKAf5vFVjvKO1Gi6BOIP38qvHo8PK/mU+lFYgeQ/WpmmCZItR4DB
hL0xyf2nfv3f3sZ/D9/1+b+/4ua//oP/ftPlVMdh1H74z/86xW+1bvS39j8uP/Z//trPP/Rf1y89
xnf98e/89CO88j/fefXSvvz0H/jK4na67d7r6Q4/etZ+f3l+x8vf/L/9w395//4qn6by/T//9U13
RXt5NSCaxb/+84/2X3GcXBbhf/vx9f/5h9cvOT93eClf/vr331+alh91xD98JYXHOji8f/8/tv0P
X0jblBYhku5lvyt03Ub/+a/S+YdDYWx5Sglhmt+tBY3uLn9km/+Qtu0J37SVL0wXkeH//nV+uiT/
c4n+pejys46LFseM+L6p/s/TgctC+AoLlS8s01em+92z9MNTUkwNEpuezrVvWvZREdGzSNKAPM7Y
HDeXAEdQTDRsunZ4UP5wzW0fTNv6GbDjKnPcfTxorIkvqMEXpte9AxoYSDq6qHMPKd33zZzN16Mo
vjQtP4hf1UZIO3kD3QfuvXk0cuSn+bgKTSdYZjG3epAPBWzI5EUmrrHwZqKrh7DOF1KCCCjzHM/m
TBtY+RER9jQa4+wJvjYNpsT+Gk5TTuxe7UJWvGnCliaafgPjZW7yCe/HLDD8huW9bQLg6iIJh6H2
BQRH+7PSExUi418/9aJrI4vIKdV99rlJivwkGgsgYt1u03NydpW/a/3was5hTcJIS829PxMZHt4B
XVBIrBm0F7UFio4MwPUchk+wDWZIJZBg8RIi7vIGDKFbD6O49Je+2CQRBkV/oSb5BqCi3OSRA0Si
GTCbwlxeOmBXAwht4X64JGsYXuIshlgzIndRoxhL135LGLvh1bZMUSzmkal3PAKbrhqaUrTkYWl4
rfhWEihzE84dVb0h5JNRGy+5gP+ZewxtZGNayzyck60v8q9J0wQU54G9bmuhF5Ocw6198RHLoK+X
RQ/nPpj1W9+NajWH2ueEkDSHZgKkM7oVGXbSGaBDMsMzCzM+5UMzAIpGQuxbtc2Ms6k+tVmd3HSK
JCXssmA3Lh2auK8VJ6z0KawgeXlG9tpnJmddaJwbBsaALPukQ0bQZ0+u9C2efCu/1g23bVdWX7J+
CnATMzmwqna6Eki3AeLoV0taOO0m77nIwoavUemlU/n2OhEX/mWL89jOnHsuHmgeIlQOsCQSoAbu
uPN873ZysCJlJemNldTmsncmfR9gHN+Oqf/gCBP6ZU7fOUhsTOpdIVcgAhpct3FwNltaYE00yWMh
h/BZDI5Hkw+wSFXARGIEB3XXzLv4pXPR80/95SbvCIP1qgKBdsb5QRQmo6dw0oekKTzGrwFQtp6c
XaNSAlYZAB/U8fIqSJjhBiNDrojJJ6jljss3pCXQUoZVRuj16zipGIIDheu/BX7cn3JXcBhqZxzW
6RDotdWYw0J5m9jaMMenp2elMywKe4xuDC7kOkYvvVIGbdo0VkygZ52sbB8gQGN4PK+WRPLBCX7Z
BDkHT83xJAtm+tKS9DOrTqunLLIYSFizv+xMtOa2R8Kv1YzUI4ligBtPnb1ibRyWWsNQ5Xug1nDn
bN1HY7tMHCCTKs66PWAQRqxMtxZjF4TrNtRiP/rwCoy+tJaTyAOO8YJWUJ8QtRv2D8V4wSj24hFo
K6Z2y58OUl0279H9nLY2YXbagljoxd/ozzarFgrccnD4OEY33RR1iULEoC/g10giIo8nWRaQiMMQ
VAYEkoSd37cYabtqO+kLeKzW1SmDVrSv/WSCqEyPObbGfG33AUdzH35DBP39UOiC58QbwA6E4bwG
TMCku+L5LVLGGVPI2c7N45fBQI2cpp7GVRHw3Rv1tFEmmEo7yBB8dPOzkkBMEuljee9nTmVjnXJF
mYEo4eh1XQIx6plTbSpsKX+oIX52Gv331uFbrmu77F6W+qiYNooSQ5moi7Pni2NOE8ThSTBLtfKN
/CFww5ZGcfAHVZvFfvtDNcebOo4veE9G75awxcc3TQeSbKpxBNl3mT5ViCCAMaTJ1xY0taIVQHyK
KWjC3gqeJ8gff6ihf65TL2/PMNey2JQtS4m/SPzT0iw7KwjMcwLduFkk3Ig/FAz/3KF/3JF/PhXx
Bq4JbF55risoDNR3WdgP+/FkIJuoS0+c6zT5YsTJUyUk+pJW/KHg/rkA/P4+rslzqRQGON7mQ+Fd
ZTntgSpzzkW9tSZgyvuSDn8U7X7/cf7yfbmm8l0LZpnn8dE+mmgCRDK68iofSzxAN//NjP7Qkvib
7+vHN/joEZpyMJSVzRs04pQ014m8TfKX33+Gn7se378qzHnc6CbyOEt9TExDAe4abSzVuaPlH/VH
OQ+LUd6a8lsZvf3+rf7m6+Ig7Srp4nZyhXe5+3+4+nxdmakh85wrcRiKjW//IZHyr69vmfDmKUNt
Poz3sZFjB1WNnKEyzgb903lFofH73/+vXxWIHp/S1Tcdy3U+SqBLy7UtY071LXFKeQv/bsOUCSbG
YK1//0Z/vezEIvqOVAhFSMz9GKGa8PyApOmTW4UCsjeae7KDnutBvf7+bf76lFg+1x2HENW45N8/
Xw/P72K8oBGz6vZOzI9h2C6s7i1i3vX79/n4vUnMVI5luVwSy1Hex9ZXCCdBD/WUnaPylGU3iPqA
PtG0bYw/mNk+fm+8kSMd37Nsz8X1/rGnNDlGY00qROmGaM7OXoz4PpV/WqN/7uB7ijfxXdu83MOK
J+ZjlE4v6zDgHgzPRcJovusWE+ulfxtnV4XZH3KwGcpJyHZ8/P2X+PHmlp57OS2xgPLoSPvjPREV
QzmmrkzOmO2D9wuM+vevL37uJFw+F3WlMpHx2S7/fN+bfng6Y9Ta0xwlyXkM0eW1fa9PtUAaUY9M
6W0z6Nb5VMhF04N/RrLSLnvXFF/sjgW8NfSTbQ7A5XqEhDaoydu8yNHxmy4yQyc+x+CQwbG33rYQ
pre2wCUtFRTbVRMx8UzYab9zCim4YcwvyhQ4c+M7wY3qLbIXJPBPNw+cnbad4Q+DxL/eMpdPLW1h
21JI56MpNw0miJeVF5/pnPrVwdfXVnr+/Tf7N1eOt+CZJaMLvcBHj1QGm04MbpiciyuHE82fwBsf
n2Kum2NTrduOfzlvf5Sul5Wf+47Fl6yTUyS+Gd23dvSgONl/uEH++jE8juzStKV0Xcf8GPjS5AnE
xaHqzqQOLtQnj2yc/9fv6ec3uHzQH25AqWwjozvVnUeTuQEzjNXvX5/Fzf5QX0mPXcF0CJqxLcFW
9GG+l7giMUmVAL6b2h0ypMICPJ7GO8jU405DqFxl1PRPdgKRpmWP2Q7gIC8iXp/hho/GurDC9MSx
Ouyrfj0mPUzXHih5GUdvTiPcsx/43SHKkiAA+WQ/m2YCcmmk2ELxFct9rZHKeZxVaS0M9rUZJ8gR
uhz1A44SlIeOOoYVSLpFx0jF3jtmNqwLvpTrXrf5JyLkShQS4wW8K8JvYzXm27kok+HgYSdY107P
ET9R46bGkrccB5GuQqN+mMe6h26VNyF8IWp5ZLx6Hg7pLLONaPKS6j1qV64qn8sRr0Zf2vmyZA9c
joCSrmMzyqGu0b/VoxtNQIcY2RHoEHwWEYrZxJ+qrfBkdGqyisaK6PWNGo3qzktNvS6IG/vipl0z
MRsMIgwMc/UgKzzHkczdg+eG9bprCn8F6xCygh3J15irelBO0a0AzKMYAVb9tQnaYYngFIh+OZjr
kZbJclJWuBauMvdKcSAxQjFsajW95TFayabon71Iy5VMu3btZ4jVGeFjJozhY9hhdGfatIajIsV0
PbqbpCyS5aCS8RiiS161VZ8COhdjjwk945sKZHkCeFmAn+wJR1GAJDmbMUvII/+kM/h5VdxjDnMQ
IHV5za9Zw4mpQI5su9hrOZ9CJabR0+10n0ZrqxTw1IoWWfglKR1Mr+mdKiSl+ypjBOwzXbu1PJM3
SEY72c1F+2i1ZIxURgL3T8TVwjZMurjYIfdIb33anaDNrHowr2oXKleaOfOBks7fOkEEyLXPLtwu
E2tK4Rvg55tSyfekc04cLafFnJuAI80U24I0JbdMJ989DqxyHam6e2/y+alQWbAfVT0cJkfIqzlo
4mXW+/OdFn517PJi+BZ26rXPrXppprW7aXzWe4IiLtksDFLbdppv04FMFIU5ZWcVfkqUxShulDta
XFNP3NBegR6E/XATaZejh0eeC1Er9I4dfszPw0cfh98GKwiKrXaMNgIx8zdfCWIiHNIF8s4b1jAg
3CPHJ7WfrTo7pCZ2hzCfyn2hQR0Decar00pn0ySy3xfcvndjN0ItjmQjoKUjBzc7NS8tw8khA6BW
pwlRrrPZodjzLryvFNFzMznI40P7pZZQNwvB+KiVZbPrzImIm9CwOSEm+ZZOX/ju9Rl8XC0iaMU5
qTApIsgZwK2aWgWZx7zV7lygRgRtB7JGXxsjEbapjHoQ3pOzS33l7zmFTlf1bHHKLS2xt9wi5C+7
5srS7byaawZM7tQxcJbzlEFKI5OHDQ8Va+XVRDORYWCFNdNwpAPkH9G/KHVO6x97Koaa+FA10kWp
NR0CgzbjS+4+0DG55khAUkQQ6yuXguoqFahxU4k6NeQKIopv0Dd9UoOz8nMXURUw/A78yroX6VfK
o/tWuC3wTF/LL+DxMI80/QMYUU0ARsBEPgLvEDUKvEYcBbs4r7sLga45OKlnrN0hifY1fdtdrpFI
ZlPVnrqpBHw5CA2TXSlzYdghPYwWMlpddm8A07DqBK060wGiSSVrxPEC+GXcuOI0GWOyFy3jHSm6
ZNdlho9dIYRRCTt5qYq6X2WuAy17jMdy7eSTczdqeMb51J0YLbmkxLCSWa1hvhiu0xxnNYJtZJnd
1lEL2gpq4TKJJp5TkNt77V4Ae1mOUSUP9cakw7ZQZarP1kBbLo9Ftivcwj31vTNvoqr6Oielf+Un
hnEQkL+WZuyjZLM0LFQdPHWO/4UE7mc4AXrpxgzUrCyON05vhYtiLN7sHszabEvo5a1isUyz9HWc
8mY3Frm+taqhfweGlGIa7CS8HbfrP/VllRxZFiugCAFYudIqb0LNWWlIk3g7+fGd1XnlusQ5tqQ4
undQRu2KMPQ2ukOES78IVfSldduBzdtGczeujULHm04gDprr2FgMBt9rRyDJczwV9VonYY6Vayp3
0h3DZyZicO51OpBT0iXnwTXUOgaZjaZ3tBazE3bX09ADYCghnCM0iYxlWILBLIzS+zSUF7C0Dppd
Y1+2wYD1bukoDP2ZkbdPFuwWwDTKGFju2R8uA7c34fKNZWbt7sxOpPe+TlSGXn5C7GEF5mGuRvO6
zc5IOEn4ygdveGtyz/yUzvR86gR+ME3fu8rU80bYU7+xIiR3VjS8F1owaC8KNLlJjn2GDvVJdoTY
hJRkDDs9OvBJ9F76Cbe4OzMLDQpzZ0SFTXwOgY9spPF59MSrjpvwq90Pxko0QXOjgL++Js3sJFBE
L/kW9lhee4mwWb6dbJuLvtlPkW2BSR2S46hMvrqOOqIDWdmNErhP3VjCQc/YpLeRcpFKE78SbtN+
gqvPTl6tzLaLofgm4Xnye9kvUA/MG02Nca0pFdZQy4mcaBUhOX7tbbNGJxszj97o5U3w7Cv7kBjy
81Bri8C48NXkQ6zAUNHNnuhmF4skqAlf8Qs0OWhn9b2UtLerOGMPL0pdLZ3AbW8LD3x+3TqgEGPi
FJQZRmtTOdMFOoyvy4RqQxZa3soD5iYywEbPOOsA+RD3fHM7ZihVwqAqr5uCfV2ptFlF0gzBs5oN
pp4AYLju46eBU8Y+v7RydR3x0o79xZza8Gi6msQLRg5r+BDWxuLss+j7aFhVfVeTMJJ8SzB+vUSO
9T5c/hmcesWN0x6ipvW7ZQ1d5+SEwwvRxgN3AyapTNnZbgS3/85wy6KuwDZIp+2NYJEXPQjjpeeU
vOkkmERcnfanyUXZ3DkMwhc0FWq4vAZznqAfVpkvwl0v8dR4zI6XsR/h1Yihp8dqgqaPtXGNHylD
P4WzsYOuf+4y8yXUOsGcGtav0M/fpXNJ28S3B7rLGCeE/158HLMiXrs5U47BxbWB8G9BMgmLRxsZ
nJfbji3T6IdrNwudBRJ7sZrsfsQ1Wmq19Xv3ZoB9LZgjtaYkreOxDp9U6K9jS6GSHbxwMfRyvJET
fcmgK78Z+fxeG3BMw46oKtMSOAbtaEDf62hogC4Ay861FxNDY4AUOKxK12sWyq37JbTsCvJoYpwS
jjykiVbFjro4PWlWnmvGafi7Jvqx/exkKLJwjy+Nya2emSmYlFaOVW87fDfb3sd4yYEAuEESTJvO
t8M9Slhr6aQmFHio6VPSYZOK3eogUkHgI+lMh6p1TXZOQnoYU8LliSe1yUZn3soZ/O6YRXhsMvdN
JCRTCpNZu0o69wgIw9laThU9QLDuF6WggE/btNvDmqarzyAMNZHvX0WGd137MMzJtzQew2yS644x
zmNsZcwZC+aZ2HQkvfOkSKJDp1zBuAKXsFEi6Q1zoPBVJdXdpGjj24JoUpB1ISFf7VvRN8HV0M0S
V5N8cS3Krzi3RpxxM0VCXId6F1/yeSmV9GouZblqOy9dj0Xn7MLcbV+nsQiAm6vqKprKYWnnpXVX
S4pai7WfTTfaJ6O+5Y6TK7Px1U2i+vScNdSx7qgfxqjmtmlqm7Ako94XtfhcqhZDcZSPRA8UX8lY
bdcYPLlNaT1tlc3EDHdo1K10jms0q1xmU7IhbqOMkTAOwbS39Bg1yyyq7MdGinnjS4uzDDMeQP1M
c4+RneKTtERHpJDo69WADvlMgsFw6kMnPLHQTTskrmRpOkm9kVWfMbBh4mYhruP+zUAupmheTnGF
v07UpbtPpwp9qWUWKPBl61d3wFCdt7xIk3VeyoiTStl9yidTsmtW/Tb3SvVJc6+sldWzI0mnJH1J
2c5eg+VbGhyZDi39xG3T8BhWlmwPlqm+FnborquCga8ObQyOFUSrsRfhhioBZuPoGItA4jiWMvZX
02zvAvIJlnGs5Zo5RInNhMQD2+3W/dRgHIXFHkQ9o7+KXM9qek3p5CySpJxINAvfnVzNJ7/h3sf3
4O+jmKCSaXSIHuwx2Xo1taSQvbGJ8uKSn4NDxS6xdzHigtvF8G++H+O4ugmCninXPPnDqu+kuesq
P3wT89huhGgBZ89ob5wySHbZZPWvcSHmk2vqcG2jGN1VWTGdlYimx6SI7UM199NKGjMO3HCq4AUb
zr6eZHUspx5zq1slD4Zh9QTWtOOwiuArbCHJ91vG7t469sWdE02avBZ3HBZz4KR3wip3NSV6ScfK
oQew4Bimt5Ru0cFRIsdGWFHiNUXw1DMK27B+FltHNMOqaFDViwKDhT0YcNjnrlq00RRsSnO+5zjm
MvCenAXf3BQz3fWj3RQwqZxja3gpmsJdd0AUbuZCtwthTck+tjgvm1b4v0g7s964matb/yICVcXi
dNtza25ZkmXfELZlc55n/vrz0PkOYrUMCUYCJHgRJGI3u1jctfdaz/oRVN4nprsGgsysWflEkII6
i63rHpvKvc1aOtp+Few13uw9hWp8oy093lSzpXfSHL9EDYPDnOpyG3ZEAnl2XW7nmX5Aj+1iTYAP
BWGC1L+1UsJto67ZRDaFqZgc87oGlG+Tsohlqhzg8uHsGfB57Wr2zA2H9VMkg+GIVwKFTjrUl7YY
k13fEIvL3qauHOQAa07C4U2R2/UpV6l5IfPc2k5gKMhgseUmbdL8UJf8flU8ksgULmEmuQ0JeaaZ
hjus8L6UYfTTKESzKkrLOmSG6zPi8762GfhpjBafbWQLWEGI3xOJ11wqMwo5fHpPHLeY7/dUUn2L
l0w1Pal0cyU3fp8XEPRNjUWFqt3WvXWMFQBPrTo2CRcvjYy4L7mOYFk40ADcQArGPjbShPnBiHDs
uRbv6qCeoUx7PU3IxvIu+syyH3U09HsrMK195M1qrasCTHpnl+s4QbM0epjF/RkDstsZ1iPAWyzc
0YyXa5AvSA6SdQmz6CqL0++Tb9XHPpn6tTn7421bBeNeJMPPzum8m6nEchczZGCPLMZjkC3e1ZrN
PjTi/LIwHe+QAUveBjzPa+IKSwxeuAnbULsXfefo52Eync0YKesLalIXHD9xftw4MBXzmPyoRhCA
dpJ91T1ZVFlp3vCc2FdFqhLo/KLdqtayVimcbbxKtkkEBufTkDgh8uFUtumKpt11Lge5ClEA59Ko
3fZtQgZKj4XN6Nhi1MAhemyxweklo2f0MTTaffvTL2raRGVH8pNgPWg3cLdN53Ug9brg4Mm83XSB
HV8UwZDs3IjoEsYMRiGbI4Fa6sCDgb5fH9EIWLdmkmQPKHBtZOPlU+LV/lbnJaIxf4ZzHUbxDiIn
30CmNOAtEt4co9HHMpbP0J7pGFDC7TyRWKu5TPpdmoULel4M1yWdTd5U6jmpa2Mr4qxh3GwOe7r8
akf/mp66U6hxTzvMW+kiD7mpnJaPg0iWDdbI96YkqqBr0Y70it1OpkulGmqcPRkFizk3SAsGYd1E
TcsGXihBe3Dx9anAOJKV+MtsLOhEdUeeaQocu5GzWCVuZpOTopP7IqaGcqom34fDVB2NYWr2DSrZ
Q9YVwcGuenfXa6/ekkjQXvMV8m01gobX4SDJcR7bb3Esv6AUaNfu2MZba8GOBEMmdrHuqBpCR+/j
KuXo7qPOpIvF6T0KmeDPQXblNWH5UARxcctsGCw7hydZJd2avCdycQb0LJ6O8wOf0yMTV1Go0EIl
XasgjbUETgMagZTFuiGbQXffHf7F9kYHJSUF5JZzzISyxg1uomlOKIiMSR+rJCl2uTF4CEWb4jJo
6fwPLUqq0Od2p00V477LnGcvEOpbO5vTth7xA88NJqumMp0DfFJvT1yww4btVPB6A3IOy9Giq8bG
vNJljzM9Vvh3437T1K0ihHDKYBPH8pZhBc+BG5OoElfyVLYuSpm5ERSYfrQfSPgjSVLYu8DvvF3f
us1KOybfptLlPp677mAHab+rIvdLpVW7z+mL3VUTtmQvIiRwVKzdEfXNbWxF/b7wR9gjcnlVcbbb
OVEtt8gpiHy1bGj6lf3c10sSB/qbFWp8VEv5FJ4CLYujiT7lGoVNs/HNoToSF24jFenTnduOyJZC
ZA9+GSVHP03oQsRusgHBoVFwRPYh0Mxxiqwrt6xJdsU2g2lPHsSOJLP6Bbp8+IlUZtCHLNQVo2xe
pNHSROa4OKwhxu7mkBbHsA+NkvBS4BhNw+ujw003NJ0moSFVV0mfIvx1JE2AEkAUeo88v8wsoUjh
kM9JWIl1EPsu+bItKtSBZBBaK8RjhASRhgofkY3e40oJNV6QQpTtfY5CW2Tg5ZUCNwDQS+fAgwiq
tjTRLXOKgrclUmdd2Ym8C5E7HYaA9/ps5D/nIMkIXhu6XZHTsJuzbrqIdUJPt8WH6ARtuueH9A/9
YjAJrcbblLNlPIPXdzeZQ+hxaNrjBQKn4iICwkdiAnvzbASIoNxQ7Ias+U7znHyclHi5wBk4ImQl
kNBZxRaOXV5NnQFjptNJvG4HBxGOSksaw/WTAGwP/qUyQXvGPmwF6CyB6cl7AnXgomL2nYxyWCVU
UCupy2mdud6E53qh8BQc31NOxZ+zmQDo0jQebIf2YOP4Yl0Gg+D9gLYoEA6+GrehMTVXP3RK74Cx
sbMdRCVXeTzXd0uPH3yHy2taOdPPIWzhW1SCEaZZYEaMuiQ4JFlH4piujM8+J4YrVdObREVLycDh
HjaC0LuaXt19nNyJ/DKJtfHdzUYASbrBFRkl3FsJ+oVGZkgLix9Xm8Z0Hcok2Rm9GxOO0jnHMXO6
Byv0kSZGorscI0EeghkQCzjm/Tqpq5pvni7Dh3bCGhSVG8/EktY3DqvD7qLLoXCMTZ+ZJLLpJT4k
QYNWp7L+1FW5i5e9cTErpUSCkmVjbBRZymvDKAiOHiVpsZDJ2bsKzMX2kFu0S7No62cokDzwLW2a
3o1G85ngTKYAA0bMJMQBP6uhBvhB4yR3h/olKb3+1pcxUbcFx1mH7KG9O0fEcftAFHwMr0WaQ+ih
G13QpY+w/zg0cbe5otTRXVA8ap2rX9oXLmSOATDF6EMlHVzabq1ViJt89L5NMJT3VTxIGlMpZaFY
YjfHyb2UwzxvFBvePlbYGgYO9mvarngDjSnZmW6eXI2x+hHaKfkjjWVOq6kPMzRyWERHCAtBSUhH
Hnzp8LnddBZVVjvO5lr4JD3x4OD54sjISTmVpya2yYOpHfplNBGCTRD2BWF3I9T+yB5ukE0h6C+a
+XPD0r1tRZmFHBJdF3li+bnqCWV2ZV0+aIZ5GmGBj4CCeQUvG9OK0m9uLBRknXC4tSm4VkSh9wc/
nI2N1UTyq+tl4hfHxC8W/tgb5m/iqzfO8VNsFx0mBHqtF3YApFopJ7yv6MWRIiweCOFakmo5I5SO
u5NeY96w8J7MBtrjRg5d9iC6EqfZb+ZNN88Ztemc7dOKGeummNLS3c4laUxGx1rJ4oK2du1Yt5wy
X9gQu1vfjOQ6H9t7ZojhIeVNQHOXsqFXTMZ7OF4MwACMTlZsb7wWZ0Eda6giTSahZwPwShv1IoYo
veR4yXSn8vvbWkScSSsgH2FDG9EPNdmw1fAd+Ym9Da0s3Hem7Am1TKVxNTF82LjIbTcNK+UuxjnI
k2H1nKXpAQCXpqaKazi1Yuq/SfJg6SQE1nfH9gXTh6wfb6PaNralGaoLaWJ8FimkpMygZ93QGK3X
Wci+LydP/JozgLQkPqX3KknjT1EVVo+2ttprM8lm0r5Ev5GN135pmdUrJ9qmXw05zgcjbvtjKCoT
etNIZGsU+yFvp6j73spUH+kxD3epcFmW7mB6RLuRwJgQMv7Zi8BBmHPXXg68H9dVTFxVHLrGdTEx
EW5ke1A22esu864th7Ga5pQRxyurIMysKJV5WfZlsydyqsWxS6p54STOPstBvnTBgnyADTk9dtKN
FYMzGrS1E5ZQAgjIa91W7pGYQwrqzHYzF7X704AvtbMLf3lHc+ZSy3/kUWEQhQKtghBd5tNJ+dU3
W3mQKn4ZzWS+YEL4PHrzkxsXL44haFV3oWt2hNClBcrI2ioe3c77REYdmSos1XRvGCiTh7FtxrWg
XfBUGVK/xJWasNAHhAz6SWhSPtC/AvKQ8dIn/qpJC/M0pXPGfIt4KixN09BdR64iSZjk02s+07yq
xhgZtsqqZG04LiqlBLl0M/sDZyLWC5qLOMDXPCcjabP8RHv4jv2XMDbjq6kqQS1hHdnlEhlnBAwd
tpeIb+hyzCVRM32Qb12mkJtkieeNIQx8LmzDWdNw1mv6cdVaBUW9gw8vdr3MmSOGMBK034Zb1wjD
Sx8R4AURDcEh9OmgdET+caJxknUxSMYuOfCrjHkIsWRhfyiraYFZZck9BzJEr5Xud6NHnJIlqaK1
r7xtrLWzy1o/2BVZPzOaZw/o0rncaOEym5sAcWS96SNeVlT9AfjoPiDLz4G1h7XTtzf9QGdpNAlv
c1787BQbX/qqnHiTh/TezGoJ/vRqHNEeYIQ40IoON2RTIs+o18w8IHchnb/pqhYvNLmXAC/e65/6
msiprgvGJV613YUJuJGuzcjFEGF93fopA6hpIObORQrnNA5Q5ZFMZW23ivqPLvnYRC+ctdVmmAnT
S5YirfGyehMFtC5MZjRrAbDhINrpmytDjtnZTMbLssNHLnQ4VMNtN30fpMLGWQubZk/wifeefvIX
IwH91+Qzdx1QOlwEuiUVioUELJI/gJhiSMreVTQ/UttJ7kymTNtsTO114sn0fuo86zlps/HJaKzF
PTzSg8U/rDZNjzMoK/sGJiYtZCexn62mMImyXlBrNr7KSvXqcs7BZaaRETO6cRhGciDqafRgCG1g
8Aj8qYP/zZiKKgTKBBl90wIf2ozJ+HXwl0y5OS7ao9fYPWSFITFXI0XITWeSdp1QOJQKMo2Qdr1T
7tAeDH+GC5Z3PSxv7O1I6/XaJrn1eSL2W5C5CcGz8JzhtqtKa2PaU3hpB6b4aqSaislq4JVZ+QjL
wR5MjKuqOzqcXx4cjk/rMCA0euosFAeuLD57NSs5tqZpM9kaDbwv4PALptldOMQXmSgVg0ek9zPj
2nVrmATOaQBCoE3aPZ9m3E9G5+5s4YvPdV7RHhe+vognXX5KXakfggzehh93LYNx/LrR0H73R7Le
GzvP1ot2d4NMub8MyybfxbLNUNdH4YUxa36PWFE0OUyuSYvvaqvdOOWUPhhTGr8wGXS/h76GjeWP
/a+yjGAzld2wz0aZfIon3ztIUUXfxyShi19znqHhhnnMB6cx+2Xy4DApvWfIyEi1NzASkNotVYJI
Xdx2S8LkIHrU+OYcTSf64YxqRdMpOFnYg0u6AyzMGvNL52RUiZMLI6QkW7gzCcOj99FtpWGCe9DV
vOlDYD9Rp6edZaY3JiLl29EoLYwu5kvm4Bv1TPrXg0lOhzln8XGms8sYqljEN4b1Q3TZwiR0BG1B
6ztcRUHG2QA7s8zEz5C6fzVMRrA2VeGAsihWs8D2hkOwjyx71Wcq5LQ6YuJp4dtvigCmccjCuU/S
IX6hM0eEnlXO0R1DRWT6PC77vivQy1SgOVKWeLj2pJpWhVmHNylDPdrws4CIRptcFql34G43J3A/
Klu5nbqLhMmAsrRve8oewEbQVxZMSb/3Ox7VWSEUoQgWWyXM6lgkab2VNdGg5KtFeIyIgONBCUmw
39gmMYNzSkTTqnQkuATBzOIqyhU7NsG6xHD7xQvpw5gOJsO8tAtlfwl7TOxTkBLVlC7VG0XKjkEA
AzsnEFsGxN5FK1u96Rk1hXZtLOaOqcJLyXZSetj54yDETO7/jAIedV2Y6pbZhPqSceyyNvVM8d4Q
prhmzoF0ILUiAN+2O0xPZdk2ByU1TQdY2v4+C01a9rU0bpLFeEqxV2+NtrGYYOGzKQqCWne+OcH2
r9v0Vy+1/0ysH8GAcWQ/eYlP1yoG5wg5kMlD6twPZqybNaVn84F4Tb6VhWIEkMLiidUMLs6FhJXQ
gWitoLqLYEE5TIXhAmytLru0qulWm/ljG/hfBSqEAjzD+8K2t8q8RfIs8Vd4HtLNN8B/rxJzxOZ2
RzRHvfeGf1S5I6nG5oFZD60rUzp9JpoLI8ks3+r9W8n209EE/oAo/fbje8jxhAtJSKE9faOPJIRy
6KAR3IoxvU68fkO01O79O3QWBkU+FaLZ30YA6eAG4Pd5rS1MummyAruubpQMJH0lg6jjElXZZVq3
+G7sjLjxWc/bQDtAg5j63/hCJJsy57xsxE36s+vdmSNrH4qLPuisrTeO0WHUJGsqEXR3BVKVrxQE
TAGcggrmg9W1eJj/9DH+/vieg2QLX7xpumcfP1WiLkcnq24YI676/LYZ9hFe+dZ9EjyoheJxCpsP
5JL/uSmvr7pInWlEYEgRjvmbKPeHIFMYQWDR6W1vArshtNFzaJgSV4H8MwIj+l1IOi+p1uU6j5l8
EdGz3CHEZyuKDtpuMxX8XHrjA50n6xDRml/en8OTbzp41kqsTsBb6SNj1vgU0kDZGaQTHYRlWUw1
4jY7oiaxdzIilXDiwLe2Wuo35qPdZs4k8yWvOaackje5Mrw1k+enXnX5BhdoueG7GqgvaudQGBNd
S/C6OMVo9ed1/uiPjkWNhuOyCEKl11qiP6IQZAPEG7j38xnNHJnU27QL20snavESO1ly0/KAfJq6
rr5xBlZpPlcPyei3t5EklTKHEwLZUZY+0qYxqFY+mh7wmqOxGYfyB9XEwqqtmidnMNCeYUvf1Eg3
NmRpu0fl1hcUydTtYVQMF4ZOf7JW3VPYu8zv7X6+dtysOjrSG54j5hH0oHvb2U2TLFmNnAYnTb2+
6mPMZY7r/ZpSyIwo/0HjKjPdNTmdpMpq4Mgsvtex7cH4oPQ4lWWQWLsxS+bjVHPGzLF2bc3Rzi48
bwpKBqIyesAgSXhbZ4xrKsAfyq7s47yInCacvBeZL+0WoqGDy9MfzVXC/+Y6TCf2V04xFAER4FAg
pwRRGlN83xSwAQZH9tCzS5SKWeP/dO003A71raygYUfYmoLwcoqA+cawUTajGIo7WFLyp7Jz+tEj
ozXgxzZNYH9GcNo0tnNEqjNdBUpVREiCxCkNyFCe4cEzMZYWjEuRfunZhL/RXT15sQP7xpkp7SW4
ZEnW0HE2FYyW1sv2nNqpRqakwYLoC8iOqklPcVNMW9FUjMTdakIb01u+3k0urdeVtLLusqVvuSGL
Gl8f3kqbAF2ycve9Pf/oDf67nPWXrMIhYTLiKDi33VxQEYdlVDIbCLtn9OG8PZ2ZrNxkKi6tvP3K
8CR6DIqePk+CyAlvRXBTtWLcxHEdXVeORfff6MVmHlrcNGFRkgofm3BU8dicSuPL1Hxu15FS8x45
KUbAOgwfXbO8M+riKuL402d+dh3NHdLAMIXRuime8rAxv9Ygzz8FVVPtZ9KGjqXMhotOduGNN5Qu
MaGC5h6fYGYgkkLrIyXOvoymFiYR8/DPQNnmx9yk/pmbQy2HmulfDLYnwlPAsMgZT8JhnBfk/pd6
Gn/4jVl+N2rQMbFchom0Kl1A5ZC2GN+YTP1I9KmYFa+xDaRHesXDhQBEzeCq49jf5N1MAL3l7uuq
gwiuoD4qQMwbO+4VgeFoSzNNXQA4d8aXUHsR823PsBhSer65Y6yjrsN+Ci4C23gpPbIqcaL+DBAY
bZoUYQsfwf+FkKbcjQZ0v8Gou7Wa8GdPTvVr6jl62iHc3CBYNKmpcA5pWXqb3lLDheINw08d2Yjj
pHpwFQdxYiS+2VRvL7IO1EWQOBGW4VxfG6FXXxr2BBrX1BVMwqHfls3gXRVNyuHeq5rVYOGgnJSR
0PzH0Jnpkn5xO8fBP3GvCEfVJv48y3UtJo04vxa3xB87vmwKq4MfyAJiAuts+V3efw+fverf/P1z
ib8qi4ZGT3FK05NHs6v8wPd3Ztr0UPZj8l/shbwlqMTO3pOR58PcoJC5s2b/soVzZ+nuIu2dZXRB
uj0zzfzDmLi/XVO7QihP4aOi/np9z+YaAG8AtPVOhaEzbtGjzbfCz6NPgS6d7y3Uk8faRdQJr55j
0Pv387V7BXsYpczi/tCMKLUHT+b1tYXhJ+48otKv8n00bEknbJMPisvl4/+3CFguYQpXLfYgZWOs
+m0b+mNJgF/w5QR59AYX//hSzxu/2QIZfv97fHSRZd38cZE5Swvtm1xET8zYYNJuzGgNovB/u8rZ
6qZ/lMZJBnOKo8883PhqrRBEdv/kQuSGeS4uSs0dM7ldSpytQQRr86T7MOJlG3W7AJDdTTz1wQcr
/fyOea5U+ChNjQWV8uz8l28S2ZRCVPMdQ2ZYufOU7BPIxPBcTRSTCrT4+/fudQXqSpT0Dta9xZ28
mJTPra5yINKDcQc08PAzKvR5eAYC79p3qnn2I1B2iDnfv+DrL7hU7FggbVcuF3Mt3KKvl0TSzqGc
plwx6A6Bzq5asRGEKCjj37akN9dZHu8/lt6AS4jeQ6Gu9dy7t9HsTlvoc/7X/+3bLLf3j6t0blog
nObblAAvQjp5PwxU7N2/UbrYsl0LNZNp4k7laeXfry8Djq9KyzpsPkVWilu+Wsva/WB5n/0unDEd
/rzEUYZDHbKLen0JrDi+GYrU/8Scnc4wzdHJoYX8wa7zemNbTtJspwofOnuPZTn67IvkhAj6oiqK
+1ZtFiWKs5k+MtkuC+i/G9tyCVOyZbq2jQyXX/lsN8BXrU1GdNW9T1UWmeXGDy8gnsb802A5H6zm
8xcfF9PAaPCK4zVcvP2v75pZdal24fjfq68M1+vH91fXX/46mwCGVE4AwtHnQVjGYLbe7IvsPiMX
cYvK/F//PH5XAdwHTw3eU/dsd7asUcOksAjoGLxVdMLD8cHdeftrO4on3daYz2zEkGfPehUNaa99
ad3vYEeJkGgHkf+bk54ZsbIxA1keG8pSJZw95uCr2GLGtj45/YSoZdvjb+MY8o83SrGk8IqYyzeh
W3K2pKo407pPo+bk7u2Y+In/8c+fPRQNAQS+sfx5s985+1Dt3v/05082wAn6MBz2KQBNttyzWzRW
mR8JNZQnYQ3bFg1YL3AbPGVo7t+/0G8r8atHTy2SKgzurFjaVd7ZgsrLXDUEzpgnO21MDinyorYw
PVotmtSiy24XmSFjBFK78P7NI6XH8IQr6t/6TiwJB9WIZEdb9kr3vKkC1M7Kmmrs74ODb+xz41+f
muXPs3vxOC5YgvOGoDSAUw/Iae4hhH+zSusZEtL79/HNY88VLN7K0LQcavdzmkYqmyroldvdJ854
gMk8fvANlh/81c/0+3nnDcla1kut+XrTGocR+TLb1qe0JPKqTS4Znm2wE60B7xybBPC3wajt/e90
1kd9U2icIy9QDMfhoPIMmlYNIkDHV7VnQ8wNX5KhQXpYMq1CsHZhFM1lVnanDy6/VGf//c7///L4
4F0eAuWcu5wnM2oRQAZMAav6grfDczcj8kdn00cRHOTet+m9YGSbSvvC7uIHg8HSBx/hb6UW2ziV
PTsuJJizWiFKalO2DLFOyjBvRqO97tMYjYiaf7kE1lKtrG0v/DaO9XUxWhurjghfMRzUMPG32LAP
dbyIVOV6zIg1UvUlguAP9qG/fkA4lmwYlLninKrW9QG+UZwEpzTjEZ5HJBceLHSNoopwDvCL06a2
2x/4NT6oPf66OBjQgUKn322zSb1ekU3ZkLpHCM8pwb7VTEwGck4lNNoz65EnzOy/us2VMX6wUZzt
V/9ZFH9e9mzjnZjthHXJovD1SE/pUPXfx+HrFJys0NtE47Pv46BtblHq4EMNP3jKvdeP4durn70d
QaYUWNyy7GQkzFKxx16mTmUx3MFJZWffewIsUAsQ3jKEeCfQJvxguPsz7e1PVuqsOd7tgD5flZi4
2IWOWjAkHmWJX6L6MYTkm3ShuLPozu1kl2/LgWvUc3bnLhIOuplEVIVr3qjuDgDvr4L0vRWZivAF
8GLSipU51iDD3sY5DvTFxxSOANfm+RnTC5ELSI7cgXAIBIxZEe4mMnBMkwUTsIsMajx0fkmn2Ewf
Uz94sHNx5ydEQjT83zAeIV8iN6/ML9xKbvVUfRpsb+cVqErI/plXA5F427IPIWAxm9PYiNe+ldG8
k+SrFGpf2+pnX+lveL2wvg7tts7MdU17LUKXivAF0XUQPFQR8dtxoz7LJrh03J8JQ36atU+2XsS8
Xb8vZx73AeHlOhgkeqv+air0w2gMV3lcbYms0+sej3fZBPcfbASvX8j/98Mzz6HeplBV588Z+wC9
SbqJJ2G7d4yQQZp5Y4mOybgYSeogiHBrkR8ELGZvxsTKj/5jGA1riSyBYdu3vDNOOFw+2iGXXf/1
DonUlWnT72oNWsjZ9mQWDKQjXZSnpHqxOADyO2n0K4Z8rCBTI6cwpm9t/2B2dKw+SgQ+48QvtwTZ
E8M1i9O1vfzT6w1AoKbr7SmhRumN/HJGDLYzDbivUatnhKqj+FUjhfo+ey3mD6cuidibvyOuCC9m
KcTWSE37Auo0oPNqwrQWBe2FZvawE0PSvbz/852h3v/vs2rKZUA0FOXnsAkXPwYKTas41d4x6l+i
4rM7A4/wYvQGdxqlStxdB+Ir2tVVUd2YjvheQz+05vyqHm99iCgYbjam+y1PUPjlv8aRhWnAXJfY
qFNmi6AlAvNqFBFN8eTOi/+JjPKfj89E2rWW35rmz9leG8VByUhtKk+zbi/9KblLoiqCYmB8lB39
l12dOklSYDBmBM5xXojBe5S1QjN4ylNE2gxrwheUOymscudlzMfsNvL0eB3b6ACQpGMziEb9Qe37
do/lI8AcXbqHHm2us6aN7UTZ4HdNeYqqp2mw7nOCOTLUT8jMvfSHFukHL/m3r1Cux/uTxo3FYM09
e4gMERTCSri5Qe7ZP/Qwky2lAQIGThserGJUj1lS52huJY6H9kMk9l+/rkndS64bs7hzIpMhOlSD
VV5ykhA4uZltroIiv4/aLFv1kzjqgCQCz96//0S8rld/ryhXac+iQcsTYaqzL92I0GdOstzkELhp
Q4fCGf+9QuDG/vcavx/KPxotkeOXxty35UmrvYeUop1I1rGekDFjqBs3vUe8fHScuvyDBbQ8DWe7
Il1Sk1acNmlcndeNpSlxXfsud1R6D70rUZv1jzMavPdvoXx7HcpxmzY9Q1L6zed9vypCXa1ypz41
0rpt/PzRIMJoxHoc0PXB57MB8PQAb+PY6npXDDMVdL1F20Y4dlbeEyy5ef8DLRvu6+/9+vMsK+2P
+50OZTbNrltTkd1aDbsTKwe59cpo6t2QPLx/sbcvxOViDiNMGgX41M62pBEq0YwvDksaoQ2iQN/e
tcfZzQ7o7T84h/zlUhLAD43HpQ0pztve0cT+N6FkO3VR/Mm2Cu+UyNLbBbH6FfiEObz/xf7yq3I1
x+NfprnAfl/fRZjBHYz6drkaxVbZ7ISTbzP1wabz9qnnKErfjg61QGnxRsjhYRNsw7E5lVa9bbLu
mwNAwDJddoFkG7fNFRaVDx6Lt4/8cklAS8tDT6/67JE3ptpJR8klk3lQkDSkcSkqY/j8/u3761XA
F3JoEsJ9c2gzPVDLWIZpjJT5Ke/1J9MMP7h3v0dHZwudjjsNHsTJ2sIm+PonQlSusYHN9HayX7UC
Kz5MCIlfRpcjIPEaDOF1fpqxjMVe+MHq+NvX+/PSZ8+YiVUncN3ld2vKQyVb1IY97qH37+FfluDS
CeHtB8JHceR//f3yEh8VEnfrziETCACTaV/jVs8u5wjI9fuXevtsUbnBsYOmSEPxzc9lxL3XTHYc
nTrLmVl4yLpDE2rSxBibBLZk/mDTPNujUMBpj18NcZRQtErOt40koJ/dFf106iU4WSPPyv3cCdjA
6VRuPeQ7HCoa84NR6puLoi5mbIYRG0bAgtZ7fT/9lKCqtuuck+s33c6XHgeecEoue2twdiP3l5BO
I/lolS5/9Y9VClRV0H1ceqmggRjGn+2QZkXrJB2FcVJovY+ilsmubUFBdIUELNQE8tZwouEzB0q4
SZTKF26wZErVfZI8z06CLVOFZAB43ZCeohJQRoZl4W4OIiqVsQgvCqQE7y+Gs8WtUMzRYaJMBiEP
YMo7u09jHHl1YGX8fRBDdrjv1af3L3C22s4uQJX/+ofQmI/d3qbWCexypUiGhe6+9jWxPtlHgNCz
Z+g/l0JeRtOP1hm/wetL8apFsVPJ4lTMGBh+xIQ1jR+NfP/6df57jfOmX98k4FlQG58w7Wj9GRQD
uhnf/DBCgfne+Vpafpn/Xum8RnXEaE9+ZhYnIbMCvbXn3qRx1m3GijFAg6noOLDcbhKM8ZeNJkwd
29xWOgh+rKqONyXMLZpS/B/A57nHupJIjLNmUQSndLEP2mwDTJraWOFW1bB6gtz9FcncPhSD8wX6
A3Pgcv6ZGIZzihHvbeKpqggVDB2awpFpteBGFCHbGSlKIKETMq9oUtQDaCK2kEWUH8qVHCXB6NZA
ohX2MCyHjykijgms3wbHbblHqPzDbesQ36gs1kEVfUWY8zLgLdjGI1F5WdSAwGo0zrF5sH8igeOw
phLIAzS391kC2M7iSAO5Jw5P8zhd5HN2GJqW6EIABeT4CtgBdqPcdRHmej1UXfnQkcKqrsERLOHs
NfIg7ClLjqluV5GCBqIS0lc9WeUbx4LKwH7tgYOBUpOo0T/YVlzeqSL9YWaB3mIBcL44GFLh0CbF
nvjt7jYwBEpghSSLmQpWOUHGakMm5raJ2HVEkkBIiZhPGHZr3TdmT5ZiiYEz76gAIOWUxwQIPrnu
lT5I6RdfnDZo9tbQVVtH4Zr0CmTzbmg6F7kkAHtOU2NbY0TdOCbWdL/uvzY6sNe51clfvgY6oWpr
eJwqW2GEnsYOgBYIqUnXvDXnRVNelz4mGtdMtlFPZtlcEX82apIgV4jOrH1QATbyvLx9LFpbb5Is
J/pvANZ1lQ6hulJB9quSBIzQLHGPfdcXpPWBoKvnGIxijpcd7wrhYxNP/xC549eo90AHYYTeCte3
txOxNYdS4wVEeF5fR4nrXmRD3R4sb2JUy6iTn9KWlySLfGddOLtUTeaXYLaxwigIR30XOMcKdesq
aKd0G9fTixouB3jmfT49VI4PRSqkaVaGYX9DvjCx6rFPDrw3W4exm16QkBMx7Lj8Hm5ebWw4DZCq
UyhrJXLGvSNlvHWbvD02NiKroUSGG10R5x1V/4+j81iSFNmC6BdhhohAbEmSVJWl9QYr1UCgtfj6
Ocxy3uvpqSySiCvcjxP8iEwHVbvj44Y1D8io42PZTeIYVQM8L6AWKOxzC//VJLKdlQ3/2kn7bBZJ
y9c60SFyWvO2EwVTv65OOBcX5x2WzGL7XV7gC07ZVWdzux66vHWQjZOJnMDnCsY00e7LqXIv6Hn6
sJdq9ksT/8IwpPNlAnCDfhJIXp808bVzxJ/m6cjdXVKvjAZ/1phjvhaZ8zkbihk1te6uRP0d5ux8
/ag35pORFjPXpZVe2ywZT11kRI9RvKanrq4A/89NdectWGkJvsoNbIsAGUuA8pqJvV4ICCwZfsV9
kacG/lrLvU37hOQAXDUHN5E/NuRMPHqI4LLG/YaduAHkhdi5mYmHhQjih7Kq2wt2cy49Pb5OIC5O
ZeQyb8UJyggkuXf1cQ6Syi1f48J2fIt/DC0xyGAGWheOanUwjlUr40kNr56K8FFpkxnWm9dW1mUd
NINOLoCHJTs1N7vijD2oyDeOXcFgCpVtfGPzj7u0g4mUDFUKaq2tf2INJy7gL/CKwtEYTgxEp/bS
QYVvlwTzbOEDrpuQHhHnO2uLHe9VNiP/t8FMuiQqa2NcBUmv23hv+u5iR6nw0QASfBY3w1PMgCzs
N+ct6eHVOXHRk48l2Ae7Whtc9yuT/ayJfP5EdG+skHz0pP5QQ2rtsiUGINGlgh+5pf+zgGnBquiB
yKEbTxJQMsoj6oMIAW9fpWj4VghjYaFlDWPWUnwX0azvGvxTu7RxPltMoDuRZr9T2f3VGHzYLajf
kSw5qx7gL87WTxkVEdg5PujI+tDn+fxIyczGMSMy44YBZKulVLBCuUbbWSdPdJWZHzlQZcpee24z
Yrm0xs7RHibIDAvC5zJ2kbzHBe9N0eLjdEvrYEOR8KeGwmEUImbnAvOoHBcUXWAMuhf+IG9ins54
e9OWvoAT4yV1OrxDsslfnaJ4sVFrvg2DVlwmLHvnZSVeMIYs32CLBS01bDpXZ+MsYEvTfkTsekFR
YmHEaojw04vRd3oadiba/cBIPPtcxs6fcNFirbh4bzrHgzw2dZpPEawzA+9mPOa0eHE7sl21a3Uw
JyH2oyrgZfCehJAS7Ec1GNMBgVF3BX7W39a1UOe24OzdCtobKuWMmPNkwtYq/3EI1cFIkgfHHak2
o90jcM5cFdYjSbWgXci5ZVHEV3saGB7hFMM4hp1TWAtp12o9m+MwBWvXmU+1SuwRqfIwQM4GW3kg
GRnFuO6pVxF13OpmJcsfrQZq4gP6wtQlWn6Z+hQ/qHnD8pojjj2PJZdXuV+eIqwSLiYMEG9FtJ9X
GVgjwjp8Ey8laFBBaLLpvDud/JDD8LpIqDCtlaePsC0zvAzUgHKkZLDthbDRltc+H7T4XqYwBzwM
vru+s2jJ5wzvyxTNG5KnLbAipYawjlGueAhLLNtzWRMNuclzMIDF8Z3JU2PXACLeyUqybihxwz7H
elRu9B44+LlPnxX5OVulneMMEFCSMvdzIlTOsyPm0Gwtderw5t2OmWDVGAuItJH4Kxq2XR2mxLPe
9/1+MnL3PYI8BV+vqI65ZBuCT8AKXYgLAct3870Dpgb5CC0ZnptVPq+Li+95EAr/TGyMjwV8Ir7z
enk1tiT0Scv/1SsHZKKQK3a63cJb1dK7tUJyXcgxO7IZWe9q9vT831YX3wh7QqyNBfSybGNT+FNk
ES8LGdp9Lg6x7LaIYRBgOQZ13EhD/Vo2DKyGonF3/KhGqCF0O/QlDspdpfUtcObRu8OLzvd4abwf
t8Xq4LaaEcBp8+7h6Lp7otwQTM89b2tO8QS0OcHoWr+apdZ/2bgP8WZlRMnKaC1IG9VXDnuTUFAR
ikl/MJomeo6GGNbI0MyHrDSiIPbKhRBzlmoeIX5hGrmEuUitGA5rv8TPOhyTx3ZGOThZtctbyQ4p
KSLnVMdjtKedrJ/FZtEEXe7ue40TCDATW8HZUiFyZPeQuroKVDPi9/WYb6vBfSITFupURA2ZTO5U
kQfV/Fm4iKBw5hP6WHz3uWH/6YIVWFNS0nYtWz6dOzj28zGrvqG0ypBNlu6jBBVhqlYSp5a1vdP7
Ef2x8vjAW05ncVGp0T+TKv1ld3pHCTT8LjN8tGW22uvYmnqQ6cbvLLcnNzNfs2sT+9zkknED4gKg
x5IQKM2mh4UUTgqXs71uElI+Wcj4GlHsvtuna1i3kg0BPtlQLMb8FM1LvdMS3sgkz18mNPAgN1Qf
lI1h700Uq0X4U+vJs45cFtQxvTl+lOUwNYQATXAofH2ehgNKbJw2aslY4dhGCKht3oOCyzEJRPke
6RjWsS6GSONS/BJSbtA3qLw/p2nePMqmUMdmtq0dIKrpCru6/+KXvRzMMcPONoG83yvn/y656fjY
c34hPknhcs6iZ6zlON2xKB5KWlgYii5gWmoPA0dB0l5MZQxvfeWCdUXTHHh16V7RssehXKmZrNru
7yFk0QTo4O0/O0XDEWbtMj3UwCtaqtSx+SAo6Gae5aelpsn6VcKajGdJ6LPFXt+q8mMKoi0Kpd5W
n7hsty9jNkIm6CwLb7sc943db4E6pfR2+TADKxUEqs+vHVikqz1xLY+2cPwCa/9J9phGC8dL7rNS
2HvPrasto8/2paF95FsscdGkXrg2hfWVNQZ9i1skKXZIXLS7OC03f6DSqaI8woix5/R+lLtpS36m
lZ2YFSz7sVDJvVETToQ5oHWektQDbtmKp3HCxxInbL446917O8WAEzkwQpu2wXkFOdzpP5Aaoodk
1+ESiGulJ2vU0rCBLHFSOWt3jZI6yK2uDtJx+gVGIndL0qHn7zKAXgL4KEOtAtwzNY9uZx4O19o6
qdp581D/hLrb8umnFn8tp5lfJtFHHvXlTmTCBBZrKiLPt3MQP6lf26Qiwu8EIDUvybXoHQicphMV
twWMKhV4AOeo6l2Nn5Q4e1iWHOeJkmq5goAB22YouV5do77PmvxjgOFGpi9eTH+wcFlqudfCT4C+
48x6GyRwCPaoB4sQjCVXA6RdDJF8O7HRJq+UAQyOAJP+2kk8/zh6NN4v7OqP/AUztJw+uYXNiKQt
XqUB+NkZIw4Eo3rvC5yqZula8I5m52iuieVrEbQvSo7xZKaDc5dFLS95uQEXR2IXQHs1RdB2CwAe
N/LumFvBTpPdR+w4f1rOwNGkAznPBLW9IUTVDu2iVV/eEgF5YIsV4C2od0kP/kIrkh4LZKSx9rQw
jnIg7KTWaEcMcsy+WPb5OjD6oIni9saesEboFpFfLkoVv6apN31VUeOBL9QOYpqI5bJBut3r3ez6
MHvMvRHBFZKxWv0ig3hI0BpjLstZd5B6jMBLyj8vBiRSV6DDjTIWfknlFqQCv4pK0iVIsPpgiNJE
UHnDem/KxTytKcBHcH3LNbYymx7Dqxmdte1ByDq+aTuJ6b6QLuC/dLjLCjkcEJgNn4DS3Ys9K+12
wsfIk0rHsADz/55wzJDo7WWBmjMgsXydzHuKWugbVQL3zquGJ0hvf+PUtqekHz2fjdh6YyZPQx4S
86d2tD48CjMzPiheR84Xap5ak/1uGjp2xH3t7BP+e4EZm9I3+pqWD6NsFqRJkgX64nrvorKxpkvY
Ct9r5HzhqppeYrOsTr3UCAPQi6VKT6w04BTJxoBW7ya9/S/J5HzK2tkKolnl+1xnw1zXEXoJA4fr
vli66rbrzV/bsrQzmL3Zz9ctPbvD0cd7lcIqGHnvVwIc4EvYn6Xt9EcrrxiQOMKg9GsxmFcWG8ZS
sZzDmfzq6cubgxmJumoB9tfVVHdarh2cgQy/rJjB5ZVUq+iwQCJlFV4ekgp474CrYPztQCSsD4wu
RhRqSEVYNdt31ojjLnVY9KmGzIC00JNjKqL46DZl+5iYrvPEh7J82+FrmbqohrrpEyQZfj2BTVun
gPKZ4QIK6cdhP2WFeBvSOt0vfW599olp3noqM1O/6WL339rnpKtxml5GgeYm7zvQQXr0hnkMdUSi
kbLHMRr0AuZambfmsfPGOMBu+7222bgHfYOb27U4N5E6hspzIhxx9fcMF+yF0RIoGzLTQgb00NoE
j3hZFvFYOsnLqibyJTUdRpPlVrjSlyJg5mjhGhz+JnLodrWR1cdkILZVy3l6ejKYp2qR3aMcS+0C
k8S5wFFObh2Rr2GRudl+hX7MvLbmYxhbx699eJVV3SEypErty5ahnmBsEUe8lvKHW+WPqBboV4gg
dmLBNN9rM4azSXqBvUmF4jR1uDyhyjf2VN05qYaVsYTKUMIP4eezE/IzzGYf694Xi+Mm1IZypjGU
3dc6Mn1ELUpZ1U2hKarilopwfJtLyFlWGyU+DWMFy1C2h6gYsg1PQkOw1nb2QXxaHJblaATmIos9
rQyhBfqCpb3uc3XsKxjrsWP+A/WBuq5e113dSEB2wv1X13oDdznPzpy18op2qAxEPyGIimOrfWyK
gaR2L+9x8LUC5i3GktDFFrzTAHiHNa5G31LFN+rXhNe2/U1maDMgDgzrbJd8+4fV+Nls/aTo1szm
AElTSpP/8JdF+NSqThp3Bbb+PQhtBnFitIKh32Ciyr0hYj05W4gwz57LocBEayDtKHPhUwC2YPsN
0EtLtNd86fSH0TKSh7azyquXuc47NkkmU3SkPr9cqO8roAOQMfIonG7ZPLPWHiZ8sRc2ZEfdpFLT
4sGEi1V1xUff29EFGmF7TAg7PEZGl9wDa+yCktjDw8xj2Q1qMi/WyKOJ7ZhDXG/kvpoAaxWRWg+V
IvDLBH8Ax8/AW2qBgCeNrjr8nyXSxl24luuXlgwOA9d6tk/9JJIQywn0KSq20OggNJBAPR3ZwsHV
chMeRz6RXJIK+zTN4ujW6XNjA2tIqm7Y56KnGdMTdWIt3tx64NDPJqPZywr4lCulNcS/MXfqD9vt
36M6Ty4GNLBD1kFEmlP1G3fzxI/PwFesW3Zh1A94ZdMugiFjzwFLT0ZUTQ2s2sn0O8DzvN8S2sES
e/q+qKz+yMtphYSdCEyAZn3W2rl8MiPlvM+r++2UM98XnfMGF2kfVg4YqFkr3ZOQTcVZ0pTPneZ2
gSkoKPSSvCUj09KP0XT6GwJJ851MNSDJFH07bSV3U9U5fsRCq1/WtCdygYkE8Hi7j6InHoZBx5fX
HiGg0BkcowbIbCP9MzpbfiyrHM+SAwNm4WzCg2716YWrTmwTXfOE2EK/S2qGEpRA43EZnQ3jyBUJ
W5ptp4AAU9TU/ZJZ+69C2WL6zOMorpMY/Eo55MU/Rq4IwtyWE3kZZvvqkub0SAXeBpbM7NdZoJJW
YExIeYxIKSGmNsTZBvhB8M2+a2ctD2Jnrphb9O3OjZaZyI5+lNfBZgq3miANCUp9x5WKKmBu/jBb
TkdyfqCszFOPPELH0hSymAD/M9VlaBlWcjXbaoIX60BG9kCtt9hB3uxFvLM80ynU6k+ZJR1Igoae
H4ZNfxINQk+N4FozioZfq/CMmCkuLlg2mHV/dj3AVCUeB5xKfftuFiZknLboghEvtlm+b0i/qXsy
K8HV0Jfyn8uhf+MU0weKzfpMlg8YfmZMjC4/UkLeyawm3oeRQb8jv4dOkqiYPUxkzl/q3g/lQMoy
C9zNQ++op9GoWlYDDWOFtnTCSJXJcaoNk7UDWhACWopzZ7Ng5ZWTCeLHwa5Apw3epfaM+kOudRtB
Xu/McBHpy+AltCfW9JHUGwVc8PvbcQOIJ5cpAQzlIU8D5Pgr9OuiEOCfCyvydRU91sk0XROyS9We
OXTTvaQoqYdQ9W3/Ypli2Old6kFU6kg/aBJLP8MwdU8zKNi3qNW7gNeWDaTdRad4YVhseskrGwR9
V7oxYShkyx0iiAFHGpvohEfACKSKSW6uSAciL6/faXGXH9QwMbnzxmrD3sqgcevvQi+/s6owdiBI
MeRLh8naZaSRbPd5NNznLjTKwYV7TY6LoltKzH0D9omxbvY9GByLY13kW0ozSxR9cKK3Rl8qiujZ
a47EW+w99cncrIpuynJwrCsM6wnt6Nin6aFlBXy74u5F8CTSA5I64p3B7hCF2jLgKgySA2zN/l0z
IMAlRh7c/9VPlMfbNPK1fSvUxW5C42n7ACieg6oKbfsiwKfB/oeyJWY4CdwivlrlU9OAsKgiYmAM
qzEOtgEbt2eJBIIKaHdR1jANBMfEUg/92UHKvsaj5i8qe8EAsA3aWiNUuSsfia36XkzjsmTZ88oL
f9ARM5Jywiw+By9PmttVTItBNFFHGoie/gFqxrLhXJzxvsB7KAFcMuQ0C5uSvcij95Vq7GoW7Hd2
zqIl/2oxDc/KdrtPAyBd4C3AFXB/Gyv3u6vEXhX9+ODo1np2zfTTtbrXuNbhxOcgJ3pjZPrlaNDf
56rlAZfpzoP2+mxV0Cd8Aa/ubqj16SIqqG2MhCe/SjVMZBqD6DJlHDGUVczUt2+Jp6YpBcXEesSC
5WmN8PCBQkx+XpInlBtM9JkT5Ww2OIUXfls7McGYGmtzJBZhSEMAXWiUu4I8lqVMwLcyoSF5hFtN
OMNzN7NHadLEueRq+eA8Nw8Oq44dx55+B5ZdBRHimF2JBtnmxcccTn/NjimhJ/8SmPlYEJrb3Ie7
x8+LsfsrMJr4VuZW+6qjVgO/QBbVFP/NzpzsSeRayz3rjfeG82fHYgWiVTR/EdAAhZDJEEsYnZIE
MHRoaoKWMK1n/dfQuu5S9wAxFAk8fszsxm9Hkn8ZPMF6Z1DwYC1V/6jSBLX3qBvWo2MWJaXxWje7
pZw+LY6pIIc4voON9EXOOvtW024WZrSDALytxJcZu8aVfU11lRwl/CDyu6IVvqjYXiDNSsHCxEOS
3RkJJm2DjWwRZXTm+Ycexw0Qf+WdGTl/98nAsNd1tw1lhENEGV20BHk/9k8N0GcQNVkL5wyaZZoT
IS2dOHke63i4K4v2CxC+uReNh/RQcVVTxxGvC9V2hNvrtAvLl+FNFIQlAOMsrtrQFvWlMLPiqrNB
clCW9zOY31GF2UiilwatgKs9KW/GaI4eamb4wPxKakV96F8m3PSBpbQZXn29pUiYr5VgpLeY+PsH
KdV5dbzsbOtbud3yLFik0jubcRM2cZYErdf3YTs67ZFFDWlaTZmE1ByQNCrP5OQrdd9jrB5ESr6T
rPpKOJ/LS90l+zWNzCMpX/LozSb1W9TPbsiKcnkcLRRevTNZJwAa837quuKmmlvwn527BohoFiil
0NwyK/YIS7MRwAp7vmqr516cmH+DnOTPqoO7OGcGewDdJHO+a4mHIbl9R9/LmQlB9yEx2qQN9Mhu
Pb/Vs/jaglhnJ+OYPmt0mNxddM9hIkjJioyzbeTZcexFetwYwDQ3ZEIayqNBIIlkn80QrNHCk7O6
MMECJoWMUyIwQKnfsgEkGEsmzYcwjNJPt4ypmSlu2MfMxEcFK96jTvHHrC7OJoUR2404281G011m
HC4XXabmV0YaFn8EufrUQjUDzFodXZx8Dwb12SFWw0NGGutB2Q3pFyI3rr3aRNvCGgM4q+sF+bQ4
27asT0LD6VC5EYFmbdp+Jmla75nO5TtBJbpbvcLkeuEeIAojIxxHH5+skYUMQJnuQspBC8637/ay
XDlLEgNZtyGJgavXnk+6kB3lZet69LzY3o+jSA5TPrFiXt/WZmyP5JRUe2cUwyOH9cK6CH+jwnh6
tIwovanNtr4AjIEnaY3NQy2Vy1ZrGSjyVraxTazuunZ6EhSeR222GIr1miBecNtOC/1Lem13XQTW
itLp7VO3mMtTPQ5Mmygwdg5FTQkVzUpUcdcmNq+FN/2mgEve46m0E3/Z8BZ2xrlQT/FvMS52mLlp
RPc8ZSy1df6FcYMhlpN4oKGIv3pplQcC7khd6jOWujFh2Jlyxlu0w8D99UbnPosaNFyxdybSyjtz
JZunOFM1et8CTk+dEYbAtbx22XIghq4NqPEbkqfr6VoaRXbkEBm2MlHbkRREqTxoy9HQ6hJJg019
vFQQtacl8W0lX/J68A6seNpzbXdbslyj0/2OmDDsHm5o5EGUqaKdlk7zbT3HFeDvjTxueRVRRd4/
gi1/WnoS9tM/0iLAyXa1/G2yRPYwLsu009t42FtcwneEyop9NrLaNWVcnpWXyTPAufSgiuxFCSen
ETX0SyfNmV9AD4umzIDKsLFh3YSmzZ6Q1LG9Wk6mjOK3LF5+y775wFKT7AwqgF1RdUzMRkoBdoK0
floryeKVLYoWR7+LIyTLnpN1YSVX0ycOxwxSTqJrmXeJny0LC3J7fhmrvDtoXkL2DrvT28mOCmjc
hvZKltUJJebtUhlpyCbglnRNN1xH+TmafRLIhZvWNfiKg7xLbjye6oE+zbj1IBk+oF3NdmKGIkU0
sRdGQ+7+UrAZcE2din1RBkJJc9vT0kHbsRb5CSOpPqIvRU7iRUCmh9nyS3rjMCERlVfB+nSx5LIF
bBtQtltv1ujvq5jSG6+MhjNNDY4GluGpj51kQoHGdCBFc78zRMnXpVbWA3Fx2dWoAYmuCQahNUma
vZHWZEZWrXFnbqsDr6Q7FKjjfGmTtIiVuXiwY9uFxTC9NZTsAVjKFlHAFsZkdPK4Rh7rd1sT/yL8
sduLgNDEUa8QWcfd6mi/0tYdsJr1hzdDuEmmYbhmnNxHpfFpYosBUN2JV3QEyeZJWo8rYb07ey0e
3Gnt32x+soDhFA9cN6OLRghkkPXJBwoeYNBCPptj6gRGnEzPbuU4fAgIxjJjtgSMqj/VvbOGHegi
tx9fq4hdopqIhzLaIQWk43kBa49o57ZjsfcSoz+ZQ97fD3rUH7osLZ9BpFkB6TrmzoglqYtgA8td
1Ez2pzT17ji6i/UeQxR50Wo3BvVZEanI1sTFDpZLalukUh2t1d5NmBUuzVYRtTZs+toeHlqrXB/H
ccRfxCyK4IWNqmtkV8tuui/S0cobxlKCFb8TPcOM4tVtJrCZcbmbaBnYbbIFo/ls9Z+sc+l4cE59
r33UvOeGux7nRDmhlVhMF9k8VprYVR7iLNAq1Ot/fTW9JVr8TAQZGR2bPmfOGQfCLnLRoNnTqxvz
XwDQWO2bjgUi7dEQCKy7d1JN7bfeN+OrodP5KLpdP69mIJE6gCmj55btXE2/pVmMiQkYnN2QTcBx
QZUEnjMY+9hDfDBHZQywzDafjcH606WnkPcTqDybltoZRhM9eLie/E5WBiHx2CJ7mwUGORIE+ZhU
PWhPwTuzrjgaVs0yXxvVnRVNfOEU1UlXtGrwR4jv78igzDAdnRe3s81HS9Tmkc4LdY6dNRzwNTeL
K6ObSDVruEyFIjMmekqhll5YFRYvvURWUS5ufmPYZ1RR5CplmnojH8TZ1ZVDvGlF9yNcxGQsKPRH
K/tEKcs45wGUGuXAruVl1Rk+p9CZMpb+06sqQgM5EfvDa1P+jIa6jdYFGPI9mds4+nXzwpiG7Gnq
lvgXGD1XJaPfHFLettN3r8PygpAxlHZ7FPYzCTeklfFSyqfauEh545R3cXJ20yMQ6ZQVkg5k13OP
sqHKuyFCIyLUxCtK2h/hF+m7IAjK0vj1Htf8aBe/nvNA2+WnOp1Dd8Mg0lhphfRLz+izHPZpy6UC
44mn9VU6D5X+YtFTlXdJeugcilh5WirigfK/YjrmDKE6bWd2LKiqm4WpUnoy5vueIdPAhjEfe5Yi
zOO42tr+HxAxaoS/TgvAhbfDzVz8Dnggzeh2jX+MoiUWi0AdD7VK0oZx9RyLd625MWp1kiyqbfHg
NF7IrXdTRZu6ptrX/OYhRAeEkl70IZy734X5hcyQMdJX6dPrwmSqi/fTiLyAxgjkXclkO5+OhjqL
5eIm7FpFHkhx1POHsn4ueXVaGu2r2zPoBxA69nlQWwSluzu3d4Nq/N2emp38o8kkfRRn80oCx166
d1X7pnNexnV2zszDZFxIBToVOahUmmhOhkH/UQlZk4hQDbjNCwTA6SmKsS4NAILnX04gv4D0ODCL
E/W5nbh3wO9nGNb18rWyTzaTCJIz/TSa/MY6JyiN+MZwjwT81FkSNsa9Rp6u+Iir+9w49cnvxpbH
XLSbJL/Aq2YSLHX1im379cGMZXIePDA1nSQC/kcYz8v8igXKZ83RiWvkHmrWWMjbNcQ4/UGhnynk
vjd+c1SKBbcqoPN01Ug2u1bRbSrI0EKrlV1d7nGbDCvR6U1Y0e7C30f7VVRaywZ3FC/JKMsT090v
MzOzWxibe2elu8quE3nRLuF8FF99OyOFEvcu8eOFRXpzToQvhw40dfsmMptLAuXSyI+5U/oTwWxw
6UhyINcHmBDiXJZLRRY489Uibkpw5HkvY8PJ67FXyxmkRr4YXyCVBxCJdg3VoMoOKXvlCVcZKtbj
EqfYGJ9m8r+Kq020zkyDL7t3BTcc5Ar7Xde6ZhCSvAymW38n5xfde2yig0KAudb/mE8etPZVXx9N
7yVuD2v+byKBggVW1Rib7fyojwo12mHLNjEl1PrlI21eUlIeR/0YxfPJnvRdhnSjqXDMekD6GdpT
LLBBOC2obgTyN4/sgrZ86ozXzqK81I7UtqfK3AI1CA9J/8TgsbEvCAnAlUdWaD2WfmF/z9APC3Wz
8rSGFC0II50l2skyZ56k3SMqCgBezrIIPO+XsD6u33vH/kX8t4sT6PsO/EAG7qt5GCBfKY7bhZ38
aVNBspsskqu3GFQkHIh8B2iaAi0v92mnvY7Iz8D4+m70kMn7OcmOmfVpImpfSjDEDF/j+rMaY/RZ
z6AVt6tw3kYAwgpyDSVA7XsE0aicirQwkKY8k02r0ymSYlEuV0GupIU1Yo7epIcyI4nOEXBlJ/L7
9NfRCFSx9pq6NMSHuRurc7w3IBSOLZtwFkaUrJz7TUBM/KUlSWshGjGRQWy9lhWB6PxGZhoeBAGV
DTcoZOnJA3u24w634y2QYoF1N3Y/e3OToc632dIHhRZ9d2MdZAlLhvJqLyeteBumH6kfl+JgKLiT
oD29r0reYwTepTCFMws8qn1u6RNLeShJippI68oM3L8P3KsppEW5yydtNzs/K2fu1Py02bMjb2gv
fFl/xMMHUrK9RDWAggHJ5e2q0LAfJ+3qzkec5b3L+3A/kM1VvGvVB1OroBb0uM6X1j3FvCl9GhbF
wVSv3fjjlPVhQWKL2AB925OAoNOgLyy1gcxjxZENnK74EvG900FTrU7sZ3DzP3X12+JeCqId/ncr
k+5D+8dfjIpx/K7l/Zai6GlHaT/m8z+WH1X3i772CLOc/rnwdfO3WIiM9A5Lc6MaLk9O8R4ktoNM
0VKHtXgemKOk650t77ndQurpHWyD6F/DyOQfQGMyh/962Cjxqxof9OW9QCVi9BeNIit2vP64CYuR
Z6ScSDYkZoVwaU/iVX/OSW468PR76KoVOfCWnVwaK7+fcEfx4JOQ+mVnTw/jhHJwYEZY3BoeE0iF
F+01nQgElT/O/NchQFFwxeUMCnqNt8yoPV+G3aL+NPYOLsFOPdrqKREBCtJFageGi+SUvCEp29vR
ekv20GGd7buIlG722nsjw6OOyim3h4/FsMIuPhXuO/sCWuk8LORbEv3Ztz1sQr04dl/uqenv7Jr/
4UKv7I/FoWcjt47xaUpONjEKNUDnZL3Z9Dzj8mJxqmYFZ8Z2QIjfgnuKRHLAUvdOgTeMuLnq0SW2
o854yB8cYh6Jg8DuyiwPbOKbOVtcA/fN+hHLp264Ud4fMQv5eI7nG6ILfbu/bm8aG2leopNHxW3e
pvVjZLKQl86eCDb+tr8q3y9UecxKpu7bYyLGEoWrp921MSTs9Etl1xrtAdiD1d4P7psmb03zbjFO
bUcrqx/F7IQj14blng2NfUQXCnVrsyOZ1gfEqejSb5f2cZm+HINvzEeefmoJofMugnoCg2rtOjQB
2/89JNGdPn5MzmWt7iFsViwG6+RmSgne/GL2o5XzEfZq0TzrFqrLL9252OIxml6IMKri0yrDNrkU
QK3WA1iAnShuPQaz1XSXq3uB0jbtP/O050twke7LKA8zt1gaY1R5keZzrO6H8UaPSaxHJdW/K/sM
EmJYXeqVfYpBlW8oGNlHzyTwFNxlaI+S9/F9Ne68YU8jF8j+h/uIXTcsQmLjor/ZJl+nvHFJSJY5
QQt6vm8BxtLni/4hyYCcmvCPlfANPbQbLDLooiIuZ30LJLsWhHHF1Wn4j6TzWpIU19bwExGBEQJu
k/RZ3tfcENVl8E4gEDz9+XKfu4mJju6sSpDW+m3wVNjzzeT+l+rkULkRUDWtZeqOjSaWgWLvaTYT
DIaxD5gKaWrsdozpDMxg12wAlrTpYmYtye7oNtkEXMBh84TjGfHpKxXcnHbF2RCWXw3fOarpuiHI
vTnVzm82BZvefS84AFy7wP9ZxGDSNQO8gU1M51+9ZFsrX7DwLvfFUJMCAooLqFbz4zvDGxlvQzef
dPSAoYKRIN2v9LQtTBwm2AUk4Xby2ZXVPp+HJ51SGrAKTpl0q5JP4yPan1+T7rZK/NjqaQEDqlr9
v2mot2v2PHdfSUZCCZLOgvOgBcJU1ja374fIf1ij8mbsaEYV3FhpvSECC/uGG88UEUcuukTJiafd
177iaW4r8uzTb+HBWBW//dTARSDZR07DjUgPvT5PmNqgtjlzifoHcG74Kxu0LQk9wAHgUaGep+mD
mjc53hOMj/iCEzvZq+bHg2AnQxbK868Nd1KLg5MkpEkXbOL9KQv0fnJ++l4R/Uw74TWnR9fq1AGB
2vhySBVHz2t9WIU5tY0+ITUBXTXpn0oOYXh0ULdZ9Bkthosse1lc8oRbtQP4uxmxHx+C1UdO/9eF
VHmqt1F6b27Zf6223FQUXgvvp6//Mj+4+DRlpERv1NXHrHI2dPRusIBwzetEheBDZ3HxZm959Jq5
zk4rNL3rP4MuJHlplr+op4YMt43zqYnK1Xzi7CjW07XJe2FLrOR/KaWualus9nEKphstX+Z+L3Nm
FeJnCmvjQAmz8djqhzpL3X/53mNPIzh0W2YufbuvnHsdEIx88gOHaostLowd6ol4ZEaUTX7QdHLO
qPpc+3FUFy0uClpcZj+158cGCHm0Ti5MaQeQWzivQXA7Wc4B4efGZpciYYLQaL553CooA+L8upEB
3Og341GaoWlorR5N+EPl2L+Vfg1RC6J071rvBaHqJm8NuM8vZ7xI7pR1cYJTXRx0SWconw3a3F+f
Iv9PU/oMC1CpfZ29z0FCkiinETaks8VTBGNA7ckN/LPn/zZph1L0BbokR+eGcYWglqL6s82t3b/4
aFWbG6fg4cQnmNp3skP2dVTX8pTw0g3sPv7NVP95Um5TSk4UeFX+IjVsE/0SXf+QyNdy9uNpuRv7
BLqfsezdQfm1kAsSALSz9PEADMltQMp02zzX05vVP4fqaV4Ok3qklzIG/QVDP/sVf6B7UMOnywYj
osuQ26cWNKNcmIDwGdbVGwW99ya/66wLjkAq2p+q4FLLj4L4+XUZ40BS/0qVV0ZAM316qwMvj/3O
A1ytWakz5jq7+Juo1+j0Me1uC4oz85Y1l9u7aX4iajYoUD/kzoFaRc+lLp5k7nTZ9gXljml31Pnb
RJkGzjbI6+98/opGfkJUB5b30bj/ejUdMm/ZevaJxgg0XTzHa6gftUXzMCmsskWwQcz4qBpsgtN+
pUpI9vgvBIVZ5fxPIOxb7JKEJX2Dq+sM3JBssPK9UTkSr5zUaKnLcxKB7VvhHYbBeC2bm6pd4Mtx
OYL3UAaTLzt3Gs4D0V38PgLEDWF5LeBSDx5hL9qxsMP1uzrB2d+LuEztv1AhSXLNjozwzyjFPAQW
21AvP9XNAWHFORiX40g/jX3VNVEwhjZ+JKG+dG1E0uu3k7j3Ch06ueisYNHBG0bK2K9NItO2b8Sx
X3jZg2U+hW36oU37IYR1jNZpF0r7pm3pYe3WGDhsI5fqATxz503mDMb/6TMgymg6z17xSIPidp6X
fd5RYO4GLcFOkmBo+zSG1k1dppfMs/YN7P8GNuNXWXKva/OULjZEPoTV7MarP5wG3po8Qjdfe58o
X5glaLrhNlabvLRi0nqeRYACLJOnxuv/M2WIQLwlMSCqojON31SrVrGtvU1vebuVaPeYQGzsfX9L
/TgOz1JMjMhrs3Gj6zZXfUAPPcx5uXcMVoFgOa9rekQN91BFVpx70aFRDkwl1TnOcNvU0HsNJL1W
R5MkD24+kblC4ppehzu91pfGmmj9braJTRcT4DK1yZeQA3qTrskDisJbQ5BPk/rvbjduJi7NsXRx
+qHLcdML9qStXopXh1gs466vwzrsIv6MjTpSL2kcmWInODh6+hzXZUWgQ09PGqGvWA+W79wMbX30
Bt5TJJUzRbYqDHZQl5+9FR7Ldr5Vjolb/JUD/XiwmlQ408/9hpr/KJV5Ao58nyd9FmWypVuNekmK
gslHYe257rVzy2w3AMtTCxQuLRJecW/rH534ZKdYx5z7JLP9nQ/lTBkeWJG9R9H+aPlcwZK3d1zW
S1YxvZd44EbpPHj2tJP/63Eisk8MW9RlcZapYz+M9FaNB20beosos4Pho+P2FLjtVmL/88rr+8Nn
52JGz/wbUYI3O8F5cNYtSU13smVim9z5eQJEGoNun1pgcjbIj/HNtgKEB5r6tZfoKSexKPYn6tSZ
4X5Vy/cd1rvO54pCYtu7iM48RkianOn0FsmyI9wUcQ3aj3ksTuVcbSNVnWy7wd1ZHHrTfMIqV3Sh
Zyk/jbVXCirmqjl0GyoH6OzZBrMhCTDZQxuLncZ1nxUpkf8trWkJt4FkL3VlfinDmUKi9JBMhubz
yEJU1O8q013alLM8XF8FytdpZCDuqS+g5w76a7r2HUeggbatLuiLTuVCvCtWviTKWEiou2/XE8oh
zVpHD6/0nmnS21JXdU9VVEVM/3qoVfre8/DSFUHyjX5svICYPlF3tG0Uz974Vk5seQOWeEfiDOTX
yZHRd8/+WH4Wi0QLSGu93xxNndKZwWSlO8Y6DKEIIBtEZ/XWQColTnWjYMO6kSOZ6YfHo+D+6HV3
v6CaHDJeCqeJQ1QQCFgxbSMBXznlk5yyM96ErmfAYMHxVXZuknFTJN22aeG2cTfQTIcksotVy0VE
tBmya8D5bpep8OgCsBLXuCsmsyvHYOOW3oGqjK3rN3eMmWdcvmxaDMWjFafkZoUu1nUl8QrhtAww
QeYNeJigZBSCALFB0cZ+hSFr7M8R1ajtdWfLqEKuneEomHqVrv/o0aClzls/nBm6bVpuJzbDFVi2
C1A9h6TLojQOR0K5G05MiXeo0SXInovLj4j4WzcK0dn2oCvtZWAhHNoqdqx5z8lwuirPl0FtXbR5
0Vy9dbo4a1PYMXrZ+zVL6HQT9VPrI1NERcFmiHOtEM3H4AhUIRhoEg9NbOHYt/0EWB7yQemO4Y+M
0LOMZNeS7eyALWs3FzC/K98iwCjWpG2SmJjosb2XBBstQ9QE9DJWEgsZ5b8z0vAASL7sPDAT/Kh8
nwsSp3wu5g1CL76ca5X7muw64rmqda5jafngGkW9lTiTO2Vz7WIaysItiq04Ndd9vY+9prmxQ1zG
DidLOzSIlVwKvuWPh7UkXkoRZwIBgB2inOYqtWkGrCRm/WH4bRnEOz6vtc58od3FSLVLVnvnAe91
jnfrAP33lKhv0onU0FS5l0asL17hHVF3HyifeSbP8xFWmFZwHMlGHrS1M1ELJlrMx4x+6nSUB4xS
W3xkuyQqHu2RURUeMsQZSAjHY1Bbn92MRjSE+XPslYUDG4bMYI6jLVW8sWCGy7T1FHmsb3NzGpnY
6cOki9I3tBLQYD8orM5ucIjMP8HtNdG2OmCOHNDo0h4+1dtRYnbg/zpUeuUjo7BIV7Tv4nshpAvB
/RfPHgcs3mGB+ngMxo8KpaNXFfczAN1oaG9dGrxd6SVX/QEfPxTPGEtT3gvRnhyNHa6dDq4snvB+
g4fCzkLcn2zpnhwR/fUyp/e3xHyTNc8t2aJXit2zIzAZXgoTjScNXV4n4qF1xi32eT7lUFNYitrQ
40Dyg4/FAogfh+CO2eNzRkpIxegEyIMoq7z+hY0LsRS9l11ys2qcafOIqjJLX6LG3I6VxjmI+N/v
aG/QC78ib2oPQMzQGjk2QQps8wKKgctBYExEeH0lVKxdPuFwNHNLn+zy6RZUY4cToh4/ID4P57Yb
55VmhB7tM5UnUAFJRxKDj55bwbDustHQKYZwLWFJdaP1eJVuLsFwS2H1gfCiS6AXfYRi+wmNt/fz
4saAMtbC3XWpfLfTaa8TJe7muQU+DAmxaCN2mnAbwCknku6jiUTMoA+36XV1rBd2eTypNuuEVMNd
XyVs4M6N1+V/rRf+RuF6q0j47GjFE2JgLmzOsyLtIvRi42Znn86kqxqGmXe7hAjSriAQmJIEiHFc
BWZi1o3np5SWAsC3Fjd2CJALQJleL0MLt03OuirUgviIyu2+zBjlqOUrJEkZdZ/uEDXsjUv/d0fx
JLT9fqogXgfM5I1R7UlkInZJU+iNz9AtgFeIS1g9MPFxOgRVg8ZSIzkvGlHvNAkwT9aCN7/ATXfX
dpI0UfpGWJPsx4gXtKtqRQdueKWJJvfRCdsu3NN1Oh7qPMPOOVXhdzGE/2xlR3e238NBOESQva0e
NJbr3wxDEajXFt3HO1k51WFeuA1mXyONlqiFPFJNj0lAH8+mb8uvgpLU+1YiAyO/gLTZQ5KlzY3Q
RAHiZLDYdvwPPYn+QnvO91oO+oDFMMcw3kjccKqk2zBL7klPxtqZrpnhDcpcBHkAeS5JFXb41nXK
/XCWNHxwxVKXsTbKPQgw7dgKaV11GhCHckqK8+T65y4iDUMozNSrOzv/a8g84nOpb3tyQA7DKvC4
Ybs8wsSOu74M0CwNiPaMxFI8YolEPISHCXPacFu7v2TFo7It6MnxwsD9onYU1daEJj7tRri+Ik3O
Q85SX5faYEONXKgnTNRPKNOyU6HwGICR5D1obF+86FKrx3rwEfMjrzX3eQR+TLw+ES4udp3HghiO
kPiSdH6Yuzz4lrVPSsmigT1D6mrLiRZlxxcJlUyDhRZ7Xp6h/vdpSudmsAREPAx0No3Uj4BKTXP9
HTrrutcF355dEd+BO+lLG2tO0UYNgDsTYQPYKLcFHUTQimYZOD6X7DFYx/avXEd23Lxt2EKFKyOE
2AFBI/iF3eWlRCyxm7X9XJv5p7NVcW5857b2K4I5soB5sGhKgu6v9+0YYjL2CVd5iPIuOPjOiD1S
zc4H9HP0gkLZvJHyQm45fRG8FMt0UYOa9ikNTxc7kvp1HFyo4KheT+yR+HqQZT3yrIiHhhSCXWu7
/Y+NYPLQr2Y6NlCnxCLKnHelSKB3VOoxos+e9RPIpjo5JSZcnbNXYCv432PfkEfBsVYWPabl3ubf
6+bv0iYLJTKkFHuL95yHvUt2CwoSZpeutM6IVWzA6QHA2k9rDikHUBg8sHrDQ3sVf66Nv0cyl98g
i3G39Bjpc9cQngItOprT5NbIPqTWr5OZcGZEIRigHbWvNBsynk4WZ3SJtcXeVIXAO1dgekfJOAgk
If54aK80TzdHwb8oV9XuagAjC2DqcSSWZJ/KgbGs6nwDkJEyUedZGBO4PwPYcvw0pFY9809wPLkw
4K1d6zuXMB0OUHPlomWKyw5g4TBM+S/h0zny5hlYqCkjzAo9/FfW1/zX2lEmWbV8GscbQvJfaU6t
6oUrdyDpYclQ3YbAoUWhl3uLsrccAP2s85miN3VNjyJvuwiYLIKoO3Zt+e0l60tdGnwst1MuH8KM
EDgsmcRxRGZB6Ye05piqlqPc7Z4L5iiqmzKO0joU872f+M1jabyQC4lcfDZSkZyoTb1mSjj+q2U0
qCZlpns/4TddJhHekEEuD2NQ02LWTiGiXSCGrXFpLY5YYTXz70e5OC1GS3c6za+kB2TTno+uTvmw
9rz+4K9MhLrd1lShUVFbpT9elP7HfLLeOqZpPyqAIbG8plUH4J1sMkI1EvIMcJanMZZTDrg6Sf4U
1aZPtg6T33GRTgopnuSnIAnvE+7A53kW6iIsZIW1RaMaAW8R58n1vKhWZ2f8PB6Sw+Ix0ooQB2ql
hunkI+Lc6JTK8i1TT+HHdjZHDnnLWurdoCpyDDC7dkcPQ1FMFi4Q65IuMCRFbyscuECthXHROgJc
0T+YZnu+1vRkUV5OcRYXs1c4PICr5fiXmTgHZE9sCjeV+qjVxx7/yHZOmuy2F2iJXeazNUwgaCeC
lwnXtzflaDE0y379sFbobjFbHs+E/99ieFpGN99NRCihjGVpIaw5Acq3wNBmw6BHGjd0cTvEvRLJ
YbCUAPgp+r1eBoJD+jBh3JidmrEbzdWYOzhX6oqxDv8EAzrePpLFbfKqskTiw0Xtw1tvl3v0sbw/
usZJBM+9UW7ORUSzLqpoiqN1arPD1EzIqRV8rbgetpWt6RIv6VlggmNMLSMBWjgmQ9zlC/lENvaK
JMJ8i86uj4dMpQgX5GOKaySNsw69hFYjVpGyKVrqppJEbae1u+3m8dcmlnd6kkxkSBCS4kHNXnUa
lIAkwqkkQNGzOwRugn3Ccue/mmucpC/P/Uel4w8QVrTr5prVikm/jKME1i9Kp/MU/KOxDG1B3bsd
MQeuhbKWCGJu8/q96X33EX+D/sBxZMczSQmoDtz/xrEtvF1ezQ5D30jgWEqW2QnCYDyFK2obQTjr
Q38VPRYuAFXAXrMLxrLeVyk3MMYsDMpiiB76ykXAODiXqjTDPS6BDmll3gPYSAuPTVd9hGtFJk/Y
fbG1ajRJadnx2jOVBOSGiDiqBk7jsMjKW3IKmD/sComDL5b7bpV/ic6vc61vvtH2/nQL4ifTB/eR
tMxtkiUYep2ILSmw+2nckWMnUuIY5MCzce13igpAfWPklS2PLPvotYXzhQ6dSkiZEhy9RPUDHkr/
ptbkNWzmaM7gP13jv9VoYHe+cwXAKEG2bt0M3WM407xNkhD0MG6JuLCJK7hppSyixzyN4KoFDZBL
KgH4LTgSSR5LaqLPfkSuSTYFImw/v09BtXvtxKn7kYysEYAsSZtBDZjI/aUZ9IkosKdeaMDBbnrw
ZuumUWX/liR+geShBxDQk/fiobiGARmmn9odbDhj8TqPdF83Qf1Gu0B2K7JUv/rsH+zwBqDWw5xO
T/Xj0lEY1PgvVYh/SuCZ5PrmFN2sff8+Fkbe1QWTn5AWMUY5iTqlaOfP3kOV+o0d52XFIljf2131
1qdXm9gSQGc1s+UE6N4pOiIiqY57vUIMhNwUIcjEpp7Gv6qpCekoGsAo5EHSh4LuCaDiXSlSPcWd
Z5HBYPOYJgcnp0GXolqBoJ/2oc08Yp+emEfjvreag8z1fz5pJQfyM6LLMqbXKoUI8YIoCGxTGcDh
wnYUk9JFZNrguUfttcj38ylqna0pas+BYxUOkfnF8EfDeL2ryomMhhXBdbUG3zlI3L5p88+ua3CU
LCw+XWWtm4JsllgvQQ94sMJ1hCRe7Jolq7+72q6/yEe7irhLUMmdUDBmQRogw5ei47x2F9hHTwfd
k+MWDlu9nfUr4WrFC3AGGye3F3KEgcbdvM2m/mjNkb/stSoF9aehcU40RM68/YmDylAtCUE6KQLx
N3YPeVJdR7DE6KAZNK1pdo6csgN6WpsMRwp7H5x01t8Vr3a5s0LrfV7kv7qE6SU0rtmTpk1UVDD5
v5NX6TZu3Pl+nobpzXciVM9yQB+VZ9cUARJWWQ+HF+jbFxuPJKVTVoAhyR33fQWNz8idYXKw37yM
KpIjwhFBAWr4O4VcDiw6wW6q2Zz3PWFMJ89fcQBX4VLfDwvYWx9EA3/IZ3Py4MXpJixus3J4XBX2
PmY4l4Gs7MVjTUQgdOtiw5MyM23KRhMAgCED+onvhKrKepsPYwB+0r8ucg4fLepH9lM21ZdEanfH
QNODcxIdH/qE5G8CkUX7PonUb3kNZUN2wqA4BdaDJk/qh2AsczMKMV08d1AnowPQ4CRs/kmxiq1V
2yMriK1veLvauBI8ZsRhzUeJHul2imR/ysM8PFWK0tlQFBhX57EFLXME/IZp7tXMqVJP4GoglN4V
K8ZupEgiAcWz0HVezwzinaYP8mtkXAbav2sbt/8s7WE49yoqHwdTJLeuNxXvdkB3rztbOp7LfNlP
SwndRJTVOYDGYB7UIsN9opaz8O3vFXGaRerbxm4JTq+LyDpNWM2PInX1zgcUi4vA644gI+gUXJuT
POSjJZnnnucml1/a7p148fN56xJzsLWt4rX8f0UXykBMC/j2KLvQO5NbQGuRk+ydyfld9fghFwz3
dmEv/4UgNhfP4NyGgG/PhNuXz6uNlM6ujLlBwS3HGCcKdPNQv6x+PnKaAE0KC/WYJYt/nVAMRsxa
myEaxV8w+ryOTM8xfejLEwYuNzbwUxtMZs4GDh9otT7n0XJNDLK62JQ0JxdoKzn31znbDZojl2YO
RVMtvqEh7Zx9aCJna9swqnpYOrIRgK585Cy1P+548Qn5SLrgogLH/ZtdzM2D0axDY26t+5yx+6ck
g+lhiWyEalnP1E9qz402zkNli19CyoaNykaIKUbbiHmhlESsXbNsTJAK2Ifeeu6C0t+W0uCOSbyG
lqnZleGX1F32xowRfWAu/C8nDx999ezN76oWxaHFQIPLDxsx+E/fvmf9OEDQlWU8kEO615Mj/3L5
JNrymEh/fuwrgiL3dQop2EUpt4S7qHPvWQWhALaF4ZIZmyS16kPMPSERLV4JYMUlf6edZ2HtwAhJ
u7Wm0X4FvbmmpV6k1YChZKiamLJZscFJzo3VfBKsV26pC36pBuvdiehSQUQ93ZBPpV7RPA93ENAe
1sMUxMopk0uElQ/DYJ9+A9lQaG9jSQm7RH33CxkiLoXUG82y+Nm2qw1gNYOrrMq/4fHqiLTwfqte
+TGzWn3MarG6F99N2/HHBJbMd20RDjc6SB3QdTe/KARbZ1JA5kM9yRkNU9G81CMm0qCillcVC/iS
vbgTMy62pSSOWK29Y0NuLgbvukS9AaoyVXtVc77ufGHCu3QoZoBox7v0AsvjUifLcUUB/yxgSBHa
D9WefiNKWrAZ3DjlColZyHbrRpZDv0FEymmVZ7tq7aztGgRzAJ5kI3JXS+dtglCSylTaPvLaJXwf
c5D30vXSctt465u3ehBGZEZ5wKNJis5zQX7UJV15HB3nq8y4mJZugWkY+mWF6Cw69bGWuUY+77ZI
BWqT0fzZaSKbAsd7CB01AbK74i6jP/kxsQlfMhOSGKPh3gjwWnd1NqhDMafXfyF6DcZq/Oc64GvD
gA3ARWO2hSCo41GLaFevZfVDv7C6KbsiIS8uqWYZDx68nwqkc7+KLsTMrfx9NxbhrmJdO9ddNsL0
QUANsmEyyBz/joac6LG3fb2N5EjKvQU+NyPOW3JCT81ara+k7LbHtZ2dB8ezZByFxfiAN7vZd+5a
x8vgUGbI8hl3UiT/qolpA1ySWWH17APeV8QaA0d8XuSkbTXo4xKSCw9V2Dpkm4Ok4xlHn0VtGiU9
PgPbMH/NxdDdF03tfxMcQFibD3RfE+q48pFh9lbTW4dsCLJYMi5s8e1PW2mc+nbtFoQKXsnjRH4h
9d0TkTIlMfX7ZnFyzOtpsh0Dmb56Bewbl4blvdnKqjGuj9YNdauM9VwNByC69mAGu97npnEeeAuu
bBMoZp2BgBJ0Rv/AVEckBen/dJ+EGwun2QH4tto5dp69m2Cxz7Wt1UuteUJQWNTIKSW14pYFJ1oJ
20KtmXUEnpJuHBJrQqosBFjZqP+cLO9/5qU2z2Dvmjp7+tD6tO7umsl821Kmd0wRNc8VCuZI9T2m
qLU5RrKbH9aukRecwATkQTlu5egTLeOlDW5BDHFTyLHeKfiNdurpvE7h4qIcjCsfab+u2gE3Tk/g
LxK+dUZ/TDYyucO0PzfLZiHKYZ8OvGwOEP3WUTYjZZleH2AOsmUBuxgx1awfZarF65AxqFH5FMTN
NErSHcNoX/miPtoAVZsiX94ZO8G/WYTJ4pA2OAWdKNtAuN2rMSU3E2MK5A/JLxjozUEQkviXIRvD
zjInR7vGOerXaO4mcj0A/dlnnJyYfCHLGbA7yvcwYd5BzxkDJl/l/fXc2gR4LDcN1+2uoR4B43FL
NJVW/y02StzcT+4SiY09WZpiqwiWQqmS/eWMqhvpmI9lQkysVOIds7l6ZUoa49C2niuPgW1Tz6J/
17JC4uPMzo0u1a+gWYOMBOz1t4GLQTZcrPrO9TB9jjRc3gck03/0XQUqLTxEcZ0DtZXlv/UaQghT
DffWcYNsXWovTvYirFOaCFZn2NadsgVBeUFQn8nnQzSSral7vde4sHwT2v9YXUGPPAtlihk9d2fx
fMSZZGDrhSMPYcsCPHvO9JYWTXIXDlrdtHkz7ViIUPHNdf4MkYFzXKEGzgkpzjYrLqjNqvJ/UZ23
l6lV1QUZBh+d6CRW/hRZdKtH56YqO2CVcCQ5ykuJK2QkENUziWPeUa+N8wjzg557aFCfTRgTUOhc
v4fUKZg+1tEfgFd77z9/tps7njmiFrLsl+wMhGq5R5xP4iGFyFvq6fJ89LaDB1QKyEG43oiRxu8s
dxOKhsmc7OgkrL2dwYB9mHo6o9JewasGLWC62/QwQ9d6MD145DC67mW1UdR4GVpj9JpIv8YWiwVy
pI0hPOvgruNTBXwCGlI/Gy0eKp12O7tN5wOhnvZXcBWQE+8VXd8e5kbhKwS5vn0rJ+ufU81qnw/C
9IS6dmpXFM50JnZkJvm++MJgncR1baPcdUNcu2lv76OoXy7ZKoAVJrKKyJab9r12bbYtonADnX2R
alPvU+QUhJuV5qZtWhaLMULAZDH6bzPRMcfbKCci6daHfB2CXbpUatwjQ4OMXiMTe9JiaXTRa4XK
QF2a8RLhiF1uwqUhyCsRUXY9+suHDIz/X+qvrwBU2L0GJqdL17YuxXjVSGw5dClifhIBh6NLiNmv
M4zZYy7D8CHJUA4rCpTuaUG7RlLhoec+KgtQ8WJpW2TqaHRxG+Giya5C8hFtxw8ssX+XNCa7d0Ic
gA34MSEmRHC5XfVrZzCqgNVY+OCxocRTTJX1Kt56ytyOGYklB4ywuPplapM3QvHq3BF9KtOVHYrJ
/GC5uH8GB6gWrazcCi/9mtnRj2Lq5seMeKRtofBBWLrP45lTOS5NJC9TQwtUYJr3lBLRfRph6y2X
dsYZlIW70Vm8F9XSWT7ODFeONVZ7d5mv0ku+1lq0n0UaIgIOLZ7niVfKc4YftllI1NXFQ1Os2ElJ
KHl2pzHi3bavJgR097wf5BTNw4Rng7HHF4DFVUK4aT16I1Ee/hCdfDB0VKJ1QJZTCg/y4uGJn3bD
mi8f+DiGOBqwNZOjOG0SeU0pdxZmPRWiofA6hpy5Kpkdx7k4R55ZYtHo56YHcNIVE2swWzC/5EQd
3WAKb2aBB2Aj2h7urW8HHpoidQ2EtrLlcqlzl4jYyRQvSVf/cACTXt7IKw3UFk96ScyzX+uWU6nA
rhkGKMJl5n4sBK7dCLOUDPZoeyKmdTIms/y16Qvy91e0G0lgsn1mA94LmdhoOlavPaA9YLIPo980
qL9Gtkt+KU5+WClEuHSmp6RwDpjzOkWQbEbqHVdfjhgAjNF+TQmiQKqGpNcmKBuodE23npFOuCng
FLZpv+ZgyJY3AqD2tRPbHr+ycQ3cZ4yczpNXFwg9PP6eIv8PrCBii66nbTUnTATEC6FebZPjioUA
jS+KOdOB2FkJ/EYxQeHaCQd2lVvHWqvsv8qSsASgY0fXMuocVUG7RV+BbrohxPFc1c7ItWqNhq+G
kZbAwvKGmk4UKdPg7/kl0XPoR790pyL87tPoUnmKHZt3hsTwbmXlzi1A26hSXPsJWeBpgjEV5Hpa
LtXUE52ft+nBYfHaL8sEXGnSawaIodwpkUVPFnc67IQ3tIciLPzn2ZPV85KnhCkEXXHNqPA2/oCx
Mp1hdjQTSuCy2WfK/ZxowrtfiI8lNtvBYZwI7i1P7GdxStzfGZR6a09akrYnU+c5Ndnw5oQlCkwM
PGDlwwhkNPBTDRaSB3vU6qyEVbyIkBnZHT0JQqL1TjXIySyvqH4Tqygf2zElqpP7+yvMMaiWE6sh
6eAmBhnHliUGl/jchSzrEFlfM0nvAPbPYKxIjSTUx8D1FeaRqGjnbEl//Ep6379Gihn1MDlkgVhh
OcRO1f0ALXi/k3Y4zmHbdtIt2JlDghpWq0SugVcA54uQm6RnOXZ0Vn/JqvR2ejbjR6NZKgggYcae
w2+HZEdqMRNvzwiBoiX0FbD8YPRj1gf5pdWgpA7SNONNVwuLN2ecOk75GULgs7CjTRiX3nros7C+
r0LZP7oAWCCoVwTYETh65Irq0iwSMXyZU7ZAUj62jzlo9qHH8gfVpimqmINtZrvrXeQzSuAOBN9J
iTdpBaeV7slm+D/SzmQ3bmRb169ysceXAJsgGRycSbZqLaZsS1ZNCFu22fc9n/58rAPskmgiE2Xv
gbFRrmJk9CvW+hsErlqd7F40/ABNnl1JpbEPkIfHI8KD1VVX4h2ggsb6muh9PwG0FvVVzomxE1PN
eSqG+G7swXyMqobVboQOvVfiqpUk5C4N0Bz3vJZRqe9h3KBIxemXaz8IfQjSzGS+hqvqplYIKCbM
4/bIROKPqaFC8RhlPm87uwhcDVo5GvzItF23RiSPrd2n0NWt8uiVU4Pchj1+rXCBOMCJ57xAB5Dj
H+oq1YHmKQlGpLNEapH9n7kkhAdXGmWlT0MDVFzt1el+KBvsP/E7PSLyigSwyvXba7ryQZeiO/D0
0q/6qgm+Fd5UX5lam26nfPjWmdjqNXka/szQ2QPfONQHLeqLQ4+97MEkw4V+lW8ctAlwbioIcFOE
/w8C7w1QqGDQglyrxTEZSS9GoX4cUODejAZs7M43kViIvGY/GbUNnhRzjLzprC9V0ZOamw/bEQ7f
dWco3o0cyHlvwqH6K1aE/EuMFZXD3Crya7R+q52lm8wHSgG+/5K2s3hyaWV7yg7elR3BsfGwQ9ln
+CWjBmErV3HgR/vQbxUOVz/bGyMw5FKXPxuhIAA1S3+R3UGuJ4hRLdEibvapJEeIugb/l9QClc1a
efTVXNzO7r6PepkGexTX4w1EE3AJraldezH1ut7S5YlKDg460nohstDv0P1Xbi2kBAlS0JTaGggp
7yAG/6AaN8OlLNvehqqN1lKd49IRxy2aj7ETXScmaO0EzTTLuQVoCbEtiZIvdqYgvZh7BWZeMG0C
RF5ulbgons0WmRkLgtm+ZTk9GIRANxGc/21lgUBJosi/t6lA3fUsfS6ppgfnAPo/i6dd2uVIBQbm
N+pBhgvJ/BVwH/k47IuPXW81u9I3rKPD8+8GtwntVupjfeD+LY7JxOEXVZkDvzPtASmL8BDGtfNC
9W3Y8I5UN2UKzNexMKjIxqjehhUpExbgFrUy8iUp2MkCfZANJZfoG8lWNJAA/d8TIsZbXuOwzHCz
3g55DsZS6Ujky0zMkZz9CSEAmBDoBCE1h+IhJJZgJqGPwTGwerwaoyzfRpbyyiUfCuTEOJj6aBKH
yLP9O1Ct4P4mcqOcxgBptVwcdDV9JuHl70sSidux0xUCTiW8JXMX7EfFJmBKC/XnFDifKygun61E
YUt5CEyf7HZQ7+ESVwcnCYmpoLZBnDdw3UWkeDPZ4PcwF5O7agJEE6SDeeXrQEl8hBMqlDxs6q0f
DOQSnjUfnWheJd2trrI6pnwqdkE0oeIVwA7MVP8R3ZGrCVc8GFol9Tk8QInBxoTkF3xFXcmSY5zC
pCY0gBNQK+q+TlD/DWy13+Zqpl6T4EWEIgmLW9XmHNo6s6+O0Y/2g6KCAGrICCH8BWEnzu1jP9Ta
B4Qt5cZPgx9pkaD7Q93uDr3taRtq5AkcK8yvHEoYV+BrETTQiGsOqY5CwBBmT3VGfZyTN7g20E+0
QfaPRM8FipabQTb2rseTZm9kZfgsshHnD7KGADXJ4d9IxTSewTWZh3oOL7quK46NTvaZlJi4neCP
X0UIcR3SAfBsGHbobPQghgeR5k9xaGePignRlrfzCFCL7HecFJ+ccdAPHBdowFF5uWpi1T4lgZIf
gG/YTyA5EfBIJJUoEAmUOnMNvioFmiFpUZFHdvmgxih4bAbqpDs5V4WsyTEmRFxjMMuZVgLtqB2S
zrLhkgBBOvsVqspnEaeIVCRB9VlJB6SxqBF+QCCasW6K9IR8O2IcAvnIeirqnWf2BQLgKvn3uEru
vKSYPuVEYnf4Tbs9IhW7KGt/cLrwVnb8lsAQWXgPJxOERAh3TeA9G4uIEYcM0sxor5GcwCmjSbrr
AoXAOy8lfVOVJCcZTJDGg6EBH27UI5LaXwLJ/bDJ2gChY4BfXtIV6s42458IfuZ3YSFb4qG4OtY1
qF3kOLTT4PdfYZP8VSNrcd1PwfjUkCzfUY/tDqOPcF2YNQ6hQWDdU1HLj7XX8UaBHo2SAv44Pq5H
fyOxoEUjyOaQvNiiJeNs4piiYlpY+daorRKNYe6iCtv2V2yz07tShtQOOwJbVZ2Cex53Jc8UwG6P
hYzTo+wcsfNG8kS9hsZH0RnRR+B9/bbnfCNqBuXT5XJAlpN8Zp2FQMBzz74b9AKCbHw3ladaReYE
xX71xSxa81uoz9pZNlwgC52VbYTU6b3m9fbWauPxkE2edZCqUz1HfU1OweaJjBEzevBmMNyBMNde
OQUgmdbqQI0wG14QTRf3CDdyoep+DTWH8nOSOekdeNGU6ConAikL5ZWjmKgL6RFYGapzxJPbvqXA
F+/1wUAtqfLRi/LIqESxFx60MuywXZyFLuMOBDRgN9SsDVJaXdE+hcC5nlUCN3C3kEvtjqzVxvEw
H4qKNvhMLdgjNE/ixx4XkZODBD3I+rH5AqxbPyC3xsPEEsBs+CN66m1DXJkgIq7LlqTlNiZjA/Q9
ScC/hklV3pVxVpI3KdNrjqzps24Uyo1O3f6YlC3nDBGL1hI+AYThiRjZEO089SvaNM9gAk4t2u1I
+JNkSpzPRf85t0nuaWRyHsrBlrc+APNt2wCeo+oasFTy/DXShmQf+3GOFbI9M8Yx9nt0ply91tMW
7wQStkdDj8NP+kwBU20tuCNpFv9IDYrQKqCxD2oOuLTS2mHvNENyy4Mjd6chFQcFd7MDgiz4EVjx
U6gYZb6tr6IcIxd04hxytZIUOy4oO9NHOfkqlXsDgKO4DtJ7+KoIkbQepZGi0eF0RCQjJAo/syRK
8xR2s6yGRNq06lPQJGA7KQUA3RuMcEJVv8r3nCThvsmAT8LTMA+sBbwgcdU8ZJVRga3PvenVyxPB
EpgBHVlY3vi1HwFtVVBmV/lnKCOLkzlNBkXZId85onGO0mC6rAoFAtVDygtdnydyzOpXXIzMKyvK
H71hqg6K0Iy/8XKQs7ET32iDg6lRPLzIXhb38JqCV6644R4oCEAdxEBTcpVQqFqcAXa42KQuieHx
ucs5C6i+5ld9Yn8uy6HaVDYf6TTv1Zg0vcThhjceetOAB8T4PPIW35jGEJ4U6jLHydCRLUgaVgsb
7TZqGQbk4HFYgXjSsj0EIoazpQqpqOLWBz+/CS3iLKcJ9i2KxBlcWYL2YP4HKOw4Qb9tbLeLg/Jz
LpDfQYs38G+dIRY3gPeKnTWOlD1VY7wvo1RygTfyg5aRK8OvLzn6rcOC6WwHFBB1d2qB+GyMTnVX
knl2KWqEyMFm3+Cp+Hu0on3XCkrtaujQi4uoHgIl0tMb6fvwbVM9P3YGanJeW/kPQ2m9okif3Wh5
B5nX6CXC+t60GXm6fcBOimMZ/DjnBS92bci9R8sCEunbBZmVDDHHmDImuZCK6hHvHnew4ROEGvkH
o0d0qIkK+aHqaq5PR8xxGjyPaFBjMofM2qhCWIpjrBNY7MoeR8jwKpSgqXi+6bPEc3bVsh2Rt+Ww
6hsHT9IQ5glaGfWjOUqcprgs7xUfryWwiwrUG1QyebiG3KSy+ObPEXRWlt0PqXfta2q1/iHB3gsx
OdRXAsXrjiQws49qN/q4v4iGAhdas1EENMc21JGUNVKDHuCS28aGY41hKD4SOmICYqSTetXc1jbc
ANMR41NtlzoJRk/cAMOBC25pLxL9iCgi5YTAYWMi14aPOCqaztEEKvEBya4QEhYYDrzs+h2mXS2o
i4J0WgJ2WIE9rXkQymRSYKSQeQM6T6j2NE6iYoOoiZsCBP7BMjrnukyn4qhogGfaSamu2HhE1TXJ
9iayw52vp/I2AQC7I7zjNGraLwUowqsawMxjKaeatYU3IqoJ0YF8dH+Nxifb1a6J20dVfvY09dFO
zH4X5aO4m2zzi96ZKMgn3KpNRpECgKV8bCHQ3cVNCna7YX2UJmjsRGmDK6orESINOGOMDvbXVVmg
75aWbBKypsRcioFkLXWne9ytgl0fG7Bt0NjmbQMDux7rkfO+zm81B2aA0cIPRUizRe4hy67Q0FJB
ercRZVGz/ErgSpQD+BT9lzhpOQKF2lyjqcXCRQ9IAarEGzb9JkRFTbVLu0PhVMUH1pVxjSHbhHDU
ZEMcDGq8+PLsOyEQjFi7KV7suIMp3CmtvdF4oYJQ1KGWVEA/yOvxSrcNjbMSiNEQV/CPYogyCnjz
R4PNxRGoiZ01wVLpRAWtKvTq56qq6pNa4+HolzI++uOAOXkgzB2A3K9U/ikLorN5l3Pv7K3GR2i9
qFFbgJG9Bc9jXyURwgFG63DYj/pf7WCXdzWle0hFlIBqDaRyAoJ702FOtOu1/iv+aOoRdr08yFS0
PzAmsm40J6J65Kivdmekhwqp1Uend74GtgTMVpFBoID2HTyvtqd6w0M1TLDAVtB0k0UPFkS0WGZ1
Frk/NT+aAuUoDd43wjSmd7BHGIACp66d8BV48g7uW/mg5+z4wkivWsXwXd1s0kfBuxGQeDOQuCdF
fcOiei0b6hRFmvOAkAEXkdep+15XQZDWmrqxbSXbDZB2N2LM0CMkfNsOEyRMkID5vvW5+RqPihNu
fAF0uHA4DkqgQ/ohIUM2Z2ywxkL00DHt5ibC5mLHVPAUD9RxL5Psp45d4g5Np+RbM5LoNu1W+Vpi
6EWywWhgHIrHksDyAwU2NKdUb/iLaO8FdJlF0hUKDM6mw65qSRz1HViFKMq/0zm2dD5A65g9RvKI
apQsgvpmSITY1FVZnQKOnaugQBQTnB8VCuqqegZlHQgOLioUMnTob7EZfTAxft5pKYRZEfKCsgec
Uja6N3rXOoYmBFj2CIqYO02dkJppcfoAJAWSqbar6cZxOvSNAxk/Nx6Za6lTdKhjrgZT7XFhRTBx
m4QRyGbSwCjoVjW4nP4Fb0lSy3FiIyaiIt0Pa2QY8ivKNMo2jqE7dpox7oFOS+gjECfUHn+hKYMp
6eDwtGu6xjjqcQ0bvRoxRKDWeAvX5CGKY/kZGFC0LbPSPoJtQcoJFY8t6f4AmkDL1Q+uHoKMCr7Y
Vuo7s7FKig4AbCgTCN4X7Vj4e9nZP32n7XwqpMMwP/cVZKtgR8GYMXd5PwqSvx7IZGRw0ZiLrLG9
scCl+wSAZttU+Fn5nHJbSxJPUh7VnoEbPZd32ESSlzIw7amRAwe24JgdpVYTzUVlzviFTh2/9G2D
JKiloG+OYCFYNd+8qQufjAqAje9WP7Q/fQuVQoG2r5IUPySJ2SPYG6yuRznOvy79WWup2HUGxfxA
Z3cjCoFy4KxTqnIAb0OJaHcaoPGjfioRytzkFRVKmYh+V1pqfKyA4V4LgircEInaNjXXLRw3O76q
sHZCwhRBs1DCUWkdHUHg2KruKGJNTxZeCB/5dzEraAJln7ahshdtMELbA4AEAlH9rrQgL0nIld9j
ywh5JcR4CAwlQ2PMWgeig7VvGZJ7XlANhDsfP9f40kZc6/6MFq4hr1zzMu3gFkT1ddyS70FKXu51
6neIhRg2yiCReaNrcYgX6HAwSjjIBaVS9Oq7TtGfqGfDiRQ6GUrLtm6ER2TJdQGhifBwX6RjdY96
uLmvprREGQJ7ALsK4bNx5qWDgSSQyUe8qi6x+JyFP8hWg0ELw62oWjRrLBMcp28qR6l14REoDRUF
OO5UfozupRai/aSjz4WaKmmmU2mAMMsxG9pOhYfkssFarMIRuEBYPUmq4gfbe3AgMRDjzZYk6gTE
tVSA06CDTO0Ow5e9Dy0M1OdcNs1a8ZdPrPClzKiOTV2i3vVBZrpBSmZWAWv/qBYF7LTBcaDWA2kF
DFmRnDcp8FIEh3MF4Ns2Ne3W6qFKIlL+MrUzXFJHh1YNoZHzkGz3TRO+CK7FTdKRrCDHLo4sfjJz
ohco0ABYC9EBPyJkB1pCRYtt1mNVFGKQSHWou2rwjYjlnHsTCxKwMUP1xCtYO3ZwwmFBS8+7KTWN
fRPhNudp0XClc4GBhFWGDzZpbvVqKMEgYzEW28UpH6DvemCqOI9Iluk62R2ZJKg+FJJpSzHuCR0T
AXwzS5/Bkz/ZjcWR06XYGIdYCFsOYAFEekE+8fqtUY+14t2UjkiJYUC8cUoYsWPAaa4M6JM1/NBt
VCrm4wRAClBeWD1jDaMfZZH0H+PAtLhVWHa1TkGVStpETRkJGRnq4lbXQbNzd2ugVoyW0iopLTGL
IYR1lh+nxpCvedRgrYlm78b3QE6dt0df9V83pBQQTYXN//7z/4rXr48hYe7//Ef7/2DfsEsO0SlG
FQ19Quv5337eNHTD0U2DKpCpq9r7z7dsWF7cY36C/vzJn4ptro1/nW/iV0d0mjAdYnVDt0yhLlzX
ybPZbVR2+Umb7kb5BDfOiuEmQ3n8l+0wRKp0hJA6+WqwWu+7UqiJTj0qV1Dy+hqPOyzCKUHF4+2f
taK/b0WU5hTP9K1T78iP7Mz8oxWQ5AVHp9wRyhuH882tTT8Tj1CxLh1DCON9c7HKW98I7fLExcMV
PnqbP/v+3P6b5YVSQKqVqlOeyr+o1GDo82efN99/viBNCQ+bny/GvZ0cc293/vva3P8ccc08u/7+
P/+Rumoy3W/GZ158b34/bGIbhplXoq7ryidHO/kdCmZgCKGsbhExQxajBrf7PCmP51u+NDGLfdmA
suQmEeVJMdGA3RXthZ5d+r5837GiSPvAUk0mBqwlxPLgDyd+sStHxEwUdWJmsgnu9yM0mD8aH1N9
//tth4Aob/i+T7VZE3B1j+cbmJfOrzNvY9KFcIZGavN9AzWl56K1lPIk5ccS2CFyX/Xr+SbmOTzT
hLboA5l2DKhyHzEmMezBYGzalpBKPisAHjNeMOdbu9AhbXF+SaBJgPDZipBjgMP39XUlLiyqS03o
78csNxLHGOfdDqAigxYO6G660MT6uv3vtPy9Yd9sSASzfA2gYHkCNZl3G4oS50fp0vfnv3/zfQ/V
8gxoU3nqCWxhrH88//lLIzT//ZvPawpPpnhiyhE0CluqksDk/rAHiyMLq8LEChNZniqiSk6nCxMw
/+e/LFopTNshwJOmWHy+4LKn3FlXpyHFA4DIPIq2HW8XbzydH6rVmXjT0OIElLWSguGrqpND2Q53
ezSczjewOhcSX3Jw+4LHxuLuS22KtVodoSA+6xvDD7bKh9S+/7NGFutJevDOLEzDT1aIHO9kwmC2
qQFmN+ebWT1KHCElkHXdsMzF5m7TqcN70eC0OgJZBHHuGiMSmu75Vlbn3pG0oKEBomqLKTG7WpH4
F3Hdot7n3RoYX+6sL+fbWJt2Q9cNWzi8uE1n0Qa+aU3jGV11UlD3k4cCquOfNbC4+SxKrdVk0YBT
b9vyr7CsLjSwNkpC1YSqG7pGF5Y9oGbFCE7FKf1aYyE4HMkUF/nd+V6sLV6hSVPqGhwbuRwmL2k8
dGib4mS1d0ryZag+NNqFUHQeiOVOF7opoF0bUrOMxVklnUT6XRqDwhgwjXDKO0WVH0zErGPfv4G+
MeG1NWQXBm9t+t82ujheyEx3JYm8gnzY60Z3vp0ftdWpedOlxdSM1NX6tEuKE0l1y7/2QrJzu6Z9
+I1WBGGDUPEQEvbiYMl8GRGZ+uWJbFX4IINXEX+Z9As3yepAWRSGHMzHDUsudryukl0vAKifrPgG
nr51YfJX19ebz+vvL6pJ1h0MKZXJpwAf6ScuK0Sazo/T6gKzLGtexeQGxCLEmtIij3QxFCef8iLV
ONIjKC3OReuYRN6VafzWkP23vWXMCPTUSsaY9hLCknT6OAK1ON+jv0O2X/aMw6zblpjPyMWesZsU
0evWy0+VDczkGAAHlgcU3ChbQ+ZMv6GTdL7F1Xl60+Biv4RBnlppRYMIYmLpESCwlF+db2J10zjU
Rh2T+8VYPnxNs8KZO6MJnDG1ARnY8ntp2hv7+nwzq6vhTTOLFce2Nyc7pRk0GPCBOyL1X+pIRES7
jkqZT8Pn25v3+nKqTFVThWkyT7a+WH0legzQOoPiVGdu7AEy2Mf2XYlCfndh/NZ26puGjEWYT9kO
To6kIfkzzO8M8eF8P9ZWgKmSltBMsq+qM4/rm5BSBV+m4TjI5w0M4sAwYxF0oQeLJnD1UR0UgEAd
OeLvu/99E04NcYR/I3JtgJMptdYCKTaSpxfW8mKh/d2MQUSp64Iw5pcZKdqh93C9Cd3altiovqa6
hUr0rqXwd37ItLUOGTavOp0zmvlfzL0RFYU+M5LcKkA51ss+YYEYbjuFUoanIZiVz3Zj+CtnwbFP
EG9FVa4kNIy94ZiX4mgHX87/oMUS+bvnQmOYiXdIxuiLwxwdJDCbEhuLsb96afoL03fp64udBfas
6rAojNzmyyySe+nJtDaYb3/84rpDKQuwG5V11wgOWb0bswejeTk/PmsrQzBTuiY11sVyr05w6fu+
9ELXifHz+mTfUjGBLHphWcw75c2J8H+zIAwKcrajafoypopzdWgaO4xcD5lU+OiUXHDW6PNHWCvQ
aS49yFen5U1z8895s3Erq4JkEQWRq4WfYWVozeP5QZsX8S/dwcuEI9sQmqnO8/bm+wgpWnHoSd+d
VOPBaPtxF3joLddGf1PgL+K0heuTzW+7S+ttcbL+3zg65BMNNjGPq0XDUFQUePGAPDlWgNADJ8h1
JOQoYOnNxwqth/P9vNTc4gqc9HSQRUZzlLWoAA2HGEtZQhtkisYHGQa/cUqZHBzkmwVBsTlP65th
jTvK6t0UBm6vR6iHQP7o4gOccop82YWm1naW5HFqM5a0tsxBoVHSm02H03ps7ToQ/+iRK3/WxC85
qMKhmgys1S2yFy1HBex1cL6fn595QJbrcH6Y4tKgUdpZHrZNbKam4+ehO5a3cQ3y9un899dGyRGY
4jkzYVvVF0H9AIKWADLE6Ko0N8STt0IDI5ldCO3WeuEI3lpAbMz5cfd+2lllhRUhZOCa3rfM/4K0
1/leXPr+4hTNCiVivQKwArmCAn5cXUhErB2hb3//3P6bZZtI1fAMk+/XzsfIAwP0U1VBY114ll7q
xWLrO/kgfTBosdvXDyOF9AudWDuh33ZisdVxNgA6CNLYrZu7Xgk3ZfQDFfaN395G2efZYuv8nFwa
s8XKUsais/WG5pBa6uFmeEDBjqU8/Fkri3uA1/2oec28svCui+qXQEhAj0c7fjrfzqW5WQQ9FizV
Cnxd7MriJ05/m965cEtrF1pYHiaZWhYVrtuxC8jqquluY+dW8a4V73Mefo9QCOiyx6Z6NZzrVjsY
mnIDO/98Fy9M2DLHrdnh1MAgiV2v2CK06wdX/nRAm+58K6vdlNZ8nHG5Qhp+v5WCxNaVXs9j1zCP
Ahb7hc/Pq2p5XlLO/O/nF8FgihRmidJ+7Kb518g8xD+Qe/Ww6QouTNev3dBUEhQECIAAeTo4i27g
1pR2kxa5sy+vgHzb/evto6katrWo6Jn40qmLI43zZoZoNokbzgoO4Rf8CSoVMNKljPevF4Cm6o5j
0hDP7l+iw3yMkMewp8QtihfkcSrjRjcvHDxrTVB21y2dbLGwl5e+sIumV6sudLPZQKXAMONCzmht
Mt42sDg4YXlnRp7RQJ7iVYIjSjFdmI2VFsh8WZbQ52VrLWcjwgW+mYI0dW/H4nPVfzq/J1YGSDcB
4egknnglisWijfywdzC7Za4TxClgXSKhgjhHcqETv14ALCiVQr/Dc5T06uJEtvzSmmIzSAA3n3ix
o3xwSsLTQKCe1jeiuZDvXhmyd60tTmYlsyoknGmNZBTO0xf6svZ1i+Cc2FzyrFYXfUFTOR1KmM+u
EsnN8CjRezw/J5caWPx8lMBsmG00gDkdqvJDuz///V9PW81424HFAZIpg61OBd/Pii+DeYPsezPc
QEn+963YyIbNCQELfY7FzgijoUHwISpd4pbiqjOuK/8KYYHzjawNFc9uDkP+IMBbzEVRwfkDk1+4
5mvpPAn98/nPr+wOfv4/n1/MRIu4Yj5oVuEWSYebwTZtdxLZnN9oxCLKRjxFs6zl7QtcdQoLERWg
OG8qIIYthh/heCHAW+2Jbdk6dE0eeMvyX26HoRIgpOQCshyuENLtXkQYtZ8R0LpUaVybE6mDtlGF
ijaFtZj4tIDpHYVx4ebxrasr/y7BzSOVqsabr8+L+008DAc7scyYrzfmTYXkhqEWUFQulOXWdohE
lsiiZiYNZ/n0iTEdytOCKclnqqh1PY5uHj6204VJWRkpoWmMEaevg83VIiAxkY1DeabOXaGeCrKZ
u/ML69LnF2c7PjSmUid83mN/FO6lY2plSVFhIrco5wQP5Yz3M2FVqm2Xg5G7nZLew3IjtahVeDBP
uIuf78hqS6bUmHlnbmoRkJgQj0yosLnLmsMK0UDcF8A09gHnm5nPvfcBnDaf6f9tZh7PN0vLIwrt
PINm4uKphP4xQPbTTXSRbxXFNRQQ4+Pr+RZXO+aY5FN4YAuKKe9bLOGgNuipMPW4o+HUMeYPSnrh
HF5dBW/aWAxe03GGIeuSuWH13TemXSN/nO/EymaZs2EoegOzo9awWAeSIn+cYNPq6sXdND0qWXsM
2/xK7esL87PWk7cNLba+nUZS0ZGZcSFdxch6DJcC35XpMMGqSpTqBPgCY7FhOliUtk5e9EHqL6p9
aIxrIb/968ECc4uqASljjpfl4Tha3cDTtFMedOejiNBAt76BhtpM/f58Oytj9a6dxVglJaTEtqYd
ARs3T17K4kIDv752iKgNin9CAPJFyvr90s38cKz71vddcCXsFLktfPzoYXHpGWSmqtie78/KInvX
3CJmyeEIxVnhKQ+AyCsUBr19HRyzS0CoZR1wvl3mJBEFBlCj5i/hcJPXQi31wHcbBJP7ClMgTOzh
sTRIqdlfECDDUgxVnuHfr2yaJZjk0iEYX0Ja4siPSO8Wvtta2/QFn7Xzg7e6GN58fv77NwfbpLep
U+JSQfSNyoEOdya5cELPs704Ot91YHEG1KYaO05V+W69x4MVcWslfIaW0RZ778JCWN2joJi4M+ea
wrJ+ThQT41wslIckVR81xQmu5QAmTstA2v/GqL1pSX8/aoadK0OCUs6DrA6orSTFhUhmdVY4aEyB
VDDAk0XsilWN1pp95LvVqzocMbM6//PXBoonIwloKLOOaSw+P/bwWSBEh+7gdy+QGPex4dyy8v99
DMOV/E8zi3OgQWqnmdDad0sFpaJQfBxh55/vydpAASxSuSUJXm2xaMKzzbpqkbp0/fx2xO3veP7z
aycZ7l2SWrJKsmMZ7NVIkuS5YQZuZmOjqei7KkJsIb/Jg/Bau4RlWJ2VfxqzFyGfUPPCyXI7cNUJ
MyDffJ4pXl0vfpzv09qQkVLXHSCwOsX/xZD5kP3zBKFat2tufkTqb+yMGSClc1rifLSsUEm/MJAp
FYE7ovHT3WOvcP7Xrw3S2+8vLi8Yk+jj4HzjiubRsSuc7rF8G8ILy+pSK4sNgvWjLIVKL8z8E6px
z5Z9oYG1hWU4WDaA9AFV9EsZSA27rs7ZGmhWHrsqvTW99BFnrGu0rTFWA759ftjWJn3mVJDJIa1G
pPT+wOozpzBsj31CuLb5MLPVzn9/rT+mgZoWp5UBk2JxB6upmqAdWnOiNDdWdy+1HYY2nrMLv59v
Z21iOBTnQHy+VJb1XLOdcKrSS9qRSJxYMIR1pbiXaOKeb2d1vEwSneSkyFGo89+/uRZRM0OWs2S8
iru4wwaptS4M2HoDlmlCfefoWpJ0cqdLx0IbQtesAtxb910kLnRhLSwiQQGIZMZ6WIbxvgtTKCN7
lANnF9z2qIcULE4IteLieynrtd4SsZ5NNkeqS0aQX2uyls1IvKdtMSjY4DAfFZhY/VaH/mlGX3RI
JGBubJrxe+oOqKGUprbJcc+Vw9P52Z9X6zJkgXVNjdbRAK4s78cCkw481po5gN00xpXZHwQCKZFr
tbz4t1514bb/u4Zxrr3FkZx7+dgkJe2NBMrIDaIJe7Ae0A8OD8kGvV4U2rf5b2QYKHX808nllrXK
AFW92ndRLEHIFGLc+UFc26o2BDEdiBl0i+VNgJq2gAHbM4jOfdiNu6zEp678w0YW10GnjhY8bBqZ
yk+djYC1d20jenO+J2t7lTSiyUtGtSEQLUYKePzQxzaPy9x6abrHUVyd//7qSDnQUmZMh0EO/P3C
bmHB5Q7OAG5rhA/IkFy3We92RfHjfDPa/J3lMqMmTC4U+IhK3eB9O8qolxKhLNoplHrjN96NX3oH
rAvcycQJBk2jDopH3rVIDBVbjG93VhLtz/+ItbF8+xsWN6sFxTPKzTJwFQfxoduxu1TgXbuJ3jaw
2EvIIIQOIjOEN/1tlL8oIjvYE9LYKM4L9TcWhoQyAT1YUwkRF0kBXPbsokeXza0aVCiuL8En19aF
1IBOk2mcIY2LdTfftpLclu9mWnrqB+te0ftTnbQXCmGrU8JLQCXBQZZLzD/jzV1XToTlWpuFboPp
3iGOFPunjojUpZfm2qEKo5O3GamNX/PxpuYPlqoSS1eCkC3XjlmBGThkbjRMAgRCzPxjCwb1/HJb
u5reNrpYDUqjwzhptMCVdrtrkAjJgpcy8LaBemktrE0Wma65gxwTUC/fj2KNC7yPMRIYIpnfBwol
M1yXcEhvX8/3aG223rTjLF4J4Ian1ujagFtQIMGu7YLiwrNt9TpyTBP+qK5pTNZij+IjNXh6PQXu
oCJCPRUfvVQ+ZK2yUTvfRSngk1djw9RbLqqPOyUqLxwRqyNJ5pvghU0FaO/9SKqyGz019uY5Cz5Q
e3Q7D5NtafzOBYV8oT2jECmwLI/DUMoBDGwfuEYxUub6OTQ/bNyTzk/XSmdY1TO9Zt7Cv3AO88jv
hF4loYtE3UNvKtdT3R+VeLg+38zKOqcZgPc24Z7QluGkL9s2NZAqc8PBppiNJzubzFegUn4/39Bq
fwD2a5pN0fwXhAGGxn2YN2no6lV07XfGsdHMrV5bF6osK6ucoBsMgG0C3ZTmYg2kmiia2ghCFw0j
PzheKs2v9uKfz1uLTaQHA+5+aKq5BZIFNsJm0n7tdO135v5NK4vrIQPfishiCPgZyf3cc/AcTMDS
XoqB1jKT8Ho1A6A1FD5nieZXqq4tBrKubtQ+4xSAGI6H80Wxi8wJ2aFqo8UfNfTKRHg6vxZWrtp3
7ervN6qfO71pNkySWWMikQe71vrs5dfZNG0GrGnPN7a2Igw6JxyDlf7LCxNbiEkpu155oNzzV5Jm
2zrsP59vYq0/AFyhQPIntcTFudc2Fqr7YlIetFlAsNqrAN6cb+DKd0pyAeG/sl/h5zNjZGEsHsyL
pkrkVsCGl74b+UT58tbUvD366jiu/0YJeT5ELUCf8DygLr2fJNQayMXnpDLSsd7HE94vgGkcdIbP
j93feehFcPmuncVNm1lwl3LfAHU6KveeYiLtlB4GtT6G5eM0K4chXiy8dtsFKOWraABJTK3ySzSA
+Vw49ysW50YTlV6GkDC3I5rpAveyNKZiPtzGE+ZXiM+qSFdPj+e7PvfsTJtL7FiECA+QKwIbGx30
sP0AV2w7tM19i1yImfeu1Xw83+DKVrCJMlQVEBZH8BLl1WdR2WSFDLhTjF2M+mp96QF8oYVll5Cg
MjqjcQhmwntAzBur+XG+C6tjBqwBmJq05pfP+1U5xkbRk+XxXS17SLA5D/Y44zjxp7I/9r8B9KIY
8E9bc2ffxLdF76jYgqu+641737i1k49iuBAyrZwcNEE61ULp5tfa0KBTeggQdXen/laLDkl8rxZX
4sG+VIRanZc37SyGTWk1H8dtXqKGc0J5pUi/nZ+WS/1YDFWC/YugXsCDJtzb+lWFhFi27X7gt/cb
7ZAv+htaRlFrcTOWSqW0uZ/ysrFsH8se76kYxOewE4hd46h0HSmYxf77JnnioOjOFclkLZrE60YW
9kAA65iZ/0GOzv+Sdh5LjiNJt34imEGLLSiSTFVklq4NrCS01nj6/0P1nRkyEpewqu5p61mkGZwe
4eHh4eIcuBvwWQ9JCN141E3O3unj/NdtoQtxBlCPtiMz0asZr6KlqtbVuoQ36ORIb6qi+kZp8Zvn
r9wli0IUwiS6UjjxYpG9VuAZg9zDP8n1twb0hGh4P/h/cf2CsE0Bko4XXqSv+iyyoTHBUwxOXgQI
tgFx79/sDw9aWg5NwmQxiIEyuJZoMAxOuWsND6HzMHOJ5h//PK4ky0KzoUKPHnkV4X6wcsYy4BHl
bSF/jqp7qD9X1FhybBcCxMlAnI0O1VpK+sH8AfuCDwwcrHQZHNlwyW5vW9eSN6D2NY/woRGYNteO
rY0TcLsbnxe1dC/tbHvlkC7ZlU7UQM3bsF4Xv2BTyNsMcs03pQloGNiL8BBYxWMLHPXKoi1FQxeS
xMpXPgUaxLhU8OeRvak+d2kDVeYI+c7pz1fMJONOqynPy1c3ZzPKnskQtH+yoXaEQ3u0YYBSspW4
eMkGLqSIt2dqJE6bznkby04+q1r3nLfGAQTct35sH4g9N07847ZeS1tlUkyak1A2TybhXijVBrB4
U0ciENQwqsEuoukra7e0SUzRkTnUqIrIYnuKOeUxjV70P6jARiryc6oQT1nQTCu728osCaKKQF2E
+phKT/C1WXdwnUVDjiDPKO69HG66QJfuhkbe+vn0F4Uxru051YFRaJZYGPMdyK2SlLHRXFE3IOVZ
a/PjC4f0SsCs7UX04TC+YHSyHZ56Q4bmFzLfv3ADSGBWWKfbXDZElzMVviflvs7ka5S5kpy5K8a1
sB+0CdDNZzDxxSivoAEz3E1jd3MfO+wtoFyCMwknguV3P6v66+2tX3rK0lQ5v4wwZyrIgn9Opyhu
PZM6otd5j3aV/zTKdhMYUD20/cH3p1NXQaJV6Lsm79ae6/O3hTj+UrbohUyIZXU/R/ZEuUUbHlP6
/Hr5oYEBLTM+l1W40foVT7FkHNx5FEcYdZszsNfGkZADcfyE1GsZwmU63g1ytLm9oguewaaBBMAP
g02ktftaQg0P9wB1KZN6FpxNDqwvvbFNYB/5CzEMa9CxYhHtiDlkaoID2PATaS4NbGD44m3bOwS6
sxJnL60X1Qsy7gpGAqX3tTY0aJi5ZCrhSbMOkG/l7cpFtOC5uevogf6deHr1LEnLrqixSgoicbox
oDTqDqDndqbt5kA4p4a1smwL8TZIGTLvc95zDEILeSgtLWu5zrSY52q+GaOYivbMaX6wAv9QWSt+
dfFwMSsyT6RTltPFinAOM2AZOWV8glPRlYpiE8DyEnQKbql31TB3nfZN4/xMjbXn0e9hd/FoURqe
kx0wTfKf630jKWkFtcoMIb1m1gNNT3CfVpX+0MCd7ZLuSbemVtiUo3JI4Mkv3iWQ+bqd0Y/3tpkC
Dm1mj15YRRW8Rlb0AmVnzbCz6ezK3P4ZWGNx3/YArhXErysB49L5mVu9HaYV8LLiWztT7daw6yLm
1ovf5fpIL5PONQHB5e0DtJQ/YUDsv4LEoMGM82JsYjanNJ3BzeXwWJfho8VLMn9TF92BjOhj1YNe
nZtbsCH2kpEca9Xf3/4ZSweMLiqS4mSRSVkLryQzK/2ukIwU1AK4vALpEPxFAdC+lKBem4IFBN/U
WkhIAByWH1r97rYGSxtGBEQ4afMPr6Lr72tVqSUct/QEgNZ9lbyzgYPw1e+3hSwuE88HEIGAG3mF
CVMoapxCfJSejE4FqHebrPW5LDki60KAcOeGpa4FBezDJ7pQoIlsdz10X0DjDr+o29z3FTC4Ywpk
/G21lirEZBcYgiRXaFCkE/wR/HVdaUdOcvIqKGwiZ+Ob8FLEP40QYHQLgLCd072BwmFvlT9CWn1u
i1/aukvpgvG1SQcSv2cxcFY8epWzSzV/b9drzRbzjSf6IgBATeb9KYW/unPpe4SXM/JTcigzT0B2
sPzi6AUlOCGJeuzJC0A9tMWb3U9q9zEb1Qd7iJ7y1v95W9ulsMqewWd/D4biGq8NtdGkoE3jDEMt
GRLWIRPYSaB/7UKmemH30PKVo72wuo78G+2H1inut3ldLgJRKUu1pnbyjDJvtqF3bxNaL0r37o+V
wr2T8QCIhf8XR+odOUuHceACrSMajujTgwdO2Rktkakp/Xnd+kqWoBD49EbqeXZ8gqVXh1BH3dzW
ZeEMogYoG3OOFWw84dLSWgbtjIFRwUh7CRWY+4rHJvlVJk9t+sWCte62NGUh/LwUJ8YC0KnQJO0h
zlbPivRQlUelsbminwy5Bcj3KRz3jv4VMitYwN82/ssIYn2mfBv6r533KzP3kvPr9i9acHJXP0gw
UK3Vpo5R3+QEv8J0Vrrj7c+vLO9vX3Rhj7o22Qk43QmQItLGmc6N/SKX5y5/8b0PifzltrAFeCAi
xv9tpthGb2VK3ZlOiLSQOfLpU+U/FOMXWfpZ2A+117iS9wAxu+s16iaP3iTNkfIM/J7n2z9j6Qxe
/op5yS90LhXCF6725CTVb9vCTXx3WoPOWHArKDqnhODSZepxXvYLEaNlFtNUs2ux0e6MSYILNznE
jvqG7r3D32jzP1HCAWmdmPw+FPEnOXmA3hNiqWOzBhO0ECGTbKBNkvoVBWcxuUkLWRFmBt66sFMS
tl+c3t6Oj8mm9j/fVmbJ2onD+aDOwB1969frFg8WFxoAiack2heuYu9uf35pWy4/L4Q9gQ5Epaqh
RxkdoOGQ7ScoWZq1fvUl+6JdiOsbZDfym0Lwg1E4sFar8QlKODk59tWhbFfuzzURgn0lTj3NvOQx
U4/6NvFhsSOWh9fj9nIt7gaTA3SQMxEli9NvcmmOeq9AX+K4ofXoJ39xdcw9VUTcPIZI/VxvtmRH
LWOoI8E2RFTDM3A2K79/cZV4M9D7yCvy1QCk3taRUco9zwZ/BteUN0kHdcyKN1kK14gRGUvk2U0l
UEzJyYrajZnPKhWFDUtEeMxleq+NaVNU0PdIUO2WEvwMPsQ6Zfa2MrON6ngrKAdLhg08gD1niElC
68ItXOp9XvR9mpyCDDTJvvKMnRNC0xOn8XjXwNDz9rZlLMoj6qYRk+cJUB3XW9fpDqzLRZKeQlZ0
JDNz1wWfKFTdlqIs3U40GvxXzPwzLtzoPKahOQPQClFvPfap6dp++pzEwS7TrYcAOBc5iLcZ6aHA
mu61Qj1Ce7/r9O6r0USfGzV5bsNiV2jmk1na71Z+2+yKhAiWyR2mtWeGB+VVtndOkanyCLEmWd/v
JuC6RK5MvrZhDgdSDOZHF0PpUsowmWVK9GjW5V3hj92K9S1uxMWvEO4yRfYmtYA67gT2vmt9mOQc
Wm7IsvX3f6Uu5j0PwrLrwmENuJ4LrTQS8I+jJ0nK7iBMudMCLu0og8u3D57NQX+prPENRB7vzXEt
UFlW9L/yxY47OKvBbvGR7wxvteHF11y52qh/kUGbC2vcctZ8lkTXHeZpWTZ6nKFludGa54x5Zjnc
317LJbd0KURw3rXul4mchNmpM75lzUHqvk/qimtdurCBXADSibf36zprWY+O5ftmeoJZaieXjyMc
8LI5HKTkvqzMFX2WWhVpJf2fNOFaBUlt0Euo2U5W8IXSDuNSwYYkudtpTJvDxepD0F6k97r+xHDt
io9YchGXsgXPV5R6IacqsqPWcFP9becEm9j4TTgKldJ7anMrl8pSAu9KW+HIWeQA5KCyU7gE4/0A
y3chv1WGDOrssz2PiJc7RYcADCruPzcbEFWdGVpIZjxZCCu6KvetZGrI2TDUYWv3Y/JVaddadZcM
h4Q/NkPmZkbsuPa4fWHVBWjOREhT9XYynIc0U+4bGTo+f7COobfWS7FoO5cChZukTiDj6rX5AV7t
w9KN4fCBV9e+C2PAUN1OPSfmoVnrB521EH33fFXP5U7m4cUCtGZObQ+OAM3WMKDd5eru9k4tfp5e
g/l6gttG7Eh3Et2vVZOxohw0sLR4KuvDbQFLHmTuzPyd+yLZL+xSYjZOM4X0NHbGS5cfpfrFi1Yi
iiUdfntBAB0VEiSzP764epu8GSJbi2kxzR7S7qMVrkSwS+eWQGW+Sxh+fQWz7Q2hCp0bKmSAieW2
AROLdKbtkGmH6aRV3S6d0pfbq/Z7hEPc9kuZgp+KElDnypC22cxv9rChbUDhufNzedvW8S4Ggtcn
y92myZYJp31eBnvPDLekhEkE89axs1OZwFzO3+wmf0yb4BEIkmNmwLkNPyAsbD8iPd6FavsAfeFG
Ssut3TbHvHYeNM86lrq5k9M12o5FS4BazjB5WTMXI2wTXdoTeLvzSGF3bPOdlUN+fLy9bIuWQHaV
ZwsegUG8a0sggo0MOyyY7m23ZHgkc+W0LLoACo3/ESCWTlUmr/yOFt2TadiuoR1HAGiNJtmb0jmx
dnV9bmCzBtxMttdWb9EILyQLz01NhY9PtelAbqVdM5VuZb3zh1NRn7wcCrQ11NGVhRQnjFKvN1Vf
pQs9bbq3TTBuuzhee/IsplguF1O4D82BxkQnpZjpmfEhq023qwwX0kA3DPWjCaZemU2faH94r6vl
HpLic2IwaWRom2AAO7A3P/wr49EET9XF1Isg5WTENgS1sqGuNK3cx4sn4GIP579fOKp8gFzUmjjU
St3Ds3WYmhdtrbl7zU6EU2Y2UqhaLTsX5d3G09+NANX5yXGMu32cf1eclZhmzVCEm76OG6OwPA6E
1D5o0GRG5UoibqkU6PBSdRjXZ6TpFba5HwHrOzlsC8zCWMgnL3pHMkH2ngflnHXPtvEiTbVbxu+7
4mOaQD6Y7/Ta2+haAw/hXZ58UvJvEO9l5UppWZlX8pWLvvhhgrMJRyv1YXEJQeZ97vJoa9My71cn
eTyq9bgtNJra81OrfpuKH3L2tSv3gfcLasqs+3zbbv8/5+g/KwSg47VZMfmfKWGC10smZVNK5vNA
e58bKtneIC6ZGtmtwerx9WorDQ18gvVG5+eCO31QPPkeXKcft3/Q4sLYmgIhH7fmq6RSN9ZTVIwM
Etdj62rNkVGDQy9529pYufgXz9OFoPksXJynqW/1SRkYyNHV8T6jLl1n1UM7Nitef+lI0SvJBDkg
ZGAgCMd2iCQvCBLu/9EwNkzW1Wa/KQzfNaMISEv/LoFB+PYKLtrWpUjhFE9j4FdThbdP6g6SqL1j
fxnIQzfOOQ7lzSAzpxHD/1x/GsI900IbVRp2Zv9cw/ZJUX3t18wGJFq6RUMI0Mr0Wb3qolAcSUuK
eSYpmz6Oxd0A5WzaH9rijQERZ1d81ZtPQ3y6vQRLjuVSprACphokSjc7FsMJD4UbTMHhtoDFXb1Q
SvBcWV57yhSjlNEXO8a9Nlnx2TEld6qbraK/bf272/KWniuEkPArahQTXyGUNrDRDtaIFVVFeNeV
w7b3DAo0/ZM5j43E6op6y+v3X3FipKKpXdTqKhYE1lhBb3m3os7S2YPy1eZ80y0EPsj12ctiEP8t
Gaej0t9rdHcGU8Bhtr+9Zsvn4EKKECJgy3rb0tdwKjqqH+OLbj5kaXwHAs1Qvc26Fz1646mPkaa4
VvGuAMPWq1+GZp+mK4HlorFc/I55tS88DVgYquQ1/I5uekw/wCPd1a6s7Sr70bTWdF5bWcHd1K2s
9lGErCD4KiXnzviB/wzDT/FYuE70oTROzXhnRl/s8q6zCpjSZ6SZlSfPYqBr0b9HgzhouqSXrhWe
mmyScsCRTlp2lpv3MgS4UXOIILcHSnjjeKELU4hrmudo7VwuNbbwqJ8HnWgo0QCcuRZtT8UUAmTH
AFLSl7tGV+yXphu/REaRuozW/zTNMtnJgeLtDbOJaJSOfoWjWr1tw+wb3M9rSZTFrcfKqSowqkuv
w/XPsfoBWMV5aK3Sq13py6cgtLcSr7CwivdJFW/bbu31twCirbAE/5MpHC68cOUUFgN6tG8+0+i0
62IVTuxqZ8vjXmq6rZ5Gb+q0/jpE3kHOwy2ucls04WOnqdvbR3BNfWE3TLtTs35+Ceij5QKuvQnN
Y2xVLvyCu94+yMXH2/IWrf9CdeGkKVKXSZ2Km5Rr/D7z5aYd/Bqt5OttMWtqCYcM7vdehtcZ91gd
Ms3ZJu2HosGDeeXGlym0YWu3Bc7R4Ks79EIv4T4zsrIB2R9/HPrZW6/MfqTDcAwgg85GQH/1Qt+0
WbejcHL4C7kkwWWNaV/CF8F8bRjMEwhNyB8F7ZOS1I+ZXHyG4GCXJvGDLGXHEKZ0q/uLeUWHJ76q
kVuCBkTsqsot+i6VjPli1YkP4ZQfS3r2GnplCsNYWdlFi7kQNW/1hW/OAyX39IDDoiXjrlOkF2Vq
t12UrjQbzRv0agOZZrHgcQJzQ6wjpUMT6qWMmDhr3Dp8UGmlSHfVWpfP4r19IUawk2xs1UJyEKN6
zddY0n9FubWiyaIpXoiYI5XLBdN8L+0nPBpQi0+BFjyqRZu40mh0NNgxIJhUH6d43OXQlK9s1ZJy
CGa4SQXFiq67a8k+6J5dX0MTZFQwnoOm7ZUrYcmSBAcSc0DY6Fl61bTUF22kdDoNv1Z2bJ6L6F9+
XvBOTiVFJCf4vJR+GcOv3lpTz+LPn8E26cPgsSEWR5te4udPtJQzCP4cQhnKEVqJL5aOC7X+/4oQ
VGCuLdFahQZv3d6GxibtNsHaKi0Z2KWIV9ucN2FrtERtjffggOplFZ3rUW9Lx3aj6PFPrtE3kl9t
bru6pRPqUBCjCAvUIhB/19aV+5DqZsFEPikkKzc1O01rP+iJ/0xz88oivhZFrpyeOKYnaCnjf9ei
Mrg6AI5OoxMmSN9j+KUkEqk965zntrm9rdZCLDYn5gmzNQ0cWVWs2kthOjnRzKUE3vZmmn7Q/uBO
Y+RK+V3df5SVgmNErscMd5G09hJdVJSZMehkwYF71d9rtc2k6l4BsZLZMz9KH/NG7gvtjgitUlwT
PJs1ia/tE20p1jsk2um5FGtHQ0+/dKHyqC976T2g0C6ZahI9K6mDRb1mjHTbonWVSZ7rDfT6ySuh
jADsbHTyTWtUu0TR75PWeVTHNWC118cBjS5kCSfONKXJMSruwtiKwMaXHuJU3Xajsy8qbxum6U5u
YGpOu5Uxz0UVuXtni4GzSDSbKTYLE6QHBiRbfVtlA/Oqfu86YXMfl/D33TbSpV2DL800aAMm+y5W
oydvKIw8AzdHLX44I12cnHRLWollXntHIJNIP/wGQZRfzaaolaeUQU1iyRingaRWSeGtXMODWhIC
a+8MRwmALmWEa8uw1Hbs9YaAKbffMmnhGuka5sDSWl1KEAKWvjdiz5qxSiZgcbKc6j3RX+hpuz/f
EijKaN41wR9+RcHmqx7jEC2Vw8m7L6VjZrpDv+JxF13TpYzZBi9CCcC5fLlqiGrHPHIHB4qJD2k1
bs3ozmt7t1fPXvM8DrWr6O9uKzev0XU0RgRxoZywS8A6Ksmk8SyJtGpXpLobyJ8DBk6LKaaM2QFA
sGYXy7v2v+UUdk1qFL/qDCQWofGuTWEm7ZJtBETayklayHlcqyZcY4FV0+c9IihN70r/nRxlGyc/
KOqvIPhWJfG2TB56/QMTiq6u3adAcuttt9HaoxW8vb3GSw7kYo3FPpYcSjho0ChXWHIVuHJvvKhZ
ex9Xyb4t1eNtWSv76QgXalj6tkNtnSy/86yMj6T3HTl2PXKe5vTZWht/XbNbR72227DufD03eP5N
zps4/CmrFQNFGGzxvYVBbGafDbO5t/+7sjbBtypauHlC6E1UtZ9XtdzK+Ud6pcPiZ++cOpsb3fus
TU8wb7hmn/w7dyC2SyiMCsWBhMpOs0u7c6Ech/Z8exPnQ3fjUIrTdmX4n0NJVPQh1tWjXwWHKFDc
oU22rSWtnBTBU4OnK5N8NOa60O/uIaHuIRX5CChupJ1G9V6tfvrZGlD8mgDBKJOeCYi4QIDcb717
c9zfXq7FzyvzfDQuGlBXwRI6Uy9SX821U92Uv8Boe9Pmyfa2CGFH/lkigF9oXiCZ9mrMcipTZXCY
PjpZjneA8LyQrUOevR8riJzXABnEbqP/J8x06CNmQ+jJuT5UeTdGvZyk2qlQm50zRe+0YNibkXNH
3+tBabs3ke7vdDP1N8pgvrutqJg1/Ee4QY6D/lbd1sSJ9qGpYzPMNe1EVFBt6nlWMLDvVCVwI/L7
Ux0bwFpRCx1t6bM6GKYbOD5RbDS4qd/93VIArcbgDChur2hk1QDinckqtRPM7BUQ/55RuoX/zdGa
redNW1WJgeF7CuVvt1dBuKN+LwIlDVpgeAG9zlFIeWoopTKqp9R+UKej39zX3UryYMloL0UIN37R
KcVk9IPKTOj75olb6rYGa58X7vWpzYpSc3r1FLSfNOvTSlp77evCHW6UhdJZGj9e/WAMzdb0te2/
+/nC3U21IhnHBgHpcDDl0pUAVrgtQbiU/9liHkcOT7J5rllYIAVQBV1KTPVkRmBM92Gq3zWj0m0M
WZJc4FrX8A4WTQoYcJIRJG54j10faiivpyqbVPWU1cY2mEaOi7zp4pXLaUkrZs7BVbBoaNXEIZTU
17Ww4FF4omrtVsqLbT+l2Zc4fvfni3cpRtgebyynQRsR0ymVa6gvmvU8MDes+GuP2CW/y9uShgVg
Yyj6CYLyRs2sICzUU1RItFmmd3mrHBjF2oBIgSfwjLvbii0ZNgCLwJSYFOMYdL/epdjPU8UpsLtB
3fRzQQh3968kqMJlm1aS1Y6jrDLB+nZo3ht/iBf0267J2wDVbvBkfc38YwAHb2QaJydrtoMRPtdR
tNJpLDZK/CODJZLnSQ6A7QVb9pqhbtqyVk5jaBrvvMHx6ULL5ffJUPXbvDDjD9TAza1c6MW7Thr9
Y1ao4yZSW2+bpqGyq4Kwep+VsvPkl2r4/vYCL5mMSoMhT06SzK/gr6up0/w+mpRToMV3oUN7n6y2
T6pXkQEp0oemstdeNEtGw2XJBcU0BosjGI2UqvFYmiVGY9yX+6Y93FZo8fNzvyRUcRrtq8Jq2ykd
wlIVcAdmlltb34LVgculJaPyzO8H+4PuVSHgSC2n0UPLU0/SQLvTF2VmDqobd9KZ7l976i5pcylL
eDGMKd3GpuyjTbDxsvqQpPHKei3HTxfqCPEgw/rDmFmSeqrsKSUfn+dPUql6rJ2hMkc9ynujybJD
HlEIrs2U5m3oQv/imGMO5DU1bJBxvGtHYoLkN0rBaJxAPjyQS9312bvbZjFv+8Uj4fch5AQybag6
4IKJ+T1V4Zzn2mScnAlwkfxFAhZYWSs0/A73XkmhYRrK2Zl3zxFu+nqwyiS1J/2k9Jn5psmsHojR
QYYcXJoYpDT69jvABdlh8uilSUfT34R9dB8bT72me5rbJ7q3McvUePYdSa1dtfP0jZRMVQnqCnS5
RpdqgE8Z2m7I4VkqILDaxZ1W0YAA4t4JZ2F+H2UrOE5Bx505jnG4Z8zZ/FTISbTxU2fcGPqY7zqt
VF+KLupAYCqq3rVyHr747qItNr5/JwFsYcntz2AsorM6hT9Uo/I/BJmS7YyOqey80HLXTsbkAXcH
ydSU93uICDqyfBaFYS9KVgLMpVNAqY26Huh088DgtXloSWs1eRGbp6i5t5379g9pfH8bh82GkVXn
WUce8fr7Uaf0Q6YPBtCL9raqpR2ji8dIq1eCqEU1LsTMf79IWyVKrjGqjQ3K5YbkaFesvOyWbPxS
DcH1TWoV+5nK9w31seuoP5zbNQ6A2YCvDZxGP9mkAYYU+RxlXKsA5HbTJ0mqnxLNt45OK2luMLb7
cUo9N2lsEPGGvt1WRb8G3PpaNwTTBgHyO4MXPLWuBScGXFNxGhqnSeZZE+wsM9rhdG87idcbdC1E
2KAJQi7NThASVXdpuvHX+NbXvi9skB0WqcYMHAbwq6vexvXb2z9fTPJgx/Pvp8AJ2gfEpeLVapiQ
5il6ZJyUkB5UGgr6UnK9ihRICW192mt36qDLrlZMzkbpsm/S9IcVqn9+AVO9IIz+w2h7vU3Q7Elt
1Jv6Sa6Ko8aTwR3DdF9lKc0Haw2Sr1cT/EXidlD/YKp/NUTCbGGjToWln0x9X5RvvTVw76XXweX3
hbvXyvsh1i1PPwXjI/9K/iFT9064vb1pa1oIhh3oEz3DsxapucleVseVXp+beZEgzyQbAL+JJSgx
yPIwyQZKTA1UN++a7H2wljpeFAFqKGLgiHoVQqZR6/QlhnVi0sJwE3VI3DAat7IWrDw3Fjdkpq2m
vddgnl84PlLBM8bwEeR4hf6iJUa473ov+jr5vv+urKY/HEf4J2YAaw1ydwUbE6OSvDaHJh0r/Kn3
znjS+s9/sfMXnxd8qWY0cmcPfF5RXOVBXeO6WjQs4hAACuc0ny3EIvpEidEg3Xzq5aNeHUDt+ouf
zywo7T0zoquY+lLNrAD0k0tzvM/JXv9pS8o/q3/x/Vm/i9uyVsdMlhq+b7hW8uTkK430i1Z78XnB
mBq5UftqvvO7jzZ1e/ku+UOUg98KWDKOCSg4anrq/I64UIDgrPamiaNX2MeCUeAivmuLYuVMLO3y
pRBhlyNvNHxDQ4iZPZSbeFhJXS2tkjWX8WCfmLl4hM8XmeUFtlkYJ81+o+aPtboZ9d2f2xGdyQwZ
glBFbC4cA7kusnrobYP3x5GYNv8bDWbacOAFydqLY9l0W9fxSE36JGfbMXwf5s/T8BdxnUXyFy9r
ANkkYnJAgG2M9JeYJyXqur3e2NWuh7vycHudlrwfgQ+tz9x5ZF2Ei4I3fMrF6xgniSYIV9KDp6EL
7mS/fQzsNYStRVkGWH9U1Wfsc2FPtGHUIwpGyOrsauNYWnofKl51NyUdbYMqtHPn28q9NmMQNEBs
JccL+x+tVNdnpQ9jLYmmRjs19TG0D2uX7Gsz5vMkE2c2SXqcRCNQAj3Q0yDXT4PWb+zM3ka+sneA
Jr+txZy6EKPjCzFi6TJM5bimkZiIQaL78a6ELfGk9Ur2YQgy9eSHauy7Y9KExwkUvV9WNgTvb/+A
xWUEfgZoGKI/6J6ul7EGa62KUkk7eeRxsmGTMRL07yQI8UQndQEZI0s7Be/G8AAS2b/7vGDkXvMf
BaKJyn7BiOHaNNxsSa/26GKJ5iW88Mp5oUSWPJkaOctgk5R7peYxfdC/Wt1aznxxMwiKwFWfcU1F
oNZizOMg63grGc43+xgoKyNqC3lFjJokDFl5i4zvq0JeGpFGcwCf9tR3bfOBDn1Hv+tIb5jAeafj
uBntCVIJC6T1wu2UfQuD1TOt9H+xY3Qy6TgmlcMrnNx0NMayCjoeZt8zneDy5c8/DzkvzTcmw9aw
215vl+8wjuy1mQHJ00mKPtJ19hff5+6hCKBxyYm3T9zXVlRzeZx68q5una/Y83w/CtYGlwnNyCDs
ECPZwurkpaFBYjt5p5DMTqJ9mw7SF8eQ3QQAhLJby/8vuDnQP6GqmPmMaZ0Tjr9UZUaixqVzgjBv
W3h3cAnse09a8XILds1SzYyd3KeENoIUeSx0yZ4M+6S5XUlZof/zbCD4zQDA4q5pfOEheb3nZaBo
RZtL6TktP3wfy3e3d3xhkWa+d97HDFaA/SGENE3oe1oM1/ZZ80iwbTPti9OtiFhYoSsR8z1x6WPS
NPLpgsrOxl7iBqhWuggXXBgdbzzr5rIFrxNhA+wmS0FSatOzHXY081sbXTmFyZn0/kae9rdXa02W
4O8BmwboVu7SsxQwuI86G+mrFTw1a6zSS7mLK6UEz6/0vS4pTZOe2/w7R4pe99DVSuAE/XvTTg9+
ogVuN0LGw+BX3TlrnYQLW0b3M4dmTjIyLC0cVOAgRyn16/RsGW8K12pXtmxZvYvvC1Y36FGaF02V
nuVyb3jvVfvRKJ+M/JA6YJUHR6DCjfBJ91ceOYtaMdDzu4ZKVCAYIo8TezCNND0H/X2xs9aGkReN
A/AzTQV8kkfmfNQu7NxRQq1Voyw9R9JTZ05UKN5FsEPJZrEd/D/uAADulUc4rBsG6R5xNKzKlbLw
Ex+nQC9wK7tG0K74tQXHwC1KPonwExBoEcYBoGfdCQebgxQMrtI8VaRMJP3z7fO0JIRn8VweANb1
FQ5ZIldd34Vacg66TaRs4nA7rV1payJmo7jYFRoFqzGC3eHczq2C/XuwaStKELf1eP1CmAHv/qeH
sPVxCYRqmaKHl2wBpWijrVGDjrCyJUsGdill/hUXqpR2OsTeqCdnWko3efyjHhxKFt/D6M60VzZm
8YReyhI8gDw6ZSGFyLKn8uBr8k5SlG3pW+7YFT+Ddtw3dvtV9cut74wnKQGt7vaKrukqeAirSANH
j8zkPEJdEJOuqZrHorrzy4MerTj1xc3TidjsmaLzFVRZEpZJoPZs3gCkr609V9amV5hrXBGz5H2g
rfyPGDF2Syl4KFQIMMRAZYa0dJs1FK9FUzcIgoHypSlPLK2HEFqlQamyZsOXhq7p0f6myis+dHGx
LmTMf7+wQS11mrjxlOQMLWtobSJKaoyTrF0QC5pYACHaPNsogL6aDNDqEogXQErPHf2EM2xvNr1z
gj/OhRBCXwgRPMPcsC83Q5wwL/Ichz8G9T7vVjqpFsrJ1zIEx5CR0aSRgXCkaO5M6xH+c+KsWtkH
4cZyHmzrc70GxLR0clGLFjxwo6FBF8diqkTLqrgssDMqoUb7KffuG/8ho0jZmt9M63MjHyR5Kwe7
2wd2vjyF2P5KrBAaRYkUWZ6P2Jr2pwkLpxQ6bNQRZLNdo+6ZDlzxEAuWyFOCyHV+vnKDCCFSbDix
Qp49PqvJFh/h9XfRtAG3+rZaC0+WKymCkTR2EdbeaMZn8vfqeLT0Y91/ZTB4G0YSrITfbktbtHvK
ugzfUHh91UzRWWZV5pHErI36S5HfK/lzn69EDmsihH3K+lxJjBwRebVvw+8Rky/D99taLJrChRbC
ztCrU6eJxcHiyXFQsi969MGBqb7ofhjZxyS6z7wVp7Smk7BJwwjuc8Gk/FnOrV1RfK1BeJH7FXtb
FKLPBFS/SztigkFSOiiO7QHvajxk3l1H6TCz/kaRCxmCImlSA+bDXMU5S4DCcJt8m8krQcSSGjxV
eV1ACEyNat68CweeKXFo04QRn4fgJckAzXvbdys33dLJVEhOOCqwmEzxCLFD0zOQoaRtfHakTRse
1fKQd2+84c9bp8j7MlUDE9T8whfjbSn2O3pcuvhsdJuyO6Tyy20zXlypi+8LV13sMCYdt/P3h49d
8FnKf9rNyv2wJkJYqVBNe6OPxpjX6jZqn9Nwq2qHf6eFEEiZddMkedrH56ne+Y7iavGxCdd88YIe
pPoBMLRIur+uDWrmqKR0k5TnzK73yihvAWiH3+zPTyB0S2RaQK6juVy82VKzNX0P2uKz0tyXykEv
j2OwcgAXTJcA7XdnhWaSoxJcVyd5haIUdYXpdltNP8RNsqvCH8F4d3tXFuU4VFJp05/bsISND6Se
8b+MEQAoJJjTc1w7bLeZP7q19Om2pKWtmYEHqMRYtBiqgr+nrppGXitX5zKLt0X0NaTtvsnWxumW
Ah1Qs/8nRli4coB0J2h6FFKKbRBFG9PM3UHqNr62i8f2kAa225eaO5Yf/51+gsscK6mfRmmqzskU
b3rzOdVVl7GhvxACpaLK/O38uhecplUavplPbFfVDfdd2N9Nw3uv+vN4lHc2tTlyLgCtiUL0pils
3Wyqc/5Blsm6nL30/0i70t64cWX7iwRoX75K6sVr3FZsJ/NFmEwcapcoUuuvf0e+uDdqtl4TzgQZ
IIMGWCJZLBZrOUdWnLAshuCkofUfcd0lbAD3QlA71I0AH9uBeg/5dONZIDY3qMS/kIkQ7A28JaNL
PYjQSv0fk4w/ddTefXo3kPXzkGrHFYaiU0HXZkBmlm6T0NOUFceWlY/AZdybrixc9BGOFlbrTI6g
WkWho9oQL6pTUeTgtLKsn23vOKFRl8Z97qTaDYpVwNnIQRk6WUPso6PUfeCm8270qnVCf711bJKh
f5lJXvuZUhHfpWa2G2znXWkywLJ5kxW2atPfmXNZ3LQmec86BPVmU/lqU2oGzEDfIRvd17TvYVMd
M5rVzDgoFKwQjafEX+da1R9ckhSvplalgc083R+sCQ0ukw7mu45WgUPj2NdaNUWApfOCypvrY2JX
7Z4m1QBGBtc8TiWd91VvjQB1VMlRtxsjRJKh9nsvTb7WWc5u5lJXg2TQzFfPLPgOYKXOV9QhMjxq
1O6tp1WH3ne725EEFEBK6alfEqWhd67WxEBC1cibpxI7NM1pyNEqafQorl7+STKz2NXpLqlvXZfn
t+insfw2AaVZW5vVbV7Qzi950fijkyHIBcrmQ6dabGeAijiYKj0FrCL1Qq0zP0n9sJRu4QQCwGI5
LQiMC1FljfKxbmhSn5z6e59/Yeh1png1yVzljXvgTIxgnccmtZu8JPVyO4OPIckfEhS7y1iEPiAr
RE3GMwa+EioVcWCEcw8kO6JAS+pTac7OMTbzIaBIWwcVrTJAqI7KYbZSJdRpheLcnqa+q4+lP6Y2
wJztlp8yXqZHg3fpfUnVOegSdb4bbZ7v5p4az7w0QJ7eGGignlTUOxpdG+qEF0HtMtAac8s7VOkw
+zql2Ena/A2UpPe+q7LDMHrdTlHBEkKoS4LWs9CPac1qsEAXviBL5PpFqVcBYAFVX9OHkxnzya+q
1vVZ2SeSsPSyCuIqre3KcpWuXGObVBlALnHeafZekV0GkgxVo0Ez3CSezGNazOCFLGd5u6I/bYlz
nMsiDtNUmsXNSUcViT2dqPJmIMlbGMZN5t1rmeRu2bDKSE6h9xCoOYC+ExWg8cw5RcKvPmUtPE0t
fcw43V23ytsiUJLhIW4IF01YvXIubBu0Fs1poDP6ac1M2fMqc8M/kAJgX5BIODib4g2WteBLQCF4
fWpvMnKPpfp3wwu3F7iySTOmCoa3/r73qh/XR9867UirIBWJqupLupok1ZRO7VhzIoxbCJ/VpU95
1fpgUb5HDFKyVFvqbKvgw0D5A1KU4vvIxBWTKkMCacAFmPVj3hKfq/AqskDhsozRtjCgniCv64AS
UbiTzbQyWNEWzamiN0XxYsH5Jx4aKGjrM1eG47XlbeL6/y1t0cXVSVVcoCYpNqQNFEja8QxW6JC7
3116InZEy+9EZX5f/n1997aOLLrvlvfHsnlip4uWDKzjg1efzOqpy/qbtgP7nKmAEOiYjofSlkHp
bHju67tB9AenWHdmbYqrE5vJTpnuxxhVGrLmZIkQsSyDk5Z3ygghCXgdTZLdDIr2QONZ1gwi6MfC
BmXgtHp4WulothYNUJq0szWVXnVqsi+N8o/ZkNCySoQHvtOmlfiHi+1c2dYLWcIhbsfYSFUVc5rG
7xX55SEUjsKJQIuroCgfGLvTrM/BvHxIdNGsg3YaICbqImy12eV9TtOxOmkgOU7Bc/xo2P4sw4AV
FHCRYqoOsHIQXFk0Qzhjnda0E67p6gTMCZAfjemOfZs8lB0d6fDzuq6LrdwXsoQTRrhVAOELsmrg
PxZ4iHTzyUR+JHPeZ7A7dwpeeeZdNfz0vGjM9yXwRa5/wSJA2EQ8uADWB5wyGEx1saWrI07iuvQ6
sNmfyltHRQfU8frwgin+z/xWwy/6uhreM/DIN6a8PqnNPXgk1OygkFvURV6XIpyuCymCJqIlCnf/
ACm0vCVJOJs3nSmxShsTQfQLymeC3wH5K8GRKEbaJdQaqtOPov6rJ61fIaJAwuvzEEmrlomgmgmO
A0q3NtwVFHBMJjNwpPK/Hf+9d0Dw9eQWtyzzO+XW7B7HKUhkpHgbJmMtUyw4j+3ZKPvKrU4O6XaT
+5Y33o7oZlDUUexJ/KONjTqTJbj7Wezps5HAPLm08Ifc8U0Q+mjTt+vLuDmjhakafMpoirMEdahm
xwRWOw6V7r2yMpyHUOk9AF/pgSvLJHwk+4Tzg2I4w4OvhGgCQKHOFZxlaLdTOWbEnaNzV5zyvbG3
f1k8LIKv1PyKKuld370kFpDBJ9TFEX80d2nxxasfChKmIFYkX4rpSzbeUBmf0cXJdhBCUaFGS0Xt
8vf8y8aCckVJPP3Z6tm3Vn8xKvvX9XWWSVh+Xx1u/j8JRn2qvKd/Obqwsn2LEGiS4ftbje+GPFQ8
b3f9+y/OtLBCy++r729jWwMNKyQ42j0Yl0nqF9ZdLjvTm1LA1YJOQphXtC2cS+k1SuyMFQbAmvHO
Kq3qqMf9zu6NY9UN/yi6t2eEndDA8peWdfvRopGXDE8kK1BuwJOwL0EUG8cy3MLLvQOUHxQE1YGg
ErxIHuR1PKJcrUmiznuz7Zfsc+GpJXh3NrwwaXPOeT7oGL61d3a57z57azkfXdAo3gbwJdqMBDtC
87QB4IoVP9vzsRsP2SjRjI3VQcALTyzUMwO9UyzMSquW9LGixc+p44Od1/2Dz9dR9oMLBSRZ4No5
Vwm9olrjqMx5btlDe1fLMu5bX49SSTROQMHhBgonJzcNVJpPY/zckdtp346f31uUqsHmAX8S+Hfi
Vag1tdVkqEWJbCS7dRycTx98lMIBxhfvaBSWgoj6fHWMxGRjoTjKc6oQgEh8pZ8kR16Ucy3ggsm7
s7UJsQ3lGYmAjByqWuKmLut7didgfOQaQP2joULtIvw7EiQkDF6TyOsOE2Lx4COXdaZubTGAbwAa
iXr7he3xfI0atUGtesOUZ0Z+eg+6FAHu0mjZ6L0BK9Pibi+QnOfjWwrnytRYKQhxwonsc+ob89HT
Je7AxizOpAjnQFOmlreGkUZpteNTQD9Z07ts9Nn4whUI8kXwFvcYn7fIxt0osly17PuFXcCXw7VN
zTSaXp1kD5D6z95Py3WxlPIjgwwvXTCiqeXGHCAuRVRXoW77xR1eWEoaXBdy4SxBRREmMXQUP4O4
TIyQMdoWk2FAiIoO99h9iav7FAzbZN/IYE82jgVOBPqIHFSwePDLznWqTLsGNUYdi0r3Ee/EXAGx
uyS0ePEkRc5oLUK40WmdZLDqlEW5XZP9WLFy75KJPqjprD55eRcxZqVfbbPPfT0uTVNi17fE430A
kDMkyk1UxJ/PkDt20uaV3kZLo3oAVpM6sBViPTa6w79kjdUd1DnNjl6mWjcMXvfnomqLuntr8cLs
K4SLVdQzt9Gejt9yWYZz0TbBqmF0tMEClhQxbjH0ZNHRmnRutNGovbZzRHkwaR2qom88F8FlcnNd
LbeUBVFbJKI9dGF4YvLJTVrCdfSBRR2IwPXEDan1bkiR6jeUH+ht6JLRP7BxReUveFW7bm21Udze
x30ajuX7MFAf0XJHBnmyYSsA3geSbpRqAMpARImvUkqpO4DKA6HC59Ymt4NlSEB/ttYMLdEoDviA
lhLXrK3ScXazto1qj/TPsZfogBvhqJ/KFFVyxW0pAzKomM5HEFqEZCBq1iBFVvOoN5Tad4xvSqwf
B5tVPi9JWDjaFwS7dtdVQqSK+NBvMGDq8KM/DKLoGJCq46YCoaVWdX4z2PvEvtWKX7Oe7Ank913/
NmTd0zDv097bgR0dle7mnnLn+fqXbC306kM+4qarhwOnQ5sUMz4E2N++3Z+muvdrWcZ9y5ishQhX
MO0aBkDGlkcdD2flC1KjlnNQNMOP1ShLbqUVDFsKikczztsHtJbY6J7mgPlG+xiP1CJBGfApi2PJ
VSOTINgnp4p7zQTmVdRSjfgzyn78MT5e3xoxZv0fJYHri7oSxJ0uSj7AraYOpjWxiClAA76rZz1I
tSePfteM6mjGR5aCwR70sNfFbm7WSqpwVccOK6tqmllUAKpm6G8q8zUebtX5Jh/KwADlACUsvC5S
rED9z0yRaYJjAISaCxjIOC4yj6UJj6qChap2Uw7fk/gJHViU7Mrkpk+BpqW8s1o2181tXMldfl9p
P0mnSWtICrmJ+UXP2VuM3Mr1uW0eMBuRG6CjQyXF1tmk5mxQmphFBt4v9kOZHFDbel3EZegVtyU8
ERdqsiQbxDBv7FZAiIVFiTh4AerRCzLvZLMnvbsHYU2gsV+180MjX5T+JWkeSxk1wdYiuipwSoGU
gOIk0RkipeLN1MBZmMZQ7QL+yRKUD+VYjy+cNTebQNdmYnzDQD9rYHaSR+DWBbAef7lZV0qQ93Ve
5FoG6zQhch1neR1SMGj71NF4AL6X3E+KKYmUGciQ1zdOtnLCUTOTgWaFi5nV8wwj0vulrH9yWRvR
08HG4N2DqLiLxN753LTJxXEuG2iGffTsV5fBxTml2s/PzmOB9/iArPnIFQvzyDj0YspMFml7xejD
Qh/C6wIuD9EiAM0WKELayBTPDkFdEO0hYHzj8UFXWzDpSTZjU8byStFNEB4jtX2+VOZQjLmeEBYN
1YHmu0I/DJrk1rjcDUwDjxQ4nXhXXwCweARUoqYCEbUb2jxUCW7DXZ5LfKdLrTqXIpyXUh+NtjOV
NirNb5nxxSt31zfj8oLA+B4ovoAntazUspCr89KNBtznxsIFQb8hSwfv5TDqKN0r7kt2nOijC5yz
6xK3tgaOEmqDUbTrXcAPIB1SAsvUZdE0NKFi7J2hhLcu2RyJELHbRuuNkU2Fw6Kk+TJbB68PmfZ8
fR6XlgbPRSgAYBrwBr5okozBDzf2Gc57ijg+31lt0Nu+mYUDOmMaiVXbns5vWcKZVEc3Kdq2hIfC
D46ORNJeWllx+eQ4n45gXLIM2EhgdcPtOXHwzDV+B4YxYum+zj0f7YCSA7rhJZzJs4Ve9jHtdTLr
WL6EPMewlqlyqzbEZxoy+UcHmqgUd3S8HTXJgdo6tqttE6uIs5iO+AN30tDuUdmlk9D0DryT2DiZ
FP38WPVW186OBSnw9sbsO8nuk/YZd9F1FZSohW2cS2m4nnYegZREufW80HADV1Z0vWV/1su1/L6y
D6NNLZcCpiNyzb0++ExWpSIbf5niavy2G/kcM4opjG9jHKiqJAW7Of5SeLB00KOZWXit1LUJNvYB
JwdlSUECvBsZ0+6mgIVjd4HUgSkVHA4lSwwVlc2IHmVvyT5rXq9v8ebwxtLeAJjOy8KadgRFXj9o
LAKdsEEDXWLEZMMvv6+W30Ta051HDK/qyg6RyK7cX//+zYMANgVkunFbwuyfC0hj3Zh6oOVETlbf
VvNri9gTog27rpX55psGbAmgewgA6Bc4+52rUqWdcR9rQ7ZTbbLX7Lrw26WSkXcVXo/z8frUNp50
S8AQ01ooOuGRCSYz5xnC3bbZRn1h3UzmEGRTj4bYg+Hc5s7DUGJFe8WXUvBsLinSG4i9Lk8Rsc/T
6dKYdDGieUMOBG0NHCT9Y1V+d62b6/Pbsi5LahBBWMD7XqTigIScTnZVImiZ46Vvxrs012/y0ZSI
2VJBdCegtmWpg7zImSmu1SmVY/DIdoDEaM3DoUhnGf7blnKshQj2GCAdPVcKk0cUQcFO36Olz2f0
e92DAEriemw84OBMrSYkWOUWJdddmzmQVT0l8deBFSCI3U9q5StqpDr3CP9w/H+h+v28kE9JLrjt
9fRQaLVE9C5yhHqP3GqP3HRkqUkws+7BjGV051siDA1JPBfQ1XAdBaNtsFrLDVZ2EcJ6/hMQSCXO
wZaGr8dffl9ZpWRIY5OZGB8UTUFhz6gjfHS6XWUcPq/hqEXDIwEOMCDPhZ0qqON2ell3EYD9jnNG
gnLGq7Qb9tfFbE4HOMjmkvT08IA7nw6Ie10L9f+Yjq37xN4DeVjXgekhyz5veKSwQ8jLgCsO+PNi
ZUU/jAYhiTpGtQnOHj7sZu1moDdO+ghuHSrzSTeUAFgX6PpCoBqt2iKchpKNA0DR+RTZ5CcP2urv
Ty8ayPZQrw6MCzxHxbB+m9lTbyXOCMMd9sN+Lm/4fIA5vS7lo2D4/E2NnCcecGjGQgkVAGPP96ZU
O6dQ+hlrprS+QV6yZgwr6xkNsqbzqJO9VScBqu78JnOCekJDZqsGJglt9miboYFC9Ovfs6EqKG02
l2g5PBYgwp9/Tm2qtU15OkUd+ArmXT6gxOI2++u6kM2dWwkR9TE3ew3UuxMMVOm/1PMfPL7PJiGs
adoj7GKRaooydjOQYOGMLiQnV7ZOwsmdGlQo9kaJKWT/gArcvVesIO0/2WKKDYByrBZqWciVHcpG
ZZqpjd1I2BGsDik7Xd8I2SwEO2ryUSPcLrBQ3W1Sh3H/MHv3nrP7d1KWr1jNwp5yw8nSfIpS685O
lADA6X7p3Zqy3Mu2WuG0wmWwANwgzKZGXf6kJvUUMTfUnED/fOHYshu/xxfmgZoGLXUHqJU270fj
mBWSp8LyfRemYDX+4kOs1iku3BJFB+0UkXkXa3va+80nQcn/o1AW6kdshD4c0xGWyHBJWSRdPEb2
5BvNbkh9KWLB5i6sRAirRI12LFlJpqhsH+0hmD+JQXcxBWGVktbIrWTAFDywS/Yhzt11bd3aBdSx
glcQBa24koXx1RG5wh5Y1pFlP2fqP1PT+5msHWYZQ9xpa7H7uLXA4KMLazRN1liNaaNGKGr1FT0i
IJvLsqPj3Kb9uL8+n639sLDVKNla0sViOF9jTVLWA1fxLLljqhKwXtYPufUOwQMRxC0LK4CDjvtz
xW3VeawJ3igRCPUOE055lWtol+NGkDnpFyebD+BP+NGl1u2cyQrqtnwOzGvhqwAO9UXxBLcsTiiq
GyKPLVXabnark9vC3HvxDrQZn19KBy0tgLiBQ3BR01qmw4TeSKJHnamGHWoV2yy8LmHZeFEx1hIE
xWAz7+PGgYRhCMljth9/AT3yuogt/UZpIwA+oHnQc+HmAhBeOdu1qUUgY3fioMqPGZE8TLdUDuS9
iEuj0wKuoGBlnDg2x9lK5qjWFb/Mkft2JJPYlABdRrrbMi0wfZ9rnJIpTTKX9RxxN/UT8C7//Pwi
IftkIXAANwizOB9/0gqDmyp8S4tnO618iDNlp/R/sExrIcskV/Y+jZcoNW+maI598I3o+u76JLYW
aT2+sA28mOaMepiEQQ5cDUYrvD7+lrKuxxeUtZjALptVuK88PI80MNyB44Jb5a4xPl0OtwAVoOAL
2Ug8Y8SiO0OPYzrk/RTl2Yy2SIaT/fmpIDiHukFwoqN8WoykwMcancEYBoSh8r1Wqw8GkJWL0dqh
NEXyPN56nqNDxzSB1Yn360X4pCwTgOUbdIjGmFWh6o2aX9eD6ZuVq+4qvUTjdK8zMCe3fE/Nxjt1
bKRfgfCuHEfEw4OpV8deYtk2tvLsm4StnCwVtTAc30TRxs3Ln73yTPVHV5W8qbZuijM5wuWajujc
VrV2iIyy8sf8pGYvBNCSY/NE3VOv7Ab+AnJIyeQuu0ccR8crG0FYtCEC0FU4CJaG2CvYWPooN0zf
8ZBSbP2Zhw7dNePBIcCLyrxArb6a81NryAAAN+56HWlARCABBouPEEyJ4hWDp7hOF2ne35kGVDT6
ULm7qr6LLUmSZnMT0dmB1Cz8CrgX5/aEAZ0P3Q5VH836r8Jl/lIT00xAHG4+XU+3wBAB+WrJPALC
TLC+WcHmztK6PhpaYJD6ySwxXMt+CLcgCmxxPQEPYmGCEybiGFRx63Ecoq4FuJthHmatDVpDls7e
EgN2FjwVLIRfLlwH1ZjKmpp0jNIyRH85M581GZCqTIRwrto2zdE9BBGASkzVQNFupQy4MhHCkTIy
fWLjDBGGsp/SOzTCaTIV3rhIEAaBVVwCvoA8E/Y7Ked68iAlMg+ZGrqfhDBePPr18B9GY3UPJrpT
NaqB4YdX13zk+eefVWfDC9EG0+blGMOG4i7fZcpd5QTVILnJt07eaoE+DNBqBirQAtHwiT0grwC9
mwF11/mAu7l+3Up2QTwV88wrjyXtGHVOOGRoqc7e/52A5QNWs0i1hPXOch7M8S/lR1H9+oPhl6J5
hOxQ3yN+f8Ib02U1TrVS+UWHVs74D8IlSIP/liBMQDeBecIqSABluH5jyAhKNzcAYH9o8UC5BYKO
5+tTTrpZzQkbomamgZoC1n1/fYW2rgpUwv5XgCOcM+oWvWvGuB1d57EoghHVL2QuQ2X0a1dSEP6x
2qKNtQG4jTYh4CVcwFbXI7AmZj51UdFGmrUj/Y2RvXjNodfvuWMAMvFAUooe6d2A5tvMeb0+041X
2+IAwfiijx1FesJMG2JUdaunNNKLyfd6CrK9LljMZJKAIxlRA9nebSwtIpqwYAvIKshRBStpTxnH
D14TaWXts/gIwg4FrJotTfzcljVKL18vrO2ZsGX2q4NEXSMmpeE2kYl3fV3d9t1eYSdS/MyTFyc3
fHs0gs+v53p6wnoWcHG6JI2bKK6KbwzoCgB53XM23Rqm7VNl8vV5iK6L3DgNiB8t1fwO0OE1MbGd
Mo96o6o1EcC8pp+1ZPQNi3o2unDWjF7Rq87B6P2XYnydnBstP3jVy/UpbNWAnEkRHA02eJXZGpAy
TcchB2Vu+sZIGnberxY11J7nK+MhZrfMlDEqyxZPsFRWO7qlPUJwg152hPr+4Eo9m9jiNKw0UGGM
ljOa6SIUHfDSJ7JMz4bTAUZj+LXwCmAOxYaOOCl7jqx6HVnu95Te6+5tm/+4vjlbS7Rw9C6FE+iM
MYRMRMF7JzWSoomKe2UOAQ7174YXvALVydCkNJVNpE5+33/rQQH9BwIstDQgqYP+EHvR8NUWdIOq
mYpi1NFkPnrsKW5tiYAtk+ai2xDODYIgeBufC6gmZvRgmGijtK7vxjTbc4Dx51bjE+bu9GaQPMK3
TuRSa+Chdwz1IKIFRWy64jxBn0bvPit1HJR1EXZq9EkI0sUZBDQc4jo6ahvQ4SJobpGCWK5hFY3S
XwATYP+gtev6vmxcPej6xkXwgax1AbGICNus8LmgUZHlgPVWzNt6yHdZ1+0HTwvbhqMB69NgEpjU
WqZw3HMQR3ixW1Jgw7zHihIm5A9Ck2cShGUrNSeu9AGzaqbYd8t97sp6BjfU7UyCoM/l4NZdRjGH
vGV+ku673lfbAxoGHPvt+g5tGBfwlwP+EnR8aA8Xm4+YqzjjEBMaWWPkcqDB+J2MK30rELGWIYI7
ABmSDpmJC7NlN5wlgaW8FF7ne/aTGX8p+6eMgrdVdktvmDSg0ODV7GJ2CP4It7Ra93Y+Ozr8AjeM
3YPBw+sLJxlfLDpNuQ6D1mL8wn0wjZCN79fH3zAB6+/3BIuT9Gmr2cRsooQvCSrdDfP8Hov176To
53aNJH09kNSAlDJgyY2phzEHup8kWCJbK+Hqz3WFFp2LufQ9/0aN+j5uMsmrUCZi+X11AyB7S/+z
XE2yY0gPc8kVJtsO4cynis3M2sBCzQx5o51Cb4niz7LTKJuFcO7jOOYqVSHFIYeyCPQmvL7dsvEF
z7yrO12tyOIK4emJDkNQ6I24yV6vS9m0Xr+PnsgF3rJmtsHX3UQ5DXr1XkcTvbrPsifAWV4XJBKB
fVxgq0MulqXUqCcxjBKH0EN2KCUAGZyLwnc1Dmzl1Nzlbtzs5lw/xGp+4yqdr3vsrUjVI1Xq+6En
etAnzvfr33RdUVAlKihirQEno8IS1+UuqQLO7vPvaH+8LmQryrqyDmBDO5cy0zJVixwnKu7A1QHn
p/DjhnRhztLBT5pi9uHuPefY7F2agDTRTd3R7wC56BP0Iku2YVurkPYEq4uG3ghBq7TE9uhA8d6L
231e7xVZffXW+xmz/S1AeON5TaPN8OGbKDPaZyfnu9RUDi5gMSjTdqaeHRXT2/ejdTtglnri7RHD
PLRUPV1f9e2t/f0ZwpUyq/mMbDLusbq7d0BhVjaGj4pmPKAdyf5un6D/SRLr5avEGGyrhaTZfJ2T
u1p9qpJjTe6kHVqb1//vlRUflp4Tt13XY2V7PQS+AgPIqowMcPv6X8kQ7pg8zocqBiFbROsJJRAv
dv1Iy8dUfTCb+1Y9DOTHlEy761slm9eisqvrgOgubxDgwe3v3RvssXTxOP+jq/P3Hgk3gsOprbeL
CMXQdlrbnSyb3Ew127eDs78+m//nuP+WtWjmajozmVAqQS1c08kj13+W5ovjvA5x66sceHfNP73+
4k1/FdYBUDISVZQovS0cboeRvugNaAjTDozvVe+lind5J5nh5n6B/lQDAByicmKRhlKAmb3iM/bL
YUF6wgshkFx9y+EU4kTIwv+WIMzDjS09KwmuCqu98bqjWQdW8zVXAI28I9rdxCSZx02buBInmCyj
b73OdgbcgbY/gYTy8w2IS1HB7+kItqgpcgI8YSwYzQ9vXGbRJYslxgNQfJGrk4bFSrQQQa32KSXv
ceo79T0J/qTSYz0VkVWxcNJeM5apWHqCXjTiJxK7LVEuQzBAtNBMZgNsO1KKfUdQKv1l7G+un1DJ
dos1DHnRj0nWYcHqdvKf+2yUnMLtKZiIIAI6xL7oE270MhsnD/e90R7jvvc790CkWOvbk/gtZPl9
ZWWssfaMgi8+bnucsqfB+hMfHbzK/52EYDF7rWRdVWP8ydpb6U35B02aUKTf4wtWkqHbEHc0Fklj
p1y5dZLvOjk4pYxHV7YXgiVxPOQK3HxZJuBGW4fKhk8l2e7N+98CQycgXAwUCAsaGyOPBggQhOzd
cacMv/LqYGXoB3L+quG2X9fcTfu+EiW8zXpkZtPBQgCAZMfJfOP9tw7N+syRPAG3F+33jATdqhxA
6jolPBpGvtl1oNh3eS65Q2SLJqiXDpDxvLLhhg78nro7lPb7ZnIbMzewvT+yKL9nI2jaRCtAbn1E
TTy/oEjbBFJYp819WZglTQ1/LhpyyqFRRjxvYOBpHhLj3q0eavpgdxIMla0zj4YHC0kF1PpcNOSM
Dsg5O9AkR1ayA4idKtv3Te9vLUBQZcebvSKLcRF27X1e/ujqQ+F0fto/c+dksX8cMDXWvWRSW2u3
linoNAVVw5i6fRPZ1r6q/Djf686ubN+un5wtfVtLEVQaWZ4k1zrMTFfe6HTIStR071MtnGUoEbLp
CIpdcjtrWcHwavfiqOTDLaXtvgC1uw82X4lXu/glopu0npSg2Y7TWWXNMSlQQiR5EOe387jTx3BQ
n1z95foCyua1LPDqvtFGgmKKHvPS9HBKUcB8nMeHfJQU0GxZnvWMBE+s6lRmTAU0HK1ZThMaE4Ko
fxAcMtGMgwodtIdfsEpqVB293MWN0Nn2vdU0z5o7HFJ4lsCW+oPqMWslS4w71l1MRm3xltobclRR
0Zz5kyT7sG0T/jcdMfSoAENGLzuEMNzyoPFHsIZc33fZ+IJJ6EhazFO2hEgA8qPSv1lLJBsikyAY
gHnkY5clkOBExuxr3//d9wsHv0OVFCof4E+W9cFmu+pPruT1FgvnvStJTmyyqBPoG7tXO39qmx+p
jAFj+1z83mXhpFuJ3WW6rTYRqZ/K/FVNn5V+9+8WSjjg6eQ4KFnF0RunPTECWVZ8M/y3XijhaFtq
nPdejG3u8jykWRqS/DVBiWPV3IF93BzLPcqOfdf5YYLJSX9IvHfD2JeW7Iks0zbhLVYzwF84BEey
Q0UFJ3u1ja6v47ah/O9WoSjs3FCSpukMsjxgdA3Etce03I/JFy17vS7l+jRQr34uJYZ7NtclpBh4
6RlHY5K4gLLxhWOv2elQtA3eSDpFY8RNIauU3FRoA5XFqGN0XFuMZaFTyXaLpsUzr+xR7Gr4IGT9
ETcy+rPNaazECNOoU02fbAO3Fmuf2vQtBjr/H+zDSoBgvNJJzygQQODHNrir+Ltdf/t3ApYZru7d
2eUD70fMoBxDbQaqu8T6bqoroM9UDzXeaI8W7FevZSiGAuAL6n+CrPUL+6Apu2KQ+OAyKcvvq1no
iotYN1suQrQljNpusL7XcPkLR5ZJlAkSrJjXV2mfxFguQkafka9m9bUHauc0vP7BtsB9MEGfgb9i
MmMaeO7MGcz+rKCO2IT+onzquojNI/I/ESiWOF+zOleLNJ5h81UPoR1/jt9aWbB+83isRAhWpHT6
GMiLOOXWPzPAGN6vT0A2unD4Ygd0MOOEJz4nzyiVyyWGVja8cPRapTWpXmELFOdQGcBIl6z/piqt
Fkc4eTE39DZ1oLOVfXD39feTIcsMyXZYOHuk6UtqL2lpqwim7BHZ3Fp2G20vEsC8HAAzg95IUCJ1
4ighsjAJZKZBLpZLEwabc8ABcD0TZemw5edaSuGAlgVoraOpzHxQrfj2cJfaj0Oi7bUUrNppH2r1
s8N/zNZtHt836OsDORRqHyW7JfsO4V43Bk4L1jf4jvhp4nsbDCwyhdhaSxdAogsCvq5fdNtUWcwr
qx9KFPpoR6+oQpO9Xz8xW5NYSxBOTB3PJYjX+jKajV+kfgSRqgFwik/KcBF0Q125jnKihfhHODZW
EetDP7H6JW+U9JjUxL5DtMe5aSbbk9wt2rL5Zw/UD1mWh7gYqncvSiHHHBBnRT3XLyXI1LIMTT1j
ANySsCuPHbvvCsMH4XXAQK1Y8/wZtBZp0Ry1tLo388aPHT1gaY7qdFWyBBfBAHyWDa8D1UXGAjAh
LEFbdGAmbXr6QpjjGzZoE7OvNQp7teydu5IX7YUVEWQJVqToW5c65UhfXPctAfd6YdRBkul+KmVy
ulAeQdLy++qOnVQ7pxS53ReQ8e6mJPOhquC0lHk8m4sHTk1kftC3c4F1CJNeWl1N6YtavatjE5Ta
l5QQf5qVsKpl/DYXRw5zQjs21NTGvy6KsakTZylwipoXwHO/Wjy96/NEoqQyEcKZA2SxbSpI/rzE
vP6RK+6xi2NJnGZDBEBfQIyM/9Aj+/E0Wu2MOfXUUsqqeeE5GBTf3IpJ5rChZGcClt9XApBw0DUl
q5sXPQPb6XALq7EfB29nye7cy+QmwFLWUxH8K4KkAzp3cmzI/MXSEiCfch94I37RsnCuQf2n7TPO
Q6NIDp2X+Xn72VQdQE3AkatZwDXBX7HDilq109fJUL8Yc3WTYLKdKnn5bOj3UvDuAjwQ9aPAxj5f
S6dsNGtqk+ZlHEEmn+mjH4Miswczjl8yK/ZrlkskbqjH0uyumf9H2pctOYpsQX4RZqwBvAKScqcz
pawlX8K6u7oggi1YA/j6cfLOzE2FMGHq209tllYcxX4WP+7ISQHpoRJ9exqEYjmFxVIz8UL/NW55
32sGIPywSHQvzcdqm587oBDDHad677uPKa13g7/FSLWyAaH7h256dKYBm6pOWpcNXYXm5urdQbir
vwaRwb5df7aW91t5SmDBB5cEhNYu6cpyBxT8Y6VX7wzqdHYtA8L+Lp32scvH0JAkNLzduCULtT6q
/9pUroZs7KwcjV94Kkc0f9pvnX5iRhk64+H62FbtLMwT2HEuXKnl71+ObzGIHswKPTY1oE9ynJtd
wgGNk8IdwgJklhvP38pD4aO7dkEro+8TfS7n5tK2z3MwB2bvs6xRbsl3EoikWr+ZoBCkYfA5cVbB
xamjEHpuRuuzUvOpzxctqymqtpoU1zb1188ri2Mm6dyDpJ+/i7wp48axxYNLNtN7l3P1CbqGtMwC
5r9giGqmwtSA9k/fO5nutbTcQQFl1xhbrKiXjhLaRQn6cG3w/IO5TlmSxhoriP+M3Tv6vyJu3U3Z
h5s+OM6j7u/L/K/r2+1y5nAZOADbLtQXoKVQ7vCWFP1MEniA05SEPTDXNyuEeNBygtIs8iIe0OQq
VH1wq76XsyaAc7H3jvxW5U/cBtfQ/OHKW9O7iinl6IySia4RrngvSABZU8hS3zxXBnCJkNYD5hrU
XcprkFg5+NSAhn3nBZXBom0atE158/ONXQNKFVzNHhwElR4M24pPnd7179DO0cWeNOhnD70t+ruV
ZUebwuL1orMXXo0SIbWAFhpQe07fKZXmSzOWxc7xmNjon7u04iKVBJwnnB0QBqhoOAdB2NzQmp4g
YOpE0FRoWju6dU3OTSgXi6enmjRA1nNy0rdiPLZ3/9vnlYuFatlUd+BxPInPXZtnN/c4IX5Eu4i/
VHCXirFy2O3SKYaxq70THerd9JK09u7mEZwZUA4FscBM2iSNd5o9bFcPEoK31myVESg3SAO9SxvR
hncaqzYCWif42y/gJ8030+jC1zOXWAMKMgZBS/r5E8IyqU+l8Ir3cnqcyjQLrAn5bvP2PXtuRtlQ
0yirCXxHxbt5qNMxsvUtQpDLQwGUHNp2kGBFwIlMyfk4rMnU50b62TuafwPvbtDlxjV1+UwtBpZM
JE44HD11xR1KM6vXsncnj9G0xY0P1h+vb6rlE+cOGN4LUGqDuXJp0lCf87I1qiLzhgxr0aH9Nazs
sEt3ws82LsOVuTqzoxw/btB8ghpN9k4dPxB/Mr7FOLplQFkML3Nb0U4wIEbEyaMdGuzWmiyoJG3k
PBblKgvusLIaWVJbkzEQeQKTGELlyJuNjRN+sd6w4OhLr/jyYBC1E6jw/Gr0cjme7D7qkihxd7LZ
cEovpunchHr2EGnxknCYMFCYi/0t8oGL7aR8XjlzvKNu4kl8nhoP/W/K0QkgHqqbeygWK7hh4YmC
4/hCWC93soJA2GI8sQdNh4AsuutvPBUwsIShqGziprroyhv1uW2ZNQ+n6XUg9wN9p9P3fkue8bId
Fy8Frij0lS4tnxf9USXMU+JJEwQEeDGk81gMdQjJ2j/mvtsR8BtrGt3bk/27QquWrm09uJe120/7
DvJl4B1ZeKXO76+ynhPu1YUJto48EI4RWdZdPk0hSnihtB9E+jxMT6xLoMx7oODkHNkd6d76rXv6
cs8s04DZdj6VEdTAJa9TBIB8MI9ulYQdKJ3bNI9c9NuV460+wDJgAwEnlHox3SpEtEZPgp7Wk3l0
vuvDne7cmsVQPr+cvS8B3ywN6GAIfN6S4w6w+rTbUgJc3zLYL2CH0pHuVdnPnVprPa92MAKJAE9W
QYU2bsp2to/ehB2gwoLsS+kGYrMf4vJuwtx9sbzEOl8GR2eZWflsm8dWf2jmZ5k8euz1+qm7vJtg
AnEyhmeCBUcdHJot675KTfPI2mBww2yOrn9/ZaOZOo40XjuQECKOPR8CSEtoIuCyo6ix6+q7/LGt
oXyw8dCtzBN4mpHbxBAW0jzlUNlUs1JmlfZRa+Q904YnZo3PdT3vr4/lInGyMOyjz9pDbAFtJNXt
z5pU7wy9sQES+9nb9471u0M7DPXj1tznNQBJ+lYj8crqAF9loE8ZxxRdRsrA6m4uS7+0nGPF0rAx
X8d6I5+6sjzIZZm4ChBnooKh7LC5cZuxpik5tumrHOag+mgA6RTO6frMrYwD9+3CdGyDRdGwlXE4
1uy6Va45x8Hfm1pobYxi6/PKKDLTr5G0xedb/dVB9iWbN0oPawYgMY4CNdhEwM6qPLFN7bNGp9Q5
kqYKfrnZViVgZQMvGT8diulLMUVd58ynQ1P2OTlm43vDKPgajMh3b/alIBxgYAtD9xgd/arInF/M
qFNVIznqQNL7VZgnv25eZRfeATaUDu1jcHWen/XJLJkxyto92sa+TyN7ixB5ZRWQA8Hs6/4iDaBy
RJWmLq0UqbxjgV4clBV3fHfrAMD0jV4hXCIwgtU4HwDp/TofwQB6tGjUlmGd3/xYnX3/whGkeKhy
pBOOuvHY/ZNXG/fT5WGGZhbAJ8s5hp6spcx/6cvW7YhBj7JgQe3PL/7YvrjDh7slbHO5Xc8NLX//
8i7ZjZcOYGenR57sqgdt3G3J1a6NZCF3N0H2al0yro6mmw5JnQN04pehwX8S+z0ZAqPVNx6Oyx2F
VBRsIMQAucUFZU+H5mmD2yI5zXZY0sfUPt68ofB9VNxMqLKAV1KZqFyMZt32XXJCYjAb7vgWKdja
74dXhSQO8iA42MqG9SQmqbJYctJk+eZ040MGYskNv3zDhrppS3DkJC0E7U4T+mmlvvfdrX17aQHI
dMTznuvgVMMtPt9OfsF9rfQN79hFwF53W7t1uf3Pwm1kCb5+ftlsX3arZbIyRVLEO07ZTppjaBV6
aPUvneWG1DLC5PZwD/bgjUBDHf7uBflmlzBRDybzQbns7Unn7zfu8cvTd/59ZTzEn/O2FBTjmSGX
E9H+Wb/9vTs3ob7XU15YRgYTJtlrXSDM++vnYvn36pIstNQLEZlFLt5TOo9tMruZdjTnEZID8Dur
Oy+5k/TFp8nNHi7yRF9sKVmQkWV5M06w5bVvyAr7Jbv5gKDpH8GxA30kqPKq8j/UHVxfaA49et84
6Pn19GZuRPicn9EaoJwr9J56YkPvxO3osX2obH83W3J3fTlWTsiZgeWAfjkhDUAVbUNbejR4dkh6
9wGaMU4RNWZEzO6OWt7+ur2VHXxmTznwRBvznGQYUO7ov9Ksv2NpcTfl+T/XzazcK5DMJig/25D3
Ak/S+bD6sS4bVmBYPH8F+wbZSN2ufh46JIhrsJMvCKJ5YTNgBQSFcsLPEs335c1lP6w7wEVgXoJY
KbwqxeuUzGhr4pX02AwASu1r82avFtMDoU3UMUC7c5H6YnY/9aT1naPVRIMR5nl0ff7XlhmR0pJw
Btf9RZ5zqIA7SASxj3lSvmR2/mRa/SGp/VuL/ktI9sWMesDTppI9wkPw7ET63/pWU+KyS5S76uzz
SpLTAck4GA59+1iCkrFmWTi7PEwcPFRbBIKr8wXGANxWHgqkarGvA1sUrzh30JM4/6Vn/nOLxqCO
88P1ZVnbt6j1IehGJAtUhnK5D6LrXXBdk6MxdGFb7WXu/puF95HhWgozCzzs/OCBt4IJ0CthY80z
RHlqcInupq1LZHUYX4wow7D1IrflACPgY0Zp5rVgt9bfln31xYASVQpeelmSwEA/Feim4MG/cBTO
DCjem95WaN5YpglMYpH/7Pq3xzM29hF4qZfqNLK2yj2rVzm3U+paR6ua7yXTdrPYiLxXtuyZBWWl
TXvo6SKgdKTa96ndNfnd7VsJl6uFWwo0fQZgRMpWqnJh6h0jx4SO9xrEBKqxDsxhf/ORgNqCjSYK
4BjBMKDsJbNlC6c3JUeRPtkxtOZu/zwyoJB0ACMXqg1K8a0gLR0HsyRHyb95sWZ9/xefB4QQeZwF
PKy+E2llVKXssY+QLrY+2PTX9c+vXICuAWgnFLsRWl5gPBPLL/JZaNqRfBBnCI2chMKZwsrfKqtf
Ns0CJGYaeK4XCn7gt5R5qgw3n2en1446m3e63JXlo16/sPHAjCx0rUhHQtyrNp6PlS38yZqOJLUP
ARFXMTqbja7V2ewfZfK9Js7OFuIuT24OBAEYg+/2/4woT3li6ZBeW4yUTlzt85uhseAKxsQBEblw
sl/s38nStXQG2+7RzaCF1zfPWarv2qF4BqHrRsi8HAXlOQT2AVAeQGxctGkrRyWTTTaznvrHGf3y
rv8XIW80v7e+cWMLEL+yMMt2BrOS4aA6p5ZKdMK6Bo8LHPdhOjSIo4wGbWytebi+vS/fEaTeDKhb
A5kC5KCaVRo1x5mroehOpfWrODji79s/v2iD4vqFjDZYqc8vsB6qNeNYeu3JH//w0tCo/sfvKxck
FXNlNS2+n3ih+36zNKtPIOQC/cPl9yO2Ue536c/jPFI/eZ/0+8bZtzc/seDEx9QjPF+Aourc+wUF
4shlzWm4c0mx85stQqTLxf10n+FF2waynmqpXTMninR0UZ+AgPfTnU5vzuidf1/xPTs9IdR28hqU
OtlzEbCy3jBweQgw8yA8QDoN2WdTLZ95mZHMXtmJU+WLP7t+Cv1hwfLbH9d36eUdjwt3uUBQg0WJ
Q0WdpkD56+WQt6dW/sxsK5yA0aUo6Bf1VkHockU+r3bigr3NB0Jr+fuXWNNvmlQ6outO6XCo/aDe
Yizc+v4yoV++z9pBY1aH71tJNLoB+3V9orY+rxyI0fEgpijb7qShRut8QGXr5mwCUGXgilneQMD+
VJgcka2oqad3pwLE3s29AeX4m0cAKl/ExdhROBFqLaMqB5vNU5ufePGj25U366bCQ8BpQ6kUPQaL
rO75/M/Em0ghBD/1XtRCDWHjtl45D2efV+afJRrsV/h8lDsf9X3Z/7x5ds6+rzxvedFaVJP4vgmi
lj+Fl+6vf3/t9zs+HAGyiFYhOXw+PdNkmPOsZfyUpzt7Ohh0N5ob+cHLbA4wZQZ20YJ+RZynvAi9
X3jJrHMOSNnJY1XYNWnYcfAQey5AOmUgtxpfV84EcJ2AQeOWgmKLGrfaQ5U3s5fyky71oEzvm+F0
fdIuDfggg0FlF6EEiocqqlO2FN2jmoMG1OyVBnZ3cxBz/vnF/JcrY2IZRyIGn5/5uHfGKaiMDlIq
ZGPpt0ahnAyc+LZC4F+e6qDiEcSBrk/SsvPPHbPzUSgnYwbfIAINfD63p8Cxv2m7qf8BLO7N1wey
nKiAI5aBt4xa5flkAZsHigmWj6emEoGbs6DZeIpWpmmpwaHFEhm7SxxQlUMFsDfH/kRCu3/NzZs9
8UVhBiVKKM/C41dj4laDGvxQ6PJksKeq8MM0KW9f58XZB6JCXwQLVb8V1YZmmlp/OjH2kBxS/+as
3eLs//fzikOZ8jFJkwGfN8n3vjiR3fVtdHlBwQ8DAQZ6KCB6B4/4fH0bMdWaQyr9BHJ57aHSjSJA
KsoDSqhrNnk41bVGkRWaxIj4iIPL8EL1x84RFxW1NZ9q4/6P3Li7PhT1RHx+He4dBLyRVYN3cz4U
Ykxy5qKeT14xeTGI5cWboeXtgdQ6RJbzjNbhdYOXw8FQPPCgLPVvwGqUues9d0YfBZNv6Y/K2yX1
RqR6OZ7zzytvRwpkO+cNPm9NkHrqfpg2GoL36VZxZmsUyrRletoYiQMzgx0KL5j9jR229f3l71+u
WwQcid8yfL/0UaaeHtt8I6pQtzA8S0BrcfaAEkZ3m1oVNSii32GUw5tRnww/8nQc8tebV/qrCTVT
kVipljVIP74ZZtDUYbrh5axM0aLqgHYYfzmGqhPIfauvM6sY3nr94JVP/lZJdO37wBmgqLAU8oG6
PF+CXmuMqmPp8IYMJJjceHD79ABB8dmDZ+E0GIoLYoLqyLNA4v+2NP0x9OoWf1+f/8UN+/rYYYlR
dkGwjoffBkBK2aMdG1rmAN7w5oh7jaJLM6DePd66TDtdN7QyU+jyW3ji4M0uekLnMwXgbo4TTbs3
RgKaRMaG67H1+eXvX85C5npQPRP4vMy/a/LDvpW04HOevvz85ah8/f7EhlJKfF/XfxrNG3+7Pjsr
NxLgB8iZIkO9dBcr3rJGnNabsrJ/A7HKRy3avSu1QOvdPTQCNvyOlUN9Zkp59gqrsJDsL/o3Vu+N
4Vee76o+2bCxNRxl21bOUBEyYjhGGlEeafnOrwONbRxu1T//XJP/Tpp6d0BFgzVoZO/fxkYGrNIC
sOoEs9OGnP026vuObQ1r7bDA0VsWCl0HF513ExEQU0wa/iYSl34Y3gjBxlRk9n2a0+lx5PX0kBsy
36JHuMA6Y6ALnQVAc/9hiFOmUxMc+Ajh8remyewYquOE4jUpXRBbSOiuuP5v2aX9nuakfhKY+jQo
tW5qg9Ejcq81PXTuKJ9LCI20xb5x3GTjnbhcbuxZgJPdpSURLSXL378ejsFirKsxL3591467bngm
Do+aaktF53LBYQdZWbSULLeIGr403ew5Wcv5G+me+Jjel5qIJKgtGXgSijdgcze28ao9NMCiVRR1
UfQSn4+rHdDBOVqMv9VFGgDL/uBm383xD43sqLg3Zbph7vIOwyKbiP9wHyOHpA6PT1nhjHOKZeZ7
GuhbEsOXBx+3C8RAkf1C+QeZkfPRJIY+FOOQ8zcIj0Sl99iWr/NWULC2E3w8szrK4YgO1KCmbYXd
pKiWvQm3CwV4+ehwwuUWZpkW3XRjIuwAhBE+Ioq8wAZdID0Jylc+aL+HZzm/wpULOvextL8b2q/r
ZpQt8GkGgj/WAkRCclVNrE5cy73RpdjRFVBOCVpGi6n44Y7Z32AK7gLpF9/m3t6idVGm8dMqyCXQ
p+OjgI33/3yp0lxavsaH+blLaSiTeHY+ElRu5mILF31h6DNiQDIAnWyIm9UUh99VPgE/B4/Bc2+X
4Jv4UWb7wv15fRLXrCxwcvTJo459UT416FS4GXHY0gc2ZhJaRAbcDMgvmFttvquWgJJfxO6QZleX
i2fCFqlNWcwd68EA4wNyKkGfVw858e6uD0o5rXDGbOA9FkVG8O+gGKmsUT84syQ14fFUPLp7Md+W
r/78PNoJHIipQWHrgtNkMoVJC81P40Yr97WbndD2vSPtvHF1f8ZuXxzA/9hZxNmRKgAZkwpmHn1d
tPbYsNi3isgSe7v8nVhHlj1TeAjkwLujQAe7Vubg1Hir4IVen0XlSf2/5pGeQLIc6bzPn/fl6fC6
KivQZ8ziWrowDE2sUfsA5WrEqXiYOf/zujnlDrwwtyzqF3PzyEWeOi2LM9MJ8zILDedHOh+uG1nb
GQBW//8xKb6ibo+ycKaBxaVsA9d68NuN87QyCuw61NdRp7ZwCyr+QJKiN9SWGEXN7NAHD3phfytu
JDNYpgpG8KwjdQSmLhVKr2Vu2luax2Ij/0nJty2nZmXhQe2Hcgjq4J8pkvOVwL7T667IeSz02t1p
gC8/lsDn/ekLQiKew9nxPbklHb86cYAWAq1jLKVXZWXkktCVBq6HyddD06vDyb9P0zy8vv4rlxDA
bDbib4I+AaSQz4dG0OgkxmTG+ltp0Nuv5fiNt1NgGffX7Vy8TXj8YAWWcG6BtFdGYxepmTPHzeIu
M/h+8kZ93wnqR7q03xEPQ6gVkVhoc7GpyLaMQLk0UNvCBWsCh7H8hPMRanU9kGLgeWyBpNjQ7AMy
bXut8j5Gs70fKvFP4zjPGZkjuy6fzP739XFfriLoOwD4AVsI4JoXUBZ9snKv11kV66/tGOZdkPD9
dQuXJ/jMggplQINEYQsCCwK8NG9dXZd/jpk5bG2U1YGAaNSG8BGWUn2tGp5QKzWSKh7Hfflr7P8h
3m35AxxiMB4srxNiFhDtqNfr0Pt5PTeliG3uIy6SdgM2Byl216dL7ez7j5kliQ1eCjiwqttnjSbP
GqMRsZ7nL1Q3o9FMd5X/DTLFJbef0GwcpQaJptKPZFdE161fLJZpLAke/AetZ1xaymacJPHmmhtz
3LaDf99yrd37JWk3cobLnXq25RUry6/48nKAyioxCm+e45Ie2CQjZEQjZEN3dXFf5Qd77gI8ntcH
dnGPwCSaKYhPoOCwQiw1J61TmKUeu8NIn0qrnGOoo/PIRN008q2Gb2yWVXvoLlz8mUV+TZlI3y/b
mTd0jsemYKEUzs4tiydf8L/7Yot+4GLrL2P7YkuZTr8qLYv6qR5rYo49qz0MzfhGbm1KR/54MYMn
ElVU4LrUJDz0SRuL4SKKwS5kBnPThfkItc26kX/evFbgAEMl0kFYshyC8+2BJmhjnuikxZb5NIvv
WfNidX+2PN3Y6yrZ2TIgDyUFgOyABkUf4LKGX7ahVXdZ3ctOi/XKfHOtMZizeefPjyX49u2iCflg
lFHTjM5TqtH2boBw4s4btK0k0sXTs/wMvDwW/FPMqvrEaeNU2XlRaPHcG4Ge7JJqNzAaaPRYZkMg
6o2TsLJbYA6uAlBlLpxuxeHJHKIhVY1Rs/yBew8mBW3YhiO6YUJlJfVrpjk27TX4Iy9a9sMkh9be
eK9XLqqvo7gQKuqL3rEbqcV5vpfIxmzRVGwNwTzfGyhR48w2mKUhq8BoCoXULg/MLZrhtaWHUwM6
FUDKDKiJn1ux9arQCs2jcWf9nXp5aPh/yO7e0B59tNF4ibOxLmuTBtA+1Kvx4COzoIRZJU9NK/FN
Gsv5J/MNHN0toqvP9JRytQNO9l8Ty4i/nKlJA9mZyWECNALeEymsb1Cce5DcSWMtF8VdO41+kHVV
0wRowP3D9JMsGPvpT2t0Ik0gLUCtt4qRNpi9fostYm1NDYwdwDfg3pD3Ov9tjcWFnUDXM87nx8p9
mscCWMGtxNPKxe/hvl/eGICc4VmdG8kaVLrbSffiCamG+xN9tJoN4C5cGnxDneQvNlTdiSGtmN0i
tRqbo2fEUz5lYTnoUyiknwB1buZBMYq/BXehxOhZ8kdF6mrXjpZ7PxAiIkRbP41F1o3x5FcLtzAy
WkMP9aQioVP7PBoKZ0BXT2s9QKdN3NW62d8n5aCFQzY0oNU33eGgASmOTCFOOMhc9D7w9J4Edp6k
9w7Du1pbDQumYmiCDFRid10uoJlkM5REHPbhDsTYjf1QRsBikaitdRCTWzJqe0+LbGYHZhLWRlBR
/U0SEnjTUKEjbkwDMfthoefNS8Yh+TollRt0TYkDOoDyCiqjJMhMow2EYYmg6MfmSXKjeDKlK+/0
kekH7pMKRBZ+EVa9rz1rJftRly5YYitvLH60oG3SQW6RV1GeGFMXtFOjHepZdLvB4s6uy1LxBygw
wcePUOF7kaTWwQc8Lpp61j3IhrKHsiL5s9Fr3YPmQQ1ELxhKia7exmnqGqExiCSceocfmOZCHSG3
Hqh0wVJjuuWDPbf8LvOd5tAXutj5ad2+pMjuRK3FyL4qUJGcmE9DRkEnDS8a81mQLio1PMTQXrB2
DbHKvXRKRC6uNkZQ6ZyjcUzkU9Wl9gOziAiT3sjuRhNKrGPWm/dzSvQAxIT+fZGP0H3x7TScxDhG
Y9M7QTq605OYwEre4pl8oh46zEdbkoM+6/3J0zQREO7SuHE53UvkpeIWsMkARVoW5ELUAVYSknW6
5u1th75YtMt3Lc2aoEEPQ2ikuv5+3W+4CIORx0bGHEnmpaYA/+H86OWQPm2Z15B4ZE6YUqg00+kA
eP7TQAFYyzNj6+VeuVBgEGccSWA8pGpF1DC6BJqjHYk584Jcm0+2pj+jV/v39XGtmkH2ErgWG7oJ
akSgi4kjLqEkNu0alSzD/NGbVneoTEfcXbe0enktLFbAXKIUq7oiuZ2yoQMVTYzOrNBNsySURhEZ
A4Lu3vx+3dba27f0wKEUjkzZBTyceY6Ap5fQ2AcSOcBV+mjn2bNmghuv9KpDNmWRkd+IU/l0+Wyg
thdkBwqnqmspctZnQ97R2PzwRFDurg9p9V7+8nXFaWgsf660Cl8nFQSjOY+cfiOTubLFMV8Awiwc
uajFK1scPV+5PzsjjY0if0DB/4A6eVT6zh80hdOqMbKxIdZGhFh0wVs78BnUMMZzJZ+HsscizcU/
PUhLG87+xZAcuD6ol+PVvGi7nZCu6gdL0rgEx0Rn609ulQWu8at2ul2q+RuP58pZ8gC9QWMhfC5k
hBUXaKQl5UVl+DEgj5E2dy+Zw/eQQNrYCVtmFDeIcznk0zD78ezGzES9VgIIsFVSW9sMX8eiuBpd
YUmvn2DEKOJK3hcisMYnISOzvQ28+XlqvhjylG4UiNLN4+DBEFolpfsqqzdSJEGVWsEsfrfORhp9
Y+7U624mndawdoK1wX+3NH7oyPRI8ZhdP6yrZtD7BBA5CqGWms5pkxx+DJg14mkOK/5HYUWathGk
rF2n4NNa+lmBJ7uAJaayF7Y3mxhJQqG+TgNRPXgVD03j7fpYlpVWHUJUaVywTn72Ni5j/eJ1U6ce
SuEmfqyZT538zeBnWeyhoTufwRfUdxlawP83i8vQv1g0ac17msKi39Z7UYnQFa+j89GDL1xWd6mJ
YrKxVd9YezG+jlI5u0TCl20m2KztIsxKYACLbwQ4nl4U+zavQ4negOujXF1AJMNAELuwnhIlizMR
butJmtIYHthsQPvRSQNJf3L297+w46P8tSRhQeekXBfT0CUZClR+bLYkGmcnqMUH8Gh72m2c5LX7
fHk9sBuhgwVA4PmyGdqQaZYOdijR6IHp7Vi/BTe8zF8uIEM8TejLQwSEDMO5CYBPc6sZRhI3thWX
tX0oPHKqJSTvhfPW8mkH6FcelG1aQ08kPfjc+nV9MlcONgoeCyqREHQtq2+8lsnEMVhBYmNy26AY
kiqcZi4jr9bm3XVTKzcwTAGauvD2weFUdmSWtXpfIScWE+37PN4lIFyrMnLHzL96c97Yi6vDwkWF
lnsThE+OsnRSr7O2mkwSt7wLXGrt/cndy/rf+LQWWL1QKjUwKvVaBHCjFZWXktjv27jVzSGwrMTe
D3aaHK5PHojcsBWUa2vBE7rIeyEbcLFVLL/PdOZIJ248Wr1OmtuH5kiNgCVN2HgvzjCEYoQUXh6m
dbOrCUNty6/yQGvEP4U+VN9Zli2dt11j3JV+awW1UzQ8bAz7tc4S+QinctxrdcUiwgsZJrkUcwDf
sAsdu3Ii/Kp/psyQz60BMoNkqMYom9LyXta9uGdpToLWb8iB2In/lNYUSUFnaEOwL9M0YFpZv6Dv
w/rDpGkflkkxhYS5GdJ2s3OgZpfGFKInYHPskp0p0ga+YDXskmIewgTYvreioeQeXBBQ9NbtIRJV
mgTEqcpwtvv5OeHyr7LAL/CYmzxIQCbDFk/iW2/q9E7aY/ZgIT0Woqd9DmTS+AdR69ZzN7TeE6uH
UyL18TBWeNMSh3uPXtmkhzSh1dI6NT4medbB+U2k+Z0nd7O954ARVEb96CA7A/5dry93zNIGBKee
+yBQELsDYmM4cB08vYaY9Xhy7em1AOXtCRUX87FNHH2nadCy4WamB/Zo6Q8FGd1/SooBZY01P6Ql
pHNz0eYPtcRUuZnvn7KmQ/JnAvg5L6nYg4GyDN1BGPf4P7DIZD3oywXro9zqyiBrrSRAMJcEltfW
gZtYJOBdPYWD3ZlR7iJccOnchzg8YGeqeAc5tXr43Y+udigpI6FuMe+hSIXzDLkO+6FucvlCRuiN
gM7VfaqbJg+pzbW7bJDGN4B1gSs3rRFI0cEz3su8oRtX8cprhooj+q7RR4q2VbXiKB1P2EVLnJim
867M37X+n2EUEc2yQMi/RLtVJFYbmRcv7syg8mRbqWNrGloo4qGJm+LnaP1V0heW3jnWK9KdQavP
4bClM7h2aX0dpHJBwmtLvB7NrHEx3yVD1DiBc2MHy+ewQEYCFSKUDMAXqZhgvAfbikNd+D5dNCBA
pmLjolobBIh00GkOSYVltc5ftCwxrXnEdo4H65dBrZ0LMbWJbFHRGytv8yLSh5ofRrOQ+p2bGc0e
jyp6m+OsdLQ9HUR1h8aHFNDV6q+x7+1Hn1rWdyhW8BBaTmboSL2J8oaX+zmDmC5G0L7yovNud8fx
s9D7B9ge2pHVkqAjMzMfKebX8YJKH8IatzTaDK+/BWtTDOoPgNzAq7Bwmp6PXetzjSfACMZJ/XsA
4XEX+fU/102sTe9XE0quXYi8s0YfJpynFrzpbNzCfy3b4OI1A0gBsQTIgi86ziSnfc5I7qBwW/0k
ks4hrdC3RZn+zWlaeOR8Sz5pbdYc6A2h8QZdSRe4JpE5eTlmy46p3d/AwCUgsyF8Z2XVFhbMXrut
0LYAFMtCm3sJk0EuOUvn2YsTj9dRKme574f6u97nZqgz91c7VdDcNgt359XSCr0apE1dyftgYGYF
gK2dvJAe8pyocvBwZhXbN8asPTE4iqh5meNumDJ/XxSZfq950At16wZJek4qpDB90HGxwrivhM0D
ZCvJY0JacvDZmOxGPErf2JyKHdG0fm9Dh7nonDlIkOWNeihW3emIuJAWzcbXjo/FPZKpCwX8aO/w
quj7QXeBrEg9Dc/AgLe4HUEo11hbl+/G9KnwajKa0L2mhhe70om4pN/lUEeMmEkAwNChmcBgUTLx
Lw4VujmNheYIrEYq6qiyKtLJxIZR0DdPovoGiN0p4b67YWftZH21o0QvfqLXYzk7XiyRFZig+WvP
W6TuK4EYKC7/OxQl1WH6ucdAk+3Frfhmgq/XwS63jyncseuXxOqJ+q8dU7mH3G5KSrvBUJL6W08M
eCfv1bDRXvHpQqsXxZfBqAFKbRtTDt/TiwVaLh2G5kiiBabdvvQt+5WBkQWjhaBmbd9lFnvmXA+c
qosmR2x4IOuDxbuAwj6oqtRITWvLCfFm68WDloeaAPSNtxG4n3fX53TV8QDuF4HS0vuEVO/55e6M
aZnlmvRiPaPR/yHty5rk1JVufxERzMMrUEMP7nbRtrvtF8IjIIlBzPDrv6U+9x5XCaKI8nnY+6XD
ZGlKpTLXWhkX/J6Vlt9r5tGcjK+1Zf5qyXQs5+HOmbONDMzaEBEVIDoQsMwF7bhVC6OvGBPrGShq
YGJvbqRe1i0IZjyENHQAPy8Hp9flnEMGwX22iyd1yDGHUdHcxj59D3EQe4A8hiBECAJd2lDjVu0R
3DrPdeyn/b5NNmZJJkUsDEgn2FK8qnbbCblK/kSUr7nb+c14tJxHlT658a5Dpm/wjgOk2DvrQ1d9
GGnrd8PGu311n5wPUzrkPFeUbJwxTDV/Ukfik9QNFHNHy+925wZF+ltDx7b0z/Xduea8zoya0omn
ow6wFW6BZycvnwdmf2nYljrN+sAA2Eb4hvfuAjkGxoPZ6ylxnslInznYhW4FwIJZVs9WHb9ZGfuO
Z/dLW8c/ie5uzOo7nkP2NqJyBJK6yODLpzx11LixtBLxcWdwNWgdBtmiOW7u3M7sjjavssB2k+Iz
y6b4uUnxZu3mFo2w1BaJyjgpfKVSfjY9lFwAR+nDLInTo9brzt6dxyFkk5OjS4j+fZpqG3Vkz9t1
nk38lKvql962AGcB7H9Pgaj048Koc3/QAb6+vobv+g3LMQqhatGXY8HFh5INMEup4zzrFI6y+2M3
SvHYD7Z+dPRK25ckp0EHLk/A0VXdn9ra3Ve5XuKtPXnYz0p+cpAYO+Rp158GHtsoYM6O8lWlmbUj
Tac0wRTnno9CRXxMEB7BkdjqPToI1gcN2YYAwEolAJ6B3+ORbj56OYh5BMynj3HclbtK4cYjt1BI
ZfbEv3hb5PT3C0MePnQ+AUtE7xZkhqSDk7StRTvWIBlbIB/BvR/1pL3NoNvnrejNS1GfjE+q2z4j
9XHSlBqgNOPJ0+bE19mMNIjxlqMzXWuQ3ucmf0zdP2mPVr+KsXUSVg8b0qmIwxHnLxiSI2mbuUYA
8pzN5c6wup1tHK9vhVV3fGZB/IKzvHTWmsVkaXitqF0W5rQJlZz5TnEb3f0//hKNAzHp0IBYgDys
NFWA9dadZ7fin/S8vIca44aJdafx14b8JKoGTYf8uuU8l51yzzp0Jivs+bdbteCi0f7Z1MhuHJX7
oi92c5p9vT6Na/GWfWZceiyZrQkBZBzy59FM/MR4c+xTicxakWwgQbfsSEnNmQPnpzEMkrsB2hY4
7RP66ehbqoxrLzNRP8fbHW+YRUdEp0kVpvDCfe6+lDPwL6htc9+winCLerq6v88MieGe7T6gw+2+
AzL+GdLdhuAMbji6re9LgUBa202ftfj+WzeVAv/iX1/2te+DSQDxbtRigaKQIrXYncFuoqULXmTc
+bnXPrUK/YeoE7Ql4GKAwEINVtpamjmmRkJxQgsoo+ZR8tYWGyHZ6ijQQhYORhSUZekXpUqT1O4N
B5ly3bcho+YrkL7+l6lCfUOFvh1EZmToHiAxDS57DUb64jgb7d6zw39YDLAYQZIFiBgF68vNpNM0
03OoXDxXSbk3mu9x4m6MYe1ciHhSwGbE0166N1SuQhusTL3nRD16+g/E0TtC7816PtJkw52t+eUz
U+/e7uxkpJOhUFS5UG1NPmhO4Ted3xov/zBhog2z6MMglAcvJ4x7aukWJfWeHXX6iJIrGsU7p38w
4YBigMKWUP6R1sRr7CnRrN59TlUk5mp/3uRFr27eMwv65SAomR1WJ3gsVTkk1fx/QP9CMhO1Oeja
AwQpwxPRVHWgeYw8DhItY/+7zo76Vm+i1V0FoUzQPsANWmBU4kobNDuPYYKrJKDMw70xMDXU8lIN
6rrTD45Ot2RVVveXCyVQYFWAwJE9V2+1SWEwvKnp1Pu99VD2D6O78VR4T5icxVkoiKFsioQ9EP3o
bLAAYoH/AZJVmtOItxU/OGizm/l2q9n3VTEYQPGhatG6Zo2+O2N35C46GTNNS/aaE38F/Fz93bOZ
HjzE0x8KqKn5hHkUDW7yrUynNBeLnyltIQ0dFWOObn5RM6VPnVn8Vkw91Hvn7qazIMygcoeELVg3
GqA7khlC2tGbdAg46CdH2/FbBbzE5xHRYhfheYb2a9JRm7PWssdar6N2r8SfvCq6/ddDcBptGFC6
BTFETOK5Q9K1nJsNryPWBxYLrSG4/fsQm8blgOIcsB/SVZ0PvaPynjaRmT2QY5f/w+Sff156scek
sUqjwecn65OVv/KNS1ryQmJtQexDHeK9rTiggJezM+WZ0maA+Ea1EbpklzgboK+N78ukMI73WZbG
+P5AQzC+hw03vXICzn++I+2dos2qcugnTH7T3LHO2iVeCxCAs/HYkKLX91kSj04k3yEXasuXGuH1
1JaqVUeFdZwzC5yYKLPqwCM/ru+ldwE+yfGgJgKAD5R3jGUFqjBimycaAiX8GiTXW9dAvtimAYrh
+j5VMi+onLnawf+ZD6lX1KHNxh6+yWPkFxqE1S9OOn41ANH9M08ZCOo6GT6VPM0OGt71z5w4474h
EPtQkzHXfbwOcUNfH8LKiiA/JpqF4zhAX0u6mwclB5LGLViE+PjOZJN+5Cybwzo23m43hHayAHYB
KGEsdC3MvMwdL2tY1FRF/xGtytQHh6rTaUbhen/d1MryY9XRIgZRLMInOUAz3JFleaUUER2PHb1L
qsc+O03VxhNp5agITBcgxqKPHO7uy6MIodUqGXKniKrsUXP3dKsf8trKnH9f8iS8V7C9S3yf8JPu
feDkyaUbx3FrCJI3MXg3orEvTKjaYXq26/D6OkgBB44hXiwoHgppEQsKpWKdzly5l3d62trGGAnm
gPkVoszQ+0jSH/Ov63aWwxAN/VQwI6FhIYQfL+20c5Y7FhmHqCTHbEfrDW+y8nmQv5CqRl8QiH5Y
0kI0Os/cxmzmaOz+pMf61kZomCURsuAiRXsp8ba//PVjb4GnkXh91DBgKF6Lm1vO/MeAhfQ0SOig
08vxQN8jbLLYEA3NL935tUXwXZkerDGmBol8CKLIn6+nGZLJygQdO4Ap6QEFlI0be3kQgAcSzAHI
oCBV+45WOttGg0MTdM3hY2RRy0/qyFVfRNLv5j0EmKZoT4DuWLhXpXQzAwqUODwDEdpF98ywbjdK
BUufhBqECi4ZDgJkO2TA9tyxFC0NcztClVv94lZsR71yZ2mv14chZ6fEmUOtAxGCkJoQEc7lbppj
M25TnjlRnUbaTzc/KOa+/tNPv6j+4wgW9nVzK2sPa5D6tsRrdUHuHooU+pITrHXp5DtRWfzDsmAw
kBQHzgGXrKwNNyeeW6pj0UZMs/0PHnduX3Z8HxkJFWJLol/B5XT1lp7Wadq2ETKKgb7z0DPi+gwJ
53AZIQh9Y2wqF4xxUWq4NDCWqgOkmNtGdjqgIcwzVECa8sH9rHypQGq9bmtlNS5sSX6wyJXU62LY
Ukq/5lmg8K3ExMouBtIF3BC06YFal/zMNkfFtKdmbiNLRVHUOLogwo6O5jd1t799LADEGmgagMom
blhp3mqW4wlTQ3Twe2sfEufwD58XkhLoDokgQcbbJtASUxJCO4i3+Z0DzZmb43TgbM++Ly1FqaVo
TRGTLirmB4UEzNmgS6xtK4S3aEYoFD4Wz+qqMhRDA+svIubvcvrapL+q+gdTv+XjH0vjG4fkve2A
vImRloASOAISDVfh5WJYvTLMqON2kQeSaGHuVHJsThNgha36arPAY3cFu69+cB5UUwBBE5K/oAMx
3m9oRHt93WQUs/BvcNN/f4q0L8rS8zpdMbpociqfK0+98m3KvhHlibJ9UfhWG83ps559um525QrC
AUYCS5R5IYcuhQCJUaFCRlO4obfmG4TiN3FWa+sJIBAoCdg0CMSlYY2VaigmEX7IaXc8O9ZefdfP
NaiZx9zL9qX79R8GBIgSjvF7f2LpulNdnrFG85ooBgawVuJwrKbPvbfF1l7zSHheIBsBqTfhBS83
zjCSgusVnl8gaivVQdnqWST+vbwxQfJDZPYfDTEpgDVnNF1XkriO1PqxSe1wmD52YDdXzy1vNxzS
2hYAGdyDSgWgVgsRp6ICcT7RdTzsU27sZrPU/XQa+A4YP29jk4vFlkYFnQVkl8G+ghbAApcRW6Wd
jUMXDQajECsbm52WvpbxYIQ6T8q361thZQ4BSUYQisoYipRyhs6Gfr2T21CYVDg6wWQ+qlqufgT2
dbj9xYS5w3bAYwnP8kV3ExTaUW+fhZZlsmNtG/TujUR64R3cdyVw4PDx8pBpeA1kj/J0ctooLmNc
TGEKsvP12RI7Sl4bNELAPhA8v2WqkTAylkoxRG2S7ycGRhwZn9SeHHsQo6hTfrANzoGcU2/ffnjK
QkIHjxDw11XpJOlqMs3gtPbRGAOE170NaBKbTNrG6FbOq3iDIHUIPBDSAZKjr8c27o0Kub3si/Zj
/n596pYfh6glOvTCjQLbhJFgas/ieNHQ1a0g4xz1PX1AUPSARNbGtbg8pJcmpGirKxs3buAwo1Yd
grl0j67ifPDmLbbqO9zschfADl4LODV4by5qZR0fAZFiTRaxuCmPkzn2/hzHwBvM3ZPjlXem9pbw
Jmz0ZAfec/LIYzp9TzJS/HCrutp71B78cdDMQw0Sgw9Jht4vy8IEMNJN9h7ovhu7Z3m9GIBi43Aj
SQ6BTPkCT6CmY05zkkUZyQ+JWQeudijm6a53xzsbYS8auFxfaxm5hJMIi/CSgp4lEnHSTgIGlXkj
kAsRZaoWmBr1S/3RD9vKCwnUmXYOSwZfB08jJK6NJgqJ8bPmYIUUALPshjbrNnzqSuCAH4QQXHPQ
awRwW+mqmCFmoNnoxhgR8nli0LRVd5w+lPG9O3xIW8Nnmrpr6x+evUXcWfpXNCmGsxC6kEiFyEJ2
6awPM7QNaWRZULStxlcK4Vo/HVxIMLTGqTCacGPuV1YbqS8kv8BiWAnXdL2qclJoJHKp4U/Nw1zR
IPWOfWqF5vjagfavfEiaMTR0SEbmfqG9eR4PbCuEym82Qb5g44ZZOfgo/aDihPcVmjzKMDmao5v9
HPc0cui+SY7J1iNx5dRffF/Mx5lj4QWB1B3tKETMThT8jKbjPuVbLMetUUgbCKBujybNQKME4KOK
f9egSXF94TbGIUPexnyyE2tqaDS5QV3ejSjIbfX9WB2Ei/IQ9AFFGVDywYmB11peTzTqfxF372kb
z57VEZx9XvK/DYJNj82YI7wJezSP8fxqC80vq0MJz4JsIhCrCCOQd5CL44Nls8RWTBpl0/3gVX5r
7fP+Ef93zGOR05CCrNSdzPltjLfC2ZWjjHq/aLgq+Cw4XpcbrbD00aqBEYx079Gi+2zOAwehkvqM
pmcbHnvVlLiCxXMAuWzJlKn3KAaYHAtVhUkcdtSP4yMFU7m/ueID2aEzQyIYPTs8nW7xwqxgyNRO
bvWhubu+p9c2HAArQrYOyTVHLiiNQ91zvWXvZ7+j+2Fjw61OE+QPEE/i+wsKUD20aCtr1TRSjIBZ
B+XJ+A55l8LeuD3W9jXefkhygqa2FKq1M5NXzMTlMY2h46Fm66Pp9fWJWh3JXxOLmlWp5TpUgEiU
FDusdqmD/BX08Y5thrBiRaXgBeSF/w7m/aY8W3EST/GQ2h7ERzW/hchCv5/SXddthGKrC39mRXIF
ddVwt+hdErWZPwx+uVW4Wh0Fnkl4UAjsriO5Y6q6g6LaKY3A5zGQgRr9Ir+zyuj6qqwuPLoVIM0C
rC4USC9PByjoJeqLFlaFjL6dfHHGu3r4hyMCRBKq6cisoIelfNQ12hkgERSQugu0bN9vtVBZm6nz
70tjKGrdMmetKaLZ+2xNbZghaZeAAEU9ZeMCkxkUwjeDYoXsDPJS0MqXp6vK8zhz3KSMCEshCzyY
X1nqfgb0L1ArtLLqShBWFZ9CH6WoWr/lpt8YZNc4t3ZaFL8DaUNEe8i+QsRVGnLGTOpCA6mI9HhX
AxFNbvcHUAXAKxZJIcB1ZIVCsJs7Dk5zHumseqri+Cf12rt8zG4/Q6KxH2jYuqiYyk9zPW/QXoc0
MJP+/G5tVa9XTujF18Xfz/xANtc12nXWeZTqH6kTbfWG2vq8tK2NEVCFGmmzyJtfvZ3NPt98Mi/6
MUi/fsicOZnahkQWuGzFJ8X6dGs7U7GJwL75b8cHaQAz+vnpDRcWzF1u7obXWweAqhlaxQGngBwP
0DSX09+btYeQEq5Fp/VBLz53OgRkkz/XjSwX4dKIuHXO1niy67YYIZcRoVVJwIxPZrmVMhCzcHmb
XFqQgu94jJXGHGGB9YM/Dc+eF9iQHbk+jC0jkrO3m6awiwT3r1Ef0+puLh/UG0UI4bowDpRH8R8o
vgt5X21KZrRYx3I4yn6eNX9A+2hPv/kldGlEuhTHxKuQ8YORgbxm6a86vg3N+f8GgRhV9NeAaro0
TzMxLa6OmCdFp0GdczTARikILP3ry7HymBbj+K8dmTaJmBGCBzNCiPYNVFKThgU/jO3e3Q9O0LyC
aQgC5YZJkZFe7LMzk9LLxdL7OUNzYBJlReMT0K8Zv+vzR4V4AapDpbZnQ4kH9ct1s+IQXrMqLZgx
DnM7jLAKWmjchdV0dJhv3l7sAkgCFHPAYy0QYmQoyVS3TtKWCqZzSPwxftLSn9eHseYG3tXELZQY
hLDBpRtQzLrs0kxhCJNTX4uhShb+gwHoAhu4EzVgYqTVmePBc03C80ip7mNPCd2iO1y3sIyP0ezC
xoWlCUg0qJGXQxidSZ+t1GZR14bMZIFLHqsW3ROywMtuH4zIT0KJVyCi4KAvTeU52hvZ1ZBEiQY2
TPrgzPbGYFbW48KCNBgvmSfWKrBQPtXGrnL21+dq5fPI5EOnHCV5VM/lNK5COJmqXk3BeLwrg4re
HLCC0gT2JqgboNgAm3E5P4U5Z5qasiriw3e2V9of13/9irO/+Lx0McatUaVNhc/TLIhxvIk9hPYW
oXh5sNFqCs9SD4E9MONyMzIkSfvYbfryRTXDsqgg256GFjm2+s0h3KUd6XqEIkyVKx3sOPXLUOGC
/HV9spZLjWQESkQeEtLAlcgVNs/OGWBWNHtpf9r2Ayrz1z+/Mk3YqMBe4DBAlVrOF3XEGdQezfMA
rXK/2uq0Jx+VtD6gyPH1uqHlogt0uBAwh4dCmU3yUAmn7pTlXRw1ysei2yfzHnIa102sTBWYRojb
AYGCv5XHopeGN1Yo+78k4676UW413Nz6vHRVmIXJS93D5xX+6v6o2g2ozdL/oUACkA2wmoCiLSSp
i7op9Fpv2ItHPhvGS5q/eezFzsL4dueBpi541QjIG86GKY3DAoIZYght/gL6JVRhFN9xdjcvBLo1
ILDGhYGcvCUd8N6E1kNnusXLc8kUUPm3REtWVuLi+2Iqz4LeyutNaFrHxYs578zhWAwbS7H1felM
A+E9IP2O36+PRzrut8hkK0cB1WxcOwZ6DkM+RwriuAZ6Bs9L9kLc7xxcFosAUJyZ4c2LcG5FTsw1
xVjUuVaxF8Xzy5/26//2demCo2bjlrldsBc0dp/H3a0y8wh0XRQTxHEWqAzwHS6XuOcD1hciii8z
qDgknG4UoVx8X1piQ4tbyqyUvTjmru7xIAjAVL4+RavLfDYEaZnHWUGZyyPsRTf3Xhpm7kHbUodZ
8d7nsyTrg5KejaUD4OELdZ3+10RMIzL5NAVWU8U7hFjz8fqQxKxcRstYFeilAuaI0uiCTz+i77oy
gzzzYkGfCz0Fw2Q8lNbvxqJ+YbzVc+Vft7c8iChoIj0ODBSujgUKiqJ7GIkRKrzUyvesGbabvW8Z
EH8/8yRdlzJDrzi2WX2y+R0f9v/bAMQeOfu+ZY1JOY046vF8nIu7TZjbco9dTpDkacuE8LnzMEFJ
HlZG2HtPrLvZj3jw4SJGsAzE5rp0EovYGowJDIMISVgAsMp845isLAGa9iLLi2cLHkgyMc5JkzJP
8sSO9PqpOtpb7Z/Fz7vcsvj5fz8vx/pzVdVmQRUrKuvqyTWV355D7kGRDZHSOLg92Zit5YkU4saC
oShaBMK/Xy44Q6uSUeviKWJh+qNK932B9lwbNlZmDGwUwekQAo4o+1/ayDNQ+xqrVyNafRzHnbEF
T9r6vhSq8TpzdKbg+6kRVe1H3dhYcTEH0pLgIYy0LfADSMe8d1k4PxREPMmY3UdFeTLUpL4bs/qp
8azfYIz94WN935lteu+lL9fP4mJpwExB8w3goLDVoK0tLU2q9co0p3oXQWDDL03fQkcF1fmS9L/+
wQ6wcMjO/Ke/5+Xy1EY3Kq6KvsEZ+gU3fZjzsDIr/3TdyuLkYxTgQOsi2IWSp/xGi8fO4Tkpu4gW
B5QQUyfcbN202AcwIdo4Q8IEYspLOJeudak28iaiijsH0IOcUm/a2AurNpDKh0AilNvQpPZyskjv
oqnlYAJ4GR/y9vjl+iStfB0MQwOkEQCSRDr/8utuU1VEmfIpQk/jfp/w3f/0ebndjtL3fcNmfH5w
H7VDR24NQ0EGPPv1MtSfFLFh1z0+3yr7ZGeZ+3/59QKyboEnibW+nBzGKmDJbX2K+ketPPZb2kYr
GxS//u/npQiR6Xbcxw4+P9Gd634wyYfsZqYqghDAdhEg4D25VNixlQykupKrUdbEfn4/eVto5JUx
wABwTjjNOAgyULMtR70aplQFzzD2E8Xwx5wH/bCVq1jZpjqsINYVyZwFf97ykEDAeVaj3A6rMURT
2esrvTaM8+8L+2cOd+xVr0JTETVq1Oc8+1iU+znbiAw9celcOHWsBarOYh1QylpwwUpCXBBLjTmi
STffKWpV7fVGZ2EMBaMUvrY5pY17MN3uDXfL8IvrM0EwMUBc2afoHRNlSlYEpkk1c1cmTgqmt0t9
r2nIHUkTFgCzWDylTZr9wqvVG31qqoOy1wdvDjtnsO8hoNHv+1QvDsjtjYExlewbSMzsOSuGagSS
Fx0HnNFrfE1xkoC6gxVRQ2/a+9yqQs/hYWtM3ApsdXDz0CkmSIA36rQjU6Kc8FY29h3T0oNllSys
1CFNfQNQlH2aZMkPfUyHUwwNdqXpR98C8M0nat/Nu6pxALJFSx1VG9lx9uqZ+IZOtEfwChW/ree2
CmrFdF7TMmU7tABJH2pK2qBOWXOqymn+lZhG/1Cm4OrSHBK7bqalgas06r6O6yoABpK/5C5JgpqV
je/mWr8nudn4LagVP9XBcfZ5aZvRaFTz4GuJFQfTVEIz25u1n9R1RxJUbOIn+H41AezB6i2oKMdo
hUVGgna9yY/WjN0tgO1yM+LSB8cAWTlseDwmLjdjPTOzrfrMjAwTLd7jvZntYvvn9Q2/PFCXNuQN
P3S8rgHqiLQs9J7SLS2H1c+LJBOSHCudQ12jMspydIzIhg5QE5TAGf7D7wcGSpCO0d5Glg5TzLIu
2gRLlyBwcPWo2+oNuoyFMEFnBsTfzzxCD6JPoo2WGc3Wb+YaPrp4+pyC77GVClo1hNwl6Lp4Li4Q
Vb2pNZzF3Iyo+zKMByP+PE1vrk5u9nB4kaLCAnA43OiikG73TB8GvH/BUGv8tL4nAHyS+vP1VVk8
JfD6AYcMqw4RLTg7sbPPJo3TlHboSmhE82iEs5P75fjEzTut+0zo7+um1nYYIHwAdwJPKRrUXppq
SnVo1W7QIoN/GpWP/eH652XhMtwx0ADDd5H3hcdeFKSYPmaaFvda1LHR96Y/lA8H1JCClN577i+9
uSf8cVCTQGmcXVU9jO1nUBV8bte7uYi04mlonwr+05gPPN0Ietbcw99fZss4+LnpXLTKw8gz8pHP
6GQGZfKN0HltcgWhESRNXLeLlsPMHklOhloHK/qoTg/zx+uT+/7Gu7wKEfgADYtWmjZ4gXJzAlXt
VB1XGva8oQZO6fqFzoKRf4KcO2NNoE8s5MoHx92nehL2w55V7l7LfsdQE0jKb2Vx1OujshWOLQet
C5wMdFqAb1uyQBx7du0Gj7GTSurAp269EcgvD/rl94X9s8NRaX1GGoLvT/zPYDg7U293E7tz261O
h1sDkU4h47FhVgMMGbiaej2gUOK/voCrQ8E8AQ4G+AYUIC+HkgoQQQKS2sk0y4+ETy9tVaE3Qfut
HrdwD2umBN0M3tEBcUJuudPh8RVnEEiEGg1E8dvk0NQo4DYeuljpyefrw1qeLB0tcf/aEhHc2QrV
ZdJ6jMFWp7waOM1D8sC3yulri4OMrejcIpA18quUesNgxmiUd+JOj86drX8zhBoi7ejajSo6DhAq
b1L0UKQkZ6AqWqfUHH0VXr6Khx0Oz/WpWh2GaDoNNRYEtTL8S0Fr2JlCaOnk1Wmg+mh+sbHF1tYC
eSnwcDQcRiS/LtcC7W2a2GpnDKNDb75eDSlpPnXKuHEolzgOMV1ndqRHmKP3aEEBR3XK3DjIBZw5
13YGf+nAQGS7vu+CSUUHgvzNcL/cPIWCv4rthtwB2EbSQnkaScF6sdUTh46h4nva/vr3V2bw4vuS
v0mTdrT5iO8rXWB4oUmD7PW6hZWzeWFB/IKz8+Jk1MuSFhaGeq+5XzOAKn+SLUD9yk6DsALSHzqS
Ujif0gL1sV2qbjeoJ2iosvT5ZlYZ8rUG6OkouOJKQrR6OQYlsXnaGb168gwe8H5HYhf6qLvrE7Wo
CkhGpCxLPFRKq8YYQzZDtDb+waYycOyPGt+T7NjwjWVZW/izIclHp66dXlPLEcuS8WensL+7A793
63RjUEsz70JjgjoOa4tLABybhEM2ewa8eZcNdwl63OQbyPxVE6in4KYBNs2VS/upVaSmxucZiKcD
Xok9PWZbvS2WexiVE5DY0DoAmqkLllYC/n1lUGsGxNEOtHpPlSdLPxXjVuPp5Ta+tCN+x9lZQUud
cqZoUR5pkED6NTcb7nLl8yaOCTTgoHcGqLN0SrKSGFmm1BCg4MHMQnCaru/gre9LVyMf3RYZksaJ
aL6DgKY/sq2GZnJ/ZkTcIhxE2doCDU0gEC9naGxTPaU2iaMR8r/fGxrHp9x1vjNw3V/zPqUBNUod
GhsAi6KDrjLvBZPW94j+EKMzUq+rAVqs/K4t5UWf3E/Xhy8CmsuA9cJLeNL0QkAaYPsJB3juH4z4
kDWRmn3Q0aHZLbdSXaumgIQDGRkIrIWO46wrWmK0VD3Z9M+Uv856Hg5jf8iSqKjYRk5qufkxLBtY
SZAHhP63tClBh0PrprRQT+Dlh4X6PRYhOKIr7fv16Vu3I9RngV/DMZOcrJNDKUq1W/XEkoPmZGhq
uEvNF4P8um5m6S7EcP6akdzsZE56p7eNeuqSNMiVrPHRrsYftGRjOGt2BBTPRoCFx+eiPKObxE54
pp0c95joYTX73sZ+27IgnQULTFoNuTzt1KJtsVccmxjAy41RLI80mAFno5AWvyi8uchn2KCm70xh
viUAsjoGHGoUSJDtXLzQkwkZVS1m2mk2v5vsERG712/s39UhQMhQ+Dzkmd5VO86cap4MpdenhXaq
GKQ1jy4ye9d31JYBaUfphUqtvG2002C9dvt2q3vCkkWNwACkl/8/ALmph8nsmusdxzo3xQNH/bjt
cM8ZzvDm8P5ou+CkzsUhHtvXvHNCoqQhQv+dClGRyqY7aoJZRAsvSMkYpgZStE0WMlptQKpXJwHp
ACGWgTmW68/TMGe1VXnaqU93bhLmW0zpje/L8UpSCK1t9GI/ZdqBZHd8y6Oufh8YGQOve0iAyTUu
VCVY0sc6fr/92W0/fb6+RdZ8m+jniBediITka8uePTbVRaKLAPJuHj10wDp0Q7obhj68bmktigSl
+V2tBxxuOeWlQ9bZSBoV3noid46X77TCuptMNxg0pfOnEYRc19w4AKujO7MpXXxW7jbZRGETBTJf
8e7mAq0L0eOu/n19bKvO4syOFF+Q2M4nxmf1NBVfoIlgWd+S5B+yFhCH+jt/0oOr1xo05YthA9mn
D90wfeg0FMUq1FziLfz0kgYmDvaZLbEnzz0T7Zx46if1pI5ZWFjPJX10+C6zvdCdqt1cVn4CscGi
fivHL5WKN8DL9flcWzc08EP8gDQMspfSjYvuMrMBlRbMp4Vg6RmtaFXX78nhupW1HWmhvSiyee+6
PZIVs2wsVKUwyiH9QMlz3X5Q+k9N+gkCITu12XjWLDWOMafn1iRnTLgRj+MAa2AR3luzt8sgODKa
PEAMs9PU6o5b/bHMqtCt60B152/jyMKWo8+WoYVdPn9NajdoOd9wj0vBucvfJTvxqUra1BBr7dDS
97zfRnxHHWT5Ol9lx5R6voqGCPEW73d1hf/OvcwGSF09y2KOk6mbU1il5hd7UMIqa9DVZKs3xpYp
6XC2AMTajOLgtNO+GD6ij3fJj8YWdXL1MjxbX1nEciimmRsunuKxQj8QbdzH6CxR5eUjJP/RUQAM
18RCMnOKrILtW1Z8bEb7fuJQVCD5niT1ER3gA5LS0EiYT8hYBzxPjtd3/Fq+CG1Y8RyFQjNI+LKi
55BVXkM8seXZfVkeHVvZa+ZdVz9ONVjXeYx2rIg9C+6PKIFet712j52bFi+HM5/i0i6zsf3VU93s
6D1Rdtc/v3qYdbyBxTMMqBnJ1duo1yp4DsBlsT8egvQ87/wM/e7G9psxfk/TLWzIij1gfHElCVIL
sAli150Nh9LeaxSPICkSo5HSXv1TjYfJ2FsaesTurw9NeAbp+YbHlNDsE50doF91aSplVPXsNMfM
2dOf2p19Ao2Tws0iN1bB1OrzEFDN/ahMG3ZXbjXYxfDgIVDHlRtKgEGT1nGeqqc+OdhoqJYGBt1Y
tZVNcWFCOptInPZWZ2JoyoDmsvwVyLrbt92FBenazNS+dmiOdXKgUgOVEej09P+jCem2ZIUyDPoE
EzF9aZr77GaUrKaDOiCgmWAFCjbr5frrSZKwnDC8qYke9vMOmJjw+g5bW+n3RuwIAqHPKtej295K
O+oZ8wltxb/RgYVAB/4uNhF6q2Y0PNdRpUB9Us4ZkzolbU6d+aR495594ErmzyD9XR/LiruHqtdf
I9JqoH20gUcAxuI6la+ULfqE+qP2SLONrbs1GPH3MwfAiqEgHjUxGHOXNoGXg8O4YWIlmSKalKDm
DYS0qHtfmhhRgClb05tPiXY3jfcIufovg3VzlhLqxYBrok4hABuLLGXd2qnTq/Np0g51faiLA6A9
15dkLZ6EPDKEth1AGaEKKs0VUY0G19E0nYiuH2M18TPaPXdA6/TE2fUl8Oaafsib7k9rNA8OMYO+
zoPW2FqyFW+DnwGcAvJSUCOWoSmq1yuuyY3pZAcEzdrMuQyuD3Rl710YkPZeqpk9IMfOdDKBQWa7
yvzRMNXP61uVy7G9gR0UnZlRIltkfeMmqXpU4qC9Dg0+36Mb3mAtSoBaM96ckIGAwqrMDkYhuYXI
nDIhlOkhfUqO3MiD0nmghrIH1dWftP/j7Nua29aVLn8RqwDe+UpSku04sSnHjpMXVpKd8AoSBG8g
f/0sZOabSBRHHKV27X1OlavYwq3R6F691ic7Ln1hPRPn5+0ziB5XoGIAwMC9utjyfQyd8wJc91Fr
7zv3p8NT5OX3xkYJf+VgoWqmhJcV8TiIiM4P1gDk4twU1Ijy8pF1IhRTBgKS31XtBaia/sOIFG0W
xHNsZHkWcb8OHlxj6g0zcsenOYbi4lNJgQ7LtyAya3sPKE/gfoAqWckTCN1My1LCTt7uTOuhrX2j
99HMsbHH1w7RiZ0lKLad9NIZ0EAVje4nJ2v8/mZSe+zuUwOL6w7FJuCjDBggxQM6bMstCP8lAZUy
AFI7hRo2gSVarH42QmW5qYkZ1XpJDq3VC5/TPvNR8WaPRoI8UTy3zaGx6+96O1IfL0getMAS+F46
bFVwVq4RHGPop4EhBFmRP/rQJ9cIs2KjTrXRiurusYF4Q/VIu40n3roJ3LmqaI/W7oVX6rsuAeqA
W5Hd8u+lmTy6HhTQPWvjtlrdGMDS/o+ZhZMfiySdOwIzmQm+U3cM5T/kMzFXfy2oI3A6V5nbZbZd
W1GZf5Y7qb9cP6krIT0o9xQ3GArbl4+jjELur+LUjOwutOIPZoYgZZ8XH1wSbMJpVtfkxNZiD06t
xFWBSyqqet2H1LfLgXPdShmtrsiJkcXDoe/FlLd/jHTBL3I7OhvHyEPfFtjNEJwuAwc7R3F7yFI4
HKy1UWuPujPdX1+RVZ92YmIxAGfUSaU1GU5qWrsf0FvbBrYGKuK20rjPzUrub7fnIOVvA+KM248s
bh/gtVq7JxXsdWbotsw3zD4oqj5sb8f+Y8IoBOJU4R7CBQsn50xcQhuYm5HW3PH87u76ONYWHlcb
bgK8fcAQvTiKhWGXjNEELrT0te9siz5kbfOefn5xDqu6t6dMLctg7qwi6MSja27ABFfevAgW/45g
cT7chMUQ8MIIkuoAvHxdoUJwV2k7NGbXvrQ33gxbA1rsM+g6sIQLWDO4iwz4p5FSAPsO1xdFfWTx
jAcIjBiOKleiE2YRCICGyuwqIzejrHgZtMJnaA1OrB+68cbd5wJu4Lq5tbOjoCfoIkPkgbrlubNE
v7/wQNplAnmiA4L/Zg9amI35tnam+tDluP4aWkxeDH7vstFhaEIv3kOby6c+BTNZkZZvDNmM0G2M
rVhndX+DAgBMlVT9szintdeOvJCFGUn57Ka7rN+I2da/D1lz1GPROLNE7dQQrzYNazYjKz3w0vfG
3fW1WdtvoL6DB9DVHl+eTxTPG7fkXI+Mcd9Xe5QkinLjWbe2/KcmFme0TMexRAuQHqWg8Z9DqT/U
KfoiNjbZ2kSB8YGC08DFOi/xgP2cgB5Z1/Wo6BrhZ9SYA69rtkCBaztMEbWBNwZxG95v51uZZNww
ZJuBUZEau2y2773SC41JwxsxFXvDaYLry7M6KoCH0aYI0owLFqYxTjS7piiKQWgw/TJsva9Wl8aA
RKSJ6jvAQYuTqQvhzRMtoO43JfGbw6SxE7VgmW9NphZ41mj9w3WAJz6yh6Dfgf6B2o4ncdM4azU1
jVZHLfvR4Z+sreO4up0V2BHM4+iLtdR8nnxfoP2o6hjRo5KysEnBTvSL5ls+enXW4DXxiCIAni6T
IcKBbEQ12pg1bvlktkMjJnuzeDLajXB5zRBSnkoZFvlHhEfno2kH25vcDKvfD7QMCqt41Ue99XUK
bJ1R0G5js61t7lNzi8XpLMvOGZQJot76Cq7Fku1jKGEMr4b3fn1Xr62SYm9WOQMV5i5CDopHQGF4
GgrJ/bszfovnvdjiO1yfur8m9POpa3QAq+YBJhxxn3k7Pt+b7T3NDtcHshYbnA5k4Q5o1bo5qzFj
ANTPcp98SLk/Oocs9o3fcRz+gzFsauhZojqO9Ov5kDjX9A4Su3rEmm66J3ZpveSkdfBAYPTekh5q
JU0z2pBEd3ICjl+IFlz/AatzCpIMRA4oiIJw5fwHNK5bxKnL9Igm/cdGFD9kG6M+g6ydP8Rbm3F1
j5wYUz/m5CQnDaDZk1bC84md+K/K7zZpX9XpWUYLqnlaFWlQ0bAWw2FWOdee8q2DdcyyT3a98WRY
H8Hf7y9GUBZQjWck1yOktfxW/09Ud9M/4JsQtv+1sdgTbMrn1htgo41nGUhr/oKdr/tZPXy5vvZb
g1mEVkOf9Dm1cZ4AwjkgTeub2hBm2sYO21qSRWDapDKX3IQV+PfMF61zF1fuvzhVkHLhOYL/XMBt
2TAZfEA/FDZWmHzUoFf8UW4xWazO1omNxWw56JnUNAhYAinzLZX7jt71w+9/WBCwlQAQpv5ZlsRK
r0oKWmOq9PKhir/WZuaTMd4IqlbHcWJk4UV5p5e0M2KMw3oiwvNzuTOzLUbs1UU/MbJwonnfZMyw
YETXnhVjxu3ZAUMBOCBXoZJakPc59yTorh2g6GghkVsjU/x9JFtBx+UAQO4HskXokOAuA8PzuYGZ
6Cjra8jhSugj2H7V3Uw3ppjbAY0CtesfnrzFsYjpJIVWWHgE5GTnSkgwzBuP3EvXjnouugDBrgL+
FQgDnw+hkXIWnUQi0uBT8piM9BXN8MBelfXRg4D49a2rnNK540XKE+Vx8Kep5sAlPiGJx8IuemZG
TRfOxVdoJKJfnyTfQJVy3dDawuAkwwbQk0jWqe19coe0AjQSmejMKP4IhENcbTj49c8DlKmEiPDy
WGxc2entYOV4m5Hiw8D8rH35h5+vym5I0GD1l9yLohpiS8vQf9ZOQTkcOj26/v3L0415QUkPhRXV
JL1ksUudUrq5l1pR46AKdZfZwEBuOJCVKQL3sZIqQTIT2KbFzrVqoN0b4OwjyiT9zDNv/KbJ1NzY
UH+eXYsdhegYPJWqWwuBycKMVwFt2XUTjTSoynXIooPq6buUDuKSt8YyfVeyg8geWvk0geVr5v+V
/cYBWhsogJGqXoSWMWimnG81ML7wxDI1Eu1jkxzqTD9cX6uVA6qkgf/n+8tC2FzPSU90gIwnOu2T
tt3JKvV1oe3i+OaMA7KXQMwDdwcIOLIL5yOx+Cy0usLdZbbT7hP0iXbXR7IyUzqEtXD9GiAFRCB7
/n1qVnmdjYURae7XIeq3AHurn8ehx5ZGcf0CpApuC0ZNwFciF9je8c28PeJCyfbv9y+KTklZObZw
DUD1fk/1IxB6vic3FnttDLhQlMQZuA1B8nQ+RcKCcrpFRyMqcCazb6259YK9PPkoNaL8DLQ3/AqO
/7kB0kmj63g+RFq5ZwCiZH6WhLcuM0wgHw9JA4gkgaHx3ESSxuXATfBVlPlrnOZB220EQJcnAgYw
Q2CmUsJQS+/o9BYaMx1tiIyy3uOSCpo6bLV96W6chy076u8nlwgHbp0WEnYShPFCCw2wH8XWHdts
oVxdFDRBABSAXN8Fs0BHdQaSPX1AE0kVio78HHrHN+wtAuctM2rznYxHR7ZysnI6RFVn7g1R3Je8
/uEa5ffr6782behmQ/EcTQsEiZJzM7TC23/mfR/leeQYGcBOzM+tKWzF7XBuPAURHCGch7u6aG5D
c2tnd47RRZZ9qKznwbuzk853i89j8n3K368Pa232gB7BaxGZc+MC8NBaXYHkoNZFzXyXOlFZ3Bnt
xlWyagL5cpVYQAfXEniATle97Juij9Lc9DmBXrHmu3z3D+Nw0CXmeIqtfsns1vZZXYA4rYuQWDJl
aFLfcjc8wNo4QBxtIPTGE/VCXYmk2pBqJvZzyT93KJVV5MncKl6t7TIXUB5FyWEoHrTzXZaLnpYQ
dxrhjYsHh5ufvNra80GE3HLvr8/YZdSKCFLpxToqX3CRK80KhyM1U8rInXvfYfdjtgO5bmiMn3Ox
lcxem7pTW8sni/C6EThLGZkjJE/e0FDvN1tCtOtTpzYZEr+XlFYiLXQZN5i6RH6DVozMH/gcuFsJ
8y0r6u8n3saiCdTjOlgxNXmgyfCnvcbRP5F2A0hzeWdiebDPQFCHWvAFFcaY9F4qjFZGyPpDQbHx
y2njVl5dlBMLi0WxJPeK3BMyEsZPWT/EOXDyW7iClUgW4uSIjMDPrI6lvZivKu6EW04VjMgv6fTG
9Ie5sHemVwK4nfs9e+/Ye1JXgaY/CP1R9M3GIFcQV/gBCtmAFzni9mXByU3cNB8cfQTsib8PjvEA
+b+XgjdPs2vsjNkOpsb4YKkMow1k+WyLr9eP2f/jB4BqUOlpuxfJYQ4Og2HUsWNccaz033QYQsH2
jXZP+i9uvuv5XUcfTePmrJAa9l+ri6i0mrqpZTasQj7JbxAYNeGU/UisDSeydhxOzSwiuyYveyuf
7DFq3He7+srrPQe06GbebbDtnFpZXvFTbaVEWQEDqZ/yzE+/XV+kNV8IZBRokFBHBsJd/f3kVAs2
gw92GrFJRM4DItswmcuD5rm7jCRfwXv25bo9dbTO33cYEB536h75Q/V9bs+An5rSeAb5GUjc9Oae
strv5T0d9VBHX0hZb9yOa84E7WHwi4o3FG3t5/Y8ZuTgBkpkxN/z+NXcIg1Tt9LFcE4+v9gFZRbr
7lDj84SDoT4NnQSsmrqPkhK42nzmDSHRbi7Cqu4lPLgUEdPlq8sQaYb0bVJHZv3qjbpv5rssMQKe
vV1fqcuZU+kQSDpAzwGEscZi64FesOpBxVVFtW+Djd3bZGS/3Hr4OGphKOUisrjgsQGtaiXzeaqi
dO/Rnf3bm1AP25WH68O49PXKyp9+W4JM1zKuQKdjOmcDrBSgbvWNBhoxGwuyMlGnFpYP+roYSstV
Fqi7Vzx+VnB9BKvfBx8H0iEoU0LB+nwLp63R9hydyYgijywwko3c0eoy4J41gXlAb/IydzQzax5T
Y8TnnclnGfWL4aumhdQLa7yRrg9lbTEMF/VcoMMBs1im8eRYgtEoLSq0Zrw4eE1UO+Bwrpu4dDAW
gkc0ogNsh/LasrVVDJZTpMNYRyQrQto/tPO7BdA+WoV2WbXXSL2/bm9t+k7sLbMIud1LLsu2jhp9
8GkJ3nwrezEZZBQJZ3dJxbYCi7U5BOsLknHKC6C9/3w7dHbuWZVJqign2Rdd5giT8mAqvY1xre06
lQFTCFLQjSwVH8y8clmfOTj+IGi5ByXCxjqtDgPvCUThqISCNPh8GNowMZeNWhW5ugswjPOLViD3
lPG41ayzEoghmwhaLgr6ZvyfJWjJkDpcQJrXuOJKv+P3WnMPmWuf2KDB1u5s+75ln+ee4kfUvi6f
ymp3+w45tb+MNs2s76sZ9u2CfxcmfWRx3vmAPuwTUT2blbeB5F+bWVSWgXZHVZ7SZReZnse5204J
yFPLoHIEgqzprtkig1zbHqdG1LE4iRvmvujbTMJIRUKt8ePj9Tlb+Tz2BGTPkEOBx1v6vHYyehSi
mYgsP0OlassPrX4eH9dVUgsSNmoKT3596pVijquJA8uY+O3wpd4IfVe/r9qeUEoAxOgP8e3J94UW
gw1V4Psxf2MHkr9en52VFUZaFNe/gX4nE4085z8/jqmT9Cznkdene5uIXWE/DVuObW0MuBCAZ0fu
ArHTws+UI28bJMt4lCffuyHzO3n7valunP9rQP2Ak0kiQ2sNiJ54pNtfGvO3R1+uz9JlhK6qUn+/
v5ilvB1SSNaMPJpY7A/WQcahZ0Ej8P26mZULAHBBoJTQ54b86xJDVI9sqMHKVkeMQJVXCrPx9SqN
UF78Eg/uu5ZsyS+trr4LbCQUIuHSljcc+kHqsnNpHVlDjfZDiVJPkzgfNE9syWqvbQFUXJG4Aqc3
mpsWnmuqeZNXUm8ixeP+uRo3roC1z4PqA2hFRQKNcs/5BvDiomSujVOScMof5MTkEYp0t7eDohB6
YkVtk5NtVqUTRL0ybLOaaA/FaH7k/RY+ZGUgwNWjFIIoFjjvJf+oacc0HRK9i8g32T7I6uaEiBK4
+/v5xTLMDRxMmuHzvR2mzzM5XN/Aq78elRDwVSgc5LLoDQlipHUafD75ZvZfDW2rSXtlv+IORyiG
Pj0g7ZbOMOeu1qRT2UcE4GSCmn1Zh84WfmttEIpLXAHRVEfzouztZEQbmpH1Ebi5g2IXZ1uUKSve
BPVb5PKRWVC56cUi1HXG0t6Ku2iyP0j+kMkPE1DqWwJMa3MF3A2yuZTCvS/1JryubZJcw1xNIPJK
ql+t/ksHrPv2BT8x4i48+wBAS20PmKvWem+Cvtq4/FbGgP4DRVDnggHfW3JBSfQeiZ7QNtLiQ64H
Yt54sGx9X/395EBTTlxWW/g+pB417/NoBDPfCD9WfDoe9ZCQAkIOfNrLZdBTxO/SLbqoxQoLOoWm
/g6tbFkdk/7LzYvhQcvCBfoUzbIX2U7SCtrLiovonXpROW3M1eWxANjAxrPOg3wbCjiL2k3felan
Z8SMAGlu7+JuI9Rc+TzCM1xBaBA0FN5ksRSzbvG0kgY8eOIL0D3crBet8tmKhg2aWHhlLSsoPdEc
iVoTACbJr4ch/e/Wuf/fTTmAsKDKjCLz+c8vh6ajNB+saPpYtp9ivhGArMyOwimh7xRPXbyhFhvV
NEpnbAAxjrxS3xvV/AYKo40K06VXgmQhXruQK1F06cv0XV5ZbWZWFKhB4adWILwwFndWvxGpXZ44
1bWLyi/wiYCZLJsbpyztCOtHGrldsivtXe6QfWXfzqkCK7hAFWsU3NMS99+YjXRjrdEBYhn92rnX
ph2fImJuZDzXpgysB3DiUHdBZLvwfnViOxO0VvWoptUdsfASnJPyE3KsaKp2b+8OR2YVGjWAwsOh
A45xvsNcN0lLLW61yPEr8SWN365v4JWFQcOHB1VAVTvHYM4/j65Tt6ENd6Ns6F77IoYRA7S52ut1
Mysb+cyMvjBTWubEnMaNmF77dPYHubEmKwZsVEmQA0Sp4rI5orc7yPZRHERT/NQ/68XG71ezfJ6l
VaIIAMKoLBreMmoaT26M2Mh1u6p1K2Llz6Tb83dSP0p9T+Z9Jn/fPFVYb0VFQVA9vqgqo5uwzYoG
XNPNjiQP+Xh3++fB3ACfixZJ1fl1PpLZMtJ5IJodVbqfo36ylS1dW4jT7y82lJuRfCI0cyL6IuLC
d5Ot1uSV04ewBskrYMiAijEWSwGCG69y6oRGFZihRjBpFGnuN5wF2haT58pQAN5CTAuCeuTJlxxU
eaGxduINiSBMMDzH00aZaevzi5ka9CbPtALMmoXvxNCNCG5e6LNfvzhy3MgEYRKfz6wwT4PsdipK
9AohlkWjngLfLPnqm7y35jzJ54j1x95+NotvMr/dOeHqVp10OHTwt4ulnjQO9tlaAHKcu36Lhipn
ejDlxjKojyyONqJMxB+4wAGDWkZqqUmK2S5z0EVCXb6QkWwN3xk+X1+MVSPgGMH9B7AIiiLnp44b
bq/lIiYRZ08QP4kh0GdtwQ7XbUB5GstiKMjeuY0+b5EitAALtPWHpOh8a34a9S3K5ZXTp/IUCKlQ
CsHBWAwESlRxHhdgFSLV71p/jNP7WAPi6vX6dK0cjTMr6lecuFsyOZAFaVKw0lm/avJcxPvr319x
55BroeBFhnSUSvKffz8tc4DDS3D0WvnRzN+09t5j98Y0+53V+NVW/9HaaEAHjASIAjlelNHHpPCc
ogdTUjxYO2f0vkz91iZeqZSjnVb1AoHFSNG2LgLReEB5t2GCRDqZfohR3/XMSoF94Hclitip1dy5
0tzZtb3T0Z0mcJttPAlXdh+aGIDvA2wc8eQSK9BAB4doihVIaK/W9NFI78vh/vqqrc0jqglI96NR
TK3d+ap1Wcw1kILOYJxyHo2h+xR7w8Zbam17AwSt8kmIJC9g1jSmdiJKZaL5oTPoPHiVP4Lu8R/A
SjYGgmIikiOIvJdep8MqWLwZ4fxJPfu8ckyfTDK0MyMLOJdv12dubXFQmlc6lMgLgBnkfObcrMIr
o7Fxk9VZYA1IoGQvcZaG161cvnkVldJfK4sbx60zzRLQnYiYZn1kde93VQ9r37WsO9hkw0VcDulP
6A3UJ6SqkKZVm+XERXRCJCKT6RzlPUelnAbUZDtde78+pFUrOgClKtiHTt7yWKU2ilglqJNorCUg
Wpmf57ECaWudbNxCK4SXGM9fSxc1YJJNHN16sER1n7GX2Pnisd9W9rkF4QPp0c+X/n+kKS73O9o8
DICg4dIVt5Ia/8ks9oVGzBI0cWBeBGXODvSaYDWdt+rPa7OoeheUq8UbY/nIj3VbovdN4lRlAlis
CQ/9Zy//eX2pLr0DhnJiZOEdrL5puWATmM968jCL8dEy2o0NvjoOdbkioaN0Mxa7ATwF/Wy31hQ5
3oHNT9r01G9pZK2MArUAgu4bRWByIWg4F+iyavO2Pj65wvTxENlw02vfx8MCWSngveFIF7MEdkjg
jb20Plpx5bu08G/vT0JRGXplSHQi/whN3fMdpQsrZ3gFV9D4Cqdqn77evMqnn19maYu4gTd18PlU
f03mvZ1+/ofvo7kZiB91CyyhypkUGc1dyo5zN/o6arr1BoR8bQEAUP7Tv4V0mrOcn4SVYkoYOxZ+
G7/X9c3vYAA8wJvnIfeIhN2yKD6TijuuJM0R1BcB+sOhCBxen6HL2AkWoH/qImWEt/byFq5MSTta
0+Zo9UFK/Nr7kFOfsMcqBwx2Izl1OVmwBdyfKu1Q5+LeMoZs5DXpBHDPj3z60Mzi5uOArgEwjKMW
BtEr/O9it6aA+qWz1RzTqQgZFD7SLQT35aWoLABvBd4OEKIuN1TfadVM2Nwcw9b75Hlh3we2T+W/
jAMnWkmsIXWwRCgw4mRtMnr8CNbSMJ69AJfG9WVfWwqkaf+vBbUtTm4K6Zao8khYKPsqGDMSjltw
08u7CDOFBhdFE4cYUle/4MSCxxyrqEEOc2yKB1YDknbX9g/dFsnJyjhQVkCKEPlmpNSI+hUnVpIJ
WNYZx/zYdhwCS1Cz2HpcrFlAVxB8LKApWPiFi3XSPJVe4jZHI3ut6uf2/uaFAEkpnDSkXZA4X3pw
La5nWmYZO07xM7RUq9sdFKhTUIME4xR6JWHkfII4uoEcr4zLY5c2YWwZfqfdXR/BykJDkAZ5FXSD
qJVYHDpqgSxl6uzy2Jt7rn20xQPIIsstupQVKwq7YuHcKZyYtxhHbNOydMehOoL0R/z6VXg/t5zH
qgXQyyA9AcoAeMPzmbJ7DhVoLrESxgN3v6fZZ/T4o+VwY7pWHK7KfyiE4B/yycW5KJCFllaHK0+z
isd8tEJtNMOm8/aSoAnbb9r368uzsn/P7C0mrkybeADrd3Uc0mlnm92ObDUCqC+cp1yA4MNBR2YN
WUh0nZ5P3EDyWRbSqY5xs3fj1DddvzEPt49CNeI6FGA+5XzPbSQ1TasqpvWxn77p+i+IIF///toY
gMzx4K5A7Iucy/n3aek4fenq1dF5MTrfEx+yMvoHC3CFyHQipAHT0LmFMh9n2ZoNQh30/rhZFnhW
7c/5Vi13bRcrj/t/zBiLiWoKdFMJC2ZqtjOrZy1/QQMQDa6PZW1PoXaP6jrq+Eg8L4yARpy7rCuq
Y+P9Yi/9VifW6udRHsMbDWcet9T5VIlycIBxINhQHiKSsdyVebmx3isPNCAQXLQhGAoDjBDu3AbR
G81tc1odXaL5tL+z3DhM+K88z3dMm/wU1Z+RE59vqnWu7TTVIwsfsMaT5JZpJdrZYkc+/zK8V9q8
6dPv68uzEqTA3yOYA2wAKMdl9zpEwPuEjYh6beYFtDa+OUlxmK3qP7fRfS+5nc9FcX6CyIgo9RsE
2udTaXZ44LRtzI4DulkNUOdpDfQhvY09tzZvqh3sj5wiVKAXSY86TwfojMNKMzy6zmGQob7VH712
dsCBj0ZvoPSwLxYmZFJqudPgjunZByA7dlnD/Hb81I5b4JSVBUKeCG90SGPh0jcXMzbqZgW045Qe
Oybfh4qGCNR8AoVLuxt2cnS+3LwfkEYE8BMhBl7tS1Ucr+mMqS2q8uixiGC/5a9cN/wJ/5L483VT
K0cXGGRI08E3gFF+idMsJEOAPFgIBpwvtj/ot19maBUBBxh6iBAFLDdBPM2x6LAsx/Jz1gd9suUV
1AovrjLUz1GKwtdVE/vCKyT1jJURCItz+0fiBEzmB7djQTHsO3JIvH3c5ru6+hTrWxH/ytY7M6z+
fhLHCttpZ8eI+VFq48fOHkNHGo81i+9B0bJxkFaoiZEORVYCDzAlLuEsAjZSpyUomBCZG+AZS/JP
rv7RHD7m/CvrvZ3tfre9zwYkYmK7C/qtI7YS/SAVS7A34NcJvNP5ONHRmVBhu/zIzf868cEzHtGG
sXOmQ9zcJeO8NdSV7Yh4AalfoMpRqFnmZUXjSZ7IEc+c+RlFiIC7EPydeJAULCitX3ZyZza7Fn0O
Oui9ePPsGbva+3r9SPzBXCw2FfKocPgqmW5c5pl44xSmPorjMGtPNMauRYUqjNNsryfGZ4Pp+741
3lEaQ/8p85lBdoPW7hM8CNjUMaRdq5BmYO4TRv39+k+78EN4IquOZ7Ua6Epe6pkkzB3SOSbNyyif
gIzxJ7oXYmemB5LcnKmCAdxJnqLpUSgqtVInG9yQfITufc9fDMaCA0+2GMPXhoI3jipjIa97wRlg
T9qkp26H71MfGpihrETY/myb72n94/qkXewpNVUE7zVIeANI6iycd1nknSErU7zYwSx3LN1f//zF
CcFzDUq7WBY4bFX7O58oq9InOgt7eLGM30X1kskDEYdRO8YW+IfMjZthZSwgiLTQjgm6CDyh1aye
rIrea6Mw7Fq8VFCLJw/0+fpY1j6Ph7MJClUHMI5lFallRTyYZSpehPE72RnV79s/j9IRMFWoU3nI
457/epW7dwtbFy9o1v7ZbQUcaz/+9OuLueE9s3snM8RLw74HtrGR2bsIZ5BPOP36IsY18y4ZTBe/
/Vs+HbVvY/92+9wguwOHY4Lx5aKyq7VjOaBQ1byU1deuaoOemjdvVNXGjFcAEqtIEi99aw06GY1m
WNzU+yglwmb7cTT/M5wP03yntTe/axAl4VIGHgyvTKRJFsdCM3ExunUuXsYUCTfWQUBqbzmv8VY3
5eWqww6gcwBCQJXoQj4GWBevHpJevNBsV2e7LUmyrc+rv58cOElI2VYlPt+3jxl/LW8m4FLTZKNX
HrQZkNdYpnO56eVpEuP7pHNDWSdPTcMCSllA3ArqwFuiv5e7GKAdRBBIT8Mosibnwym9tnOSWY4v
wDX6dPyVONBY+3TrTlYMbwCLI2DAM2MJaRznpEBYmcuX0RlDqxahfrMThAEE45gyfP+ifyKJ2zK1
s37ERvbb9GOq3f59lIVBRgnki6J7XTgSTF0zuRAceen2rceBl7sZQ6Wj5QeIGpx2iCxfdJzMrCgn
3UmtF6/4ZuUvGbRMyH6rp2FlqXH2cNDxJkeH1DJyA9R9QnyTmS/tEUTJ0FFlu/RmvkAM5NTGIq8w
dE6H3QYbWaaDR/wNkjAbEf7l7QoLABSiKqdyussnnln3PVpaYYGnITM+4WLZl9UvMt1DYKkgWxCH
lTnDawsNTegsUzx16u8np530Qw1YiqG/uDO5K0gIhjKtSw7XzweCtRWvosBhqp0ChHUXjJGN6Od4
jG3jpZWd+VIlEFWUmZknQKLpRzQX1k9xDu0zPXaMg9An8KGOaOTyvZlJFniSTHqQe3ZzkBYrH5uu
+9G6zg9SAMfGrdLrdpQlzveZptnrbNdo2nBSlL0C04jje3M0ftomWlyAJTLum6JSasyezMNcaHw3
9pV28IQtj6ns5VGbPPu7iccjFF1KR9t3lFN0gCS/eZPueycHWVUGOEPTaBBOMqgIhsRBksyT9D6L
8x+5VqR73tnC98yi3Bs0bX4VkvaPEnSAHyq3Q+JR6Nm3tELDgZ9Ok4492sEXlom5nwUam4Mmtb4J
1lkoDTnZu2g6u/DRO/8CKZG3cmzrcHbm4gvznDrsMzrsMXxjz1klg4HG810GmTzf7Wmx47GGa64r
XkEckjy2k0Z2Rq/9mCE2K/yhm/XUdxKX/dYmmfo9NCx2ZsHtT3yir/FIilcB0t87ygVUOazeKYOk
nG0apmjoMXa9nyuZuqLz3kdUsdqdC225A+X996IZvlCvkj6tJ/2D62HS/cojSSA6Lr/mvHawOLU1
owGTsdeJ13jv6JoX30+G0QZMz81nJxvN2ndFxcqwqgw3Mnt9RFUgZUHcMCATCiqSZ8eop58ZGX5B
saDdN7z9Vs3IhfmpoSXUN0mKSkI5uG8jL99k637R53lKfbRsEehxF9wHAg+01tqUhGSuXO6zIQF/
n+3JWgS9plX/2S5wOGUSJ8HQxtUxQ17mzvTEZ2DLv1lUQpIhT/VwbOUua8mvjo7Cj2tbPnntPHZh
6/ZW/bHV6v4wiup3OZpOvAd4Hy397WB9trOh6YOYo/M7pJ0B8tRkcFs3cOWUvQAf8V7ZXYW7RLMl
0iDjsRDZN9o40ZR3vPW1vHofKf8p00bzmyI1g9iT6OSr+jGIzczxM566+5bb4t7Tehts8RmvdiXP
UxYS9JZ96KDx0vjcaMAvkRjcJ1k87Gw7zw51Pif+YHU8pGj+/Q19AX5fFOy1nGTik7owd1WdfOlb
zXizK72+n6b2v8bu2sG3eVI98HLSgr6zvvWJMTuh5hite8eymf43WGCmBvpUBvBv3U4Hj6+ISFeA
O60BQRMb+xHkiEWNmCaDAHaCByhqNm/Q75j1O/CfJilauovefIoJUARzK2a/sbo6lLFRBHLw7NAp
s9923lSh0+Z9t6tdq/Strq/LvSuHGVvJ0n19JI/5ZJDKNyezae7biUE4vbdoYOdjE1RJA5awsgZB
PAW9FkGTSIA0UheSqYj0FAQgnSl/gDK2OUBbJAnG2LQCT28MfT+mqG0F7eT+Z8xayx7HQnwswGf/
USnk6dga4lVn7HHKtah0aq4d5oFXDIJKBKrncfY5luVX6uZwPGNmmXNoZeM7BxPT+CDcLH+0BgG3
1lfFQH2NG2+t1DF1yMeYT9wg6CgqvGJ8rQjk1O87S0vuRosnLxMYEjS0A/UcoZZV+YWWGAd3jpP7
pmNVtss1p48P2KlPhSCHLs4yv9eLd4egpx3XoAht/ICgdXgdpIXW936S6NlH3ZXps5BxEY7DMDS7
yRo/jKTB4asyTnhYSen+1HFR7mUak5+x2PflfgA6e0fiEfsfXdhPMjf1GLgcOwFnLXE/iUxnWVjU
lvjiCmP6jGLgD7A+kw+sG56rEouhUZO8A5jkjj7N2jTwCqdJIH/zv0j7suW2YW3ZL2IVCXB8JanJ
lm3Zku3YL6g4cUBwBAcAJL/+tLJvnRPLKqu870tekhDCtLCG7l7g+mZZX8ezKcekBPZny72wXJae
Pf5UQ8dWVIfVo22Nj3Odv4A8Izchab0tKX26DVscD9xmK9GeZjEQWUOcW7ZIkR1lIHLX03IGSGpr
Fcyqr6mv9RiX1fwGpaDcWlEkscnvtg9CCOcNLkkLM5pUwdjHZeb6KQqFbqr8tgUEafBmOyn9JoqN
caOYhuUv3VKTlJaGba3B8NiMMnOqm+KoqbFVFeA4E2rUfdqV6AQGCXIvixZNBVmDgaDhqSC+wVs9
QgwOrTYZ69dUTS/NVIapX4H8LMlcXfO52/YmG+JBlwDhOeVbFGawkTK7G4KZpL3u6MLzILhvGxhW
z2g37l1pveDd+DO5QtjJ0DQqDQnao8ezhpMX18qWElNn6PQe4Pkr0hkN14rVNNUVjmnGm9idB5ol
gxJlnNUR+Ide82hPrZRxECKZRgc2psCMrPPASuYSHFenrqECiZ9o0wqnqjR01ViULERGwkSoML+h
Y1HFpSpX0mMxc7Avg8YPw0ut9gAi2zvS8ToBORd31NUt9DNy6DLHbTnUTxAULZdyssnCEwXDoWX9
3h9HCB0y2d4blL7XFOrfW2Ak+aoc5ywOB/NnwlImeHBlEqIItvNB8F8dM4dpFVGz4DpnuI/W8NLK
ssBuMPPSltAyQ5/oHdAqbFFb+fACe2heymKaUpjq5qoJs/4hRDtkGIkATa9ZYIrbgTBnARk31ScQ
RKyHZi2ysqE3lnLMK6SKSTx3HU2AqcQtHBz20nXVL6f3vaUPSxHbhSCJHglLpKWKjd9jkaJA/Xbp
8GAb54lItwUWxAr3oczpMlSZ3yViRP2boliBjI3P1g7t+pTJrEkgNCkSF91stlPm52hwXvcb2OY6
rvOwWRSiCw544NpbQwt15RVQ2igI7owiTZAnFeKwlSlctUIDQ3MdRYzHYTaGBJ7rMKNZb93egHns
vlCdPw8kzJ7MkDexN4btdQnLEpM8B0+rhzclgxb3aYSLtwvnNpILS4805jmtf/eDHaBZdoNXvu/L
Kp6Y/ZuXKPalWtoHdxj7cW35uhjutOtkv3oC/0bT7qqLyP3gVmLbzlNZbVyVF0XsoFNDl8xNt7VF
8FD4psABd8rY97oXHg47mbfN2ooqkZAiW8GJC70RApnjMs/YquuV3hS+5aaONfobaKcNCVDJbdzZ
muilaCBb1jnzEaiEd5xOVZ+QGsRx5VW3fKZ8wdysW4yWo/E/+jTiP7s+qBLVWt0C5wX6Lz5NhZRo
VxSF8wpv8B86OW9GmiX0FGqAyFEBKKKVm4dpy7zfnNZ2PBcMWHww+eKgE6B65BUSdSKLo9xgEr4c
EmTZsMqQLk1cp4AJNdk7mJDlcpQFepGS/pkWrUhK4r/MkyeuisG7M5RAKiqUf6qmDm9zbqvfoKrY
WxEydZhDxlZOWYPfb5n8seZDs6iYPa259E20mNzSzm+g4d/GVhXxa7uNZkilgpUcBqaJUtIpb4jR
Og1eWQEmwCIyEyCoIV46r1bNK6qcwos9t6p+yAnPYGy3NNu7EJKdEku09KcyQfdCiv4Viqw/DfdZ
Us1ZD48uRysRc2BTMz603QCHMIPp2dr9oGVaFn5pJ3lu0GI8xGP1ewzncAVRav0T3kSXIpvjxZUr
UEjJh65dZNxqFx4rp0VUkPwa/PbujlTG3vWDL5atLz1shV8USc77KoqlmNhjMUgg+hjpy2A7qKAh
MXf1PKc8sMjSIvYflg36riT1Y+f71QImGbGELdq1U6OzKKA2wAtpq+I/RV8PcF47v8Pq9FG2amCq
EgNQwKtrdc014gloeM1WNppt7VYtOZTSr+s11DyFXPpweiHizfJlUbZFWojsgILb76aA+9d4eUI9
NcEWKgQa0fwnivQA8+7B4gT49QW2f1EVYfEMQFa4nSXJF2MOHPSEO70f/BmufdMOr4J4w8Fyrbu2
00A5RQGasvJJJbancBVyhtBH1plzwG6Gw8qZcpEzNDTT3LomU1VnkMfXaGoHrxXVhEG1LXzJuV5y
Y4Meoyz/RWODXlgZefzGG5BqDgBAW9tibNyN1M4tKpkauoSaNknlKntd5h5ViyzskPfhEwooAHC7
t60vQrCTyl8k9+DnQnrv1omEgcKlya40B8AmdpCgerJUwzeCMm5SSaBZYdU+dJJABmiuoraC0YHR
z55Hn4exFZRYBwBzIKUlG7AQHNosQP/56XtzYQOPDt/YHcOdHHoZ913WAiY5i6Tg+cF2JjS77+p9
ZQ+PDbL6V24k4frxecDbjzZ/LKuqu8au6mREXfG59uvdLDM4abYKEvTow63OmmzjEAhOCkeGK0g6
EFxmGqYAJ9dXkDO0uwdwW0gcuqytb7jJ2uoWmhUPg2+/on9Qr7aMD254z2wbYkOzrcqYteWvylMH
m5aPpO08nFdXP2e2Jx/DsnfQT5pM87N01XirW3S9q7if4hEtcOqj8FWL+dkN3+qsRut5adlr7nvW
a17ndgzdGcC9RdCSbCkCUz0wqMI8+xy/3m2a4E3PCs+gS+8h2uwtpkk+NbkSSZ3jXlRh/97rkOOW
Nc+uGdEofUaYmI1tEwet5aFRaVknPQXlRY2RfYBP/JiFrniGcnnwExpe2dXsOS2e0T4o43JkzS1r
yKiSpkRwW4KIsShRv98qaC/ZS2fm7KEJ66hO0ZygluvZVQ997RdmK4qjKmXpI97LIlC4lGHvjp7e
i0Fd6xZNyXu/+jkF877xCfSttSd1daOy8BdltRtXLeCUizZTeJSM7ShI1YWA2IRBDZ23EMpPKN8O
DTYcqutkEw1NAPKM2268xn6zR+/NjVSeNDUMpFfZb6QHJ5HAFMWzwGKg+lShDjxmWLOWDU8zICrJ
FDoMN6jUf1p3tuLSC3gydcFcIhWR8e1Qa3UlqaVoXBi5ZTO3wN3zgDLJifactOD+8ygBo3fEtBtL
P0gR9SMKNCKHYYkOnc2eLSmsOPBKdzWLUibTTMv1bMJs2eRM4aeJ9t43tUZ4L49kA5Z3ryChD6mY
4X3XhYTBzqbmdgwp5mDAvSvmUh8sM5c/CzTV+gHuX63XSBN1dznQxjHB06MTE7j7GcpRjy2UCtaB
6USekMwutpAW8x5lwQVuuN8NQKyhYVEMX5K+SJB6NzMZjUpZYwXtsm4qf6VVu/RkbT8jVjZpBQzU
rYZa5qKvmh7Ie+r8LJtBTWvNQVhGXAWEH4elwCsYxdFgt0kfRvNKjuEPLD2L4ZWAPhHCiZ1m+9CU
rlkXAomBQK8RJC4jMURXdhcYND5gQt0OQ9G526hR80J5glyJHn1WUWruUtcMT8ia0rVvkZcoa8d4
bKLHTGNitPBiP/O2LLf3hg1wzgv+K+jlCxyzYDFnNNqYDrFhhEr9GBRmL3k2DIuus8uks01XJpZt
12lLmUi7ELHOMLG3ABJWiWeV0Oxzy3VVkjVp/XVjTVWXwH1u0QN4XrRwryK/XNPuR0jXg9/HzuS9
k5F3y76VzjXNMqASkY1995AU+ZkFA0Lz2uYq9cujlGxZ3yEMfSI9LxaF1hX8zj5fmijo40L15dY1
yK5Orf0yWUJeV1UQVKlh8mdUD/TKKXW/6LLZv2Wua+5NxxnCTajM2EF+qIb5V84bb6UhWz3FPc0Q
N9tI8+hMohVj2XvjISyjx9qyywyQKh/ZuFLoFO3rraQYnGjTllaV5lApamKGh+UXwyvyCCiGdtZz
nv+ScBGu+UjtG8H9Nh3NqGMbRuZ6DiW5G5zKRR6nsuxYuwwataH1IyJm584zesrXrlk0+SC2hkBM
l4GGFQtV/wkz673zGjRVDvN9UEDcS8JhTkFrfmOshrwoA46IzSLYcA99JK9GiHc9uTNyYY6yoh+j
6vwi1bwLw8TjznDndvkMeQBPwg+IrAwZ1SqIlaMltMJz+ShqfuzfHDzriOhUl6HzYAyV70K16CLC
YDnBlZ/nHxLPwWqgCHeXI8LD+84niCl9X8pfPS0gF9q3D50zEIjwQrA3GfLMDIlD6kNd+OMVXlkU
9KaoHLe6FMFy1PJt5AWMka+Nulc9aX9ANWaGxmFXLXhnRbdZ3dqwNSBx5CAWBnHHqhHpw+gVyYE8
4UPVP89Adt35I+E8CUM2Y1pwVa580gobzUNYsDRsMomtckjLk/Bp6jvxHiETuoOc0jOQR/56JhNN
kBmeYTyyyV3MzH92kMorZxhVH0rukNTLil+qIwN+fd6XSC/oXKS8V/TVaZj/NE1IIglmYAAjTl8H
BKHX1hy2v5k67rjt7vC7+3Ts2DQkLRJnKYmUXgAW1B5YhADX0dED0RlLtNsEMaENLmJdmbh0hZuM
MDjLwW34zxyYhwcIGAwPTt/PSzIPN9o3dAckW65iQ8QxvLAKFyeJjiNMLKLjVnfOqhYzciFA7QJl
IJGoupqpP65cu5p2oMuFN65B46yp8urV0VA8DJ2J5jS36xA90i0dZzY65MTOMFuIMArXT1qHFhfK
sudqDlAYcY7VDTA6TsFeUroO/KqJ7gP9PAcLTdeN+X5BC+olgCZAxwLEEfekTFMEITyLqqCoyKVO
vuaXWMnnyhkAivyFYTmfMeseclkUOSe6r6xF7yUOvwALOvP9YwkZIA7g+dFN8gTsWxU2i4o+CveD
9wYTioP4dUXmzBb8+/1TQKTfBwYJOHy/lBq5o7VbbzgycV8PcmES9ARJhST9FCL9E6JQvcUzYl2o
Kp37PBAVkJAH3A4EsOPf/1O6Isj6oJWIHwA+fPXOLynuf/465O6A5gbQBd1JoQ318evhFFGLCkX3
wIBZm7Baf702R+DHB8QV+EX/fv5kbRC+uaTP8HlbbqNgo+eNmVYB8hFfD3NpFif3AJlKlD+sge7r
+dc8HsTb/9/nT4rrRPaSo1hM93JYI9FNL+zw2UVCeRIESJRCwWD7uAcQ/Kp9IT38ensZFvEkY/e9
uaQ9em6JABBHJ5oIIeInDR8mnayQOWrf1YiXcWpitLL8/iodFSuO8pfAOp+qm4q8rysBCdy9i9yk
cBdV813WGg7TvwMEJ+uUN3MuoZu1V1THJkyZfQlAfW6RgKRH6wkKzi7G+jiC1WqKXBNx908SvRF9
donccO770PU4tpg6Yt1Pi94mCgtBpfL3Bu8hPPbAWBc24bgGJxfuiM/AzwfW8nMDU1W4KKe6Q7DX
5nbmKeQXzKp7iOrv34gPw5yApqwqL3gUYhiJEkLKywvvwpkbQYBPRIfpI2j+U1uTtkG6I8uaAA6y
d1OMqVetXFSOOyRhvj6znx8IaGYBpgh8NFi7ICJ83PDBd6iuZITYwp3FdvLqPWoV3p1U2r0w0pkp
gf0FuhFIJ0cdopOReIbaNSlCe+8476hpJWZkKOcJcBzU90cC3uwILD4Cpz8pjxkBRQocvmk/TATh
QGs6fQ3AAXktjEAWMgvZt8GFSGhAOALAXhw7CNJ/XETU2Sag3wZ3n/WLXi+GS7raf6kyJ4caQFIC
4Cu4w0dgzccBOhogSmnghjgRknTc8sqkEmUIyHDX38zVzEcw+yW6UaPow1NrdAzQEG4QD7PTXs9O
WGxQghQPDlAGMUf8vEKSKbiF6zptaTXZ1mryfXXnoEp7S8dXdByDaJe/LhxvWJY2N4u6A0tI2DKo
Y+bl/Z09B3wxerb11peF85DncD2/PpdnTgsIpyDeoGM4ANOnMsgRWjHY/tzRfQhbGpWHiZB4nFdI
4309zmcI+pHZiqFQ8YMPgHPzcWnHAlwsJVy6R906pmanIMeArNbUI0GFSjgft0qtSLVBGIg88wVj
9Zn7A8waDqmPhwkEDBj3j6PTY+KpDm22d+76wIM6L8cC/5LuYySaxJKI/ZBqu6AI8dkG46gCnQMC
CwYmpwQzpvwmDEbJ9hnnK2ZZy/uvl/TM90GrBnfh2JIL8nInKxpMtil9JsWhbcxt7VRX1Lkg+ndp
hOPh+ccjbKoh6iHvKA4K5dZhYfnfpdJjUY4U3iPGDNKU4cmuFB7aIilaiEOew0tILlL8zv5+6L37
OHHAy52S1iIllV1CE2/vEIBkqhUEbv+LLfhngBOD1LPRlVOLAaS97A82uWBgP/9+BCwoHgFvCwr6
J51CWw+MNsiO7cHsKySEhb/t5+D72AFI5h5Dx1MyQOFwa2gMs/ZVcF07KxNeuHafHz0AUv9eu6MW
LHRrPp4fYg3oAeF4xSGcN3V0yP1lPV19dwc+DnHiH9Rj69mAxxQHz0rBbqouybqc2YK/FFTQ3ODT
frpkHMLFhVej/5xrb6qrhn/7BkSOD6gocK4gUX16cLTJSlPNVn6of2UAOOvvHyDQzAF8hIGA7QtO
VqdoK1K1U1QcKJLjJG6ev7/4/37+JKomuvOHQOPzVX0dqpsuuPDzj+fj43N8ZMn/788/bWTsoopY
aBffd1QiA8AVSIz0PGrmiQgvaQWeOavInAD/DUwlGM2nuOYx9/2sjKr6EPiPjdLxiA5nl8hJnx/b
o8rs/41xPGz/2NO26qGrAvfsYC2kEbFeOMfM5eLbm/JhkJNnIfRrcP8ZBmkoeqfl13P97XcNs4AM
Fbi6oMzB1TyZReuxsc/r+gCDvpjd6YqVavVfzOGfIU7squmZXzNW1oenfroZ828/a2g8BQUgCNx4
eHxOzVJR6m7kKPDuq+JtaBJKLvg6Z2wGGGiAZ0dYKFDYT7a5bIANGpHc3I92KjZAyXx7cT58/mSD
CwtkViD+/b0W4xI6YE0xXbh3ZycAtVQokcBvgX//cYdLIvxZzwYL1AH6GKCfjbkwwvE3ntxsIInw
rqGxFNKJp/FpznoHCdkw2JtuCcCbXyyZXn69TGcuG/p6IMZG2u/vrf44iQZQHtKgwLmHrm3i5reN
dS15l5TfbmEARUhkLNHIE8KNR3Llx3EkAgQBdchwz3N5za6qi17SGSv4YYATI56RLOsmFOv3xR+A
irJo6YkkKEEXvXDpTp1kUC4ABoF0FfJDx+DnlCCvHZf1cgyswxDAHyOLpiRXlnoKwF5QajNHUwrc
F4oS2frrnfpLJPjnNBy5JIghERxADgtR6ykHtx4EdTgb6WEaAS0BM7NwYw78w2M0T3Ql0GMa5Yvm
SQyeeWcVUe+m8aPrWhr2p4r86qpm9pNET4xlRVgUW3QmqOZqINOohdBiaHtIVExlFj5kQ4s2Zopk
dxDpNejyDrX9pLrSNAHRxLQcMITx0QprwBNkv0C7+WgFEIRcOYoCmwZA4qYHVgXdPYoRyPUqKsot
kKfZg4m8A5iddvr1wpwc4f+sC0XCFDRH6Lmc6lRzEukqCzQ9CO/6x6qpt8WPrwc4uej/GcCF1iga
VpxxP8q+HyLbVvRga54Cd99pcmEKl0Y4eSx69FsmboYpoK+EtWL/xQQIJGyRroP/epRZ/3j5shpp
tKZ38HnXWok8W1/wz+iZLQBtD9xMF1xJ+xP1kxqBPFrY0gPaeEH7kxXFLQ8c+egMDd/ZHpSOLG9G
55qG5SmDclDiFdK7QUGae7E2Qb8MqPKuJCn8h6pvhhVSBuSPb8wNA2RubRMTIjlj5WmbW3ITzb2z
yj0LNIFAwR10eiDpwl4u9QBQlQYLYeW42ZhMAsy4BMX+PpaFsn+3ECKOFQO9Yp5Geg1k0iV50jPb
CPOARXCQTsRROX1zclBJM390D5T8iX5y+vT1OTx5Do7nEBtoOy5IU1CxP30O5MDCqAoZPSCnGLuA
HYzjFQDiXw/yV2n9xMwcSTlg+ECeCpWyk0lUczCMRcTdQzAFaVOuWP8jWmlkb9xXgPGABqdNWrwf
ge9+Wk2/fefeD141EuWWvuBCOcdE0qefAgUlaEEE8AhPIy8S9Qwyio17IKq56dpyYdxs56Bnr+bo
T5TNt5QB6QTBA9o4C9I0F27lmVN9FGT73+FPbiWQRUrlAsPrHlDKAkSHnSWvuTtfCAA/zROp5yOj
kqDt2lEu6FRwce5V5DHc3lvkCu8siIX4EsbcyGJJyzZfmLy4a0PxY7QWTl/sbFdcmCg5ljT+XWjI
s/5HbwMpQ2QqTw1EYShidOTW7ohCybdRkZMQywZisJGHqrXLG/Q9ajZZXrjHdB7Z4OwMQGriBhbI
aHv2WoUlT7iO/sxDDh3uiksABkeoJnTarAF5v+R7/TXqp7/YRbH1uDtnpI3tThcjVGSzu36wvIUY
nfZBdOOUarQrXmrkD28n6dRovV4HcZ75qE5Qs5SAvdpS/xa1Ki4s4elZidBXALV8rB1CI+eT8jXN
7bIrq1LcG07qjTTFcBM4wktKBTDyLPxL9aOz46G2gxGRhP0kthzZPaD6vMnvsywFV6zz7ykQ7HTz
tTE4NWh/Z/XPKCc3ICdymhuFURzndzRD/+kSsfHUpJ0OcBLCdLoc+1pggI6B9xA8Ovqh04uvJ/H5
emFvEGAcdTVgNFHs+fj84eXLOnDD+L0w03UhmlvXoqvAAqRXKnU3gkXjeCxlgu0CB0SEOnz8+gec
mySKiQFBVvVoyU4mOQyhAM7I5vdlplIu6KoP7uR0wUk5dyD+HeS4lf9EzQE4gNQBbemeTDW4LmiC
PKHsZ91b39R4xwSwmkAHQFHcw807Ze0qz0RAyEbZPSCub5lofvs+mFCRvvAOHf31Dxf8OAy6qQFY
hE4qAKF+nI9Tj6YRNc3uc4gAxirTkEkEhk44e1kaFKHon9a5ZAfPjQlOF/L7aHd/zMR/HBPb06B/
XZ7dR/5b5K1zcajEldtFcRv1sQkuNVw7dy6OrNsjKAVKu6eRRN+ApcZNm90bYGm7Q949wS35+uid
u8DuMQkB5yEEDf0k7Coc0yL5F/J7sKFCZ1/n36s1HQ9DgAAYyxVBMgfx3ccVq51sniKAVnctSLXO
8aH+Xpbg7wDI7B77sgOUAszFxwHKulYW6d1oV5mFvQwu2YYz6wMBKBQbIXCHKN47noh/bo0TymBy
uBftSn271d5/8eOhVgLEBRo/kU+y06NNa8dugmiHVnGN92yqC3fkzJ0PoRUENWg8AHDtT85r7ls5
nTLD73svZvkv6ickijv+veTxcQs+jHJiWTg4nrXhGuarrFfgS/wMuuJ7uab/NwRELJB+RSn+tPm4
thlCuAEW0p+mFWCh1x0IkV/fhPNr9X9DnKxVxSGEOo8YgpMraqWhl2T1arhUzTpzpY+aroBdQIsL
qj5Hj/af8xRRLVsNWZld2XnxRKH8uGn3X0/kzJFFtQPWF8EAboR/cuWckA1zB+ma3TAkbrcGAPHr
759ZKPRAA/gI6TPkw08hSJUtwmIabNy45t22DNDdV1KTxHxTHRN7jlMFjUGo+EIiA32/Pi7VWIYe
B3su2s2/huKufFL627cPA3hoBICnF3ty2kEHdMy683gY7mq+FZvW//aZPaaAjvga4EGRkDk5UI7V
o+ZXknCHgHK68fILrtenkwQ9F5Sz/tacUdM6dclHzwpZKVqyU821+07MtRMuvt7oTwcJI0DWA+pD
kI09SiR83IDOGllnTb27k12Wuj0g2PP3KmcU5whbDAEOaOEDMXfq+IANF2Zd7ri7qox1tanCC0f1
cxSAHcY1o0C1ob4Lt+TjFDzNdV8zOe+yUqUV6qN5tkL0Glviqm4n0LpuxbQ39gv3Fh1bs/bCEfjs
WR7Hhw4ncuRwVMgpEkJDUKADtW/eOd6D25E0Yx60r65nkCqQE7vruhQREb9wMs7sGxJR4LyiQwjw
tKdRsXEsZFmhtLfza7A9r4vhgoE5c/LwVcB9cKjPoFhVmVtupeS0syHGpm7c/srKvus24OrgUURM
j54MiOtP9o3VJqLMtcddSX47VIDH+P712T4FUhyPHkbwkJ0/3nxUbj+eDMIBCOetGXG4u1gMBgiV
BAGMGe6seQdljhcv9xfeCBpnz9dfj312/Y4agui35AMtcmIYUGJv7EbIcUdV9KSn+kcx+XvaXUp7
njsGBE4XBOoRveMp+DjDagKCEGry065vbY2NEt2mLMpLqOnjVz644VhHHG0gA/4q4Z/6qCKqrF7n
1rT7S5IZYIvsd7Q+Szy7Strp4euVOzulfwY7edp8DtJKLTmucw/iQJUCkHzJYnzKdBzng0r+8elB
3eZ0Pk6HkCOyPBzuaB+WICz55Uq1L9IxcUeypJp4XPVL+1IXsbPLCOcDCs04lJ9Sdxrc2QKpvWmX
qR7NP7V/GAFHKfwmYZ5a9aV9yTIhB3C6c8HRcYNTDlABHvNTGJiWYB2AKT3vrHkQy54VE6j1VcCB
uHc6kF6KLmEh1hic7Nu5qNvUyssybbxoSArA26HFqHQyyn6MB5/NC6kjiDNwUEbmGrxscDuqLC5l
3641YD1xSWu154qC1aDKbi0qEi646d1bdzLOPR0VTQfootw0Y6jXpcOfqOzNc+XS8XfhVdHa48J6
Kib3txVA1xg18/zBz4pq0Y+tmwaw8onjGexNWL9J5YC5QO1ZVqlqVC3Qzqxi6zmS1RJNxJtNK0Z/
zd1Ox4Py53TwTXUdiWlatDYUAYIeChZum7ug+VN9T6vRiymaIIGgP4ETkEl5o+YmWs1I1y37UgVX
TIN75DS1BJ/dcxNIidlQWrPNImiPeDA9gFZLmIWcmcOnh0Dk4sGgxfldhGaQsevyP01og8TkdeVd
CYnzBJK9fsJsS8S8aFBAAlHypqLQOEFnnCgdqWfSFhSlheqGnzkFU9b1Kgd0qclJYVObuMkqtg24
b99WpLYf+srdcqR+JIhcUz2CzMmqhYgKHyoIHd/4fJjAmipukIF0ltwPkPbIw9+eV82pyNGJHYJQ
PC1zYS9y28OSmtxaRKovfqD4i/aPXm0jaYH6Xez6Y+BsByEejnK6UJUY2X2eR2+0Kcx6KrTUWPo+
AjkJ+YG15aoM8hPZSzR1MLMQG/3hzCI0kHZwuUq6bn6Zutzrk9oJqzsrtEwKXWryhgY6vZuakESv
IuT2CxmGfgE5RitPrCkIHslE6jcWVM4BVNVmi36raOtOovfOrofnmUJGAUuzx8GYFqwa3itrtPas
YPO24lPxio7IbrihAjRAL1Cjn7qeAEW4NwT6B03+J9Oz/2B60IoEj0DKCye+rmtfJ5DO8VdI42QP
tZ2H0IgCO/Apsvr+TUihE9vKkHfpiPnJeqgJo6hhpQyxPU/yIIPMx1gGN7Q1+8Aas+tO6Lm+k67i
K1BVZyxOL6C7pPlmrKruVsjBXTgDrGx2PCSTB9Gl0Uw76TYa6yx+FXTKX2seqruMzpA/wWI85kgt
+xvWlNUSzCp/PzGsfeyTjN8HEF+4tZyaH8pWvpJAVs+9JC8F8xGjGKi+ancGS8lAXBVczB+zNXpL
bNJ4h7WNnuk0kATYHicF13NIgdBsloDMhGlT2C/ebHkeFHN6wGaEkgl8YvzRoWgIaYToyQXLGYy3
qk5tTvtFMNr9K8fNlEkUVPzGbQeFiYZlPITgC05vQf6mYYU5mvZo+s5LbwbvsShSBw3LsckS/9AD
U9jvg3zlVHmfhCbS6eyzJvWGKF8OIP0nNThmCcIYZ0l1125oE7mgeGXBY+/m9pUWkFYq+cSTuqdu
MuHMxWZm4Fzx0U7mtm/jSgSQbVDGAlPSB0sWdGXAwwXUrt2Cts+9dq030LZ0PLtgaVWB1AkRpXXt
Z8Ks5jKskgq8OygkaTsR6BOUkF4BuNcKt98HJfSmCBPhCkphTdKpYPwDlQj7ukMQ86YaUW6geeCB
39lAI4EUEHScwGhZw/DYCdoemrS0tfMEQYq+SaLSqG0l2uzNs/D2xALhVELzbj5Ki+krmrfeShor
WBj0jH0mqkC5bAylk1oaZHs+mXAtvQxdFpocsqoQPInzoisOpBrEqhMo9WhfZ9caNfD7kSkJM26B
hAmGUpI7yr5VRe4tS8vqH0ARnO7zslepGkKAeuvZT1VYNDttDf6V5YTRelDWvODSL36AQF+t82ly
QDyDONBQ2pDGFE1z5fcgs7FiAIlStfP/kHaevW1j297/RATYy1tSxZKL6DiOJ3lDZFLYe+enf37M
g3vHogQRzsUB5uBgcLS8udvaa/1L/qtGK8JGWibaCGLzjFxO5kSe9ewLkreBh/MT/A6CNH1W22qS
vFHjTe3cFwAfo9C86RBR2OGKzalhZdNT3DdozJmod8RlycUAF/6xLuG68y7qbDkZwG80aJhVqpdt
kWJCrT2AjnysSpm/iT/qoYuadhc2cfs4ydBzxdystgp4qy1iL6OjjkK+CbRRvfN9Udp5mW9tB9qu
TulL7Tdu32Q7BlG4nQbeQoZQwLoLhWhbxKzpLlf1Q6VqNDl1lQ67gLJLMEjWY9m1iaNXGT43lvo7
sfTppTL96lMRFem+VghrtJWGtwTCUpYfD1+yJjE2ZY/oyazm84TOA5I/bSQeYstr9oVQF9uAU+9o
NWG/TdJO31XQM3c1B/+hihHJEqpYP6j07V9afKwdoZZQPBD9cmMUrJ06NuStEXT6ZkrpsgojDXmn
L2jMDkrtb/wGKTNkQNSHZDSFO+D1wp3mGXDBA1jbVo5ZT9pzaIxCXB2RPJO2yGbFn2qE4vYKJN5P
VZ4Uh7Sa2teyGpSNNJrqcwXzf8tFliD+3DXf43aWUzPH0rYkANCR1vT7rJX9ahPxsWzZ8rOthpSo
HeNpeEhkT9kg2VbeFzPRXRmt8K5iEbOlw+ZFHdTwR6S30aarIEnLodWjmiGkdjS1P3NNqW0gHpEt
SyyzIc6le7as51AwlHezgtregBFsj4053dFLZpN5pr+JoAs7qM9NtjIl6qHJhO6JJF5Xj/SAxt4O
IvQwlFp/iSO/OA5QwCHei6xZfQo2iZfnW9C4+rHwlW5Xppphm52cPsKm9B29LpA2y7UUTAfZVWDQ
/EQ+mhTSz77GmTjZnjqpqDLMkm+Qgna9qbaoCCamPWZ6ja53W8Bm0qxtMSArkZX6D3PqflTGYHzt
OuTUPS3kyGtlcV91eURPCVzTGBbeXVMV6n00Bj7KckG4R4Mn/xJPgufIWtvs4yRTnLRGvKT0w2gj
AsbYaWJe7TO69w9kBazBscvtoUXhoMo7a0tj97n1A0uzJUNG8gWxh33o5UBRch3VoHG+bKKmY05n
kUAe9OqnQc0RT8PHr3IkC9602oWJU8pdjxx7PGw93KTvMqht7gS7/S6v2/opnehUC1WjP7GPRtRD
fP+U17H4VGV5sAGxIuwiSej3eU/fcARaYNgpkjEbyhnFLoobr9m0rdG+jLL/K9FyJ1G0UzmLzEht
0L/pZtiNTj4J1TfFGGtXKtv4p1o08T/WpPtbLYLg2ovBj1iK0WIRelT/vElBIMFSnLojlZVxdLjL
tc7aoRYmboFoBXBpa2OjTeawRcVqcLwU1fEOrbFdJOiNPZW9emdJiMwlgsSi48kGsTf/OuaWxIFh
pSdTnaKNkgUgdNRpREapMO2B+snWV3NhG6D7sdU1PxDRcClkba9m49Ttqh7Z+awbPFsN/Dd/UgPb
b5oKSn8RaFuVNqMbqFH3oAGgSI6RFc2CWhpIEpqc7SZSK+WoVVb9ZPnGz76Ke7vIWfQquk47tC1J
SnvfvPOsnmsn5RoME9xZx6hrDiAoWqhXUrAz/Dz7qsjo1dDKaD4bjZAc6zqfXF3wQx39vqnO7yt/
0kTac17pRLCTJSegOX6qBw6EQJ4Q+KMswpVCwzwZY4T4Ei12ayBVmJ5lCNx4RbILKKg+ZENnviK2
5BVO1BftcYAjHtmNJ/ZoRkpe+CvpstZVBSN9SdAZu2/KDreVqPNDuzfjwWkCvXBKMry9lzezK/DI
8aCFkJYnBFAmWervElx973KrrzdqbHxrWAuPXlE0j1HvpV+GUo8eugCyf5zO9aKxC1+DqB130EpR
15xMxVbKUvxsykXoyr6AaIsWBjyHynavjJm5lf0uf+2Sklf4hGSHVcRz0oM0i0/p+Rg0U7bN/eJN
qKt6m0X67FnXFvfAFZtHXjw+d75SnrSkGl4MvfQPYhWxVODXH0ot+s3/K9oEvdKCbWNvasHY7S14
IQeeW6VbFiWZfSWZwBPU3tsGsd+5yZgLttAb0VaRmwT1Ip4YaeD3r4qHjKxeaeLJYmN/bkQ93waB
l26yqA82oZh2dj6U3T3W1Nlu1LvxU6imzSc1Rg9WmVRE3/q23lWx55iReUCg60vsqcKmjcAn+HKP
6FGadU/ywFup5jh0RDWrd7KcqLuZmeQotdjvA62TNihV/PLiCvUNvSuPOeaHT7kMwT9B/mrQRVR6
pr4DSWI2D4inNt+TDO4zikjKI/I4cNQNrEjivsS4Ix/iY4AgJdoAQbGJJ3EfSIJtWhnyNJM8HXsa
ftvGi8ojqkL+TtGQa/Mnv/lEa0B2IBihLtZU6b1ietYOaUxEBZAseZDggm6KyLJ2nR5yrVd5/VmV
sp9R2JgnUeGY0y04002P8mYoKMlh9EPzu1xJKQ1tr93ITdWc9DRT76XMao5GK/7SjZwDuq2kYzQo
g13DvLYpyCW7SQNFGtBpcdC2UG2tyset3iJ44wWmvhWGQdojx4aKTmJGv1W5pfav+Ags6XF0DPM2
3cWoIzn0A4Nt3aOmwBEOHb3iYgi1GoK/iOK8YoGKhKVWIUqnoQeL+qsN4dXciGGM6IUVJAcYTtr9
MOsCen0R2FroF1+bMhq3Yo987iR3qTOJyXS05DH+DthH35mVNDxMFRp5UZy8qorAt9TiLz1un7u8
9X60eMi+VEpUuE3iAZAcZNnNZaOzSUf9bYcZ9J5E3HfgkMgb6iM9kky5YiP16R/aEP00WS+FY+uH
SABTORGf0Nb3nLZBVzWRsqdA6qWDh5rx1rdG4aQ2FCX0SM3vqUDnj50a9c9piN4j+iMvU5OCDi3E
1HrxLPWkdKLwKlgh4ghxkod2GVmBG8Q96irB8JgrVu5EqvfbyuL23tC04Sh3ZXZQubKcEHEtOwdH
gy2u2SfPmYycW87HEQjfisZBn9Wi4ihCiSGLCicLRdPu68p3vFAr7pVSEvddJppOWZjdLg282CkV
7QumF+YdsjnZ77hDcHYa0XLplCDZxprf8RSryhO6FAiPytak2XkhTZ90MEoHvZUih4xX3COQ8rtK
Yuuuk1H3GnydvCyslftSnoxdKkgPQdGnjukXolviYs0nNMZDYwnWJlTi72kah/uEx9cuqpKWogJy
qghFztK7KJQBBam0I5iG4TUf9GHnTSIvyiFK/4kFoXrzhlA/Ihvb7OnplXZeWt1JIJ+y0Vn0N2ZZ
Ut7qUgmBB2964kot7S5M9ecyBL/Ey9W7j+GkbdNiEO7g5qKa08OKJ7swgp3oV4g+JUmDiFRqbTOK
n7bflr9MpErshC2OKl+BZhriIbYxVMJ2KorimYR5sgUQSXYpsqJ8S8NVtRqkR7MdkocgrcIvH6yU
zsU9SJ60EmevpCV9tRp6ZL4Q53Nb6aDLD1O+Uie9VjzEvABuAsQzwBcLxGhW+7UOZGZym/ZpiA6B
vNJjWPn9C6MnUJimFPL71imBePtB4Dy9Rf5D3wm3HoDzF9yFwTC54wZvciF2Uyk8Ivs+RsUKbO/a
GN4HWTQway3Ver0jSByg6GyvsTHXfn4xBRagMVTL+XmDkmP+XPpfP76ErLnBA70Qk4IlWHU0yhGp
Zbohaf3NrZXvH/712RAWZAtmHrDG59G9a4R7Vd8IVaeLrlDJ32TKQ1TAPtpdNKw/iC6aLPSSiXIe
AtZCHxd1obmemJ5oAVFXH5Xft4dx0cv5EwNMAv0V3iJLZCYdBEsBLai5knWSarfKqFR8vh1Cv6zT
z+xXeO/aDA9b6jS0aq6CG841t+WOrGXjRUs6avTJNyOT1wRY5iV51s2ZhwMYhYAoTxDu/JONFBrL
qcg0LsjhLk674+S1zyhUfEYW64c4tpQjP4qJZiMSUlehi88iDvoipFgIiFuqpebmsLiSY+D/vP35
5m2wHBLtcfY4MCHgCotVkMgx+QwyTK6c/ZyafRqONrVUFMtI4CSqQMHKrr/gf8wDoqEN4oawUGYX
AbXCspIMOribdQaSerKn0SCpjppHeTgP0KpFsWrMPg+KsO0zNOZuD/fKqQCUiNc7HxX8x7JpT1W3
ma3NdReIhjP2x0j/IHFqPjvPIiw6px13etBHsu76oJZSlqTxFwt+JnNyveizB9LiYMtJlk2qSawI
uAL0WHqVDg5is34rfPRjzRgKTF5VoJ8a5NF56707hEaJvL83WsWtKaEFyGlSx709HdcQCLPNDxy/
WbHCWi6/aJIrscFcwZ1omfntPs3crOptozhOBep+6IcJTfqP6Kn72sr2AfU8dfh1+2+4WBJzSxMk
tAR5GH+bZS4Qi6XGM9YaXYMCaRykD5NSr7QTr4b4Y4sNCR1OwOJDFrzFqCUoo9vXxW+x8o5Gau5v
j+LiGJxH8S7Eop0N0ijyk0oe3bj5LmWSnWanIUPIW9vdjrM2lMWtzfvDNHOPOBlC+laBEKq6ckJc
i0D6zGEHplBmmZ+vugDgQ4QgIxHmUqCvpvZAmXYlyOUxBPBIgQkC8whuBB4n51HQNcdIIJV7t6rR
ZAZrBj2iHBDqzSKrru0sCErEaPPkfhzk8DVHgHan9Gu6M1fa2nBRMAii6C/SVl/8EamAGwUan0Ad
qIEYemSbWGbIyMMpUu108RpR4mo4okhYhM7aJoujKaqpbc5amS5mcFslR4awthNq+HX7puYrqMeL
e2X+voDHTM3ACvdiYxvYvxlSPvTuMIhfZM3foZVc2RqNKtKMMUK0PtuEevJDmsyVM+VqZItcAx4V
qjtLiEKvKkXlSVLvtnBO+tbAqASfiOzgKQ9S91zjV+OhCX17V1wkBowWb4EZUIRRzgWdIOgwUOok
s3dhg+JZMaZPelo4QV5ucrPR7ZHDbJvK8po2zrWwiJ3BcGWrzMvofBGrdY2aZGUNrsYdgCJqgLBt
JMi8a6UN/zMvVib1ytZUZ2AO+QLAw4tcK8FmhaK2wnqFxJhSFVzD1M0r8Cwb4TuC8p9F9IA30lE/
HxANK7TDu5y9z6PatAJcJigcNx/OAuYw9NlmrpmsIh90HoYtANxCrgd3Uo3NMGknKa4Ot1fE1U+F
As0MGueJsIRoBaNAj6PqBjcu8vZ5xNiatuvgv9yOcm0BoG1Bb1MGeA9a6nwgqeVVmibkg8uSpAV6
pyHMWSbHosXEVrsbuq+3w125ZGYpjf8Ntzj8m3bsxtArB1cKgHAMv0z5M85Luyn6cTvO/P2Xy8DA
mY1gM+xxmWe3YmEFvpYNLqWtT5pXcAiPuBCpX4xasuXZ47wznlIw1StHx9Vbgf0EFxPw6EzIPP+e
OVrSMHij0Q1zpGY9gUoQ8vEaQlD9z9J6zclNfeVfdY0ndG3ZwwQg1YIOcImDFARLa+pQApI4vaIK
Tk3xdyH8vP1Nr6Vaf6jqEkhLlvwSEauLIf1LzOJdXzxpnMByHTpCcmo9Hcl45ICnZz27QyQ3kH8L
/eHjXCiOYk5l/oljLWOcN8y7ZFLt8ypRQlF2y2y0U4q+frhK8b5cNmchFveb2ZRz3XqSXTOt7SHd
C/Lz7W945QI9C7DI4ypVSVotYAxSROtI2QXtocdrKIq+tvK/t0NdOT9myK/O7TmTpqXFShQn6NQR
nUHX0H/o3vc1XOLKz/9hNL6bDRiqkzlmCT+P5UxkT2jc3v77ryxpQyTHUOfzj2fE4pkXdiptrFCi
QlUBHS7HVnotQQkd417SVm4laf6txXGBoMCcw8tQB+U///7dYMa8ziYpFycg/RYuQ19V5WESwl2Q
f1GDn/iQ0DMr70yAbepKCeXK8XsWWD5f05EWK/6gtZNbRf4LsOJtoLx5vdvINZZ8d22y8oy4djwR
D/oCCwNE+JKJVwiZQp5aT24h+//qsfhvIRdbOlm0HgLfDqNsjx3Kj8krH5QOvMvtGb2yZAzafQA/
YRIp5vLd2VqFZqYtGEwZtgyeHyt3y8rPWzPy9N0kdlkcjoHMz1M1oCS9bczff/H3k/Lz3gSRy2Pz
PIBfh3Vk9u3opr7wpR0wY8JIb82Oev6R5VKEMPE/QZYSvU0nRqLVlwBVPQIAZP6UxShMCNbPIaDd
IYpfMetA98Jc09W4tt8waKSOpzNHgNXOR1dVNA8kLwJKX/+DxZSOGYi5uf0Br9z+xvsQ8wy+myG1
1vWhq9PJDY2N+r2Stml1V2sra/zqMkDsjIOD0jxZ5nmQWkplpUYE0VVw1BidbO07XR/Ef7+/2LIe
hoqF5kN56BE8sPa+tOubO3mtand9Nv6LspiNujFHvA+IopRbnFDCf5S1cVyN8CeB5RmLusViNef6
2MRN8Oe9D3w9MYNviVw/SZW2vT3pK3GWar4mJm3qhBOaq/GOG+TmyaePbWtBvUJpuB6HNxtQa6R0
lvmyl9Xg+1rg+Pgv4jkx1C4AldtDubq0cD7/nxCL7NXyK8MvE0KgV2/PFhxatL8d4eriIm00VZ68
s3LV+eIVAD7kdaRThCF9zNBCmz0OvOLYy9VfjIWDeC41arM7/fyXvNuLMZzocRRUmieUT4Herfz8
tdl4//OLd0XCo9VKgbWCtzc28q8OQK76F6cJ+S6HFdRLrrP5T3g3ghEvynCMctENSsyyHP8ABEVf
e5dfm/K5NUAhUyWXWubzRidMUV7TJzMnMEpig7+cqb1+fNKpvMG8pBxLuWHxrczE80Jf8kUXX6yt
FVV3kYdJhCVtzWh3O9K10XDzk8VTt7J4Hp1/MtCzFCCEkZZWZXZ7KZFTPH4McUU25FoUFZUmlYIU
S3mZuYmGoOlCSDbV1zthCwDp9iCu7RHmQtJgVNN7Xeqj6CngCG/SJndE9lr2SycxjG2b3+nNSlp4
bQ3/kXqZ5R9NOk3nX0uuM00Nem9waenbXfw9A+GTrSnCrwRZHo/gj2ulLeYgue8U5Rv+ELa5Vq64
GoRn08zGQup1ucLI1THcMrWBGamcVPhNLLtsXm7Py9VpJ8Gj8Erp9YJ2JVOvi2DqDa4JSPhYT4W8
9/z29+0gVx5QBrPxv0EWK9grDTzkdR66KZ51Sfk1A3RQKF+ZGSv/m1D0T2cxHqpvy2Xcq11qTQaw
/wi5L1sWq3tLkJ67fHosIv21AgN9e2hXvx8ibdStwDxjb3C+3IqkUqu4VGFGaYVtSjwMlZVD+erO
+S+CsciQY6qANWT80bWMfSTg3/k4AwPXEjDp6mqjtidxCJBrK4tr0uuyomhUPlwWjDWZxWOvY4ya
1G9+lTT3XluCpKFhQuU4Nf/Bp3iELDCLomIfu2/xBM6DDjeYdE2t8dpbC9G2GY9AbQZFhvPvi+O5
hJctbYEirf5NpfBRK9rAEYwmdBraYbaVit2+zNKPv8ON92EXK3b0ix6UTTC6FfKEwBK3q6y9pcv6
zLX8/wRr1g0tvT+vvnc3oWGFrRXAs2FkuLhkDUC1bMQSjGRbvxdHqb4XutB6AvkO1SIEHzNkQrqN
0hhyvFUWuMflpSO0avT19oq+thBmlixd9fkdv2zEaJOXB5nKF4/6++CfttyIwfYvIqDsgEiJgbLM
sgmDYWpnhqjKuBIg1BiDc094zes1NMu1fYPSIFYU6NWLcJ3PV05pgiTvLM7oZJA22dQcKfbWDXwL
Y6XmsRZosVZ8M8saDGYpW44AN8Qcb+vyNKQDgjKW+nb7013bDkgMkCpT8QBItzgM+tCfOK9pKWaC
8Cj34za3hL0aAnSR6BslffQmiuG32zGvjW+eJ0TUYSZclM39Egcks4ISmXinXH02E9Hu4YesVmHn
N9jyEf0uzvJSFa0xkquRrC3G7TeHiFSDSLMGLETjL0Zyr+RUWNjw0bFLxEPRrKkJXvu078Mvsvh0
LD0PEN3kglqtR6ea3vL6KGmbVLZF4+72J712a3Af8jG52+G2LtZmGA9lqLcyD8UK7ZECT15ejuHK
xXF1QHTicGsA6ANe6XwDmFFo5JbPvPH26vaKIEwPSul7jqc0lI/ixNhGah+/1Nj5bW4P72pkEhdS
PaTRzGWSrySw7DAPoUBW31VonlX0DSb5cyipO0t3JWMldb2SXpDpG/Q3aYfNz4rzgWK53lutB+ZL
E5553Kfjrqju+a76h8U30LpGpZDeG90QymGL3ac2OqZfuB67sB6cqfoJDaIJvtz+dleWBjRrlgVS
AmAG1Hk3vrsWalEa4xEksptPn71pp/WHv/h9+O9zqs9LcknxL3I/lbqhlNzacoYR58OV0/Dq3//u
9xd/v4i9SdYqieTKVuTE0mCXH0YQzrOgI1JARRQHyGVeLFL/SJNREV0xiG15M1kf9MKab2YTfTiU
MZDnnJsm51NQmMi3pkimuubjGCm2APPp9hzMP7A46Viq809z94O2nK/gd3PciF1Se2onu2oSG5sW
fxsPC1Whb++VQburtCZ2Zqs3uJBrmqZXznJ0j0CVzR02WtaLobVZLGbCDI/EpLXvHf2LYG277NPt
4V0PAq4MTzQ6TsuijhJ7UmQMgegmYhvaaFEe8NvznMCaXnUl3f9FMGx8VDpp6rw3z7+l2ltoLoIs
c9ta/4Ty5MvMJLTx9jmN5prSwpVzjSb4f7Hmf/9u3oQaZqs8xLz5u29J8k2qnvVwA04ExYoUrbPb
A7uSh2HoQ8EaVaJZondxRyhGZhqVAdK0m3WFZRkpUR60QbByS1zbr7TmQLMiGKegeHY+JhluiOFN
NBcypXEsC2L5x0u7FBWwfQMOMp9ni8WOkTNc+EKnfgxXQLuPhnblQ10fwX8BFieOok/AChplctVy
p/fH5tfH54GHHScNn8hAL+z8Aw1Vb2C3Sksr+jqKR1NxvfpvpgBVQIk1TAt6Wfy2jD6YIot+kpn+
LDJbw1f09hAuL0jEXBTWERV2/nt55ksy1qhIChknLYQq4B99658QKrcSDJvhw9p2gIwIht+Vit7O
xemM23Gh4T6sn3LpGN6H3odX0/nPL7Zg2KOyMWX8fPZgQuVey5mutMvBSHHqz0BLmm3L48QqRh3W
d6OdoPcEFfoR06n18Y0uD5J2KGRxozc/pZk7LdxLEEul4fPtqbrc9efxF+OzEO6FPod7l2C9lnCb
q/DYptLKergaBMTN3NcDv7QEWnRWn5VTzCCl8FPZQs9M7dh4vj2QPxjO80tuRlXCzQKPRaaxxHjm
E2CLiBT4RG2+3FVdqvfg+hTtJWjD6I2vDP01Tz9ZY918aQtZIREtwsAWEslzJqwujwoOQfeDbFRP
AGvpPmIfHb61QmvuG3Vo79Uw8N0ma9PDFPnpXvOreF8oQNzEEcQBRHG5uSMVqVGWz8bhOJA73vkU
GuwaPMRh7Jrke1eG/jOdp4Fevim9xdMgvPmjhmLiGBRuh3/KY1vhve3pCWQFf4rtLJJix0jReO7j
Vsr2XDwd9LapeIrgOgJlVpXXIbJemrz5HfaCbAuBmMCYm8Jm2lEHCw7VOPpf89Gc7qvRbA+mXuIS
lXSl/nsAS/YrkUdhc3smrs32fBP/0VLEE2Fx5xsZbCsx1Zjt8pTAGoXM/WFBSDb9uxDLp5tSe1UW
FISwdm0MXWp3ewTXzi/qESaCVBbki2VCked8yaH19ZMo9jjp3k3lryJtbNU7+rAQb8e6vE3mofwX
a7EBh7JRE78i1tiZex/ZJv2Dzkucv0D6YQdxSnLtwos+v1Ck3M+Ukpv/JHW7YqutCWldZl+zzvlc
vPkjbLtUhTT8gnKhL5knaXhpeQKV2ozyuVPXqjhXPhQaWnPVEzOVWVnxfBh1FPqlIHXmKRS/dfeZ
+c/tebg2DMYB+5hMGYzlIq9DQ1coAt/STxJ6r8+DOSHfoZXC5ylR+ietE5MVzVdZ5u89P69UVKFn
VTrwo8A5F9vEa1u/m5IqAyVVls99MR4kE4b0tgrjCfUiE5t0KftqikW87ae4fjIaNJSwqglsr0Gm
TAwpF9Rmbb3kHFHm1tSTcjdWasbHNw1HQab/uwag73mWPnByIW8/fHPMJzoyWaAQ5i7L4u/3E6np
hHRKT4gGiFpn06Kwqw83V1Sd2jDg3lle+KJdG5BrqxA6o5MhYqkGUK7WB9QkVg6sy5U1R6EWQz50
JV3JqiCXo9aITkJ3L1mB008fPxKJQMY4mwPgQbO8ADHNGwdVzOKTkoq2ZkD8FzHqHn7fXsLXxoHj
AA8hiYc278nzHTLko0bzLk9OY+jkz+Oa7vI8oYsFywb57+fn8O9eI5HU9EGv8fOe9nUKt0LzgJjG
c9nso2YvfdAXl32B3Sf1CHi0VKwuZp5uCp6AA6tLzpJHA3I3Qmwf/Vpo2BrUm2nbKnQgF8ciUptG
ZDZ5fSrkTS3s8/zu9u/P59H55/pjV8v2xrkUEuhif4SqGISWgvGlJNfRYyeawWdR6IIjToHVg+p1
/UERRMMegn6NP3a5DubIc7tex4btQnMwUAu5TnCKOTU/u8SOXm+Pa+3XF+ewOMaoc0RVfcKow9Gb
Q/cX9RBaIfBMaBBidcg/zxcaTjRoWHDknQb0CkY7wq3+40PgyGJWqBbypRYbRfElNZNUpn6sngTv
QVRWZ2B+xS4mX9YphUJomj2qlxUXCVue2Dd9+dQQa+tnveZ4FWpMjpikhnXnT234mXde7sDfVZ1C
4JXhWE1X8ur2xlDmbNCE77lnVU4jepXDzn5lxUh2gpaqCG1Eb3cCfdTnuJPNTZAH5q60EgExiDHZ
0HHAdESRX/y+0Z5MTxPuoiADuYdW+/Q6YHKr21Iu+3c1vJACJTmcXcQ8mu57uexf04Y7vNfDHmhJ
LRiCU1fiuMmqwvjwy2o+dHVOdW5B3JIW+09mL+hZGsinQN6UCtrxH57k89+f7993x1VYFX1d6/MU
jC+p+qZq328vossk8fz3F4uo6aQoS1VBOvVJKLp91dSPEogJRBfFDre6PpBDnEzF8sPHFgtKY2NQ
6kYSfXlsiWUgt3jwlm47HYzos1muXLmX2/v89xefrTSr1itafr+DritxfAwr5+IVeCkR2NbkMHO1
aVkdqAN/6AcUuIE3f0pAZ2gDwnnIOOBNkgiPZZDgXvV1zNLN7fm6TPB4HqLcQXtApO607M9l0Vj6
XYPMg6Z046YhJX6SaTvuOZizh2Cg4fzhBUhA+tuUchgnxa7zBThZoTCV1PZPcrJBHhmRGWF7e0iX
czXTcsAv8tpVYbEtDsqYJ6bvT+CNi0B5lsbm0yRkzu0QV1DPxJibOhI9giui75PeeGWjKSfeW3T8
RHX4kaeZtu+jrHXmysW9hkX2HUQ2tArVONhoXu9twJGUK3+JPH+v8zOVbgvLBo43xZ6L/pIXm6OS
WBWQvU6wczmzdVqepRdtg+Gt8u4nfy95/3T6Nw+Wqujf9SjHSNGL2b1ODSwLI3WS2nB69feQDIe0
r+yifFQ79/bnujwUNMBmsymFcY2JjtmbkRS+Jp3GnKM7sCur3eT+trY2qvjxySfU7AU801cutxE0
gXoCtHlCUDLRn5HGvT2UC4up+XZEX4Ta2gwCR6T2fP1GaYPMalZJp0qM06MIPXyntV33jG6ftO30
REEAsE5D6HZDLt7B89eP0WjSRs19mXrVqD0gftHskBZXQBWM1RZhRP+zrxvhriibcY12OP85N5bH
Etldmzn+421Tu7jdFcImN+6aD1uBzCIJ/63AJak8SJS0mMHJbpu85SGo28iuxdfbn31tGIvz1+AJ
F1QKw9CyZzn/liqN3WW72zEuU9N5HChfk1pD+V/6aQgwI7u2jGoXFbj+aUxF4RS1IXewhQBaNOXK
Bh+31xEhvZWz/3Jw5Nt/mmkcTYAlFzmxV4+1UnmKclK13VQcx2k3hitju3YmIvgA15ae6aXfJ9Yz
lprUunKiPIaAHIiP29/uimY5MBJQi7ip8Da5eLeXST9WhWR0p8DzkL1SvPJVSZogsa28iD8pcSB/
ngr9xzh6+a5LkWkKiq55QuAr5dSyvO6w8vfMedL5uqdfA9SRxzxqKuQG59tUbAwB+pjQnyI1bjcF
LuHbzOxAuVSoOFP+I3uTLbwDzMBqX6AHwzZrcCLxPQoKK9/myvSe/SnzFfwu5dJiP5VLMR5OU3UQ
rJ2vPChr1M0r08vZirenQkGARbxYQdFYByPydcNpzJ5mOrPQ/Xv7e15JE94HWPbcY4q7Ei/14aS9
WB49sDtjcqx+ZR+sjMJY5r5aK/RDTBD0iaIKPde/mIh3X8mQzydCH5liOc6Gkyl+S0NXD/ZZ/un2
d5o/9HLZzfMgG9a8E5ZvqAB/E0tCRexUJWOvIg2RIvcNcSf7WeqW/0OvQ9+uCmtyBiOXJ4wQx7VX
3OVqmzXTSefgtc9a8YuloEx9EISNgjdYD+XZQjdSqownDzzZh7/mWaAlcm6cpkmLPbk9CdJGKjZj
shvWHNYu8wYyQOB5c/VxBpAtqo+amg4qsoXNifduFwMgdiCONOpz26yM5Uo+dx5pvhve7VGomU0+
KWFzsuQv0rTVgvt6eJWznRbszbjelPo+bI5Jmq7EvVzx52EXkyWMepvWGmEjRZsOaaBrxzHFiff2
orwSBZQBBTBAOZDHl71fUQpCtUPj8+QBkJ6it9Tf3A5weTroZwEWJ1zqV8NUoaB8GmOhdBBm6pyw
y9JXIY37XewhB3s73uUuI72nUw7WSIZztWzVmqYgxTECnifv1XuVEGob97GjZo6S7av+bx7ks9MM
RvW0nZf5XjggJj0ZsXzKm4eo3AfWx78dD36cPnhMcIUu30N4K6S5oRbyqa8fIpSGDUeqd+O/tz/Y
lUOBoqE8I3gx9rigYgg5OoEZ9+RpFO/K6D6VN8Zax3klxPKGqH0xrzXdk04x4kVI/8lYqq3slrUQ
i/thxGo4s1JCKMN9/K2LkH1emYwrEf54upAiIZNEjf38GDCTTMiVMptOsYiOf5bEh0yu0GzXqtcP
TwgPfV5tABoQvln2VWI5EawoHqeTWRXoRcr3nY9QczTqa8nHlSOUQLNWmkzJlR1zPqJWo5zlVTUj
CoetOb3WQIDkMHtU0a7E4/T2qC4zaB5diLmDl6E5cZHIBl5Q97MgpKsjPe0rvzXveWj+0dtDiJwn
hhMfXg9n4Zb9zq7FHzktCddO3/TkkOcdugj/xxiLNTdhSpFospAD9X1Msju1f4FmfPurXR7P58OQ
z6doGDTqkIGXu4J26M0RtdN//28BFmsg0qWykSV66WMX7etmh+T6yg1zeQFwgs3FBzyeeRkvlzOC
p4iJpjz+jKEXMX0IUJJXetsvjJ2nJh+/Nc+jLS5rtfGGGneE0A11fEzM6Cn4f6Rd147jSJb9IgL0
5pWkTJpKkWWz6oUo12TQBW3QfP2eyNndlkIBEcpBowcN5IBX4a859xxrM9su2crQYEKSikdkPB1+
uShsZISkxMmipQKNTMT6GFomI+q4fbykd18GYJ+A164ZtgtlH1EJbKxBJdNCFzuChDuYiB67JvWd
ratNssvQF4mqC15qVBFEeK7JsrE3O0aiwXj4ZCXH21vs+uLEEM6+LuxhFdrOfa7h66hYxoD8vWhU
eQHccKsAJlsWdHdyJi8L8F/xlanJ0oPXSCMgQTnM+VNaPuR17hcKYBxht4Vo3jImnP2sZcbo9Coi
BfM7sEDqqkBsAYzWqRqY1t+k3wIByifx38EJk9iAdJsqNgZXQKUggfYyOnkg5bKB05ZvBHjVQKAC
6Cbutgr6Iyly+CQq7a740uRt9+goYIi4vSFkViDu7KFlToWKqBh/kwa1HtNKCFqXP41z4Dmv/933
BZdzNZKhqgnJo0pXY736PpT619sWZKtxPgIh+FCpMQN9jBGk1YOaHxv1QOiGb3n9OINNglN1wenA
XSO6Gw4j7VwxLHg3fB7qp6QoQECu+zZpfNBL+bfHI1+Rf43xv5+FOK6lIIIn2M2qPYULdYPl920D
suNyPho+oWcGAK10ppToJEqUT7MVpvnse17tV00eIgIB9fcGVkQ2IDT+ApwCRwrNW4I9PVm0GvFn
FiWPy3cQId8ezdbXhQ2mqwMlRcmyyFBM/6Vpt5xZ2dqf/3phew1rBXExD7+ejJw+coesZqH+ZOnp
/qwHCjxn08SX7WxZVrOu3IYbOk3Kb3evlD//u4kSXspcqaEaBr0sQJehARHYu9uflx1DpPBQ9kb3
zLUD69DaWgy3zKIV8hIGmmTq3vFXY4s9QLYcCGKRZ7DRI4uumctZmpYUhWnguqPcPXjeo6Z+NLQJ
JEZgQcz/3B6R5JygboAqH3YuOspF14Lm85QlxpJGdWP5WTLtIVL1qM79F62pj4CGP1RFdz8jENhe
cdegewz961fpUC2p1bb1vDRS0lD55fYAah5vj0pyXgAMxICAeuNOhvBYFpU7KARZgEiz0i+V8aCh
8ehuC7wdEg8XYCkAEQgn0jCUSYGMVxol5DF99OaNy/h6o3HSO7BH8L0GaI1wIPWZuIptKmPUaLav
pHMbuC77nOrVxrXFf+ZlihB2AAFHjxToya/IL80KEFzAaVlEC9d4QYMiC5HHbv1kps6hgyrMhj1Z
ZRkGkZ1HJz7YSlzBrbBWlandDK0LAsRQYkAcCvQIw2/iPA/NqUtnYJbWYND2964WAkBQI3LiMRS1
ReBxOeIBNa2JRbWzHjtan7Ks2rgaJFk7bgOim4g80Johsgq5+uKQhcxQ8aiZn0JdArpiWnOkkCcp
6yEYQZJIUqjIEMc3qy2C3rfso7iQCHYtiFu9kTUIOx5YraE1kWuNQNjxYSZZWHRuqNn1nrD80c5G
6nvg428NY7fUUElKO6Qt7UrZmQXYj5rmb0NM/N/VsG3Zxg0j28qgrQa1OC9VXkGdlH6p6Gq1A9jm
DCWorNx6yjIXmOuk84Lbyyzbzbz0jAwZ4v4r0FDuGmUPEH8f5UZI0Qk2rvsS1NXL620z17cLWuVw
hYFNABV34Acur+fMHUtIjul9VNnzA7rRP2pKueEXyyYNcERezERTIZhdBBMO61Q7qwaE4TsNAhis
L4Cv29iysnGcGxHG4WZOhxxWOUQe1KX0D1ucpNeJUV5GxDoAJIgDL/ZNQGpOQ3FaH6PEcoEd+juX
mb+Sn9R0Dq0aa2UECba7/aRLk4J7UaHtZ2lUbYyMRkPbs/a5MsZ3XCXnoxI8jAFSQ9AWxKjU9QMI
7Or7+XwuhiCqxjfJaCZ2ju+n9d/K+N3o7/n9yLriNAKoDcTr5c4CnY/em2rBIgYF0bwswvp+5D9G
gPVGehf+MKTdLy2UpWq1NvpVo7yLvSChd1PtgSWBg7IhR+1yPYHLz2t955hZa4zI65FjhQa4oRsR
gbPnqky+ZEb+s9CM8PaBl75acFWAF+QNoFfdMSQ17ayvPNgsDt78WmYvIDbxi9QEDUO6I8P3ou2O
Zne4bVZ2PtHCCGcTuRb8I0zkZDuZBha5MbLKU/ZzXuL/7vPc/Jkvni2Wlo/eivMJQCIEAfsNGJzs
DoNvBHpKxETQ9xCul4HrWxorDqPefSVc6dia/WbZwMJJl+bciuBQuK4xaouGSUrcpfxZKqb5UCWp
9bltO+WFrhq49iCv65M1+068PjvpxlJt/AbZOqF5FxVWBM5AYglXglnbzTpA5TkqTAhO7C1lC+cj
n8n/NyDiZlzmUCctzTGidpjroe4e3rXXzsYg4mYUJyXqPONUmQPZ6b0SNn/v323nBoR1QrKPZGDF
GaPB+WX9Soz3fF7XwbKMoMRC4HS5mTtoGCmrNePaPGo6Xn53K88r8y2492JovHkNfGWXBhyrIJri
LTiM2XeI3u4qtzjY+oPR/XjHPKGJBnh3jlET3Uh7AmFWO+L2VJMX8qg277g90Wz0f58Xe3sNaEr9
5/ZU3epxnMpDr3snu0CLXLO8pBagvuOWVyY9HgbgaYDEwvtSBV8GIh9AqEFWL/KOBMql47r16vOp
F3xfALjREwRGElA2i+k9daVJV0LWLSocCDKyOO8exrZ9UMcEEuvvwbCpb6UyxEsYjrAP+gbyzizp
28ij5m5q2EEFZ2TdbGVkZPfaBQBMuFT0xgP72kD6yKmgE2YezeYFKnO7rNT93IycYV800Zrd79lq
HN0AyBS8zqssFnQgu1qzYNRED1OHdtY/tze35BBxrRdAg0DDZqE6d3mIJoYnBzp4TQSJ44C0P3rD
9mdlz8h/aYdfqGdPGxD97pRqRhOZ5l61QYj/TLyDRjaCWcm1DAocEEMAhsmJHoUHroEmYdW2UxN1
YzA0D+W6S7ZoC7nDKm5txOeawzu1wWgi3JoKenW7PsHWLkG9ZWkfXXoqoCrXfc3oA9nCHEoOKtIZ
/xoT/I0kV0t1dWHMXPxGC4qtLkfZOT3/vrD65kKKFAxXTaQ1sVd9X9pj2v/pIVNuWhvhk2yfAb0A
Lh0EgtxNvFx/rwOGIfHUPjKynw4BgQHqZehJM7rft/ezbMbw5qP1jaO7r/az3oDqbJr7PkoGxffH
YosASfJ9FEawwcDrhOLfG2HY2T4uKtVcqQcWevaqa0+EPtz985GFA1yWxwK2KSZjCuyFqbYhsgBp
PfuHY357x+ffUuLoKUe/kHBVQnFTdSDFCZ558q0lOcQv3mMAzyQahYDKQj7ucplnZGJcbdXniEGt
XgFFZb95DfNrVjiABuTXEMGiPRAifsI17GqlPVe9jQTZ6Gl7Ynaf2qT/ZmTty8ycwCHM78fuGWTC
EBAmT2rt/lmQ2HJnRAZ0PeaFF+il/Uiq7k9j2hEawu934s9/n6j/l4HZBF06BotM5NJUCApvQYJk
WxBVZ/6w4o5Dzu5yjiHraM9zs7DIgawzZ2Ybio1V5NtAnGKkUP+jwehdpVPyllbT2CkMmgfQIl6s
9pM7Vse2HXwHSqfh0s/h7X0puR1QTkertQb2C8CdBIek19Gw6DEyRUkHVt5+XH9NbusEpCse5n76
57Yx2fy95Vah5MxJs4UNlOpNVow2MrmO3y3PHt246SRvEMaBD6O4iXBKfFEhDNzkZu9CrruBYNF+
UkJzK+Mhmy5dV0GYB8ldftAud4BhNINbaSWLlkU7OVkVjzloG9by40y3kqhSU8gOAxoOpsgrNc68
V9zeXisW5Wb+2q4kHPLyszu7x2E0ju9YF7zbwKBByARJw8tRpUhLgpxvZVHflP6uwf/c/r7MgTOA
PkE6mIO+kTW4NOBB5wKigNMECmgIMKvj9GFW2w+akR7RH7Y+oCNjz7TixcqNw1JW77gWwBeA5iYL
iBG8HZfGC1pOqPaOkIPRY9v6mAe3ByfbdagDoJIHDxgMp8LNju5FtaumZYp6pQPN50/VPCX5RglE
dnDQ+YCObNzivLn8cgis6+sFMTyL0sEOfylIZ98eg2yvnX9fcK2aFbkrD+2+SE/kD5AZhspY8XMq
2GcPteLbpqRDARoenXToSQCC+HIotBlLkO7lE9jofrLiqGeH29+XLgcS0bxiBBY08ZEiiTaroBnA
CR2f9e7JIKexf8eG4rnu/zUhvjNK1nXeUsBE7eWQt6/8LbEu2XIAdQr+OY6vxp4S5mhRNGUewJhu
JXu3eln0l2k8qhuHXjZR4E7mJKPco7o69IU9zjPEi6JRj/U27skBkiS310K21rjlwf7LZcBQe7wc
h9YtLYV89xIp5IsSjPOn25+XlZkQPuE+/k+jk5j+nI1eBSdFq0ar01avEyCoYWk66SGFyLqvcsl6
5L2Xx2Et7HACg29Y1V0bd7OnbZwfyUBNSJ8iVESTNiBcwh1QQ8UQ1FIgrNQW5Ni8wa+63e2xSnyv
CwvCJQZRusm1Z1houz34rlPlU6I9F3BxRr8qnid1Y0CSbjogbc9GJGzBDFSfDlj3QK+W9sGwfFMr
Y++gPbtIIHOwh7IKmrw/psOy59rnrbEjWR+kdgJqjUPK5kNdRlTdQhxIjgWiGPjPLoqlaJkSZtlx
a2oStcGLqNPnyqHHwX5tE/DIzuXX27MtW0946YAX4u3VQe1wuXGxr1SrMhMk6DoWWNXOJFusbJLT
h6FAWxOZX5BUiPnszDPQeOnAV0kVqKjrH0rlRe3oxipKhgGqYq7DjIiGa65dDmMyejhLPeobc/6z
9Cl7vXuWLj4v7Ml8rp3cKQkDrigN+gMFk9P9BuBsgZSAu9xX2I9uZrNFqDdEIJzN99ryX36e77ez
iNLJF4O0DT6fQsZVPTFrS/dGNv/nv1+Y/7KxidOUyRCR1fWX72u+VSCT7CIUupEZBXQUj6m4wKqJ
FNUESg60TAWzC7qdp2HeSOhLTUACE9l8sB8gcr2cpGU26LQUCPq6hhxq3KvrtKPvyFijWg//kEsT
cGFdwQghDrFIOketFYDIYasrXLYO558X3KcUnFXL6ilTpKUhrYP3HDPUjsEoxUEcV9RCJXNGddIL
OJhDE2r4d8PfkC0BV+3U4GPiqhAzOE5GVwDFoHQACZgh9fsqWO9v/kfFBlk1B/SdPIMjrDLL5qRw
3mTwLM3fgc3hfq/PRuDsoFrAkysiSyRzU3Nk9jBH+hyMkLXPNnYpv2qEuBlNb6g3QVMSzAIO3wFn
RxkhoZ3PJVY4ST+sxuA3RhcY5INLn3I0VRXzRjlP8hJdmBOmC/nide4TiJqRNfil/uyZ39jvmTFw
mOMRRob9qpWqZB1TQTY/QVV9v1aH7Mvtq1XiT6DDDacNzVoe4iLhfR9YjcbXGqKV6awpT0gcOsci
c/u/+tqYAcgbINOtLFX6lK7U3q1Fm90d0SDNhngG1jmhnBirF55iJDPP1UzkLwhpZ+t+mOilAWGJ
qnEYLBCWIxkUL/pTNj/cnr/rKwWfd1FoQfYej5NYI6w1Dd5ngTDGmVBZMb/pW/p9/Pdd7uhLA0Kc
NLLKmhJQd0dmB82DXZefZv3wnjHY8NA5PvAqJzmRrHUHiOZERfuSKqctnjLZCJCmR5wE3jbg6oRL
XTGtYaoYZVFlkueZobUd7jpU2d37dcWQU+Bb2USDC64Z4XrvOgBUra4fo0qlO6ciBxX/zstWQkay
5BCbgc4vAktcNaLwO5g4SQ16tyEaTjY6tHR1K7m0ZUBwF4ZcV2uzNGBgAoGmm/iZsXFNvgV1wq6C
n4AEt4V+IEAcBRMsHbJu9GAip9luseLG+lz2/1jTa7UcVXP006H1oaEWNH3pj0sXLkm3K++H3cBj
AVpFQ7aWoyGMy8saCaha4dq/J6WdfNdtA9vaqOxKth4iWlCg22/3m+i0QNC7n8dxcE56Y/jG2O1q
qn+0yjq8+wAhrQXsM/wW9CWKA1Gn0TObsnVOoA8NtAqqTfNw9zPA2R3BygZcBx4BEV9nJm6fJV7u
niq78WllBKW6UbmT7Dq41sgqwQx6Ay3h9BjEm1RFIx7v5eZtIez+m/7i+8JF5ig0sTyWeydzCYYy
7L/dvwbnP1/YTER12LQM+PzUBHNVB8TdqnJLJwisjsA3A7eJ2/5yu7bpMDUluGFOXVUFVQX83lYv
6JYF4a3quoVOrQ4LWR2vXxFm356ia+cIbywYSMGHhPIZwgRhAHrT126S4fNd/mExlcJvicd8W7F/
E3c8dp7yAIa5d2zcc6PCrAFjjL7jrvBOcwuCX0UN6q3OANkhP7cgzNpQ6N3iWbCwlvs0D0j/QO53
W1GD4W2GOoISpHiFszFnedH3KOGfoKfgWyqAw3cnGrAuuIxBS6pBwc4VQlDPoPCOxsQ5QUZp/jxs
KaFf+6mXnxeu+8aaVktn+HwN7hFQo2UWuIweiq1+X8n+RXMcWv45u4YHv/Jyg5HUMMrJrJKTStHD
/GLVP29v4K3vCxuYrjVwrMjunVYj8Nq9cX98iIgGCGOkepDYuULnmfWKl2jtkpMzf8z9Ko9v/3zJ
Rr34vDA9eYosRs3weTC0jKPvruGWVLpsgs4HIExQyazSXEdYQG/EuCvvbxnA/MBtQK4BmxX9Ypfr
y5Apy2tnSPDOqf6DWWwJx0i2Kcqp8BJ5yx2oioRj5hJFTeq5U3D/1Z1fp1AVonXUD4aP6tBGkVBq
CxgC/pqiFikCFDWblGAim+Duer/68btlfGL6d2ULDiNbEDza/2dFTGjoUMCZ+gpWVrcKbeahHH1/
AIKOGH7ocLcjEuG/4CzindE3QYxxSk6hXY2BO2yJncpH8O/3hdt1aTJLzVyWgAEl89MnY33HAwEZ
dARQwA3x7SVEoGgnUgqGLolTrfx0s58kvP/QnX3eFaIPszf7ZCpwdWvzU2n9Sq1furLhTcumCFUN
5CWBhwYkQpgikNY2vcGaBLTxdK+t6oeUap9vj4Jf0IK/zlmekfPB0w2sIv8JZ6usl06r15nnndoC
XUGrkwaVre0s6h0cPd2DXbAKbhuUHQ88Q8gpIubHv8KqQLfdSpmGMWmKGfRT4btGAfqWqM023E7p
yP41JNaG1mouRzbDkEI+6lOc0T40hgYMut5JSbYuePmoPOuN0QMdZMKodFuhi6lhMxvDzt6xY7k+
Lc6f2zMn2w3woVFghgYWiD2EDddCFxSEcXDi1jJHxsZvwPB424JkytBYD3eEp0mv2xXGxMhVpaT2
yXC/5O2xBUNblr3mCvEtumFKMhiYgqYLp6TjSh+X+46OhZt2NbNP4wdX/2SN32+PRLIeqJ5iqgBL
s0GGJZ6c1lXS/E1xxdBCUv2uavroTpHHtsSw3raRcICgV8KfXw0EgrB4ORAdyjel20z2aWZ08es1
fyqy+nG07TAr5l/zNKlQXzK+6NYUTna9u3+YaOpEDs/lcnYi+W1al4tOhsw5sbl+zMxj9uLRfVp5
999DkMpD+pm7X9f5YWCkzW6kMDNqh3Q3bmmMSufw/PvCZrCmGRmWBPo4nV7vivlg9Q8T5MWWR9o2
flo1PhuPyRZzCd8C4sKdG+WH4ezmW3ub5kmHQSkn2/sKGNn09fbiSE7TxawJTg3yYbPCDBiYxyVQ
C8BWkZzKGuID3oj//nzbmuRAgVcdsDkTdysacQUXJ7e7JNNsHCiFnGzlR0u28p2y4YA7gsvJgAv+
SkG6rmeXop9SAVGa7TfJFyudfMua91pZ74ui3d8ejmx1zq0JW6LIE3dAUKmcUl2D6G2K9vK0eAJ9
7Ma0yezAI+Q6BLj1rlJ7VZ0laglK8FPTrQ9j0z8TNJoX5VZ1XTZ54MJAex4XHzFE9pLWM6Y17TAc
nUDOBn2jJ6RBJkioDOT+sBhob6S44DAgHhfvI8WeirI3FdDXmC2ybUHhbVytkhkDIxooa9CQDfiy
yf9+dm5Gr3QINSvvlJah5UEzd6cth9uLL9nLFyaExXfqVrdIUyOjE2c2mJU39pbk8yCs4R34qBNd
86Coa6uYI3XdE5j/Hjra7Koq28gP8vdeuFxQrkOhC64VwOriKqxwPWeWIaDxTCXwzC+NHVN7b3ho
//qR9C/9ZluGbEznBvnfz1aF0HWGPDYMDq99WgZ4Azb2lWTZPbT6cIp18DxdlWlTBPqNOtSgSQBF
iXL0Cl8xPt297EDeg7MM5TUXODfBiWJTPtWTYaDN/3F1gPs43v685AyCAQ9+LjwOdKeLiAhEfdWa
DloazV1tBOPg+m02Hxv2RzGg+jZa6+fb9mRLwrP4vLkIXfhi1aDV5n4GZCiLJvcJClf6wzs+DzIE
3unDmTKFCx9FYTKbY5dFjvN3HnLf2/j5sgXHd///+0JSYUmqKmVJk0VFw5bAXpqQJGynDuaW/N6W
IcGDojX4I9oKA0FhcCiDqgx6thF0SEiK0T6ELBtUS8G2c1WN1FfbJU4Pkg86p/veaZ4h430cZyOs
XP25rJ3SRzksRCtS60OHMco0D5nYBU38t9fsLRMq3gtnv0MMSvI0HY2VJWlkOkp/6o3CorvG0GPP
S8BVXFrFDkWH5smc4YS7g/VapvbwtIK91m+6Rf+jtlv8wbKL6vwHCbuo5apqDsXE4PHaQ0zBH8rP
4E5O00jnZFeA+k/rRmD2hsK+mgSOotYgTAfQED+oZ3cVhTdZOzYOhoeVB/vFD8CLfEdrP81o9vfN
hvUHZ6JNoLltCj0zr/F1SiD4O47Mb7tqDtW+aUOSjiREQGuGeU7KJxSWur1nbjVpXa8YGJzB0gcO
FY5OAZzq8sd2iZcaSrckp2RoOuAiNC1OMuevSZX60C+dtyddCQV1LaWh6nT/MKX+joa19Lg6C0QM
IfH45fYWEk4LL5TD4QexD8gvTDRkC7+nr4o6r+a2jhcTDP7DsSuPabYVpMuM8B4PXFxAbwKJfjno
svLKbiS0jovub9X8SKaXpPl2exz8E2eb4G0c5yaEcbiFVsI+TDTkp22Qh9I7uAkkkb1dhcTDmG11
90jtIU4y4BIB4iemkLNqdWtdIXXMlNIfVmAQ0B6pVCzsGOQifiv5w+3xCbf/2/hQIkSEa+H2h09+
OYWLuSiGzbImXiy/bPrQWe5klPiPBRQgkQ9A9Rt1yEsLSuJONnpjaAwQb6r8nZz7or6r7wsPQN6Y
xVDPlMYQ0fL1+W+xhvdPEZxUOJM4V7xD8XIAI+rRdFSVPHaMoMMs3cl/9TYASHUAdYTTwluJL79P
CrTr1P2ax2gMAs88epbarcYG2UE5NyGsQZeCXslL5zyepnbnjlOsje2JtM6GQywzgxw4EOdSMT4C
nJ/qIGcSD+nOK/fTcKjMjSdyy4Rw5NGJrM9eNhVxydbm4NK+PxR6nuyK3tjC/m6ZEo5GCzVca26X
Isa6Ad6SvYDZZWUfb28uHiOI9wu8FxVgab72oo57y1xvBcKpiPt6lxvH1fbVLkh+3TYiO+TnRoSX
rJnBTpd6ehEvtvdnBfsOHoJpY+1lNgA64S1x6KJC3HW5i/UZtAro5C1jSLC6SM+yje9LVgMvCh5K
gDwltalOUVd4H6SJlf4VTQGhQz8OYKC8e6IujAh3ydxlLnQEcrSiDruW+voWJZNkki6+L0xSpqzd
5CJmjG0jDy32sei24HLSaQKmBXBnnim/6q+sKgaH2KVxtQJp2/R+sbGX5AZQ60VDFhKWYn+lYzTl
UrGVxsAxPltL8wgxvmegzz/dXgnJOwjC1n/N8Jk8c74KBopYKC3QWDUgZ84OK/RVZ2iCL+mLqX0n
2ffb5qQLg7ZtHVKP6F2whYWv8TRSVcOoJjIE0ELx9f49AzqzICx9Qi217XuVxlrtHr3VCzT71KfA
ajiR6eY+qV5vj0i6ThwrDscQjHdiGr5PrTxV7YbGq54fgdP8Z5naNzHODQeC3x3CBYausX/tCE8L
mVvagJyCxo6OxHIJouWd1i9tUM+j4TNnUD5W67RFUScfHOiKLIBdr3vNLFa0LLWxO6ap8tvDCIXf
ccOt2DIhPDSkpVqjDDABPTDffkw/55vQVqkJnqnmcoPX2X9rtpkxdAqNc+tjzf567Qtpdrd3gXR1
zkwIKaoGQq/K2MC9o3QNCismg+rb9p+s+KPl4f2muNwUZD14MUOsZdQJkjJll9TxmKHBmZYfkoqG
UL7p/RK4UK2ytvqwZdMHpwZyvEjFoKtI2HlGrailuThcb0lD3w3ZAcvn98VWE9qWGeFqgHDEpGUO
xqXof3I6+Ub729J/vGPuzoYiXA7VStHWaLqwAX74Xm9Cq4wJa/1BTXf2+vG2MYnLgcTVv/MmXK1K
ulY0LTEgD2tjdl+thYVMp7uk2ThCsksVeTgX9yXAtVdSqqpeWcBipTTWa+tJMdJnI9vCu8sWB409
aGnFP4DuCRPnpPaSgwUdEaBHfWM5rcrX0bsvD8v9cySY/rUhzFenTQoUQqDrhZC+6fx0C1y1NQb+
97OnzlpsMKto+D7CPr9f+9BjYBAwN+5p2aqjbQW8gUiIQ8tDmCmGno0WrFdVrAE/rZinDv0ZRvWb
6rvbu0u26EhfvZHFA60pXgN9Qgi6aIoqTpSPxHpItlCI0nEgXQJOOhR3cG9ezpZRTb1HeruK1fUw
lA1IBKnflYc/t0chcz+49DNkAYEAQEPzpRUzm9PZaRBUKmsdZM0RAg5G+8gyFjpGGpr9luMpcnW+
bTJsMRR3gKRAllRYHmo4ZdfZJY1nNBs+OYq1BrnSGaGKtoRD7oLsx2bsS6K2SMTp1rJLDTvfsQmE
/x2lo6+BXS9YDKPzdaJQiJt49DEB5CS8PS2yrQp6BFSgeIyHrtzLaXGYPQFk6uHKrb8WeuOv9qs+
buTdtmwI9609NoDhqkodq3qstKfOor7SbBxp6fKejUOY7dVbapQecDP1XvPo6NNHx1i/UN14bKGs
i+b91jfzYgNwtTUu4RqpNJ2Vk4u5614r56WrQta+xwI6fxAjodB+Vc1B8X91NMiNxFAdCVr2kLFf
9cL8d2yBMyPCMObKRcoQInkx+ogDE5iL1ur8Pv/8Divw7lCFBFgBHrmw0RSN2RWzsUD0KZvWw6pD
dgghzW0rMu8IzhfAFzzFhxLCpZW8AWXktDjw8RgNV/I5oYfK6/yl/ZyVf26b4tMiusnnpvi1dnbJ
58C9avYIX2+ev07sxdj4vGxz4WoH5hScHJxS9/LzTm2VDnSsKDIv5XPq6nttSh+UzI3eMQoX6Hh4
q+jYFfsJnKRFjoetOJsm1FqpqkSK6/66bUMyFN6AB+I24BL5ZXg5lI5CD0gxnCIuht9lvmu1fbEF
UeK7R1gMgFzhl6BVBuGR2EDt0VyBLKNSxHbzz5SgfdoLPLTuTvUDabJQA8ps2TiaklfrwqIQTRQF
YrQCa4Pln/3C+NCmmV+tdmCry8aelk0foJAgiUcf4/UlkBFWqaTwkINTKn/O9x0QFpW74dlJh4Na
g8ddb9CQCgfHQCV6dboMyZ701aqaQ2Ef834INTrt7t8MCCl0EH4A5InuksvNMHZtzeiIzWAq3xx7
9TX3dWg3nG/pjHE8GWhLLLDMCI9BqttNumZYm1r3VwUU/id1+nt7GLL54nE4mEC51oGYNLFpS1y3
M0tkM6wAeoG+qqE8BNqCcdk4PW9ISHFvQyAWNLs6kL1XvB9KPrC1G7sy9kxw9rX2+KOtkpoGlpFX
uZ9USpTUyYmUZK/EeWpCbsHaU/glQZI1ynFYteoVCOhi5w1r77dNbiNsXOtXEOOQ47TqxT8lkvl7
b9W9D4XdGY+MpcvBXZVuZzUW6geKPhwhhD7HSY9ydTdN86FQzDzERmJxV+bTBwaW/LBDp/AfWg7K
k91oClT/esP7rTajOQd67Y6hMY56uK7t9M9gol3caJbpb7eq5EsKtvDfKaXekSZEe7RopYSox7GD
awINyMCzTtM1PRLFXg8qzcz9YKtDwJRsRVDKqK8lZnEsC1L/HY2a7BQ7B/7Etos96A+UwzuWHecQ
jEJA1NjisveQdi1JNuAstgdV8V9mxW+2uj8kDwuwCKgdIPUKv1vkIKVr6RhtCRsVBJRf1HoLEnS9
dTnFILK6KCs6fPtenkDbbpXa7HECk4X+XS1tN3TltynTnitUQ29P1/VQAHQBFySqX7xJ2hUuSYvO
jLCmgKlDMqIOshEBidV1+Nj4PniP0FmPrOHVKaRUW9tSQ3miQtHQ77MezkuLVoqOsj2K148pnZ/m
Tv2xJO5zWawH3aCval5s/AzZhPJWNoC4UNG+0h1Qi7pTKwfJeICO45nkR5UhDrdof3StLbr1az+X
j/hfW/rl4oFPKjEsYhTxuHZ7qg2hvT4U67Bvuo9u537It65r6QoiIYPWBS4dKD6soGxzTPjvmGGW
7JtUA4W8vXGmpCaQvMCuBITwCq6iFZ03uEgAxoWKqyL921dN8I5tCK5ThGGgUdPFIIdlSk2Gycjj
de9B62yLnVq2/uC/BvGTBSQUioqXa5IqnU4thlpclY2nsvR2Wg4yGeLknzvX2fDXpLY4DIo/najK
CLYm0NUWXpvkcQ6mqYeqM+d954A7jzlzHWZe28S3p+76KYXeBfKxCECgFH6FMi7YknjelGNv64fC
3SkM2av9bROy9efkN8hgIC640qKzx9bOqUNhYk6dferozW7Uky1NEklkAPcJuqceqDav1fVKvap7
r+AVs+Vz/sY2URf5xnV3bQOTBT/TQn4WDLsiiyJEIiC0MdYoZdagWq6+Wu0vd91rKAkBTfMeWw5I
IVAG5BKIglPdD509WENWINVcsc+g92wDC0EwSlxGkhzyXHV+rUlmbVx10u1wZlW4ftCpVmtJhe0w
AMHGPYjABjN7oLrgpby9K6SWwPwP2C9YI6+Sz2m5FND3S4vYot/ruffz6aNubzTwSmxgSwO0DIY4
CWR1ml1j6TKPxATh1cpCr9ZDcythL9neF0b438/ixJSDJfIcRqqfptsCM9SEd88U7hyU1ngjNVqz
+CjPDKgLVctmbPO4mdpwGNRvzVJ+0NNxI+CRjQMciho0pJBqBnDi0gw04McekhgYx1e9/6KQT7dH
If08uDqBlgN6BVwzl593dTbAqcbnE6UI7KNebOFIZc4Cok9eyAY2EnBywe8BbUK/6upMYmAml+dS
Vz6hs6Lad/A/gxagydCZ6a9OsawPNpsYGuuH+tGlpf3csFzbgohIhwv8JHrg0SsGH+lyuKAJaMEp
bJJ41pWQzexDNiVfbs+oxFVAhwsqhTy7d12+WaZOaxcFG680vtp2Fpaqecj65zb3II6nh80WilZ2
mhCAAyIGIWOUq4UhZY1dsho85jG6Gz5WVvfiteQ4TOnr7WFJXkDQ7kGECaEqwmLxMQe5yjIOjUHi
LumOKVN/ZDR58NY5JqP5/bYp6YjQYgOGDziwV0pDLmgxLEpcEjtt6KgAKLxMWxhU6T44M8H/fnZ4
W+7rqw0WiU0aDTl0K7Dzcmvvb1kRrohu7lI1bR1cdOClNF6s6Xh7ora+z9fsbBTVwDrau/j+6lSh
oc6RBc20+01g1XlvgYp2WhEO2VsGSxD34vqpd1UXbnUyS55usAUhyQK5daAbxebZ1Ohxv5ou0l/D
UbefdPeTR76p85Nj3O/t4JJDbgLNrfp1HhS5y3yYhyKL2QpKfM/bocN8owdAthpvlFeIHpEDER8E
qy0Gj4epcfaZej75df9CnH9dWOvSW4idQuYDiJqA1s+9trv9fZH7kgd1mCEkDP/35/OlOttMXdMv
pdXzn6+1Ia28oOi1QMmXHS3nk50pi1+N89+FDR9Sc/7SNFvpStlDAUQS2LZ4J4vlighK3PnlsIxt
GqeFjnaZqBl+1cr4VS/RNDqQ/yHtu3okx3lof5EB5/BqV+pYVT3TO+FFmKhgS87x19/j2XvvVqmN
Mnq+xWJfemGWJIqkyMPDLBGOt1eNtXUssfOp9SG1/uK+Xv4CHa09eBhj7Cr8gtp3T2ZOXjsevT+S
A0INZZ+ZZg/sP9oxUt8t+76y6dmMHgfjSVbnMXr/22FmDHWRgEMyA6Dr64NkoV8GmePTM/d2tbyf
nHuDrCnLHHBeJ8fASjpTJCENMJP/aFBLn3tpi2ZfejZkpL7YQVduhtHqDgYQ3o+gjqR710OOKA+I
kfQR0lKsdKM4GKlxlzrVWmplwWEgEYESeGDPLwDdN/VFblcmhqufG+uUyc9e+YvmK4lavWdxvh5g
E0CKG+yzoLXR8WC5NDtExoqfYW9/opb4g1E3SZtfTdnuLF8+tKp6dVK7jdEFxFaC8gXLguQwYhZ0
Sdlwi9rVbELQhjhpyM5hx5Ph08TfOY/638VdCNCiQODdJ3ckATsX06OVPnJMi1zjjFlcAzrvgJiY
mQF16whCQ2IBx49Acyq3fWPFsvx424ItS/BnDgaUswF5u9b7MG1VUxsdP1PRkyR1BjPOM7kGllmT
Mv/9wkw2wnVU0UOK6OzYBbSkLe2V416IIMG/CXoYJCNRydbfs1ER5lFQSY4kd1kPMR8R9Yupqx6m
iaWHsbDGY2RSe+MEw1rmcDY/b+41iPvnpx/yAnq5vnQnEfUugnWjbO/9obnPwumj3XevdHRXSIQW
L+2FKE3nyAAYqqohCtg2go5fVjzb+dQnoSnW1HvxzFBmw5CAPy2MmtGdvNwxhELUH7R79SFtVsKw
pU3D9FMwdQYIYYAWvVYJgskrGLs88fPo7LN8eA6dRytrk7L2d7c1fE3QbJUvdM8xJ7fKQwiqsleM
Mnww6hcg9tFKsYaiWNowC0zFSFajVx/pgGtBZBCNULnBziTbV/ZhXEEmLH4eyRPESJghgkTA9edH
mqVyKvD5OnruX0n5Fw4QoF1AK5D6RsVA0yyUjQpLgG/k3HrgZw0mWrwO1Osf/QptILdPZDFomXnh
MOplxk7puKliLGpRDDY7j7XRJATUGsmQptVzQJqhiB1hxYyz/eDzDVJU3cYTBU2K1PR/OeB6W0kV
zKkA/fJiutSfoiUSVDqrzsD8om8bCeBgBsQgyhxNwpyp2FmhCjdB0MlE0RI0fCp6BY/+sGK1lu4z
pCKkAQRgRrVcHyralDrPIiE9+0P4YGU8zjqyYdn+9oYvXoEAZzr7QSTgtHQIk4ViU6fY2cybH6HI
9yDI+JWWKLg19cp2Li4IQyyAwQIBBxpWrheUwyN7fSjY2QI1/7Yvx+LYeqW678t+jbx7yeLPeWxE
FzD7SPtfixqNtitHDi1i4NA/1hmwM1558mp/3IBO1X6qaOlunKocV54si+oLunswJ6IsPNemrgVH
BvdLUwwMaCl1Kli0ydCY02RjPBbFpkEZMgu6LAnqCB01drMBp9WOjJgrdvtQl3YaeK1gbt0wkU3T
DlWwPCymAnM6grJAUR/0QF/KtRf/kuJcyNCbgwpSBcQOIWNo93nfxR7oD/3xzunfyTH+J5YCbgQM
A0hogYZNW4yNriArVTZK1OkhcJNAfri9WYsLwSAHoJDgnzFF4/rIkGIeq9EX8pyxbl+Xn1EWja3m
H7v5C/88d5oFqEHBwnmaFaV2aowdGeXZYVNMUPoFptoAqOf9q8EjBRbUwsMc3L3Xq/EcqmiUdvJc
jbvJBtniHXpf3XfOl/xzJpdStKBNDDlawJ1envtqjCuv2mTDN8FADG78/IvlIFcCrC76jt8MvulM
VylJzeyMIdlBlTRRTPJvY/M3thYZk/kdOfNL6GkTAgRE5Zd1dm4t8L9FlXzOneZr66Urr56liwkZ
4GpHAhfPNs0uCT440RC0QHRMNV5zDi1jJ8r3k6xfb+/boiG6lKRpG+ASXRVZQ3a2nHKnhjQWZvjY
G1GcZt4d5/7Gp+ZumsIPk+/FRcZf3dxauVhLUcmc3sTVQkkUvHTXqkhrUWPW+JSdg7D5ivHkp5yt
IaD/5Jd1F42GVPAtAZIFuJzmJK3CG8CcqOQ5Kr2PbjltUsxh6kssL80TOBvg1d06Dvrh0QEMKB2i
e5kLDM6yN7f3e/Fg8bZA2RedA29zLWKyZcQrec7tstnURrmZ2pBtamCA/0IQQpE/eLp5YNL1pqYy
5bxtYa36IRUfFTj5d+jSpDImLfiIb8taPECAUQHem0MD3YumU0Ubv8HmWvU+em6yv4haUWb8/5/X
VFSSgHjtAA/SWX7cU9C2frr9++fb9EY5fBBVIAkFuIGO+K5E63fKpvJMi+lnUNxHfmJIde9M3rav
m+1tYYsaEKLPBHkNTFXW+YOsiDaDFQGBGIDRzs1isz5mwdq8CmtZCoI1RDaYOKZXr+qWR1kpa3Vu
XDOLo3w6eiTch1zsXNrtXJ5ui3iM22LjYvLyZDzlzDqSnB3qtl/jH1zaXZTRwFaN7CKaueafevF4
kmDXp8pCI32ILvpotL6UuY+xiXgsbIcy+N2yzPiLLUZBBsPFAfIEoEjzbcLsu5SgmHEejccZVBTx
z6797fYxLkUDHu4wYI8+cAm6QSl8UJx0oCk+O+HeBpsE29nR3unubktZOsY5I4vJcciewxVc711A
IwPja115RgFxXzZy35vW85StUSwuhcEgEQfpAoYNg/rOvhaDUVsItaNInqX1JcIEEkJ/mRiFwILP
rY/Zxtb4FwbjUp52QK7TCQZSHxiMLMm837a95qeXLNKcUQfDHkYMvRnKk3e4f6WXzn76jtMH73T7
WBY/D4wISDURA8B3Xe8XqKM7PCfCFHFzD/blKi7KKfmfROgpceTap5SGQPgq1si7cSizZ5vRfkXK
YnYV0RI63lAAgDHSAg3c9rEyK8BEPC6DLyMZ+MHghkw8t+sPQ0rSfSeZdVc2GQHMh7s71Y7ZGl5p
ScuRNkfpFqlk2CrtR9CubLPG7xDtGFMCYM/ndBoOKhtWFrt0aoiobLB84k4hb3B9asHEuDXJuTGN
kGREPqBfy0qsSZj/fmHqWlShDJdDQuEkYRYP6eH9ShEAI49zAkDWNbXve6QOWZAb2XkKn7JNuzYM
ZVZb3Q+ioD23D6NG/4Z6KnPyTtQYGHDu3MdQNDFInpIOSBf4BmY8RsJOvDVC4iUzeilSM3AUoTbm
QgHs2yA0Ae9dIqs7G1U8p1vZusUI8FKSpmQTRvpQSzZ4HvLgoKr0oFx/20qxa7l334MgJc4Ceh+C
WiAymk9K+Ruw4n1siVh5+i/qCEJQBLJwiW+mgQY06GjeI7R3h/o1yvp7INFX1rokAh0OKA8h8MM/
mqJ7peHnhQRMFB1Z7GNIJHkIg27457YyLjkNNOjPYRNa6dFUda3sXQ7MzBhO6Xnwhw2jr65A9vUp
9x4br4sD4+W2tPlrum4iYJpnrAHP4ujvVWpOtB4kUHOOr0DJ2kUHmUV3LM2eaOo8RJiys+Kjluqy
SCf8J1G7bJFRo34ugG4bRf3UFZIlyqzuxw6MsINsHwZwJhmdH49VR+MwAAlg0PSb24tePMiLn6CF
TrYcp4lPEtwaVQwOLSZXnpnL30ckaqHu4QEldH2EXueACsgq4cfoi539mIw11tYlyz4TW/8/AVpg
4TVpY4gKp8bliHmDubprzeyH466RLWhmxAGXHVoc0WeBUh2CXh1e1ABwNhb9TDsW9mcv61+yiR+p
l26iqHhfdvKNKE0tLLTtp0Yj2KkEm45PvzGMUyTp+1zVHyFI0CPRCeArGl61gw/GyaR9PZFjrWB0
s0Ou3llyfyNBM7wGGTxSYCzVsWtP3bgV4Yp10FTrzfc169BUqWCZj++bv+TMFPI+E/fm87NxuvC0
o+nLRlX4vCIYtpC4a53fSwp1eQBahOfXwjRlaJFj7z/U2bhvXFQ2xTlzsxV10uzavwuBs0WJGW4X
+Y/rhSgiCmmHhOB99mREdz1YDcLWisv0SNw1MP2iLGjUDCRDndHVbiNHZRbTC1wDi2JPEUOPdnEu
Gjg80A/YwQrYdHEHkcKf+c5Rz9Jj5KLMzAhEe8YxF8O2EHJbuOQTy42fPS33t83koihUs9AXgUaS
N/Tt4BloFXdNTDWoeYIufbsetzZ9zPjacL01QfPfL7Su9zgmZEwQZGf33EbE0NzlXpMMwUrGQzOb
f5QCuG0b1RwQar3hGC7cpnejDiMBJoPdFVI80dE71CNdOSLdxb2RoylE36Ihh0TtPC4j+shS/q3n
YRW3NlBacnoyuJ3kQb3La2fXmOa+cdYoXpYUEueGFAVwYKgYav6HekamkA8Ee2vaxajuo086jXvj
NQOx+5qL+DMn4CKC+HexF8K0xeaoquf26JMjVX67y1yXgggy+FmIsL13SMf3ZdH4iVNyMzEcqyhi
VdHhgBwvzBc0KgZiN497NK1tg9HOf3IWfDIs+RASH3yOU/1IfFvG0ZjZj56F8UgVSN53TWZ4cWcG
EhtpRokx4+K9qYk2IBNBxaVQ9MVPU3JX1FX0IEflJ5FEAxja46JEpTU5VCZpQZnpkmemBGpBoxU9
RFR+K9IBsASMxttMzST2gNaGSTqk/V2p3Px59Lt6S1RjJ6H0yVOVZr+HliPSbVsZe72sElP43bPR
1EVSpWMAxg5MNBlV3dzZLUZcYDCwOw6xzB7EFHUJi0YnyYGu31Ff0G3uUnlIO/55NBoGoKiFH+xP
30G0WcUSoIkjUXzOGQN41NU927uTLKzEGfrfHg/fGSKBVhgpO8A1ZnwOqqBvyks282gkZXrKutjx
zsp931P/z/d9oMaQsMUT9c2bSOYTUxO6UU/uvmyPU7pS7HljUfDzccOBV8abCxVIzc8UNSujgdrZ
qfK+uchE7yJ755OPt+3j23s+S0H6G+9e8Ne/eRBkaU/scoSUmau6+jCIjS8eMgp+z41hWHHfgGrL
SBqnj28LfhMEzHLDmQ0CyCO0xGn3Gxkay0v7CXJxPT721d37P48OaEw9nGH0b2adkkz5g6r67CTA
NSx2nH9/9/fn7hnAzzD+Bc3WWg59pF4zhQ7nJ9K+uF/K8n0vwVm1rj6v7U6ajqpHowQ/sSIWLt+w
od3cXsAbP3ItQbevuQRss8/AUe4T976uzA9DL0TsVflKuLooZ66L4SU4hxaaX7QxArtWruQns642
dfir6QBlWznsNRmzL7nwvVJ0gZqynJ+aoQL+S8U+L5K0W/G8CxqLDDVSoaCfQJVPpyEoKp/3FhJd
J/RVwhN9NPOVwPXNhZ9pB2BHkOWCArzJdZWtqYQwQsTdXexO513SrVExLWwUkluAFMzzbN4OiXMI
3EjbwAwD3d13X4vil2w/3NarhV26EjH//eIsjBAT22prMtD9l+RTXLwzzzXfjKvvz0u8+L47YhIS
9/B948PwkL/foiPMRgvK3Ff61uQCSGiMTkSMo8lZG6P7+MkIq5UNst4c87wCUAejZRp8OGhbu17B
RGobQ4Vgl9xB9nEZMLVDqY7ch62LmTK0x5iksM9iTHsqklyKcadMu9qnphDIsRUcjeSNtXG4jLbe
BEMRG2W0xg76JvjSfqL2hHJQ8lJVndFTF5U/SoFCV9mO58CwnqaySrh6Z0PVv4d6sSWaq/PNgUxW
yukp4Gzrhizh/Y/barm4IqCT5iExqP/oeS+7EIZfMANzRvxPY2QmjXyYgWhT8RINn2+LWrwBwNQi
EkPuBPKuz5f2LgfRcQ8KfTG+Auz6oTT63W0Ri/f4PxE6/6HAZCev9UGj77HHSP1j+EnG/2bDLkRo
HoiTshJ9bkIFwjSW9c+WtZugO2X8M3fXEK6Ly4F7AKQLz9033D5B47cAs9T0lFsisdS9Pf5uyO/b
W7aoABcyNLtUgMXTc/KWwkcYGwnmIKv/nldFXHcPg7NWY11cEDwFhowgB/omuLGDjCNmwBU3Rm9D
7a+9tHeluVZbX5KCHkQk/TEBJEAwcq1ozshDGaZ4s4eg0aLDnZfuMaZ5f3vf1oQ410Imypk720UM
RqXAAbvfaz58Mwf2fheOq/LfWrTjMTgYj81yngETvo7pKZ+e5V9ECfNtRBUJ5SwE1Nq9BJeHbxcD
hud06GJMgO87WEMn4sJbO/0lA/CnUQ7tjADp6CPjXAezIAMXkw79/eD9o6wVSpcl/2EBJgJYM0iV
3/AQFL3hN7yFKevG6BksNgfKnXs+so25WrRaPHy0VsDjBiC+1MtiMKb+0BEf/tD64rOfJDiwYSXR
sCgC9So81DASAm/wa/1iGNrWMLuCN0z3hANzsKVrbceLIlCStVDfA9mHXo9HQ6s7sMoxjnUh2N1I
q2HvdwPZq7pcS87OjvEqkYCoPUCDKV4cSGy9gRdk4dDbTT5aR6sdP6SR9OI2p58nxT/AYoPjBYm1
IbTWoHSLUmf6EpQv0fWs59MU0KQTGJisY9GyLTX3Qg2xV/4D5vByekB/wsrTbcGUomcEFAiA4aKr
Vm9I8EJCjS6PTKBCflMVxBUncR+1sRM8lMOakZtv5ZsdBQBsHr8908Bot5aY4+i3QlnHVPUEPYhI
4428y3bo6BUYgiO2owq8rSt9Dlq7gG7ebf1AkjgnRLGveCLPqnURbQ4Zq/qUCuvYWU1i2p+r6oUw
Y2U/9Ur7HP7YSHP9wapDkt4rRQVQvry2rGNon9lkx21/b+dmDDSOCDaUbBFER2tU13+0XttYFIqR
ukAMChyhXkdoCJJqWVZ6RzdPy+0Q5D6mCRlsy8vGPEizdjattF7TSVYo2VVTve+aRiXT1NS/QK8y
bHyeW89Rwao4KoI2Bn6+2dsVq750gMl9UFU1gU12TJ/6sqExvJT9YpeT2lkUkbU5SihqiUYTwGa/
DGMpD0Mw2Ilptt0O6TCZBMXYZZs84/nWr0y2M6Z02Nbl6ADDHnUUMyo850gmw/8AWhaRlFZhfbx9
9Atm9mp/5r9fHD1tHJPVbuMdheVsamvH8sSXCE+i5LacBeuExySgNTAa8OL6cyBr3SgfKis8euEh
tx5yvAbY7raIhaVcidDC+QIhscxyiEBCx8EUt+GejXfvhNnOSgy0CyoIyIiBvUSPsMUEcqOed+Ex
TD+41kGUSZ5CNdjKZVmwB1ditEChKdmEOiHEZJ7cIFtqOb9YvxnKY1GgG7b8EuYrqRgdBvtmYZoN
ADuCkdd5Ex5JFiVTEyaBwHRWwrcNaHmJfLDHnYMctW19H+S29e9un92Sesy9DsB04EkBDblWQ8Dg
aGEbWXgsuYfCsv9AeP2xD9dgXks2CHSEIKiaGSlnhttrOawa3TQwivCYlnkSDVtS1rHB4EfQKOqz
b3Z6r1wvln9hYK/EajGsTCdRpX0VHoP8Y1ft0WYWsfdHGFcitAiWT9zg7VSGR0nzH86Yfu8Gvh3k
2iNm6ZJdbqCmmK2s88Ci2EBn+JRnh3JOlpv73tm+Xx8wSR4PS4y0A52F5g8Dbhd1MdrB0bHtuLBf
Ov4xC9caKpfWAppVGA3ku96+lk2Y8YANGJvpds5WjVHioA+gkN9qvrKaP73VmheC60GyF/2NwDDq
6o0uwFYJkwZHTNJudoMIg6SYpu7VkRHbjj6vPgcuN3boUx3jZuD9ziOEHoQqo/1YS0ZjLIDtiGE4
9z1X5Z2iRZG0TiC2hcfSe1Fl6t7nmKnVG66dTLYzfvF8YIn8sjBjjG3tAZVCT6AoQ0+gGtMrGuee
qF5ANOj/EllePgxeFu7wREx3deEiQxEIb1O3YFFj3Bg3XsirHTibhmdrEvxujAR8EyC2z82IEUoY
aZ/HRe0bT6Jqw5XYZOGQYG7RnYNDQl7yTdQQMBdM5w4/ed6EKOF32pQ713ioULi5rXJLgpCon8kg
0EEBGMW1abCrAIc0QZBjfVfZfc5/VKCKbta6geYLoqnCnygPeGB0sePdfC3GbEE/404WP/X2uCER
i3O5hnxfXMkf9goUBjD5TLM2k5VVpp+O7ITJljT2zeIQCvXqBMbBKNb4dxcMN5YzM2X8K0tbjj2W
PK0kZGWdHcVRSUlSjAZBFxmZVm7RQvx/dYm0A3KnypgMA9e17F/dau/Wj5XvxG19X0znXu7erQ1A
t6LxHWMJUPrQWzLydOh9RHj+sRM5JnscJJppbBr31sttOQvqAAYSoAOgC6hz6wUi0JdXQtSuf0Sr
cMKsr6jkrYQSSxLQhuSgLxKUa2+0QXqtEGNLwyNLqpbF0epDaUEFkHAEXQ4gDgD16d2KkrTAhuQM
vhsj9dKNSA9m+BencSli1viLKNWJ0sJwZxG1dU5pHJgJEY9rPEOLGzU374IHxH6b0PAyMaIJ3cRs
aO/FICexor5Ln58Z74B0wb9vIuDe5nB2XQ31BaDUT58peE1u69LCi/VqgKAWRHVVEwggbMgxDLuk
6LqfMKh3oOmJHYYHRVU0K6eyJk+7kA1oitvaBUjDyNpnp3L3irYHaqMYT6L7vGlWKlNLehYgcIP7
RFTwBr0sTFF7w4DBs1507I1fXfsIFq3bO7gmYj7DCz1jRt0F0pxn20ZPjvWSNS/5Gu/ykhrMYI85
bw7brEO9XcHBMlty8PcO5VdhoBoJWo/D7WUsFV8wHmQmEkcnINCpWpgLDHg9KT9CjS2crLmpkVkH
lAp9FgslDkaV39dobsu52BMrhcGO7nyj2bYB+ZRl7v72j1lcMGoSf/K3ILbXQrleOSYg1BlAEcxC
36PIPtW1WvHdS+cWgiobtGewQHCt1+dmNFVJXWVDEz30IuRFuStbdwAVtPU3gmZGcyCTAP31tYI4
Q2t9yNkABQnkU2s5OyvNnv1p7SkL8hj8Yi1MwACA/wTpJ+iaFv2Df4w6hz/MJM47O+TZPuvJJ+R3
p50JRMk8XuJpcIxyN40OuWvarthOxPN3itXVNvTKeoPuRhCFFCmexK73wwFoZp+NJb1XU9BuGgLA
jmETufUdz932csj3AQ3DPm4rA7IKP/ri9XlwylQkN6zOgbhBQL3PApNvi7Gt4qrJqg1I/OokKy0F
vAxQPArDTx4yPvC7qIkGjPYIZ2gwyf0NUJ1V0vHR26kiV/cNdSJ0Yk3jbiiHLHZaT8XGkFm7Gg0A
+zSHgaSi7g8mE0GMivL0Go4BIteuT/dDxb2DsCySgH89iNGlZr64ATLeE0qJfp3GQWGOzyah9p3j
Ta8S/9dz3UVqOwXTtK+l+yXws+9T6gY7ezD8B5qJR9eU+wyP3K1ROvLIVVjuwX2dJU7Zq3goHBPT
PCkK+6MwHuiUjUkWUjcOWzq+mCWC7yKjVVIVgmz8YMIfkNbeKoaKUmuz/NVTrNq0Vm5uWj8HuUWb
u4mRO0OCsajNs8Edf+8aLRD5oUkPoP0dNrzC1HO/Kz5GadhbMZib7S2SKNJO+qb1ExSvgKCqC2T4
KadPQVrwTcmHKR7AhRhnzvSrHIMJTt8ytz26LY+RXTWxSvF+ABazfe5Ubm7dYcw2o8OyrS3d7qHu
uZVIH3wRrU++tpVvvxLRWfdRFfRRMqZG961R1PI2ynAwlD0jr1GTKnC6e9FORu1v2XVDDCIj+Zu2
xje7r9TTlOH9goEj/KUdDRGjvw5MK4QESe42ZoIB3ennMNox674nHwYVRidmSH8/eaBmUUBmPRTK
azcU9BEJjYD32uTt5D2missnycwp6doiise6aDa2ksUrs4PyNIUZlBGqpO4G3JrY7MHIQyQYo0HP
UQCaX9kAbHWBtTO5iWHMVfrFzZrfQYV25rBtnQRFCfu3W9Jw50pK9+i179H94YSbtnKL3eDmxSZr
FGaluQGaF0vMxDZsWuxUWXf3XGVpHgMPp7Z+3RqbAJ74ofZ6/x4FMyx0kBzMjNmvviLtvusZGG8E
54mqa/pq+73VxJHoULuloDq8A0vuuJdFhe5narF7SxjRwTYbL0EvD7uTxAr3eQ0my9wCgWVZVCCG
EjVJJtWzO+7Uxb6bfnetnTDobY0S28Zxi2wl7Fgw8KGJjhw8xTH2GkzV18Y3mAJS2VMtTpW7BWTE
XYmbFmz71ec1S2i2RsdMUgk8mAjGLotnEZp3GAK40gmwYHCvxGguhLCuBnVlI071FIfka8F3rNgR
8vm2M1yToj2X+IjTikgpTpNx7xV3hvsxr7e++X4vdbUWLYyxXBYUTYQT4aClLkoADdzHerWjfN4R
zUVBygwMs1FnBEvj9bnnNfCkpmuJE3ihMtwAFf60OTJomTeNT22OFCwuTEp3kcT8aNFKc+MOkdhI
iobz27u6rIH//RJNRaIqNyj6d8UpIBtn3BrmSqC79n1NNxrGAFgKTHGyx62/GavN7Z+/EEejiQhA
HIyQnTPY2nH1fWrYosdxDfVZpk92+0LSEwZVN3QtfFlcyIWk+a5dxLeumqx6Kjtxcg3wKcaT+nZ7
JWvfn9X/4vuVxMgGWuESRZXCqHLXTZMUBvO2kIXcOLYL5So0AQZ4dGqnPXZGS+oOpy0zuK8hYcb3
qSWYiWzFNe3iVv6sxYrIhROaEZBom8T7CZ3GWgyLduoADXI5OeZzm5ws2jKuFdvhf/6dkwb0Tt3P
22ucN0q7WwiYMV8AvCS4WnrCcKCtU9GqJsdyiA4OWBXjfKgPeUUQ+Nhr+aKFU4OwefYeYlpsqWaU
8tEJc3APkCOjGzieYq1haPH7qKACQzxP39ahQm0lbCU4Wkmk227tyjrXIzrYbm/YgpcAwdr8LERx
CUV2TbMDlYZVVHP/mGZ7k++V2Br93f8mQlPurmxTwwMX6rHNd5jwHtvUiNW723qQ7ETXNlofoGXI
GM97eXGDMsTJlsM4blBcYHKBWHlDLxwFDnjuR0Fia+bYuf58Z+OtN6Ye7k6YgPrj3T1V+PVAx2Ca
iQ00f6DP4DUwf7fAdDE4HlnHfYCi6fjx9iEsLQAPL/SEARyCNWj7Iy2D+WxE+rSmScWSsF256Wvf
1/RosIqmhuHhp+CTcHfD2gCTBUMCfDDS2FDUeZSjdtUKihGhAQeGt/Ciex79kw7fxTQkTYDqc/Pj
L7bqQpa2VYjnPRVNNT8Nu9H9YJovtz+/uBQUT+D8kfp7g/8ZQswN88dcnLosOKMFBP9FJ/MO2a2N
WjP5a7I0teUY7lz0eKKd5rFVyUDF5wkD12PZ+Flipwq8PML9dHt5CwYFkyNmHM2cT3gDCjLMkTrN
KMSJKb43yePI83tOvtwWsqRt0UzhB2rXeU6JFkKRwBnNDkHRyY2ePYn+65XrPu+L5kZCgC5mgsAA
iGg9D2RH3BHIQ4kTOMjiAW/IxvxhkX5Lovejta4EaRES2GHDMCtw8R3rZxh+VoYbk+qjl7+3V3Du
dblYj3Z9pKosxRUCMT59zdHEU9RBjOJD7NFzvcZvsqAAV7K062OEBUtTyxantjg5ZN8VJ97vbx//
ogggQf90I87NbtfW2GWsce0Cx5/yz427BeO1b66o8aIGAKWFEYwmWu31grc3Sl/hNYBbmmajEzMp
2EfmCPZS1tzclE5hrqRQl4AEM/8zyPQQvPhvygFGJmjjsY6dEFZgwAbb8Xz6FdbGva3yjcfYb7s2
twNKITEJom1HzF+pS1Z+xMLGXv0GzV6oBpWiMURVqsMQyqRS4XYmw8EL/i/evleCZsN14a6nehIh
yU30l4T+Y9YgeprqcI3NZ8FKgGZnZqkD4nkm174WoupMNlPjslPVJnUCaMZtLVz7vKbogT8OlBIf
5cIQcyKS8PtffB6RzMyuAiIaHTFjRW1l2rRiJznUPTrr+GMPUp+VNSyoOWj8/hOirQEU2KXV9y07
meXJcb4x39nbtkws+8PtxSwqFl4Bc41oTmppcnI2Sq+e5UTB3djskVpBtmYNY7F0IEBV4qSBx0MK
WBMScIyYbcoUjT7Ob5TuqbnScre0CCRIIohAxOzqiOq+jUBxIkIcuALF/ibKt9larXZxCRciNJVl
Sk5Zk0FEVG4pmHA37z8G4ELAWQo7AUyAdu2QibMLOiJKLkCkJT0rHputzFdyNQvvTFBO/SdEs84Y
stOK3kcEgGe5V59Mfm8Yj0ZxSLNvbfm96VYQWMun8p847Y3ZpGVNBYW43PxIGI8Da+85K0mu5WP5
/zL0eEPlg0xNFJxPmX+XBntj5VhWdkzHakhM2g7zDscyeBZGmwyHkQ+H0my3YdY+1a58qXp3h3T5
yuWfD0KLci4PSq/+FCWwzjVI/k6D8ZU6bSzIKbJPQvX7oS5jIHj/J+WzNd2O+rH1TYlNpKOxz42J
xW5hEzQwvnOM9gzJu1rXfJoXzqVvyQD/CUF+/pOwsw/aQjUcbi9myXBeKLmO4g+obVWVxZC8pVvO
D2XxFJVxuVa/X9S7mTYWtW8woesAY4HxIT6GLYmTIfmepGLT/EVP27/EtP9XgubxLcNB9h8gq1OQ
F3H/BW0cKwmGtSVoJscfqzQEG5k4NelRHTr6F44F2G8f5doZ6eRpZ10FCrln3wAsyHVjPpzL8ZMi
74+esUf/yZgt0IU+0UzKZggJP1lRnqgOo0A/1u3OnNAI/fu2Vs2b8eZGXkjSTsMJatpjIhDi9H7b
TGCHAwmAbXWJQJmmZu+cJ/jvPbmQph1NJBrfoTX2zggOvhUPfMW+LN6Ri+9rjgDoXi+zjBAPaetR
kO+h+CdPw7hLf9zetEUxoCNGThNc1Kav2ZWybcMymAZkmWV06ln+kHM7LkEIJ1J3JU+7eD6+hx5f
vG59dIxca0LeyTFr2oifql5OqP/bzWPXoFjupm3x0FUUJTO0dq1s4+INQhe5DaoCPAv0NGCaYwyw
ifL5KWRTg2eb0ceuWnvxLgrBWxpgQTQXY2bv9cqGDP3wSHDxk1t+F0QhQbcSzi666QsBmjKg7Rjk
nZXNT5wGhzwEkjjyP3iMbm8rw/I60MaFMYXz401TBp5lFehOYG5EvzNR4FR3/9v3dXvDJzcfCXxL
+k+JauIaT8zizwd32DyXAk/2/0PalTXHiSzdX0QE+/IK9KKtTUuWLPuFsGWbAgootmL59d9Bnm+m
u5roCvlG3DvzoBiya8vKyjx5jpijb4nTpU1boDaUfzG7HcKzv/j5J98XNvCIoiOItfCszecg4UeM
43/7vjD9+tgy2yV1FrlD6BUb2ZNr9ai777I6UCZFavx8l84Wdyow9iDLO//UrSkYS+Cz7C/lrErm
STD0Tj++vFRAQIHZwt1yboiOEI0hCuQ7ExVdEdbcP2rFFBgIYcHSGF6fM+Fk/GPLAlkX3v6AbAuD
cpFn6FUFdHFgRHpwJvNzahahY5Q/r5sRfNeFGeEA5qOLnEYLRjXLjn2S6EGCRpo6UTY5gAiFrMop
G5QQlWtqqYyWiUExWwtJB5AHqf3UlqTPrltB+v98mXoQL6J1BTR3Cr9zwVPdfKpkbFQyE0LVDMxx
/5hwmr0+7NqfgP5cX5hl4k8ufWFhQPBwPgjWFAAgLgSF1AA0j2hfC6ifNoV1NFD6cZLhqdVlTA/r
2xsMK0iKoLdSROnahDI388b82KBcQgAZ2hLbb/9Cr3oBfODWQuc2LmfBGSC7OihuDUlsT3nNI7f6
cn3eVgcBnimQ9zugrBR9ZdxavVcRlh850yGoEPObRLX2Yz/t3Ebm9mW2hDUayw58SFObH0Hdp497
cwCfE9onPxZo/tkJJyMSJqwmLhRpC4zIib3Mr8kYdo15z2f3JgcTJ59mGfJ1dVhA4SwlLQv/FFxP
4XZsUpuEHgm/pZAuZ1PQOAq0Fj72fv4zMJQxseEQXVwILSZG1dl6XdCjO95o6Z4G13fC6hmFqD0q
aKC3BfHh+Qlychvq9gSsyo33XVUeDfbGs5frJlZnCggAAPYBcb7IJcaMtT1NMYKuCGbrJqPg1trP
MjymcP3/mSfkZmzgkQE2s5aBnrw0qsSgPFnWoyuSXwVgZpVivf3FQEDuApCrixtHfPQrceqluZPR
Yz4FlRUks4/QH51c162s+DQ0bS/QdpQaIRklDASy3rEKuEF21Pr6BqPVkWnqGr8erMd2dB+cUnmZ
sln21hTyKMv0nVldFvF0+qBHaTsJpLAhZXio4vQWziMwrf6pLeffgCt+V1i/rcggqRatbD/ASlGY
RDsCGnTFVSuZNXDq5vnRde8a8NC1yZ0NBczrM7pqZGFXhqYvysTi0yOBBLJVuODbro3dPB8U75Cm
u+smVnYfyLxBhYrtAcC9mHFmXU9L8BjhIqLIl3NZukn2eeGUumXJcj3G5+fUn5Lb2vm4kzGBDEfl
FjSVUHMVnFnHyUTBJZUdOyNopqCU1EbWfv7p54X4qWet0o7o8T0mxYZmz6Mjo7xdcTEmOCEAlUHh
EZlY4cwkrh7rHui8jqYKEGyVgFuPIBMI0mAwSl1f6VVTCxYAhQUgv8WbOS1GVusOZOkck/h1mYSt
/lsdE3/Ua4mlNUeAHiecC4S2AGsJcSByVo1akj499lZ1NKi9V7s5yCcPkkFM2ehZugOC6+X66NaO
Ck42hgZRmEtZmJkaHMkCCFfqGY1GT78b2uZ5mGSX59qGQCUDrnqhkLu4EjS9Yq6ZZtByro/JfDAk
l9rK5xfmFlB0LHvhoheBz+jlLHt9POrN1v2ayl6CIrXf4izPvq+fO8vCHWoHWZLxqFg3uWVtmXlA
j33buL5W3HLvc9K8zgVYUc3w+uosx1AId5E9gbgGoDpQpxChHEXpsQHiqMOx4BSUkm/UuCuUm6Hc
s0TyVl/Ze9B+ARH8UkK7bFp2Cm6UapIMx7k6Kv3dlOU+m7/pTYQkoVrVkvVa2XWwBvU5eGhEU2Ka
xihoCoidwY/oTX1QMjtqS+s57fjm+vStbAvsaXTR420KmJt4f4+1NVsK7zicNPcn8uJ9kG1r2Rdn
BozzfeF5HZoTec+PTQV6kq05S9Z/ZZ7Ovr8M8OSSbmvaQSMC33eLH4kSjurGSX5en6OVhT8zsfyE
ExNZ7BaJMw/LED6rQwq21g6u5mCrdOOWAMZ/kBDtYsqEuKOL0SlsgQsHDx3HnxZ6X0Tq+AXbvIsa
WWPv2gawsPIOYo6Fi05486ZeP4CtgSF50zxZO41//vjcnX5eeO/2vWrGBbD3x4n6Rb7LuhAtD60V
tGRXy1h817aChTQXIkQb/xKfoQmIJ1q3rvjRGA5aV4T1/JLoMj2UlbvOXQQuEdSgjnKhcqkXgAaY
jd4DaxXyigW4g/1FyWpyZbCUtZXBIwS5O1ytl9JJIDfMdJUl/ZGQ0k/Nt1lyr0m+L648KxVujgnt
j13UamFehddXfm01Tn6+Iaz8YLAiTzr8fAP6bdndPN62tSREW1kLEBAt5EcaKjaYpPOD2baj2jkJ
7Y6pdou7hRr7hcpL1ir+XsYWrhiYAS06urgBpxSBuVNOC00r9O7omtzPhtGP69cy/hHrLwN9zhv/
hey57TsR+aW4AbG3rRZYyf76bF4OFe84ADqhuY72Du291fDEB7HWIxDrIt3RxG+g5k1GNnP3vao+
HJV6IOBCrIOua7TWiWpt+A1oEUy8FsfV8esKObZOEsFd7rpzC8K2GHVWoT0dFhay2Q6UnZJtt/p9
YLkQEpiQXRIx4krp1JWa6e0xfamUX2P1/fo6XO5q/HzMzfteuAwC9Jo2nKlZh2Bwb6ZBRYOCf/Td
hEcnJPmAqF8kUy5IynjWTdCZq5XI3nk89QsuY7W5mKLFAGoaACMuVA6in2RxoqrUzOOI3ldJgPvl
g1MkfH7Zyidbta5LMB5a+HxCQ61v/Uz5mViSWEw2BPHkg5U172IgDOLe8K0GZO26JP5aswDGMRx6
JB1BMCRY8Iw2UYyk96Jq+h67m4LIMGsXOwnTdGpgiTpOpsmGxHuhozUToNBK3TZtUvkeWmvvGeR6
JLO1ZmoBfQEjjJ76izJQaShjVuuVF5nag6ZWILCiwfBhTW+MB7znOjYUJLehf3A+Hmh6gyKkZkqU
OiCG6zVe3dFSKSWHY20oSM8CgIrmfexiIZzkRZ73AyRvjm4/Hk0vuXMGY6e1NPz4HgYfOt79ALN5
Fyo/qYc0+pDqcYRkYAQFhEOmDr5XWpJNduHVMWcwgJYJUNvpF4lzpjNHKQywHBgjGoXLIbC69IBy
HtpnS8kFsrafUcA0LfS7I49mC9uNNtSMee4lx7Is1SeqJuYzJBdkFTWZFeF9bszaVAyckGNotm9G
+3Z9VVa//u590aAFFh/h6+ZQT3atNckxm0Z343HHDuekjDfXrawtiofMH/D0C4ej+KL0tHTKOwdY
Zk//3U7fJ/aNqd/G8seHrSBpCqJBHEmgSkU0KZ1ACNK5lBxdp0K1Ieg63TetKuwyWXZmWdmz8GXJ
Jp5YWmb1xNH0KdjsVBUy5i2J7x1IvnJ9Avk6735AjXWb6c5TwfSffzE64BoM5Gn0y8apIc1sfYqx
28DWEqRIb+fWTp0eUkcGChFxzkheYXQnloR9zcCs0II0KDl2Y66HoBujQYY2hU1rKtZTquiD304s
C1KtBIJDtdhdxQAVAxehsUEGvpF59ZXNg+GCiQckh1DSEVNhXpaX6Iduk2PlWUFdPgKLh5b/r4b3
+/oEr/jBBZsCqhdALy9L1xoYn7TR6pKjZsdJAIJubad7fRKULJXxiyyn6mL/nJgSZhj4UdvjbEqO
88QjZZpKUK2j0VRHZzht5mAuPH+ehxDKZxKA7OrGBTbGXDoMkakWfH2RAREzmIoS5RZwZHPKfiNr
vqQzwWFhvahT/82FEPbHoxdonGJToTsLFWCRJ2Oss7IYTJYcU6PeFQPbqEUdxk7xcScDM0jI4UWB
BIkInWWVUZi1TZIjHSeUgKZWO+STVm/6epqCvEhdyb25tohLYRM1haXnSURLopsN1LoznJrreO1t
gWfn1k6m6sD7B2XcZPWm1BhqhPUo66Rb26i4chYNMYCoERmce5+Sz6VOqJYcjTLekSnN/dqeNxC9
kUzoup2lE3oxc6G9FLv5gLAZHke3tijXND2gwfvrZ27tbC9a2f9vYvn7iSNFXIZKW56QY90Ufp28
tc6DBw4E7/N1Myu3HObrPzNC5Nkh66CMTMFSgQjHH2n+necyvdXV2QI45H1FQBwtvMKoqw4Gd114
TbcDF8dDA4npoieS8GZ1JCdW9PMJq2va9xAKwtpXzQSMUENvShdS09fnSzYWwU20Mbod+RRjLImX
+5OhbniFR3KH6sB1Q+vDgSwxvDuK22JK1gSpN9Kly/qP3nFQkS0jrcTlrY1FR74HVwjwgBfhbY1S
KigchjhyERv6WlsWGzJMkMXSZeQEa4MBMA819GUsyDCfr43tMJekTolHYEKeCtOOpkSX+JzVwQBd
BegcXgYXQTQBQ0iidFUcFc3kha05/RyMKbnzAH74aCJoSV5i3oAKwXvtAniQxzVohxiJo7aldWDo
jbWrtCRALMoCm7oyHPXawBBJLDS6qDpcNCU2I+VG38B5N+O2K2rftvcc1YDru01mZFnAE28zm0pn
TPVyQ3h+bh/y5iHn24+bAGccqJrQfWJd9G8YY5XbaOKFz4w39vc431q//jcDQugw4W2lmyihH/sc
+pFF3NagCrDB89qjF+x/MyXcM86k5FZcYSwqnKVDd6b1S61u/sIGziV0vKEeAFWb8yUphtLSqxoB
CcFtTe/09tj+RWJjiXf+NSHcMYwbVjEzW4liNLFlPTJMiQQVtHaLnVoQrhc7aTQ9GTGIOd+iFzVI
Z7Yp4zIwZD0NayHHqSFh8Wd3nnW9xuIXHtiZbxk/ePS2NXzT9VOK//3FZQNVF4SAkI8HZ6Qwc6Xh
otysYFyFX9VlmI2ynMCax3znNoCWzhJ4C6uvx0oz11MLA9VPjb3J6r/Lfy6G2fD6INBaMk4XEeHQ
W9zENYxcAFPCeNYPtHuuUplcxDLpF1bAcQm/D3IDKNWeb+EeK96laYmYumQF92Oq2rsERPfBNCkt
9gOZdjTlA3oFBreQdOysTuACRQChP7pSRUCIlau002yqQH0BzwaQ1VqZ5IZenUO83D1AgAznItjM
M9x0Q5MrEXPs4jhWEDqiWWXsizamEt+5doxA4wnAI0QxEG4K/gaqGKzkbFYia7TCQX01bR6mOfjo
ZSu2OmugdcVFg6fCBaVG21WzC1UkJTLIxuEhkeGFZd8Xzk3LZ4I2nU6JvOTeaX2nfr7uNGXfF/yN
wSzEAM5ybIDh5ugTdL9eN6Ct7umTGRIcTRO3HtgiYCF1A8hdaKmfvShvxlF5097/z5UQjfDNb4P5
U+rHxj5+uv4LVrcdyBcMhAIaiGKEaFpJXUgFxBxOu98QCrkA6ApJttuKCaQ7QdwC9wC0nSgros8a
erUN4kZTr4fKPAXxbHyqhp/XB7KsheAdzqwIAftQoqI2mYoTVcR4KbxiW41JlHqociTF8MtMB0mM
s2oPcQdQlmggxf4+90a16sRdY1duFFsgFeurvcVzH8QCIJdojBu9Q231+gBXNiMewGi2AQ8D5EQu
1EQcNKgR0riRkw3fJ7ApqlP95bqJtZUCRATIPQTWwPAJz5EafrxzZ7A1OvGDTp6M6ROvJUWotWnD
TbQE1YCiXOCt2niYJzCIepGtVJlfUu2gkHb0e7P4Yjkx9EfN7Ob6oEQq0yXNhmn7z+QysSfRaKsb
dVynKTqi+mGn0HaXWNWGFO5hAOxSI5Cgz9wdybqXnref1HncDIw+2hO5z3R6Y5HmZmKy16WoIvDn
Nxmow6Nbz8YbQ9g97Uhmw0vwvjCG5IkpKein803Gi9sunsORs19agh9Xl0MI5l3JSVnxOSDZQ9yM
TioEz2JaY4SpeBFqjYyedjvTjrug0ynbkQaKQn1RV/eMZD8yyIdIdvAl0GpZCXwZNH+Llop48WQU
DZB2rHiRVvbm/Ywk5n5sC/UhrRXrntdWtqvGnNz3zcgei7FRNx2wbTda0f2SbInVXegilYS0EpRd
RAjpaDspuotQ57NTw4J8b2v6ycyG+zybtH3q5PxbUdPct4e4/9S0pLkvm8wLy7oxP0OVsAqTKiuD
mI31TsMyjj5plPqhrJP89foPXV2qk98pHMheY4YxpLEXAc9BArJId1QIsZ+7aQBLemeT3dCCftIj
lWyt1lwBumz/nSHh0Gj1gIxBn8ZRNxmhS26pPYWKrOC9EoiAsuQ/I8uPODmZIxlim44wUlDf0TfE
3VY8mB3Jq2HNcQIQYC/QADy2xdxH7li9MpDEixrD3Hq82Y6pLCW6Plv/mhDxKAOgLiViXzca5vyl
AKRbA7h3GKQh8JodG9A61HjQrXLBjFIOrmLbHfEinjwmLZKeo7lN+l/XN93afMH/o896gXNdoDkz
vTcp5AW8qMxQAMg9BAWP1y2srfupBWFz2XOr6nEOC9W8Z+6+tn8Ub4asgXDt7IDqGwccWS+o/gmR
jeOVpdVQz43Uygka9HRn3jet/znrxQbnJXBkEh2ra4NUEdqW0G8JLe3zzZx5Zhxng+pFkBmxNjbl
DMFO490QtBhI3ovv5QMx2AEC/l9b+rmtAtkp1miDF42m+8si3n3d2g+mNz1UUAPMiHUc2vS7Hes+
lCn3reWFE9ej0dElkd3qOkK5DwhMNCEin3T+MzhplamdJuyU3gBbo0kN6y1vpspHL1LxNoMpV3KX
ywwufv3EYWRZY86eNWPjPM9g4qnM76nq1/vru/M9zLmYXbDQodxgY++IvXRlknZ5luZe1PbOcIO+
jZeZ6VowxSN9AAlStVHbfAqb2rae7ZgaN7SY0aY4UxZw9CZEKeFlOKcu35O56Hcmq5tta/Q8AJna
EHjAfG6HnMRhxWv9HpdLBbpjj0gGsXbDLTA/G9l4XcMohJnqlKlrwKsb5Ua2M+y9Ze0ttd5Apc2n
PLw+YWurcmprOYknq6INaY2eAA+omcphj65G430/JeSnS6oOKgK1TOpuzUGBxh/JP7xfgWsXgiel
AnVnqhdxNA5b7RvLJU0sq59HJgYvfUAOLDE+shRGy6oFQMfN7+xIyyWNwWtlX/DmADOxIPNRqRcc
hduOGmeFGUdKmkxPdtXl95PjZv6A0CkwGvKdz7H9AEVUJ3Kd0v0xKaqa+IWq8aNTfJQq6D0SddBl
jYZ3pO7xljlfvC6Jy7le0vYGhDGtIJcxuqy5YQT76EkzF25QEfUyu1XWWTVB4lGpvtXx8FKyctNV
o9866FVsCvY7jWXA+lWbqC2DOwwVpwsAusP1smMdNuSg3C+U6eYXVheBwvEu/F6rRJLBX3P8UHlU
UXVF3gaMSOczyFDlSJwYR82Yo1l/y5AoQHeS5IytbsoTI4LHVyswe7RQlIzULvcrUviynP2aARfQ
JNtDVmgBW52PosyGzuhTxGLTRjNu3EoySbLPL38/8RG91jPERDhUZDR+u6nzCRW18LobWluH0xEs
fz8xUQ9DFhcJTEBW1LNuk2Fn9pKzKxuFcOE5Xk5mpmGS2oPKn8BI9r+NQHDaoOxNM8dJ4NhU9TZp
429zqR4c1ZUkM2UTJfhrEpetNYGwDexdu9gI4z4YM8lTb9UEPAoqNOClvMgIe21plAl3vGhyQ1fZ
cxc1NEkssLoWJyaEUZToouzaFiYIXkEGUDKSIazdaigt4YLxDNdBiel8OxW5nY0j53Ai6i5OkP3f
NvO3mkpQy6tWICaIfkngbi4IHI2s8EpHrXEZ9AEBvbHfPhWdLFxcfqoY0AA9+a8R4cLs4Qs5cIFx
1JTlgZjMr3PjgY/jE2Lnzq9dxPj9XPzq5zFMeghxMO3x+sZei0ZOfoB4yYxLIrVr8AOKEkmfBGJx
pXUPXZcnmkAg1bX+oq4Ojk/ohKJEDIpisdqV5SDzAlu6F3Wpjy54MOAYMjHa1e0Hcj1QxBjI/ok8
ftAsbtGZiKd5Q5wttdCBZLeSHbh2jaFbEAkiXC+AEQk7cNZTgCnwQoua1KbISGTGM+q6+lZ1Ou02
6fNuj2xhFvIaDbfX12vZEBcbBjwCIEQA6yLyqud736BOVhAXfq7k2SuqbkczM0I2ol8srzbeBP0Q
xZn9ss0knmn1NCxKMbi6IXLtCMFI2xmz4fQzKvv5xPdUMRAmIK7ejbaiBkiWN9vr41y1h9Y7cBgC
EI9a8vk4tQ6xWJYiDZcan5P0N/EONPncsOfrVtZ2vwdtC3TeAWfjiQkIB+EqpYPugtSu22gIfYbq
01A9ZzUS/pokeJXYEjMRfJFTUMBuiHz+D5o8D9C+RKaIQNex/np9VGsH4GRU4u7UE3Ww+QBLXA81
N2gkTkv2ef18aaB1CkEpPOujzP0+1K8f7ilFKtJ7byPADYUIUbg9lJwiSxnbyNjkfpL7fNj8zews
bQp/vi+4XHBhQQpUwfe18jUGV30KNczrFtau2P9GgHTQ+QQlmpsMA3NdcPsdoPxjxRs1vrluYjVh
e2pD8APN6Bh4Ry45FDW5qXIt1NPuFs+m57ZSHl1vuNNAyahBFiysOv1VhZz69R+w5odO7QuboGkN
lF1xc0a8Yz51n4t554GHmvMDNEl8MhyH6ed1i+/Xuuj6PGTkF5powH9UIQ6O4Q3SrqRupKh1ynes
QbNcUs3pY9/E5k8Pz85PWsaRHGZpTB46CFLt2ibOUC/Jez9h5JVPQ75HC0D9yUYee8NZNn8qSDyG
hJIvVVJYO6WyG2RqhvHjsQRqrKD+Q9v/0hQr7OnC7U17ik08GwckvIrDpsI/HBn+buVgonC89GQs
LcsXeTV1Ah84J5oTDYGavLr02/UFWNnWi6Yp8uYYCk6PEAPPjT2BigXVQpawJytNv0+W2vqtWuyv
21kZBqQk/lvn5e8nr4WmrdCDB+7lyOpvB+b3seRqWXXECz8e2i0B+BebcHjtQVEOUmj4fr1FbRKS
hoY/VzuzqELQWkkOyupoTqwJS48nNCAePHejvLjN8hvwWP3FbIEPA6x46Aq1RHEMUhm1xmnpRrVn
3MRN+8wN9+26ibW7GA/Pf00sfz9ZkFafmqYGc3FkxsxX6RsSW4EZ33Xj5+t2VjYYpEiwgQEkAVuB
WHpL+qwiVo2hoFicBdS2lF2TleOGeQqV+M/VPYBGAshwYAOggeV8SJmBawCFIzfSWfvA+mKLZMgt
p+RxnugNHz/MMrXcaS5Y+heMyiIDdG4ugbgzJVBpQab3psn20mfE8t9fuEakB0CMgmo+fMz59yGM
CO7trkE82k/5rwnl2qByCo/6ozooO63z9NsZZZAZAGNswBr9rfsyB87ErzNt8knLFB+0Pqok4lld
T6CB0Vhq4aeJvKcUovM2t1FRnnVzG3fj1mZhozxe3zSr5wtSuuiqg4u90JBWHMgIZi31Isft/UPH
+o+fL9zgC0gGaSu0yQrhQmF2vFYbBFPqtwyYHxnTwNpFDmIrEAXCr0KNQuztgFai3mqzh6tBGz9Z
GflpgFnPplnopspnQgFsdop2ozv8sS6N+2qWUSmsFbwB3YKIJ8pKuoMO9PO9o/N8rFllA55hu75j
PBg0C9ruKS8W2DPf1lYXkNIJVEfyklnxKmd29XO7sz4mTKEu7DrTD6+aXpnm7kcTZE8dNAw+toqg
kV1YnvB+Af4ZkAMRxzd7oxGbbpFCNOD3OLT+xF+vb0MhHrowIFyOQNVbGbTKwFNr2D5RoFTauVrI
0y4qbXLXKu6hNzvgHGzJLIo5638Me2gpBHUZeJ0E1zI2VaYUVCGR4YIkDyqss1bsWs6DoayCmW1z
/ZYmadgV28y4cwdJBVfwo3+sI2OOKjcepRenb9Y06PaCVSTy1MMIbcw4DypkzpXPUyLL+qybWrAJ
2Ks4McJBLJOMcc76NBrsO6YHXRVWyY7YofXB8uQ/Y/rXkCeE76aTqmOWsjSKjTtHe2Go4M9q5RfJ
vW7+diqJ/xLP34U54fzVVpHlVomdM3lPtJzQGlSBO/fZZreq8RPdIEW2Hz7IcXBhUzh7SWXrbqVC
PghEeLvavddry2+7B8uTdB4IzvnCjrA5oT2qEqOswUptbQb3pR5/Xj91S/B0cu9dfH+xfxKZmJnl
uLWOcTRode2Z7kNODXhGVFU95QZiaiFpmIwCS7jVLmwKd20yeWAJAwVuZNl7AgJfNOsb4fVhSfeE
EHGVtdmraYF5s+b5U+mmYVJax9ZIbx3WhgWod5mq7lDE2mvjJLG96sgQ3nuIJdGSIqrTlXVVqWiH
hiMr28Ap7xMHgmhRTp6gFbt14x/VJHEhq/OJ2gz6DQHbv7gAh8LWSVqkoI5OtG2FOtBQZKFWxb+u
z+myFS62CrqikYYDARJyj+dbZcw6k7slPBXNWDB439nH2alxxZwYEPY60yo+28mi7KEUX8bB9gs7
+XF9DKvb/cSEsN1dBTxkRQkTljX5Rvrozu4ugQZ01R217MUcZcRowhX9Z6uf2BO2epY7c9JWmLNa
P5bxZzIo/uBt+1b3r49rdW0Ar8YTAxEyEn7na0NiDuDzyNMo6yGb7MeyPsXVLXbyfWHtFbXLJk/F
93s3SIbHyGIyVse1EYDYfQkwUPhAm+f5CFpSYNtNDkaQ2psqDpnahtfnaG0MpxaEMUBfuSf5BIb1
uO4DDwMxDbYr+eN1K2uXLMJoPItV1wPdquB45p45WVcuUgVq6etNv5mGr0rS+rNpBHl7c93Y+qT9
Z0yImRBzGuBUgTG7cLdN+klx+81fWECbKDBZILq5yIh0NfMadBoj7Ms8v+h9xW7+YutCZe1fC8Ky
sJSiV2sEJ/1nb37OnJfrv3/tABpLWxCq1yhkiDFP7HBGkm6GIqJfKfsJPUhWMHLJMqx5FcBQkAUH
bgnijoLjmk2OdNhUQjKo+MUKOEcoVjNQO+Y48WXiGzL+9dU9hk5UFH8AsUXq/fysgKhnSJ0B9iZs
rLj+xjQzyNzXSjN3k/31+gSubjHQLgCWhwAZDDjntqp+MKyxHElUa6/dXS/LSa6uD/Iu6tJGga8L
U1fHhkJpjs/boFpWujGcTSfo4zSoZSD6tUXCSxoxPqAMGkLg84HUkw56MOQ9I52D52zIgkx5KKs7
1gzgSDcPhHwQdfDu+/HeReuTimchWojODfaTy+s6LtOoKkOQQ8k6RfXVAS2UkWiqMtFXI0TZgP/H
cVFleZRNvRpONdU3NJk1Hy6Wb4xxmEOWJoDeqNkXzZirb7xUC59YcQ1BK1QGioTPwWB1GnC22bBR
KtfzS61lvsKm4VNqs8GfE5r4saf9hBpCBbFqBthfPiJjqXhIRaApJqRK737lLJ6j67tO8NULVRGI
4vAvcBc7KGIJXrQejC5Win449DXE39VDY34zZxmX47IAJwHNuxEP5KHgxnlnjlu2/kns62YW69GH
NB2yRmG42dQxmBoV3BM46sMt6SrlS46O+EfDLuo7U2HSQHjtbC2seODlgQME5uv8B7Cs60E8n+aR
QgiE68sKqGwrlfhXYSr/bMMTI8JUViNVahBD5BH8X50DvwNFyMGQeEDZSISLaHIaiKnjGRZB9Nfd
juPu+nZY/Tzek0D84fF6we5nlF4/MtLkUQ9xg1u1tpg/zopM/nfNF5noIwekA7ntCz1Qc2rMZCyT
PKrV7FalCji+yo0eT/7MPkhn8WdR0DEE9C5q+Bd0Fo67SAARKA2rJpv2o02rXVrHjq86LN1fn7v3
av3JNn+35YAzCVhhdKtdYJ5R8LZzqpg0It1ohNaMc16g+PUJwg1jwIk7uL5roLxVoCNg085x62tj
675iqr+qU1cGKjersC1qfuOAmhB7h88+GFsgl6l6zQF3bhMaqtKGXtcMrzSt8ru0aaZb09AafyZp
vjVLPPE8tyK7eFJ57JtDY34CQehXlU/kzht5ESLFY0IHLXV91ezdB1cfSDATpLYKxDcBhHRfod45
PoJleIbuW/+KVNT3SZ3yRy3JySbTTe9ucu180wFvV1gOnnlT/gNNRMmumzO+10zO/HKadd/WxydO
kEFGq7h+PzpW7HcqsOwzNQ9Dndj7oXIsvxsqeAFapH7H6VfVm74RKIUEaVLOWwIU/PjZnY9VZHl+
5+w4T6dtDvXJai5nnwAoHQ6mb6t+3nKfgGC7Sqwgrkyfoz1px7wCFJhtW++MCqy71CyJXxm0Clq9
c2/dDv6uZvqwzVhV/40r8JbasApuCdcSgbN9Rec+53j8gscKsSkITswvFZe47rXg5NTIcm2deNWq
p3oL8gIIwIEcwba1F516m7mYwnKAdgeX9edqa/4NckYoaQIui84rwR54Zg27ox20gPSO+2UaD5EH
POZNZXvxXYXtHWhkGjeOont3Wq+Sp7ZGoj1g6jg8xDS1t0ad0Vv0TdS7LqEyTcHVX7f0jYOyHArG
Ip4X0lujN3mQyhm9OaAq6mOqs0vyZ8kZP7/J3o84SBbw2sAZdy/ah2kZQ+K5wdMmNW0KnRc2fEaQ
+EbR8OY3nWl/Soqe7zTcNfe2LaVLE8a43KPoqUIcqgOieNmEgsPXuvGQdIfeLve9Mz01nhMMbvzB
QuAfR7aQSaBUAQ4rEWvCwL5vdhC1jrTpixLksWQS1+Kphfngn8+L8BKqEdOaCT4/pbf1eBtbW8fa
crYx0rcylUBGhSl7HwoqFlCyQ5YIXGNCbNiiB7qnvKCQmgS03Eke0JMH4itZX+XajebijYDz8X7q
hWsZ5cBE672ORoaV+Hb5o+zMkFTWVukll4xIxvpnQCeWhFNoq1kRW0MPS3byKesH1e8V/SYemsCa
0sDUszBvqe+1w95w5s3gdQeiG19sMgbGxPYdLUJl0EPAXD9WQfvndyHGA/YXhG4iWo7oKtoy44FG
jfNmmt+8/pfFfl0/fGsOD7ym/5oQAqzS0KaaZRONiul71z4l3iedbeP8MQFDyHVLq7vmxJIwyTQx
U6LXGIxlTr5X3HTjc+v1wXUj63sGo1lioEta3XaGIjWFqnKkIoEejzxwkOtJnZvKkcGghPj7n7X5
z5IQfyu22qRxBUtDb6qB185NkKWzcavHWbqNDdxPaaUTAE9wO4JWjEsGurJuKKwupNSQEnYueHCK
OGaWbRZ51Foa83Vu389xdhOX1r7OoDZmyoSqtcvxLgLtaKhe2twgXiE8pWPDS2ePJ+MhTXS/zMc7
m3xRHG2btQdITipxsWnJK7AVvlP/HswhSNVb1ry5xhPeDoDd22DlTT9prgyIdOn3EBPagPdrYM/1
LsDAIHZUCBDT06HUvvCcbez6dUoN6I//mlvzlska5C6nHdO9vOyWPhGoEgmub6ztXFFMdTqw9HEo
ftTFV+rhytLyUNW+X9/KKxN+asoSXsiAETSVDT2lA4SVfC/detkmZ4XvOs99AnmAcKy31w1evlO8
JYO55JqAhwShxnnso1FFJ5lFwHZtbDOQQkhujdXPI9BFJR0VvIs8E4NG/TRZdD5APCistN+GjDFB
rKX/H2lX2iOpjmx/ERKrga9ALrWTtXRV9RfUK2YzGDDbr59D33nvZjpRouwZXc1IU7pE2g7b4YgT
52BLYgCz7sBcjETiQlqcvLQ4srPK+CiGJxPdGLZ+o4zvtfOYtdvGDAvzV94fRutK9mnZ7J9qzlHM
WEFu0aqydHosB5+4z1RZq16fH2rghULjIphwAb86ow3uEiunVVqkT1lb+ya/QzMI0r87pf5y2QG0
Pzf36Wvr1JJ0RhMyCrx50vQpgtSmZ2gZ31q9+t2Ia0D8oGnsZVNJPmrHTm+KvDJvMhOYDmEo9CuL
pvq7bXPu1RZ+njrYzbadFbbRpjxuC7X5gjej9QhEM2hakoxs0Mhnv8VR/DMTtiXAGGRFPyZXHX1q
Dc3Wybn4MBL7NRWl7lcNYSAHMLvXQhvSYROnbvJUl7r+O+njrtkTPAfu2KTwN6WruV8J4m6dPnLu
k6IannlR1MgLKe2BOsoXamfuYdAVNJvmpbrLxwFpophl9LGPSb1D7ddC91NjGhu7qCrH79AveNM1
me3bhCp4bIoKVJ96HHsdWLx2RpdBb1soYE+PTWNbNZG4K+iAZk/Nqr2Yd9OtSfr4xixxD6RTS3cK
HMbLEVdtGmCCt13O9SBuQQusIapHgaUobnRzRNSLJgpfN5LY9QQIPD56VihPNK1H7lm91X3vnT6/
VaetU4vfkVt/MyEs3ifKfgIi3E7K4pmmpL5r1O5AldbcsYGLm5SUw4aW6GZoaaLiJcdHv6vM1rfr
yHqKuqp+FCgLflpAuP8s7X7YJkPavZiuotxNLp/80Wjtr5zMhZqkLZ6seqx34PtKscIaCES00aJf
a6E5hxL34yPEWn9OFmg4gBVXfbRZJNui4oCzuIDmT4lV+q4d9beo//So4xfRvqduhUdsYm90vQc5
cqkPvqZl6Y2ep+DAh16GXw/6d1FCI8OIximYLIcGCMxaX2GBsP03NdHQKjdkzyoEC9+msnaeM71M
H+iIXHaJ2tMds2PtqYtyZ5dEdQFEiKg3lRZX77wQYjc6uQ3sGfCAdh5ZD5oRJ37SUuFBLnKAcEZT
+UKdMj9HDdjTrNy+zS1mfFNHQ/kNAtU8dFOAhADTMm/qIhOgDVTZLhEqJrsvFC91+nSDZJ2yccay
3dqK1gW61YgbEpXarQIGuB3EB0ovQfOfp4C80+cN0Fx6muo7YqJXLikca+XcXztepGMTAMXKruss
fQKx8FZ3P3iyA3VCELk/Lh8v9sKNhnQ/Th0NzTu4QecI8eigRJotHjI2JE+DQck3bqGXAXrYVnMb
GURgDyBhJUzwotsQYNrjIiHe1OtuUBFe39pa5nqQuFeCpvuKbCNYrV3lYajTwtfFZ2WqHuN2u0Gj
3OT1UzuFtFD7704Dj9FJsm1akLk36JT2udqbTwwvpZ3T4mWd9qQHJ1rRBLzOywfopBjPqBjxnaJP
0baLTB4M+tSHiVCUoGryd+hC1fvEQmZEMVM76ETXB8QVZJcWlfgu2pxtC+L+GFnVYPsj6woNK3CV
uZHxMHKkp2rX2eqWaJ7Vceo3IBTgIBfMSPfCId26B/cx2dRZ+7toDPfOrC0DTwxV7DpS1IgClJr6
RQ6HGNBdCcSDipdIZHSe3STt7zbRTE9Nu34XNWq1p1mebnjeJE8Fevx81lB+6Nm4lsmXvOef9zPa
SBGF4t49oxtXMH7bHUX7yF2oL4iyvEMsuGU6Hz21XlM6lTzojzG0foFpBx3g4MeSyiBgQnYLyGi3
j3ZhBYOlPNQ9C+NBK/zIcSCwiUZ6lTk/9VJZCbcXghfsWZCSgEIA2AgZNKwlkLCwOo0+4ZQrPZWO
W4WNa1XkheAS3fp4iyE6QpVHLifpUVxl5TjRJx3sMh0YijdTGqDUn4rg8k5cHM2RofnvRxsxSlJl
wukJQ91TZCYeK1Zi16VQDDk6AC1Q4AFwWEakMqqNJUgI6BM3pkc60rdc9Gi7T/vfU9IfQLWM3K3+
wGMVffb9r4oPbysjnKNjKZJBkgUzac5HzpkehT10qSnSJHq0pxIEXZQU7g58C86bBbUdqJDQOCBt
k4Nj0xoD0Anw+7rIGzAM9U3YgbD5M6JUe7ANdG/koDb3J1LFb6VmF+AbgwfUWjxso0h193XkTFtc
EL8Bg+UP3M2bGyjUVDUwO1q+zSzePbN8IgdatZEPUYHxvqd6/aIDAh2QxB5AIzanaic3Gz5HrMoh
Gjv7UEEe6ndUO+VrrCKSujw5Mr7on22E9wvU9WYKVTkXlWmRBa5vt3k03RdV2SNi85KaBRF4ZEYW
UOW97mMcOSu5Vemp9o9VyJ8ikwid+DOmfZFxaCE7avNYaFWAoKPD47jOfaYgvZNb7g6QZbobIvpy
ebRLu2pOrerGXKsAAPTU2ZvCaTpgqZKn3LAfygi6RwpUdkab37os38U0Oly2t+j7Jho05/If3ufy
Sxl42gJyCDbOisou70nSDvccGa5Nbwl9MzErvcUsqB3OSt19Mlri3omJKrcoMEdXdvvOTxP0KP77
UyR4QiasqdU6Qp+GpPLLorl1jep5MoaVPJV0B/zXDApCAHPYeNnJL0dhpXaXWfQJop0+biqvIW98
RAm2f748t0sHFyjW/t+Q9D7hGVfGQjPpk3Df04l7OUCn11uwQFCABBJBaVpG8ozcrcAdJ5Cq0AZP
sVSPrlXPpG3wZ7JmmBBoFyCmft6BPbngsFDhj5OCCNKZvMJkXq0oHqpgAYHUgD6sQOyWLM5qoyC2
QBXyTMOsGJE2TpoKywO89d3MpHk/Weq00Rh3H2lFcHOqeUNfplZf64Vb2gxoxQX1NFgt9TlTdbr7
8rHLVAe8go+6xkcIaRr6W2FY6rOtT8WNy4H1Iqi33FGcr9s4xZVKeeJuQU0Y/756YVF8BaYICWU0
sMrlIw10in0sRuOxyvPbpChv17LIC745c8RCCscGkyvStacj1TnLshiEE4/sXrOeWH41lhab+ejz
UvBc9MqQNIZCHlvoYOd7VD8vz895evb0+/MeP4oJys7MNeD97Efkf1n3U3F/g1j5sgl94VKeNe7g
gyBiAqOuNAaA8ExouSTksbLzLPJIotiNxxPBuJ+Q3uaQWTTKw5x/HHc8AcQbldnqVomAcWzqGAQ2
oAXE+m6zzi4PqaKBlR2FsG8ZZ+MnTxBYeQg7kbDXrDUopLS4/9xd2D2Q7UHTGPz5dHYyN516hePu
6sbaoxl5ASjj+3WzA8IXCBqoaANygMMCg5Rko8riItZymx0icB8G6Fagu2pM0MqTkFHxhmiEAmFW
Ohsu1M+0ywo0YZGDStM8mHn3PY0x5YY3Gg0K5rygmSULDBGngVJM7V0XizcbmowrOX25/eDsN0te
o+kF8s+FxQ6VCTiiUN7dlt5FXHt3lWRbG50/55Fcc9g7hXWfRiXoDPSby/N2tjTStEmXz+hGWQN2
DnZQp09FuTUgXfK/GZAuHaujg0rnMYovFgTsspXPz8t6FKn+M4W4NIGzmkciR/0QCyvaytTYYWaY
tqaHqngWsPMXYzgyIh1OderkbaLCCN7LI/HpGmx8bRCS7yZlhVLIPAjTQZYrgPyInq7MkxTHnc2T
5GolIGkOaNzYoei/puLG/CNscm/Scqsra8WdP5N+aVEkp3LcAkiE2sB4xq+NchdZFbJKX9ggvAIM
2u6TapVIKf/uVHublB9pvL28XPNYLpmXXG7QSzNXI5jvLc829nl6m2fB1K9k5BetoKcX7TR4ooEm
6fRQg0ZrxPPeYYcJ+ka6r1U7dEpb9ubyWBZdw0DjIwQ155hHmkrQisb6ILB9mmKja1uXb8tmJf5c
PAKOTEjTNU2lA+ANYQdqv2Xdp7uG7V+aKOCdiIYsx8LLhWZVw6nWlAcreTKHneFPA1pTVy74Jf+G
OiYIuUDuOL9aT1fDpXmMDk8MonKeuukugshVWn4B7QUgRitbSQoI/2wlVNVNoLzRMYar6tSUKXSD
mZlbHuzB9eIyhsLxa9zfNuOPst0X1krj+J9fLnvzXKic42rUZeXnAUe+f0JynB3yCI8+0ld656fg
gNzjt4E9YFABPLJE5k+M0e1gOA1oK6B8iz584kWKku9dxdE8muJKcfqC3hLw4+Jl7eQ+Hl+5r9AK
EvFAx1avTWX1LxqZ4k2aujY0gaGWpTb81Up5tjGb9rs15uIVDWv2KyNgaGG6M9wMWmL7idUwjryA
UwYidvsfdZK2wG7yCKBkZO2GtsOjv5rYa6H3zVri59x/kfaBthe4f7EPEeadrge4FMZ4rIUasuFL
VHwW8RqU4nwPnhqQjv8y0ZxqQhY6RGAFcpAgUXzQlQXXbvTZCC4yJHehMiNz9+oOMt+kddVwNBl0
klt/Up7NtT6I862IEhHyOqhQAhl/RlNtocuz1RXBD1gV3yAPIwOK4C0yy5Utcr4kIGecKRsA2FTR
tC1daKre0k6BExxKxy+IP67V789X5PT78ziPwu2psls6MHxfB3zP2brDxmUrz77FIdgEjNJzzRXA
oFMTg5WyTHGj5EBbO2ha16Plyrm7NAgIGgJABVkz8wySV5BKpSZnyYE7d0m6YyzIihXqjDUT0tHe
xUoGqb4iOXTC10sfOdH4egoF3ExHo5DqH6PN1NagGAVBybLYFNXKvlhah6PvO1Ihv0zAFF6SPDmY
+e+4KDw3XomAV+ZIvscHeyS1G2MAY/JOqt9dXfuqvrIf1mzop87k8AoChTlsCA44yw5QQ3Mthlzg
g58XAlvuT+L2TAxlTEdaKVyhBxs9t6pW+UO25+QhZTciQtYATb/g73e/CvpLEDxQf7FkTwXAq2v5
0eWx/vs7pL3pGl0TMS2ih0kPhL5FhZFcr5KEW3cmhXBn3ArerKfTiSdtP1ZtmhwcpPrJrote6nR3
7XF8akLa/nbddXaW0QTvCvDB3Ih2r6z1wi4cxiejmCfy6BCLqNnUKEklh8T+0IqNwvY294m1MpCl
/XM8V9Jy4DbQYqWIMVfRBhA8rm7/YqJmFhDwCRLz7PZNLAgfxJlBD6V6w9NNxXaNtrlsYnEIRyak
tTBSp+2aXIdng9WP+c71QrxYaxvRKeJGx1ZNyZ0aBUiNNiH0EBMPhGzN2ht1caGPvi/9fmSNRdlR
fF+4j3HhpezRSaB78jcLcWRFcicmoB0LHAI9WPlWT+8ynPjOSnJ+bSDz3488th9bUteFjYX4cCzf
cXw3vWX9ipGzKiXqKserIYXXvZOzqUVTwKGnbMtboGZAsOJY34S5EfaBqGG+xiKw6F9HMyfdktZA
NQp+EXoYxm1kb9K1o3nt+9IV2RlgJiXD/H3Dd4yQZCu3/Mr3ZaybkjAX1LP4Pji3m1/5mlrx2uel
p5XRpgA4pFgQ9FDwD7KSuFv7unQ16llrODhr6aFtby2+7dbyT4s+i+IzaHSAzjrLXLd949gAUdED
FK4s6Mcmj4nwmPH+F0fUkRXJhaDSZfd6jVMwc3yr2EducPn7S5eqffR9yYUagKXK2FahGD3ddGFa
3AxrzH4r8yTHWSinRWbTYwS9eutMkIcDeeCvKvq4ehwokADBglQtuKPkciJvMyi3DFCga0uPD34F
Dsx2hWxzwaHAXQqMJNrrcJY70lKMaIc3KyrAzB0B82H/5OqwvTyIhalCMQh5AHwe7Ffyg1M1IzXD
+2QmajeCMbtz0xe73xdiLW0+/9LTlz8UZY7szCM9Om41Q3E6NjOq58pXE7Rhiovsfgm8TOIN/Kte
rkzcfLBeMiddILoTD7obw5xqfKBRKKK7sfjMzPvUGK8OhyGrgIY0cAOjO+EcDc15MY1ZpM4sICQG
UcZjeyVIA0szm0DaDDmBhaQTifFq6A2mhVC5tGNz09K1CPHcz04syD24k5OnTfHHQvLpEr9fS8ud
b3mooSDqgWAVOvfOQCBaWycKY4OGTm+yFZn1XBXjHiIBK/Hh+arDDHqVdQfPB/B7SKd7laKWOWWt
BgYrto+KFsDY6qeGTuEeKEreiJW9szgqIOBRTbRnqkXJyaYK4toj6GnDQulugXX1HKZ6qvrj8g49
3zlIpoAED5hfrP/ZWwgslRBHoogVajrcpbx/bmxgJdCj96OPLGBdpxeHXp/mhE0AT+a1mkF6UhRJ
aefWaZ+roVoA4zplxbcRp4/B+31tZGvtfEvOd5wtkoxlhlFbIPzTQre5aacnREiXJ3Dx+yjhA/YB
YaszxmKLdBZQW4kWZuZLkvzIUZi4bGDJD9DKNUNZALJAYfn0bLNsnRuNY6khTRLiORElO7CIc6iH
GGTF5RbHMueG0WkNija5dg0C/UrrFMyVSZqgjUbfWiO9WrMgXTkzJC2euAN3U6sXmpYvlgZY9OUJ
+1MBPz2e4V/oGgM2HzgE9Fudzpih9n0G6mDMGEljz0xxA1D1nvPmTaGGZ2uT6cd186uceOVRmuw7
Uu6jSvOaVPEIrzaXf875HYiOSzB3ICUNSCHaaE5/jZ6IThUD5HeAseRfFC1stJBPf7FyIDFGsODg
sj3T3lbH0e5EZGlhatBi7wwW2mcrFL0vD2Vp9dAoih5GvAGgJCtlmDIXKHi1UbUwgWJ0/Ior9380
IM2VU0Vdh+NKg8ThfTLcrbXBrv1+/XQpatOKs3qctHCKvJ4G5dWhLVb6aHokv+NTZwGGjc8r9r6r
bkp15fuLngSIAPo6wdUClp7Tny+qgWWFMLWwMv2W7xr3ydXu9evTIBjFkRVpkiJeoHEZ/XohGnID
TSTB78tOtFDLR1MnwLUI/NBrAj86HcZMYYiYI1FBBPNuaS+MZDtqhVR/1JPyvp5az2qjoMsHtIo/
df3VL0AYBwMY0IgQnzwDWJTtVNWUO1PoOCxAq3qwvzy6pSAB9KhQZvsD4pVzpHFWllWuTVOYDeCR
9tBQgeZOJRNfQA+DJgwgym8sY+xWAtIlz8Bxrc1BIqgS5E5ZlmqigcKKGvbMjQH4y6cHq0H1q2xB
boxin1ipIS7Zm9uYUT8E480Z9DAZM2rUcaPiLCO7onX2DbvJyTaNVmZzacMe25F8cRzVwipHPo8r
+piyel+X45frF8xBBQaIa7C7ngVAPIvI5GrjFEZjubNo+mCp6Mk2u+Eh1607Vc2vz3Fhyo4MznN7
9FbJqZZSB6D8kDUfVndbEh5U42tn9n9xlrpQ8sGoLNyBMo8515WI96CnD3WACoTrq1MZXJ66pdWB
fjSiK1T2QTs8//1oJMY0Vij4jcgzJZVnQT9Uu756hcDGQvkNVycEqmQAMdgxk9iaZr/uKz8ywopo
Xpp9vzyMhQDr2Ih8q415W9sphZGyBxYTMfKmKmwAFPQ1tbxlQ4h4cTRAC4vMfz+ar5QMUVbM5Ve3
3TfKz6i9q/vXy2NZWJKZexb5/vkfdNKemsgyMBzaSmagCfEjdn/l1+eIwAyFx8/82IJIh3wFlVo7
AUKqT2FaPtTNR8d3GTD2xfh8eRgLM4VwSf/DmDBfd9JN2nGulaOiTGHSeFn7RD4qawUkvmjBRbhp
zZruCJxOJwowP2tErmgKDVD0J0X/0A7Rhtdr+q1LZkCWj0sOyRyoyUkRU6XVpgM2PTWclAd1AtPl
lPp1tVIeXVh0UBoC2IUSxcztIflVObDJaCfcaVH5iJbh/Nf1iwHaZjw+4FMQ25OmiihuFlMnxTav
6BYk82FRuW9TpK6c9YtThesLvT1gl4Cx0xUZe1txBtHDtTp9NyrdNqvaj4RmK9XqpfADNGogZAfp
GPai/Iy3ayerCYtx/rpu5EW6MvpGntwAtbHNGqP12pTuWazdkGqC6m/5o0YDgyfS+OXyrC4ECjOb
28zHAt8449wbCB0B0UmnMO+GbZ/TR8Uqvgj01BsRSC7s8eOyORkgPad5gPXB3kXthiBHIq1iN5hq
lHdoWLP6VN9OlZb+FLXb7ROEewHlQ7cZXeCzILSTf9TChqBHBAoiD80Sf3OGIIsCrmwc6yoyT6cL
jR7fWlXmXxLTwavH0RsjFxrtmW+vUQCeN6DMgzYMA430MHSGSB+tgvImt6ZQJ6V4oHH2jp7NuETO
QdBdTsryERJD5FatzcZvI+IEQrH/4smLjY8nNWBd4IuQzzIIhFZ2IbQpHBq6MZzq0Br21QA7DPPI
hHQRsz5lrDGgPoiUgEcGCMEqQR1nfhqvARaXjpr5+QFhLYDsASM+XTsKhvNIaPkUuoYP2etVvr6l
7yM4wmphY4CnXvKNrJ+QqJrGEdoiXQzlu5U4eb7+pMwANgCifsDmDbCkSfeKm+KN3OnJGGp5BVTY
1yRXN1x7KeLYH+JnrTtc3nQLYfJ8ms3zZMwnm7Tn9MmmLovqMbzT7fetr8Tv13/fhQw0DhDUZNHr
cboagpuo/2XtGLb7uA0IfZz0x4RuLxtZWBJ4l44bZpZsP1MrxSNusHk3WqELJanXtH77m89jb4Ic
SUUcJs+RGQuiZK0VsuIrs24SpOwvG1hYc/z+fw3Mfz+KupjRKHXOYABHwa7Wa4yiC1znVQcB5BBz
v9Pj4LLFxRmDkAlUT525nKafWqSZ049qklvIqW6SeFesXPcLFyVydBZYweZdj3fm6efbvqtZU7dQ
NADlDPbJgaV/MYBjC9KUZV3VkcZq7JBNoE3gXmLYK4uyNgbpshcgd2kwCDsU0UbTNmodNCt7Y9kC
0Ke2A008qLKezpIRGVY5CxiFtLlFarbM7vXIv7zOC9sbC/GvifknHHmWwrg6q19jmgBvRdM9TkMz
+8reLltZ8qZjK9J70codfaonDCRR93a+09fQELO7SGciqFggDYIOWsT1MhezS0oG1Gluhxb9Rspb
Z9hVyTfzs56ux6ehmoFqAhIVc7lBTstqTLiFw0o7nPLPRvnlVtcnJU6+L614xYVGcN7aYeRAlkLd
NABTQrGrGldu2+UJ+3cc0rJDMlBPug7j6LVdZ+4jGpjZNvrurrFKL7rXrJQCCoJZzUe6C3XXUkYk
fEioWN9zxW+cpwwMxn/jXUdGpLOKR0JnphMRyAo777TQ93Ykvl124Hk+zh3s33FIl2466mpi9AoJ
8Qz75F22jRkIDodo2F+2s7RRcBuizRhdgChpSnaGMs4drDmE20pv5EG81rK5MA6QMiHnBcYvRJTy
A4VPbgIdBLQra+7OKm7ET8gbXT0ClMNQJ58LY8YZyZRuNmAoAa1RKPLb5keSbC5/fmkAkLTTwDmM
xCuR4fiEqy5rOgs3YQVgfMp9Wt8b3etlI+ergAZilJDmHAG62OQIjvQIhMwh1cMGRMGG567RiJ8P
AulnFeljCCXhFSO/HiZiQVYkQXq6gXgXoAWbUs/QXU2u3uQwA74vCCZpM+WE5EwOcPplrSl6OA7A
XyhbYh8K7b7Ndrr6dnnCzrf5qSXp2KItUbOyhiVleHH5bQGgtgYwZX49RuLUzjyxR7dVRSDgU0L0
MtTARGIaT4LnXtWGg8GCur5vr0fJoL8E9XKE2TPXl7xbHBc8wXlm66Ftx/AC6lnxA7hdPX16vjx/
Sw53ZEhOsZQjKC/V2VDk6JtBfK0BhLts4fzABzwG3P7oKZoRObJL95QwSHdxK6wKDup10EPraf+9
arNt0mXfwdrycdnewoiA+0Hqdn6lzNCM05VSeBx1QhuG0O7tnznBUWOnV5dB5jMGfOsokSKBL6ci
NaM0mzQ3hzC1nunWpCtrsrBJwRkIHXk8fBCkGpKvtVVT6TTG5+33TNzX9AFymX8xR0cW5KjIFsVQ
RMYQRlnmifZlXAvulhZhFkDGOY//wXl2uggqdezE0NkIqY3Rr1ridfEaH/jSLB2bkILgInbIgGbM
MYQmnt9OQY/8YN6vBKkLiR+kHtCOPpNSqFhxaS3icjT0TsCbuubGiHxmgMFoR+JdrPjYjta4ESQg
a0WOhdlDfU1F5nZmEkKsdDp7cQdSqrptkerWe99pBFqHby47wMLkwQIS6Sh7I8Ujb5LIHBtNGCV6
meLvDsg2Bh502e6yjYX8EdrHkbwF+/2c/3T002HkuRHlokOtpqoeRgsE1mjRUhkBjcFNLB7i8hb0
tDdVeXUgC6uodyB9j56XMzwTEr0OHXQk2RvostOp+9Fzc6MysPsT7eo0OEzN3VQzmQCQgJJz6IlV
aKookXR196z71WuPCv1yeRKXXOHYhLRT06xCb43gyLe2SpD140PTZCu+sGgCNS5kKWxg5GRf4Eqh
8UxJkNtMO/DllS34//oVG/N+P41iMVPgVJ7FqhDfyKUoynpjGhoMQ4E2ETQvnwrugIOk+5rzKIi0
vPOShq8co4vjQvEAaRG0q5xt3UxJ8cxnWB2jjT0LGcqfl5dmYQ/BmZA4AtvAXDuWzriSOB0kLKIx
LJMHlWfeUKZel1x/1RhI7EANCz0owJtKRvpocLImRkovn5QgrSe/WHsoLUzTiQXpHB0bqBx0Gixg
RZxPsdbFOv/r0soD7OeibwMpHdC1SA5cob1Gry2lDaEae1sWiemlWumxdnzkqf7oxJx4mWZ6ibuW
6FkaF7oPkQtFpxLB4/z09OEDrUsqmEAI1fsNjfz+emwScBB4UAA8izgAh8CpBSMioylGKkKl7T2r
uR+V3dB7hru57GdLdxDszCRBCDbQuClF06WqABShwI5R9Tei3KoNeZgJodpb4kx7raVBxsC8CYYr
d1jpCp5X52z1ELfhosU8nmWUUa+alNjIRMiSN2UmVBS3owCyLb8eHIW5PDIk3RVgrJwT5rkIJ2Kk
flZ6ac7XSidLHgGaM/wHEek5dAblocROq7wPi/xdAfGstrJXlyYLISf48RHyAOQqRZ65LqCWmqHE
xyGV1eIs1QS5MWInmPKVo232LHlZ5qsbyhcoxQEGeup5caxafVGwLuyb5ynuQTn8LVZQvIjibVJ9
Xna/pWMOjxDgW/H6nXEEp7ZMsyAmA3VaqFN7T4a29Iu0/KlA2/CynYUrAqWLf+1IHjA1nQaS7lSE
yW8SNw/1D+MrNDIe+I+VkG7JC5Cog1qCrQF3QaQTtS3TIjeqoQ2zLmg9c40+Z2m60M4LghjcdgbY
oE6nq88SSLo0jQgFaEYH9MNFvH62nTVo+9IogOqAm6k4e5C3OTVDAFTQocqI/ZLR4FcMauvLq7F0
bCOpCfZGODMKrPKql0mu9UkkQpWFZfrb7N4RwGvivkI/VvrVZtvL5pa2DlwZdXKkN0HLJA3HUYya
QaRLhFGTeox+1tWPYkLheC1d8OdD8s45NjTP69E73u1R29ab2VDxaDRpAIGa+2mKQGRavXFDeGrc
PplZuS3AVeOb+c80JgEWecUHF8roLp52yKvjoTq3yUtXR6NWztSquJxAwflgte1DnzBUcVW/tgia
/ltIARfvqprdNx1zPcBG94ljvP7FnM8sSahGou1M3thVr0ELWWDD6cL0inzvdAfb/igjZ8WV/nzo
bM7dGZcA6BbysZIvdSS3BiXCCWL1djDE7K4ch9cKnK9NVveeOpKgSM0gYe9OG38fROuVVmEj1cH8
WnV+gO8z0MvhUTgoaWrZrjLyJ7vQNo26xiawtHWB+0G7gGnh8S0HqYLFKLknmJCc7Et+n6EL3Mmu
B5a5EDGZEwfWHDjI0BlkcV0LoM0xNNUHpu3W+Ohn/5XmGmkjlG0AKnNRopVOt5LqsTArfQiTsvGq
d2u8HmSMByOON1yiYBGEYvzpBprAixlZDL+/zCAjhHwYIJOX/XLh6AHvMGq+kJlBikUmdShUqMCp
vB9CJTd82ymQjj604w/DeqXq92i8c/jLZYOLc3ZkcD6cjs6EuCrdzInwxufKvQLdVKf4+BsDSOri
hMO6y6cbapy6ZcfqAFGNTe0Gw184Ll6hQDUj0gWCyZYGkHPLHCaXdGE1RN6jo7/xaKVquhBwwAI8
F8SReFfLpP0xhKNKm6tdaNTphzK523ZqE88FMDIrG+p1Ft1fnrKFC+HYoEzXb5pJ1ia11oV2roJ8
ZttBtKpKXtT2+if8iR3pbBrKzG7qHHYyx31QR+e2puKVuvX2fxuOFNzUWq8z1k9dGEMWUeiPpH5l
3eewxuK05MlgrQQiCkqkQAhJm1MnIEASDSLQDly11n3UvF4exsIJiR4agrL8DF90ZDBbOfVpxakY
QnPsvEYHhAXQj2Yl4FwaxExRPauYgIRQFoEm5vjf7cimxGuy57JcqU4sGUBKD/loxDezztPpfgcD
dq3mfd2HgiK8bOhKILv2eekIriE+kJZT04ccUqO2n61FmEt78fjnz+fn0XGlgmCynXp83zG3fetF
bKdpt1UFVuTg8mqvGHLlUBbKJlqKZt3QaAJIVubOwR19CEgxvvLKXDaE3hsXj9vzEgFzWktxaNmH
xOrAQ5j4MRm9zH5Wp9wbxIp7LfnwrGSORzv4Lc/eTn2p4P9PBqz+9FllL456X5krh8rSDXZkQp44
dC00g+t0fTg1yQ5UZ0OLxkC/Lu/yCuJoEIBYc4ml0/LYoHSK1czUmmyCQdJ9K/K7Prkv+WeurVwC
yzMHwCW4fFR0Y83LeOR4ymibwMqqfai4uJTRvmRCaqNBy8llt1vcP7hs/s+MtH9Q445yYIHhdiWU
IxAiJeLmsoXF9UGfB/JR6A1HE/fpQAoA74c6xgHAa7W/AxyBPyAHm/uRXrM7e7A1ZNnUbm83owuC
/tFauduW5hHBP1KTQGefU4haY4b8/oC25DJ60dRbYwi6tb7KNRNSRNCU6MAFQFcNtfJzzOJAc19c
tEpcnsalhfqDZgSgEYLHcl6KDJyRotFRRLA/m0Co3y5/fql+AGQvWl3nWTpnPoTg3xhVk0BvNRB6
Fthl2y9M3I/5j9FKvZJ8Mx3m2cn14CpQIUNRGfpK+O+zvGFp0JHk+qSGLRjmfNxG+eNAzO5pqqAt
cXmE+nzty9E60uIWrlMgNm25SxmMMKjSQKgvdLpx2zRPiXpAun+L1LJv1UELFZ4cB6/RQ5ACyWVF
3drqLYF4TL9hkJsyte9Vf9+yH6pA91B2w3m3ufwDZT0x4J7nycCTBC9E/D55iZ3KHVltoFVpMndR
a/tlpD0Zgvizriur781kh15XRKZgAPxmQWmIH7B5fXNAWGAcuu4GAUlQ5Wspa33eoGfzBqkHPHCA
ZsBFfrqBG5tFmZOjOweveLO4dyHq2qp7VekPRfldYemBiA23Sq+w7wf+kJTfJ1oA2tt51VTvIJJ2
KwREqOt446RPvUgPTqP5cdOvnJfLy4vpm2EQaF2VX9hNxqKOaVhenn5xHeqN06PaPk+cb/9D2pc1
x4kEW/8iItiXV6A39aKWZFm2Xwh5LLMUW0FVAfXr70HxfXe6aaIJzZ0HvyiG7NqysjJPnqPhcVu7
SKVFq8bcRe0/ZnkojIe6PCd9gsd4Gepas2pyO7CcHgyTkY8s/ZOdPd1f3xk3MbY8jHl57EG8e6/n
EdIFXR8V6H0QbTs8D5UeH+LSoCu7HJYQDaPXniwZ8h1o+xlDU2DpJ0uWxUKxmhZLVoMt+kDaYlhD
tGh4sAbRBq6s228u4fVzo3jKgreftfxJoYnkJaKL8Ta4uLYsnVhahhrLuXPBFAZBB204tZCia+J1
B7IL2Syc6hu3iDw5sn8AOwGn79wUIEsoIZkQAmPn1N3rw/7v/SW7uerxdUcFTTve9+iLntYcB6mY
nUo01FMqywtKTqBzVTIeWDJKt+ALjRc6Pm62yMTe9CbpqNJ2XsfOUK0K+jyBrKAKRAKycwvTdhME
jobGShGyUUANTC/lEahJWNfzs0aFHbR27O4B7jB8V0lfdZEMG8z3Ek5pdjJHHju0tKCCM60RVV7O
C8M22VnrD62p+dD7ltVr++UHxzi0CzOTiAYRBRN6DzNGaYWqSfyk/3l/V8ysEop4OF1jWgabY7LH
W9vIa02TzdmRyXcuaf5c1lILDC/Sfty3NDNlaMnSgQzGExDp88k5dgsbWMe0hKXIfgff1KNSeBBh
zVci50ucjzOjMkcJoTFG+5T0uT65ZSo1J6YWRT/eU8Wf8nynOt/uD2fBxDTPgH5S6FtVMKEpDy3k
4qh26pb6fWdt6GDwsXFwx/zP9TAK1DcTSK/X5zZ1OuRKCrGqtTw/FZF0Fg7RzOrAJUCWCLVCNBZP
94Ee08FjVd2gmLuS7s6S21Zs+/z3/UmbOaoAC6B7eYSGI5Cd7IEiqpGgs7Pm7InCKvyKaf2WK1T3
NaRS9hVL8q3NZboA7LhNmn/eUSOlLCrJt7Kx0VDw1IgxuFw8oG2jjva18+hoOK+PJuot7Ae0SyO6
K9yFwzXj0NHgjBgN84k9P816SJ53g6JXzdlmhOwyxZEBBLKXQvbbcBc8FzjCqCePnYiIaq63CXWK
vu+gaXeOOfuWa/qb0LVAGHEYgVYccBcSJrwONWoNgZeoC0/W2z0KSQwUxZBARFMEjve1cS0CDWWv
dsU5hqgoUWNwfKj+19mS0I18YWV62kyjqKAmJYuzV6qvHfJgkXRX9/fm+EOv4oyJiclhSywbXH6d
Vpzt4u9QPXNUqsH3sjH5kce/6uTsfBmhMzE4Se0ltaEreDAU58QIPM3xFW0Je3q7/zBrOG7YFmi5
Vaf+Q3o1bV0GC9XfZv9FxRJcfNcfn/z8jLmlSwZ8nOj7QQtF9Hx/PW490vX3J29tEOT3UH7Aeiju
A/022Nsi25r19r6R2d0LUVnUKT38q00u2Nj2lNhqjeKcOQ9xcxiSvW0tFPdnFmHMq6L3Qh0Rze44
zososi29kthZUpxVMDf6IlvYtvOfRz0XUB9gfaaI6SarTNtQSHHutbDRHV8mS2mVW6cNvzISXv4/
C+MvuBhAoQsBxF9RnHPdXvc5XEuRbOvM2Wh2dBiGYmHd5wYE0C+KUYB/IyCeeLMk5XbVovx0ZpXr
dwYJiBbcX/TbWi6cJNK447sU1GU3EaMaVdDp7HuMiET73kt/xLI4RBYHv7W6V5gSMOhHmhp/SDRl
pck+6Gl1TG228IgaN9fE41z9jMnEGk7ZehVRi7O0BAnStH8EanTVVmzjgEkPkPuPtJELV9ItC/Pn
2NHqiZhiVPyeuLkKpL6uAsm0syWcc+/l26RNDxAKWDfgZB1ksYIgyrFPBl/z6tBoZUD6DDXk7DEB
86zakBVFv7J/f0FmTqFmoO0atxeA6zd3COdea0tdzc8a5HdMegYRf5hDDPu+lRkHDyseammWNvKm
TzYWcyqlGxwnByTpMLhQYIDc7nNS2kHdEJ91zw35/h8M4kUC5qaxD3kKhUD7jSILkRXnpnx0ROtD
VpI6np8mx8Z0/LZWkUkgX3doo4Y0Eq1Q5LrtllGUSoqMwR0YdMvz1QBNpWGppje7XP/amEL/4wqP
H4g/4+JCOs1NYCH9lcolWewZKyMFI5Cf6AG4FQN1JbKwduFAALR86+kbKV6J/np/gWZczZWJyQFM
pekQrbPKM1e3H7q3uf/1pQGMf7/wmwyHKVIbDCDRDzaAvqb1rkBZ+b6RmVvyagiT26USeqYZFEaY
9sbUYmMUBBxbQxAvcfguGZqcHto0TY87rjxb3E+MMAaMkOwKY2n73iTo8BS9XPXJhWymtiFJCTO2
5AEhf5y88Gsr8aNkjfT3ysl/OxAwtkszcDu6Ke3ct4tN2UWBrB49rgQ5ol/1oBbSt5UDlXmYVT/x
uAk64fieR7YDgSqvTv0ePMTlTi/Wesq+SW1YS28FORHf0z9AHOKX5C1vBwiIlEhphdTRwnhQwwya
Xa71RxXfCeSmSfY8qL97JDYYRMyp/uolR1Vbun1n9iiOGjIbYwkdyIbJLkpFr0d5UdYjxsDWq1Vr
ZQtzPm9hZNfUx2b5abKxsiBmbFukPutaH3QuegSXgKgzJwFj+NeCfn0SYvR7D5WT1udK+yaiTdq/
Wcrq/jlYGsQkWuRMOJ7b5PVZc3/r+gFyp/e/P7P9r4Yw2r84zII1aq0SfL9Tj3kHzOxukOuYLZzm
cXdPIoIrK5PFVm2L96aOpXAMe4/Elh9HG8RCPtQTFaVbefz3/VHN2gM7oot3v4s8w+RQa0TNFVXX
KyD4i6COc9+pzqq9rrso1JV9/OUOfQuQatxOaO0BpQ3QY9eTOCqCm6yLqnMvjb3Z/syhCHt/QLPb
ALV/kHYa0CKaEmUMuoFnaFzXeNQfMsdnS5C0pe9PRsAGlaELtsJptH6Y+e+KPN///bPbbKSsHDla
8J6euHMj57KnjY4NAIGdij+n+vecotiwBK5fsjNZeLNDAJxGGuzAw6UO31C+j9yTXFK9mt1gNkgs
sNwI7aZlICVrCQhw7PpMbB/Vn1ZuS82vszelCuRSG++sl7mwNTmiWpEaXlxh7qLBXdeFDLkgO9G6
C2HkkpnJGS1lXbipjiEp0catLb8vQ5Z9kdIeEDb8h6bH/y+lOdkHkS2ynEhinxznmeyaZiEjdrON
0ThpgdESASLIxIDJuz6IbmnGfWRy7cRJH1ZZe1BS9nZ/J99M02hhTJDjFY8urum7dDAqbfCGwjm5
ic59j6HBSU2iLtBtwRdMzYzGA7UlyPBGXPYNSg6AQKWDCLc4ESsGwCBPTP47VaT51YXHQKAfglyi
h6fjjbMUeu0VvGjFiaNnp6jSgIu3RFtC+N6cTFiBAD2ufBstKGhBul6alA5ubqGKdop6Y5UbryZP
VrZ6YLxaGM6sIaTi0ZGKV+ANAYXWsKhTJYPqqMbLXV0PyippbLJt3eSnFgNC8eX9gCTlv+YmHodW
DpO6DXOUZj7SiWEPGTfT+nPfys0bb5w91HfHSwag4WkqVOelwwFB6U6ioz6CyY07nExwPGbZe1tg
G5rNsazI+r7Rma2OGw1PFGw9aPtN+7nQGzf0ZdPDaN/4vX62m5G7ZSHPOrfJHdTtEEaNTdGfOe6L
AATHjBmtXXcnE8AF+T0C3PTro7g0MImg7IFyE3u8O6nfkz7zzbWpLb3zxzW+Cm+wOpcmxjFejCFy
8iHPJUzEWzUDdcufQEaxX/2+P5C5jY2nIRLbGgqdjjXukQsrkPtyo4rDihS+4m16n9lr+z/NFo4O
AjH00jhTuHTsOLztEiJOSeutjZFNDc2wpv1xfyi3qX3MGLwaGPPgE8CBOTk1NnMbSrRCnMoWB3MN
Qg9fbLsk8Z18T6xN730f4s19m3Mb7dLkeKVfTF+q1EVtxJU4DUejWnVf1jKajGiyOp3JM6q7mLg2
fgIxPKrQX//56DhDIz+orQAF1a9/PrARupbwgp9ql/lJHXJjqeNs7rgjukRBBw8mHMeJh27Qvhn3
VspPSfaqo8sjF7+K/Md/GMUngQNEYbCPJ4dREmdAGwDhpxboSScwa2XhpTE7CPQaqdAOHAPNySAQ
hbcF4ALiVOgPkdgRALPL/7CRkPz6XxPjOb3YSLxBv0TGNXFi7YMYtktvpdsRgCUAkcUn3cnoea8/
XwuVuFkDjmXULR9q1h7t9rmUXx4DkFxIGMKQM+K6JuevL5VUK1nfn2r2kEGfdIlAfvz/rz0ivo9y
KCQW0ZMHdpXrQWjdQDgHJupkCpBv2395+kcm8iEyxSo38wX48qwxsGQDGje2sE3LkW5iKqkaF/3J
08pdMRw9NQ/AmObjTeOr7X+YOaQgR55NgK3AqnM9spr3tQdXP5zi99rYuu7CnTvjGaHNAajn2JQJ
npMpR4AujTInjYL2HgB0DJ0zv3VrdH3ozyI2Yz9rvFeTkBdFxA/M6F7vH8+ZvYfMPWBPIxBzrO5e
D64XTWxyg/MT1/BAq9VvtZN9GG20MMhbV4zEz79mphTJpt1IhSeAFXSF81cdmjepigV3eXtZwgRK
g8i6jxCr6Z4gwMywzKL8FMtfzHDXA/VCMbRhp5jh/TmbtQQEF4JoAKhv6FXi1gVq0a35iRjDHtSG
cSCskQsJoWDetwvgo89Ab3Kw8K4BTxE49UGWPX3hRF5UU8Pp21NdddUalrpALWjz1Gmxs/c6vQf/
xsgbBz4BkfmNW8YPmW3VO91syMtQNP0q0VNQL9a2XFXcNn1IJLDd/RmZOY9Xv3GcsQsHacpKy0sh
2lMDPkxQu0s/78oHiVozpNbfhuLLbedIiyCfjvYOY5QAmCoAWJK5wmqG9hRTvfJ1pHB1AD8BHTiy
3F5Y7dsaG4wBlwqWA4QvI7ToenANJMFVWtXtSdM/ZPeRKj8c41WAArTZ83IjwP5KlJ0FQbiG/umN
hfft3MxeGh8P1sXMNrqieAmn7Qlsh0Zg6N07dbrXnqgeNHbsrSGij/tLeQsx+RwuHBG6UGcgxz2B
3BLwru0pV8sWjQ6OtqVGaoW5jpJW0fNsX+dG9sh1BeyRjRUHXhPrvtVoPMDdY63u/5w5/4TsAWJt
KIDdPoMYzYtcJJKdmm5IUGlSHonIP0BssBBFzJ3pSzuTWLFPVXApqSo7lfSo8SxUQJiX5UnAoBV8
f0Tjik3PM4YDd4+u4luybTfOazeKGnbiiRL/HpCz8AnJkj/3rczOG5DTY1UYT/1pKtwWreztQWMn
5tHzUA5bp+5XaZss8OF+MsROR4NmOCAxgQsCTG2yP0EjaiS5brQnUwq58rpSriLNQksOU8AThKg/
jD0nCmKjziH3kherwXRkqIhGC2SCnBPVNeLXJYIS9Bt8uaSEjBDSjyhaAjkC1Ot4uC4Oj5aYPRtS
0p5KR/erKPGN+EHRH4T1dn+yZ5bUBjh8fDWDGu+G1B55bRqByas9CfWtLz60ZgkFOBcjXFmYxCBD
1rUQvCrak9ev67pDdpuDaAUSze1Lg1qH6L7j7e7bulw4FjPu58ruxPcVhbCLAh0Op7b+Ts0YTEyh
HW3RkZZF3+/P4ZwlNOyOmVXEdbcuPSpLrx0dnUXeKxCK9ydRfrR4w3+Z7m0EIP5raJpY5xBfNPKB
467SD1F6WGJDndsLl5+f5NU9tU0yM8I4+gzdQZ5Yud5Svmt2N1zamOyGtK2LwlDGS6E+DbjbnQrU
LhZZF+y71MsQOwVQk2w9OM/312jGqYxEziMGAEBhVFmuz5NuRQq33KQ9GRDIW/HKZCuqA3QRG1G9
sPHmTKGXF3JoCOdGUfJrU2nd516lqdjwHjk4iblNokNjLVyuS0Ym81gWaEmlcdeeIib9uHhrnfdU
a/z7kza3sS9HMjlCttN6qnARGyXuLh4qX7W3pv5qGd/MJeXSJUsTX0wHSzBwu7QnmYSpE+Cl3Vro
6ThmX9b9xBG6HNJkHwhDKhBEky3gu8Neja1nhxi/78/azH18ZWISUfa5BXI+BbNm4y0Ul79B2Bno
zYYMC+H13HEFgGYsGI/I8Sn8XWfUSWiOo0SywXqI0ZIb9oqsVvdHM7cySN+NTSYABwGdd72bC/TW
F3Y6xqt54T2LZkiDhqjVRoE/DFla0gcmZPN23+jcFF4anezupMuSPipxhLT8kHV/E+NbrB6UJXbp
maGBeB0ANzzFUe6b0nQ2ICuP3RhZqnSo5JMuab9V88rduVaG95c7sKfM49aCd5gLUqGGgtAGGQ3A
3qY1GaHiJA0atodUnuz2vXHsfZN2K17kgc7EhtoitJJjBDWmKOrDRi68d2YcB+qaKDdAQheX1XTX
VBys/DJjzak1Sr+LTT/uv+tLBIUzMzsWT0GtMgLn0ZpxvWnaSFNpQYvmlGjeQxonQVE3B96rvsgf
arEYYox7cBLJgTEDTCjgrByrNhNzZtqxgsRZc2qKDMLmkQqS0mYjEvJutXEeVgTKmrEwXwvR+I2d
BH1Bs/X9HTtzGMccBBDYqH2NjXfXIxZ5Aq2DwqOnOs9+efRn2vEvk/mDW/jCxBTxhQcK2H9bh56I
tkVe9ZgNtp/RF11mfm2zZ9P8DzsFUk3jEgIxe8PkYeRGZcSmSU9pWb/bvH8VvH1ReoRv96du5rDj
7OH7CMO9W8lK3lt6I5lNT2hXxyvtWPBvnD3Z6c/7ZuZWCNkVhLk69CJcfeKWobuaRk7c0FP0xKyj
my8gjOdGgQziGP6hP+5myw8l77ASFLOlrDq6F+K9dXxrqQ9v5vSCXwldBniGAdE4zagYpVerQ5Hj
+sqth1ZpA8nZRpJ+wenfIAaQ7UZFBZZGNSK0uF7v5rx0SEnzWEUxrf+oE/NnxLw/jLuHolAif0Be
x9fwpwXXeGt1LFOjaGSgCQYPs8lVkzrMG/p6UE+WHLJQcumGUHLz7dgE6zCJgyHqwk4Dd8VXN8Zo
Fgl45GRAOjyNqvNeokuuzNVTrYXmq9A2C5+/XbPr70+GhYcl7u8a3y9QeAMiTtbBkEQs5H1+iisk
nQpzwzv2DyQgf+BF8940cl0rSNKMbaZK3kah1Kx1PwAZwhXfS/Sn1jDPWWRsM7d/qoWHs6K3x1xS
EaoGf1W7+hvE0wM9rjeVK1aaTl9ICaBrItTAi/sVtPECpveBwe3vTeU84K2dopaO/uzG3pLOCmzF
CDSm7YkQG9ycCxlwfWSeuHbXIwUJuKuQGoSnnNZVvNJ2M5t0mPA6IY+SuPyhq1r9CJVIsY0TXXtO
IzMVftNDvdwz1X8UhTUvQ0w8kOTxTWQf5a8O3TR5qKQuOXoR0IF27f7T1A1ypowPC6fh1nN8/kxE
CujNGgUJrk+DYvLKMfPCPg7uj8b9sQTIQgB6MyHAYo1s18jJQp/HGa/Ti8e+Q8mQDMDbH0vXLgKa
uisrG360XAaG1q2kUqW+RuOQRqihlsbaNosHqzHSkNFyJ1L2PhhgcuhZFlpN9KQ47q43s21ZNjt8
LqzUYQ2W9cDNU4RuA9MD5slXtI3wcOjxAG/c+BGcZeTBS6XlW7n5oQOYDQwPKtx6c+Z1fChy74lW
Tbzvq+bIkwpZ4xRtxlW70rN0A+V3/jc2aB2UUQauEZ5Wfu2AKbiMuk1fu29lxrIgtftT0pcd+ELb
laLle30MPlKDGoDKoqmSe7Ld0XTgftGZui/cvFuhK8AIU4L+KUf569ZZ0JvaGu2LQSarIGEK9R2h
Fj5kaVOfDClbR8gXU8BU85+9ax9Eyd5Sywu70t2ZNX20tPZoZVloGMkzY8kOJA47k3n7KLWCNGsf
DNt4QzP9LjFtNMSZIc15KFsJ4t58DdzmsejbbVbRb07U7KQVH2SSryvkpiT7WVUaKKytlXCUY5K6
8MsdoKxdDYbmYVsNzje0aTzniUDd2GvUkEj7EDcqspC0ezdL9a0yOoD9lJNd6CvaeUHK8lNJumQH
AfTQEG6/0hPsBLC8J6n1O9LkA6jueFB6WRyUEiRe/ZAn60qLQeukpCdpZMg4dtlz2rchyDnRVW85
a5MMddhnLPG7rvxlxE7zQNNsY/MobJHPsusq8IwhJDw3N1Zc7EynUMJWgqktcZUyjNzoHeDb5iFv
PC10qAoEidOFI2mWT0yEVTyuf/UM7Jk25NMXnOjtCdHAqI2ObA1oqRsGq6KstK4lwjqaivdLq6q3
ZIks4bNcdO2VQAj/r4nPzMXFIcRLJoe8CbeOqteqpwhi3esKr+y3QanKIXAI9OJiywg1dQ3JNjmE
j6LRd2qaqaum+Itemk2ZQ0KN+FH/QSkUxFPrWHE0I9cGtU+F2vRhZIcl9G9XVUFl2BRCfieZ1h7I
UCyRd98GI0hsor1k7D5A0mMKhkmjRAU0QuuPtl0HbX9qU5RX6hc3ThZc463nujY0CXsrsNg5DOTQ
x0JuK+UDlbHk65mOSxOASV07R251QsETuj+Ci15m32q6puzLyZRrExMHX5c54o5xukixkmJTKb/U
pfDwkzn0ZnuBPFv9VAFCke96GGmV15EL7P7RRjcC9XNQWegufylbutLG3sPUQ783J6FUZbf2tFRf
67VkIeQC/9HbYVUbPIxIUqxibvlSCKCEPXu8HHdCIc+KXf7gfROmUdntZJ/n8LBxckAPigyGntFV
3Zr2ikj62ldgo7cVKHFGyk+V1k+doj5qbvdcSONJGcrzEJuHFCLyx14Xhe/Uw7PtlSvBzY2OC4DX
5o+I5L+8InnL48Lys6LWAq1pEDR4/XuZiV+Wxg66Cs54UwtTUR+dvN7FHVqYEg90AOmwHlj6C3gF
hDKWdUhR3FsPMXQJcyDGWaL5pDW/qYOFu4wGpjDQ7tRApEEg0QXsWCK0PY7mNs3ki5Yblt9l3gGJ
2Zf77ub2/QpfACAACGSAAr3Jvie523RlKmyQe4IIuHZo7dd8eOZ6+gw+Zz+y7YUY9Db0xZMcquDI
w48Ukp9cJBfOhwykKgSR2tGTZV76SeJGDwO0qV464lE/TtMIJysZ2LFsh2p9f7CfmmzXWxM+GlSN
YIYETcwNvsLVUb5weNQdk8r1DtRo6KtTMEhvMGoEAtmljeAieUVNUzlTiBn9zgG8egDAR38qY9V4
SCOjebCU1v2eV6p1aFKog7hI55m+BRHATdtTaCTbHk9fhjLvVyS2fleNHr/woapJoNdtfO4zVTzj
hW+trDzWEx8lGPW7XhvqP21U1NgHkIggOAdnzZJAZJqq/TNSLbb2Ksd7dSMdDmhQSqTZaHdwZBsd
zLYWe+om6VFRUhoixcy2g0Yd7OSIrWyqpXve9jWQgsQ5tyIavkWR3b2KsobHRhz8oeltu2bYmUFq
WVHk08RWisCr7DjIItGsKkBDN8Qql3Kuox+YLMZImWCgIIP88Q3TCthHOrySXXE0Wvaj0RMw4YjA
pUZYwksUFl3LLnpOCyO8vwlmNuCocoiHKxpkkQ4bHf3FBnRbKNCmetodK4B4ePq3Sl8TtssTlBFd
Nays9/vmZi4oPJGx35BRxIP2pqFGb13h8mHAvbHi/BFKEhmaEZb8+m3gjlIwPC5Ae6PnnYLEqCNo
HbvlcMzo01A+fh1+CMgLuAWAB1VBSD0FP3UCLJdUxbVReF3hU2IqvsbjN9Wm/YJ7mJsuXFHQqYAQ
D+DVkwvKyPTC6WOjP2r9i6uvsel6Z98twdGWrOjXewC7QkPTCc6SY6S+0pJNbvxkY9rfer2/+jNR
A3B7/w5nkq9TKGjZKhWG1OovHhBlBa35t/+biXFrXOznXnd7i+gwARmRuD+2ZqB0Cxmf20sCyz8+
YUfQ+wgNvTbBiBlprBinq4V7IyFP3ikLWiAN0s39wcwsjIU8KuwgVQ12oknsUGs9l6zSxJFYjviT
FqrckMhOH9PM0FejIPpSl+68QWT88dwdb8LJ0PKqakxe2+IY53HYCrI1MawSyIWo9xaSPjOzCPAY
cNtjBxTURcafcrFQqiXNocBNdxStre8kT+WmrGv6p0i8/sVgahY4fTcs5VJnPANE3MdsHSAjcLKT
ARqgNeBUycXRMhu6agZVXQsHChD3121mn4NrGRT/gEeioXKaOLCMhoOxuhZHrYMQLu0HgnxOrK0G
DuGx+6Y+cUOTewMVRxRqxsrCLYcQUbXYdQcijhDNyU6iMCtfs4nyyG3aQvROGv+QgckjKAbiUyOl
8p4lJN2awu4ANyvKnxBRTx8i3NqrOkpkAHrYKCxaN372hIfneKVBrFRXiW+UEm2dhaXzIGZFvsrB
Zu2DWarY6T3z1pxWdN2L3A27RsYHXPg8qD3IkuHi7LZJ3/7DalMA7ajgzPCKrqAxt+nVHq9NUddB
Z5RNaOCe9ge7XzVJ7q06F1TVgvSxD7xfUGdWvDZ7C7WL3PF2qcHgeWWihzpVrB0vm8S3MzN/0wvj
Q+uZ9eH1Ei1PNWMrNpIJ6FoXrdKE0U1WUvIIEveo8DlqJR9AwSvHHEwdoOzTshoCN03bPbEs6sqF
LT+3LbAloKxkAwN6k0+qixgEheguOZpMjY5dVbW/SAQ+Po1VS3qdM9EE0upIsQG4Dsqn6UGWTVQb
iSDdsVV4uQabAYQ0IxE9UoUMK8NRjFXEqvzg6Hn0gWdo8h9G6nkAvI01IGiuTRw9aYkC5G3THV1t
+KcBWxcWp/lexPkS4HzGi1w9eCfnGbLciWFRXMUJZO3RDx+H4MMfskexJHVw4zhGHN2oiYUkBC7j
KS7HthnPLKv3HhVk1czz4D7dP8efpH1X5xgGxv4poCUhQXFLi1FrNdPRz/BYFkGjBV3uo7BDhwA6
vgBp0p9qta4Nn6WBqiPxtICJmhvdpfHx7xfO2GXD0NQG8x5BgUx/e5Tla5q5+u7+GG9izckQx/Nx
YaUw3crILAzRSkyfSwdR09lDU2KOCpCNBPfLfXO3mJPRHsjVEdqijOVMg80O9xulTec+2pFOA2l6
8BGIscIEuYuwIY3mu3nb7ktkIDdIlrs7kNg33+7/iJsNOvkNk2suT+3WTQV3H/GiDPQMRA3U9AKB
vnVK9KfcWmJ3vfExn/ZALwL0GLqZb6rMFRhSITzkPpq0XZUZeqGiKGziYSEwnZ9bSKXAnAcq3inY
hSHRr4sIdqAMcYqtIfJVMCUzz8h9YSRnZM7fq6r/xSIrMNtiYVJnt+uF8UnAqjIETBXoQx8N6R6z
Jtt5WbFQrLgt148jw7WKDeTgOTYtVhBqKiVBkf4RCHevBKdx9ND1AAs8kkr6XbHSebeKdC/QICvI
tCXRo5tAbLRug3zwk3vgplnbc1mr0h7WUbpeG7L464DcXlq4mnO60Ns2u5SXtiazSezBUyuBrFIj
W+qjVrFhsflNL+U3xpBOjvsKDYp87fTqRqINbmEnza3lyP6EprpxrNMnTpJEEdMzxX5M+n37arCv
gmU+N+i/n58MTo3yRmYJPm+ib3Rt4Z/75/v2vKHIB/fiQREGJdNpeo/i61B765zHqv5Tsg4Qg62l
fNy3cTtFsAF4g4NQ2bnlNm4Gi4E6R9iPxM8sgOS39z9/u9euPz+67Qu3bA96hRIbPm8kys9SZ0Co
VwdFb/fUrhdugNmRgOsA6w0VFXMKKsoMqes0HuxH6TFohSU++XN/LLfuFmOBCK+lgyL8lmIYpKdI
zZjcfgQxSYxOPSp/9bg2Rb033CVXOzuYC1uTeaOVTEF3wOxHvRxLBm1oLVF33F6Y16OZvP8SQJX7
xMZosvYpccKS4ZnpHSFehxD6AzWh+3M3Nx60DQBRgyDklvdY5g5LnD6zH0WmHWjkbWT37b4F9Ihh
L11HOchtAaI/1oHHuuokMIyVwe2ZOcRnu1KpsyauUW4LveYhw23dBr3FrR30fOSq0LvmW+eIJMx6
Gu/q1uh94cXy3CvU2qnA2J/Lsk7WsUvMtyzN+pcK6oQbeLDujbuK9VwaOdkKLcq3tWELX0ovCqgK
7agmJUmNVK5urfB4oivisOEFrQpYwygBX3YP2CZlFOUAJxfbvNTz0LVZ+mi0ibsqocC9NhBY+1Il
yQNBF1SChyonD5kjfjaN/deB9X2r5WAitxvgW3XirbTc+ympyjZNDp7GpCH1QeGmXPcRMfd4DEE/
IaIC0Z2ohse8t+NHq2hJAPH1PKAQ9llbSfa7H1qo31UJOK/HooBJI+UEnu/uQLyUrBqXib1Wk3oN
sSwzlGlXhTaaXF4MvIp8mqOYV/U88vU0SVZelBmA2ur1c8STIsBDwfkeKXa1jjJW4G1oKZsKAKp9
TTMbNdde31HH/FFbfRKg79v0AZuLnxw1EoECjZlAa9Pcdxut2CtU/R13WhKWrfKSCC4/vHrB4c6d
8LE7wIA8pI5H7+RMOMxO0VOuxedIWGsvJ3uk832im6/u0G5KTSzcH3P+HXgb3FAa6vPONAxgTqtZ
nWbFZydJ1oVSrqM23ufOUqJv1gxQANBxxavpRs01ZqoNdKodn81e435VJgcsPkjO7fX9Ezh3xpEa
HeNh4K6Qnrj29VmUxe1g4fw5YDOOfICaFpZn7jJBchR8qwZagG9a2rioIjVpkNnPIiiCqdJ33Dio
ncpHw/T9odwKbAIA+0lzD4yqCxzPJDnqIRM/9FCJPYOFa+tl/QYnd1+7dYg3HDih1bAtuqfGNt8J
K47/Q9qVLceNA8kvYgQJgiD4yr51NVuyZFsvDI885k2C9/H1m9DuznSzEc2wJybmSWFW4yoUqrIy
/VRfeDOpluzc/CyyaIO2jYZogCsb+ffJIm9W2Oz6binZrFox7qANCTcm0FnzrpgO5JUmwPL+seDF
B7WQ9mgMfyHYVdlAYyCsQN4C3nl2piqwlOqgAdSOZNRcYqJmnC7U8RVBJpgF/zXx+fezIMNoM4o4
ptWOHRPMDYTTuUWW7IPGeSVle0JxdN3W44ENcG/aEopAtSnBTCHjATS7OHOcaBJP3Ips4R8HO93G
6Q/I2G/S8Uc8Lcyj0g7KG+h5RCkPAOPL0xU1g9mC/QxplhxKOPUrenzd1n6m+bfbW1+5Xp8SKAxS
ayCYvbQjxlTUrE78o59uzOQxWZIQUnwfVzcwrUiR4kU8LwrhXEcdnkT+sc2euZsvkYyqTi6+j5Sj
bQIMdlVAAT2Mw3M/0o5w5gQ7AtXeXEOj01TlwWNrQuJTrzOOwmdT7wduGOu8H/geXejR+rcnEmSN
kJMBgTIy3vN4tJ+mus0JsqVdvbYfrSVgI1EEcMCtQL9Adnwj4zzbEAWtenMwTf84NqHYkIhNK/D/
dysrB3g3To3029ijWw8tHXyHhlqxqjo/3olIt3DH+uHPBkHGdoCy3squy3gljDbdmWL6zivo0yaG
j8ggSUZg+LRgk4r2V+RYEMax/m6Tlj5ONWnXXRxlK9salwQRFd4PI0NhVrJdXneA09LIAYHh/lGz
U9ePzE2Q2ic9L/Z/sEC4TOAB0Ud8BdVHlEomu8FOMbnvFmm8KhcMXIMS8cYGA/H/W5ijq/sA7Sep
FmpHHyjTPAE5ISWIlUzbyyaopjY56sWaW6FHCWX6HbVbr7P4/dg7+4DlB2a1Ky2sdnzoHw1eA9MZ
7cGFtbo9C8rJRkEGFSAEz1d1IMMCbU9gcGxT8cj4GnAvt1zqKlHEVeAYRgPtJ9TqSr8trax+FLqh
Hcf22ddfoeu6JnrpTo61zcbn2+NRHQsg9lGxQOIZL1v5W84uA5ZQ8H5GaeBFAqtafmicrcNk10Y7
MLav2FKrt8qdQcpF1rSQ8ruCaMdtXtaoRWnHYXyK43358/ZolFsIj3OpHiL7feeBCBJ8Rd2RXjv2
g2Xcaz5620PLrFexiHM3nqbMzRqHnKaiih98mzc7OtnpOmj8b3jFBgA8m/4mM830hfmp/zGkULIS
GYolva01W7Ps7HsUq4KX279atadQdZNRBfBi6Fe7XIMSsSXpU0xKw18DgBtM1D+ADdrctqK4EUH1
/I+VOcbaGrUkEZGlHXUDG2sVv7f9fRwvZLCURiAAC1iBzJ/Pqw0Nt0o25DmcRA3UJ56YGRqUwKLo
VxCc5SXgS7cHpToqeJjDqUuuGwTtl1M3pUGPV1ChHTWGFgykdHvnV5o8NWXotvrCUVHbQgZSdpki
fpkdFUBWM6cuMDZNPtRaqJNn7bpAaUsYmkTBureHpjqZkOb9x5z8+9nJTCko/KwUQ5tiyw2MnTM2
AJy9NeQUVcStlipiSnNozAQnNIJyMLFcmjN7w4lrIQPPfFeG8KBu4rg7CspZfYkCTTGR8PRAksps
nUzXXZqygGSqSgOxGTg99loQvXe+ueu1aFNB7U+k08K7UeFzzs3NN37VR1kR8gE3/+SCCqD9bXFa
qAqcDceezVxq15mNUql/nArESW4WL2yEaw0xaYCAvwP88/xa5MxudLM2UCU9jjX9Sew1kHrTzuoQ
nGzgpsPERacTsBVso2fOC4nLdz3rXMtIEWzYb0PfP5RC7H09Wjjrih2DnwVFKvhZFHbmzftsHIge
FYioJn/baY2blnda17pJGO6HIFvxagmhp9w3ZwalHz07EcYYdwn63fwj14AaSJy7PMe4HURW47ie
tN+nx5fTLhPhksIRH57tU6Lnfp4A63UcO3DP2nn7aE75Vq/fWfpSuOXKHPud6Xd7MdFdQrDugWAL
Tls5xygcg5wKyhVXIIlRa0JONfmMiSBXpz21w64TW9YcHedrmi/cQ3I8s4wgthngZzZ4SoDXmoXI
lQDAKpFvs1bP1zS1Ntx4CIafBY1cH34g4yt/ST/qk7jtyqYks7CQpkC6c+ZUjQ6kgW1R+ceQPRcD
yBwYIKuN6U4Qk7Kbkz184+NOo6GLfwvgIKTc69wV6ICtjWKl5fUqycCcB5r+ZHpMbH3tBL1bGfQp
5mxXDPumqlaA1aKVmbiDv9d6soopWHfuI33EXRG6WnMsQK2tg8PUeorx5g76pyj6Yfl7Kzkw8kNz
vo7WYSoP4dAvvHg+RTXmY8f2gstFvQUTMNvPddjjsdFF/jEY3utuk43HHOgOO5xcY/pgY+62xp5A
lFqznvIego1JiDzKuCHO4IoefA3gDmxsvr997RDVKZM/CZ1Yny0xM3fm03RkRmY4RxYAgNysh/ar
g4g/MapVWZob6Ke5o7EV030h3k2COwn9IrT8runTyrKmDY3/CmrAhiOxmoZTBwoPCmmBWmKOf/nx
g1PQtV8uZWY+dZmvptJCDItdCyDtHJ7V+KXdxrHlHBP8mjwWmxBbpgx+QTIaQoB3Wv+WUxAJW18b
8Vhk9iYxNx3yNyTcmfo2ozHSl6ZbZ+8Wy13fvze0dJdWT5P9RXS7jh7r4lQ7bz3dT8N716QHlv/M
pDhxxPciPNxeAEW5E5oFDPVypDmJlGi8dHOcT3kT1j5Fndpwu/BJq++y5H6sTha2fCzemvJvGh1Q
6EgWQY6Kq1JK7qFfAVAV+wohX1djX3UBpyjTo+voUZxuD01u6NkqUThUAw1ceOQDEHA5Mor2EfSM
ldYxZvTRGcKdxZCn+339W3gxhOsYABwZ2idnfsyukasUZWUdOYnRBfLQ/L6g0MyCnMezm2gI2qmr
69Y66vQE3Rw3Nr/eninVQgC0BhUrjAMwlNlMoVUgHwCdso6yA8C16yUGUuX3JbkNyOgBoJxPkYl+
SKdGdvqY1W6zzz7+4NeffX02PVVVO2bb4Oui/JKTJ14v1eQV1yIy20i4IZ8DKpM5qthpR7ML8pId
RUcf6dAe44G/xoP4EhN/PdrBfrDqJapw1eZF6gMQKgZK3asEkt2T3uhibN4urnEp1nb1UnRDsMk7
ai5EfFemcPBBcSvTVbj5kWu+3F4xQxIkKtv0BGR/lb+xbju1C8jZJRPk0gRhhdZ1okxPYT52h5aY
qFu1YXosCF+CFVxdKBgN0pcyvwAZE9SEL01NQZHHAWgyTnqPBsq+2ekxKOkdVqDHIDZ/tsES4ebV
I1QadBAwIUWDGs6c09PoS8v0HZGckuhryNAl8aPCAYqW8lWqcaE9RSL70F8HGpDLcQXAEGZt6yQn
oDaqbRNmW8Hrey76Dzzb9lZj/7p9qlRLBrpVdN4hOLvGUJWT2Qe+w5JTPbLG1cPkSx3QoyD0d6sp
mD4Q4yF9ggvoWkweSmx4bU9TckqdxK1qBJwfZbPg364O8MzGbPvFQRTS2NeTE16IPykNvk4muwPy
AbV1dGEHxRO6M6yFU6W2CZqDTzHhK936CXWPsRhogns0cuvwhfVi3ZjvKITQ7p4DQP4HywUh1v8z
N9ew19KxA0WZmZz6LlhneBvqXbkK/mRTQOld0knjBXZF9I3OswDNolV6Skmyygf7ZI2QzOqX0p6q
IwVIDVgkcR2hBWJ2hqGG4htmLMQpqe3wmQaT9TUuQzQlfYl8uNzbM6c0ZoNnCzJYDMiv2f09WnmQ
Ij1QnMaqWhcUpakiOsj+DvQXLSySypQNdmxJ9YbH9bx/JKXCjMBlL05tDW/Uv41F4dbTB54Kt4ek
2ntAJpk4uPDsV7mjzCraxDS14gRKB2OrSX1IbbK2PDZ+MhK/IGp90BvaLEzk1S2PUyYRzlD5BSUG
CPsvPVQI2QndjmG1IQ+G9uAsJACWPi8n9ywKEknU5lEZiFOJHsA1gJy350zl785//cy/srioIRqK
X8/fixLvtm5YsQVXtzQCuWxnI4itKgU4HyOYoo1Wb83/OEHzUxPTKqsyfB66WhoIQHe3J0j+84tw
GsvrQFERPEJoyAa+/PLXQ6Qz7MBzJE6NNu2K7G7oIffxLS6e82FvkV05LhlUnBZceHidAH+N6N2R
03k2XW01mHkbV/kJlKYA6zaB9mAn1eg6BdEgDBWThR2gtAdmedD5wNqV1xmqqfDLdoA9Zxu/oPz5
d76kdvrZ3DKbRNx1iE0YYBIoSMwm0RqNiGldmJ9AVBgDOzPE2qrHmVoBpMRt4VWhtomLHl0jzmuT
aZvKio5pMlrhCiCgvvSIhaqhiAwoBTik/VJM03Df8jAJXAIBnhcsoTG50LIwD7AzoMPfaV3RZfqD
MK1oLUqmb0QeVS7DPzn4OTQaWN1G90EY+6uh6hOvLhm+JbQYgvdahZ4NPSjB+ok2C6x2sQI1yzpF
3pRN0yZHBqVz03RI8QwPnH2o69MDHnTaAcg7f41lio/gEMuNrdmbyF8DguKiHAG0Pimz9563xlEv
jXde+N9FpI31FiLswCBGib7pNZsEQJDUHZqrbJq7Zsx/GSCQfTOhnOQ6Q8CMDR7+X5gAv2MqaHzS
jdCB7hiLkD6awuoAgbbRDY3AuEO/k//DQW9Y57ZB7Ky0JCKrlObWXZaCzoDVoNEzhJY9ZcNorvsi
6UErldmYnv63teZRcMYZgZvEuxdFt7kHsLshNfG+wr3ZPvyd1cZC8lmxhUF4CKQu6vfQmnRmobwF
ddgssWh2CtANFE3vRvIY9XcdJvC2L1A4SyQq4QNQPEcgMH8Rxf3UVj644E7oo3dBeigqDhTHQrVF
4S4RA0j6FTlfgPNfnv/QMCGVIqrslIUH/8Ve6pRRfd7CKsjqHZ6m8+JRMVpTbaAl7GQHr33iu6Yw
N7dnSWkBbwLZxqfIbzhC6JEW5vkpKldW+8aWqqkL359XsEUWjZnf4fvU2TgbpCD/08+f6xgHTuJb
+ojP2/cAf4Ns5vbnpaubuUJ0U5pA1knU2JUrrMc0ACGfSCG52qJfqz2Y5hEhOjzeQdeWABmqqTo3
Njt4vAdHY+IU6Wk07jncCXm5PRjVwZOoOqQJ0BUPHrzLvUqTbGAciIJTE2yKpHbbuHAzY73Uua84
d2gKRbMQYnDIx82f6l3YmKj+ZDgSU4CuufxIK2vvD+T99mjUZoDRAR0YvyaaRJyI3joaZafQbE+o
Nbh9T/bCGre3zSgiCqmfjoc6NsE1xDJA+01m6kF1GrXeJU67YX28oQYaGo8sBi1z17v+Ei2HYiPI
JUKoj7QteNVmQVJMc+w5o6hOoadl+aYqlugzVQaQZgfcDIuEDvTZTsjsuOJ2UZQnUyBf51pLZRPF
sQHVLLrQKbhr4IBnLj4qHDNJGiJOFllnz8/DG3hm4tXthVHsZstkKJhCxxzea84mU0KjLI1TX5yc
dHzpxGaMYkBSNe5Oye+7SFjiHEII2M9XLyI7N2gZDxjNANKHFv8v5IBVq4EmGsm0BaK3q76DscYS
5XqMLRZCdWM9jEtTpTSAHm0CMAVHtXC23LoGDw94dHVCPahcp/j/9lKovo/7HO9FuC/c67PlTo3C
sfuswgTZZN824dY0DrctqBb73MLsmm3s0gAjWIdXCZQoA5usETRttO4v6IDfNqQaCphOoLCHFTGu
IMhhNI3VONDyFPwow70jFryJ8vMI31GSkXBqfRZa29Ac0UfGylNdvI3lithLHT9LBmZLHfeJaEMT
Bmi2M/Sdv8BJpPg8yq7I36DTR/buzvIQtC0zykpNnOqo+mXWCO5JvgBTVZjAA0Dy3OA9Bf8x20w8
FRPQSr04mejRtgF4W1hhxVa6+P5sK9WG3oZNiu/3YX1ItP4VORxwg0V7ZPl+f7UvTM1myxxq5IhC
mILQg967xuvtvaq4AS8+L2fy7O1ZtBMpKg2Hwq728Hs+qlNLzJ7KxQB/LLRsJA3UfL21qMrCJnCK
E2UFqu1A9mjOuERNrlwRqBrKDmaOd8fsusvsViuYX2BFaLmZ6vq9pnTbNtnGF9lCjl85Hgkjx85C
NXGeoDYGOwSol4tTnDxM+zZZeNooV+Ts87PTx/QyJC1j+HydHGx9UxubHlrYt5d9aQyz6TJY1g3I
hYtTnm15uu33/+nzn5RhZ7sKr4G+TGNbnFi+SgpXW8JvqFb7k8JKhjgSp3a5awnYHJKwwJYq8y56
Gmrytxb5kdckAXgPzX5auFzllM8ieMQfYENBAQTou/kOLuqxG0AYXJz6NDcep8YOVyTpHDcbW3tl
4LICgVnE31MzIktwtauR4vWpy24yhCgo8zD9cqRA2w4gWdRsD2lMdghjeAEoePlr8BO+OWhlW9gX
13huaQ8tf6iFICGF6OvSXlASEGbZGfeoM4VfLCsMjilpjWc7M41fEZoa17j5UO8vTWM9FYTAKRV+
9AgoPJThO2QYDqKN+COHlCD0zO3gUIZQEBFoW3QFmFdWQalDMbFK7BV6//qH0JqM00CrwO2ypl7Z
ju98K3N0i2U65CFrPTIW4rCr04XxYS4BikF3HrkC/jvmFGSsSbgXdXjIl/j1aI/7cnv3q21Ivl0b
/ElX4P8CQEC/5Dn3OLZHAHGQDAydi0LBV/Hx50igIMIgFHb9RKp0v+2BmuaeOVWSaHTvB/QJDngL
9hPQNdnawpm+7mmQBlEoszlD6+AVKxBYVGhNgpZ7OmgEu8h8YZG4H5LsNE4EOoJZ+CjQfqdX2iaK
6XPq5L/rd2f2Z44xyf1Ej6yee0PT3nVJcN9Y9kLcoDptyChxPDsARcWT8HL390EzVQZ2uefXObnT
HFK9gBWcg7o+4QczHJYak6/csBwSUrCQdUUaFjHRpb2IdOhCCanjGaCGBqNhHCzVvJcszCYtRSUf
LYvE8cxhSwBl/N3UlRyAhAfpwIUDnCzNnzn6cBgGJ4cn9jpgIzWAhH7dPkqf4LgL1ysNoAnSAnWb
iSrPbEVGTauKng+O1+c7Fty1v+z83qCbiLvVuOn/8sEfWaxSe619v21YXoBzuwSPW7w84SWumDUI
n0hTlJx7kt3afyPWF9oBnIg61lh866e/2qWtd3XHYKAEbYvg65b19fkdE2pOAa6g2PHyONsGsf9A
tOyuyPjgmhWIwRvkqDaav6Ryqdoe51Zn6+dUeZjVWuB4Q2Z8wXX2rRXQTPuDqbSgWy8Zo9C3PgvG
c5+iQweBukendpX4vRsB06lN37Pm1NLnFg3L4/Bx26TKA8s3KoI0WW2fCyj2dtTZZWjBA+f3NNmx
6gDi0P9kYi6eWDZ1nwloQXtBHP/ltMZLpTuTG/r2QrFL5eZlqg0VKeTckEq/PGFWFlGR4B3l9ZH4
MCEhmHcgM8Lz8G8jRouhL6i+uz0y5U7EEx/4C7gmAEwuLQokebH9O+75tj9snK4Z147Po40ZxtlK
bxp9EwylWI8QVFqYU9VYkfJBKQwZEmyX2U7x09IfyUDDkz8dKrIawnVj7RD72kvNmqptDzQ+2Cgx
PqAyZpM6daCn6kQVnggHMdc9tRZieOX30YRMUdBDA+A85Z5zq67SMQpPtLjX0jXY3W8vkeKewvMZ
tQILbx2Im80mKtZRZ+rKwPa6btgF6JEYDGuTD6dm+P0LEZhlkFk6sp5zVeruGq0yyq5nni+ABzbi
gz5Mh5Y+oHfq9ogUMwZ4DMIlLAZKIfMZi6yS6oXeWF4LoiTRuA66Cm5bUPgEQC9B/gAcJkKmeea6
Cqyin2JiedTqvdJMvvRa9aVJi9+PUsBiIkEPaC0AAnt2egCEaZsJjaFe3N9X5oEs4eVUEyWz71Id
Go0en5S3ZzduVBpZXg+R5XXmOhl3RfNye5oUp18GPv98f5ZviINEEGvC9/V+U7yDpGFTV/GGc9Qn
UWIFEuu2OeVwEPlAhkXesvN2/YYwSFvGDvXASxHs8yW68GspRIogHOE++gwky9EciQLVqEwIdDN5
xpTpT4M/Od95nqLKQ8vuLijgYuyeVQ88x5PAzHJ9FaG1ZleA+WTHW44bvzLRuOOw4UGqXSxsetWW
RIM9wKgmeNeYKSfnbC05tUodzZ/UC3r+gjBtDx2cYm1roJS6PcsKx4qGEsm6AJck8XuXhrJUjwW0
JKiHzmMXRiCGUK4qPIGMaGcDzXvbmso7WaZ8n0OsFC2dM+80pUjvZGNGPbAqkypfm0Xgcvo6LdWi
VFsVwhW61NiRFYiZF+c8rykQkJZHnJfQBuxcf5z014Q+FNp9uxQQqtbKgl+SRS9gn+d3E/Q8ClY6
qeVZQQ9WEKj9riHSztastPWF1VKdiXNTs+wi93VGQB0AFzK8UPEMSOeCK1RuB1SzAcxAzfkqpoCI
b8f7CoeuT3m5oXyM1lCZHg8xFNU3XWfZD2FY8d3tXaE06siXKrghcWnN9iDL0pYPpgP/q5O1nwab
BGE85Q9N/hzGH7dtqXaGLOjgesdLHyDZy/1uEVHnSc0tLyf5LxpCv8OGnkhlvFEOTZE+/4JeiSXw
tGqD4F0M4idAtG02f8tppEHLdIbdWIT9qsw8g+xNe4kMVbU10FNMsd3xLAKQ/XJguZ/lAXC41Kvz
J9FFwL0sXPjKUUBWAVwSSJ9fkcK1YG40h8CmniBrEDKipSRytrcXR/G0kjJx/5iYeb3YiCp7AnWW
1wJ1M2aaq0X2uqt/dTbURX90U7Bzhm+3TV43MOMakIcXqTT0GABqfjlvImrrFlzW1EO7VHOchi68
i8KE7ahR0rUlCiCIWDC4Uzzpq6lj9X3FpRhpMZJVmMR/Cwj1egkIgxmkSKpC4KHu2zsB4Q63zAgH
IyDnzRJfuurA4CiaePfibsAz5vI3U6szK7uXv3lAmcptzL2DrJntdkvS6cpNhcwQglUQSV6FLLSL
8x4CDLiGSnA2ZBQSqYwtFZWUo0G0inQHBoSK7uVoiA4wm1221Jv0ryOB17HRdFb+RSrhxka3u73e
6hHJgBU4YcD4ZjcQSZHD1PuJevp05PZhWCIzUn1fcvLIBkKTg275cjA1SIEDjSBI0kT0WgFHlepL
2l2qS/TchHRxZ7FBGA5gEka7kpdUZHKdTtuGDM4SIewm6LL17fm6Jq/B+cBWsxC4AqlyVT4Ghjb1
A2SDvaAO2KoY07WpNfdhnG/61nzXUvMxysoNyaO3dsoX0KLKkUq+PLCxIPk2x4qJKdOMvtJhu2iq
dVUNUFFCl4tXUKPfWulYLlwOKhcHRAlaDKAfL7vOL2dWWLRpUCC0PU03AJRDj/RI3NgZ/mAP4lCB
IxiZe2Cj5B46W8CoyE0DHDa2x0rPB//y6faSqbagbGWSiXpAGOaif0Np2mGKZi2PjrtynQeH258n
8jzOEmAIDv79/myWjKm2Exrj+2lmpZZLqzjzygnEhgDNQLVOQBpjV2p6W6zAH/Ct9vUYz9zMB6VD
qK1KPUOnH8nCrZ3YPXSPB3NN9b77xqoqPo3t0KzCwk/uirEAy0iJ3KHpCP69gNbkwjjkz5wPA/St
gKLi0YcC5MzxB3ZWBDDKvdbJVslkgvjpJMLUHXhwRyGGenvWVFsZDFPyMYPK/BUmxiSxDmawkXui
2FPnbbyP0hMx97eNKPYvCkJ4jiO5hftsnhFyRGUYgqC8kKUvKWTHSIfliRcO5ZKRmfvR0f7QpTEe
RSTMwOaxQwVsmzkLI1HsYcjhYPMiKkTJdp6my1jOSS0c24MY8+vogF8yDYOFWHfBxjxP5weTAcAz
t70h91+CZnzgyfR6e0EUq45hQLUSNP8oKs1RRCyygpZWmKs0fCX5W2O/NPlb9HLbiHIcDl5UyKEi
Mptn5TRWtbEEl3lDBwKzFfldUAZQEniHymsAgSUaAC+9VYC63MS7innAuebjuljqSJfnbHYOL74/
e9OURtELZC6Y14lim9vZfVf3z0OerTuTPWp8+sFJ8h3o0oVwVm7TmVnc/0hnAPyq0A4gQU2cKCy5
V/ebLF/rh+wbtPX6euX7q9vro9gE55bm+yzWYh4aac09p9ROoc9efEvsg8k8xmT8+d9MzdbKNn0t
TDLBPTg3wNKt9cQFQNBIrI9/3bak2HQXg5qtmpGTQSuA8/OgWgWlI22pOqWcNLymEQ/iXX1VjR3z
rjRLH64M1PN3JTgUdXvTQsN2CLQ/2QhnluQvObuNBxaZ+iCdZt38yHM0gDsfnA7r0ppcs/4ZL1UH
lBN3Zm52e3I/LKKcpnAJjLgpaM/iYMF3Khw0+Cv+nbqZg7Z0PxudEU6nSPYj25IeqmULd+fSIOZ3
ZzzGFZ44uGj6Z7v5i9KFCGlhCHMGGdwIHThHMUnCeR2sdz2irg3SiNtb+LrvHz7tbKLmPDJZWfEK
0mJI79UDHm/ildLpW8yrByh/vOi8eaG8/Fv42g6NIxta248FWVJgVA9U1jRA8caukpBpH+QNJ4Pt
icB5ikt7FzjBd8k1cXuoS2bkep7t8SAJTVprI7AiTgvOXPKBjiMUfZdUbpVm0Jj7CTxA9Xe2LQxn
EIRrre1FwdciehfBrzRayAor/QJwJBJqAJr4OcQxDiGyGoIxwQu1R6uQlO1Qvoi/kPTL7RlTYRqQ
df7X0OwUAejY9FQAXuOP1bqshxXn/qruoCISuWT8GmSnprVd0FMdxiV+I+U0WiB1RY+ZJcttl6vF
QiNpRRRxL/cfp+wQUVCoLGwI5QE+MzHbECQxWFQ0MFFXLoiNwvL3gwaZs6eA7SIuuSKXNNMpzoMA
MQn0x7+LuPtKwPP2JyuEmERakbDg2TRZdSgMMyXMC/TvQRAOriakFhXI9VwW1ZvG8t3QHo8giDx0
U7MdpuTt9i9Q7kUE3BifDCPmzScpifC8sGLba0u3tNbsWwrAQbEQPSjCI4mO/MfI7Er3hZ7bGoWR
nugiXOud+KvRaP61aOz+WXP09kc+Bf0mHuvGjWJ/Woj2lWUS+CcoySErjBL97L5KAcgiELy0PWNg
d2GR7OzOAMdHuzJI9QWNt+DDGj9EEP8EHvXA7OgUp90dz7pTR7q7rOW/bs+56tWGViW0mQAXI5sA
Ls9G3weT5Flm3qSBEC4Om+4BzcqZp8f1+FyHDt0FRCwldZRGgcWxJYAeepWz06KNaMgbdIgm8vQu
Mu/Bpo9COwU5TbpwdasWW1JefGJaZF/Q5ejiJM9T/AjmQcVNcyMmtqlFWzfOu+epm/QN5Aq2gdFC
U8p4/v15BVYHHhVLTFAOurQcODzSIV6FGyJ/b+iHqB9ZW26Zsx+XAm+V6zm3RC4txZNfsnLUmJdk
IPNaTfb69kgM1bF0wPGNqhbsAG1/aQCyF9OUtgbzoMKaCTeDYPraGKXkWVSLH1NYoumcJ+jA1OtN
H+rpncjC9KG3ZFN633UHCH+M+zIyIVmvjWxTpux0+xeq/PvZD5w/CFgIyQ/SYpVHM75rCuRJ8ho8
XH/ggs+tzFY0TIxEs1Hx9vwMteC1uZS2VY5CUlbJ/5Bomk1zWlPdR3OUDbZzDky1f+ez4hsEaxeW
U3X24OHB6wBpXIAaZsNIgZRkGkOE5FgFxNnEKhTjU8X8DyPvv5mVWCJPUW7PM3uz7Wk3jtVog4Gc
46Sv/ax48ss/gNGg/ep/tfjQAjuvueKV3cjeNgYMEnRV13W5BZUgwNCkujeX3lHKVTqzJQ/LWeTX
jWYEegf4S5FwlxU/mIG+kKVwXXnikNRCgkMl7kYT7mdBhISmJg6gbnaHvNqXseaaXXr4g6MDVCES
68imoYZ3OZxsavoxs3rbK8zhQ4yoIE/2CzAdu/9kZn6zQzIYyhsVzBgUGoY02iPXvzHZUpCp3GtS
G1tCCQ1wfVyOJsqToYqgdO8ZEFAP0uKBpHQBdKI8PmcmZvdl2eQGsUtpAskhcDonG017qIaVWCq5
K/YAFh8Vd4ApcH/N2Ve6cBx6lMaYx+IIvCF4O29RMi7p6+2VUYwHZihwb+yzbVb+/Ww/R0bil7WI
GV6e+gHZA+oypNCNsd2aYbM3J7EAslPdJnJTg5eHof8awKpLg5Bt1dH2V0g3Sp4p+SrCj+CBpdO6
tFkItuggvGsgxAey6FZfxZnhZVmy9cGlAUa8VP/RJjpkHqm1lLxUnGvUeLFnkEzGhM+ZIUjVlgKc
TIgUGFiXvw8aWIxRAfyDyYZItoTvIoHpzE5bGEOEFyAU5hkWOAUCM91Nevo65fYbVuHOQt3xtj35
vVlODvwj/28PzFWXcy1KXkxQoUREnyCEXPO2cSGWHdurkcdu1K2qacGdKA4g3ldoK4ScMZBXc+RX
hiR61NgDYhF7jQbvfCGoWvr8bP6GJrFzXcfnrfbbcKfbf/J5FC6kqrQDyMbMt/O86Cr0ieMs2PdO
8YTq7O3lUP78s+/PzlqPcGmsfXw/PRBjW0bb259XrbaJSBddLCj+Xqk+jqWlxQhqLa9Os8atQe4e
TfV3wu1N3neg1tD+NnhirbRuKTJSuapzwzO36/QOEj5kBAZExKs+aVedBbl18tHzJWIl1QwCuAIk
KWBzUrHlckMneU8ZwC0Wbvq3WD85u9szuPD5+TXVQ8O2JyU+H+sJQFvM1X8frYq3lkz0wvHBtc/e
I6wmTTe2velRu+KrGsjSnTUmSzp1qvWAf0X7M1Bh6ISfWWnCAC8PoZkeyXbptO3LPan3i23KSiuA
7QP9DYTs1XYzeNsbaVcQTyAxMJj2gWcgWBm0eo1i1pJ7ltmhuScDrTdeqIAZyfv9cuFjAKIHbWyI
V4/gfRmL/g5KNl/LtvheAbPtpsyBtC8ezrf3g+pEoTIru+LBxA9gyKXVLKEBUKaDCeS5uC8B0+QC
HQNm/GPstH7VRsU300Gmvk2dJcps1U4E2E42o9mAgMxvSTSeJSOrA9PT2/YLaNvvkylbuIlVNx4S
cpIuGQzzQE9fDi6PhjINeWh6eb3XxtH1NaiPf789gaplk1BTlM4d4LTmT8cucgALAGMu0rHIKrhG
n31kTgnlsJzlv0gzJPu0D4O1X5j65rZl5ehwlWO/4N67Kt3mRW2ZQscZMOqhexe8Gt64YOlakH5a
/YGpT5wV6tHmlfpBOkH10NZK6vlJ8RjxbJ8Y4Z1fxAuZWuWW+NfMPIePAv5QibCCmWxXotnzt+n+
EGyiOAQUH3SlAUebHTEjtutiYPj+VD2W413r/+DG6x/MlBTzwoGiFsDCl1uOa3lUF6itel1RvVm0
3zuR/7Ns+X8zM9eHmlDn8vuKmbjHzXJdkNDZjrjxkbQI2cJzQLnN/h3RZ9b7LHwOmd5OYc5NTwBn
AYrxiEUQQlvYYHLm587vUwPtf6fts+5yZqRG+jrSxwDI6ogBJogXqLbP7IJuxrpNVnoGGE9vLiKv
VENDjg7PQobENkq6l4s11X4q4enU07ONRvdh8BgnCykVpQkgdmBBEgVb8u9nAxPtGNEhgwQ2mdJv
vV8+mWm2seKlZpclM/ImOzPDjCALrcKk3qhl5ZckotHayjLtez8Z7WZhh/8PdV+yHTmOZPsrdXLP
bM7DO121IOnuco2UYs4NjqRQkOAIgOAAfv27VGVFuCiXs0O96k1WRShEIzEYDGZ2753TJ8u5Ap4X
GRy4VKCYF+mV0dChvpKlTgI0tR321O63bU7biHtO2YU0zZvLalJq29S8if2WQHyDgZqoJX2Bja3Q
71zI4kx6WrUZU8PpwkHXy13bjU1kNnp77itwQeeuhGik19FzF6wwOWvcGxCSFFtZgfY9BdpoqxcW
wF5NF1YF4CTgQ4d7F+6jS/0hRfFa6neIRcowGCC8MGRm+qRVJhpQG/0vR9O1r7gsmhstU+1lC3qN
KkT90N4SGxhh5M4N6O/p1geHpEaY04yCH72Xe+E0dKv3ZC1fdcTtoW8fI4q6xIwIn39+MHlaYaZF
6qEBkBkbFadsZcKORDEzgYgF2AK6JaHd9PLxYmAleu9GJ+HtpZ7dNs1FK84oBMNOr4ujX4HABeKP
6NJ/BfYuQFTsAXLqJKUVuWC/11duekeWOGhG505ixP5ovF0s8Z63ecGH1kkqdu3JT9MEdfeV4Pio
CaR+cAlG+8ArULJKWWWOpHISmT3wwYlcV8bGtGLkyHTMMgrIM+MzUKubX+JgthtOx9aWgY0+pSC2
rCo0NAG0K1QNIOZyekqOfM8LU4shy9LM5sGQOUkaRKV7JZBgMLenTRxz3EhHziTY+JxXXVdlHkx5
6eFIbXp5OaeOWUPSTd84N3Xv29va8VeqS0eWGdTHUD5DIyTY95eZ0M6WadtptpWgp+3e89QWXV63
p7/p6LAdmFgMW0BT0velhbARWnrKcO6C0TgT9bg/beZY5AgdNZSmwMgAcuDl6dMUo1Z3npWMQ/VZ
Ggx6ftPOraDk4WZgPU67IiyLtZb8o8MH34ZkqA1BseX1coICbdFTxPtudado6HQrY3fk+eDQwDbF
l+FKsSy2lcpxis5lVqJcoCF9CpEsurKqj2wg3Brm+q2P9wfca7GBRgJ6lhEBCbjKHlNT6h86q2Kb
imn2xh4M9/cvtDNPORDHHi5nrwiYBtn2Y9cDV+VZOSTsnZj3K9eUox90YGEe0wOPMGjlFAwlLHQZ
uaud4KzTsgvRTZHX1Wsh8NH5sQEQQ8UQfNTLEkyggaRnDo0Trw+5p22IY6x4hCO7B+f+TwvLIL6A
KArLTVxLVE7uUxftvuPAvvgjvNzp/XPUEGDZaLxGtP0KFwtO/kGUhFjJINmTBl6j0J8sSOCYYs3S
fEIuIh60d/+ytJggBqzpZCqsOO2rBNfe5zbH2EVdHrN6M60xbB79rJlmD4xcc2V19rgHqwE0eMDN
TAiF7VZ+tvNi41c1usrXNGSepZ+WHwW6Uw/dFubcL7fYRrY5CUndwUzkCN1VpVdoMLYrCAr5bZdQ
6FrEddPpYdBO1p1Fwazl6KMKLQTkMnRFPkIT3ONIYkvNv9Tygp7ltCzQRkH6renI8Wvpj2405q1/
aTHR7l1faz6CtaCIjJSwD5i84qKa4GBt2jqRskBuJnsCnhYCpsatSez6ghQo4oUeq73Iy2z3rBJS
3Dga1HaDlGSxKs4m2e0FAJh+GvtlDDqAXTqWMURxqRaNKYlr17/IU25fIWpDFrpiItbBfXOXgQ42
ajRdXBh+79yCTyX9gUDV3zgQWNsKMLVuhfLptu6bFjhKfYjYgPAUPNQ0QgDk/VCNR0GpnJtg/e20
2LbbcWMRkB+htZneeYWWnpWGLDey16eVOOiYt4CQAYomSBBCDnY+Vg7Wh82nHGzDIyANaDy/42lc
55v49M46agJYA8hezzDq5wLHgYmWiMy2KHESl2y8iiOappBMe+zZ/Wk7x/YV6D5+2lksdY+JNAN2
wkmy/BMEX7N2M7FNkQ8RHVloMIl0/lqW7djuOjS5GD00SVhNA5qCJBi2aBF0p23arzjA46Pn60Ct
euipXx6xHFqdIDLpEUXquJhQjuR0Zp1NQ/5Ns9eIOV99Dm6VQJ2A8R/AfUSti00MzkBHb6Gkg2yx
iPtARrWUO5Gv5d1fRXmzGbSxAHkCV/vq1OgB+PXtggJ74rKw6G58kBEE50J5kb3Gd/Rq9GAKRFzQ
qwOyEwIDi9uK5xIL7CQlT+BvwaltFfs608K8D/ZZuRbovYrAZlvPNEQoz76O93EjyxjlNT7LwXKL
h2qTVqHFtz2AXvR349ZnW9DrAIcgQArLjLVyc97bacETX37SeR061sqyOzZHKEf9NLA4pKYMh+5E
cp6MrRb7/YWRf7P1rYN2VGt3etuuWZoX5YF74IQ0OtExbM6HYohZH6XNlnT7afz4DjvQ8gFocSYQ
W0K/OelVlaqMJ6klSig/6Ge0JLGb1slkmxczpdhpe0eXngfvAGYgVC6WgaXmZqXe9PiuzHqs9UdD
b0LZPRjp42kzr1YdKiPAqCBxMuPTXmGXucR1yuGsTCbDvwSXa4gjApmoDwPpdlmpXeSWv5JdA4UX
puTFYQ+bYKsAYBLMCOgkWdw10BKjJobvS8x8NLaGcI2oaS37rHE9pFr71N1oZZ1CMZXUe6K8Eqg9
0XzxQZR9MeQQjtAQNZ7j1KRbu0qnuLepG9WF3UZWUOZbc1IyEnqPn0KtG+KyXmy35ZciHeQmyFwN
Det+j0SKZsU66sMgx/XSTTuh/dAnYtj09sDPSzefolGi56AblbFTbu8itsjqS4jZadACp921zCvv
W6mXM9m/A41wCTwtFjorti2ENFtfAo/1oRkvjaG4E423/5Jtpszd+x6Pyjttr5XDrauZe9qb0IHP
vGnDJih3wROxEGyxVdSZThVRnZXhhMFFwx7edxzTPKYDhdBAiVzT2KKDN2dKD02zNKKsatrQ03xr
l6tKRf00fLI0TcYat9wYSrRs2/ZThy9KzYhK4UQcV7Kdmacfi3pyt1B296NGtn4MsrMh0o30yZMl
gASqLjdaI6GiWFlaVOFegGQHEVutR1HdHPEDp9PyuM0UKKQsYYUMWmrhCFj8WaMHTw2FRB6vlL21
RkhGt76d7YccrYEiJTbauiwz5KRDrq40FIDHpdjqtsrCzATF/+hkNNL7PttpnDqhX6NjkXUTmN4d
fGHuNmZUuGBsqfHKXx3Pyc67Cthx0QXdlgL6CeliD7gr4k9fdJ3mUG+k7rhrAyk2KGv3FwF6cLG1
XCvM88k+Awdhu4HyC4pb0CunScutRzU6+jdfOnLPcwQDkGBk4KSx1loHXutaAkQE4k1I5SB3AROL
WGAiJSO90dcJ2AMvnZFDajC4Zf231nEv0VgW5o12y1zrwsuvmYcyY7WTRN4pvoNkQww16E1FrbCC
qDFINq4qEcR5C7A+UuR1htwlo+GkiniAfkPh6hCt+NZV3wdDDwd7jCa4l/qc9emmA+BbM67S4jod
HDi4MrTJx5T3G8JvzAxgvHZHkcZktnNnjO3ZaVf0ypPPIzDnvtFDAUJp3XzpyWtVUjHlY5207Lsl
ZVT19YZMDykEDZvfVj9Y2FqcT54EKszwhjpJu0sTFwug4an67aLiwsjiaMo0m+RlAyOt88UrP7Te
t9MDNr/kwo++GLD5CDk4+nRpULg5PL/KeNjR+2DtzFszMM/YgQEXDGrEHDAjGZzSFLIuPv0Br864
xQAt1rxjo+Dr9fiAUSBIuGvQgy4+ts7KunoVli6sLIK4skaVrVPYWZ1HIiZZiJ6WuNUeTn/LipVl
EYzV0+BWGr6l4FHL73r+GYKcp02sDNey+GVJZ3C9CSb4j1ltu7nUutj0t/87I4td6HtFA2Q65rwk
IbW2BsRrROTq/8vRWoQAE5iesmDo6kTrIiePIHWCAv/pD3nd+f9y3p9Vsg9WLw+qzslyvU5yodvg
ZNFqlH1KkDIw39r4bouGQs8cIU6jAz89ag5u4zh8mxqEenXb3vOiejQy/2swemuO4dVVc34z9IBa
KB0Ah/6s83vwZrWhgtJ2W0xk5X1KBbLHw2a0vyG+QAErCvIssoYVlODR5QmyM/hVsP2+Cl9VNzGz
TYt6vkV35pb2u/JpZbznOVu4IyTBwX1uBohYkXF96S16zn1pjm6ReIrvfXlhptshvaQNjWo0oDb1
thVfHfFpyC+r7sIdu5Xi5jFnhX4VUMbNoCd/CfRo/KEe+9asQO6XdBaFEO5aL/KahYW76ooxI4Ax
VCgqxWKKJA9Pj+Da8xeOCnEeEk0Kz9fzPp4gm2w0u9MWjnmQgzF6JpM5WHij38hSWnqVpOZ5FiDw
gvw81a24seSKaz+23g4tLXIBaBsCsTTFbGTatGnAz2o7ABeZw8qQHf8gpBxAsQdw95LxItd97vSu
VSVdu+U9pHXPcoLupBVXctTKc089CFvRqrj4GL2rJJJoXplAmyo0m3sx3jX69+63xYDgFpBoQHkU
G9RB0/PLDaS8epBFFeAu9lXLo34NBXR0ecEB4LaHpjjbnn9+MPk2Sdt28hjGKv2Q19d4mZXJODbn
hyHswgHoqHeIgEiEC8Fu8NEtsdHFygI+asLF+CAXCBbKZUIGbBgmqTOjToYs8qHnPobNb1PXzc4Z
fIoIQIHJe1V3rWzmMy9AuJCS66m6ZdY3Yf5ua9HCxMKRjFJXWtHPsT6NCzQmG++ZCKxUVELBc/oq
vVM1U9bZQVonDGRHA2FQmpNwJmvpy2MLCjwqs7MFb+orkKTkdld4kJlLqJ9t2Li3wIl/2l8919EX
Zwrqdr9MLLZE26U4PTtaJ8i9uXErXLX3oX8QClN2cTbgYmip+tNQY7/IiQ1XSNJXZ44a2tjMBWow
KofijZH95RV1EE4O0kO8zfSIlWkZTdQARIqPdIN8hLvxhi6IRp8o8CYCswYIBS6Oxu9LkMxzf/BF
8yl6sAvBAWtTWK+TRmBu2puu/d0WqWcDM/UILq4eWvFeGvD6ohwLz6+S3LmXCkWQZq+b5crEHJ/6
n0aW0W4PTo2WTDAyGYURupoR6andv8vIzD6CzlpsxIU/qUWHeKLJamRE+/BGRw/O6dU1//7rxfXr
+YttmBMic9YiJsLtGJrSo78l8dCdG99Omzk+Vr/MLCZEhwZe06X4jK56IPmlE/w4/fzXPADPM/7T
wFKToi6agatWq5KCNBe0InFhT5vJyu8qbsQOtB09Yp4XRPcicxo3mYs8mL2mmXXUMT8zxTzP1TI9
6kG+vSOMIDbiNwAIhop8GpzfbuifP/SZKQZlVkBZ55c42Dsk1Sah3LpOHILsHhIRlrNWXT36HQcm
5lDgwIRdFiZcs6gTHcmtcexC4p3Dx62svDUri5Xt5VkvGWT/UPgBW2ldRejcRbVwe3phHF14B9+y
WN9mqhxiZgzDNcUIXIY14axjYdHhdCwWdoCaLeqUTZ3U45ciKJE6PQ+aj8VaU/OKmSVKoPYreHYU
XkFTmF2PjRlOKbRTzYfRescN4uB7lmqJqGdofLDxPcIimA16ySft8fSUrEy8szjPKEEvUcvwLcJg
m75AuCpoXOX+SpvIcTO/LpiLQ6aCmcoccME0mqtpSsPS/GjQ29OfcnxaftmYV9/BTnGLQVpk4nXS
m26YyytNgyRIqdD1kq3sluPr+Jel+WsPLFHppkxl+Boyfct17Yucfp9L69mz/DIxf+yBidQLhNI6
mGgU2IY0we5k452dHrDjk/LrCr6Y+1SfaKsMbPoWvabfM7GVaxKZx6YEKnboDEJHjf+q2EvqMW0K
Ewu4MHYEFXmTXgf1JkXXy+kvOW4HdF0B+rZQOlq4LxYMaQCGM3wJqiZdV0XS7cNGXTK60ox0bObB
dfvT0MKDcVuTncNceDD9UnhtVKs1bts1CwsfNiokIoYGFgLnHB0l5VrD1rFJP/iC5Y2bCH0waxPP
l96jbn6x+IXoV9bVPAjLMObQxOJ2alKjYihGYXs021msxOTBZQt/D6Jo3DIj3n0/PftHhwyaUShO
zj3kzwLZB3tlQu2i91CbS/r+i9O5oV3/ddrAsbgM4Sv6ENG6i16nxfKCLoNGq6Bq0PIowsbZ9dl9
1hdxFzzUzVpIcXTwUNM10cSC1JG78JTDAIxe7uBCaXoXOWj6aKjdpzvr3jTfs5QPDM2jejBqFs3Z
kJswBL55xEfjtDk9aEc/xEX3ytxEABjTwkmiOsOnoHHBzmw1MbHSqGRJXT8okFRqw5mWfT5t7ugi
mGEEwL2Bdt1bmnP8wmjqAPkd1PvST165ssiOroGD5y8cclG56PkBKXRSonKlRQiRxmBb8Bu2Jl96
dIMeGFosNhvowJI6+JCGqrBJ73StDptsJXO/ZmSevIPJB9EOcGsejAglPvV9e43W1Mgw1i5Ms7N6
5Qk8YL+A9UEW9lV8DMSCwcH1n5Qq3xYoszbf9anazvRzGUhCW6feqOK36QFxdOKC/tPoYqYyNxfC
7OfMcpBkqopVGjOrjh2rjU8vuaODCCz7TBgNUfFli7IIgp708wqXxrXToii4o93KJj16sAVImKAL
0UFCY7EYRls2kulGBXZ1tBQGl4KDlKi68f2Ppz/l6O45sLNYD4GbI1JqVJUwLfpSsJWBOv504P/A
6oStuWx71lNFOj/t8HRuXI62+qj5aiVUPjoXM8TwbxOLSR+oNxk8k7j/fzWzD468BKPB6SFas7CY
Cr1XYDBksFCktwBB9N2lT1bScMdN4CtAYWyh+L7w/Z2XU7vR+irpgwc9/zz0Oyq/nP6K41Pxy8T8
84ONXw5VQ8ABXSWDcV5U96xfSfYc2/Ho7LN1d2aXQTnp5fM10P9AtBxxKyBGexdShGoK4sD4rJwf
zfAJtGhO955b36HJxaghhazJHOIXIMnjl70sYndi8egb52LMP50evWMThGgWrULYj6+RnmljyN7z
JgRnFK0l/N5qrRA1z9NGjk0RiLgA4gElyxGQpNUC+dtgCH3S3OrM3ad+vRZlHLWBqhj67WaA8TKi
cdOuK0rCywS0TdNutdvu2OOBQZkB2yhOvIKhyKo3cUnKqsQJPjrdzW8z6MLDz43tgCLNuk/L0KKv
/L7vauyTtgyrMQT++/dn4PD5C2eijQxS5Sm8oVNu/TpEu9DvPR+SRQBQodAaADYPQNVikyCKNNrM
HeRVppWh5z80fbY5bWF5biwtLPaElY+Db7BRXhXDmc6u3eCTuCyc3WkjxnKaYQWXLYR2mASQpiyp
pEaICwfWQOUVH4wbk6VbRdKPBlR8yuK+Sj/4WZ6UUDJCVH2uaZ8d6xvavbKwq4po5UXmATuMM+YX
AYUNygugKbNfccqUQBVDK9jvrggPbis9uJc16cKCEjvsinwHudf9CHq5Kk93HtcfrKzIQmdy1+A9
S+f3/BooZYO7C+8DF/7S+fltwNHCg9cw0DYdeMGub20Iq6nh0zgTodsFyv6+U2WhNaEn//QYPCeD
Xo4B8JEzjB996QBvvyKcs0gJvbdOXE3oVd6RvqvOvba+AiG3ijxKdpqrfWZp41+Bg+Sc5M5fwuqf
7FR8N8buU5+io4kGBCyttAqJCQEnYkixFajPboga7kpmmHFpDDU69aZYUG0PPdkQopTbxpvOrWC6
xnEWeS2Jy46iTjHWu86V8/+Roa2CCz5Bz5Ey7wk6D5dOb+RxR4M88lO6nZizo2i07AuUnlqebvVc
3wcmjgq9+1CZUADWvPIBLH3FypC9Xr4IRhBZoYXWBaBkSU4QdGSy/KkUV+3nKj230n93OPzX4/j/
0qcm+ffYt//6b/z5sWFK0DSTiz/+66+nWtD6v+ff+flvXv7Gv67oo2ja5odc/qsXv4QH/204vpf3
L/6wqSWV6rZ7Euruqe1K+WwArzj/y//pD//x9PyUj4o9/fOPx6ar5fy0FNIJf/z9o/33f/4x30b/
6/Dxf//s+r7Cr8VNRWv6eL/8jaf7Vv7zD801/sQdGuztuNUCHxzocFrD039+BBcCng2oOEChS5+b
EetGyOyffxjOny5UfoDURHc9Vu7sZNoGQs/PPwKoEoRv6NpFdRST+Md/3u3F7PyarX/UCDJBBy3b
f/7xzE30awM56GzGWQiUADr44Z4RSr7cvYY+gP2SGjw2ZaVvp9zXo7G0TQ3I6XKk6DO15AS8DUDR
oV0qlO+ytMQF3SBujNYcj4WD1P2nos7P7V5p6KoF8MCoR3PXtS7SUUEFgSQTsBo4xIIBwuGM4ICJ
zWBw4RK99oK6muJRlqf2pfCH7jL3e/WFNWZjgvmqrz67nWF+qnnV7bqmmM4DQGUvyMjA2SuYEBTd
s6azGbPpmhmSd9vnmfytxfzmSn2xum/6JyE78fSPq3vW/mPb1d/vJZbR/4HVjSvcqeV9PS/If1w0
4unFCn/+rX8vcQDG/nRnHjUT8H/whf9a4Qjo/0QNH8sYy/VZFvHnAretP2d6krmJH8cXAppfC9zy
/oQOOVJOONKwLvHf31ngL92dhoZ67BKU4Bd3uwFd0WxIx/Qu8Kr8jKepscv8SV+5gL319MWuASJF
11sCIv46d6Az22ahAuXQwTj/vVUPt+Zbz56jnIPLSmt0iJKtKr0jdX4TgIY/btFT/c6Hz7H+wcMt
ySQEpXpyW5f5XwyV5X2dNmt05G+9+fz3hw/v29Kh4HC8awffRIhnXmhI9a2EkS9vI78mdBFmBM5k
M6mV6Z2tGWieG7TmvqwBl4dYkbl/38gvIlToOTENpK/pHYgAx4tmKLZeqZOVu+Jbg4MFfzg4PgsK
4AZ8cjuVLrh/bPszGlCw536ePEeWzFtjo798Nmg08klRGtx6faOHhSj0yDEoenMyfWXdvMxv/hz9
ZRenbMZxqgE8vE09Nl2VA2NnwmkNQAOovBkLhJy10T1ourcmsPnGcC2bM0uIJI6yrPzbvOuup7QM
wpLYamUtvfXwxfYFdVNd15BaudVTF+JTPbAtwvlyei6eh+TXyfprqBb7t/AF67y2629bbmxMTjfD
1ADUsjflZ3/61Igp5JBrKG4Knm+02g0t4EK7R0L2ntziv03wSHSy8qGLDp5fL7PY77wxWntCk+1t
RyBLwobtlF5o1d2QX7lpgezgwwgO41Gbwt7c9/5XbyjCGlu25Pyc6JdVUMR//w+HCBD+TWXkYdZ7
20pTQKP8sMgaP8WCKfPXmy6ch+4LUo1Z399aWra3rAfl88jFiFjjhai3xqBCUGKiJujHE99qHQP/
rIScwxjpdXBeoN379PQ9X0ePTd/Cz5RBlWvCVNUt0M8AmAXo3OKhX8md4WKEpgiDMPhfCbsl6daA
rh/Gp8FdAyAlZGAjYoMVTsoz/OMCBJ5o7gOs4fSbPSf1j73Zwj1VyisoJA3pLfSs8tAU3n4Y9a8+
tyPQ3rBQlno0CBTmM8Y+GBp4d8q2r2+Jk3/uoUbR6vwHZcElZdXXwKJ3ptKuuoB+Hdv0k9Yizu6Q
NDbG86E1I3DKXfiGduV1Atx2WbuXxPrkDuKhqPR4IG4W1cb4F++rTVbyOMgyyKGqiBJyJvz8PJum
a1eOHxAXnOs62XWdd6FlQJJp+vk8YtQgMejer9u+2022cZtr7V+05lc1AxLGMvlZ0ItdBmUr6uIe
zTUfIm00VmX5edCGLdqqNsJBc7Yc+NYsx3OHsnPPbHZtzy/8sr+2jPquLBlAvEUdqY4kirvv9IIL
H44MYsodCcCm2eOAwz0Qso6qy3YdpMiu9La2b7LJakPSrXWqvOWolo59nHD0gzQhUYJtTSq2Oa82
p5fTG49eNqjlg0ltROcssQcsiEm6gK2zb+979iL4siEu67vM4gnnJgszl1z7Pr07/ew3zrqldEev
tVXOPIcnwFm3bQhgWAaxAJHfAAIf/F7G8KczmkPaw8Paqi3l2alqE0iu3nZ2eQ5qzJXM+lvjvvDI
nmiNoOUeTzSudeFUNnfQ3bLj9w3ObPQgAtOc0ddyK22RS/dRcXQKdK+3hb4rpG6+c90s/OPo+AHj
riESqSnIJ6D3F3X1tf6vtwZn4eI6oDXqPp1EMng4bwInFWeDKLLd6dF56+mL7Tv6M/WEXbZJOZbf
vAmkOm769L5HLzZqFWSK6lknEiPop4ioCSrEoP5/z8OR7Xo5q56vlbIf4HZKYgCYgjdHJfb3YGz/
WeqQzX358NzS6gaNyTwpxuBxKmkQNlRfiYWODziaVF4+uzSFyu2GyqRq/V0tBha3Bq9WnPFbD3+1
R1XLCx8PNwOyZa05RQNpVfy+IV/sUuKMoissH16Gi+wM2AYnzolY6999mTr9NebzJx1s06qH+DZ4
kWUSdOhxdiZ0jJTFB17kF0Y5/Rhsel7Lsk8cqN+slMDfGqzFrkUuRk16MQ8WK35gPUVWTdqVwOSt
Zy82bdB4aTHYUiSmYPD2UHMJG+SdT0/EG/EYONJejpVE1T6lTGNJL736vq4c7dvkTW1Y9sTfTHzU
twWWWVTW3LwGT4UgIVekiQrHuEPIwME55pDt5Knu0zi5FoR0fSOsGZi6kbpzQGKrhkuhuu+F24L6
ozfcdy6ghUMAgsQbR02XCfP9p3SclWD7NXTP8cvYK/Y+0lVEBLLCZIJV5qxyhBd2lvdZt/uNC+T2
ZVdl3aZkevuuezF4Cl5OAdQSqqDWuEzGUg8NoRehIQFZOj3Bb6yeJXYIEBCCFnMNR61ySaQJDyTe
Pnzz6afP+/V1zGwvu6QMS+NQcVEycXygPNLJqS7sAeoibWcY7zrQARl6OTpQFmxhtxDAWDW4MYyu
vfHceo1u963hmf/+wFUQbjFJR79NPAkV4dRpv7sqXbvsPGNWjw3Pwi2AgUtVlAqegP/L3uuyMS7k
QB9BaYxInLNpk4+9tvf9rLhSULqM2tzimzLzgvedbP7CdTReCS8L+dxkqtq7homLrl7ry39r4BZ+
o9FyW4hKyqTxIESk29/1tv9+elE9Q8GODdticw9ktDriU5HkzdjtDa7QemvVAe6rEO0OU5H2MctH
Oy5y74ubZXY8cPCXFnBW55qcugisG/UumEgBuEvQffCqWruqqE+2A/rtcLtRWqQRUkWskjiOSSF2
k+kCD8v0YFdmzkc+E44a08BjrfLNTa9NPASptRPCq6dRb8jqTJZtGwfjYG19Wk6RrXN+6yuHgTJH
gTjF7ei1Fth1aLmkjStz8r8WIILDzY9kW0sV5odGjfIrKQZ1bnBnJsIZ1Eb5+mOn2jzSBw9Eq0XL
wmkwwJcBRrHd4AZfvb4aN4MJ2o1J9NAMHfuHkaIqwCv6ztPmmcPsYEO0oMZTamx4IquxiJUqplCT
1Yqne+NgXjLygPvHt/uiZ8mY0ipSNPAAzKyfPNCabTW/LqEVxqBMY+S4eUxNlq4Epm94KW9+nYNv
6sGt1aa6yxK48mzfkhpA7KDi+9H8PeH6nxHHUgPd7MqyACiZJUSQS60CcL0xxRrgbY64jmyHJUKo
MIeG9LrNEqTiuygLxBD1gachc6CpvQGQ3crsvLGlvUXEB+m9iume0YKagt90gvyl183H01v6rRlY
OPGRFpWv+MCBaKysb76wqrtan5pN6xZryMa33n7h69TEi9qjiiV6pl8OTH2HYMBKnP3W2y98nWDK
zIcUMZIoqXkhO2aGqnP1KweX4/cdpEsKxw4sfZ6uJJRiqB5cslbrzyxPsIgpf3xXhnwubL7YBR0k
P5VQ4It1meGG6Jj7lAfDCiTjjcF3lyGMB5q+nuHZWilAvpOLK9a+L7Nvu4tbTqGGLgVztJvkZSSc
Xfa+yzBooF+Oh1f4mgI5B4RTQDRdBcN9agXvi1mWYt/mOLpctDrE7WigRR5JizCHEu/KWnlrsOe/
P3BnIgDpmPIDsEtnhh4HzWhHCuIAp3fqWw9fhCzWMPbcKSuo4UA5OhalvCZKa1befJ6yI55sif0W
I5dm1zI34XrPrgeCQkoaCHrWBYYAr5U9hOh10eLTX/LGrl32rkAMDGCKHuzY/shH8E1AKsL3hXbt
9mO9PW3ircFaBCpaEBRg8TOcZGA0Glz+WTODp3c92lns1pQOymRCYZK5VoSp3hrb0UEfwfuevtiv
viuzIu87vLgifWj49Yc+M953jCzbAIss0LlFXZHUeROCSQMsV8z+evq9nxElR1aQs9i0UJxDAxjQ
GsmYX9bS2+l+EZXj1qw/kgwifexqpKA4MXZj9WRaD6X1RbenC8vdeyCQnf/Ez+lUbCey4vee62XH
3mdxsNnZ2KgCuBT0VQ6hO0KAGGyoBi9CFZh7nVyiUGF3Nx7P90V/XdciatBD1nF7N3Ikm+ciBv/N
TsCfQciS1H7I82Zy3bJJEBxsm9KxQiXybmXrvrHUl23EtS0pw1WySYjvXHkNPx/MVXrhN8poION7
6dEy0M4OOkROEoiJDY/gs+n2FUvvkZynWzZZyIFyR+1Hyh4y0n+0DfaZ1bp/N6rJipiD9r8qdduw
KFK66V3UrZreoLEFVZab3rDT2waEulErfe+sadg32uo9OjzNv1BsuLI4L985QosoYUTx3+kIWoY1
PfthmmCrAoRoWnn4vL6PrbOFp5mqxgWXF3r2+VheNUqiIwIXuzBQ1b2ZDu/buUsa1QEVJNoPQ5l4
6XjfdemDO3w+vW/fWD1LBt0JKjAWn5vQyRhsqiCHHCk4/04/+5nG/8jYPJPOHZyHVGYTz6axTDrU
LPfZOBkfmNXkVyDnhDRdSdN9AElSFgU+FyB518br2pLl3dRZImoh1bAdCkljH3R9Dxlt+kvfqvVt
SpE6lLgJohfC+OiYo7klcngahSV5PDQDyAYd3Foq+r6KvL3UiUvLiUj0H2PwpREKM0O/6zuTZUvE
DJ2m2ipFWiTYRTvXqz87slxxyG9N7Pz3B2MPWAZurqX8/5xd147duJb9IgGUqPiqcFKdytkvQtku
K1CkxKjw9bNODzC4KLSvMX7q7rJbpUBu7rACu2Op+Mym7O3/KQb/f9Es/JKIkBn2rsSO/V2joqYK
dayq1tN/qAh/d9tfAk4EkBwUv+fujltI0PoNJARWK/+0Wf/BKv/bivwSCqjwomnzF1w+2TnYryCr
QXPsXtgjRu48AoakdxUZP+jlaO8+4VSw52GGyv54GZswfyvbISoNNA1p/AIpyV0ERHqTtXkNRZjR
f8Q+LaDFymr0BqZXABuQIwOxHjzWTlYa3Un8JpO+wYclj8zuf3+t3yR/11UKv8SimXhB74fDcLds
5DsbEVoJIOf/fTP/5sPQL2kPptF+T9nI7pQbMSsHErgL/u6bf7WR7DLWxB4TcMSRzXkM9O1k/y5u
0i8VCm0A8oSV2iVuouWTenEFTfTnv3shXxKeAQGmXSPwwaL4WId38i/Pc/olcRn5IPw5Xtgd7H+D
MgOs7DhZlez+7q6/hAVWM8FRcOLqo7xuavuGvtzr3136S1wQo+SMqxD6YRt8J2HZMe29gYny767+
JTDA0SmNFxewuy1TY6lHdhPWQfaXF/8SFgC7hUm2tP3dOjSvftzqQi+wHPm7O/+yK+ttTum8QdJw
nQTbNSqHy+L4d5/zK6idhQT4N2S1d36f6crNKTKurA4Of3XnX7Gk8AgATszv+F0ow1fei+9ws/jT
KND/pwXxL7E4+LI562ZisEcR3R0JvD0C8RnbPopfEGsjmR7JoMB9POrleInRy2aq1rzG6MUGEEtd
obu8hiixuXffuK2ilu4V5xA0+knZE64woDFMhwiO0CqPjUO0tgf0fvOQr0fqn7uGl4xikY6vI6rP
GLGdMpIbo3K13SGATyI6jPboyO4SqnUy5xPp9/jJhmXhwTsZ54ek7VHE35ZxTAplrvGHAbtIQ9Hc
pOv3tP5J0me/9vMwvEWxe8ZhACLIT7Uc4XxcIvp7+FhwRi5k316OhdHK3G/DPX67TMxj1Mh8wYN0
00PPjwzP47Wf9Trh+/7QNvrn9+CSPnrBHiTbXX+NvwbYfIX7iPwFyC20cPn/vkYQp4iiewMvL/z6
SWuI297g2fr607pphxeC08yR6VQPIZgapORJnQslT4bssrrBf+4uZ9ya+Dl3w+3o2yt0DF7rDEjL
6TWIjgxKixZljc+7qgniV9xDg/5KM/BD4L8pHYBVFb3DUuOqFqbi8DOMCQSpoTymzXUQnxMMkNqm
gZcGfDb1UDTEr5YtAOrNHi6v0F9gDi2PluysikvcuTHvvYhyMq9XguhyaAEfnEo2HS/PGNi3lMXX
aAJATpyU8i+bCv8USf+RUrUzxr1QvujvdN/A3bKOvjX6T1p/l0X/b5vhS9RvWu04mVBGJGZ+gsH9
jAmUNRUF0ynvVGugD+yiv0sTgi9nQDqqWDlgQu5Y25xdND6HTfwHbuvlEv/2GF/OAMnkxITV7C62
bXhMxzrJwwUaAH8Xj76cAZNdsri5lLqY2Lzxeblmhv+hB/sPjfvf7vzLESAxtI6imXZ3Amu/XdrC
V/MJG6y1UYX1f8l4NLufsfRce2g3/8Y3fyjBfvfpv5wPAyTMh6Wv+7uUDr8w8/LuaqilP/E4Zb8o
tAFuIFj/J3zX7x7zK55ZrXUYT1vc3UG+RV7NoPXeC13TXNQd2h/WW65F2ndF00tbhLXNNuxJPztO
VKeFwMY/dknj/+F4+c2Df4U6gy05DGqAXgDpx+kafIjhBvrvw1sHyQdEzRWC4P2g/27tfOX7pMwL
423toeWyzB9ySN/42nz892WZ/vui/2oRA0nTjSuAWO78hkWIz0kDzo/Lit7Q7kiYyg5eNqxl4Afj
H7pbv9lm/2gP/0ckShZ/rdOFwcJA9A4C6gzTRlj//PfH+d3Fv4YHEC85NJjBFp7HdyGmD06CP0is
/O7SX8IDbZX20tAOd5KtL37svqHf+YfF9LtLf4kNq4WTZh8GPZRuyEut+1ep/qjO9rtrf4kNY6+V
IaM/3GWOvNYs2w3S/CGBCy6P/i9xx/+y+/06HWEoHXZ3Kgk4NICgAU0iHj7pdU0q+JiAXulBg2yp
Rk8G1TCv9wnIdT0wgrwvW9v5+3Fsg3zoPV6CUeYqmDN1VddkskRTAV59vAnzEK4WO4aHKGdowLCy
rWX9hwf4XUn9FU+r9Opmf8raO7sIWIWynUAk6TErFyzNF3GPfGYFoAL/IJrnELcrLqnWHL9GCa36
6O6SUW0gEuFU19tdwJ4mfuoXD0/E9vgZimoT84olMKQZX2GIXF1SB5fWxSXb6ug3zh6sdiUNMZPX
IYyzfhL75uwfzoXffHpy2fP/sdNiyHNPUY+nQ+LbrXv/T5ssgFTJv3/5r4BelY1qRncUrGl/ah/X
brI7NE+35zCe04PrhriC6omqmM9J5c9Dsxde4AFNnsFiAy7mcwG4dY0MR4kii0wdFIBZ8BcG44Zq
9nTY5EL7vOz0rG5m1aHpPcZx7pLe7altN8Sp2UHPLmJnCIb64GZE5iBcAImjKTb+zkwwJZuN0IVq
eHAiakImonvhdi0wh/hCofecjtkDGUgZLf5taxSS6AWmc0MEQIbZ1qFIhknlCWyt+qIWUIERwk2l
6Dp69tqMIpNfxx3UjelzOIfbbg0Eq+jgdb88O/cfKaiSn25002c79fp2oyPLO5axKttwE4BwR7m0
vn2tQdWtsEOSXC6JQHM5hZlCv5BzDRD/Lp6W4Uh7L4XINL2HfNH3vqVrVfueV0TxoA69aZcTcHYw
RhFBfwaZqNkzKT+6VLl8ml14nYb8EwpOzUu7te/ZOA2vkofRVRjoej/D7WwXkYnDl7kH8EPQ2d0K
Mpj9bBZ7WGMblwMAKsXmd8kp1JqWwFYgU52hKsTH7gWmE9NN702wlYFCwwtqokSgPT3FH6H0w9ve
qHsc14Xx2vCwyrCpcG2R+8SsO7ZaH38BU+l5hNlGP42sGpKkua2Z7m67yVEU4caDNUP/bV4mDvEd
hJGVZ9vB8TUolQcFIEa0fvT6BPt0Cn8BOBTu06ARt7gskB7Ke7YDANWsgU9r7hqLV+W69bhuXU0w
TY69773JgpIKO5WN7syB+hLurRuFAQpPglI3rTtA990/9pC7EeWiIAMcmLU5EjEke0hnL+9kjmiZ
yTA7wpmX7A2MlvNhhRmsG7sMGs4wKPNSK763oqF+oQEI2o126k81ZGxy4LuRlSXr+jSIYWtz4rXo
79NsDSXU1FKdK8RWwMemuLAmAwJJG1Qt1k+gHAZ2/TwU0dBv5wxn6L0yYfNp4nqs4JBHv4dNqGCB
BVXT78zZfpd5kap8S8h+rIO0XDNP3ozpQgsUGfSVR5qyQnu1+egHmhzFPMHXZx3gE9MS6HoF1ulf
JIywQkfCTin4dh+dSl0RQiMLGEm2Ylbssb2Va7BzcdMXHfWGCh3cOE+jKRtyZxdz2AY9HRXcCD/q
SEUnKFOKi1vMtGBHmPA0J+PRKYeC16KkotLPTfAWSVpkQXtUam5LvsTzQXbJBqpMlt2vQytOItvo
uyYdvfY3m8KFd826E4T1KFLPoTmu3mruWz1lVYPTZE/mVMuqNwl/gWEMPUdeqPZjB8toGQ9rkmfJ
QD8jlvK46CmxOwBMNCw80a5B47Tzb9o2Y/XB+SJeUVUv7GqjEdTmweXxj6kNxG0qCcsqiLIAOxpF
/GUWUb/nYNQ8w380BAmbyjHLszZdqsznEHeAjzAYNNsIAtUGd+sul4pvj2uGjbPIefupow2MlXSY
1rg00ULgxw0/G4upM/cBfk09HD9BOOp7Gk+NBQ58MT96L4FbK5II+2IzhqYWU/OvSXkIHr31F6DN
Amrv003HlQsCvlVDBn64DeXsYTohaA7z5B5m2xuog7WdbmTA3X4zI62iyYJdFSaal1sTiFPfBRtm
FngaSIsPudIUhn9zCrbP2lLYh2tzJbXvVXxUaGKOKTHVBuGgMk6WpsrEbCEbY1W59DGptAGqjbk5
KzpBa/SwFVAZLBk/e2O2Dw1sXB6tMDDic1dYKYt6hFXBJs7THECxYd4AKhNY8Es+My859NoGZeI1
c7nG2VjUXTSHee3iQJQBZmnfUyfBZJpJdEcbP95yhIqwBLcAXLrJBDsaaVYkjRuqJaCqspENK+9C
Wx/8dit81yB/1XNQTK0Z8rTLWlWGvTbxja/hrBThX7+Z2djX2W7zuQEU9yATu0yVqVP26GRW34PB
79A1UYTk0TSkpQ0yGORxmOKu0AUkcNfoMbOZPBkBVzZAhLyL/Q+6Rub7yqE0kQpf3phU1kjVG34K
l0Ucabugg+DDZ1OO2Eca7mTw/aTxbbx2Guoz8Yj0ZsVcXtRBc2qVE3sWuLAiGRfPnlTi0IZRdzOt
Pv/VtzFoestyC+d35C2dprd4KgqrrGX+rOt1vXcAORdmytx33ofpblud9xoa3zvOdqIwSfIhaxvY
poSZAWIbBGbypiff/K7/QXhy2/Y8LHrt0/thDDcobzgJ/quFm+NQP84BDgAeDi5PtYBNWRb1JdT5
ocaeLLa0NvrYwjXMA44bSoNl2A0CM4wUhgklCJz8GjA5c6v5rHO9Ia10jibYoxtyLp/zaqCQSqCg
TuRT20aVosjtJPOCnA+AaLamjgqbJIWHrDVfOX7e0I9J9IUHuU4I5fBixpFxj3zmBxExyftojPH3
Mu8azHl15EDHlsMUpUhaF2Bdgl0mh+Paqm7P1eWJGtPsVOv7+7Rx0ztkKMQ+DU1yozxYrkJwgTzM
8eBXGNwxWK/UFKhewui+g+cLfr9iWKGCTE9iglX8boRlGvIs63UH6FUEbSmtI8d6IxBJWVa1szae
i6DP4t1K03flLBQ1vGa/rkFdDSPDMYbcvaK888qBphaLf+EnBvEJFM/JUlcw2jS7hNkWDLkxNPCj
iLKdE82ny6a1gNv9EOaZEq4rOu4NHMzJTj3Fawrja1QCZetndQFlKAbnsHHdIxihhxdqsldC4/Nf
uJmd70GWxXdJWkwzWKMwE82ObpD0DOzaAxTf0zzsIplvoQfzMhCYgXSQn5fM9gZEXZtDoXsmeQtf
KrichagkxqAxsFRTfe4RZosugmqLR+vwOMHPq0hG7Glue5FznCQnDtWKvBaxdzV42Vu79fFRdKF3
5tP83BAXFARo36OTPn2Ps74p+5D9UqtLDsyML8kEa8sQiRxapwz4ELVF3nPo9d4HOqCkUFMkdgLp
3Ctfu34XXZzF2nXXRql917jBQoe+uOm8yD+ko6yfYzur84bjs7zwOzOxPiKYzKXxFvcsN9L+SDvG
jmu0bMdANnJHU0Rt7Ngxh6IQZDpCnXV7OuhsLzrNC5DsPdi2LTQ4i9mNOyng1rdQB6ZwpkyRUf9x
2ywSxQzc2Ekn8XnkSXM19TFD/1HQU4/cRORGiTRH+rB8ZnwIkmLWa3t5ZRANyL1wqUFWA5N8Coc5
QUaToYaCZl5h52i4kTrQ51guyH4b39m7LV3Sp1Epa/Mm6OiPNiD+LnaquXLbdIucMXjqnXtxuq+L
GbD/ct0aUq5ewB96KLXnMI3vqn6m2a2qlf0kIZtPTdb9irOJVHTqgucthipdDmr7eJibwD+0UFgD
sr9ProfRB6S5Jui8j7Zdz7VESVGIoZWXM1vmo3VrjlhZ48V4oiSzJF6FUCremTAb3BAZYyUJO4ZY
yMCn7rN0Zzt9s8omudrWsfsWxmO/B8kZfoecD2XStethSfkv9PBR31jdXjHE3SsLhsluMTEp61p8
DlFiCsAwlhIvrL1Z4WaJBB8Z3xQ4BdSpv8LGONogmUIzECCYyqFZMxzgondxb2xDTG1nO6D7tf2A
w866FmPaL8XqdVlXscggjMKsRu0y+DiZog2XbsPA2+S8nd44qdNzL3xkh0hiQM1lP0bptt20jrIK
WDNiRZENSC4XbmCWC8jBjCoLruYW7qp9Cqv25sLtHZN1qbyOfYZkju8pVSu88JZ+B/dICYljiOs/
ZVPIQYHg6Kzjvn/aibtjB0n6vA/6ZLeoKd5DKYIf5ZBkyHet2GUkA8zdzNO7jEf6beqitKDJRgoc
n/HFi345gFunS8/Nds+nWp/nzm8OvdvEtV388aCMg0N1DQUcB0w8/A5tdmMdDZ+hEzWdI6NcoQEF
yDODJQUBNcD4WoQ3YuSAYqBtq3HEcdN7q0KUGpsbZunlnK/TAlOH5BjTSbyk83TJG2JyJriFatAw
01w7ZMTxqtpiEYO68dvGoILF7EzCBrwK4clQChW2gCRa9tivuAN0zpMjKDSwaxxTL3vVxkMduzjx
zrUJYbc1NumLNImB8u3qg+MdEXOt6nm7HZB8QKs2CX9t6CtssD1UYkEdW+snt5KgSGHU+LOpmX8Y
g0TB7pGEQJIlLaAJ7bLrovhttHNaOAL9iTDzfoVwWNwFcUx3wVKHiKlZYksJ1vRT1uDUg28vv2pC
G1+tEEstpzHrr+aBigMeb4NfFb8MiUx8IsIHrGUSwfdx6V+VAOVLoWJAedP7t/OmMy+PQmEOUad/
AWLwEbHIQaNwHtoKOrw/57rtKu63E6TXfXvQGie2mSa8KKvJDSrhDTB4UCqZktFuZYhQqdXrrbOI
busEd284Na4PKKWyhzXwOsgUtUtlvbkrBcEHAushLsUAgSQVbMFO1QkYGGE6XotLTRIFNqvUIsjR
I2lcUa9TpzGFgV/mr9HjkKKkRxRCkbd6ThQpVt/DpMe2gvDSCsSPS7ATYvooqHQkR8lJCqpGMNYC
7hUpQHk7A124nauxrCDbKF/6ZQFuA4Ecnlvdr6aB/6ozE8tbiOKVYCkNOz8LxL4X1u1HF/vV3IMZ
DInVPm/cMt24QHUaIXn61Y519zawrrnCQZk8j9KwoxcFl3JdhrkPWYH91tR1EXoK1eNmx2MbQNt0
zIa6oMMW7mkWrTc1rrpfiNsOyA1k6aeAQdabWYvJwqIUVKP5HjNavPyx9Q7aBdvPVcIi1SMYsfEp
2+66FeMfJ/gPPnTefTw4r5rUGD+nG68PE9LvK4nub55uKCYWXq/w09yQdVCYtIdweC9Alo2eOExm
rrchrO9hJwE/7Aj8B470BFn+0HbXdvTpgx+YehcC33Rs5KZAB4zcMzjNqCpQaRxd6FQVy/ltDmPQ
6rRAs0klKQaViT7A6X7NPegyXNUYKcAVPUlu4hkTVitFeq2JFWezRDMIN9lqkWQ27rD6gBwIHmqs
CyH2vkLLKm5c9xZwvCaRRMkduh8htA3st7oLwe2bYv4+xZHeCcUflAtvA7dm+2VthzI1XX+jQcfL
k3EO7mI4I48pJ3EeeUt4ImNrdSkbkmCImnjtzsj0JR4Tv9iS7i21YxGQ3sBxb/tEBfY2tPU70wP/
lfKmK5RNyi5ZSGkXG6x5LMe2GOLlG6nH6JiCBl4xuXYFDXhaGJxzT5hGN6VBI2enOwhEj+3iQApy
3XmNPNCQPGzlJjaywmb/WIOW5ehZRNhT2WcNYzG0yoa58g3qWEt1d0Kj654BhYdeySaqjiUQIQ9M
vOQDsqLKtpCyGOwQPalABadRIFqFYj6si7QP/rZ4u6H7PhHUoykglXsWrncoj5IDCm9XJBd5IjuM
r33b3IbcYSUrDe+/IF5ejSbJT6bRA8Oem9IHhsnzVdB7wQMcg8CvpJa/KNWEd7VRJE+oXHI3qb5q
GwWUO/PjExon/k0XoUAeCawuNcnetN1uaBte1SHm+Gk9jCVb4MvHxni9qlvWlTNkWp452g3XBKnp
z9726CN5EK5yZs1y0+prNvbPeGddOYTTz8H4Eu2kzFYzjzGQHs3LatJHJGR30BJA2ewHH102PBku
+iPAvElx8cR0eR2lKHNrHDXLjC7ESm9Qq5gcm+WaI77Ucy+qbd6Go9LYn3lCkv7adp4+e+D0oN8g
ljszpOu3ZKGXJEP5hem7tahhHCrHaNfp7JzZPsyZ8JJT72qL/yda882u8Q7pE6matkOzO7Pti5+1
JYHjhhkCWhkTv0E79DkMo+WFYrkeOn9U55i38RNa/d3OE63Zx6YLcsXrFJ8zKmFWvB91yn/axvow
G07mEcuQjKc2HuLdLAw5hCONCxQDMm9gMNDkswD8JI84INnzRO896uVEpGlFRaf2HgRSTh7VUBxA
PX9R/Wt2aGBNJWkziGiqCbokike7MBVTkUjeVgPyoDKG4UYpTLgWvlz4q2yz+GQDzHttG5XoE/c3
W6DXPEl6FA2kOZFJl6PSLc5Rf94JsPHOtmfe/RbI/pn2eOv40tlVGghZ2cwgC/CC2yT1USlGEbZX
yqEHJlBBIhv4EZkRne0RntvI8G8RtyDKh8PzWm7hla3Hc+J3/nlqJMAVwqkctbh3W9P1w62sLfiE
JCVKiCvGhQ97L2QOGcD2I750oYD2e0xg4FxMpk/yJFW0xFypg9yG+uEr+ea1F1gi6W7cAqgfxh0b
uqT+/TLwq4DW0Cdo6MvGE8i2TFkug+QsZ5CFAm3PSqm+UFgmudbBWY9hn7PM6Yo5/wfF0SaXqUC9
B28Z4qBCKOw3h24KbMYrf6nvwyhD0b7x9UC46l7jBP3rXor2dkJBcZzXMbiCqFxUGJjvFXGWgYk2
tadkC06xxkw38PeSRnsfXc/El1BmDtK7VOgRoYWkJ5mZpvAC1HkLvIYwZXA4llNSsji2O2g/H7t2
hHNTGyDaMqxmEs36HgDT/odvIfg5kWesCByBXtcVdWSS3A/IYTZQyYJmDXK9Q+yG80aaD03rkxzG
G3lxiubectVt93qLy4Qs+67tJMYTM9AekdeUaRSrHdRfDzLYeJF4WQ6zl0ve9wZ48CPtRFa6FZF+
5Q9uq09p6rFD0mYTuhAW/RC2VZJmVwYHnDHpbgU2uBGbgy+V6PKWq9t+omflieCUcPuM4ekdtHWu
/Hq51xpfX4Q12AIsCgs+bPPBufmuARQqH/vOlmsERzjGsnE3L5t7TBvYwq3d9taIYIKP+Yea+o+N
oq8fQu2giCMMRiSDcTwmet0uTVT8PeLbaVydO7Rt3eddj6XSIk2TY54N04u1/dOAmZcyyfMQilJq
OA4tnnhPmPxs9AAkNQ6LWgz+hZV5hp/btZd0/rUnmgeMWIqNb/eBIvwYBIqXJsAwbZNrA0hQ+7J4
9lfv6IHGQL9O2YICSD2gXcD2fTynZbqJNm8Wd0ZNdx5mYkqx+YcFONiCsbqF5GvGrtuFeDdJi9v3
560Ke3IlgWRG6IHUbyTa7HEzpAWOCO/Mx/xhqaHbsZlwKKSMKkgbPUZ2FYWFiXtRZ7zMFDpJczsd
OtYAHRvwGD1IMeRisOZVphqePm0NdQPdnpkkh4Rsb2BVkWr2kSYhx7OHpdFZ4YYa3ad1uZ4mgHf9
5bsKzQGJpJcHKOS3of8Rq8ydNtNa9MHUIYVorZi69152Z9TnV9GKs7827fRU+/RKJj8heP46EnWi
pCnVcovUAG6JaIbEGeuu+t4AFYzWPOqamcxbEQvdvYpY/NAzwkXms52i3dtcm+QqXFJ3Sg16fkEj
6TUPxgf0cqMckPUnhg57rubtpI0yQKiCBg3Bdq8Ikvm9CxBdJIWs84RxaGTuwnU86bF5R+8T8rrZ
RyZGNMCmogVsHrqgPj8TiZJadb5/bOFRWMz0mtWqKV0HcouzwW3gAW7fKBibIDb1R2nB1ci2V54R
yJzO034FsEVA16qwmKUVSThJrLMgPMHFadfAtzMcr3zvzp9R1y7pN4T765p+zhq2xoBVI9uzm7le
kgHd12H5bMLM7luou+Zr6P1i1Dv4QSyP4KgcUfKII5BePUYtdvg+wy7IOzl/TaM96DE9Gtlbk6gS
uLABE+0hgv1KT22OMv15gg41zpUUHiMY+C0ZsGyJ+qaD+af2MJrClJPet4F7ri9bNc6GEUOEBOWb
P4VIVjwHZM+UoUHr6u6TgcDuSXuzKpToXCKDQLnPntDf//QGbzp4YJXKuIUWMpvuyYLyN4gGKE2D
ptkSElXUxe9ojcdlMPm/9JA9xIAP+gLicE07mAJNTVnReuR7WX/v4KgKk6ex9Bal0X5kr6vfpUU4
8GuRnYEfJwVxrmIae9ZzusmTNXrwMOJyw/Rpkf+RABpnSe1LZLICGLmVYPJDwp0HyLpnoEjrovhq
sKQYGxRX29wOoOjwK4dX5FZbJKS7YpZcJTAzy8HudYd+II+X4yyQy5UlStwu8fIAqkzVUrNPQvua
ZF2Si8RkP6H0uScxDrwahRBm4j8a7iflPK+fPdM54REa0unICqVBWFshheYNd6mCnYlEyQ0/jgRD
yeWqj+udS8e+Wuv+wCevhpyPaK+jLuj3WWBeZq2SAg5715hxDghDGJNQB2GTGgk1ujPfxwFgOIuz
dcPUwjYqRS+6f0erC72xuGVQxsOgzVpZao/CeNKJKo7bFbGHP3oLeyIRxfvRNzQCQKKevhmsz0JL
85TqPqpaYTewTbdv0s++Dx37FmT6O2aMW+WlwVRA21eUOGDiwuvHR7sF55789EOVoE0a9YcQqOqz
ndkAezgTFZ7IwucFyXpFdXvyoY5XihRDjd6j8gHWElE5mfHAO4PSqe0cRs/oi9c9xkaeL4ef3aIi
uISS18l5pvR6NB3kynkRbQCnSYoDKgnE9GBbFE6NqRPUkqt6RRX4UENFas8mCohnsjBEpTU8pLWn
ii5xUwFRd3aIrXuJRk/fkLqrqy31AUWNhNl1C1seh1Cyl9b1aAyHrX5ME7Ti2raZrzH5iytvSePH
xLrkfhrtu2zDFfkHpOfxEON2t4ymvkZpEz5yryNPOAnoQ9KMSNKS5b7GsACKPyrdBYFFihK3yRvZ
nNwnXAu8a8Tymsz0QU5irv5JVTPJGlqC6WPPE47As98JoAn1Oj7RdQyrKOofxtRCOgWCtDmqElFu
vs3u53hLrwIpEEmgRJV3YfcBKqvYcyTJRbzNkDLwMcYCAiHYY7KwYvQcNYdN8qdVdgaRm7r7QUUS
2aFgeWah19eOaH43A/QWPP0/zJ3ZcttIl62fCB1AIhPDLQdRFClqli3fIGTZTswzkACevj+qOk7b
qopS/H11InzjsssigRz2XnsN1yOlwcGr/WRtoVu4rKwo22TOEKFCqqfLxVQXi8PqnePU2nqtq79y
Ymvmsd03s+C9uap6Rioh0t2NUpg9255uDk5Wy701CbFNhmJeY8RwyAtB4FgqwlOuQwESGA2ITpDO
PcaOLI9CLAn+JLhS+tl8JwYfFkBmI7hznRSXRpVyUUZ45uWpewMxYbqLG+vMvrF/uT3vKyuV+yjd
Mt8oq2fw2A7LZiqsL83EbMD0eUs3wZDe4BHvexLYbuTgrNdsD7dhC6bzBnzBesI1A2BpQuPMAkqp
DjuVXw5iaC6dEcwAdNFTmyQIlsMU8xDHWbV7HRlWMjQZLTaSK37TdTJ5LLNuvqqUVW9yo8yt8c+Q
gzT+uovykkLKSp7NgDPmMnfhnTDmEXTBXrWM0SXneTRcLmRYniac9o+i74uLaMrhExjT7sakWe4C
YURD4YZPVk2y0/XUT+nemxL3tUnkslmiUByTVEDO7yWTrFqeLwUVxzvM2L11xoxtx9SXaCtVF/KQ
yCgBho2CVWO84kfUSayBxsKhQIRHImCIL3b03TRRtic4Rez7plv2RgzyiJ30ojAGTIs3w7a64S/X
ch2TZ/vsjT3uTXlfXRMIYt/7ePF/k5lwryZT0p3GUf1FBsb9zpDMgwMTFRcpk7w19C7uChBTuUmW
Ob4G+dTrSWtxKoM2XCni1kGQPcDUBAXsUZTTtGMKRmJy4iOfy7pu3w45cN48Bjum0O6XtrCdW7IM
kr3oy/7QUt08ZlTy92GTtj/0KGYf5XzibuzC7s/DNvj4DhSXpIc645jG2izWEN9OgGa/pBUXO2cB
bl1PUWXG9RhlAN95FJabKs1y7GIaCySf9Fb6OY4Z6NXpRTpAS1g5Q+VfLWOWnqbaX364S9mzR1rc
PMd6eG3thv6iKsPLbLY5GbOk2mkdyZ+s+uE4allcwF8M7pex79aBy4JnylTEM3i0Ui9axPF12wbl
RTYutPhOhd3uigmtRKZV9VO8m/2Yz2Bir9vMXdIejTvFt32pnaPfaWtTJH61TWV/kdopIzvA0GDX
8D3h5rg+/LdmCl4H6RWXTgdwnQzD2W6gWBwLgFqIb5431ZR7ZTX/jHK4oUwLGZbqUr+Olm/2tu36
j36Tpx0WM9JshOgm5jUcvAykwfhAAzx7ZAGEwIBV0PxKWblOWnan1OdlQouTwati1nrHULR8FYln
flXhGKzSNAJgE4G67Vufg76Z9K/Jk9l90hf+xh9cxn5RZK7CmK2XtxWTHMdNLwpJmau57o+57FDg
zOaQe267zz0JdWLKvObLUnH5hPn3WPu6OyM3+aUlGrM2TYs9ayijy8zPtgaW+zaa5gpUyUI3UJkA
pXsQn5iLPWc1N2eYEeQ82tFDHqb1E4G7GpkGqEa1LbrCe5PaAC1Z/OvaTPkVcQ8JnsJkVwiSoI+l
6u21MIyD/BwaTwTa/WpboT7VPqlnc5a0a8a+/s3gkkDcNe2L1bdNu0rpUDgT40X9lEU+Im8DZ0nT
MYaJlfh3xqFG00b32apmanJbQcu7GDoRP3RdDUUgIXq0CfnbNGsc9Wfi9kU3FcuFO/JxrEFX+xq9
6iYOlNhaWUOr7lfuoQyi+DXNGELacf6FSA5rVXISWGtMwVSyaZyy+eZrr/pieCZbX03cDuiLMVaD
AjQTizOvEqvMdk3cvZqs1YxC229J4E87tNPdbdaYbk0JLi4FzpWnXHrus5/13aVMiEmzpQs0RVAJ
egs109+0zoVdRf3WH3OYHio3a3JvYavpmHm4QzHbVPM3oWZvN9smumCKE9A6B/7WT2d3U6ZOBhuf
efESmukiDCzmxSbsr7sl8xiYMBvSERbMjnH7VcPg5kcdwa8zeROuB4g/qyRH07KEAYnq0QTQZevs
WvtqLFa96+qdcCWLMinVxuvCZ5UQAbnifs5fYrdtb6opePN6uz0KozkUutLmZhH5E2f+SOA0mGf/
aGMC9SDnGqigrdx9NPhEtMR+dpjByI4liVIXfTlaa4CeX0XhFRhR9cXRmLShvE3x5DSmfzDwM5mr
K/OspihlwGkz38AiHEFyBlDjllV3vYhs3jiRoBOM2Ppejg2fwJnqRsn2heXv75d6njZ0bMXlVHT2
SxZE49UcG8bJPtylrtf2U9paMDmz+p5yjJR4IwqeX2zdGNVNG+EH/gaGmkPjl2eMGSHDJlGfrDC0
pK/WHV8/hdLZyuXboM0CIchz2RZtufXjqtr2QUu/VtfhCdJ/etH7VNMW0+115OU/4qAOdmMIaBXH
dnHp2iOsCG/oDh7XUMWkzYjDWJn0WE9S3CdilvupmqKda0VfSTQXuynOrOMUD+I1alp+2/TzMfNH
tY+Rae+kncT7rK3aXV2N+j6bwAVWo1HWKWlGs5ajO771RTpXfDf5EE6iwW94XODXxEm986OFMX47
vhF9A4mYbv9W5+lcM1kOnKPSfrqeFROpxnXklYTsU2+KbmhfsyqaeIUDfUQehm/Z4JSHvJPeLT6d
EPMz6+ug5/zYN4wlhRTFtokAnCx/7K9sxHs7UL/5tKSEf+miLNf90i9fXR37m7jw3bUr5+6haMP2
sTFFe2FaV+6x5BQbw93wkpjyAsbbamyrEegkXssElgXBIPcA6cDgnUtskdU2N9HkZNtEeEKvGGjz
b1dVu+6LmOPQETcMgH5o5nVbOSbjRR03MIGLPYPwjQnmeCWXrryqFwyQYmOPj2M+N1trnJPHZIE0
5msxvAVgVIBuS3vVzLXa+nPEb3XCBIIaolqpST7zv3ZXijv3EmfntxgWJc+zH3delOSvC754T0Zm
/QUHQ3RshzE+lNA/MZxww623IHuYnax/deBVfLNkF3jsHCKCitF+HvhWO56uvI901T6QydLEq7od
km1TLc0mmrqNnqxmO5dFdHBGrMZEL+YHhJIzHnLS3fhzXt6RWg0VKqvhxIsmSG80iWqX2KFRe7fO
cAVxYbpfVFNt0mnuN6NowuuOodQXWmU6zFi6xZs1xUjuopo+qE59oO1BkB7ojPMNHfST7xbzDjNV
hX2wHpqjdsxTvdDXimZp1qMbvI6JEocWP2xYMADLDB4zRpGwIlEb3uOh802l1VsQ6RQogJwqulEI
hcarzS9bLIx+smKYOVTLfkOvWnLg02Pg1md/F37k7opKpXtZhzXSNkaG0Upo7TbrpBNTiw08/znP
K+tyVjq7DFzPP1lx+c0yMxzQBY+6S4+kumORzPCiApSOft2lTJbrkvmrunMzL7l1oooJl5+0d3O3
TI+Jj0ldzbQOyR0T87jIzC5LrW/5FBDXFLbqUtWMTrKzd+QO10R9yAMVbxiKuhtXczhgOjo2J/jL
T7Olql0r63xf4pu5HssFIfeiXhTUlUNSjO5XRRoW7J0xvgin6NnLp+8J5n2brCjkFkIEYkCi0Q5t
5Eb3VRZc2upkFggXXlJ/s7wiOTVBW96r1uOiDNoN5BVnSSx0g/GCRz2sd83sYuXl1s2S1wlIvvu9
5kBec7v/SgPvolc73dzZbtefRF91Jw914jJ4ehv5sBMDHYfXdj5/7xyn3Dj1CNjbpQF311By24Lb
5YVPi1MWbvAWNjixrXofNlW8SG87u3Z3MSUNvnzgFNteQQLtQth4KK2+jl2Vr6n+Md2xI9/aQPr1
HjyOwBvRZfFtAwPiJU2q5ZeYq/JR2BAx/H5w7iF2ZBxEQwnebvkrS4/pF2WRQejD+1soj615A+ke
lqYlLqPBqq+skA5wWyqR3/X5BJcIzLZh7Bf5zfdQoI+FrlNva0hYlw4jWHjaCWbZldTQg3NnDQ+W
68NUcjejTWXEZdW3MdDcfgpFcjlXEcs5drojvuCUlAQSRJ0pDnluSCtdhoixu9bmYYB4t4PsxY1l
8mgbwkp8bOwq31DVz5d1lOq1A9Z+jBNbr6FNgPiMNDge85TVu0ltZAFL6DALgWjd70EfAbT5jgWM
mC1WeGMmCnGj03BHONrwo2HGSju+QHQiBnbbjUn53Hiygn/YgoWsBztMN8prxA4VgR0c4iBjfJfT
W1xnc0cABILLBLaNp+4Sn7Czs8dDTzfxqwPGPw0yTdKN9sbgl18GUNQGeDsRE9FdVCzeiXQpoJ8k
KR9MIQT+9yGoZJ/O30OYqVeVhZywzoAPR4UcJ0rH9GmEOAUgNZpD39YQISJCky9Ei8GWQzgQXwQG
sDWHpJTBXAWKT6Eb6Ny/9+0CSok1ilU6weajUrF3tWi+Aj7G57B1/lENhXyJxx94ihTfQ3vqT/Tg
0VMBrrULSWS7qpZs4j5LaEpqFmibePMlHZFYO27RXoVDmWwGGqPnJVmIb+jGnnvIwUwz9vSVV2Xd
1dgaxAB+CpdjEmrcBVmhT2VUhq/jCKrXel209YupvYwzqplqrCbCK5hwXC1mFJdINkaKV496JqRF
i2c4lFOmlxR4OGheWiWX7cRZuPLSZDr6CUJFKiIvvlSUDwQmMN10nQSmUaz6n72wSOmSXVV9Ba4u
7qcO2keVWNGhwf5o67vMehdHJw99OZjjNECmxFQUzUxBT+L2Y8gMLPfufSd+iO0m2tllyjyucF4g
0pBZmnEZBm4bXcKYrXaliZx9X/swuKR2U3KaPfng6qA5zjDmWPtttm7YR2A7KmSrM9GKIw8k35q8
lcFC+AubPD1FEvIpTXLx3Ic4DqyE8Wbwm6CLt+HgmhvRRPqb5s/XhIHRFadcnlUdYeMxJ8OVUwTp
tsMieFuHut7gPUnItgLV0Diz4WjFmQte/6Cgtm/wz2SOqJPme0dkBv1Aai41xO21Y83DYXQW1OuJ
yfZlGHQXyRJOv3wVsRdCbtAd10+9rrjKGa4a0jSsbkST0qWL3iLH4VzukhyoRs9fugDpO/jw22IP
w3Z0YVbarp6J8Mt761J6zbdYNIwtIRhtIe4QiQApxaARIX8DnBSJh99MPwxBuyudMf4c/DHepCaJ
dw078GSnC2qjwe6/MjLOt1WGInShWd3bc+Bd5XVAynQVld+yLH8ZHRugM+YMkT6ijqiaXyyrWpDG
SAU3vLPWNXze+wwFAxL6nK08K19lsEcIqyEgle0gm+Avrel/FKP2WBX8+piH9keG2u5ndY7U6z7+
pf8PIwEdF2Hc/0tmOkcO/pEJ+HCO6vun0DT+r/8NTQuFTc4ZMRVuGEj+5K9YQIfQNCbUMjinBgL/
nbMn/icV0A3+y3OEC1ZGXCDMibPC9n9SAV33vwRoCPCIclEQhZhn/gepgB/c4hga8dFCPt05KRIl
gv1BjangsWiyHfQt2SzzbaymfD2qol2pwVinaFgqZo2ci23Qu6tEs6lXVt3nl6QC9Uevy2PyrXIZ
rFBxm+uaxb+hXCbCKQr9eGcJfKY/0ei+y0P/Vzb6/oFJRZPSt5Xt+bbzQfba1jEBdX2rbxGRWHdQ
SADaRDZc5K3Qa28ovjaTBOktQ1RPFmDCrsFr5xOx/5/67fNngLEveGL84vW9WwL+ppHsIUj10sd2
yEo9eRMtvngtRqfZQ/RlTtnZWbeRTR9/+W1l3f71HX+PiXsXOf/51XlBIiSQlvi98zP4U5oZJxPx
oaKrbuOuTLybHinUiyo8cZpFlexwkfKPS13rRyxuz+KJsXLEKqyXIIDoHmXJRTGVwZ3oTZSjdtHl
Fn6n80lM3p+K8POTwTDcCYRvezJUYC1/fsQicrt5qMv8tg/n8mgkYpU47Do8SWCyNZd24zt7hILq
5I7x9JlT0/u7//CASKb1hSfZaz4xsX/+9M5uU9cPiZaOk/aU2nX8KDPQ1AG7umuLsfcVnoTAomQJ
RNCanXbfQZnYhHmSXmVz7Gw+eV/n9/HHx3Ftn6Rw5fu+J1ykbn9+nCX16Wv6KrmlR2BLjbVr3haY
/yc7nLriIrY0khRq0KcqbAQTLdR5K6Hq+aitqtTXWSkKWAXj3D/Zn7+pv28kIAH43y7pwEHge8GH
1aSsVCU4bgQ3TW1XjAaq5RQY0b04zpjs3qH0YABLQwDTH/I0ta4qp/o0ovbvj4hsKM8jOfL81sRH
Z9Q47RHCAizeTlAydp4a6ieHwmJvIFvddSXRdisV9ijKsrhv1kWsMlC/MYaPF/bV7RzHVN1WmvtY
Lur8eZbygTJkWtUq7ppVMaBatbpeHeiKzFtkHP9ukmSySaKGYQFPj800GCjjGMfDrIVXEaVYRNhO
vWwGRMjJyuiyeC6jmY00n1+UbS89qop5OVA89Cvdw0GMl7B6gX7MR00NcpZVnc7OZskScdlWyXwT
6tK8/fvK+lNAzS5DE3TOcfWxF2Vd2R9eXTESQiCnPr2ViSFuuLQzNFjT+DWWwoG/g79nXMUO4qq6
YH7YlZ84DvzTj1eKA9ATwnOV4nL6XSKuw3wBnTTJbWfF1hVjiWzj4Ax2YJW2l7WpYHPBBmguMLZ7
q/GCu/33b/9u/vjnvgptSFjcj64IbPdjSsU8RiGAnM5v7bllVYwxZMYmVOfTTi3mzQkkCoDzosZc
wDlBki9/OW0A171s8hA/dIyd72qmkMha4XRteijx7aoeOof+AWOL1UxiGlhpFMMkpOBu9lYyOae+
sZOdhiSZrxx0H8Ma3LZaVkqF7UNkTfOXBT9hJJbohx3IXOQEbRI18aGsonROaYWMfWWSSZtVufTU
z0U7Oie8ze1pXQ5l/6RCfm85oXlD56wO4F3F19gem6ee2deVB+hxiN8Pdq+1/Ttc4+qXIqn59//9
6f7Tyw0Ez8gTOOIGH8/QUXVuaVqV3Vpc8RCZOeNua8fVe6ESB2+iZf6O4SlogzvHW2vW8pPFdV48
f75cTiQRuI4KWdzux4KkgPQOHBV1N8wf6pc5zM876vwyGSnVL7Ls1CeXuXM2s/jwE89HIBUQobby
L7uC329z3ymG3FLmhvqGTYxrcHuVExyDyIyEvIrkxo1KEjRntj/C4w+azYTAxkIh8Ff1TOn7zxHN
HwLnz/va5QKVJIs4PiqmjylKETM0vN2D6Sa2MSrqCVy/qAc0YWOkY3fVKju5ZkIWbU1WZMe+ZDWt
kO/jD1X5zL3RMC1LOn4Nks+yhP52q7uUmp4ip5fKk9dz/vPfnhCBELqm6LFvfM8kO2ca2ysp3Bgg
vvJenAripwxnZ6WrJflkNfy95uFHe8pFn8IdQQD9h6POUYMOkBBKFKW1/1SPY07PWZLm3mIZ/wbi
6Zwk7dqtCyNsrbHzWi2EoRl6OOZ5WWzXm7k05nKK5+oy0H4//cfbhSXDQeS4nmefd8yfj6axOyaH
jZA3tmv6p6F36Q+bYfgGltEe43Nmqr9k8YhYwVHQeHLv+79v17/XPK57fjau7zDAcmkl/vwAtoc5
K7wqytAqtL50cwF6SlzexhEay8q2T3Z+4yTXurViWJnprJ9HHaX4H3HSPOHI8Z+FHryv4T8+zwfr
GCgLxZiZWN4wU/oKC/zKCdNfn3znc+H0YccqmimevO1Q7n1cFIEzpm2gA+jS7ZzY62DpBwJVp2pf
IvI6DjrXxzTDebq0MVkGPleXGuLN3h/LbB/D1BrWjnT6HxWKx60TDuEni/bv2yUkW4oiOPDYzN67
FdVv20XTgudS4n6tp0gcZSZ7wrIS1Em04HaSA/qFjDL9UgZXJJu4n5xnfz9ACYy3A8iaiJJC8dHB
2utzgpCodm9bQyLNKo+9/inIA/vkI25f+71L0/bv7+ODlQ/vHLq+63qBf674Kec+nA9xhpNVEQzp
nUrydj3EWrrAJxVSkKpC0XE+RumHavxbnP469/t2nZOueduWg7X166J+WcoQVl7rE/HVhRCsJ/iV
sb9U1z0ZY3fUftPBIBCJdLI8v3ctWTXYj//+Ld7jm35fVVJJ36ed85RDNfq3WtSH3AkXcB5u8PWo
j2ErmoOSDZzsTj7Mfc41pJ0MueuIDIxhd/Y2ZM1T6yzcUrrRaDGoNPdeItMNA3ImjIzg4s1oPOb9
YXFdpeXXFGusYDU62fLNnoZqB/jXohMPmscgds3PDL3Y7XsFUKVetQ+9ZLmfqEN/ILfC39k+Cz6z
SU3fikWILxngEXyCiOo2QdloBy2fMGjcSzE3EE9Bwi8aM2IObZjHQRkNbyJorFA0MYzuZxVsR8+q
HRZmWOwqg2dgEM7JK5pg2eJGkvfI/lCh7JIp5SektrkNfGiHy1I/W5xyx7QHdRzVMDwUksJrUTdC
LimjoSVcwRy0Xgu4e3cdtJStVyzqEPS9M+yy1o5hv8fQUUWf/YpDq3zypVvtdV8LBuDTWD1B9LMP
KSOmYz+ky1sQC+clKSJ/H0jVYM9IsVY2SiSfrOKP+0YqSgCHppUxkkMI1oeDVIWmnFOkQzcw6SjE
poFmQZ0rN6mKbTim0ydF/D8dYlxoNl0Y/aH9cdMQsLWEowdbjau0f2pN2+xmzAuKVdFOGEX9++L+
kFH917EM/MSq5lcAL/TPa8JS/STKAEUZkjcqqqTuxmfA+/gQFN30VtBk4RSDVHzlWozaaDrHrSSz
4kgd/RQwtcK+WfP0NdYKGyhCJIg4usWhwNbd7qxcvrTneCw/uVzfjeR+35LUQ+Bm0nE50v6hR11U
qIwSnXPTDPWZx8jYeN1SuR+hIPCRytBD01i3bn/wIT8/+lL+CM8l8QB17VdvPHMlOChwTc3KlddZ
+ePIJn365NGeUYWPH1KweADP0Jnwaf98tEuwOMArfMiusUccUGB3nEo/Ky+kkw87ndfhfg7D6JH0
cecEY9PA/Us2RYXTnxqTn4o0v89Mtv7xwXGeUT4rbiHn/c9/u4L4mQg6G6bo3aLUoeuc/gkTc07Q
pPIfCGdIDkQnTvtcpAtSk7z6NvYjta8FJS6wU/fB6gf3mFY9bQkTkDcZx/+nx/YOf7pSsMU/Go3h
SkMCNJIOcCzjnBi157cqjb6Epoac3XUQ/dI6v8Q0pjrYoY1ko6beW7xgT3ve31g6/sTw7G+gHmuN
Sg5wTZ6r8I/QlUYNgtOdcW7C2mB2VSb1yxjVHNB5DNlx9kXLBISH+cnqOR8rH1ePH5DMAlLkhfIj
qBcOzpCfZTk3ugz1dzGgVFcDOfUUm93WEou5S2HRHtqw9u9csaDAfW8C/w+fInCVF/IMpCR89881
HGZm0taE1DqD+p1jaRB0sLK8eJt6jl4xPPxuN0v0ii4QA47zfy+H/jMH/H9ApAC0HRD3MygeOh9x
BTLIB9+dxHID8hAfqor731kC+ZYl0jn5kamg4OSnxZARjkQO7Iw4xt2/P4j3VubP18FnkNz+kpKe
4u3cHv+2cXzj1BAIpX0z0XigNvZs2uzzxtVMIPNVBIMdh7As8y7KeYlPMm6ch6lsqp/VkMTLxpOq
fiFkCVgCG7r+KYMGvbdGKe58/OYO6ty+6mSs9q3jdUwqDUy5fGYYihgnTy6Q/9mCBiehTAh8mt53
nJZ4gE/bfB7r+Z1++Kp8Td64w9JzvY8odl6O8M0H8z9nRM4A7CT9OtnBCvTvkDc7h5b0gE2lm9cU
8tg9t3pwR/SvOuCnTmOsldwltpiPbSkedOLJ7WRhflOFmK7lSi1YIkjzE72te2JM+LV1R1CNaTHI
YEipQWzaPXMxnk0yGKr9BZFOk+veNAsEn80YolGFoNowCY0lPkpimu9xumjw1BJ4V6QLbjPOGU2d
MgWibVWuOlDBZMjbR4Zvi3UY+7S5GjpUoWHWq21mm/JrU2jwjCAut6izK0yU2+xOyUmz8B3WVga7
uXdCB1Y+T9/iVe09lGZX+NY0j3NYD7+WHldKKDKQsUahr2PunV2YiwUCpIW5y2hZ35m72kQNncte
l9/TsSJLA2Gq1IjBR+nuUmQM11EeTDt6NpYKXVlwN5qy2gfMFe6aENuPosbEY8miK6n9LzayeOwh
5E7bGl8Uqx6St8pDVPteOI9LT5ni1MEVPmHpFVlTyU6BKE9FGl9kMKuuEGFP+CmIZieicTosRkBa
OcNg6TAaSJ/N/LP04+yUpGC/RRlRZxa5OTRu05F1I60vQWl+lksWnsiCSmsG9hHuahHGg7FbvBbZ
EF7Rk1kXQ5/hVZQ68U0QIg8poPRA+RmSGYWuunXydNzAXDgmmYXZnhmcag/lvH8qGne8x7mKG4hp
1LPv5A20m86ZSKnEEWX1/peknWPbFbfqoXUynEUG9IJ+SmSRNPgXtFOY/3VXYYAokEiA+rY94i4L
/utLnDZqX1BU3xLMY+9cBb9n1ShUGiDKQ7EKz81jEosKIyYw42ZoeAzvLw1mqVhHTOi+p1kmr0Fj
/F3ZMeYfxrCEm0DpfzkbZPamO/S1rr650Xidj44PzTJAEKXKaM0F59FFKIgU2PtucjvSOyXn/rHG
pQ0uvFLHRHXBVZvl07rH+WCViaaDrSKL7PB+GyHsTSDpNwsYplW6j7SX9bUzZ9izy8C6qvMq30KI
l6dEJNV6Bgv+bqqmui3xjd5rZY2bZILsMJYOrpOJqTf+qPsdpFwf+50QuwW36MLrpgzvR9yVjmXY
TJctzLdNYhG7HLGSEWNpCJO1jJ0XeNUoPO0ZK5WhgIK36RFwrqW0Y/hkPtjCnFjxxoGLsRZ1K790
TcK8nZm9RW4T/sAhpBSvxogB2soaPdaz0/mCozR6LXSe3feT77+aIf4addrZBqUsdhrvxNsc/sK6
btH+v5+KMdvsiWvogjEKHywphw0E6WLNZnxdOJxPjc1Z2nXjN7eNIR9MZTW+tUGHROHccKQ9umJE
MSOC5350XxFhdE+Uvf2TPOOrf0H5U5OzCG0pEUrNVfyatZx+VgrvhO/JsAbJ+c5pEGItEQ3UPLf6
GCEY23m0QU8NTs/bELbtxXR2HugGu7tNDV5Os+z1jVX0eg/PADsOVRYHy2HUCT/ewjEjkBA5Vr5c
5i1ElZQEhaD5EqR2dIpqLwa08TleklRNW7+f7wmFIALL9uoXOJIchP3EWIIsqmxA4e8xgHMVt0zX
ps1L3MB7Wb0jJe9PL589DztatC/pUrxFTVJBuiPzaocGGFde+r9rLDPzN1TJ6qurOvOj0FN1PVlJ
cOMVlfWA8GW+6oxQF+3UuXvb78zekQv8y6jvtktS1BeYZ+DhRjQoLnVpjVFJ26y9NO+f/GAGCs8X
SuYlBqd5P8rmSfRPEHXRLGPiJS5j8uTvRIqcrhkmdcWVI569glM9dKtHkdjXy8Qtu5SEXa1qq1cr
kSASHio8Xi1nuSrmptphXpEduwAnpkTP/LR5dupnaaGam6DsGb5nhW/n0GNDMIVfi17WP+s+Yhbn
17CQ0RfbL5WX3JdGzFC8UdrA6DsE2tWXXpbLizZfguveDdy9dIS6DDAjXIsRKujZR7RK6v5hFmih
wzZQWwGn5bqIi1vPM+lhHHp1F5yrzXDweXPvCDdW+069piL0d0ihjCnGB2G7gAlLuKUoXX5ip7pc
j3Ne/QU5pufiKE0sCWc39dcJr2qXjy4An6sts4bwjThXI5HwrNg+AoHl0FPCDqfhCtFtk2ruNiv+
ik/e0bNUiiWPNgfbQOIsTGU/Fsxpd0HfzG8ldd8GZEb7m3TBbm21BH33hDaQ0fMQNsmmjpwf0p66
L7KqLRQbKWRfN3LEGt9QoLkuna9EKImNbf0CZVTLTC1qsus2welxQSuKcWl2cqbBRYGbkX3AqGSH
Iw5838L8rEi0u3YgwF1ljKS2bkOPnvsyeRCZ7SEtH852umN0gdYkus+tqT8Iv69u8nIG4pNRc7Z5
Y9dD/7WfwGjyG8xGCJyIZ2f8hjdWh8MYUOl7uYd5VHLXuFnxc4lcxvnnrLyyy/SqszxvUykZrYKM
Hs8xfJyVSGGqyrnxb3zmz6tSwivsQzM/57NlXS112Z35ie2J9KBkR1tT7X27lGvXbgI0jjxIbDso
NTfC7YB82OBfogEfS6am4fX4fkM26UIqiGzwpHfLlgmEQPTfDSm7fBlCbrNqwQDYrQ26t/NeFhRt
uqnc++EMnpUhim7s3rZgSqPeZDlPaggCIPKUFtBlmwXhw+wa7zCgI99RBjlPtvXf1J3JctxIl6Xf
pff4zTE5HIvexBzBIUiKg6gNTCIlzKNjfvr6EFnVlmKqJUuz3vSqyvKXMSIwuF+/95zvALRLkSnx
2LmK8ULsof7oE3VfhOVSFS/qgSGU8ovIRoOfn0bqfrRM3hk/E9ZrRVnBIaJp2LtrTFAJlAbNygMi
iP8yDDUnyqWOhE9QvaK853/CM5/wBkjVPSSa/zojgrwKvUl/DnXIE+grHNgABp0THZzoFCemfPPB
DN42fgpPWyETO6LB0ldokC0kXLOuvzlOzcdlzGZpuc446JDYPIaVMs6qjOWutucR7oM5F8fyMuK1
DA+qbw/nBm9RLyfnzsFIYGynGojAbRIg8YvjdHwYivicBnY9r/t+kTzHrtd/YsCk30Vn9J9bJmXX
kHzhd8iaakKJcfaOly4PKDzrnfgB47Og6kUeW9v63u6q+nvZWEyiYYhlgIMrzuP44TuMALqNYQZZ
MRpja4cdZAZaVI+vrDy453vp0tAGcQQHRBGz01TiC+r70MZmHA1X42w9aVU5D8iD76bEffIy6T9N
9qiOrKM99oCBL28Kg6qr4C0rmY0GzNYtCo3tJBNjw7OOQpZ6JTTWMicZtSotrGA42Fe2Vz24gUiP
zG2mba2x92eGdF8jrxquzVQ5u8juh53tBfKKAO2Tk7gFRUQMjciLvqLfoHKLoDqdJ6xBawt5O4J4
xDxpO9V7J4Krl5EA4mE5s5u3UVUL9ieUMwrgwmi+ofOuUUpnbXBbEGJRbNrRdt559gL/CCGqS27K
KFXNWhJufvByTKmFrNxbvD3Vj8Kv5LAzpjiCa+07yUs2iWUHoPOJB2+0m8+qj7RxDbK6h32YWHl9
7eEV/YJv2dtUpvbD1ThO+0xnah3gPlzhADvnyj5NQ96dLDWMt4OEkGclWX2TBOJ7HQPkxV8VZ/dZ
odi82QfSr6yI9oS3fvTztYxZzLayc63rCUavvxoq3/uqe2p5UEw60qe0KJznLCRhAaB2N557rf3u
DvdzVPtIo7M63ZNmKZ5NfAP8PTXS9fdQUmGInOM9mORim8EHuocIE6wxZzlMCzNOALOwC3d9GT7/
VT9kstZqRdBLcK5iuztf5tSXHm1tYH5l8l0ea8k51ppGqug8MHi/rbzn1bHyklfn8s8SYcbTBqBY
eRRhwhnIjkyESJfao1qW2iTnlHL5pzqg3sqWmXdIt1xtfEBNO6eBuRtJu70jCUhtgHuYt2yaTB8l
Tak8j+vXOGmGN9bzARcGRzm2YT4xWE7NYV5RFABrfxE4tMkAkPhu1yQPVq9IM0lI8sdY/oDXQWj2
pZbMiuVAUIRdcmXL0r2Ssks3GYCaBPl7XD63y4E3zAf6smhQkJLEirXOmUzO6SADGLN0QBtZm5fe
X5s6LDtjJduKl6ryW0S+bYrZUI33WKn12XC89sl2MSZKP+Q1jALrr69RVpo/aITVZZV0uGrDom3A
PgWuE4G4OkE6wbaGIeQWf0YZoMgv6IuaRrR00PjlUYjTO1J1vdP+PB6mPPrR9Qpxcz1OR7aDu6GG
vNObTXHMIz84sDp4T+FAClEUd2xS/MQV5W54MNIgOxm9nwBGobYyVBZ+0mVu3fDOEm/j+/24TpzW
fCjbrn3itnP9qDZhOI9RuG1TsHHgOvP73AnmeW3PtjhVkbEbOhcCVavBfBYG/0+Yfb10QszB5TCu
sVdYIg02/swpQplp+O4bar6ZVG1CiglF9K2I8VOtNEZ+BinLxfHU8ogVur+jF2xfjYYN2HdCNf3X
jcU/9mSOJq1DL5WHnB2d00nWb+hBuQ9plcN149bOiRCcYFIRZNvC4Ww/6Db/5lF4fwL4XW7jIX8x
sojjKop/AE2JmW8dM5GPuUjNI+c/cFWzoPmRQqgukUXewkDHokKF8MmIWzZb1kGejzCIcbannBry
gRnI5QlOUpp6IVgU+Bdg/FeXjeKvHdWG07Wumbwf66VjEUH/ONIpn3BIl0+REX/zbMc9JzWIF3ZA
Z9ooiyM50vPuetCQqUxmqPfd1DRv2FHVg47q1GZp4II5tW981x4d1nU2oOaBPYE4anDS6jacMEUa
co6m1ZzAWwVWITAm6Bai9DK9rPJ6/GZCoqSvJSgTpy7IdpiTYMmQTHZwokwcleFl20GN6XlukiaE
4hh/uTRowgzG4opULzghc+1Nz38JpzyJ/zDoM/uJNtaLky1ozRRJ9BdDp1CwWhsxzUVilIWqeM/G
ILi7PO51CBO7pLYIKXd5u9Ms9dd0Q+z7dswe06V/LWRJoJdl1rgiEW2xioR0S+rBYDUiG1o/1dLA
l2TYoJj/Wo5MCxe5h7NszfsI22lo47lcZSi/5NI33ovEahZzN8lIYAzogBTNfexMFPCuMTQA6LOM
McXMsTvH9NhCHm1C3BljUFPsCDBzu5Z4W570wMq/wN3s4UPb0fmyujmoKQ6W636Km1jd9pqSb3fp
El6OSHQ66hjre2beBXblPjVLOXk53rEf0SxETMehFN3MPWgSUBDsksE18H11P6BEeJovC3Ej+NFF
EF0lbQnRKxpROXWoAU4OyOAruFbV7WjBO8MAz38C4loDeP3mNjLY2nEt7oRoIjKdjfTVjafmGI/O
lsQC95bmmPFAFBaHl6XTV9lIsVqzACrGs5bfDG7VvGZOgyQfqR9W6258uHS2fQBaVzIfONSM+W6o
XefYwhY6Fxd91NLaujQkkd+VLxkp1yepQ/AUw2SsmyoIt0a5tIh0X+qHFAzbbYau5r73e7j9Y9ff
dqhF9gqMk1pVnvvVtrzsSiwbHzaq7jbysbvOIsGt1ieCtgguKNGMzs618V+uMO8H8BmooMdcgMQH
5XXI2yliBmH7b9480bNBW9oXXgdgXRBEN5W3pj2bOMtbIjJ8EVAVmWpnaPSMXuLy0Lk1VXmvpgoA
keNGt27MBNkZNY9IG0JM0bAfOMW3Wbx1WaSmDR0yiNGpn3XvJlZ459RNcITZcZLhrXMZraYX2eFl
nwc+zx7lzUsjwKsFz5r0Mu7DMgAq/ThYl77rbYs2Du9hsI97ukcezQuY2ZdnCfWwuSt9h6YBMJkT
3JVmX9CDPXZFpQ6qdqtjDeX/6NfDtioCcW2KPnrs0+orho3omoKGosxN0mtAkwd87dY3XTntU7bo
MFTlObg2QHtA14tuTE4HEEbH6TG1/PERdGx66/sUBhKu595NyHbI+97alY669ThUX/ulYb3zPMWv
UMTdq8sT//vm/y/ERsyhPKVcxTKDHP7DCBh0jypBLDJu9Nrskeb5u5pjCFQDnsXedItTUwq1H3Lg
nHHUv/R9zxjUMpS9jv0i+P6XgrdGp7XP5BDc/f7b/VNVwnBICfwAi6TE+zii6UaQJVmVzmfSN/Dr
oK5JLzIDx4ks3Idlmlx1YC6gUFd14P8hd+sXMiOUlsKhoJEKNZZt/TwXCTK3kINXk+wYxpgCcdBU
r5cVmS4VaT1xWt+ISDwPRZZwimgr+86uyuh7KrISxUce735/MT4O62103ELRd/Igsf1TpRg3ZPl0
gaHOlUc9BkWWuYVYjozCoyuYOizev//AX1wAz1emRN5uk8dieR+EXpTbfVLloXGeDPaujJ5iuhpj
4b+b1iTOU1U6D0a52K1D5d8AH13wVXy51VC3zUnG0n/+/Re6PIw/j2/4QkwNl/EuXpGPoYZW7FAT
tDPmT5zH914Q+W/NTH9XgHnetVr/yPre34e2whY7j8R1DOH91Krqh+8QGo7QXHSgpypAtIZItqNu
gitRRFS8cayeHF74Qzd08R/ma7/QIRDJaQrPtNHYeP9QWYge42WrLPuMTS3dzrpqD0Yd0TdKYRjU
Q/AF3XN7FxYJlF9oIv02KArj2kuCbN2VzHyX5JYZcibgnxDq210j2uYwhGANLvuFwul0//sLbS4S
w58vNF8ZTabwGfL7/iXO6m8jwdJJCwx3kXv2Ui8jX0Dbuz5y0n2MpWFHQ9m9ageqaxVO7usI6myX
hsMrCVOciv+7p0SqwzRFf3ol/zmw5nuxY5geThi+3YdXEpNKhTO4cc5DpJNnQlmDfeLE3ZP2wMzA
SLTu8zHZJA1JMGUg/ZPHmIeMIIQ7N2Y3y5NaCiEbxegmsKV+6/BubMgBKrZ/uH7/1NcqwclT8h0R
i3sftQiLuHYIAcud08uE59IDi6e0eo0p81d8MyAUhLEc7Sb7WsRJusFPSKd1mef9/pv8c9FQXKjl
XeERtL2PUklqLjYdwcDzMtAVUBbefczzKLDC/DZYJka//7xfSKmR9SAAR6SIVUh9EIYA48Ci1GfW
2S6DRNBIfGMcU+zLKnEQ5yn3aiBT4QgutWcIQ1Hw+0//xW6mBGN0ng5L+DgaPuxmMUb1OSt41cbA
hCffSjrak1S3nZ/RxG77ExOG9FrlTgy2FHVe6tb1vRv5uKaL3Hgby+pR4fu/R430pyvzizthIk3h
JizqXhDyP+8mTRmVrhi0PMcZqtmLQPCiM2NgXL3CTNV/0Oj84k6w5niIOpb9AnnHz583Ufg6SC3d
M7FXycElkIr9PC4/5VnJGCe3MUs2ZPVkmFVOruN6f9Ix/VMiRNvURLO6rCK4Nz7cCqMxCUeplHtO
Dbc74lAJD4XKird6yRowE3djTouEmBHvcz+r4saa1KP2SSRN0kEeQvKt/uDT+tXDwReiySpNRKKm
/HAHbNyKlV1JeaZnJ5+apAwR8dlJuKsQFNHIkN4Px2GeEDW8IMFkHLo6bfdmFBXEDFiY6k2irb4N
IhzexnmRO/z+4f3FDeMqcakRVbNofNzcKsgVRmh76uyY6dLzbhxGWF0+vCXLkDY10/HtUixf1qtx
nBlN/P4L/EKMwuaKG8A1EePTDv0gBGnH0vFjsnDPqk+mBx0uyUFJik14Sq9Kt22v8hDgkUlwwiEe
x2yfStq2f3hufrHHK3QWrCCO5ZBy+FEjheOhlDOL+p3vdick5QXzuLHdw/9lHGrM82c1DjDZGto+
DCOdcWfF96lMuyu7jEiEyZoUupelv3YhiAe4DjHAcbM7S4N2Sk1OO/mCHi3C31+6X+xLVGSYuRxe
FzQ0Hx4tYEGcJKFJ3+lljaNj5d13loWkqpLLqWQZ+3Xu/2zT/6+txzfxW1Pq8kf70Xv8/69Bmev/
fzcoX32dv6aRbr8WGJI517XT8f1//y8W3v/xJyvvP1gPcOCxHJM4gMfif/zJjvwP6iALOZRUiEbR
xv4ff7Lr/ofaG9sBBYhcXg7+3H/7kx3xH1dySKAjzIwKObXzb/zJH56lxQRkueiTaFXzKFF2/7xw
FxGY0bYlX6Yk2A348Bik380KPj3EQsO6Ah/u3mKCi+M/PMMftFF/fe7y5T2sHR5u1p8/N8bTEQyB
QNUjAeUKdAs74FK0ZoZMnv52P+7+KiT/buv9sBdePopkGnw/jIiQA3+oEvKZ4XvXEtHXV4N3yuzu
2Qe3tLPmGdeIZfy7U+Rfn4Y/wOcYh3frY9E41BxuknbEv+T1lKWeCSuZdsgGInq8q4ZhWANRwEQo
y0//+mdSAbLrc37CS+kuV/xvVXQ8mPaSQcidVASjRlqKH53Mp22czOZWZ7r8gwnjF5cVFAi7x+IQ
tDBs//x5DdqGKEgZduZRlo9wRcj83ITN3N9LeDT+Du5d+6eQ8WVl+9tJgYvL8QBttcUDy4vzcc/Q
skWTNbjNrgehD18cFYMqzT9pFD9+iqRyEg4GMSSKvBsf9cZU/AAMG2/YuWqJzK3a6FAnifzDDvzx
DeBTPIsfhK9IUqB9NLFEjjYKjvzjAnsq6OBnY/ySVFBgVzh2xfH3D8evPgw3PQdDOgz/PMq0Ef20
QGJYEgEHeRmNT6EFssOOrdfff9Avrh2WbIc2OEJXzmAfnsLKTooihtiyM3zvjDGoASboj3949H75
IY67rFs0Sli2fn70eKLpMemWEBzbebMdONDhHKg/LBu/umScSrlarIroNz98iB0FmQyJyd6ZSvb7
ap5B0/nldYYQc/f7a7a8KX97qlGXLAUiR2AJb4Ht/MMaLK1pgG6Y0TbdMsH9w0L74Y/jXVt2FkHH
jVqLe//hjw8cwgiryNMddh+NeS8WQfNgy8Rs78uccKzD2NJGWRdzkLg46IlSeqb3HIwPv/+NH/aZ
5WtQglyshvxCtFY/3zIDypSawdHtWjGklFVlUENNiIEtEBGRqurgFZH9ZeyhT/y7R//yySz7FvgN
EwzHx6OJO0921sxdtmOmmO0nRvy7KSELr+Hhevz3P5Jlg11+caaZF1/135ZghuqFjRyEWLGIsCcj
1M0bxWd3ZBg872cr7x7SWnV/OGn86sour7RkHcau7XzwhgWJJSBxN0QYxybUq85r25cehu6xkC1p
MmNodURY9KX9/V/+WNZfiUuefi73kyLi5zsaWKIsUlHlO/hC7SdDejSxo6J41dlQ7wfdIY60Mufl
9x/64c23XTQunLY5VNk2R7qFHfP3Tc4ZLMcrfDPf1ZPJ0KVVQ7axh9ju//DWfHj5//ocqizk27z5
lFo/f04UB/6gCckjTDwMbty0d+4qy3OZaRAw/vuf9PH+gaCRdG8whHMteUKXffanh4YkKGTi5Cu0
6/ZLfP79X196L/yBvy0vJIRxVGAxRh0n0d77H5Zku3MIqaW9ue/biNmEmObi1EepQOSP9xt2ctpD
DmZmAFHMKxOLwXyh0MawwJrFajBDcpEy+PdwHBySNL1qiv3VmIT+Z6d1HYbdkZ6X1CCNp7BXbhgS
PUysE+nJtfeKU7M7ZcDkw7WtxhHAnq3JULP7+LnCUeytK6PID8lACuZap4196uZGuzfovQ2gFChD
UMTGzCtyQw4vXuiB448rK3ooUp/+vHaN12CcnFszad034g28d9GL4h57ZgfhkeHia5y6YYs8yYYL
CxrMbRgkk1KyjnQI6LtCGB1vZFtOhzYqNVlIITLobU6T7RMvcXDb6WbWG+2qtkcdlEKMlLO9sAh7
x19ruw+Pbqtd9HJmGwOlMQklOIAXhD9rpL6HJQlP6HZU9SjXrhly+TkjjM6huECuPd+YvjF6tT5H
mQ3UZyrMPFthpiIJygmt+pSwtC/R8q2Le6zryor4phAsqwc343MYBzon405k97UnK7RTNTEjmMgQ
LGSkUwaHoJWhvarVAj1sSHympUu7rDvQiILvSJ1TEuM2ePoxSDHTFjFTm40/YSFYZQ3htiCwZTIe
Av4Hmmt+6+8zG6o99UmeHb3QAENXy9ZId0OmqvcAP+KZWZsgpnnCMXY00iq7qQCo2XewhIc7dDPg
uoeQqfF1F8/FyMqPXGE1TE1RHBzVme9zLEsN9BYM7zhZ9hfLjAeg1hFtMph1jPhQEhcREGK8kdUG
uBlhTnDZgSmnLilTqDX6gYgqZROsKpnqPfRp2pBhR1jVDxyGlUKspsCtRtSPr4EXl9bRK8MquUNL
OV7VTuYbewaY1HqWO+avFH2mvS8JR9Y71LiGPmShA+1tGqIcWbzUfMPRHrBp6pksknZBnGw6PU1I
iruaDJp2Jsm4TGVWb5qyNgQ5hK6FriOvuzfwtiYca5qIxXq0e+uqklbk7SqzS02AFZ245+skDLeF
7nD2Bh1NtEHXJqh0ORPH0dQMEwFZV3RFRk8O57mglbMGKDJ9gYRf0U4JvVFvnaBo9XUaTG21N+Ka
XAqDrNM9vhJPb3LT1eU2ZPCS72zET8ERSHnbop+adXhPtkjgbCZaESeuxJRsU6rUKzLKlujusiO6
VUVu9mQGvgsLqtCiOAXmxCO3yCbd9VzSCgec5w8sKXbkAUIl1gcmKLlo/cpg9ok7ttU1ci80dQFn
CMfGCupohqxo7CtyaGbRht+aBpzvJq8z19lB/LDIbc2I99kTPN8Wj75Tdkgoq7RVW2fuUSOJVpnD
JmrAzq+izBs+Yzz15rVrR92LiSLUfWJW7j3HMWaPXWqn07vht65FlrFonaOGPqMx+o6lXpEKok9j
7bkuodigGALIsO0xFBkD9tKTzQsp2Vm66YEhvMeBW9ibyc0kyfNxKjtWLhSqa6/uHJiQXcXUSGXz
/OJQ+V8XtSCS1S2sSEHfQ/UJb1eEzm4QedmuC1ln+2aajGjr9uWE8k8aTrjzq6j7MfSjYa7BFqa3
geUiAHd1Nn+v6oJ/5lid+1yZudmtVVnwCFTaJu7D89roa+9H5UPvxfCsTWj52O5KEDpXqVxgDyUB
YxPaWtkQuVNh/twjhIewHAa+0SNHjXPOysSF+itpEvK7mits5ScNE/iQq9EMtvTKUKQyfBbZOrVk
cWyHy6Om85oJ84wiJky73tpY4OLBQ4LZ7zZZlAfW1oqc4E46Onvr05G0gcnjn9UiYWhRzykeTqTX
rc0u1brfOyEN7xqTIE8+HHHf3xLELn0w6XPVb7kXEf99KmJSx5uexLps6CR4x7iH1WyyD8iDWfup
u0d7aeIvKhFF4Z7RxEXNE+tR3kJKHjQU1DRPQOV6oxugoC+Kz1XjNhBA0O6v3a41AM/4tAr7Nv4G
FPads8JAHEogzjk2v1WBAWRvzxmRWiUVBjDA+oFxP0GEZSbIiqJ0Yba7NFlIOg4gvnocarmyWPNv
NKUC34nwxStEVn2198FNL3b4/hSgfbvuKMdYGMpt5/pfCwLtcL342yLP3/GtYA0qUUtyy9/dTs+f
Biv9YSlvFwkwU7H6lNVdyaRMfMZHscF0+Rku9oFR7oMbluVa1FpDYUqSGzJ9UW7PpAiqDEc6OkQo
z/V1HTXT1bSkLpUxr9bELrf2XANUyNCenMWSJYkuZ+xfrrFZN9cNMUrPCHSijZPmd5iBwi0qpmCV
6gY/SR8zHiWvBHYwEXUkFehTMnGfuiLcGdU8HU1UDGdw2P31MFWz3uqIhW+tkyV8VLi88+Tf1N/t
2qzepc67cZvAYX9sIPqccm9SK51zukNQm017LU1U7pid3/RcWjO/nWdtBVXa+jTDOX9wcps6Nvan
x5gQUUiSFQ2vhB+yx74l9qZfJGenxjnlaPOLnwbeNROn/gyHOA7X9Ffiz2EVouwzGTqca2DNBvXU
kMfroW2d91rmNEiA4ATiscF6BsDASREKD/30NXAhx0/ug+yAHqSYY6CraPJxrE+tEqR36NF6AJXj
AqIJpvooe9t78OLBRnWo5YbB2rQV0D7BmIrNPLIrYX0uQSeZ5BVuGcY13wJK2WRNkzqY1ipdFMBz
34itm9o4pwr+j7FBBmd9sbUtrlEfEzrJQCM/1J7mbSgHfceA3AKX3da3qNbsbwkqr+G5zafB3oIN
INw16MosWVcCl9ts6fE0jfP30vW6bTkY7U1ABwCJe+6+9KGI31Edu991r1qCLlMKiy4qn0fmJ/ej
oh2yvCI8bonAWt6HkO5ovtsI3kXfHf3BET9UGH8ZyUG/twjeAxsxHSiPsq1pmMYPAxb2dekH9RIf
+jlSdfOCqZxUxq49mTWjlFWK74JlKpyb2yEtjgnhZms08PV93Q6wzFUH7n4I/RwWtvrRj4yx6olE
9QCR8jZtvXmLpE9vEGJh38HZibbGdwjzxQqytR2w7jESl7VAt/EdqgGBiBUBkKaoLT7YLB5kPBx8
MZ+VQXjcCieAd6rdEuxxGEj5XUdTwTYKDwkrIwyVr3AEs36JKh62VKViJUHZ7ibZ+9thEEygLXs3
BMzSHCu2CGDPM1KwGnIeFEScIwAVm7hrd6xOwZzzyprVuKuJ49j0nfQ3aRe4qM21sFDxB3LtR+Nz
0Mn0U1VqLE1h5U+nWqB19QOBRnsIilcbyP1ji4bjWiVEqYJ3k3dJh1muILvlAdEe0ZMc5SGtx61J
zjfV7TmeobwiV+GhytWQXjvsaSuvqbpTBZRuD9d+2MiZoJRxsllS3JZXDkiEezDg7qbEjWxV309r
fnO0G8keJtVBa+qVFpSs9vI1OtuJgK68K06AEvSZIrBZu3muAbK7khuXw6akuDb0eiLi9i5B+vzs
VHq0V3Ya1yQbywzacYXiHw0inuCpn6ptnrGh7+bZCs90c2fSzuwp91Z+0iPCt8qJVaNV82ngLu0i
34yMNUVgxXs0ebu2pwpcNUUGi3aYrShbu9IIZijGQ8Q5ZEA1kLgU5Ad8re5bbpZ9fJWTxGofbcl2
eoNlpG2JaKv74drOlUTWDsmEisUs7C3t31pvVV1Sf6iULS8uDfPRiQzCqBSF7ar2ojBco4+eB4wX
Ys53c1zjhsN1Zk0LWBiyJr+hS2TSnokRKZvtlEuCtQeGoYvqnGwNXzXRo0QU293XwqkAQxnfq0pA
V5og29raF2vducbOtsucrxG2Tz41zve69Dti6XBgPIRUddsy1uI8OMlrZ5sOcSDpOcYShhA/Mtmk
KcvWXqhIZxuIkulWjapIGUGO2yHjjzA/hR0F12oK/fF1TjvkkshCiv04TOluZJPN1qhuC86bRJDn
NefXIjYM/JfLQitpeESh6R2LyLwp5uQlNBD1RSGy/MJOtpLi55RFlXfjiTq87o2i+4R3SxV7Z547
8H55BNoYXWifNgXZVLKK14gFY32Hk7y6jjsn3fLyWHd4jkkjlxUmlF0jQmS3zKCvY0fLW3ckKMJw
m0NvUNrNSSjghsdheMeJCjQxsbUr2jP1gYSuCSPgkCXnhLCsptLl3vYm8w3a+fTs2mnEqcTidOSi
cl54/Ti+WJ+8DX2gascVeGbWIGrI+SB3YHgDB9zNfpo7qwEagb0KM8BhW96F4khp6O3tpiYltnRL
WJBJdN0k6s2aQ5+MTP/GKabcWo1ZH6bkfsT9wYuNl2JC6R+bRn+rAiXusAsWW432Fbnu+E2OdX6u
TDc/M8Qe33mynum0YVAgvanE3edF1/1Aii/2Y6gXUf/AdOToDTH571MZcm3JEhFHswindVyUrwxZ
l32T5FYzUxjDItOc7wOP9hKUvBlkDcqvgx12co1lpVwXRW69UDzEj23WQfBvEPiOq8how2qbNEE2
7H09ho8qJyB0ebFDcs8C8JZLZf+FnZH8qgIHgWItpZLKKTA88OmZGZ5HUQRH1cj681DVIlonY1s8
AfEQXFZSJNbQBINPJEP1uB5lgArVyz25rUwg45FN2iEyfePJLCYxrlC8q3jd53mzGTrxeVHAf8pK
2YzrIeu/ThovWEfZH6ZEZ2AXS3CTYGKPCyzYwAyHaqeQRMU9eXRwkQJqy9Ib68X6yP4jc/GIu334
HvdxfMCT8aIXqjDU/YDQXVH1bKSph7S1oOb4XvnN4lWNYNTfNPlYjU+iaUhncTEK0wcuXonHdF7a
0McAY+OCQVwVqW/eOAWEuUli51ZzK8wWGow77cJeIFvwilyQgsyavFFx+V0mhM1UZmjcECas8hN2
OOO+zpazA4r56ZWwopxqnCLiNiCvvt/TVyvybT5M7lMcGZpjBdXdF6FCZ5PkU/bd0tgXSaafnge3
F59ss1oi3A3i/BAI+BmBjKiw0OSX/V4YJhbMOSkU4c0JkbNVaxMIbpOiF0UzsWVeYcEc7xS6tiqZ
jU1VGNin/TnyKD65HIjXdTthWB615WNC4e6v8xi8P5Jba9w57mxbm7TvwdtOnWyfOxVS6qPhkSet
PfniRCnBUVFXy54VW3XNFj+yy/0Mx6LY9DNAAg+bSrjjAckGmLh5fmMRmmmsADUV5FzCt/ja2VSU
67hqyrsAIvnIVMgyBcWTaSabfJ6mfjOYs3iLNYv6BomoROI70EbBy9Xlj4kvMorQSlgd1ltS1jYS
FXe4ZfXA6O3VSj8MYwJBzMJ9QRhr1SNshRxr/jCUAJM/6xZftKu9Wq5A+EYE/KaZwKIz9ommvqP+
2tS1U+5pKaRLEGUixTbzvOpHwJx42AR9nhEGS7/pBlWxuk6miWNwknis6grr951vz6m5QZNj3hlY
X4hvJMCc0Ka64ShBLTe21/4YgvsnTJCZGL1eToVWwuEkCnqHDJqUIwo6/9leN8jJyd9zuvkzDZue
0L9Bt3hp7I4cuMAd+52Xwh7g37mE4rGBz/tyRADESWaMqNwb3yO7bJgjRh+o85dIhIxpIjaDbu3A
WIbV09b2AnGfwuKI7wxazEx2Qkf1aLrXJSJlnz6U192HbFUGjZiRA57DUjsScOplKTVo5hlXdTZ5
ydZr2qpaNVHZPGaZJnpVjgadKo9MwW/9AmhadU7MwYPWX09H285id+OXsjqLRLBpomhjRZK2T6JK
HdOt2KRIKQlP9vv8Cx6ymgV07PN+Pfad+8OuQvdz7TvkS+rKJzTSzNzew59cdu7atsV04+AJNUGv
2jX0RI80bOImw2/8RfmjjCxKzaDX4atrteqHtsd5id0pxp1tEGi7ToDsTPvJTyMOfpOWDqRDBoK4
fqy62pZyoGeLkaglZADcT7zDem1/BhuCabKShnAPsi4aakRkvpi2hUPfIRXddO22tdkuTTC6G0E1
h/2WzlZ/DqdpVGtD+SP57L5hqE2N/oR+tZuP2NaoinjtCwzQe/iyfn0sujokWp5a8T4insY+os/K
5lXYR8XeRSWIGX6swciapZF6d56b2M3aoLmVbbFrMJPCaL0ERliRFKvMltMXz4vdJ36z/ylWE5ir
2rJDuR5jv2lORdfzsxCmTmycXpU6V+Q1pWCf0tb5LOqIU33LMfYz8CcDm1kgLYJ9x05+Uok18adC
pBXYcsx2gk6UkO6S+Vb3HIsGZ4v028L5NikEFLfKwPB8Q9Vr16sEKO330ezMmACCHmPUAO3QuW4r
WuT4zd1SjSub1pezId9aaKI8ausKF7bNRwAsh9IxA3D/QZVqaLUWYA40WdPB6Jn1XZhKKDlXPm6G
nD0T1eVQbklwIqxp1buMEcm/Trmscg3CpjT+i7Iz2Y0c2bbsv9ScF+yMzaBq4E7v5K5eCjUTIkIh
kTSjsTP2X/+WV92Hwr1Aod5DTjIRkRGSnM2xffZeOzvWtSjxFY8AMpbtpLAdPkS8jDFLIbtzmm4U
R3bXhguclFen3G6JV0V8aaChjEQRs31S2TRrJE1ne4QSa6P1G4FJsrf1tfXpkKl2DLdDPJdpwsrQ
ONsAXa+h582OxkSpdmDi5mHNd96TeSUUXxbhjcF86GxHdS3PK9kWy/SscQi3u7Qts/l9bFpnpYtS
RRLlkaNmQvILhdq1JpnvKLQaQZZ0adPFie+PwSH3Jq9+6305MX9gii64/GXlkgy265yakSlfyfWQ
Ed21jdPUv3mPDN4ZeGv9d3SyljqSqOCctkwWSxckYQwMnsk43s8NUy3ONhNBceyUl72hHXTpnRoi
zbBbLzFNqp5NAabg3EPxuWKPj0wwZu238g1x8pDGSbFrZu3FH7BPWKSq1jHMV8KvKELiO8pvgkoO
b1Iij2xJRvrguXktFollyR4uxrKs3s2oUx9iTHg9bd2v+ZU4GGVp1KNdCf/FEw2JPkox5u9+FPZT
Q8qo3ozFAoImLdP5zYUT7Z9JDNjFIXVm2qd9iXDDQy0PbyzhzeGuGMdw3JoRuuXDoOrsCd2XeNMm
n41l7e0mdSkMy6Is5pqCGU4nSx27mEixzLynOOiziy9Gf3jw0RTUIQhTC0aI5VO40VTB8ht4Bsxk
LiU7QDLDIbDzMxn+yGlwUJzRNmIwKxGviw2ZpcBPRq4T+wY6dAsOKAgVfb9GMWJPTsA23O4lXJ3a
qyLC6ZlXVNsyzWZ9bLgle5pgdVMdCWvMP4zdhc87hp6ex2KavfmzqLKGsqHGsecEX0dV7xSwBI+c
PoFPqGPUu5V/XUC6C4POQs0ZWqZ1Lby+JrJJ+k4VoBc6ZKL1ShPA5E4iG3Zy15GDa5v8G3/RtVyv
9swzpEZMk/4SOs+rD+OJ6hGQIWtGWvdQVwEB0p4CO3NwVx3SthgCNE+cmrTwhkozWZyCqVcJZexx
ezYOtbcbY6/eg/Yb/5kazlBtHVsPf+MME9N5ZXNWbBa6VR8ab5x4/4KfffY5DP8Wbl7L2yVfsx/P
BuK1gSHfWE/UOQZPtEk6/G+9ieOPxQPo/YCcOj0vsdsGN00UtOs5homVHceFM+RlsHJf7cveruMD
CZWh5rVSrhNFQKRexH2rivJ5zsLR2Rtvscnnuxh646skxGEaOEks0+EvGhkn8LXL1+gwdwgk8HWo
57tL8yHjKM+VNm5FuVLnmler8LeGq/t+NWl3xxxG0BEiCuXOtEZHRBDsJZguA0VP1havkPgovMJq
OLlylN05BA7tTcRRlnuylekXo8tw1iCvGtgdZbbcRF2Xj/s58/PnrI15M8eVzfxo9RqVvLX8OjEr
0+muajP12hpJTw14to4hZbApz5mrvETNceB9Kbxtf5tsNss2y6nZ3mKKF0Wd+EFqVWeeqcq941TM
VsRGqu250R1vD5NS/9h0t+dJ1Mei5LKkymnfufaoE2iN2jmpRZblXgxAYrcBacsm2/Db9XgEF8iX
GjQZ9cIXr5IM/bIfwxmHNZG07Vy3sK/Comjr52pwymnXwaJi/7Gk3kAIburWbetW2buuomvptWZJ
TUd16IxnzO8cs0MUCB8Ok1Alx/LBlHTSCfkZz2vjJB2kpE+tB2YXm7qTfAfUxub6g+KqS266tJju
MnK6zMAkO+1zj0GaIL6/Bt9itQVlQ/y3TFK7G3pKRIc53Hir19p0Pob6pl/YmSae7c1/fL3KM4s8
xQ7NKPusYUNwy09z+0GuNeQAPaJbMxZO+atDirG6i3P21uwH1HLgI2F7k3LRBjsH5TBMYsusx6Iv
A1b5aS0W2FNrbO0GrcPs0vGNMF17vpEbhuGO/gSRN/kNDdmePqz0DkmQIcTvDzPQAdBXq4PqP9kN
J2jDOxFXLyyET3fSbIDZfSCzo/ago7DitPDbD+X6WlMLYN/E0o+mGz/lAHpao5DpMCMx1u1IzA7R
zkSEkG6u+29MnxJ51A9q1L7ZDkkX2wY00S7v6fbYCX8yzmYkEX6cyqn6to2LmzHHzkmvU5tLkvVN
Q9MHkJv6OImMCbmjiPSScn6mQHoZ+MRG4BX1kSIMHylVMGTva3a31JUjvYZwaPxF7UoaNK0tDzn7
PW3TK/JfVWt2o1l1/1nibFY7QpU1gpbpr/MXKozeAeYPnNuCl2Ozx8EKEanj3fvkBlMVAdZhckus
pa0CkqleHm+KmIc5b//Gmx7KseGKJI7aOh/sat2XjuDTk2dT0HkMVhGpraFdweKNtYo66aXS/VPH
hMPeLNXW97oElX8kiihOZdW6vxhKlEhKXus6AeWbvvq1u6iEn/X1QLoqHg5XfPiw7b3UX3aRcpf0
OMwjafKS2gN9QqWvEQsjujjMUXG9vYVs36mVNohIO0wdoHt6uyTnrEsnV88FOQxW/LRfTaAqArF2
+3UKRPmbBEraPwpqFC4pheLNZSAyk21BAwjOc5ZbzFfonfis1Oz0yXWYTE9t47NCaJkhx70LQy54
FrKL7wfK2KZd6frmCRTPQnS+KRvys2UDo4R9Y+OxuQ6mF+XYy3TI7V6Im87yo/Ro4Q6MCTNMfImM
NwucPg/Ox54grUdQzlmn5l61BPP3a8ZJ/m4s6VxN4GOSk2VB4kmKZ4Ge7QZrdpBcFxHVRL0reMhl
2oWHcEhN+9m0itaVra5QJACYIOi8Ywkwn3M+hsOWnyMLexnW1wz80FLLl0r/C4S0fFn59KjFUYtr
+RcRcM/uYKOFd0uZEUGPg6VG0QW0jVlGpHo4FLDcvRNNdWHAZl+gAO28ZYLyzIAd/mkjX0n2pSCb
AJZogBqilPXvjKrS+ljh+Im3S9kM8jDyJm1v3NJCFl/p3xU3a5b79mfq5Ma5WLkYxIJilwK39xuw
b7/C1UUkvmAwnufEb2A1/wpzzSRCa3A29+WGPjfjb6dQc/5y3EJP53xddLwZIbQNe5BggAWbuXbH
m1lxzNuFw5pPx4B32qgx2vjud0r4GX5G7qlmIwBwyhM9wRNl11Ekv7xyYkFKjlxgVZ6DLjhPDGt/
lZjKLila0Jabkhxu+DhQ7SeewZJN5WahoJR6hzlQ3yMWCY91BOewG7B+7nffWd5fFpxoMB14ovaI
S2WgfnduuwFc2RoG20KI6aabO3d4mtxx/mD1l5c7qFK0RJpxbJHw7dz/MUpZ1h23VPlq5tF+zUUw
fYZ9QQE5Zy/GWkApfzAzQTuavBDwxiSEfhzJk17poe3EfgD2QJ6E1Mgs8FJYnW0K15l/gk5euYH0
R5qTzIQ77aqZvfit5LzOb6xLIpJsNvxPxjD0hhqqnL4gdTI4YbeBG8DNrN+pNuFfLU59WK+7iK5V
WBlzziqiawd7qyACFzuHH3hwWUJLRntgcw7ljF6Ug00RHtQu8vVoo95ckM7GEG2yLQX0hudfq1YI
0e4gB9J7wi93Dao/fVyei0UJjnm/jSYvk9vAcr2KmTrkMUyFTxYe7Syj3ZgjGC+6Im/n+IJrO3CS
TAEIPjI0p+8IDYapQIF12wUYCv8GgpCa4dFCLX1PjcoOYpch746t67fRTkubGVmddmNBgOxgOE6i
XY4l9bfr2eS1ovg76hknLIpJWZIuI7zxxaVxiW19SOXzWqY+iv3U1OcMif1aID76T7FF5G6r/bg6
8+nLeGvlGe9tBRvqb6EMpLDaYabdzG21NtuyiCGMhKjV1rYqkAe3xcgUvl3LVvNVM80hYa18Tmfp
O8y9lVukWPEH/u9TDhiPSvGKZea2dIfmPujtNdiG+A8j/nhVOokjQWuBv1RtuLW6iH0+men2MkFV
bxM7KvOvKKSWnXF6UG+hWZjyu9JQW2okW82t7KR7Cz7I+qImrX3FGwHwK/VV+eP4uGX2fRsh1E2z
4CMzYlnuCH/F7j0WXHRovizY8GBt1AZHgCk2rrCCh3lkAkyozZ4+B+QIdxsxOT31zVSKTR1GVDgv
tec2QOi1AAnEgedhzKrgrmd3+YvLGF/MJCdaoK1sbjN603MOWUhZ3ovvd7XDmphLkkd7P3HEDurq
wYv7GeGqjK4jTYlpcNMG9viecvqv4ZU0mbnuS819Dmtvxh+muMBcGhL2ReAvX8RWxWPoKe+jFSXr
GmmlDD8xGuu9WufG32VZ9RtFMzypaZiXtzGPxO8p8LPvEA202oi69y/pYIMYb8rSfbLnsMzvq6a1
kA4Hbq5EIrh9kT1UHi24a8GRM9PBlwAmaT10sdc7G+Xghjr6Mg1+Igil1LDD4tyT3m0wQa1jzRi2
uMVtMBcI9YZHAzWw2nLSm6Ggf+AzMB4d9HYqyeVljSJbJWvD5lyr1Ewbp4Wm9diulh3ezyDL+D2G
r3GTipSYpwYJ515YnIRr4igDJbQhbMe96kMGZo5vxG2khG/jUAEztMFVzJDRrX3x43ILj5Qnh0SG
ccn0zR5fV2SdOlo++YxNgTxDx/YYJbBc7KPk+D1uG42ydStg15ApqIp468rQveSSIpf9EufuQ60d
+yd2VB/zQF1oD3YzU9+S0oOnkRFh/xFaqVf4pzzeYWmZv7zOBtwUFhGGTe9P07WIeHUq7Aa97F7A
3/k1ZBCReX87v5TtZb0q0D9FIe3iq43aQu20zhWd4349q22p4+IP61Fqg4dpgI5eZ0zAm7AcMV/l
8bzQn7u0faKHSd62mJ8kNlO7Ll7dIciZDkwu1kPY5Jn7hbtgHHYF+tz6xp+4QIu2Z445aR2ierIY
AfC9ThW2nLqONH4VaCF74I6RSKyy7BdaU7VZ/CPfB1rgSCU16MI4nFH+DYjAGy0yjhrALrvWA0wV
88/G+DQN76wu54ZA32P/xtYmH7bCRrvHppAGbwTwtPiIwfyvF6MoC8JrEdI1LPH5UGRVTVRRAawq
6HrCffVs3Ko/mxRyUqLAsCIZN8O1xG+wZHZk7SdUYofBoo4r1xn0jmK2yoQgF8ZVP4DGtSEQPqaU
nmR2ydBfwX9qPeZQTmrSzfLttKBPN0i+SGlwUjIGvs+2DNf1OMaZ3f0abXBz90w45LAkbzL9JVdI
hje6c0R3a1H4nBe3S1nUbEAdVc9NysmsjtZEZGPGflOVjbuLOLNHFw0YOTti1KuriwWYFylFGAqe
CbxbPZjxocc2yKgUEaZpAtuCGRZHdgYiiMEPQBQdYhkvSbpyee7t2dNJfzv201IIpgirqjFZBHxk
X7nfyv4G9o0xMBrnCfJT1s3VF7PI2O27WciPFsy62g+wf7vjzAUCYhOrSNKzgkKxt+but71WWUlx
OSWauwmzjj7HlPdoHHHThPof+DMkh3rqpvcCet9wu1RuPRzx+4GMqaY1xWk6F7XtHhZli3dJo/qP
4SrW2xbo2JxktVtel5Ij5Zx8roYdj837sONhZbXlU8OtCNANV+2UzCvh3AsVt/KNy3fuDilLlu+S
bvL0TJPCiDdzMRXSb8mB75TKADQQ32MQcUthqdlKmMSw831Omb/1nEV+Ar0hjLY5Bujc5iVis/S3
dMP7oxi5Tu58OFmSU23av2Fkw/jmScU6nF67IjvCS4qQZekFx0QWST38EQOIa6xLaxPgpchBCiJ0
VOMNsL8gyrYk20JzXN3mWic+U5QdPuJK0cgSq+99pei+cmdL37fRdyp+wEgZWbFL88rggrUrJbCQ
lri6mgSWabPu/XAM3/PCw6IgNWaAfatgBSFEB814I8q4WvZBVof1vkcq0TeAXGV1TH2+naTRquRl
byk5Jc68mBiBbpD0bWTzEptdLBZrOIQ9gYEztsLG3uZrD9ZYB0uFQcgdWF32WTfFhzTGXvVBDJgJ
hvPP0h3dRdv5GXN25SY5INKGzUlBdzH7JbqTcTtqZqMFxXOjcw7q94PdBx4NPI1tY/TqO3MLMxZf
JB+1Lc+zO1H90mKR5TFDznN65m5QzovtztcFJWgrm2GD6tXUbZrg4lipDRSmW1tyqBEvs1NrdYOz
CXijW3BiIpJQ8G0jbr0CQUt71XsadFl7rjmdIuCAo1OPjZsuBSc5Dw2odhtLvxmzotPjf8/Mb0uy
JXxQTVqbXzQqZs4lduVCeDFuZvhlTg3C9G8B+2SgISRHEHeYxzQytTv5dCxnU1VVj2aqneFtyLzQ
rYh/+OAfN6So+3Xn0BFqPgJkRYY8lvbQfEjFlsDnV4Ycrv7JccL3CddJwBDY1KlJYMw2wwvXvz1C
PbPLuB/hM82uvvNJL5TAbUsMQVY+LBmmIeTHMYkLq+tOEuJcdrOUIW6OpWk6NAr2+NHfuoBI+gb3
3LZO1Mlb4+Padwv2lTZVuXO/TrSG4BAx6/BR98pxbxu7iKijX4sQCil2cVzyV4o8O+BSybVfzjR2
Z0qd/TozdEuMcQlXAGe8lXYJHPdcHRqfrso7VLauvrCyFMVbEGKjORd1bpb7ydQ49iod1/H11ede
9GoDEjZAJ08FhKZ2EyCSYkKMpYR+BNvpyAGYxWHBFIcTpMOseIWuWmJjcyr6KvsG3yCgqBaxDe0X
4rHPIbgf+YXzQO91aIVHRsMsxMEksAakhx6QoD8f0olptXmOZYH0dJKDrER1ZBHi6u53ZBc1d6Qq
cS0u56hxiAasYuyGx9G2BxctSegy7H+NaC0eKyKtZLN8aVNz+tvzaAvs/gZWet5G+2nukcl4gQk/
SzxnBRG8B92RO9geisWUu1EvAUbQpkljxti8FfgBKCfPWp6eLvtA3sZZByy2lLleTFLPtBYsh7wf
s7jYTbZngqc0TXPZbVhxRp45YRAT80PpuTavipGvLX72giKdjh2LFcoTwjZDFwXm2UHMNdGhrz35
q1UDa+DCzuzHyVv1T0EqhmoeOYlvXmujz0jaRm8hQOzPGJPusGmwFb/IIYoPs+2s3VG7lvp0ula8
0e0Qv9MknI8EYjR1XfuOikoksZ4S6B1JIocUS1EDGa7Ybv+fdOl/K63/X4vi3zff1XPffX/3t7+b
fw/tX/++r7pZOtzUvflf//uX6Vq81nT/y39ciWb98jh8d8vTtxnK/j8rs6+/87/6i//Mz78szff/
/B9fNS6a65+WFfW/RetJuP2/8/iX37X51yQ+v/2fTeF2+I+ANr/AduDUBJRy/GcSn9T0P2xIFLyJ
fPrVopCM1D+bwl33H4JINX2wVA9htoiJnP0zie94/4jZzRNDg/N6DfdH/50k/r9G2yziguH1H+ff
omZNbRUxIKb45K/3GF+M/f/Jl5Ek/dcE2P/9o91/jZapPKNpdLBKlKCKSIM7YGKk7yUi0qPWXefl
7lMdl+LOMXZ860hJ3r+o4Ce7K8OALtYCwQO1t2fnjWF64zX0RiRr5y37ENztnqqAdt3Ys/BvFtKy
35wVlwfjlMgqZonytz6No53txeP92vfNQ6Sz6dVrV+rVpqD7oC66/tUCPHmO2qj/XskCJBOxgoxl
v9c8SquPn6N+BQ1i6+kdv+V8zzsWDuc6pB8tu0YgmAL5beapbLN9L9SPgab4VASWt62N4z0LMbR/
YkTTpC76yeCgsh1Acux06KoyVX90Wxh8q2YXT2OI6E4aky7nfTS03SrSdFsyBqtEQ6V66218QrYh
EZQsSsd7iKcITpgn/lRNPOxi3tKQ+IeiPUnLKXYmWDQtO2RaDCf7v/OqVTKkc8EUwbvDj2v0XZqj
/CNB6uDYWqYlAhE7qDidf6tdKc8xpURZUs5e9k2OdPrtZ6vOt2Mcsy1S4Xx3xUaw3MaScidRluHV
UUWHd9jdxX2b3mIQAhsOVvw+aNlsEgta5q8J3fhjKHw24L1cHyqdqh1nTPGEfT5M+PjYbzWF+xzK
PB5Y34joGC9jylmdDf3CS1ijXoYA1S172c2FpWgSrFoOnk6kT3xBgloC19nO/GxvsAyHxwIXLPgU
pzc/rrU0yCM0Zb1gOIlewRdjgHFLgyDEJ5g9D4NID6mrguOoXLQq27foOxjVuNfcIC/4egKaN/To
PUCmGG6LZmbmXD0eqxE1k8+qCK1NPUfFkW9BnjtP2ZeBI2OZrKLU/nZo2BmB1LHvBayi61ErUlRb
W1P6g3+jp0nRsQ/+yIJsX9BlcByiHF086qdHTJ5dksU50PcqGDbBFBl7C9g1fV3rpd1OFQdXIp7V
EROF/wsqVPZQD27xKZ01vxVUKN27lG0YRFajjnM5uPuUwDdKENby1yCYoz+TMUO16RmLE5iszW22
qPxnFIWf1ICD2AM2q00+q63Dh2WYrdPSs9tPhwz/E2gnfDZl8FcbP38cOsjpTa6LA+okbLpIt39M
mPtnKZsUz4bAaNuV7eMY84VrK5JkZlQPLju2YmyhTdrtqXenhZiTI0cAvr+/kd+Zk7ZYbm+IAfbt
pnNDJ2lYEGEXqJhF6aoJG1CacM5kQnQPV6cuJVWsxfS5MCa/20SfLkwcAGqgDL8WNutJ1vf6XkYk
aWqcl2+9W/mvsVkyihbW4feI8dXhyBCYfcBP5mZcM/tZcD0+tC5NIt4Yaov9UkHKqB0bJGLQ4DVr
nl1Lr/Vz1vCaDqvZufcX7bXnBiI/XxQdC08W2aa9KAfrFvsekP/R1iPzVzXGPrttUZMb4kj7QFFQ
eOZS4BzVcH8Fizc/uth5yJSo2PtwdIhvDs+Gy98wYhwtRTqc+BO5pdhkfQSLNb+mFueN2Rvml6EJ
+fDQjLdqLOdgMwzrfDWiQGEvlgh52B4A0RIObJXy3m3Aq++Zr5xD0c1Gb8auE6cBXWo/BzlRs1Cb
sz/rcC+aSWB4zMubUFosows5vcd4KhIKM509OoITbMbVms4LMz2PRjmMTz0pfzq++omnHNCA53W2
7ZfFC1CZIL+0eOodpkgspuGpzBEaNpEdzg8SF8bF5B1fDVut7DtfLPnjgZbvkxIC7s5KISLRKTo7
h4xOuce5WDFn2mvUPWFOEUlbuNlhzKS5l45lHsnFjqd+WPpjNazAhgeruCffJG4pB4/3gTWObzgk
o82yZs3y6DkZXYgrGUbSgLNb2/gLkfUY+E2a7lnR+d1W1ymNp1lTN5tI1PK3cNyxQ7FIsUvSLHBf
dD7uaF1Jl806mtG3VdQBrv9saQ5roRrO1KXsHmFudqd29sXzLOfxOPpWdOnscgFL67tvfjsuxVbN
unydlD1eVpwon/SYr3tWT1RIO4t3jwbFqmAas/US8yB4pAv26lcsuj0fLZbKST0xfHwWxeLdLaFa
4IoQMcRYO4qfwJLznvCt2jtSxy9pFcAR8GV89beosx1gWE7igcdMM3byq2ny6dSjAAKak/oj50D0
6k6BuQGxbhOFwtrwkis1PeRtbk6jWdY/2DWtZADafjvMFX5hrAgViZeMkAevvOnssNI8+J438wAu
Ym7WbMWhNnfgZKPizWFw2o1t1z5PIoz/5K7Lw4TLKX/VvnITp7UQz3mYZZd+qceL3er1e/RNGG/s
LF2pRw7jBOiZldhTOn7Us2dBqKeZ1or6ZTdhPyX+WdApZkmWb2BEKGvohI0Pi4iVxnxeTfcoXClj
zNTEdxCoKJUKRvtydQCeRo4E/EYCEa4ZPbQfKPGeTQOMFefBB/ZH0jbxim0vBgi3CeyFiJRPLhVy
vLfOh7jV0WMTFQUvMcWCtRnyUzR17smzuvJ5ambvNvBr/4Z1aki6ZGlRAHjxkAvLe2wHhDR2YVY5
wH+9lGinDvJ3MzLbehMVu5xviDzzkKnU2akmLyUd28RPovfkoz861QvP5vaAXQBj+UyRAdHOhXBz
6sSYCllSALYXdW2fU3ZatwJ87Y0hlHkJF9bSqcVGmXkIh3Ha9/FtClZ0i20fHkIo6vTeTYW8EUb2
X3g+cCZExa6F0VgQalSkeuIheMtnOX6BC/duU+P7l5UplyhYyYFbj463MgOl8xGrBTsxV3/jymZb
kg40JyrF6Yn/5SlWcsy2qN81SkYUPxFil9ezOYVwDVAIctP6vu10eLPQFEc0RrDlJHsbfPoZnTjD
3LOAAuPPVhZJCSCA6d6A70o4RoF95sZdD1Um6TPIl/yml7HzU0M6wixWx7ByaAYNsdF1w2UMQvJq
AS6CD0oUJeSBOtpjbqGYJVuy27IM02NYsnVn++Ddzk5sTn0+mpLWi1BuYbZOLP6DBVw1Um55Q8Ge
xf02YAzH4A6XwO+cX9SMRhevc+anVk7eSTXGfxOUX+EndptHvEbiGNdEpw+isa03dNqekcMa1gNW
q/iQ8+x4mImgPem4VHvsJGO+4Zpun0UeZEnt52THGkOWTDStnxHOk2WSNn5PkVIw/u4nB5CHHu86
RowDT7D0tOJWnhgkPX+PNcE58YhO32bHnn6BootebBNnL1M6FRfo0v0nym+7m4JKnLAxk8tVTfCd
RiNDiW/eoATs1obwVo3ekjRFmYotg2b4VBgKj0Yu1Juo6FE08dRQm0RZFtTCwbqLBLfDLnPBgY9G
pFvyGcOrXIEYbE2uqWIF5/RYeKn6EsrNfuMvabH90LuHTOyuj0RN9W7CynsXuVX8o1bdAvlH3Z1x
fmkUPRH0dAB5FlpdOPG239S5Dm76FDPdBp4DskBQTcsem/34i7qw+pdd48OEYoiRniMdOec1ks1X
ZwXpbdkuNCx3XcB+w6TucnTRJB7WqtUXyJIlrqaRbV7dm7HaaaevtjGh2mNVsDzZpnoh7oib87gO
Q5cMlYzuWClOZ9bxAZoLlrBD7qZOSmKOUHbKfsJDec+Dl6iOxnNTiejcdNfvKGx1uHUWjjvY1LM/
2K26B9CGhGLmOfgry8F/zqHWH2fNanCjvLy2dhDZ9SPohOJO+Wu4xdDA5QRr49eyZNyq3lSFL8xV
xP7I5dxWuQvbrMQTeZkGtmzV6KI4E1MZKWCi0oV4ZY3J22Mk3rkR21P+FmP/hV4RbVtrbO1NCFpr
v0yrvjRsgQ+WU1EJhCE52FbpGuziwVtfnLjIToY2mgex4JSKC7d+7PQEjCOOEPcmewLPn3ZALccW
hXccTHsD1CU8WnlfnKk8guURurV1TDunfilXi9Akx7RtLWR2iS2SmO5ouT/hUJhDHXjte9EI3GM9
PI5Gpe5fij+4D/1K3E1ZTlclj81l3Y1zoy+hmqcD4a7hLY/ymVd1l5HWc8OHbjDNM2mWAjdp3wKP
9gRVjD68WJ6L2V+3lt4vd3Uk3JzFXRxOIXNO9wI1OTl9jcSdI5A6Fb6iHtpsGu9MJ4D9GhaIG0ra
aS2Trnc7SBMffDAKWxLjS7U1a5ztByk4gnq2c13P996747S0XlF93W3Zoi14jkJSZOmoPtjD1r/Y
+vOCk77tbRyfIFwdCHyHDHWCdJEdEVzR4Td2bZqbGlttERWruzVz1jOha5tPecaKL90JSZoIxwtu
RAIpnFvFYYXN9tPg9Ok389VpGLM0eHPJd9LpFHfslhdRvXSUg56GOI1f09oNOZXKftm2Ec4jHg9X
lwAWwBQJWgxsKslG4HAKnIfF2OEXK2XiY8ohOC6YdO9gARBtmoJGP5SGPW9GTG/CorxsBFcSA/es
+1+eLqI/GWuv7twvlDFtRzxliNpZ8BsmaElPleM+QOMOX6pesr/A+Boliq/iGs3lkW7WdLgUrlKY
NXoGC5p2+UD6Nbt1qcMArh+IixhCBmne5YmScXEHESr4AEkgfzt1STJWieAJNFaWTJpmejZcmTh5
JiofKGewD4od1N/I0d6+cRkzNlE1vg+swLS3DkjTXe/RJQVlAheCm1IgmLW3VGmFtzj27LsGZXBv
pjW8d4XFVaEoYrtfvIFFbgfShKpT5xUobXeY2U8DixnMM91Q9gV/74zrvJbt1qLE6HZyu+rGDbEh
+5RblJOi+kDCfXK5TuVJ1EQ6RDfH3yF+xk9y+hifV7Nm+D1H7yWNjaEpSKtnYCpkA0RMtkU4435l
N/XLI3H/AxbHHPoszO8WKi62EJ3wQ0dCf07UKPDqYfbfWKbR54A3fBIhjm+ZB8oLOy4J+SCfcCet
MYj4Ua+wduhXmjkEjBy9F8RqokXq7PKlHPzZHvZxEXu/0JhoAisy68jg/MIWYn2OqtYHXDOYfTVW
7W3F8+/6Uh/2Xce8yNsnbE5jTHNjxli5W1Zv3GYYoO6wcvMqBKpBjkV2H6EADLHzO3f4yNFlNwX0
lXfUBo6rVX+99qMZEEMbVu+DSZ/pUBzJRznLLWVEnPp450lmr6o+msAiUUdZIBpKQDEF60bHWv+E
oXo1tqp3ljc7+b4PBusRcIv1H9SdV2/l2ppd/4rhZ/OCOTzYgMlN7qitHF8ISSUx58xf78Hq0+jS
llpy9ZMNFO7FOaeqKJKLK3zfnGOeFUVT3veK1LzFQq7+CpPlh676Bs9VIfqeyFrlTljYHBH/AsVu
QJRTOc0cTqzdKDUhOlCmDHYFy32rWV/ulw4Va4GVbnBTCWcaSgHSZHILjsKMBHSSC/2J3oyP/gBn
IKhygiD7OlsXdDq9gMzcY1vp6TqOu+6syfr02FPRHlfKIOLR9MVi9mY8XY2NhoxWtylW5UVDCxTd
UmY2G3Ym0o7zOBsunNLZdaskwWOYFBR4qrZf8VHlV2lvWL8M3B10NRG0HjDP0ECsS/jFVOUUQmb7
1OTPVxy/DLrd53QI5TV7PMQKiVG5YindB4tSUKvLHP1W24PXzdHHorQYA2+kBCWxnEzyTppUtkxJ
gTOfDXJRXSlZqa3xkmDtb9j0aU7T8lilEfuhV9Hvlu1MlUkE5ZTDXCirLIerdjDiTRODRoDKNa7F
3GBijjmgAz4IZJbmFjbeuMAjlnmu8e0IM9sFJ1drb9VhjqhFzEuPEn99VFpBP7Q0H0S2XsrgQs/o
VmyaUprXyEx02ywjyHOkeuvZDjyD9F5GSXoPDwVrSxQkQmvXUJzedIPerQ1AqzojYtW8ULomklZj
2GbzL8Ofp4s+NvTCYwJAE0lACOeZPhrIsVUMnbEUR1pw1RkSNRx51khBhDWSUxss1Ds1LYdtjhJs
ETjDyNBJ97oPfHqVEh2hvSYl2Q4IVkgsZYgbpqys/lhWeKUsUonBps+R1ns56weyNESM91GPRgNF
EiFFTqDlrZdXvibZVpPrt4rKFHHh08JfZzC3D1QcjMxtFfrcGTrYy6Sn69vpQ/NLnZthj+RtMbQ2
NUFORqvlnq73w+2odYLDMVK9HQRd+GXifV3rdPLO9IxMN5sNGLG+RIKtDTUrzltSyx9zvL3gU0Rh
UZhn82Upqf2lJvTBTlx8OuzfTdK4iHQZHTVX+6sqKKK3TMbMnsxGItuyTuaXVc76qk4E2uwRON9n
RNKwiIi+MSp8HAW+TR//DK7y+TosmxapQUTQUpoLwnvFBJeiP7bynTYaiWdlfPlZQte7ndjQ4obj
FCiTXr4vxEI4JugTtsAACmSaDW3hKdDmJ3MM+e4Min2onIWFEI9TWaYMi8hjInoRnJR/TfeseOzA
PbxRojQedLUPNm2a17/mTlDPRIS6T3MwE1FE+O/aEIcHTZqRyfaxUh0IRlefCrmZrmgJABUzukzZ
pbWQ3gM86tZgsRJ66GjXoliROHWXTdDc+nFFJztPq+IctX79qurIR9E5yu05lo50JfrsSe25j1To
UUXBFCqbd/hxgZglhno2CLLm9mICgmGKNkkTnPuIMIhiS1fkI20kOhNt6D/IbQQ3uyDR0BjM/tpH
+0RAIXY6u+hFilwlzkw3alCgiWVq3lM7D1RmrozeoWmidkZ5UJgPBDzO7/0gjbdTlnc7fdRKuoR1
3q4Dq2D4aixqO1kcSFKm3jc/d3XAlKNm6DwtMhQZmbGanlEn1V6Jz2ZTXXSDv8LDiHVeknx8wIa1
jvVxrtYS6tPJybgPF6dfXCzJdYQBq8wEjiBCBLIJBEnhSBAHshdwZTC74qTzql4NHiEjZo+1EczX
MmWYK4vRRnEiD86i0EJ6Q2loPbSCsC45+XR2LHEm4OTEYaaaIB114Rim9qwb3U1niDFeJEHfES3S
Uy4Dl4FaH8HWhBH3RpuZ/YJAx1VXEooQqf3kpiKRAE01tpcThnqHKDjkV30VOXmdyzSLY8NNCea9
BJEAZSOcBZI/VAKyaomzj993uyzJi+NAVfQ+FtuO/XAn5NskRnHIJjW8w8mvnGc4rWuvLaTa01F5
NXY6FeozWoxqAxd5chO1JacrVMyVFjY1Bo/fLr0c+LqtdnG14oFlG2nucZypPq7LIUqPYuqjXAw6
lPCyqh/pBNeboBkilwVBPaCUrTGRTuJdqok0g82Anq6PLMiraZ3s0zHLLtOixcYQJgFnYQU/jWQW
MfwcwXxJJ06jjqSbTbWGgh2vSYtt35Dlmmdt2BnxCpVWgIGZOe55CFMyN/M8lh5SqTdv8hqSyy4v
6ChvcazpoqOnRoTEWDT1u8kwhkOGW28rhUN/EBo1FRwVWZT60OQD4v2qh2TjSXIx5FvKSv3t3Asi
gZZ6c9OLJHrA4E5ISEZtT5+rR50Tuuzu9R6XoyI946Dt7qhUwvCLJv8Qg6u4j3VfO6t7NaQSjZfC
FUEKUKefEb7ZhmJin5zC2DC91iRtbzkxtRbusijdYLVny8yyIzQrCz/rddxJYGFUqfWFld60ww1I
TOkIbF54ylUF5UnVzhQa9UodLPprSrFhVu465ve5vq/HTBtwNMj8DpSGkkpUGMUPV9DK5KZQa19y
VGba19afetFuUYyHHFyaQgNNCICF+UuBVtTT72MmwQedOaMOLwaqtW9d5oDMUm8qaqXfMJf564JQ
umDP7y2H50mVMv9Jg3bXb5oG6TWKFWHmhMvIskiCi7BKMW2nel27erbM1uqgZc8RGX31MRS0MFyH
1iyjqQ1b+hxzrhsESBgSKbRAOsY3oRYwFnGCa0pXM2sOaao1K9YWvS3B8EIiVMhny2YYt21kZopT
FcwvhkSCmmfi87vKTLapLn91UaEQMVSqnGZQS2sihmOvE+kjOUEuSGtR5COZBZBZJPdN4SZG5zt6
cNhrMFy9km6oF2ZXRWzVjp+Gwm0UycK5lOCjcNhyF/e5YcbzHqtQeVWXafxrxuSyxgpbX5BITQYR
J4E14YNw+BCEweGbBmPca4JcI9Ep4vk9iwlbsiFdtVSKuxCnjIJ11y5JMAc/oTcclFIMUrdakGeG
W4+zIRLvCU10mudbcttSjDpxaWACx/+wMQYcXXSsom6fymN/Ey2RqKFY61sRPovmNUHf2krK5moS
NfbfYduuTYIvz9BZyCQC4V9Fc1N7sQwQEIOeFe/x6FT3OKHmLd9tfiyNINyAUkovabgGu9CqKMqg
d1dvyjRX3zsxyx7boV+yZHUNG5ZCScpZcrorZpRKBsVQ4fxIxzjG2CDXby2zJHmDloVcbJKa60iS
YxfPVWaXswYZPNXa6wzbA56gThVs+B/ddT110RWoo8mh7FtcyeEo7fmsMLKbYXYW6FXmKMTC3KSA
FyBXJfqhUeRpO2ozDbqxl50kmVNPDDHX9GWpvWs4Io5WkE/0OmaF/lsU0KqIZ7O6m0CMQO+ukl0v
KjIcgYn6TpsQ/R4l+XDXRpnZ2lFfxVtESws0ItefUQ0aaOnSRvJG2AYXkdJUusuXIty3iY+82a+6
EO5bEPSeIgJA6gs1pu4xqHdBW5PX2oDNO4dLEZ6Z8sIoIsRcoYGoV0fgEZwgcCkIbm6kMLWwhwWK
3SoaPX2RDGIMP91h6tBNGznCXTODVGKjZhPdfuhmBylCuFoE2I84uhFON0XaP5FQlZgu7R9zJ/HX
1UgCu5ROvyZN+jl6UgnqhVBJv+pcKlbAruYbtL+94P5Wj/yVkOamyPh1qo35Uxrzv9ZvxfE5e2tO
f9P/iwKaBdX8nwtozp5fn4v/dv2/AXy//UeexfJn/lHRIHvRQU1DnFYkRTUWYPHw1rSEXvBfNGy5
umGIIqhxhT/zHyoaGaUMLUNRofwnq0hR/lHRILCRRB36saQouq7zDf2Niua3XAaEX1DkS+7GP1oX
FDsnWpcgIcK6sqp+b/Sq61vHpFBu6dsMwWLq5lDiUuO673pv2Lf5Yeni/vGMLv7tAn+GTPzGiH91
3RMMNtq7poVi3u/JKptBHUvX4lAc8+BWCs2NWMnOudbWz35arvRAXzUGadnFjmZvp15V7Ya5xgHm
4+jzGwG5qD9z15qwr+rnAzTlAamOYZGumRCr7LBP2i8o0Wl8+f5nl3/HI331w58w7g2r67M4CPt9
Em1H8S3WXtLoib2eOqVOnD9q1MXK11x6R2/Sv0r6JgxW83AhxhMBz0druhhYfoz0KDxGL/zTUrgo
ZuTAB0k+nLXCrsquqZMkFhuWzJOhDPj2QFujofW0K56q94TS3VKo21Jn2eRn+VNDP8RWPSgzXr2G
7Odqq3LVuJ07ruYVxvIDhRw7cOFIriJHcOJV4ubngv1Cc9duXD+xw0N8kCfE0W7h35P64xiyJ6c3
8nAcWUOrrS896uUxTW/zcYdq11BuEyRMg+gO6T2Z1aApmZZyrGw4Ojun6c+xl5qB12NsTndPDXXY
HY4nbRFZ2MgJFAf5s05tq+AXIFYYA/6xncDrjYQn25VymUznsC8K5j19k9Y3XLBH6VHjLWp0B/JS
jPYaRxHC1vauyne0hBVtI5UbneORuhn7i6o7NwMmwLXYb5X+l15MK1mwu36TgfJcaJ6496arcKDv
EDsFtZ8NHsXyJVx1t6AltOQqnM/gaYNEoRTiptYKtQ8ZJIVdumh32zsOjnrDQX9aqfW5tTR7PWlX
hDR0sfpQUIoeB1235cHun9VX8bVjVucAhVKZBHSbjjK4NQTvNGsc6Wo04BRDiILy9kr30Xwhq/gx
Xzc82EbfCuNmuI4eRrn1Kku6H3RWkODY+OupuaEr5GAsAZNYrXzANgmvXTiLOngFkDt8RBLPxAtj
Zq3XqbbiOYXuaLBzBdLJBmYVphvF2NMFVe5m/sdy2UxlsHi30XTXIURWErLNd6111/Re5cle7zZb
xaXJd2tt5J3mWZ7mia61WmBe6jp5yaMfIP3SQnH/9IWp9Js+SvBGSqVha1rdXrhOL/xdtZM24bly
1M6UXX4cj/kuP5Mush9y8aSF+f/V1U6yADgLEJaRcLX80N1Vx/pivC6eYA+sNTc+1sfscbrO3frM
PBb/1SsudPs/6PVApOEz4JjdS+fizt/pd/O2WofnyZl+MM+1HSe3g76R782jcvP9pAW85WO0xb/L
Gi1redZ/XLOH6iuNktbtlfOqcjDDI6GACyXdW8doN271XXoz0nCng3037aRttdHd2Us2fAK72ut2
/DuvXinbZpcfrFcwf4f6oj0vvWifX0SAFYg3bzahf4ZLagTjDrEFYt+KzrU6eDK2LdkNEirCTiTi
I3YWskbmgkKnIULdQz5DVtS9SGBEL6NxRd0B+Fw1rag6xK7k4gg3cE04h2PhXYLmQO3RTSDkHe2h
PMhr1OzVeGj7S7HmvO+V7VoDWYyo42gNe785IE2m05ZW9vQ+USnltu8QEk7vI8I8agXUWN8RyVGX
ytbZpUhFyF4kHs/VVXW09jfNGksTp2w8vRSOk7N2w6kGanP3QIL4dAGZ0/cWYZWG1WoXbLnAOYUr
insuHQhzRaUVci10JpWpBB9Su+kCz5TXVbbrqjeL2bco3y2g/K8Ehbf00fL3gLqosTHjzfgqnw17
4TERHA0ICXy3NV1cuB8dIPM38QXm8BaREgTrdFW/Bi/z42DY6MlGttYv44V4ia6OSWs/Jk99R7ll
VStQm2DercC51rSi040IKt0H++YyIBq6hvb8Gh3x4G6CTXWnVJeWuqwjSEM5Um6a/bSHJTDc0/S5
Ei/TbXijPHRuYuOh4JNMz4pN59R8RO3qF6X7le7h6D+3Lnj60sD06FmtE1ROz1iRVyVzL+6RrbJK
vWSdbziBu7OtOrMnXw6UuxzTRfzjJke03qJTHiCCeNa5+B5e7INVbNdOtOJF2QOXjx2UVw+ViwP/
Tk8ZfLa0ihVbdYczFr2t4foeFIwdt1huEa7hBGTwr1i5odrdT+fSMXhqknVrXQbwE6e7hu8guMk5
7xQpnXvdmfIX8c3aV1flY/3IIKj4lbhqvK7nVd1ssN6qFOwcza0zm5Pou0itw41u070OpMfst9gq
2hvSHZzwHAOwXdyCNeKP8hfouUP/RboSp2uTiveleGFSAcivNNNTrsStcFk/x0ftsnqQLqdz8yC4
zNCucpDdykGMuWrteDXbN7oDU+pKeEDedlgepuDQed89tVuL340dyMlXuRd6yRk6EfsRGJTX3ehe
uw5dtFTe4+i8jq7pTYfkF2WP6LF9ji7So3/dPaAHo7WvIRC5SHY4X5e/Def8bt6xZq2wyhEW/pwo
6zZaxeQDVCtK1c3gSi8QD0l8dhPdVvU9uSp2Oal0ffg8HXVme2Hr0xXjbmQNxhymspuzLdvyco8m
BsWBX/gRigdx4Q/uTX1w2Ck6Emg75C6611yXZzoWuWlNHS5bCeviwJdI9Rx3tluGnL8P0PqPwWUk
3BVPsGUPPcVOEKXZangfiMawthMDX4ZEviY0VyRRQfFGy8OYoTVO8oS/doNqyYvZLelb6V66Vzaq
225VzTbXabNFJniktHysjliR7oT9fDFc9q+yZuOca0KnrlZ8kXRqQ0YyPUhMoa8w7rJLWaewCIPI
zsN1Bb043UaiAxU+glxpHcxk39GI6lbNeKkpm7rZz+2FTCiAiKS4scH0GOlKniEcHkfUS+tRcodx
V97n18k+2LcYJ3dFeSdLj6XxYiVPunBvPARz8kh3eUNH0o8gcsJIb26C6R3OZR678W16mY7tTZOn
L3Q63BY6P6IRRMT8HJv4bCRz+cUK7VE3XboXFD2gFYS/hIf+BibhfZ+WmVNU1VIePxhIEEsZb6O8
8OZ48YldvWVv5qNxJV+IF9N5No92x34Pk+9r+xw8tlf9ZfBQwRUZ2jXFOVceKxRJcFLYE8puV1Wb
tHX86ClI11pOI4ttfonY18HYqtbbMAEjsorYQtVXOO+c9tp8a3/ht2XXTCGRXPbu2J6rj/o1m5xu
elAFfQvOn3aXDCEdthJzBHib6TmKzvt+HfRbSyamwlOvil9gz3pkybR1rs07sX9Jml+TtBUesrv2
Qb0UGXG9ZlfkHLC5xVJovWBHV2jx83yWgIPMKUM47Xdz5/mookvczjxDdp/4QI1+PJRshXFBnVnN
L8VyMKuCwi4HHLT4ILfhbZmC5Efs096rK+MMPOQ82RHTNpOs5lSkkFlXmeTl/l5pLyrJKzHOoTQR
3XrP7pkupn4As3JeXfseqqTwDvQ+upsU3XLn5JNTTitaEW3JVg9eD0xPSoSrANZlvyeACazooLoj
FdWMEUbx/JHVjVvzD+rKuvRfg1+LIBv6GCk0F1P2qNODCjsvnRxh2vaqB7oHnA+7zCFYiwplUBBi
aP5sFHAcMtB3SVezdam1e2xhzHO80/gdfldyIR+orTP2yk1YPyvKPvUPmfqCvNjnAKhtqWVwtpPq
26jGfAdo0Bo2CToRAPt4IEdSNVaatFdwCaYvEv5nXWZ51jNgwU6Y3GUU0/WRpIkblk2DDUzrEZd+
x9x4iUmj4asX9kp31Lpjcqm60VXyrJ2XD0rxlIK8s4v76Lo4V279ObCl9o4WYLFtVuOV9HTBnOS2
TnkbrYrKLStOWnCrQyyaYEwSl0aMFjh4P7FdwXYxhxahI+yegSSDe/xi+0CSbLHvHXE7seqt8URe
gPhJp830EhSX8rWGrRryCVAIcHs33TUpDQhozHvpTLypLtDOlLNDR59Txwhsd7LHy+FVmZgmbAZd
Fbl9ukVrUDudx4BMXgt36S066r1xY3rNRUo4xxqnMYYNnHHJdftk0rMVPbpIVrk31Ju63ANpQwlG
N5L2bLOJN9mqelEx/N6CTzL33XV+mb4J8PjOGOF0YhfuO0q4l+g9PgAiQdBCb/g2PCT3/hEsgaBQ
hXKkYEPDdf5V3VvsyRBzlMvGRpYh56O9IqPEpkpee+IVr9lcmi3O/0DvDSvJT/p95McDyvnJFjtl
o5vxpfBAtf0WiTkrQAJKF+0h/LVj3JwJ5C/5u5rjUtPcyeOKTIrSG4QeW2JO/sVKFId1iZNXFR6l
6rlLU3fosrMUZSjHaUt6gB3njsX77+33X5XF/u/8ZcdnfL/vxf8HhTHa/X+cQRbn2j8VsKWy9z//
+0UYpVFZRvnbB4PZ7z/1T2lM1v9FoKqp419VDEVUOQ39e2lM/5elUhPTtN/GM/kPg5n0L3xlkkQa
skaaoSzzh/4pjan/QjRByiV+NMlEGkem57/76v4pSWHJowyJI++LEtVHgxmlN0XW0JepJHQrpojQ
7uOxKdFo/tZ9jmQ6TARPRqAIEIx89D+eyf/VVQiulXRYeIZoUR8/qcOhXS9VcJQI4FGNuFPECW3R
ga7//ip0R2RJwTKnaMbJQXfqWzO1cLEcctOHD9UKM3Qwbfw3E+V/+sSkpXj3H+fo5ZGp/N26oWnG
8uhOU7JNSzALXLvjQRmKRlyFltGgVQCTeytIVn0+gx56FxutukkrCVCL7gcAJjQdmNIKd5Rc2X99
1xrBEzKlVV1kIJ0kuXVqExB/FHLX6FJWIhm6tHqV4t8q3n911zpqfqxnKKx1RLIfBwp9ihHqTjkc
ohbEw2pOIvZzqJo7+hch5hIc34rsg5rKiacQGzO7g5vf6SulAgCLoUceLr6/7+W+Pr4GDZOlqGLR
5GWgr/n4A+Umiuw2avoDGQ1s8EBESjVoVdx+3vcX+lilWd43CQqSrogGH4suqycXovPS4n+r+sNE
M/eVRkjkprOeuUiJxmOBdeKH630xwDS+fJWb0peETO3E/BmkHdBHkTsDjkrZN2QrGCfD+Ijiv7kX
cp+YECHrjXcfAf4vSSrD9zTSgRFZ8LX+dnCpzDVUWZiCDO7fXKaPP6oqTTHC+h9LYx8zf6yyAMVn
yyf4wyf1aRJavlkR5yDcPdPCJPLxKlJMlzgJEQnCiaPeUervEEn1zfev8YuL6MyaKr5Zi4jK0wKR
qeQSw7IsD0u6ikOztbqNjEK6//4qy3z5YVSqsiEzSkQIzLKpns5BNd6Aoir89IBFKZq9EH9R5XZG
3ZvujD3gsTQbsBuzD6n7h1clLZPo6aUZnovt2DIssl8+PkXRD0sEEk1xMGpMT8Cc4iRf1ZWp7Nt+
RKOozUZzNadlLSPgoxNs6/pAw63G6TXD2pvCS2w3Qnv11w/E1Aln1lVTJtP8NIl0yXyS+9yoDzEe
3cJRqnJSYMiJ+XsaxyAA5GxW38G3sFH9/sKfPltVkSU6T6ywkooHZ/nvfwzd0FDkakijdFHMqmuE
5TkMIRPxDl30Q5WQnPb99T6Pr+V6BHwj0iQjVF9ezx/Xy5b2N3DT9ICjWXYGiB5IiApl9f1VPhZx
mYy4K1Y37oevhUFy8pJVa2ETQc4+FE2syMdENGbUOqiMRg8acWFSjajGG11V47fGaEG9fX/5L26S
/QhruE5yLr9OVoEiT8e0zoriACqf1TURaAGUk/TDfCB9mttVDPm6pMlUpmWJsfzxWYq6kQUgFfKD
PAtIZQchXUotEN2fQgQd5VZOu/G118VIAK0FRa0nbOPe0uE0OMFkNHeoSE1W3maRK4BYhveH5BYj
5/cPQ/riaZgsDeIytvncl/7ln688UYoSUq0M3EgK5dsBJfBarudsZYBIWhtW3t8RADbfymNEKawB
RKfEhDCR2xvdi23ub5TFQg2YI/1hEpKW5/NhKjCAQOqgY1SSlxT9NIZ9glA3EE827VOhDY8dGkso
2HJewmaVogUwM+8DUMmbQY/1jToPuosWL/n1/eP59HR+/xD0bhkuGjuHk7FSEe8pyZVFDneIMM0A
nbkTY1hm31/l87THZTRuctmQKRYP7+NLGEMTUA7amj2WpkCnjqMIKQVxJQ+cARnSDWbY9LETc+Ua
UJsKEwh8C9VbcaEsJnPc2d04YsD5/qf6NIANJn8V5io7f7ZlSzv8z5HR1gmBUOM47gU4vsTK4iub
NHnwFBTnPzyALy5lcQyQeNmSTvf9ZBDKmVIOXVt1+5gsy9WIQWUfTfO4781If//+rr54owvWAkUI
myJ8jSeX0hhTcMmzDo4MeHhFq6mbNFH5ww0tz+bj4IU9K8qqYnINkT3nx2cnzrGYKerY7jsgzRt0
5HzJpYBce1DLy6pW/B8y3b+8noLOAJCHzDWVk+vlEGdQ0rR7USYWcxzLBHAT/UzBV7UVpPjkh2PK
py2CAfUAOYTCvpUp9HRP1Q66P1SAZjCJifNKMUt4qdIdimikvIgScsS537+2zyNEl1BYsJs0WThk
4+SBSnWSA/Qo6j0aWDrDs9/4j5PZ0s1IcvHy+2v9fjsf357FB8memSVKlFj6Pz7NAK+F72v5vBdq
th3QJiQY9KiyiXhB7yVOTjFMM1QgSwI2b4xjR7G8kswKF1VMbbwY5vZGnlr8FWEXU+5o4KZ1yJjy
PIRk1VAMTTRfQgIAsQ/DhJbrEn7sAAZoiXLJJH0FGJQdk4eaOLFgAsqfMAZQ5ceSmNlRB7cLt4eE
5MAUS/Xx+7v//IFw8zqLFpZPA9jwyVw0WPPYNIJFKpXclJssmNN1UzR/vdNYDusieylJ5/9B1nx8
xPDFgWsFqrS3imp8g5uuOqGmaLff38vnUcNVJPj1fBiigYDn5CpTkQslEMh9g3/vjHBYGHZd1rt+
2v50pP7qsXGoZvevQKjnKPDxUniw0wIrpbiHRxI6CnpGZ4Ey/TAnf7Eqckec45aCCufl0+kLUvLo
i5IAbUtpKTbnIDvtVteIS5hmIpmNYUof+VEorQuABlvQZ6SFd/kPXf+vblaVVI2jNB8JdZGPNyvV
OqywpJD2RoL6O5kLAigLc/jhm/9iWQS0qcoiUCNZ5+0vr/eP7agczrOYFjl1Y4C72wFnU+/EJpAx
QHC0n6pWFoG8+mp+a1qgEehbCSLd7LhKC0fP2ka/VOB8/rQufnnzmobWS5MlE+HXyU9Vso4PqPT2
JUYqxyIHzkaTPP3wpr+6ClOeCpdAVTXc4B+vMmm1UqatLO1R0dJbQsl/jpRX+UHe8MVVmE2pvRB1
zcKx1An/fMKkewSdOpqU+/UkvxeoE2AnJTD4+8/w0+pkMo/oErtL9vvI4U7uRRcwXMHigg9UJOGz
mMvak0aFzUlMy7hqIab+7epkslSoMptGWZYMPsmPdxXDSkZOrtGXTyOB3alv1DfRnOYPUafUh0KZ
fKeto+qHj+LzcDXh+VHGUrSlFqBZJ5cVyeY1+qCV9rj/hn1eEoW9supGvKzTqfPERhJKWFVxdCnD
/t/VktLdSXLfktgZZOWGiJJs+/1z/zxbsHNm88FJjnG6bO8/PoheTi1VS1NlT8KsXhKjqJKMjk8d
hUZNRKuoZ2d6XAVnLTvp7QzLwEIyJhje9z/Gp/Pe8lOobBLY3vJwTjdDTQaAC1eCshcy0J2FQSKP
M5c9XvLAD91KkmcaCor2Igp+8rcFk+XSFgsA0TKLOPNkfBNLklh+0Ct7A9bIkz+O4QvIn6vv7+/T
R2Ty1y9nWgu9vMga8PEpj7DvJozTkL+zPK3twBdF+kiF9vLXl6GUZjIVsjYrVDA/XqbgfDBTKJP3
vR+njylo8C2L0T+y4P+0SPrFzRiawXhh4WTvo518q6PRNCF9D3mvN3F6F9dV5omcroq/nd6Wagay
WQpzlAJ4eB9vBpZgifuqlPexn6gYYJQI4neUrv76kWHPZOhRmZM1cdH6/jm9YY+T4KGBfyO6und0
UY5cnGbzD9PbV4+MotVySIStwmbm41VwehZyaxBGVsWqueOk2K7q2RR/+JiXB/9hU8oTM1kLl3WX
XZl08mL0fGwzkmOUfQca/CrWrOkpkwmvFWMKGDIQ+rM0VKMftsKfZ27mD40zmcmGUGUi+XhrtTHO
+C/SbC+FUbXvukS/Y7ISNm3eTOvAEOjifv/GvphEFSqbSK2p2ersvU8mUSXBxNBjmKABHQ9k8lUF
HT9csLiS5I1llomJpDPSdu2sqhjpq+Y8q4V+Axm52maBRUvyhx/o83PnB6ISSgHAkjn2nDyCMc3x
5EPS2Fd6n6W2Cdf/Sq9z/VB0Yv9myoN+bgIGy1298wPSd4KF65H0YvNcC2UQIGYDfuM2phKWaxSM
KDKWrdv10IwxIjwVes5PP/EyEXwcKaxBQPdxdknME79XhT+2TbXvT6Q+6Rn+sKpZR1rkH+S6D67p
3Gj7oMTp6jYQpt9NCW60n/WCtOqGFi3V909uOZKd/BicsH+XqSXiDs2TB5fIKOyLJCv32uBHoS1m
JkIfq8y3vt7HJgJXJc0JVBLrswLHPf4Mkjw69/uf4dMBgGkSLCYPg4qmTiHj4/jtAknsKvp1uwpj
4ZZ0JWtlsTWwu0n0f/g+P88Cy3zG18JkY5DOJH+8FDDmlMWmlHdC6jdb2U8lkv4U+b9wFdpXFkUZ
nb3Gp15nkwlhU4bKjvFurHFMIf2Og+yHGe2rx7asAIpB+ZIHeHIvQwgeN55EZRfVxhFHxKvQY+gi
Fmz0/vr9yCydVCx0Q5Lk04cmEwsbSnXm79Q86HYDBAMbB1+2I57m/fsrffF6FArO9E2W1EhqCR9f
j5WSCKGqqbUzhaheS5DCiNOB9P1fuYrFexUNir7KyXib2FzIWsAqEPZ6vdHAFNltRvfk+6t88XrY
1WjyUixjVjrdTxdaVcHAUcxd1EiyXVVRuYlykqYkEhl+uKGvL0VzcpkBWUlPHhudjboWJgt1j6+U
r1HVvBg8YooQKjL1v78rduysnwbviV3bxzfUFjRQiEYwdzArule1Ug1P0dX4ICWp8sPUtLyGj1MT
eyhqZRSwlrL3bwH2HzMkaRGlQb6ETyBAjWzOSvLrmEIruzahxCcoie2+xSG/giANi/L721SXee/T
xQ3OQizj1nKrH++ThMPEBO3t7wZyJAKASUBTnXGWreekhXW+lbJIfbbaInuaSri+dgt+460orHIb
xSYxrwKD4lrUrRKLgkyYhaMQ3tx7cZNUL3pNGJajkt0CJoiQmNaWprw+tAbcQFuMCUGhWqDM/OtA
Hn7VhMf0Nps7n0Bdkw/DNjPLum0xw2pwLk360kVnmg5LRLhOks5AJUcW3bDCkNRcVbJI5GbvG8GR
309ehGoyS7hVW4pX7VjKEzm3ifZcNY1yH4ckXoMWF8CigNXyrR9e6OdFmkqSwiAlupUu7+lGryLQ
CZS/b+6UwrpNy+LmdwQn4ekXWexfwGVa//ASv3iHEgL9paW+jKKTd0iEURJCpDJ3AAl6/Lyk0mV+
Hf1Q1f1izlpOkhTfSUZi57f89z+GKWYwXAjLdz4kUQJZwEQQVmfG4ft7+eIT56xsqHx6/4ez89iN
G2nX8BURYA7bTpK6Lcu2ZHusDeHIWAxFFovk1Z+HOhuJaqihHxjMYgZQdRUrfOENFs2HYDWKPXr4
0SHyfowjL7gxXJzkUJMwN6598dyd+0zc91SNnpbuqRn1bEKNlI2vBx0eRT/3O+wo4Ldiiolpsd+h
o+DF3gGZmf9pGQmdA55MqvHB6mIJc5xnDcibx7gI66sCFzXEScbhwsd6He4s2JLlYSb9ZxmXZX42
tzmfUzSTzPAYBi1gvi5Shwnbk5tGy+ETJmxoy7aOPtpJaF/3Kp8uXNRncn06ouT4kekF5CLrLERW
HvZHONQe+wG5XWz9yisZJ/bWGpbUZ56aYx25oDC02DfQ4e8idD+qC8fw3IZ1PYpWVM8t8pXl+z9b
gx5fU9BTRXQk7qutjY1IwWOBi/Dh/TuWdjh1NprVdCBWp6/s61jBoWeYuY3wlm3EvMGk3vkQGG50
oUJ27rN6VvSUi4Qei/tySl5p4zgEEf6IoFv8o7TQTR7oG/9VqBJdO04f3zZK/Uqb0r4zktn//fZM
zywoLVCqveQeSw90dTZxAUlKVxvGcUTQ0YaH0kPSwYzxUnvl7DghYRgXGtn/umLmJHaLNHFgHGUj
p4+mMoMdQZT35f2zoRluLl3OBdCwrPWz7ZHZPX8+iuKjnTfNye9LtRuV9/6aD0hE8CtEYVxqvPIv
RxnxCon0EOJzZYlwh2sbwnbD6O3fnsuyx1av+BOiCDAOzH16JS9Hwd7TFJ7yg2OVEY3PQWX9zWQY
fWqrLn3oUCC81FI8c03TsaQEwNyYnLvaiBUGyyopekLLcWnJUNo6IvqE1IcPc+ntuZ3ZDYA0OGBQ
m6mbPbHwnn2nwYrTNLfb8Dg4vQsB0Q9vyGcvVWnPTAjVaqpMS4v59cnC7WqyxeSFx8qbw5u2bfyP
bZ9G+IjUxde3J3Tm3YGfDabIo5ZBvLc6RtOgEO/EI+cY4ny6LdvQ3OW5nLCGwTxkGDLrwYlVe/32
oM7ZCYZALDFXYI7rXg12rHNGyTM4RpNbHcfKNm4XENO/urMttOXaQN8MfVDcBwrJKmgGeIgTe8bj
yaSt42zkaPv/0d4HbWlMAJNASev5x9jXMDdoziI10iMb8A0mu4k8dKN6lCsK1HJ3VHMsyKq9hzEV
6GrPvyI5CD9Ek9XD8hlU5m+sovJ/OGOFeUFajd8Mxy/+s7lGXeDuCGh4bg0JahgRL9u9vShnIm+e
SHqrtN5Jxp5QM8+2VjpOKpbOBNMLUR+MhsP6Bt0ncVOl0riyi8g6FnkPBELUmXf79tBndjVDE6tF
QJA88+lzPRu6FmPZtrUVHqdqBgYfFOFxhNry/rcJmAjbDM+jpcS52mpFwLNatEzQ8XCethWsvHzM
oL+4+lIWc25/LVccXTj4t+6iSvD8Oh3busJ2r+EKUuN8nViF2lsNRBRPBt6FGPHc2jkh4FE/IO+M
3NXNrURthlWsgmNYxsHd0C5UKvyi3h9VMw3WbEFMEPOukk3XqKu8IMlB6xuilpR5tHfD7vHtbXBu
1UCdswEWrDg57ctVIzDLAp0nwbHGP2Afo+d247W2uCpG2/r89lCvUbAg5kG/Y7BCT5iikP1yLK5n
QsJx5AboU4g3HVsAbNuHzEeFMh07ZKwmhFukW+Guo3bzPJ3Gpv72P/wI3wQsihoPN/oaG4JvVGc0
mqAblDxZRJvne7dW8Q5v1HJH5Qz58sh/bEe4FXxY48ZD1hvZtKEzL0SH51YeKDBdBUrlnL/VaoQu
KbYxZyT4k8yuvGGA92Vob+s7/rx7e9JnXmciYCowNBwB476asxVH4LkJxh32K7xeL7lP0T+FUjjL
k1v62c3b4507H8s1D5uBUI1BX37oCgcRP0M5mUDA6w9RAJswwiXjwgKeHwVcoQt8kZBjmfWzGww/
xqDHwDdAJQDKYDN41tEWtrxwg50bZbkiCTQ46zRuX46Sec6Q1jS8jvh6mlvaM3gkDt6lPtO5Jxm9
FE47wQwpyyp+MvCmSTLTcI+Yu1pX+KK5284N820ykxpJPKL3lai6u7c/0+sdCJ6HXJqTSD+IJ+jl
1MAKW1k9pf4x6Cy1HQKcBwJRwD3DvejCt1pJFbB+oGdQhiFKBrREELDa7UavAyO0C++YNkMdb2x8
OezDjNX3InFL/WDT1FHxIIsBPScrUICbhQMT3sMrPMARrKQ2b5upuEpcZDhhYLRNi8d65cJsx4YG
uzJzITmiDWNdyHhen52AWImS/dKsDeltvlwkAztW3GQ69+jZCT1TMTW32hXztS58BP3kIpb79ld5
veEYkGIG7bOlPBusGptlphowXS1mSwsEsFdOcjMm0KvfHuVMghzQnPUpm5IzAjRcvS65nnVYUfQ+
9mECfDxpoUlGvoIDP0nyYrtIb0bfiFA/Q9K/TAr9L8pkeeFXnJsrVVTqHyAqYUetFjfCbjeOcgfy
sgiRs26931OnLwVZ5wZZiFXEnDCsovVtNJhmGymyxOOAXyCy4xib9u6c7t5e0HP7hFiKt5rgk873
6s6Lgf0gRWr5x0QnxDed7x24IZutIAQ/kE5eahmfO7wh+ks2dUWO77r1kSJf2zlujMV8hNJ7Nxbt
UWP1cwf0obwQup9ZQBrTlGgp7XGO11eg2/pqTBpiBLpLyGD3+Lqfeuhf1vt3PuMsuT0XDDndakvG
tmxTRIAXW17k1TsXWEhuFF/e/k6vb1r+OCQCeoHUpTx7ddNWSNax8Xv/6DRdsK8rRWMiNpH3RRFz
13t2epxm6V4I5V6XTdgQ5FycZ84bVI6Xl0jQGJE2/TY6ArnAzxy9U/Vtli2VknFY1Hz533eG7qYU
dZ40eiwn25af3p73uY+40GToKzF1mmYvf4IfYk+Dvlx01NPg3repFd156uI7dmZXLpcKITGxMV3X
ZfWfvcmkkXVkqYhalHbvQ8PGK6dF3NDELObCeTszH0h7HDbL4U2BovFyJFoxXifcCq0dwsotRE28
ravAuPDhzo/Csi08MV6w1ZZsbOQX2zyNjznp6CcBU2xDl0lciIzPjQK0D1SmST3WWucTZeaivByz
Pfyojj+iwIjMVZnXF7KW5Qu/rNGA8gZgGhCDgzFZw+otN+efwQ+PZYBYgVskHZJMujj5UU7tbkCR
RksTHa2hcd8dDzIyBEsbthYEuIUv+3xX6DmcqRkWVLqa0PqonAZBA6kzKNBv7/Hl76xmyAWMAczC
mSLnXO7oZ7svo+MsynJuTnj81CcnjV10eYrWLjYmAGF4/kW3b2OFCcvb4575fuxEVDtJcEJQfatx
vQLzAzeJ61NZWfY+NUyAmdBWL1zD0bnpkQkCBnnaKf46XnP7yRjGOD+VMyrAV5jAIVCylPhROg2t
5qpH2n2R53Tsf9II3S/m6OQDHux6PjUeDNftNFRltkuNCdkM+lu2s/XRgUeZrRn64jopZ5zHpnya
H3HOQ1wjaxsT3SRcukY0K/3wAZyEY+4tmCUx2t0KSWYsCXsLmVmBMANtZhslBZXa3+YYyzHsG3wE
BBTX4T8DqApqIEHoofSTBWgqmUaKbVVLx9vZ5WVSFzdjHksMnNwsVtsi88P7skYdddPKUiXfszmF
wy9aXFd2UWqZj8UEx3NHd9xU16bRFPVNP+k6Q5jW9MDg++nQ70F2o1ra9JAPts7YKuSwxy6uUE/P
0OnwlIVkG35xSGjGyfg49U2AeVvhDggej7q+jwev7jFACDATbHDj3pRYCl1j+g4cPfM7ruzexFcO
S6j8e5dJjZge9WnK4sJGE4O32dd3blBhHR6Iwb1N4gRNZyiwJrYkZVegkYFL/L/UCj8HIMzCyoFN
V0SGNfGcZ2V5Xfsl7gC91UT+tidViw6hOVhXTSIjGqUJqE7MNcrynyMEoi5y8SQHOyJi2GNZ/P3t
Lf4Uiq3O1oLoAv0QLrCOdfku1IlQae6r0zDI6gv4oPgWL3vnPlcYd26SVPU3/pzr68AwhoM/Gt3B
UYaPdL4M0ZkoMaZ3mjy6t8xSXTj1Z38aZmREzTDveXlWl7Sl6p7Vr8ZTJ7zi0zQr+2S2w4yfQw11
EwS0irt/EpzAdIN4uiJaEkVf38WlKtjNQVn9Qt3U+hMLq8ZVOBo6Y/v24r2+HxbqxPLyk94B71j+
/7N7ydG8YjVE0lMhYiS/FFX+j57X1Jcy4tevL+O4xDdg/GDGrivVODAmkc4dhTBPhW4IAsOfrca2
D5SR/G9vT+kJwf9yPzCWT5kNOQOPksEq3kXrtqvN3OxOQWoVzs7ys+EhGhKM8Oa6bEr0LSOJpAfu
LNiM2/TDdTd4Hxz27lc7rFM0YmZi1l0ZSgTyKoX3TVepuN2M5MHVbgon2PaDF437qQvT45zk1ZPS
dHbnWAj/05oXEUxACw3+7cg3W3Qzi/FRKx95ALptiTyG3TxE27IcpHdhx72+iOkCLBi4YGmiwr95
+T39eVQoxJfqpLkQdjZq6Rg+9NmVnqfqoCGtIH+rx/3bK37u45JGL7Ad3u5XRE3HlllO+KBOU1HZ
x8AT2QdwPeMhx1flQs57Zr8CqKKICs0A2Ny6MOBWGbellXYntrTE18iOb5rBHt4dFVCNAlUVLlhU
AvHVqZgh6UFwtySkF5R9dWPhhufml+i1Z5YNsjIPyxL7QH1Zxb3KteostzLUhjykl8spRLu8r/W+
ztJLiebZoSDSMh07DNghL7dFiS6x37eVPBn1InpZ4L01mjAT28qQF26UM7VUctlFMoSAihrbureM
hkWb+UuoA30QmZoyRxVoTJxtYwzpl7Hx+s80NTp0xnS2aMoHA6LeIM/3SYOpydsb83VyQ6sUxiZx
DxhpiDgvp81za+DX10oAlkZ79HIv/GjATEXqDLOIgKJuKw+NmJLrkvtibyqEqN//AyCiL8Vc7rxX
5U17qCEaRFZ7ktpCtb8L/HHXFTbSiTEWET8NI2DyVodaG+fqkAL7vwB2eH1elvLQ0kchBKTDtHqA
jAa7iBpu2Cls3HJTCTXvNb4wF9b5zChLpxNlF1SZIaistlc+5kYnbeDbdqQsgBuevK58s3/3qVxw
vbQg6TZxsa+BE1EYDfZEAoqJiTIwIcME2Ywu3qBn5gJajTYAEG56nut+MfyLIs0n3znlbl8vSFS1
5x0xLkTMZ0fhJqOfChaVJO7lzqQLSeE7LdxT2mY92lKW/pIT2V16ds8Ns4jU0KLh6Afr4m3Z46gt
oxhVhqro7uSQJrfzmAcXqrXnRqGJzw7n4ztEEqvJ1E1QqMRwTlOJIO7olRVCaqN1//ZZenq7Xr7r
0ZK3AyZZ2uuvILUl4trkgpl7aswqV3vX1MZn20ujXRb02J74XfRpGgU+Gbg57rtpaP64ho7qjcDn
HcXUUhyUEtbeyZuBjEJNu6zAbkRWCEwSXmKMMeh6X7ouVkQybvZU4vStrVuk3RZQkIX98pXoRbIT
i+/Y23N7fT/T8SaHx8GFMDFYJ8BD4BCl4wR0opswwWANom2Xhd0Gd8D3vzqUAqn5ECDwZNPtevmx
VJ0NXEMWvCcdhY8Rfh3bhmv8q51kxu7tWb0ORpgKtWnq95QDX9ECsZsqupHch92XIhSGPdxdA2vt
oWjHlMq5l/yrIqEv3BJnlpIMm3brct3BwFjehGcRbVzqYKqzkEHxRLqeh9a79SCy4QsxWOaFusVT
5/bFlqT7CWBtofk8aQOtdr7T2IYopa9PIm38PxVaB6hZYg3ZbbXCnhE5vCIBKV1VXbuNfc1dUoRG
sM/a2c12g57nEwgx59HusS47dRGCHhFOagVqspbUG8fu0nkLnCT+16dFa+2I/dpTVBSGuWm8usNL
1SxJ/prKhhaWT2R0G2UrO9pmfev0OyH7BGcd3cloa3iDg+y01NOXtz/yq8NPdkNdCJQAm4pKw6ra
1ZuUyoPCGE/YeGSfgITg2FteLMe/+qoQE+Afw6j1IZm+CmBiw8wx+HLKk9e61uJPndy2sBYOte9e
JOMtxYrVR6VsR0EUXA1X9Lp+lwZmj4m6m53cCklfcFLdziqt7CprMb7a+qpBgF7q4SYXuYOhjKo2
KSI4W0wUvQuv92uSDa832HHawYvE2Ku+dIo7YbUoepxaM+g+k9njtBgA/T2JwMKRJzXCpLqqcdb6
LUN8p8IazRZ8zxvz5zjNFD5ET/P1Qopx5lNQCAc5QeBKd2SdYuBIBKY2DIqTtKZkX/aDfShHNFAL
6hvvjfaZPggQssbl4qcf+PIsZ8OEu1+JnKscZrRfEVLf5i5yw+/ewUAZYNKz0ksqvOzwZzcGBLeA
YMxD+3Usg42lSoyDAzHv3x7ldVxMfQzFKd4wcJcmifDLYQC1kLC2E66ivZdne3wo1W3f9Tl1qJBP
vImjEmluYGzJj0jPXo6BZWj8ntDXv4c4MLnvjdn4OeDhaK8Cb3d8bz1roXnRDaM4TS3wjUb34mrs
20vthTO3A2kojVy6uETB7qowiOlNZ4RxU5ziuUWYNqz1TatrdeEeXpZudWLJNpyIzAYkAbfEy6Wl
MhW7ox23J0D12S4ild8D3O9ukGepMLGu7Qs75swRgK0M0BtIHeH9umo8ZY4pcUBrT2aKnC2OOuMe
A6Lqo2sgu/r2tjmzgEuLmq7QE5N9XaDReKqFejbh9NkBCr0xDm0lshUXLvFzmxNW7IL4dD0oK2vO
qq1xRO1R2TsZjYrgfHWu+Iq574TK+hRhS4yB3ZWLVMGfwJoCHIsktaiNivA937q6sLILd8yryIGC
HhuT5i+YEF611SNe171ftrimnXrQN/sBTl64nfD8vGqtSGClxZigHhz3UvJ6blxemEUuAXwthLSX
GykMe0DRkVGezK4JbkInKXaGVkimqxkGSGbN7QfLIA25sJ+cZT6rDQyxn5thURBbGnIvx43nomtt
vFdOiS3RzCcpBpVdxpZ1z65OxSbHkxELTtUZ35I2LX8jF4F+t05d/7ch2qrce0VVnfBYmmH8SCCG
W6dIy0dmUTzOpVKfCzU3VzGGUMG2p+MMhgEBywCxq8z6Abo/+yk7G3EIunvlDsfgQlwjwgh9qG9q
BIxre1wcV9xKzzviq+J3J3Bx2rShg/j80BoeniJVbPIzIcpswmkK78AXxTdmo63hQqh85kCQzAbU
EGHxUQNaLVVpJZMtta7QKMDsPaCmikeme2kDvv4gSIPw7IDopmPorjdCOYw05u0qP2UFHKcMLtBX
YCLZfVcLtz30o4l5ndEW859CoJQNKbP99va5X0oTL3cE3TZQN1gWkVab6zAWOQJpVUaYo+6S8NLj
DpagpZtpTKC9sscGMY2OaYdXNVaMxqVL5/Ux4LYhnrNgPwG/W3PLLaeG5oSv4KJpUW7GNL92bUy7
ZtiYuFogdi3Qn3v3d2XbMxaVQURggL6+PAKl1fLoejyPRdH7n5wcO/qNSOP0+9vr+iRHtlpYUkjG
ADFHQWYN7Kh9f25UkcpT22fRHqfmqEK+cFB/YjeI250cw26J28242YbDcp7MbnLENq208QulcnAT
Rj3FBD7oCCabAT3S32EaId3NQ4GFeap8pAUGHoifgws86sJN8frlQfcPwjVgESACSHW8XKU4IqO1
G3odGfvigEnmnyhzvhAT2RfCg7MDESKEnLQln1p9DqcfKXpEkpouRHy1qcyg2SFrGZ9EE4bvrR8Q
hfA1UEtgwxHgrJ5vr2ncVCCwcUqH0DzpMjVvrMzsxYVHZfkzL7883H9ierr/IP+ILF+uncboOHK6
SJzS3FDw1KHIbWKM2ve4zpa7LDecS/j8M4u4NH0AtkDCAKa3ek5kXqpGjp44FTnyJkPkDTQfRns/
e+Z4YXKvr0Um92yoVaCl58FrJnwqT6bXyt3sQjqc1Pt1JwEbPh/FfrmEU9pX+NwFAkskjFTwVle7
wLiodXh22bj4fIQU2H/raohr5toPJ5ZN5P1Xgc4VFiEIm4s4nq/evg3OrhoVeNSVwRvCeHk5HxC0
xHguI9mm094EhsAN1m3CC4f29V3Oqj0bZfVt3EmVipq5OAUqMA85dqKHumlx9KGq8Lmwo3wHnKS7
gUT0bvgGUdSCawAS7lHOfIo7nqU2WQ7TSwxRfQqiztuXVunv7Cn98fYinvlcfCm0aInAl/x8Nb1U
yMKhpMT0hsjcTqXE3HwqxK42cUZ4e6gz3wuJIqIzFCSRQQpX+0940hgbQBonbSfdr5JA/6RDag/v
HyXgi1PMZk9ARXi5KzTXfCwTRpkqxSsEdGOJrerg4f3DcBFxaBdhPkBsL4cJBATANE5AUpohrhxe
oHcIHJY3b49y5usA4qaYjZY2xNu1gJvw0rAJXTqCpVTpNwvj6b2IsNdFTPr9iTQSRgTPCwedktA6
XXcwX+88gySijnFlUn0o8UEU/YXTdOYaR/iOGZGfAhJd1x8awqEUVn1z0nXlfVehag5TZgcfxqLM
7wOh+gs8hDN7jpySiASnSWRw7NWeG2TYmFPkN6chUe4HX+DuF4g6v5DCnh2F/fb//Q1kcF5uhrQy
8r60p+ZkOHZzSDtQmaGJhc3bm+F1YEdjjj237G4P2ueyWZ7dB6UfohMwEvyEncg+FxqvuilV0zYv
g/6uY1mvBuOiCN2Z5HLh2YIi4ypdiPSrUScvGWt/xgpj2TtH39Z5u4lFk+ws5Q13GLgkNxYQ9ltr
MNurhObPbaDb7iFv40twh3N7Z1GpBZmP7gPXyMv5B1OMJF8XN6cutuBz1S72QbnKHoVy5QGQRXgp
5jhTweNbAk1hTOJ5isUvR4TntkS9Y30yS6xAjB4b0GDKdtPoN/vCAGOwQdbNuEtViEVJgceuo5v8
CsdaW+EXlVy4P5/iw2cxEKUnxDNCAi1+FX30ddXHt1rDHmXinVr0crHtceNuY9cAnTrDTT60M0ZB
Aepi93kyuve+dsSuaBHzS7NwfABn5uPEFBnvC/+efhPPL53pZV9SGXu5RLntaT7/4J0skxynyKB6
dbYyDm9v/dU9+DQKwmroAwMWBpKzGqURdu7LwPJPJWXFRashPJRII+7i3rEuXLlPFM/VKtMJ5R4E
AUr7Yw2UF7lp9fMUY6qcyPROq8omTSPwlfh6udlD1ncky0gzhr8GpwPv3brSwcDHH9pkO6o5O+iw
T/EXNUasfWQg2t91ZVbpZhAocW/GXocP02AjQ1rFfYTRJtYER8OT5d/JNswH3Ly9EieaFLx6MVU4
5wC9nYJDF9TC3Pa8enrbNnZ0EwYjOm/asccCAlwYYxkX0pDZEoBRZ26UoFtWdY5VbOm21I9iDiU+
FPE4H3U5Y76DW7R18oZUfrZd1fn7vnfolmWgQS4lh2tOAHVgrnsqey6rxMKuVWGECHN3EsiQudWI
iY8pyuhWlnaCs5Sb6v0QVMmN30z4Xk2crkUIqj7MZXQJW3T2d4AsogNNS2vp/LzcqxQ4EwQuIutU
SRtwWeNm+FBoq26MAyLMnFnQhPgtmlDFUN6fZ0QD59RFmzaoPeuCjuHqyXhaE3AN1AV51QEZrHY0
+gRpnQF7OKWTdj8VTtp+Usg2XOhBnB+FlAn0FgyCdT8cZEbf54ZJ1x1/40NgQ/8czTq/EIiv78mn
yfBZ2Xz8C9uW1RtRAR4dHGHbJ0NPY3YV5dryrgbtdL/BksjvYdhZXyc2idzEk0x/QnOUIConnX3n
/qzuyYvbfPP2jUGXha+5OseLrvai6UEfhqbzy6+dokkYgjGdT90wdI8GH+EPpOX8XgN4iKh2xR2i
w1E87n2EIjFzqsNEbIThVdUVduZi2Jh+kiX7OA0aPH6NzhkOhUETm5pCCv60TCg3bu1iwMjObGeT
Bp/hxuPGd9uZq8IJxuDKkqXOd6Y3FjfeFMzfZiUQqx3svrwOilF/9lUKnFAW6FVvPXged40w22Kb
2SbE9oK9qrZBNupiq9MoS/dS5/FHoFX4pkin6+5Smc6PvhwT6zC4eQZep2tRIIPEZMD5n2eV7yaV
tGjX1q1xP8382U1RuvS8tNOGf2OPms1eygQ0TddZ4e860khDiVjYnyXTdvcOCh71BkBFnOPHEDV6
J5fO244vmX/HrsH7T4wJF5VZ+xjA12ODX6UP2Oq/MGzVgtILelxBjbC7FSbIvr02fGpejRepB4Ou
qr0h9+gPApxFs41So3L2mZJo7WSxEPeODlK9E5ZkgdvelWrrcCvi4y7rod7ViPBwYLOeWpZnYqMR
lZH1sbPH+KdV1391Z9tf0zSjwarrNP1oOro7zBOuqGKkzbDJ8MC5d/Og+tgWcniI6XF/b9GUc66Q
NbVulBKS3eHH2bX0O/UP/x6nPvje3LubKCpp7BZRL++SROHbUOUOqtRlGJI7uUbRWcdwzOubUnl2
flWJlGqj1u00XqWePfwOJ1fiJtnO7XdzmKPrNOjkHz+ZR3sj4bKDZ+0r+dMLp4bdGKvqvpRDfxPb
TvcnlTlub35U4p3cerP5u5ot41Y2SWlv61FOtz09xB+9lbdX9Ea54Si9195uwYyn29Rs61900akt
GFkbnKgn4zgI+tf8VDoGEofCi/ofZt3mv9pkmu9y1cw/NcoBXyaMTGbMml0QzTMLvPGmtEKBU2TD
Psv86qZxC+uhzTp8rA14Nl9DzsG86TsTl0M/tr2TPU063Go9lLci8ev7qHdcDN1EO+Sb1vUanKTH
ubnTRY6Leafc4L6E3qT2hpHFBqF0nbjXfeml3yKr0g+tMOOfKLSF90JDrDkMUVDMuzy0je99r8xp
UzWy1lvbGJx6y0a29eeJ3s4X4fkBvoRxVjTbmSkVV2HnqPE2SQEr7qpaq1tRSPf7XNvAe8eucglo
wKz8Hf0EJEoD26q7TgppifvSFVZ/q+3a/oWZwPDggUvLdtbUIiMQWAl2gBg3p/LT0LvmPdrO/QJs
MaL/Otpn3pZ2XYiJ7jBKnB0yPWPEGtRR9bEQndXwjOsSl918nNrbKXX7T2ku+H14rXNLjUUfcKNU
tXE7lWaF3jmqAwQbOhM+3pgNjBKeV2zVG0PvTS+PZuQQy7lFf2qWXxHIoSYoC+9+8g3/N1LChcmT
7wQPxZDUf4rWZR9ko8ItwyobRbtaU2g99nWW/SmGWCdfkq6xHswxdLO9l8Cn2hQWYg9Hqxt9YvC+
FbcoE7VEmjI3h83Uh0W6pcXYZ1uNcMsvG8wyPoejtn+CZZyxJvUsUezjocYueTLcDrxWJsoPowWe
8NOiIWxeWaIDuS+7LsDpL0+KfwAyoniTCm9M90Wdh3957DW26tMwXXeK5HJr+tUcbxMusn/WoNV4
CAZlAB6CKlX/HmMPeWIv1j8Ky8gzvJW9tt5ETIzExo6bnz0kc+Cp8P52MPKjv0VX0AgRTibqbdyM
Wm/i3sPaNGpT2Aw9Ot1iE0xd5O+MpsI3uhlr3gEnM5AEclAPuHaDtpcbNiX7USjTuXY82fSg16vw
v3Tuxq0Ny0NutZkYxzKshv+g7QZfO1PP30CjGOHHyY6MH6ZZFvlhxAA9PTjgnvqtkbfRvKlsqWYQ
OS0XfTIW8fd5diPQR0pwM/e4BWKQCx/3a0yZ4TFv+/m2TGbelE7nPBApIoCkkGMfNw/+NInyuk21
Vd1WGTCUnZ0X40clR6ggqjby/+C4xN8y8OgnN/E6WC8J+vgbUMXWDzsT0bGRBs+QIWfcIw2++D4D
uHOydIsLplL96OIACcJ43g5t1WQnlaaNvjbgJstbzjfWNIOVjt6HolMT9tlAvPBfQlwj2mRGFf6Y
yyEct7U7t4TNcxxeV1mYfO4rR2KmhnZ/vfcLcCyQ/ptk4IsKP932RoL1ewNphxOcyCrcgSTARzUo
hB9dhSpfnBwynqe90VVd9jG0UkAwSVSpfN8zJ5sP2RTjNpzy+UviQZQgpu/cfJvmJg7IftZPH8rU
EQDFgc3mu0XfJ9+I3Mr/KZt4dpMbVQaHrJ0tAvew9yPOZtx8n4NCtleTjo3qAMaUl15IvB622JHM
11FMS/djRZOp3NRhbjn3blwZLdFG2WY3UdOa14Kq9KEN/TTd8V9jpFt7WvVX3Ri0JqijbvhTW21+
m/QKZ20vgbeyVYTEPXlqwn4dCl10W6v2EK/Dxs/TW0O69nfpjm1E7a+Zb11AthWPUTT7V4ib1h9F
N8j6S9pRjkJK2EYY34olHpUDn6nbxPMAKopmQHGXRhqblGBwDBKdIXts0yS/gwns+FsTjRh8GUTq
l9shdeU9VA9p7mi2pBG/0poNCsWDFcKDsYdrxL3ddktL2/kHU7XHgTvAruFqrKcm3CSBW193Xs0S
N0QoHypLVd8jSuc4OFTuzHlLAv82Ktycv9yQF+9k2Ka/HMN3/7mBQbeHG80wvwx8qpH1yIxp7xCJ
EWzNWHFtm6mIk03MxRRhabusYh3XkbOFvDP8rTIx/Is9V3abZmnNb4AGajq9fjjuMlN2n8cwh3xO
+bt8bFwjGfciywOI3XU0TtcC171vE7niCNIs9tLH2O8qfRtgxmttxqjktCGU01BDIRnEULRwH+Y4
ixGT0IGZbhDAbuTejfBJ3NHCSj/rIip+TcB+4EGkw4cacOXPIoG5haColJt+zvIv8ezhflpl2qFv
Eo9YEMdD4/2XugUAi9jrDXtjlL31QWUqkRujQ1Vt1/XZIv1fTOqG6ogckDXLaucwp4vkYUvIgqlt
NWDj25tW4u18LMO+lV1U9DdTVU2/iY2KfD/g6nes8sQiR14QGTgL9fkd+gqq34xN6WCQTApkQWCq
p78zcgUZBqmRW+8yNWFYn9FpwEO785N7vCHTHEmhxLhS/uiEe0qJ3smrOp5UpKfGZjvm/XhTmhLz
ENMv8PVQbSr3A+ZF1Raikax3Zhzrj0USTcWev6a/aWik7ecoFwR2dY/001bnBtvZ7QXSsmE9Yh6s
y2HBARpeDQA9jH+kboTpLAw1FB7jLHE/dyoaPiRjk3UbOHoUZXhSO3eT1lZBE34Q+V/o+ELucmlb
x1QBWNrFpRNzXKaegMEwGgQiYQsPj+BWepd03qw+2e7A39eIXCGjUxUctCqzdXbvCFqaW6w1tLEB
EiKRN0lGLa6bMkzxaIuy8NF3Mg9P58qf0HfQU/bT8o26AwjQRhiAuLggbVyJIv02cAbRnTzhDp+K
cSIfL3hKqK8kMrov23mWh5K0T+7R8av+VCMN752js6i+Qe5Ifp+svG52ZYqx0K+pn2v3/zg7sx23
cSUMP5EAkdpvJS9tu5csnXSSGyHJJNr3XU9/PvVVLBtt9AEGMwPMIDRFslis+pe91oRcokFlp6VX
h0iPuc5oZ4ObKyaWUuhQ0ILOR57nLleuIQm/Tf4n0/LuI1pIk79NwzJ8Nsh/yn2W9sr4uRWJ8zNv
neAPSqPJd2FknLhpnFC5DwLrSxgP/m+z7p197MAW2oahzWsdn+POeRj7ZMKtKkQZetNUpo4CaRgR
50A6+ao3Js0MpSjnI29mrR+MbQA/CzQC1T48jBGCCDZ9OpnlUycpZeKZ3vcPVD0XhcjOnL7ouGCV
Bx+18OF+Hvr+qR+sBeJTaRxhk5vug2E31oCxuyLwOq/q0P+j2wkzj9V5fAyUpGp51SGI52oxMiRY
FhjhFyI4PWtOAx44vUi11jVHYf7X+SLbk/X7wyaYJuWrNWh2fI80CxYLadV0T9IfCIMKZatPMmws
Z9+AJg/vSr2QX/CB0x+12jGaPxZYLrlJlAbhuTyO8i+50rC7QmiB2nYI/dgnRfLLP0peUNoc6gIS
VAEKmZ8EWNfcKkge1QfkDsxig8hcqH1Ircz8Dm9/6r2SbNh3ef7YL1PKZ3cDiplfraKxno04iFXX
ye3pJQzsWWBGTWNhcMaEYosyk/MrlV9nCHSo1U8wNOp9aatttJknof60mrz6XQ5JjTSynIxHozYh
mDpyWujZ5HO+V1lm/svm6fAIxockEdpOH7hmXvnB3Qxh465ppd14hZzbv+PieIZxTObHB6X1tWCr
YVmhbgykOFoIo3mr3ajarvqHS20EhyoohIATF0zGUtX+p2qv4GTgd3WpnWb+v2Ne9uVSP58oxwzZ
nIxbR08rg2ytdSI2TjTdktC7KJ3SQKS4i1okpWxBB+F8fAowKOgVgJVNsy69GIFhLwvU9r9hLtN3
ikcsc6UGBF7wFVGMKMb5WEGT5VjEFepJrQ3tEyoJBuoqhnnHmbqlTrlqBixDIXbOrAD54tt4gRpc
qjIp4OZTW2ofajnm99Quoi3gTfGjc/IbVe6ro0GBXHr0BnXCVeVQB3rdlIEhTn4pn9JxMaGaqJOW
1F72dTm9vF27EpfDoQgEHFKlCk3jb+3801atWY1tNJ6w0pXJxuiyQNmNVZ/s4Eur8UZpg4A2tNJg
kp5ZZld7CjH3JUx17ZsgjR3czjdT9aG2wwAUXjUP34SJQ5Mb5oF/iyhwucEAgCx7bLH7BSy6+jaZ
PY1YkfUziw47fuLR5o3+SAm6V+T7+mwsOkLplPkp5wEsoN+w2l+2ooVLQ+qEoJ/YjsqI373daR/e
/vyrPtvrKHg/mOxipoRzxvkooW/FxaTU08mEcXqcAMo99XpRuIYi62cMmMSmbYZb2sqXlVp02bFu
gZIAvAm8wfmgUAhEk5XldGomVXi+6DvPoeyxeXtq10YBFkdR1KCbBxfrfBTbz+2ZUvN06i27IIV0
9LssnN8HKXj9fpqKxs8S9YBgrKbSLUptetRMJy4D9YRCQ7jtIU28YDDR7d6ez5W9R2sOw/BFGQSl
w9VQ1aQ2ccYr64RSaHhnFPPwbJv463Qa3cEbFeVrYy2iQuxB+v3Imp1/u7mrrAhRofnU8uLc4ABI
iauc8y1DxTemdeX8w9ohwMEpggO9dur2C0t0gYnHUUWZQLYt9V5Mnn1F+FSHdHFjU1zb72BAAGBz
sli41cRqrt7cylG44sacsCYaEW4Eo+s/lmpMdXxuUiQXxv7GLrm2Ff8ddXVXqHZs8dTOcDdDI+o5
l9Wz0wTVr/fvD3orbMLFLO6i/U/Py29J4QUeJtNwJ40q2/uN4v+Yxrn7+/ZQV+eziDQ5eGBceu1M
TaTlVFTESSqiJ002DM/3+/lGBLy2M8BngDJWTfDG67UCz53kk4VzZ92r2XZujeAQU/mOvMUwo3cr
OaEy/86J0XWm5wrIBf4mXdHVQsnEJzcJ8IERUdbs05ZypVNX4kbQvfh8yyjwfYHmg9aA8Ht+uhp9
DAFRO3Rd0yzciayvPBL45H041dc+8rJEnGOSB/hf56Pgr5MXyTLKEGKtE4qydrM67v6fUXQb4AA3
I4DP5cD9k/LZgd1aZWHop0aM1TZNSxXrF7M4vHtdUHgG/AajHjjEWrbFII9PtFlYpwhU98ZMkszr
Uye9MZc1/mP5ZMCJQR8B7lSBHazuXD2zR4emkXXqc0N+0uoMR81ydkjO9WJv2OjIhzNsjXzQ5dZJ
I3tfYY2zn2Jg6e+cL4EXXD8IWjrJ9E1XP2TI4rpt0Js8CRPT8qrtv0qr8W/EwottuAyypMpc/q/k
hfOlS/ysqAL8DU8Vgv0e5VDFDS3c0d+eyrWrBPQTuTKJk85pPh9lyouUNogQJ6VSeUHTWNiQdQZb
MzKKG1fJteBusRGp7S3c2zW+T+qUT4GrEAGFpPYJuvqg+tp0TGDCPTFTm8puNo39jaCx3BlnzVdm
R8d/6bvybySx5zOUBaG/GTB3tRNhooRWD3uqow5PrDr1O9cYovRrLudcerngiXRj9CuTBrJLouNo
qLmjJ3I+OpaAYeRD5zyJIG5+BAg96zs5dsFOBUUReXWdqalX6mZ1Y9zXfGM1bdwBODIEGQk1a7VH
y1rgvSCa/oSrZvoc1SEaelHpR9F2FFql7vOuqb5nSJaMvMTCBBqC0xUfdSNHRUmZFrZrbAZQ8kIn
z+4QGDTo3Gt6iSCP4Uzf0FtBwqu3RRtuGl1vPqfAUX/EkTR/IZRAL23KpyJ267gP/IeqCBGoCmza
ixu9U1Pke6pp+iqVKj12MWWOzQyHdfK0zNd/qcFgDA9gI8rA1TBYm1ytV+sXSrhKtEnVfvgOjJ4H
KvVhqW/qYKIsNgchGnN+Ai7VU+upvc+KcRrBFVvhd7SNKA0ZdohQct5raOHpFaXElPfpuKGnFXy3
RNqmOx/jG/Qhcaj/EvZFR4Wb6ZpuPwxINmp686Pp9fDOzhbCDAJpOUpfo29tZprgDykbRzkhvCGT
h6pXnN+j4msPJSIxltf4Sv8FoYra3EUzWTQ0NqM8khDjBjahhhvhJ1Dq35wqohYku0S8aDLL2oOk
Sed7Qy7Kj1liZ7Gr4qLyK2k0K9uLQqeIZatYkrhlKYYv3FT2JyxR2vjBnvJSUE7PhqdhSkqx7RRo
7ls65JrmtrQIbxlRXIlT5DQGL1KInDgGrRLfqE1pk2oQpWO2xC5qhvp5mBq2wNuB6tpB4ls6i58A
QWSNu7IDBVkz4sOpHHvKc5AA9ohEpR+yoq8f1NwCzIDi+o0c59rzl/1swSID8AX6enV8tVTQXQ37
8ZTCzz1Mg5PuyriufmuDLLdN1yQe5Bp1a9fa9EC3096hghjcOVpufMybbEBQq0QlwFZFibL1XGx0
s1f+e/vDvOpurk460QVsNmQbOoFrTSRLDcpUT6rxBDqr/K4qk3ycpiD4pci29uY++h1ro+L5ND1O
bL1gOw569+hkvnPosB+izWOb9NjU3AuCQu7f/nHL97n4bZAp+VngXgH2nYe/JrK4tCMesIBHxFMy
lPJToMpFCkFtv4WaU35793gLlAmfHhIe9EpWUW8YQa4ppSSVL1NMR2XuaOA2Bv+eDnpfgD8Lghsg
7ysXKMU0EnvEohZBidWIRBSj4bEsTrrf/pckdg58La02mZXH7678SDYiCPmFyrVwps+/pSqzhmUW
+kl2woYmlPAEK8bxmM1F61qgZG6MdwnyJMmm8LNUt3jRAlY7H9DoAh61tA9OhgTmUKL38rMsVSq/
ClUfV28UsStFoFu0gWLrHlu69KiWWv4rrMb6BdBcQWdCuUmrX6hJqy0FHhJCG3q3VHzXpNlBBTJi
9JZ+oqjDxw7bZGtiB/XXiZvxu2aV4usIWpKOdJ494XzVIszfGMBFCi0/2INWP1b+HCfvT6NYfaCF
i20k0ITVpyr6qsakLTROSc+Ttc4po1siGl1ayLcI4Fc23KLzi/wSTDC8zpd4/E9Kz8y1jjtOP1W+
9ls1UvOuc4wXvRmbG1n9lbOLzuRS5mJq2Byv5uSMgR0nKJCe5miW3+Jyyh+kTLYR6NrtnAr/xtG9
Mq9XPP5SulseYKt5lSh1az0MupM9UrcLM7pvyKTMdDLV5sZL4tpQ7B520AK/RKPn/BMGvp5BMM2H
UzfRc8+a0aBn1YfbRvi36ifLrz7frRrZLk8FjSrxgv0/Hyrqlu8W4PGBxKNxqmlHbKKqq2+E2cvL
kVVSeUlS5oJqujYPH3sjRokqmk7AM5wPKnWS5wCW7VeItPr3UFXN59Luabe+HWyvjgp30Fx2CJn9
clL/2YlizkMtUK3hlCLoj9HcrDZfOzSHfxh1nv2IrTK/m6cYBvLbw175pGi8QubmtL3aOpwPi314
aDRD31GSbuytaEtEbrL6Fl71cvcDz+XOX+QGFua8XI1iD3hu+S3qfxDGtxUNcFqqtIqfiSb6p8H3
bymFX25KDVVXYgh1NlZzrUEd9GLiIhn7kwWCal+0o3MHU6TZOWNWfH/3F0RnC04XcjpcJ+to5Rid
oSu1bE/NnKl7AwsabxhN/e7tUa58QYooDAMM99WN+/wLjgVIyTpP5tMcNuKToY/OLpV9tI91DGjn
uQSq/v4BF+WjhZFBmWDN9p8KGClxYU8njJHD2qX0oe59vfY3ypSahzIEEfH2gFd2IjbJ1Mkpsy1/
rQ4AelFCiRCbPZXZEDyLuJ+OfVTaN+LwFbD4IujEKDAtOG5rHtlYGB0NYG2iwTTAk+dV9FHt4JI5
YS68YJz1vYxCuVsMcY+BhPnVqP47LUiXqLKAwyl50EvDKnx1GfRoQZqpMs6nnnBwmCxL3UwZYtQh
0PX3f1XeCw6mdkIHw72OzpoTCGsAlXry20L5lPf9ZxLT+sZt8+oKtgrMMFgWJTCCCGSiVTblDFHA
U82cTkHTF/tJLaPPKeCJY2PbyQejBrQ3j6gDWPaogHb2jc1YlBJZlbS7G+k+925oC3ksQdaiias5
32SZDHeDptYf/ZJO/hSnKK8s7tVpIYMbVLIrmRniGhAKyXURSobeen60sjKa0fJNBqguI917XOiH
wgM0HP8HgxyWORwi0BhF7KvDU1+DQdtDCxN/RR0E9oGSj9+cyiEGOiLtwew/v30qrpx7w+QmIivm
YYNc3PmP6038P+JZnyDDmqhTmVG113pAT5GFTGLsW/JGBn7lAbQ0XBYxPzYnQ64GRFUYbqKWTqes
Ap+G4BAqSiDZ6bxb5Vh+lHED4LpOnOrDZEdWABVpKPaanwzFfRP64pcC0uQPHXjglNM4ON9aa6AU
8P6PQjYFE56AiL7pKlQApdK5s5wJ3d7IcWUfRK4Yp+epS+qtDEXhvXu4paNhY0RE9QkJs/M1wGpI
NUOQTyc56xVS9YhpV4EfPWhOrH4SuRxujHfl8qKKiBYCKuiLlNny3/9JBYKh7oBHxdNJjGPmSWuc
NnkQFR4oxVvWO1eGWmiHUChpPZDsrqZmxYo+NuGknzBHLElErQrAdN0flHwIb8zqSnynpU9gh9gE
53VNcxxUX5a1L/WTXSU/mxmpBDqvjvz19lpdHeWV90yFG4Wq1faFw2X6oc4zS5Syu9MoZTy0da09
vz3K5Wfjj7aXRvKCgdVfD9E/KwQlIIuBwWonXIAS4CoBHKwFq6z5qX2janI5IdyCwJpAdnkVIlxN
SC1bo8MCTZ7yIoLFQBMWPfK6ukFbcthS5wGcduRy8Bchi4WMd77lzEnt9W60Bez+8sUOwwcYtY94
1TTUBhH4SierdFt5i6R+ZW5kFhQHue2X/HP1dDDyWRlT9JlPeeoXm3psps3Qm+rm7cVafvtqbiaK
2Ty+F6Iat+D53HTQWFEuaFn7ox5TSyiPkakNqGvJlIqO2Ma2/d7eGn0uYifAEq5EAvcaMDPEJA0y
SZxDGTnDA1XfbpMhJ3jjRK0XbRnFoX4BqATcBAt3PrEAiHosJPaP2ZjM4C3NuP4pISY+5VI21JaV
2XwqZJwfdOCXFC3bW5zKi6uTX8D2t5b6AVINcr2AWHDrea6k/sEqzLgDm6XBSw2mTD8gwA7ytQnG
vQ1v6qHthvxZ4L2ZUEIV5lewvgPEkc56quH73Fhw8uLVkr/+LrK7RcXVpOKyykcKU4lQnBT+wS87
5bMB36t1e958vhuLudM8CyWV+mhlOgJMKZ558DqaBMt0u+sqKGO5gOKZNgGmkEB/9XDTtnqEztXY
lQm3fGu0XqDIzNzk6Jf8TJzQ+azEw+jsZ5R4jyI16HJ24MNLNw7pDMBNcpSHcEG/eAZwy8qF3aHC
zejMn6khzBR58sg2oSnqnX9HPqEeIKbozk4NrFjCSQW4cOdrlvIwNoEPvNYifQJNOxVfcBFwpNvF
sw8IWA0hufSoUm3UUREh4MZ4Tr3Et62N0OKm2GiKY8BLU6dSHLLYSO+iSgs/1VUnPpZ62T3K1IQb
NOqJ7TVFmfwpBRUrqvYzRgtRivjP1i+VVN+kTlMY1KxqA4JF1DngCsoo+VzqPtDGuWoLx81kRHSE
OdMtNd52OFooECc4iAgE9SGBWOqzmcVRf2/PkRZ5stGHL2FUGYmXlbpE7j0oo+9KE3WRa6VS/LSN
Jn/QApguQPwl1mq9ndWCt2pljhDnp/mPEaTaQx4mJbIxuKH8rSAOgBkvjP6hkrNIvcIs81OTKnkC
zBb7FK+NW4y5cBmzPSef4m9AJ8svszH5P0q/C6HuBUq6kxAu/F1a8h7x/EbLQxweAltzExviW6kH
okOyGijCBi3n6bs1a8Z/uEVNhEu/H3XPTAfQyZElx53T537vQrCAK0AzJf2YhoAfk1ZzPjQJfujb
0ZDKr0L1nd6F56JBBOnD9EvTQvZ2ta6dGm8sAtG4NpC4ZCMgPz3VbRn/NwKH+KY7HVw9zR9qY1OM
KjbdraN0/q6ddQQU7a6tek906vwD+RvEM8F3178E1EikeMto/JIBBEPjbOmAbfzRmn9MyNLFrpM2
aUaGReqMW5pDpbIKeznseHBqKUUKJfhArjjT5xQYUG7rIktDr9OS4qGzk+J51EcDrqM/zZAkfCXq
PSXMm59BN0L+a5I+/VBN9Qxrsxbhf0bRCWMLOlzzPa0e6v9S5FPExhp07Q8482LcC6HkpxD3u3wb
OU39J8my4G8TJIsDAKbBhStiRbzEul/8MEon+5xzO4dek6fycczy4RtMsfa57Wn+wF6Mk4WuBwaJ
yJDEJQm+MUJ8qzkTnJwxq92oGIbPrW7L+xgARe0aUwOftZwsZd5arETv2VkQazvRVMrsamMB8FKB
JfBVj6L075DoY7cF2q0+Vk425V5j68W3wK/yyqVAZtcH7KTtX3Zl2Y+6nvqf6QJCuqHspcH7HMeu
2WhalXReUI5DjHt1lQS0PIB53WOWiOlEABL5UVWHUdmopSOfcGghzEVhbX23fGXqt5kikqeuFv68
LXqtT/CwCstxw2pCsVec3Hzw6RF9n3vt9wCCvOST5e6cGIuKHfvqJzWnMfYmmQeN26Dw/yFSs+AL
z/MeiLlaSMXF2aAIdgrw+fzeqILoA4yDAMZB52eVC1iZqnWFDOu3OlXln7534npb+0XweYoWrk+r
ZV0At2kKXiAn8J6ZihAoVKgriu52ncN2yYQdPymhgphhZLbBF6OMjBJ6aaQD/E3r4CXQw+aDSNg0
mzxysEDMnC791vmRc2gJwO22zwhqrjChXRbmaEFEUaKycFMjrb68nWesn2qcAbJo6grLW4HC6+rS
qaF5ZVj0QhO15/vJSc2vjRkWu1CT3SEXoXWjIrROa16Hw9Z8UUhdtBNWt//YDVILfFipAsTvE77P
/n1a6/5zwgt9g+yrDr090m6VLtYp2+uocIGdhfUP1Gb1NonFNPAi18TRmkV7rKB47TqIvjceeNdG
QRuH3Gmp0dAKPc9sMOctGlVJxVEpfejFcc5+EEl6I7VeZ/HLXIA/mcsDGznfV/r7P1l8nOo2Cg4j
Cwa8+RQ6cvaIp+AnWzAv790bHGZUc0GG8KzGAOV8QmGIIOOi/nEwa2PaD0rY/WijLP9dUZB/rMMk
/vv2eJebgxYhqBASIdiedNPOxxsyvYPaLJCTgFP6K7PaZg8FoXgwoMxo7tTWiDMOIIpvPCMu1w2o
4YIaXkpOGHjK82EdOcxIY7bOwYiJDpoSjz/CZIpuvPEu141RQE8Sm3mpsIrno2Q+7KpRjZGyxGUK
4oXluGEPV1KN41tP/6sT+meo1Xek/ZtlCcXrg1nM0yZdcDxCS295+16AsZZ8FTmaRdCAogYt1/MZ
BWUisgivqYOZAl9xVZBfDyMfrnOJfYvmYqkakVdMFKjcVK+5JuwEqpCHML3+BFq8zG48La7M2wL0
zdmgIgsoa/Vm4o5XC9sJnEMEg/tgT7b4mBa5cuOYv27Df59mzJu2Mi2BxTEVWOwqmlA0FJjIt9bB
mVvwLD5eEtEunSI8oaJKRJvRMIePdZtDTDEyE211skjtSVMBs1IXSYJfBWhT31N1A4dovKk1dFIq
1AgAIsGGOYhUH9+/wxffXR5dr+XO15fHPzEDkrEW4lpkH5Qq0zdimKzN1MIAfPv4Xn5+WtI869AR
4cXKNj/fDxHlUC7f0jjMRTR4+NRFXlRK/8YiX9TClwDIxYGgJFQLIICrKwQZAt+w60QeU0jbj5qq
RKcKYNuXpLR4GkdBcAwcA+IVufedDPpq06N5e6MxfnmYKbqCQOJdjrE9wf58qgleKPVS/jx2OQya
2Jn8/5ooC7zBULJvb3/VK89VkAxclTyWl1bDWsMwUWNkWadJPRqJyhnCTXZ6xCxZdwfLBz3V9v6d
UkbxTgorOyZof9+Ppsw9dE7yJ6dKikdLK+w/b/+o5WifHwHqLtwKfANoAhdP1Rx/ESW0avUoq248
qFUKyMiqnY3jl9SiJfzUt8e78r2hWVLzI3Zy/IzVyTZRH+wUmNwI1WZo6DuZ7rbTHG8JdLfKtBeA
H3YWvByamZTKDC7aVfTET6XTsREdj0Kpk5NTVYio+dLZy5GdBpI28qYpzrYANKYHswfl5eO1juxE
MzwHGEVs6tngTT0E8XPRNboHMdG5dQSWLb76/EQf+BkUPykbriV92zhUUvgg7ZH3JlzVUd/2ZfpZ
6cRfBb0QG4MWox6/FCGcR6UVDwrmgNu3F+TyrOOeQN8X4XesGgFJnx+APAQm2IbGcCxTiP2WBeNv
9EFUvj3KlW32WqtE05Wi6AUZAKzrGM9aNR5n3e8+6NpcfiQ7Fl49FtEumebxRm51bVZLZQg7MH25
RlZLD7AuAOeojcciTpRnCfMQpm3yXpWyJXQRHYEw0wah/LRs9n+i8SzisjRGneqCOXeH1qj6XV02
3ee3v92VuaCvShuZxy/ItfUKdSgIyRHF06Ph5MYGbqXlFXCP378PGGVBN4BjXwqH53NRNTwbY58V
ygqz88ykLXeNKN6LrUGgm0odfUBrOZPAWc9HKRpDiXEc6o4V6jobNHjUvRXpuddRM7kRaS4/G9Ci
hSe0dNX422pjZ2kRL7IR8uh3QX6cYJ+6WWeENzbaZTwDwAUylzYGdXJ9DRlDPWaIEqvTjiX56EMv
qmA/6lW3r7DZ2r93HzAUpuBUXan+Q3M9/3bYtjYO8iTaUfahuellkXtIgN9CZFyeVEaRkkL8Al9A
HO98FE0ffbufGCWthTkiHjRGT5Elcg8Dt8rt6iJ6eHtaV65FRrQQ30bub2kzrnaeLqup8ScWyqIK
91QNTXrKw2I6BAXwq6lA9Q+NFwVfjCR6qtAb/9NnExVDSP8/1KFLTsaQxp9u/Kbl2j+Py3xmhDCg
jSD5fnEtxhMRcZoaeWzy0PiQ09m7D9W63RvBUh6zStvc1lU1bgZZmx/x7Ck9PZdxuEk1DW0otRXD
Y6nU5begD+VjlGvJZ00bLRfJ3WZTq+ktNu7Vnwusz1i64HzJVRZjKYkzjkg2HhMjCDZdq9Xfue3s
D/Arzb2MDdNrlAWbrhS3IJPXtgtYBFrvQJUoBKw2ZaMbQ9GiT3okP7Zsl2wvPsaprF0UOfSHtOqL
j28vzfUBF0twuqE0iVe7pbRnQOeRLY9DMKiHVFEUV+Wif0monO00JOO+vD3etTBCg4gSB/kRDgOr
CVYTNvWd1svjhILiU+87Yqc70a1DcCWMEKXIP0m3uYvXb0qkAZFLMjPtGIdcVVlbhzuwUJSSB+fd
t8kSqoAaLP8A37FKuk3sLDKEeuURDaL0mCoUzrO4v4U3vfLVFjoZw0CkhiGy2pBGmZWtr6JLYVRm
tgujIj46KE3dvb02V/YCRQSwArSQCSAXhAynCP2cHtqRcpN+4gmbojlSmnc56nMop1XtDd3DK6t0
Nt7q9hqqfA6MlhJbkbXtNg70yRMKOgZdh0XG21O79gEXKh6+FjyBEWs+D8Nom8dY1IXiSIFx9EJb
9h5kgFumDtcmRHqMjxaYbsBWq2UaKZqSUmbiOGZZBI6878nN2n6fx+V7m63c/HiZQOTmXU+OsU7G
Y6Q5pgji0nFo23qjIlzixgVKY29/tldwwipwc4YWEjcbAkqXdv7dajjuid2o6lHFGtvcqEjR/6TQ
1zQegb7amS0G3V6NtMn3rCoTg7qeqaC8heun9Chuq49U/IxFqWYIJleKdEJcEkbA6CHBZx+6IK2q
TRvZ2W99zpTfCzcKuRG/XCDCg8YfhKGosuFBQzcAX+25e39Ss2RNZFEw53i3raLRUHYhFGnDPiZ6
Z2/aqQ9p/wy3BBeunCtOzLLtlpcJhaHzj6jrpTarieYcFWVC1ZE+FOHdqbwJp9ZdVvrxjRTgyjaE
CcgDnIhAK2ONEjMLRS8Bf1vHkaCyUxul3w9mqHpDY2o3Qsa1oRasGHk7oGGy6fOpRfT3B0OP7GNY
N9puoJ3h6nT5dr6R/X17K14ZiXXSFwUDLg5qHOcjwRkY+6F1tCM6XFCHOkR5uZOV+1nY3eH9Q6Hc
vbTBKX7yvFoNFcRT6dD7O6pD3v7IG9VxfYhRP+Iist6/AV+FOKARLFoGa1JGoFimqoSpdeyaNKaf
Kp1tyzP5BgzsSvSzybro2oEugHGyOsV9i3FgHVTqMW9ya2eiXYnQJOp37/5sS6PEWrJc2vRr+Y22
GcxZVxv1mADpOupCSbZpVOr7oJzb7dtDXTlReJxTX12KHjYIzPMVclL4cNCU1WObZsmdQ09x6yCR
sM1Fj6h7Yv58e7jlIjqPgjavuMXBghDBqVol8a3MpFJYTUFZIe93YA6SwyDVYFsoKs1fgvSILBeV
kLdHvdzxEGeA0QCzAlMDb+d8ksli+hDTXzzmullsfVWvvuaZlr1YSJXdGOpygyyuIzy7mCUd0PX7
3hlkQ1uwzI4tj1YS3pJmaIPQ7tsTuhiFBAZlhkXUmduRnXg+IUPORtNN5nws/bmDDpa2J6Opb5XE
Lkch5aPThHYGc7LXpxdf+Zz2ZuUffQuiIzT/HBW0Sb+xA5cYcLYlFjUbAGMklzgXMKnzuWgyxqc2
rp1jVUAhjJypjlw7No0NxP90W6PxmbqammcPZqSZNx7JF7ufsYHd8U4GQ8YrZZWz+4tioVFk/nGK
0GvLAqd2TVG/SGk8j6349PaiXezC14Eg7liIXTDR1aJNY1N1kzbaRwsVqScVYbEPqK3HOxQU6xv3
1pWVQ6GOJAPdDiq6Up5/U5xecf+Eu3b0QU67daS0ng4l7sbKXZsQiSANQprvi0bI+SgIPxOKfcM5
Jok/Hmoi/T2SmvVmMPL+RoL7erOvdgnsFh0s0LJgF13dYY7NoUeE/iimcLyrAoRAu0mk9600g78I
rpt3KDWkqClI8x5pskXm1XE+WWEXe7ZMsie/dYxDbiThkfbibLgIbqFDiMB1CMAhr3fvXmp6mRR5
lloy3cbVvgIzlGPSbFlHxVamO0NU5VHj93yz62H+P4aiS2uwg82l9bK6YsemRq2vrlgEaPybIBus
O0A7+B3a4S0mAiyAi7O6eF8t1Qfq1pq93lc4i4RgJHQiwmD1uCTXhdqCdJ4HtCTVBXuQj4YveOGA
Bt9xj8IoHsq6tlDuK+TvMamHF3PsU80tzSmP97Hvh7nXYljouLMSGZ/8uMnoYEHlHlwF3NBLiEzc
Pbx6LSennHz/KEIlAVHuh367QXrbmD2j5bpGXDa0voxQ4j6aI6ZcC2mxeCKuTQh8j1X2WbY2xfO8
CCN3BED/qISBAMSkliaQKZnVpKvIfvwFiFd+88s6qjcUfwxAXmMgH0XY50/6rLT3euYk39tOiMQV
SJ4gm5xXRrBRoqD/ag6UANA1bIcX+kflR1Ox8h+lXesZUS2w/kZBVsXbgb6OfC4dUeQbuMVq4aXx
1N7R62/+5I7dOmCaHQWfL4At6WHMJ709Ln2Qp6EwGmuTouUQuBlWGKXXVGXHgHqfqy6cgTC4G8HF
wJHCXeGvFWkK1IE0HgHHFhEVsgnSg1sMvd3vTHWq73QzaSTyyI2meVE0Kh9nCV7flbpibMC1RsNO
qzrjRVPT7jmkTQVONNBeNBTVIhBOdZvtzDgS1SaoDZSa7Vi2E9R1R33IAL7QFM6dVroOxgeN67TF
bG+C2EBu1MyD5BPSr36z1TsOJGJ4WoNsudrg/9xVmL54eMv4871Vacl3s53BASrJXDybsR59iXnO
/Rl0uFggxnL5n4XMV7UJFbwBoUGb1s7SqvaxwBFwwStWpn1stbICBNhrTrUNcrN0tqB2NfWjYqSL
2sUQqr9HqbDhHMNHbjwhR9D2VY4otmflOqROI9UgZWihyPt3B1AKKwgs8bRYMDLrorOBRCm0OZGf
0K1GqtZk26duUtqY5UkN44+3g9JlNx3MA1k/BDAY9CR8qzRoBEZILT+rT3Nbymd1msWIGIfvW65C
Qv2fBCv2R85cght75oOD6MonWJhJbQNXKjK0GG79oMt4shAXkaaBRc2duL4SgQwASp8QUq7txDA3
HZ3IadP5tvmrcMyk8OxRVU5Kl0L/mRJT8Q9UfS31Xg/QT0T2XGi9K7M+H7e0B3kcW02KionKJRvv
NDuSP6MRD2NkIvLwZ41dTL2Xod19BU7a/UrSQYOwPhVJuJVRnf6q+jZGmTFogg/IiSKnhXB+Yn/K
C1TQmxkxa+7RWWTHHlDpS8WD0z+lga/GvKCM6k+mOxV4VYAXyj5SCy3eIh+qJtt+sMEmJHWGxkSl
JIV91P7H2XksuW1sYfiJUIUctmAagjMaJUuyNihbttHIOT79/XpWIsgiau5GG6nURKNx+oQ/JGny
0cGdcPBpJtqnfGjbZJ+FkfdLpd8V+f3ilD9qW8t7+MS11u9Ty6k/xlpR/8zEDPvRgP9/Qo13rnYZ
licInztG5h0WA5VZf86yNvWNQlXCk+2m7NOYeM30hGeBCVe6RjPU19zcfW7LELMGt5uNE8KzYNtE
GSZIeqbUGzvyyi45I95bfKv6CZNp0jAkXnuRoXddYPHsgPRt+3KH2D4a03R+lY+NltvRvnLHctqX
c+mKHZ0i89dABzFCXn5Ci4LfrxRP0cT94rdW1nh+HSZ1+UIlij133ihATu3Em9KTh4jIx0laWe0m
zS3gYBu18sc0YVm59zrF/d7xJn9ibiDELrLjpeW1J83XaHYI3dRKfUDntK9foqgZGF5HUY09g6H+
nXrDOAdeHEbdqXCLqpfEqq44D5qygIJN6UtvFPY3JQ/dUzoV5Jgo0KF9v8pvuxgF/dEqy0vbRSaA
2aj9RsJmPjXgeXcTDgfHnD+KjW/rNgNkVVyBXZysmJisZ3NT11ZD6lklFiXxcCw4H5/RE642Atht
/ixXkXUc2YADKuM6A2T8YISF1ZbQ5KVMCL0E9XWKnf4IMmZ47rVuCxF0J2BgTUlqRQFuqNbalzwr
+qm2VVFfEFObL2CB80tkLN5rm/bqxnu7u5RUnKI2ltiIVQ5tqBPSEWiPX8bBcmjBYRKwJCqT6A6L
0ceB8O5STGo9Tza1LGu1VJNXyLrYS32ByoctklXuFrXEQXcGCfB4pTvHArgB3ClGWoy1DHlYfx8M
G3DfsymuLrVlDefcXhzskWzlvW0fLho5lJB1/psp7/UqCPlODmQ5jkWC5G1D99LXcGPZp9B1N7bu
3gPJURgiBYYN3n+V/mq62oRD6FaXudeUYIpN96VU7R+Pd+2trXNdfUCFlIgN0jCGSWvtsa7MGP6Z
rbgUodLmflHmMi8wtOWLLbBJAOZPM8efFiu51GkbIt1rNOJranRaxaCuGNWnyfMKlFlKc1APGKnB
o9DxxgG3NVZZUGOLjeg3dlEG6Zed/MpCe/xpRWoUiJz+JMNGHcucxw9159u1QNTJAQVjzhvVlAZ5
i1YfZ3HBqab7ZajC8J0lyz8b4JrPcwyo7PF6d94UUmbSAgqZWrrgq0M+LV672IMlUHpIOr8be+2H
l3veRoPp3irofHq0RyjnqYiuj56LZ5nkhcSXIlHEYR4zrLVUNKofP8udmI5iDxxLoh92Yus+tNZ1
6pCKjlUwDwkWjbRAt1MThe15qI46Y+lvjBS2ZNTuPJtkTYGJZKRERFo1H7FcjZWJjuBFcwoX2yRj
gV0R09bbOBlvIi/Xx505nEf7SvZFOPOrKNGbsxk2bhdd8DOoTV8bumh5MsO6H3eRZolob6VxYn4Z
bT36EY5tZPgu0maofy9N/620suF7hBEUZhv9uLwgJ9+4u3iMJtMvEJWanzwtI1cqarf62mVz6GHy
wVzO7wcbBykE1P1ezSUsfZmmXwhO9GLnjov7J5Lexo+E+mrY6cIcvzDiS15saID/lhrVqN+jhfQV
o1BsuTUGsZPfpUoH5NHDw9bX0mqsniPRLt2+6KLk5xINdru3qPcGUpHJyz9ElRWP+7Lu8T0xC9eO
dnZI33A3OVGX7ZMyHf4u+3yx93gk6B8avXa/zKJu3b069/PXSU3hAk4kNUj+T1qU70xY3li4hCke
WAZsme5QA4Mu9jn9d++ld+osJvnztE9lpMTfRyvXPqrj4NlH3AOSJxVTtue0iirvycMjxfG7LrZi
f1D7zDgUXrF0O8MreZre1LJfaoupPVQS12ou8YzFm09KV4w44PXRK7Vm+Xc/lwosCC/WNR+zBKzS
ZzOziTdFvAjfLpu+l9jC+aM9ZdEHa+rMD/ykFoOryoPoXxSJSYwSbD/2KSmSKY+/qJtoRE+NWESz
0UaSlQnS9XdbMz7ASHlKAsX0klMsjMofC93ECmAOT0O2BZW+hXhKxWk5BQbkpks03vV6oqxLtUWp
LnCTxbmYldd8B1sx/AprCEe5kekHoylTLAtCRUl93kD0F43rfKOtdftFMxqRAAUpx2Egr3X9Kxax
uEtSRckFoeL+mAz18kzhtsUwvk0vaAYimimRy8jerrvFsSVaPrxaD7zKiw5tiHVRF5ojOb1jv/c1
AtExkQzimoRTeivnk0QRKnStEbQiMn/lzqx+6Cy+MPjGOe7s9vjt8bF5QzmsQhWHBU0yikiAEOtx
dFJic6GgVB0YZKJP9PhpyUCpPasVp9XKvfKot1p9qjHn+KDE9vzZs4pwn2Oh8qqFJpVSmpdfk77c
xHjKA3v9w+SUF7AymRbYtXWmGtI1kJTG5DIlhvZtCUNb4zoiBfczwzSyXT8iOXiIlwSrzMTuzYPj
DNTZk6b0Hzf2SN55q59ChwFgG+kR35ezOmU5c4TFqYvoYmSxzROLcP7GTNz9z+qm/Feem/p38OLF
C2aF5gBXbMQtyVGx4vAdtTf+psIkDHgwF57CwVl+ZQnCf3u4IHO/H/Ie75tC1ToXdbBlcH49/u23
HwggDZW+psQ8oWy8uolwKlzowC1hkBYJp0i16z38F2PjwruzCttjSr4/nKGbYglp/RydkSIM3DBH
9i8Pf6mR/U47X7rWYDIZ6wFpIO3y1l+hC3o/xnbFDVyB/V9lhK99C4tzib3vWVFuzClvLCrpOUse
PsvQfmbksMqLU36OiiRFeJ7zMqMeD5tkVzZ5/ppEffIfWraZz5AzPJQ0LM4dZPp921vqq+7NZeRn
+N6kx3e+SYaMRDnyYIj0bPEq4MLBDidv7q2zyCYIkSZRtxmLcCP+3LxJnpexKQmg5E0g73IdUHtF
hLbXA1rP4cMdmgG97XhQtkSC760CVlwqnkq1jXUjbayraOnYzcAI3RlNujDahaPWbwynbpJMYoeE
8NIbxDTjRla5MrpI7d0q4lk6/TRmri4tZSLu4Lzex9GcHeLCbDcmR2/H8CpYyFUpdmRTjhiurnZw
EvRCLb2JghhUut5Nf4jJ25lj9REub9B5yABV43OZjKdsqv4Z0O53ohRLmfaD6JcPjWXuFiM9d711
RKju3LTReChTLBgrZ6OckAd49TsJsIB2+In81DVFxsvxZrGaIQnQc4sFDa/B+llNdvb3hHTC0YAw
8LMjM8KwClfPjU26uVDlHjmAt9EIZ/y6xhqAAJAfOx8OXQrvWC1xejAVWttNqYefHn82d/IivmQ4
XcyTdDoeqwDYWnCglj6MgkEgfOpgqgULI8kB9Jrxt9jEWnBjX++dOkTHEJ6gnqYCWF0WYagzyAuZ
k/WIKwIxMj1fndUjfO3Ux1slyOvwva4Gb1CK35ZcHTm7RCh5RB04iOP8R5Nr+mFOIfWkbrSVntx+
uIi6ImNKeUMNCgz/OjzMXs/BKCZ2c9GWcxaGP4e26jeYO7e4YamDTiJEnsGtwo17vUpfN6PqWnUa
JCMx1q9NwZRnFG5NeNX6f0PNy8YD02Bh+3oXJ6MP5dGkyFeyVvdjLUSUmFTYflEzAE/7x+fpztHF
GEBCwgkqpAKrve40VRpR89lQTEQHMCjeCyUdc7XOzv59vNSdzaYIl5e2wbCBP6+3YTbhTWXGkgRF
kaPFBt3+0NXJVkfw7io2RCEwF6R/60Yn40iDL95JAqtN5705TsVrZHfae+ltSFSiWUOHyaRpRv19
/SxjZWthbhVJQEWGT7DTDgzUR2sjD7nzsTPjhu/KDUkyoq6KIOJ8LxrFTgNh2vVLKFT7WZ0i5WnS
sfL1hWqOG1fMvQVlReDCr2DdNdOXYStMXzXNA4BuqEEPqkWkRgkT5HkPZjkZju8+EkyeGIuTksBh
Xs97WnRevbjURVBy7nfxgljenKTm+7cRuIokpNCAlOOl65dVlW2dz7G8OEctPiqtfk5NXRzCsv40
JMyNHz/TG3JzdRNZErsCBcImrKwJKmJQBttAHDsQlZ6Jp6gZ61c8/8JvkViGYOmlOAIYJ+2X1ShZ
7zNwHf/BdR4hDa+ISkRkvazQj7LXkF+KZUZoBdvXVntipfaTdJJDC6C11XjHoL3Gwn6o612YVj0z
U0vS9UoMfMDWz9106tVJzS6Qy1Rrx8x6svdQm+q9ge2lfWhnzel9kYT5zwFR3s+WnmXzxu1xe6Bk
1wg0CPh39KzXXyMj67hLnFALxrR3dorTgj8twIJSE6Kgjjb7xoG6pdJR/TG0JKuWut1wDK7f9RKL
DtdMbwniUqnMXTfY+c+4DutyV0XGOPm6M1aW3yrloO1jw6xMzIRT3Tj2Xe9FQG+FI6eMev1RrxIj
PKYqDquOnjDxTgU9qMdH5TZW8WNlMQOQhYayvWpOxmlfUZzyYxs8tZ57N3lpi3B6b09B7gg3OB1Q
CbNbl0y63nXowShLkNKO3tsGzu5a70wb39jtPSJBvpLJRsuGgLUKVaFeolhTW3qQJr25x+G0ekLL
d3iVUJz3ekVJOgXBkESY5gJZ9yoHirUSaZG5N4MRRyI/tux8r6MXtPFEd65tyPOkBkg4AAUjcFwf
JRc4xMDcsg1It3e50qenpBH7IS0CWDV+lYqjnKb2rfVCN+h5idpzLD+uxcu3wOJ3zgl9KcpFVIMl
qHW1uZWiAf+NvRqYDQk2KuqIhuTGe81h2FaolTJmUZbJ0dP185Kzp9rc6w1CGbb7vSET2k1R8m6a
CqsQCgjHQB1ApOnXq6DMPttNajcB7GXvGClNd4DMGr3/0DNdRQeWtNxGX2wVBsBWiMZQwjqwXeEc
C1crzmVNT+Lx93una4juK7MmILnA6viGrx/G00Vn5UrRBF1khWfsD8oX7KltnO6z7IOSt/FJm3o7
8VHZiY4L5fCLMk7h0+NfcefTc+gZAh8gSSDJXJ0OZ2jmGqOKOsAawtrZusjPim2Hz5o+JBuDvFvI
CF+b/BwQKCZBJ427fuDa0EudHa2DyJpRzyryPWgWc2eEyQdsWBWo4gkYTUVjEFGbGbTpqUJfbez+
ePzItx8EtZ7E/8nmjMObvv4Z5Mp1Xs5GA07EiE5Z09d7Be70RgS4vbzeRNskEIcpH9/E9SpOjS+2
Y3ORW02k0Pa33aMhdBVpHl28REsbb1xe956K4TIFLAKTjH9XAceIR0WNhhFIiYjjfYHcyX4aTGf/
7r0jPKMZL7VpoH2sziyDcbpOipIHfZ6FO3epUDrrQEs9XuX2UELcgrDNhy4F79b9e21QnFzL9CKw
ekQB4iXWD4mNuafAa3WjvrpdClQDlxy1NxGSyHX9muLM7ZEuUoko02QowMBia+d2Y3igD7CpWHjb
ZiBGSuMLSYCjylgtthjuYJngqwM1DoeP4EU0rMewerDLmnMydMbXKqzBAXqNa398vKW3x4NBpmxt
SBlDubXXzxkWDhJTou45HoOBoXaZf8oL2zo9XuXebko9IZDe3ARc5terjGRQcZnZfeB1XvdSTeay
N90Zdo1j1lv1zRvv/DpVthjxmCRrTJ1hc6/CCU2nzLSGfACsWun7DNeYS5+Ch0C/WHVepEHAmS6y
i9jW0AsfnT6k2+AEKH9ECEX9W6QTftVWSoDtaGUWRxPh940YcGc73vDFWKYRavgyr7djnqRwZToM
QdNNAEzMND8NNuh3rKOyz493/s77hURHhw/MO8ngutNiln056ZPaB4hVFodqcSvfASB8eLzKbVB7
G4NjC2AQQGlIXT9Qj1vZokeETsRUP4UYPCdFG/pLYxyzHEW3x4vdeyTa28y0uC64HleLmZXbu2h7
NQFuaeZrp4TuqRL5Vpy+uwp2EXA5ZHKxVoHJ6hgNS11rAneZ58+LXeI/aPbdRnS+dxJIKKhkkJqk
MbPqoMfmsnRgm1il9qZd6kzfUVNM9o0zf3m8abcL2cQygxYv9Bvy6dVC8B8xQUfmLQCnnp2TeRlO
iDurR5zat0hSt4eBI01qi4w1LHq0X68Pg8IcUuLCmyCaouKIjuPk20YKYE5bsoPXiy0U2r1H+329
VfKHYl6Dcjx7iI1s881E+MLv6yT8Oth2vjHxMGTacx1bsIhASEw6CFsAJFZpUUKLZNanpIUvVarN
zxQEwAfbyGrvjNKfV4CwxoUcJHJLipKKbPmngIlsIma4hOkppagWuKQnGIH3pqIu9EFC0TFR19Lk
2SlRtD5w8A13Z6i5Yx5FZ87fInoq0r689z5p6CqBYc+t+YdeFyLIYHpm/mLb459hXKjc7n1VfMfZ
WZ+kK5jQ3v3hcf26VO3Sjoi4aly/2Fq02cJcLw947e6pyMS4F4St/eOTetsbBgdMq4M+G9OVG0JQ
PepRVoiqCHJtNr7MtN0+SgvvyA8HWz31rpr9qkB3f3u86p1DC9UYw0dYi7TC15ptuC20xhIrRcBo
GVv1AQHIBYj2QG7qt+UWw+9OygsCgRkSLTEEzrgErrcyyvTKq0u7oLKNsmeqRZyJQd18tDwlO/UZ
tLi4QfVTSaDKdZ3ogxSfdnrjZVZsvNS7D05Bg9C1Q8WxJmpyOxQdxXzBWLJWIz81Y+MzNWpx6DNR
OuB1FXUjtZIpxeobMmRUZYAmIYLr+K0MWGlYoZHSTWFz47T4EzW1T01hAQju/2yR+fB1zzyOxvL+
np1EbJE+ykm1bGBc73qodrFuLSILbGsQp2LBli5VtGLfo8x3QAQ22shXb/M6yl4yC/IeCR1YO69Q
mjHZwD8BbQ+tSHYN0w7kB2f7Z0gfudxpRSpQGMaY6POkzdnGib69wFicC5IqjjKDYHz9sNOUhLAe
jSwwkGX5HoF0f9by7N1iaeSNFl0Eam6KfMSNrlcpFGcRZpPkgTLo8b5pyuqlMcd5o4V871mIOyZG
GnCDbsAllVtm7ginJ2gBrB+6UDOeY2HWT++PARAEIMSSC4MeXO1YZA/uNLQJnXGswE6qOeVnrRHa
MaHP/OR1qbcR6e5cXBwMCZym76QjdHC9d53RLgKfNeBIb+Iy9pBVfu6A9ZrDyP76/meDjMEsUYo1
sdr1WmMZcplB+QnqWsFxsQIlcozysJiIbtZ8RrANodbHS955aZKGSMFGE5JkYrWdHt2LboGMG4Ce
9fau0Xp7gQbu+1ch4aQrw4RUHsVVgykGnlYn4PGDNNZrH/Ld+HEwhLXR+rlzKb0laMC4pILoGgEU
OYs6Jg05p2q0+aswNOXcq938suAP9UGv1fhZRerj/HgD75wPDofEq5mcMOrQ63eGBTHX4FDWATCL
4Ync3drDeWv2RWi+v9wlkzawpAbgzCtbCwG2TmzpnWqVwWCo4a41i19Y8RkQ3ET5/kMvSwQ6dfS4
6A2uTkWiTxnC7VEVIECeHwZ0Ak4ZvLJTnnRbzKd7L43jp5KvMU/D4uB6/6ZCiNmbTGiRohv3cecM
rw7KVJBu0jKN/EWrhmPei63G6r1l4ZBiFcV+ctWsltW8SIc615WB/Ob3SpNFu9hpPnZjwpDNU+ej
qpXvZoSj8sZNw5OyMmqmq10tJ4Sc1XQug1JPP2UouO5EP7sbr+5OqsBlBrCfXqu0c1jFEGvuEMlL
2U9lbPJzE89MgVxFfcbmK/s3jTuxMQ+90wllri0tjehOI8+6NoODyU0ZXTZVYI9FNvsEbu2TEQ/q
K+SeKNsr1azET2kzQgkloOnnwY2n0seLfAs8cCeUvaGpICGDA7nB4sAHs6Z4tKugrw3tGbV35xmZ
+XdT4aUasnRdlGIJktJwfV71MpmVAUsOvvfWe6qNvniym648PI4q947n76vIZ/2NnTGXlRF7lV4F
zhzZsw+IuD3YakIPpMjMs5ghM48Qnrfq6XvBjJwLkj/cXhnQrpcdGP2HOjjKIJKlBSJPYKeLgRF3
ZU5iawZ276Q6NJWlPwx9tXVWoiLbq8YqU4c4gXI/GXCxUzFWvqgx/axJ7DeS6Dvng8+BeRhIHSLo
ujJq4AriMFmOQTF5Js8213tXibeGwHeeil4dVQq7iJ61sboPdKNxGjFUQ0Ci1DwlAlCnXffhPlGV
fFcum2DCO69M+gZSxtOUB4YmT9JvJ8XqAGMnVTMw4iZRH3AMeGrNOD+6nW0dHx/Kmw2UFx2ugdxC
yIRQ0l4v5bpD0hm5Yp4zdP4yvnTDOgoVKvV7s4XVOqvDn4GxbufG5ZzXdXqxc2ABYdKFG5/YTd7P
KpKrRpUMcuxGGbMwCmxUSSLPqlPk1nOV2uqnzp5anK61on0ezM4ANxw1zR+z1SYbZ/He4lIlWcr7
IA6wbn/C18iHZUjNsxupxQ+rnzBirBs70/Z9Mnje05Do2tM0TF7/lDd5X315/5vkxKB1JZUUqAyu
36SKYPSAepJxFr1A41KdFd8yov/nPUKTImeh7qCrvDqatQtjnTBqnKn3xM6MU+uAQqmxcVpuQiXf
GSxAiVCDNwx0Zf0sVuh4lROerUoVpzlKnFfDneB5582bXY3YDVnSf368gTdfnVxUNuUxuIKBuMYc
6pFuhDSCw7NniemLUvJtI9YozhCUt9ryt8B2wjGJCk0WsOPkzqsHbBsja4ypcM6DXRl/4SQ4nEDq
pH9ohaW8KFGUfwibVLygcl+esqpRTomw7VPm5dUx9VTl2zBocX8aY7vd+IJu4wE/jBPE76NdhYzU
9c6H/Rw7AxnbucJk/piJpPq4zPaW0OWdrQZPIwf+EsxLg/R6lVE3294dYucs6Aj9KRate+5p//+7
pL2+kcu8BeerrsfbzYe6F/rVkkOwOrHG4LhLV+msJfAPt7OEMNcBHOl2Y4Wrrj8qhd75KgiTn2Wk
Nq8W5ubTDrms0NrRTNcd/kUSveD3Ug97HKrFN5bJX5liVXCgZy/+hadIW+/4P9GVW5QGDTav0Cfc
+Wo6hi2sISNNfI6uGe4KbgsLFqAefqfLA7VK5Hnf+BiA0AdKIBX4HXCOrcbwbT7HHki0HmwY8nJg
B6v9tjxOSmrY50Xp0XR26I380Xdzlfi9ZXRH10vzJ24180UT4/T3oun1gsaoHu0ff2H3DhcFAdha
CcQn07r+GYnRQ3LLMQgTmABJLY0EhtsoNla5hXrwtHLuiiyUjk7T+vqcsrgfI/ja50Xj+6AbZfR+
mdcNvipxcRRZO30NYZ0DJ6q8VwSi0xnf+gaD90XXfZ1CLwDlI/55/7NLBSSEgWXwXDcesyxRtTHD
2VWPQazrZaMfmvH9LXke3SV0UUuiKw9w6nqHhywTsWfNOHQChN0ZS42OXu12u6T3tpLmu4eKqw6t
GCZ+DO9WTb3ZWuDYFLiBNtngtH5ewpCcx9kKukHFy6uNrJ02zAXsHNfz+9RFI8Hpnfbp8b7eCSVS
KJ+cE0IErb7Vr1BAVFZ1WDAHcGrzB/4Bw2dn9pA6AA0Wf3+81k0eKMk+UtmZFbEoWK81ZyGuYIx6
SJaaDn0zVzsgj2ymvugMa2cu2fBurThWlEYtMKDQbwNic/0+DX2MWg9RSEBKyN5EVt0/dWn4A5+i
dysUshKEVyBDiFiCPVmthIBE5OJhppzHqcNvGykIBY76YCg4DC3a//HSZOcb4AJlOt/o9WORDTnz
kunKGTU347ULi/FQGIP5KUWrZeNCu3c+5A3DxQ7kHe/y66XM3BZKbXpRMGH2eHEUMz6NFLGHEGPu
jcBzZymSP+Ir3Qeu9nWrr5MT7zzPoiCR8i6TgkSTjirovin7eiNBurcURTd+BiAO6VDJv/+tQjDG
ES6yt4hAnbXqaXYX89kVi/fiAiDdSGvlBq3uT9p7MiWCm0xUXR2M2LUqPbGjOOgHvJvdRjgnVEZq
3a9UZfzSqWX5F3BQMezCqR/+EMLbarHc5tW0hWH7WG8TG8La9bP20jJhCe04mJcuPDqSwCtMBMIQ
4drPCsuRYexIaOzDu792RzaT0CNHxgZwzfW6VkEa3ytleK6yNvkriRrzWUm07EOWLe5HA8WCjUzl
zjt1AKEz58MUgVnt+jm1oVfCrlfOUOB+6nEdY0vaCXLQRDk9fjJ53a9fKRWCpFXyFaJBdP1kVEER
LDW47VrrLt7eNDqvflo8L0cFJzP0r6XXLLD/uBn/fLzwW6JxszLgOrmfcuC3SkRE0znhSO4aTHaq
70cQ04dF65EALIdwnyX6r6wPPxG/kYeaX1FgODiuckAyElyOJorjYsUFfpvRcIx09Je9wos3XsK9
005zVJPcLI7a26X324dF+ViaxmgQcL1GC7JImH8Vo5F9t/tBPUWDV/suijcXmFrhpypGxOfxBt25
YYA8MZ4CnyIHIavEOOczMNSaM9e2arXjq8g+47bXPqNck34vrVx8e/d6DvMPvm8afRy6VXTMXQyz
KPbCc67i71QgA36A6Z++Ju5YbBw6GdNXr/73pdbAxhY/2BTtiPA8ZhgdudWMfBh6fu+PwaxCGU5l
RU99jevwyokAnLCKo3XRpylX3f2iKOXHecLz9vHe3aLT6cnivwEJiHdGArI6zAXN+6LTi/CcLEp1
1qew/BcKHbaqXV134J8SdMHnZDnR4i8pMJr6qczd5YQVfYedae+Ic5zq+iWsUtNPQB9/c6LG+/T4
R94JnsAmEIOkiyTvv9WBUoU9NqoyhWd+ztEsQTSMZfnJmcZAxdWIeW/4WnZiY2hzL5LB24OvQ+4C
Gmx1qnr2KqrR0j3PAgfS3ijszzGwiGcnacz/Zyn6LaCcKSh4HdehrKVN5kFlUc7MXP+wrRSiFVC+
Y6eHW9fQvXyXkCVRVih80vNfJS3LqA4dZmQh8VlfDvGYLy9aASSxcHLIgWbUvapu2T2Fop6O7pjM
T+0In+/x67z3EUmZFUkiwl5kzU2dvKiqanS/zrWDmh3XcriHfL9l5HwnCkHpghQlOW6gM1Y3kVpm
0C9T1ztnzgzwhWl39dQy5DyUBt/RHgHQcuM13nsupMXBQsiUkOvv+jX24ZCAJa/hXAKA3uNPiAuU
ULY4t/eeCylYWQijxQFD6XoVaDvFvADxPo8hDGimzumz6gzpecrr+EtiD8r701yucZhl+EWzmWtJ
F1Qsp6QCGHZGx3D8EaV0eUqKzE8jQkEb0fXeJwdXma4Dulka+3j9aHFdNq5iO8q5Nufy2a7S4oeD
lcge54itpe69K24LCIbcHJSYq9PRolaK9mcawdqP7aAXcRtYWbGFRrq7Ctcw2S00L6rZ6wfCc6gy
CgQgghHjnl3ZG+Iv2DTp18ffkwzRq0sJbiFLqGTuyBatklu1QI0Pgwj7bBbO8twqnndwml6gqF+a
46cuQ8SNfCDf+sBu3hbVKvcTJFK59g2RKqw7kZr5hJpLMjj7qY6Mp0Sp3ENh58vGwbjZR1kYcy74
SGFOELuu95EyJQlLoTQXN5ucF8NDwKauxi2q4W1wlL4HjCuojcE5Anm/XsYeUSFOh6i5hJmm4aSL
AE+1m4Vex1hH5dnEFKMyPmCUmww04Acd8L3ZRvvCdJX/3vlK+SXkbpKJRay+6R13tOY9jJP5JbY1
9nuy4AnnKi11XpO5EdPJSBwPKH5soy34eOWb3JHxvWQgA9VzyArWaHKvrMgBFrW9AItH/zFOVB2R
R2fUDu6s60+t24ZHS83t/8y0VZxjm7vmBkzy9mUzvPRgUBCzyV3X7Z8q7puwMcviohWV9wuEvvkl
hcmxEdZugd5012QTi94teg/IoFy/7JjLvYrqqbgYZdd89MrQODTqWH8HcmP4di4SjyRnHkgv6OH/
NdsuxaGn4R419053tPsSIkGqNM/gwHNoVpmzsQ13TiMlBkk8eS1hCqmM6x9ojJnWqlZUXgRcSEQM
MI3fQwpPv1SCX2GBP/hzYIz5YcJX4HnWxXgCyPXuhNehdJQICCkuxy0qb6PfSonUxUDeFVV56dpu
ebXS3g36Jrbei9B6W+XN3e6NELi+09BRL+euKy+J4tT7plXyl0YYyf7x0b7FTcplmEXSSHnzLliV
jHRUe20UY3lJLW3+7IpE7OYhVoKqHPmUl3I4ZUMbvVoeAku1aY5f86gfnwaqzHfHMyl3RNXKFQ4b
zF4Fmq7S9HwerPRC895GHxkRx5+aVXXfHz/wnS8Jnj+gDvBogJxuuWBUGGiaZBcn6+jq27WHNM2m
F+ntPUCW9YbHBBvJ8Hh1/SShm1ZuXGSXtMBd1Yd0qb1m02xB+y2y6efjR7q3GIqXvEjpuUiAuD6P
Wap21rwgRlPMuvMHuFblhWzMexqrZdj4AO/tHpGBQQgZJMTp1fcXgtUeq9ErLx6C28bc1TvFhRr4
+Hlusjkp0MEgAa6A7CasQZ6DW6ROaefVpaU7/MuMbO3YTcX0X7Is0V41OZKP13tjol4lCywILpqe
ECk4HXznegPnyHWwixHZJcR9TAHL72kTEmZkKbt0NtLCR6kOMUwzLpznKtQ93NuzBQugfBxbhKuE
aB3clBCtiUw0Bf1lZgYItwnJ710zptY/czL0QCW62vtR03EP6ma0noZm7OK9ptUNUn1R6KS+WU9h
wCilRjSgHZPX3u0ZjWbCpG07l4vxV1IOsE0w9wppDWZq/UHPGC6i0ZB6iEEreRztGzQjEz8drMTc
R11fnuux7mqQ3nEF2a9b+nlfjvX0xW4NPToZ49D+NKQ4nC/AljW+2o9uikuyUMdzP3qAWzOUWytE
tpux991BrTR/qkUM9Scc64jYmxd/5+MQ5p/a3qnEeePNsPGrFwMxEWtbtA7YurX4pNkg4y5iZEIr
Li0U4aHNO06aM1bbVLK78xHRKJcMeCnjC2bo+gwoFBdihHV+UfvEOXgVpAOrUyGLmlv8wVtZUofo
w4AF+Wyy7RtoIMNDdVxalrIoS/ct/NenYcrsQ9j0aoCatxvUyhL9cnuhfba8sDnopWl+jtC4+1m5
rbbLy0FvUSFIoidUYdNXVLzyXZHkjt+XXUZyu4hnyAt9sKB8ezCd1PgHoQPz4+N3c+crZYDPLApf
Z3bNlqHit1vQxtzWK6SEa6RYBmmBlu7nqkMWOQzNXZVkPx4vd+/9AO/n1TBUdzgP18s1maJBSVYJ
cjo6Z5ORDX5Zu+pRCcst4vptM9MBk4aSGlRFIhCc7uu1DKrWxWqa9mJW3P++Gzlzum+7wvscLYvW
Htyy6sqzSxzs/cqb3JPqiXn0qU7VvV6D8MTyPEydXef04WcPDZ5fLQx1OkmL1hx6K6n7jVv8zrtA
HhimvRQg4Tpf3QBlmDtD1TXNJSnd6T+GdgYaNQPCfUQudXmJCmcrb7hNiU0wKXyRNCyYjKyJowvn
q53rQr1EU6MdUB/CEWAc5uFfbWL6vc9BQz9nqIed49kZA80O2/r4+EDIoLyKDZIyxKXHa2KEsHrm
EO6llLFTL1bn7A2jVY+uaD8mZvqfVWTpEQTAFkQGB+vbNbmO4HRAgmQStK5dUV9sisJmTSEyvCfq
LgZPRdDXl+coE0a9r2wMaU8pJ+HkFCLkoEauFSIJbWBSl9cdic0Chpuvt51Gyx/AtHlwUKz4H8Tn
0nNe1PPkm7YIPyh2MiUntbDn7wv2S5kfTvTYahvHDNoo6Cj4s5oXnwjpy+cozfvPaKj38LRapAAM
K66Yo2AexzEYHWXgpnLbr6aVz6DOJvnTM30cPtnD/zg7s+W4kSxNv0pb3qMG+9LW1RdARDDI4E6K
InUDoyQK++ruABxPP19k1cwkFxMn29Is05RUEAHAt/Off4mmn72TrWR/oGm+83IQx3hYu/mxtuvy
W1Cm+Xo7+0ZZseuk1V0LL/1Rz25+iaYqvB+ELb/7mduXSV/N5UVrZaWxHVUafV+r3i8SZ8oy/MXb
ZXoZs0DMcYNnyq2uGmg4vpveof0X+P97q/s9Q0rLFmtaxsEsi/Q5N1Wr4inX0FStNGsw7C/nqYmX
GqwqpvXtfemjom82/ZhN906u8MqHoVHHqsh5OKgSIEGMBYon6Bo8KnxpR4ItVisQ5CE1EWhuSCvd
TopxXK9kE6gX6twAwvvYyqvANLJ063vdrE6qOc3FTrVLqJKxagSvrRPRHE8o1uQmyFPrhH0V15Fm
CfCxLEuHTvkg5jUp+UIzfjkzWQKpmOafRjPRzWIba8YLL2uq5YrIgW48SRX2/4kyy5rNN3XDNaG2
Nm32dBW1J/kEpRRi4pAxqnDObhI0c/W3cMZ/PHYqK7isqxlfGbhn3L+1+AJn/jUstqVXWd84njSa
erz0ZcIuLrtEDX3RJ1bYV9a2mcJy2CzO5DWJnNvmXNSO321SEhlw4rWl8YvCnpsVRWr4iOs7u0jy
dHF/oAxsmthIbTM9z9fZCJOJ/6i4Fb74fhQC5XGvSlttYT7VdpwWZevHYHLGRbBUuthhGjalu9Kw
su8Q5X15VGZpM+Hl4SRsOim/HFMYSSZcqIeC0EB3eiix55oTxWmXAWtNhEYUHX75cdrrtDyFBiNv
8Y+uv1VhUP2c1tmbYg5Wqv7kfPrBIRgkgLMCNo1oP972LYcjycm0lHkYUbglQ5SX52n36Qr7wYaH
BMPFkQ4hOyvccc3/y/6Kr+Yc6cldD4A/3Za6d93UuF1u+sASnyylH14KHiwgD9UPNMfXl+ocZ9Vi
bcxDyN510XSYLUWV0PssIv/g76/aR6csoGAYAO+s3PArzQUn+PVg281wVtNC2KShOW3Ttp6+B1WI
hkt7w/PvL/rB/cGdAaqlD+YfiVKv76/vwPdXFrdDaZr9TWtA+Y2BsLqvmR4/I0q/JykFAHLAVEeA
gG3irTI/YI+QjTD1gYCfVMQuOwZLHKkbQbyuzagTNFHG1Wp5BQbZ4ZqtcYEa6xdZLpaOJzbVO8kS
8MutRWt88p7fD1yYkEf6EMTEoyD+zRmqkVkmVs6WbNpD9+jhn32GF6E/xb9/3MfH+XpnRs9zvHlG
1JEG+QZF0mFQZ1kWqoMgAD5xXTrRXde0cc/73fQ5i/jvr/fBbXE9ztE4SR37g29OAmaFMcYIJHcw
U7aYIXfybUk+4vb3VwHY/+i+8EADH8NSgmPHm2GEvaKmpzoeevrIOrHt2TgDiic/yzLKuttqNnU6
3nNUiovKzrMzGSwlrgh+6qmNN6ZFk0ASrvtN5Mll2XmLZR9cb5nKHcTU4L51G/uLwJ802Jh1L9bY
K8uUxr2QtthksEPJzhFd8CVwxx478r6gg7NU1mJuMnNI+6SI3O6Hnw29GU+zCqvt0Bn59zSdQOmE
E/b3dqBTOzHMPtK7IQgMK+6lWvrEJ+BTJNVihMtWEob9TVWZmXOUaOwmLgsfHuPSTuQlSMsbb4Pa
mm9bSlzKTK0cZ9eOiyi5y8q5bNhqF5JwIGZvbEPVz2FWiG+1nYtqq1aCkuKpdEPygNyoqjeSRo1O
JKeUNvaW0L8diLOqEtkUszxk2gDgS+sirOKJb1Yg6yST9KqK1tG+46EjdDAqX/5c8sg2TkSeDz90
I4vnrB9VF/tjNtLSXxrJGSwdAjOGoYCJc3Cs2/FWyWYC0JyuS3BuaW/mHoZPQktE1UlFNAqGK6o3
Drnl6i8GTJjvs+XNe7fXWRazG6mnhfOSvcsViYCqlUa9iwqPV5CPK15pxmyaCivrCJ9ga5WRuc0Z
UMFJMU8S55/MsNbDUlXH4kFizbyZ4TD+SGu7EDg3rxhL+k0t9qaj1LiBvNn9bL2xmOLalxQjqnDr
W/ZVNW5NfK/u+8J3nhlVg73BpsOwE/TFVZv4zkqxbOGdzb+rKcJmxZg4Ef1+ThwXjLcznYYHXXnY
3EePgtczQrmLJa0onw9jXiybHNjklGqqHOJsyrpNXqfr9ZyOBXmX/wMQFqIeZFMLBQwv5q3Z1hjU
s0UG0XyY28GKobxmiTnIz6j/HyxlqPs56x+Xsvd414RjflTZoTy0TlqcI00Yb5wjBlI2ut7Ac5af
bI8fLGUgeJAO2PHhyb/FDc01nK28KhRCitK7XOfZaOIiTPu/jS0DLcAagEgBO4Rbe/3ejCqbpt4p
1WHVaX1YnSNtwcXf+fej40/PujfD49h/oxt23O8hKb++zBAGoxBdrg442C9OEiGXuMQO0B1jHH6D
MUZxvBxCQ43fzK4dOXUuNgcAZkCTxUZQ+0+iDtJH+Fquil1jGFEH6Nx9sBqOtMnqYSwTr1QkbeKa
XVCgrF/LH3Y65uLUJVrxW2sPZbEldWOtN7M0qIZFqqlH2lnNaVySk1BuUgG7G3hMjWpbBzPpEbIc
MEs3puwqc5vwajYr+UPVa/rLVUO1YyAOIkZdXOhdPpECE2dFEdWb0MQvNrbVSgAQW5yKSJAADkg4
QioCNFChfSbTfV+LHnkw8BX+1C5xqnnzcAndEnVuykM+RIIoD2UIgmqK8lTktr3FUar51bpjePf7
d/r+KMVVYXlzvjmSqN7aFI5DWw/T6DAh3Cq9z3UgzsmR9y5QUi6fnFY+vMGjAJlmKh2Bt1038o0q
P1oXeaDM9MudTWl/42Lyd4OHdATEGXXHquYzdO6jG0RPB+eY5wpp7w3CXVbOXKWpIQ89MM0Sp2af
Xqy2U38xMs8++f3D/OhEQcEGBIj+mfrWfTsPs7GmjctuFzq9tyRLmLrxBM6fKL8xkiFrdR8bjhJx
aWbDju3DvJZ6qS4UJ+jELs1olw7TsK9UYX4DzjLAIurmiiCAZR9UdvTdrVV2MRDPdxP4eXPO3LDO
ht5tPnlTHzwzMKCjOSZCZMwE3hzAHH8qQrXK6eCSHHOgLq32lGTL2dhl+f73j+yDQXFk4R7JxRyw
wQNfj3pzJBFyttV0sK1ePABC1PWGchB0wASv86vU2DSuhbf57y/7wT4A3IMpLVaFkFjekvzzyJe6
lPN0UCa8RW8ECghT0Rz8zpy+VHMXfnKb78UtjOEo+tfyDA/tLaIn6T4UYe1Oh6wT5ne79FbWOqPz
y8TqZvd8hPf/XLhS3Nb9uiYzqayTrsIfR8ABkKPDPyom9rN9qtxo+qLSQmRbVBHqYfSn/pJod1Kn
B7i/D02eqn67pP5wNq9WdyULw7gfpUgvpZXLB+wr6x+FH4x2bI3Gg1+AFFDxWk230y16yuT3j/n9
9seaeGycHf0LKVPerGlhsOS1u1bzoTOigPjVNqe/bH8WyPT+ZR7Z3BB4jqxxeDXHn/+lss58JU2n
CatD3Uw7evs9woZZPGTSs0872hCf3NT7IYsPFQ0mSN1QhjBveHO5tu49+PblQaX5wvay7Eoz7WHG
1nVcptYXiAOf0VA+KEI5RuA/f8QpER29bZxkFalWnR/Uhx5z6DrxVb6Ux00XASFKjrXa2dTEz0M2
Ny8DReEQu5gPP6KnwvLcbmc0VMRdGmpLs0T97ew3dEJw6FF+04k/xvm8fh5hBeEOAF2ScTiBaSDK
OkKOn83Y90/99VXe9LWtmpAlU7O0somHJ6oxdEkNllUHm3oBpp+adnOkmpPfD+APGBTsVPTSYQbw
0lkrXt8cydTFNPqFPCiFoW7Jmf3GGv11MxldcxrSbD/33byFOVrOp44MrP0QFvqrqSw/mSZTnghT
eYc6qqLrtC/qT77d+3X6+OWoyyFE/SkJef3lIu53CYJcHip4ShDubQ+PYVNto3r825b9vGTeMIfn
IwxAyM/rSwXG0qw66OWh42BEzphcgHnVpz7Sx+X+9QmTy9Ai/pMCe5xgry/Tto4tspbzuUvhuQGN
TL+2dDqvimnp8Igo8cZNI7mlK2LTWZvKrSHm5cso/OoErtvwP3i+BP3x7kF/AAqOz/8vC4vIDEkt
a1G85qtxQJM2XROoOO4W/Kk/2XLfr5R0yCH/omIgzYQz0utLjSPVP1kiTCLhyJi/JZKgW8rt74fz
+5USJQGEURqVx/Pe2y6PHZZjk1ps7ODdxZ4yX8UOeNZmhJW4HcQqPqknP7vem0nbYaeUK2qTg/Zq
+YDQRm1crbCP7Y2LxdafmQx8QH5h6EDKB69iR6D9//opTqQIiz6I1AE5DtYpZOR1cZDbzb4Xff6Q
tmIB+siX4ETMfnuulqA94EI+JqZU6jPZ3QeTE0o1HbWjI/J7R0+RpYUVdB6oGa2fODPq9Rw7VRwm
1fhZEM57lTJHKOjbXoRY00OpdRxdfxmocoymToapPKTGENxXyOmLRIiRiPZglD6NrbLQd2FDIHli
KN08GEE4PWBPgvNk5QArJUvPerbV1DzE8AH2f5bDdVwm38xrHNQw00LzT4P5rbirbYLFUSsQop95
wbld69KLBzSAZ40zTIlVW+MJUUpj4k3Wevf7Mf/BzCJ/CZkGMXPEXP+5wv/l2bi4XlvsiNPBaKgs
s7RxTuxBflbcfHgVWgiIOunXIjl8/Qb8rtGVJdLpkOOesKnHqTvxlrT6ZP5+MKZgQ9OmPXIjUZi8
ec+k8NVtepxPXo3RppOVT64eg41H6+eTQ84H98OVKGHwjUIo99auOA0ya3ZpoB3mlYiodu6njSS1
+pOrvN/UQ2ALqk/+RcjJ2wVW88XNsGXVY/ljFVpca4N0gMQoR68JjRR5UqzGZx7JH10UUTsPkRoN
XObNeUUC0Zd9SR1qwH7aCaVzqKZdvykWPZ85c+PfjpVhfsKbf//mUO3gdwFHhHWJPeX1+IBkN5RI
mUhMNpY72WPUNtjdI9kQxScXetfIZ/HjIqjguDv8898sgV2vta4b2yP6YZyeUtk7uEc1+MnYtTDu
C4Lmq13f1MFliVXKeS6MYfP7+fbuThH3HoEEKIgQF951CwYDABUB+XAQQxXGY+Wsm9EWTlJyoP5k
+LwbpFzKPtIkHDhFXPPNvaamESkjyIaDjOY6yZbAStaZpPa/fUPwETDlwUAKQfGfUV1/WUBmGpZz
ZLTFITClv0NadhuQrr6VeXb/+wu956nQGuSdgR4cu5GYXr4eJFNDJlDqltnBrmANEa+aBz1pVgu2
B92iuzYhV7QGPl91le20E+qrSA/6Ae+u4qpwpqkmnr0jOM4dmqAhbUNlP71u0kcJZhe4aNkxyNj/
/ju/m0zHYU3HEmINcxj50uuvXBH1WLhZaJxpGAnPeFAJgxRTvzjkrpyvSLQr/KQ3h+nvRn+xpMNR
PspeuDQ929eX9aMZW5IuKw6147W4JI0q6Yt22JLXXX/Gi3qH6hwZMYiJgHVYe49Er9cXW9JsyWd3
dTi3lPVzgdTiZm0XKnI788hyj2qrLvd61dlZiq5oSuDXrs2jmNbh1hKjbdw4eOq416rIitOqMJo+
Nm3ttxvPbbwZBxxjcIBKIyNKSvw+JbaqZiDjtDLFC86X6dXslbABzAZhXlwaWkNRbDAUgyogSo/+
T5AR7Fs1pblZ+6n3z2XUWUfewkglFqRuX51JL6tusjEI2qSaupSsFb90xp3AVRcH/26dNks2D94h
0kI/RJymrY0x+OkvMdn6lsBt4nctSZkjpCZfLUqtBcsjwgO/tf1kmKd5g/0JE6J0xyQoMq+OJ0sV
Ksltv/YSQuG7/ZyaKdE52bBh3jjfG7dsjr4e1Xie2nVmJ1nd9GmCJMhbsF4kHGs3oWAisWYt4HA0
yxSekdSZfacVE3m7zJ/7gpIWfVdSC+2l+2o14GoUQEWXbVDQbOO8MYjN4K3+lZcOq9xH7irXxHNh
FGz9QpVfw67qxR4etm/utFX3pEEKJdtbV5W92EKCyx4MU8FOHMkj4JYqU5kb06EXxjMfRQF1Jfe+
p9GcMsEQAOOaULulFYei6wY2Zzv/UaMkIHWI3BT8vIyVWM+0kfNT3TSCSJNIkMajF8/46jRVuLNX
YT0OWIvMO00k8JU5Go2xq4umviMmTex04YW7Sjdmvpkxor3mSbvfrELYZ4MaglM7mqPtpKzxJprn
9gtVsruLRNnctHKBVB8EX/Tat3w9XGMetG9PIsF4j6GDrAZnd+2+YHbEQmOu8inAduxbH0BBHgnv
q3akpgNGdnarnlrbz9edEc5kp/d5kX9tcln+ADhfotguWeA2bR+MiJRVD06BizYkoTx0lkTbY+6S
X9rA0B6wqeg2divChgBDxxdxNdvjy3CEqNDTyl89E5xaYa26pzXM86+0YDs+XCE22jpdmhaxQaj9
tYjGiQi3dXiip2o/uyTmPfHAsorW/OrdOWURttvK7mb4sHXjNBs4OqWf5IPlHqa1zKKkSG37xNKZ
1WFzMi4tL2vWaeyKiLY2rvyyvOkBWDhCV64p4z5ErzUI3e/9oDfrbYM1/XMT9cfX3nXVgoJhVGHs
l8bAu+6g4Cd1GLb6NEUlB+dHmeOz4Q/113GNZLeh4KNC0QaA54mDRPG6lkU9xoOGQZMMYypo6a5l
sySltRyf9yJVedrCyLOTsA2zH0VVWHK7EmCcJZx3pi8Wi0lDQGs6XWaG2z55ahjbHbqo7K4o1jZM
MtiK0WUPO/gyygZ9sBvHmuMcvpJNeGO0+HEbEakeh16pl61H7v2BUhK7DJFm1cXMyWhFDTzTF5/c
Dk7P4E7VQ77gT0lWTyGrM6pYUZQc7j2sFTztuNueSagSadXqtLKFX6KgWuzbMcSBPJG1LX+QB+gp
HM1yLHyykTPRTnBL0UlkyGHZUjPVcmP1QX7HRFTmfqVVfSn8omFNzDA0iIkDV9euTvW8abipKBZC
CzcZdBrGS5nP066nOspjbyjDYbuUHtklPaKTuKvmftkG0lmHWM5LiZlzGmZ2HELU9rea1RE7bSlC
F2ug3JqgPpU900Cx+sZhNEIERKyc3c99WdlxqaDHJOvCApuYaxN226xxYB3nJWZqTV5ZbhIZvvc9
c8vwbmAXSC+mqZx+zAyhG3c1VkyQPXqgSeqU42XVa8Jz3LFYLs0x6Hin0vHvqn6SwwYDkAq82jdq
fWKPsGY3gQ5SddHXmM5cyFJDKjdSi50XEnx/GbVW+zhbPZHpZdH3T9KwoaGDA2AdMMKcE7EkCwJ1
DeJoBBSpIGU9tXSTOE3ZS/r5Y3BwKyfNt5L1eZPZa5Ynyo7gxAfkrT1OoQWD11g8sLD+2EHzG7Td
J01dmLc+y+rBIY6s3UjQ0kv49W6Dzz1Yy1mnbbNivXGHRz9du9OC2U6DnZyGOjbyThMvUeOylUAa
Y74rO0uv3JAgmNiUgXliao4dST5ri4kmZuemazteS173udwQnFr7MVw7eTv0laN2nLNtQaD96L2w
fffXYLiru7dYe8aYRzP/hG5UjjuVApVeuSrq3diPSpltojplPo9hsHab0RTiF813nx8aS9gf81ah
BBRqrWe2W4ix56EK6JZ7Hpn3G8j4XXhSlgHpp4FejF9Bqvnfdsk/O6xCrWHTruS90zati/w6L/HP
3M0p+UEnurXW8hhmol6wwzPL3aCizkvwPZTeHu0Y21E2DWawJfGuHbcjZ/tvo2dWt4Vy51+WAa1k
t8LM0IlTGDASAomyfsiW/lnZdfcD4UVJ3HWL3h4JvF3tGpvtjmeXOf7W8nLdbu2mK4tNafXUfNHg
Gk5s4r4F87VflivXzAq9BYdIrb1Dzi8VaD2MJwQ0aJZIehVDPGFd4cZ91+Opba3VleE7is6O0wQ/
xFpGjyVeW9+6eR38jUUbqt1JZAn3pG1Bmmp6bCRyc5iRQmL+vo1IL9j1zgScURkZbNG61MSgqrVJ
jYSAAEduaN0218gzSztZC3i2thi0mxDj6IhkhjGYJ37vYKhVe6PjYX7UB4+O3bqXcHTK8maEH1Nt
Bk6BOHu6xrpsGm9IIQT4ZQ87F93/JZIQtjainlgK+94a4HrktHKTNR2Q6hcD67o3h1OL0mOIrk0M
RB+ljIwvXi28Ie4NYS2wgly7jA3L738p3JC+miKsHSix/nxeeBYPdxHSuByUic16HWnj2aps88py
GmveOIvSaYLTzHrwx7W6s7WNxYVQDnzYSParvaElmf2qptG6X5VZfTfMIoy2zkhsXyzDsfvlA6k6
cUdBWMdjUJk6ht5LClFeT85LAUmnZjUrdBG3qRqyhNTX/gDHVDdb8kNCZ9N6VCbJrBwGuNNZx0Ne
zVK8EU2RLsjqaxC0SdvVYztZ3Z2hR5UlQX30qsw6y/jeZDVknHpK/b1IA/G9Kf3gSbPJMP6Fok/q
AgEMiRo9K2VG6LGP8azyESiCfIGIgrW/5NPYNfuZFtovRCQ1gzeVk70fi4ikCE9HEiICFNc7o5n1
lgQEfsdqFm2fBE0GEyCa2w59a+Pgw271ncthpx6LqwjJAe2zOavgfJXLtJ4hf8G+BIi0OZ9yx3oM
DW3jhrxO3qmpBxkkoJnGfWvCuouFnOsfTTqTrtyZUdOdjFRCt54UppP0dcsmmMoAmtBckvu0rweh
blxlKydRosofPdnNMiZsoR/jCvvAMzql5Y9WrXmwKbD2eCrzcDqMXlmBja3AenGAGNW7bqeZnIMl
7b0qzjBy/RYKp7lZIPIa8bLQSEyEnQ1GIgKO56XWBolhBANae8xrjaT07MXduKEo7ROfOLHvXYDL
x1ahk/hWkSQfJWy/6aGZOr+6GVKXNSAXqxSJiU7w2wL+cK/zRoXfar8Qv7q2lUVipZgyQmaFYJPo
GqexOGB0FpgPFd7DOEXBky2Detjn6UwpCn/eW7duXYlLUYY6xF+XnRMu1Sq+I4nApyGQUY5cC3bZ
daBDA6rX1HtdPJMIcG9nRWnAEi7L21qRZBq7U9lPvGvTugdkd34qjED63WAHmbcNco0sHEA8+szC
5B3seiwMsX+xjg5j9Dnf+lhXBhC9yf5yVuRzfmKmmXwABbUu3HGsr+eGuJJ4doOBQKEiW4/ZI8s+
rWX/HLjllIRB6t2MdE3pGrae/oR49Ccq8VfE9V/fDdU4GyY9yrdRuV0zTWvhT84ZUEKWZJOnCDRd
2OFTWXGW96zM241pSGB45Q4ng4QkX/dWtqtWHSXmUlo3tCnCROS9s/WEtXKik/NZ6RbjSWbiKBqa
FLzxOozLbgAf+BfQ+b9+LP+ZvXTX//qi4r//iz//AJIaiyyXb/7431f9S3snx5cXefHc/9fxo//3
r77+4H9fFD/GTnS/5Nu/9epD/P5/X3/zLJ9f/WHLCJX6Rr2M+vZFqFr+eQG+6fFv/v/+8D9e/vwt
97p/+ecfPzpgruNvy4qu/ePfPzr9+c8/8KP7C8Jy/P3//uHlc8PnLjrCZuvi+d1HXp6F5NNW9I8I
cxi4LEdPhz8djueX40/C4B90wFFysgfYDMcjS7ftRpn/8w/P/gdDlOYAnTUYMAGInejU8Seu9Q/4
eyYWB0caMaBT8Mf/ufNX7+j/vbP/aFVz3WGXI/75B8FFb8A/rm7Cbscp1QcowxT2CBf9BStLOWcg
twmai9zNKeoDV4Zmsox2UyeDWYn5QoBTFM4GK8BmVg+LHdnLhuD2nIVZQHjpv5RdNJsvfm6F4ZXf
+5OGO6Pn7/ZgNcFzFaWdua/KxvWfKd5nC82YM607gnrX9UxAr1HXdelVLearLlsTJSdnSTiwJyaR
1zPVdi7hovX9aFnXmpkh6X+svkgW0uvv2aqBKZEkNPdCyH6+9jENas6NCIbmJMnWOQ3ytS62WVuJ
G9nU7gNq4BLoK/LK7qu7QlLOyB9QYm8YKbvltmIj4tTZgORbsNTYKS+sbPT2vl+5cgfko1U81Iu/
wGZdVJndrcINMoRXcgh/+r0RntulNS3JXDtIgSC1TYc6zedmm05UUzGdO9leiBqZyGGZvI6zrJxN
Xe3XmSXh0ORoxbbk9jTysZkrO7jETKzIT+3R68Q+s3pb/KwiVofT3Cihcxtqrr9lay+nGJRqvrI6
pzATJARB8WUNhm7TAFv2iY0j1A/fncWJ8sRyYgFotHD8bPd+5mA+7LDBMlD11vUpBs+sICEgWZHF
+VK1dkLiipFvCLfJjJei6Nkd69bFkqStJJs8RutrG6OvsXvcwzC0Q2kdwvzbraJcL5G/grQ0Rw3j
uT/N5VQkS24V5rYXnoZPXGlfpWlS4IKbxsY6TuMOE5cu3SyCb3rTOH6fnrlyqieowraxP5K5t87c
BbeMZGPdVXU2yHsbOYs7bDmBG+qugVWiT1RI4G0V+7PuxmtaFll3Sf4o3KmkhIPjZZvcaZRrxVHW
rFSV2EfM8hLQ3aq+Do5Lak840LTeQAuyw32Y+3lk7lMSwMKfU5ZiQw3BHCn5LsR5A8XArJ16Z+GM
pXa+0XgBOJGW8y128PJ8tabZfbIYCc7XuTernHgIVEL2blpUM/ixYxV0GNuJpuYXd+YYeNYJ2fib
KA1MAA4EDM0peaFzfh1YjbMy+qvRmLc4q3jsUm1mLd9cJ6dUXvtlVndSNWa31204iW2EhVG2SSfX
KJKZzTrYR2lxtMtdXF1vF8+G7SzNtij2qRL9DDO+nMBhnJVY0kcKmVbEqeoozxOLO9ebpRZ9xCu3
wcwuzGBcFw6aqOs0qcK+1ednOO7PUDxx0HSRyGFNudDpytq+XLukrpRwnY3rLywF8ESFF32NJjMi
aXqZq0K/BPnSed/lUbzBGtF5lQnHdyRKyosBoz25Lej4eA99uCIbTQwdwWKJkU6kwUVO5wj1Ux0R
rkynxK2lPCuUXXXdGc0Gv6EUrZfGu/NXos1O6BmNzrceu6WRUkjIMAlM1Jr3KdR5Mxks6a8Q4KOp
/jKBp3kYDjui2NZ/pprBokhvU+wvwhifYbfZF2yqY5w6boMg367QQ+XaK6ozcmaD6DrrQFY4R4b9
z2wR4dYEjDX2lQBYSlRfGm4i2rUaNl3quvfE44bMnhaZFtIsE1QVamfhPPphR39SeJicnZB/YQaP
c+Qb3aaaqMPjGZrfo18YqjgZlsIc7odO62BTVQ5OO4Pq3Ee0yvVmWCCGu1Ue4d2CVPFcwCS40AQZ
r+ezx0sdy2GGlpsBBZ8QC2hJtPCWaRDPaRXT7VpM3SMspfXSYaOJrWiI6Ge605WIupG4q7Uyr9ym
ANLKxZH10RaLnyi6rnHe991u7QrjKVsN+VSJwTktCki1x4N84Ozn2Q9/mk2lx7jjs7Gpw3LjRqIl
HsOaTkM8Z/GX79OrYYUWSJjzlD2EOsg2lSARZJ9qMWyLZa1uZgsiVRWm6yMwCqbEjefqfofH5OKd
qhUV+xZUIHSuxGADG7v5Qq2r9WyGCSbR3oWLPd/3yqjMx2pJG4+j/pBd2AU6uTtUFM3FsSENijHo
/lS34HH05lxTX6RCVSmChWIKJWpkkRN+1iPTu0jBobsrXxbqriOPsT7tZmHyqzznVtOU3aU29Y7K
q3HZhm3ftCe6a2zyuozavzbX+r6qFI9EG8G9mUkrjKu0MWUS5hmaQGoBb0boYIgvmW3AC/SHopRf
9TBXJOvRWNlyDya0vboIcF92+4uht/RT0+rhdA6q4Sojq32TZrMXN5mV3y6yNs4wds7OB5JWzjDQ
6g6D247pnetOxkFnKzPSN3ggGSqIORmaqcbmy7LFiUCXOsRgvOvB1I7xZFbteK6UC3fKUv6ZqGV4
Mc+5Phur+lho1+VVYzEmQ7wqUWvqAe8kQSXoD0J8mTRsX3/UxkW4Gnliz5598F15J9zxmKlGuCii
5tACghVhh/J3brcAKyZjOQMSspvip2/0e+oMakhB92QMRHmHKNbcd30pT13HwDZCjaWg7EvDx0wt
9ZOtB3+LRQBjR3TFWYqI4clcBYiFWudLcn3+N3tnshy50a7nWznhPWSMCWCLAmpgsYpVHJpsbhBs
sokZiSExXr2fknTsXz5hR/w7L7yQIqRWiGQRyPy+d6TKdCJuqdKm8mCXXCCTS16r595cAbgH1gBI
rAxhGwaw4aybAi8b3UexrgNwpiDWfHJXVO/kCmzxQXJuFPacfwAo2mzLss0hiTqNbvZm4Aktdf9J
R0L/oM8YRVoq749Tvrb7oV7yXaXW4gVsSG7iKhbbws39s5hAqvTBND7iPOMw8M32KUZXQc7kWPhv
kJNEUqWJcXbNvDi0BdOTrVYr9KXln+M29T4SsfwuiLaOGpbeq0psezeQf39sKhoVUowS1073i8c4
c9LNCnwChmBq1sNoyepcZm0aNnV5gVBcAiZZK1yMOAtjhqmgMcb6bqhdyhmKFNGOlOBrCcz9KG3Y
myVpAKjT5ZjDrkKSVa139GWa7Wd3dJ977LYb2DRxP9uVe9XyuHo1sQURS9rFHJfof+RaXOzaaKKm
ctatIJ/hNaF39PaBJsmmH9p2w6b1LOV6XmablKx8tcpQ1l59Ej4jqRrWHWBZGVqt/dNR42caL8SQ
Cosc3DLP972Baq7tBiMo9ORTjSp/9jpj3GZcq/u8ykvOWzbwvrF4yVKMlCrT70kA2A6+VV2WdcoO
vQtb1GT52bUqtW81yw1XnCS73p3kvT3U+A7bVLuF2bdJduGZsOTWyVgvd8B0wrpIMISzPcTJb9v1
83eL3ttHt3LbqJdK7keRLvd5jA4owKCAm22gpTQnmiKtvmpiDn7QK97udMf2+fD1Sz3wIu/yuX/y
iEnf1Jw0oartrfDWdA/TR7cn1vCwWid3U9V+9W6t1iRCqcUDBmpl55fEi7GPzcpWECxaem+RAnaU
5JlsuayTbd6tXeS0ZQfBmaajt2nSzj9aZboean+64QDihbk3v6g+07m9gPj2FvhHFvQE6x2rZjAj
U43yZC/rmgVgrsXGAoQ0AhT21lmpOQ5G0r8ApyBFkyn9xk+iditRtmzLhKM/qZzdF0GSpn0M2NjJ
S+uHc2dJV27atQFSxuy5cSkN/KQRqNjYnl5tQEHbFx5rb9Phf2MizVRQL4YfViqNWYfgJafZNWEv
8j5a4SYCNSfyJB1mN4dxaCdzO/mN1TCl9ZFwtKAzBagfW8subRjL2IeYCp1qDhLA2qCjQWQ7Eahy
7Jsiex37aWLC9uOtFFaNwM7Yd7Nph25t9wct1eLtjZwJUBjSZaSvzhwCXsVsICwWgUZG6Dugcryd
zGI4LjZnzDyO5k+vNMeD3tfcHYLi+QR/zXeq9HOBv5uIsKU7VTeCJnU72CR7oPym7eejsbYPCu31
Y+MM+R6gxz1U/uq9ibR/oU3b23rx4K9Azik6eE+PQ0r37iWj1wGVe7kFral3pBtjfNNi+ymFBNz5
oh+fDNgCOFknWE0m+6Hv8q1GQ1nUzHXO+9jVYZ/OVsCu1T0mSV7unTbtqIcoWBZolDi3beXxIU3x
Ena+IzfT7NeHmxcuMhN/vOubSgNVrOa3YVLvWMHLo1Nkgr7DSvCS1z/VnKVMhau+80uJztuzpvWG
zro6+qi12RJO6d2rmewgyuQf1WgY+GSpFjzAG6DoyM2nwse6WWd2HSSNXbxx/L7XrtPukgyezxbM
NprhhS2ZQhuhPGs7iP6DB2zZg/6vkVhs+bjIxg1lyWfdWXG9nUVcXPAHwcqMdXWyh9QOGQY6OJnm
6VYCHiaWvdw5qho3pA2w/1a2/V1aCeEVxpxul9UF2ltqeplGGMdB4xp3Z+1tZB4OEPSVyBdbJz/W
Zant0fasiB3mJYIFdVg5zGraFE0Vn2Gdx3JjVHm89VZnuDNKKNagQ5MQlAvQRDC46A8dlXzo7tyc
vGYqDqQLTJFV+u0TW76BOs//87GeKlYjS6LVXK5W3iTXRHrak5KWvVuJfjwqvUfvE1skSmicpZsy
7l56LfU//GFqrplkT2RDZUX2V0LIvcXRYL2qYpuXbhL0ukqfyLvDSFqVw5PdL589ufNTYDbFCJTQ
YuSUmQAxTaaaD6vTi4eyk5B0fjI/lmvj7jlc88OaVtDsiTb+RCGkX+IYAUVhA5fVWlI99KnI7xbJ
EIIpHliAwPkdwRnD2QWFPlr5/GqzF7z6MkvfPRNVjzEbbsSr6W5QPthRIvrybqXh9Srl8CyNm+68
sMlkyeejD/L8gc97veOaGfaG3tg/s6Guo5LesodklPOPhpfltRnxZEAjMdWl6TAcGQ5+tNIwoszp
y1OVc+x27NEfImUg8BDUJ6XWnjAsEX+6iOQo1lnua51Fu/bS4o7CkCVaKudazbm9nX1VbOfKXIhm
KZ1tb0nxxoYyn+BEhQys3up2inP4DonfclJp9wzlnWDzMzk7k55oiJk8Ll+lx1lo9r2Ku+QwFA1o
hxw8AiviIWwSKw6hL88j0sooddcXokbbSNWJySkFnJB16oEDe/q9dkKxSiQNUvzE8g4WCYubxgZb
RWdlHNxZXSAojB3JtuOPLKVX0Whul4rwZ8hO1UcYntpdXNWSTHVxzS0FA1WbycFcmJHTrqdx2rOq
bdaYftQUsUEiB35kObHXa7o+XNDWtAUkoJOxoi1+tUmNTsAqJ22HTaAsd4tvnZED317ZhtfY0D9a
AON9gl0giPlNIJ4YxZ6EEbQTJDyFZWt7e2we9YH7fDjKuV+uq+9mV6LouiOmf3ZPw+oYNKjy5IdH
Sts3Hk1STcvgaT47TW9FPrX2GYmaVJjqw7Ov6nLjTZn2jGm6etT1eQg96qrJ+Wzt96lAc1k3ZRtm
dawRnG72bkCjaLZvvSR56OnU2HVu89WtRorOuF5gChs3MFl3fxe4f8LYkEUcoPP078qqg9bIGNpC
6aZJBGjpb2fexaO99hPT5mC/md7afJRr6/pbD6QxBLfpd0su2kvXNfmZY3cciWwuNDAGJGZ7F34m
SgA+f+nu6mzKWXOi2qkF440aQ5ERdoJwgi42VJ36RqUyD/VF+BtW1/qu1Pvhtco7otqZQy49CpBd
adTdTned+AdXMn5qSxQfuRX3UbxOxMu4rs4sL/Oj7s3GftTjNdQyTwWtR3kZY3KawtgoFkb0Cfdp
puOWm4S+A81ChTisRAkY+alZ7BF8WcQPJPVPQW3CRqFaKNffxAPpGfITPt9+hY1ph+QnWEqC9iEf
iQcBscNO7leXbM5o6KOE04nyvltCHJYfXdoY997kZ9t2RvdGFo7lRTg3xl2Wt/XbkhvLSW+GYm92
urYZ81ZdnLnOTgsmr20/19NmrZd6SzGSzdzsjO+LTRFoYEjXC0yFrnB2V/NVWdm0rc1UPtsZa2LQ
6WV3KpHX32z8zgN04rLjAsFKNozVl6CQIA5UVVkhToLiZ+1p8yPkzlfsEqdUzet0QNBIiFPjmcMO
Rs7bZuXS0EqWOcFtvT+JDinD4vvjVqurKcJYTw38PE1049hx7RECoWlXMFNwMFNMVxQq2RPEL7k2
mnR2urLXMyI1pO95pa9hg2UeRjXRr1O3IvY1de8xHdb53i9Esyldi0apFq9w44/osrSkcLcKVd/W
zyciFNjbt3Mz+ptKSFjvPBfvnZpV2OdutzWLtdgMML/cfNgHEpoOjIL9lGoE0HkShjw1vRj0didB
YlkaaTkeJYTEFcdXobGqaypdUT4QaVQHBS4G7iRL876kxvl3w3bBJgB0xEGPBxuxVwzqugxy6Gi9
t/RwdAwnEjNXFzD83O57whTmkNe3jLxcL3dmwlpLxpQ6JHmKTnRJSZyrhmzdLu7Y/xKVuM3P82B8
aL1KnwWFpcQ9kC/wkvass7aJaoHS+vLYGjqTn9PInNSTmSm6FYA/8ezoTAoVIVEIiD4mmtrPw8S8
aS42EyXRDk/ecJNGUbPzW2pq/NIzw+bbcI33JFPa7a0Zr7Zo/HvS7m7CuKUzdp5InR8JARebPKW7
V2/d8TTnc3IQSC1ISbABjA2914hzWK1dDrO/TXpBgobsr16J3IHEkPKWkzgH5B1R+xib75VActhk
DB0jDSGv/TjPN65Zbqp29jaqXe/RdLGfWFDf0OJfRZ5Pe0bb31420CCCzg/U6NPrhnPGL7wkIbgz
LquFNiQXRhuYxbRu07wg3RHcLQR1Nu8KsXZbwfOI4WMcgnwZxCbmw8gG74c9c6DPXK7MLA3OZ3nX
ZLeLotSuxO+Cl3X184gstF7mX0mi/eylxeSEju1nlbdfCUXYgBWewQSSN1tMgtUDlTITDCOfOGME
nj/AzCyAWn3S+lteky+9cjPFhXm6FaNtNalYeUXBXkUY57dCtvq65tnedDg0BQF8YToA6oxVmm00
mWWs/TWFmsHiGB/IjOsti7mz49h+mm3wCEt0OTQ6bmrVMgfqva4d5r64ZqMo2HyUx5Osv3V1Mv8g
wkWhnhHiBpgjxUA5GnTaml0o1mruE8eJTzcGM2oNYhGr9aVNDGPbaKgnFsc5x157csg+DXmfstDP
Zu+i5d5RwlyfgW08njR2UTptToXbl5+KWE9GzZuwKwdRcJKaNSgeskOTsJGaC34Ce57GSM1l9Ugn
qfduGDODFR31US1lf5iLuX+3RhOHP+JAVm0ncQ9WXz9ZRSdIWCj6g96109Zm2dsjXNKAUDASQJn4
F5EY5VG4VRwQ++A+1I4/hUxY/aPuDH8y1tOjtHkpJyqpgpQqgh9xXiBl8dfydSpuh6xdIKZC8QG6
5lSGtYkz4ugDOp4waJkmMSJLRV9rE087VKo3aTfRHLfghXfPAGCVi8MXJA49aI1a+9UDCVyFq3Xh
VPEAU/sr7qTe9BeiENZdnyz5ifa86TkxfG03YNU497GVgaItwtpqa/vneZ7uk9bPL5OXDlGlGnpV
WY+fIaLkDuFbe6csN9srX0wBBJpzqAzAYGL77yfRJ7vZA5G25UpFo17F9105rfQTMUwiz8h+r577
DXmDFqlEExLANKUAtIkfzZqWP86SYqYJ7fNWy6b4pVpqkNq87fkdpKXaGGs3PbuIa8kk0hz/SNKZ
YpcYeRPGxZg3fWNwHse2cxpLZ9G56KYBKfGaL2Ex40VgQhYUeOeNYLbTusCErDlBggG6VLVHBptj
JhGpPGKD4OSni7T+ykWSWNj6EZd53CqRPYMi6eMMzE0eFLIf7yYc89jt4sTPw7puTnWHVTvWh7Nt
Fk+xI+OL08fGEUAC2ZQvVbUnOSY7g+umG7cdsmfVLGrbEWzDIaZlRWR57RgRBdhDptTZczaqpyEm
FUBmvjrzgzAf9UbMrF3OIwLrW4UJYSYE4eSL3I0IwtAHlfI0No2zL8yKDR6e6kTWYn3xlWd/mKkG
4gnkMT/C7q8ot7yWpuNp3Gsou+5hXSomwMECmfXTX9oyfNRFW6jAtNLuB8AUoiDfEumDEhmNE2Y/
3jUNVyFKMQdOTi412uyq4yBr/HAlGyLsTKe/CbGygOSh/NrF2PZI3UAYRFnVVTbG9NlW9XReRl8D
PevefNTySaA7bQvs3v9CGzMdWO9IDUwZkly/vLYC3hd5yMl0mPbXwh0vPOrlsGFZRcZqruk0XUe+
EOBN11VdFhFKQowVgIaJRHO14qa5QipXj3mbMP/7hW09s9gL+76upHhdcpfYGwIcxlpueq5NY0O2
kZORGbUq9VkhyyU7j/woG4tG7o7b1fWV81a3A1lhaunsdp9nZcOCZXfkjTpDZn4a9CtC0lKAMl7s
kRx4xKfIYm3P7MKhcqdkO0tjarazM87VhjwipQdQGRPJGXQvgVGZ1mOv2lJue03JF9lxw4NUStL/
5qW+wMTVWzmL5E6DBktIb68ztUnnXizhQi/Y+2BjiAvg1vnneph4YATD9O0X/TqoxDl1q+bdgY4N
V45M8AXcSyLQKrOdN3pbIvDq00+sTtexWd1fC+RQRDy7selq79LxIAXGLfAg7OE6HpHqWhMvQbzc
YzYgbqc2eutZMxGAb9cYsqMpO3u4d0qKeWRtT1cduYrYjmxs00GLXXQyRWK/obKx9APq/Pyas8AW
gD4TAYmi9FIvWn05nm06KNY7HYDJf0Y61IHqpJwNH5at0cIyDXHfR7ZfI0cWObQC5y/rKyJQPsQB
BC3l6raL5tynSgORyqvhyW1XR2xz19apTPP7TjuUyk7ST6XZA0uadosVxvvHioI+xRwR9+6Fzee6
Wub4MC5JtivQhi17Y+zrn3SQzltRFDlbtHLKnSPrHL3dNCBhKrJsBDnVxudMaM6WD8w8KnwGIbXc
YH6l+WVPHOi3I9Hp/GnL3tfuPa11zg6rwmFW0/CLkbfYkAVxY5lR8dpTgRSWu4Glu8DtAbu3k5j1
93VrryeiZexNZ9oVqi5r+fa5CJ4qVL3mBlmBeLm1YlwLhupPXaz2M9FF3iuxZDLytcwVwYSVYxPX
dno/mKK6QwAff0qnUdslr7FtiMGadgsxABuod6cKINjae1IcPFCvFuQ38ICaT+44WV9j31b7sYWc
Kqb+1R4HDlOrvXNkW6VQdH37rOamwWzRzN+gnnrY97fxitbTn1LOxIP18pgh0vrWckcd0sIbL0uc
gvNkCdMuJ7S+KVKGTTNXQMLdJO5Qx3u7loBl0BSmXmKowYhwbF6XZTb3qSbkCa0sj7A2L0ZYIbII
hYFswWQyOGW8lQf8dK/lnJrvLSl/v3LB81NoMn2exwVdPWlo+8aHS2nrWIQjyvS9u+bFs1uM6wFu
5omxGz3hQj7RDk0Cv+Js9U625sNiDePiHa3M8oiCHtwnREb6C6q44urJQbzKeuGazWpLhoPW3Iom
RzQMdMp4G44o/YxqhoA5ONpXr+mL54QajZNu0gSE7EGeCJB64UQyn0kjSe+GCn52syh2VrNoXThD
qy7YdHxC3UyFJ+AGT69Epr4U/nCnT677RMqCQ5vA+hi3+te8JCSSqQzQwQBtvav1dWBFu0X54HyO
HLnE4QpEQcZqUqMKAYhDajwGGPmOPbBoSKqnt+91kR6KkraNQFqt2K4cXpuZQ/cHMa3rVrnyc01M
jgwORxJeR2E+ZsqQG2ED1Syu5W4TFJvDbbS5vXRFeW4lYgAh0uagJxhA2MAY9pOJBGUCp9JTZ7Rm
BLD0q7MSwRiaS7JHvW7eJAp557DY0DqV0+95vcw9VLWzqW5DfMmD+DCYq/e4eLEfpU1/TWxhXRGX
Dz/Sssy+lZwNb4Mcqfvyx9k8qaaVv+Z2tZ4IIJqI/fGN57FW4zc6hfm79aW7r7QcswGUuI1Z6djo
8XyvmbxmfmI+JqZxyd3BecnIeuNW0Bn/rPJQkMWbSIp28JI2RxxAItvVWtc8QEW1oXZzNViaRYTq
tJqPaNK7y1zOn0uRfoyuBehGRV+Ng6J4Jqlfbkerby/gluO0bTqGCwwn94mHKD2yGxEf/XkeGiwe
0treUFgyvKBYM+7PfWfiJUkJpoYNnuEC5nlC+GATJlNYMj0WSf6GbSc18KXl6kchS5Bnu3CeeTQW
7m278ANPiH2RcGKQeMS3NK7u/YB+DNDPMbdevdoR6hc/0vVVdjfRrsH75BdJZLKVn3zbty5tle88
1XfhYunTB0+9Fq5MaE/E6heR8lGc0IPRBR6S070jGT+MQdkfM5zBXlg989U4G2bgQpk/JVqRPkEV
Tc8OGP0hI1jssVMjE0JbUFHr2JIYvzGrzVcJlbDPS/9N72Nx58a+fezkaAdksKW/QT/AY9NKKwxq
sXj9g1ZOTvol7Qq1MoGRa33vjXa8U0V3kAbv7P3Kh/Ewawhf71Hh4C/N5FJs+4wY3LrI8o0Gzxry
lEFX4XN64mmJf9IiovHDqdR66AahgPNor2BatFJMD5DHe3813YPRkkVaaLbYa2Il0dnK1b3A+UZI
kFooJF2TMnS9ztkVTdJHPYbLE8FxHanPoxPvOuiWJcxavTbuCrdIbRIFminBV1jYYwziBP8Tjqau
zXdri3JjC0NS74WgnakkyeqWVTh39Lutwsp+5jpodsqZNWfTTtWYlr5pNBQiiA3UTcG0lG1+FWNi
qpPoW+fZlajyQjtdB4PfEkuN/sOevNi7Gu6SWPea4FLcp5C7Yxb5lV7wg5rKJ6FKJtjpnicLq9yJ
JuOhJi7GisfQogrOiwg1r9QvtZi29oCWrEyuULkTVl6KULAhEa1UIAMjMal6w04Y58jJPb9G8ATG
met1MHY1cRIffqMbxXeqTVocQfrCw5bFuneYYO8Gp12rYGmANeyxrUKh9euZjvEV70Y+E2/siyfw
mJXMA6SFx7KrlzN1Jd4+9fouPSxx5eOQpH86mP0miYy2crfx4BRkE+p+OOhkbCsaimoxgSmiw3GM
4j6HKv8GS+reXbFYH47mlBhDElMUYY2+/jcIxfK1NpNxp9BAf4wGOTV3qJOb8iIXlq0taXa5fTfL
lmdu6R3zq8lSbdNIgi5dlFFQNrFCzBkXmr7Dsbp809QLMGfbMcf1UnV4GOLRd6IZ+sgJZs+h38Nj
J8L03uwd7pI5qmTncBUO0A2PSo/Nb28W46EzqDMvZuKSiSXtlhiIAiGmDFYbmO3qNLewuEQQwTRs
ICWc5YEcdJmECs+Gad6n85SZb0OLQZEAC6OYsy9EnyloGvFy3TA+kzcny4dqNPQEUZxFnnp7aVZt
0fIN9QklSq7Sawf3rLLZLagS9wt/mzRTxojteWp4tM1Gt3LkhUQu4ePrvVsEaTrEqOIiN83kbknm
8pUsrd4LVTPMfehSmnoG0p5wQbt11SyPqdWpjYiTd4iE8Set8uRKT0mMssDyQZGW0HBjiOZILnaV
vHI4lsVr37N80RnVl3scNV0VKtZGLLSjjzWCtd5VyDRKmXBnapaVqGj0ZDc+5FPZFc9oiCyVB3kT
j9pfTuh/S5T9f5Ra/0Oe/X+Vbv+/KMrWETL/9/+UPv8XUfb+90f39R+Hvvyov/7j9tfpEy75o/zP
f9f/Q619+3/9pdZ2rT8QXGPnJy7M8kgMQ5P9l1rbNRFeo6yi/NS+xY7fehT/VmtryLWRaluE9FjE
7xm0mP9PvTaKrj+A8f1bGBF4NWFn9r8j2L6Z8/+XR+D2pW2TEuxbMJvtOJ77vxnbhZ1M8VhVFBnj
Dtj6WHIi0O6fxIw4IbYuuGdneYGOe/mXD+9v3fi/6sT/zGX4x9cl2sCwbJPKRZ2AHO+mIv8Xlbiv
Vo/TJc7vxqLvLo3O9cEWFMtXR/jVR4lV9lFi0IlGqB11UPa8jBtfCKNgRy2itJajZEABRBmEQ0ws
MoMjOfOlAWyiyzdE8kkaEqHS/GY4sxvEkTPyxCEbv7Fa6c+4eVuWhWFnl+sMl2EMC8d4MZwE/odP
9LQvnW00w6ZaPc0L1szU3hbiHy6lz6hVDzXBveh9GZInpRDLtDkEoRbrD26Z5X99Uv//jftvZPD+
y0PzX96482+4v3+8Vbf//q+3yvP+MMGJKI8xbs2BvsWf/O2B0P/QyZIhvPj2NxIl+ZO/3ypL/4MA
B94Zm0gbxKa3Qta/TRCm+MOybz2EtFeSVMio9O+8U3wr/8zEIMbadm1Xx23xz8c616olUVPe7V3Q
rWtftcNDmqK47mhviBwP8kongiMDjxsrA0iXxEj8u722yxN3eJQFARCtLgG5COnaY4FjtrHM4buq
MhEWzlL8whM/7r3CpbcxyfPxd5lmDjJgzBX0Wpihm8hpW5G/tCPALX1igMHdwywckFDXolAyLMIA
h2k+eVWM16Cs1yhZDf03eZd+iJqn66D4CnePLLe4+nqV3cmR92Vt2JG4oGPvsag84yCADd+IITQP
WNrKX+iI8p9kPMzogslgQDxnCSDoyjtqhpHr2NMK72S2MW0VfV2EXqfVd4ig3IPtZtmBJd99jKtk
OcPTtq+E4qDdUBODPkHzRu2GhrKt7dy28jdS5vnaAugAKgyp9pNb1mc67OLmTHpvexKgRlGeVc5F
eS6+BT059llhnFXlzPs2npZHXGLlW2U6yUtW0LwC5e5P+9bXlxwNr7W+E6KljpyHDJ0l48EbJV4Y
0HVbeLuitNU9sB32N2eaMBuK/pulTTvndjV8FWQT3ue9P/cbNM8ewEEKGzUUo3Fo89V7pUTdCLue
CJFlbpIsMIc0KVFk45oI29TuXmPMzP0Gw5Xx2bRL9SnNqj7guGu+CqchJTzXRisgSwEuvNaXsEfQ
h+LCxvo79k+UG1c7Sz03iY/BU6JFbgv5OpfGXixpHXHMIwktiO5HtpY/QoVdUUYcDOcZMT2ecGdy
I8TL1c4tsNRrCUtPUWxbGtX3qaEIeIZ9XlctTFzTf5TZYuzjfLJCTX5Dbhq7DPpsg8SlvSXbRnW+
/hJLv0eOtNOMogtdh2D5sSDtgaF2HOzHvgZZaaty3TNQRqmfRFPmf0x5rm9y7wLU63zjTKYL0pih
aA3T1r8IiKU+2TO+m2acflAo2UctAVmbtkzGwOYvGPoPi3Fw75fp6+RX0wPqk+LYeR7mj1/C7EjU
68aN0vydO7nMtjMTlPnuGHxbRbFGcapR8Z3vXM2vmdRmzBjVo2GPDbNx8VKMflDqzzhfgQbSUzN4
4lAidShQRPf1n2j5eKVkKA3sarpMVky7jhp2CfObmdafAK9AJF4VVUb8Kur5YDmUMqbZKjY18oBA
efqh09sHu9WyOyiQMJHOTy9Lvlwjfxg6El4D0/kN6HYpMoCEamoapkaFsn2hyc2eUy9wQVHDqUS1
oZL7akWa0BcGP/R0cVPACnfa4A4mHLIrNb7H7BEI/VrFbvfS+lqTAeIUu27Id71hxWfn5qsBnqkE
eLXCjzO7kFiYdwPQVydQrpfvwehzFFY2rv6setVRPmI/bbdyYDMEhyfvwC6fzLb+HsqXyVuRjzs4
pjsLjYHF+2mWAsGzMuxIN5S8m4uKapzFOvgGGHfHW/fsjqZ3mVadB2T+LdYlu8MuSXR/WV+GWeNH
97BhZ6639XG2otc7APlvsaQuuPGtpxrnq+ySq+eqBl5u1q8LdUXftVrjIF3iCLnCDUWl4MC11w83
bnRSF5rK+0Dlr2ijkz5gf56ysWCora6i64aPGVH/xpjr7mGyCZDQ8KWcdZPKImR8yAsast/DEcbp
DnlsvuA/Wo0XOepNmHLEHv2U3y8k5ucy0funkVTwicW2/m1VunVJut4Gn4dSjHH5hyVq7lBO0w9H
af1O0jaxdzTjRynbEgNFAzmTaw4BHQPFAv7U3VHNZLC4sb9t8JUJVivr2CUScLdPgH49XUbk2rwD
coWKbO/wZnA/4ipP7uqGCIFyxi1sqP7sWUmDV2W0nxu/Ga4mWe517TYIUMaPgQHpUlue3Lijjg7Z
lfFDjBnmM5ax+1lWMKCBNWCo93Ne1SLGyRcg+fLqjZFBwHhaLq+wEvnt4sL0FvfPhMUC9CXGFdfA
50o2zzZ1MmPrpMJ8HjXi5iqqzmB9mNE4zooZVMFDd5Su7pua26e20m/uP1fFqAnRR+B/aaG8pt2c
5Pe5TNG1cn1wpCYVipfV487xjXJPRdNyS0/aAeJZITYMeyL3rXfwAaS0W2/iVHTA6LW7d0q6CBR9
PYe69CakWxo7G5e7zcNHyFgTcYwBsSO7A/DEFY+Fhues605GpghviceDTZvjdhh9QiTyltCBmi22
sO9Rb4vzoN7Kpqt+ya7BRVbYRqRTFhnNeu1ECg2A4RLFk6pb9E4zVFzGSHbojS23dq5hyIL2F8US
ydTUHjpS8+qAdok1MFx0/siT3mOjWGtMeDo6lXnyX/O0sDxSW12uBh9iH22O1206AojgFDuJjB+o
a226KHHSS+LAcXp+cqptAlogzXcpUWLhqBx3M+c1RgRYG69762AXptn+9vTZxVU1G1H6P5g7s+W4
lSuLfhE6EkMmgNdCzSySxXl4QUgUhXme8fW9IN+2dWlJDHf0Q4f94LCvWSgUkHnynL3XVo3P3ek5
M9BS7zgIX0aa2XNoJvt3CwAe/FF9LBcqSkQxduEop19NWWIwi50nr5ZsHPPyV7XsJSmQIhfGN067
/SYL3C9kVSGPzSVIZ8Vv2A1fs6Q6OYW9KDi0FEPZ8N6PQ9kgLcCMErXDxhhY/XpLRKs5hRNgahjI
aRN4yp6OTjJ4bh94na1ra6tSXqMAYTAiQTFmMhDVpDjOqbsOo/QA5epRTNrrqKr8atZt6UXUDBfT
oj0KZ/O7bZjXcwDfIjchCGrW3k3iy5ic0XZscF3PIylkSrzZCTCoaJpbZpaWF0n+gz6Y1YbG7PdJ
qCvIGmR2vtDrPI9WMO0KU6uOvUCy7rjMxqvsvW0BEQXOmrUo8oqgeqXIAU3cunwP5lc7pMVIf8zh
siN49wbZoJh8bYXcBTxNWF7Y072f0JRUesMErLpslNk/R323N8dbna4Gmqa3sPKNU6Ar9BF0NdI2
WYcagQxNe0XO0rZHLxOk/ZbwxKcw71rcWdmjTtbYbIvDZJydzrpM2wm9uBLHuNJJtEmHtQzDL5HI
nCvLUh4jb8b45nwjVXCaouKKUIgz9locPZm171mj6RmhTNHoxjhje5BJc+kw4On3URvYRwtVYIXE
GZ0KBC4qgCMRVI9Nqll3+ex8NwospfUdHsbKy9vkuVx0S0Hov5E1M29Edkrg/CAF77/i37sxBz+g
FuFh1ZIBkVH2ijwyPlWVxC8icP7o803oyys7TXTav0AwxPg8ZU50XXb4i5fbRL843Sr8k5eWpVlX
ibqr0vjRQbcpcVZWVZTemt34HY02LcGiIMun0ebD4Fj1Ny2SF00QE/Ln5w80+O4hI0C3yegEW5Bx
4Js8O25EmlA5MN9JnZm3jMSKpBjY8lBUKDmfHaRnTCAJIm7TGGaFluA9yNIX4lRWTV97gbKaLWE3
iPQm3rRVlmv+TmbMBKe4KjdJHl+hRz5lJM2vujG/7QK1L9vQGzXn3uwGKg1dhXednqD6WNQYSGia
qOCNLjBmR99IcDt3ptgNgVqHsuR5RjoZV5N7gje0syxgRXqHKobgZFdehjN0IL8PsMrCUt6XSQsF
LOB5mxYeTYB6Fz9oxY+hNA9xebzumahv5Ig0z+3fYt6qrbRJQjTGPNxJ1R0ACYeca6Z3Fn4tCy4m
alFmONPRCHRqqnkP1cTDIbhtDHf0JELpOzkFmgf+RD1ogBuEtOVJEP3tMuiFK3Nr8NfWupXu0aRj
xHZI6xb3cP/2qEO+Vn3NSaGV133DIoq62jNm/dqX2GD7uDixJ52EXzxq47zYhZies4g7TrErBO4n
bFGeE7fXApq1YxyYw9+Aomv4RUAugTfiZTXQy9tzeeHb2h20MXcDIO6V5MDLeCakkGkbqoKV1CLW
6bq8V82QVStRu/lVP/jqhYkqEVP4x6p++MoDyz481eEuQlsOeLnZsoF+l3JBwRfhCe3kYr4NrrTR
WmS+zxRTy1jWkUCiOgofVwwbu87v7Mi+KnKD6QsS+MdeARzpaLiwJsU8DjNKI1UYBzgnmK216uDW
32rlD1i3+KmjcL6z2Vs833/U9P5oq9TaZ+m9uQx0rVQjHE6ws6iy8fwEyQhStZDuqESHTDftjfnH
+Nop94r48khrx7Wpgs2cmSdDcDlt25P6Zjga596KAqhlchfGzrC123rnJsWDNqr9oIxvSUcIFYO3
+WAmFvMUa5eXwUPeLGWIW8HIo8fkFKB/WswU66Zu77LBDHnFKuTUMebqWKmbPDEB+UXtddFEb+CU
bmx93ve2zHZQh+EKuEe9JoAZeI+HCZViWRv0cBtG0CDh7ZCNeIWV/7muKNJMozgVcfuOxja6KkH0
IbnMv078Iy0sxHXf+zXTZGOnufozAxY0a4He3OpBNB5GgfjLajgjRISxMnNyX3GQGZtiDPpz5mTz
jRPySOn49lUtLSrFmay6Mj8XVXuLChMEWdYxCurzk1mq+kCCRL3WEIphofk2VyFkkqTxtAEbrijc
Hill/WwXZf2cD/Z1hs50zTmiJIja5WuUyU7p6UnYQ8xSFLdoQi3nVrrafQWZbB/7JYxnienQLd/r
sB3WsajHC9O0MxBnDaJYXw92QQouqxyP5iBu+eWzjZIy2kgm0ymwSVhrrbNGWig9Hs/ssoUit0qM
YUM/g2SfkP6AigwkGQhB+yUxK/PvGmvcDnWp7zSNrDAEhxeVn+1VHNzrdVbuxiqCym9kYu249s1M
JRD31lsTdavAvY5BigWd8xbELHFuG7/nMS5qo7Y2YGFDhNv5HlfkOXNJrZwoqW0qLww5/KmCWrZ4
6FEvMVDUd0EYXVTxDy9LzpEtZjKMLcIbhgErasCIY5jAD7Wx4EU17E0ZT17McGEK3XkdAdZHKVXr
+1mr+aZMDCj9174i7BX1V72ZNIuRSx/pp1JT3ztbXGBa7DdLxBHBScASiCqthgiRCXC8unqqWaUP
gy4ReCqFBqn0X1hqr6Al3jEOZsAb0ztK2DBQR6DrqsPrwjeemVqdO1zAGzUMzQkwHrou8TUanPeu
iJZQdFB1ndCyLcX5jZ7rhmfHDsUGveYV++oWY053k6Mm0nvzwUFNgKi63VV+t0HKvhM6tVULtrpN
6TyP1j0aKka7WDqGpuUlDQ9ahIvRaL62WfKAzNCz4uJMt6zzgsRpVjPT6nRKb2qj+u77wfKk+BPc
PRLgnBj9aqBpW03mpypMvie2KrzA1G5NLT6LcuZJzxBwyUUm3C0iB/Y+iBDMG33e21n7OmistfMU
z6zGKaCrbmjeGn3wwYJZ28AIqUeluxWzdVlM4aYK6q1vhd9jPdoOLYAB6KgPcAx3iUYxWtJeWXUF
p5Nyqh7NyPiaOuwEPdAKNLNpvImFcc3g196VlRCHdPSNbiUsDd1mCqBvcqkfODitg35+5oqJ4M1u
swwTTMKAvMrqaz8Eo262UfXUm7Jf6Q0SkKKNXjpnPk9T0WxqwIFFwE2cYa1MEUWAEcpHOG4cPDD3
pwNNny6p7uIw3YR+9JyTVLzLanVf6/ZlPg+XMcK+ucwuU/nww02WZPlTVBuHRJveIS+cGq2+DlsS
AdlEt0gpZ84XXUtAnYVN3Fpr2IU3EfcD06NXstBvUh5FOyvhThR477S9G5uCB93cZNIMqS9x8zIj
OwKJSVZ0e5J1a4v4qV4WF2WtfCmfIsbpOlbgra2VB7AHp0bN29qJbntM/h76n0fAkNtMB53XWclF
VfVXeqdvB7266YLukiNscZUEw3XhzJw4Bh+vUJCc6AtwX/MLYGbN1k3sdTUPW5G65x6t9Iq907Ox
yKO+peUvRXGFR/barYyY+jm59i0r2sVTsPfzfJtaNGvZnxIRotfOn6xxFFvV6+Va2mhSWvQ1U8I8
w8nFTcAZAeRj69kDql5A/OhXEazfjc1Tx0g9MrcGWFWEVEHtZfR+JhdB/JC90RDbNLFocf7r9nmQ
yURQkNzpgb+LDR+HZU2hwqN+6M1rd44vNMs52W4B5qk+Ij/75pfdCiwloqW02YhUewwLWligAynq
p6cuWJThBjVAeaegiq7t4gky6GMjoHviQ4G2MN4JCFd9zdmfRKLdHOkTUTgdAZG6/qqJ5gLn7oZI
6PpI97TxCqFWY72o5qzm3LpMbuZwuk+H6boHscErdTLxpPe9i7rMHh7J/YhXkKPQkhcXEkFuMeNL
WGxePhLCG6x1BuerCYdue8FLsY56NMa6+ehzJlhZmrZHsnKOh/o5LqnadLvudgzDwmCF2PPCqKuL
JKTNJ63rSJp3AqiC0znXlTbiuU3WY5y+2x1NLtqRiafTI0srjnbQNj2rfi1LhauP7O/YGJhy74Qx
XUkE8r4FasKIs3mNVgdJmUFpH8h6Y1e4qgSFvoWnxUMzi4ebsx/Gh1XWNOBoKxypTKBzjO8+Ip8+
1t9EqD2abQ5DpAQUS5rHexSSg1m7PN+iZ63rk3S67QBQbhD2l0/0FqHY+2sksQOm5skLcR1Wk4Tl
276kHJbWqRiSkz/GLctkHVwBMN3LZDiqao63kZGtp7qgzCKIzMoac1/Ud5Zsj3qUfmcCGD4ooeqt
JRe078yPAhCgv8lng9Inmuh3NlW9wa467NyMw6pDFKFt2IRApwnObn2f28+Qi5PNRH4gh/G3KO42
s0XzLCNwYhz7naaolOoS2aEPHtnVIUqy24kv+EHvEVijmvG32XybGhSOlVyL3vkeUKlbTCaYo74a
af2Wi3IbzhEsmmaTAFWWtX1QxHPPQ7p3xv5xTsLDnMffJn7bSVKuYAPVjBvyU6kd7Quh0htDYO1v
lXnqnODkx+AA7GaPeAWfNjrrDTET4H1i2qmQ1aYLgfzqMsJ55hGXudEgPo7TY2xUhkfDemDndc/g
F+5nYHDMRyhvHYYCPq2jmuPdto87hPxDcK9q2tAODCDqwJT1DrVHZRm7Lg+/tCKhjIUh4KYmklDr
QfnYgmWjn0l3xfuK2xShHo66aEjnVYH6F4+PNW+qCdyI8zaWtzUOIpum6ACCNH9j9+ZI2AZxz4Fj
2GE0xwmPI0faX9pBh/U6yK0tkg38E8+1G+qS1jO0LNzBHDRJIhVXDU9WozCcRDlqjJzUXE2pk3SK
A7SIjRtRu0K5DE6yT20CHbTXrk4ue1C0yGi+UVI+Oos4C9ARHhHqtwPoYxv4Ff47WJfHMFt6oIQX
ReAAgP3QRdQZEETuu+GwNtlhvB/D6EaNXecZvS7XhSb2Bt1v2sT195Zeh8bOieQyyi9yRi6YpNZR
VqAqnwETceIvL8iY11c0oqlw2S9XWuGWm95wvZqjttfoQu2Y2RXoMOFUOuG2ENq57HDqFY1Pf3UU
e4SICIKr1qsj49XseHFmU1uHZXwhKym9UeDjXungT9epUVC3TEoTl71EUgj0nH5OPKv7vIL+TJC8
U55Hs5Dofhz31TZw7dV+XnyRDU00FrfAheKv6x0e8KylIG0wdjfJSEg8tkRaRDfDNLhi3UlbjTT7
R3WflqLHkepn5eXQxSmDQcSu7TbHNn9g3aF5gPvWiKKv2SQqz5UNOvkiXOsqfiOC/lTo9hakUkYO
8Xypa1aDsgcNt6PKq5l2wdeq9HMEhXHA6xk7KCB7GvfdRCsNJY1FwnuQxruyRZDN2bL+Eos+5xWv
cdIuxvNmC03HWBd6Ph8zzYYmoiUjBUhJcBPK6fA6nzpxF4a4vFU1iS3wLj2jYWy630o91hjd0Liu
28X7YwZAlDh4bcCgVNvRgFVLmaFv5raLTomrO1chQanrcujAqlqymtAql/X7FDECnWTdYqjgGpO8
A4uFM7HdS84RxyENkivbjsStHfd24g2OnA/+nHP0o7Jf+PVdgwg+iLr20M+q+xqA8j4oO+HQ7FZo
vNDRYdbj8K9RUpbVzGOTTcOJO9oiKaoRNmox0QHeyG+7b6lzDM836h5/PQrBEdeAgjaSp/UIaSPC
34V09eQT1tN6QanX38egCjPOc7wy7mDHD3MPUs6zup5ukdA1+6kDvLRpkrLY1xidiF6F73YAuE7g
U01ttY19jZ1IhjkWKUSD+onEOOqmHhb/5Afp1uic6BW7hvZN0ycaLSHywq1Z68HB17NyK/k4zKad
W7GJOu6XYBz5awlsNlkChWdSi5+SrpvxAgBhBGpdGhDD3BoV4NLzjX0fh69qywsocynCr+zFqYb5
Xte1Yme6nDLYr/zTPFXjlUM9c6aHMR3iYsy2pl6jhkshTiAytw7K7MLbgS7WddiNyUYktKD6lEP8
inhlC3Sd7BnLOW1eU7w3UT0fkH4GdNR5+7/WYWxfNeCBzpJYwlvH5MDuiVxplya9HUwF0YRFL3aj
FxCk9aUVOun1AGfoQh/c+sUlHGk6Jo0U8R4vQ3aix974K2FHGiahxG69uR+pKrFZZd8DjfiVMtD8
cRvkzAH3OKlxJkEu7WmKBNPCwL9IQS4Cwui1aJ0lLfLBeehA68BolWcWEEWPJqmcKwMwU7hPcWAF
a7tkmj2AZzW2Bv2L3Wxp/q0oNWhiCT+B5rAs+nqeHUmrHh9nrW+eHHq5myrVO6yvfXAAiz1e1k5h
7gznNXOqxcGkhy7uH929i2ZQ+aNhlpsZxGO5kW0U3jRJX7EGFS2sIULNk13HEn/rD6F5nkj5KHa8
7X5wsvqBo+CAO6bAIzUolPt57x5S058vKgSqtBm7utJJ96Ejs3Wa9myo1PdyLJ2XDsfIeiU0bdr0
WWV7ph+76Tf+u9J8iwWtPKsPi3pXA5+iyeEGhNAhekPgIIb2PjAN22QmO8jHjsPVU6XsgeaGTahP
Z3XjiS4bWqJCilMxjf5rpzWSlgj9cw9K4LR2Qt2/rJFSbgoiY490qqkiRBx8yawuuXXVVPZL9e1c
BG5qPVdjEEDABxYikATdVHZl7U2oF9skH8fHpgrvHCHCmzjog60e1XQ8WT/tFwQDwbAdLGUxEcwx
reK5EWetnjvtbqoHGziE/QJoR7x39Ioxqw5M+iRK0hVSAM5rOAsgCduZe0hGnANnPc3V/WyG80PG
pqSWuHp0Iw/MK927PiIkbdVrdIXLaRnzYYHTopFVAVTKMK+bETGEK03rdkJO/BRZk7UZ0qJZSadd
ulSx260zU01P3O7sNFguDT1QTAl5ALPlpRNtnFxVtde3SXiamtkPOWpZ5osIHfdpZsywkwTThjHt
qaCHsZbTLXvqXABMSDSEfXBD7ulKoJGAudYO91k8yGOP4mWDbJOzTCdnwCOuFd+DKqKzXTGzBZLF
yTHkpsYx46EGNDyyAxuOAfSFbI3ihT2c4NdrmDXNxZSk/k1jDM39FAZ0Q9M2uwQSJZjjGdAF1mMJ
dT5tkcYQvKlzpkoYEcR671yViYG5YswLlPRlPovemwENj6uA5+Wytuq23k/MGGFCiqw/z5Oiderb
pXU5YSWj6s2XKAIwBfomLwHgG8ok4iI2RuvEOa/dBFV+Q2sbOkVK4OfKhS6I+8GnE9hMvsnaxwTF
xmL61Seche879tfoQyWmZlVey6LPPS2XEthUrU8ONP3Svu+LlCk9UV6RQLsSlF/UMNvFxrSojQrI
ECQCBEClKCdw0w+C/cjsoyjCS1YkT5NTuxA60atcAlDov8hEN27iVGdulejEiCgemOf4x6jNlE6w
IX+AEz+j3+wa4o9q9tiGxNrkEdvNJRoBQ3PDK7vRzDVN4vw4tUP9XTGgWgHbnM+GFM3JGs0AG21n
bRYR5PiP3MH/SDd3X2T8+yMR+G8y1d17sVB3m4//0P9HheqiEP29QvX8pf7y9p7+pVH9ux51+X/+
Dz0YaSn8DcNF/8ZZeElr+odyTtf1RViKBhThmlzAwv9Uzun2f+ms8iZqUxN4seEid/tLOafL/1Ku
5OxpWy6JDahZ/xPl3If4q790c5atf4jx0nw8D4nfN0ekQldxknmGnx2TFltJYWEhsmlgaM/sa1ej
7GhP0m53jYC1INjrvupWg1m+5aNPEoC5/+ke/kKo+iPd9V9C1X9d0YeIuFG2ZMbYU3OMS3HEZAfi
tcD/Ao4jv8AGve2K2lkh0wMaMrUnLJ8OM8lGYC7uvtFNfawcBPOjNR/1Xv9i2dXihnCIYWgMRsdk
c231PL1nmGNvGZayIOMO81TB9AkJH7ojGh8QGo9pF71Y5nyc5+J+zuIrrvxxAkbI/Kse9nnaBHuI
PnIzkzq1oTwPmMwAFnH8Q5AV63gOzqIo7lGi3VcZ3KEMDkwIHWs1yPjZHADVVJr+NtTiUSfuZJen
4m6SpIfRleMvtep6nptPotTMRQL5ixv6Ma9Lb0ultRWpUW6MBKmvHICefOcgdBA5IuQoUWOoxSES
IYz0y9NUxi9Fbh/oW5IMMAbrvkEKwxhzh0d0D83/vcZdnPWvjO9XuTae21hqwGzSAOvQkB2GoKRr
aCDsc2Oj39QT1Kth7rs1wMTUm6uJpddS9/Tvmeva/U1FgNKfnx1jETH/6qvyjv0sbqbJLXqknP1x
8oczQ7+LOsfbUpuX3OQ9Y272ZAtOVih9+8k3eX7JDXlBSxJv+pkSVbYVUys6MmVwR3Gzk67x1jmt
v5sh+q/sIH02C4P6FBLSTTgF5y5gcPnJpfOy//LSP9C7E87nE/PO6lhDJsIMhdvjGAlj7Tojempk
pZZ/6zCcgivCKDJ96ZV4VBhrQY+tk3qA/g+WK014fIEQpkwHmVbRyzm5ZkM7obgNxuHuz5f6Q1P7
q7v8QWsb5mUoEzusjx2tAJJ51znUgAQAy9QzveR49VZLHh+nuE/N+G6uG+rtMBB7Ki4S9coTwGbo
MLX9Sfri7370D4p2RdWgS4m4xTHxIkaYgjverL+2Nfak3wDWUf7/8ocBIf/zM5WTVx8Hoq6PCNRO
NBNPzMYA8qq5XculedHbOd5uoWjEWfqO8wS7eQjcMDWyO6DajORFeE08wUVHKuwqSJOdKUNmzWn0
ItLkDvjqvojt9z//Nr+UQVu2WJ6un9T9NkzpcSqK+jjmCKSCdxf3f0IVKun4prb9yZLyI178V0/A
cq9++hioS02URV111IvhsDTmVJVxf4Id0sGVtdRNdXnVMWVz5eT9+Zt9CFf4574gPuxUPtyyfEzz
CjHZjF0QdQB2Y2pUKPPNoL4nkLPWNVE/D0nQASIn6kpJuhMa6CjqPh4MnDljT+8xDcRzXNEAbOr+
q7sEF8FfI+LDdrLPrvV3P8OHPUzJSVP+5JTHduhfymgyGF8vwz4LoZhjzQa40HSnAvcBqgjau3n0
ANc+1UZIRxVkO/PXYDOJ9jnrNPC+NApJoclcf438EUO1uhjG6K2KjNthaRRQc4h1qWubJhOfRD0a
y/Py7z+w+pgZPDtNNYQWVvA5ojJOEJs2uQI7oe7FbDwhZKDL3u0yAgn7AA9oqbYdZ99OatcM1S+n
NELIpW40pL6z0d0OBWPSxn5jod0T78IYIKg+S5Y1f3epH9b8HP7plPludYwbEBBaZzinmQCB1cwx
48odZrUJOHNCX0Cgimis5CCR3BaqFNfkcKhVtmh7EFYuAYngOjKa3NJH6gWu3WQg1TT71ED9OsSP
9NIfMGq/ujqzgCFJd3Q3vghO7lQikQlSTxRoB6cLEl/RVUjrfkEk/vnh13/3JT/sDj7QD6fAGcOE
A4YPeahK+cdMue8AqfZF3l0l9TM/14WczS1HpAtaKts8zbVPXni1vGS/eh4+LPmkwteEgMkShW2K
kXkmoazPKHpQs4XnkpLChZ2zpuuhk884fE1M663U6NNGnU0KuAuOUHGGAkZIZ3ZiUup238aMIw4m
yo7zNRwTK9MJLSprQMrhiHsTYe9NWSbWfiTKCIy+WdYXWQroTYPsZeXhsM5DR25ch4iCvDNODkhL
UuuCfeobX2ZDg0rhQFiuMsTiukY1xdH5YXZSaEJI29mUGAdU4raojWHbh/Wr9JkRVRJEzBQyRC+0
qz5vH5LUfgrN5KVnEUc1g1grMPclVL1xYCSDfeDlzz+wsawMv7rBHzYxWzSDo3oDs/9IQdsE1X3T
o+Aqezo+iLzo5IQG58YaMKfWteYqHXJjo1gU1+zEydahFPEYS39xQ1pUUbmc/v2AFi3TvXoYwcIT
0PXJw2gtb9avrvXDjohTI6h6s+uPTN6v6h6UxJWJzsUyU1qdOCysTh6ZvBvrkWyamrrA0UOaCJgA
XAqGJkh3Y8acPJwxG9TXyfiCG/oS7v+uos9TOtW+HG26WMC2bWtfgxxLrYDv6h8ZT1DiqHVdQUYv
XmmD7gmU0r3Jrm8TZdOaZtDNKHLy9Q3TpVSdWHtpnJyy/ttogCtQaByYtP8vf7PlZf1pF/Rn1rlw
6OujJKZkR/cb2nvO5LrV6+igO7Xt+Q72g0JgQS7oc/JkirU2u7tOl/OXSKuDvQUUHIVSnm4aUdlr
s8KqoBs9Q2kLC0gzjfNnF/vrMoY94e8Xq8FbFwGiuGOcAVfyCneCS6NiyPd56FMrO9fIgYZ1sbyA
CJptD9s9rW8XvvWCkSHNIMP2LsPo7DBAvBsyh2nqbNWXbs+EwcmL1qNZg72jBLGimk/qGfW7he/D
rj+h7FnMWsWRpi/pvBaZf0mbQC9oUBb2LjhPMyxbdBYxujcLdWYPPwppCVK5LKhO8Rzd2pWPZHTa
S5ItPEK7WrLB4nAzdsryQEsiV8Ym6plZ3G7SFJm3wsq2MoxYrUo7EwjgbXhWOqIONzi3RRYgIjKs
PeaUZG8ycFxVWm94acj/UOmYKZAnT6uyxctQT/Gt9Cn6lqqRaMcCMnCz76f0xanDczTouxIn9CVv
0aHyGQpr+QYwFZpZuwvLTWCK3DORkB6ILkx4j5aqXuTjrunVU5ssyj67CDY9ukbPSFMUgwPE4k8e
7d89LR8KGL1KVMfhtTz6Wsv9KjlM4Iwu2fcyAudoOwLqDmje2UX3Plp4fFqtnLFoNEQyAzTaFGYj
N1WhP+mNPCazedPHJhKDsOJ0Ysrr0ehPVo5YJDf1T7ao35xKlPMhlroYytyy4zI9JonzFPbtK8jI
DKnIEKwLIzxjFn4yDPspM8Jr8k/aXYpLZR0pjWlMjr6sMqJzk0Hbi6PbP9/E317Rh8rEZMmFk5DT
yaj06BrihGD5ge9yBzx5Qd3gMiFIcG2Uk9yEugWGNc4HYuq0Y20Vob1jgUHWO9Mzugz8OcImBED+
k2v7dYVKMNXflwOjn3Cyt6I8BiFsVGEShCFNmHFmquSGImo8ACBc2Zq6bgOOzeCDxUopifk+03s0
3OMy/inEVhs6g36CKFi4kSF+cnW/2Q2dD+WGjsLMKTtUq7mVHND57gbQA0JzLm2G3YpX3enmrSTg
KNPDm08+c/nbv9jVPhqjM2SJupEysYCgAyOE2KpMgoKPnAv0d2vfErvGXdKTbcwm6Ali/6Fp/J2B
+5EOChJsKJ5nJ2w/yZLTf7PJOh82WX50OVTQEY+ANh7MOAWU1xLZRM7x2Y9HTnUNfRTStt6Z5l4s
kHkzLO4sTv1ebM1yY7ZoJiBMvBWRhVihjr8oR7v6860ylmv41a36940PwK02dscuRJ5BDyd49amZ
v+vg9o/AnGhKIwtewd/ZQta6SOiGpU3zKmRxqiO6AWAwxL53sPjRMYiOVJcDgRUqWpt6eit7czOr
+IXAdIyHgjDJqr3+5MJ/91x92AT9VJN0/hz46FX/IFvXQcRFbFGL17yssxc9aV+JoiRaY7KYQrVI
clOG4AQG0VMIrzLGlE0E5cfqbHMbzDzv3AQDDVH0HuRUtX++Sn1ZsX51ez/searUZgAnUNwNonBW
rogv9YqAxkjk30xQxRSnwbXi4AvfHROORcprwXZnA0zGYMjlscLezw4bVuVDyKA464a1Vhrt7sf1
/V83+n9Lrfh/2OlnA/jpN/o3Z/w9VpmFQ/GzOf7H/+WvFr+gJ28qtEDg+JSiz/8/LX7XxuZuOrou
TN5bwhv/2eE38MYjhHJdYgN1U9nLQ/BXh58/phtYaW0dw/1C+PuPvPF8xE8Pk+0ohgeM9iT8Colv
X35YUmH2wdRzYuqPTGsvY2MpVZIZI3ZshqQX/HRbzv94Rn+mTPx9Df3xYfjHuHzXcTCjLxONnyvj
CMGRYehmtc9CEqE136j2jD+D9dzOwX6wNKq4//wDHd5deBY0Qy37w3YWcyQ3nYXfbriM7egKRRoO
UeK1lcC2OqrB/OQD/74s//iGriVggQDSIAtPfFieC70I83gkU3UJQkGwvBw/mL7m56YPJq+g37nF
VkJamEz6T27u31ddPtrkYTDcBUWiLH7ID7WZC/Ai10XFLY1NVntoQ9tUCz/7lH97XvgUvhh3E8aP
SRjZ339CEuqscZZ8CpMDQtjsSj6St2Bs6yqiw/nnX2/5W/9a6P7xjZDR4okk1NWBT/L3z/LLQuZz
O9B8H4oNCW9LKnpz1yFBQCTr3w65/8kG8Ksv56JJYuzGM/qDYvHz82kOEJDnIKv2touUz4eWthfj
oO0mW779+asxpfv7ZsO3A+4iHQN+CpM6/vXhUYmimb0NQiZo8qG/NJJUe+liO5/p5LXzDSA13De9
byN+sEYHg0gIZSl2bGPlxhZiINfVXvMJsl1N+h4dKnhXgafVrq1tI92N0CWD6hq2Enst0YvCpFHR
N1N/FxoN6UCjTmzPxtIr/S6omvHKQFWCwq6KpucBJSs5bYWZtoiXTf0mqZqYbgy20TvRwpsmCCo1
m9UUVIa9KnJUSCs8XaDubLrcBDm6Vu6fklBnFpbGpo0oo21mAN3g7270EK0+RyBb1ctYi/k/12VE
muXDAe8zJzzOuQHNEmHdxEx9cWk8A6oohj0zEHvcmrbRJk9GaCQIFSbDtgmZ4vwAA72rU2DaXtzM
mCUqqAH0osJclsNTNyhUgAuJ0B8u+jgCKUaejBNmiBJVFq+x7LjUGFVevTjwL9rNzFGb5AKzImwG
LT7xyy/YpAPyjWVfVs12yutuJDgms+3TABNKu8ZeLvoTmVthszV9gAHHzjAw3aQ+thBVZvR3e4R8
1hYtVHc2uJcRo5gAThRUKyfcyLgkXlGWcf1akT6IRyQw8U0QvNmnxryNoEeTvwVqNgOaP6HINAVH
WM9Gj11tOQ3oDSlmCakvBEu0PV2dFBKcoNtXbnRp4KT1cbW7lApBLe5EbmJKjoh4JqEbrqG5+m/O
zmQ3biXbol9EICLIYDPNjmotybIsyRPClm32fc+vf4sePFylBCVUQNWkLupSZAaDJ87Ze+0EtVr/
pCYZP5Re6/TfQ2TE1cGJOKtQ58w1TjORF8NlVOcrxS03aWykwPTiXdEYqFXBO3AayO0I34UThmL+
ZUVpTZE0F4YdX/Avtm4HAwcOEoxczbsyJ3AQCmU0LXeeWwb6YQ4bDOYF1t4B2WmY5pc0Q9DI4NuS
q28ScZ33Q0ajMoh7aMzBu4pGIt13bhhVATBVq+79oXYiD5SoR80VTR5n5zY3XWLhA1P3Df9ThE4z
Ipim2CWR5LS3iVShkm1BNEmS7bwQzi9+zrwCIozomidOlrZ3RxKu21814TCK7wWNSQRGtfLwi2dQ
spUxL83XTHpee0vwu6NW3nPx0JCvGm/zOjfJKIzHkZ5xVvWPZroQeS0LBXLdKtImenQjK72GfUF7
pQK4XZxZNaber6hzyEuYeD1yEgb60ToHmmdek83UVHszR9t9iB0U8jugbVn9jdXuPYQdYVqbKhXd
QxmHgl5XtKhxU3p6whS9DkpANieeKx0/80T0u3aLtN+iTlPyS0tYSnYZcFJGTc+eS6hrVuvizrZX
OXNYV61kgicD1EGg+uA0SrOS0xki/9HhPokEMcEdpO2OJpWFJZ7YcrVDQDp/6do0qXYJZP5k23QM
gjmdINxGC0f+LRNxDSkOMWYekBxCh5yGSzv2X8xsJtFAJ2Q+zl00+UM+GO1W4vr8VQggilsrdJpg
q8HykJTtGP1t1YQkUcZt3L0Uph38EolBZs3klnO2FYr+7IaTQ5zsWqSbbGwJdLpdqtr+riJWQJOV
Lo0/MN3Gyu8Rbz1WEajhC1sbgEyR7asCZzHIC3S1DVo7NqSGVMxkaQ9darh3bk4fFsPkjHsqs4r+
Fv5zA2I3DaE5mGIZSQ2IQrCsM/eLMhek+znaDsaBIyrMAmtvzopAYZ2iOOfbZF47RR0h/qYJ9yD6
brqvGkTOflBGTQbAICqML0UM3xZlo4fuh8MLNU0MLo8TyYQVriqc+NHsyxBzt4rli92Hzc8BOnt4
ECV90UPQWgQ8UTJZHNRW9O0y4yFiZGt71XUIDXc/qbVHbhoR/h9nmFs4Ba5Vncc6E70fLa2X7oDd
4/sn/9A8dzJs7NsSg9kq8nSsnzXwlZTlQFjJFsopvo2kirG3LJXpWFvcq9Y1PfaCU5/KlqtiAfCw
WQxjIgExyf8sSZn9KiuVHAqrm549e6p8vn05fqt2eZKtlzHe8yZShRmYuutvBiwd50aiYbkQAmbh
HO1xeSlD8mvLdsEnnwTmcFZ3o/F3Ei0uIc8NYQM5U/ysy9x9zsym+dYhNZtBpNdJsy2NOFgR9amJ
IjOeu5cxNwK8ULkNlAPZbXIXG1mQ8CjB5G5yVSd/lCwQN1duCBvULNvqexyEWoA7dTVB0mP1Yxbh
3oxxjyAnZRSBOnPeyMRsfmWxmV65ErWiJyWJGmVLjEReuQ8VvspvRqaLy3yctqgLn6t2OqguI4Yx
j4AIdMp8zuPaeMR2TAdw0Vd2XvXXRpUQFgRvur3qVtwzDcFph6qtBTJRLIygpjqKrujPjfvG6POv
dWoslwSEXCtVojJsVXktLaRGNOjVchvXNoLsbMk2TmB4WMYS/N/aMB9VLvdYc79WbuVgd4VNCe9/
0n/rWSU3HRLlC1HKCWIvGCBsIUzH+8XLd6aD6htK6AOLAjqkbeZ42zPpkA+k7/By9heWHPDGtkZx
mZT2JbcQXphNvO64i/NsLJW+XgmuuEDws11ApIiqDSZq2LhN1jd/SBNRL5DArT+qVxK3xjy4fM+m
x3h0/iblMFxY3mLetihsznKHTCSLL8gfZjyCrIY2mT18BQ0RlcppXPLG+oajfoEwxO1mAAqD0cnH
CkbNFxqL5Fk0uHIMd+EMHpMiEe57rCm41XFrLKZG5xdrMX+jT7NEfsSb+CcmTDT1XWDzd2g2oi+l
VvZXMUUveSI0GwsQdIZaU3hdoT5abpuq8a4IbOiQBroLhVJNCDqSwtn8UhMCwwCNeMkLD+bqniZV
gCHWHU36LD24vMMs4XdhfFEwupK+wwWEIZU4td6qK+HDRiMaVFe64g12QSCNESmN41Isd9UQ86Jm
8ZjLQ5bZMRSLbp6jbdPP4I86qfC+pWUHhQHJDFwezHk3JAigFaPE0k+VwnQ0AzJYW7pT/0T/v3Wf
KYKaR7csx+I+zVP5C+l02ZxhoBjHQ5epqYKXHeIXTYdmuEPKT+pzviA6vXFqp1kQVadefG5YpCM+
y8aU1u/IUK15PlfmBPzEyUvyzkBjT7TI2m1BlA1dcwx/GJwgHE64rEP69wEV9qFK6Lii3XWIhYF0
uhlMlTr4Qx2qLsSY8ZMrK3LeU5IRzK0mWnbaBR03tVVTnD8HldkQHElxssuHeui2dYnrNe/C4TqJ
TPOCWqcCMhE18itjCj7usWllmAWkgC5tRmaxR2lmOduiTPJb0c5EuaZeGDLOLKrHIMjhA9V2ZG77
1OofGs1ZfKsstLSbVng5iTvkD1B7jx1iejvwUIq6LC6YIFkDxmlAc/tiSYkIuoXp4KXrx2XGgHoI
6jy/DFo8TYhGuXoQpLz+eT18T62EzL3RdQaCmx0s5CRN3GAWSNkBCdlrttKtgukyBxJPs76PAzqH
AG67XawbNC4e1uMbN0kMrFMgWLcUteyJ05zWxU0WoKH3oaWFT7yxVLsNxuLHtbu2izKV/qyxU6Bu
a5vgtgxwu3hiudeRU1LHxr15hVUCtAAsIUhn7tSC9oEO9TATDic3XTEUhzSw+svObryttDq4BYyc
R7TAcoSDFk3na9YpMW0W/vuJ6AVslhM946ICQgFP206Tx5RxCvrFZP5exwP+P1K64MpRaJYGZrqG
yMphM0a5ejASA0QcM/ZfjrNgVZY9BfYE138lT9rfm9y7y/mcHbxRYdRCLvwXOBWRcxPnnzP61iVL
ElgUBOXuMY+q6MFcMr/wCoxATfksZHBptlZx4+Zw/IL4oCcnZx8HAW943VXF4XBn2+llGEiiIlNx
LmObetYt/CDg0JfhTzLcxNehvCmWjG3H45PqFOFjWmQhjBdF0m1Ffm0UiINHe1pHpfPF6LAAkYCE
pG8NG7RxgE5OD0Eh/06lDk7awDkvzOhADHy7Dd3gIBJxu/RsQDq00MMvY/Kz9oA9SCcnmNP6Jnsn
eoiGBTsAEGvcXzLzyfE0KDGS+jwGIjYL9utNVpagPJlubaRVeN/7YcYqElJd4yW9iUDF8Z2ALx63
kAKVDYaE8v66oIm2V4VGiz6a3Tbj4WxDEENf0w6vHOFC5Ao5+txoNPSRPgX8grs0B63PaI3fpU8A
Po2jOrPakf68WX83C8jmCf9f0g1bTK5NcegqHIdzat63jIvYM6nyANLI5Rkv9RdcWxzdsjF84V9P
3l7WEgsdwZOwmoo0LDxgbdDfEubnQfBy0quGLL3cXMNJVEmzNmu9i9TjmqYngg1pOjBvBnVO2Cjz
RjHHqDPGgGhINJjmDHhMVO0doKn7kLHwAULjNfPa7rrLIvOecBnYhoZXGudWhVkPV5/4ltHVMHdJ
pskPy6tyxJDem+cCg7WNmdSIuk3KcYR3XFiVHwFkegSADlUF1nX0mDcz8v42w0cBiutLSmgRYhWH
iGvKIuRQ1fLLlekfgSaDVkPbhuf4nXlzKPtnoyN/J0D/P+BQa1q3/tF7Or2eOFbvQPa3h95MEcQG
Gnkt0JhtauAU9b6ny/jEHtVvrHjy9hYwx30H4PpCYCvf5k19sxQYOvD1MuPJjPyKUHK1a+gw7Gtj
NGC1LezC9ogXzsn/8qpdYe76mphMnanprmVBGSvr885e0ZbOPafvb7XInCuvzB/SfrVcmtVwSLvY
24S9xhqg6QpWxmMH/jlL+v57jhst2QdpXJ1nxsgxujIfwamhbzLDv3C4pl3pegfOGApUj+vdBEZd
3stRMW7M8TMSQsXC7TOTPLIhPWAVJTEobb7aNXpRdqgAOACoo9+Oa9m3Tj9QyYXG4wD14DIbupp4
Cg2vLAzP4rRlY6wbVKpBaBV3k+qsrc2BdaOd8J5o83uoCuZ3RP4Pnh27ODukeeHU06Xu+VjD63ax
TrTunRNZxTMdowKSS3QeBujxsrpjg5GsujIQl6ERfu2z8Acw+WyXER+5CbqAT67Tyx8SFPpTqRL0
vYY5ZT+4xnlTpKsSuBcvra2dw0jRi81WVvMZK7b1idGYOCJJ4JVSMppgsD4+pLBXzgvZF79SoXPz
2u76qdmzXANSmUlux38YdZoh9yIPKQ0shWiyllh/6A/HnJ9uJAKsOyvwxnQHMqVCT+HmP3TCv2rq
ayKVwia964ckv6buJ1Wuy+7Rxiz8CLLsfkFisb9Ir7N5qEnxLSs9siTGqsn8IFybxDMF/001tgXq
GHrjEacKxT1NTjDv6cnLQ4gt7gxH8vTijPNAUY0aYlM49kWhmuYsqswSwI+AJ98mXXsxZwN00KxN
xsehbhSmUJHq21oTbLgyU/PbdJnvGZqz+cx2ftWnFBJbIkzC5QA9Ug6b1shjf+7hJ0dzgSGW1zNG
yzJ7QEpEUza7usijg7nE4o68C5prdpjkD/TZCKmTXf+F9DaB/bGMZgZxq8lomft7Wiyj3tp2gVsI
60F/4MtWF3u+Tm6/dWxR92dhpwS6qqruftacBp5zAapwO9hE/5jW1EnW75IDC0FXmW1KRWDqbsEO
e4X6gFjEinQfgMwzWqph8dJga9HNXS6YbHtUNXYo4r2AVXvfFqGF/wzeGtwYewLaYix25Ww1XkjF
hu1C4xSWJJd6oHjFMlOERPfhZbI2YMkQ7+iKrj5GmZYgbw5iCU5iZSVXS1DYGX72qPN2c9oV3qWj
rWx9J3Kk6G1rDQyKHbCJFmmEf6fOQ141xWOL6B6fNMyFcFScYSfpgb4q5Q1h1hoYDPTdYptNXvuk
CAf4QSoe9aRM5iLb4JCA6eZx+GImPav8a4xqH1LQsLr/2S4kNnaXRtUm6V0HDI+oiQkzKgAFKPdo
t+/w4HjPJYmomvU+To8GTorszOri5a6tWFZ8cAm43rTQFZxND6QDWFChEzh0RhLZh9TNNNOFkar/
YMY9eih7EBkYuCajSmn7qLw1iZh7kZWNnmqu8FCex2NliYPQUepnzjSbJAWAyZtTOEAkMET6B5Lk
0diGDdCVc9q4IwmyUaNg59Wt6DesJ0F8tJs4w94Vg2nyT53qF4EF1bXVTpAZQp60A+QWFsnGBDRS
EkhXdb+gptKLclMdPyyoRL2dZSMU3U2Yk9enoS22nYUuziYL2Cuge0jLJS+vRCLbYUBF01bXw53O
1+Bw+E30aPgjErLfx8y5KSV9UsbDIbYM7rqnBiG5yXigldjcjWYPXJBeB9bFjm19PpADFPsBTfSK
HjANCMSLZv9YD409saDF1K3lR7kcyq5BcxjndTEc+sJoYwgGo/Fgzzh3OfxgucXtny9PZc1agQoq
zfFcsIG/LO6EuCxrOnVT0Q/4w0tn4YofyPWlwa6ii7RvmhlkFqqvrZtb4JVwZ3XfSFm3LjAWyKvc
aUm5pceGqHlZKvexbhqm+60FCMdr0VpXdl7+8Oj/4WNtH8c5brGJ1QSkgTeaQUEGiEme7VFXZ6Hd
MRMagFFDPw5KUvNmfjkYKJFDvykhnO7LYqnO+OIKuSAvJKty2hQg6KBaGw4tWiAQsYVRP7YVHnV3
+WWaKrqmHxb8rtoKK3YRlhOeIELbJGlyHSeXeZpp76shm5+1aw6/gDSP8Q5wq8tnvF3QSnXLOldI
lwlK1lQOLsKhKCGPdUDcQcoKn1ZxQKQr5Z4QJ+eFCtHuNqJzAMFSZFVb+qeIkNLCG7/aAk/KJrfq
wWartYfDYDpDeTYz9WNRjlVC3jJBgFSnoSXsW3vds/wgXY35UZxyVMbPnQTbFV2MxdybcpoQspR8
aCFGIwwQRvLYN4nKYeFEyVNGW/drbeMP2lm1VjeaHjMykLAaeG0E3mbaugsgmSzwIu8ALwTyZdo7
xJtOc9e+eOYkzssASghqMJ4vpKqe1zCYnRm2WWXE5VlpJ4UEOz6Q3EW+TXzFJ50qsu9rfDgzOS2U
/Wm+gP1xup4kP5lxPsT8W50RTE7ynmzVX6fqCEBEN9D3MFQCW5830aQnlJOxcwZnEcQVq15zlE+m
/m+TtXV/GIpqAjo4w+LZZKaob5umFk90gvtfvNkBIT5zqn93+NdpJoByWcEscxzecKyKr5PJrQkh
5APEtpXK4ptbGOVTxD6CmQgaA46HSuS/aWeDTdFpRReBu0ovU9xTBbyvlEKJ3gvw67BwWCBDn5c3
Zeaa2Q6OLc2NoMcLtoEvMv2ynUnDRo6rAUw5k/ZqG1py+VpQWyQ7lWEZXSUnTk2PV9SE4HEo/Qs6
rvuOFLZ5SJHYA78WEY5HRGD2tzIO+CiSzTdA6YrJtSpHOwZYqYjf3nYDrTzs/lX4nClnjf8l4szZ
EPkMHqRDCn2jMRgjEWwSKDI2YfYCxPPiPlsMbl+M2gQb5ZkQnHA4044CUkc5hWBjjvpd5g2t6Ttz
aucAO4KRQ5oV/swS4AhwF4S8spmaBT5iNvecGyI9q9Lm8Mccs/o+TEcW3Mh8+w813SC2ChEq+V2z
6/6kt+9dESpY4DouSs/BnzJhPPZcLQqSVLuQpn4V5tkGzXR9gKxLJvvoUv6M0jCBVOZlzcwF6sYj
1NRQ7hh8oCvR6/zHV5nmNFHIkjwYMfSz5BPppvHOpqMPj7zreXHjogJq68zo8begqIAckttZZA/L
aDVPgxXqF1YX2JJZds1jwVnmaxHUfGnGuMTV3KLgvoTgMTW7yGGmCOgLo/WFrk1KMaD5+U1Dsk0P
MKWTCz1JYCZXEzb0FbWdi+w2dvGF78yhC1+AaNZPw9ithfmkoCzYsubQ3GAkNGjxTN2jleCdob/B
oe82ZBo8/kyrOvxOW5AHgfRxnvcT0oyXkFCL5L61Wjfhy1rSMh4bBZ2ROBiX4VIrGwV7sRpaP0wc
CyQWQajmoR6COt4u0qHWbjDlQ8QuzNCECtVazxwPJ2NXpPNgX6MckgVqeHLG233DeLM64BQ0qm0h
AaxtlE2HkqJ71Xs1qHOzy3lOBhP6Fqcj6Fey/TXIKNMHzynKJ8YJdXmAfg5lO2RyBhKm41t2zkdi
hitVZ4qMpKQvNN0YLsthgW8I0w5zgbzF6vhRR4qk3w5JNWeWNmREWauW8imu1XjtYFMJyS8dQ/z0
Ec1WymXyTm9nu+cOELMGeKvzKfuGas15yjtntA+IRTnxMQ9mOsHTJGqst9zu0ctJPbgCJdi7+0KV
knKrKgvCUXUDiZaW5qB3C6m03jknUUWSHd5ZuSNPTbIoRncqbwJ3LH535jCMXxFlLd6hdcCCHko7
Np5tFbnTgQAUSjV6rkmKdL6djYPN0voVZaX1KPkQGtSQjR1+ZQDAe94mpeNhCjUx2/Ur0cSPRbTc
5GImT9F1Awd9KCujh1tEjOx20LSkd1YX9FTworHOXfIULpISS/hGsbovAliCv0ICjHFhR6l+aNw6
gWdfrdSpPmloDXE4BEjUk5QGNlqPoDyZvgo+R6HGtViRBn7D49US1R+NYZjOjgcRFbZXXkcuQZPF
RD+inBrzJ8WnYDyad+ujBm/YbsU0JLf1qOkQEoXLwRnrS8hM28XBRvqSCthQmLOeUwO0y9aTFIiQ
RNqgwJdD2CUsKFtdJhnxYjvuqLoqMgMcJ8FO6ZrVxrAlyUcaM0yLJd5bGuWEvxCP5HM0gB9Gdob9
1SRBy93nQdY8QEGwiMvCQvkCCxjcRN4sxeFjlcUbvRGyCo5BJuxmC2e1eSRW0dKASFuhO+z6UT/b
op8f07qbwNZxnshjUBInNDivpXloOsBNmTx+DtTKsZiCv1as5AysGgfI5ZkVyP5nJIBDM7u2YY7g
NkMVdYW6Edi1Jzn6+GRG0qUp+iw3Ttz3Gx0Lf4YlHARkguOUto7ue4UzdAzb+zNRyeEbq5wIv96t
9/TxihNWsDeqI8+UwgJoyrlPuY5c/5T/mB3yBhwF1UV35liF3W7CLkju6P1lZ5/9JU1JgwDkg+JY
5hy7/Oy6zKG3iu4Ma2V9qBOSs8OSqJEJZzKJynF0QsP69glyPU9oxHoUumh1Xt8W22zHIDXuzkRX
FDtGr+qhjQkOtuvA+v7xrclVxvRK5sQjVBRXtmeidFLH95bqGr6Rmruz1Eu1Hy8z7OapbQ81gi6u
OBI2SQetABWOa1LCP9opiTO/UZVz//Gf8vZ94S+xXA8MAasGrNnru84qpAJMgfuzPE/OkeX+icrx
Ocji8FCdshC+t25M2yNqykTcpVx1dCkOXKETuh2S4ACCGGDaM7Il5dXHN/TeVdBO2pa0tRT6n4r6
P6uzAXumu6TpaEYhn+JNg4EHu+bEO/DeYyNoBR2XdhRCw6PHFiUJhU8fdWcYCk1iGlPPaG9nIr6n
y5D2XEkG6Mi09+NbO16hqDYlX6v17kwNHuJI7mdXgjMoQZ8+Z5rur6NtO0IuMEVEMM9G8PzxxY4M
hg4NiVWDh04V+InWpCC9/rnwkaWN67aTz9Qv/1m0hGFuEKAke5JSxLknRgojU6gH1bb6pQpHqjkC
puFu4vopzKm6UtSPX0/8Uccvzr8/ijKVzdam7+8dvaQuOZiCfszkh7NLWEDWNPcmCMaDp0gu4CQB
KzCyhhurRAjiZMzWuwJCTT/Hp17hd34Lk02QrZYdl6nj0X6rlyVxdNwuvp7wSsg4KP+Sh0hmdmfb
tx/f9PGK5p6JdIHIzJZhSW799Q8xzcTAo3FbfNBlHCLaHtSyK9SnPPP/fm6TH9rzVrWycNyjxQXs
RhjW4k1+bAvakYCNgZAvOeYwf+Z8EJ0Qer73/NaLsb07FvLLo8ulakGPKAdQNUGMUI8U4y3l57Ub
OrX/6cdn247L/oZcFuXz+ir/Z0OYPMjaziI6EFsDghZT0AeQYN4+vso792PbZGp6fKs8hN9Hm1su
qf05jna+1WXj38ZO3DMvFNNvu2R++PGl3lkPxAWy7RC7xofx2LBjjiNTMov5qiBZZEuH7MnMy3L/
6YtgE8DfZrGFan0sxO3KpaCE8Vq/Xqo/SVx4e1DZ/ed/Ggdijb0uOJMld7TFaNAg6AGd1l8MupyF
ZUUXReY1JwqJd54XejbHoVJBos37+noBuLSI4BNa0E2jJdktblpcSJojn18A0PA9B2iPLbnM0c6U
8f2ujCaa/XaGdBnLnPCiVtnGVYJ44JQhZP2T/1s/sCW4pmsLoWyQm3CxXt+SSR55b8YACqnmCXuq
ESEKIHazmi7Cfh7u07opxhOfvHceI4cXvjq8RJbDUn99TVZ32qA9mfwksecvEkgonGXLzT+/ul1o
KtLm4011pI5ubYnLnM4vs9wB1Xt9R5ZTbh+GVhTik8rv9RnyXyWJAGWBH4vny9yje+HBegbbOfwY
he5+S46HL/HgLCesW283B7AjlomrAzuTRw30+tHR4aYTSEfUz11t+qY5iy2W8sovK1pUn31vOYm4
LnsqLFgt9NHHovaCaWAi5vke+Bo4tkhoMy8q/3x8lbc3pAS1lTSxA1hUy0evVOyhMqmdWfpBLxI/
L4vpUtW2vU2BFj/+L5dik2DLczniHG2s3dSTrBVo6VtG1e+8OGdIPKbw58xUn3h26yv6+q3irrDT
ufhypE3b5/XPRPcCp6uVSL/0aP72A0AmWG6Z+tlECNH3uN2/FQvihYBhxYnd4+3LxSGAt9nhC08h
/g9p8Z+PFAJ6OwlUIH3sy9m9twQz/SuhPr0TorHkQ+it5zaaZUfrkLGn0JMMHT+nE3RWLE5wpVRz
yvLzzr2sGzo2o3/XOb6KRT5TjteAq2gyv0n26/YCJ8Gnq6I1dVSz0G3sFI44KiDQl/JzTcLhicUB
et/RltC4o4SQ2s8uQKBrvLRk0LAmXHG01hH1Zi1jWUH+lpfAlbHSHdg8IF5pWnz69+HDQeNC2QAf
+Sweb7FjCULImvU6+w13Dfzkg+jF/OkdFgIsm+e6QThKHb9RjN8rQIskzuMOtTbh3KHsiEx14rG9
XQXYoTwbIxZprnwyjn4fKXLkdl6nQRwk455zy+8gSsTus78NHReB0c6SzmowO/roGpDGwtArtI9q
tbsJzcK9Mr2y5ySSDdXnHxuptatxj22PV/ToxymmGDza4Fi+WGWghPxFBLE0pjl8emFbWngsA85e
7AXu0XqLh2BEoTlavsrBB+D5RsiF0PTEz7P+W17vdRR2aEzo5DiM6+yj74QZ5j3tkIq7mV192VpG
SK86ElsGegXU3EmcuN47y0GzqSphr+UkJ7fXe6vZNBZGFWERR2rauHRg8zLFD078Rm/vStOLw6RG
e4qa5/gQw7bG989LEHU2RRmfj2WAPwgFTiC2yO3nYY/0tEtPnJzWP/31o6TdRoo3a4w9gpri9a3l
qh9cJvDaV1MvwY+0S79ibXonB+qxIrdIrG9LkHkmnjaXprp1my/l0J649/UXO/4zKNBIYmWKgx3x
6BftM2zdTl9pP7eb9gK9lrzRRhkc5nQCAi2H6aY2CS77+AV8+7PSiMB1wkvuUcMfF4V1CjG/TTMN
dpj4BI0efSuLsd9/fBVlvrk31zbZEunO0aEzrfXP+M/ncSlaI6lj0fpxMyLcbBxdTQckxKvFp3CD
L25bkrhmxFZg7eCplgs8DZG+zI1rkJTsDGho7KJS1VZHemh2pSjreVd1zmSdz/nUfe+6mCCWhdzO
cA/8AKGCF4LV2TbEhDCM1os9nEsasKcoTm9/MxyBfLz4D/1UTsKv7yvt2loTfNRhCGybHd6Cy5D8
KIRHszjn6A2fMZzjE8Xo23eEa2qTPrlYDauWen3NOZ5qu8LJSUZEsnyllje2eOu9nzJ3h99u05sn
zg3vXI8ikZ+NPgkduTfXI3whAoPe+j1n/l2PPewwlIEB1UzrCwL4qvuPF8vb2pQPAXfIzdGZY0D6
+v5ismLTjHATv20SUr9NJjEZ+mR0lcGphtzbW8NmzPeH0h5eqvsPUPefZUlJj03UyFiWddP9zYpQ
kPlThF8C6qNdHNrWp+sD+sZUVXzopG3Rz3h9a70zMAQOROPHpLhc4HmxfVuH4anezNuXGr4zPSdq
YE8w1Dj60mX08glqGBtfd1P2OGGq2aZumJzYNt9cxVYcH6SkFOHTzfJ/fTNZFU2pQrjti7YMLylZ
6Jg00j7/5GrgKpS8tBmIRrGYkLy+Co6cdfjbDj5T1OwMk1x05rkxSppssP2PL/XeDTGuYB/g8Grj
f3h9qWwJG1tGavCnQKuHNCeL06hBwH7+KhDSkGd77lrLH68Bop5sXJ6DHwg0Xm4/WN+BpDWngCvv
3QzjHZqbkpMCe9Prm0HR0juV4ZKfzZu2n8IYX8gUFJ9s1nNIMB2O3nSqVkiAPFoDQ5mSdjlksLrC
kl5tUA87t0Pl8PlH5nBIsLiOsqzjHQGPpU5sy+sRzZfhPXJ9GMLjnPz6/FVYxpqyjR+HHej1E5st
MI0z+nGawREZ0UvTqpswnrLDpy+zfuH1WuFoi47W68sEC0EU1hQP/lyHU3lRFLk9XYUxQV6fvxCU
CPYATqR0mI4nqSXhphJlYu8vphteGwh4DsnkTCeq3bVCf1W10MVn7EZ3DokpO8Hx+wnGqnfzsvcN
Ku7kEJqRTPZRXlTFNcAvdQuic3Cux3YQ9lalugo//9Kup336TNhBNMj/14+zGHAjjdjI/b6pyi9K
404s2+lUN/VfO/v4NpGe2ZIv0r/v7uvL4KGeJpIDe78EhEsuqhV/TwuDTJklaqK7SBEZEGo3eiqh
R+ybJvD2Oo29E896fZZHfwS9eyAE9M9Mqvujd3oYUvozBCX5OljKLxEhUOR4jMG5mjAiIW6ox1sH
08u4/XjFvvkgMymmJUVNSv+Gj+TRi8F9g0wS3uAXxRBepZisdkIPxjVRoc3/cCm4Jhxv+VHRghyd
MnTuuZiKxOBHmvkVSpexfZnxsV61ObjdEy/Ie4+TLqXH78nKca2jx1nMacWISQ5+7ZFMu/Ahviqa
GUiB6mR1qOKaH7oV2e+Pn+Y7GzPLiFbY2iaSfD9fryQXXSeahGGgbZnLuyQAsVZ47fT5jXk9VMOT
p7qnM3X0IJ00nEzdhCP4qxHdUUWMXIRJ+sTPtf7yxwuS14FPDBXium2+vhfeBSDNTcP2P9XzGZWC
m+DTahT0ogqV+K4wivjv5x8f6h1BQwKqCW/960tO5lzjJVoGX9RB+sDEUhEQVdtP/8tVqLK5AGfr
YwhNx7gB3gEf6Rmv8bm3wO8MyYM4cSx6bykwbPr/qxx1P+K8KSDRMtioggCKJmXOth+Vt/vsvZgC
kJFety6GDsdLYUKShAYz7n2mreV+qUzUrLJXJ67ydpNgiMpSoNjQOIGP500ZXwfV1FA7ycAgDLhy
d3MBySAN00/3cRgDWsxtBZ0p5p3HiocqJcRLAG7zoQykWGpJkRLoIk6U6m+/a8Q08PYovqGCd/Vo
c8iaWbdOkIJ6mRbbQuLZ0L3GEFvjVo774skNxG2QDwEGjawcP13wmJSgVFYuuzx11fqw/3MucYkA
lgGpx77T4p4ODUgN/TxWJ5bfGxULNKBXlzna2JNZMRzU4eCTS2cxiExmTGV0d/p8IlA8TPQ+T70G
nST0xWhZIhw0CIsX6BnPn16ictU/sWEhTaI6en2/a7KPduKg91MynWDdZ9adZ5T2w8dXebvfc/jC
dsa5iGKS4cfrq7jVRL5KOvc+/Zwx/aJKUNBI39zxma/LdJnMxuDuG414+cR3++17TsORPoFaD5vr
mnp94bYp8g6ifecPY1jf2ATs7UwzdU6s2PUhvd6M0Q8z3+Pu0CSxH7++yhglpF2U4DD7ZiJGKsKX
k0154aNvbU6snPcuxUQDjR6dMwZIR5fqssUah5R9H4IVfgWjI8KjRfvfDNL9bLeDvhHzStRGPEL0
eUfvIZzgoafnNvhdFF7HKUJ7Y5J/SkpN0GPqxH2980PRvEdrQKljoXJa//l/3rsRySStG3DoU1pW
hyyo8EPVfdR+/3ghvrO3MK+kklrPGbSJj947zFxJmFmczeZFQQJIonaPgtbeWYNhPZJGwbGwcoYL
oy/iEzPTd25Q267r0jGmucKY9vUN0mm3Cw9LgQ+sg8BGEsCezSQB6/TxDb6zPjgTIt7kMTJqOz5K
ZdmCDg6Sm4/Hf47PlYGieq9wXte7El/Pj4+vtj6uo4XPrA9dGlvHv3f79U2RF+ENGRYZvw3NfNs2
S1NvHacmG3P8p5SfhjhwTtzh22vSBF/ncOxZzIOPtXCFahPDY6DpDw1y0f+j7kx65LbSBftfes8C
52HRG5IxR2TknFJuiJQyxZm893Lmr+8T/RrosuxXhpcPcHljlELBIC+/8RyKPWqXaP5nO3dIz+bS
+JtA68+/G/EwAxBw3Jj2Y3Tkj18xq4SvpKTOmDmCahVOqmNL7Sr+zxfyL7IchzyaVplNpE+r+7eP
yQttVjog4F3glztoZx/6jPQXyMFXmrobe8p/2MF4c54N/m0V/R+ncrdPp5J6u3OYwfnt0x0Nqxsx
CuczO5C/VGB2ZyhMy9t//pJ/dSlpRpuwGrma1u/TN8CcWLkYeQQKGraR2xfzprOZeP/nn+LeehjE
QxS9f29FN13fdgpU0c7XrPQEVCLYV5PxN2fj7YL88cbnYSYOArNHBZO2yR/vikkFedE3tdoxMZBF
smidz66o5m1S2MXDf/4+f3G/81FkLcSP/Dy/l5PyXq9Qbg9q16Atxj+OdfLZ84Vu7R1z9B5rqcTH
f/7Ev/xyAeckIatF5fm3uyHv9LmlJax2qfAKRLnQOlguGBYRswTR9X9z6//Fp3F80NfyqeJTnf3t
0wxWeNdax46kbEzTs76o2C1aPNKdVfzj9zRdW6I62rf8Q8Dzx19NAKzwgc+pXdEPNtN6RvHCTOh8
6JNU/s23+nPEwzAbb2iP7irP1e893EHiwdVmSvcjLRQRoSDs1b2BvDbfsnEki2szm/rnpCfV+jfD
2H9xlFAWpAmqE/dz39i/XVApjUKmNsGW4Ql1r+tyOE9F7Giv+QhxnCUoN4bVJCLZjTF7yOk/zn/5
eJ8LzEffAsvbK/jf3uToV0xVrVCvwIlm+LITfZdnxd+8eP5809w+BD45ZXC6QL9PnPf05rPOHUBv
ZHQJexZqNkMRsFMt/64v+udDi0+iLgL5lX/Dkv3j1zH8iRV1dwXiBS5rm3bU2qVgA+WfPnJUJiiG
kL4xQuP8XstjrdKqS0H4s5jGbZHytqZYdEEUFGPxN0fXX3whJoDphVA29kmwb//9334fZWmdKT3e
nwxWle95PjiHcarqzf/9Qv+Ia/zfQov/4DC8iq/mqVdfX/3lQ/wPEBmSSvzbb/tnvPFHkZd51380
fwQc83/6L8Cx5/zL4PChZH+7dUlwubf/y2HoAjgmPKRWc4sAGOXjp2noqmf/+3/Zxr8YOtEZkqQI
yBv6pkT8f4Rjy/0XuQeFYJ4Gciv+xH/iMLzdzv//xUY4dev43KSpNtH/bZrrj3eH7eR+JVYr2Nn+
DMUvGcVL33XTW0Ll8OINmnnGWGo8MCnyd0VzJlv++FTz4VR4Cf1deuIElH9KbiAcoxyFNbgzJ6/c
G3knXvjO3nACJ5EY20RfG/TUnrPEiET7cVuJ5LS4DSQGLCI/O8U2YTvo1sPgo37z58B7DbI1fdID
v2PrrJkset5O5rPXlqcPWRuY+8m0xgfQYvXNu+QoI856nCEskM7jvQEt8keScHYWFfPJUTonZ+Gj
Nx6gJYSG2eE4zNQPF7zDfgaZuL1ti3zM1MTWUOsnFrpGqUFvdR0HjttcT8UxgEmlzaAf2eZn7X28
oeayzs6fxj6xEKL7+S+ilwrNb1obardMqWrjzhzqB7tvWV+Ef3YWU5KiNldM/fbYd0OIH+JqFTM7
3tUg5E9sTeKpbKlLxYMhs58ti97fZJE2G489ndjv8A5Hdo+HiLq5PWDhodZixIIDHUPT2H2zqwmS
YFmtNzoUpxDw9gTpAqQjhIcT9MnXBUh0pFgSZwnYm8qNt9T+xW/n5uB1CRpADtR9CrcptnywQ0It
2r5sy+J+8cuWucc039a6XvxiV1XbNEPGEEJSKCu0U3NgX9szL+z8aTFlyPliBIl4rnBTb6dVV/sy
KUsW+cD5lR0wK9mOqM2naf7eO1BEgGqO9edcztW3NUmN06IP9mUc03G7FJZ8tQfgbJYzpi/sXbHk
la8pgQ2jruFsFGzeUhUvw5LFwk8iVeea2KqPuX/Q6WipyFnYxJ9QadQnsdGpo8YUzZ0YGE9ZqmSO
/QG1UC7y7qP3gxgG3l2gq41h22vUAK3Zs9fRHYjx5EMvTOvaGHKOa2TpTiXST84L7Vh5bRnJ1Ui3
WaP3p0ar7S0gC+1QNJXxSmqJ2bi1+l2bI49gs7B+L+3ee+i8ZflV59bNLl0u+ZMAbbZGXb4MLLbb
fSyMZTyvUKqHY9PqC4rvfg11wHtemAMXggDi9AhgrKTe1k0qDhBPDkANfrIZmsBxFW3Mg/FDcoiE
bo2P0rIAjuCxnjFCLfeOq/lflt9fMhiQvRG0G2ectyigtI2DgOmajqzYrFyyBFncPcuXZewCBznJ
2dhgDlO7LEuOfWo8is4GMlavjP3bh2FOmDcSw7kIunrb1E20snsZlCZ0ykWOb5NpsI1v/lRVYcaW
nn5pxpMUGlwj9iXBXIWsnD7MVf7a9suzchU6CusZytwTMJ1HM5P7YgDViCPcL6adO+QXCypbksww
bgtmAuqeh6lsgJGm6rlp1IdWTK/Kg+UGDoAhVoDvZWowlvSyBA5bn+OPzLKfs9J8X7Klv7gwUK7A
pZMod3rrvjOLT/zNGNv6eb4TvXYuF/c4aiI0OmNvTxkNzy9GmwqMntpRUDiE3J3elj1V5Fbdsx7A
v+MSWEnDTTjAn7KFf+7zClJ1oZ7tpTq3AbYtfd5kE0uFq7PXJVihHCtpZ2d5pLLe2kAI+Vm5boFl
1u0vNCSyQ9XW5R6sxLNdJs5RzQAvAEnIn1amsZbN5vh2Npy4LBcQQu03sCn+lxZY2t5VzrGYpufJ
ye0Nw98wnJwRzliVvpkz9L5uxARk4vSpsuNYr6FdvE1t3+9cY9igcILZzfkJkg3SybszYkhZLEw4
ZfHVmPIRLpGI+oDTvnfvlqlSrPOlYHDrFwbInjP/Lsuz58KCYlOXzWcCywE2J4wVoF4Xmgeh3Rsg
cofp0ashpLk1S8j4NaXtR76THytAu0wqv6+tfp1n/UKEDNJjPAPv0i6jO42bJRcP/LjxrPx9NgIk
1mcvYzWqewSJGBe6B+2mpWrkZpsWHFw4JSuIxfwilbNxWiPiBUoNJJgz+ODrnclJNRXtg7lCVtZa
yH0mJUgk19/S3P1mCiAbAb9VrgBlsfSWB80DlKNrqYwHY2BmVveLo3J7ptG14FxoXRaxDQ6hQYBd
TeecClZ+LSztykP9xKAoW2b8aanrgmoNDkYJCxpyAozZuYm61WRFfXSuow+CLxfiOo3jWWjDdzE1
d4nvRKRBH72VR0BQZmSjgbdb9PyExlALJessZNsXA+MNt6v7mA7DiSrdXbMyaVVor47VnI1JC4sM
LWlWjw/lzQhstFWse8umyzDfpK11mFIACP0awFAAiOIhsSX/xzi/750XOCrQgjQPnMQ80MVVcmYX
O0j2vaHOc+1cZuEWO1t88XxlMXMVVrRas3dK+qGJnLQoNxkH/NlIKxkVi26w1TE/Z2Ky41LvFviE
pt7co9ia8Xq42rFx7ceKdXxw3LYOG5FPWwtriYO6wgdXTtw9Wh1wf+u8Bj1u1rT39wUqdX5/N4lm
Ag3css1CCQDjZDcsm976EKwOxIvNYokTwJcJAqABMsc5n/vaxUsXjRsHVXqHpGg7ljJ90rBAK7L6
ef0YveExaetX42Yutmrrdfaq2T8vif/i05+CWATVxQsZtWb2iytVORvGqrf04YKwLuaLb517+eqL
MkfQy8/Uafl9rd+eaSby2+XOTnFfNcarp3kvNlSgdWTwDz39d7OmkJYkGPAcJo9Db27qa19BbJys
7t1z1f06I29p2HtflHtMV95Iq7H3jP7VlwmEybT4GNTKqWX6255pZXkz1XleeSMaNDJUzsjBKezP
sfFegL+xpe+AxulE9cOrqwgQD1zMupBR18+HFaEbN5Qk3EoBkaXmQWjuvpF4pUrxlBXZC9bUU4Kk
cvEQwGYQ6DynumvU06BjmZyLeK7B00HQqbLmeZEAlg3ae9wpwQ5c67F0Msl7DNElpRYYbg7hrfge
wEobk/ZgKn0LyC/j2ujfAKDHZd5Cse5/FYm4BD1eYbveBSr4PiO4EprG1/I3RuE40ND6R6utBExY
aUeZyN8BAnRha7M452reMcVpacDb7eobSrHnzl+0Otm1ur6XWYLSdzUioWfxOs9xWucxzD0nwnt1
7uZExZ6WrJHgRg3t6ZDPmdzIAi+bP8DK4gRzZQDZFEQEGjV1D7Thh9J7fi27yanhqCFmBBRcwTID
Vp+fUsV4pjlRARC6u/UHcSo1Hcmka76ygAsjecgfi7Ef45zcd69D5+GOB2gA7zQ0p3E/6iZ2u1za
W5v1lXBgQTDCDZDuaA28zA4IQ7dS22EAdewMG4M+/g5oPaBb0wAu5adWqHeGuc9rQ0QmsfemXrJv
9P13WVUdtap5sDNCsokTJRx67z1QeNPUnMXuAjgyFQykaoQX8ejmckuDl4ucpz9oX6FaqDgpGZXa
BFLqEZ3z126oHpJ1vbBKh5bPk2TUicu1l8nXLJxYq5eHlnE9CDSetqs0ANqLyQWeORMpmXA2QZH7
Vnd5fpwsAnDuLUj7S/daE7rt09Q/JDkQplGprS58O8zaNhpWHE4BhtG0Ua/ljbXuma+USfZpwkA1
bFhsR4DgbjelC7hfZkDei8DDp+ZHbZuVB+iQMqQ5eoHH4G+tWrwz46KHuomTQFfU1lvGJUNkVhBr
anuI0hboMoihh7XPX4seCwcHNUb6yHFllPc3l7j3hihBcrSN1o6JmTKuWn3fzeUL251YZsW8gXpr
E1v1r261XGzax7iZ95U3vrng4+vauTeHYJ/L+WXCCmAX2q7tnc/FPaVpV7BjtgBGn9bTOs6n3NK/
ZOeP8U1gQGx2MpP+u9UR5gRrfQItNEUM4pUxTLK91TndhxiSjaf4O4zSpAOqlvdGghCcivWDv+uH
P0HC7fQ7mWfQgWCGhKalwTprxh9+XT1YS3ZWHZRajSMzLlxHwCpxUniiyuLaeGZ+1FYjTvz00NvG
Odf1sCnkrqvnc8MiTGTL9Llxl2wnnHwOy6kMM6VkONnLBTYRQKrAwCLIi73MBxBFHK6pHXfWI53M
o/LQE7j5uoUIk9kbt+TY0ZXLQV88WxD9ImbY49WxfjElAhloZKEx27jm8qzp7rKRXr+z2vxVWSgR
Sklcz5E79GU8dHIMba3fTrde+wCoGwd4qqMPrhyrj2mxtvsp4LkOy2wgYaz9b4FXdwcjGyDT4QHb
toAfDqD53AdJ2L1Rs6dAYYIWP+hL0hz0zKu3Zp6nO1wj1pfoHRPMdIaR25i8dd+06R4zOcgwcomw
mGcjNGY9uRaszkqiGCrOQHp17ZjZQfLTqVzrG1NJkIoIM+DFCJHk92RUYE+bWZLFMtmHOLuBfBHd
tviesYuSzo0VmWUwG9ZXSabBmZEbFZrtUv2a3OGWT2QTDEonMw6trcnNJIQxbx2ptOsM2POznZL2
NOK13GuGb2NOL6bD1K/DXq7w2LzBBeE1N2UXzslcPVLssLYJQ+t52MrG/QZYd4Sk5cLZrY2pjd1M
97cMA3nbxfPlp8NZf271onGACWMudpUcf5qslh39vhTfmNpywdpCagz1apmPYCrGMso8r428yWj2
Jhrtp6Jv/W0eaNZ+0NPs05wBggPQV6UWWhrmz30ON5sDLUD8y6zr/KsvM+0K7cWE5ZUc53nBABk0
NcAOZ+UFGoDs98eFoBzlIPHZYM/3RBZDgA4+s+9Sbc3JYWZUkXOJliVziZORfFqRNKDR92Zgv05S
Mz5ai9+BxdqvtQm8J9jl/cbsSqZg5Ywj27IOVVa++rmOabvP9R1sDXhP0m/NjdVm7UULpnmn5OCT
bKHjAdx1qzNowX5inJv7t3W1px6OUxDhW2YznTxzAUsWOMdEDCbwOM9SL3ngZ1/TOo7vhTuDRXXq
cavqhejZltplHWrtoieARlUy9ccsMFowoig9A/L93Txm2UfF4S5JxBZCt3WsPER4XnkP9rU44HHr
TsGQzttlykC30YkMR0PMcN6TBF6v077JtJ4+3K5/62YegXY6paRVu0ZZN1IyCr0fulVwxAp2T0sS
pwE2mI0oJVpKhcFhHhlHmu2h+GlnbXGyW3uabnRknn1mqZF3eMB9rCK5d/VhjahBiOPYjfIibbeM
abZf+WvPz4XbuDtl9HIL2ENFnevcSYu0ru10VAbmfNc3g8sTrk3evkvH/tS6U7tdAXf+0Gytihl2
YOZxNOYdL5vqQY5p8r1gQOjgpgT7/M987BAKXCSoaFLnAsx0wEmyVyz6FGHvykKPFjdbIFl3HmmY
59zN5VQvoZXgPaaDB8gFQH3UIncJW5ArX3XuFN/JJvzPIYUEuSRTcm6FLUMMnaCCFjN9TiYPxm/p
eFe7n/xN5gMuFVbfbeyxXKKVxoDGIWEw0kV2eUyaOr8CfeQAn51uq9RcvNlB39yXpl5fvZT1rdwu
dJAU3vRQdtN4zrx1fS8NXnpuNjgPmeEvO7M0lpM9BsM1aJf1nVeFTZDsN25ctvawmTJ4prxOq/wi
RnpQobu2zefQCaJJwtezgKh17wQCy0ZnmS/SIKrLzF6caIAtz7rX8cIh6YNPF7DWH40rYDG6uOZ2
zZMuavVuPJG4MKnmCfcauJkAoqetce3YWeSvuvksmqzaZ0lbbKXudBuorcV+AMgej4Uc2qjXDfGh
8VzHvFX1Tcc2fpx6/NFgx5KoGpMk8j29flv8BOOE0Vobw9GSk2f2YHfrJ1d6+S5IYO97PvGFmVPQ
UUNtP60ejkjTyaiVsnxFktymfES69t+YJxrCgMWek2qxc9MBs49GAkZMcwqfFNInFqNquRjPiaYH
kkB6NvbG5A/3GjvRr+msnDMsWZZfadMZ+7Xt/HhkjMSNGghgTIo4lFBY05u/N1CU5XZM0+9WndfE
/katnVejRDLTNLjfdjnP7xMeoXqjT2C++qluzD2DeYxglEOKwUNXTf9cq7Z8YVMVqcoSBNVVOkuD
oie/pYUAlcJpllQGDCEfwGX4VBb47yDJF3/jBpk6eZPjgNWdxXtFBfDVBHFtwq9dC80JWYDt9rwn
0TFV5cVBwxwD/MFFlzdTFXdu5l5tpxtg1INk9bV2inpT2d2+lq62qTxj6w4JGWHQ+upQAQO62HKe
qBIQszhmTptozKpR24+udqgz6xb+68m9gYRpW45rw2ybX3C39/rzaKmv0oXK2/Yi/5mZGvPOYAJa
HEPURcsfSmnWBvp5Q+VMozqxcpdtBpQB/VH4uXZ0c7fXMU2vQE99LbihkKjriq2s8vnVCzBIxajM
2wu1EsXjMBmIqeyBXJRBX9Cdi4sgza/S9qMrsupHYlAGxaNcqf0YpDRjl7xPyBGnIN9nZRU8Q+Fa
t/3sdfl9o8+gpWwvZR5UeZKzcVwGMj7k6snBhrdB6JqiNKZalA4bcmeLX3yedpO2OPdZYfpwu/nj
ITEMw7lhsmg7eQScLAkHIF8pgxd7NabBq4tDGi+UZWxX6uzgSgc5c7oIMR5Xp6kJhu1MShLxNjE3
LEaYJ+wiaj+jwouqpZl2qC/s96Qvze+2Ng67qjaao70WjhkJHBBUKN2l/kyNoTvMjZFcgZ/arxqB
zdXp2AgMc/58JvVy/9C1BW8EQwjrhSW0HISOXPNnURnubsroliPhKNyout1fVQHLHqLZzmgM+wDK
lnfDIhwFah91Fw0iHaYZoMSrWoV2yRt3/skcv0m9a22f8lm0fozZxLwbRDPdp0ttxs3kdVD86xJZ
cFUpM7pRWgIwzmX2LBmMYSKzGl4AZGmHhR3vLvQpw37zi+EzHRdYjkPLUEm0FBsxxe5Z08zIKFgd
GZv7JE3FXsOktQngmR8Wg3mXG9l6ZqqGwFsrKd0n+l3pCu9kzyghqc7k6iyVYZ6SoYPDpdH6Dbkn
2kiXM0q1gsoRx91nOghK2a1hXSxnVs+dkOKlTXVKTiha1+PaU8aLPC3XNshjfTZzag9bxWCv18lL
sMYxYWRum4ndRGVOhAE2cVnDuCB07jKLR4rKLySDyWl0x/ZEYqq2JoyIpwmN5RG9JCqHke3xB8pu
7dESFsvupT2fVNCRCPX2LQ/MIGoaXc1dYVHTzIT0ntI2YSkNCefwLFrLfStSv9uhn2pfVKBl2c6i
UvyRIJnV4Pk6uCecrPbWaGrA3Kql2WQA6IFE0sAKbTsPbkGIL8NRdaWzYY7V3FkUyOdXyLTulYzE
aC6LyeBTjLB6LRkWTuZtPalWXu1ctVcfWbAH8LABMMw5pL53rVP8lNJH7eQ2WXbKRde/mgV6LYD0
lJJZRv65FqL5VZud2BKuDC8YkngUqsD+DoIeJJVXtiDFM7fdz1btHaCVUrg1ilK7NGZaXbtqGO4S
G2NC52CCqHI7u7aQRM9ygATOqgDu00oXV4pS3FB9YH7kfmE2u6pfCATZMeg3ZTqOL1TROhyCedpt
0qa0In9pbyNpQb1NtSE75BxGp5K46IXb4rNrXIIHilFApoP+UeuD/nnt0M2EMxSLh5oTJouN1eIO
qOqsefADuhQ6hU48ccTXY6vGDT2D5pOmg9xNDTuqtFiMBbODxiPTySHQQ1tN9blqKPJDt3lQA8Uy
g1nt5z4T+ga9hnmkqdgtIaOj1cbr+MkzKMRbzji1Y7dMxrm9oHFgxC394Uy+WW3MvJWxAS10cCky
gYBVP/ldLTI40X95GA7ivtf0ezeY17te98wt225m7MH9vDSTTq5le11PVaVyiOdkS8A1qXt8M9p9
oa/PQR48qyKZH2tP1BtHc/s55K/qpKRhQm5ZAFtfqtt8HjnINA1g/xnMi5LJ9hUgaV87rCv9VK0z
kthoffGofEWtQXkqrvy0ea9zv3vnbJnOtrusFx311ykjDTrnjb2+pCbvrd5zxXsJzJzXGutEcK7H
H1XRGs9N0n3WQUpRt82SraACczZtWm6hLq0KqH9NL2rAR3cy7KS+jsVsfUBo2LMYNR9Nxd+1KltW
kdOxkwcK2PO92/g2AOiOgmFE2Q90YcYy6jkhIVvdubov4PCGhV2LU617YqKX0PS85zXxU2O1D+4g
I5UFGe2OTIwIzFxPi+G3sW6lDdVC67Nkm9EPR+DFNFNKS9WRYlByb/EK2rprDum0aav2VWPp/sv1
qDuaLY29OamWLdnwdFHrOm6KBaJzX3fNcVbmqfIKxW3ivlm2AhBtjdZ2KY3kPp8kkFLJavVOWnAu
I5g69d3A+EXIBPRdhSbsZ+rqH6WfZa9BS5lMJQ6dDoBbTk3Vj7TMPYsy8C48cG8s/HW3hfjFxrWG
zCR0+bEplS+Uj1bCNF9YbM5K/zXF9Ban5epFc19E3jgcLL3FPjU1lwkDE+0C7XHslHUaS8p3ZMtT
mCW3dH8A3N+J5a0paL+gBEvha/O1PXqsMWoiLjVTaJ6a3KfZTA+CrfOQfv5K4rpGbQY92qtfkGS8
yGr1DwVLfQdii+Nize8aNHz+7lWvPaSFf60KcTcVzYYS79lq9fekaU6+1MPZrA44BB6LuXkoJnVB
GVhzKaxq7wfJQzoo7xXSGejxZkyw60Cf15R7KIhV3VCfZv0tqKmGDppNdah/nFw2BkZH07dKm59J
SKgCVO3OnYi6WZqof65Up49rsVjQs101Tpg9PftHPiMEI+YKvEib83bX2Q6057aA8L2ldLYcZ81i
4XzqxNvE0bdbGQyN1ty33oIc63marUlEy+5WmRLT4216r47KwaFpypg1te+utNKwWwpIo34Ae71I
ivPsTkDw56k+9C1DcAyj1u/0xMm7q05tpeXQM2KGN+RdfKeTf+6waYp9QG43hNgQfhVi5kvoLcO2
7UroiCeRU7LLqoeSV90daSu1YRUszc5wk/Vu5CzcoUs68sIa34qhRQZB5z5ey57KP9k7e21Z8qpL
lwB3Cmg09rZNYlHqVGlCE1EiPGx/2qIO4CWljZ14SCHoTntWotMQ1FXJRWrpxWFD2xV+sYI7DIKB
uT6O5shIJ/Q3Qu/VC+PSa4TprTwtVrecyShtgIwUURvS6SrUsmn4FtBu/CzbjHIae5v9O8679hEi
xEyLycCAudbLicpxo8eO0zqHeq1yh8cCdquuaQbyA6c786qeXiqtU2c294YPVxswdJKsktM7Rt99
StHPx7lws7e8bboT3MCW/vCSO4eA3vSu0W2A0R2THGk05sIi8tLTnINiaGsMSSx4h2vOOkykE2xQ
hFkm44lS3fgCFwnRQVBAd2TUNWjOy2xo7SbtZzM5ytTSJAIPW9Vb2v4wjAt6t0+VPxZHf/Xsi+ej
bCFR1g7agnvU9mb8aHYuKTk0K+ioPDllrqm5FCvT+pjouaiiMdD8C3Imn5bKYuYb9hb9V3QFZET0
MFueGLQ+r9XqlqAEOIhHKZsHYzYMJ5xunjxzDYwLcaJ9oM6tZcCMWwblg1YnLsuYzcTPVE3uhmJv
y1SyzcxBFZhMbPa+d9SF91xVPvUsJ0uLO0XuesodiUhNM2hbkQHjhbR5wer6zk1K75epyvx+BYpO
S1gJ62oNPIDRaMHI7zy3utFH2ZhKe3ktBCcgPbpxC+lBi90yNyPe2Hw/+pBMC/D18skeH8akofGc
pVLb+N60PDfO0L64SZLu8QC3oR/4/XZ1neQOfZjYJ7f90fbdavI3RyKwaFFPhoGjj08IrNo9Jjzj
m4104h7xWh8Te43vHQo9NvsK7SyaDr9QqbduJPAs3K99lj8t3SAeRjwPZk6Rb0N1UFCgwkuEBIJ1
JVYo8oLmGOjnkhBpLcpT05TuvbRLL/awZXhRyoD2zwlv6KFY2pF+uW3QlOAQ06Su/TL4ESPdKbJX
dpeXLeeBdUgVtrYyra0M88Ca0U413Auii4yRhWA8iqEmZRHK+CG0xIvpADtnnR7DEa9jc7fU0j/Q
Wky3qdf8yBLxVCV6W4eCPJFqLJ8hS6egwtdyAQbL4fxCfGgrv94oI/jVlev6XJjoXAc//7KE7E6a
V1Ub0vTl4mP9RHCQ+s+02vXHzB+Gh4Uu0CWvSsqlydrTC6GTFmZ6GTxZmiftcPCK4KNaa9ImqCVk
eX3tPsxmQ2FqXZWKTLMgofT8pdlnE4YJBwbPF/c/EyKit1+7tEn3w2pl1KO0YEseug+KfN0PTo17
y29dbztq6E2toKEZV4HIw2BB+8jpMcbiaKizuybok5jCuvuAX4WeJwnduvPqHPo7HgTsDtJhP5Y1
PiqElZE6Bypdxn3d+O39UGTDHY6J9lJMmTXxMDIUADDUOORVTUdiYv42r2T3q9bz7G3QnCUPuYIF
rZFJ8zdtVb+gPzHeKNlRX5OtfUZHRIK4CrlpJ8aJqrQGPi5H75wjHL9imxm3QqH08Htn+JlIW8Qq
x6ixmmVzRoGRHCokOMfFVByzgdc/Ds7a3FlLkccScEuk140xhmXH+9PSaxobJpHctErjZjd4sDJ7
ifOgsh5bUS43t54XTcKXr960kcwyoE/p790EXfLAdIMuQDsJZqE27cBWUVS5Y0DdLeCSEZ8kp2a1
vXhYdOwDveXlp8oeq5M79ksMj7Fg9OGWKqcQtRKESUcFJu+NAiQjNWlB567lSaGYc2WmOWfbRJYv
62r118VBlIyfof5ukN3t0naV35Iu89+A2Lufdq1uAQXCdyba5sifHQNptlEhnG5fpq6mjGI1V3/p
5FGvR+9u0FeqOqm0L6bdz6ioB3laulbb0cIH1V+N7T09Ar6rYc3GEHuMBRwoPievXqHPu7LURRYT
hmm8nqW4DivHozIsyq/O1AzXTnrBR5Zm3t6wZJ+GFrUjPMtl8WQpfi+U6557of8x7YPeqAducjWd
zdTEo9NydmA6DXLrk33qIaY5cAlwR1NxQe3M8MSN3mveOu5auTjHYSTO7LuJPs3kiCGEauQ8Gzg+
ha01m1FTyY+yRjPOCz2fP1vGfe4HEng/Niodpx1mdbn5P+x9x47ryLblrzTenBf0BujXA3pSlFcq
zYTIzDpJ7z2/vhdVt2/psESxu8Y9KaASOAoGGbFjx97LpDC9AKDyV50gDfHH4dLCmKsvqdbGOMwm
QjlOc33IkMoRnxUfFWAv4OF4I+qkLO1DyqlWJFybNdi25ds+RX1QLRPQJLjABwKAQ2q3g8BMuGuB
F9PAxiw0piitIoZ3kuwh/0FvnWWBkYw8Fn1+QqQ6BRuGWJN+oidA62+AV3B7WOigSSwUl0V6LnGa
wTJeGIpRMlAMrwDTBFBocIX4LR5a9kXgqy4xXZGgj2XhFrbL4bKgMSEJZVqmyhKTIAPJ13DfQFCv
0KFVwLx1bcqnQIfK0PXx6Lo329pDVwyJ1AX2M6NKAkEb6HcY48Ofz/s/0iY5ZEFaV//9X3PQP8g0
0CVgIewMugag6tyMkFInZB8gvgZm4/oeeIEQ8bKCkEbErNEL1AHNKTUWAAstw+3TEcUGTo9NCTzi
/xu6fP4cc2nQAP7EfUZ2vAFrH0aJfL/WAqYK/+Qr/X90+X9B1OXuyz9AlwfdDFk+/YM/keUUTf8L
NHASOip/QsHBb/kTWY707V9g+QIfDtkbAerb+Df/RpbT/L+AwgWtH/d2eCpAiPc/yHKa/BcEXsHb
ZUSREpkJj/6//iew+96v7N9Lspr9/29LdGLX/LXTCCiFICCyWFK/Q8pbjxIJqOJRTu5Q+94RD4lJ
o+gt85v6Zc3LAfN4NIYw0yZgvRKG0IDtOfyx2flXudOJFaL0bIf95/GFCTF/x5cQpCggiBE/zTjC
yXXa18zJdPLL+2FXiTvTJn3whuaaBx3Kh/VIV6RT+m10gKUnABEeagpgfZVaLQBhqSZS2dtxR8Ca
q6qsZghcswNPS4/pBvCusGCNpOkFGbxqIBXiqewAEr0KoYYAZQRGBPQj4cyhKHnk5gWFem8e63Uo
ilrH0pU60mGuNR1VooMQkoZE+p06qa9pPJS/ECeqAqhJ1DwpRIxXkYJZDl2L3jdF1tlPJ0W8IuQc
C5RWk4BahPMK50+iSgPaC0OYArAKTkFp8KiRpoA24wJ4QjnArKU2h2QcrEvDuPEBRI1EOWqJwprY
TZrXJ/GBjMnvWgTqGbjCJjzTQcEBsCSJwDAxrNGigyHXRVf/QcK3TnNRFTKgJO/h+k1ngLyLzKYq
y9ygoSwGURgx2rkVLg+ZkOBWH9Gf8NHGUV2LgYryBLVtfR6IMaiUaoQXdBuoaedOBISBTLgeo3hD
JWEIVN5qGOl9C1EDYDQbkwocrTul8wnPikgBLS2GKza073YK7XYDQMaupyQh+gcZg0M6duECCiz6
e0IFML+mkfWlVLKm2/47ieOvpTpRCe+WKpDpQgOXGspht4HJq2QnMwYN9OMKWelGOXy0Tif+xt3v
C4PgFcO0FcpJJ1RGttJo/QEWjjLR2FKrhic/3bByIAMkDQiLp1IgXAR2SqBHf7oLe/+OLr9Fk9/P
7b/mOKMvhUTTumVfUI5AOQTmKWzK0ZwaPz3uvISw4fljF1iiZHnA9D0fc+m1zs5WyU3BuCVixkkg
II8CTwtnswGuvGWDmfN0QaMx0rca4VPVnyyq32Lo/Sxn6o1/zXKa/d2bBtenAIBUGh2xCDTJqy6d
kGhjJal+EW7RTtDSRNqlGYPeWhipkSC8c+yk/lSOmV3CBwx1swBOax316k9XHGAqAW4DrFHI3jsi
3yCirLybKcA+WhIzSqVQ13zMptXo4FoDc/cjunwyqwowgg2qDfdHs6bDTC+cInNCJQ/cIO/T3uiE
rVGWF1TrXHh7oZP9JkymQToD3DHug5m/EewuVgJCgRZO8SIQh7oxy+ScRyvSEgurYa5IXtW4EIwD
MTisge5c06kp4/D5F0AqGuygnq+4m3LEg9c65zdSFNwfqDgaHEbGvXuzb3XCGRRAEnfRtrU4vZID
JbEaNVNQZNA8GeUFvVd2gPgZ0rHQz4mcWoN2LhVxZ6M7ITebtZP2xst99GjTEXy3NEWySRsIlw4O
JRokiZu+jHJDAgh2V6nZD5PJI4AAnY0WlAwGQvH1/I3MlFP+syP4WWzrhyxtRy4cIdgGlRS5qOQK
HthZAsfEape9oOE/bngxXFFtuAmEPJrlLNRVDZHUqOVgAxqe6SuUDGygIiGaMranr73LpYA6l1Br
PS72RQmj8IZrNNfUQoFSQWPXdM/SS2q2tqjDr1nzt64G0LWy8ip/Z5b/9Srn8QziWJDtqUcHgi3y
yH2iShMyWinqHXICf9fhSi1wFx8kjgDVdBKARA7IM5mlV1a39Dvf768HmEU3XkCVFTSG0YGro1I3
8RXS4Ttcb3SRC2UwtJVQsFoJ8JSPypPUDJKAacTqoMEbhQ/kHSQ8tADfhYNlbFh/xiUjyjUnQDJn
E6XvEqrzojSAtzE6+fAxioGC1FfFpUn3y1Zn2lorKktsLCJ0quwE+gsttOCqbCAQqjSZTeTXijw1
IbYQcwy413BowKm5ovwik+KRxhPCilyLAlJzae9EDXumw/0U0K4h+IZtI1xHLXd8a0QjjugNFWcH
iHzYQx1ufMIFtKHGPdeoR1EVUa9j/IPH1hakK9QgFXQqsLxqW6e82XPw8e1OSHe6fgs8pJK7pMVl
E9mDhQUof+ZRJqql5qNvccxVHQhcNbdjOv/bp5ptAQfC52tlKexys20Hwc+4bkaEXdEINhwtk9t4
Q5nRpgmU9ECZtTZ+it+k07/wr/W2O9NOZT4feSnOcLMdGMCMo0l8jOwRBxrlqw4uJ4FcWm6s8deM
9hS4W46JPb2podiSzEdPH58PfTMeebD5uVmOQQk16sRw2HP6uNmCOaCMJKtJ6DfDIbkzSrE9ADZi
SSgos+01BZBCIlDlF1GSFg22uXhV8VZJp7HfpGX14UeDjBKk1gsXNCjgXOjqJFXoYeTJIwTqIVRR
kFqcAG5YYkECCdtPsmRFBCQ0aClgJImer2dduEXMtcMCUj9AoFEofQvRbvQcyrW9spTd6L3sHZLf
uw0Qd2e/i+UEPr5soQEp5zQ0ElZazqNo5dhf+jpz0TESzTexrRFDmioDwhSwTHBnQe7rUhIgpy2V
vNeRiTcFi29bRB1K4EBFAsCXSFbkBpZiyOxW6XZJUFYx9jiQk0rSAxfjMBSxMr1b9efRCpjSnbtD
LsL5C/RnQTtBWZAffeiPZgmagVa3qSuHUL1BV9Tl9IwCfL4Me9oWfIayYyqSMFvgliN2jBQ6xqIV
xyjQKZcHitOFuHnOSrB799D4Bl8RkjnQcdUhjAKcYk1VJxptcSwhaOp8R20HVs7zBb0Q8OcGO2NC
8GLt4V0hYRlaU8Sh6Y+CHPXfz3//Jp/06HXNcoJejJuULbFhBrvbSTqoBxqhEEqJ+EBpP8QfgQ57
orXja9qFjwabHV8g6FEs1GoGx/fgkOB+iCyvkckRdy84eKPLC6yx3NYqqs9sucnCPZjFz6e59Brp
3xdF4HdUHgNX6MDKN0X3AG2qjNhD8mvl92+OV49mNkumpa7NYi8VByfRig9SE9+/K6tTLUrmr3pi
C5tQRx1R7jXRTOUDyrMKrX5TSm2grv4VfeHU/uP5RG+OQY8eZLa5+DavJdIVBiei4AL+PWQ6lZnA
oAcfybU6toHOG8CAAVclyqVB2EBvB5dwC6OPEnUIUp2orT/Je+uZFZpxdrNSY7wJ9T54LHa2K1uv
9IiWDQcH3AJ0VT8i8VqDAAdJyvEniiCH5vWKBP7qroBQa26PjRr4Bg0rCLDUCNeqepWrbHTIBqBU
Uc/n1pLF6bU8eq7pqnAXLQoPePEmxHcbdcQD4hN24Fqi0q88sraVL7Kw6KcC3v0QtMSPY9LyWPRO
pdVOd6q2gDehN7QJ1dSUtvxbcQjNVMsVuMkbyZVTGdnTqZU7z80w79EMZ2kACohkCqYDNnj8KvlG
TfdyFpUytAtBmuFpY0wJnEkq4/NoW6h+/h2boXsFYRZdfDj7AncPcG7wjsK1WvJy9SXC83dwmpVc
gVl6O7NcgeNHP+lFDggClwQ+alvva67ejcMG1Mq2fQHgB7hpphQUv9Xr1vYMvkTnEBgqgwx2UIXo
fV0EsSK9ppnJMXYFhRzQkoEpsOJ2C0ZFl0RgUh2qdOeX4OCBp//8sy7t+Lk7QyqkIIhMD17qkBDQ
QgWhS4VluirIMJFWwZKUeYWQXbWWE8WzgPWzeNWILBhjK7mNu4EMrJTx/GEWP/IssLZUxQ0xlSLt
CfxNyfeGIL4nYDcLx4A0h45UGmZXZpIMT0UtB0J3APizCuSwpoERB5G2r3Uv/BgbnC5oz3KgAqGf
jMY/bhStOjLHjhAUmEavaefc7DkeLcpZPI4IYYLJTdsOuYeClJ/CNdlTx69ih451JpOMipJiuiOF
FyA0Ckml+hUh/qWi8FzxsSZciGQ0BIrCe/clV5tPyhzeIZOV7kLt+ddgFhKcuUayWwI2KEUYAh7m
3i64whH9lKuVnRqDiTavNerJZ3ygNuDdXoktf8iM4KVX2qtku7K/8xTkYrq3xZXJys7i2nqdws2D
V87MIrAPACrR83iorDd5UGYKO3MVStJRM87hCiJnSHO1gfihD6TORQoBEimcZGURjkmUVm7DVpfa
H5I+ANjCs+j5HsVeLhI7z8FzRH4odxBJ8E0PVLJEHt+fv8mbe9ajh56FZyZBAQ84MMppFE4HfcCg
dFzgtObF015xihq9weqkTtnVJv71fMili/3Uo7kP1wIQZ17ZYsjQYmO5d7JNbPR6azFqtQ0AT9Nr
Gfdr0IKt4UBpQKgnX89Hnj7Eo7nOAjVUJeIxnQbmbc5BRUTtNQhsb4WVrHtp4d9W691RBxe4yQEG
vw8NAQK4H0U65VcIaVBauA3U53O4iX4+msQU5u8GqVNpkMYYg0hnIpMFXJp2MMhTJJAa3kg1s7xD
tF87O5YKS8ws6gE37rcQ6sFgwJxf+jO4ZK/ELx5lrW1EoH62MqeF5PF2AtzNyQdyvMtHDONds8/u
NFrdT+8IJn8mv7MLYVT6eG3Oa+tv6UBkZpmk3wQjT+UYjTYIXEO3I7RjvuNmU/vaCIAMFSrdgdi1
Vh+ClauWsJE121OrsIkSkDJ9pawofmdAi4xUaC3jRqenKfbmTuwODTb5mmPGzVn60Yee5ZkJ+AQE
A/d3p7MHCIdktF6NPPSP3+CDBHAATu3vpj0EXGpl/CaG9GXBHBorT8CQ07OVrHJptc1tM0H/7KuA
xruCjikpqWx/pHF6nTmwzRsOdeV94PTFRgA3K0BUXdmntwLKg6nPdeXyOPDFsPRoh5R2TYSygOKK
aoHvAoIhIadgtiTbPAMLQqcRK/dSuSWyQ8fLBbLZK92dPUlDdwVwy/QKKS762FMKEl0AhYRC72Bh
X0V6kOhs+A40uVeBiwGdn8OIQp5k9pXZTwRvGfwGMvzVQIxTQDjsIOKhJs3Bq9E723unrNBEBsIE
K7eb28wezXgWE0WKJfgE5CWnVSMtsSWd1mDtpec6OFfGqPIqL/unwao3rFo4teJvYdO74Q6D8RFr
+cvzbXjb1Y8eYhYf+ZYGfzTBa+cKNQc85m0gLOAvB6P5gccVQ2mou2k9JxdnEISl90+UVsR9+YIM
J1QSWm6vgHrucuix4BYfILCzglKJEK+5PH++pbrKJA53H/oCNOQFQAcRJuC7lUBeS+3KK2QTtj1g
bRptgR1Yb1CM4IG91p6PufhhZuE2GRsf1p4Ys4fKoT5AOCrR2koPBZWb7pwA4heEzJ9H8SUyMC7X
v6IcnivdL69RaLOzMlBCqmPG7wnwMnfpWpl4KTm+NcfuQubUTxMiEs8Fto+Vyb5xpXQELw3OmIqP
88DX0ROTf1FoeVQqlJvl3Ci0Wn3ptdyglMry5fPzN8RMmcKjVTPLNJM8LsDlxZNkidqYQEbyymjT
iQr8vATIl5Wh7yuDcXGtXqMda4YGig9AZifYX3tPYwYzGfXwjdp4tdafB40/J8fkx93xxCEPX5mK
0tYStKWIeqvj3r0zL+6BpZxOM9/9ykXwhbcoWMFOWaVrSH/ajK/Gdk2cfQMgLGC5/S0xGmu2B4uR
dBbOSSYHEXVKtDK505JdZGeKxR01+ERoZ2HtJjy98wffYu6ROsZRGbHTai2xGFqn0SCpbeZaZJDo
hLmqtC13wYF9K5V46xu8ISqrWKtpDz4aeZZHJgwYXMCCUaiFM+qoQiRBB4ROYWysh32kpravcSsp
0FIDeG5JyALkEKbTBSPY1RZrc2p8yR3RTlBVI5TkArizwcrIHw+R5V1yhdhI6pom9UIKeSvy3S0h
uiMhBQPqnCMeKfXSy+weahvrK3ShWHKLfPc/D6uvtgRV0GH0yCS1X4IBxpZBWGuvbula+DcpeZps
4mpaILUOVgxOlsrgVfESKLlMqpTi43ZN6H/4a9FzIbGjZvmj54LHUbIYjlZEg7cvJwj+oVt4YvGf
UaX0PXSw9p4C7Rw1USvt6qlgdK8MvnAdm9sbhPDYG6USY0cyqyUKroLaWsLKLM1rlkLWQxWK/PSd
ah1ak6wx6iLqjaRcaKWVaMkJ9GjF00FoVzgT2pcy4Eo4yQ+8XH7Saqa7CH2Q7NqgL41akbpmX3u7
aT7ahLMYwzLBCOFwPFarklqq905zbeXWpmR0+6zABBlKY40GSiJadQXvU+5/MsfdN3ri9FptmCj7
WSDeGbQOb0OtM33L09dC01Lwnfu9QF8ajPjp8Kb2o9NpvMEq+b5QQNeWaatSgcu0hGNxyLfhilHk
UuF97uIbQWI6cacRcw+ijsI+JOxRPjAu1IoBR1K96pNCegmSihJpIgvE0kp8WpzqLJkTWg96Lb1I
OeM38TZe0NhCFaj8A9nCJ8h/7D5PIJ0pDxZz7iz2q3h9fhAvDjtL32DMmdflNN9STU7Dz6jmCP3+
tOoAHlcb7LAQBVAYQK+94IWYT05/v4tWYVKj4gcIsTPirvbLZc5NcQR1AwvsyDUq0g60G+S6VFlf
lf5hDkjO8jEayjhhDOFrZzhKe+SpSaX7f7QgS8gNaLC1zHzAK0uOhNPAb4M1n4qlic7CWAdS2yQe
A+xY/0FxV6i+I+Vd889eumTPjbNrIoyEssVr5Cg54WV6651yPdqyZ/INlhHU9fnyWEjTyFnI6nvw
peHsifxjiAVc5IgI7A7yLa8h4SeJECjLXVyR+nBluKUu4dxIHeaISPFCjAdKBFi3O9Clr8U23EMl
CcigS2lWzmgHFpD7P5VJm7lN62hZqfWLj5vN8ykvRABu7soF6sQIxh8WS/fDqe4W1SbmLTxAFH00
euia/TB2fip3/pE//cMBZ1mQ1EPwCfo9uKHspG/JvUCDDgPxjNxJMveLfqXPQaP6ocL/4bm5Sq0U
8RYSor8ppPupAGdVESto356zUz294+ol3ndqYo0/ku2dU6PFwtpkWjTKPKqkxR4iA+bzST/eHIBE
/x4FaliFNW4M+TCB9JWuPfnFtam4tYvx44yIu8Fk7mJM0UlFPTkuAAVE27UVaOCpy1Phf0TR3//8
/CTNURu16bjKV+L3rYr892P0JjV+H9dAfveGtseM8C4dP3RYgChdOUGdGYJth+SjYGVklkq3J1/d
V8GuRSXNr4HFnbrObFMZiJsRzewADxls+x/mCq3D3Ba/oKXQvYJXT2/8Y7KyxJde/iwyZeHogZCJ
RwUARYsuwcpZ8jjN/ZshD9E0oKRW+Fmee3NhOSR89PXJeyddVYwUajCer5yFVionzWISWHUJVLWn
yPcdnOgdZTE6zcmhBdqbq6UXhpb5C7cV96zsvfBqLONIQW14V0x1iHqb6QT6q2v+wQupMewef1/H
I4Qr2KLCShs0AISxvnyFVGId8pUyr/5ilGrva4FerOyaBfDQ3zwliSGoRIi2YtvIgRbgejbqvg66
qs6rh1xmFBDpZUmFFrKKV7H1Vtb2QvGTm7Tyf1vbcK0khAFftrGnChot06QZBEq086FIupFO7Qbm
FBv6nb5AcuVAqOyx/K42/gfkJSwad2Je5zidfKvtZFvue83dsGsuTVN29GDXzR1w2Krl6zSosRjq
txgaNjVgPzTgdiFJojO2ZkbNLw0zC1cNaIdeSFKUE/OAyPlRq4yQn4UerBYJ3y4/ykIobuF7wgG5
XkNbLwReW6xRLcjey/Zc01CpBcQSqgl81JhkgMUKAHEdfcEpV/ZbCAzFIDPWu6BWaziooBwCAYkj
ATATA0XZ0f9iST0BVTpFXdPt00YtBk6HwIYZivokPhJpXQrlTJL+jNGEhQ4Ox5ihd5UEmQeIF9DD
fvgow0sJjW+evKYdZfgRL48N1BghzQFlBSOMX6NiH4HpBGkD3eVLlWBbdJu4QHm+bW+3t0dfapb3
5RAEpJquQir/zYK0n6vEF1Soy3Ntw6Qj+SZdZYQ830ooWtqX4izjS5oY5iCQqXRK4quHKgfRa4C5
QCK2hJCL1qcHvjerbczLBPqMhdWAfobCZAycRUjrz2c8rY1HE55FWbIuBS6Db7HTTJpCEc4EXaBB
LSzSlQEW2nCQWvt9W/ZdlsTwD5oKN606aJEJk4FtbbZfhMZa3+FpKtjFBr0hLoBNPZ/UQjmVE2fR
l006v0xhRQCwNlSod/2G2oRnz4Y4gs3rtQGuyLBJ10L99KOPXuEsusZ+DOsFAdSEjh4u3OBajNdf
hjHQu4FTpXCqrIe7wmcNSoRixMBovRuASvrHII4yUzNm3jVKgJZLXX6wAIcGPFq3oK88fxW31uOD
p5vb+fF0zUEZH1ExFK1Rsjj6h06VINXYSMs4hYQGRAxRnQ7aDtD6kAvWpkeTjKzcl2GyWUKZFzf7
RI1KJ0AfjotAZafsrPMhwCC7IWzuabUAIKopBs0nHGA9wvqdZT4TvHZ0dor87fk0boXwB9OYM72S
lC3YZmBQ8kCOtGXeBZM5t/sQJWqVST74zBFQu4Z6uYOndjmtOQNZTEGkQhlfXKDmAUiE5sbKvp22
56NnmR00RVqHUeNidYnDZyleGkgTP5/lQm4yJ4QFYpaFvZvjYjEoLmWXKKxT6bXlrEp64YJMS9Zs
JacnfTSD2UmRhKim1j1mUAWg6kBgF8ohWihsIOFkxP626n+eT2gpngqzeAqVGT50M+wNtHT32Wdh
dy/eUdDiT/FtvLYf0coXmdF6/w+0nBNmkRRA8gqO4XhzrFHtSie2fCVWRXVUJGQbPOA0uBm1MuRi
NvlLbKK9+bqWdizFGmEWQVsAIxJI+yG+HRioWAArjfqU9yGcUhNaR9/Mpwi9KXYdxr/07WbxlCqD
PuSmqXYKscdNVxvV3vT1GNUmaBUZgfoONQml19ba8kvjzWIpNNKHzh0wHoN2jCRfINnnrFHLFnAF
3Jzew4pEw0FMDNVGVNaHHaQV5NDswVxZa04Ij1f6nLbjQyoVdC0swDj+YLo/uGNhdaTqtysYwKVc
d87YCdis7rzppGn1zO7Ncp/YEJlXYZa6azftptYytdvDQEDzbSiKdpuwWDnjbgH8wR6+ZYF310eu
rbo6ZBAR8VXe4BFAysDpj64RcVA1M0do+lHQUZVjE8qmHOpVsVZBSejdg1FEow0bKNMUUIMAqmiY
zBoUQQ32zGFl2y9kFXPWjtDBtdnt8NYLYNZ1XkHa9wdkiokT2Gsb6Uir7bY1EhVGOysDLn3mWZyB
NHUpFhSJe+11dKIPaIoGQNsI29Fwz2jbShaaXvyuNoL3ZC2vWbi+z0k8QzxUETUNWWjuMTKnrw1N
dRu8jX8Y1OZuk0UE3SmXxgixhcJjd6ytxGZe0RFWIwcEYTM3B7VUODv+TFEjIA3hslrSXprcLMgI
AQTliikt5BjIQl4yY9I9ggrMpg9tf+Ov4OkWDtK/sQmiwSWkApfkqKeVAQJLcWc+XxBLhY65IEE4
EnQdBkh7YEUSvkPMPjoxlFLuXeY9GQxoqIeZ2rRQeVa4GoXcs8eeJOqIm4rw0nYX2oRwSbxr9mBZ
NowSHqnaGFnN+6l+Qd0eBi2Bq6MVboco2ZjcpP5+fv7cSwGRm1KDu13Neq43DFO0hdcDikGeEeq0
BbyvIZ7+4QhTnL8bIQmZPC+kdCpqfbuJyjI5dIkKqFqpLaQPqwYItesqNXnpisNNG/ZutLjo4kjM
OnwH8Fi19k3Y4yp3qq1Uj6zx6F/dc70DmDT/zFb25cJxNWcuDRwkpyGvOtU6CptKZdjzAIn3a7UO
upDtz/lJ0JAdKSg0TZIDWFKvPjpe+ZZUEdTkP1a+0EIwm/OQQjdgU5ZAZJ/82bDVQ61qEznmjRT3
5hyVQsmhzxAVpTsbp7POHuAOAfyPWa5sy6XxZxkNRO1ZsoD2rYOKVfcTn1vbhcLYWmtl4WzgZqGF
8sgBQqsE6Yz7fu9+tlYHXb4D/9KdPLuDFQGswKGTCPEghf96/kIX0mpulsG4kEYnRZidOG0DcRp4
/qBxmFnQQYJ00z8rVnKzO2AIcQSfyPHKcG3/ijc+Kz9/9IWXNac+iANXQhISv+tCya9uK7kldn4B
S7S1g3NpgFk0yEkpl/JehAYFnLV26UU8eqjeONKxVVyHsgkj1ZI9cXHX8JALIZ+dxYMK1j7BEEmk
A0F+2FofC6ZQISwH06/Ah3SCOgKnRoHzucsuPndJm+Pz97iwpNlp+ndhiKJH2ClM7xHogxdsmG2x
ev9faHJxc+NdQuTopHfxCr3dcA0P2ZVBexJqw+NntF+7xi/F0TljIC4hTw5oPQA+FquB374R3nor
sukcLkAoH8NFzt8Ue5yfogdvoJXVtxBL2VkggBjJ2JAk3lptoe+SvcD7zmy+hLWfX/oos0gwuNCF
JTvkN4KEEhvJKeDrsF+NsPL0S5fPOVq/gkJlz0fD1FAdShmikW0HxU4ZoBmIyp1ciKTrDaU29UoM
WMBBcbdc5G6RQY63gPcFjh6B2FJf3LYDAT+UPcs/ugmwtKiCOgAwr4y20B6ZQ/KHOhVauBCgQ43r
H4DE5j/aKDco3N0cRLKvSopwEZ35Sq6HKwFnMO7KcfA0W8GS38DIDy4uc5B8lrSl1EUCjhc7B5SP
A8ctsOtLehA2wOjb3DFV8z0EQ/lMzhUSbBdeD1QfWBcg2q/iptKgkWatQWkWmrncDQdzN2F0mcRO
CqeuASAtqU7atBGhMOle8k3joCWjoLClw41kx5ud2ZiEivxPZYEv496fv/GFCDyH1gcuB+eFDjfI
coB1iAKGdddCtxp74vnvL2ziW7vkboJwtKqCgshQgpEZh9hBJEUmDu7p+Y8vCCZAjOz3wNpkbY0D
BL8+xh+B49eb3jWEj7a4urQKl5EY8JTGl9faakvFljmcfiB4GGwSPa5E4PmMmngMQ5hWUNboK+hB
BkgvI1ElwaFS4qu/1qldCiRzWD1R82RUTV3Tovv6ZEq9o/WW1wsrhOsHBBLMpnx1P3C9f/5OF/iO
0HX7/Z3WhOAymYBJhs4IGFYvydlJ0CFDpJabTu/l/IKmKCpb/KH/8d77z2BfQZXmWq3d3hfypTlG
vfdg+etBFsrpdfLaXJudZzM7tCpVTsuc0EbF9ZsH1jY9kWr8D7NCepYX8BWMy4WpjjJhfblNZgt6
dMw3AVqUtUK8k5v6WBuutvKGp9X5IATdgsHdnqDhCCfmLYInpV9bHbn8tr4URngKttxX77hW5vhm
ZgFHj96P4Snh7v8CqrtwtZ5DvaWqY0Y2wEkOWKlJQcm5sUY4KMfymCn+oCWQTyqGf5bJ31bY3Twp
yOJKVIxsy2fg/aS1Zzd+76Ur/fr8PS4c4HOkdl40rgCX8Ck7hbUPXFqg6nEC525Ya5wuRedbvfdu
AtCYgkJayeFDqezLaNEvZCQnhntgXqfsFBUkIEgHoDsBvsa+sMPpYxkfKa4OzcpuXEhY58hqmPEV
LTy9WOjbh60M9ddtVrUrR+FSleLGI7ufnsuFLMdherBhg3y9lV5IWsediLUYSa0lvRVf3OLAF9cu
VUdAgHOtOIkDBPJfM1h+wpM8TeDxYfWC3bhw9uyggN1CN9ZuUe/AbYpzWk4OWKs3OphjEiaNHqKQ
bPISVtNw1WpXVtnCCXPr/N3NIuPTAPcf5FnjvvZemPo06dsGOiy6iXDlKywl2Tdk4N0YfE50DAWZ
SYe8+hfGrFEE63EtluMt8gLl+XJeSrJvf78bJKv4RqiaGkl2Ixwbhv2m/Bca7XrOTCTIzf6wUgQ9
fTgAF9R7BUtpyOrCqQtOz6A1c9k+l9aO1Vt55EGAusG+7p6kSUUOIqtIjcloww1gVJLQ7b4UzakY
9jxEaQkfzk+v7J4GKSoIIbVmlMOoZzs+NxgAGHzIYI2VmsaTUE2NnQn+BGmG+4T9lYexDqm+EI7Q
8OaFlKAE7+yMhB+9MxKvjQSTBSOgAHWsVQnTihUPDof0LxKkBgqOQWy8DQXUzbpAZlg7DbZl0auN
p4LjptFgPYi1Q7Ifz7/Hwjl0SwLuXkJcjRKX5+gck0p55u1frZ3asJ4znv/6wsae48UHFuZHlFsi
DnPfZP3ueiubeiGfuyURd08NJUGvSDx8ujHZoxAP7zUYlMneqkTVwvkxB3+PPOzeUhbXzS60OFdN
XlqbsSkNGTtU3tdSgIUD8rYN7ybR9LAxEloUCVsdmidyJOcWZSZWqLs6qnXSIV7Zcgu3mFsZ9G4c
HlZtVAmPAWdkgJeP32EvJsO54vkXXuoKzoHZUuZVJFYRFhCuf3sKqpFQqUMalZilBVTSBuVzDSu+
NNMrcMt2fS2N6LKKuloIi3OQNi2Wtc9mPkqf8KxRkMWxV/hdOAF4/FNjQlICY9R8DbBi6V14fz7l
JVwoOcujsgg68yKHVR1bre4alQH30UuwSTRR5QxRhxSP+D04wj9cJ+SsrjIMJKoqKbZoZ/d70Y62
gBSxB+IEP14FvhyHYeWesbBZ53hsv8zaMBGx6NkYCtqATIXcZeWNLSQxc9h1X1c1I3oI+lTTbCOm
QiXVB/7F3QsM1MS4XmMqQcncl57ktWJEC9llVI4AZTKpcEWtnZxl4HP4s/I0CxuPnP5+tyFcaK5C
JBv3qVrttOrUbJPtL9gUgYIhmu3WX0m3l5Ym/fsokV/kWUXjs5VU5JA0DHv6TGsLOA3CJBhm11Za
9SubcOmGOEdndyz0t9Gen+hTrA3+ng3cj+zASRhsEW5lkCV4CDkFy7vXBrMe6n9zdh7LrSNLu30i
RMCbKSy9KG8mCG0ZeO/x9Hep4w7O4dlqRvzTjt0iCVRlZWV++S3L+FHYlVvZ64KfD4m87AjzzUVx
GDAG2+6Zogyi+zxIH42zsI0te+FKYV35Br80btRLQTYKIIQOPz8TzQYjMiCYERwws+5ci8nWX+8s
8Kb++ycuZjqKLXjdQwYapuDo3sAx63yJCch+N8RXTsVfiliqdRFA2hXHXGPmSQqbzg7/eWXMkeyY
rMF7ZHGzm2u6qd9+z0XoWIU1txSZ4AwnFN1GzYBtsk3O7e01mc7fN7Z6qa/WwhCIisEH6LvOJju+
nY/XhOG//emfMPUfy60fIfukFX9aMR4V9WkMfSXDBeSmjq/Uq/++QVXrIgw0ijEYwswHLFIw3IV4
qlgoshpGsx09vHL2/qLMU62LKDCvZSpwv+LhFx7GekP1HueOSY10p2DAv5wkLhgddkMRIF/Gjptv
2XJxQ07wlb/Wrful1qFe6qQh1yrrJPEdgElhKwSIyMgPyB4N/O4yexKfTLcSnoC1u+kcDP2LuWx0
jEWKo+mPtNu5+9RH4YD51OeVAPzz4/8381YvtdJLmADbmPhC6/3oCvvqJHvJbSAFmmYzT3GlAPHb
ozd/NsV/LKA21oVEnLgy9cuzVm3bZS8C6enxE1z1t8ZcbHXYJHHF/c5N6V/G8q4yN4uwN+YH8b2c
7CS7ppX8xbNEvZRNC6VhRLJFjUCb5PMQtX7ymoBFtAx9M2p+okzHVDkmCggXWyepSJ9w9yukrdhz
lTgWItYC+7CMr6zJXzbWpVJ6qKvYChu+jLCUztAz7iRjc24wUI0VZ3xFtPP3DB1o6H8/fG6rUD9i
QlxtbNaVdpd218TUeq4cBX/PaVXz57//x7sd1gy775rfUA5MI0mg03HHjbVrHbSfEPCXBXopGgaG
BB3x56BhBjOoD6s97pXT6DBw6SFzofzx7xvhl/BsXkQgwUI5Wph8zOgP7zhL2z/jCeLhWkPrl9xc
vZQFox0dVVCjdAEw5DpH94uT32Q73TVeivfxWX4xcGDA3ik6Sk4OnhIqkQtO42pz6Lc1cNETTqQ6
L4fx5+chC8nmLbbsVly4dXqlPfNLAL+kH+Tg9oDC/vw8hoObE+mAY9J6vrJNfqlUqJdy2G6NoEEK
pPlmRnCwp6fSN++xfvfMyR7cdQd08GGhhKnd5pt/Xw+/zGCql0CEYY3Xqvq5L8uTaxIYNtKmEuwc
35jUnunRyJs2dXU4cEF2BoHbnpYrn/yLxo6xy//eUEBdxaSS+eT5g3m7vHVB2Oh0i70oUG9yX3DS
J3xD+KXWMXvImM0n9fKupSm/TPKoxkW0sJLIWjImy2lXRW9wBHerrzohAfI+2oTu8poFy3E4Ii51
Gd4p74TbtbVxwT6me92vNgPcJjv+uvIOflbnX/b+pZw2ii01lhUi1+SUbumP+/W28+HSBd3umpPU
r+/5IrdpJRUwpYZ2rzhZLyWYqMQZD2zFp9BtHOySD6GveaqPPZCG+unKdvklZl6KaOVy7cQULNPB
TORvoUe0Zy5YDQOz/fcn98t2Ny5SnYWKf1zpPDjrJmYYsztckzr+lsAYF4Ekm/CBTVUubOVBfqcI
zs547j8Un3pZfRjPzTF5ZIl6SQBc5SC3mzxx8p32Kh+WK4/ulwsW8Kn/3h5Gg0vwP4LgFvOed9yC
wVYwfQCE+T2ZnPnLBIx3rSD/S31BvdTTLt3axK1G52RERAs506lR3X+KZ4jTEJ2pc33glN09T7tp
p1+ty/4svb8s+0uR7WwIYrj8LMn+pXhqGOMgHf3QXaDJ294T95l/daz255n97ZMuQs1YK9LazCge
hjsBvwbbCIDR++WxIcxduXv/9mMu4slgLqO0Jj29WLMYNqYMBbHLmvbKsf3bPVS/yD7MRsdCRGI9
Ru8Yzwne6GBrFDmP0jXVxm/h+FL4Cu1liYehEQ/Asu9ov6YP07f6hJQHTEGSMHrNLKF0XnZwZ10w
1YtbHq8yc37Jzi8lsZma/n891MolYNf6q3FTBJZXYkSQ+UbqtW5zZVv9EjH0i4jRSXOar+qAUIli
+Cp29qKfzEECpHnNBu2XDOtS/WqkRhst8k/rPPQx7W4Fd4nxty2Q8gil0+ITlF65Tf66KC5CxAJM
aO0Nwp8x3c+JG7bvsPocAwP8IXoVXoT5JbnmbfpL4vM/AtbQ0nI1QsBaJq7CpGm97YvPwfJnw5+7
3P0/hfNLZ2u1kExNDGGShzDX3vW0Lpx8TrElaad4sOvCGu1//6Df4t2lfnWM5TCS6mE9xE46ocfN
UggnL3noDmgJCxfrb1fB2alq7Krcqqs7jq9lG7vKtd3223F8qWc1TLPLjXRcD2O4m6o9JEW7xPKq
9EQGBTH9hUi94iW/S+ZtEW6XD8L+EH0V+aEuxCvL5x/B1F+i4qXmNeyNwsKXH7va9oE5QVuqU3da
X0XDi5VDOntriE+juZ6G+pT1b0sTkjSojlS9FEBgm8oZ8+ZxmktHFZnchChdL8Zdmm8UnJmtOfLa
ofEKpXGKcEOlA/PWnCtZoGM2LBV7ua69In2f6ESVMk6hItD1h874XAb///iKLxKeRFSSZs54wsI+
3Mnf5QPqip3hLH5+ajfSbfVQZvZ9+njl037Z9ZfEvsSaSqkcYX8MTrQRcXCaPPq+fvTj44PHZfxO
rReLb1yt7Sub5RdDNfVScVtJoSkBoMImmelv+aHrqCSV5Y0cYfCUP3Y6MxrRWdXw+FkfylQLoAvb
epl5eVIedGO9aZoHbEkAFbAFMCTWdS9SUCvEQKxnB/+3YXFrtbJHqYSIMNtG7KnDaQH2/O+P7J/Q
8bfld5FimUbWr4YywQAKe+wmaKesqr9qmyw1qEQ8mCNOlR37khLNIC+BHH9mwqmu2k/Mwe0o/1iz
96GSgiX6MvPnUqKgtZ1UwW7VTZ8+C+nNgDs4ntHWfZgFGVX9BCcLLZ32Bbtcx9u7QzkV5m4jPes0
ckStvFGroK4FWxCBpX7hcuLA53XlWLCL8mVu8+MoBLnldYAyFv4cjjiWUh4Ny3SM1tMZ4Z2qKy3S
X6RJvKT/Tv6ExGiyXsMMWaQWILnCnbQpXQq2T802RrAmXGlq/hLVL3XIKaj1odHU5WCiRFcxorYj
MBhRxWj28mCNr//+pn8ZVlXVn4//j9JJwoLKJw1f7NGdjnBTLD/7bgPEm9pGDjh7O5v+4CqZzhCk
B+NllDyIVpphy0411bZ8yChe+nfCD/qo24yxM3QUM/HRGE89jiHmlQX526FwKWIeJEmFDcGGIiBn
5R+s2PfqzeqJP1ZE2Yvh9D2D8AyZOFLqXrto/DLvpV5KmLVQ78VoTkVKwjVC+e5WXWkuMOun3yTP
telG9c0qPUz1x9D54m0TOotpz+aLKs1211fPMrOJjH59DOHqKnStxMQfp+OyOHHuFhT9tGMa61du
7L9dSS4l0anMPLSgkCJKHbzz1bdSnglGadgsSF4XvVpM7aOUbl/F5lpJ5LcVehHFwUDXcybykViD
3eV+tNU33fna9fS3W96lEjpdyi4rf/T9I5MJAbdv+aTVPOHt+Ed9oEyOCT6eivtlrz1Yt+X3eNfm
znqWsB4Pqv21LtdvVWP1IidddMWq8u5ns9/qu/QV1lCQHqWt5Ga7cZ/fFEcqHwK2mMWnylf59z2p
yf+ssL/E3//RUZsqsg6Qv4e4SB9U0boVl5dayP6U43AL67c3UIXEki1lqIpWPAqk4UWR7hIt2rVJ
57ZdeayayJWJguXtEp7NxK/a27G6TzU4emXmNLQdQCcCnbfcaJ7PIdajYOw/43DY9dFyarViY1Z0
59Ma+k+KYa+MTXPWkQC1XDat0CkaMJRJu1/DnirM5EV55E14Xuaxp4TMyIr9nSBZi91aOvYjlW/J
ktvMqgs/wDblbVkc8qE5TtZ9w5SkIm7RtHl9acbMvN1IodfPpiPI7xx5bh9O/mBW70OyFbXRkfi5
mvmapiqSHJgToh0Of4oKCkyevy5W7ZTGd9RZG3PunGyVG5fjJuv9en4WC1/oqalXZps6eYQtQjYm
trycYzUvbEWqT1EBRddcJnROyVT7a595/TDvSJbMdgsua6dq+lsY5Xu4nc9jmrtWVj7C3w1qVX2N
rdyZu+JPPE83/RxvJSsYapxA+1Lc9L1lMykgd+mhTlqMlFR24SKnJQ5KalIOdlfBflegOJcrPAcs
ruTXLAsKeZdGn1U3uCoOQKKp2nFqEn1L2xiZcVVHRjmGWuxvm0l/60zlZLVWGrTGoBeeUejpx1jI
zZ+hagpsWRoIEaU18wRx0wLqJMylG0FX3AoRRI+i6Qybp7jYY2vwL0dZ9xZ1tDWF4MWEvFdauEIL
7Uust9GLVpXPafHW5/140DItkGbNrcbM3OTq8iZ1S76pFK17iWOs6S21/F6rJlinDuNkL+3vw/hm
Gh5b/SaOOwdONqb0S49P8riBJUBGb5TxOW6dLLQ8JQoyyUnD3VIWICIKEIumNdCh2bYxwNbbrFmY
0foMVVtOzgpzuPE+jbZFuunr3dzedKTCcRY6ylC7IXZPs41nXjzZYu/i1srSjYnDulsIwQxboE8O
6nAQF2dQbzGkztUNF1EM4EzhbpwPcYekBdxy61DANjxIvooTZk/ieoSxUUyoJFvRbSU7FJZ9LjbH
ENOQgj4KVmhnc43vLICNC5McVX2asvuadWu8LCKIsQaK571mDoeq/Sqar5k9p7ZAReT3emaRKONd
18eBmanPtOsYrTK4kgizm6gpcj8xxr96cLilOzF7XKofSvW8hg/VJFdboxRvMBu5yVvp2Mqt10D5
2i599DxIph/p1BPXu0w6FUyEzdPbmlV7fsYy0ZsUMO7pnsJmdUar3y9ihNeEtZuU0Nr2pXyvLOod
TFvlwQynblOAwhViV1DmfK+lFCXYvHVRAmwqMbJiaag0sFq8nlK7rkRHzZ+VJnbnJX3AfXtaeOcx
aNrG8KvmNK5r45jg3g3FK8bCmzNAK61fzOvz2DDZDepttARyUXuOTsNrvug81OJmnGDoCvhJxSOl
8gQrDdAwQkQjq/cEloqWJz7XM6YtAelMD7OU+q2xupWmOJXR8ZLEZis1bil74s+QFK4v1aEUyghj
7qNguCNVFRFTbQ9qlPvzd1SokPOh1DCJlq0gTTTLb8Su2igx7h2WXr82tXqu5SU8FNH9NN0MzVef
tpDLaT8GWfNg8tb1hGpR7yLYZ3cUeuUYg+h0yl4XNolZhm45nFa8yc2kOQhxvi0o9kdiVjhtYj2E
wIXdkdNQEfR7ue+w0BayHQ94Cpr8SOXJiryht9uDQWS7ESldG+exx96ZkZ84vxXh1+dvjBeb1j3E
FXH8o1uhZgvINd5yKxCXDeQRxnRT3elzR/rD/9ms27R3aoAkpg0iXkLKSENAsUec3PXkNMEvqg7i
akfFXSWdEzyvSq/nAhM1vint+/BWWL/jgtm28kMq8L2AGWLgwp4N0ePYxhshzbd6nD+CbMdpPavk
oCt2MY2OpisCc4wNX2F8TbMgAM960HFeDYoM8yJzuqGdnQwbWmw5NY40jSj4Y+W4j5QHInmygFNa
sCx602glRNre4n6llhPeDUbtaNomFtfeKauaT4j6/tiURvJHum8Tf9a8MGdITnfkn/YsessiUAwj
YIoKg9vZcCQ9sVk8XtSpjlChQEkY4InOkya7q9HbgglK0Th2AIrMiCC6bovvfMUUhXmJuxriQYa5
97bXM6evYNSl5fSqdsPN3OOWjiE5pY/FK/MDKLlMxq4Mkt3oDdKuVjwh9hqFnjGuNj2fa1pOPCU9
djI8tfckO3U4dWdciyaGF4/lulUy7pLqlyIyoq+6S3VKxcdiFeyKSkC/M3RP6mixtI9YRwVad4hU
N4oZqGuGW6061aPXYdmlUggAjFqAxerv19sRgU/a3zHDWIYt5LzSw6XbNLwhATKiPi4L8aicfZ2Z
7U4enH6ZAVa7g/hmpp8G/Ieea4yffA0mQYIR1Io4heAF0SwG8dK2shRHln1J8qz2oY0etWqn/IQK
Wx+PVbmnGxUVJ33xWnx/qVCrdmU4dU2cexXm+2J9qLi0qIM7hluZYbAhKPuNBfmTGt/LGu3pP6ps
jjV+h77lm7J1sPTmSJYHt3eikm9IvTc0BXEoXe7qRdtGvNE6Em9UbqF5nfSHFNxR2ba0o2jPOWqz
etY671JcO7xI7DhiluwGPrtdSrGX6vq7+Ra3XlKuLNrUUXR5E3X5Hiuq3fjz8KnomlPmDxBCmxWn
98ofCfQ174LKTT/POwwvHKkZ3HI55XTpx8Y4t71j9bs87l15boJlGEunaZuDRh1Ah6StKs1N0x9k
4T5U8n0nvwOQLpeQsfZ+PCuJcGbkxGkwCMVl8mEwqCkJO10Af9pgMTlPkq3OTmqmx2luFMJTqcPo
rNr9IBuVY60LmZW0kaOXwaBkNKgGSZXYkeyRlMWy4S/FXPxZRw781FDctPARL+MTb1WBGun+og64
MHXusCr2QPWfoqV4NGr2b7blEDBUpq+rdacupi+XXCtlPYib6WaeXugX243aOSLegW0xuTIMxqVS
nVg7WLmGLrtc9tbagCfGi4ODLdHv66nzmUiEHwlNllqAJRTgk8X4pQyNQAjfRUoGVNvs1dpZxi2U
08CKZMCnP4uZQaCwVG3ztm0DrQh3tWV+L0qkuGMqnItyG9biu5TCr0p41drYBHI98cSozD/2tJ3W
wLxHSK5ppm0ZewTfDVnI2r4tyxxYLf5I41NhvcniU78+qQtpnVfntys4AKn3F/g9WE2H2xjPSlIB
R9bTu0lWvkYGoxwRgAa+bwOqtOKmSepjNVqyrZTCVq9ZsUK7MUZfrgKxSD9Uo/Fiq8dC96etWK3A
44GztqXuTbme2oydz3Cmon1TFtNh0jtggmUfb+Nl3o0AfWymYO/GSjrq/RJvFHF8rTjDNwwtWkHV
vktr6pWp9TXPMFar1Bn1p1QnfUeyT509OYN2B8opFX+ylIvJWAANnLBKGRu3y5FvLcOObHbbhMK+
lNJNXIcBmNEn7Pv2qioEy0SKM5bJt2IBQ4lg9GlA7Q3zTVwMkjSWnQ6FnWiJSqIqTxzOewV1cdce
1vQtsV5FjVBxMjIrtjM2fDkC9cS0P/Nqikyd1nlCQygZZ/xpaHfvu3UG78wolp1YQ3yYe3PThspN
bbQHjaZbVBf7dbaw6+Iy0IZ+HqVuJZU8vlrcqH1Fo3xdDnNU+MmaONryLKr6Wz1zTZPKfSGxoai4
ptpX2r3GZEh9UYNTZxLAazTNW4fuRk56R1T8WP7T0es1lfJekO5qXEfa6REm6qFQ8/PcR0wamPwl
cDqngU+QuwWMSb6QtCnPXVu9Loq1qbrsqYynJ5n6zCyfm+Ewl/EXZBCYoRDjYIuNS8i5SP+mEPCl
scP6IYIoKrEC73u4VuyFzMvqExG2qjy522c0oSV/sYIiv7e4DpBr/Oxdtd71lryRSphvnP7NxCqB
IP5gDM22SQi7jeYuAspQ6X0SH/TFHVImh1TpS86HF236ZBG63MeIH05YFF4bp26YzW7YfOgGuHHl
qxq91WgOC4lcNyUHSRFtof/STcGWoFKXj4p5WyRuYeDCTam7wr9hppaqlK+Klp6tUALpIWTbhXGS
Rl+IcbRQp8qV9Zc1zneLWT02CeqBrtjIolOIGFozRJNrrmHtDPJE5SONXGJrn72pBg/JSRjDSHly
w6ZOPDV5CBlLLV9ixTVxvhCFgyluij80GFvNiYD9lK+T8qKZW7KEdQ6yjkqGtEsm2B5dvDMsX2s4
qbmm7LV5OK+TeYxwmmDeSOxKV6Dd2/ektBimjrozYgPVZ3imkhP1n/MKOQnchfISLkGKb3zLnHVS
RJ6cntTmXWd8yRxTgJJc7UZf1I8ZlVtMMOG09ZnfGDu9OhE9W06YMT0o+NKJtzLGkjP7p+5dUwRE
AuNRNV3LfIvwomkhY8tbjR5k+L48xggTmh//4UL2jfVpZqSvy52eohMUAGlbs6GaU6j4Wng0LThl
DjedmoyvF9zBOPVKQSza5z1ut6t1MsmC1azxJIyUKAgPbeZK2QDAjJBNlt0V0TbixqVYmRdxW5Az
trVIT+1uKSn69m69REcc4oKu50Yx9zuhj31LwjMz+SkkJMCFGi/qv0JorEm++M1YEeMqO2mDMQpa
LccJ8rFVMacJCskz8pAf0e7TPHKrVCE3TlxdnG+mythqEf12VfkUI1ycinbD0X4WJtUXcj/EYXF+
CZnfaMt8u4ieou+q4tsg9Mwl1w5PolwaplsZZaVtMu9MJ2c7NG+Guh0R11fLe1efVaY+Spv+Ug91
jgiQ22Tf2ejli11+gTCym0p/KrqtHJ964QW6dyBMQCpMputxYePpm70L/9a0jlJOZhTuLY7asWJI
La0r6mSVlnz+WENyWzaM4TaupulVa8T5VQ2bjlKlOag7Qah8ZZqDtOw96hONE8eZr0OHDntuvjKz
0mn1bbLXorLFkH1Sd3k776YoCWQLJpK+nldJZmIq8/tl3JZS+7nqenIkBX6wxKjcIDVxsDp66JX6
rimm7yji4qbiQxCGsRH0cXlXm8xPhaZ1Jy6Wbs96zO1lCaH/CreVvDgdOGp+lysuwx8zH+MgCqVv
wZS8agg/l+kua05r59RvSvNBj3Bg9IM7z+AquZN/6DhzpWPrLcNPAmf0++pZkOFUYOOGt5sZ/DRb
TG5k6rFOGPDzDAFonitN9lJ60uz31XuV8O1tVXpQOzuvnVj9GU/YsmPVykvynSn5Whc5YevDFKLE
sBQv+FOSCJZIft1e3EtU7OoGGPwWUphlnYsKa8hv/Y90oz4pr8LiA/eWAmlwJd2tOz9P7of0OGid
Q+dYO/cc1lrkUqxgkhVf7DgOsurU8l9zft5Mtc3u8uOQbkusN0enTIMGx0vrRkkDHXg2ouLS8Bow
Q9yCo51AolM96rgxhXdjI3tDYY/ZR6L7IapzaaseFZSI1YpN4R8jzew8pOX51DC11m1SZV8U9TbV
AyDwjLpO/Z94cOVkG6ZfQvwerg9R/zFm67aW/BYbp9rl6ldSJoxaTIJtSL5d41n1TWWshFPkbBE1
sGxHIrfWlZ+a79aYnnINT2Gdf8b20AAd1HCG1dKZU5ZGts3ulTriBnrXpB5nyZK6col3VBofURMH
TRcfVPOg32j1AcdMEwcaZDO1a30IY8Mt24uMp4LKRHnTjVtphQif0arHb6vRuYfv23RHmiAw7y7C
OWCo0nosrG2tvcQSA4j5dKerHwYGvSkFJiD1E8GsfFFbmJiC7qnNoSjdWPzsZOx+yz8W+rniux7P
Gt1/hdnyysMhU9IocBzl4pU6Ux/fhPW20e7L7NhqhwqnUCTgBU6hiJtEwePQW9qtJG9JCNbqswy9
HG55XrgGRbveww7VlqlVpXP/M4aII3w86m78zZEUgiac1ceyUwmz/iBQaIHdPBxJR2qmzD7I8dym
3kh4mT0XlW3+4VDpnqovrfGj5iHXtyr+o3DuIXz0THZgadwr1ngTFtUt5FdbqXmYgOrFOysMAH/G
5iO/xahuy3s1formG7yGhfWxVchs4sRJk/JU99zjuVTrcYGUaQh0kR+3HsPnUlgZmQbeom1VTNay
msrNPrfywChTdjzeepYrxWdhp+IhXeIcfiia6knnlMxJwuSYy2z+pFXnaLGr4jbsWfJHnetMqfIG
kASKKvbP8EoXJzLPS3ZvrStp35HO+tjeIFezDeOwVOdSeWzCk0ZCW9EFy30ldEd5U+T7hDnrQaF4
mPnUrdJy291VxEHMmTuZJcu95r4ufUN/G9ZdIVDjDZq3LttMDP4a7wrsN5FDk7HB+Y3fZcTBJII5
kz5KdUNx086rnZb4uJcAD7QMf/hilwmW16sbOqATGch6TozHuvwa8ne96W6pt6NCULpD3Ttqxrt7
4buW6eustHbT0jI07hCLWry+zhI3MbWIurqdi9clOa1Ya0QvXRnZhXKbhkHJfTyyDetRnV3KbtYp
bamDKYFSblFnOQaRauQiRhEoh1xoPEvNXkd2lMX7kVSWOKI7bcd6P6Sc+4POdV4ipqyCS2mIlKIt
t2RAXJYT9iNUPdZCODNRbePMTtXLYpDN8kPOuuhdrT6m/KVrHZWZItxbrJuyKh0senVqJdK+q6ij
6DeIGMYSWl9gpGfuTqXMsanntqE8maQVoVOtjogitrttMGEsODy+M+2sVOcid/QoiJRPzcpdTX/I
IidPt3EbDOqGJgfH8Gg4EziH+hHf4DTH70s4LuV9B4O8Pg3pOe6etZIC7r4TJm9kZiDN32Zrq4jf
ZHSNEDk6WYpMHhPvs5URtswVZjQ4TtNAxbBL1jzZi0g+YsetuZ1C9b6vIvon/D4cTuCbaXb3OVUb
dkodu2kbmOmmbUleHjrAcF30Fep7PdytiGBj18iD8bNJSdWwPmJMX/Pipxl+8ezK3Q1zw+SCHRc8
+cGi4n5QwEebXFEoLons5YQjMNCpkgjptolyN2+fMh2KfEHDY58OJI3GVujeV9Nw9GRXYBTYVY5o
bEokzpA2ZI7TwDhls6fKT+uXkjzLoOgFLr/PIWPyxGW9dMSCtw8Y0Y1K1yBiFUekJIL22VFufVhU
k9q2XWAa3xJHc4DCvS8wMAkllo7A/DmrXr/HjXyRkABRXnzgBDJCrN/kjax/ZPNLe644WOJNguEJ
aVr4pefPE0pgSlk5oVZ1lD500eiMOuk5ZUfqH/bUbRfUkprxGinHTsVqJvOnmIc0P8rTnpWQN9QI
HYVxvMa1upPYI+2k2OvK6nNC8cE4j7OLbZLCPVJ6Euh3q1SShUZ3x5mSGGIMwzaaryo8TdhKW1v1
VaeeE5M2bxbzpgIYOdi6ie/A0yRULrpHe10+f+qBr8h+DfEgzrczkiKu/nUVLJ1Xp744OZXghp3X
9Vtsq8XkzRy3WVq680QnTBxulTG0V8MMogif+e62nNlhXD81yAao9G7S+i4avbbeNNOufWxgAeMw
/83dM0QKqT5HqBVNL7wfEJS/Gt9D5saSU4k41G9ky2bKx5w2466nfzB4Mmf0l5LupK9CxbkfF74o
VL0hejP7l1m6VR8UbAjk8bZ7UZag4hsp3rqslCrvykjakIOA4nS4xYfJ26qIjoJkC/MErTS2HMnU
Zbgt8ByC7KdkR+i9ibR3KSFSen2xp1hvyV9x5ObdnyQPqLRCFjfnR0nYd62bzZtQDLjw6d9qZjjt
a6p+1sM7RV5Q23b6JpNS32elySKrfzQNShUUVN7zUzg321Y/0se28+WgcuoKA1VYv1aoD86gSd8H
HADMW/G7qu64SuT6Ro0qu5n3WsUxPXNv3RrZRyN9KtrdT/0fByUim1yc/yks/Sw51U4PSbzBOsZy
tGpDfwAVl0hhKF7/6OlWBGkoPua88on/eWVAOrun3mzTazXCe/GevkkH5FCfg2Z+1PL7lDUV17hw
4/E63anbvj7VSmAsbjj7VEsQhAEDwL26QN3IXYbdhTFQ0IrbRvJZb8b8NnAsRIde84zQGaIgrEsX
MnQ13a8xlgd7q7mnVDx9DFHjVC+qes9rFzs3x+JbD8bWp1Q9MfLwZ9X3aQjWQKeWMDgNSY3Q8NaW
J432TPLUCV9r68gsHGOh77H/ARGoPzo2x4oKR6k9S6rcofjE7cGIvPS8ts+KSn1F4iTEev8FkzUh
25BF14s3opcSOP6DVkUCAKiv/QPF2tL2uRak2SaXHIvcFUSOiS1XH5gmMdrPufoShcDNC8UmGwK2
pl74VLgFKIb/j7DzWHIW2db2FRGBJ5kKhFzJlcpPiLJ4k3i4+v/RPpM/Ok6fPeqO7s+UDJlrvRY4
KQ9U9yX+nDs29QJuSveGeGs5Jw2Zn37s5NbVv0f+47IbnF2drUrlNayf689SD/dh+gxzcl963B6R
fkM+VvvWHk0g/WYyPCO/NvZBG7jMNWzLz274OsWIQiqPD4FZTWPQXiw/hRLjJG6ZnG0Y8mGlDvew
98TPKrTd/NNdmKjqJ3MqDpPN0mYGI9+tDBvqSnmyMTsUv6ahvVca3tscLG+CyMBd1egGN8dhLv3O
ro/O/1zvNDZUNEDN4+jFtDRV1adJ/wHOFfvqSP1NAYBYKVZ/57CrwmsbWHuuIQHybBUZKBFtNVH7
1Bhy387xTi8rz+7rbVOHf2paf7iD+FL0ZCOhlleZnXhmu7WzLChGc+2ItW4PXCyrMgpMttkLQiYE
pCuh+VX8o8dfOmoE/RCKDSs4LbqNsdPqwx2Gi33V/oOyL35cxdgmBmnVePaqs7z1Mlr3818/GD4K
lJaLC8x5a/Inq8ZaW4x+M3Uy9sg9CwZr3WjBIoISqsXqk7/J3utQJ5Po30tzzTIuW88U4zGThBd3
w2HueIgLMDEdew0gtZ6cqke3fY8sNUhH8tBkFkROdgUCCLL+Xt+lPw7DfbEHqJ0o0q6b+5yskovP
FTQ10zqSHK/1cgRTC5fhXRO3xEivVbhL+dWWpTyayo1QzibjmiAh/hLHR+7NcQ4WlxnrwfqLxt8R
pXUEArBiwCeCwvE18zAiXTRoBohoD/A4au9DL8xwd0cfZoDv7jJG23LYzyCxkFVQCUZ0dUv4C3ie
naUdFhvIXV/XGafgsq9mYKLdssDGHbmFk94TdmBOt5Kg6mYV2usKg2ZIi8lmUNtdNZ+qHwfNVeYM
F8BlUIphuCj9XnlcugfqLPBQDs67JSLeXT/XN4WzdesIbcOvTVRKddZvk7ErMkLvdpTcrTJq4Tn1
hj5g4TabJ9N9RO1CDjNyAkW/6Xz1mZP5jEbTn6JDypShMiCQ1yLIIIMwigiSoj174BcCXrdfufPe
j1tH380kFVHXNf0MaAILCLzzwFlu9kxrxTqDJg4ngrqNeNsO5yJ9ce3jPJ4yWFaAXmtvdujtAHfl
vb57kkHeJ6D9b0TjwJ7cGPIYUTSCDZ+H+Sy1W/fn/uSJveqTtR1+1xMAVpLcJrt/17gZZn5zH79W
9WeOEswdD8N/en/HJIAUNTpfwd7VDZ54kIPGKPGeMT0yRuYB+J0xrdytS1NVeM6zTV7e3OGhGdZK
flbhlvvsQHGxMMTr/CZBPX9Vdm1wz039U4W/lvAyl6UfrXKmerzvqnVaJt/i/Z48ImdtbzYZXL3y
JRlpS9KKdZy81/Kofgl+TZ+tp+InrF56olDN7MIKCAkJe2Sax6VK/c7k/sQx2Gr7qGoPZgMHSCIR
FGOh7paBTQLkGKgv4FnumJ2Odv6SLdDpyFl6xAF5G5i8vfkr0TeTOR8kc5xu+273sGjnXHrTSFry
hqCNwDyEzr2721zP8n1S4fk90/id73IKFDXumu3DQLYiGTbu+02mM1igIsm9CsSPkQGlj4vRN31v
nzRWk9rrjO20rI1H9zI0L/I1dT2+D4CggBVaBLml/OXlB6lkdRG47yWDpvbWALNE6VYtXX8uVxEK
2cI3nFUdq75+SUrocP8+u73PcxCGW5xAqviSFImfQc+xWMMUnV2ug0rjTR83ZrevezYal9IM/SD7
Lyy5Dw5h2eYSKNCYy1c4oJYon8Z35Z4E0z0oqDSamkLNLkg4NNTdxKpULSTkHSMDVez9noFV0Ot1
2B+X6JTN7zJ5i+K1q36oUHSJ+Wpn7sZ6mNT1ZMM9HnIQeBf6h8YLNbGfXU396gvlEElumpCExBcB
tq/Ub3bKMevH/adGevjwSdZ8nPnsGiUqQ/EwW0Rc2Xw4CPXN3yncF6myUeGv43CnjrxB6a0fZOAW
2UY6cDgQd8u5RksXQYAixB4e6pBzIvJtHu26+k7jUwIyHUVeg4gkaraiKbyZdjYWhrj5spQnoxgR
B41o8rF78oREDsM70scyDtKlZIYA17a5paS9drJxPVvocfII4MHIzl0+rmrNOfYw+gQjK56hX/vo
RsUkXHfkIpBaMW8PTsN6nz3GNYkAQ241aKBATPR6m9mU2wi28CIPYnZFmGcQk+5V1J9C2/C9ZBkH
UlTGY1N95i7fiQTAhelUxNVJE7pXiqvS+ve3eria3bngL4zyT/40J0XGKK65+RPWxEy/piryfI0F
XH9S6I+PrWBaOmKOWHaZk0NU4RwVxVb70wHt3TgAGZHzghwy1E2/tF8V+tbdQ81RuHxW7lcbRfff
cuD7n6KKsSPWhKPpMHcnnm4+jlOM8qt458oWGnCiY68GJNqFk320NhBqPpFp8woOgk0HARnEwJva
PpTxXwsPP7PtDn+L2fr/EaqcF+vUQ61H7GiSM1EV4q1iJEqatyHP9oZAkxWne50fPBLOgVrMQzFp
t55MgnFfmk9hdjHRMkbhi9qOrb+42rnvhnDd6Pdps3qP83RTHJTp3dXArxG6eT0vpX9J3EddH4Ip
37cLPFV4LSMQJePaRftKhzl81JStJdaLG/r28NtU6xh2xXZ2ZuEx7VrlLlGeE31g0v62qy8TiCnp
dpYJ3bJKGxonS5D3jCjV4rEbu1Na6I+5CVZNfVlc7C1iFItvs0Eu0c0qrDN19uXyObZcpLF7I/+Z
Z25qvuwpeVZcuPZ6sYJSG+CfUD4aTbWTPU9411uca85334GUcANroyK2fSY+w3je09P3FPX7SX92
kBVXWAgS+Wop0bUF1G5YMBJHGY4J7D5wmlC9MoHYzRhaAstQ46DWrUfHjpKbYSIQkhEzfblUO9ON
bpVD642JcLT61qNsrVvGTpGoGYvldVHvEBBHTqTSuq6f8hgmFyGUGd6VgeyNptu8Fi5VeooY9uY4
4AUgV21llvq2d+PQk6mTeb0qh03cmV9R40QBTCiqhTk+ihABiWkMdIdqTPflOVSCLt+amou/zcd3
MBrji8L9HlqXeXhi/WzSgyvwTsjEL1EklV+WbfoODQLLympYpzJS6AVOGK+J/hLl0aDdhyUUq4xr
jFe6jSDhNIQNmYbHbOoMagJl9ZgL5SA1ZfSEYqwtcjl0HlTXF92ttxJfK7ez8WkJ+C99k3d8G/TP
ZmLFL1BT1CVcCZyluBN0xPdWhucQZLTU8tTE9atta7eIezPq9DVidnOfatZ5IHgTmGBmihVAWHS6
MwZvExuuwHg3YzIq43jYNW3xMIy9CasVwnaRzBuLjZQqHyaGOc8RReiFSmuuGmlq6zji/XZcaJJe
T2cfgufYls2l0F1PcIooU30y2g83peScoBE59BXVR5Y/uehQLaP+sZQHpyp2SdTjjesT8P1io4Zn
awhS6kNcbFkGldSzcjYESbAkBZSn1GBw9pgiHW1Le4PBbTFFR3xKCVPnXDzP9l5pAt3dV9Ymmm6D
OJi0mWIP4Gnr6u7K1zoKOpouoLPMBaw+VcAjDTRgGtIsbZ1OBri/5jxjVeeaLwlpSpaPdmr24Cts
o1XnFc1TTd1ExHZzht5WnIMZP9rWuiVqovXdBJwJojfhZunZLPJlywbgYpDC0irEusfRYKyRPwQV
ZV397PhGxMutd5EUu36Ogx4FQq+zWMqXeFzLvt/K3NhJszPh3hiZUjSHiJ45f1/kYwWc2otvh3Ob
4bcbPvPOJbDGeK+bH4CzsClPXZSctGqb6+PD4v6aArC7YENp9P1stcFs8z7Uyk7EX4ZJ24niYz8j
LWqfa23tuaX6qbobKh/9pkb+4jbhZ1NKmmfSEBEJarxJM32lsj8TR1uYfCgGbPvXTlO3ehrf5jDz
QilouzM9K0xQQlQKOtyhnTdt4xD3OVW9+zM0tbru1Vn4ihYla80Kf7UKPSoPtdG3FErWHbLhVKWo
oLCMiv8BfRDX3ORLoSLpbKnSciL3gATb8GEAeTravgiyNN320j3E0wSTR2sMKqYRQr6aIrCx2pq8
uK0CoLaqMpGcDcA3YijTQzpJcKn4IjG1SeCRPiuPCmScMWjbBSXi1Ffvo+YGicjOyHNPWZJew7tB
0QB36hnvF3wrBaob27bVtdqXfWDXd4XYabIOqpmKxwVpZzXablDeRbvo3L0xJl8+jHf2sFpEsXWR
+lsMVCbbSYo3qUKlYNw6HnkJvRQWDSNbp67t4XNYPky51dk7DeRkDUqbmPEEj57iR/Zjq58mx2XW
qX2arUPdWukdP+JfWxP9F9oPGQqEhkG5dJjS7c9MkWwwiu1PxWtZZ8+amO3zDM0NlpCzmt/V21pm
+PlwduqLHb8oDSj1Xi2r+wNXJuROFvZXbfNFM97QtAR9hh1NRUEcG/KvRsqfeYN4S6JoYySQFRIU
LlNN15s7saNvh8qiv5ZMmHZixnFvSDia4TyUP1n4FQ/AnTzCYv5FZDAyYRcpfvwOlGJWtXVjB0sf
tLgj1MtgbpzwGmonI+ziS4Zz00CFeLOm5Seph3Gfti8i33S5/WsVCf0kw8ZCLkaXX4BSvjLO9kjg
/pBDrPhd7WXdU2Lrnk0+rDN6OWrczOi23V15R1A02pDJRfMr1kmXAzFcKnmcYwRPqFeFXsDyF74d
N1s7Rom9Jt7OmalA4Nu1GgmXug+1JfyECrOnbN1cwTz5xuWL7AQJV4MKRGXrrj8Skv0KjePVXDfl
eFrGXRIedHFurdSLOGKy4WVoHiGdoJbHAiI1cEuQN0SnLrZcT9GsYFC51mBo4iH7GJT4nDGNm81h
Uj760Q04tK+JKQNlfDYNk+jVEW+C4ZeZYl0tZr0iR84wtJy0+TWyhbXtmoUMEMb/dRX28KbalT9/
0GMPERMDMg9tlXUPCZtYUSzHSKOVEJzCAATqhhRadT6L3L6rmLRNoW7z6nOZSfyYTK9ZdE/T3ruw
2rtTzuvABZt9Og7aKX5je4cD4SG1v6JHAKu3KwdMvsOrURl54gOGL7ON5RSkI1/2Lv3V+uIXdQxB
QmlhIaIRXQFrb6r8FsJGQYq6EaF9km7iKKjJh6kAsLNkO9SzYL/bSTFcJnXG3TK0SU2oKoR2mUNc
mx3rpyQQxW5nMAcjGIa/WDriEWWAXA1x2V/6GESfY3+C14pibfZVFZ+HC1CVPqh9Kr2hNl8cZCgY
PCrbutSlsUnwuewbXMkYV5RyKwp6EBUG734WPLALIspJD2P/nuj0Vtfk/s7La7YMCuKNrdapJRcg
6EiTdBs9Ok5UINWOKVZST8+lss4RiPQVAXOGwbroKDALqsD1mDdbfVCQtE5ggAxi116JbtGQ+/Nk
iIdumj8nBdzQsNTGFzrq4cpxH6VG55g7PYK4Zs1rc9+UWz36q1zi2RPtYjCImvWYeZXrXPQWVjk/
6+ETKvV8naUfkqaO6bVvuDRreQvF1SDAGj1hrxLBL16m7Dtk+Wrkazy+axxusXjq7NfJAtXVnlVA
w/SuCHpNTchig7/H52tzcke8A2Es5YMzQzKFVq5tnSTWP0PcqgXEabTAyVVh6LsMV+oQGPflroc4
DxfpgqQ6u7HJzM9uketRlxiaw6cpGbZG6PhFNmlPqvgJe8XjWrBkkrwgkaLQwEaQ0Ri1gyJ4VL4a
NcKBkn62bfEbLTEo2Wu9tDuZhi8K8ILaPyUTkGxsI7hprTzbxs6k8/ig6q1Uv+Drt+IcEpajYQSI
Hkx7m6vfc0w7nzDQFRvfRSKOgBf9IlToZGYTbDlI3zjHrYoD09mU5Z9R2hCMHZFEk9Yf1CnWCAv+
rsZXu8cnBCZvmi73XbZp52Jrg+JF/WdFSnofP+HEQu6OCnHg7eZ4GJ/7EWmoqZZsK6lvgajoC+yQ
YybbjjEaBB1sary/mrQJSnmFls3Z5F3x3jrqY1S6H0VdMECDX9pzoaAtuIc7IHrcFEXz0tmMdwBu
qT0cCSROlQDdeNRNGwdDFApmE0JE+E3DttOkd5k63RKrWIHegNAuDFQvlo38u06t8A3glwNM/tp6
/TXwyaLj0GKko4TtZReCjIFJlEelPwn6XLyW/cKf5Su5jqhZjMgrRlBO0pJ7bF1azznJMldU1rXg
n1q2rLuh2/UqIpBFHKgHXWErnjRELY3w8i7ZJOFMjzHwjPI6R3xiUjvWzgMQ5LEZAL6FfdGiaot8
uojG5m2iR7bsK/xDqNVIeHY6/r2E/WBZnpcN8Uy7tuHBsog2rP/GECCvmty3PmugnmO2bgWHc2Gb
4DJmHWBOmMg4PSFrl7s2d8V2cSXwa2w+lCloH7OQ6keVK49Gj9JMaA1iY3Uf6gzDaeunqcVWF/Et
bNWBuRQnSmuhTY9d2EIzvNqjDYDkWCfFETcnk54Wnqq5ebCZ6A0RB60ALBYex9ghc5lXIMCi9lVm
iFPGaVuZxpk2Pai7Z3jIGY/FZhx/dekcitRdm4JPGP6Lv+8JdLcpxm00yF3Cj6W1aPiH50obAyv9
4ODfzlVxSFxnG7YbluO4P1rPIZqduqbbG9VKW2leCLa7OIOHDHsfh+9hw+nIFwVxTZwsD3VkBR3s
tjlNQLHiuSYirhqpc7EvNlJv7NZQz6onl18TpVYX9jtZfriUGBH/cJ+cRrRx5Y/bvyrmrXd+0IHF
yWekQqSgY+v9RPkcyek2bZeXCqLRUJObzf5YD5jIUtTjcG5A/Jl5MdL3cLwwnlYdGFbNU4zoQnEC
tVNuetVs3dgIGuLjvfnOxRhTtGNL3xgCBfxcbQfldZTZxibJ1k0O+vRSY0bSBwrRTNUTSXunOWwt
b7x8UAAj7w/9yMGeEtjSf7vWGG9NPdxllvMRUww7yHwzOSa14hjeSow3BYI8PbNRmSFMsLVDwhxk
Yt4M2+jYDrdxTDb1jPXPrvcGFgJMgWsCFe8++N7knVIGyE5kV465YkcesM9XoGWsSZE17TPUHhYo
XRHfGvtLSW6q7eMvQr72Putfev3twMtrklTX/r0qFzyg6fg9TxXe+rp816r0UieE2LZGd9Em5zle
VPILisWr3fmg5IfaJWKupRZO7DRQsZSt8v4+RDE/poMFseFzwtCiRvEPoiTu4wPYMc8Wp2flZJuo
Qn6eQWUe+/oShzeWmbiCFD4U0d02Gcg+XXdW+m0BnI63WXlm3k9keBksqKuJAAA1GhFbhx37BpA8
+/++y9CBW+N4VZGkLiht3XnYdiwnQiT5ShflSZezv1jFfo4t/ZGiKTSxRodnMummtehR4GpaxNmd
a5vamr914XyV+qeTXxbRe3mjIHDRWyRZhRudhDV9omCvMnc9hIjIw0kFVa7u01EVFs9aA5rPCuxH
adfzvSjvTPg93YHJZqpndl1iN4wSKmtmJ64jZ6uKQGtoJ0xQl5YnimaCTm88h6eZbHxTGIesgFzu
RLifMuNmpnGQWYYfuRNGjE2dbjQFZSnS9t709WZTpidFhI+YIbrkexydazS/WdEPVl+ofLZQ21J8
PX7UrGuqGJcWnL1x6pMyqZ5tiqCyVfvRmTKUULFjBCxxBDgVY4AV8SMZcV2NJLQVIjU/nTAjbXaQ
tGjm4/+M60qOqFTLWE+EVCDOJFbgvudzsqZgidEcYZicylchPlH+LcZ3DVlgIHkY/ElhhuFAqV+E
vTyxM+1sbp1SgxtxI/U0YIJSuq9pyU5OfpglTEdU+UmZY61wEA3N22yaN7GITgpaAzmlRyut93pk
4ZGZrKCvdd3H/7POLQnqpO5lCGqQ1PFLk6lr8nt5C/CdJCiGqzboivEUtaEXQa9Uy4wuf0l9Qzh+
Xo1o6FqpfdaLa8dAK0S8Kq+t03i9y4m6pcEB4HqnI24baQOwcav5eQRIezbGdw7eXnsV884M+dA8
bJYM+49LTHwLqvVHBuw6uvH9MN0rem7R7lxW5lA81aUNG3Nb7GCqHjomCU0CGpjdZhThjeerVInT
U34rRPLGlHmN2fOU5DXCRLdGKpXWiq8ZovOSqOUN1spin7cjWXSAvGnqN2zuUeJL+Bo5jnunth9p
rar91qqubXub441h+GZiHGoQYs147mTFCB2xCKyrPDRWUmJJqwIV1tUQk5ff05fYVozynE49xvFX
LG07Vy03kZbpm0Vbvif7cWQ2q5eLq/wU0yt0OCv63RFKKQ7BvJZYvLBKA+jafLbQbYq9RPkg2q0a
a19DWyMyLvYTQIxe7sXwExkL8vPk29FzsHCFu88lF+ylq5LjRAg4TW7iK15Y1kJjOZgw+AuzRD+d
8buAoszrmYt8Pis82INqYUXQVkk/vWEZ6tyfxPjT7O3StpfCOsNkQhPP+I0VeYqb0jdw5KdWc8yX
S2PmG8pS1w3ckVFcm/LdSV/mhnsQr7k45CNa9ga5uHFqyKbKGgFIeecrgsrBOpX4+V2FCD9rMbSi
QmsX59gofwaRuTm+YbvBBnMXKfVJjTdfrHEQxeTStd2WniGvSOI1FO9M1aCO4zZA/KzbwouGwa+W
k2mX/GIYuRBCJOFuVSTQIkJULIllvp3rh0J/0Jlv1E237MmMBdhfLeQgOROG1uXlTnxF66re4dBN
QCWtHYCRaW664Sx7rwDmim5mtJYlQzbqbPNX3kulAEZE9qyg7kAngVIpfkBMvsqML8H+DJuAvkoZ
IF4bHLrKqY+RotAbmyHGc1nKdYPPCHYgOcNoKhbXK8oKGRZe0pbBOI8PdQu5cUz6Qzu/z6af2pan
Z4cuvbbT0UYwqifnWlX4asbZe12YO0cI3r1vt740Srm3HVjexkWViTVS+WLs2LGWA/dh1AZHWrd5
7C+d2FeuS58exi1W3KqD156sF9X8s4oSXZe9T6LlOZWfrtYX+FawOshR83Gn+rPeIX/INkqKQFYc
ovsr6r9Y0/nk0UuBTmP9681wXXb1szr0Dwl0TO8QHN0clCHCJqas4yZ6itL7tyK5Wm6yl7zTeqgF
sC6e0fS7zjgKdbZIRGWETaOWmrxsq3btCbMxw92TiKo3jBoIACAEAvrL1qm+CzOCkgcLUcm8lP48
fFmWAVzUAw9E9YZcLPDUhs1/7EkqdzzdnXeaOs++HE0iOcuHKs1JZomZwsqhA12xh2gKQtFRUiZZ
e+XUb5YKACJrcHeCPPVT+5w0FU97G6lUw1lkrJidrl8iRbOf77l9qm+z3/vRYPU7VwM4iFywBNNF
tykmZKJYoLCkKPOrXM5IOzPtLWsqb2lJKkAPL+Ge3x2u9im6SUggC+OE2wRh2nya3aWxMUvM+MHG
qfgtW8zOcxsyo/Yo+zX54tDV2xQ949fYfceG/tBIbS/uWRB1canJLrIrkWyr4doAHMOpLVq2igDB
BMSxo3EtYpmZLCuQ9g/lRuQcpdMuHH8jLMpuzAIXh1d3YEwqxVyfywaRGv76gc2T4lYLb9+oncP7
9lhDhRjqe65Zb0QfKVW/K/L03Yjw45bF/OjQJXADNd0yenYmmNdwGXOETxquhnXLs9b0j4K4HmT7
Sfw9dzs9UdaqvhZOv4Nd2dQEPdV5cYvJy2JuWpCqkS3IiE4zA+q+2fyIsnNR+BHybFShyYy6Yb4k
pJqvmLPJD0D6GyvOpVgWzxhDL23Xcdt+61294VnyhzY+9GxORqZ4Fuyjk0Ndy3CjgwzF082cGczs
mwB19dtwXjynyBmxScdSiuGvuH/hkoDaso1hPyDYkeFtNGkzFHJT38cLUDdZf2D57cdAJLjZ6Key
wch5rVgPpB4gIhIVLDV5RpVzVtHwpewXWkaYs43/OGymiVECyxv+xTjJ/aUsuceX9uSMyt0TeQXd
qdInKQOMt3jxLwlk6Mz29oxelPwAlVc9RTq+MUCGICqeRL8O50eNTBZlx2OJpbV2g0b5GDuENWnQ
W97UfKD7jijGVR/bcB+PT7O2G8JtFin+lFzC9CFHe+r6k37LZTCPP2WxdsvPBFbe/kgsyKmXDhY1
eY85K8YXNV87lFCNRx2AUymJpynZZ5eW/b64TAWIudDuIs/kIXIYbM4Zh4Y7XG3LL6eTPryU5k0M
9lmJrI+auzMXJ2ZgXx1OUJOt2j/LeN+7rwbDcg0Ong9htW5dOzyLfvT0lg8twePR65jAWFYk1SRj
75xdSdhhi8q+yh3zYNxNtVIKIj+hxb2GjPNCa5lE25NrIe1ZUo6opQBjLIxz16DGMqp52ysCJqpq
96FTcSz0s74ZEGB5EtuVVrxK9TtP543ESzLX1Ns2y0IAzpDwi6zDbIQ7LW12TS23uYJbKlc2GiYA
QSJM8RDf+2Cmdbz8xMITYXpWq84FYrb3taayeWiop0E1dy6kfwusV4/vcUYDfKkzwNhwG9rGcJ3b
UDHFIwc+NBYD0YwdTxYf5M49xCpLdIUnOI2vg1Ny/M4bQUbOVGw6+2zoZ93YCSAhGEjVechZ1dv5
KCxtZUnZ7E0nDv00tt7gJggcgeZuYiKkIBZjPvFBM78jXWxTPF7ZAqOdocCH5YgHg0fcWNk6niwC
stT0qxCoXmOomVk3N8C3tclQK5Z9Y2THwmhviYnkV8mflSg5hGgzLCU6WW1irESNCa1Lt66It/qC
IYKEtamafaI2BgjA8kr2z8poXuoUP8O4rpSHsCcyei4sr77bjzJY4mvPV3XgcDXuTmU746CT0kbd
bRsGr7N7BN2Gmq9WIdtirE+YBZK2WPVSfVNk+K6k0MIwU7ZN2kFs/dhc1k2+1hDmu+1uSgI7YVyJ
578oTQ+li4IdowITlFUB0s13ZWe56d1+7SBji7VyHdrXOEqOHdocSwWluM/nOQ7c0nb3WkOo05Pu
ECPnoAXKAHZh1jrpp3jiKf+2cBe2ykukN74LM9DlMYKNa8RPhKw7taS/LHC75fwjXWQgCpQMoS/D
jCFKFA8OqGGDwLRPkBShClwZ8IFFXq5bUz6GVXm28/hCb/JuKsSl7o/pSKhS3/8ipEmVrVDOUWb5
RG68aWF8CAtb9bIYcwJTPjSkuwLDOmYhGqd0QlD8f8dRaf8Sf2/+I/Aui8qlcNwRu81K9b6WVwzP
q3tk4nVc4Rn8L5GJ/xJH/c9y3TpLB0vVLRR8ZhArT3X32IUv/+UF3FML/5c0rX827EozVufc0LWD
qo71XSCqN8dZj1OkiBbskDbX8r3PRqyxVmMx0cdwrr99JKCVzCVGffBffo5/Cbg1/hF1nHV62Qwu
6pxlOt3jc3P87FCAweKj78KnpK9l7lE0DucZKscUvEH9L3+1829vwf1H+v9i/prOsBfb4WaYTIJ1
ye6yo1DFkDetwfJQS98y6jnhbrDXFn1+GIzdqO3s/nPqCDpo+YIpctO5eBVxgyTdm8z1daq4P9xi
bbzl+QWYK3k37ZUEezDbq27Nnj4zqbm8KPkYz68lx3D7aUhtm6D/UF1M5mlkf8bjM3co5icsmZ7A
YRbWE9UT/Ta1lH1utsjrSX5feiZajPN8sQ28+MXKjp5oJHEaEs4kT/anOmCrLLeyb7Za1u3LWEGL
ZFLSylT4k7Mf6HKv89+mHOedAYv7f3+k/9KWaf6zRHWMi3aIYmkc4rFVUILnXWiQaFkq70ml4ihP
QB5+Rh21iDk4rJm2roK1WsTwmF2OwdAxp+8my+/gfV7vbFIfyegp2/LQjchyZaY318lhYtGrsH0a
XTuFgR81MDwXYRZWpARCMF/wl/aiDf/LA/+f7+P/9rz8I9B6qLO8Kkp1oV0yfjj7xT68VJtk9f+o
O6/luJE1677Kib5HTyITdmLOuShLVzSi6HSDICkS3ns8/b+g7vMPVa1izfTdRHR0hESxUADSfrn3
2i+r+/okbhZii15GLB60JX5BBMCLs35x266cBRX3pb9995evGKt2AoH3+thjPtR19liDgaPJWrN9
deHL7gTwlkC4opWPcPMfK1suCldRc/XX1CPnkz2kukhhw6jHdqXYbMCk5EgmaVhynrWcwXWsp09K
KP4vUf0QsuFIwbSa12Vw7erJiY18vfVByY8cnfVQWYUpL9HuXvevorhLzPPh3RznC9hQyKaTNPsS
qXsN9GOxRqLjX4kAFNesebiUvYNr66FDdJhZZ5h4jXaNhvOG/Om1fUupfQruRnMjYH7EMFB3Gqu0
dmWzruVYnX5y5j81OjJ3NE44LteTgZF8k/XU8bdQF7/MHlGKz++9jYAHP+WSuBqxU69w9Yrrvn1W
TDZMyLT4ND5POMWaiisOkocCeIF2hsq0coZFD5mtW3gArjKKOpTK+nv7gTNpU10o5mYWwW13wnkM
Lr66P7WAIbXx5YweS9XXAUIw2jj5vS7o2WzsPTQShKlNiED6F9NAZB20mzCdLvFdMm0GgVwIYdF7
/euk8jE6GfeJNK7DaOfnCH3cqxRNJZSFiLpXvW7G01oaiFNvHXnZem8k9DTDlRrKtVm+TNk5PimO
3+8rjGUWaSUFow50KKw+OuU5eRszTujlbWWELThx51YW3XXVZi8ytlcuGzmddUyasXEFvgfwYjyP
TXfJ9iis1gP4A3bQLEsXTvQiPfLRh2ITcHBM8nXhn6Tecy0uM3YH1CIKwwHIC89LgmhBq3USJwyl
6pKJeeLIQaEnzvhWcb9FMovWcIqAsxSsfBXJb+phxOGADS2q76rxrM3OJbKJCgE3wsAywsseRkwK
ZvvuQKLzBB5Oo1+a8t2aKHGQ/ocxwx6uW2OXpjegbXT/1LXg/oRr1r89+e415roYu5//VMvw0QmC
+zg7ycTSLe7i5qbI5Erv/C8ai9m06/Bxk2+WOcugxS5Tq2A75PECRXeBrrNN89vP+7M6AP3/MZx+
mI5aXUaRgK+2s1oL5pDNujLf5KCjEIMviTimyEgpShTfNBQ8ppPvxhBSwXjlq3CuOXE2VYdvWZve
Fsm4NZBdpRzwByRqOeQi+Whnqqo96StKUrht+qqgAAGgyg7JeraORPD+miqtrL1VUaNVmW+HIePc
u7HWLi1MGsUOQfiRVIF5YPvrGKzM+bIfnpCB8s3XKVlz5xJFxktSH1sN/Xo5p/ZJ7p5b51ZS58nO
lIv8kk0Hez8oBC1L+ffxq8Fmw1x5D/6R5KcDj8ncW/NoOWTBcOQ+YrY199VX7QunQzMzNf+bF9hb
2QxO1WcGzI0d6qMJrd6l9SS/oomfns0jjOQDC2Bl7s2Hcanpjoq4hP88vGav8bvxXt9oX9jRNPrW
eW12+rErzVjZX731vWku1SNbKpTmu/6ddDbmOY4S0S9/kQZo8GV1Fry1R4DBh9bbc+v40L5aqK4J
iVDywospcocakyjjNsqgHFjg573c+XUbNn7Q0T9cIxPzIiXRhguOiXArAQKsAMQhjQVXa/rRwqkN
XMrJBrXLLkPDUcQXWvjqQUfXvAk52bBKu8sJpbL2FpfUwcP41K85fKq0jZOdBTGjrE51ukADX1N1
TLuVmborhXg3nN0GZbb1OIJkHwjnL66dL0Hyquu3QdStqNstmVMrfVeDK1M1xdo4fGqzyxwJOTwP
N2HK0L9V5HS2w8bV7ovgVY/FTTVx9Bilqy5AI6hDg3Yjjgy0liy9+9K46Uj8btJLBB9DQRDD8K0I
QaeTydByfDO6Z5qL1ogV90WfvQ7Tnaw4NgrSy2rARMNOlJPaiEOzMCns5eev4EdM0V8bFGbAn18z
c3HnuGOBIQCWFyZHuL9a9xzWVEnQunfYICz0IgHb/SnRbzTjiia4LeEOo6Lqg2qBRHJQ+NZjKuaJ
t+tL+10zcMekzWzley5oO4KiJFWgjrCO4AbbCnid8wA7DM68uEX+blVLXAClzV6YdUh8qtc1h/27
Xjtrkp3mnHXpmWvpiPO+Jug1EqSVSX1TjCdjVF93HCckLge9RdtsE479FmYQ3Jih+5p75jJ3vtfe
uYdYVGAOS5tbThTXRTPcxEP/orzuxBjGpYK+MiTA5qV/aUzfhuxUNTt7mo4slvVDO6u9eUA0lFxM
q+YQqdkGGghDXNePmuHfGT5WpTMvhSgM7qA7suP49XhqyPnvP/apLOtHxDPivPEL69au4vqKk0gM
I2meu3D2swxITGKvkNfFAPIc27z+vCkdQrDLPVK80CbB0DSqc62uOMWdvGwTj9at1rIwzFAFZvbg
Y5W8MkVDDfQtLcW602r0vD1lk5Yqd07x1BWhc2x4ObSI2BuWB8P1hIzdHMJUz1kYwp2lePaewVpH
nDXAWnEUFkPnxFRUp1ZoLwsE4W/mbXETds/9ncZegEPDl/6StwcVaDuda2ii6PEI2FlRkG0CjefF
qmB7nNjRM0VRKLZy4T4073FygYqd231LSICnesOM9lCRFcJS4JW1o4asY1xYb+iWtHodn9WQCrBQ
E3q3RareZJDYFuU3nNOVWKTXwDAdYx3XN9BQpsBHiHhOzT47EljwIyjqF2OA3JtU5KiX+QQ96gIq
/EadxGecg1wg3VwExFVri68OWWPG0jojtHUZbFxUlwuNsLNiY5H7ZLGvi1fegpXlCYW8+bdW6RKX
5Qoey9KgFPSs1rjotskSO+MVvonLZMti9wK8MmrcLaePp8m2PWnPg7Wzwbt1pN8dXELuTWCW43uV
lXNXxDYv8fhv5Vbc4H0FME28eL+C07S2TnnMi2FhrICjLt+e7vxVvGEdco6tvDwykerzSuZXj3ee
yz/0yHBq44HhW5IQxzHnCrvKcn5E1gJ57hKSwCLcBHdH+uCv1weG3BvOKyoAcTxfy9tpt9kpOQjX
4ytE72W2/puFOLk3nrkNypNKjvaF56JKL+NLRyL/y4ZYHnlzB7byP1D7H55XI7rSGeLevtC12WvZ
Eq1TRjlAdm3jJuXRjJkDo8OPdJ8Pl8mUW8F3nyhicLxa9O3KGO+YftA52JveIiahPndYVrvHVjsH
BuYfzePD9dq870ovQWXftTDrQWFq5VlKpReKHbSWflVIIk6yIw3hwOrtxxj94WKKo1wjSTiioza0
ncSzwlhuHXt0B5Zt+t646htWMcaGIp3Ht2+6Eg8gNMbPG/Ch0pK+NxbZdurkVtBSAq1yEElxxRF+
HLhWs8SwAVd7sCZzLWz8uQVynit94Gg5NKFakRYQrFMzYPFIgCxUbQWkoC0bKhe56y+GSbQIkiUU
khH1JeE4sNiFFp5btRSniROI8xZExWpo8Mt0WMehW2XOkyGBQhLt66FqCyfXvnBSHaCo58HcSoT7
vYVqu0yKAa9AYuSAEmDfff4kDqwbkAn+PGxkVu+ZraGnu/EmQg1JEMBbWmwkpwizrH+J9IqT68+v
9evWQnDQz5eyvaBoM41L5VGgnzpZtUG7q1bDLGX9/AqH+vTeYMzhcTUhzyQmo4YgBJqcEXEJhGEh
zSOz2IFNmKHvPa+wMi18SVwiUHG4rRAYAjMPzHVno9czdVus+8Gud7IrvKswqNqzJMWYB5c2whFW
TKuIYfrI1v/Xz9P48Uo/9L5gTDmtt62BVliyTA3PHHRgY1geeV2HHubeCKxZyorE4I8XWrkjBEIO
G8cFeHMsXeTX05XYW0DWnWfkgyLPIEwqCu0gbOtdJ8X6bzUEsb9IbMI0KZHyXlgO4BtDuN9qqK6y
7l+SLjrWdQ4M7WKvpoBDNpjkJLjIyLq/jRC6p3l3FqUGBaLg3HGnq0mN9gJQ+0oaaGg+v7cD46KY
39eH114CxClLTw4Y9u7a9CmPjlQw5mfziwWE2BtvHZsD46rkc339LM5m8h9Cch1jaLC2ptXf++57
464VNm2Z5fN31zhOdzZhnB3p+oeeyl7Xr8Bn2FXKJ89otya+7cWRAKwD3UDsdfiWyNPU03Q+OFlB
RR71FWJoQH+fP5ADfVjsjYlV3fu+Jvl00w4WJHR4Epb9kdrdoRe614HREQ1+NH9zF1uqwNw0G+mz
L46xROf5+df/9cNR7l4vDlLPn7oE9Y0h8aYrTrot6BCvbLQ///xfr2aUu9ePw6yffCi9+c5Cze6L
yVvoti1PjQ4CIPF9Dg2VsddNEADkElTp51f99VIa0cTPPSxI0IZNRpbv2rB9yWNlUqdX6TZOIEDk
cYstA+zv55c6ENCp3L3ebLVtjjloinZYheJLcTeluKeX2s1wpxbHiriH3tJezy7C0CkISo12jcrZ
cmRlCOa2dF4iG7lqgcH/WEjwr1uccve6dzKErq68GlIsunusQEl4bw/n2ohvrn7sguJI8eHXfV25
e329TLXEMJCk7jrhhHclL/7cc3Pv5PNX8usuqdy9Dh/4ke/6RRXtDH/ThV+j7koUR3rkoY/e6+0c
djeaZyTRTgMjmtoDSN91WR2ZUQ/1lb3u3tusT/WOp5LeA3LPMH0BY9OhHi4nWLLHxtkDV3H2eryp
og4F6fzsOXTrttV3TmQiAiW8xQAH5O3zV3CoVzh7/X509KYbE64SgeGqVlFHagOAhwVmvVY783A3
lEdGsEP3s9fX47CJSU7mSmiPEe9TR8Xg69RrsPQVKRJHbujAi3f2erlLMK4X56AnR/ehS56SpIbQ
8fr5wzr02fPff1gPNKnpekOYptAVrjsMuaC7gyY88ngO9OgfNfUPH45HrFYS5fvO2MGRb/HAUQC/
FuXayI+MgAc6s7PXmY2m7bou4wptcw8qDQvhka9+6Lns9YcxK5wi6DVcFdMA/Pe1xlTaHBmBDrQa
e68XZFrVR0hy4l0kV0AyBNgKeHOzl2FVAuE7lgF84NnYe93ASIoxc+wp3uVA3TR5pZLTz9vMgRnB
3mv1aM+MygrbGCNiSnOh8GgbHAqgMDUzef/5NQ5slZS91+iVTgXHicJ41/sRrHEr68YrXctaxMEM
R3pAdXLyZ86zm0drpHr92p0ydcKK5SVuHO1E97v+yNh46EHu9RHX9II2s4pkVw9XmnFBCNKRRnZo
/2zPV/zQQepgTJwySZNdAWfC5dwA6wDu+kX76j3WmGxJLjsmPzl0E3s9pZj0NnDSMtlFqNJL+76p
j4wgh1qD/PkeWj2bpsBy450zaVsDhkxFrTwkBcA+NqfO7eqvewv1Qw/24Sm1iVFpRcYVWo1IgQY4
y7WnvTcVOFYVrT5vb4fuYr+/+yGSJJOT8Ah/dmvcxh4CBrQX+XQst/3AC/hR2f5wF7GVj5Y+BBwX
yfQ+qRskxtrT51/+wAOy9np6ECnNraY42U2v3Vf9pXj3HvHLfv7Zh772XmdvVNMlmMCTXTNaJpA4
+VAZ2pEaxKHvvdfHGxgyf8gPWuQHZEbeW5vg5vOvfeij9/rsINAplpFPzyLzgmNLFJHSAGUzRRaZ
cOCRvcT9m09ofnIfXqxdpFbrNzwh7DkkerUQJT6/hwPTp7XXZbOSsDYwebSYBnnPebYR1252Xjwf
m4cOff5ez3Xb2swcnzZP6Kf+lTP6OYW7wpK84Ljz81v4URP9Rd+19hatXZGHgZgVJq25SC/r5+Ja
+8KEob6ppf/knCy9NRriz691oKWae48r0oQlHE/EOy1DpGavXaUd+eRDd2HuPamg9+SYzFNpoEHA
yX2S2mqTXR1kOVSQtcC7HZJNkaUUfnu8cyutsYu1Y9XtZVPnxjZPmvyMgdJbf36rB96cufdUDavO
G1Xo8a4kRxZ92qN/Z87isQU+g8+vcGgRbe4NiLXoca4TZrjLXvF6ozZMnEXyIF/tG++RLcHnVznw
yvbzwd0ytwWRCsnODiizUsXOq+rIDRz66P0xsRA9mne+v6DIntpEmkbekW99YG1o7A2JIlVjhf+H
fjPRzDINZ7/qigFSZF+uPn8why6xNzLmwgYPMXXxroPmhU8epIdFRf/YPuzQx89//2HISttsJE+X
dUeacjx2PobbPjhSdDkw8Brz+/j40UI1REry0f0NyG4CdarV8Jzefv5YDi2YjL0+PpShqTk9Uhsy
G4ev3TWalzkN+qr5Vl913+qXI5eZG/kvRi1jr78nZQj+IuYmyHcjO2acsyMWYMz0bchhGKHN6kgr
PdCRjb2OPISe64XoVndoD2BwmQ2wwW3vLcLX4tgEfqgn71sf5vBqA9odq4OAeFsCV3D8MNSv7WqD
3BrGv3Ps+PBAn9v3P5RtWhO7zGMrGwhT2knLoP/5GznQYPfdD5HQh8krKfh3Gig3YpW1pxxQ1ucf
fuhr7/Vn1Wvt5OKAvmggvwlmQE//8uOT/+N1+E//Lb/+o8nU//ov/vyag1UL/aDZ++O/vuYp//3X
/Dv//9/8/Bv/2oWvVV7n783+v/rpl/jgPy+8em6ef/oD7tmwGW/at2r88la3SfPjAnzF+V/+T3/4
j7cfn/J1LN7++dtr3mbY0768+WGe/fbnj06///M3/Mgfnu78+X/+8PI55fe+EnCGwzSsm+e//trb
c9388zfL+t1yXEs6ltCFjQ6AfXD/Nv/ElL8bprB125UWfhnl0i2yvGqCf/5myN9t17UsG80nFV1j
/hZ13s4/UubvunSF4yJuNCxEQb/9++5/ekH//cL+gbj2Og+zpubL/NTz+XRlO8pwlW6AJaPuuDd9
dJ6vssSEdyGLqt70BoTKQHf1GT1vbvsyaI8cEPzc9v64nmMK7szS4VvsL+GlVbuZC+V0ncYlNSQC
xqaVo/neMcHC3ijw54Uc3XGFAj5p7x/UyKh0cs2RDkfDA5CmqGzrZFsaIYF2PqRFamYaqm4L6mEO
nsjy9LMkdlWB+YAztyMd7ufezHcxdIvjbB6v4Zg86r1CiGGEjjRMojaJL45PnFL3v1qRQ87kODGw
f2h+f77gjy/05xH2x7UcXqSNsdbGHLVfDRnAXZTAztx1Owwaw3kprhsTIG7TuemD3lTBeRZM4bUm
u2Mb470Sxh+XpsUK7lBB7TL2ZttIBLGpW50LM03vL3CPBjfMkdXO6nPmEpi5HAg5ugXu3evqq4Dn
vE2wcH6tBxOZpigsD058nt59/kB+HDb/9+T259dyBIYppXQh92UMepFFnWaY7trMy2LjxIF9kqkR
9+goQZCAeMF3RKiRqoBlaNC9YSVo2TlhWdZqNDyylD7/Pn/pcYbuQEIweE6OS1vYm9ozsmB7s5n9
+9PIMjaKSwsNbFSh5+3Tvj/NfX9KjlzzL71uviZ9neAtOrxw9t5Mk6ajJScSqvKBoOEkQVBgZZCs
Pr+zvzQ9y1HCnoc6YUubNri3JHLz2tFCkrjtoKjUZat3TQDOLG4zbLBa+jpoaeyedjKzi5M8TgnS
/Pz6rJn3RjMGFRdiA83PNZSt9tUwkYZvvCJGdFMMwlLk68WwuxfKlkKS11C3z510xLdhQulQkuZx
Z8RCry7c0S0JkKiL/BnJZPKW+LPDJglSk3AjEbbThkQuHX5TWIMc8iwqN5iQtEBeZdJKrvoIBgZk
T2P8mvipKO9Gp7FuJNh7UjwNX74bmTs0V1qdtgJTLHKOuwjvekGQ3lBSJHaydjRhRYwVWxy7SbAp
aUFcV8A4pIOluewokRmVLoslOG73IqQc2ay1NoZDZ5kTwC7ZEB4RxWHIIx6h8peWSVxSJoXqt7ms
A2hrWl5CHa9L07KuSkqm9yq3QzB/w+zUHeq0dF9SGIqwcMm4IbxzWRWajTw1yAjEy0WMwaWuASSu
Cl3CkcS/pxvvbEKN8barwE6cTKJO6uug1Kf3dCxkDtsjDV5L4Q/aRgWmIcgISzhadfoQfTVJdo2+
oFdyxNOPjfzWGzarz8wLpm+hbGoNZ1JLHhcDCeryqi+ap9hw3YZRI2ULNQwieuonbTBWuSFmmq+0
FdItfTYsS8iPDqFnbFcXfVH6DZFeDIaLtFShey5CVTXEo7gRoj/NBeQSTRLMz6SJ2ljVYFbTreV1
hnZSmFKDGi7bcdfYvUH6X020exEU+NmwvZgYxb0iOUlsZbEKhECFArtuILwrVRIcSRAAKP0xrykT
ernVvVe5G4ANYFi0zkRq5oONMiYBVGTHlXqSingj7trqg+vAFDmhpEmVklOkexEataALxMvkVi6b
1L7Ks9uxCD393LRr3d3ltnRDe8vrGSIQgNhjH1qe3rD1zSbBvyn62oGXmjM2kCMfllRXpp70AR3U
G4MQ5zjKMIs1xbrOYJRMm35ZDh6trjEaNgROZOM0ys2e86Q2NjzCFLUwPouTAUoO7MyZOcBsTxaG
5uJHGeoOkYftyIIbn0YX6KGLhWid10UTbCczsRB91gmJp/WgiPoFrQ0jpTKi8Ktuz96occz7Vesa
ZrwqTeWDHg1dC3yuY0VbrxxIogG/3WD1w6pQkTQ0xMlKb5LyElAXB3lhFrSnDKUa92K4JTCUMjEa
ME9T8hyq2hq3pEpX0WYawKxhKwiQn0k9IlLaggm5sEQzvkX87zn2FH5blgi6fKS5Ws3FGGSZft4Q
fpijl3cJrZh6e0pINU3q7luoMkkD7+zefxkyn0R1Mxo8ErR1UGHbjtj4J9fW42TNKmjQtu4wBRFl
ocIiU9EoavzZfk7Kw6R6MSA9hjYyj2MkPeC39ogMU2paibTn0G2w/UGe4EUF3GcmhETGdkascdQ2
hQX9fsZLZ6VNSFGNgQLBb4tTep14PNllFgNrgtQB8NzqnNBelElPNBZ4DaKyklA4j5MfhpeJbHFX
FEUoAEfALepW4Gc9DAOAGb8nniFP+5CzHaYvQ7/Ip6D6FkSxUttkcgh9MVWjvWt552P+rUbyWUo/
cptFrVU+AC5fx0fZR6q7SGLWB9hL7FKcTCWhsqsw9U0r4ljcN7F4jyE8siUvDRqlNMv4NrN87blO
LecK0CthKNqkgzWO81yCFg/dqFlVuRHeO/pEYLgnnXkg8+Iiv03AQyEmDjwPyNjkNNAJdT0aye5I
GjwNUK2/TgRGmBdyUnOkRKN13gqOC06eIizwCCqvKJJNjXZx2DpZ57YXnWE6w1Yj2bdduDGshHWd
JclD1iVyXKVj1bHz8Ht7m4xKe2NYdsGke76G4DGQ6rsbszxeslSm8KGHDUmlvlAdkaVuCSAuM1S2
ZhjWm/Mwg9J5Ug0TRHz0FrU6new0yM8wDVQm512S4WZhT4ERb3vNrGy8qRlRKbKVmiTdqcgmAj5y
FVyogixuKDdZ8WVSWJZnXoJ9U1ku9pcMzFZ7YdWltSuc3oGhYHhIyyv+dwtSoiUPCDR9A6Ezi941
s8CeC82QaBS7MJ1zdveVsxOhYU8afKqy0oEmdElTnA8kXRMVFw4dtJkCkl/aFAgZ624ExComNPxt
0kLFChn9kH0nHqTMyIEq2fVFqMiIwQe5iKyMW4y9yD3NJgElpUEddZETXgBEoc5DQTJuUI9Xtl0U
4nz0SjN8aLSkyi9KAxXEZT7FAWzCxNWqVY8MZoIdQEB9Jq/wO/VzLDrjJOaXUE9jsuFV75LkVTVR
R4yKCuDLNalRgZjwBszhPE0/sh28rE2rPzJTNB1JCK5tnVPTKxCmJCJphrOqD4P2UZnSxGIfd6qh
ojJIZxvHenoKeLQinKUvm/F1tGs7u9ItHw9CU2i4HAy7zHtckW0mgKHpRdheFVEivFVPs32oCua9
ZdmrDOq/HSZk5gxRf1tVkz/eNYGZDbsuLj3tOpNhfW1DccKdWup4MfNUM3da5SUEBlOpJi05SEP/
1tU0Hxj0lJYXVW6R0C2HCsPQ1BVJdIYpyK9fPdmX5CsnQ1A/VgUGEliNRtZfW6VRX3s2cfdPrR56
D6GhJdFJAim2XnmcYZr4tiyMsyqgyz/k4DAA1cTCDzcOuDiWhqH1pdEHnvPQAkDeiFj3oYSR/Xc1
Vi6pK/VU+AxfhetztlE2UJj1akweg8IjO8bUa8YUz/OgL5rEYoACZ02EadlyPJKjJ4E+N+9cSGaj
XbivRhh1d0PcZda61lznmp4vX2CtBAQYaXVAIrM1fsd2PN24RURUleap6jYqA3QbUziVl5Fn2cW5
P0RD8mZ0uf+lca3JJ/kjwX7et3N4guiYkDibD7QXkBWs+drYTliFcOf6U581FsLvMG2q29oMxC6y
HCxPjWZw5qFXsmoAdDWQ8gKZkDCaqNhjQSGC9CYU3QxTMG325oFvPwh48BpoRocEO1vFJlHjhmti
j3FEVZ6aI3P7uhttqBVR6gKwrELGAiTuFYJsZBBkf9i+IEmXfBrNWXUMdT2xpgwzJI0THEzWjRcm
J3EEs3jlU4kg606in2CsV8F9Eme8XURM/VetVcSl4VOL33XH1wkyGlMACp0zPUatBY3YZMoDO9AE
iM54Q3whX0Tizgrt6jnPRwULoJH6I7hnIoLtYApe2KoVzc6fWJ11pDj1dnXjmjk8qi7zYgLeysFq
HmgPtfM9NpBiPglRyvaUtSOojnXldT4L1QiqU7RKayMyT63Bc3uCBGzXHE/CxAzyZ5ZG+WUWcdiH
ZVHBrkyNRLm38OSs4FyRbqHDHhhdgdk6zTxvOznIcBnQEmlWaNtZZ7vMkZkv3kxZOAnkKNvjUTeJ
kISVoncP2q7/pk1xiJ2+b9s7LSz79NJluQqwVVZQ8lNF3F4wDmCFK22M78hKHRSYCEUGihqNxFma
rF/ztUUJI1jbemJhmRsb4lKEDl/L8oC3b0y4wiX/PC3wT2rGANe5qLw3YXIcSMhm7V6MPEAX5t8g
2kVl2iCGROalJ6MZR/EWqA1cuzZNFfE+oWmvpspQ3/yq1p6YbIwGvKaXwIkK2IYs4yLsvtlG1GHb
MmeEtFOH7ji78iFxpf7AbKKMLAAckNhVs7GtsQ5WWR6BQCwdstz8UkNc6eczKtmFD3GTNSi8tmMS
YSvN1diR+OMlzMoxUZw6QAC38VeFKO1XQTuBLFzQy0HFNpypSTcZmKD8ibAjyWz23Qxz98LwbNdb
ZpWpCBXLp5Z1ZRFK4E5Fbd/AuI+Lk9FtHIhxtt48qNG37U3ez0hhMw5ta6lSWlPeh9209ttcf2vy
jLP9PBMkruSkmEcnEmT/iHazmcRZo2nGE9U+ZZx49OPLoAnsd1NG3AHw3RE2YOTq161ZzLS2OKR9
TEZhXbROEc+8VD8KTkeUHu96Pafi1QT+clm/dMOtMgb50Lj20JNjo7WElYxzCMCUhvbFlOskZJLL
k4JNd1XLLr7Xe2sXNgHo9bRxBl5AbNQSUoyosYI6DA/dujPKgj1TM3VEqPTBnNgmMGMMroRJOaEQ
NcC32hq5HFx8q9u6Fm4kyFBtHbIxFgufjOQHSiGBs9YGk01skvu0qLIKO2PlUZ9+VpE+E70naA3b
Jmu7py6KyfnN+m56yYaoc1c0VZir4xiBmShrOTkzfi1Q27ERVABVlbX1icxkmXxPTcvPXkXiDMmp
ZVbCPAmAAmknQWRJgol9VtebzITNfcX4ZHVLk78Ao9rE3Z8WjP9VNftgqfqn8vZV8ZbdNtXbW7N7
Lv4PFLVnldF//Ltq/Jea9qZ6y16Df2zb8Dl7/lgLn3/tj5q2Zuq/s6Wzhe0aFBpp55Sc/ihqa6bx
O9VsCtNUnCxX/cAh/FnVNn+nCmej37VcqttUwSgR/VnVlhS1haMLqofUbB2LWvi/v+D/oKwtzZ/L
bKaFxFk3pXB1LuLAupQ/F6PKRpdxmfWQO32vi09bbbaWEWQ9Z9rWcQdxSFZEq8rEBIzSM0I/qSow
OJRq4nzleJ1HFs8w9uGKMAMOPotcpAOxkwSvmM6oGxulyOcKo2ZO4TanHhC5JFwE6DycyjCGebYs
2hmZNOoAIym7+leMrHm4UY7hlwu/oG8DniaGcKEwSemrdpy007yv6nfXqdP7rkixo0de0bB/tD1o
Zl2V5uU6TVvCk42x1mA0Ru0Eqs8LvIFIaN066+sODy8Pv3ri/CRo8JA71k2JheTG8uMuPUnHPPoe
a2P5JRYuu9FZPLbwu6B89GXDWF0PhDld2qCmTnqhygpzbklcjASPtMqcnHyzXAaPDdkJX0yVgL5O
c3uSjL06B27hxMH/Mq9N465M3G5e92pQoN1eS7/r0rPSe+E3lnNfk1lSsj40LFymeqe+dlk6kBxo
29gdxGRSLvTSjpzghtA1RhXidKqFY0orvBapD0I1duO0J6hDtbzFoBug3kXt7L+pgzTlWccTKfFZ
hX7bDfzyzJBO+V0CAA6XYlRRuSHk2AE8EyWseFhkyXFduFN+mbYUVhZ6VNftmRKK/UhbJFN6Fuoe
oH5rast+0aSWZkIqMOOrrCDRhOgAKwXcm2ZRsJyCrPkeuIOsLlqIkNCiU1U9jkJzyCHuje9WkLGO
s5gc7w1KlQ+J6MlJjx3iazl+MUhzIQaXdDeKIi3r26KvyY8qhJBwXkvjzc/KLL2Ky9rQN0Go6a4g
62+I7pgTqVw1QwZMV0sVOk7Z8mwXmYWqUA+sCNiXa5OwUidFa31hlwRsT2iWOHVt0yfZYrCZN6zA
gimd2KUffK3yyImwKuhjPwDppJ8tgbgWjxU7EvbGlT+8yDxwvMVINCtL/XCsHtNy0FdDWTWsN9mf
35B4mFP566YkvdGbwieCBVO5dmokRv9eNcCHgFVHQfDMqVwDK1z3FIkGtagIAh11oniVbUI+mIAx
eZssTbWSohG0q2U6DQTBUdiKWtj0QUOitZ0RaFbWZULYUOT70RaQV/jI7BC8lZlNjF3G0h1hlEWV
Y1Ep1ae8K0WahOlnNw3rnmGjkv9H3XksSa5kSfZX6gMGJTADYAC2zll48AyygUQycGYw0K+f4/mm
ZKpqplukF73obb3MyggnMLt6VfW0jP1zzud9k/ruYjbAutwAuD3cEKiZI1hPawjd37SQsz0VmQHy
BJZNdhdFYeGXLzpsuaPLzJCPDpmgxNEItgxEdF5XiFntXZ/UNNLLssFvbsVc7GnXlv2J5pu6WZWl
indIvHZ6mKyq3E8ZOaNNUtjD41K30XuTxFw+dWGCa2l3kd7w5DMvKIRJCWvdyV/iOCQwO8jJf0OE
Dp8aU8gHe7b0XeYsbMNj1YO8sgo4NL4b1gBcy3LEIZn09PzXDP7cWGX6Fppu+oq8OQiOQdjTvMGT
ui2x7KZ6Xkd5VN2PgTUQdhol380Y6/PDXDTCga7UR+6aNnvCSraWrkRRZdjgIzreBDuZ97gls8o/
wJDJZ1osqBs4FVE/UfAx9sTPnSEwEGvSwZ//2n78d5zj8CNNr3/9jWO8+9uur35+GfbB/wNOdHkr
uvmPj/Q39s1/W31V+T8f53/+zl/nOTtlzmU/8NlUcwyzcP7Hce64f2ddZXusSoHm/LW9/j+nuSP/
7nlSsMGWilP7z0H/jx21+LvDn2XPG9iCI58Y63/hNGeP9K+LHelxCfXYhwtuG7br/PsCS6GgNElK
35QIc9aH7jc6EvsbyoJe/yaPD6pdaATnao+yUyyExacHiQDEg8P21yBAMDsEQ0xjm80l3Nbunocy
dfa5szzUyp0OU8qkT9MJbas0oW0cY8/nwaYRJS1Rq7uCkrfOQFiSIAI2DbH+bV/RsxYqmrc81zmj
SqAwy7b2WHYY6zou/jerh4ZjDSnMh0Flv6O5FvfSiOqNA1g81L1jPcpF6Yd+TO2Tr8by4g0mx4pb
zYOzDgedvIky6T79hvbWK8BwQOBd0N9FU731lTll4fCrdfgLSe8/xbYF+EksPx15WwuVA9/ZcS7Z
G33SJCb79Fkl/iXx9FEW5d6buyPsm/wrEvLOs6YHr66+ItV+Vkv7XeuKdtd+W/jheYyaS+1PzLHN
gx8rGDwVHZOc08AsD2MkXiZ6Iy3VsDLZjv5DFWTPiW6eK1KGAMD9q4zLbQzfqJ0Fd6P4zM7gYQze
KXLeODTOa13sgylEeMTxgqlsrGi2Yuj9bA2nYSfLRzBxzyxp9MqHYWOm9skz5ZsKFoqA/fM8QL+r
l7exK46RMHuWLa8eCb64pyeoqR7nWDOKRqzCYgQkv/4g8DzSObjyLKjiAzCd0spWo/3hFJe4/TXN
lEm32SUHLSprQjXNra+tDndTaahijuXZE9gPfQBSiSh/t46irzBbKSu8Nlof2i64ly3/YlBvFn/O
DnGQHZcMzWXINya7p26PC/B9H3vEmaKvMq9+Vv6ChfLRQthCRdnSyU2z6ToWB08+9BX2Sk3c4GOo
YEtO3xJEbarq9GaYrefSll9NLQ+5c+8K5s3F1fswLPadhd5k+ebdKqydtuBFxvWrF73Uzt51iyct
WB6w4gY2uresdZaktzrwoxW6e/2HbSGvjvGuZgiusgp2bf1t6d6iqj+6Wn9yD900pXfAMkbwFe76
sJz80v1MdQzsJd9PIMpmS8Atq/mXWqWhEQJRIY9h5Z/dIE5RMxw8jnDfntfTzKdTcE0ZoKNKeRe6
ID6CSZyAzX16AFp0eV6wpGAb+MjlB8xHkfA+tQckGcSQYfydWsUji8nnivKiMUj2cd6ubGDpfvUO
CAGMr/LObmBR6m4uaLqnzG9e097bdDAJJ/+ug1Yd5P1Oi6ewH95o89q5413g4OA9S0RxhAI2RfN0
6ZP8rNW3gA4amwIsJ++2Lr0DPrQ5mZpt18WfYVHAsa2ix7kYn/3bly8Jwhcx0HH6RD1tCcfAyXaa
YvfKy3YTzHi8CEC/jkpTtAWR2YGKoRo2eSqcVvmBBd96zIBGpQmbONbntY/eR6WyU957ln4vfO8w
y+jVB0rXNc3FyokSUtHxODTe2VJ0W7W8DHJP28JRogaOy74q9RbJ4dCxGPGSz9n1HjqDkhdjixkn
+xuus6sT2m8MbT9EQD1PQw37UnEjHsx2au88RbrGr+K96bDsscF3Y1q96JWyvnXGXfUSrl2cTQGB
sPDVDu0HOj3WhdUXK0o0qWJMTbeCqbSbxPc5mPd0R9A36++4qrd8fLV9g34P36QdEx/V0e+E+Ssk
yro2dX4OMwY4hy79Jo7ODQSpxgZXhSxXroPeO9jSPell2KlkfFZFQJ0PY8XWFjfSZFOEb0HVUA1J
QSHap764SdbcadaFa/hq59AL7x1rgcEdh/SfW9l5tgYqIrmfrhh7kz2y8U8EvftIFBcVUvUTdH1G
mzPNVir1ACkKPhz+gXUjS3HlU64r5EdeLc/GK776erh2RYHEnGgUW1PZBy8XAwY82i8VrV5Xajez
J/af8mGcHXGV9nuUbb0uKrj/ys2YIZqlr0kMpR7OAqg309Jil/q7Lrwbw/QL9CDkiaZcTlKgysXd
IfLnR1N2zT6b61erXLYUXO6LvDTnCgx24N1nVX40E1gkP47TVQclayOj8RxSoXEIJ3vH3RAefZy+
8cwHFzs/y2iz9CrdF3ZNwV3w3iZAxVwk9kT7rxp804YdPRtISF1Yjy5l9ZCWqIISI9Xa8QSpxBLL
j7wpw8OPpXdeEj2cuTjSBhfjhqrsexf9HUoTREbVRF8NFqZ1YrHmSfl2TKdqoL0fVHOMSFwXckHm
b+INE2bGIogvyNjrN907dMGVlEhSuLu17ezNVpM5Wk4WHwMx3WXLl8/kOoL8QaWdNCRygMZBmS9g
dKyfdi635cDgbi37sGpHKPfOvJsN+r7wimsFu4e9HENgQTH6sLzbvfObKVrTOxdC0UQS5kCMo5Wa
NAPr5F6E7VzYZr2IJfrMR2gRTXIdqvB9dMevMZQPnscJ5TItTsdWPsX1aG+S0LoYDqWXsXWrfYbI
v3G8wT6NCXW1TOB4l1kjo/Gq8mKRWEeO50bPAsvh8V08OwX1ss4IQmQouqselnbvdl67i26vWIGO
s0Y3jXZ1Ifo7k9BpO83mG4tiZzO4RXQpM/pnfdeP4ZDld6ni/B6CuHlHleWAd9vhl4vXnyo/Pg0s
a9SmYPHHJJ6ak2+Sn7eGFK5Ty0X5XrRWS5oTEi2HYxV56OGdyq+lmm00Z2EoFuzhZnYMfXPW4AMG
nlkykfaCVznwuS0tLK7Zjazd0KV/mdV54SAv2P17M320qXuJvcZal2H04PhMctA0TlwvPJ5TwYtl
wvuuoJGdx4hjjwfdmVU9GTDIrn2N8++sDJFbk7jfSm++BmP73M5sUQDrwarKrce8iuKt05Qvdl6d
ZpFtgiTS66EdwLA71XM7JZelyigttgwWoUw3J+X1wbky+LdY5Tj+tQng1KDEFg+Bvj09wfg568yE
7q4Wc/UICptXzTk1tvcYxHNwHJPmHTUZ9nF66OzMelrwg76Gvpxp42cTZXOmUYgUk43dTgXvOFvD
ct+WRUfRsPNWNb6/HTrr9/8qa1ye1uAwZjn+swVtcb5JVoFl0MAsSHwMrHnswi1v5jup5Xc6+zdy
kD97LpouaGGZVvs/M8Z/x+D1P0xAlTfl8j8et16X77/y/9cTfPtLf81bvvN3jIi+8rF92jcXL166
v+RTz/s7yqjn2Vj1bA5chXD5D08wQxr/A846xFVbCJ//9I95y/+7CIQXBkpR9GzjwvuvzFv8WM3/
dUyqMEANCjmj1c0ezNz1bxZF0yUqSJwioTo5xeJhmXY/We24j/0531adlC9j7PQP//QK/X+MqzcT
7L/+o4pfGjM0tgnhwpvkv/9ToIL8Xehnrp8eVF9yOWgp3wfPYBQ7l1rkERsf+r7vckfG7GYLnikQ
oAo0p//8p/hXD+PtV1eedBQ2SeHyJvv//lOM09jWhZ0dWI4fU4gUkaQXLF7kiBxZfpZyeQlD+eM/
/0eF+tOX8K+/PWWxzNGYM23hiX+3K6OuWLPldfXe8gzIWK+7cEty5qeBolFqyyNnelSmx7wSKe39
TOsGya9le7X2BcT7VZ5N8w+0t9H9hAUv37AoNOMhzRZHvU5JlVH/QZF+sxHKq/Qh8TJZPHu56uWF
9Tso7xZmFI+96jqEuueod0LcQFavHrDXXtsud+jZEvYkN7X06vEcpblZW3PP84fi57UH7BnltMAq
yHvXZseqDJ1inU1jAG06ZvV12wXe1mm2iSk/L2T+qsKk+pUTPqHL1nLXcaeOC1xsqK5j/CtUNodp
6RQHcoHehgqwcC+X/KEJ+4dwTN7y2bhQJo31CGE5avDVmGeNm/I4I6HdY7IGpqIq+3dhlXS5DtUz
xcPqmYefdYiaG8HLFjecPP9I5meSGavK9347//H33N+0BG+TWP2HaPV3XEnMUg55t1LJfdg4Nntz
1Ew553CssDlhnzLFKg4sMCmDLGniVhTeIo+r72YOTnEJD6gFccCpKKpfTaC8H8HQNMCypsF+GmL3
rfQzvQ0t5zx5TZ/tRkuFapu2EwuzClvBoUeoJvnfV/U9B3S7nsuh3YvWmn8tbWO6I0WD7oQKMIh8
M4dNXDz0k9XlaxuIxT10Fe93XXjAhFTR5tmZPzzej0x5wF6T2fCmzMp9n5KZ9v0k6DP/FPr96N8n
GBrDtcnziUbXumLfqSeBxAjVtWyfZLqM+tnjjZoORT7E3/vQ6oa7tvU7dqRVKE8KbyilkyE4sa3h
ixaAfZ6JTS/TSKc9CXr/zprA5q49Iin9Oe5D80JBSf+U5FnJvcvCwkW3cJ9AIoXnuU1Y9mjo3WmZ
8HNmstr7SMzeiupg/0nmiXIOPiyg6sgOg3rCXLfiRzj5/WuxVLPNlt6i4BOkWiBQ1gfPXouhL5iN
6gwSN73mQt27YzBn4GLdFGNJUCaLt3HdHJYan+ORvgKhWYWuKuwYu0jm3CqyEVPkdk7q5ik3bsNN
GrX90+fRekO0N4W1jawmEwwRyfzUK4pNjkVdieZlQGCCtjrNLDDLItfwXXsus6t2ABC09jVi25pT
narfLEhUxciY1fFW9AQiT+DnkpcxtKoQ84nFcr4seahsClfFlP5k6Y0RgnUMvjclLTNCiAb2mam2
XicG8X1FcCnoT+B0Svto0xvE70Wf470POhvUE1YT2AOlE0TbwM6k2WKZhiStA+XOH1mfqO4yDnX4
OqncKZ4BnocF8rgMXtoqGkEzKuc59OwJv0zVT0wx7H15jZPUY5phJ5N/8IWGphjn0gO24LSD3qWz
lWRMIszMhzJ3qjvqu7n+xRlhVB7yWaee+8Zq1Y9c2rO9tct58k+cjo7euvgUy3Noux2+ch9bQMzy
qrwt02SxUWUohpfbgucHnuMmOWuNAL6mHKBaVoRGJLze2eiRloVw2WXFOJ6drkqevKkcPbqQA7Do
LhbhZIcWX/1YcCvOm8rGF8QrmQJGY3XRv86Zp4mzZLJ/7qo8QBrDFWwfcdTluMEoganOfGmd6DKm
WBG3WEKXJ3cyI8ua1kOsMdUU1lc5lTcqQSjHUytAZ29cOetfoV16qCg6gSfXet6wt9zCWzYzD6Af
9uD2+X5IVfMya1eUP5kp1dXLhxYAc2E0c4lyRn/LpX74klOmg5POKnO7WseID7EDvDf3yxtgdYSs
sBEFSQRkGb/84TtF+FgLv2Nkt8NkWjfESICe+tNt4GzMagajuLWohWlXA+owk3JgvXhikQ9WZU/1
KnETWNZBWSbQRHFiQXGZ/XYF811t6mmE9zl0KCxljOR7Grrc03uNeNA/wuOd6jvR5ONyp6OoBkfZ
xAk34zZt8KKoLr3357Eq9lbr1xrWIUbkdacc9mizyVz3muum5y0A6fSQe0Vzb5ma+qa6aVChMKFD
e4SCyzQpJz44G0AwvNRWLaFtUWOFU9t4Uzvih56j+ySz9UUPNeqWmVPogiyEKDPkB/nkuRnfywJ0
+8pKi+LklXbirrTp3t16AVJbUp1Rx5xfUCFN9Q5eeqL1KzTtWQ0aLIc3pPVLFjsNPFD6A3d138mP
yg/br7bHP4iLRrRiu/gd8ghMyeDJ9Iz/q4lHe+HYFymFZg2km+EtzOQEWV43VrKDONi/5iDkHrAN
97CrWLeiLke54BOeBPZ+dMuk2rSqs929Nc7Uskhrngs8RD3TTOrN/ZXz9HbxGZT0zzlpj2jXtjNO
6jG2q3Dv5pPuAIlFy62HrfjpFZwU0KqXstp7PGGoIkbGS4+aJJw+20HVJaep8Wb+I5rXGORyk9uF
FVxbMU9PWPNSfQ4CnSe7caCBYefmLmzB2jX1vp7Bdq6zQmh9V4P1W4Ca6CA6h9wCu2M3SXQL3vD6
Zz/ZwyXIrHk69HoMhw3bZe+OE3sMt23X+19NbpJmM3dLBy63EAvMYZNGv6BX2OW5T+sp2KDqe91O
6d5ud3kWxghcoRh/ZRBhQfqh+sWHYQisfiN7LrAsnanQ4OCJi1swg8KzXI2/qoE92dD1ww/je/dJ
I6xz3Qd6CyMg+MTHCmJJvBnX2YaeZU52w0oilT2STohhCp8uqzZhTiPK0kGYTkBHbPFlK1yX9hov
D0eibVUUZRdJk12Wogu+gv6Wa8UH9FsmYXTKx6Q6UgPhHnDggVUyWPzqdmxWlmXE1aly80v5Jaw3
um9fkQzyj1hA+QRaKZxzQ1mijzA75AhkhfhpkrI9WQ5hrSZsOalTJ97JMEs/Mfzarywnn0YdSAIu
OfmOMuKOMIrhaQmhL4q+2rVNcYkc57O+GV2L8vaNsxoSLbnpIKSF8pDNQGQyt2Nvm5p4j2X61HaD
fehR6jezsrnuD2Y+JLZJz74R2dZSVrn2QyvbpiAxr0VQ3nMNqjemy/TOtYMnbXJuAN0o9ipGrZfh
XYuLahMF+ckT1T5P4mY3z623CYrq0JdYjF304R4Yeu+O74HjRtc6Hc2qqmHaULiUrtyyy7bOpMO7
cgTsjdMc+Xpqf7PIzvfY6T47oO4mzqID8so3uy3DlZqz7SSG+j6P2DVQg3Liz0SnudMN6L/8vY55
OhPVlPt8pvzSw8SfdIh55SMXZKg6lv0Y0WqOV9w7xGzDAX6AmgeDl51IUtAdYEgyxc1Nb5pvxhOC
KyHW01NUQ+RKS+jugorExNQWIg8QgVaJ7ClZHJayrfQSHlcjbdToqkTgRr3mq4SHnmzortLituRp
Hri4TwhrA8qKkKbn7md5X0Yk41m2lXpx5Ki+sqVCzsrbT28ZvAcnKQzONjvaNrVfnCzXepBOP0FG
Q//yLJ4UAwYOpjvsF/67j/NV66A8MAWZr0a41dEr1T4paTitvdo7OZZPDGCk73nIl32bFFCfkw/Z
K4EcGm2UlnvLWDdENcJJxWYIc0MIb35p9o3OnbWU5m6ZsqNIphQzfgJBFTr90EBwzemoc1wKdkL7
Z4CxvBO0DZRWcmhE/9JoxUHH/9epo/1i7SPOKgUNqgvEGzeX2VoVaLxbvCrq3Wj/W8ZeG0XGXnlg
0Paqiid2glgIDKg67JncQcyZJkH4UhLQM24Z58ktSyTUwH2cF/+JUFS/Lxeprmqsgu/eiNF8VDMa
W9Ce+Yz2L0rnF1KEl6aKqguOD0K52V3luDBF84bMBwUNKzzVgJdMro4ectDWAQ9UQF/uaYbb6GXc
YRMoOY9zQA94AMaTG2oWQe6TJed9ng7VoQMqDs4SpyULmeQ9GAfgxA5YI6cJi/e58uU1IezebEEZ
uNck6SPo6hpPU6nEY4GFeGtFk6DazlnY76dw4USH0rzMzs/ISdNvZcpdCst3cOkrIhVWaOe7CG5V
MaBNN2HTnIiwnWoblwqXpP6xAVKM5rm82KEVHGxiax+TwKijNBJA47MIqQbf7MiynFyQa1RKW+mp
yqVzaPBVbn1iaOt6jIBF1nNSfi2N/Ty3o/vC/oDXN0A8iHj6A+lUL9oX8dOQoVyWecGlV/rFJrIN
3HUnrTdzHn3LpD631Lrs5jLzEfvxk0ErcJEFiG6qj1iq6G7hAX526KLON8BgIH6H6V3Z63SHPXo/
8tas7bFmlZM4NmvbfoMM2G7yxNIcyiSPFqcS98REedTXJkPotaJ9ipLK9O2mZA4ExcwCpPNJzMSR
Vixfhy8/jM1jFjfOPfVk2YrzMlq5oKvO7oy9yUwZ+wYr3XjzZL1EC4L/yukr77vvT48ItuEXYa8l
YbgEm5hdESCD9kbfBhGKfn8Uyj7VfHm4kIO6m0LbXmMr99583uY7uHgZNF5T0RDT9LAF/KBbTU5c
7sRs9fs2UMC8vdi8VFkBOAUoDuGsG4grd0mKcRtYlih/0r2C1F2CY63bgEQDssVqQDm4d5xBHUob
v+vsMRKUQI7PSUKao53M767n+oCPxIb+GkFsTczI3gwTed6m3V2Zqh89DlFMNWAIjQs2y9kvDdu2
gqFw1Qw63Ebh0pzASMpTUfFx7QCjkqiq2nJCTHDw7o4DCdXnxBumrkEnxbn84Dp24HTglqOEANFk
EyB7Ss0QhyneIFI38N4UT4cbzEsr6My6Y+fN6tqHRLRKW6/rmZhx58frkRAuhPgFu1QHW6GQyS0N
Cc/yexBG/QBf1So8N95Mk0nU1rUW1QQ7G4+lzWHeQTl2dpmJ8UP/EKOIwwe3a1/NWHXDNpWph682
W/hTwd1o2z25d9sbdM/igUaJVVGEdLAxJ6X14L+TYUBx/8r7rPKqw9T4nTI3io4OuCClukrhBStc
DdN+WdjfRPuBvWOAitxj1F6wBneUKZ2IS3ROBsF7GeylWTElTo61S/5EgTICIwrBu6g/466BLtG6
EmMEXupVUOhgh+NfQB4HC9O5cbduIr0PS/mDQ9esQ/Jsz7qlQXN1U7S3bmrNO9CLI4Zl7H1eWP+u
m6HZ0V0NdNNvX7GAb5cAZ9eo6ntN82XW0gifgSUCaoyPfVgyEIw18PKWZ8CKwLfzQYhQb9uJj2ZL
hGZle21/0HSHELMQAyurnk0K05j9XnpdeeKrqHcxjoPH1CmtO5qPmBl7oi7sbdQaTFmwMrVNLHT0
rHYTGnWmYT0lE9vafJ8I+a+ngpPEKPOY9h2bJb+bmrdgyeplHRkdOxgvwX9HTcvsNAkLr0A15x/C
irK1iVS+a10f76dGwicINRHw2thS8HmNyfcVGwvFEthH7KJIzG3C/Ltg58YG6PjcJUTYENZLwmTv
pTIeNs3sO28JpsZsQ8YuOUne2g3pBZqsAyyTsT8WrzbO/VWa6OnSdiO7nmW+Tp3L3hDvVFuqVTZL
wo162LklyUq82ttkmtujU3UjAB2skBGs+Ed3GaNDje3jvoq0ebUSe23pgrtGsSTXXDB1rLiu/hZk
lvNVN8ruos0gLpYFrislS4jFkW09j6HdWCR3Y1DiaBDORgu7OhVJUezDgastXUogdFjsI2VBMPOf
bA/Xr92yMoohAjy3zqS+WLC08IsL59gNiq7zMRb7Sln9qUvlW8Oe5Sh69qfIsK+qXO5mjyzozc+u
93bWPjpjxzHfL87FXobfGNyrtTFxfTS+21LaG2CmcedDVonpsR7jYJ3yVb9P0lYd0zyUe7aaM4Ht
ulbTwXcc667v+qjfjAgZD9HI+gyDYOe8IdFEWxoM2oNVVuU6cW1/Y2U+iRDXj164K2ZHpVI+9NKq
H9pBPinXHraFyMvHOpQ+F57o5qizBLbLOgVWe3OmWrEqd6mTxmvfYikb/Ik7WtYQxyiciX+nEjKe
3LWX6IQFNdgXLvDgrXvDto9RD3g87yxAfJn33IB979d2l/H7DXiEuCiPhpzc8GF7fvNtyfkrXhbS
iO5jVMFkMNLIafneQ9lzH9bh0D4TotercQYlErJl3CFrCL3ieQAQiTzS3k3oOMpGIXYlJOxG4dQN
jfne2+68GhFrD1lfMxyw1N54UzSSPnHbnxkjBgjpGLqj7SV7A8fs6go40b2Jip0VLjz887l/Y2K/
JUqTv/Kl85+wqYDeah+I5Cn9nk4sQAlhN9vIb7rrzIh9Cfn5X9A2pq3HhP9pFKLk2ounb16Vw7HI
e8OM1BbwKaaJszBJ2q1lkukgUKKHUehTRBwvwiUWW99mu1p4dX0Q7IXVroFauftuatuTiAD6GYpX
MPIy/AJMED/lon/HHZdk1OLK29T4oZ8JKT7NdqzXQKzmzQxY6i6qF+c4GlblmeIqUY0Rst4c71LX
KbZZ5r6zcABdvLRqpWcu+QJZgHscJ3CQRv6+rQd5KTuzHKIpCDayMkQdl6o+ajpTdiUJ9/spdtTK
CQqxR6gLv823aLCvvV/9FFUPTuoWe18JriHctX80RCF3rGr1dSimaZPZHdTVCkIw4cr4INmGPI6R
eUeJ2svCIuDNrc4L4pNLvHhl94TQokojPejqyaNv7kirEqllARYNA8xIUJ+xJ2Lwafh6V4Fpn4w1
2fSA+9V2Stvk0GFy4Jc1H6XU0zEsg+SCRhqwqU6cI5mn5sHuo3y9tKEH763Fvm+VJHdnH8uVR/Xd
asz9hmRTr53vSnrWvtQiTlZ17YDVpCam+4kUtfzIc0+dCBZzeJccC2LG5tslXQ+nXFn31MoMR7xX
tJQjX0HVHU3yggxQ7SSbBmzHDRxajUtClOUZnZGMfekeiGwH1zQZ7zQFF+tgTA5+Ys1H03bTQxal
yaGao/gt+BMY13VQJGt6TpsBAovyHwm8VlxICx6n9Tyk+6ntjiXP0XaSz8jW1TrK9Cs8BH+XVLw6
o5yuc2/3h7xv97qq2EG43iM5cz7RibdA2kWC6nC4Rc33VlIWQ4hYkBwk3N7lO+WH2Y6/bn+iIJB5
n//k37mENAc0fv/Y2pGl11ZYNuuZ2zoYbxThk6qzKj56f5L0eUijLeFE5M8m/snFYv7qvZAzy75t
mUJPltvIqG3RT29DVjKJT5gKim7N2lEBZ80wJDpesQ08l+Re53ERnp0aSfJPmh+WL6t0P0xoDhD4
t3LZijWwZwoxpf1dxmm1A5Xk/5qdsuMsrqcNomZ1paZCvkS4tE9+HzE9ZU6KL7C1vMeow7+dVzcL
I0rbasKgwRWOu8C6KAd9zAO+mF6T3Eofsvm5amTDx2YRj7U3YQ3zLQ7gtAYzTdKw4Id0TfbkWlNQ
bOJ0ZGo1mTkAPiK0GI6stCaBSlrYbv0wWUX9JjjfVhI1+VZeQeF92ifO9gax3hpBURMSc/KC/tLv
gBB269FyonM6M4J15MPfIpvHOwul8DQXUj7Nle093RSjR/Qd7ySzrj3Nf7oYcNj3Bz91Qtp4Qvdx
4FR7gWBNY0Sps/zAdbXZhA3rjwJL2pMM5WenqvxDBbeCByInlD2I4PaylHoWn4u6NUEkacWxwk/E
sGK8+dMMenkTeaCoAWpEx6VRlz9mlbJ7G4KAzwfjaUDjB+pb5xyYsQMU6jp1T70TWxfRFO0pE+5w
yTMneovwQQCsqewNNRk+gxPsqBfT+/U+zKCIE6Xk+4Mks47LkRB7Tpcl8vBfTRelIvr3RWKQtuhg
bVkzCdbqTyMG8U80ppsxPeRXrx23Meiddb/s0z+NGvafdo0SNRDfKqPy737CRlWsuU2jvQV2YM6T
HbjDrnQaDO7tIi1xBooxrLK+JZb+V3cH+zQFNjhOy2rbC6yyc98thyLsifjTkrKLteNjBURIuc5j
W306DRUzGOuwTTJntfK+zekBGbU/bFRQO7tw0vLqy57rP2lEJPY/ZSLtrVdktDSLAXYvkuKFTOgN
LqDhFHOnMVFt2VvTTOZXUN1KSegZQNYF0/Oic3x8Y3bT1jFBbkbX3mMIex7s1KwKRYnLnFyzG799
IGLQs7Yklb9Jluol1f5nqL+W0GnuzNgeMM703iriE74xk3vm2YgLqchPBuSfNw2sFBYUYPa8+wA9
FGUvO41+pFYxZqQ5Y/usYo+Ztz/zC688srcbRZ+Ulu28y+y53qnlf7N3Hk2SG+vV/itfaP2BkUgk
3LZQKNu+e9ptEN0z0/A24X+9nqIY4pChK4a0Vty43Aw55dOc95znTH0w1JqAwmWaU6uNn1V3tlEx
w6BFcumTm7ipd8O8skwOs3UYB/kw08e8aTtcp6DwgkR31Fvr7K30aRbLHbaK1KZM++L6Qqs4eGj+
cZmcjbEZdoAD+HP+7zfI3IySj5I8rTJAJSYgxCajvUCBoim0AEw9utwCwyyZb4UBgteji9rnN7Id
c2ABU3OTiuFmjFyqtwfyXtRArtwkAslp/p5gadCNw1Ha2XUx2t720lWEvTVomxlj6CLcu3jyzmYx
jFvyY2+mKD4tz7u1F4lC6dxERdluvdj9sjKMC4Py1EMOVOO+XMR1U87fi7gjmsZKikjibBrL3ZcN
9eitB/TAA51CFZN5aS/3801UceOFe5Ke0wunh5s7ycsicQkXD8l17Cct6SCLEUY1NVsraotdiewX
r4AkSpa3oI8tSk6Q3nPjOq+y+9JCfek6TrAR8+hNyoE+iGNRBrLG/1WW+oX357CMydnsrBfLT5ok
UKp1zx1LyJ4TX8SewvQpm+f02pu66YUfAiEvswLLpEe+oauamW/0DrElv7UvlHFz5qdYeDE/5cW6
5f4KVDFTC1MfZFpgQc3v4CA3N8UNIQEbzdf08X3XGW6KCr4LqZYPoylleNEnsLKO74PC/HdZv4JB
lPn3iAlMd8ob0De8dM5hd0mWdP11xGBsRlicHGrG1cTFbmqlo27dYqk5vnVp8gh9yl843A1OidnU
Z/E66apO4ytmRGkZxLj/vgbW083/70sxpx4s1kMCWql4k7Iad5Hd9s3rf+9EkX+NTeJ/8XwbTREj
u8PsTfy91QUamd/VIokPVu8n94Uq+ofJbLk8Ca4T83bGruli1Rx5x9NhQINucQDQnNP70Vs11CA1
rEoZQWQUBcW6yranB6LeDXyfCR1jA3tPEPKh0ioLSQZd8hp+lZKETOb2ynIq/pJFoSsN1og7hNZI
M2z49P9gsP2fMe3fpA1D8l8b057Tn331Uf41BcR/8R+uNFP4ACldT/hE24ho/UmqNAX53EvuBoeZ
JT1Tkjb6w5Umrd+of+Hqhv9MgFi91CT84UrzfrMdCeUOFJsL49KHBf8/SAFJLG5/8Yi53HYc275Q
80yCRySPSCn96hFzB/IwEXyYQ1Mk8dwEJgrw+q1uLCzdelzs6XaYMTg9T42erZuypctcMTPJEyhG
M8pwZ26cPnbNvcXa4p9R4LsfjafW8n5cE7SQiOH28u7CGjBufNyh7hb7Z2bDJJFxXxFRsXzTpKqs
qD9FmvlDiHd9FlvQJCLG2i8aPDVNN5ehyNYoPnk4z+/IEpdwcrQx7RF/OhOWVzF/tqT4H21nYZlc
09GYvoYUV18Is6lERHTREG/7Ho4mTChHRei3vNRXs27c8Vtj0awEgygtNXW1GCC8E8q1j2BTsHnQ
DWIupX4SVCg2x474Nhcwp2yfWwAE9qG20tXhgDUS7HG0q/Njkjh1uWfgkzwywK2i4wijI927k/TQ
5r0L8QYJlclrRo4a+6ihWYL2EaPz+XMwYxc6SNmuwDVmBoWE/sBohqC7lLGbSQ7dqVFOHpqO5Y17
t+9EHQqS/HawVMRFLg7w2kQSEKt6GKXTkBJKJvdFVTJZz4o2JiJbhVrQ5U1hLKQmrLHZlglx6mBI
+otanakuwU3k4devQJZxDY8mnzeZJASr+9QlyVWflS4aC/WlcVCDG+DsXi8GheBZNxr1qXSKAXdW
7U5DWHsuxcfkykjRMvO3uX8UhokvuYSBTYYgty5Xwb7uX4x6bX4KGyH6OGcUlKGmywYeWMPsbZ9Z
i0l2N7Kk+aPWpsh2ppn70Va60FnYqmqV7dANpvm48u9EIertUkJUwnESjFWsJGbHuJ0CCr6Tj3gc
l8v9QK4fc1KqJVib3E6e67lLcV6sc/KcLq1L8CKCHbgTTrSW52Sxu6t2VLn9pqkp/zRZn/MjG/AF
t5Fg9n5XnET5tmYuHeiDqbN0463RUO+62akfE50MNCH4pF9/tCo29c+sqsv6yEUnXncmbun6VGHz
USevNQSYH9fmjJhQQ7aRnRIZpA7s4iHBVO+7Xaw1J97WnF2bXQAyBKXwQk3PalKRdyb7wDxf+P76
EZEWBnkm28Tcc5SOrLNVoYXv+mXEsJIWKjWv1jWellv0J7Fslo5L0V1p2Ykpdo6N88zY4qwY63vY
U1gME79EKZWpIuYCj8JcD5aEXiM2CkwWWSoH24LvbWo3zkC+JnXiXFhRiPlXFmokqooDBeAijiWE
jz1dlPUT5hMyOWQBF4hkRer1JoHzXM3lqeq4aZEc095TpOyYw4iZrqwE+RzrAb8CQcqtVRhJE1Rk
TcbtxQ1Un7GaeY95NgwyWPLWYHK4NjW2phnc4yNyu/qo1gLLRa9X9BFiiYP9iOdPVM8Lhrdr6ab2
eixXo5mOY7o2B9+NWm6QKwLjfhBGwT06iucp0P6YehZi4WB3PxgW0FvqzIuAeulMuDYZd5RxoLqh
N7dr3pfR1dyV8RqmysnLE+cn4CAsuWDlMssu3QDMP74kq8B7v4tqWV9MbGOWXdghBP1ApNUJ4ivZ
lH221obzNLTOQlhiGPuSGcZsFVuvFNbTOkYeLndVl+okrbKYtrHXLDDtxKTovG6zLnntvKW9fBJS
FAciHHV+YMJm/WyRB7nUrXV/joRo4D2VK31zaRr1eu9bgmG/SyaHaZ1RcjeAZwMAvDQRu3ZjsfjJ
2SlMxmmxPZR1aJir9ZE4LR+R6vylgHWPSzGopd+8W5BswBJUa/Xhd9UCLw/2Xna/4JilsG3JgFma
rdt/K3BQ0MMNBNR0o2vbX4iNOlIkGzHR5OJllzCS9L+V9FwwsIvh86YLFh0Naq8fH4akOca4EU85
00xnahkodKvGPVSHHsrCrmurcE3bZ1MMxpUHWgBH6MI30/lhIvjdSrsC1Z4U0bWHvea1nd0c6Tg1
WIiZAyZ53hxsm4owGpKeM6P0t9nKrSmMKrAFGwdV7CujRGTL+fx9qdZXy+sPro03bJPikXzMGHWQ
Z58WZvt1ESKXksZ07tOqemMIgyUso7oDK0C+tQ3rB9wo5ysW7vXCxTIunOFKDb0Prm0BB9m248bo
SjKsfMDGnL5y3mRmilMwACMZ7yvXfnTbycP46u7VaO3nHMxA7uuX1hlvYncIUcqdrQvyyLCj+cBo
T4YJJdvB4MVbNvL8BIZ4rzkcHOAYMtmtSIoZF2tF5zFEjqc7mbpkPcRwhZWBq+HaV19DXfEvkKAk
BOiECeDU97o20p9ly3WRKCF3H1rP0kV+jyfzDEhQ3o1Dq82tBgQJ7gAt0IqWo1E29mYVdrj24HzM
IY62sDzQxCJ2jTbRQWGXZxMg6NZmfMBN16qCgRP/cWVIf449YTRIoDPxOlNjv5CLOmtorAXjCs3Y
p7WhPVV82ALY4diqbSfjE+ohyC9nHffgHU+YnrYA2vBe9MvemrVxPbtrdhiXfKtHHg3X5bnGf38s
4aE8tBkq19hFGiW9DucMphTIEoaXWp0XOBLPTWngybIE2caFtamime/oRVwDMk5cDKrGGK9vl39F
dpeGBE1CYgvTm5rc+groiv0t8nV0bEysBWN+waNBqfzpjMCvMMDNzSvu1+qHU0F/RiL3xhAAwaNv
rv1+FFyCFe6EF97g9FM3a7nFJcAwtJIP9sQ0vygnjgpud4YLUW74obMh0zcE9ZAx1IxWPMd9fqri
/gz80wZxEudH0cA+mFFGP6KpXl2eQ86LbVth/UTOtwNRmxXOjbY4E6aVnDW67MyIAQiXp+m19pJd
TW4gwJ+S7pD4MAKv+icmDDiyJtNOliGfEeSisa9G+JPAmLSMdxEjbcAxS3otOust/R3sMWPimSPT
PaqWFQ1XvJzvWwIJfB3TGQdSsh4XDCt4oAA+hvizFJ8Jt18drR+977vvBVYyY+7azepJNiJ3bhAH
8YAw/Xj2RgVDOvtkKgNkKXK5EHfzrU5EfRo6/zgngHfRQwgS5eoutZNbwqbNNm47aIptR3aTn+UB
u58OZwGKEgHOZ/NzvsbCIURtJe39HDsxM4L21mcsH3oF2relFmLTPuIHkonXvVWeOWwE8lNQ8reH
NmeDTUzVcDAb81fj2SfWwhO7c4wntB62WuGJdO3T2saP42pFh7gGiBnV8F6j7hSr8cYmkvYO+VD9
QKD7mMSy7meMFl5hHXwnXbdYgMMajvJ7A2B+Y7l4YB0HhKucFWWFBT5ow43sjRzNlieYy8DDmMZ6
ER3XZeh29BvqgKMx0JM8x2Isff8CCrmuYMAGuTfQWVYxRC7FR98aT0YdG0draD+GMvZepSrGs8rW
u7zorCs7tu/14nAQ43Tq+pVzmFwWWZm5ei8sYp+N7y+hGZMTu1b06FwNg3sLbDelGa/EOSCcwb6v
UaXJLaSKPajRW9dtS37S6aalhOUprrHrBJXQ8ZYb/G2zzvHeQYo4sAsQNG+jg9k0Oy7PNom0dXkp
LTwBDbihMh+7pxhV5oeIimGbI8GddeuPeN15mW8RqCFSum9Toc8UMjW89+l8Eiqywiga53AtQN6V
cvTywGdecjAYAmG0UzJ+0Xn0jf30Ie0Y1fUrjDxOmc7MEa+FcHhxnxl23iGd6aImE1rbWzbJY63L
V9Yn77Q05UBV/PxV2+JgDlhXI0yqj0tsWE/MN82jk2LZ3HipdNbdILxtNuv2W03YgMFX5t1a2eyT
3E78D7iW/m3MhPwevJChseQCmwpHdPS7WQnjZmQUsPVJJ+NS6ljVlAASUL+qjDQoLy10cG/tpMd5
TzI1OCyRxLzSeWeOeJ+kuOCoYMqXhzizMNaut60RPeW+eva74jFO/egFsXaa9j5Ml+8sX3h0jXbn
ZFgvlkiB6e1Yd645xRDCY1BTz4b5nKcx5xuOzk+A1aMv1gLSGVMhfi7N+DhG6W5aJIPVWGf8DAfi
FLsRQbTNzB/k3g+O1b+7pWu9eYJVNVeDu5H2MF7BleIbVSVte1sqYXLi8JYwT2eUT1hw7+2K3ZTp
ps/Q1EuO8ezF3/vFEAG+6fgwrNP3KFbluY0uypTFmfF9wN+zFap/TC6O9IqgCFOR6mFxmvsMAx03
KXwu9BBvbM1IElESAPF007r6qWqJ38cjgIP+dwqe/pYCFLrNTdfY1rH1WGLD2gx6DGTLNs2LE3ti
pU+wQDh1NKbHqF9koc4qMJ917jrOPgcquxeF3mUD2u1KPNZMZbt3WvxlcXv5qc/9Z5+nT7hbjZB5
xrUtOQ8DLEt+dqPDmF9XEPUuEtwCiwazbxrN3+fFdsMkXyT3+0jxBZjS4jPXZvMKS5FbWSlooy2n
z3jI7HMmKRsIMHMW+zFilFrQbs4FDuAx29yc3Q5kvYEURNMmdfr6uldMIHrdv80chfapa71Oa7VL
B2fEoesKkhFmQvsOkGtpvvtlDlHKQz+jw5exIVFqUbxRisTDe5sxyu4BFt6llZ8GiI+vdjGSihOB
bVfbrCufnJ40DfNSn+Arl1uXjtsWb/Jp6Vn4iyWv9uDcZ6hWMxVf3KQfp3a0eo7rMLGMIW7inUP4
i0bziftaPgG9go51FjjFGZDOPhHs6ja2xbFwzKNdtHYPQEof4Z22TEC9zxHG1SMDFZ52rmCX9vps
wt1d3fyFaVKIl/OZJM+X5n67YYiM74L8rmPHlFflwF/LzKyCWeN/cE0fAZFnlk3MoUI3dUcqyfg9
E1Kp9XLN6Od4sWO9lXrGV4gEbUf9nahZ22llPChcfw+Gtpm6wf/l66iTdG8k3rjxCAwFbZ+sXxEI
9B0f38nvMifIWxC8qVyAIoE7IustiittT+WrKvt92U8sqdK6XRzjQD6RaZjO95I3cbf4FUL75SbY
mjDfAycV8zVzpeSm7ZAa7Mo8xB3RdTW+6XTtTlaRCXtTNOOpTbt62/hO427N2QESSfLpu5XHpyFJ
vqeC09sYsy+5cwcsyiEUeo7AWJnQIzepa0YBYHEOElQ6bIWbE1rXi32b923z3TdyDEt9On3UJOCg
YBAzUnzWEaF/xtkB8lq5A56YYOggwHwuF3ZidvqbJdEtnnavwDfQ+fkeeSs7lrOejpVKNON9UkgK
iiOJCq79eI3yczvI+rtU9VXmLFztCXZuAW+e4XD12wjZ6qaMuTWlMxpwRu/GZ8SkFs1rcF5Tjqr4
UtzpNONLuyITcN1lXfHusOxgZKpuYrxTDF4M8X3ge3tgDXoe40L/lGqJQoCiQ+AbLaRk7cyvhbVQ
PzeDwfRs/UwYgWv+QoV71uGi7H1qVFEB9+2CBdhJhHsvUw5ODvD7LUzN8grtsGTixj8KiStMuMzt
yMi980N/LZr4q8nqt4itjzou7IJPVZezTAm1Y/D34KbNcuJqy4oYf7pMW+/myszDXpTHxCUIX5Zw
g4w0KOFapCXjAHhogNjjYr2dyromY0LsHtfm0mLUjVccAbhZSWypJ5Q8fzvq6EplKtkxxRsCw8Yz
0qoOU5/TfOvI8uyhHvtb04riRyjQyPNAgeaE0Y8kEy8jMAIkCrnCJrV2txXTaGNT2jI+T/2FDNDU
9YvVjfKuRuUIMQJdmQhEV16y6pPN4BQoTdWFhV/UO2D23c1s9/JmUR08aEaHTLQJS6QUl8/d4p5i
1/05iCLbDS03NDnmjJSp34qj5R4uh/NIC5i3nS70gA6vw9rHfMQZQNtLPp68KMI0jNDMWPl6LxzB
9QjcBOhHrI4zVu+HhEq0B5mAQ2SkZzGtyZeGbJtlZLtmaUiYrAXUhwPj75kPPwVUkxF+LyXqI3un
rI+Vh1N0zhOKE+MOPJ2KPeAGxpLtsjjy3vOobg+xS8hixvWOXy8XgetlL4szfacURjxVasr1Bl3H
/zEQLrNDp8yzG1uu70luPFT5ol7LvCYaVcffHNkaIbPE9C7uI25LwL8jh8wRGFYFl+S9j6G0D52j
NzIH72vBfh1dQDtTx6GbnwbdSPYUSg6fEcZ57GykkJ2NP7RfFgeIWyPPhxvOtOrOqJLuyWvKnymm
Q6Qxd7Y3HZzfY5tW6009mXYV0AXPjWZ1jp6Ww0PdT00ANdVD8oHi2/j2V18Xh0xj667m6tMZ1QN1
w8VN3+c3dQekgktaDMjWZpGba/tnrKb1AI8EcoIvzimUdDRma1esjEO5pB09Ps22ruKQUqrsaXCz
qtuQ1UrUdnTdU1/lthes/pzeuQ5jto2FYfNg6aWyN3arhh+uoyMZcPmBd1EjGzjQBsujO2T5/ejN
cJcJZjBOTk1/DurMyKbNutTlHa3xhJHToZJfKdnkNzaLwiJI1zII9IBR2JWmtINf8W5164IYj5kS
6G7tkLoCDNpSplssR3myXbCJ87MCqVGD4jFZSlo4FugQmqtIIG2uEODIim1FtnMOSoLVHlvn1NzP
qqvPSYWCmtekV1KhUHv7ojHCbk7ZmCC1cDKNMgnkxsS8rupuJI2EcW2Tu0tph2Y7OE+lzGDfJ85C
vKVOUxCdY27jf40xk8+7Ysjiu7HXz7Cn23NqGd898JkED8BtBmNn8JXmRGXcMWNTKkia2XqMy1g8
034y/JSmmY4bGWlIKSoZcb3D6+xe4Q5WmLEKiO1UO6yX07vJt5RFL3vKa9sBS3VBbkDsv3dMD4SF
3yYckWLY2w9uJKNXRyw3hlQUezhpQxCNqBRzFfakGkYiA2i/on6PNTasUNzqjZ50MW61TMSxreEP
5sLVN/SCbatINK+j9JaU4bZAAUuLOK+2aPfUci5z9pBHA1oWQI4dtOmzwun1znXDP9StKG8osL7x
2D1Cf2zkuav5JopcPJWtd90X6dnAecY3saSyr33AU6lDfuEkYSqlvq1LtfCPsj8Y7nxmWk2+3K4p
EkJNjp3B+JGJ+iWzNS1SBuIr5+fvl6MS7gImC7QOtPOFUSY1s8wxj81NTuoZS/pKWmeZVRImXH2A
dTkwqirRHOSMH0Ki0kBSqr2r1sLceUEbKCxYDu+S7x+NyeBc4cWe/5L6/ls3x6e26drDJdXJL8Ip
oENK+i4GFEEqFLDLUhjgI3GpGZMbI9pdiSuHBp38Zi11CKPmJCtr3JLZTgLdEwRVPefPzF+uHUg9
TtQ8anK/F9Wy2pF97Q6ECR6TWbwqjUY6mhzuS2ZZ/KJUeo+15qnN8u5BmTJ9S1xgtbWzFtS6UUPs
N3nEuwxL5c4QYBtw91XdU9SvLpat1ScV2hJrxkSSrcaDGm0qToopOVrd1N+rLp+5DxTOyPerWeDW
wynYWRgT3HLNj9gN87CzGSUT6V28jUtc5NB6jY72iwlrc0N3zPQjFw5ZJ/y1BCyxZo5IAPj8KoSa
SuYbnHOWG7L+6BFbkO29yyXSL0bWa6p/0sW7VmN/GSTFZJ0N/DguiDg73SH58SBuBw/ObwEzQSug
O4nmGwqvmkJu7WSduNLL6hypokL7cySvwUbirbCasywHTl/F487OmabB3a72jef2RCE9830g03rh
Eon6OQGs+NpQXXgtR7bSrUB+PeietplNXxGEw8+dftMxxrkg07P4sPX0fTCybDP4HRscsprBVbDU
Zf9Jvw07jwOPFP6Xx7QisDjU3XqZ5+L4IMIfLo2XBnjBQCvNVqYBiE6deVfkQIWPsl+zQKeczFOv
PvLO6ftOTPNLZvoq5lyrU3JhjdxlXcOZsSXXcnakj1BqGXb1iUdruONZphNCLEv9pnIhgkMIz2nJ
cnEQmWq1AmTA7SCd6bxoRE4cZomFad/3MU5kMtkm6UqG1uqy9eDwd+WbIVtTaGTJJ/e40+DkFziC
xkuYc1MYwhL1GwsHdUjQB6pqa0gBlqJP5IGUQX072YpYWIGSFCT0foDPXUbjNTKj/HrpoSTMmete
+/nc7jgSyp8D2/GZr0dA7YF51XiD512MVDd9N+CJFNPw5BpY3TzTAxBi5qiD6YKff1b6G4JyWbCv
SnFmAQ5WgTOVNu7oZRhWRppr7/aPhtFGP2KRY17vu8K4/Jwv/GG3F/x9w+ovxtkYTJJonCO9T4Ep
Mzo5lhMZJUj4pm9CoypGHeCxyNfTOE/jXTdrxlU+fVIbkRVzmOZTfQ/92PhM8u4YeyXvMtrXxk5G
+yGOKvs6cdIjBSPuvXb9KSgmXBk+oyJQudqk4gWcJc9lNoQiI22HCWCKoFvs5UflXyp8aEyfrzKm
7zTmlckUJNAqvhVVmX8C9+98alHqHn+I/Q0M3KX5r34UpJBPQ7/uI9e9mAAb9gJctgbDq9HSD54N
AkEwkL5BMYcIIOnRNrIXYpBityjiuhvRdFTX8xsPk4Xpp+/SH+VyOAi5QL/iNfYJq1njMU8Adyei
TEOzKGGcNGCIEfK7QpPh8r7lzfSQV4vE0d2lN3klrrJMbG1oKaGjbYBheADG+S6HXIfEGnt30axf
PDcT1zlz6UBX6odgRLcp9eL+nGr55s1Vz4bUffjL9EQF3KtpZ3WYQOwITF3D0jNKE2O5UiDGilbt
yaCITQNCdCPYqsKC62/YFDa4jCkzEEPsS7GPDzGDlf+RFLIRrm2+ctPJ+/yKUfibqbhTAYV4rktk
/7Vf5Q2OmWTbQYfuNjRicUSGotySY0T6xrG6KKMJu7W+NBaVXorQl7W3wF7eMl3ZRwweIzZXkoxo
wM3gCvym7EGwtXzUv3o2EQr7DFx64jjWN2OtzrWlz3VMlhpsDWAX9F79wMWQsScMT+vb0JGlR4L6
qthErWt8fIjVBkwz/mYry97rVjK/HbEsZx5lhN2qOG5nUeSc+nZh/s9P7GAacUUtSGQyVq8tC8mo
tzEMT+bq4iKr8/lSGYKK5/Jr43TJCaPrpsfMFB5jrx7LAP1rj7IruSEmA1+0qEKVYnrZP5uwHAnM
6MriNTT10TAGfHMU0MsJfls6cbRhM7Fee+VzmV0QPUDjgj9Wxmtnmv5zEhusXQLNyyHMC2LGyuC9
LwsCZufYYR6TXWMpi5ki0awXrJQNXRJAm3VssjtEj5zzEpRS8ugja3zgZKO94/COxXZg72VIf2un
TbSFH9Vt02iU286ah8BN03cP0M9OghAlAOmxDvgda5Ktohd2Gfu2LNc2UE4Uv1lAyF8tB+3cNYBl
42wLuFaJa9gh8mGKS/+aRg6BHulWD1ra/Y73wTyunR29kqefT/VouswMoscykl8wpe/BtR8Gd0RU
imT5xTBPe5tp0NNVSuLj3uG+y3BKwSMyi/UGC8ZV10TRNvW94khB2oZvQfzQi3wA/MnGsFvhOt3O
3pil25YgMT8lEdXflLRSbMy5czsOw3MhVf4oQAsRDJ7Hkj/hQgk5OlGRum+Hprsids5dzcOgNmIM
jz1rZ9v96G517WBWSM22cMOFy1XBwLCFP42skXCvyDtcN1289o8D4olJSm/Ob2xBAdmmmgimb3Rd
02zRjZoNAIe53d4tTRHLq6hSvXriqtfECFKzKxlkZQOtppCdDDaByiqf2mgxMacUfc8C6FDquJ/J
RFDnRk9YMArPy3jCzQRKfp3RBCLyZh6MT3P9tOwec6KzCubV1Yp9B+VATzZcTzrjzsw9V9itlAid
m9TEGL8WErOpWmH8+cTZdJh2TqHA67jGTYMJqdgqzM6kzS0dE8qM8/IbbY8pSJbas25GG3OmsQjE
xMnzydNaSfdMJy0CMZSIfDtHAzbOuMMiQEuK9dY4TVVe+XEkjnRfR/QuUg6NLwpfxQtjfa32XjQs
P2Nrsm5bSoWLIC9TzhaNGtb2bsTTfmwIE2K8XQRh4gy+X3MlzL5LDxZVPNx2B6P9rDCgzWTJqJKB
fWrgLfIaXCGYXwhsbvKaGGTYCZMNruMw/5m62JY2ZV/i1rGIEB0bxAcIH/Ew4jxgEIZZh1EYhEwe
ucV3M+OS8hrXfzUnIiYoi8y+twxO61fd5cNV78EdYQMqV7wCbBDRzpD1MG1IHLdveSv5rS359INn
0aJPssZcJmnwIoP499SVN9D3xqpcq3ZrqohDN21VOg17N4HVTyuVDe0fg+kPE8NGe+q8tR55gnzU
mwZLNBGReHLK/ZJ7c3zmW81lW+DwIKxitt5NUyZtduhMV7KQeJ7hnEgcTnPYliYnpTgjvxE2lVzs
+6zoOFzbyARfdL7OT/Fg0VjE6RrXdT217fUia1kcmnZKHwbLqrzD6gnNbbST3bJh8Nt/Z4Xrr2hR
wgvgCgDKJa65hvF4SZJCmYx5NyORVhDIQqoPQTYmZTGenWnXTlzOgkJStXvEA0fWoxgSaj+xzBXB
kM1OGvgzF9iZu/mr78YyYVUERA9tF2v9BlP33PAmgfPcOKQ7yIaKLuOWZJIRuQHf2V/hqav9A+89
5qEVoozeM1/BBy7pzU2YAQ6y+EDrSnKmoJXZPyyT6v2Qi/rIALUuk+QxMmdyIOvYlfb3KmfZfdBT
iiKKkydpuo/Wl6lEgIyMhCmBWqt7gi6s0OR1PXMHwHtYQrsbli6I7ImJm23AiCWe0ov09hdv5n+B
xPsrh8/lbbQIGkksyA4MdnITf7U7qkSV1EDWy9E+pycW/+g/YHf/Z4P9N8t0LubRf22EfeSD7Ivl
/x118VH90L8aYv/4b/+wxJrOb8q1PIEO/nur9n+Wt5um+RsSn3QEk3mKlRWP94cllj9ReHv4j4Tp
WcD8cMv+YYl1frOkS0gKoywuW/xv1v/EEvu3lnPjwpDkf5Z1sXH/AkvskskaMUq73JlP2q5o6HO2
JUDoyjT3RlcHqqkptYQ17v8DH/Gv/vA/H/BvDdJM8cdCaolhUVhs2eD4BrYGb00xHzafv3wS/8XX
3vwr7f/PB/mbvVfE5pSQr1mO+fAwrWqrqn472c42jim0mz8jcjkjo4XOWrk+E4REOlSR8w+v0ISi
+QuI8s9H/xv1snBKc0kR0Y4iozaZPZAsbVAjtJuAUl3Sg4iavODLKkHnYnlVlYd/eN1/tTf/+ciX
Z/TLp2n5BgJZa0AZ8NhH6z274tHmFhbHy3kQ4x1G5LObO9uO4GgEneUfHvayjPzJnvzzYS9P55eH
zRW+fttr6+Myh/7tcFPc9i/Mr6rnmmHAPzzIX7mafz7G35Yww0wk3sU6Ol4o7Y1iTuFP+6W7RRLY
DjXRIcAQ//By/sW3R14Ao7+8nJRpj99O83ycHG8PLYeACTOciFI+NPjCZgQQrfurcjwP1ZNtcf2E
iP4PD/0vPkB5efW/PLRDtV+ymlN/VCRlR3HXU/tqd/GBDmrq5fAha95RdQaPsU0c8x/e2r+CU//z
rZWX3eOXB/X82WAGuvbHXHKZnPytRTWtMaq9z09GzdE+WuXlMrP/X77Iv605oy0Wr+0phmlem8d/
p+68luTGri79Kor/HvrhTcRoLgBkJpCusry5QRTJKnjv8fTzgd2SyJqu5rTmZiZCEWqSZTKRwDn7
7L3Wt+I3BGGc8TJ4Ko/NiXYfx9P/8Bd9WGuIZEpMJVVq3yJdo1TucnRZymx9v33oJbmh4gA03kqJ
ci/+coGTvq+df/A4yB9WH20MhHkMGmz9W50U3QfpqTiV0Slimm1uo0vhy/sRfUW6OBi5vnJUjWzQ
4Keh9SYScO2vAXKxiNDhPTbFM4OG9iHBj/Y6HAWbrFU6ucqpfi3P5U2GXsplFL7TtJOwsZx22/DX
10nidyezkh6zOnOmR5QL9lcTbBNqF9dsvU7Zt6pDAK8dP3c3w01rnnBHO+WRtp6xa/1kM3uaLxwQ
Ik7byVUdJdjOu2ZfMojcqu7sFx4u5KD9Gp2ac+vF+b7zmrN1Q7uXYXRhT3f5jbDtr+oLspoivlaD
L8mjcgx3CPeZih1Kj54n4l70aN+ya0TQIkkUX9Q1aP4s7Om3TLtmB5QzOfRe+x+ujPKHNVkacyvM
UNz4nMRpja2GxNgzuoDqcEguRmm65EYR4ynbJv8dIwr/xT243mt/dDPIPz9cgkKdnKLT84HO2BXM
eOQIboOlIJBfIlzo5VpNNi+xRGnLsjJ01SWP5d2MxgxMwC9ehfHZuvJxhWaa2S7yEDBQg9FU0tG2
nH5mhIpbsgWCgzmCqVD2mI0ikQTwn0ot3C+YtQUk77QF6KFVEqbNgt4yJ6UJY0HUooin+0S2nbDr
w8FiTFjfcA5vCJAC1isPe8BW8TZX4w36BJc9sXdrmYGjQLd7FGjCyZ10zDn828zM0fvA4W/oRWfh
ozFz2BHn+ySUfPxqcDMVCEBDPz9jLLxqJ3h+K2ckC9XLJGkn5n0uQIp6q0DNJTbcnQt4vEZ+jgZ6
t0nu5ih0SHb2QqnV7F7K4ayl9RZEK9rCWDuTAg0oBZ9h9SU0X6TuF9X3Z2WI/GHPSlTFytS6Cvwg
9pL6ybLCL6YguoTRXYyKK7gwN6pumBOYsKnJTwA7Iv5iE/tkTV8NWD+u6X0UioMGhN6XgvpLpJAX
sqaPKZQAAYyT0DigD7O7RvnVmv7Jnil92LjUxpxitIOBXzONYKdcLaHc5OuuCfjgJhpwd8Y3hKKx
vIc4/I1fvM/PCljpw+a10KDKpzUjD5rWpUh7u2CGmjGuhUblWkl1UJfDoEHFu/nFA/3ZO/2we6lK
PrSK1iR7GImWRfZccw+rw1s/1BWti0V1aLILmdIEQsmHJdxb/p//5k8qIOnDbjaTg522lZ7sB9M6
wEFyxXg4tBY5z/p8qPjzWgb9+a/69Kp+2MJKccwIUYtlv5xFInnEvandqYnOY93e45OmMgJb2S02
AoJflT7rgvgHC+X3h+iHKmSiA1so2OL8IegOAs2KYLwxsbXm5Bl1hKPErIbBbFwFlLYaLyWd/5nv
RsJq+EapmaHALP5W9PkFMGLX/uO/ZPOzX77+/Q+/XEVoq2QxJd80MKK2vCCrtiabQ1J2hAtNxM8p
pfiAPjex07Q7FiT55AhEc9hrdXPGgX5YstEn3eu5UkoMAYA80h1KDCQ0iSN0nqxvzXabKvu63Zbl
YV5YipAfbsnaiqSt0AVkkTBDlD3k8sg4FscUVqMhMO7Wi/hkAwiMdG7pqq0btxMthP7cKMthrL6o
2aWiSIx2w7BDlk0TJhS9yfCWxiNvSyTB12NVFOKdTkGHj2UODnP6pMjnMWe++KSpN718Z02Plfre
qQ95cSsNu1RBQvI+YN5o/QFTFeA9aYcwWMx30rS+6DbC37Ujl0gYvCj0Qw1qoCdU24R+R5LbJBMy
Jqnk42DOHESGhBZ7IXiJolylTX+H0RngWsLbWs5SSCxPVftQXDyECptQntBPD1ukSP4AW2ioz9Oc
En+l3CLx2PWzL4rLWTUfFf1+KItdPM9eBkmh5XHvKvWQZNo2QgITmROWFsJpzPnWwnFkt4r5LhTS
DQ3ne7U7S2Xjg1a/Ax4DCjH/ikv5YMTTjYRTQ2xJVW4xcGSNGxJUGUHpkCxhQ0r111EwtxZVTt42
bpUUr4toIXuOo+uYMKJ5mVlz1PucSOqlLuAYcjHguZPwYYpHMUrvktrwUb1p2RtYJ5vEdrutX1rk
XKFHnndGXPtAnFWjjKeopy8Pz1gstWWTFSPtU92rUWl1jBEmMPtQiPajIvshAxniBC4zRFCTSfRQ
jQQqrqhcdIHZwazMaylqvILMSMBrrlUDnCNjNGS7YaA5tOVtNhVXycAIH3+AIYk+9HS0rAyX6vXS
XHGmvOvSRyWlo73g93aN3qRUQkORj18rRlNhQdrPUvmG2vtZ1Z5QPG7mBCegaoCIic03VZ4gb59w
weCb5KEpU9gBRq6fhtmTxXg/hsAFJvXUz/rtGBpfiN2zsY/B+JU9+FzbWdOOIHn0+VKnENlq7XoQ
x6PMCLJAijSK/U6jX6HkkicEpa8hUQoM09OjC7ACkEvawYSYnPQp7PdnoQp4fqfriCQUm3I7SNDv
qWn8qlotbDY6ApD2FPGJldVODcMp4otEaNEvFtbPFpoPhZjEoEUlE48Uldlf2skz68HNhGYTRyac
LY6b73lCVlVASaUve6hBf/571c/qgQ+liBEggjJaJpqmgrw4DE5hxwOeD9syEc8Is7mfM0dt16ja
M3Nwu8xvwSS4IQWfqN+idiRRB558WLtVpjtiBcuxIwC0gIrHYKpckVpUkNLEVG4hNitZY5xstbhr
i2dRpNr5Fo8yjA9tO0oqe2TKcyns4Bo5AyXa1LebnjneaF2Hw6UqblIDnhIwSeMuHxfnzy/BBzLB
v4654oeSaImGJR1W/45CU3sVV2T7TL4rxGd2GFgdjFOmHhqQAAAPe8l8abHyWNSsIjAXcb7uJ19E
3DAmdqGjJeziNS71SOWGPVzfXCO4/MXma33SIhM/1lKSGjHGZNKez4ofsQkbAsLccNwVDZPEG9E6
N1iPEYtiBARkItHJzv206I5y0G3z0XCauOBzvMTyCQQGEcymfMhExJ4VlzkiTC11+h7KePakdNxu
X9BYAnoPdi3gwRSr+oSGubUYRiCY0oMC2lOJgjICBijaJdCNNSsObLWuJUAOVxH1XY5Az1qcXGlt
Ufma5e/rEQDepEN49KZFRpTi+JFmpOsqJKtGxKE8cAlfhfFFCkfmccdK08DRzdedMoPmFHH/Xqed
nyEeSa5UGYEtWjIy7tkXJwdMx7F8nCqGjbK5Na2Q3IDaqUdgn0m7LfjxDYrVKciAruiO1T0XHdNi
405l98Z+YbDo9kvzi9tKWwvNP6hbxA8FqGAUIUl+Eudm4OHSriwWEQq1fplhjwO9s3HGawwIk4cQ
RldN8FR0reWDE44cpfV+s/Smk3XtndqHWzND7ey2KTF2SBE5ZEGymW+1GlwGCPOwaU4KOto+FWxD
6Z3ZCnYIp66stDgmcGZZ+mDpyn6uBUA0Bxcamgsa0VkBTCP02IL8hHpYPGi3DsZ5EpHzfWoZXirX
bpKzr2pYQ4lsS2ICIooQTA7KW8qRP3/8jE/qZvFj3Rw0ElaloEHr/xy0SBhr/cTmfRCHxVbDziOp
4VzH1rXcq98qIb7rxV1kMGjmg0vD7Kw0oPD0+lpqfJXbPJmFq0UnbKtJ79tIfZTz1tfDbtODnsNc
6ugWI1VCw2wIq5xJnvW2OY7hdDCFEvO2aotk6q0wHfbSJWRKOQs7MwEIy904F8KVgCmtGnU/JLkh
wrxW972HmEMtvxOn7IHkVOwRpwqd7RxXiCACcuDgLfD/NQmEcFd2IibB5KEek42+npjL2yCpMEkS
xzHajHAxN6c75KvuxOQ9CH61eEifLR4fTgk4WBkaKEm0hxrpmlZDnd5eg6inaTkc5u5qIr3LzMwd
FEC3bvERB+iBAZJlUnepZwsI7a+aDsonrQ/xwyFiIVWVIBREOWZitSxeykGcr1rSa2lnEsiRLv0X
SKnHzBjvKL99Zbnt/DDFyV9KrL8C2tDuGlUGHsdFVkVkEY9zdr/ANkZtxDqXf8n7xaetv5cteyUB
+ZrZ3SxlmewVpBqy5Y2aj+74z+/fzw7z4npf/3BEMCqAJ4Rt6LhwVXpj0ZNCR6vS3U6CLeQOiU54
W/ggi0hBpoOuCEROMY/9D3/5Wk788MvTpZZiE3m/TxAH+kTZrQvzUFbWa672h6gmo3QeDgDJMOZ3
FyvJDg0fq4AW5he//5MOv/ihbMkKSRfkJjR8CBhXKDIOCvz7oE8vQcLBC6H6997VqMGfSh7+/Hd+
UrGIHyqWJoXwDXRJI7XHIixFcU3zsp7r185JRmkyRqKdaf/Zp4sr8+cLjDCsM6EYKX6i1/c6azN5
hdtK+0YgwkEz7/K4ckvNcPG+XARtPiAYOmicg/78rf7xyR491s+/fKgLCVq+rPn6SEsOiP1CfoYO
TJe3iSNyh/D8V/Xn+uz977uV/BHLhDprjpaOc2I9X0mj4iZmfi/yHtcri3Ji17y3NXIxCRmo2iq4
PGBrq5SmifKrW+mPW5GwfH5+s0XRNZ2iLKafslvmsuqCXXSklF4517PmGmMvg+tpOiOlR8rL+vNr
vE5v//Cdf1gYs2yQmlElKHENjEmNp/XZrYMHANsrzvIgcen1QnCnKr3U5S+v92cf7Yc10IrJRFjj
YvwJ5ZhDH7AtHsyZxkBC/03QDKJsPeyJYMDdpA/3haniin4Cb/oCZ/4S0o9WGtUN0cn8+WX446dK
/pjIl63ifa3nbI3Q+BWb4aYlvCIWtV0azBT94qER5oMUaL+63/544YDp+POnXSs5U+ShsvxRTr6Y
jB5ztGRYAdf1ylSiDcBxYBKPMYfhP3+Dn37OH5aqVgtDTTC5wzFakBMqujLkOGV8CvAzRHJ7GWea
xdVTbexA6v1Ha5VsfVir8qjHViFYAhX7cAgXbJ1My3qe4HVZNAvjIDKsRFX+H15V88Nq1WtEBjWQ
kfyQ1t+6YJQ8p9OisHvPB7kR7UAFKQhXQtOC337nX5J63JU5//sf6/d8LSsQc2HUfedx/ftPp/hr
U7ble/fxq376pvZ/fv9nunPua/f60x82CNM7TlVvzXzz1iJz+yfwa/3K/9N//Nvb959yN1dv//iv
r2XP2sJPC+Oy+FGnAaCOBGau4ecqj6u24zb9220U47d5Lf723//+z9+EH3/4835Xfqj63xFoo+mR
DRV5x1r5/hbRKfEvGhGdALgNCYCiwqrxu/JDVf4OQU8VTdQhmgGRlm/6XfnBP1HziBD2VF1V+G7j
ryg/PvY8KQY1VVX5eTJZmZzJFOPnR5SoA8yYRbzcQ558VGd5j+jrOmkkznFZ7iaacpDMFYWrHOQ0
MDY4798Q6N4GZvnQK9pJylEfJi29PuEUL9FNQIB2SDL6WIw7LYsf0nLBCFtNwEiDBMdNMm2GsmdY
WYY0/ebbuUmvrbF4YKbtG/X8YmIZLszgbo7BNec6bmFrwSpiaa0Ne/8NUwzDnaRCCtpZd0oi3ULu
2MSYaVeLK+dT0GyEx72znmOeVo4TQHNTMu5KQ7gTTesqyBkRoFuuMUP0puABWXvOOQQXJccBaBZY
mWVoBNhP3hr46Iir9R5DOpMitWho3MWAdUVmsyNoKGco55eyoIkUTemzQDFrNwmsdCAdX+iF3IK4
q+1G0khpZy8dB86foVI+mCM0n6o3r9Ydtl21jKncYTGmQSq12zE3HlppCp3IqtUNLbqtqgYe3Fxa
mE2roKocb8OU/jiUk701B+/yyCRY4qoIQ0Z2ssW1nWgi0hPsa3IKRU7IGq+5oXBO05aDcicMO4jI
17LRkcWAAhHk/gPfS6fbNLxZx8Y8Q4TNzJb32/HXpmqco3KApxyvEuakrp3crN/I1IpsjLOZM5C6
YxtqJJEshhAPEntLG61+SMLlcVSCzSwKVzQFD1nCGbVY6hthFL9qZbX2XNTalmQJEnfb3EiY1kQL
OyLThnF+o6d7icP4GVEw8OW2eAvh0dIY2iaWNtuBmb8teRO6ogl1iyMVYNkswVaXwSSoWrxcOGEf
rUQBAzu9aH3IWMA4Z4ZgIWkU3vuo3REHRpgn7a52bisXJEO80WbLU6HXkcoFo1ULsF4m9U0tCZ40
iI9DVj+kEicNo3zIxO46WHpEkMWNVCJRHcv8IVjIObfWqGthuY1X9zM+aXeJu8zJ5gS3DsYZR49o
tg4YggezwZQfkPtEW1OL1KOFLcAOWjgqMKveUolPuJEPQoRf0SJHkRhHAyYxeox9Xzdv2Ii9lPAg
M8lPUrx+BIGJdRBPjDk0G6PF22wOGs5lSDjGyjWQjmSdEErRB6AurNbhGXvGrrTj5dmTNr/LUrsb
ZMHD9eGJFf53mLZBJb6MfbUx6dL0Y3ZN4FrmAJbgfNFbdyTifLUqifa55ldd/v2ljRTMhSi8pxEY
7MzwK4GLo47SUbWiL7Oo3QHMOsxDHrrLqO4zMfXQ7d606XQr1oKnJbk3m9wVIAi/EA5zA9TmhTiS
94Fz+Vgre1HGFD4vL0mp+4QWvYxF/jZh0xs1Tn0/LPJ/MBD6IOH6fW0EEQl8hB3C+DhdRHsXa2hj
l/vCTEU3qKunRMpI/ywSN6/Cr+NE68XQtwu5SmHXPiU5HIZR3/7iVfzcMvntVWiWpVmgxmlkGx+K
qBw1Ul03jciryKsN+fCCDbnPq7FzhHJ2xFJ9m1RkCkvhoZqDfdko14Ch37si/20495c2/0939p+q
gU+/6v/B/d/guKes5/nP9/+7OC8b4fjWdm8/7vT/+s7fd3rZ+LuismMbpmaapr5+UL/v9LL6dxHY
qP5d4Ckixv3XTi+YKDklC3oT+lxREw2TivX3rV4Ao8rXKiLiIuwmimWqf2mv/546/e9jHyR1Dhvf
pcCSovAi9Q/FMTr1SlMXsTqIolrMTijP1nZGnO9OAqifBMg7oVw4yavETMmvUBt/wbb9COtSMcDu
tda2KE3xaRqD6Bty6PbOSuXgfRDmlMmRHmEqJLoKP2aE/9/p0EhfuqQJ9jEkunULkhufbXY5Afjt
UcaTJXQpDYOWZGHoX/UkgCApQDDMVTXd8ERmOFQah+CD3s5UtbkmCxkz0ETpOfYYwbQ+Eu4KSylf
tZFXEZSIrp2xsoQS8EZJHnSsh/wNbaig2dBLh5IwLzrUQtl8+/5a2sDAjN3AfSTlaOS5hhCzXAOz
r4BhDPF1adTCHdEJoj+QcshPNXtF3QRhz5QTrGHJCC5eTkYHpmwhEwuAaTNE38Re4s0BoueNIKN5
Uio9ZYiArKhNBXyEQt3Wy7oLnpIhaQVHTVJQ5FPtCAu4Vrtg7H6zpI1+xKad33U5bG6ipoJnaZIm
4PY9AZXOoi+FdpGDajmZKmkdViLRJVNDFXi+VvQbhK4YjvDosWfEeHmrctoncc/obSiK+lGSywBp
jxzcdZORo42l/+HN9HfYiweSowOxTm+0YST+Ws4H9QG3bnQZU5lYo6VRenKyVYxsFYSMl6QSDY9M
3OgSTUN7J0mB8DgA+PYM8sz8dAgL0rJMBTBnHuyJKyK+kk2+wrbzotFn+RYTewuzMlbaq0lnziyr
1rOIAPE8jdFCQAQZ00aBYZLUHECatZlfVLGMvpnp2hkSR/kZKlF6maY+eB77VOlBcXR4pQl6cElv
mQ9h8H04OGxRM0XnKU7ME8DF8gmum/hUR9F8jzFVv4gAV1Af8SVqqqYPA4Ffdh8Q/wTHlQ2T6mkD
AEGgHstlBiCmuVOzufHrZBmcWdDTDfz84X4qiqs4AbQ1M9bakAgKDXIAF5hFASFL6EaAHbQ8DwXW
aYYBqdg5pLZUzzrcGFrSwkzOghRe8rQPXxYkALuxmSloOp5NOvHoIJYmPYFXSU9K1sTXZJASCRmX
ii0tXUzsDaOQTlNSkll77RASBrJrc+R9mRUxwkrIORgzft5AlsctlBhiLOUeeUdvNJeInBJ85hnh
L2rzZNGhcGKsoydFnvP3zCqms97N0SngJPMtwJ+601PY+y12Ry9O4/S08oBCe1bUh2yOjZgodn1N
WyLU0gmzZqjsKGz6mniepkQw0NLqB/7Kmx/QcqUj0ygsqMRXlcEaDG7KwakNW+Pcpyq+ZYlpeEzN
tBcmKE6d2ae3gJUIQNS0eS3Qp/ROjOTyCTxMdBv1kXzd5WN7aHSkBTOgwz0a7Oq+bAJgpUkwduDr
lt7HrQpNXiGhRIvjfuXBrEknHb2JtlGXC5E29aVfsv5YGUtxU6cDjZo+1b2QdcbPA1HaThVCD02s
9VcNk9Nej8LgXplBN4eamsJ0yEfvhz3nD8qR78rRD8s3W5UliSB6VMtcd5Ef28BVoLVSEUnpQZXC
7AH6p8mIEhoHeUx9Xe86KTjgWdKdQVcgNBfS8FTRbdwZc9c/aUkMOFrohh2x0vIjou1zNYK5aARd
viWVMHkikik9KOTqbpOiWvxJqxmSGlWQO1ZeWr/oXaj6eq7895sxdcvQVWbv+Bw1QwXx+6E1psrw
2Qelqg49x5VHs1BZNWMoju/TsvQv0XoNm7aeABZ9v7rrdYbSwtO3Xvto/RQqgD1ezMTXAxhS3MjZ
ACN0okWbTol4mdiWTgMBLGheaon4iVCLWzCBfOzyzOCGXPhur0KUzOD0c4Ms663SrjdNv94+ZKTI
19F6SyE9L5/q9TbjNM4dBx6kPPTrbRjO3JAsYMR/Sd14QrhDSMV641ZxJJxmMYCE1dHzi7s1bIEg
dxdfgPrNqmUWZrliQWReA/ZKwjSsg6+ocxgKSyeS4AY9hLHrCPcSYy26XlJvoLzwRIdJ7PeiATPR
NopDwbrPIdAt9OwQiS9pfEiWV5AzGhRe5k11cpMoTw3Tlq56xxYsTC8hu6neKQ4GeCc/5dFN0bwW
032tkH6U+3J5lUxfLNzaCjM3zlUVHsL5ScIh0UPDhoMZP1rDgHcByMCGyPesOhbJCu2cXid924QY
Ky0wiMadPjabLr5iZowukL2zH3CPb+LASbTYT/Ptij2RD9i3b8IvleHFDHiRJY0AfbfD8ixkj3h6
VfGSwnIBa0WUYGB9NWVv/mJwy4zxVW9tzfmEvRaVTW5nqy+3jrcA3N1MsTacmszosRNLJjOk+2Wj
o9FmNosVNCpmfqxWRE6I8n1RDOd8mEgL0/ZDrRxYuzar6iMsUgczKlqsGw3aVdROeyZjyIgaw1LR
GgodNrdUFtxuHEWvMqMOQRKZX6jPuHSmdBRWoylh0sKO4kSiHChGRuIygeGGAG5YPZPuAy3SQl8w
Q+UG1/pkacOxzxa3pdbqwlCA5yltzVg9WWjEEkBbGtGtnfpM8swa+ay8L+P4JBby12wWXaqeb/Ji
xS6ow3yqNn1T3NeMJglxOox0BPOu3I9Vr5mIs56k3puK8pypDatdLF4pIloYlptboDnAkclyzG+X
cIs9W1W/LD1i7XncC8TVZ3riSKj1e9TS6FethhREMNfaMhYot2USYgzi5jdLHhNyGpiEbNXI0Mw8
piWZKJsO9tcZIPelIVs9MOezWE47AF/HZLFA5M2bsaCb0M+CN5JL4qDhxd1cGLcZISsmMvJ8Pxmv
LaB3WXVm84ti3KEdl/NqZyrHctwOydcSQq5AJ8eoeOoTACgJVmV7KTrOxpDxyIVrc2IEwYdwlk6N
BvMGExeJjvAuEx6XisKsnt2OYL4xuV5jX6ytWMVEtDzT/wqyF61QHzHyboVgpQGfW/E5BOoDZjm3
8oMR3GpkkU1EqZIwmrd7Ilztzug7duRhwETV2DWDzAr5S8ikKQS68xzNF+jW8mMkm07IgI9Yla0Y
+6FI/bEKJnqeEp6UpPDq7nGxNpNOMrFAAIZ0ZUJZ6GvdMZpvRohj5KTcz9IlNUO7eW2Is9eSb2gl
l7cKH5dUOxginWI4tmSfypdMXk5VfeYJ1NrOK60XKz3I8dVQlLYy3jYwZyk3PTm5MfP0qJAk38Ox
TlYzJcPGSB4cuFuYHDeL5lKIqIh3NChqStxslRF57wY4m6/AaRwMMPMyaDtp21B9LnW7MZTHKjur
Wr4T+/duKflHbA0EfELoWGjnkHxoj+jDsLzxetuN2V0buNJIGjyG+DjiFeVf700Yc6R3ybAVo/BO
ay4WHqdEemqaiAjb0Bby9yojmiej7k18UGybbujdZUkflIbsPbJOq4kU9+ga0O8mRhzzLYRtFkYH
rLRCK3mFdYYsXWZ3BSKsvPIaYsalQLIjs3oU61uLNmIXY6+gJEcDOZLyqBhHY3rG42UnmuDPoumt
YC8p9MZ4tNXxXU0lnAfbSvS7ot7I0WudvIjdBgL6b6f0T2WsH50n37dWznmqIZumoZPF8mFWTUux
ChWpzA5TGXAjJc2Iids0uZFiq6bXRoN8ruxC7oqrRp1zXD+GOLyg0reoZyZOHkp+6shJ2CNzorgo
g8zQHHgJ6QMWZ2snfC8K5rU+SNdKwZA7mMqtnhzEfOa5g6RJu08qr8hhbbyuaNV9NIpg5wF4UV0l
uEkG8BSlBe+2SpvZTcPkmjX6ocpj7pG1Ko7QwIzdNjaQOvcGSeTzfhZvquwQt7FP6CBHEFAoSvpm
lF/KalMqm3SA5JouLiQCw+3ZJPa0YFelrshzFXiBmBMw3A6eks/bQY480vxokS0QGYncBmXVL+NZ
TJt8u1R3hjXb4XQViieS/U46Yg/60spT0lwLI8zrqLFVWBK0sWD+nbr8JpzzA4fbNyLnLAXeQEhD
LyltQtM2KadECzUC4X2lr9eoi40zk/SNUsBNaklK7hrETYrgCdni61YQbYfivuPTMTq4+d28N4Pr
pWu/LTHbsXAB5J9HnV9qwXVh3HPiARMpbeQFafago0FpSD0Gxlp3h8U0biX6xdmi2EPUEm52V0K6
J6DzJSqrg4LUtX7Xlwdjbh3CRSEVUvJbpvjXWmjci3TX6WookmEx+yAw8+eadRG1Jmu0ejgkxkjp
sAAYrbJj0/Qv1ELLKQX4sFuKKd6MbVix4xuqK5eNuA0rCsDv9fNfal/938yufupw7d7K82v+1v5/
MOCyYOzTv/zhsLEO0X4fjq1v4h//dQuanKDmf9qY/9uNX8u5717jv133xbfX8seu179+3D+7Xuoa
zyOJGJL/OcX6Z9dLWWOAcBWrMpBw6Yeul6wxE7NEwxI1/oVoT17d700v/gkPFHeaTL9LNyX9L/W8
QN/8dM74Te9p0qllgvbjYYmaRDXiIVFOiR8f6n17RtblKXaFbNs2T/J+/aN6Ns861C172IJH9ea9
dEsYm3QVXMdngrE2xQnRkRdsSDHdJFecn/ay07jtPjmmr5m/bpaWzd5X+Yx7D8mGzO2t7oCCdVJX
dvWNvgchtBk81en578klwtdNb4K9jGdvOkTO7NRefWg3qoNJ74BnxRc89ksXhZTX+POm24o7dV/v
0l3izhthW3r6vroN94oruem53cWT3Z8kF17Fttpq2/wcngdAVVvF7TxQS6dVcQju+pieYJud5b1x
pe/q83yKXN0nR32fnWN/8IjA9piFbJk2ef3e3JfXwUU4Z7fp3jqXp9yrV4PfJnYk3icyxI1w0naG
g5cMkbhh56foCqZegKqNsuc+uNCysacvuAJ9lL6bhB+rbFv7zd+0brC9gyvlSDvdjTfyJngn9Jqv
qDz9+8tQN5LHT3DrHSMTj4AZv91uxAshInsg17t0IzgkmHj9rnCjLYgIf9kou+bQu9Ku8fTn5oA6
b6s4uqvs06OxGbfGLvWl3XgpvIHvGm/y62i77KzrPrZbHy/m9egaTrrL9zQg0h1jOqfYzS5Jm05g
J/ton+zNrfIu7dNL+k3+ar1QKfE6Wrex+zuHIHaXstIZNtq+PY5b/ar01S258Zt0V3niNncjrz9C
vLmaj7Nbu+JWdKlo7NrVr5Ib8Zh/Wx4oplZ0Bz0e2a4pqs6i22y0s3K2Tq2f3lb3EN/86V3cdo7m
G27OD4kv0WHYyV6y07Bqdhtpk26Tk3rS3GwXoBcGmKja8a1xMXyyF7na8Q7y/HZJL8U+dhEV7WJX
fFS9as/I5BHJgovilhdrbrqvMf89u6Kn3uQHxe89Nq5ZcsyzeiNduBN3wSbeZpua54SUu5tv/SG7
ly4xJzL4LXZyjbVhxxFb36s7YRtfpbfJKTnK++yon8qDeZOcDJ6A5pj40b7Yk0lx+GHF+oP2CMC8
Tx71D32RsYTJqpe1dJqdcYNSedp2LhEYTuv1tmFXvIbGfX9nzrU1eCozv/IXV91gUnA6V7hDemi3
m/yVFqeTOdT1brcFmOqITmo/EAWz7e3RoW+5IeMn9iS38XnCtqknYSC1k6/xhrgtJ3WIinWI5tka
Ww73fN4Kd3l3UMN9vksdFOUOqEEH48Ru8spr7YBXYQORYBfu4l1MQoidGXswJe3b8iW/H7zugDz0
HsjP5MW7+YpEHu5+etDD4UZwDEd4gCvE33Ve8BxtdT87qH7qBG55bz6HJ9mXzmF8NLmXTvoVN6Qf
+vLdcqPdML/fDnvjlBte6BPieSSk4hxs2616pe2U8mLy1YFNopUtnaYdzCBu72l9HraDAx6dv3+n
Ge+8Pmf2V3zAG2JCbGp/t92I+85V7G/vCd8/ujyTfG3g4Od0ZpvUDRy/ra/txyMpIruEhdU8g6DE
X6xtB0wjtuSOG058TrwtII55FvejcAgfuePcynnVbdGPncXBJM6L+8YaflR3fCgn4VAcSeJxiaN2
yk1/sC6Zo/EnWJXbbmtuTPicNgHv3A7/i70z243j2NL1q/QLpJHzcJtjVXGUKEqWbhKyROU8z/n0
/QXt3SZLNAntRh90AweyYZlFMjIiV6x5/b8aqZHhk0rwQWQI4ObxKDofpZvtJNYtr7Y/khvoLCmk
JyyZB02YBlyBY3doAj3CpQtWv3BbDxSt69HL/NIzg95fPN1TLopA9jQ3C4twcRe3Z156wtQMAQjJ
7uT+SLAIs4/Wd1e/Pho+o+dUzo8539Ud5PfdIWfUwfqc+D3il/3e89sNXztKWCAJMc7ZGsMXfvze
OjKb4qqRdIBK109P7X3iT97r1wivTKTe/k7N/W0yz1JyiwW2rAaGyVUXmFc7pozG/0hyR787VPQX
8E4AYA973/bYAUcJlthlypuosVUrR+H4kn9Ho344BQZ/hXPA/QhyZbgFlfu99mCpcRs39eJo5iQt
n5j7tB2mi4lrOIZzKK4sYZW/+l/syIzmENPMyHse0qaGVRyCPiyhXUVshJHkAz8JeEKM68xPmxEx
5tE+xSiqPrRR5XEAepQrf5lO5VH8wuFgImOyV12vYcffUpRmFwz8mcDVvbAj5uldQLQev1B8FfI8
HOhP4/+ZKTgW76lWHzsG6oCJDVSWyY+Lt7JZ8cu7QDnmCMvo/7mRHEcBkFSUQepD+OrvSCWBaKRf
0droAa79cWJ3KuJjshlE65pDw4hrIdqLnXM3wuZr/oHfz7mqLihBgRnI0RhSFglgug8y/kBS69OM
gnBIQqak2/KePoGg45G2H7wWr/W5gH8wp53cxfBy3w8XHbJDWsBnyMMrfckzjxXvmWEtdOca1rxO
BzF1Qqa/obFC8dkRFSJ8FQTdhwPDhz7P3TwBRiA+E2fGtA4vE/p6bAdTFxhGWHC4CMx5cxu5dMca
EyREuQkcfk7xoVh2a/ZQMfh9CZ2AH/vxUWxHuEpjOF0AehzyQywURxwQ3yG5QvSagzi8+rj/DhnJ
aeM44JcJbd49/kQUR+1lehxOnRBU34ykG/GmLX871OgACwFOwj6CONS7Y/ycPWwIXO39IGnkgu7l
pmiFgjsrzoLGCR6aXofHQwaDHqcOBG3sgIxHQxfyjsDyOAf1YozMg3kYscrADQfOQbpAB11ItwsA
BhtyLNbS8fLEHUn8PEgfBVPBVCw8aO61UW960hFYGFZTA4ubJ0SivkQ3HUohyWgXQOeDFOURBxAv
c8T4HR4lS28I9t/339OjiFL9FIiFBkRtdJCFqbeQbz2C8gSW4UjGKnd/0Bh57EOVO6tGaQT7CrdY
SGp2bUdAToS0RIWH2FsunCOzp5G4DiPfwtCpC+wq5oCRXD/F1UVFe9IhPY7fdNSwcyl0VRlNHKmK
SIutAoHo15woTUssYSFVKmdJli/gLgbyO/t+eadfo9N415WvXFW+OO+WhyE3d8D99fltbuEDzYbW
iz18pBDIVbeOSnEeXsb3bOy/QSPY0cJ7Wa4Vfloofo2faY8QawawInKRN2/GUHAvcKPlyL4yvplc
X1hbIhsTQ5XYb7+Crodaa/gZCBw/IgF4/fAioHjIffFuZC6hWNlxrVDlTZVH/FcPt+1AAt5vQ2ib
PKZ4UAR24PiNjzPnlRzyGHKwvnzSHnWb/Cjha6igsYTlEbd1A97zUcvUETfV0/A/W7ZOmRnmCIQE
OnHOtPNmN/bJfgbAh6UcI+6OsHo8ynyZ4luAN+8CGf0+/d5ci6PuTqCNeSXHgPbk8zZwcMntKP8Q
42K3N1XU4aikvoZ+Igq/2M2r+qZ6tz2sB+EojHg2Ge5Kf0BzcNXjSOHbnGuncucLopKg5B4XV8mJ
kj/MlAf+91SHTBWdqLlF5XYJtEt6s150V8PV8JDiLW+hEzG67eEEkZK+p0QYZQeeJSQb5DGVEyJg
buovUeetbgaoyeyW7oSX1ERtmB3A8+e78Eb8nJAicyuvxysSbpdEfNJ5qfgTQlHwHUJoYgbHawPh
twCZ6tfhdjVdr5eml4eMCoM/4kSQTvlwKwPHx69XAVPJAhjxYs+5bg9aBLQxLnvhycf2wriOP5A8
HvmLfGfdd+Y9aW7zEkcsSMOKscfIJpQwIrKzRAFuxrEAPxCYH2aUyXG8gKTonvNFUEhv3IBbGUFl
ebtIoAi62b1+VPHgtC/6d/sDXFoRx8P35ncJj2N+zh6Y+Lswb6uI+Y6wgnaG/DElfi95R0E6IOUT
YSJxM4UfCt2VESSRFHTsE3BBL+HLMfFS5ZUulWwfgJnxQHHDNSK+4Hbe4N7im36tSay7I+Q+l9kl
rOmWN4VatISUNHj/gJ/p3QHw/ezofDEMN+XHflfvYupWyAl/aT7wzfh84vUyoRsCcWUwHI8k25xh
cxRxmPP43hx+IYw7X/X1QvqCe4oASsNlfBh8200+kLlVjxltJxEsaR5ENJ9JufrfgNx042+Lv4Rr
8JUMI0qhd23X5ibyjJZnBboLBTvSNfgtsjvyf5sv3NAZt1t/9BoT7rhN0YLexcIl5iK8pGwSwXau
RHx1E0n1H7DXB2PnUeVbMh5H/VYds2MfpNe7Ea4/trAPYpYT3i3YLSvhV8cKJb9f5drarMRTuE6U
2AfpnRqaISgjPMaIn5wPbvK9fF9eb3CIhw3GTbh1OEGoNTgBvfZAIHplBUg7aj0J86Dy6SxjLTlU
+B6S9xE2hxeH7HpfR0/D0PLwnrg0YIbyr3gBUC2GwtkWwr2fdu/+Rx4Jf1YclwhBYJPkcSbCPGE9
5E8SOsp05xMjlm6PyRYPhUJxoUxiT5ubo5DwzgkEYNfgvwtHNmIXLfQ/EwN40sKrky5yD6NGMAp+
MUBD2NQCT4p9cOiEoRHpdx6WBDwPAp8tSl64g4y74+rmgR12HxqUv3MsI9B/HtGBmEXhOzG/3npj
sAH94JyQow/dkfPCKC3B8HEPQZpBKdvYXnjAI/vQEm1gSCORfxmjVKjhQJwyIQBKGbfgciar/2PA
Y5RCeJ+DPFiwLTguLj/AA+NIhelRPmXX+VH42DYVh1B1iUB0f2UzVD+C9oFQGwsjwkUJr+J1/xvw
vn9wv8XXn0x5UUPNqq1plSucVDzNavdqEkvY9eA7fkoA+MOGDakpAGHJLRY2MLIzuSAyR+g0wFlx
nyA+wT8Tbu7uJ4fyVvhb6xG2HzIcKQqO/BS5JDxTd7+J7+Or+Kq/dG76I8z0R4YUyHA4eKyQ2PkK
TvVyMsgZDR/LD1uQHMYjbLAYQxONLaP9SdQcqtNwVYbzBQgD/As4gDAaV+MFFCFoxCm072YRtvGE
86f10+reWhihKhruKbXdwHF4NzwIM6B8EPatInlTBMZBcRtMwPDOuljdbzOXmyblR1XluNS2Mf3o
eaydjjinvnEAZnXnY0j3UMEl35z7KWg++JnCrsBjcSGhDanynWgMx/Elf+S3I0o7D2sOj8QSSTph
UnYCywUXlfU9MifeFlI5J84YhNMaCqNEA1q4+KgJvkf4aPG7NRTejUGiAa/ZVT/uvvANRPpODdpw
QJGJg8CWRlJkho2/P24H6D+cwg41xRsZMCM61hkGz1OtvRtMrrvbkMqa0eggYeNJo8lXeI+iiQTR
EJp3bB01QENxMH+U3u1cNC1YA+1E6fBoYLXnA4Y52tCXlF2jnDgrCwEXxfgDCkJ8JPxI5urwEIWP
TbTAHigWeMZ449y2V/Kn/B1Vr0zG1cuvFq63UCKMLCWeV+GEQY8Cfhgi2PtCJqHu8XtCrQsarsL7
HE9xOvYuje3oiPLdanrpqRcK5CBCW4Jr7uzCe8Qxd7mAN8JFnPB/hIunBR0wYzTIn8qACT9POIYr
BzcdMa3okhatIVy6FreMTA5OXatdiqAEdgVUqtBc6LHL+Ft5ndwu/opOEikHJhnQVCX+7Ou3VTH+
6baed+UWrVGUqW1dxQ/KjX5yKHbiJ+Pv3cvv9zvY4Ri/D3dfOLI2qlG4lkpY39LETJZ5/Gwcszvj
trkgq/Zu/1Ze8vUfxbUVagdsfGCfGNEN05uY/LHwHuJbhsPuKJddKJF22n805DcZuvf2QCXLuYXZ
0cQxHC8JoHFjCI2PMy4xQVzYH7abEl/DvO0vrPv9RH7PH44YzaA4NYhIdlldDoSYV58xjqh+X74u
UHh7ENQkXdRb9fN4qi6xQji0KrYsDieSnB2pCfMwHJ130OUu34B36o5dCDLhhXNTHtHvaHHS52Te
tBv1eriwjoTegQjw88j5sy3q/1lZ539hS/KfvVGvjiT5TfG9YRDpw9fiAcq56uvzEo3oreLn/yrR
aMpvNiU4x6GdGKJK8+/GZPGJqSuqrNugK9k6KZ+/RpA06zdV1yzQammAt7TH6aS/SjTiI432LbCE
ZdqT+YW/0pZ83mVPccbQRWuyLVuqZgB3+9zuMZsEubdRQpBT/cj1+1XuGesffFDCAHmvg6ZPPHp7
PatEpZDkqGmreuMSP7/D1k9PcNYXTXtmocG92bwDrY2K6eoOACA0du4vV9sRZmLf7t5l05fKHD2B
yudI3x8f4JdE+B9b5p+VHf879cv/hYKukML/57Z79ytUF9mzYT3xA38KtSH/ZquqYll02kOBYzu8
tD/rjnxCd7tqOrQWGoaJeP+XUKvgJvMZtWg44GSbcfyndUdKkQgz40Y64xam8t8Rao0boyuaoTJc
YCkKd+y5UBsQGOZWuVHtgeM03Cypo4un1D7ksm1d7h08LVrOgBY8DFiA1Nm/qGmfhPIWgzWrLfrx
ybm9UBvRRbXz75Su9fg46uNNt/mPqosB5Se+pdHWi4R/SbDV7tNEz9zkMFs0jWtQNhMlqDWLv0p6
N6fuMM6QArRlB4MHGDM11D9XtDimX+ig02/trv3DzMBlA9tBu4s3ejVhI1v0jwpYS56U6NJnDabE
DA4Nplk8plRBY18ZX/sIKRVgJNYswX00ZuA5ZFLvwLtr0tQzJrFDb6Rm3W27Qb41zhdvgJUHlBom
KnTmEZorA5g93esta34o7XbUXUXWaZuG9Gf7oWgWeFZ1Ua00Ozgb7PP96LiVJOdv9TM8QvCeH6SA
3mZumwUABXh+kLZgJZaYNPA7SOSVSg3Uhf71Ffb5hSbJUYqv5uq70gLfW86BNnypKxpw0/ewU7i1
nISNdReTm7NCuB6pmq3HrpzcaaLJkS9nw+DFRebbCo2qun3QG+nqDTl4QQy4AAybMPQJQNGZGMD+
MkJkMPD0xZzRzjmQ1C1gkHp9FfFbzs/IFHAJzEwZCnOqz89IsfYsrWj78K2tpqps8Err+N1UgfVR
fdktuBFK6Lrf8MRUoaSfrYooCIB1g+3J0AQKJf9ExBOtH/LWHPFj6w4aHL2SL5dqE433EKl+NdRc
e+DSgmzgKAl8RpVmwm+Yy+m3tqmqSyPbmssSziwK2DItUQyvSJdyruaf8k4p7tMNKIKuX4poNTeD
ENeGY+31U3sElj7fANrM0WjFolnivG0LRbIbWwK/NeMzK1wtC1XfAl64fSeWUXOzCftJIzU8x2SI
IXIKs03jzsmt5TWKvR6NAfIkQwKTcaUa6o5qOxxoLSr8ipG8aCv7k2EO76pynL2qA3+vomvjSmkk
iKIZQovMVn4/wl93U+RJDYNhOr6xweflWXSQAY49utrSmBil/UN0ajx5QcYsaTz2AtzQrPcHtWd+
AmhtppD0HwodfpCJvYU29JPWY0UVHgmABxwAys6htMpCaphdYcW27z9sHY3C27SofiExEzBob/Xd
/SSArCYGBS3FZqobK/J8fw2M7/2g951vyCagToZo9stAkNMzCYQljSzHVgGtdisfTBu48mz98boA
PSrxZwJkyJguhd3C/+LAKPD8AaZY6pmYSTo/MZ2E6daKgtUEKGtp7TGYWwZR+KaS3a57y2VgAA5m
rUPTGFYLBn5Js3exD5fy7JA1scbQ0cYPO0w5gZ5DYCEVI1gKqQ4mWAGrikavGYPUKVXb2gRVcOig
Qi0Z7qzWd7qd0yHOuMxtVRdw0ZqGESyzk7wfcsn+AFkwCXw63AMLmmkXGj81MNZ0gzZjtJt7ZJIM
eU9WfdWh1Cm1/GLl2T5maTedlKYlyAfILlgLQDcfj+9/wAm7aR/qu7F/eBivvrb/BxrA8NKfSNJP
zV/R1/3rf7CfrH0aQzz+0J+uliY6vOCF/stlemzk+tPV4hNVwfWyUPKCjcLGFPwrflB+MxymVABX
MCHR0IQl/Vf8oPymgohAA5iiCV5DMmD/gnf4y5cBGeIf+101NvNU8QtHj05wHaoOnlDTzTO9Ug9w
IsVtgndhlNSRJzDZrmcyyVDP+rFmrScp1urSS4AhGQApTxa+ZJlGDyfrhKKlrV9jRoDS99Uwq8WF
0TnSFgIZPoNxp+0D3DwwsQ/ahv5N64SmhzWW4Nsu9spvplWSbgYZlLe4lEC62+rMyKN6YOokbk26
f0d1SmgTqulaL7d9aML/L7TjdvwOOq+F/vzn2ODu6x9fn4rr47f/Ka6SqSGVtD8z1vunk4+m/lNe
Hz8y8PsdVbUNBnJVeoX+xbZi/WYaMkO4BMkyA7fCgfhLYBU+QrPCw0I/o2VqDDOdCehrAvuIhv23
njYMGw4Ym/ulibZIGxfpuZ5WcFPQyLYKRpiDO1xYBw2aPIa4lh8qNnBYPpgtVG+5tnwbgEB3lExm
XKm91nAm/WbvL8t6Vq+YaQ5LSaP1a/z8PyZU80M/Tv3Df6AIh/8IRa/oSPf4/wWdqOAs/LN4HZl6
eipeivj2P8UL6YIl8NHNpMFehkrsX9KlM+VNV5rg+NFky3yc1P+XNnR+IyQlrlQNRxY//rdw0fAq
Q5arEsgw2Sp+7FeE69zJMixAXFSabTH/wIb9hK+15xZ8u6oKg+7EhNk8qNlFmg9KfIAmT6N61zSM
W6k186/SG/6daLP7W6wtTSwNEAtz7jKhGmOKz8W67vYsK/RYDvQpy32pzrcPiz7TnzPLQK4+eRt/
GYGnWN3n28SNZH6XtmMD+B7VNIRNeOJLztWgGAVwR366VEs4DBoIs/0a7mViflK6sb1OYTK7/DfW
VFiLEXqVmSgk4umaUHoz7lFZlBH1TXMtbe0eiEmTT1JbSNdF1743e1t/Y03xO5+eqdgnfdUK45BM
dNjnQP7GNFryAOmwr7cJOLXxmIOhvWkqqfh6Le/AP2nevb7Ll1bUVXInwqRaZAaf73LZhr0v04YC
4dIxDyp3+QXaSg3lTls+ytIwvREsvrCeiNsICTDeeOln6w1lPti70lEn1JKLdC48m1nsa6Z3syOs
cMsbUeILcgOMBmMIKrBHBsnG57vrB2fIslUlC14AZduswOBJ5VVWTZJr1sZBs9O7149TOP1nLxCe
HEcAP9HUrj9ScjwRVMg8E5vp6M3PVPMejgvnZEAP/sYZvrSISfYUVCjmaZ1zADJVWsn8DkzS7LGA
bh0WmvtdSFrt4+ub+fn0LGQCmAoRaABPdWa4uqLtZFNTNj9ZekZnzL6asxvNbNQknCQwLgISNSkt
pfkAlbz/a2ujVkm3gMGC9jREPuv5m1OrvKq7tN/9eYbNe07a8V5JZxkmGgWG76ym2l1z0G/omfOT
FauCvIJuxrvk9Z3Jy17ssUXSeSdaq+PKhxTVpAXJVpI9fH17Py2EJkOBMsoGAxwbPTvaUTL7JrWM
3R+tnAG4FBAutZK7N7hIXlrFMaAB1FRmwGVbXMYn0gjq9lJKRir7la1sXwpAgGzfSFLF/MVrZgnU
Mjjt8PEpPPx0zeYOByZv4t03INf+rqNTA9lQqhvZrKaLGkvikUAZkzde1hlfhchyipSrDN8hZlk2
zbNGcHuKy4Qp9tk3GbWgBAcABpgTkalqh0EyDkvuMFo9RbL2lpicXwxLh6WdOJYMK/kN7sjzc9Wn
bZAkJljJCmrJ5VJoIDHYDZMhdj3rQaI3GW1pECnfvi405xYXFACwYxSyUjiUZLzOlrVqZ2a6mPHx
2O43M9BhtIuhQo63DkatupGyX00fsp6hkzxkcIfbf26NAMlZ5C6GwybpO8UH3qo5xE6Rv3EVzi2C
BaadapNFwRtSWOh8V7PCnQak2G+zzbhYM4sZ2a3eI0mWBKlrtr9h8X46RdbTkBu0i4zTJGLYp5dC
ApIfjCcQ+LXUoZuyd9bEtWD+pt1pxFy8IaQ/XUFWw8cjwhCOmvJTkkZfqzEjceoPllwc+9GmiJ+u
/RvDEC/tiTCGgzTIwkIT+XxPLbAHhsQMoE9kbH2r5ab5poMkMLil+iZu7ctrUTnhzoGkqJ69LzBk
1tYoTcufZUDXu2XIrgi8stM+A6P/usC/eHiiGqnjC+FMn20rsYBYMHcOT03g9iGLRmO4VQ2/qiXF
K+JSMXuGV06Z6PnhqYPhLFNeMKxhzc2HuW7zU5Xk9Ruv6CUxf7rK2V7MiuSbwB4CE1Vl1iHnsDZt
Amc/TehJIY17//rZnUFXi/yr2BaZDeCyNdmwz95TL+nxjP6iacMcl/u2zTPYNhrtosi2AhY8k+41
7n9oF4N86jVp8ot5YhJLneheK8DmSebi9PojiRWfOkePT4QfRqFZiI5yZvTSorWsrUJyrGGuQklR
+suqUaxwWOrU6+Xpu7z06sfX1xS3+ac1DYXICNuk4wc+f7lTVe/NWimWv2oqXcSLwURYKVVRaU3S
R/AZ3wMZtFyNJRw6ry/84jWh0o1zDqInBuP5wmkPfZFUGZavdbN2UBhPD7IJnKwyk603ogaR8fp5
j38vJT5/Yubtei+zZWePU7qsl2mqvFcnukbT2qApSqsO9iDvdx3QKWGjNc0bL/XFO0qORcCNmVQz
zxZvnEEDDZeXCotBFi3Ad0bb4NT+v3Oa/7XKedNAl2xmusyW5e/avF4AHkPTIbglTBfrb3E7vLgh
obLRCOQzBVTs09Ms90Xq8Jx4caozR7VlNV8sAMzuXt/Qi3JpGmJI2sGROQ8UpClLjCTn2FbDrE+O
tlunOV6ST3CN618bxahPxPNGZAvqr39nZdvALJncyPO6U2rX8lLBG+CXS6FsNPcC0W/KmRQaU5Oe
1k7vfdPM9nDp5+Lb60u/dLS4vDiJXAmHDpDnR7tncist0szSWmbd7bXenDJ1Td7QfC/dvKernKmZ
zRoWWRt2ejtbBXQzqdG9Thmot67O9AaC/FsbOjMdIzgglp1y82oL5qy8yxmuG6e3SoUvmQ6LDASZ
CIe8vCk+f3K/rVoemlZlQxt5Q19RdbC4QHbwFWvOcljd4al4/T29eIJPFjwzHbLWy8aYqcyTmGX5
rQaA2i9i0H2HZdK815d66QRJX5EXFTBXYCM+31tHYXVaHczi3PfaN6uft2O/rG+RMr60IbIptDdR
ktR1S3z+5AS7QU87gMJpf9Sd1SPcjS/U1qmoz9tp8PqGXlxKpftKJzBXKYQ8X6pP5SRtm5yZ0Fp0
+1cg9ViTUR2mOB3f8GRfPDtSN6DK48v+JBelnu89QYHlj+BUQtPUQQ0mGX/hKPxjweXlVUCLBrQL
8BFRXHp6drZTmBoYFgDmx60RKprdXm7NMh1fP7a3Vjlzj7ZiII6ReENbn6PlE9BOM2Ad/61VqA2T
TtQJic/lILblbJ3RfU23W+6wraqrFABa/fpegDowqekTaxIUPz+xYo53fa/YC5Gy7jpqUqHbtbey
My8IGklXrC71X1GvO1tlUEH2z5dWgYMud1q3X5VpBYnHoNsXhhnnjXv682oiCQQeByE3oec5lcQO
QNtUxAYzgsQhGfQNmtnhRS4yxOeNMdRvuDQ/i4OhO2ThqejQkMiren6EigrBngzOny/1FQgLm8UQ
fmK/RUvxwqYMhfYojeYewrPzAHewJ4pKpB39ZuxKmlqtVutdGLiB7u7soih+WS5MUuXkKUimGWiI
Mz0OdxouRaEyD5nJxncSXKBSbfW6vJWOeXzu5w6hqeFVOJQFbJB+ztu/WnrethYsen+ft2L5I647
s7MCxZLk7Vg427jBKz3oWgEAvKVDjTBrS+/NlUqBPldjYgliAT55T9JbzcKG4LwLHaWQHQHz5TBi
ipjUYLTJVsoc5jDvgIJDuPEWv+zPr0c0j8gWjgKG76fYOelz8Pl7jXgBuBuLNipjTjxAWUF+W4s3
OV7PraxNDREQX5IQolmKgs9zkeON7cQ9dE3UwBhW7lJJxeepS5vST/g5miTsNc5/8VaxpqPaYPID
mMOi5xmsaYC9oKx1h46K3bEv2kXTFFJJmpT7xVQzhf1riglwHlEw10wwhomnzyNdw8nWzikE01+f
WiQiZFP/3Juz+oaW/fkkRauwLoSPZmGygs9PUrLBzm/GNPal0upy3yxb62GrcoamjLj9YhSTsvi/
ujEbhgT+wcYLdoczXUgmeCFXrIKIMC79oR1qxnmWwX7j+MT14dGf3izCOX49qM/A6JNT1c6u8NAv
Q00VqAkWQMZAhYEusAPyDuflfabuwxImnbwCe7/F0+9pXsInNqnFTdlX9k0yayuzU+muZa61ObDP
JE063nV5EX/d4RMDA0saGZA29Ob3vUgunEQBjqzRD4oK0rur57HG6EXlxNdKhWdumtVyi6Nb0k9J
5uUjLLFj0GZ7fqfa8vBeUp2uhsCTNtOLXN4FiiIkg/6Kb5UeNkA4wYFSlO26tnqDXhwzqz4Y47RE
WpzpR7lE/QWZlRuf4KphhDrutmtJ7R5aVcpaKtc7w7FxqnyvcjieF2XIv8B1OVy0g1Uy5qhgViWQ
pD9oE0iOllYzh8iTgLgbM4xubH8Ua51k7qRv4x2tlA3oCPNWq1AR1gqIKp1krfCf6rCLb4mdMGpe
LGYSyHtlg1W9z5A20hLKEMqo7wdzqewLSA4YLS81q/RSSWdw2Bj362po8sAywJSW5oEB7q3vZAb+
axmc23kCiA7caYYoirgCzY32wTzQB6BtMikerrak0nIPrj35swVq7cdcJyNSqKrhFcbArHubO1Mo
pakG2emszh5tIWnlphPYb33TAkOZqOMhT/F3P46txRiNpBjipOokgVwhX5bUMxZpr7wqIRMZxmZF
oyK8sob1SdPKBThFp5M/Lo1u/b6ki1G7jaQ4ld/aSvO1zGu6rwp61n+Uo1JfDLzi6YOklA1NsD1Q
5Q2VroYSY+Ka9kD/Oi1Y7fJQ7Vaq3A6QFDIE1avmjbUpTnzi1w4kJ3dwkOG1MFWYkMuN8li+jKVy
1WmTygx42beHOAFAMujKEaxFrQFZU61ixbxI5Cqf6dRK5/amQ+kYkVUZmfx9nqqsDWunsz4VWiqd
enXcs2Cyk+qTuubvlXRr/K2ZmCvdVKtyB2mxJrdq8pZBx3FnoHSdG+fbrozF7dZOgH5MZcpUIgTC
V4ukxqtLO5nu6XIJrUw/yCaA5XJrLj5Jzy5xuzpL4PWsl6phDBLiwQR0Q3MxGJWH8stoZrDmlEdQ
Zn0Dzqnd0yqsM4chomYvZLdo1gGiym5or0dws1dvMRswLrvGzko/N1X4FRvs7naVt1mhVe8bwhhy
LWsSF+u9Nq0K92hpG3o6StrZvarqtvQ9BhKwbVVddiOw4CrP35vGXnGzF/DlE9pzIZxuAHrNJZCd
RtgpJo/jUEdvNZKBWcrRbg3XgWlVd2npGz52i92BEwJzbfKllotaO1jgmNIrmicSHY/2ONxIJmiL
voJeGhxoFzc5peTZVrGXyRk1kxlEvNl3GquxXckaZ36xGm+MvMIFYgWmnWyST3Onw1UrOodWPFC8
Qp27OoEhXudMtW52e2vP3KQwXcv9NnF2u/Zjc66pM60boZbWJeb3KobKxJMs0wHmFjWmhKDa0T1l
dwv97y0EKnWg0Sra+rYsqXaQDsX+UUokqDokzdm0wMryRHGXck1vMmiYd1hF6/arDmHwjbHGS+ZP
cElsfqMMOnOtdK9dpsqeQSK3LAV4hYklnexMSb4nPdYPnGF1t/0dnhCGQxFr2tLrfAEwoo/3P5a8
kDWvre3587yrhRXpuUKRRWqG5KtJx63uV00iU25N6XMAcReI8QCM5vST2Uud7GrdskgBJX4pC2mg
X6PFsKTUA3FdY4ZvbUyG/He5A3tS6zYYGve59vqEKpXrWFoxB6080PPbAsmorkzX2mvuZ+aaW0dr
URbzCttOjhYZqJSTTBdwEcpVZl0WW7Y5cJ9KEw2ajrUuvq6voIwmHdzYo5atOz3CMTTqgKFvP2Sa
JdLjbLfFGs5pYl46RYbJmo1WZireXpVbtWs3EMD6fQCkeUytH5NSONe4Tpp+SKEU+2ya4w7Cwdjv
FL3W3MkPejvMjTc1NXqkyXXloV2ymeHHymg/l1VtsqllaxpX3xLa4VdLEfimI5ixNljA7WHEdLwr
2kzFQDQ7xAT9XmoMDcaWA0FyF9uXMXWb71LRWKZbKcuiu3k3DszydnHWRkqzaeCbTBbEAk46Jr6N
HVYCZVfYQattc+/RyD8AMjbqsHWnM6QZaZPnsId3UiVDJ9us3+GSRAfZ5jak/lRa/Rjqep3mfp2s
i+W1laVDRzMwDeHJ6gC+r63n+KMD0vBF4zeq9BfEQA/TgqiNQdoP0me517UvS5mRBZ6rCkhJvSrA
4xyHoogUCsyHwbB6EOi6VUgUZL6OK4PhfakYeQJ6Z9vHD52kr6DnGEtjAbWsGzD6mOkIuzyJDhXG
pGy6sZXS7FyrkchlkLkbADDadCj1YjKzAOOkyQrxEKQN92O2A/neV1rBRLe2dFNo6Mv6xx6jrK9N
NZ3u473IptAp0uWLbu3FZTGWMtDHWYt8jHVSPUgTutFrxzF13jXmsgNokUlgwUOWDiPNVI1L42nD
mtrAGafYt1nqeIFO5SwaMPmFBejGFleMStR5B/pas2eg7nLYjKcXG1tclKSV3Xwt5V1wKZnfDHvV
tIvOagATbesatLNas3fnlMob8yHFUtqNxxXLMq9cpcmGSBw965Wzlg5ogkTLIRhWmusUlgLVLcgw
OLgQWeIQTUArdOg3KJOavqkUz3KWfvpdjdH0x7ktFED4hsWAN2/acjCRdXUoruH7pWDvNmnabkFW
zwuzxUmpde/2ztgLhjGHJs3/sNQsa76PkK/GpB+tbCojfTHnfbgnpiz35nqxxkkqwnqS92SHhTnR
8/rdsOwQW4SzMfaxEoC0vLRE9ZLSk3mBjMEAhpTza6ZAbvfOlL3GlMyh9Mcd8orvWZmqxe+WAnyw
7I6DsaCKcNh0blrf1GFbmRvTzXXWx74xFgNYLUk1tjexWsKfygOYQsXngo1ILx/Q12MSWF3fTh5c
Dzv0yhVpKGZtugZoomxJH4Y8iYGKVdfuTobAQwt1YzeimkpDGaYUOEFCnvgKlEqWelVR1sGozrxQ
V0PxQSrd4ghd9bqaw0hSJf1/snceS5Ib2Zp+l9mDBi22CB0pKmWpjVuphHC4Q8unnw8ospusO31p
3M2iN21tJCsrQ8D9nF9+cvnZxiFMK+Pk1N0wngzVdeU+bBhKY9V7MjwINY2PRd65/s00SuPjYHFL
Ht0ksMglWPQyHkYlGys61rk3NfBJSfdcOirvD4jG8nmnjLAfjsWSJ1czqS196cuKrp+mIS91z51R
hR+K0qCiqSqD7MuAFnBZmyq5/RaCTKOjpFDD2Y096OhuXObweSqI9qWAKierPSUwXhyTiUKCnWOL
kOCuTFtkHdhD9JTUM3mMlZ97N0ZmkI1apv4Uwzmmn2bpOJ/yXJfpS14hn6fWYcnfpUTX8grqrLs2
8zgSa0fqL9aaqMgZGSG7PgXFZKudDV5BxJFllTnvd+jqIyap8EHPbfFmSTUHO9W2vUku8+IxOjuY
l/ZuHkxPRVDpr5yI9ovS1ozxxBZNclqcPA9iVBc+hOvijzvqO9O3VWXhnpS0+++z0ZYk5qUh8Kao
5uo8511FQlHoFm9Ryb0fA9QQQdzIbniYXBnS21Za4kdu+x27S+UzutfzIn9MIdfZoaRsGQMCJpRd
b9jczGVXtOxwwmquWqeMhZRoBNWR4i6mbQletHes3CF4MnIq4iZZedZEczl8LBfvA2VcRFwUCf0w
Dq55tb5w1+/aaO/ORE/XFflUYuQni2J4ZwVT9q4J++9VR4o6YFN+NyWaF5C1TZiQ3S7K9iHlWX+p
xil7E5ln95fU7zW+lb4++qQCE1ihQ0vvuApbTG4DySh+YBxzuZaiOfWivvbFUH/IDfd5YhFaa7mZ
juIKKWcQz1q6p2GoyTwx22VvNlmNIdsnTh2cyzf3zOPsMgNFj1aaiyc1hib5G3iTbkNhXJY8JDZn
nqwX10ymW/pjiPzo5vAuTIP6SM1P9D6CgLyJmBEw4elpjntzNF6qTBuflCv1M+HwhDbajfvS2OPw
OITKJsAvyj5rrFwsoYsxEl+Xs72uH1uzr5ZwuabM96dMqDTmwAo+0MA3PisaKXbCXoZ711OEV9V0
UJeGuRbGq5dl0merrxSClW65tQd/2I0NTza5LDPZPyYlCIw+/W4Ic/dDVhfkLZYq/7hwgxwM4vLp
EasJ7hNTeOcbQCV8N21avuk+t3alnJ/bgPsQp4h7Heesu6Qg2PHUmbe49m4CTRRWMBMeQ4M4LmJq
wnUK1Bf5WPAkifMxygX7g8mKfQ7KSZ7KcrI/LRgfQACL/L3WdJ7EfkL5wpLScthM4c00C/1KAYzm
d8e4J2e/uRFudDVgY97moa0v45B9jJSb3jumoXaVa7a7KiPGbio840NqOvXt3Hj6JfTc7okMmtk/
Dq4o2FhHmyDOYu4OJl9FZxmcoyODTwPrZrzM5gWaqfzQ9MC6S6Hzg90ZYTwPpP2zhGYztKsZfcrq
PEiP7kShYdpGRJioJjwvCSXz81gS5YOh46Zo1fIWhoZzlnXBSC3tbB+xRi+j+dmvfOOpiKQ420lH
xkuWZuesAo6IUyOjCWBKHsrOax/cwspessxvyeDo5V06TcYFXGI6z0HFWTbMP2hyaY9KTFbs5X7/
ETwKh14v1xaAVn6jL2i5ltCOt4VXftHMXmwWThDnFdXa7TBnlJzq7IuRqPIF2a991UbTHmoB4hDP
vs97HBJR71b1QDF8WRY74RoU1HmgTsecpT5ueWQuSLEeqSyIbtwB2evO9ckzWuhROmVajvYh9Qd/
X0HMXk2tjSvmjetA0fTF9UsqQaT33hWO8bCE1kRXoUsklJmafB+Xqfzgp1VwH/j2EwdG8EPlLneD
nzgP1Eu9dW77oec1fGH9KJudwuf+eaKRp4ixSfkHT+bts72o7loshKU75vhQ6N7hueFQpbhE5KiN
fecBOQZjl9uNn7IhI3poYQOm9Cibd47DJsK95FjpTlUooWMWfXospatoenBmmkQQsYfWbu7bak2a
7Xyy91xrIQK95srOJtkxoWfN1Jwasx2I+zR0/5TqkrZeEVpPQ1Ka04Ff32t2kQZV2PdUf8+xWxcG
CXpgD0/T6DG10mZo3/glwG1cja7zsfJUSU9l4ttfUWRT+eFGrThKly7O3dL7+f2URJpwVZAKQaZ/
Mib7mk+LPDyOCDJBirpTPPBV+M3iiJU8er53mqPeLk4YJIkzDKRk3hItRUpALfjQ4szVQLJjCtqT
RoaKqAuo3DqWFE66R1elAMVek1tk/BVNTohJ5fTWRepw7HeLx5sX065lcBNT25TE0kyHcu9XRfBg
iMwnCm8xAi+WoTNTm2jP6S7PfUEduZE4H0ojsUpqwSyfmqrc7ro4NL3xrnRrKhByS0Xfm9Jov/pd
1z0UeBLbWBhukuwHTu1v2shCueduU86Rdu6aLyZaOxKl8sBuaTct3VddGRxtaCozAvEoOOZiYras
7npglHknu1FWx4GVKNq3c1Hnh7z122earjLyqNBjkE7jyo6vArzdl8Kec0LKVBMQSTd2E6GqWecB
iI2aQHnPolfosZtdcde1FkYmDekkYrqzxvuIgiqDMz3pAZz8unoNuhncWC+t+OB6cuK+beYsoXsr
6d76RnrkSamh+lLKoVaXCVMYOu9R2MGd4axLM1bwkJijUpSoiV3i92Nbz4yUPaM/IVWirj9VQ8hr
UDOoaTSAHMWctLx7dlKREhOWtiJwcKoqkuwsGd4NugiflnqghEblQvqgO8087YOJXXwf4MQ0L/XA
jI3goBmpXZMwFZjFc+KB+oEjMtPI+veIPabgFOmQtmq7aEx1Ks2WbG7hfXI8ZacHr0hyeRiBYcn7
HLD57+a5GZZzr5KuOxSc2+/92hE/kpybZzf7tX4Ks6xNb22GOlxpK1MD5lOE3yuoyeGQBB39GUuS
iiccqyG5cvbqBCrRfqqDkTli2bmsW6/FIECy+QLmrH1h4qcHlF5lFRsAxXU8JpIuG7dzG55Oe3bk
MRTRcEeHHwtZNLQASFWoaHnLTI2U0gZACndtZYZsjyro7ZcyNPrkLc+lJCOsUHZ7sQDd7vScVP2z
uZRudTJKHinWkHp1dWqXN4OOGnOsQEioiN1jzeYCMZ3B8/bZUvnlbtJRFu4cMRq0/cB95xA4ZHgu
9KbGVrO2ks3IQ+5rqfMv1hTleldn6fzOnmYOwB7DME66hda6g3C97r5PA53tU6cw+EamynoZ+iAJ
Tl0/D+4eSR8NeAXuKoDARKRzPDSsZNdaW3zw+zodq86PLUHz1KHqqsl97WCA5GNTt5o6PoQ9vrtL
KddeGN+KtdbIGcVbPdNjdsCnWmYxbW2mHyeq6osV0O7n17ArDELQOOvAa/1AsufAXD+UfWEyGNfF
5MR1ZGNB7hKS0Q+RPxbirp69wIqBRemxTYUftSddyRbxOlJ6G2VW1Y49+QsjtW7U2PRR+RB0nKOx
O3hLuFMLfVUPs7Qa686cNWb1aOhKthLV9CbYuCP7k4/4mlV0rHmfhJOo4DINEb2yoBKd8WEGHiSt
aGQ6PHolKjRNP09tm+8nsg08ou4mCIGbaA7yiaYVb+ge2hYx7oEj3x6evZZWmObQ247BJ6lUlq8N
5KKpX/LCcxXfHGMcH8XsmMlbU5rKuKaIwqprOBEJceRgqZvnMRpslGkV1uKvZepUhJtpvC292lmZ
a3gnD2ZIX1qmXJIVtOVXOubJy+r7DMyvVHFUpYNV7ky6m21qh6t+LM0dbTIVgeUKwvqNaIPpq/TY
1GicqiZgOnNu/cK9DlUxFRfgmS56LbCnIiGVylgMoi4i4de0OCa1AVRetFbrv0aTdKZ3S2sE0VNW
2IA/VpYNTES9m9KcGUPksQfMkSe9w8QirT6CnxckdqZua6i4tvKQWTunbEze+wpVVXWCrnSWk+VZ
jTyXNmjRLjFqgxXSGwcKg6jdm3zmPA3bRA5N204t9lFaiE9VWgbzwQwaI7iOQhgGVVOzUxGdwQiY
qPeqnsb+FNTTwLRtcJUbT6NNE5mkgLA0pleEx3lKEH2uOmXsmjkqx1MrvDJ6UHk3zzeijLLkxmfJ
J/uwH+jfcGAKsn1dDQ3deQ2YjaSnpOmqJ9gpYR89Lb3hvvDtEiI+6usqvEqBoHaJ+1aH+l3VlUH9
RVuQXc9zYdbK47pbq0ZPG9n3X+f2/6FL9k+85/9wbl/a5suP4q8+Rf7A765t7zef4uI19Cnkf7CV
/OFTXF3bnIF0bFhIXgJ42X+ZYB2ss0juEZAgU8VX5/OvfjfB2rTRYq8OQ4ffCqEgXph/YoKNfiHz
V9s2zhp//VH8Kqgt/koKu6lqsyDoGlDSKc/3i1csHxuhmsdwspePouwFK48Y2h9z4FTvtW3MxTEZ
7TF4DNK0qXdOSSPbYV5DX/YLuOexTo2WZFOhvHtrXeJNGamXIUdjGCett1SHCabsPSU/pwD6UO+7
wUHY4OFYJAnV6VqUC6VRl0dwIYL53ICsCIRU5WTeJrkzEqfIXpnvJ5kZ1jELQzL3rbIlXCG36RSl
M+vswRka+9FVebobMGEAhBhl/cNtnbaLPWrZ9E3nugaFUuzZ9CgBaNmMLcotn21H2MllJOeqOKCW
7e6490R5EQhnLfhePLhHx+k7OnuzqF9IqbdCsqg0TOK6kXLIl9Kn1s0BDpQXGshCZOVjXn+d/L4g
SnfSXgryUlhAtQmM535AsH+V/tCxBs6trHeZa9JpFlagxTuhQm5IS3kUwDpVMTzWTS2o/piokMz9
Am/gokXU76a+b2m5y82C7N5RW3c13eXv20oH6lTN0fyZTSogyQeaezdkC+eCHSrv1ummUR8jc3TK
O+H0X6BFu/FMzhBNe5PyGrgnNwzSvZ9nUbVrTY3AJG8cmcdj4BTZYwem+T0yguVJOaB3MQyQOCdJ
bRPZ7WThbYm2Gu62ZJLa9VNXUdMyi/CGE1+TnqoSgI1KZBEhOBhjWVAyf6aHg06lPp7koAhwpLSe
TSloeF0WAy0DfMNLBd7pS1aXJot+YK4rCRttEptA2Twpvw9D6dGhMUvjM9slIociKOdT0HQIk4sg
lHcq4jTdOdoyvkVd2hIqCx5FhwPggHtqFy/8WA1udR1pBSYDeR4TJ6aVU+uHPqlomsvNkW9mn3Vk
gRsQvrEpLONtnt3ylhQnaz65dTpPgH5dAw01O9HQnN0gKYYzNb0lHS1l7Xh31lJG4w1RTcwha5Da
rD9Ks+7DPd7gWlzRgiwUeHg6Mk/VEgj/xGrcTzCcKRCYbS3gvxDU03WA0V27JaeSsrto1gYPTZcS
V27qIj3bNhcVebeVq/OzZUiY82YMk4lnB4x9bYCMnpA+aXUetT0vsESLXelbR4ZJ+x1pOrHhXead
s9rWYHd1STwrWBaNOlVtLURmWcTF8iW419mU3dYdhFScBmNzwvEcHRc0VbtoiNTfmEL+53GF9clH
ToKExcJZ88txRfGZYxkoNnbMMu1hGlNKZKJ5iXn4rP8mkWQ/Qx3Qmf2v91nzpf7Lbbb+5z9vMzf8
zScdcBXgY7bDKowQ5/cMkvA34ol8dPPkMljEKfz7MqOPHaUYAunf/yUqoH9fZqjWPG5GfMB+EAT/
KILEJ/HwLzIg0pqw1eBYo1PdRuQb/qI3gr7xCjGYmjPFyEg5bqimTbRXkpmvwSFFVpxFyWmOdKyG
kq4gc9KzBxaXvkIzsbWZU+qlj4FVK+qMWbg75GW6gcjkXaHQmlWf3Nu2xdmuOjPKjwFLWXIyx3ZK
jhEbk3/F3aGCq7+0TkrGets49ee+Vu78RNUzz61n5BFtiFoa7nt3LtqWuRoPJiS0r6zwlKKm+GRO
SqBkkNBQ4BAGq47Y9pV+212abY9JmnWnYQFiv+nXVSds2oK8t6zWHAXbNpRU62aUbluSoM6X+pZt
e6KIlk0qWpcqct8cWkYcvy9Pgzl3LF7DgL34zusDVz6CF7Gd2dumNtd1x9qG4AIYeY9rfRyv3rbd
qW3Ty22mYzLU1g1w3LbBiErVl2zbEYdtX7Sl7O+Nn1tkL9konW27bNZFsy3m10J6JTqBdQUNqwky
YAUt95pCcR3LbV8N19XVXZfYonVzam223dba9lyx7bz1tv+yAg5A715mpcd225ETvHgszJy8bM9J
6i7GAaymfnVrq+BCXPfrYVu15bZ2V9sKXmzreLet5s62ps99IaYDBeis7wxFrPJDHbDWB+uGz2Xh
yqO3Lf7TBgIkSQ8gwADEX+3qxCGdu21MEoyTtsov3oolNMlkEB2+QQyJs8IN1U/owWjFE1cygAS2
F8CJcMUphAxWMcAGX7Sl06W3NRv8U7oBHMGKdUzhPL9XM1Thoe6NjgD7KAIYadRkYZwmiouisw08
4b6hNtWkjW2DVsQGs3CfA7kA8bEq2xsUMw8T1lItQxAUtaI16B4wYutgIhMl3AAdR1TLtO+tpeAr
toE+44r/zKMf3DkbKBRtAJGzgUXQtiV1H2OLBMBWafGuSOdVArGiTD07CrHuG/iEsnnVvXqq7k7T
BlAl7gpWtRtwNW8gFrLXRl2qFdtCBQHM5ayIV5j1gOveBoSpFRPzN3gMxpp+6dQDNBMbgFYM3Xif
501Ez4NVSEIXV7QN0AzgDUYWEM5IV0CuCvNZgAKvQme1gXYSZPJLZCX4BMUG65UbxCdXtM9kNyNO
eQMBi5+A4AYO5htQOPZjOyBkWgFE9RNMXHHFaIMYnRC6b9du0GO/wZCoFYAk+xWdFDYCkX3aeMBu
9eR2Dzrru69yxTQBV4E3TXMY7ximAD2pOQYArTYw1EMv80FuEGkiV7i0Dar5k5/VgKgJU1e4m1Pf
fyg2mHX0RYAWa4lQcpkbFCuLHFgW/RcQrd7gWn+Dbr0NxgVjANLNN3g3ciug3mlFfbN+ZFrMNjCY
bQBg2ImSSe89O2VUnl0iC87odSaEH6w639wNY643vDkTQ4HEb8Ohy6pVvPEbPk0mlKQreUWtC3wP
4pgZiBgTuLmv9YZw1yvYHWy4d7j09s28oeHLCoy7IgAjHza83MuJf9s7OITKHcIaIlr0Cq8XNpxe
VoTdU7uh74lDkskJZBJUnmDelVRfwfpe5IhBZoSYww4nLni+t6CA2xcrzO9tiL/e0H97YwLcjRUo
OpfvnAM5frHDxQFZW4aDnafvNDdVZtOtbgnmGCdLX9H3OJeAJq50sfN73FhUBQdVcpg781F6yfgu
DehbkhVseJHIp8l3b4q8rukb1k+F22bvZoXpKTRuyiZ9FshHuRFoxpmrBzHWFHe0Bk1H4fDgzMCG
Zn31JbJ6EMvKVDvO//KsQIGAj32awKq6fgSXuLqNeUkTxsGoVVkSO+177jg6uAqasHSYv8p5fF+x
lRxMfgnfTHeSMf17Yk4ngjnfk2JxEVmKq4PglDER/jtLiJOMvK/oKl4A1Pwd5iI+EWFX58FfKoh0
ebesli3ZGieEs19LX762gep3Rt9da7t1f1TWdJxBnu86HIHXicWOYicUjx/dhDZGPx3olBva5OKP
6UvNT7CwSCQQdmGa7ESOOBfChO97TKd9fU4b5x7qyYobJF7KJD67o+YEDBBxUGK/s+eB/sFM+QI1
jUwOoH/JXthT+Bhp3z5TZuxzr6QGekDzS4A6Bxl+yZbUlvUxyYobMZbXDpnRzqH0wG3JAc/UY9FJ
ysnnzqBk2ZPf+8a7k4bKb5aE5L5Ac6P49ST3/CB0u9N93mf9ixrgggh4pTBzzl/HJtN3fOxDHAKY
3grZ2ruUs+gUImYF8gT4kab7mIL7ngaPtMxTxMptayM4G658rVVB3VPAzYtEBco0729sV8A6q+hc
u/JORMJ9bmHCob+V9Wj1NGOPnvM4NTWRruGoP3s27Eeo6vBBGGDxi2/OgIdc1azV911IkDONtrAj
ew+5wvMwVvrNC0j3dMPSOhGoOR/n3vTvOmMq35HY+N3OqeOuDb0vZ+C2eDYkyiXPbqNdSsQPfePv
WpsgUNBuV53NOSmf/WosYjmBG6hW6xhOKnvIk2lIeKiK4b6sU4o9UiW5XTuagsNsfJBVBJ6Wpi/N
lH4wq854tBhVd7iU6dbMqg+iHyi7GZNvRdF9hhZmpFl9I89GYpYvPmnCR1FL53tgidfcVMtrgRsh
JryE+WWBgprHIR7dbGBrR2qKdmZXp4U8J5XzGWOzTSm5+x2F0c4P0Cjapn/IosR4DpCj0pFS+Htv
RqFi5eK2skklmDr6kNKAmTUrb2U9evfoaVCXONNdiwgwRpcc0S6FVOXSudHFkH4bA/E8llovl9lA
71y0qKKQxB9DKygeej+xv3tO8STG5eNsp29ZbwyPhjHOLzYM6Oekq9FUXlIvh5jNPIKkePG6sk91
6bb6kpcmVtQDB6pN1kubavFVmHNlPhCjOsg7G+omhCzr5OS91Qh2J2gkwoOd/Sjqjs+od9v2qelI
zLraqhkHZ+emQ1S8CYBe1PJSNCP9DIwKS7WfSpOl+75uwhQ7YDEGA/pCKdG5fBtCoM/sUBLkMSnU
uYmj5T3CiN6Bba0zpa7Azz3hEYWtUHfHYYj+6DFPna5+RnJpTJ88pZJglSUxRzlXf16wa55SlSLO
fmmUYdmIZ31lTpIKHjga/UCYcxG2DwMNzTL/IuomqdW+FYN4M6M0yFSMVJdfqUXo/NklQiCuQRYW
CDHfgsUaXH869U7lP+XRSJ2U2cji6FeIYFnyB0w2942RG85rjjHxo+PYlXnQdmqZH6osdQ19+C9K
+8dWyzr4n7PkrmXz/Zc0OZs/8DtKGwG48mxAZJDJQ+AWm+Pve637W8SiiTeVIBRz7U/+92JLBB3S
Wkx3ITc9W+dfFlv+AYYXm4cfYwp9Ff8Apf0ZDP4nfwtxiBj517+fJQYA5Ndwj2HKIpDRvttFEC5n
z1b9bb6UnIawOFFwZkssaKNLzPzituivjkag9khb5oZp0u1uEuKeL63lvMdhjhgmC6dHu+4+9WW2
d7B+3+shm18NFTgvNnHgekeg5niqnJwSRPDC24kAOHCWqnsgK4YeMU/57dUZrYgqrIlT+WAbvmqO
UQVzfqW+slvjKxyFKJTsuIyKTs73Ow77vut3oa8zgQPCEvJH4a1KE8QnLgFIDgFr9BInaWjAjELr
HOZJ2G0Vd7ki0m1fusk0QVXjBkEnr2FdqJa+GevBr2+qIA0PSzUTNK7ApWJHePCaZqMUsrUk4eBs
xvESltqGcEdWHVvdoskbYw7ldnGy/qBlZnWrgnZc/HvQ15TmWe46Gvp6hqwnMn0rhCrExtOPIObs
0nYTpbLjkllmjeicQR9ncZAll8apohen7YU5wmj5rYuEAr7nxpMkmRqWoT7VapqC26KuON/qCU9f
gtz/3YR0eZfPRIKEprLoEo7yqb8vooqfizgggHjTkffF6ZOG14BhrHgxfWhHoIbt6FusPFHJkYNH
5NGqw1DU3kyDGFIyCMM82jf2JF6tJkm9S5WHos2BVn3fuEYSk1sF8hEVqFwhHL4lPgp+vCq5F9yY
SNC4cvgSdcCvfjHhFek1JbShRUjcxF/KZhuSMnX02rw/VrprzF1R+Iv6svSDBeRoCa5UDx+n8wNU
cmE6q1SyW8YZPfCYeXBgo1S4OKrMK/iJxvKts3NC1KZpsaiCFq75CWFLlhwUtK75bDcF3V3wKuJ9
Fw7Jl8JFs4bmCr1b7GUyYqXIU/ncJ6MH2h/OgMeEiEBLmshXyl1q5iGvrSr7m9CfuK6Nvg/eeW5V
UL6MsexdmwQYGSA/YTwtlFxk9acqu4gxdN8C11F+bK8wNtZXVPPEdgBRu2UlmUsMN7iFDQT/ZreK
zsWGiqdyBCBfsHgi7XV5s+bJje6kGSLqLSAML7JxMrSBS+42MYLK+aXxGordslH2X8Os6hj3Gzf4
ngZtHwFhT+ZHMt/mV6cqbQpeiMOlE5KUHHcvTMcSO7culby1NSK+u35OnehE1CRcB7Y/rW8SGj26
uF7pkH5jRoaNJelqcibYiZIO9oRo6zt3SIhNWMkVC8rVOhrVyrmUtjvQtiTnAS4mNDtqaBosrLwh
flUeF6SX9sHdeJx243S0j/hn34bAZ9JW741mZX+WYODbtqykkLnSQz762Hvf1HBGTP/ZMdMaTXqe
sUjQtbUyTCTC9sHjUgVTgWwaEipokvZHH+nIOXLvTx+zRsmnEM06CsHJsc4EHaJRTcthwnDADwqO
dRDQX4bM4TwgGCOhYbaAcewe80Vz8oQbusdFTK08OvYttzYrX7+qiDo/PKLZVbE5BG7y34v4D3h5
tV/+54v4ph+/ZN1fAOb1D/wLYHaJzMUOt6YMbjDyz3vY9Um/XjlP+NKI9HEHTPqPVFfzN4s/4hPp
ugW3rpf3HwBz+NsWaxTCFzghKZ7/jC3d2gv+dA87REh6ZA+T6hBg/Amj1R//p8AKQoJ75Ju4YSwg
X0KswQ2BAE1WBEqj2XZKSnNKyj1AmDCQ75reH6fYqMy6jnvRmBR5T0mmdjqRJX1fXSlIe8pScbWJ
isx2ehA15WvR1IhYZWlFJEafQhYCuCTirpe+BJVDjKDP/E3TtybJZ/xbwlw9qrh3KRDFcnpdHR5s
ZkNoPZLcmiB5wpWJOAGjxA6MZsCm1fch2wr+lCquKgtXqElsPg6ZocL1EtT6AnIwUbZWNeadIUI/
POu2SG+bTLloVFwbIMqd3OxB2cGiLyMZKPRJ520z7EddhkSzatEdZDFn78ylu186Gd4z0Rt3doR4
kBfYuPkjuRLZJ8BPj5UaNf1wNlART7HHj02nSLx3iCZBZAwU9V53qI5AWlcYnefUR3VTG/Se+CLp
v0d9bniHItFUt6f0q3hX3Jhjciz8xm8PDPdiX89lhuA4EC5bYDo31X1izCUddkNoszWbpW3d90OK
qMdH3Mo5ZEVnjAvWApeVOumjTqMePCxxunPlwv09dE3t9IfRQTDqJEGoz7lTVjdTXWv3q49vDpGo
1dlvGiSRMzvKH4CsfJAN3mV8Y5n/LCyruG2bfADvnpaZfzo0FHJUoaPxaUzVt1R2kFqavO2PXmKP
5wJhz3rSVveeM39BNUsYh+JtjJ3Ow2njXkXRFB8CCf2xY6hadmzTRQxeanqHPrfHGP8wIyIMTXaw
5uldV0Rsiz3TzsDNUetkFwVjSXWtxEl1ysup+ZuctS188a+PDlo0OBmeIYZidsK/PjpumUZ8RZZ+
XyVZdlyRx5NtEoEQM34ruvXAuDE0MuXFteMOqIlacg201v7ZG53qBl9j8FgFpUuwTpXeCW0h+V7f
OSDN6e9s67+wjPyK/K4BSY7QScgzfk3fdbtZmLKQtIBiYMziPHeEfBBZG4Z80rmc4hzmFrMO2AO2
drv9DL1iTjdOZcvo4NQtzeoN+QHY0tyliWEpxze/85O3aPIwMRqRPhuRdJ/tVHK55KphFAryvLxJ
be3vdarf/Dy8c8agvC95EI+I/6HPx7aX+4QKph/R7OWPVbV0nxVqyRr6QlPcgD/DCXZtaon3yjOM
H3MiqNJyw+Je+ZhJY1E7VQ97xY/YFU2KbGoikOTUKwlVnbJAqL9JUfglYT3Y3kauV/4PGhbIwV+y
1nJrCoYxtXuC6zLvqVTN8LGv/VeZZvZ5Toru4pmJ3OkmnQ81qDJeki7Au9+3D4ExWhd/yLpXAbS2
l8Uw34SpkR6DupPH2bCHv/nIfw0Q4BNHpkOnAic7KZTO+o3408EeDTpFZo8jfmns/gMoKxB+Xi3H
sjdtJKiEqhDdgP+dR+nvKnP+X08G5KhFUFCwpiBFv7xNUdSkoZrxEieT51+0xB5gwUpgIZurl9AY
rHtH2VQqZK06Ul6AKLQsh90SoUQol+WAwOaHUIlx6862AoQN7euEbfxvQke3xKe/Pr8hNyxvDjp1
stPNX5j3MNeTKv203xdhznXSFO2+T1rxjFGEu2OZWShaVHaUgM69TSqp6A9icBbYK/kxStrxPGS+
+9EmIRmYxjbuG2G0Bysc1NnH53OegqI/JdoGa0xF+nsm7T/Spv2vfSF/qXf7jyVw/z92t62dZv95
2HqnfsE81v/856jlRb9xGBODSGcHQMWWuPpz1lpz3H+frdaqtpCMRvjH9TMH//jXbGX5a1ODS3ij
tQIk/xDj2A6DP3+/iK1fs0JIfo0CIo1+fQKzDje5ygnHsYxwrQ0h3V8ecReZ9NpMs/WAdMnoLsMQ
DvUdqesRnHA/AZdiNcHcblQs3rEBxfdWGQIXsGlU4j63y4GaTNWjjl8xudWOZ0XwY2T4fQvbDjjO
SYaK5N4olJhJpKIph4Qg79nQw/DenOvUw55Q5nMcNLZ2925Uce77Zm0+dt3/Ze9MmtvGsiz8Vzp6
jwwAD+OySZAiKVKDNdjWBiHLFub5Yfz1/UHOipIopRiuVS96URkVmel8xPSGe8/5jhJ+y6fJxJsc
OnPBn+9mWCBrJ1OMI6GebCBpmuk5hZqQ0m9TD98z/Jq1pw81rvPEtUFPRFVVa2vTVKx0JaVWtGud
c/cOIGnsn2UVpaBl35bTBAq0nu0yY6MlK7ecMtZBM42SdZNEkbh1kfaT0JPQZ6EgGvP/hxj9ehSg
/yLXrTI1yEItfiLAnsbC4Oyn7OzC1xMv6UNx02lc5LIY4Wyz/6tPoCiPoyVfllEVAaQL34ZAzGN8
d+prTOqQTakEuyVnsBYTxcLvs6zfWH5qXcdpQZysyWFR6qF9oTaqtJZWGuH50nrb2fAfzq9efQVX
v9+r18kFHDDeAmM0RCcOKQkwskkTUY/mey0tgyzsXfR5yAsuNMUaYI/1LO/hIHc6xvb1H4+H+tM2
GJQVWhdHFKPeV7tUnyrGG5ppjTws+u47hfQyWTRPGgWP32Lcf6TDHe9gKOjP+hQOS2DTdarGb9ez
tmwSB6qu4xHFMMCxDfodfOWYwHQ/PXFpTCBHt5KhZpoqSxcZoiYzxOuls0GJZXE+czxlBLqApaF4
ivpyOkVbfDcM0w8yIf6qvwREzk/01Qod9bKIpyCyvUCBRQEMvlrTlbQXnz8nXZ8RZq/mISDecx6M
i8YWFCbXc3Q5ST8YfTT1xlL6ILTclTWYCvFEQS/GHfrUqLrD+qSa31ODah4cUj16DvJYL1do9wvH
x81Ym8awSA2TsEE1JK3icuiR9WBJ6A3/e0yLEiWsXgDbwRZT6jS49az3FzDbgnyDBEb55QJDyQ5u
IJRu0w6T9dXo8SSuJtnyAiVMkvRsc4Pe2ALgCBb5SZoAIHunn7LvoWZUSr8ky3LMqMJi7pK4eah9
rPEJpDe9UJgjZIfKxotTYItnxB36xnWukDq5BHVgqbRF6QJnSIG7oD5nHUcphG6pVfBD0hHsHBNp
Ks6JWfcfmiNic2Uwl0Fi0alScrLz1rmWFcVSw7ebXWgTVmZPWm2cZwjSOYSdt5B/eROzLFFXgarJ
mLJjVKY53ZB+9PcZ5+loZWIQSi/8Xi2tOyujhrh0sCaYP6hg5eCtKQxXZ6HTNPm5WuT+N5qOSuMR
YRu13wbYXk8TethrM0mAbCyaSovk1YToKr7P3DCur8VYtd2t6tplvHGipIgOU5KTatakeZbO7tce
gYQXE0KirY3GH9uNnMquwtI7xMl9EI1G/KXSMS+T+F2H0cXU5opO4sLQjj+QoOX8FOlU7mVHiQkc
febU4ZoRnYJ+ZRlBOYkM88eYpCnUnGDsF2B6zA6qQNyUP0GfJIhPYxk47YYavisWk4ULwqTbWivK
ndKmrn0HDgXEQhS1Trouosk1OEVzHr1rwrYwbjq4TsM95pkgXzWBMwA8yVIox5qjjN1lWk15MAsi
qtT/hg9TWDvNNmq5wM2r5Q88C+gJm1D2toYZELyb/qgHra3IMxrvWfVElobd98uAXR3bd8eNgPIE
olPwuESa7tkUY29Q+aK5IOkgCTy6gF1+ngrf4bRXt824gZiADA6hi30GvEVYZ6VRYEIsh1lMIXm4
zlnTtQ7MBEUR9kryuykl51OYr6sadceGPm7xfdR5J72pTfpg0Uo3HzzkubQa0ybw/VWUtBCa4n4s
5RJdqi93jqSwuUpLigorg6pJv7B8B/PQ6Ad7NYfNsRqEGVGY5VLdlXQaDdNxb9QYu+3SQHszIB1U
/JxiT0ubMCS7UeBQHvKRQyIqaZS/eRjibbZKXDd7LCbIAlUq5eMm1EvzPJaRniPmrdyHqLADosVr
WBgeLrO4XFdVZFtbK6tIfLSndu6SEoOOVBrtytzkd/KDnpDfd9khQzdvw3DQlU0hWrXDdqrmF01H
giDzUVkksET84NbouN4lNhoWF4d1hka41sYimw6jUZepAl3KFRk/ebJ4uPzy1GacWbBG0PWUXwxK
DIIrG1CQuBuSaVNmIGOiGn2GLcXSg2qHxreiFeW1eZpScHGiqvEQhJeZcRb1ua8Fpw6UR2sAOD6D
0yRxwg5LDSzFo5MSU4jMsf2AbxtiCsBYvRLfuIBQWyWrtrTd8n7IlH7a6rStozNVCfQHyWfi7vOi
6uS+SoBpnlX5oDpLTQJhgvkFQOnu8yXkaOk19Fnn6ghH01gRSaI6OijluR+EUR2H+L5y49Id1Iwi
t98vxKQpJ5beFzT7m8WKsYTNgjgv9GzCjxYrdpMlEwMqfbXu8jUdhwzPdt97hl6Y9yNgwS8l1iT+
nh5c+I6irgpKaxQLw3L7+UXPq+/RD9FoTXKIcOY8BXF00WDRGiFnU6AOu9LasNQEPwzmQ1wP4Cjd
vVP7xime5vu3Yc6JNtVZP2w5L2Fer3cEMTUgQzGM3tOqfvRkzuyaDsUf0kHndw48IxEBbKnIsXaP
dlId7cGw7HDMFv0cIkKiylnnYqL4/P69vxaDsA3uHHsO9qTHAMOqYN+TZhFy11CqkNMMfdsrjf30
+SjzLvP1UxJzmBRHNY3UPZrMx6+maPSexmEae22V2ivTrYylWaba2i1cVojZGwCnL/r91f7R2fsf
T9Rvzt2fntD/L569XW7wP5+9rx/lY/2mzzH/+38fvvW/OHZz4qWf4EC5neNV/j58q3/NEb0k92Bv
MPmweVX+fRinr8phXGcnzGlilgH8q9Fh/EV013y++FuA/0eNjqO3UdAtmUeeNQ9Uxfglb/fatsEs
qpV+4zV1aRw0O4t3kapfv7oZV79fu9dHsHeD8OWaLhUvPmBmjOOCcMtxU3FMUXtzGNLOhEK0qarR
/7OJibgN/vNz0QsdBuW947iN2GmUgpmr9qCVqeeDFd2GSB7XUaewb1IVbfP5RfEEXn9hv4ejQ8Wt
I9bCORZq+EOgYLYbas+XyWNrN1Rsa7f0JmfUAPSYPRCCMTpxvqa99cGYfNV81qZtHSfnFHKWYQmV
MdMu3cdV4G5lUo8rXYoO1HAHrs8UNHaNcRubzXhiUT5a7l6u2GZo4m0Mi9OTePuudCPiyixldLcC
FtL32M+pqDTEc8ngxIW+Hwo/LmPM0Z/zvD//89dHQDJB0g46NB7AkXKFyg6qcpt6aeKb9T5/jpQD
3t1VXFD4SHgF0Y5DwX87WMapomkiSkspJoh+WRVtRiqCHdxgKrDyFdvA+sFRA0RcUSW0aDmCr9im
Zps9pJUv0FyGfbyIoVDhM+/8e/Q9YeHVYxI9IyYTiwFT3rehSgqIKQP5aRTlY91huawFpKay4Ay2
nJASfxtJU/xqIOR4ULQwuvUtSrQkkk+ttvR9OcdB44Xwl40f6uYqNAYMak6A+iwDG74PHTPyl9bk
yz1nTCtfGG2F0EDDCn1vspw/+VPdGiscz2nD39VZr7tQd5+HInKVpVU1Y+xVVUN2bphb/rkdaxD3
Otc5uLEIQLDV7j26JP/ZLoIuXbZpmf+kXFVp2z5ugJKTZ53dRSFCBw8k06xGbqe7CJfd7WiOxl1Y
FzSpct8aOG3bOg6VgBX9e0wq2hOyWy3yMrOPNXa5WXwRWb2Cei624YaMMkzzVcBxpfVMkgpN/iPm
gMp8QMMDBqORninxgCwMjDj0PLBiPzZsqin0WSGCHbO3lPPW5Tzl5aUcn0orD36ptlIduiSu2jO1
rsJvqhlHt2ofNWhvatO6naTo2evGdvoTKSkIDApe6qGPFSBi8TitpK0GGQwP9FPTFIaXWNvVXVbq
RoucRFGwbtcOZ362tyhnemQ7FhhN2a/hdvrQKQoNYlOH8KU1hbJBn2tdaALf+SJzY/cndvbmOlJn
57qK/x05elpTB4XphkscWWi7DMspvvdbcGZwEKTv0r+gs7JoYpg9ZZlgd8KZbp4nAo7dWgO9qAI5
L4dLvYE3uuo0kAFqhJFyE1pG4QV+RVAHXelkI4nl+gknGqnxME6SJFEtpcyPvWN4RoxZ3Kd9PD42
dHe+Kmo9FTTtJlwTzMmQiAattL45ZqXPFIiiw0lgd/pXjt3pUmC6yNZRIS24frWDKyfqfrSOFF9q
tWy8qJi6ZykbBDC91hhYunL1Wm+1k0z744oPM5g7Kw0capMm4dXHrjEwtjhpqKx6Y0XfFCRrNTqg
m+7yQMdPP6xiPAANrEiltUC83pTVUy/OkYUsK/fCdPdDdonH1xvFwfFvKdOQ7bUemvTsZUL6/13U
f+OxeDU3v3PX34x19Ph6F/Xy7/+tFtFRYOIcZLlFkjG3J/61ixLmX8yDTNyzcnJeLlg0/yUXwY+o
sWDZ/EnmwJfw6b93UYL/Hm08SqZsjudsWfdPZJsUOeeN0qsNN/sNA1sjdok5cJjh5qX71YrVtCiS
YqkgpxbKrHoTyTRLsdRZCzeLxXM6e5CWokbPHrUsb9SlMcvoxIuiLoUBVC5MNInJ0rcSaMCY0LJh
BTwZJWiSqYjBi4AfcI61BMWeHQJpckDw++uhRndWLtpW4o9wWyWS8TI0OxCaQvX9O6IFE9cbmANQ
0IO/K6HmRVZohwv6nRayahcpeBWtRk1W+ZOV5bqDW/K3GBtTv0SarcFdbW8iWw6IEJxRDpL9hmUh
5A5kEWTP4rfE28XMjBFNyGGTIYFvvgy/xeAE4wmvQjGGStx9kYwL7UU/jsl+SA4tGhj1ylE0/0dM
8V5jyh51QVm1HfJY3ldp1uZbKx8QaI7SRvmFaJ72SIrf2qnwiTgEey8yCtIP8KbH2zS2mku4ASx/
PrTqfgg2dq6FT41i3Re+uJBBt+jovu71VJ4RcAHpVPyCDXhdIT2PllQcKbi2FVNbpWHrlm4GFKo4
KBRucZQ1NbEUTb2fm2grXN5wrVxlz8/66icG9zTCUNkkME/i4Bww0ePQX4wlVdI8PEch6iWV3S5h
O41bLPTQ2I3Q/mJJc+8GQAx1Zw/GiNKvscEMsq4aCy9rUt6PU3Uo654AciUrql1fN5cT5NXOGzEn
Lew+vO6pSq9ZGmIBXbfdDUNzMfm6uW7sWcNDSMnKGMbk22QUw4UVmgYKGG2vSsoqvBi+TckqMW96
fuRCa4N7pHhiU0Mxuc70Tiy6sSM2wMXw39f1WTag1h1mNxQVkTuJVnbZ4ZrHCRL6Z12JRaKS/i7F
ascfbPRDMqSWu4l8oe5hY99wKvb0OrsvEwjB7szHx0FkRkurHcpq6UxleAcwp9hZVu3iwamccFEF
4bnq/rJsJ/ByCiAZMFwMiklf73ulWtIXWApV0bHhQdweL4IcyOeqEMK4LQLA3KsS4UGNiItEEdAO
EKyychOZhAXMeg3b9vN1Vw8XkQ26yuXp44grLjqhwhqQrhfG7hJ/VbHBVvOlq+AUlpH0+knmZ+jH
7rS0X9OOl4vMz/orFv1yAcfWWLJt5F2IZno2p56tmZQd2SbZ2B5Sair8zXEXpu107oNQWzctf7Eb
24QpYVlXreLHJLpUSAFyP8frH8QDjJ7yh5ZLT8+r6EdNz79EHh7/tEH6lUsg/I9NY4q97MvBQ8Mu
drPy+dy2ONFZESBaIxk2pS8q6Mkt5HonmfRwOfoG6syyr9dNDjN1ysQhZk++sGLFPzSt4S5BfZke
V+Ve6Shau5Uba1ZBkXx4TLT0Zy80sLYy0y4MhyiGjVEo477oSu0sTvOBXXLIn67y0vZ6MmpWvUKN
bmeD5QdzaoXRUskMEx6/3AJv61d5i4BtrYu4wUWSV2dj1sHbrfIWORYSNrohcHpEh88k6Np9Dyc1
u8wq5VlT2ssmLJ/JCdZx3kUK7L6xkLcIoh2PyultYpcl1dBpEUp5p1bACgkTLveq6e8ocH4b7TxV
fhANCTLUcha1U2xjTUWe5KhwnjQ/F0/QQYoZt4GyDcn8gSz4C8RLMFDB1dNBKZQrwwp3dVReRIAK
CZYsFm2ZGpdpR6RAgr2YGQ2Jsdrh/VZUnmZAi2RZCu0ZpZNLOIeTLERX/ar7zH+uQ/shdZUVlqIO
kFySLaDqo00d/K9+Nx6o/yq4hfAj6blO08l3q23ciQu2lCJZhoWBAb4ps+Sx8JX8MshB/GlgnLza
oOGUx2ANuwusbTX8jcRBaGKDVlFajTerLZwlZ0lnVmcHCxpmHE1MsKNJf67F06ExOrHie+IfWYP6
VaOGvQQvGGKroud8TlMhZaqhOE8i9Y0tfc8hoYLeJG0uEzEi4ZatE9I8aFR4TKV5QXdFbktfNp5l
hU6/KSumDPb9zwPUPeYcknMaFoygaLJlNNo3vgi/m37/zTYLez9yFsmrTUEoztBVJb2cZj/5/nKM
p23rWu03UHQqyN52m9d7c9oOLnD1tLpMKki7wOxg2Zi8+0V1H9Qqngnwpsu5i7yidn+OOHhYttET
Mx3RvmFgHugyGV8ELoCfovuVAoxBVcQdVJomuYqYHOjuXLsSVro2nEk/2ds2DQO1rC6jySAAFgrV
g9lUX0gc2aeh+GI5j6U0uz0eDg+twKae/EtOXgeVMIaNMhIOYBVVujaIR/jhBu1laZu7PtQOmdR2
Y5xeJ/qWYN71AAQAhAg26OWAlnCoCy9U+wOpBftg1Nol4JO7cTQvrFK5rGSYLYO83mZ68IvJtw+2
wEbypW7C80cuuK7deO8oz6V23RYsKk26ZnPwtXMnciisGAcGpwy3TNwFno8zI4vSyCOt/qlknizK
W138cDgCd6GxqOOfLQq2AKsfe4O1ijRWrQ9+JJYD55IyD24jMIK1ozEVSThdmKAbDfd1tLEk7qib
TKm/Vu020uNNy1INwNILpl+OBT+rxF5iK147VGucypssby+sicnnYQKK0zKj2BZru2UvbecCKcyB
T/aK/eQyzdjyoLSqJoh9bc8ywGQcke/TwAeIul2jDxupVTgNntLavHQicRVmxSoh2wEiH69Ryf7i
u6nsM2HQV6vQ9jox8rHOPWTtPCt+TVLbA+rgpe5KN37Wqs48pUdXCE25X8FuKEpaWpO1qn3O82ih
HKXauxQbFn7QY5kopFtcT3CAjNCgFaSvQ539x+BeljSZm4TkOuuqAqmKi7vgSBzCP8qLljSMngo/
NfryOgYYDy+GXTPWzbpfIiqsvbnzDeUn207izBzzxdAJqBONp5W8LSlHYU7yu75NMZ/6OHgd87LH
0o0dVUPS65Yly3AwNYDVFX1rGn2+KxQz2gQj+1KnXZPN0RyKWPLt5/IbfnqxjWdu98JCKAxYz4/q
a72PvmT1pR3GxabLcMi11XSpO825VnfnulzVAgWxjmUDn3xmM0UWyRcTN9H9AE5nYwU8gcTuSncZ
48IrcGWMyZXrDtuAP4L70vUQltwE7ESWo2m2G7SRgHdHwi2S+rwmGAly8rh31PCmEmD3sX4AZhPb
ND0rQN8hke3LFf+jxJJ/M/I+3OHT4+02fKJxaottT6xSrnD08DHUra1tx1+LAL0aroUbfwxXIfJZ
UQEMtJutYaa3OiPnNSnWiqWeUeG5N6LWI+sLnZx+YcjrClcXwKTUK1uB+cFeshZ7c+pQX4x7LVJH
ni83BmRAvA1tJWbFADDrbEDZj+spkCufzfEYmUu352WNhk0KpjpMVYnZFIlyBn7Qz9alon4TONyT
QfP8sbwBdnVB1HFPvoi4a9T66/ynrDq9x/V4E8XKAyi9g93JL4qmPkulu+sJQFnUbAkWLgpjWZF2
ItlJXU49B2KySao0XmdDdVBTbaeIDBcYqFsyF/EV6Tea0dwNeN1F8aNJ+bzoNS9oLp6rqcUbYD1o
zfDdbfvvTm0fglZdWVMORHZw1xAAz/KovBsK/8JozU1bBNaazl/GYSQ3SaRRxV1vUzfByOSvTMcc
+bPAx02EWApFn6WJwnarR8bKDqelqrRhBQ/JGr0soEIRTw5E7WDNoSBaVvTIiY58kF1Uo8Mdqo1f
a17Jjp7m0gop+6qV1UqKFP/Xzs3Fd8cfzhPeFTlgTfKBvVBZ4sfqKyut3XVcOLsAxYOSleTeAGE2
W45TkOUnxxphIo/NJi9VqBXCI8uN5AJE88yOMcErhm95YfMcSmOHr9QjqeHRbpRb17dvAUnBlNQW
iBTQw1vDDzM5x33tLoySUo+ukeMSupdW3A0egAPYFNN57KqLYDLNHZ34+Nwa2F0bZrnBBsksJNgp
0+dPdFRv5je1V89oYq90nXSovkROX/Rr2x6/RHa0pQRzQfudvA9OD+xUmGVWVVM8pIm1otzk9QQ1
6TbE/lmpYaZ7FHa7cLos1HKBhh2Q00rI56BQVu2UX0djh6yuBfdVs/mT3sA9MvJLNSNUICdfwGRn
7PfsqgL1etJRgJvdxmB1SwKoZIn0sPo/UAA7KJZy38hLSOo3lRkemoDDSvDYs5/0iLlZB5Z1ANXh
xbK/LzoBkzxl9ZgSJbktR4f1QdQTIPbgIm5mMECkPFsCWxBMEQpx09pvgvHc0gYz9WCUjPD6xyp9
SgLXaPe+bbLNU5OCEw4xOqDLAuHEX+02sZkIjYG9OGUl/wlzPZU/lBzD9AX+Zkp5Mi9d48yGd6Ah
4R/VX3YT609aL4MvdZgbXLgWWY9hWWcPrtpkBgRmmT3XPlzMZUWk5IHEEne8AR5kE5wdjGN1QMgW
b4Usx9pDTZLjpHLNCjiviq+Yo02iXXac4aBEm8hIlrElatgXvqwfURzF7PJCJxVL2w8MBRe23ygU
F7txPmoFQc+alYUPxHkARW5AQeyEOXbWUm1bANNuqiOGd+JGUZdZ1cpgbYvWXqmFP6xtq8a/kZgw
71bYmS8sC0a3mCiTtXqoPojKRfvdZiqecZRxcN8HBXrvqhryVVizScambwBeBVUHFIisjiLh31Ao
oJZZ7SMzo8V/nnNz2V11uor6DIfQHVZKm6nbbIMLM+oo3reY4nyWv7H+ZmTt7MGoUz/0dNE21jrp
omA/OWSveT6RQRf8sP42UNpy3+uKSIiymeybzLZ5aaIuT27joUxuUW+Yd7hS+mfF1MhGmtTaTTnc
4SDFYzhbGWCWcrLoB6iwCxyuMZoVI2UDpxcG/fkJJu5EUd2uYPl1JvIJmwnDXhodx00OyrX1xUei
cotDELFKNnYUe7XS7JU9pUlQ/nhBTWvdWHlP54zwtWQlphwbqWlFZr8gel5cGi92RuAW9qUD+5Yy
U4nfkZ0l1sdJm22QyYsl0nixR8oXq2QQafGNJmk7siWYzZQlBVikU7PHMgLNeq+9GC/TFxNm/9uQ
OXszKQ5j08QETOWa6LQnYlqwcXYvlk5Dg3C8HF+snv9fDf3tYieT/rNq6F0eyV8//+t/6scf/7XK
ovpR/mreFkf543+3mGfpNuoQx0alNsuzEYf83WLW/sLhQJGPYLDZwP4K1obeW7VcXC8mBjdtzjD+
d4tZ/wsDHj4FlkGUEA529z/wtPPfeV0ZZUzsXBrKcRPYhflSuX1dGbVc0tdSgB4wgZwOHL2bbyMq
H4tXN+fqfY/5fWt0vj7EQnOBA0XOkT4GcnQkwKDpnq7CzVeKXjxg+C1Y89Ror9k2uScdMRqTDMXc
xihOqIzfNyyxBDOqZuskwRAv9rb8S5hARvzKiPAZeceKRCvmXS0UBP2Vp0IwP2hXMhRqAobRBSWz
t0OJlKQhXRkML63ctZFNt73FHiGLC+zpdhMtOswtC6lH3z+/wR88Ru4v8gUeIv/nxTD5qsBdd7Vi
AkHhCgl3oOLlKuvS97vfzY9/VDMfqYvml2WWQswdfLyUIGvfXlyiC2tyfGDmKmfC/Tik+YPCuAsN
Q+JeBSv39PlVHeuq5gH5XlQU4hb6B2i7bwd0S2Iw2t7GeoCjcqmZMtsq1MGo4Pt6gZYA8Hm7tDie
rFtdt54R3j5E6FDxv2vl3YnfMjfQX/UQ/v4thoHNgnYCwtq3v6Wh0EEoYkDCXdeVFFrI4iYkx6dy
HIAgWYqJ5AGghgeT3wyUXlu0UWE9BDFVHkVtq+XnP+eDV5o78+9fcyQNcbJGjVxDEZ5J9RuNcPOo
+oFK6l2jhic+3g/eLVPQM8E6QBwvn+/bC5dEJfTBUM9fT+Nu6ZXfpGWjn/Alfng93BXUE0yJWLDe
DpLaVEXyXOdJ86XusCZTk7DjcIMV4m9A9j++xaeGOnqpyLtxBisGiEM+M2u/HVI4acuDDJo/1Kz9
fmVQsM95yTjbjKO2E+JTakzMSF5JKWlV2Gp13ovW+eNXAVkNXwfzGiZJ8zglGZGyNEoCcEgTE+o2
z6Zx22Fo3LLxaP6DoXDhm+BZbALIxfyqvJpmkKYS8WPYJTjlTN6D+lU2kwNdDANafcLo9v6tc1ja
aCoC36YrfDzXyJY4J8oEJek86GnDgrM3J7ph9fln9F4nxKMRLhKLeWlgbXh7QSMmb1UUGtGatq79
shoR75vJciGvUQvtQdT8iPXO33w+6PsX8O2g80zz6i62g11lts+e1fI15556U0dNSLXlQsMNfGLK
fn8b50eFuYbXECXJvKt5PVYB2sQwcWDzxFA3yMFFLmxI/0Qe/fuFwRVI1ea3z2VZ0I5kp0Jz2Fh3
ZuNR19Q2ointDf19YyH6jNuoKebF53fwg8eGcnJWm5JqPrvi3l6VCUokxIhFna+p5nLcVPRL3x6o
D1M/3FWkKq1cPyhOTIQfPDdEm/NNxH8n9Jf061fPzS7CQLgZ1ksC1rDP53W2S4taek6s1Scu8IMb
iioRhSENC1fF/Pz2AsOwglAwdFyg2naXhVm3JI5gWChKCqxG6KJQ+vyOfrDUsspCFCYuG8WjZh7N
inPy8aBXUe0lKq1KvZF5wSJX4RBLewRlPvxpIGxFbT6WMGkzAtVaee1qfXUduZXTnZho5tHeLrZs
brnHM3sCmrF9NHNGkqjeLJW1Z852BVLLUi1faVKStBTmQfWlAR9JTBxkL6QisRafcjl98IIxL89u
ZCowNl6kt/e/y4GrEZxUe60r/bXIldJLe+RMnCkf29gNt1XbyxPX/O71ohrMFkKf5z3UEjPG6vWn
im9Im6TEf6xrZJg1XUQDlgwaJEn5rz992AyFMHLOLQBjRfTA26FKKQLHajjzwqmvUy+zdf/MoV+1
rUkiVOke9Abpo368wk9s2EvdD+2t0xvtzk77KvI+/zUfXLeY7d4u8C6ufj7qvLnuPMVRpWMbkllt
LmzFrr6YqQYx0iziE4vKu8/KAljCgYeD0/yav0iQXn3BU47HRDEz6ZVqEa7qKEZGpwTDnR9SKQnG
1vn2+aW9m30ZT2dVMWbPNv3vo8/YUui/k8vWenXouk8JZ/S1CyRs+/koL3fozdfCMDOrBcMDRw/E
62/vYNz5Pmq+nssqE/9ca2a0VpEUpJ8qkU5fyqjrVTK0zaynCNcQdEl+T4ZoR5qYvAKdGBBm2AYG
NRgZrT7/bR/dAdOYXafIpLGcHq11FgRISkSoi02oMRj3xLCeijQ8sXucL/DoBjAxz1sghsDlOL9i
r55r1PpKkJoT0rEkKkOSIQnnJTg58L2yavUzQWf30DClejqt1w3EfXK/P79Obb6Qdz9BzLYYWje6
fuxPIDKVIF1Y1F4QJvoK+T+8Ez8v6B/o5nkLWZeUtZCAdVxg9h3vqHvV9ORKOAnaZH2qtU2J0PHE
svzhbTEx6xBeyCb0eEbB3ajbSd7yZRHbSzulVDkrjL0qacOhj9mAxR02VBrrtZ7jtBqJM/NPTGrv
JlIL+RZLNedSi53j8f6jTh1sm/b8agKEuyy5GwsrGZNti3j7eVKcgXd00k585u9QDpTXTITJVBqE
oLl+LP+2WnVQgiKFjGWLr0Z9kRcSVaDiAQdbWEJZaoa1FVawHMIRX/iaouJW2D87bGVNTzQIXVuC
HU5EJry/E4j42fgx1c2at2OBduhqQ6jWND3MWrR7Gt36RVNq1dWE489T4olW3GiXPz5/Ld9PeLyS
xN2wl8AMZB9vWcYq71vHKlQvB0F6Pj4nYMeHMluxtGUndhAfXB9LpqkJ1k0k6Ob8z199g1lv5Oi9
kslDr1tfIxUm7xluzE1C33bjp0SRTHh9T0jR37/hLBuCKhklD9aPY7+OZsBTq2jleBE4Ug9uS7yj
Ldps0rHEdJjlTrTxaXqIReq244XUy2n7+Q1+v3gxrsGGiYWFyvZxhYIulokuNZozalt/iVczOPft
ovneE/94Yqj3UykgS3YkOo+SO3xcRCvjct6PTSD5UtP/meV+dE845vc/vR5DVanu8PmZMEZmp8zr
pwhWIQgCh0F6ta1vKs0sVwqRZE9JTWfr86Hev5sMxSlgRnOqKru8t0P1I0ZO4ntHT2vrdGs1Rok3
Q4uYsxv6IOS2us4fL0bzCqmqxESwVgAjOxqR60JYCc4X1Li6EXUFCqvvzBNT3vvnNI/yctzCC8Sm
+mgUNajBzKZ86EqCYz1GMzPFWbL+/O59OAr7YwJEKUnh+Hs7ClTHiOjlZvRSGHrrrImtc3D7w4l3
7oNnBOoNR5OL3QMJ7fzPX33UCbZWqmtYPXp90LdFUVlbws6qL4YRhp6GB+rEvXv/OWGKox5NhRH0
iH6cKzMkbQyEkvEyJ1J2Ip4D6WsjzW0MsMOp5fGjiwM2ZM9Pie32sSepSSVV5wb1k+ITBhrTN44J
6VPV+Iq3Jz/xtn/wvDhXcZKYZ6p5bXp7J0kzqK1qJMmkAt3NmQlPsCSbefP5W/HB/Zu/JQ05tUGv
4ZgOVCAeDQPFBPVkBATVRwabHfFdMiWd/ScDcUjjfEqB9vglV1rcvlop4GW3xHlWPeQywAnT3p/a
P5+ReBuEADSj46qa2yevX0HFybrI8dXWU12tvBKFKVaKrZQ3Q0nyyucX9QIUe7uJm2vb/x5LfzvW
ZIR64Ngcu6vSDvYdqqZ6KdA1EwOca/41sWidRbiTpjX0duspZxtVDhIrs83GT4wwOOjfiqxZQIPD
5j/2OrzWXAOWg9GoHvLbXsnLXzVOfvJl5wR6L5uKxPY+v4yXcsvxZWB/5vPR2QaBBXl7GUodxmGn
FB0g80BdIRluDkR/yW8jWFjsppm7sklMRBhM/spebyKfbGqj/A9exflmGgIzMpv/ecP8aupoRw60
I3B6tEHotwKwh5y6rPaM8pF5YqgPPuR5n8dOB0YSW6ujY9ZIqhnexr7zqrRKDjn6YuSGgVLua5Th
izIU1SnP84cj0lLAqIJr8R3Xxcyx93aJ7IhyaYZtJKx2U7sBMssAZftBJGV49fkz/WD6MNio0N9h
k0S/7nj6mBqHBz5iuXeLAvXYiIxPt+ITb84Hl4Vbkg4SJg42Ae78z189M5mCJOp6rNxVDI0p7tN2
97/sncly41i2ZX8lLSdvUggDLnqzqhoAIClSvat1TWCS3IW+7/H1tSCPTHNRTLEiZs/sZaZ5pIc3
lwCBi4Nz9l67SuL6ZJaj+lJaqIFfH9WhK5UNHxs07VUof/s1DXmlMYGZ7ehB3+idABwIYiqB7BsM
3y0yD+k5U7F2ebRuB8JgbPvF6iiC/sZ9Tw1H85InAW0nfTn7vx13EBRGqgZEI8tGq6zqJMm3Ej11
qCJa2J2NWhpeqrnVn0Lrh1psoIRo41F2GbSTiZd25RWQe5kO5LRgEQvCvYcGDTdZ4V5KkB+D/4o5
1WwRjvr1+Tuw3S/zKJm3CvgV+j4gceL9Be2LNHilNUWyA+tjPLGzQbmC3ju8fr3WoSuQK55beuFH
4an9eI7sIZBkEmY5RyHCj7AoyeQd9WD9N1bhZrYY9gFS2H9MDpJtzcTfjXSSS/8kbeJiV9p9eOy6
+/yyQr8AXxFFIDN0097fMfJwAKa0MAuywPgxpFVDlt8cIhFNSCDeylkAUFbQ2L2b/CxHi4t9+qJv
5HQLX/FNHsyMfMtxXE9mElzpWg+yc6LLcTIqcn//9Rk5+FEp96lRNIF4ee+eHCNdG9OC806TgzyJ
MsrO0qCOkYwR4DKAk3U6pdRevl704IVlMniFW4VtalEm/H5DENKsw9Qt0K+1yUONxt+VZQR9gT1n
q69XOnhZ/bbS3uE1dDhjuWClvM+xgaKhPg/ndDjSCTl8PDi/GFsD0tt/InZQP4kMqqGLWVbg1Kgb
IXS08HlzYcfJke3k4CFhs6H1waQYSsDHkxcnfgf7iU0tGRJlPS3au7qRyyOHdGiVpW9Kr2Np1+9X
r5U58sDQm9HThqEDJht2TlKOf9lWzsTj91X2njuJIjeVomJdyXiPu+kKvffasZjutdKH2vf1pfB5
BrEstrRouehszt3eiRsUbZLjoB24DEibDTQLX5CUN8OuDzLrYahtZTeqVv04lnJ6JxJU337bRada
NlnGsR1iqZH2aigUOUARuAeYQhp712WPgMuWtGbwJqGk7PQEK2Vy+DDC5dtgPH/rVYI5OwTkUdtA
0x+jYD1ZfzI7/uOo+uB3TLMI0jaFNsDrvSup80N5nMfBA9FUnui90jpF1WRHniIHwIC8LDADha6i
glrep8YAVbKQuHLKmzowT+csSK5JkxIXPGtJhBC+0e4igPyreEryF8mCUOsrpvUoaOk94wZRjtXh
h+7W3z/PXv2qlYk54KAfPMu3iM+uOQHMM8pVIWDCf33NHTrDms1DgBa9QOSwd4aThLKEUQgPgklt
ncHXECWXxEt9vcpyl+xfTEi9lp4kb5sweD9+j3U3WL0OftiLqdkBFiMX1JxhmT1da3KCOJwAHmxP
U0OnSvXjIjnyWn3oKJnzQBrkXZe3w727mJltYM6BPnjQn7Nd1ce1WyZZ/e3rozwwh+BOQWZFLcV/
cPV+PExRhQlOV5oetTqFz6nQg8jD7i/dLrkQp0ox4hca477BopWHr3pijyHsdsQx27lVpIdBNBqT
CF9isBtlISLLrz/foScp53RRFJg0xZfQ1A8PtaRCVt/LA80MWT3JAnnCOdaaV7NlQb8tcASSaaXf
fr3osk/sf/VLXaktHSF8GuLjokRPRiLJ2NOmIo1WUdhgIixitzP070or3X+92KHv2eTMM4agqsZU
/XExUXT4vyZuFwbGYqdWVuvIsd79jScPej4Lphb7EjXJx1V6JcHpGXEe1dFA/J9nV3Pb1zdfH8qh
W8Y0iHNlagBXi8SAD19WhLCaEpv5APrq5t5vbeUis+Zml0t1++RLmr2KfZWgLXlQjhzeoW/MRMUA
IAbmOZXdx5UZ0PVxgUbIUwMcUDDEwl1VAv1YZUaCRzWTs+Tu62M9+LWBdDRoSaK02kd3VgUZn3yi
0RsG2/YwC2qeRBjW+utVDu2qHBFKuiWflzbox+OKwlpYQ6SMnu/jC1Wb0SZ3cGq3Mr7vI3faoS/P
QveEsJUWEQLTj0ultUZIm5JgpgjU4YK8Lu3ON0k1GetAIkDGEFvA88NjLnz1b5xKWq5EdiOOA+K1
dweUstkwIYUUmqljdB8VpepmGfy3r0/loS+Mngb9KN6EiJ1SPx7fjJE96lOVja6BJpPZQ6Y6gyjs
v7NvE3GxTPAWzeF+zkXJQzg34Bnirx2VlT3Y08aYysr7+mgO7YsMLSkkUfBw0vbOWRVwRdbaOGLC
8ofzDsRguBoANDu1bNcGsJxMIpwgHY5oXA6+/BMWorD0gv3Yv0oIKcI5pFBbDp2Gq1fPK/PKb6fm
js3ROPH7sd82SEA3cxH3l4Md5lfpXD19fewHa06bEoW+Cp0cGiwfv0ptJnlQGbkrUgJt16li95ve
kMvnuPGjzTTn2g9ZzOp33hMad0wbrBBB3OpXQUpy0Ncf5dBF9fsn2dvx4twwSkLDKOiNssO4F4p1
bNfVkVH5gVXQjPNsoGdAa3+/FABjAflWLyiv556s3T5QZzwfaakc+XYPrEPNSvVMP5+qYH/wW2aK
KLOmVTw9bLKzMS76Tc1058g5O3DpMuQVDMZ4ujIa23sUkdxa1bpKlJBmSbhuemN6hWebb2r0OQwB
Ax07FnqHzdfflM01sfdM53KFKmkKlmSe+/GaiUVIUkeYEs5aheIar1G4Buw+ugm+b5dEp3oHcrFy
ZT+cFkpEKR856gM7OTIZuo6I2hfJ0N5R12EdJmEQKJ6tdPJVxovQyszr6cbEov31kR5ciaYYJSMT
IC6Yj0dq2cocpLjFvaGxptMKbNVqJvTlRlYhPH291IELBqUM3MplmGuhWvy4VETOw+BHluJNyMuc
0TQGnDqh7329yoEn0xIIiMACiQDCz72vzqp1vwYMrcAuM1Ey2UYTPgSx1ZWen0sJSKukDS9AeDXa
OsjzJD9ykIdK5A/rL5fWb51GI2lCg7wtQWZXVb/htOsuew237Rwths6CYJ+N2g3ZSpPMBsuANSob
2ze0exFJpxbW3yICrEKCWfP69Xk5ePbJlVh0jctWuPe5hryfSXbBCxcWkGencUo9czLEkcP/JYP5
eOtQd79TE5eROa9CH49fNrvBlhp4Ybk0m8OJCUDlccYESarzd3XCqJZadbLR35m5cGXC2+KdpNso
oY0KuPNzMoMYqLhkNoHnwjfY6rddVEvBJbtRfj52M165ru7xs/ckhcu7CtJ060zWaBnbQF0Iv9E7
7dcIAICvC2xkTz4s6NrBzkYWUStNwLn8cJyIFO6AaE+A1YKz7J0nzGeALTy8c4ZhQE/JJvNRVHGm
Amwt0TuXWH5nFCuC5LbunVw81lZjr5QhhWisvNON7QV0POnlfDcUc0xXLZ9ZfwRUDcKn14ZgZb1z
kpN3ZnKExQK3XZhgrVXeucqCRBrasO+8ZaBlmfCg+xTf63cic66rUb5u3knNYRnr5qruEds4jWig
OadkJ4dMZBbKcxsOEJ/7ITY38TsH2vrFhH7nQycF46rTRm3SwEO/EwRur5UEJo3YWzxtbAfcie/E
adzaY+IWTaQndyqxz/pdYjXztdCHCcBdOs4qOSOyBCW+i+gYURYS3xJFInoQNBswA0HXOC8qqXzU
9YbACUHuQfmegDC8pyGkSzBCTusiQd++5CVIPfUS7AFiFErN1xUnfk9XYAxO0oL+nrqQii4w8Qo2
zbdGj7TWU4iVwHLcMlDepJ2RxG7m++ZZbJigbDR/FuOmIUXoQQQZGROtThYBmQ0hVJqQvX5L4yfG
mdkKwp2NMUyrM0J5M4HTuqkXe29Xndqqj74ugbEXena3BB0SuGhWJ70ll92lMHPp3i/7/hHyYJfA
wWZqcEqCo/EyccU+G1Y+XNYKVkormzPGz/IgHN505MUcGQ+3spZByYi1eiAuAs+8g8ZGaV0lKNqW
HPQxG3G6W4F1IbeNLZ0M5BmP3zvLanUnBtiEC7Jt4YIPcABjL+1l9W3MNeIIJVkFoyvV0lsR0XIB
koFfBXpAzhUrg8b6xmYJN2HO5+xBz4CxOHlAs8SlIRg+ETdvbdUoyn4WTR1dDcrYx5c+rvKHJKri
FskNQT/OEIah7Fma6tdcMRlK3cxu8QAPAWCQbWZODYGL+hQ9kJVYE2ATD35xNYpZSjyrYwJEwE5U
/4CtTM5jkuLadXyz7J/aKBzKkwoQV7Iy40B/IDlp6DeKMHzhMkZSL5NwtHUGnWO4DtHTSKs2tefG
CbUJjk6fZxnkpcQm5deszTRwhTTbl0mQSlibfT5IhDWJ8GK+tNSR7En5UfOqc0HYYf8Cl0SSwFfp
EVGHVqI9RKj5iTQzy5kArTCOEm9Eg1Kv0Eop1tbGKi17kW1R0OU2DBy3aeboigSjNnCrAEmK2/tY
DVys7DlpbxB6trYWaeSLlrnKOKruiM2uDQGsIB0BZTsiiMEQdpJggDyGUQeVT4ab7w2W3sfnhpAG
4lLm2jYAv4d1x+fviSqoGjWsPV5d8kcxyPD1uj4r4s1k19ydQib8CNl37ycn9WB04H0Ebl+Ppjwu
koggOYRd5H9cj6NFLEs4VALYwIxFGwDhoJC9mkQDKR4NxnYfDe7EhkOHAmSjAoVGL5JhMxr1BKCh
8o15l/VNrsReBiUDzW+nN2aWEBsj+UrzgkwuH6VrGYK4AaZNhhuU3hUjyWQRx08Wbej+r7zCZ2eh
kvL6Jsov6H3ZNzpb0S1x6GSX9/BIVwS8pbsYIgLkhiFiY4FIVVemuJtCJeaXQZbegZgquaLSQsqP
1IifBKEWWg8mS7gFaNAjoFE/PukCxI09nBDNi43ghtMFhEDxib+r5dQjDofCNK8rj0SzHzyVsGDH
kgmuhY6NrbHZlF1z9/6E/x9y4T+5N34rdj6RC7//zH7mH8y5y+//05yrYcFlIIRwb2k1vUunf5lz
NeUPJqoUKegn3pGG/Jk/yYVLcfQnqVARZF5afLuIYJY8FPFXvLhErHNN/F4doZJYHB/v5TZvGJ/e
93E56jxIDaewpVDakFhcl1dzooURcX2tjQE+TccM5UZQNVJ0RoM10zc04+ZLc2YT2xpAWBIHvaJU
bYSaV7Sa47nFuyAySjszyzPCGnri6aowmB54EpnfrSKZ4X35SfFgqZgrnW7AFFBiui8kc3A7HjEW
NA51caH7taX10HJqXtVBxCXTxF8SEgpypxgBWLwgrUK1dCMSnqS3JF0yOl2tD8nDc2T2qYQdXIoX
QTqydLywckDGlEuqYJGcWX4MeKVq8vCslTtpOE+HKA+Jy5QF8It0ijNHV2erudJl8su2PJxDNXem
uQbXVk7we5+tVmb+YoWGGtRObkZWuFJMKYH3aiY6zwT08KHYxANGqLOwa1v4bT6yBmR6Q6c/U/tZ
8q1vRzpz/aRWZ3BmkR5JwAHjOi6y+1y1qv5pGpuxvoPqOCpuWY8ZaAESFrKlUEhE7Nk2WsnMpXJW
p4s5hVt2bc++/TQyNy+3/lj04fmILdRInYFBZVx7Kskivo73AJ2FcONfcQ0IMJfwBjRwQGj8gKDm
da3+yngoBrZ0UBZxWQfZDc+lWCN32TfNYoZXLGbskv0bMcITuAeyZzqheZQVYXgnDVhV6aXEYWv3
XqBmaJacXm9HtSUEGxESqCP25uRV9GkPJ6WMc4AoWdtq2UlsWHX0VnWaJG5498g3c2TWIbQkO7nz
5bJ9Rg4TA3lJgcvYpIRKsM/i9LRCGRFvSQKps3OTgTskh9zUH/EK1OoJo2Sj3OVDpgQnTUiYs1vM
Gs//zk6vBx8KbKvZ1TWpdnAXjLCIQOgOhnJNek67bUU/rCor6+5EOdiPrZyVL5CwLkVdmg9yEAMo
NhJVuy7UOnsV1EWkF6udhqEJUesjWCDULGOspY+lPMo3VYAxIO9L+zvSk+A8CKjWPL1UKOkr3SZK
tujy9RBJN+oS2gpoMD2dotRoHW3S26dBH8vrNBy0J6HV8OMEuAwfSmUE3C2d1bU1gNNqpSEj1UdE
p0kuS+uF06HmZb7lPQPVRgOnyBpVADGZ/oYcvFiB0tDJBZFv+7SFSNUJ48wgf93NNFF/C6z8W/9e
Kqfa+Aa+qj6dpkKsIGVrLjdHstJiXg5umqwh/oesyxhCiqgWolVChvsqzRPZODWLVA3dpPXjZFfp
kWmfRpFiq55VD6217m2/SS5SWRnjlWqUYfbIdRAPPxbbku1mDUFaF32fpRVo6EAyvgdxM/H1TiOY
TiBlOliccPZzL59xpV/Mo9/MrgRh1ry0pdY0YJTSOnGKOQnfEooz8r99o/zWG719NY5R/WIpZFA6
IWFGoWuNrWj5m6LizpZQUYJv4h0AgkjbczHZyDNWtdwrMtqNdi69glAggbmiDVu3iBVAyXIgi8dB
6WssZIpa1Y4YSm3iLo8Tcx1qRZQ/Z02Y1LtEG4r4hNzgQFmlhgmwCU1IoBbOaA9h/6AalTVugqQv
hEsAfByeVaVFpe+PdTO3Tu1XRvrTHHIRX2llVZbrVi3qWj6Zq3qab2yVeY9rV5VIT+u8zTg7DXr6
ALxgT3H/2xPu6tcj4yuoP5IAqmsbkxPuLlySe20OwEmMx83OB/lGPp6bm2gscAfV7V9sG7yvgwKe
FjgDIUymH4scnaJ/NlXC/WYIYi9lOEwvSh0ecwMurZ/fH4vLKpRwlmozqiXEdK81NOOETA1eiRck
inqCtSAiKiPNvzUG2JuqTJpzsuDzb1+fwk/t6WVVJDfYiejAMx3fa1WkQ25bfEO+IwDvuu0Sasjw
B9SXZs7xiiT2aEMrBapqUdkVsJ0SiHrJbO7+68+x34JbPgaNF5rzwP0RIuydYjstzFhtAJAGefBg
oY8441ELy8qa6u3XK+33gMBV0P/niLHrKPTG9g7YYt+MCgWqYBvk9q0++8p6bqZj47XPx0PndAnf
QxqKbGW/A5eTYtHD0/Mdw+Z+aGzReGGQ+2ewi8u/fBegf8U9jsSQxvqnzJiZfN5AN3Lf0entnJL9
8CMcxDHF2oHjweC0kFoYri+iso+3QGrocktMJLhyyaf4CTRAR62PsU4kaXtMInPgKyKkg2uR0RPe
2P0JO4Asow8QzyxSyUdJJlR7DpLoyHVw6IioQ+kwcw0wSNs7olKvVCnSBtuZ1bgIHRhTbXKa9DlM
3rzARnekJXvomLBkLiKmRcy0L/A2MOGjKuCYEqMhd7PGiYbSLV19fXEvH/r3PQR7P7Iig5a9ZrPI
vrPAZHiGQ0mznVAvIqfpw+TU6Li5a6nvdkUu//jLy/FagFrSRpaJuGTvXjJbS43IhDKdNJaih7HS
1FMptcVp3dnFhTpN2pGxzuctEhG+rMLgttmNGQx8vAqDeYhlYiJMx7Rh4KVt8Eyft3QMUosnA1ac
6LMjK36+SlgRfx0PfLa5T/laQRSo0LhYEQd+sZ7NanR4RNhuLSfHYCcHD27ZNHDQodPZl+fqWt70
qAFMh+ob+lwyDGtDF92tSezBOlDi6M5sBrpcX3+Fhw6Qi5+7YFEEo9/4eEprIw3YQTrTYQLVbyTo
8CtRJtW6KdNm8/VSn28BXP7s7vxI850v8uNSZsAGSNFL6msfdKcR4W3UmU1/8vUq+7fA8iRB/YL8
kX9wJ+wVBTlJegDHMq75tA9fkjqREONn+aqd0v6SrHJ//TfWMyF4IBXhAb6/j8QkKE5WXPmObeLy
CjUa+x26jseebYUwDjPIjpzGz9cJtQGkLZQbPLiB/X88jVE3S4uOwiKulpQMRueU3iTZJreaGIcd
6nEI/pNRAd3++kAPrsuuIi/HiWpwb8Nsx16piejgETBk2m1aToqbp2Bj81pvXyckwTdSQYf/60U/
XzNk1UB8UjAuLfrEvctTi+zJlBrbdtqo7jMwy7L6Imjdel8v8/kuEGimmNLTjmA+JPaOLaX2gi4C
29KQwLNiKPnBHlRsYnv0jxzQwZX4ShbDChyAfRN3H8v1RAqz7RSy0nzndbouHW1usDCBTTym+/t8
L1Ab0wgh/Eum4vmkqjaCulMMmqCFn25EOhvuEvNGfGazoYVxxKX6+atiAL6kTyA9wdW2b4WJzaL2
Zymn4zr0siuPPjhRvbCPnL9PHcclKUOwKXNEiG7oT3+8/MOwHNMwNy1n8ufB9zpjgI7cTaKbPEMq
cht0t8U5jXszfJSIjAF/KIOXd5Ys2nI9cXvoC+pBIyA2yOVjrqSDJ2EpKfDLLNiJvU+n86bpNypH
bZZG5ZJnK68nwz/GMfl8Ky7J1khlqI24Lt87bL/NVy1myCHhmZYTNol0VmD4vApkZkeK1ZQ3k9lW
jxH92iN+88+Hhr0IpgTqKuSzHN/HEz9Ipt+BHLCchtO6IYw38xo7DY/sbsv2/HsFg8F4CTSTVVSk
3B/7snIzJcFBGhvDqae8ftUjctucKE3oREUiqyqvJlZCugirGBibju3vGMTv0y2DKxNZoUGflGcU
kp2PR2nOTZS1Rsn6oD/PumCmbaHVynhC8Cp57XMbHfMGfNoRWI9bFAAiRTTquL29p7P9MgrZ5p3K
DLX8TvMLf3Z4dgTadlbiwT7yfPz0NTL8NnjxQXqOPhQ8yMcDFCW5LhouJUdpB+HZPlofjAl/+SG1
rMKOShGPwQqZ5sdV0nroLSxpupMmSQNaplA2eqI1rlIIxSVToPxR+Xp/bG/Y7yyjqcfown1H+cTy
+5Gt+dz6DMXh9iY2MQG5Mj5GhnKf2+aFFTa3eta/aH7oamZ/GxZGd2z1pfr8eOkiAEJ6iK5/safu
3yBtO7eDMqU66Fi9XkmaPG/DIO7cZNbHK6OijWZWbXxdNd2wkZhUn3SuPlTaj68fZXvfL/UjGtzl
Y1DRgSrclz7FSpEzv5szwq9yohRaCD70wv+ijuV9FQMu5/J+uwQP7W0GaRJMcxkRTaOP1eRGVQhc
bE6UI6d0bzPAk8FbBd8kZETFQDCzVzFGuUDELIbatUHdE2KDa+m5bSIrdSWh1tOzbxDZtm7CCrvs
0E3p/Pz1udy7NZf18QAtJQ/l+IJP+3gV6yIorXAm0lkFAveNJwdE9kI1RrGWcL+3f+2NlNV4tqFr
RguJX/uTP8+gRRbko9G6bcAYIuHUEwiSxF3mGOZgHXNBvteJv12uLLdYwt9DHNGV0ab4eHCjMvt1
pJS9K6uWhChE6e2ckOq6MYdNT0hIuyN+zhZeo8DzuEV8IcCN53TmN4adkkOn1TZzbAxbfW881zJm
CU/rm7byTBEot71RZCHxNpFZ4rPIBzD2TCQ708N9Jz9NqajlVZwopb2GDwcS1WmpnItHP5a1+Ne3
+D8zwX/qMrv3f86EvSj+kT3n/9X8I33O2UV+5m30i/v7/ud+zQbJLoMkRKeKamLp7yzvL79mg6r2
B453dhAEDFQbqFH/PRtUlT94+8AUT5SqtbRouHH/lWr2PlG0sLDT5uDqImv2L4B7zX2zuqAM4DPx
2sjDkct1ny6Z9gMKAB3tNujMbRydVbV6EZTFS1EKAnVEyqYQXVEG3HW+taM5ucOKcV7GTqolp1i6
DMJr5O9mSZSkZKCLUMefAfOKKQvONJcstRmvHAmFJDa24onB/ORqURE4vaYVbty3z30k3ApdUUIu
09w0Z7lOKg3ueVdo1bPQNkKcxDd2fElqQ400QXOmcu1bK4PE0B1RrHWz0a1dZV1dtoxSTBPIvBuG
ZzhCuk2lrTIVhcjKb12hkAviSO16ih2nMYH3M8AgY8UZy5WseWV3ZSfXZDlExTc/PkXSVRWu7nvL
GDShN7ERyQU5ALa2TW/Sm9hD/oJG5a26U+Vv1bkuO8TB8aOa8Dyez9J1utYfJJ8IQid7sqZNeUPv
BGnCraS4UIMrElGin6HyLb8hjOe2Si8K6Z6xAzKQ2UEjFRAlWbgk14vyvIo3MnGKc+w20rghtoJ8
ucEJs9nbpuMZhq4To7suJERt66ojO05x0jx1Mbw6ygaQYiugE7nd4/QqPUlP06v8/k/5/Z/Lj+Fz
+/brx/BZvLZv4vVf/+3f4memwhvttX/TXnX2JGeQBPvXhIN17U9re1MlZ4JgMM0ml4QEBrXDdrRL
SzJTYfCvZVp/ovheCZDF0G4d8Zg+a6rbd6mT3OJA/zbK26Qlj2fjKG6xDecVUXVDsLFrDFSXsAEV
fT2EHsIZo7isCZ+cLxG94HXi7zKVDT92TBaLS6s+MRmuzEzryCjjh1xfh9IK+8r30bV69Oepo6Kg
3VX86UVJezO6Y+10tmM/9a526dQrfp/1XGgrUmPMp01Wn8QlA79LvSSJZVqp8iboXNN0jZFQdm+6
4jhD8P3IDFuPDLLB0W6nq/DFl9d2c5WRypXvRnGSn/ogW0/CjnyRZsGOfguk16C5zIwzsU27dbDh
jxfh/Th+G9UnPd9dGfI6lh65VAONTR5iHsE/HkACd0mUsqZiDY4KMBgUkyUjp98mCXYgN9JOa70m
LfUq7E7UfiPPrmV6lbTKOeBCX5tOW52jhnElQqjcMtjo/rnqn5dnRB6Ma2Ip2jPr+kmnLWsjgA5d
m6zTXRiugoL7253EbSNdNWR9ZktLv/Zi+YpJ4PAW3kYX597as9Kd9bau8MRKF8PzueTokUMT1nZz
zZ3nNbF7xH/2mttcwJAgg3pe2epZjQThVrrswxV/o5hWerBqptVIQNcSLSfOkuzNjx6QOjnJhIj1
bHA1kvaQLjbMxQExbYTOW72kOzooMiDchP3kbh3J+MSkEzs8TUlIVKIXkhqIX9rV8VnSnuVB55TJ
mc27q8/klM9mt6vySn6mko1QDN7bhC19y6q3BMFRMLlZOq5MypFvMxVDWEIOAaNvscFcCm0XN/JJ
/iMqTklZA8HSu4QXLCE/LqJSfm79uETGwEfjG42dcUtukMrUx1XMp8Sf3ND8aQ/SQxuvU/0kLbeT
errQNNLSsYLbUHnQLJ0j3eTyOsnvc/leTlcl2IAL61nEdJ1DEotQjs27IT1Vl4gwa8VbupOvu/RK
nm5RAGjlug/OunPzYWA/VJziOru2ZWxODmwB6f3/5JfdeXP+/q/5d79+RWZ7Jd8pd+ZlQyNZ4Nf/
9MZtfhbn8EuaYcvGOJ/ODxOhOoGTMHhmZucBpCE54qrSLnTfVaYXLnuMrdJIQkzGZPpCn8jEFQ+S
vIJ8HXXcUxXwA7INJUQdqUzw3exRAJq15AbBNiglXglzx8y3DQpAbK0kURPSOO3wVoTlttbvspU/
rAbLS+gcx3NHNoxvPBK42TDhZwTMWc3pnhFwg91cR8ubv1iOz8oeaTOzLVyrw2tf25uC8K7OYaZt
l4/pYKxTL0craZYEXTn2s3EWv3SkRSeNqxHMUVwYwX3B49FncJafUDGaJpK19XxRkmWsuUTXjOIx
h3Hd8noQ9BIz3XEVWdw7qBYsMa+mRFy1JDhlqCyk6pk21Srf6dy0Ufug6eOqxJBmt/pamPMqLvx1
OpRvgZ66Je5yQUcl7goCNgcvEXe+krzwYP8ep0wjRml0NHQrqH68ehHzQ2jxO4I9SCCZ52u5YCIf
9G5gq45F1HSnKdsmN1ZSWp4uWUH6ZHmqBMGzqFfD8DYEZ1bzkEjDxjAIo4rkEAvJlaQCGgwVLXIY
bHvaFF1Heq6tJDLVxmimY4/R2VEaUp/sy2y8UYLRAcu6SoSGCLSC3GgyPygJVR76eS3RxJXGJ13p
L5JYOSOV5dJMx3tykn+IXDsLtMsw/xtV6mX5M79p658/2/Pn8n8vBe5rQZBKFITt//340+bXz4Of
xaIE+/CT1XuZd939rKdvP5su5Y/+smIvv/P/9xf/LBZvp/Ln//nnK9qPdvnbAiyrv9eRC06Emc9/
rkA3BaXnP266lx9R09bRa3vgT/+7DmV8uYzAYW/wKvJnDar/Qa+CfrNKG4G27O81qPoHYxmDkpVm
IGM8ixfhf9WghEfA16KofQ/c/dfxX/16++HU/Toff/78d4UBb5MfX+qpP9nNVIiG/Ihxf58LH5UV
AZqgz93Kt2enygyN4FecxXAtt72VrmNCU2dTeYDaf1VrlOBBt5oK85xmrLYq2uZUz4yTDK8z2P5L
STJ2Ra9d0MY4tYbkHoznhRzOd/1ojDwGzV1Ka6CvmxMlIXguFy+THOxqTf5WaLiYpIS0b7y7PzKG
XxnIMocAR8MiTMVpsmGTpsRdFXH8YiaJ8RMZdrNIpYRyN+Z2t9H1CgUp73m73jJbl6RzdTuGjEnI
xeru2wTcjCrS8UmefPKMSEBzJXRr1ySxvyTNc5CUxSU8DiqL0ngt5WgkmJTM9alusl1gD/06R7x8
iSQ2PNHiBokAUeQUm21gbVGApYCUa+MbEbA3gawXr+icF103vilJyNpFG3f6GqVODkIWwwpo04po
qiS39BM5Nx+qjG1w6mxC6zUeZZmVgp3Ra+QpcnmFvH6rxmPm+HGVbMyuvikxExHC1+C9Tv1VXfB7
eKXdJVkTXNtZuW0rYioytlUmCq5fJBu7z1ZpMW2HvsABGO4mMubM5LQZklMrzreWWrt1RvRTuy0s
FTldztt/4Vj6fBFFlVNOFFuxH95PQc9vKC5CjceNXbe8g5TNix6Y61x0V3z138dyXg1l4CrWI2rA
9WxXTqTl2zndNNRCknljZrZLBx3qNrGrHJOGrie2jTMllOAGjd1VXk3595KAYWrG3mwb4kGD8rVR
Z92LdUpURSubrSLy5F5d5ERp7l9g9N/Wc1qvx1x+GiGD3S2ZbKRNySejH8eXsKRUqdjpfvxT60/J
+Ftzs63NGMmHJOYEmYR+06Mh4gJ+rZMmvaK20U+aLtrFQAUTn4+YVb2EvZG5k9pP60TB9k8y6w+u
A8mdTVLg+FgJ4mu/PM3S9DL1TaRygteeptLPRvBVW1WbUHXJhBuaVcMssg0utXnOnSAJiRCzh0f6
3ab7vhP9pbbAf7cNd2Er/+fddtW0Rf4xv3z5A782WGH9IdD5Ai2AMcfQfmlm/dpkhfKHCX0DM7j8
51b67xd93WYnhWnL9A2BFX+G7fHPTVY3/1gSEvglOMALPuQvvejvW8YQIBO6saxPu0/FCbzX6ptF
KXiAxAq4EVmc0oZ/LDFhbCRl1s/aebJ3EUNcDCi2vbGU1NzQ/uON1TTTqnTC2cRQXvjdLs+D+O63
U3jgEbA3EFg+mMVUng9mL+KafVyLSRYyiDBN9qqxrE7ztssoxpuBD5rUPupQKz3S9Nxr4LLgoqSn
52HqCt25/b4crpg6asb/x9559caNrlv6r2zMPRvM4WaAzVCsKlWQZOUbQpIt5pw5mP8+D+3uPrbs
bY+BfXE2cIButNsKrGJ9/ML7rvWsTHaNCp4Wp+tm3yhCd/fzt/WutLqKKGQgCqtLdmVWq+u691UL
iRjCPDSrxnRjpRcPU7AoeFnqWIzZ88q3hSyHt2Ffy5e4s6MvD96/XFTft/C4to6y53N8EO5S2h7f
XjswlXooDaIMlUVPn8K8zPZtUS02rMeBbS8LgU8PZtxYOoJooTWLjm0shGvoPPopM1r93AEqe/z5
DZHWq35VD/38qth9sP/AIE5n/V1J26hU9p8BNG3cbsJmbTNsa6lsOyxKHLwra4muk2k8x3XfXlQg
sTh7S9EWWad4nxYk3CNauRJ60hkBgxgEvv7i5a0fyHcvD30c4VIIX9jdfHvTzMUwl7ApAncKLXPT
pahYRbxSz1PZTzgMU45lOQ14W49L0ZekpHMwnUR+MOnlRdWG3S+EMe8fCz5DQB/MGZ9d+9QBv305
+qJPc9Q2kacluJNIKcZpRC6k6RmVKDxEmjX/gkbwo1FDx4pJiPo4vIr3z4VsYHKJozr2LMTJm2Xq
Of1i4BM/NM08OlERE3MDEO6t5iMgobbtCL7XUnA6UrUXgki4FYmP+8Wn8q4Ru44ZhjINCpkSKi2f
dyN5alsNpaseewFKtqumCyZUujLARAKdtwXePMdocusXt/79BAHaBrkfnRFaEqCb3sNW5B4iqRXE
CVk7QeibSjv4i5aVv7jfP7jKyktC2QWjjo7sOgC+miCg7DVWnAapN6UtNxRltu5kvZJf/3xcf3cH
2e0zw8JywV5Ckfddi6WImSbSJCEtVp+zY4mwfFfoAbszIDuBz9EZJbSQ65c/v6q+KtO+eZrWmjam
FtYtzhfKez1jpxaWVoux6pbUjYKtEGnCmwq7vNiUcx1toAu2oTMrmYYpXGiIioRyn7dEKI/ySDWO
DSAZkCouNYmd3odUqKPIL5XRWOtgCRGFmgxivVHn6roxCqO2DXWZrpNE4+gqa8o5Yf99Rdeq1byq
o+xt13PQHqhM469nMzyzgc7F4BiZQTn5PdOB34qJXJ5WMr9mD0M0eV2hUAYW5GGym0kuqUrjFqVV
FEndHRoJ/SQK+QhjkiTnPeMkCXGbW2Pr4LPBmJjiUyFuszeyD60ZZyLyr5ogU0Dq1bDL5EHHAzcU
4bbSy8z0FYk9MX3MIXvqNCSz1Mjm7I5Q8jhwzFQQBgDQkRSze+4ogCnCaLwIKFtgFayVBB30UVtZ
wYcxDuq7TCWPIs6bonV//pn+aCQxHZEayNMBzON9y7lNFiBeWAoMGZRHGWeBD6Ze9/S6z134D8Mp
yszC+/lFv1s01nGEHBa1AL8Lffi3T8kYBGGvhJUGiaXRvUWmTlZjtnNl4Zfxgj94f+wJuNgqUIA2
8+6BbAmvYetkcSmeigtpbsRNEEWpUymVumeczxv8n79Jk0IRxYQLiR3yGH188303OQvDIZiWVHel
0uqO6TydSUnJXFUKGldEEOLoHY28376nK9eGjSA7QY7+7ybVUlUikmVV3ijB8BscBTpNBbPYKHVo
bH9+qe9WsTUICE4WV+KKbIS+/fjaRM3J3iuxoehU91m1mp1YxLGXiNZylPAz/eJ66yb7/bwD4g4K
G9djX/0+HyEzCM7r04iOg96xwclN681cxuwljpb4pk9z+UE1C4oAYtlIi5s39XItrplPvpjC+3IW
rBi+PmLOcHm+xEuoNlXkohydKZjBrPvFI/WD0Q3gCC0hLCXu0nu8SQCYZhS60nCLurAOfR/nTl0F
oqNXEBl//kn86FLsR2FtgP1lKX03ugfKFRa8EcOVohy7mSnEu0TAOJcxK//iQ/jRZ0A0Dk/sZyX2
e5H0HMmtmZBZQ7FfCw79ErQ0Cakl2KQ0E9jeZckF/fJf6VJ/8Aapb1EpshCwIRFZ19uv1tPSsuIp
Agfh9qSVeGmkxk4jtzMqtEn2f34vvx/Vq/7EWK0qqHrN97LsCLdKNgPxdrHz4cwlC9Crl77x1YQM
ejxH2e8pw5gkEN1iC1B0xGgrZOjbtxZECHosnYzIEpULvq+5O0B+/5VG80fvCmg5wL11dqfw9+1V
6rgTKkttNTfWZ8okUtz7CjllJwKuSuIxa/MXI5Jf+d3DytxCDRkqO1lV7Ha/vWKWWhbnsEJ0O30g
hDKJp2IFnauDtZE6QtgwCiiwW9o5qvbtVC8h0scON3fQSvNgm2aVXBuBaTUeWGv80JOu5zdlPCSF
OwtYop0xIzWBdBq2EWK+BNs0TIY7du2ru3yustc4KGc/ipXxrc1j6m99l+FHJ1KZ2GclGvtNiYe9
tltTC0Oyjur4NC158zQlUJFcwVDzy7IC2E3Hsc0e62SadFsVwz60EaH2n2ANINcdqjCL7VGRx5eg
ZPvlWEFJSF+0JPUFhzTxVW2qaXL46PPbtu/r25RP+y2N2uAUyBM9qWFYAroHTSdSzaqFInfS2sgj
HiZJTWxNnMoXrcQtuLeMTFtvYjBfakJsUMrUsyzYtCkaP3tGLHJShWbC9Cn0BmbCFFMdHfHYuFD6
lDxui6i4TzJFUs77oZ4/61VX597UV/INh4XhPsOoG0JWGSU6S1DL6IHM8/QSDEjcbaggGCNrHZex
PYxFdx8NRoF1bVE4x02lnGcbcA7Y96RoXlI/JvaardOkdAptvIYJaWqy/JWcMOG6Si3ywssaQAP2
1pRb2Dezrm6CLORv2BJqr0BWojddHsaVtBOH/aaJx/A6m+EsOHI9VudGF6o7tm5dhyUwJv86Hkjt
oopbI2qoc9Ax9pgKCo2/Uqa3GqoSbeZkaTvBHroJS7CuIF09ZFgO+12vm90t7GSdummvIwlXKBLu
O7lQEjtdTOsaoEFNN3zSxwtRAi5h5yTKzE5lWS23NW4xKcdJEVzwCSKzZPc5lniOAUzZ4OWNcf1s
+UY0FDExdHBATr1Zdr1jCY1xkxC6XSFLSE3zOJp5uQPjEn0kkslK/aRUApiXoz57aVITuUxSTo0Y
TQyvBn2Rb7iQmDnQRcq7cSqWa8Z1XNpBVA2f6rKhZp2WE69Wzlnk0B4E9VnHW/kry8z3JwEecnw5
n0mSGC/Wr381L8NykTJon+BlIlEj5EAvwWwV8rHXhZHmWEGVXQTSCvyioTSh7n4+VX9/qmUzR74E
gnBEzRxtV1HhV5cvZKmGmlDKblUI1DqlfEHjSka9i5GLAPlOqza9WoVsUCA+VG1jnS21NM4yH7hr
av14qCSMwD9/Ud8vVTzORJmtuxR2Ytq7paoTcnMUckl3iTykcadK6aUAt8euI2zLP7/Ud3U/1g62
Xeubt1b07/sthpWWSq8aHQ1AWR93eMdnd07K4oAbQL2Y9al9jjScykMy0L1rYgAnmlY6s2kEPM6I
OQ3wKReDqRabn7+w7zcJCKJI3eT4i1lFfy+Txfo8thJObldsUCCIAJ1GG4+wsCnNqsNjrBd3QodB
++dXfQ8pZinFBaZwUeas1T74bpFbSCSItWjUXZJGw1MVM+FTBqx2RY9OVw90kgMU1hZdSI1LI+6M
Xbb0Lc0PMW6fsPTmDz9/PSRbvV8DKRgbmLxQZCNRxv/37fiUmmkCXqSE7CCwkKmgf7RNij6a2VRB
uIzOf45lvzH6/hRiFk4duWL42AE7qn24mhEH8jiYLJbC2E2AthnTWbS2rhYC9by6YX/pBFraVDuO
zMx1hRVMe2SXFr0gqc4qFCGKdpf2oriFizzKrL81opkcVeJWTqKwslkls9LuE6CGdiAzSTrjrOn3
kRYWdJjnWWpdjVDvgIepj0+ZLKNPGGQJlVdupiKt81ygpVVMTDIdqJZppxDBq9uG1oy3Jt4rBdFB
B7Srglm1k/gcHhR0ZmhCx7BsaVjlJrIcLW7z1zos1czL51409xnB4axrsWBK7eTQBMlKdaPEhnzW
lKq91Zdx6TbSotTnnnlXcYJOl8KNmszi4sZAZG5ag1KC18tTLm1HE3CP22nikRa4XlwOzCmdPU0A
cp0yErO7ug8Jk5qwlfndBNhiH1VtW6CyQblrl3GHpGua51xzoDh1l1PZaR+T0iwEn3Uxyz/lwyx2
N/ECVvl2sSJN3tZzGeXITJpEJOCsMvo9C3e7w3FRn6a20odDbSSW6qRKsCDzyaZS3SVjVzf+HJEU
tjG0oZGu5NTsN0KkKrXbN0Rv2hMJZogh+qqunDJro3M81AB8qi4B/xROmkn9goYDn2ao1+7cNwIs
8LiSapfukSgDiBDb1ygIxisW6vDVYBDR709j7YVNr67YFsm4aGLUFbSFxJYdWiS2j5wnERtkSRMk
DpCFOtiZ8xh3NpCngVpdnlIpsLo4seO0FVQP035307b6OvWDiPO7uTRbbyxy46asR3Kh2yabNlUc
QzguDaXvbbEN0tTDPI3dYykYpnbcphXNUnUwzskckyyQakk+456HRwaOv2vv2DW0oi0kFnL1sonz
2V14+qRNk8X5LZ56YdWQjBrbO2GoPo0z0I1tpVboPfJCknsYCGmWoQ5pssaHE6QdElhImS3GoSkf
4FNwHWMW2m0xke5ha+Usz0zlre5XSP4RMi0jCUAMwqk6TG0g3kZSwQCkDyK86NDSDLuw8tZwm6XV
0u3af34ItWncCrllhl4cECntGlKmPCzFrD/2XT8jv+qB+DmESyyKC/GKbWE3xTFapor4Z2eeRQSH
4VxMT6NAIdFVpmx6WIRFhvVnMdJspKilXzfTurMJzQehhEdv9y1tb1e0VDgvQ9WKt31LiDmyMqXe
T4uafNKMVrgKW3GgSJ/Fw4ukRw2pJUYmPsK9E26GKTbidVcpXOWdMiqAyeX8A4960LmjPmSPaWLq
D4Ns9TealKRvI4CGYxNWiUzvYUXh5Wq73MpWFb5knWEIdo9XGHl92qmTozWEKdk8Z4hP5mIsMy+r
JfBGVODQxXOw7hrb1KepdIJgNjR7NKbMstdGkyerIQo5OcikmMcyk84kZ5JeXcd1mfsF2/6nIY/o
u2ZpPe/NYax4LLQwkXcCWdqF15MeTCfKjM3XloQS5EYpiOMLIzPUYbNwsrwMpnp8mPJCV21ZL8zb
tA+1fVvXkuLK0E8S1vMlPEpDQFtfSg20r3U2mplbkdqoOhKRaDV9mVnRtiwskFDGElDvLswmMd5V
vYGELx3y+JRDeBpp8HMCdBQzM2F56eGSk22iB1dVVZZ3UhSJuh2D+1o8WR7aj4ogMJ+ZMEzOA7Nk
SEm/6MEdcmN7p24SVGTClIp3Y0dSCrLVVmh8a6HAiQlIje7EQFYylpSGVnk5VbNfxmJZE+aX0r4K
Yf2kZ0PtCt01rW6a/cWywjcF9oy+HcteuOeTbmr6AogcuAUj22wtzPSBQFUpTu0B2fNDzxnBroiQ
Tb3ETCgNgJTTYc2kvX47wNDsnBAAyMdYWsSCeqeR3ndiWF/VIo0GV+qL4lDP8QLgKliQQbS9OmGX
J04udkW1E1AxKQUC0cYsp5eQaCDUp+ybHwKpXl6aSAiGbVQWrKLdoKSFy4e5xvPUJT0mQ6NW25XC
bHgBfYbRaBSwKt26O+vLXnqAF1I126gg95M0gRzrfBLEo+oImYAqbMppHjiftwi/1UY/xq9N2ZZv
3bcipc9Cm/9SMP2nNdvJl5OAB7Mj+tct95u+ePnHrl0F9u3X2qb/+tkv3XdN+wNDFEzWFXKxOujY
2H3pvvMV3FiffR8YTCjgs9v+E8El63+sDjjgJvTDDdxa/NCf3ff1S7TJAa5pvEKoAvrvyOzXXeVX
3RAIpTTzVuM04Urrpv9d812Sc7QoGoQ9Q+yctFdbeyyjh0RJX/I+4tGDHb2BB/nVjbr88uu/1la9
b7h+vqqx5lGsfkkZwNi3W0v+gkpOEmmuVHWl3ZlMjxECftbLfD+o8WluStSZuuIneXYJ5Nhw2hz5
ctpEtwmSJhfR1uKIRaJ+2fr/z4j+X3+OSupc/3pE//Ol/8exb59/MJr5ub9HswiImnMrh0OioFft
3d+jGREHVTODOCXMUxbnhb9Gs/YHSatU4yg6rm6StVn612jmS/waEkVRhfHMQaF5J9L7mWjvfZGd
gcVGdTXIQuHFm2a8O78K/VKOa56rW3fhXplRsc5J4EaBQoAtgjhPi5jXRy36YElIfBd93A4Qb1xF
SzeqFqUbbZHm7RTqu2LheWg1s/yfOfNPZxFtaZGuBi5wzuuMC5yIPxts/+fa++Bd33nu//3H/ae2
+9QgFkXv+s3g++Gv/DIOMS/R/qHUTXkWLCFH1L/GIV9h/EnrtEqtmAADard/jkNF+QPdqkUWAD9F
IX+1+P45DhX5D/g2HJ449n+eb9XfGYdMnN/Oqz+6F18Xd5quV6gbNpIT5oFmN5q2DdmdegQ2LNu4
i2GfjgN9Y204aplwlajDHapotw+RP2tqsheVKLWbvvAJlz71AzU4PN691Z7Sus2eTJNNxSBQZM2x
mNsodmQfIem9QlwDlmky5WYJaajZzOpZTC2aWvHylmnhI0zcYjMv5ngQsoDTCHFaYpZfjxX1yxzS
4VXfzdB7B450lcQJ3OpQWc9j4ZLbEcHVsGKE60PZ1NeNjBI1miQogn08+TPYQTsz6GFLRbIpJ6jM
BSr+3KSLNxT3aRJVl2qMyUUzqWaAg76h1/ccNfGpyPVrMYLOp4lkkdYmzLYkOpWKcVrK+A6U+FUi
SAe6HsdorTZo8+LlKbsiENqNM2gKIUpJtTianFA2MCxfFXvZK1rxqFT5G5i+wGnCRHLUST7k/XKY
F5HgE5Udej6YvT2K4qc2yp7bQD+F0dSyhxQEvi6kYNkabQMIGh1ma+6ySiOEDBD2oaiQw0sDXok2
vVCqMHWCwvqQBtmutMxzL4cLEqZy+tS09Rsom9ahHLGaoeddJ2VumxIkW5jPVTDtAuqsSG6hrSWY
2m1EBd4YGOcizt76ucEJXvUdgtAcrp/RVGd9AQbTZ1ghkiQzXCUSsR4g72l3MucrO2sE9VQ02JOw
cNLx4RZyglLRL4jTtmwl48MovRgE0Dl91Mb7OY4+RKG8IGct2A1zWhlg7QbsJZfkPo6X2zwygEYT
60uWT0BreyovZ2Byh64Zx8tlhXgOwijsl6J9bNvI8nPirU0jex0Kpd6Af4O/LQceui5jj2A2oVwy
AdyW5oMhiIUvDNNt21Uzhw1M6ZSOsFHJvV0mol3J2dYy8nOatDcYRD2sjXh7ejtp3sAObsgjcxKF
UFoQ++yvFacvIm+oYnoD1a7EhtbMT/UsoSKpcf7oTjsXV10h+Q2wiCGvLhA7OIX4OKAstpLJ05rc
Y4PsrLV1stZJBtV4OKzLycx8o7kUo8kfu31igWQ7pb1pZzrUIeVOjbVjQWZaYIqY4gSJYwfFC+LR
PRHodzGQBnH7eXr89+xN1t/y93b7v4dDgGn3J1uN7OX5nV6V7/8ytSNKJXeJyV0iOH1lpbCR+LLF
kKw/kH9xROaQTCIGUr2/p3YV4T/cHwJ5kGQgTv16akfJymKEJYB2HoVMvvQbWwyWiK83zGsvkII1
FWJQaJTJ31eH655TOgjQ0FmDT7E3d1ltG0MieGVWTb8K1f6SNfXV/hyIAsIP6qHU77gVoCm+3SnX
GkTxEKa90zWl+rBQq3oR0cnXdtb25dEU1L7bjGZBL6rMaeThQiP/MQvl4TQns65sgZrDlIh7LTlP
wRxmXhi1vQXCvUqu1J6KtBt1OoWaQLHyi1bt8pIiUzXuhl4kFjS2tFSyJ0y6D2kQwrRTgblOSOzl
ZnbCQEJ7ZMhJfqdFDXOIhEvgKtWb8pLAoIHXUnOaB99m4DwjendwBZxAD01QYaSKe6GwNa2Httmq
yUjnNK4qzRYbgmicLg3kJ4vD9Vo6MqK7FiYM/lQpo8o1Fflk8pPC6pQTEB25nLpAS0PAH05hk5X3
7RTkF+VICzYsjCbZJsqsDk4GJpZMgLHuA0ckkkKwhb6uL4cBz7ondbM0fEpopOpehyf9KSwt7RwF
0WoYZh14MNueXstAe0a3rUweweksRX1HONcUb4U2R7y6AEa4MlLiwoh3lKvSMSuhfpRVK7iPaSaX
LorczCAFSGyJRBAXlqC1vfSkUsBfMU6SeS/PNB7B3Xf5S57P8bgp1Znlsq9RADktkrbBQQIqXY1C
mCtbtdNoiRuL1F8lJB0Idj32eUdBKTYpyFELEv1x0imrFGNjXjBqK7RezWzdwFeLKsYL0zLQxYq+
oS4Y+lM0IY21805Wn4W8FWQnWxKq/2RoRc2G+JX6ch674SVpiDPCpLp0TNdxP2lQW9uhpr9syreI
FpsFudgEYrWul8jvwnEWnXIc59uuGunp4cxKmEFVfTgDCc8Wux3QujhBhBQH4C6WCZ0zp68ABfgU
V2JZeCowVXxllPUOZhONliM3pv6RClIi2XM2izdFCG15je1t8LFVAwZISWxaHGHZ0D+odGp1W0b6
kdgKS4nsZaQvPrHYT7WNRJaMtQYpKWWd2sBsqcIT0uxAHa18l8+tmu10NZsjh2EivJgEKkQIvISW
yAX4qdR3KKjyyUZB0rmpObeKTbm/oicRCfUHpdGYHJRm1RZKCinLEFwhdZGjXGD8a2k4vJijBRS4
ring2ZUmN6k30BigwyLErWyLBEWkdi+l9HlIBBvfrD6psKmZGU8zL+NGU6YRnzWpe4aHbnit+Atz
Rb1OnC3BMfKsk6jrjv0NFi2FLl5cA9+FF54eDQ2eJ7jqyTzlUPkjL1q0+iNU6J5OeCD1oPVrq5y9
hlbTc0WwW8wvDUvDi8wxexrnjnM7FSW0YEEcG6GnLqHyaVS0vDsmSKTbzVQ1bekvaAO1vSUsuEex
DI6ePBVNsdHiunvNotW/CqRfVI6kYkHVK6fBZBvZRAgVlHZZGhuhgP60IEjljJY0Ml56Y74z4la8
qbKhuA7BUsO/bbLhUrMyTfKW2pRx9KXIsN1/4/L79er7v//jil1rCPW/XqqPZfH8Wn5TE1h/4Mta
bfxBBQf5LklYtItZoP5eq/kKeicLCyzx53BDV7zsn8cwVeGEBrIUCquF9QNszd/HsPVLMod3Vj0Q
JZzlpd9Zq4GnvFutmXPw6CHRXgGciKbfFZoMGvtzMNA2reWrlmaD219caS5e+03kJO6wPZIwwUpn
hx9MR9yPXuHmfuwb52XeLElLO9G+uAsH2WFZ9BW/84bGnh/w6O/7TZS7yWZ8mLf46rxuP4ZbTd+L
2LpRc5zuWq+1822+NTxzszSHucEuppCwuJXzO3HeUi+nlwx/ycHqlB8H7ZoN7MALm51pM7hU0qcN
B7TwSXN756rnVVz1DuJbN/Ojne5FfuzC5b2IrpTR0ecDTEW4EvZdb0cH8SRfZTswbHvkwht5Xx10
X/YrV3u8ENyMXyK44r26bfZMRy/xJvD67d3oQP+2cbhxBRZ54wxaQjkEdC29GLb99fCIKsLp7avA
aT3pTEqtZt/tr+7uLPt4sf7P7DSHbNd6T6pT2obdHJoDSpI9dHpee27n9sPm5ia0Xya3OnRu7+XX
JX+Z3tXwOtADYfy6EMHU2XwcSE2A/vV30aYgXZXfbdhPsX3DvbKTXed2/N3kGq+WLdi6AwzupXlU
3PQaYoFdHGhcnmYrceJbrHDXse7EfoLUpg+RcRSRrVzVr4sv7qptd6EmLpKgUtlIXISfO2hX8WXo
VD50Jls6r+HZIYtI7snnmPfe7vlHN8+jcdk8LNix8c8cwh3j4G7yZltz9adsj3wLafZ6zMOAzbp7
WbtZdkmMioD6+qp6UUenZO38VJ2l1FE/aZv6qvd7P3O7Vx1kSGpfFDEfm6LtnthLaoJD+3Pms0aL
sXyiVIAR1FfspPVR79wXVW0jH7tVeDfcuCOWRtlrnsLdlLlptJvsMtpdFtHusZl20Vs/4dFm3bWT
Teh1F+JOcZVD8zg/ja09yTa2QpyNQDsiqgpD6Hbg3Ue/ptN3aEVvGO4XOCLZybrCHu5WvnlfHaOD
fFQ+NIfR729141J4sV6A9LtrSgFtegjw/EHcp6fIFc4l/58Ix3H0RKdJD4i6RG2DeUQ0Hf7csO2Y
bL3yx4OxK0iD1FBjearlzgXL2lFpUTrZCDT7t4KcE2KXIH5om+qmfybCCJMYDBZe/W6c930PuGKr
uME+ukx2yUHr+aHgil/pvsActS8vD3tef+2IH2pXYAoocd/iGaHjaFc3q4JKAWnltG/6k37MLyLf
2gUmBXBH8JR9uhEYYA2aKcHTXjmFMgYk3408IO5ERnM6vyoJdGE7NboC3v0HRh3m2vheumSV0h5d
tpDBB/E12dhYi+zB77fqcQA84uqmo73yxixQCdGm31zOW9mynTC9gETA3VFR67nhSTkHt8Imddcn
mH79fB+lLp3k9oXXFTgVQoUHjXnDcIaH4Cq5DC+mj7rp1Z+EF/iSQYkCzW4JoSD9wIe1jTJAnm9k
xZW287HYqM5m9mZviO1ut7jnaqNdvAh2e+SxiS+Sj+lJ3wsIUZ4Ll7P1p6DglogYIh6zl1ywUWQ8
XoZH61nh/G0XyaV8rVzG1q2S7Ab5caH24UhXylF+NA9A2u2wtMfefhV30nI0zx7eT998CGzhmB84
K9jVi3y5U659OCOn6E05mZeDo3jzB2V/qnfJttxINeEa10a6g5ih3qkNb6g5VUB+tqnLtOw9P0db
nNrWTrQ/RNvycg/l37n30A/ap9n1tCs58l5lV3bZVn+UD/zJFl31oXh+VJjMS7Kp7HnTeXTJN9Ez
WW62yd9IzuRNXrbVHLy8h5O8kZxTYTd3LTLs87LnLSDmc/JdeejdzjPP5U7kW9AW2xQeHN010CXy
PZafATA+afvR5QXxz/1Bcmjnl1ssxZayU6G3HPXHdKcG++4Nzwd/zN4eDf/zqzh1d9BX24vMpzN5
Z3iQZugh0lFsD/Vh3PQygzzKbBg58h7KTsahzF4cDAJ23fOfzst3/PFg+cgKFUQXbbcHVhKcQYJk
dif5/bzpXX5GtzU/0zagFxbTmRie4lF9DcWGXepG8cJLzX8UjhLvgQCgCLWgHfmMStfwJQ9ugfJ8
m9jJ/oOzfRMQMLnyhX5hbm5PxQKExQk4vz1jIN41rJvGUTqlozNfxtwiUEEumUH++m/nCVcGXvQn
1lhevuGD0AlvimcKXK3ltwdelPlQcCfHAxkT0J6ADx2t+omkDeHjQEOrc3VklOo58K5onxL1Ymf+
HJ+HcKtWrHPaY8ZLFiobsWRrbioBRM3WcqVOdNRyr1vCF2ndb9VvbkpkvvlPW6X+p/L0nH9q33/T
f8MKz0+3jf8sPhL+8Pz1vvHvXSOuY6R1bABpcJKMi/D/7woPBXoq9BRYsLvQLlqtmH/tGqnw4Fil
KGSsvSRlFcj9Wbyn+KNCDV1/ESUSgoV+q8Jj0dz6psSzelTXw5Kx8itFWX1Xc5Etuvwg6RI7CErx
BdW2calOLBQzFVhnEbFaIQMqd0FnmLeDkXXboK+F26CuDjUKVx9EHqgUNnJ8D8qfgdLgaNoqYpS7
qaESEYNT96CLmlC7wDok0/Cai80TQaSDOwjzVcDRxjeUPEPibEXOIpdMAPqCIbgtStZmtXlqpPip
nszHaqSwihT9Yp6CW1GPlE3RzTg/6+ZCMnPBoeR6W+lSfwKf/imgelKXS26XoG6IO87v63kYvLae
jb0sl52vyN3sSblkeAnWW2aDqXtVBfGal8IWlaxQZCANKc2UyQsVfU5TzfI5XMx4k0vQywpObA7d
Boo2iGvcQCix9o3dRUdE2mYO+8JbTH3ZdGMTelWpfCzVBfANeEM71XK/N6PhJsmqazxVH4NUuFcJ
jeNOx9qbMEl7c4qjmyBt1C2n961VUiMGilE7VV4t+2Uwiy9Oy3/30/r/J3/4D3qmV5Xuvz4L/rOn
UPBtj279gS9nQcn4Y7Wuc7DD5qQSOfbXQ22RQYaNAosncl+cnuJXR0HrDxp0GvgBjKbfdoZV/Q9Q
5yLMrFUnvJ4Ff+coCCh9fWy/KqXS8fvcnsZZz/VWvwpf/0pvnYQxORbLlDiiNQR7HJOOlYH2Go2H
AHTZRkHzZEHtg+GlVOI2nlSSUKYnI4bjOuD0XSuI0Y2lzT1qOiFKb8ek9ISa0Q5PaIxuZpmWXRRp
fgAiz8oVYB+xpjtWyskuk6dNHN+0s0JcldrtBmnwGqo1ehmFtkSJDwbSDsyJLacPXauVB8V6aZp+
P8tsPCLUdOrUpK5KlasMUzc29ml0lntrNyFio/0nH4s1wSWdrlvKS4V6L0it3VmzkwnGrs5B9GXi
claRDYIzJZg0QHc3ToCvDMETmuMogKJbBDdPaTxm8+MkjR3dltSvpdVnSiAaeki1DR6GWdhCA4zs
Kem9GAphEz6VBduucS9VT2tUJ269B52AJvh0vfLYFx8rukLFdD8IvezCmFK2hpWTaQgbrNXbfdOL
t3WG5q0db/tUfV1ArkJoS2/LZS+Dfoqt1NqYINIytrlKUpTEqU4XVipsjQEXiWRtejUN96NM0fH/
sXcmy5Ej2ZL9IpRgHrbuDp9nztxAyGAQgGE0jAZ8/Tv+Slq6qlq6W3rf28yMZNAdg129qkcDAYBm
vFsq2o9JqV49rLWt/+wFF082/J6Ov+wLznCVujQisXATF+QMON3OwktuUrjrJtG3YL82uPKPuvpM
BhHcKEzXX6ktlM+GlvYnPapeuw57YINGzC/a6vq70XEU0x9Sb73v6ICrmieRgEZheQaQaswXRcI0
5cZ2TsFctc2psvKC79nXTlk7H7pcDasa2GM7j3uiaw9ymLV79CcOvkxfG9op5VgUbAP1JtT96tpM
0etoC/k9y37869dvES8kR01fvLFWceRfaRS7NmSVc3njTflo+1yw7V0FBGNWRYEwXdTI4gta9Y4m
3ehtYz/DCGlfVV++THnGOEiP3jatJrGWgha5TmcI6cE4KzzHgWUxSQ9Lp3xB+QlH45TO+c1064Mb
aZx+eUM+9nmJCM6RoS9ATawAxmwL4dzIAb9WFR8pXtAs29s5U2eGpy1wN2NV7B4tc258qt1dRNma
VegLPbG3Sqvgr/UMQcWLz8XteD8iLpZVdchYEbZFUjFxE4c4OGa/5nV2MPGnE295NpPgKc3/zPEh
nsSLCX8mqU607PahyeHQHT7n4jtoby7LditBtak2PdTOxFBsLA7QTxeqr/j7G9MBn/q3ET0q/qRa
2sktMvnnFsgzCQWkod51jhkXmPBLmb7ISb82bFCnR1ntbGPH5AjuLq0pMFiXSwCIe6LI+TGgLVkG
9bN041sNx0jlOy8aTOrGjC29Zu4ypi95YQpZU20Swwe0FHsG7ffhaD04vrgaWXOyZP87puln0fRJ
OE/ivYpnb4PlMpSDdQ5MEHW9lspVKZzpjzHL+H2ua/825hXGgqjsVux4WJZbxjN25WGPat9e8IOR
WpKlvcAtwa2Fes3k7g+Ygpur2TpPjVXdM388ZUGzEbkofzNaRF5zbxwNdBZ7Ic0IXTrjv9cWfGF1
2t6zOF07bbKP9XY7JNqpz/RVA1G08dpP3t0stwq2qo75beTNNo+6QzNpT1Hni6UnPuxiXIq47ELl
D4Cg2XvBi5yMMO79cWVrcCFlHMbyK1I9c2VJyehgXkrrd5RAO4Wr3nv7QLnjMq/7gQrILg4HN05+
xmik0MUxNCigLEVw/QB01CP29ZbXlNghZv1zpEDySN9XBGPCr0JAZx1hO53po+Qylb4Hq6B1tFUr
H8vqaSVim21w1MUpSaz3wvRBJjY6XRJay5ti1v8M0reWVHsBnWT/E8JECKV8g2/xLojIcd58b4o9
9AX/LtOfus25n3OPVJ1g0XEzxXbg5qgV0w4Zv0uq7+2O4GGw6aw/VQM7mluDgcmSh4mjZxEPn1BU
klXkR9s8Rr5ooTZyGdYVl6z1xdKAlXkZWikmEMCS2ZivoseuRtmPcsoFYJgYnGmy0ad3wI5L09M+
dI6bngSD0xY2LeYz+4Dcqzy6mcc7/dShGJuj6c/HuhD3xHGfWPKykNdzKgXrwj97dfpJww2DWq8A
+dG+CwF1aJ5S88gmC5sBBMm9SQxi9m++HX+QAl/FY7mMUn/Vt0fbfqIIkwtMXyZ6/AltbGVmVOt1
2Sau1BKPygVuzMKvdm1zbOP3qJOf+LhXidwPeAUey5geOsvAATco8lXiNatMi89y6DZepZ0clX+k
ntq58qXIm3e/niZSeNMBVzB1lrE1hSTv8HRHbD1rN18nQeed3TqGswkSMhmQeOfOYLEzDkdtzG4m
P3tnPxjiRRxT5q3mZeGdWf1svCRYQv475zYBgIFveQp+7KlZx9JckTvxF8KhOjnJ800/pAcl5K4H
QBrXHDQwhS6dahh2QUlUEK/PtKrt7KPSqudoLL9tuImKQtDFWESrAt5mwRWMz21dddXw1JfGOsn8
H1MR6zdj+6dzg7fOwBgxxt3e5s5H8iSHiOfbXU+moR0izabs0eFSCUoUcnp7tPxDEUhjSzmjZwOa
s8f83YgntVOS5mJp+vA2tRlrEr+MPjxLRUVmEIA211Kk1iAUXvPuWMUzbcE3XM/GWnb1GuxbsBhS
dqL1nKcbm0dV0s1rgzd8VrEQnq1DDeQ2UiAxiF5gZRYPdp077LzC5sOviQjM6awWusnJZK7CzDcO
VQVKVOyAXIuFPpr6hgTpAXP+wi2zPfWgWzaBj1XfIS1hNfN/tdIdLzESG220xmKzmYtg5ar0UiHB
9br2d7DQPwJvFYCYNAr5VFvFbdL6i+mqu5ZUobKi4sOyM7IZ7lMmuw9d/y0Ka9NXv8Zk7cf2YMRf
sdMvE6vcjXq/VNq4BW4DbxesILcN+kpcnpL6NPifkbnXh1eDOzoCWEv3xFjvnemtDMpQskHIxDaA
0VYaJXR1VuvBq4V1yx+/MF1halFrwNApf3BQMVWSxKE8m9ZuhxHLWZaV2o5Gwuui+BSPA16nl+Zb
kztkEpxlZfkLn4nV8RUy5IifgMP2wZhzjGGU2mr9kxiBa6RNQrmM+NXJDSR9dojt8ZhCwVt4zXAW
yY4w94Eg1Kp0C/3MshXGqf2n6SWNnbod+qLa0he51tkwQ4fb1jmjsFmnCKYlPqLq5mYmxzf1jcq9
HeceoQ1qKaSyvZm6uzzOadGZ1dpxqxefsmts8HejPZkNl0Fi3vr019Oz1YzKHlT6vk3MvTWXV2oT
0tVc+PBZOoh1Xv8KRYHzRxdGaWSwqY3C0hnJ9wSv9tDsUo5OZy1PaxSnCNEN5NDCdoDUMm1nYTwU
pKrdCS1Z0aDJdyH8CjyT3hNR21vOqS9g0Dq59etG80s18itQ37CMk967B8KKti5jMtEk81oxymNN
ujl18w2IA4Sg4jtxVXVIhXbPS/p1py6cDY0CWBYTU7Ybqx+H2EPkMDoUmLL2uQ7Shbdt64infn4p
bbTGhg+0ancWgKpkNq2FV/knPW/3RtO8djY2xGB6I3D4mnnmKU+NA++J5cjILSr9gJCxSs3kRPXZ
1tRMgKlzf1CtNMnCDSPPbLXQXK+Ab2ivk0QgoGZmHdYiOUhXBxaLLDm700I2Bquz/lm085aaeMS1
9HniI6cudtUWDwPWXB6H0vRXbUekyR26F78A1SR6PQlHMW+EDcBWj51VLbqvlr0vurH+h6Nr8+GW
PP9ph9HPMWhOHh5DuUlbq10OvQGBQItNdwUk1mjAKxKAIjpz8IgtbmNz2sjasLZIVM4uF/Eq7aIn
BJb4miutXA5tU780MwbHRVIVo3fRJpVd1CzYUBhgk+0Bh0fg1OBrdZuz9CbCBEmo1l+5ZbD2+vxB
ReTDSErtTflVdCXtHTaDZQJg79R6iqzd3LCz8XrnWWna2X8kOLhyuCLrCt9Eo40Gcqv7KPiat5XP
4FcNfeh7ifZG9Q9rh9KLPjU3uApda+Cbc2I3zOwyCW9em2PW7nIsdQClIY/ikEZqqfZZEN3Ji+j0
vdTnBBPqsizLazNAIhiARQsnzJvOXLk2O0qZZixGivLLcIW4piJufwxnbrfke/IlBZvLMeXoJi1r
JmkltI1fae0Ru0m5hE3JySBNCTL1AYW+vMiaWFv4Stf2zmA/m1qerKjAq5Y5k5ZTlitPmV+DyU6i
Knu5TXHlrEb5KGZs3QJXVWPtOP9saoPYTF2L5aTX5aINUKQBvddlYyzc+dLJbJd6za3Vofty/EtS
auay4ceb5WK0Z3ZeTYxLxvxrldmxnN2L10vOmtwsMJCWNAuxDjM0pr+KdeE8lsmFc7y2Shl2N13H
1xaR61vWTtGup8Yylwb1R8xE7Wfd0LrbGHerNrdT6x0rKUPodBfFlX3I6JO2/Y9G77dj4LG3YttY
Zn+bgX1QG30BOmMT/McPXuPReLWM9omA+bOjimQfTckf7DhfTtN+Ap768LT+nlr89pptXmAl5GEz
u191zK2gp+EUJByZVbdrzXplgTdN05+CIf6QuFW68iODRoOBqiSsQi4kVZbG6Jpzy0FC9PNbozvx
uqIMEwpVvhJ+fX7EsxbtfDNrxR4t/6wNvBixPlS0hXeXysMg5YCbXbl9e9IczTmbgLSXhV+tAwaF
udLvLa8PO8/2pqr3RdoTz6RbxCvnmoeMq1YyD3jooVrQMlLF8VteJk9VmZ8jpz3XZrZycg5T9fwz
pBR38eJdJo1B4DtLsPTzuiYfy4A8hpPPpjEXG6bye14PUPHw0Uze9DVqw7afW+3o+fFvyjHHiMUh
l8O11IefoCNbWtmCoZ9tTD6X78D11ginWJ09FuCyDMvGf28E60hLJ8xX1gEoXS9eeuyKhPGZiu6a
JtHWmd2F9XiRmK4Mc1/kIe5yhtWYKvp5D/h607QOV76xLw3roLPs0vP+BSa8RkOCB5rPW5M2W2XG
uEpJnnmptXQ4Si4CnlTg0LZNpxZejELUW+bbLLALpTbyhtEyZtcLKqx3AB84SnlflFZsC5/tdMqb
sKt3vYWkoSIq1IM+k4spyI8xR9RpiIxr0yRnJx2XnaW9wnselpVWs3BxhK8vEo6t27it+6NXTQlH
UbUjoIczLWGB/saJqD8G0vyDEL7oSPAZI0c/qpVQ04bYOQ/TCHbDqpWxS6wpPY/e43CiWYk7LsiA
qps3xnm8Gh13vAnKSR9qxpP12P4L3Zreu9rcjzVYFIU9nw1qUi570X5L1wkD9SOUvcqK7jlJ1XlI
rb9VaXc8MUd5jq1aq5eO3UwvcQQcCUGqQGiSvHntsMcVTfw1b2KYtrLaImrrdxmVB/7a3VLo7VM5
8Q3O3CRhN8IpV5a6DBUmj7JdVh10T/7jS843r9F2NFZw1vV0nRVutdE7v1zhRXVXdvf4zGfsACP2
Eio0kzx5jZwq9G1kmX50HJzqUXIeuDWWBiOyJab3Ovd3iOf2urRb3Er1aO/dtro3fZYe+0lNoZfS
yM6eAye52s8WL2WKLRXeOZE9y6ZuVqwVdFog2f9qdeZzV/VcIYX6Ay85dAhVXQWLPO+hUpSezSSy
HTtvFQ3D2qDhea1HcSZDoET1shti98xDPnvzTYQ9wSzA8/qjnzosESPnl84tcN0/7CW0/Z57p1Uv
U5FOX1qux79ZidzZn+GWsLyM/7BASDdxTetsn4Fq8GkBGniY0rzRYDVz90P+SrciIYhoGdeEGvze
eepZnuudQtZ33c1g7Vpl/1op2kc2aWHhpDdVwf8S83qIYgayQM6npK/fNEvfFVpzH7mJF4NM7qSA
qZCOnN+O2NrjjGK5I9b3YyIOmqHDJ7KXttNujCZ/9q0/FjTpPM3DLrfuQQl5opDWyevHH3OUvEVl
tRua7JDioNuac3QXQPalaWx0hTQ10Qu/HTou/fzxuSR5em8K8vleoNZ6PFBjIK30LY8+WqGOZncP
irt0y22MZYFlhXFBmHId6AUZO1yh8Ld40vic24kuA+GUIe59DAr52W7VKY2+a+uJdH4LzwVNrrHe
pzrEj2qiy6HpKWj+/iDOqQK3zGtJ6xJWmiW2e9kOnEXmd0SPvefhiDSQQDBd772K119uMAwY8mmI
NAa41PnQ9KJflBnGHrBCS4R62mX8e4ojV3Tu56Qc/HduELqNmS6NrvBQVuRBOM8t2C6Hh1nHO5ZS
xbCM00Nesa5xUXtSFCDghdtYn5Y4SsG5EKbAv72LGXsmug5oEJkW3eS/gaNuFg574VGjSyDhbVNr
WErL7qPVLi2qNAtmv6aEijfP5BA3oZzTbcXK9maeR3MUEHmN1fiexLdC+6wweY5ABjUv/n3cYO5Q
ExaUG63R37ucZzF8b+T66TzGT8rz963n7NyERD67aTFshuAt4/pRkX7ri+ozw9O6HIYoNOt8F3Q8
ksfuiXw6oKZn4UarCrfKyGdPbdZpGGw8M48HdLAp1R+8oJ9tkKzm6N1FmOiH9Tj5fwVTjoYAmgEn
LOYE/5a+ccEsZKrDVBaWPc0ETwnEo+Ir99/prgWM89P5xSFohtDoTYhXH236gqqhF+mmRoWGnr1C
Vzi3bOzblrHBMM52gFNkoLjDKdtDEf/WFW8Wozg1EcagWN/41MxE09QsEsk20M4hr9MRAo8yqoUP
ueHNc7M1gy6fnB3vzeQzMa1dmRc7bbjmBipy5vbbprC3Kbhw6bhXp3zyrS84oQ+zbThU5r3IGeob
W9v08I7wsGSXNs0OEXPbQpRWaLiAsaxmVc6o1FLrb5Axvgs7/qkM3oSgJq65byLe2Fen0I8zTz1Z
prvcn1lOFEm5b3TzraZhxZVvcjiXbEKi8dWw0nUd/yr2CTIDs/ZWjpexcxZB8VpNig8X6oc7F9dZ
6/H7gWDX1D0bWEdQPLlxVYc72N/b6XAE/oIoHK8G6z2du11aj8+5+ZnjCBSDdx9aeyMmaEyK0Hd0
iJ0PO/W3ZT0I9i7eS+8A6prG/Fi2YpPK/FB1lyjoq2cjTdCctK0U3sJgpVy0AXyhp1REBxr9lqXS
2MJOa2ih4YwrguI1Xvz+siuvkhAsvFJehPfRfi77mdoOszgBoI27z97cTwi+3U4jn+U1JHlHQQxo
z57HaI7MUrZxKOoTmcYFNNAo2Wf+rk3nnRbvS07IiQgzDotpWJav+XzJ3WLt6J8ar3FxrKu9Ar4o
OEMk6tkexGlMw1yfeIlEXDtUXYFVyOKVT0NnziXzGA1tDTPL/BNZakXE5gawaCHVm2+TGTAhsOTt
CY0ZpADS80wjAmPkaK31Mr6awBFyg9ivhQ8tPTc0WGVssSpKwITNUQl1LfXhdjjmzpPORXJgit54
BSywVIe6PDjlwclPrv7aatuqQy7CwWgsqvqvKl+tlsVXmJq8A2vvLkGK8y46weCilibf5oO71maq
FgrttTEEoSOWHTAOFtI2Q3/eTLW1JVOw9OHTVs25MbluYzJI44clbnOLU01bILEsMLcfy3LjYxlE
Iu4sHiwpjylzbQfzylbGtzH7TwkG8EVTXB9xFpYVrEB8SvgC76CZmlzFRcEi0Gblngvq3APvbZpG
K6zmfpsxgnGECrNq3pE2X7AtWLWGgNnGATM51yoCFlbouLTNNHseEt9kSOjpREAXcZJdBHFiIXW/
2NlTy4CWg5BCtM37Yzt31Rae16VLoq/RrT4tjDE4/N/wKsg3MeTlHr8Gx0Ijq09T0Hxk8Dv0uYV/
0v6p8vTYFDPJgwy1Bz5JX4d+sup0f11oF3oCFg+RHCYbsCCNpzDUl+kS6fzK06dWSiZhe9nLKn2x
bR2JY2vbvbZV7UaZU7qY2No+JN/njPlCgiQJC5GGBV1dRX2cJAf+MiwCTFGvUpwtMwJoBjNcg/LA
9QnGdx0R/LOGq9H+GS1tl1bNzvS/yNHcBSqsmV4h17KVaUJvnjjLyHWDkpzR+pXvpj5MondzPJTO
Eyr3uSkszt/dvDSphySviAjVyu5pzkWyJInyETjjKg8+/KE+1q61Cmq2bDJKFx6AQsWGS+TzSZ+s
nzL+thGPV4SVw8AkhpBEXgrdrzyjF1hoUbWC1TscB52/ZKunGEmdbeG02aWMmuzDnSN3nU3mlXur
CwV7kpCghY8iEWgfzNncTh5boLb/yOZymWQz3WDWLS7IfOhu+jdqcQHm5ikY4nkP1zDssngrW6ou
AsUpxQfqJgRXsgRKQB8V0uLkbQdPe/RmUQFeN9p3pQVYudjjalR4wEr0D37aDc/DbH+Bk8UdEqi7
gTqkgua37+SODLYGDy8GDpmi+AfIk1BD2IkodQsCoX91juZu27n39y4jijd3S+l8TazaF1i+FVIR
Eks8uMXOC6YTmT9JFDMGchnFBE79RN40J7rPPdNH7yQvgQkSCSWyXiZRrXM/tfFWFIZ1K4x1FFj4
NdPLCE6cpd04LorU+gpgsCKjxhMjp7IvkucRaI1p3Fbkd3hq6Wn0xmAYcAkF80HQX7IhuaHtC9kb
TuhOcbb2kN4BCjXb2lNv8IwAjIy2Cu3mbRz9B2X6C6AD/CybRbZtvhIAYgQz120+0vdJgdwgd2yI
17HPFdgmu9rUj12gn72EQjKhuYvKVGovZuKRmIKOKmv0VT5r+ibgSrp67nQAazUQTyypqSozJ1/r
tTdhPBR5/mb2tS1CE5Vk07a2mcAHEV7PmGSZGs+T+DnNgCkuvDZBvMwSfu5KTGIzunnY1hYOQctx
Q7Y41qG3+Z1atg5otKS0Irx8qbOOoroCU13eHcss75XBgjSYSLLWsSk3Vim6MHNT88Vr61M2FlbI
qImRygOrZ9TMNkNNJhcaL+vyRO+eJKpLiKJvXMdcTx74KrfbQnFmV92rYsY1YabTTQ6SHblNinBd
Q4bZkiX0F4VlkMSt//Q+oZlzCSwGsSGurI+x8OTv8BB5Y9MYl/WI0gRdp/mdUwqwgnju/3IPDrxI
rP4yV40XWlmDulIIlsHkuE4Ffw4nw0TLCU1u/C/YxtgwwI0A7ruPXFFPFHYluXltXO91CJDI7Dra
Cswb66QvrQ9W7iymq7onIjxrIVkKnh4lZRJ6rVPKOKfBO5UnnHPzbiTgbf5NSml329IdnaNsR+ur
iVl6x/gd/talGIvFJDnZ6+Szk5FmuagDVRnMEqXNTfqjza2/HXW7PLoaolMVbfkuCBwwb+xL2fzt
BqO+OEHC5Mg6kvet8pY1rya0Hm0gHFCM+i6hfZPn+9ifjXxy3ocS+v7SaNvglxIgeg1tXRvw7FMv
ozHbhKmoplXCRLOpEw3dN0oefS4x+yzmYAiYfxvby55Au9f3oVQtC5S5wv41f3ZRWayhoOZ/AwGX
dNUiFrGKHWpKcIu0FLe2jz1gDRzdHtAWvuSA6W7wMw4GhbkM5Gh+GGVvXiR0oI+OuWZX4yg7meNM
PWbjmOeC+YETTs2JqprIqpAlMgz8MtLmrThSe6fnkXS5r43qKESAPDgm/qaW5HsBQj588Q0LlSir
XZrvTuS8NDaJINd+aocCITbaerNycbdciKsF3wSxjY2YNY9UcuOcIgB7a53zwR6FmkMU79JLO2jq
zRuI35uN6V5JRbdrl0ATYmXtuIeGsNbZzyxvNdQdThiLkcIKNDQduE6SccIdvvMxdppNqmnMLFGO
q95qSn3ftL59nGjhvRsdhWYczrwqjALWuQxgE2h0rcLzmxHdi62uPWEJwVpeVVN87RGAwx7c6DVz
Fb9f52tspQ0PVHXfJSfHYBscW1mKPJUyymVmt8ms2ImXWq2/+VE0N2tZpGprF7n/OWQdpW569kBa
8hbT7maG7QeC1o8eFQqZYYp+isbG9l+ydKKXwwhT7FQlEkUUnIMY1aTJ4bx0wvP5WlJnZ7TOVUWy
4K1ZGsSuawhYJVU3TIqVZ7zZeWRdEXiCBl9RnRtnN8t6bSGiCC4+av8yw0QSQpUWBvesWR3RNtC/
hTOsqGGBQFmR+p+Ej+M4njYqGsVBbwRW8BHLUOy53tavmu4e5Sq91cwX0vSKs+AgieljjH7TupnG
RSRj/1RX6VUFkKkSDJNGCaq99ywWudGMSlyb5jId6vh9zDyqGkfnbaxKeYFYpa6m2ZFQEKYV8mth
dbaiaIuI1B1kFhnvj0fhGkh5djHrcnoZ9YEvgWviDhre2UwNHSoYTLmK7EbfUWE7Pbu9i+oCQzD0
aXlapegTN70x+xtKVa2xeidguvD1IXBXySga2go126lXeVe8JGwSIp9KW4yf4yHKpm7vj63kjog1
8k2G/9dOBVsaYA7rqmbryz3EUkXaXB4Gx/wfMSbTCUHuu+rZmLd+DcNrYJPcZcgxuZrLs1cFjE+i
5XjfZYW9S5pM37rK5BIerc0U4JxpA3/neRWKv08QuNLlXjJn3+rS7k8sLW1SAGo6WVM7hVqXc4+J
plwRA3fvKirdk+mP/WUaHEUHm8xe/UqgONWBaffYFBTwaLYkJEBTHVAW/+qqINatk4ca25nJfSoa
6zLx3ZIZdjQrZJ3kbfNEvabCz2+OG/THwfaiN/KWOopb9m6gLizh9xqrGebbtqkKyBf2uDYG2oEj
To0vgdO/ByaVmPX4EEerKe9f/dGiNbWSsasW0n3Q+Wavq7eNJFbrqMw8CWGz+Y8rfc3xhz1SzlbC
t1lU0p9jXojZYcsqUIHYJB9UNlrnVrqUlmXzJ0IP+kw1AkKOLDztNLy1Cmo0EjogHFU3BJw6NulM
DBS/hbUqEDw1HVhmQy0Pwp2Xht6YlysODB0vDQ4iZdbW64l+1wI17xEXYHyZo08zzgyqFGmOoK6T
GWRFejr7Mkq+usjEWGAV4NEXWfrwX0g1kv6N8ZzAcI7+lrHhHydkP4m3ZjVbGk4ekcP8q7ylro/6
ngs02waEf7+LLMCcyVLygokD3mPdeJt8Tly2PIapnXUz4feusm3U9Q0KTKzcnU6ho0TWjRmdpy4i
JjQxl6etzPE6Rem9w9jIEdMfqlDUZrrtOH8s+LH+W5437VbirJsWfjrwtcSw/YdV25oJSSSvUBeT
lhIkI1xsZ0/P0dbHUu2EGdGVEvSEaG2vFW81MwKeL5kC+aV28ncsZHqx89ldVu7ASJYleKmjMVB7
/K9sdBL+f5TUOvNgHIGIy2tG4P67VR4fXeX2+mWifv1n6qr5FwQkPdOzPmWhF2tsCqzhsYFV8ScO
DOei8SRfmwhQe3MY0gpzjJPctKnEhB0b3WHskcnHpDO2sxraD2rn6e8NHE7TFhbsAMjBCQ2rCovR
5BSdqI+c+YE7sdIQDDtMHs895RC/eSaKUxBFAx1+c1AsTJOIUAujadnrOP/mSjXhNCFZBCZ0Jc5H
0wxWUuJjLUa/uRBm3ypBoKPmlbRz/dLYm4DPsCKp8iTbulylYpouqsLO06TePWI/uQZ9Kj4Sn6j+
0mFsPfRaTyOLcsNGS+ZPGamatHOAPUuQ48k91b3qLRcVAFK9QaDrvAOdPhgUxxukvHcUeMwI+tSc
cykInVDYd1F6xH46zbzgpXH7elu5Od2MhSFDrerbm6U9XgxqyHkLefSNDN0842XzS+xL8+Sf5xLT
FfeMdkxg/n43MR9mYpmU+caxZM1eIuNB8DEWUTyPt1mIlu/OpcM3rl1RLhWlMCHMUOONh8l3z1Zx
x1o4gOApajpQtYlcpBKnCFayt6TdhXthdObxyw2m4ObHpzxi9ZEcAucaFUmxd+O4+SlKsp0yOsps
3qBnLzy34wjQRPPaMx5v81kDi4JOaWPSD9TBGXAdEtPSDRtLbXGwSxAsXRM4jJPRTFpw9q24YQ8U
eVsOKM4fdhL2B2+OaINXMScqXnnOn0Bq0WtflMk2R8hge86KXpHu1jUO9tT+gBW3bfKRhBp0WzZL
0082BWxfiBGvOvJfv/RnI7761t4j4dXAHV3XzcjyuGrmXQ4NvEvjhiJj+5DNbQq9HBBLNh8jv3/V
Kv6NlfDTTJR8Z/r736b3/x8O+L+UvprkdP734YDF3xxsR/GviZ/HH/hnOMAlDm49imRAW5Ovgary
T6SL+Q/KrCC6AOSiew0U4f+kxjnGPyCKuaAJA58qC9cjp/M/Aj/BP2wYL+xk9X/yXv6faF38iH8L
BjyiBzBWAodGWZeswX8EA3RbqJx6V4ccCi9zbHQMo/1bn9sHKgS6tTm3m3/5XK7/zBz8K//w8TH8
rz+ROjPs3AQcIOn9exQhreJqFBD2eB/CzDAyzJjoypp4Zs36BKT05tc90cbRegt6549uNXeR1t9T
IYFVaNa66Z2/CWdkYCNLV7bvFZ1MYYutNbRb//x//rvy9fzHX9YwYd1AiyanAYgGg+G//2X7idUq
Yq/JO3VE5KN9nDO2JNeb4j1Y8J2WnDoTsf0v9s5kOXJlu7K/Iqs5ZOgdGNQkekbHnkzmBEZmMtE5
AAccju7ra8WVXuk9mUwq1azManpbJiMAP77P3mv3Ue++dNw8H6mY2ndZN3ILWl7nhnCeTGt2gV6S
rzFW8b6bWA0B19FX2iw+ghy/LY6oea291vvJZuKRcAQLJ+BUnsG7tUT3aR5RZVJ6Oz1OFIH3wtsO
Jh1ea6Qa2KgwlJskPxAt493MovBrcvvrxITGvedmY7Uc3gdOTTc5mlyqEf1dXllr03ktkFhW2Z07
pWeYMVDfmZvXnWh+Vgsl7cMi0Z50Rqa7DnVEUVDhPLb9AHc4ScNd7NaAoWrEYXO7PLeLoCTY2NvY
6q90D0W7pGJwwoA9e9+EmspvjftgZ1Jr2vQue5DAkKLlpoUCmT/rqMNVWtXvWe/HdyISPxZfPQc4
zBvO7DXNkCyNmLz32KMovG2X5UwmLoa+nbw5U0oWfOI12078guyYFyBEKnYvXa52MHI1hjXrGA/t
azpX9tMyAOOoFmjCjjWQRBil+xX7ptgns7fn84sPbdOY+9Smk5eLaXDJGdKrrPg95lb1ICmhO0Oy
MXRhIqjtcy7/qxJm8Z7l1h4zALS6vrWDuyBGIFpZceKfohn6Tc7E9ty6uM6bRHfrls1Dz71jlbsA
/Xv0K55A/zUvK7YrZXwXL+4nvnMYP41DihVdkThcXW2hTz8gmXSgkJd6U2vk7TzrGlqO2RwNZYP6
q243opK9ZSYN1hPIOus6Sv7A8k1/I8996rmXrPWg+8LTznrqzqrmcSGEsKF0Ylrjr+L6GDnNpsU4
tU5pNNl0Q5buiCj+qsWSf7qR9TZm0rv32GqdAZ3ovass75Th8RRLI3+0obafyxmtM7MFOk0aJHqj
vNS/dIZB1/3LIhEU2biuhWKdlahrjBWSYB/HKjfvbFVH6c0nR87ZyhmGrNkhWkOjyLpT4X1Gj/ML
JSkFv5wAWE2H90m1TXFNEgy1pYyDL0E2A+P5HKxtM3U7f8oemkDiYQ+otSyqOEY1K9LX1p6ecFMW
PKCp3HX9TEYlOeQZRiwVduOmc3q9SToFPCrNDl1XTduIm9GT9PGYQnQP9m7tN1eL5qyP2RXjB8VK
/qOcb7atLmOHMg9ZsnfxUa64g+pam1MXsnmsqAG5oK/6hpVUhHNGJPueDlhmWct8SabY0MHEqCTB
lz6jH8SdL/koXn00dN/TPqzzEUZdE5ltUN6WEQQe+sehSjzAzGrndZG/t0OcrOMo2nZF4Zne6twH
nWGm9vcwIWmnnR9+JIl+qwAtHWaqJDdprmJmWIUbLB2J+/i1+VzcSl2dMvIPogvfC88tXrmy6Uft
meTaaCe98ArKSR5oZ1umVM1pJyCE0FNP1IFffyB2Fv2crZplIN/VR9UqVgR5TaNyUQ5r0WQAkMJg
RqItceTltbN2E/WJyqep9W76P2hpziqfRXof+FCc/FwYrJp986NV2c+5AkhSmf6pn21nn8GPPFXB
APzPsu/BL71Yrv8+BfZbwMI55Kqu0kspW6LyPtrT2i0GB8+WPR0D6Tp3REv0RvKC/HamGtcvD/BB
OQn2EsY1RIJaVbQfDUXq3CGp8k0caKQTbI1mmPCdPHhC8VzrCoovyxHvYHs1ygAIR5dVCLR+rr2t
uldtYGecAq2iTkeZD0FGNN/JxPg4CzPcxOs66e2XZm4mfrNd/Qf6fXVYesQRmyhOcRaps+9FgsEt
l7+JrbqbvI2ak6/G5jCBVEL6Eon4Cpy02XlWnmyGOM7c1QRxfQsKvjsinjnrWob9JmnS4BJ5hXpM
OllyO5PzIZ186y7l2uytUuP+Wmj7nrZBZJIXLYzDggtg+KaZ1XhN2ik79ouuH9PCOKwCujsniosS
D7nygFx0886ym2VjssndpaHHVbMKBAV3MSJwT+3cQ9MlDL+6kkdTjBsMZwGWXgwYXoybmA7H4lKS
nPrTNv7w0KGp0EBVM4Hz1OxsY3GJdwu2GK7PfgVzn2HLQ6orPhuKiEYEsbem0/HW4oz/7AfRnFzj
cwNvkVNPLh2C6qrMDbwhC/S5xiEWsVRDda+KxP+ybjUFiTcuh8kfnt22hqoxC8O22/O3CgVoq2LK
pKpUXvVUNdtQjM5toXEk1wM9HYHlQbM/2emgeu+4mqM8NNh5rVufwZzX9jqlt35TT1FxkbadskMd
Ql4T8EZxbcX2Y2O5bA4mC2cZJUM4UFR7+wyt6SOgwoOCzmVtZEyVXnuf6SUHI4AvbiiTc8QJRCRy
JKcxBejicuCQNEVRbmQnx2dubWpHvxR+sWhY9DWJy6e+AunPA5GcrT723j3mDqIIdX0fRK1/mA0L
uKGEhF/0I+6G3rLBSowiOrfSc+5KShH/GEGwhbaf5mRpPJmOD42dDqc/uY68O5KgzakFYPeWa76k
vLKtacyIxs1td7QLNUxPXE+x5kepjdjm+dFh7icDZdDL5FrWGj1syYoNxtjp4rfos274B+3dx5/X
LPFOVtPDHOj6Zu2huqG300uXOXi5pBtvdIjxy6oKcqt/iaIqIKBnh8F1pHBsI42lfiz5lBzaBbe3
9sfklE1Jd04pCnhPrXzZafKP65Lj79QNE6SyNjbTLmq74ohhAaqNzJPTWIb625pugutYpc2WZqPx
MqZzuPegAz75GP/60WQberqf6dep4YJE43rxbXdPSxVWRKKC6O7Ul3loy4eI18/WpH27EUVTnBrH
8u4JJYTrqPf8sx/ieKzjud8vgXhgrcOah6KFwo/K78Bvk11gISeKrGZjjiHEkIJbpT3OUzB2PIDO
3GyMN87rcWjrw1DkztWZJK6fID9nPpvEuhMvIxtXkkdsvv3B/V03Y3OEj7gKg8p7U+gIj+mw3BTB
Bmmy+91BkW4WHMnJrfurtEvG96x4FGxTtrkazCMrKehw3hJFV07S4m0wHJ7aS6m9KNr21IubFXIE
LxsX4XfisSrTU+e+5Xkav0c9u+ygmOM1eVLcfqqow4fMhS80EvoAHJViQ1lCEZPIGA06XV6oUxAj
LDR58UNQPbLWLvEuDyUK1Vh2V2eGbZRa9B2KvnlInOrF1yQYXae22TEUwd4zwdG15vyZpcellRrf
gQuuQ1jy7GHYLDQ6GOkheVc42JqopiHzbA+7QAmsS5jEKpHHW+qbMFFkxR/VmQVp1vtdmvCzSvqX
uVGPtLaIC3abXyzLP8lCZC/NDTLspC4rlupFMWRjIM5+SH/qQ6R0EgmxU26Q5/J1bEmmyYov3wgb
cVe2w3hHTU27xvyo1lIG5pAnPYY7qm82TeECNW4ndb9Uy3PX1NEuzfoChOZELiZlrZf7D3ySNyW0
uyhpqyeEejyzFSeobxTdbk3y2wrhOClNiuvmppgjbKXlnGG3tNNi3XKAYZXDRI1uj8e31uolpDnl
XBKL3Qf4YsA/UzbRDnc4JqqLDHBSpQoG7WJu0CjydAyjkftg5xJEk5/5O1iL+O2XHnA0S5hCjXCI
0ip4Gif1Gy8evvS511ybBOmdYlhN9Nisx9DDZNnbVyf2wTuzLEUcFD+Fog1m6vLp3q9y1g6y36VF
tJxqgho4RK0uO8/sYeqRpjxPd6BZpEUoTThYd3hHNiE0FZKWoHu86iHLaedzehwQYIj7I+KkwS9W
At7sNUzOOl/O5TRFeK2b90XWX3a7jBvAzjSxeAinK4JYw1daooADgZXPbk+fxgqnF1/UKejwUHWR
wXrRQBJDjKNgqL+ZBH0Pf2KQmoNp40OMP2SuYUishG1YmlXFCK6IQABqdP8nLe1gC3mO13HehPl6
6VnGu5A1Np22P1r9Z0wnzM1VhMNX5dPHOA7x/ZS58S/kI7qWuoY1IRPSKtakkx10291UUsySB/6T
prx1jQr52JXxF8udZ9ln6dFvbqrwwjWyn8VzjmP64LLU+jHVYb5vuZJPVfjaxxHUo4C0rmznq317
04mY0EtWkGqDlQcUrfKjag0yBdWZUb85x5VDX5GS68KlCC12m9/aLNVzmd7i83Vg7+mRuUcOo6NX
xgu+pIBoUGUAdef8ZK2Jj/xMH+H8JucU2dBp7rmsu/RSwzQOJTCeapqfgganRlQI/dG4JbfkKA3Z
VpXkPoGi4me6XTWn4OZrY0HfLdyX+PmGnQ0MBJMFD6zC57Jx877iweMPsIW3fVRVWe34Am1DgPv7
eGIEtqfz6Mpip7mHr0XyFMO2vIx1wpEVY7wI3fC1EfLgpz0fehIu53zh5rrY1F1FvBcXeOfPXpNZ
b8zcLF+8cL4jp578EkQC1iG+rKNnB5tFlfq9K81RlBjRVEPboYgbb9NwP99YwaiORYjWv/Y9Zb9q
dnF7lqfWZUHfuGMprneia2607ir7XrxZ/Vq8rth1BaHB/y8h1uBT5/9KQkT5+08kxEZDhf4nKlX+
6fDdLd9pw2Xn8x8URf79f8WNgHV2biW39E1AEAHt/DdN0aEBgF55wJQeHBLIQPw7f4MIBf/sioCu
Ew/KJDsVD2Xub5oiUmTouYI4L7qcSyvkf4c3gmfnH2Uz1xHws/gPIm0GkKJvzMy/x41AUyAzNPjF
X4oXCObJ52BI2I5fHHvhJY9qxOKFGa9cLUFKA0rULXSVkUe6RSymfix2Bd1XuAa1GT/TfnRedQZp
mpD2UpPSrLqu2E7LCHy1H7jokI/vb9BAV7bRHfnkEezWgCC0IY+EsWUKEVyugT3VoCD0bP/BgDKi
oQ9hMm3NICVG2tKSbxZTJMNGCMd+XQc3I1iCFHsUbs9bNccE+BZbfv7epVl57mITs0+XUfA8jhkE
4ludHzPIMoFzIG+PAT8QI38B88zByQe3wMIbs9QjL95dejqwYeW7ujvRceVRcBrJcJsK051yX8bP
dhVDl5gTwkboAFwX62i4jibB7o6vryUhMqAogKyt2PEbvB59abtbfvoSoEvanWTFtoqtKmjZdV6O
QbKyl5ma0aYFBU02pWifyNr1f3TGa+QkfX7vm7a0MD/FVR7nG2+UHfQ82qm9w+JrOzmXXQnhbQ7s
ZOu0NuNkEnYZ6qKK85+jb4thRcwivqe7IcCr2I8B9s1Bpher0OFPymSjcWWAZ/xqSlv8sny1zMTv
Soa/AEA0CksuDmlSsOvxogpJYJBJ9iowX3WrUdQTbhC7LK9VVPVX7WobvEI0QHERWcK3LIv6cVhh
YXHPYalYynYmIb9e5+6b21n2XVkodXNcQlioQhoOyWwt1AssZW1Cukf9/BW7KYcez4V6LUSVftWE
d7BcUQocrVoIJO9V1HEEVKmqrK2Y/b/+17bN+5tkG1Yo2w4eliGvuBkrEbropWzfdhhM3OQUhgYQ
BvcLnFVREjon9np4nVSXIwmoosiQN1DhnrEQ8qO1wrgrkBnFnWReL+7U3KIHFdV4FfT4fuWTjbgb
hmypqyF1zrSo45M2QZg893GXUkxQa4JLMim4V3StzEEc5nn1Y2QTVG+tyroFpcN6nybN8jALPkTu
HKP4qdObB3uhlpb1bV3B2VsinT1bQGyXlcnn6FdeDNZ7xAIASjey6Sc/0vxYCzcZDsHcMU9Y4QC1
03C1PCn8Qs7FG4eIDmUrIdXREEWKN7TLOG9BywpuVQ66f3HHrBqgNiwdlD2LWoIjsoyx162HhRKT
GtmlK8ytyVtTZ+P/JvRGsDMGqfxQUo/3nk/S/RUnVfeNEt46LLIrfm1zic42jj8wCI8/pO2WT95I
MGs/4NIjJUzyZ9w3Q0nuy4Xb8JQMFFVhonY0VavBhHNocmZc4J6MupjAqQ3U0o3k+BjnNpMn4SBv
Lfpw1Xm3KI7ul1+ZFqTzjJ13xPAcvIckRIE+x1PAlaO3ff/YayXBG0AW+U3Uy/9welDXG40hdOG/
PYoALQkyGB14jbceszSTW2BH6IUaR/wmUaOn1h3QEgReVsDtPqZsbSVzrms2rzA+FbwGq4lKO3w+
WGbESs4MyNtu6tv5zNPKvBULNX0v1igfabOcJRZeqwelkdUhoTcUUmbT29W6wHr/i1OC2t0AeYrS
Eht+jBXjC1zzCIDCdsNCZlsKPqd33XAPY2Wf27fpj/aMlRqnHB8Zo0eApdbDyWFNBYR6zJt9da3S
rib3GRX8GsfRPCYxouO6C5rgyRUtbSRTeXNrLItTbMLIu8Vb+gVwJ8D1hQJ0HE7lUUQYB9ZCJYVF
3JW6o1VtLyhskcKDt46RkHijp6F10GLqRoBzHV6bLE3dN/pvCNRmgpqFQ+2l0bMlyw5LHZ4pYI+R
bV/5YlXxOux6BLE2B8WzEZoPae2kqfMHhcalp5BrSPG8QGqQx25eLOsVsZx/POO4itfCantnK1zR
RycsBanajMqJra3hyP4ZjwLgujMiYK5KIXqxo5zRvdphuTw1jbacTWwRkAc2Ek5fpq7le2j8xhya
JhGnxHckkcxcm199lo/3A5/ezfMv4O8wwmNerXHIWDxOtxJOQFmJybKffzeP/Aeru9up/S8Lvbvf
//N/CE51P/IjL/RsyNbsCkGZ/f2p7mPF5j2OoSLuC/1QWWl2x6ktyBoBlnGLOtggNtWnmZDI/8XE
+H+Gm/t/DUB++yX+JzPht/yEcvUPQyD/wr8MgR61TWyT7YgeOY+OvX+rI3O9fwZDx/jlh39V63l8
kv86BAYhf8t1gtuQSFcYabb/PQSyc3a5aUSCR8thbgv/W3VkLgvuf/y+sNsFIcn/hYkT0GX076fA
AfNRmScuTXcJ8H+gGQiWztRiXTILpz3KGqAEAX6EVVpnrOgukOn9MLa5RypgkSdOL8ivfv2ztYkc
OzF5saUJiK/OFtsxjmBXEUVx+YOsjLYf69QAF+eEemblCZyHAPyNTHNsy4oBkyZUAnkcwfAlcCvT
abEJEIKOeFz3YbVMr0lkgY/FZO4lod7wT2FmGglR9wn9zLEkhcmaRBm832zXKuEQHRJB9TghSx2G
Sn0oX7MXLbLNYDSPX6rva7mweBj9TZdk9tlxMYS2nL8rVJyMqpweGVGpfegpXmIzgJRqYLJT1HbS
tu3h1m7T8UTc9DdIt2jbiPqFEtJ4Xcnx4tq1fuA8brkFp9RGOF1zrNPauwPnBQdTe+UhjKvmxHck
3XR2izuvldahTDR7Yoyw69rOYFqUxpO8irJsR5O42TdjAvih8xZrzcIgROtpizeHBnqGx3F5kW0T
nnJLJdjksR25cYSS4P2VwlzOfpCbP72JDrRWLU91Ohz9sG/XWQWNr4ucc9ESFZwa90yJ2nwsqgRy
A//9bJuOgtRxGX232OElvlYCi6YB9MTZML22pf87LvMOjVATs++68LhQDH5IlvgzsJZ7QEDgkf3S
3Q0keDBKl+jhaBPEK4Kb4kC5Cpt0D8pB9zB5Q3mxWG77NtYrIJ58DTwZ381tw6ZUF2LN8jEmvGXu
PNYx5D+QE4cmHzeqLAP4WpSCtX1+yjvnZ5zRA6ssmITQCQGE3AYDfFOLlVlAPgjKM8l2Px1bLsCO
WnnIxpakXBsQ+mawJR8XDWgM4WdBGPUGDJkd65xKZ+PLdlOWKPwTn2Og9JlhYN064ZmKkGNaV+8h
C2O+bHwWeAoAmRSd8zrpmiRrQFSoysiatGzEUv8w0AsEFAK3odM5y4E8dLu1AwzYVDcRVGxMF/BY
UDfE4+nrt36SAYBmATJG5mN7IlbbvQ5MyXJhQcejBagHzgW/fSzaiB5icYgk4S0rDAVsbEozjdWY
hUF04J4b3SPver8Kq6+5bbgFXV1Gb33bqJ1vjxiRs3bu141r9WfHnryjDlof0alrxbYh3rKtbqmI
fmT6KAE6+XXhHH3Ek5X2hvxSJF74KHuNSTfOwt9jOV/jCmI1bPgm9xrIz5ylKqIo1g4K+9Y1HG5h
nFSvfoNnusIfReg+LR4qpVqShMF8HAFVrpMBF+XomWlfLgZJ2hhy5kvQTw98uc9Cu+Z5YY4AXGmR
NMc4QRJZ34LL/aEvDGi7mFm7mZM9OwpS3m1EKnMwMjgayoLohcG4L8dxnyFYrwiQ99jhCwyi4lOE
rTgNQ4tqn5cMWKzNL11nQC3OIgKr4rP/Ng6E/DhcrMfc1fhyh4I3ETL4OhunZNvl4WuYzR+Lzrgr
utE+LqvkLh3EtqwjjPVR/ESzzIBbXlhrHKn1ht2Q2AGS4AVb4P7ItUUOMkriY0ughTtl6gTXRiW4
1zNeF1kRJA+NIp6EXY4PhXx7HlqQjuI/CoWyUpDOhrz8GXShd1lwulE5E15sQXZLk+Lh/zvQLMbC
0iMMzTeXm3iw8gdj7geQAmei3/0hm3IANC3WcsTvDRjD9ppFgXzFexqtLSdihQZ1mBWYYsnGNLtt
O0/tPU9zCXIDsbc5b8jtwcLYDlVP8M/4cC4y6W/9wkMfHmhmyVd109ziuINk46rhReHbHKttmTn3
VVx9zLO5y5blpeScSDtxnJS9Zd+wduJh6xvBETavizhkEzav8fLDYgn1yoT6K0QrIPXDj52fE+yB
xnevcooe0phOg4Ak5WB4KptHptYW9wvsmsCBvoMxlmvxQOtBbz6q3Lrvh/fRz55ZAQIKmR99kgm/
WKKDSI9uqHL+gFMsH1LRMEeyswPZw32CW4fhclQoFhJfQxFdZqRz0h09JhuiXtmjyDz7PuZucWZu
pTNGslxee67pN/MEYTCeGgJ/bFdfVBr9bqqpYokWvELbG/dBGw/8sHRarerRJX0etMNpcAYU8IHC
t97O/vANiw5xUJTuJmhVDkbFpjhiYgOZ9P6Mz6efIBoXCq952SX3NBP52JD4ySnwJtCCLXSu+4ub
JTTZO5ouEdmX+cWFylJyOQKPnM2sC8XYRk+qidJPKyydtzDCDb0iStzv/a7K2dWydblMnlMeY3TV
y+LZzo+eLO3Uz95XRnnhOtVF+NWVJGs0m+I9SRpmBm8iq6J7NzhY2F3BMdtjfEfObz60tWxfaG2K
r7Ow1b3WBW+LDDGcx5ALdKmqlu/c7a+hF303HbGkHOttZ2KWeX2UhQ9lAazA0mi1YcDiMBqOGZjg
j4ZmQli2lGfNrPtXocQV0RFi2GobewaAkV/LguuZN1OHtz0z1Rl/DSILr/4dfLLnBkoO2bP+K6lT
4p41gLqKikVk/sW5S3FO70QTd1srDKuvYcjiC1+snw3CzYqPKEXliAP7rs0lbusuiJ6yyoirhPq5
nvUSHoisXJMo+6gSt7+b1PJRB9UNstPxQBh71XXc7Ma5tF/GYrLv+jKWB4O1elcHU/NeVU2wpnQt
5kPP2os1DvR0y3xJuCiM0XnilrS1FEcaFFZrx7a7536cgcSu++WcIuvtxwWrNVv5+yIGvEs804Zp
ZcZw5SOUrwsUkwJU2IGuNq5H2AVKdKaK+sIU/E0+JM1HTcxy56toOiY9N7tNpFE86GhMN4VHFtLE
Ad0vXvRY9iLbdboq9wY8J9v8mFixrPO9ccbqrXJcOK89p9cwwpTLhy6BdKmqfdzJDfBJRrzuolMu
zPg7qErwg4vVwwFfelQrG0ysGzxTaP8TA9yzLO1VbsOJ6KEHaLTKLEweUicBuBeRzscITI4eNsk2
s+eXZSmD97+KxeZ83seyKX5F2G02VWBqaumz4aHR0X04Nzi0yoAcWJX3X8WSjNdFO9a4HpE2t4GK
ajhT6UPfDeW7INvy6pExvA8VhqTI8cA/KeLwXZ42L5Lf4jlO3X6TB+hZzSAoWx1mrILuyOowiAfG
S8ga/ZBMv0sqH09tZO28he17T60VMaPqV+rRJOJCtglitRPleO1iF5AbnIpwJGYcQvLiSxoo9SSm
5c4vZ+h76V1ovIxpwN9qKkDA9R3dIvqRT9P7GCiwKzYgnYDhbkoxMg30ddnAfaL5FgkB+zlnzXCo
kuytgJMzg3cFhGIeR0MYPAFBF+Tx0ZltPDJjshkxX++XxTxFKsRdLvFRWpR6/rKN2OjMPpU1egg/
TPezsqKfpkkIQAPbGqLmdYiqP9Hs7og2YEnjaa3H6AqQiu29ti71QFlb1B/ZSG6zBmxB3TwXhNKQ
7qFmLQ6MQPcpHdPqexhlSN+KmI6tMcFZlfgkyW8UJw078apH0qoy8jescf+KrTI0pYIhSWT6YqUh
/Z427K7U/rA05+9UEaXyfYSRhncdP1IuD3Dt32lCJN7s8BZbCBhxIAM/c5o9QTRKIoIZxBuIrAnY
roJ2YNdkDTKdbspilhcEC+8wqNx5UCzQD5jyCAUt1LFA1rBIYXpU7304RFd/9oF/ZYeYrwgSuXts
9tTP5PW4B12QPlVkJz/HGSvnUhbgLm3z7WXk0RFwb3zT9FavYSBSJmK8x+M4b+OirdfxEnj3LACv
XmQeJ6z0UAsK51PkUu0YoLLvIqeJiddN8VVjWZnqgfeX4NEZhneK0OvXGFY3WGggdNkeUPkNmrDi
UMBTAWRqLUo1XTFs/Q5rR9EA1/UEuDlJPZu8E+otW7sg/M4cIhPzAHDTpuZjbNnPz42M2H9j2IKw
nHjHvG6+E4PFZJln9xJ76at20esTv8EVpb+KgqwY4XzoHmomnuiUF7cv0s8YtlhG+6IuFhqQ4CYn
TgR0Do3xE9FJkzjo8t0QLdvSy8cto6e7HkqZwVITu1FUrBY49qrD3PkH8OiXUCzjM/CSxzAivyTq
9rEJbnW22Q/qGC6IV9BZ0vyLzElL6CLfQjg/WNQic7xlK8s2+bHjBL6AzlF3vI7yU+ahIUUaNdCu
7BC+uTwnmsktbutl7w9QEsh9ee9JN9mbym9owWm9/gP7zcbr4Ux61qYYAIMysG4bIKaZCt4qmhTX
XINIUHgHyUKgNl186Dh/KFbhoab5b1iZm2ltTF+HluTuFM2Prsy/Qj+BZlFF5R5yzefQYCrB8B0F
5Wc/QtBRkydIbLv2LggYo7XiVUSsfeUb8G8OFKgzcholL6V8oMbhPklssXJ77+BYn0NlYZrApjH6
4SF31XGqrIcAof6znwbkXLeQd5E/Ms1akvMkDfAsLASw8jHwXujNxp0RdNEu9EA0U33I6qMlqq8c
e80i7JfJuzsPPPDJte3i6i9y2saiNOjHJjrBaH+OS641uGDjVSPUz2hM4kM0ROEBHVty1bn1UxQO
79Z4efCs6pVlNRlaX7EEInvFn+fo5e0beiB6qTWAvcOvwGqHS91pwY259ZnxaxzbPtQTHk/KdLoC
lKldMSxX/msUOJIMuqMZv1zrrtdSkxsV9dkS2KA6jWLXi6p/7DFlEeVfFjBKQwZgJr/hkqSDHaiu
3OwhV0R5WidvCFAxcvRBPZwbjvnvmLg4ti2E4NDO53MVhK9AHdTBc2X1lTRO90Jszt22S15/d5UH
D8uf652Y/HIzuwkUPY/gUEzobOO5XsI7xyt3DazaHy35mQ/lVeaT9SXiZh58F65hpxNJNjhA+XbI
r7cyLWSTrKL9c8jsm5MLwL2YOHWaMVNHO5qbXSK9cosLZvkqM2XtWysEqY6PMVkl0lJPfDSE3GSs
KHfN4XLN4TSsjWlhm9SDeMYfjjqO2f+RsK731HuCuHZnTdWhR5MnGTjVfDJzB5EtMA/e0KoHbuPR
uantEUs60avJYiHPdkKuy4hm0rkgBtVOmgGkwSRpZSrd1gueSSnC/C7KLfsFTF5+SaQLztgS5aWA
4DpXuOGjpNDHIkmhh3dWNfxoBz6GfornO99u7LvZDsC/t/vc8G1Jh37Y4WtQPDsjr9Z6Avpravfe
7XBZBwORAqxN+ANX9txzbcax8uWLVu0ZYWoQu5j9BFCYJ5MtPzy7uqSjaa+2VNHWa0q+menNUNH0
zu826WjtcwqO/zAABrEqazYW62bS8nmS05cqLYoKWPE+S+3duM8iRvFOkw8w5FCl4c2OG5e79e1O
T9w2s6ptVTczGqFGgiGWLK4zxd7QVtMPN4/w2uUCaDwXnEuMAo3F3PJuee7C/UgAkR7SsB94Qyl+
b34OSf3WOZjYX0kw097Jr+fEvEl7k4+dvVfyGRfvhwXCm0Sfg3A0VJt2AOeRhvPRAtWzsbWgrcwM
js+dCnrIXEU3NEhBALy0WCDBt2EHRg/5dNeOMqWlDcveKqF5Y+Ngkt5MM8pFP9jRIWyMfPeMkx1q
Fob8xpzl1PHlPiUo+/dl6uOHpKThPZL2fdcqcLZaJbyY24UVd6RtJMm0zrdWoBK9UiBeRnsZ+BYu
8zUQJQ2PU509Nk1bHe0FHJ2fkprJMNBgOooLWv/G/huVJoEQPC1H2jxcOnysblOQog0Lz9rb0N7u
Z3DdZCnXLYYxzyvhZk1T8qLq5g++zojtAnPCuhhLwn8xvR/d4hZAByGeIipC9bC1ddc5XHyFd2NT
hIRb1q6VkvDTiQLc6fwv5s5kyY3kzNavcq3XN8rcw2Ns66sFZiSQM5PMzE1YTgyPefCYn/5+oLrV
VTKprLXrTclULCZIAOH+D+d8h0YS+ydCmoQciguXMemCkeiPcBe1HtECWC9S0J2N8Km3M6DxRJ7j
nLTq6TGXUXwm6Nje9YSXHxc7B1tMH/LiAUPOO7Uc2lK3J9aTlFGOe+cJUra0n3+rXUO/VCeMT+ox
OHpuTuHJPg23dqNOthNxfU5GXHXdDH4uT+bbaqaQpAm1sTd0hKvZMcNPDHloj7t5hdNv54LO2Mhi
eBO2/xnNTOZ0QoWLlLAgFgOvhnWoQ0TG/kSoQ6MlcwkTgdtKB1hzeUYcmnL062S7qN7BgiebaLmK
x2qDqsEhjSJd5L0zVRe++LIDBRWsyiYM90qipzKyYSfZMZbuboHsXYulvh1DKuFZYIZqOkoiRi04
EW3OrbrfekX/na80vaN27wsWSKsoFM80ZlfhSBGOMJvjZthXbHh+MsPYmNB6LAs/pm5t4s8IYlmC
SGFXagdI7dKCV+II/yFFeNUNzoNw0XxDyfkJEjnErVSU36Hu+JAyCJb3FoxEjZreZZlGhHtmD+Br
2Ffl0fgDrl5209lsKddpDjVjwDzrSf1SM04Za+fBCtAIFleVBZbA4o0M8xAEQbVjNrJGtGbj7/DQ
hGtz8j3V0tbXw43XSW/jCr+4Um3LJts9w2MEZZH25EL18+O8yG47x/Oz07pAyUT5U7YGH6+I9klN
1nI+2/iRx2A/Mo4+JGnZnKa6tLZDra8ArfbXsynGAzppzhTQf6cs9F98b4w+baacI8hrnO/Nt9jL
cU8nqKRPuBneac1ZzF/wJSbzuUvmBP67O68r6l8CXQaEmBg9+WWEARqgreWW89n0ImsZ3qaAXfqR
pEbld8mtSBaOnHaWyhAfLKqdAWlAxht7aAZxWY9dd64HXbzjKyZ+sSrYyBJj0oPwndl8erz44l8G
0qhngTIkC8E9rkVXMEZutF6avP70utC5qdLYyq6iIGWxjJkpeJED6lyyGmT1AeAoDDaN3SbvXVpO
V7aJx/VgSdx8U0+ueE0+/Hc4Rqj6lum1iwHP8l35Idg2X1Snqb4KLIUCb1lRJyEWFWRtpizLz4LW
5LH0iWh0JiX2OMcEz2oX3sSxKR7HMtOnBZFKh5jeZRGtI7EZoqFHaOCwvSmzVO56UCcQz2nzAhHr
k6i7FFhg6h1DJTeuTrGrAf697/H+ur7zWmuXcNiAMC1B/CrckP3sf3aA+JECVMzC5q8+SYsfPSPl
W9/AcrAsinHVl/6uxke/8mYIi+EMwTdaMNYsF5tSqOtgPZOQsBdmfMWCft/JIT0uNWaBeB7jB5gm
AH9pbFyLY8gql+wpilKKkZrNcMSWzKYC43QdU4TeZpv52KQyJ78aMjo9iXK3b9Jhg0hs3soIGvBk
s+fICybcaRcFGxeJj2w8Zm76Xk4i/BgGM72Z2UJCtHD/sel3h9W8EOTklTxy9tgtkNjLqL8v+vmO
LTfHhroUK5l3M3ftuHWqkad4rPKRWs7eq2TRRxOnT/Q3T3xJ7XUL1qdS4kXDmoNA/K0PlmNbhvel
HtVPhl4NH5kLj1Q0PEG6zPJtjzJfo5xqvwXzRBKMEJ/xCPgsH0B/r0ZF3qWT8LeKgC1Mfn0DwufL
WbiNQSaqW4QDK8fDqzTCGmB+vwBYIY5xWveku78ydcfgN2HBiUi+2VRUIytjo2vwes3KJpPuoYdz
WHkGk5oDlgCK8ENrdcfIROyKQppmjnsAfwPsiXrSDpZBP91b45KA9KsC764rxn5dREW/84aYxI46
RlsztRlmM997Dq3K44wRuCOQFHOJF9azIMCI+4TrfF6hpSgfsqbPn1m7lZuFgpYWuUT6nvxcaoRA
ufUBa9LdqqBMXpC+4O+P+n1dlZ8B326uddwv1mppiASwE7YnWVk1h6iij+6WJtzT+n8LJdN/p6X0
qZLgk+svR5AP5UIugJuj8jpV7gzKtITjJEz76MDVuL58gp0P8tBtlQPvIH8QQiR82xYHRCljyTGP
QLRYOYFUgJTJBFlui7Qu97UxRP8OUBkXEr2MlxLPWWQfGFGfvKm8GvWyyq3sECuXcbbGptRBVQec
034P2A7hHQNjg8uy2akwYjfbWHe+A+SIB8Ipbu2pGGi1kwMs8nkFHXomuiYYX80o/EepOvF9TFMP
o0Pjb2wahIeyANg2ZcQcMzpPt4A89JlVo35oZtJRJSuqe2Er6H9d5QOZDy+ez3BXTjGBpImwmPYs
df7NUChuCgI6NlMRWsegC9NHsnnMju9d312AxtMaReW8K/DVbDj3FBp9j0AIr+k2FLYf3JY2LoeR
+71lmXkhuaagsDD7NcmjCizvpArUJx7BwLUe4HnUmno2N9/j5TJ9A2yO3/jLlt1RgtDfzUVSP7U6
uAbCrlCnU79g87Rh2lRRS0CK/dZ7nkL4E5CAEssbOxbVR+n2uK0RnK8BFODl9ekFu1pUR76M5U3g
Je4pmn/hBMh4KOKHiD/4VWzC9ZxddlgGYt5GsDumvSydU0hGPZc0SSR1+qMDS8oyixhrR3XX1WQ5
V43XjIcaHpY1deU32kKoo6P9zSIDZVW71V0pDYRokEerODQuKUdI2fuZbZUGcua0iH6UipjtFv2W
FqmEfW5H9EjW9IGOLkEDU3bRvVeBcq2tUuxbZr6ZZ31aPX7Rkp/GZhMKYpo24bVdts0vVqjDjri5
mIfY4xI98b3r+69uxM1TlfToJqclqKrnIJ5mrn0msXauzJ1epvXU6qswGredibYYHPWmYGS8rhr7
W6OLddmlp6bxQsg/6bjcx0vq3XDpV9vFxjebCuJ3shGCmSQ2WXKeRu1FJl/EUBj7aON7fMuyjn0E
GkVuTqKesT3Qm/X34eBlV4mpzskA6LvxkusEkhZb0SIDEA/CaDeOBYtg33kaWJbAV7bS26gprQ2o
NUa3VtYyFS1VcNVNzJRD2qMpmV8KVhYxT+iRdwhHkSPXPixvmhKCn+0iBCjK6s9hSXMYTeTspU77
zzmFjmmmuHvIwqWmZkVIuE2riYmpHXVbt6wIxhllOmEC8F9dBoIniR2fkYa3M0BxJr4yDLYVYi2q
j6Bqnceg0inb66k+OF3lkb9TXrjkfXrTJLKjQkKzCt0vXRdzKVeiYfbbQeA61IW8Q0LbnvqZ+0oT
WbQJ8VTzIRoREMzmdHgeM+eAiehlvBx1WUQmg+f3LCw89o1FaQP/RIi49aUdnyK/vZJLae1LzYAy
C14MOA/+VMgxUddChoz6bZNwygLjVtcjbmKAxYdYt58GHJKBX9ZNDQnr+YPvIegaTgzY1ppUadXw
iCeseyW55lH9LPmA0PNTfebXLqY0YHPPec08OWgeLRivmFv5flrkeLtMfzsPSSD659FmutrY+w6l
pzfIm24Kxl01AA+0w5GItfZqFPA3gx7OfW0fM0NEeDBsxTxsCpztKc9R2WTbGlbZNIrL488yGOFe
2WUzIHfFJIF7zNSc0gsmlKawjzUxNIkl3/0UDy5PShqwHIwxq7aGhxLYY4OTmxQJuN8d6IARZFQ4
4CxXR9oBxgvWlZa+z/6ZnGWSE0Cz7SWF5nGpHHlr49LlO1OAOq38iYhETIhbOD5izaD0bqBZ3mdZ
Pt3oDtr0WPeH1GU7xFiJ91CIp2W09rqayjtMeeRp9wH0EyfQJEE21aYOsZehvZk3dteD0oqYRWWM
Fa/laL/6foIwpJLZkWfDyc5JXDR3+DOddQd6+Ng1PZV/xW2GOel98lxrz9F4uyAe3lgsRbm3nacu
YHFSJzp/5rZAJFBWCMTTKNzrlvwpw04Qe2YOGrhekAyKr6B05tvEx2uRTKaneUzmjUOaBCNr3/ux
FD0PcM5ej1k6oXl7rKGrFvxCaqkXRYtCeNM+tMk3ob8oAwYQaqw3fQMFn8HzOuNY3LqVPER+s3E8
TDkySD7pW7ZtUxGeO4eHODFXANqabZBNC67uHhG8iYjE8hSBmoq52HM4y6NKcCYP4yat0BwvQR0i
4KN1bLO7Krmci+nX3IQ7TbrEOHiaozZZyABW1z65ZAGoncIgEUaFggkergH5WMlw7XnOzhVM9oFg
+9KS94auju4meMggelsOHMJ8YiqLPhHDGuuaFBQxLU94xydh3dY0Ci9KGhrtLmqDfQ9/B0m8Sewb
hJP8KRhg1aLf+Ci+6p+Kto4VYjEFh2EQZm3Ns4PaGwSTq5n8TyEBESyAn9iEn0zMEt+WXGuputBt
8yA+Y6V7DMeoOPWRi3/OIwGP4Qy9WUTM/RLDk1b5KabDr9JoLVLvziMRy0+ah8VKvoNp308m3get
d5c4/oOdFGq1MPQjFgLKUyzDx9huWFfhM9jKFAhg4mqMZ06DzknweeFb0+KnLwMsbNLy2x+ygoEu
pIbc6aogfcK1BJVi0DpOdyyi+xABPFPvpVF4qAQKsdi/rwxGWRCKRd0zkJHcengRYwKESKiD2eSR
4aFdwRDabyqNwtkO4eUOPJEblLWL9y1EH7upNNjVdojF0wRfKd3Q57shvqGUx9mtEEm7OV79UnhY
zbqlusejGF9RSSI9C9VlhiU4lwbsYl+afB5YlMFqbpdN1eX2kaaUsLvGKbb+ZbAJ35y4sZmCyHKG
G9f4+doIeetXGAtR4dRY8kgsCKOL+fJyxCr8m44dH30dt9fah32Cu5KAaQhjaOM03O3uB/IxWgLV
L8eqLeL7mVSWMmDrkELGRtz1JQDhL6OdAOcO5q0i9ZmIQwVMNRzqbeCloFFMLQAwuZgz9Z3gGMKD
cp/yhQP61F7VeXUjJpBzWfV0mX/ujC+ro4ObZq1GCKZCsR0IwXsCCUvCp3maWuJ9rJs2szkUPEYM
JD3gOW3bB2RmrDOX7cS4fVXl8c6Jl9sgi9eLd1kNX2ThlVQP0prxrQO5ckX+jaDWei/cCvJ+tLAl
JkjOB/qLm7VhxEXL3nKHMzADkWPd1KYjjl6HvQW3DWusrub3AhH2BiRuCFoYX7XSTNbSrjkPPvVq
2SwEehk0iKM/Vw/Uk97J70XP7VNaZ0il7j63fz1SRFDWTmMTWJTG6z6cHsuZ7q0TTJqDadr6kcCY
ooEzYm8eqM5iduADquiqxweTS3T9vkqgLBLqsZsTwj1CvznVdWXt26zqyFEqgKSovHiJAd+sfbJT
zmVCxdfU4zM+2fGQOoKMx8hUGxHDI++XdtmzrQtuEtN8DSwTQDTE4xYYZHJnDcZeuZzPUO3F1oTR
R1H21HQ6Bp1szMEawnFXDJfK1aEqY0ATnUMxvrJ4NQc0nVyf2E82lhpCfNsiJojNYza/jPFdzzx2
k5LWssl69i1R5YgbxHQ48ex6+maoWq54radEJXjy9AwGfA4w1jFFimDvO+3WTTkfwKiLnecP2Tcq
/Wk9MzqGXqDCu1Yn7X1TYY+cYcPxqYIjiFsxnpDiL9dABnEneZDGtmEQuUfHqymNwh6QreyBgWCB
uFe5a58wK4zXNSpNtZrQt5BqMfvdJvAALjD5mu8Lk3WfY+HW9M9pFHxzB/uOMhKrYNmBkaFg7FiS
AvHDIj9rrATbDGFbvgFnKzYWS2HWFexANxZ/eoiauCRnMKw/q9rWzWsdAYpd54iCf9pD43KoIeVa
6XBGw1e7DkperSd5MspU1Ee1uW47PSS7br6oPnAwxwH+VRXfZXa13Nd2yVgGuxvFWAU3T6/jRtcX
1DbgWcoN/C3UW4UgpDH10K62zbZWtb/jeW43eAc+ahe3vLvoYdUWSPRhiFC1gW0yBwDQoMiDO7uE
PuTTryT9Et73njQbhK/i5LTsx7ZOUoJpzJxRhnST6EEs5nubMJtOkbK/1VWY3+qRcmgesvPohPW9
HEjkTfP+rWqcWxIBFLZmtsRFYDdXuEMhvEesqYuKvEk7ZmymHX6yxxARuqG8JimOmJAK6Esg71RK
EuFQVVtV+rdlwOjdH541NS2ZClsFF850w0nw6SRp81aF8Y8U14rQ2myYBJwjLzxOfb4VNnM9asMt
jGLMN3Kwsl3P7QiB0VPxVRP3oFgmN6HJma3TAjRwk3ba2VMFBSSPjOoUpy6viYL3sjMaXm0z7+pK
RARmjv5OajgV3sW2ApdAXJG76D400PupzXUk34yfgvQa6mj4vuAGuThf07cOV9ZGz+AKN62KSPZS
hEJ2FLcayUgbnWVed88UYPc493G7oAMBJR6bYZ/RuUDwqVJutj798ooE4IZXP1TKIbnKnW+1Lb4q
F85hbR2xh59FWpEIOd009bA2Y4uKzzlbVfsYle47KXFc0aVD39iGikC/ILJ2U2rVT57NbniFhvsm
SxPwAA0GYSzjEKgKdwu0gksbkT1erz6Y8uAtb30WAwq+yrpdSpDVeN5epo7KTscJiMqW6GWavPyo
xtLd2jbU26qUt/3Y9iO4fO2evZHR84rmPn7RQPwJEqu873j3llU2lfmRiQnA34TE54g70R+720IL
+6nIcgp7nSD2aUAfEq9KOscgo52yLPuFMeuDYBd05ec8HjQI1mfRuxbK56QKn4qar0lWzcWVXQfp
YXJLbH2FWp51YjP2YGf8hYKiunaKOf2WIJdlLWFZx9JueD9q+Ta49kcdUv0GoKpvyeV56fPeuaZd
mX8I244OSKjb+xnxz96gYnn36BGOfd00t0LUzh3qevuEnSg9G97cW05ldhdtDpoq45PM2nI8+mmW
vUNfRBGMMiOcMAY5PVM+Nbf9ubQXfYOjrdjGRbuZvTjdtq0MSb8IxY908t9TPXSnYWTe7OWouklT
kjepO4fE9jj3RRdn4yEDYvIal2ba+JiJHnle12xJMZwnnjiijj5nxfiTYMzj0sXdaSZoCVXJkIKJ
6mtYlq4zfY0lCrAkx17nEF9SRX27cfv50/KHDuRSXd2HfY2kP+vgNC4yv/eHmdmiCADyV6BeaNNm
7zGt+MFgrUnFFBXZvn4GQMC4r52TZcTckvdjuqD/9DngiNpFgEwrzePFkJ8hlVlkvU98276pQZRt
pUrfq9hikTA6pApo82WglHQHBlDFrrJ6/5EOzCaDJoZeAbmHpXr9mg6sGEcr4bEJyJeri/mpwpiH
2DHByuW6R9sKqhvmQc5J0fkgLeDZn9PlhWxGopPEHBoUi+UjtC+uApN788GM3qvuw/BcXNYcwVSW
T0XuOWSGYxpYBj7UMkN64vsx53cyfFWewhRqF7hsK4bASynsHZM9pFg9gPG9irpkUypr2Y1GoLov
dO4fuspl/DIpU0L2GoqDGgaXhTqGsNFf/Bd6DzbGnXeUqj91jY3Oqo6c/uAJNzpJIOh7v7PIUKSR
Zfoho+Nc4CftL1yPJkxJSfGDG7vCzRVoklAxSu5NGcAaE4x13CwjMirVwV20dBKZiW/teSIWVlBL
9M2GE/dRBiFEG42sknIhPywLsd4j3uy9oOB6QwOIEtJm1uszVafuk5j10EttXchhYAPljyHyYkJx
QtS8I1NGzm2yn5mZUBh5rXgsWN6vYysO18bzzENuwqtQqQoOxXRd+fojWQCJsoxMzyxDSTiCkbxN
UUtAIS7pdxRArwOIX1hGyCLWw5R9uPn4ndTy94s1G5lc0x8N/txDZ0GOnhZX7ioDXVsG8/dJW7co
sBlIg4rtExugdSVeBoyCsBtBoyfiIh5uwqNXljdl7jyGIYSB0TcQJrOCpFJMQMzWXfxzKt6XZSS2
Q1M92FzT96PJzL4gfnkrNRlayvKIow+QQpEAlI9PdlnfozZwiUYPoZqJywZ2ZhoroMRcOO03rBC2
Y0OoZPPry1GW7oNCtYEzbl62laZSs20mUCTRsh/vguASIGbGjYBibQna1wSqRNgrYoqk6I5oOJMD
tTbHjrcE33FikbhaN4zzKqs5NESCrkMvIxMvghSrLcs9uG3qnnXHdzKIsReguO1+ZROp8gP9jH9I
sIDGJN2vhyq7FlYibvrekqRQORHvCxmtBXfPLsTXuK5cKhpkIbTlXc95gwR3Uk22iTFE8i2lx4W0
B0dD1nej3ahbE6C0V/F8cV5isP+ObHw8tEM9nSm9WjZq1scy6MtsSCpC6sCRmYZaZ04L5kqXWisu
IHIsajyTMTb/laf5L7Fj/9Sg9zH9+wcYLISnuvvLPzX8XV7vb/+Z+ct//Ofrb966tz/8H2ZZQBnu
+692fvgyZPT95T/4nWixL//l//QX/8/X/wTtoP4c7dDn8Vub/AHmcPkdf/Xx2cFvnkAGwaP5y3YH
fOG/ALH2byBHpRNK25GOi9Xvbz4+x/nNlh6WTOFI2LH4AP/m43Pw8SnX43eJ4IKOlf+Sjw8Q7B9t
fDYQCb7TCuAboFrBz+PXP94ekjI2/+/f5P91xiSCPMBXbYzj9HYAUbVxLWp4/MCVAMWp0UnVmI5Z
OfiO98WYB/dLpnrM8ImgTfeCxpOszt3spnWSyKxntFTgrZdCRtBduuVZOtYlBLStMGgQX2tzufGv
/XU2uXZFTTi1aPKJqXhYFJ0Ad3PswK77tUrRWgb3veX61kpOtkfAF9BBZLp2jlxchTG6JMmHQ802
fU/1HJ27aOFl2XtnoGLq2hdH38198uEitizwpPqMdBNW0g3q8LH8MRTkc/jura2KW+12zxYE6WkM
yH9lZc3QOywM+uJsd1lAu3jC7HjaRnax1fV0iEoMDEYSVz4h7E/VsIXriHQ1oIFDd6e6uykU6t21
v7dhxTJWaJj3DDaRsK/rqN3i1Dww5XprOv8msuDjBempbkKWrRNFlVetrPQSjc3v7P0RxXANACLn
baAPmki9MKgxL//YotFqyboLBJAEdUnTBqwRMaaqcT/7vXrGTrKby+LYNk457QrWtAoHThfAvku4
dHLtvtrNFL7kXNK7pEvZNVZmmtxNVdH+elYQ/2BCGT/LpkIXrFVufY32zJpcMtm+Hlo6TQ4edpWT
sCVbKtViT5E6oWeo64I5WAjc4SnBVnaTBlbFsiRWJHlwvcMkr/1TnmFTtDM8VmM2tLjxPQ2/3kNq
n+AlmC+ZuBgEOMiYRniAMXathL2JYJHKG9e4Sh5iQikQ/LKIOSE5YbTBdclGvSvuhUdYKOsJsRtn
ymLRTo+A0XL2CYDQCXsJ4Q14Q3TIZEnkVQ71e+vaTvlz1rDB+eZzN8akVGUuK8IANeSx8ytzaExO
q1Ea/TF3JUp5y0WeSmWT3cYsirYxMT2xAyIknaL+J1w2ktAax9+ZqEDSFcpiDq78qQKvFkwV9gX8
eAl1UgesiWlDVH12NHHPeuzqH6j4etJuWnjqWIJUSO+fjkjzK8MHHHoSOhtS0O/TEuY/kEGQiYgV
y72bGMjB3wIw88rMEWrQXLjvc8lLrzieZ+qs1JRnV6VM/5vsArxCzuSip01nl/1FGX4oSgq+Y9pm
3hUWA1nnhX8Jo8u1eTfx0gdrAn2Iy0uj1q62SObCZJdTLQ3rpA5HQnq6dNxOkwAL7PiXbMx6gnQ/
OpFYY87lrz6IeaYKqvEVnKvcKb7Y2owfvmoJe5MFWWbvWZpJVi6jKfcNpkIE1L5V93sd4KK8sIyi
4ICKBP1qOTPux1rjRC1B7rN65svD35HTibF3w+iXVHsHCk3CNU4jMA5Fdc6LPk2OSIM8c6w6PwNd
UxYuWJglAw3Wt5inYHpyh9s8AGgCfeDMwCFYFlGvwAs4Lykeuf04dQWm/6hF+6npSyJ8GhRw7BGF
5WwnVDERXmGq88vWmkqXcSC+pl4OzBbLfEQZookns1cltiKzKXTI6K6cxljfxJLHesNb1firEVDE
IVV87a4cWVOGOZW4NP12cgmkDy/tsxf0aNIzPyAhVlnTuOtH6n9kl73ydqSEIY3XjNfqLV4WkBIM
EMbbBCKARKlezNOGE9Yjso2IFXUIFqSlxCCzADtN1LgfcsFpwp+lRlFJagOLPna/ptuMuWSJmnqC
4QdisbA5N6EJumPdR51ch3mZ6l01hf5zWOG/OehhRuTXjkFkdk2TD/KI0RlND4DkhkTlsARm5gau
haxrZlJ2RWJHOZ6LuC/JI8Ags497E/R3E0X/zVxB8ESA08ImyNnjVQdvHJHiTpKtxK5tOpYogYwI
VrVhc8s9YUFwU5JE5DbOjJhwKld5bn2eui75QmTRGraqhvA+36sKmBmDLfWWnUl6xHg4kW88FCjo
/LgOnC0zQ8/dIaugUkzbDDLnSG/9hndoOEcNwRwrO4TZBTzUI8xDKFSZ/MZBMkAyaM+XiZEOc1E6
EaKZeCSN6JJp3bX0UUcYPX1+Eb7hOCy8CZAMDYzz2papE2/TeBAkiIi5ZZVT4uNT6eCd+qlGODZa
mXcejZunGxFp/M1c6qjwLdlnqPgHDNHkg7Xs4NlAoWx3OVvNOuTe4d/gsKo3zeR3hEoGo+3DKGmD
i04cpusKRpB5nXsfT2BYRyOxLwm2vHWQRpm/YbJCPkrkoLhbIQ3RCCmUZmLgRR4rZL+CML2N86X6
LEwzvPeKGRQKvd67cAEj95zQO3+ZJsbhNQDSn/EJDVG/cZhPGWk/NiE/XBaaKZ5INcRpV/Ws8PO8
OEBHdRWTpXw+M80dfzgoG4iW7KbNIk1abUw62u8uIyyynqPxYvIeZYK4KjanfEDygCoqKvN9URVJ
QuqMa93PdrFg1Iir+MX1v8cEmGBvd/pPEMRzTmfsTE9cT4p+M0YEugq8OPxwkIc6tA3dfDvPVles
dT/aeJZkG7Hohh+wsvKeXRdvsPfo1w7pzFWHatseXVBwSMfrj6AMTLuFk1upfRGxiFmNIoIYxd5I
HDUC8gUrasGoDHWkv8ZTBw4hRP9IBR2on240Aoz2Y0a/VjOpV3tULtxxx4fvXs0eVkxIjSNHH3kX
EHe8QP5ktM6ATdUD0wwa/wxnwlKR0VMjYodH5zaMaJes8h8qg+iZ4LXMfGBB772VP/Z8fF3jEXlL
N8iHpDyb2wgyfbeFZIOsHkYsToM8f1Bt0xRrpj3oViqC2GAF+EvEt8kPETAg0mEBaReXvtiUUwNE
YJHO1VArBOFoDmIPf3U27ubah4jJBQ1UflRVc6/Z3KEF71P9yjMbfi5mGRHDLd6FIgq4cqRpBArB
eTgOKel5enrIiYq7v2Sevvmhy6g2XHBUbVlp09RPIojmLTkxzRXCAWoPBCmSBW1R47GIqpRER7/A
LYcx3SzOdhEMkGAnLvY7akkmV/yzw0/gg8DJixY1aAgtx1n/24UJ8i+1Vf+0Wfp9r/SXP22+/he2
VR69xj+no2y+yuKtzX5PR7n8hr92VdL9Tbou+AKP8FiXmIu/IfKC34QfkA/mwHmQfuhd+q3/oqP4
v/muza/ZNngbh//5W1flOr/x4yDaXZw0JG868l9B5NGd/Q6lw0kVKF6ZVwLF5zk8qn/sqZAdsZJD
I0JazCXPqQG5Brke1W7SVIffvSf/gNrzRwrLr5cKJDQXxxdSKhVcWH2/a9+yxI/ItkHkaCv0Rryc
jfHWZOfJH8qzFjEA7LbIn9KabXudDPr45y+vLnke/00N+uvr+7SQFwwgCWTO3+V9sPubwRsTa5o4
WazvpK0D3OE8GDs6IqDNVgIpkLdg1ilRA6AQWA3F8tFXg/8Rp350Zzthi70snzmq8bw2qM9li++H
TAlCTe0lLcq9jwDrZzM2JAKUnmYXipGKSsLKC7bA5HGPK9025c8J6hngNDv1WZ6Pjf7G9yeI1y3Y
5HccxMMPpof2E+aFkohYzuvtWOb66c/fEHIZ/9E74gBcdIgoU1QRf/xE5lrgcUBXtR6TkPq6Fw5J
D4MLJHauXYgEoGecH9Qh8i03HhtasI3E1dUVKleuEtV8LkRToc7VEcpBneMONklcfxg5/eql6iJa
u2UaQAHDxZbuqWTVB82xK/dcWt23qAO7ttGEo767vW7ynYXadjoEXV09T33A/DDxItioKDOxUQZ6
usSmWSSThQE0grSf2XFmvim2pBnPIzjlXt8Mk2lsGNHsMW6pLdKMUEu/MEeahpIaIyWnbVWEtddv
Js/GS56N7O4wkzu63WiiE/11iFz8TeQo3FalN7NeN73te9cLY25rQ3kbvEaSI//AXHOkVB1gmuyS
dvJ98CVhQqEB0e8R41Ec35G6OtmUToF+81vf9kDe2C4uJTwYA3Qvn6rfmHJptll3ISrUBmHsRixo
aNe6JRN1k7oJJT1tMlvTZhmcvgfAGPbOmiQNAb9hGTN1HqyI1GpDgAIrYMfLHxKEgGLL3r+UGxvj
LGVKwFbokMgptD/4C3vuCcWlxxqcCzm5x0ztj9dRTELIbkmCOtklLG4AU/CtYNYsmGEcI6VQbEZD
ZuxtxzK3vE0liDaEtQxOULKPudrkqWxvba8kUlTl/hiuRzCWmBejwUTv/eLoZOd0yo8Z8DL/XEGg
8C5yiBDbuZ+FCGlFCZ2RdWba1lAucNNYWUQeoAAPMmz+/Mv/jw4jtiYExilsN8L9u1mSYfuSDQKq
TFz54d7TNGfGM81tht8eziAdxXYZrGo3QLNYwbWNfv7560O3+vvDKHR8R3gi9H7Bsf746HXSihNU
xwys0pj057ZyTuBUkivbKeS+kmF6/vPXk//goA9dGfzaBHJzuOqPL+hh+anI+iKyokRS0Dmotdqp
xDXcVsFb30x4O+zF2XQuCg1SbcUxb2r1XpHCPe+m+RJzjoxut+BtO5G9Fv8nWO2vY85/cDnIP5Ja
L6czlPmA/CdUI4JR3yUA6Xe3g12IcKLV+v/sncmSpEiXpV+lpfb8giqoAovaGDb4HHO4e2yQGJnn
mafvD09pqTAzLzfJfS9SJDfhGKDocO8538HJagTle4Ip6Z5wHtmNZor0F0iFYMM0YVXjeIN1dZLC
tzobL1JudAcgWuaF1ep8tWCtNhUmSY9121ornn//nsJoC5NejUkoBFITf0hGrHTOWp6+8GLOJ2HF
/sBmPfLA2il1MgkLYnJHbKGmH5Xj8D5CdZqQYIHlYJPbrfPboPBCXylRmlYdeU5iAz+VpdrWEYJM
0Y+IDdNmHp9qtVgYTnRTw7QmwpC+BWWcbV/meGbf/s3ng1cJTSkWVQ5Phk3I8bNxlaOcIVh/8rBU
P4RVtodgCvJ97BTRpxhlyeHt64nT9CvTVq7UEnGANF2+mZOvFc9pSVyTXMXJmf0VHYoH6rvRuB4o
YVpbXY8Y7nPqq9A60vTrODZUJ0ZUSPu3f8jxoGDfws7FJAiXBAllIoNY3+VfgzRaVCUqkdS+7Rrj
h8x15YZozPnz21cRr10GCORaZ9euw6dxfBkxYjdLhpi8VSb+ggolPqSccLSPcZ/NP3syrfdd2yy0
zddzfFhAYZjgD5BJkxC5u4dRhCgTs9z3sEc++g8C8X/9Uo9nzvUZ2J7JttGW0gWl551MJPTnJc4j
yLiAZoLrWrnGjkSX6ADA4EvYp8nOxaq/DWrcUeg82k9vP5vXrs550jWV1rQA7JNNZNzg7rLBsqDK
6sAtdxlZomUaG7SAo7DdLlNJjtYgQaBRfup3DYyCC/DJ4+/1n/uXUiKls5i41Qts8K8x4DpmxCaP
MTBAfFj8rgrEuOmSGhkFwGeMthlNurkddm/f+MkEuV5XmRAEpaeYJSkCnow9C+idbCrUZlCkSsKX
8fd/ycKarRGJUfDkEu3sjBa4isp1Qn1wAsi1jxWe1S15U0u1p9UcTdu3f9XxTPDyoxzQjiykBATa
0juZtRkjpoW1tPeXIEOGAjf+ujfp9tmZvdyCMXMf377eOvL/Zw//cj04aIi3X/bw1uke3poWuF8p
q5goLG+b0uPcpYLCgNG43Scq+O4O6eqMnsHTF57/+TfJFESmzj9XlqfNJ/QSRUYaeO9T3G+2xIil
u8AB/fj2/Z0s0//cIEckJjmP54oJ7fjTx56nM1U3g59VUX4VIpe4txorpRQlis995jTrWvejb4Wz
t/OWkIvYCb94lP7vbcjEN21eptdJYxff1aDcC9+ebR5vIl5+naDHxwSgiYs03ZMxiHETuZWna7+t
xvdhDb0oNggJhXybkcaBnW3rIJZCPditmDJiyfIdADgsgOQlR+mU+mhs0lv406qhP25BPqYHw/Jm
kaYONiPr9M8clUMMJwmx2hY2HvHrUSqiJ01KU7JDiDIdwC5mBwb+gvXMe0xCM7xzWDKCXWq4iEfB
Hzsso0Ssbdj29n9U5EVPtjFRzCnwtS+wByukyjkMTmBRUzX/xLkJ/7EbXXlN3SinMJeDUqCqDu+g
KTRlKpcAiGe7Hs13RiXcHMWHHkhnR34KtAdiyhoYIQZna3ZB/E4aI/2fthLy2ixxBGCJkBVWf08i
4nfTCk57idbb70dAG5vGBpnsF/M8wHdwNI4JTgfYhwssKO3NPE/dnh4DyYdsn90/S+iaYOTHzvui
Re+Nm5qD27QN2xQTu+rq5jclaif3LZWrZVtlRnxDA4XddIivE1F9332elFU+ZUHc/nZDq17wbeUA
cwk4TH5TUfKCa8am7VL1nMHBQQAcf7Bti0n1YEf02bRpy+81TRwkZpkFWCAxgzTcJ64MaHyWYn5X
9Jn4jRRt+uGKKHrgcDxYn7kZ7+vQFilHAMKX7lEZkPLWlED9KHWXpFg0E51NPzd6VDRBl8OSkxDG
050mfBypZsgcthmrhV/GylC7D1llxU+oeDy8FmLmhcLvQk/SoXqqt5OMvANIV9AAZBBS6hXFvIC7
UdZ10WT4hDApI2uF5Jb+mvt0+WoTPWGC2FLBNTU+gXFpBELhp9U8YIBUpGVtZNYmX116ut+TAUuy
T0vKfJbsS39xjJhrwIj58kcDV3mK0qgrMHNPYrqes1lBkYXc8Lkx0hrmGrC3Ugrvg5Gh2N7S8Utu
kBCGFbZJnvlqqiEuoNDL9ABJAXmVQanRuea+nJ+rdpWaau6kfGOlbd2o1NUBBku5emNKq292slLh
cBvaA8dDg6xMeWgnukBgfYSztm2IwiErOQUVD1Gg5OBJTMx1gv6CvA3sRdxG75rxjaXB7G9jHNyM
zaC2IZwEEcdSocv6u87TrvWVAw6cMmqMdnSifE3IUDXVf4g4j767pYWYSE1r922OMe/hGIOlugnx
YCJQomuV7lK8lu7N3GgbmHWaGtfDLGkVplEGvqxjnf8R4KOeNg49j+qGOwee1M+KzLk0mtl49Zap
qMZUE2TNDsUUZf3F4uxO45499MGu2rXfpVRl+mmn7XbbY3YtDnHLONmkRhtae4KJPQZ2V8onDuxj
AkwysB5SBuu0aaCi5ldSD2a3bTpknbvV1iu3Njajz16PaI9WSeo9lLwjd8s52kRYysdd8Qbj7q42
yrTdhhq9Ljwd2+UP5qF8IkGV1j5qIOB4i0r01xFP47DVXb9GfKJGfbItoIhkpbq9cQ1TzvlWlUQ8
o/IuxU+ardUHY6hp9vXG7OiDERsA9uQcFLcNLpF8R/mFcrhuYjozLu37DRgK71kalvun87wAFH2x
fC7zrF+f67R+dpbXfp7nhYRxic59NSrjZt+oOGSFaR3XeBZqZbZ0FmAL0rSUBTEOxcSeZVCRsGMJ
ed+FYO52euHRIPvOaMpUQ00RoYLGAOWO/rzTuC0uDA54Ef3zfvxUzSwvMN5EO+/sOUFMJKUiMT5c
hvwujoUCuOV2EYm0XmneWma9vEdMn30yzZHUzCpDp4tjsVGUccDLlVjtUOD4PUZammmqovXZFUPk
t5MWD1WZWKgJSFO4Ess68os2CX+BtQgzf0on8yZmRHjbPGuEfS9Au2S0LXKvJx9nMIy922k2Wm1m
cwpN2+WDMcriN0CT5JG/YP9paVxiXJrq4tnNmxFd9pLGtHSD2ATeZNG82s6ujVGA3hC9pMgERBi3
CMFob0bW7TSYCHdBDRXvXFl1gV/WAIh8s/H0xymo568QDQbH51g/PQ5ZOVU3c8tguSKPhNB5iF1A
rID3CXdLSzDLriaxEKdI3HPZ04Yflz/MnOLBSwJO8HVLhg+Uz1WNsCRWBx20MvFgjqRHweatsWxv
TDLke3SNZYr4BG58KlEGoxC4iyLdks8FMoS+ValRFSBppG/STKB3KxIpvxXL4qD2yOh3Of48LUay
HURjz4cYVr11L7BMrpCZMlEYwWzH2FmSbp8/R4pwBhdRdrAvzX5Yo51ExLwhIthCNuku5DTq4UNa
qn6PMEZ/RT1pfFwIo+2ulywHbja1rISRjMyV1dL3/QH88i4bS+OO1mIVX9lBWkP+bT6C0qeBB2wC
2Wfd3pOi2f7OyT98FPX4vhk4a7GnuUF6Rufrwsbu/OACg9y1TEEbVVgcUI83dlnJ5xk3GSRhmYIn
KBBkhz6Euqr0cWykP2OV9GsQaLK8S+RErxVSHRuDKpplBwkMnoc/z8VsbPpo7BN/caL+Gxl2uA+6
2rAJSfBMsLWtOeOjpFKT9Rd2+q+cPziArz+dKu+qEjs5g9eTqEidBlUFkIDwaMI6D9VMfO22r0T3
y3TqT3asMHBGIm2uKSqZuB3s6XNsTVSLBxPA6aVHalpnpwGqEDbFASKG5Lo7PX6mXcRRoUjpz3ke
s/LNQHgjX8BYWt+1q6m8elXsYfOReOQc04XMUDVp7fokHyRfc9PCpza6YvjgFQTvonk2qZfyIWt3
Q03mhRwtot8KkU++9QhAQ6cZuc3MCU8OBDx4xcx21zCiX2OH2GcHTRsstewl30NoVdmPukHIe7Mg
NljTHxzjqjd5X5tBGDQGh2EOPqFMw642lnP4OWC4fyfeZrKAKvXWH6q05nO2hCS4pl7d5y8QK6yh
oHSmbbTYXeTbgeulaFwZcVd4H5AU6ZCIsyyecDRGgdU84+YgrkuAnffzYqgRdEE9O+A3lOzvug5b
pk1x3bi1ygQlFsFuSPy1JsI0m+aUzMykRs0UsxfYjOwn1Na2bByDLQwo2CgsTe7QLN/RoCeYJjC8
lRun9UxjK+0upOzL3i7H/+IQeYlEne0be58SMQKARUQ8ZbDLwr5+7D3ybLa9cirLzztqsn7Retm3
EBs9G0FVkp0s1SAOrtOmf4DyBTaK98Hed2wamYrgJwKa5tqVHydE7vjovbt33rJ6bSkLZXcsYZgp
awQlsPRTDIwbjrHVPftTJdAwGamxGb2o9C5USc4PxvhLbQ20hcevOBwfD80mBHhhtsGAcd8t9+LF
PZxYrAXEOTFdNvrC9c5PZtQiqJ4ixKRZqF9aPX9VJXBPmWpsXKZlWahbD8bBI3ytfC+ApYQXrnU+
lSmaaFyDaqV0zkq1fWlgdw/Kzk8F8gTuFOhqsrADrxzjlpp2sZMd1qw0ScwHXXTyQhHu/NEieKGT
SsGB/qhtrbPCX7cqoFDDVyEos8HG9bBEQXUAd2eDU+nxsWmooW9P3ecFH2VR5GDudlZhrHMyy1TT
4o5py/aC9n/45FaY5AuxZq+yYfmCRoCALaofH96+6GvPmIQTSoCSkBNbnCwXtIWaAckMVHcvru4y
D3J10prDzRLDy52ws1wT0RKg80A3hMdb/Pt7Xl2j8IdpS3lMscfP2IBKQukB3U1bYkptYSjsvHEc
rgYbA4UToXYzZ2hIb9+z9cpNM4blSzHJJRbkZIlJ7cEBBTm0vpW1wy+yFcnIxeDGGjPGkJn3nYFX
C9gLirpDoSfAqwT3zN+jDigqdZkuhl5TyabA1LqE+xrsG06xrO/vPYmFypdOw6nEhofX7YmFMp5N
q2VfLMGrLHOFlD1KbJwx6bxLS8+69xTUTzyIuPEAXDSl9lU7lChXC3eqNvgzMji7sgi3Li1r8pxq
AhO3IZ3D9oBvpKUNZxokbZqk+u4Q7gXWhc/wlYqUY6GDpvvomnyHJ1XiJAcwyXFi9PumCB5Z91OQ
11kB6Pzt1/JKzc2h2Arhn4aISd3zZCxwZXKIgh4ynsCHw26Wc4RASQ0u8kNgj0y9bOMbQm2b8dI9
nn/rmp0E2nHTZKd3JvleQg/D6IRWU8tIHDw1jbvQTly/8lYaQeKNF3Y5r1zPRndhU9q2pWmfdn3M
oSkXu8k7gia85YFlvMbAUUzBu44vnkBdejHGhcd7/hppAHo8YYvWl9ZrDs/f05nTQ0R3qu4lN7ZB
mukiRWA8A2Z7+zWef1yUbSDPWSz6juDjPr6O6Mu2bWxmbWdu4/d88wlQZQ58oWiMpz6nwqHYiF9T
lxx2Vm4k79++/CsLlLKp21K/ZvPFufD48iZSv8UcUF8MU+fu+x5/seiryc9Ns3x6+1KvvEQwuB4N
FFYparYnc6cJxSljWuZOnWX+FPWhDEg/dID9eJx54BG3X//9BYErrS+PLhXqnON7y0giN5py5aFi
Oduj7cqvYL7nn2tHY6TSY3LhenJdco7L4GAPtKQdRXuI7+/kkyyLWbfaZMw0OYcqP60Li0NCjl2w
Jm7pIFrhLYd07OfPFRwRTJa1Z381AGyveb81RBudJlG1D9TQkxrvIWxwktAmWE1N/cekMxTSzApA
7GYuvcrcjmErLvUzXhmOylt738wUDmGfJ88s76NWzBaFpZAK8E3TTynk7Zg6QK3MZuOoMLyZRsPC
SZBYcMXwfF34Hs6XdSY1G/WLWhsKdFeOX1pIKa0vQG36ThuAr3Vz6zCZc/WnC1JN+SCcAAgjx3h7
pLzysTOTSlNZaGnQ55/M2ZUHs7FtCAGZcKUSxZhSaouS5f7fXwWlFU1avvW1l3Bya6XTCWx/na9h
In1o2CFh0naq27evIl45fjme5Tg0KS2maXnySfNdORRVQPNQvvhGKbm5xfpAEZyzxnVcdfj6gIm8
p/5LwbyrgTXFkXwYyHTcp6QFhlQDs8a88FbPWsXCRNRByrrHiQ5dk5LH9z4sjVfH6YSDOzSCd8RJ
VVfunJRfO1HNva/NUe/cKshNAi/j5JlBsKa1QkG+8GzWy5x8oXAAaNexNqOncU5eNAmJVgSwj6Np
j6EClKMtv7RpjlKYrC+HflVrPDsp9GAqLtP0220GDy5+HImf7J0R3pep64a7t3/UKyPepaUs1gai
5BGdPJp2aN2c5D8kIEbwvbDD+dpqySpHNr7svJiTIQYG88KDON88rFoTWkXU72id2SebdTcz3GwK
I9yfxZJch0GYbYUNEI/acO07rAW7BcPvXQQU8ue/vlvsaiyrFlt3fsHJBBNOzMmJBxdqJOn1fUR3
9Z0hMXKE2A2uZtV0P1D9l9/fvqg8f8ZkHjuCO3XXde700yvjPFxrZHx6uiRL1FC97B7Y14AbaVlf
AbOkXb/gsPRo2ATsDXtYo9im7+AWdY+4oZOBloUdFf6MC4sAkdAmjsF2+wykQFqMCeXMSjwgO8Nv
mLr276hTTF+WCCjKhGpS+6W2c8K32PHqQzTGEmJy2M73+RK0F9bZ8yUdgQOLuokQhk/9tPxiZKQS
lC61Q6PH69zYcDTZWOEbCuLy+u3nenapl+Omw97Mc1C8rkrZvzdJaZDA5yxdFOay+7zUxnSA0o0B
KIrUvx2wrOKUktbONW0T9/Qjid0csvlImYuKfrwdRR1cY/UrfNMQcBVbEcD3qdqPliza/dv3eC77
YLC6YlWDKUvZ/IbjmwwSy1IB/insUpn5ibATDA8z9fAGi93VMi/6fVagADQWWnk0UqyHNmnLDwK3
7qbvQgfeVN0+tOU6fbz9y85WLc0vo3bON7wKj/XJemJ6uQU9XSw+zI7gPnJ7favC1Lp5+yrYRk8n
TXb4yKFXPbJD/d8+2daotJd5XUpohyWav31MYmnkdw6RtTs8Z+4Tev3yyZzwHvutmgjACYpkpFVq
laRXYUSEmjjSpsxg3lKa2YByab55U+r+KOEEil1UjIV7LzmtF7sxNc1PhlEP73K37Wqs1mYSbtgh
1VgSJRAEyoarWUhA54+u7bGWUI3LsAP1jIyZjhOVp2hHqnfd7MXQu/cEiASk0jlUuTdmGlFQnO3Y
JOoRS5xF6FpLsRCW2XMrBLJPmTeomWwn75sNPcXld1/38GPLKCMGpomIV7gJ6zXiaWz6dlj52GZ7
PaaafAhNBOR8XXlGQMuOud7AMGL17VVPW9T5mLszCUFLyID4Y9Wj+uLV0/BLueVSXEV5nsBLcKwK
nWHTzBHwr6my9hxcaZg1aJKxxA8DeU6AVb/RSWq9zWCEOVvLfqIuD9aghjULDg3kYh4gdnaM8Ldy
QjJeWhNrE63Z2v4Z17YscaDV/XNaBvYfGs7ydpkkalGjSStvp0mLKYAqZsU9DSCR3CxJipVDo71C
wWOF3Scaf7CqTE55lMTnF84n+pZ+Y+o5s5CJtpyOnFhrYzuNFuSk1q6aT4UCTgSWFpbWVg0dMtax
K5avRVWYX8rOdsGdYpAB58BgcDd0dWBWoTKtg23fjtW70J7Gn4AjJnMH23H+1i3BSqWrq/yL0deE
+0Rp55JAp1MLxC1HuhyMvTQDRHAjyLkRhS8JBYtIYYTKsLgyESA1VxQPYMumdQVu2E5MLK2OwYab
tIBodZekMwZDtCvyDyigpvUDjvI9RySmOJixhgsiyRQNqFFMPhtvlOU9ojwAmRCIaHjmeTqGeH+K
tV1A0Hp1XXcV6Q0I2MYZnVDf2/hrCxPaWhA61oGYpOlHRbfXugON7O1NEuPsXT83dUJ4hiZ7I4nt
5qlhlntf6sgtyW6q+3sER8VjEsEa7enOl7s2wy267aFtQAqRjffRI5Hjc+JNBNIRYBj8MGkn/miX
YYThgc74KWevpsmDFAvCecSl6HViOBAkkdVqhb0TSLGBx29sG0HZF6WpIb9gLK+gqCz1Tw4A/XWe
Whb+sxyy0TaC5fGTiioc13YAL1/YC1nynbJ5MEMLbADeiOPW+4huMK94NsoMZBy91I3nIoeGzM0n
uYny2vulSl0/ZQvlbkKkLBslixTVrQAG9Hseh5C5QEcDH3SroxQMHQCgzRAXYGSo/cK6tVBEwS11
1WDuIVArXL1sPh/Y/gekWhklwjxqw6G8sEadz8drs0MiUNWIcYinOF4o4g76RDxS7MV+Nqx2UgwT
RrVcWo/O9m6UXbCgeFReEHmiOTu+TBcgo6JrSZO4x+9MR7zX3/BREgcVGO4NY6l9LzMXh6BdzYcs
KutntAaMGdKKgMesorBF1lfTjGAG53xyoJP8DGTN+FLyGpoLa9Rrq6dDoDB2FpeO0NkhvKXuNtDd
NX1wUU6xD2XhfCm0S8Mioc12S+MvgfCup+kjE0/wsaa9fA2YNP4wFmHa3666J02LQjSPtEEItXx7
cXtlA8MhF4M+v054rPPHz5I9aFZgCiGFLE+sH93qrC/ton0uy+jCFvT8BMRrY8OLbpkwnbXpeHwp
VBQl9vAWmBftXkJHEe2z63ST31RF9Lt+8upD2c+uT7covMf8Xt4OdHgvHA7Pl3KAENTsXrYygrbn
8Y/Az2ixaNLuzHNpHMYZUrdbT8+W6uyHgY7hhaPNq5ej/UEzQjBiT+95GqhCug610CEarIfQzPMf
k72kMF9Wa5MXBxe+jbPqBc+YXgumHLZr+H5OegIpq4wBORMvk4Gh3k3zqtkYeTHfk2cc7gIvcK5I
X3A/tnSidg1k8vTCeDo7Z6w/gPoWSlTp8XxP9orET87jMmGmMkun3MZ97pAwsTjfVZL8HpJ8fIIT
rx7/7RjmmmzLqNfYEnXNyU2bRhblsi0nP4jThA5aXF1PyEKQoobOhRluTf8+Pj9zJhIwAdF5coCT
zvo9/dXkCbzZiGyarj5NrTj2Y8Qr06ZvbIjKo+f04MWG9pm6QxYe7ERRpSXtKb5bgoClnS/b/giQ
oX+MjUR+6oh76TY4TpYeLFIlvmhDBDVYQfWwRrx8MOm0g8BUOf4lq2woCBhLZf6AnWbj6ERjeMgo
tX0pKi/6Dv8/RJ3FOfl2HArvfokHN9pLe4B9MXdJ/p5EpHnYaGyozrYS9XKYlJfF2yQj7WJXN0nx
fXYgTuxyw6p+KJJNAFJOo82BzUYh0xlQkTYx5G/pj7Df1cGxwuEPtWfiwGQLfcfvRq8J74EWTfWH
IY/c3KdK5Xg0voaYFRUz4aWywWuvglGmOdZKXsbpsYTWQ6eVVXMimjLI3VreTTl3ZwwjUiwUHsWF
of3K9Tj+UNjkoEcT6qVL9NerJ2U+Jne0ZAPjiQ4rmh0YCLMcsFdEFGZbBrZ5aco8n52xAdFKdLlB
D1beyWyFb0sZgu8J1e2yPEwsaJuwssoHlDLt97KL0n2EKX/raDHvKYk1qIwRmzupfqo8c75Ct+bu
hoS4zYQciebC3Pbqj2OhB7zDadt1TwoZRj2SqGZzKqrFFD9aEU3/pBscKlhaLxfO2a9MK6hu+baR
edBbPXUedH0+RoblcC0PrGBc1/Vd1S/mLSpTIhsB9x4C9NUXblC+9sY5aVv0/NhnOO7JxNKXSRQb
ijscIg9LVD1rHdwWqY7sfWVLGO59C5pi74yZfCTvHPskgHhzI6BhALoCBkM8TYERAwwcBa1NE5L2
ULmBldEITOpHJFrdJ1KBIAU1hH9M+yWv3Xf8TdvZUZfrdwOZwSR9VUn5B2kwPcLeGDr3wpR2LqDh
YC+lcLF92driVR5PaQMf7kSgG9nkum++xlSk9hRwyTNeMSagWAjZpdluEJSGci3KsMcjU+xsrDW6
vWtqr7l6ezp/ZRfJ73HBMnHmNs1TM0sjqsBDPI1us6jSmF0s/ZkNraPwwrkeQ/LpXL46utj70PXB
63wqnSeKGxRpO46+Gc7xVS/MkswjhLIfZqfAlK8LRJz+CJLlOywJUiSEnkZIKH0OLmlCwEBSvRVd
g+KEumGXOv9osrdwbmqb7TeH8lZA+3Xm6QOVo+kxzgyTpKV4BOpjw56JEVxF4O0Cmoy3aZguNhE3
uvzFyVf8TuXkcBg3VfERC29y58xe9D7NkBJvtEHUwt4lRFGwgQzqR7FU6LZSBx2bj4xI/4EDlS37
GaIMn4ZM1KXG4Ev9/KiGjKqPViRrPJ0sG6f48YAJOwd0RVyR2BF5xP9oA18s2CdrRBKzDCgPHfFI
cU5+hK3mIfoD+pDfoCfOPxOvrj+mg12EH9h6tPYecn3Z3xnBlH8vZpzQ24oYH6TE/Pp+57RgDz45
TkLoPStq3PzjPfz/WID/0uyt/3cswHXzO/te/DrCAvAP/sECGOo/65GKgxUFco3kwWbeH3+33X//
lyHM/4AuZB4U1otocJ2G/x8YQP2HVQpBirtuw3CH8a/asu+i//4vJf5Dz3q1868Nc/69+jdggOM5
WbGtXdvSUiD3oyvNoep48MH0aVu6+pVfS/mshVr2XlXKXbLkxkEVTr7968m8/2dU/5+izwH2F92K
azteef65Hr98teYjHWNTfXy9VLqkCkZcD5MA0Z4AxnOQlKHcD4g39h0kjwNyOiRmFixlxKjqiW0f
VJvOLq+rtphvunGCGV4RV5L1Ymv0EhhvRvfwwu7keDV++Z2KtittQ8vjTPiycf1rd+LBJlyKJENu
5jTfakI9byKr9sCd1PWFefP8DXBa5IRv8qJxoL6smn9dSfStMJeW1WjwovowTpM+kHhIGGvilt+c
CZX226/g/A04NKpWaQCji/bhyRuPZRZTlSxhUqYUbiCq2j4VlBhKezrf92PRwEQ33Avv/ZWbpLTP
1YSgaUK14fi1Z0mWI62OG7+wHMMHk7Da4OEANeS/Xlml8efte1y5GX+dK9bXx9iyuBBdZ45tp+cm
bJMhM1yKg5O8eupHMa5FFKuogkvKik8JZz525L0wPllOJTxy1Br9CQyb+uWYQHI3I5nbwyacGzK9
NJABZxcZfZX43MOCZSix9edMDNbPaCzMb3WsCngJcnE/gYkW9dXbN/Pas2OAWBSDUFT849b6a4A0
MURBFVW1j4gcEGvTpIe8nRY4VGm5K3p5yQJ3PvQpBLGmrgOEEsPLBuev66mkrDA/0gtRZlzfGmXg
EFSfmLumhjzw9q0d703W14SPkk0o216T/15YHn9dCkbt5OJlq1BIJ9aGE39yRT+0uHAVcbwz4TJM
sXR52OSt/muUdsejj4acIbOGy2DHm3ZJRUaFAEH/YxosgQgM15OCQLAtIrXsVFZ2h74iJhC5mf4H
SPq/mmrPvj0UXAwtOlsceVZGyfEPCR3dGFjPCBUYKE26AwO0ouh7m00NjcMYVfAafH5hs79+0P+z
v3i5+7WnA1FzPWLjvD++qDM22DSoUsJ3sxLf4uvfBLVBojtAahLqIP4OZudus7i6qIZ/5cEjf2AS
VRyXsPOe3C962DXmkfuNbMvZYN4jDCWJINkaubxrDDalIzLXh0Q38rYfkDy7iROS8CYvGVhfe/CM
MZOZ3JKCE+fxMxB9gKawTCo/zWGrkyN3lyNT2EQEyvhh6BkkMbqXNt7nz33VstHeYm43LazUx9fU
BSewosayBvCzOsyDrP2lMxVOPQDKAfg3kNoWPeIhLC688VcGvGJDyWquGHDIh04GfBcYTj1GuvRL
7SSEIDfVbddj3raKMP46dXi+UP0UK8kt2sW6AYnWQ+PqGxke3v7Az+YSlx9CewRlLd1cen7Hz2BK
qJk1OR2GtZyxgbBOBDbGJj8ZqRa/famzuYRLWULTywUgi274ZF3LxnqQnXJKPy3AttSAvnbIcy4d
Ys+vwijic0LvjSCGFfv4hpDvRzZlmgKpudkciOCJP04ATi4sl+ePDSerWFkRyM2Eebor68Q4QTxo
Cx9grMtxOU8PpCJBThkKuXv7sZ1/GawpyqMQQNMeM/LJlxEk9RD1FpcymggnPUgCY9/Frt7lCe4f
b4HE62cYTy9ol84/Dha01UwukGVR7VgXvb9m/rhu8JlKbBGtQzTEvPJGpiwo7gYxcsrvcGnmbIc3
urs0G3ovIoKj+dBhWUM1tBpc6MG/8If/uvSidGeROJv6nKzamyBM1lBJGr/vgTFi40LtHlM5N4FY
ArsMrzUG2KeBZuZtSWwF78DOreTBngFfk2maAF6w3YKkB2noGK1qqOdd7ECM3dRYR35bMBSf6t42
8uvQDqP7qM1DcpZTabdkjjfpDf7IhADFWRRf+f46DE4KBBJQUdclP5EOyD19rLLdOSjsbyqrCT9A
w6eF1xJuRJaMGxHjidEUnRWZ88nHqV9WxvZgfq/d2WZXIrKGqqPXxATmza33sSP8V+7wzYEmx4NN
z2wgasjdTHZXf/XY1Te7skppn4kS+i6FRsUhuYHFR0M1qNWV3VfGzyCe1Fd27Pid2UrRWquW9n3a
t6r0ayd2wKCa9oclAZK6GzDcXLXsM4ArTnlGJwSuEAEOZk3/uXG/2I3nLDhWQ9TfljUZaLAD4KlT
j0ZxO46B+XO0akmeOlmg72sZrU7xuZ1omZewT8HcTPTZ82AhviQEncicrhtT+QMVfcyyQolxV2LA
rneiimo45NUY3TuFI780cATmNUKMmiuJKoIKQmEhCp/nEcPbnCmgyzJBa7AMpHmv2UkuVY2hMhxy
tdK42dkJRWDge07/ZZQVh4MIRn2FRiO2n1tYL9ihKnPGz9VWA+mI7dB8ywnban3goC3HlwmnezQ4
JTQmCEIEN0vBarREdfVQwWDkSUggmz4z+WhuwmKx7X2LnWfcJx0IIZqcTphhBLZooRtCx7lfs1v9
ClpyWLXqSZJvNTk9sB5xSvH/BGM/elW1jNvGa4znDMAULLApxNxtFT39E+JTrLsux1hH2EIyPUKh
WMOUXHxJCFTM8RmQKKOo8ZLpu1Ph5NmMRVe/j1Q76wovZeVCVHLxp+5tu14e5oi+5s7sKJpuk37K
DlFPSKlfB305+APA4H6r5zC40vMy632fwJT1K1VD8sQ6Lmg5emG8S4cOLUMQwPbd9VE83sdjlv4B
R0NasyWG7JG0q/G9Xsw+Z3sMX9hH/Bo+SBQ0KeZESYZhiN+RHj7Bsu+qXFpfTEqf/Q5rcXUd5Rb4
r7BFv5FTtxv2HiWpZDt2jv5B3W75nFY2Ff8QcUaLkbqIfzlDL5ZNKNruOSVTs91G2VR2e6uxYsTr
YDg0CqLaA/hFG+y6DxfocUQNq4K4HBebAPxdE+Al8C2/6yq8+8s8ij8zeSqm30DB7nYd7BdvuzhL
U+5UammkhUoYtwjGRbEFV0zq6FSYCxKpKFZk+w4FX3kE5PFOUxkiKZU8z3Zr2BpoRZdnmLn70DS6
bU5QDiZvZYzEYBiZImiwq+YfiaVQ8zdGHb/vDBdDdIdKgpTxNoddq91SP0ljSBtAeFlTbAvIdjsn
q0ktISnU+9WLnh8bUNb9vOY8fshHjg6HoSKaxx+r/KpCD/5x/Z7tw5pZrX1mpuHZsCvvsV34iDYi
BHqw6WcImPhwvaEASZd7vz16OwuHQ0KoMCSqEJj4LIEeRzV+r3GUFA3aMCw/xWQUUL/GoWAwRGV7
R1FPkQTbmwTdz7rRH9piZDYgD5hY8qaNyi+A3okCTkxT/SJarvvWcRYuD+PQKpKY+aS3ggRKhRF6
4JTQUW8kWBUs0UddxEXlh13xf9k7k+a4kTXL/pW2WheeYXBMi94gEMF5JjVwAxMlEvPg7ph/fR/o
VVcnQzLRVOve5CKlTAQAhw/fd++5M77ZsWjsqApA0O6maTbHs0zL5KYUOZDrsSN7A9t8ZsqIKDam
ZysjU5ugOqfHxpw6n22aXY/dkpiERC328EzzUJLT00/kZ1qTIYi/am0vyjD0qX1tExoaIa2UV/2i
YPY1qy6JvcvCK77E7hmGcfvdA9YzAXdokS91FgV0ZE3kF9MvNZYLTmHZjRnIqtybFGFt+Aep+wPE
lyqI3+zs56FUGfoSHXY3RS8dtA/NpvWxKGBdWQNOLwi3MNUPo+dqB1+BmIM3XufU3BNp6wIBgnTS
E5UhFvjvfWr/KNB/Al9g3MRgJ/wnbRjV85r55kpehQUfZK6mwTxvqX71u6rfWh19XUxfOPuVCSvI
6pKHqYB8QGOv29NkzEGI5GCGKsxgDvkTVMnny45gpnpHedv9PgaEne6ThY8homaLfz/v7DHA9zlz
Mq/HGtlcULfKZREzkLOgADfO5NhiopnkvOKZtlo4hAQ4IapLirW5LLyJfHjKY1jspZ8JJnN/JVFa
E1JnnNiiLW9kOSdLLDHhG1RYk+Rpoe6id3Mj2wJsrVN9ZtHqmXknt9t3lECwLXfJ+gL0W2d7Rujy
UA+m5GnU4NSjxRqJ7Vm91pmJ+4bAERNgGir+1GsxktalRF/W17D0lsbPzyC3ewgd6tJ/CfykJDnO
mjp8omJiWrcytRKP2dn2JQIfWxE5vN0CNRH1SQr6O+QH+aTJ5BkJW7vQWPgoU3ohUa/b9YvjrR3f
kwCOiKzGd97qMSFBxc46XJR4aJlOB6NqvuJZMopdWbXBdytMybvGnto9j9Yga6Rpi7gXMBKrCNRt
gdnfxDxlJ6P13Ze++eqByoh9kw0UqpsxeUtHwItko6DRJlS+TT4rTtLAvR2nc+OpLpPLPBicH846
9fsK9OAzofHw4TNkDsCBHXVblYZ9ZbRzoVjqqq+EHc+3QW6gsHWhnVO6BzOyZ4IpD7TuWFhMJzvQ
nGjP8pak5NBvEW1Ip4EknBJZ9Np2+frVdTPxaLRiurB9dG/USLUi0ZYs0K+ThmC/I5R5iOsEEdOV
cBqhTwm5nz5Pq8VJkwdnklDt28vOKoIBW3+3fpuHUFtQlNfyERmezbxq0/imCVwtQKsrMhKl60OH
cBOqFaFEfGrLDYzXk16fo6RnnxvhmOXDMkuI3qrzsZe3A7WnONj+zo5Fd3lLBuQYUW05HTS9UcLC
7IvRelhbUOmxrJf1M5QpwDt6dpfrAhqyFynIMoQsMoRCiq1zqO5nQexsNCat/yinjpkZ/73n5pGf
uS3IBSvV4aFoEgDX1MSSb4PtkFRMks6jR1BIt+Uv2sT5Fa1+giJPYSfRyv3CoPUfM/BW56xz0AWB
nMxGTIQEnha2gzKMhZl7fiSrNpexPwUwkU1b9tkhKbou2RfA31wM2kjoz02CP84k0Uz5iVEY8Bbs
yra/AMxgQfRqeCo7CSDAZ0Wxs0uoAc7mNyntFwoEHdQEkwzYfR7WxYsMZo0+TS2QaVAA4nrMa5lf
iMWccTwDOrg3UQaGwBjsNt3aSPqhT/gPMYdn05MF4APP9wjORIui/roQBXe/9Xd/dLW5PFp+v6Dj
LXJzhp+Ul2y/OvxKHD7M5Cs0LVi0LARkwBJjYaeneTg1dzpvESVXfg3Zg0QE50ZmmvDsBNUBdMAp
ZX4PxnR6yhsPJ/6cLezT+mKQ/Dg2AvDk3NC4VdAbN3O03ZyNbcqUREBb+UOUJhs++ODd3WIlNsxW
SJjnneoWM/KHMaDp7Lh5eDKTbM42raYlti8dERBKGXbrbWEkIKhz7Xc/YEehXCb5KslRiugVXkcK
QT9IPe/Uayt9giLXhki0NOVutBaPmLQBhBr23fF2XjJ25wBDSSBAcizK2LT1cmN40zjuFpuCzB22
F1yIyZpN5IqNq/VKiAt9lcxQ2CygCIJ9SiVV87lO6ibKBd7d2J3abDpty2neawHCfu9VFa0Gf0Cj
qpRPKLg5mht4iMn0lVgUH331YEk8IuVKnpJfE2bW1lbuHbxxyPw4bRJ6FG4JAmDX22XDWCL+HSt8
WRHmkpQcjUOHmXnXKGtSOwSs/hXi7NI5+OM8Mw+wI4yUb5LdbVhqLikzbyU4YzHNO5JpFhd1q2yd
3RoMNDCqpV9EPEnZX/nkDQy7NFQsoyXC4NJhvWdXzt8mcMadEipozvjqpQJ+ZEpwXsNuuOYVzmpV
pwBfEE1npBzmkTsi6I9Gb5wft3jtSzJ0SgI62euflRber2jkoHwmm5EBl1SduB/GeTonO8v6PFom
HJeBTxNidC/n58S2kfhR1gJqI9kP0jzo7IN2Za84wLFU7ztDzHcJ9HFirmAkPdLhN2CYt1DYKXYN
KwFbtFKACiHK9HYG+wJYB8U43xPWwMwGEte6TaEhvvZWz7ZeJlkRKaeu30Kn19+x9QfzdaHX7iu8
4WELwQCuTk4bmlqAKm1X3w26dr4MyH/9XSAy9DYB4hJSxlUIGCUzNV9OCn2k3GesuRnpbgUApUR3
62fdKzFf2GqmF6WL2bmGBOdWO8ISmIkrUjxPV7VwmpsZ9h55cz5pYZo9L9knOZk9U6BsolvmlYwe
Y17UJ2OxwzHm5Vs3EGcIVQHiMsbVoAuAXaZ2z2n3eQISyJhx402YXYYahgv5uR5iX/53JXsTq20e
SzfziDrqSUuTlRVezUXTX8JOnsZISuWtO8qa1Vd0yfPdlCbGaxFI2CALgb3luTMSIbeb6hGldsvO
9WpNtzllSorJ2rNP2g4quEtISpVdcGJLX38N/abSp4im87Pe0fMPQhCc5QS5+QD2OTDyNKZBTkkh
dNz0RQyOyQtr0Xl77I6c3SwD2K5jZU0l+bwrD1RiDuOovLkRRdk3uMXIPHAgiQ2hGVM4NIpDDwvx
NIOJ3bJhFuW3la/YjRdjqC8rI+VpZySiXaO+Em+FWsQr4dzqAqmQP56yeeMENyP9+2SvvktUW8p8
QSB7kuAaISQSEegaglTRhII3ssnOVJ+3qOtBXr/JUhdAk/1+Tr8CbBCUn22SseJRK/Oc2oQbQNtK
V2TwVs3WccY2cNbKuRQcGaEsHsZComhoAWhUJ6ysgJN7BLSgUVZo44TDKONiRu/NXWE5Z+7JR87J
hLfkK1u47ntvZ4WMXUwN16VTrs9z3/eXOl+MZznXxjMxAdT+xNzarOpL2DhYBaTDroCVs98ZU6fk
ORlFS3rgxNh9U02fkPCtVhLbu74FekQ6ShpcC6vBZEJCxrIfgwmKBvV/k0CfQNRRH27H5NbJErL8
dJvuKqvyicVWVvHk9pP4ovmI5zNcfeJ1yaf1XiJfSMlRIcuW09QGjGoLy+1R1SUB9RfJCSSqKMtc
lEzC/OuyDZ5QIdXhSS4E2ganBYDFaWLQJBlaXGw3CaTeZ5MzBpch2DieOPHjZ46CfUFQcibZkjaD
8+J7BW0LYGi6IT/Ld8fY71Rxrstm6Jh9W2KMmrbyaWMnhL3j5of2i5CIkluki4KGThV69W7AXFDH
imiha5pfUMiI+QFALPtVf0p8rW5k7lCcNssuS6gAeY0gnYoKDdFOtvqRL2w0o5XNHsze2Rzu6jU1
sthLy/ILHR9OpjnAPudM8TGzxrR4+vfm0JXynORftpKRUJwvI1dbZCEuLDZTzJ8G/Q1Rge5LbtGm
ibp+MVgMm6H4bEOXC2nEC2D0Xp1UE/HraNwZkjDHTiwKfW90zYLLla29Bnae1y8scfOltmovi7eS
JDmz5kQseSOLhPQ+/rFPAa42sehbNPRMSwkBHsBWbqXC9EJxwg7kOfWT4oIDxUIAzcCBcie18NZL
g/QAByA5NYWoHDvdg92BgFZF8xha5cPMvTWHaTA2lINPfEbveByOnACKeeqM2bT3Fnt8Yf0d+gPm
huyKQLTUPYOJ5zdnRQsNM6KJ0OK/SLdBWXhQfqu2mL/8J+BCy2x6g5dLFfEW6Nh6PwVpf/2fTVJi
l6on2rwV9PLYZNE+VRU1ksNfFslxv1qOQ1f5pxb3mKDvSaWTddoyQ0qoxxM1lkvDcAZCXfzyWtZG
8pAUnv6gofFrF4ergjxyTbrYGLP8oxo58TUp8Dz4wNVI1ghxIhZpnkWl8ODJYo9ONzmzbAhsFaXg
OG9m0ksrYtphKIq/7UfwS2hZblgIQa/AO2plGW6gSccGerfOg32ey8E6Wchgf/DMfv2gRfpLg2W7
1IaZhf5KF/q4Y2QPyjOUYJ4j7Ce4ICymjWQ2dB90yH57lc2WjtqVJs4x7EK72NKlz07fSa11X/Wt
8dC0pfpA2vHrVdiIhpwnMGdvooutzfOPTgO1Q6qwW+d1INHm0DgJ+L2t6WD/9euh97U9MYfAQzs4
NkM3Gcq5KevbHSpk61RuN9KmyCDrLXXsr78EtiwOwJoNms6tvb+lpUyoesitb2166fm64j8w0qq4
sPyaeurah/sBh9QHDfxfmkV0bBwK1EgYt56bOGojE/2WdRaLARVuDnHDyAZ9Alp1otzmRSbWEmta
rDvin6oPmmO/+wR5qIhJHDR6eDaP3qBpJFtZEQq0M9poGNNqqmiHBJ17ge3LuTRmmxKZh5hbdWq4
aGnKmDtJSle8Eo/4wVP4GdJy3LgCxG3xBbokyhw3rlz4PC1nDLkz/bK7L/VcxfZITW2aMRaO03iJ
2hyUDzY7KK79eDYKVZ2GAvdAmW0HuDHvDl3a2bHf+vIWDY59lqQW3Q/CoD6YMH8Z+fD6fn5XSE/p
uG8Cun+OfAvoaRL0QwvRcJ4f4RqBxHLM8vTPg/F3V9l0tigLfhoWjsYFuXG687qarLfaDq6a1v8y
k6R+9z+4iG9td4FQy/aP5r5x4JsiAo0DjFOKU5zC1S3A1uCjkbaNpHcvlycWoFXCTb4lBByP8cGZ
1VgTAUZDdBDXzpbxOTK5XLLFNiJNJyCyQgX4SovsDgAmaEA9lCBk3MImW6VoTmvXzi8CrFlPrTsG
3/78EI5sV5uIxEN+4+LYhYdu2segAxssJ7Saot11tftm5qn8Sq76vTet7YUDHOu80ku7W92BKog/
+cMV4B0go/4wXXspDtSWIOATm9Ccz3/+Xb/MDD9/FjIL1FGIfMwjbYsKh0VQam93dWfVh7TNKWqN
gObC2ivPVzlihmqgoy3hjz9f9zdvS2xDYtNoUuYMjuYFDiB4DCwGBaBdSv5JwN4xoeQ6mYRG//lS
R0avn4+ea21STxeQCU2z998Sxd3RWGVOa7Ws6ad2MNfqanH2dUXjuIfPRbpsDqEWL8q1G+K9rML1
o0SEnyLko+G5kUzgMCEd3HZD739EFS7stHu6AqOwYVrbpb2vkPdEvonjueK1n1nLHJ5T0pm/dUZv
Pzvh/KZ6z0LmQ8VI2kZ2UwYkVGdS+rdoTkH+4gL3HrKFEhZifMOi39NBcySKzaWEkZsBxSvzIwHq
bwYMLH8M7oTKIxQ5fnHUUhezswb0G5YYXl1AvffYQuq92yMOX/3EQACO2GF2ONv8+T1ur+noCbo+
BIVtFWHUHGtysLP0nUkxZVdz5RcyJ80TXEb2PWId814u4Uefxm8mRyBFWDqxB/KV/JRI/mPz0dBs
hRdt17sKAeE9WrbhZmmE88Fd/eZDwMNvgyxwEbHDCnw/LtBx5IUFJ3nX8GIfwH9KZqw0vwGAbt38
+QEegWh+fghYK7BUoFaBVnfMjZux/jLD4J9QvZXtLKeGAADt5cLCvQ5RC+ZjP5kWBX2TbyW3uxMI
TZ+sPLlkl5Jc2KP8YPL59QljXkNJYls/N13H0JOukjhKCWzeCcMqToRGzAWNOv1gKf113KDMQazC
/pFpAFHQ+ycc2ilmeL6hXVrhC2qwR8Sw8qbTBpnuddtQNPnzY/71jXI9HKVMNIS0AjF6fz1hlPD4
bK4n7CY/aNyrsJGtZLNGfUSN+e2lyAFivcP6h1Tu/aVyyqGVnLtq5w+DOnM3FdJaAieDylp8ME5/
8642IRpy+k0KiSTu/aXCkm6WXzFixiqHTlp74iQD0frBVX77ruBaMEyRUtH2fH8VSPhkZU/cUEJz
kdfkqouGWtCunwWtOa8cP9gA/fYB/uN625//4xv3ZwkaUEnuSg3rg/SCMUJNXhyyuf5Iqvu7Szms
dSy0DiAt72ivpUKdTLBRGIadCiKBgWin+0pd4OQXHxzOfncpFjqXI2eIPfCYQ5LaUzdbI82souvF
GRj7JHLm2rpuzd6I/zzYj1gk25yCBp4TBWFGlJRwLb1/goDS6Rr36Akay7ZepNeihoU8eNvBtisO
bau83UDo6lNpr7S4tVowcxXdLZl/ZMm7nayjRiZB3CMwpy/Sd+TEIhr/4JP8dfBuP5JBZSFcI0bW
ef8jzZ59YzcwyXpzCZ3GAqGdUl7+YKL59bHjXMfxAPqFTTVRXe+vQsEegTZoTlAcXX2SJXV1JqW3
xoIMxA8u9avocDNgst9lHd6OrEeDqc0Hr8J+UNGbXZsypp3if5oDWo8LTP4mMivsabsxWD7axf76
fW68R24RNha62GPqD3bjdRFspncjsbVJ1KSpprZv9aejlVzw4Nt7Xr4+Z6iv1/Yoxgv8a+0J2dTp
vgNK0+8Kf8yfZqu8NWmsPFpyWj941b++hI3r6/ErN/Ogdfxk0rCfO9KXETrYwfBgmGl7NZhUEDKS
Pf56stqwZYwptP68BP/ofcu6JNNjzstdZYThs22XQTTStJ5j1S/tLfmYywcf26/DGAsitgLXYoIE
G3C0shQgrWrZIUgmtFY/BZOz3Adq9dQH97X97vcbLTZ2zk8LIoPsF2Nx54KTDsoZqTul1vN1rpGv
DVQ80ZWBMEanRgdxhA57RtKYF4UV7fE/Tyq/uU+qMeyUhQ/TE8zo+w+J9AArtPEZ7thGh/uwHYp9
mc3pw5+v8puRwk4SOPN2Btkwuu+vwhyp0CP0BSVvZ7zvl/EO/0P9xa1Yav58pd/dT4j5xMK3wyLt
Hc2Ri0zhuBgjUg+T6Mikq8cX3wy7xz9fxfrdDYXYFFDpU+WxjwHMa9thyKmA3s+GApdm93ROYPHM
sQ+4KM7LMN17ulpiYfc0mqpl2M/e9L13NVgU1E0H2uNIBYul31m4Sf4Hg4phtR3AwOpxeHj/tBGy
JGy69IYlzvSNRjG1a0o6Gqueaa3xNXMU95LmQDYYijsMER9c/5d3wHNh1DAr42viTRzNmEyOKhng
zURFMZZPmRGWVwAtP0wp/M1lQKJtZsXNr8GG8/1tlqSvaxZkkilQMSzIr7PsBFssGr2moqpP7FxA
CEeASMZCnravs/WbsLLxpESJtzfyod+Tges/ZfRf4p/D4/+7S/8DC+c/vpT4W//tf7025Jgs19/q
1//9H7evavint/TnX/8vc6kX/As9ynbC8+gTsDPjff2XuTSw/kV5gvkWtAZtVGT2/20uNcx/MY4x
hOM3xJcjHJqV/20vJTXwXw7VXcwAbL1CJtDwb/yl7wfUFjlM5ZveXrCFYoN/Ohq3mUvebIoUZS/N
NYu61l1PPKtM/spN8F9XYeHE4xRAiz/2kakOZJbET7rHyXpvFEwIYf4tm/0r0WYhU8d4azjt2z/e
wu2/F5R/Wlnf72H+fc2t1eizhaQ4c0y2bQKcWyrTRjwh5KAbkxj3KZLgS1cj8xpH52reAhv/fM33
U+S/r7mxOSCxYqT8ZWlDbpkurR5hwQH+t8Ksp+6WrhE7l+qDHdr7Osn/vdJmX9rSWn9hAVqtS+Jc
wH57mfX0qW3Ie3CAnl9PaHyipUmsU8eEr77UTfVXu3+uzPVwpNjsxwkd/cW6GRJZ45bClpsBdjTj
VvTWQ93SkIjLxIYw+ucn+sv45NtBSYQxjK4WWYrbjvEfJyhXS5VqS6g9TQBAk7keD7UF4e1/cBWu
RJESUyUOovdX6Ref0B5cbnv4nslVQMh3bGR2t/+7q+Cygw8PKRpiEH66Y1Cn03SORlak6Gc1y204
2saB0sVH28bjMbhdBYoH+BTKBFud4P29ENpDEx5H0H7oV4dgaGt6aJ3EO++klZz89Q1R9wAPw5ad
BtCxDaoEI+WCW9J4MpALhSlNULQsH2USHw8BbogtFJV9nht9hGN/pFrmaqB7r/fdZMG7oUEdTcv6
EV7nt1cBkEHzDD6Ge8yhrhRZS7hE9H4yAvRD4MHALQbtXw4BJgbmeqZADs6UGI+drotbCFmrYt5L
yC6nRcJB+iTpDSk+mB62z+L/7bG3whDdCgBsFMA3+tcxSYeXoMaBhKA99d+Z1LdZn9qGWX5NRYDo
LChFc/vnoXDUieOKwEvYUQesTFtt6thKmtVtM4xjYO6R2yAykY4ZY98uD6QZFefC676lcAFP1j6z
9kRN6QtbVPklCpDlgzu3wOQc3TyJFYwXVkcKYWyHj0k9Wvjr6I/1uJ9SW/i7VreEBhnjipChK+qO
iAm3o5WJLrYQ9mEqVVh/IswyDe6I90uXEyIB09fFFLo6t6l/6Ss5E+H1xUXe0t+2rKX1eaiNDHOV
Uyum92Ga/BzLpK3uDURIeWyrTSNWtwKxX1VM3a22ymk8NFOnLs12rDGYORmELAxa5eMWFFCfZp72
7ZM87UlDmundZ/EI4qnfF/3gwfKGsKv3ErSUFetpWn7oRBXrfuyTVXxJLalJwsi8Or8wUynK+wnY
/HKhy3S+GAqXMDTT74m6T5tsAtqwdOtybZVQz40L22EHf+mLpSQNjLCfSzo0q0GHoglIF3XN9gkt
AI7c3CS9MmzchI2/KPKLAsllEcNxKR+nHD4KkrV0uUx6x+x+NEFd+1EwbJ+sV+acJ6sxUeZuHaxW
H9wqQ1zUVj0K6H72DLxu0+B/1r4SXWzbvQr2hjfDymytzCFlknLALcVBvLLotcSFYKXDELWScByb
UOwOraExRzSpY2dxHcot3C23XYCvJJe6MVWjdd7bevbvzRqLXqTn7f9CFTBQe4P7fjMglcM4FTnq
0VEn+nvRUzVAYUxgwd415/Q5s7DlBU7nPBvZ5JMDDVoM0SSc5SEqxGROJ2aJZDmi0D7Nd7rrpq/Q
i+Y3gvhYmQeRfhmkUN9yk7ClGFURHNqkTQkS0yCFvohiwYkmk1Bku05o/9IjaKWMbCMwbijMdt8R
8zjZaWHizoC/oZYKMLVHZhQZZfo8xRlCAqrvMRiTlmEd+WWmD87Skrky2m4bGalvXivpqU+k3Tnu
iTN6Kdl7Ku/M3YxVETdQBqzJtLsEpSUrhRt185iX8dhn9QlhBf5zn+bdF6NevM9gF+YKutroAb+4
C81Er1cDUBxMAb1vk+qY5JO1gy8f3vPKkOrhXjIQ87MtgvcJmfSTVw7dBHZNjytyLDjbFwGt8OpE
+d7aHEi7HIgU7wPgPjZlLbwrg27wiaSufyPKRDioogTZH1hZ7PUyJUfKuhqVVfYJfq9V3aTpPA28
m9T7sdpV99j1M8IuvfazidR0wr7YCDk+GwTMGvsGK84dpkw8DgnOHYTeIGQfMnRECC6TpLtpW7tn
U9xbRKfZ6J6KncVh6tFHp5ZHKijCxzKbKhf83lBeZ6oW4y6phSMP5L/I8sqZAvHVWEeZwMiaLfBd
RkbZw1DULvcY3gtql6vJRJRBNriy69p6JS9rDeJB+Mn5RFluQyj7y3JwLdXjpQzbClVuqTydXuGZ
pDwe5OuwgpXFU3Sw2yCJjdyGP+c1zWZKyAy0vGbuOhd+yXy114C/5D4kBjWLCiNA31ybzcJ5uDH6
twnbUL5bmGTQLjVuOJ6D1Rgvx1HJ5ZwjacugnAwFx9xW6Y8lDOQEgE2Z4srtuuylZSlbyNPDHIsV
b3ZfBzHWnxwldHqiBlt8XRD8PpcwKz6tVu8QqjZL/yRJO/K/FgLTihhU4PxQhSMidFkY1RnUlZbA
saVgb2HmbdXs3SU1CMP1ffG1ojr1Mi2yvSfRuChix9xMJC0ZivgBs9XNkcWNldg7rZ084v7PcdoY
4TKiOi3DJOIJm99RK0q5H9Kaj6fiq5giFG8u8tRce28c0CriuxH9VaeJWLIxqt3Ul2fuODinY+Wz
zYH7Jz9X2idm2PenmgzFTrSvKh+Mi7WsAgvLW2h9dfEKfqmRC8NWYIdBwCywixLXXz7hzhULX6OP
ciE7C7pRnDCWfQFqRs7fVnPS1q6y+4ZM4WUY9QVqXkpyTRm8hY3sBFMxuwDgwPlqxKQ4QDJkDvhh
FMSqYg8yvDucGS5iZVE6WZSGoVFQWOtIKnVsPezzdsxuQ4ugpiiZfWS0yEExc06jk70MvQbZJYJ8
U+OrYYB1hWsO63GCljBhzKdb/p4xnpClSGbugHC0vkADVN6Uo527J6gLW7IjUZJi+8qUfAO26Iyx
K9L24Pd+nkRUNqV9a1I/u3PcbrquGrP+3s9jh4dBYXPwuyVAeL0o9Q2GC7FGxC0aj0hpFpiaA5kr
MrEZ+jUG2x8pa9ByVpkLWZ9FUnew3BaEo4dFIIUGaYNeM7KGnvmyTNFrRn6fFbdj1dCar4vBujPX
joxTYiQMeQD71E+7jUVx386Z1PhJMvKvkmau3kK5hktUaZCxUF0NjPCDM/oHOoDtnd3TESExKLQQ
0E7e4p56Ius+B4BdJ2S/Vo1rzOjzTxW2IoToSHx8ZMPO8ia0ctwYV2irLkVTJ/ap4eGtjboV9FHs
KWTJEQEipbzY1Ev3QZXxaZPX658DbEaw7GdLc2P1aLcjmPnVXegMrrer+8rxrmTl+AYmDbNIdnNv
jRf1EBo97yVL7maWOIyk/WBeKTQFAgp2op+Yc5CysLCH18XE1gst0+i9StOeTqpO6VfPWcnqrRbg
5ydpmwwP41CtPpJh6IxXfpjNOmrxYNAp0JPxrES9fhlMf8VuJQZ9nzi5uBFItN39OitWliCrzpZ1
ZJ1qPMvGUs1M97x4i4n5eBZ9wgPtxWfPbu3vxP62p0Ml0AYQh2p/apfGy3eryo2brl1Qd/q5k70K
tvA3bAPMF+GUtsRbiBsqcmyGQ9wlwnyxcOrcdnkvX9nbCQplqds/GTDkmohkYn1lp51W+z4AFhvL
rfMUyVU4dxYygEfgdLV1FtL/uhyUvyLhnrLxZa2DicBme+Ij085SniWyD4p49ns2fqj3aXv3YV+y
J7aGsyYdSZwx7aS854CJIoVulXgwSPRUuwSX/LqflIkpKvCMZY0Q+LlN3HUjol50jBJ7zhQWZ7jc
TGuLr1VZFMwF49VPguAWF0S47NhlgexeRVg+ov3mR5aWqF6wqQKQnxOc29kkVwKeVycJokxNq4hw
o+dFZDtLY8brpPVTL+vgSolqkSfSkAmBEjV6zEcMIjZskNpMhlODfUO+51XpJRJ1Ah0yKbXtsIbC
p2Uj2zXzXoxhnbMMBRkGebL7iKBvQfHuhYCys1cD5KbIbdospeqPZpaNBxbn3Zzp+VPq+F1PaIaX
SHJ4S7sE0Ehcu5ci8G7cr33Qmzf92oY6CpDcbqn3ig+Ap2+8mGYHkcyYp/oJMUJ4V/XWBmaXVqNj
tELjLWk5xNS7lJ1GrLRleyCGfFV7leRVcWigBLQHs4TdHzmyhC7OuQmLDvbz9gpowWzH1H/Vd4nT
lTnDlvjMtAsmFzyhv9qs7mS4REEX1j8kbvR1N3ZC/GjzdPV2UhIUELV0VliLvcn3I883MCSImTDa
g+idwYyXVVNXd9KiI58HLc49+zmCFhLZ5E8jpwO5bwPtnIm2hsQLBRd6frOWzXelR3VpwCpv48L1
kfS4Xpu9etPc3Iyt0l+w181PPLX6FY+2tHdpkaxwHP2se1l1pu7TMEm8XZJl7INz4APPBHviSqFb
qt2oWRwETKI3UZV7bZMRBEj66g7nPIgGW8y1jnFPm+S2mrp5IlS1fjR96m5RaEr/U1IH1Y85sWsv
GtpUnoXAHxSeqd6tzlJ38Zg2q4n7yJmbrhAYm24kstJ/6GSWkTlvSGeMXCOvVuBISfNMmPG0omma
JSJkRfwLPfUqfKkQR2PGr0aM6C1Agye+LxO7nNHMb1k1svUtw1V/AxcyBcDUOgT1HU3h/CDlVFw6
yieuhX4bYrjFKJZv3QDZnRyLYvi6ykB98YGBoNtc7eUHmTZdv8uawLpqrNK8MBx7eXSLbhKRiYGx
vegBCPv7ZkyDH0Ep63OQp6tmNcJLPrg4WZjV0uTS0GV1ky6u80j3eLrJPI/kYQv8422WYjUhzgkJ
+77nHIr5xsVjlRozbKRRt5gUVDt/Ji4VSlUOeWLChdVkeMtH7XwfGAmcRnI7wDKIhOlbnpbGDfT9
8QdRnaEBQqDZsoDrghe24fL3NRYp9m6Tmh6RkfmPY7F9mfD/s7eA4+rDbA1Vdq6XlERb3I1ii8MM
+jxe6NrZ8WLVQOkaY2nuCmHWyd4P2jndQa4gyh24RXhGC755KYNl7JjXPAnJ022xtpXmQo6v1bUW
DjqklcsuM/zmO/kjpbWzPRWwY/J6k3C6IWUf4tLd/waXqSgw6aThF4cESuLkG1rGe4WNveZ92ljK
YHWG58vkb17JPF8vvABlbeQkSfB9qhJTYV61FOd1qzLP3U71ZuwnS0tjbsqWi6ILhBmxSg42cIsN
eKBGi4HgdT0WwA61wlO3Vt4d+dkLSHt+E4EEyjG+dv6kX0Pc+WwG23K4YUWZuwMTdX2TSbV8XXVY
P/lOiybPruf8LVFSdftxbvrvQENSBMJzqXkMa9PHAQ29Mgq9Sb4tPFKgEaMHXrxLPJZMZYuHyeJY
s1NNm57atYPYKvCX8RnNQPZ5MEWF51ClVNk1ThdrZwa9ZzPrkAd08Abtp/DxQkgijaBq4bHdtnA8
SvyhGpz9dN53Fq6pIEt9lofcZY8QNh4lC9W3ott7LO4Ec3o17v+qbS0OBRWK8tjWzezHCorKA3VO
uP34yliep9niEOfIDuPRmGhgHS6DoTwl5y2dDv6sq/VTadDmj/GJmIhXptLHl/R/mDuz3biRNVu/
SuPcs8ApOADdfUEyRyk1T9YNIcky5zEYnJ7+fGnvPrvsXXu7+6KBg0IB5bKtVFJMRsS/1voWuNxP
lxPOre5m86emtTk+ADGfa80L/H/c8wkRZrO055UiiAqDTTc6dh6Kfs1f405337AJdFZgO4raDml6
uROd2+Ut3DHVWG6IVHUprv+p59tyh7KKrLxLlvYy86V1cqo2fiQKNNXWw0DzkGM+uslwNnKr0e9B
u6gZrM/DOoisv2UGkVqRT+gv37j87rPbrfohJQuZsHL03fta2LMRweCSyeUIt4PFoSo7EWZlNuz1
Bp0YlrYxp3gePEabbY8X92jnrQNM3aFqFRcEnepgd+b8wzHzEttN5XhLmME28iEE1GeA7Ohiy/DJ
0BOxX7onTSfPF5jt0jzp82rf57LyYGY45w+qDv34mQrm3mcu2CyXY97P30xfM78OOUGewAStA1eA
zHUftJKjfoB9uSzYzwiQSyQHqcYy8075IR7e6Waw0ptBM2z23FVKzH8591QnSvnpriKy8jIrTQC2
mN2SPuuGaXGYsNzQmUPxjb3hMeCzzmaqrA+JWzrdi5ErT7/011pkm4b4F09AiXq1gdfOTyrA+FY7
lPW0PnHPwDb1TN8yNZl4tJSORqcDHQdeDj2ujsc+Wr1q9A6jno69CoRXxfbOU+lM3lcKKNZBvCTe
t7pk1QsbABMDB8/UO04tNLSHOUtVc5XTauRFopxLppq6lsjhSKGAUA99Os2ko2drBuSzFkwAAyBM
trqtZ3+NL9rZTYfLdKnGPovwyyhx5ZcrN2XQtKMTx4EP3Vx76gd3lbfW0NbTqycdp7xK2mkY4+2E
m9vd2Sn9TNGiJ6Z+bF3RKnj5cFk9jU8Arct94BCfzG5bOXj6zigHAPTKtQwOlsNC55oWDRAYWCAh
uuhddWm069gvIZTFeB4js/Nlg4Y8EjPMQ5OUd1kGrVpcLwmFzlzhY1Y9aGpKmdhPmIGeTtLaevba
kq7GD0+Riyigkm39EignS01ZfmrwIk/gSWRtcOKaNPGRmpSa7zARs1ucm7gpWBIshpEE4V1O3LyB
mglN1mXwb0IQg4V45BkIZjDUVnsZit1QKMokwr7lAWpwvQtRffWmMXMZdi41E8JBNNVnNa7npwiz
M3CNRu365QVcgnygrCZp0ItyyTX4yFxpWJTQjJlhckNnc3cJyK2bHugYFhQbgSLKrRtV40NjUGaS
1gobw0gsg3aoXFMUsGt2nd2zWMniCYnYMYlukKyN7Fp0+eOi+Waziy0KdS6KXgjYcwCquBLObPmc
yFXsXUDUp+cGtilRaBBIMbP/qK71BjWfJ3vjWJFiD1fHATlzw4W96mjWgURuQ4dNRcPPSxX38R0S
T2OZFF9Z1BrsEtHnxXxYDDmTlhpGZ068XaaMQRvJV2aJxawYBgc8pA34LwsLmaXLQQfuPVGTmQVz
25b9JRFlkE1UTYnOKTYJt79cN45boUL/EPX+N7wC42c/qP7z305vrfy3raq/vpH/rf/9/FIfTUud
cZIO//nzL+WPXyefzVmr/+kXm++6/a367Je7T0kO9z///Qcb9Pwn/7u/+Tf1/2FpUf8/GgVyja8G
CKn+yQZwrgP651BqBOxfmNTG+S/88A2Y9h/GOVYI59VGV8Mn8F+2AYPfATFL5QKaNkhW2/p/rgFh
/+HxJ9Ewz3EoFG98V/IHktr2/zhDERGEkGspCyQd8F9v/G9COtfsn0JSfwk8EC8jZYkvDSUfQubZ
ifKzwshxnrFfQsUPBR3rurEAyQ3b3IDGwFqlcaqpyOryKCkc/2btUmdjFYU170xl9r/jFv8sdn7/
Vs4NKOeePhJ2RHt//lZGu5s6iWMpVKwnm6R0443q+ztG6uZvTFa/e6VfTFakr7W25jkc0vQrd52O
pJSbaXqX9+74G837Z4PcjzeFX4FjpA24w/w11IbhcSlkZegAJhwks5EM32ygjvjA1TZ1OqpoHqGz
nbHVFxrbui9/uhH/wjjxV+/0zy//yzVdGdTkDlmeEIhVdm2B1Y6qRI13rgV+7F+/1M8y5d/eKS45
x7Cwr2GY+PnHB1oEu3zDneRrhXfZsD02QsdjQBrVfAS0wGWr8LuozM++kB+vSWbwXOFhQF/9lWwp
YM7YIuXt5QUusUDrtGljajQcykZqV7jr2RYwUf2Nw+B7fOTviuyPlyXSgq8SkxgfofMP/U9GhiXp
AK2ozKA6c2yePUMp5Au15hs5YnXdQpVCF+pdis8i4fVwdvy41A/90nvj67ISW9qLhMgFezan7yKI
DsxtRFN7567ANNVPLcfTLNBAkzHgAIz+u4znX90VDINJPNuY9L8/rP78/ZdF3YwetpfQtQvWqoag
6R775EQfqqWa39yC6A5cjl8uF66k7366s8fk1/LwhfnVXKM9ho22rrjmEUN8nitZdtt4dYoCqNI2
jka71EqOpKZ76YrOHIOhFW0SwDty3CABjT2F7SzTAuDW0F4aUPfcaGL+3AUKmCS2Ysu1KOvu2cOH
OSLRw5L2hoG0MzaP4+zO1SPIkyzF2qAqToyCFsHATexx3CMPdd/MlhFkQLynvqlhwM4RoJexFjRM
5gt5Sg/apNti/2JYFvcN0MeOTkRdZXV20zdgkPZt500YFXsI4tRhwJioG+IW2wpdWpx6T+FidClQ
vu/FaL+rCsr4NrbqVUSyiEEZWqAnIz1uGd4RKYPyleg1TXvdmf8B4NC7A9w0Iq0pwvsD8Mou4N+B
0aqWYgc0kXPY1iujeGEv4N8oq6Iuz0eHfRS4P93TNI7NrSg6Ue2WRoH/qhj1PmLQTaAEZ6V57fay
+8JlQg3wJlN9PZtrli2KZwZwZqW+EgpqIj4nmz4ZYCljjLG7LOWHA7XsOauU84KVajbYEuf4U8D9
fUgz5yBaQnt7AeuzXvU5UryxmNMtQyw6QlYOj6+F5bEn7+t1ZfSTLMPtUMxn9bdpxRMIVRI3YwO8
Led8rMJ2bfT7VeOMufHiZrwn+OQRJBu5UIyKkCVhIA82Z8Ry3bcClYljJYxNkoLeyhSbVlIPtdSF
E6n54MiQR0b3w6nnON+thZZ9G3LboFiKWM6lzawSb0pZAJZZFwbn1yKR5hHcy9QGiEzlHSslGWjH
zEwwHg1J6vVpjhN93EFDs51jWje2fcw8RsQyWCswhjsEnvyxjnsTYE5iSxVQtUoJYNO4/aMkEWsh
+Pp2u7chq4uDrYDRATeiJ5ETXNoPDENyoQD1NV3qM6K0YbNcTTVkjMA2ZBLDvAD7vumrbr5NdL02
6X1Iz5wLHmRWaMSWM0fV3JQftA/Aa1p75h4BQw0O+Ihpw2s7Zarbapq2Uvg3umLZL4Aj+ajYLlJS
PrjDo8UCtsBhWjJASgNgUTBCYL82bHDkG7WfCaXLtrAD0GbQAcc1J3YAula7Sqo0FpQ6dRNDGCdx
plOxtr0T1WaLGmEzW523XtUODhgLzmTA6Rasy0GO9aa+EJMQ+WPTsYkK2AbTwFk7a+fvFpT/5RS7
y6SdTNoNlucZk+aIFtyRomjrgRbwWKb5fEimlH/Oyh6Mz8Wkdevd5ENmhz4eXIahdaWepBOn47UJ
ewqCYz+JOWBH1lwA1UpllMWJ0m/bTrOehT4wbF+dpel3ZAa0cK6yuubQyc3qggbr8zQEi98PV9wC
/rPeLq1zoDHzbJjWAKmEAIT99SBThpCh8tfsbnVi4uVgp2wais3URptF/gg1irBOoyk1kJyF3oEQ
ByqcByDkNLV3klJAmQHWsQoemo0wnuE6pzcw6qZ3Q6h1fEE8yzhlc8CJu9fGcfp1CJtJFbV+Sgno
mchhBrO2i9iKO3ffOJkzuiFdtQ4oOoA3JgYEvTZc+7oqNACAka/LEgpun2SEKQ5g5fUxypKMdgYl
1EgT7OqyAsL2aQMrdcyJ8W9RVbvJbrkJlSmA4MV5onAAGPPw0GH2SfdVbmB3KXWPLlzFF2PM487F
88KZFaF9aaGZa7hmnO1oqWTXxHNRnWzJbHAvF/iJ94xgK/SmvHaecBuMDw4Ncpfwv1JKXZ0V90AB
dyVY0Sovml7N9JfCa3ESCxAkMxzoQWP7CG4jvrfTmeE93Z8QEFeD42M5V/VbDO1hO09MOZepXu5k
2srHVC3NJdXyQ+QwVX6KtUXxcU7iiIKgTU9KANfZfKLlFXxWXr41dsxRnMFTv8EztEZy6EEEyjLb
yBQKrm1OVNfHCcHyQXPhzvRV+SCzcdQDQa3TBdX2m67wmLq0wBen/EuSO0lkWyUDYZUOYt9UKtsi
VPgvBZPOYKUDqh+ZZu2zVlxWdPydaNGIN5lVb8WIOgNC1blAlQXM2awjjqmxODqKNifasO/jxYVm
wygvrLNlwi4BVif3q4JOr3EDama3+G7GQGkU3BteUjLbH+U2K8p0O+jtPna7525NmWnb7ey9yUp6
W7cpqz3nLnXAVV9+8Wdz3k+NPe6qgQfXPAtv5yck2kPXWJdNa88ftd88F0Vc7vsm3SwWGLbRhCBe
ePHYbl0x56d8ppw2cy15UcgWc1puxK/2ZBu7qmFEHSggne9sZw61pcX7ojY/gDERRELye+0K9DJQ
HazmMqdWGEATiXnk0aCNm+d4npxnjDDtg8VTL2R/6d2i3ZH/HhtkeFd9y9PW2Wh+eiFl9zG7cR9h
KrhtanHw4f7toFg/k+m+QdmbdyWeAvg9XCumMcMmwWkbMeli2sbkug+Ano0HBHV9y2T2KDPjwSwt
O6wbUCl4Ajq4G9Ld53Ys4AQxNawzqKTZeQwAZZhyZ538xEucWRDh4h6rm1Gb1lXu1TYUl2XNo96c
Cnp7GX0ElF+82nWX3oOBZ+bp6UMnop5iR1rAk/YGPKqzHboxPrCLfQCIYVxNmWDFMbv62nOMI/jG
PQiLNoRN855OtEj4MX3XuMuG3JAHb2hWKCjudWY3sK2VpAsZVmbs+hqg7/NjZUqTJY/Y+l5Ct0y/
nUMR7+6K1aFiwEYBtE/rJg3VF/nqSNynCpCnPmJFs12GR3atVcHSTKzHLKcM4sY4WEqYcHafHmCH
rvdwla9V7n7qir+DIdfcC+IjY6N/m8BtsEkbrlsNwWusvd1oAu5oteqD2WIf2avXIbjY1ylu65dZ
SO1gr+ltwVm3YIKoMAuZmRbprdbcrroJRbmf68hZy62FzW17bm1U4Be4m3CfODPyGjLhPMFJzwBM
sxuMD5mYzIgC33GT1cttY/fJNnWr10SOHvN141h4LWAXXe2q1EUpiL1TLDD8uO2bja+YRUPeEwg6
DOjBMklfBit+YAS3hGPXX7SNbp7NNm9VzvrGFAJEXhdfVaW2cZAGN7XsUrwcHI1idj1qMD5kxxa8
m3B0uJ2h71LcKqEVl15EVZ/OsdTWQl8yTgzGxI53SZ7TEY0DzXlpFneI9GX5ppdZhs0JEoyqMNf1
7y3NI8hgZh1JZIKGARQfzuUVsUNtUkdtVs0fLi1v4Xm7NFRf88wLeNh7Qbkm0yOlp5mzgcVF63xv
jTO6Lr12GLecke1Kr6Hln5N6IX1sBXWe7B1fEpFYfDE7Xd5NcD9tMA8Lj70uzr2Q8E62r5S23mZO
nNwv2Vw/4+FAqHdF1nHVKrB86OMpktI4mfonBhIw47lzhj8Z3HMgoDJHI0K8VqjQLKVc+roEksf+
xKkPQOUh+AtNrOrFB5+c7TBldf6hXd3hKh+X2N4asd3cFHrfwleOfWtf6TI9mqzAdsBhBrZs35vz
Aaisv9cYLRchNao5dw41XW5g+6n1nhjQNBncljLb5JbVf+MylsD4B0R9CaDua794jPeIKSEXFp2b
ZMGa2FO6hSfuvvpqtoEN1osYDy0B7SvJhIfLCAX1IdcrkPVl6lJxt2RANSzy9Ff6sEgKokhDvRlT
bbAQMIEyuamFxDlkODSl8y7zeNP2ZudFlq8PEwP5mJ2vKTA6gEI2DRmNfqs/cey9b6s28UKf0U0W
6HQWoyzVaT4GetLy34Q9fbTgEUmyjQ2zCJS0qYBtpdYOGFE6hpmO0rKDYY3Na2JZy2YSsfkEunAw
t7nS5DN9tT28a0CW5NkxPcVI+oULEgAi6mVWIl9Hqzn2/O+07rnTWboYcBuqenLcJXvK8KhloUGd
9YPhzSxj3lB4Ga5bjFcRhbf9q2xlzrVayCtmMV31YUux4k26dL5Nf0ucsjYkBdR3F8HpFZkXm/lY
G+3eMMnKHQbT7j4Bvmav1VSPtwT9UAQauzuUqgWMOjV1Z23c0hfPQx8PWYjDcN0V0jiHXu2VqtB2
YlAWmLjlBrQhZbyPaeY/27HP8wi/Vs5zF6VtjSy8Q4+y1aDk9dyYY1CiiN/Zbtd8LYAl8FhKcHyE
yOvLJXI9szVszCPHFWULWLMZ6JstSjuWnZ4Gi1cEX/FgIZlh/DFtuwE8L1rsXR5aWOQqcPak3ReK
2oRfT18dVVvUQgLYlgFlcgY2UXe4TWJRZUfJq9whwo7Q8qYYb5kthoL1cnIg5WOCmCg+89b3uBLN
7QK+CRiwSMonQH7dx1jq6zUcXJrp+Ji1gpsh6R4qQoqcfJ1UTFE3ADmOBAE6M0qYbOfsZegHDod1
TdDvYmG/OnWMrqZmM/vQJLEpllzsnAFvSLbMhIbsW53N1q2yWg5B9uBKGbFHWF+8tcEnNnluzQF7
GJd6J822fJwltszAqKv6q6YU6qRM+u5uJGGCkrTWDWI4j9pkg1lU/9rFLUCweNHhgUozcezNlDW4
geYF0iy2g4nY5CqW5RIbnTZFrZipiBi9HnFhpZAyhKoXo4Wi2hXbudAIPVZYELnIMGEYFMW9BlN1
UjOg3NKzthx9WS/SCQYxPoNS3FnVmqMTscV/LBdyh4EhPcAv69BiwfB1qxqwqOt1R+dl3x5GNcK1
XIYEr2YOROZQYc00tkWaD9S6OgNER3yA/nISJZ2JKNlm/qQ1wKQDN4ePhDSmGYEmkF83AsNRG3VY
LHCFW1WNF6jvORppfbF+epZU6c5vYhC3TF00zJ46vnldumC+TEy7xRYFf3oESXc2iPu8TXbYdXdr
rJgeMBgzSN1TceZWOx24+m0/zL4NJE/q8aYv0pGWB+jrnImKYTiDkSTP85g1nPPaSD2tj41hah3v
Oc6YUoZuwxK1TUqMh1tpxMXbvx6Gfp92/jTzIkNKqo/aHSaT59nvzyNCpyEmEVtVGpX1rN+tos0P
izTBo66sEDvMIAsEdiLVbFcoAJERB+jmCs9UAvOg1R5MWXQn4map8ZtIxT9Mafm+CHSQqWDsRw7r
l9Fl5guqAIskjXCIfcEerNigNxkPBApA2JDpv4mS/MXLES9jImwCrGHUeJ5E/mlSWiRd76gZZKIv
qiIy48WIRqYPe7I13zzYM78JMZ2v6i9XnQm0wQjSJHNJQ+7PLwdFJTEzXdC8u6axfOuauPeeqqRu
NnaaasurC1ajeOvGudmsYnB+M+n8i7Eqkxm2x4xZIKWJX64tpteGMSOywsJDnGa1uKfA3NF3Wl1P
0b++v/7hupKf0oEX4NqEKABQ4+c3ime/WNX5peZ+WbddZRW4HpQVGYMz7TsiY5t//Xp/8dbOb4qQ
voUiBZzt59dzlSx10TLcN13suzpKNC0pPLs6TZt/8zP8h5ciVnUGgJK4JJfo/xresiy0yzQteanE
c0KXCpktDvY5tFZDXHx/V/8b2mX7Wd8P/efngHj5s0T5/6Vief4B/XPBMlw/P9KMR9rndw318PU/
/s/5L/wQLMkk88kDBkp1n0+IzuJD9CPnbJh/EBIFmXeWMv2zmPl3wdL4A0al8Lg5PFiVxHT/Llh6
fxBdPAfckfYcG2XvfyJYcgv8eoNQNAo05SwR8jrE1H4JRS5J4WmO459J44133wCepqHT3wMHfcxr
TR7ge6GG55hm+ixmNVXum1W13k1W6e4G/gYnY+9dt4tbjAqbZK5Cmofk5dg2VkA3+GltRH0lbP/C
xXgSghjKiWC4V65KGcnI5rDCeLRHizp7OV8QNdyzqtJ1Aj5Y5Dh7m1MPR0TDYJanzYnH3itmqI9m
ivf20FMw7cMSsI566+IZHrfK3qTlU+p/NvPF6D8Nq74X8TGZKC7MLg3vkSKSK8k+NOhs+Oj1gstl
52NV6Szx4bfvfHcA6U46NSdBjF2gyqqbwecIRVOvB5k8657KsT4wKN14amvFyQU7elSfBYXkfi1P
JnWcIH8mNlofeaE/rs56mPz1yvM5U3XVXvMfpgoIpymu8/4LPp4QIh6GfEZReHiT9JjMzWmxw97J
dq7zbkOeVE9kMHZcywn3nJ9Bd7syhyOJ9HDwGCxK8aklNBhJZYaVD4jfvmE0GhmafOiTN9CrBGCg
b93H9F6UZr436JZfMHjUTnwzpVSGpibtEUwwmZOvemIDY7bFyV2LnSb6j3hOjhICcjDOQM3n6ZLH
x3WKtwYr6H7MsveiZ0f1Rukavnj93DxWYnYk5HeO67W3S23scdpwJrq2B2pFkqkaDkj4+S22rShN
KIWx4Lzf9OZTjomR4SM79ZtyOOZ5G9TjuF0UqYWS6TyDFIaEhYGnBF4aW7a7pKR1ybiJa6jLrhWV
fX+TOOM98Qj8dWLZSazQ53IEhe5XfZlpkQhcZ7lNGu/CGvUSRzzahbduoQD7DC/tLWeEOym4yCtM
bGtmT0lEjP298c3QP21jcCOzGU9L/qTLasfBJpQuNLfxuYWAfBgYqOUC+nVekNBZzEfya5j6HKQS
fJ7sTZb14A84/Ib6gpYLZimyuXaWEx1Z33J3vpJ+GdU9Z+IBjwwTJVF8qVpmYWqKpFddZEoGdn2x
pPd9xyJhDpESb4sqH/vE3+NWxjKDf1wfb2ROiKbxLuXAEJWCWIfzZp1+5US+tY3yeTDVfZzVdOLi
ZSFMtSzDlb88NOhKdiZuJRByMFmH0tb2kzWdlkb/8EvxJV2Mj7x/8dc9R8ooHkjtVz026ye3d48j
7RNVfd0L915ZJWZytJRK5zZ0xr1XxLfxWH1LE1KHHWPC0J4Mg7tccZ4UV0zVhzfOmx9+3xzT7z+M
AZM5NtSM4fGsgXkHVnUk5vQl1eJnH8caO2Prm/T1T8PUac/yRh+WI4+JONuka35haiUmhyTKk+rG
X1O8dd4tLrtuWwlyFmuh11uCiPd0L3zxBeOPpCvca22xzIDR5CEllUrgakGg9Ng5zml5PbuYxo2x
f6RxJKRg4aTr5V7HRFbXX9Z2kwnxUsT1votRpTqLUq8PIyacMFRr5NQr7qH03fC6q/TsBZ9GFTIQ
zBhfwmXPKJYK9dher5n3z3c8R6fIcJdLo+ZjbRrOV1S2jdfQouGaF2bpdvdNql1mGGAO58Dxrlse
FfUkq22ON13ivsRG1SHu2fcFWiBzlGxjD5xgPZpp2GDIewJHQQXI/LaS9XXXFjuK58Lamb2jV05q
6yTtuufUUG0a3KnbNeWjCQI130xF9lqY8gKT7EY18TX6rxag6HEAXx5EpT/35XJDzOwid8UVOYIw
ti/U+TDdjtknMbu7dYo5KPrOZx+DfiUE7MEZy9O9v5ic5EovP/Z2hZQm5huAtdoXa/BJ8TgMlMJF
mKRVF6yfY593W4eyUiJ/DHW0+BLOVX+Vdd1MjiWRQWuX6Nxxt4+HhZaYdqmHK9j/2SkjNhTgpNx4
meUw0tPGg+k1HDNb6xF1pzrkse4wcvWde60XnMv7meSFpp9ierFe8IPLrePMGXbEdtqKJW1vuUEQ
Zkh+XgLCny8S2ycgLO1m7xB/CoFrdJsy0cjX8ICNusWJWRXzIuyM9eT2/rZbe354NAtqnN8Si7iJ
YX4IfSKHlePbVJle3Cce3TW9IvCb4MY/GPgKaRD42g7JvaFpe6vTmu1i3lG2Y13GlCETq24Vaolo
bvqzouCMvlNfMYel3y8dxnegO5RglvZiHMBkIXBy0OJ5a9ZX7uRh3iWIeQ0Dkm5B50ETc3uYcyzO
NckRvOrfrPPyl5iMvHU9Sj0z8rEpHgsCpDsGnVxkJFybJOcyF8VhcGt746i1Ik1dfBnmFJPk1A4B
Aahn9K5ggT2dzK1Cw3Pvs2KpT+ihxceg1xp5hik/xgWCZVMJL+zyuT1b6Hk6db7HlSmN3dQ1zpbr
zrbAMd+rPO8o0zG4YR0wSlojb4StjRuBcTXERDpsRFsNNCGcv5qldCI4fXVd1+abRX/3TrQmJsAU
3azzHibLvKaadwqtRnSXSmej4D6ZkKJ3FILhP8nnNcRB/G7mLaJnMkMsps0m1KW37Cv2XTu6JONQ
607LvNNXNkvrt2TIsDdrBLxLp39e6/orCeNbwrv6JvUqngZmeQL49Ghl8oBaf0or43bV3K1l1fsB
I63ZV5HBSBI+L8Oe4rUh+0vt3a7nsmdZuQOutXM8RUHYNrYv59mJjOa8ZxLHTIqdX/Rhilme7HVE
JCacGJsSyOJ02qtdiejaLd2pEcXRn6vrxFdhOV13UuzrGjhn22LWRJoZcc7EbNyIhm20go+GbbRX
XHt2EPeanfvHtqzdL5RYjBfr2WdKKpf7P9VH47rUNBXKasqJIsJaCKlT9om663Z8wBPk7YrEnLd9
zYh6SBvNCmjtqLPNgEcc1/Dkk6xaJSqdJUexT1yXmt+syc5GdsM/dq3lXrBJdt4JdM5Uh8XNxdg7
BbC5Qd81LZqDQ14kDlKzKbdyrMgqrWBr0Xn9rVnZrM6oehtLmrAgVxammgDjxUjtzp2R+vlOTavY
q7QwLse+yV+XbO3uGmgJm1RjMoxxdI3vKX2hoc9aKg8FKD9LTd2Mr8Gkn6hrhb7Py7l77s8+fHs6
O7+x1tIQxemVbsl2ecDNYdCDKNSRwifxrTJAQTfDNJAd194EBWbs5nDpXnlnT86coIkFVadrV3mV
Flvl1dmDrib9QLoXRS/V3VsMj26UjzRTlIbb7qmXIxCljcwUY3PgyYcX35lm5G1jqpCgTFYPt7OW
Lc8Py9pbrbWfifoeRz97MaWcGbwPung2SpMo4WikkSTcfUPNKCWEfiXpWnRwwQWkQuJHZ1T+wdZq
xq4Jo7Gkj9mmLPUUGpXULuqCntqVYMWzlVfxS2VBj+BcShN1Va1sFRkGv60khjGcGZRW2a5Uu8mt
FBgiLX/p/dI7zIaY0Y6mCrdMXbbj15XCp/080tmBYeeVXmSdB6KlRa6m7JPZeHeMZnaCglNSjFnU
O9626038w9qxY3iPR2eudlxJugIT7RTXzZXXz082PqVpma7MubG5lcZ5vmD7Lgk71ivtrBo8iyJ+
texpW0LYCKyivsx049JPWQEXj1i2ah48snVWudJ027IozTyemgfW1aMlPbLjIz2aPdVsDJ2/aAo/
laMZ2zlz202nnwOOubwxaZcLO6KczCyoyuV5CTgtPpVmc0J5OvjyjXuwCctiAjvhJE8NbUttFV/L
TjPZAOry0DRpeqS+3A8Kc6Qqh2bnsErs53XSzY0aTS6+2xMc9N792RlZB9I6cJYsO+aL3T6YZqcH
BtGIh7XMVCigLwYOHLXQzg1zS2lOj7bVP67l6t8x+zqHMFYwsaVzrFw/UrCXtnFcNtcdFpKz0bUI
ztWYge7G7WZutWPi2luz9e8W4/VMYrDIi4mx38U64dVh3riVRKHEI+/ks37GgCC0zLuZFiq09SEa
GTCKBqm7k/xoa21H/DK58o3xKxXO5+7KoabYVu+3Zcatbghdm/hUZQS5Hd4wZ4CpuMDAP+ITbZKI
NgIVKfahrBNadVEPyRGA3VWiSXWsdXXTpjQnZC6iekmNF7HSdNdqfSSkHVOg4lCqGddAZMrv4kCJ
RXHL6uCeEKnZX5lJtheZZT3rDGMxqBBhCIxCOlu70sUVoCOKymXZXadWNm5oFMqoY0y8C45yfAgo
uKtIT5O6bPTS3tPJmR7J+dWPs6b5Gxtc701pljlDWst9tqCY7xxE8N2A400L5nX2nztq2G8c6tMe
c2cp74momHvQn8NWfRdJvLNeYoqhPGFqyk9lrfn3dYnXs2vKs9zlGeSC8qk7GHpWPU/4zR/OQPo3
0irD+8j+4jisSjvqDgyQreqM4ZGkjbrGD5MfNapjXykXQtEZSZLubFgBSyD8yr8ipzq8DMKM7wvQ
aneGyliIgIuwz6WNr3pQ1mK9ruTDiwgXlEGKxOxiFLJ23quchlXzrDIJ7DRbwv7zVSFa/WI1Mo5g
Ljfm2ZKP2NZpUZP12qnGbXSocKhdxUUmzJAhMo/6/LugNaydc8lDf71YbZtTmyf6+nkoWCcNtIRw
1Hv7nlaB9IUwB+KYRXP3s/oumdnrbD4xQJgPJMnsjVcVzUYT+WEdENlmDH44BYfevJsN/LScY5WI
zHopuDQjC7Mn/dD0svSpzG170zl1cuObY/pNfVfxZGITpYybM7oidtN4t4qOTFH8f6k7r+W4ka1L
PxFOIBP+tgooTxadSEo3CEoi4b3H08+HPn/MiCUOGT13c9Mm2qCQANLsvda3pNjMncXJ0FLK6QhP
kjXBSexDM9K8H4vcy9F6e/GQn0Le2sgZ92KhiDbzCn5Y4xJ8MtCWMR8ypb5hnaUlQ8Lt2idyJ+70
ezULOcIkvpv6Q7TDO5+hn8S2i55S/HYyfE5a7btVokXrHk/P69RF7XWfxvvIByWE3Sb0OmQZRLiR
HeYkz4Uv0620ws1Afy/Gh4ESL7rFEeiQhjyw7Uq+o+Y0OJrL5zrLrksDORb91OAB92uKU9Sn5JDj
S8osiUw1n/sjza9VFr7N1EpAl676Tn3qQn/vAFFAqULftMGxXMv5YKu+7+LwPxBmu7Q5QPdl6XAq
ZLrpyTVDDYrhscxcTqPL+fHWthJIqvPQ70y/c1xYpOb8LTZmJBFUG6gn2UQ8Fl34oEa0a2atQHaV
zHvVKnZGTY+pGwSco1aUV7J8beV5Lthp4cdbpXF2TdXDWovENAhYh+yuDFQyrApvtO0iUI9AKsgq
5RuKoO+owWss8k2cWa/lGKXf8ky5akZAIlZFvKmDQYt2aMMuW3KeSuLyzElqz1D+Vpbestb5iocF
awPZ6MWU5g2THHP8YtLXyt+kC6N4evYV0jtNyiUxOBeUMZwE2mo5lMUEDttpYmyJI+fnEzLAwqQ8
tqilmqziTOqUx66eO+hAptjgPd42vul4yJ5GDF5ZT4IyRULD59khx9DtE1A/tA7fK1Ocg6T8pYTO
4EJOxuuuJBPUXrjTGYpOopiW3DRwE16N8moThhRRqqlEIVRk1a7iE0IUXjS3Abm0TPk2UwteVtE8
JMV48jubXWVSPNZB5Tql/YLSs1+3eR5thZpc9cnO6ahKtApu8GS+wpmxCkHeh7FzFfhoOLusTXYV
7sZ1if/Sa7SScosz/URdfuoc37xmzh68IG+OegSTR9SF4+VLj4lKL57L8IQOAMlqoMcvwRzzEppV
8TQX45sYWoMeGQdPtU5jL7DlddLqBydwXIoZLwg+1BMcnlPXIMdIVCHOXW4Sjzho4zlpams7FACf
sNwW5MZ2EblVtiC6BHTNKrWcK3AQIB2se6cui0dtmAkphEq1HhRUBE5J2tqIcRFPWonwMx2Nk0LF
6R4DK5irCk1127TXdBC3ZHTdZjlbeq2XjxNnbQ+Gx7Um8VKvkMGqlGSahI1/vsl6ckKL4FtSaOnW
yTvziACEDTuZhA3pULbPW1qH441IM+Mho7wY2ZqyCTKi3nW0EdsCsSkMninexrmVrtjHowMLCYUc
ghs56wd+ySNr4pWChjCz7BcHk/0OTDhTYcza6AcRXH0CJ4UOAazMVQ/x4w1aEMqLBjgQO4m20k+7
tZm3lTfp9tFhx1PlIx0qCAfs7SOvpxR0wjxNERXqmjuoU32D1a08szW4Em1zpEujuf2ga649xLeJ
o1iwtBFY01/zenP+ZRqRXJkisO/HdOazT4pbRauZJGtS1YO0Lm7NpErYexTdEi3b25smmSXSbXSD
E9CSc6HIaNcIJ9pEA2ZFYiqJeiDUgoULxZhPcm9pPkJL2g6T3brSKssbFp5tXqnOTuCrPKNCRLXG
HGwZ8VmY2b1tEKjda7/7cpYbViWeiD9VLq8oYGy2Nm4eV98MBKA7tEd499uNqnOIIHWn7apHzfwR
oaU/Y9nXzmG3D/zCteRtH6Zeqr7AQVLv7cIYVsIkWU8Qzrri5KXfT3JKtnY79w84/eiC22N3xgmq
eKJI9jU8lSsDSacXxfb3Dp39mr3XI/o5TJ05E29H726lDYvh1SnXJaRu7nQsT7FKxKzj8w87GSbH
xcCQq2c68eMhVgokZQv3w+o9iXETFRhp8IUOmZoPIjbxD7bKlLJRoSjbVXsgRntVKFcDapke7mJp
k94dfWPTK9d9LXdVrcSeYQCQmzkQU3Z9Av7aXIVNCFwhA6XZVB0awwZ7AHNuEsMv83WYb5LTvpbt
ahJbx9KkX/GcVEiajKowjnmB68iPOn2HOyekYsC2q2ibhsjTzFjZPT58itpvoVK5Y5FUHqnwoDvK
OQYCiKeIIrdiHFRc/ysfVu6mabNfMrCOSZWfRvS1e3z/z/UUqMe+M+tDkgz7LAtK0GfoBjp/7hNE
9KlLz4Icn64Rr7aatttBdqd0GXYl4yvRmurQRwgnxURXH8wWip6fjvAx7yr+6K9zYzgNNi955FsH
2jSo8Wy9d7VaBodMNL9QTDUPsW++htg4ULMdOirICIKUDYHDrEiBM5BSuWga8gV3gbS4+VnZxktS
Vs4a3b/2UNrDA6/BDUr8yC214JXdjzxhDT5og2kcR0M5Bn2crdWAErAzDZGXa+gee/S2apqoxECS
m4tsZh+UGhC0mQNkkWlXSTzeSEuczSB4QllNyUHPtsYcxNsqlocsiNDIV+wF0I+eZDwc9MxEICid
nGM7tTIqnQibY42pCtxDFh+SBiygFl+F3cHKdlbykCdXbVmfOaaSsmptUPXiOKrNdGNVLfMiAQzE
Bq+qupBuxumXmuHGLusrBHvnXhe3nUI9E3W6h1RZYXPjnOGsjqiPxxF/8KuC/C3jxSf6RVkXI85X
YllB1LY3YxvfG20W7I1uOAsyU+sBnaIup+suoW1Uqb99M2Kmj6BKVVEbrGP+hbPVBYjYzDZDFEOG
aKpNxHH/UGv1ja32zlKwRU1Kt1Em+96p4lM+RWfYjr9zPdJOdqPjmy+y0pOBMZyREh3riRNcac1P
bYCGyi4LFu7rTAGmFLQrSoUIqpyDok27vNWRpDrN1iRMaXAax2X4kYVhUWiq6Rb+5blkzRvUbxht
2d5hK8qGbZY0i4c88LK6ueexrtgoZWu/Z5PU+M7NlCwfMBy4XvDFgQo768V87CaC4HiaQUBBLJ9Z
NSw//A2G7krknHolPrVySgsIKs4TLgek/vQgrVqFHnFjLvV5oTx1BjJJdYpBwBBrbGt8/F1czOdI
8EkNGjzCpLOMPTUVdInFbQG7az2OADs6mlHBFk4QXEmSwTLD+U7k9arjnR60hJ5n97tHwmVVqlsb
m9S8dhzivUy84Ja8qvxqbVbhJuXUWHZ89+J7KgUYD/PnEPo/AtY2EwjgnGNBEg9TfWXmypU+dgf6
wWtbVXZdjyw48o+Fb1csxXHMFjBaZ7g7vJpa2z3x5e1WhxLhEmpE+c3kqIwA7B7fdPxQNaNxX1oT
oD3CIx+0YoDP1hiBD6EAoOWRw/JBz1FyGg589qDjfDfpCMQQj93GnD+oUOsN5vhWWaRV+6BQgl0l
7FfkaxybaN6ucjmnblog9kW7iQCqqtdmkoEs0adVX6InzZdDUNmBXoYO5Dp9d06imh2VOjnsA9OG
s49ym3T1QUmRoOL9yG3ExEqaHOp/mIsq4elOe4TxGx4cXRk2mNSfCL09T3WyFwHh4WU6Wh7lO1xu
FJLWcZP2jM94zKghfouL6g1P3QApj3MneEPUVINzbzEDulHRUuTK00VPpJdHRbaoxVO36Oe7TMqV
zUnltm/0+DZsgeasHIV7grrcXkOIOJWgJbOkPc+VRJYLhiWat+30q/Wrs2rc5YW/6xZnf5Zyjqvp
CKfFRjZyq0/5nQ2SRraQKpLfTRtu2NbvWjthZmHq2kcx3KWu36JC2kSU26qgosttbpwYgDEAj7xU
3cE4xWLRYB3bvHRD/cFMmrPGdB6E1XUkFXck69bShnJ5avp3RwNL3DWJvm67RD4qrRmsNTPgLDMM
PrG6c8fdEUCywYuCznyd1I/grja+AchRDzZBvY9JAx9PhNdt9eCXwzEcPwtQQRaSiUS5Wq6MFAPg
stqO3JXjGUn0bCJ/09pfoY5CsnxO4/rFn5Qb1KxoCzQQfeF6Dhd8WebV7SlNJFzDF9JB1yXHzZhp
uMJHbTZeS0JkRlEmNb9nGY40hGpkCDrolKMDSZpuCWvBrYzIfyirAmqBoHKX6MJao/hV97PNUXvl
l6Z6F6dWcA9Au7rJMwqC5Vz1+6ZWnC1SDrmWWh39JDJC3yJAT2nVMA+t64bocTr14B4rSgv0H0l6
O2Kk0BctAbc6hdNVWXbNASfisG17o/SKLNcf80hyeBsbpvpYUk/ESJh4Y1ieCR6GgmjxBRvl1FK4
TYO3RrcC1MxM0fBtiqdOIJtkvxqOXh3b5d2YwqKa0/icBsJeJVFMiHis29NhtOKM/31zk7AdeBjZ
1EO1xQclGhp5xnPl+DsrK7D+Kd+s1mej7aTf/an00LzT9QLGjki1u21wybNYPdIwL7bFhPkB1ou/
yjgm5JGCAxnMGLVp7ApQLsGap79kbN7QrHuUvb7H9f02YA1pGyBJLUFcLWJEtix3rW0fHJ+6bjka
Z8eilqv62lmN+Foah3SMks5X6T8zy0duUnTUhDUXkcmqN2gDWj5WWjh7WyTZu5Iuhi6LYaVo7e00
jCb8ieymHtrd7GjXQaqfK8P6oUh0m4NyiLWWlOl6C+q3pkYwJDzKWdkFSXyTFqbFvjC4H6EwZ1r7
rLO6Qg+cWcH10NiVqbKhPjqswM/eV6N2k6lkUytUpQsN0fFIv7GjTSOSK98vVKqE3U8jeatFp6xV
NvdrTqkoSSjxasnYrDiJvqGMR1cysLQhuES9ULoABNL1NLI5TXtjBZP0Wte6W7ttabrM/lYbkx+d
kwBXCspXZNI/NbVge21Gh3oEKavlyg4sJz6OcNzlithqerWx5uDgmLR9cI/T0Q6OgGwf2Rhea0KJ
2SFEN6PqsN+crokLWU0+xrwoy06xxnJaaDZfXx1QI1jmZJG5mPhcf5ggYDVUSIqKG8Xd/Iw6f2uH
/UHooDUsoj3K3HFVUlC2pcGRxW9/TGV2jv2Gtd8O79XQVCC8kYrY+3cdWXNqKn/k+rTX2+4MPGoT
UKvww/INRpW6CaTzsATdD021wcTl1ZDJXb2rtnZuaztryqdNm42aN8fSWYe6znKd6tcjO8U2025A
SO9NoovXHCZfREhzRjWVH6KbMFA24i0Wk7PO43+63hSR7e4mHMXZd8ZrqQZnZfBds2mfpdKc877e
KNZ0Zzk/nW4Tpeo17cIS03Hioe0Dt+Q4Lj6GdcvZJ1F7aNbRq0E7FJ11BfspVvtgje1aKOIK5PxK
byixZHIfU1wbRXo3dfe2tZ8iubPz7HbM7mUCk6Y1FykAYNJZNeo1h1SObX6yD5zxWE3WolOWxmoM
wcLEeXQEkJN6sOvPMQQO+nxUrea5oI3EyZaKMptbtW3GTQlNNgbAtK4STu5OSkQKLvg1qv3fypyd
kH7cG13kKTMswKLrIR5TrWsbmI3Q3pCoUzfvWdPWImif03I6pJb+O6jbg+mIO1prrhXbV9Q4DhxX
J/ph9DU5X64Ksy7WQZ+Bi6km18qL7VQa285pcHvGNTy8tpNbDJoU2AEm8srRgWQbhrmv6E+Ajn7r
cbcCtPGtKrOfvpUdJ6d/7dLqt6L4WxWLnWsiI1gDxfsFU/JWMXRqUV19Zy/q7d7cRyUIHRmcHABZ
gvS8sYvp6L2pStt7uvUKfvJbPSbXjZiWilcmr+u0OrVti3UJx25W9ygYnGztQJcJOrJiCzyvqwLG
M7Ki9JlN7l6t6pe0C5+HxtfoQ1jHcRCPU1+94XgXWDQyhfK38qDyaWPLmLfz9Dob+JSTglkykPa6
s80XyscVaiQd6GxY3bAWH6Q93dg2znry2hdVhpWKDU39wdUzcq3Ae88rmydqTPIU59mZkh241CVs
3AG+CYsa/l6yxG6J6S3CPcWEX9JbtTs3VenMpkjKyTU51U1pgZJgv9/IdqK1EWVrq6OCV0zK3q56
dWWikOFVHg/4OwrCU6ncok0Rm9J0zmS+qSc/AQ7FGGXfGnwIhVR+zm2LICp86BRrK6Ke/2MfhzBO
7PAYhRPDV9IVC6RW8D6KY07jYV1XQbFu65J6N98qy4OyLdH2bGuzBy0rozcjdu4n+EBuGkvqdhn+
xv5Ha3aurZ/ykhbMVDPQIWx5q69/5PV40jknhJtSnxbjJJIM03h0QPLRJDWocjS9N/VKRBJI+KLU
8Tdj1MMjZCrpJqj9f2qK+mbCAhtC8TIMnLOg4n+XUXyKCFugGxEsDamfbSO/F2q1Nuicxq2xVvgW
UBPhtOmfZ6gN7pCyiYKtevJHsr/jaK/b8obHdVQwNi4tpZs41d1S5W2S9CRSNA+pX66m8Nw1V054
PbaP4OF1tzXNfSzLQzDXu6rqYdym5V6FhLY2hP+A6BpxRIcIZoIwXYGoM7Xx2Ygr81odpeXSwb2f
ywnAcXYUY3/dRtZDJRlCTW6gNm50KmKrITOVbauwywm0735xWyto3YCIbRTNJxK8o5+VhXcwQpfk
Piyqzq1A19gG41Ngpj8wqGrbdojvGyX51SM49K1XjW1DQ5N3MLDXs9+X7VYZtmWyn4wStQJd1yS9
Wj6LuNik4Qxw81tHX8/p7mBRc/xJdHfC0RmpNDnKGBOuCrYdqeFEzajNInnIjU492ENyCmFaKyQr
fAudtTgbS4cdMVqQ3MLWCR+iKvTvcKTWvAyNepBTG71asBMwtGnKK5nriQcyOL+fkT++YWFjhZHt
RiSsRNkQhddRZgyTKw0IMx4O5acEkdY1Ktpsm9vqhKKgi4+T0tpweivwX2HenCa2QKfMSMKffh7W
LOmcWzW/Njk6jeomw6m6UwA7rwZ6os8wW1+I8L2qjfgFpp/uyXbxxYJ9omZjSQ85YHnqw7m+SuMw
uba0TN2LpgdXzzCqPlVQT1PyR6tMwExI2WkHkdoBDc3kdx3Ua+Zcj/C9zSx0WBYmJkNxLprwabJ7
RGzmYxOhMBVRXi2HqBuMZtJVcuY3jeb6QxWbyi1++l+m9lKwsSBgxlolnXoVl8lNlRiA7PydQgFi
Rx1J2dJRzrxKn7Vd1Lc3VWTd1aEd3Q1m6WI5QC8l8/FQI5R2x7SBA5l214UpnqOoPQIwjsG4Rj0n
EDozLd3mln48duIEj+NIj8pXo2dbvRrw/PfDSZjBxqLnEpg3hdXvFjtmxcbOEq/KQG8xVHZxR/iP
Vv3Q4p+zA2sheuS7XVMPdhALzT+UqAfFAS5dDxoFhQh2npU9zS+a5R9bSA8LHxaHEw12dovWIbEC
j0rJNdzZvSFp4k4BgkEZPdUOUBBOLxWzSuBCsPP0kW1TnCPHUm4KzPY1E5+MiH3bF1l2U1l6v7Gj
ztNS1X9O0DduNEDaKwWx40CuzjgXT2G+7cvoWETTbbwUk0ZofTjg7Qa/i8MJd8RfXff3aeec/N52
VgGEOqyD0biXM1FVQTygxybfbE1Qj3PjkwjxSGUw3MCmZt8P4R1Gg7rp86UPgG4tgfOKgVCzXMey
PZEse5YafEpls7RCXrZWaTqsayO8CpJ504/iaW7rI06uzZQb22gKECvHzm9HMkVSXlG+W2IEWh8a
wVVsVpTmlfmoFMOW7Optopgz52KyGqMYxp7Z4FvNMdMjDfN/h5IOYIvOVXH6q6oLT1b7GjUqwhyd
LZJuTDPus/SFJZdPZ0D9VozP+Vx4RY7E1WZJp1UOg87BOtZDZUoz8cuKf0HGQ4UunavBYv/f8TcG
ktGVwSYbZHe7LlUQzQAFYiaSwcbVX4bXKOlWzM0LUmdBCXSFFzjBA4auwgPyY71mdZm7KvU2NxDl
gfb/VR2pj3S4oWbq6YDi2sjAgKZNxq+gTfvvPRbnz9wT7+hvV9GvGlXSW/v/g8cC083/3WOxifJL
KpzFf/Bfj4Um/mOgBlAxiJkCx9wSa/Nfj4VU/2MYUgNztgRY4XPAfZEXdRti0SBKjl6Po+sYqhYt
Af/R/0DhDOc/lgkizAZoq2mSWKJ/47G4NFioktaRhc8DN52uOfpiPvrDtKVpcRSCXgw9ZKQdXZTU
hiRrBuE3p9Da/R+DcvNfb9afyW6Xji1VLo4RTMg6rhFgdhfUsBjXJ349xL+qZYNF6rLGpO5t6u6Q
CQuhjULTaSZ1AYl5nib/KsqOfN/l4qZpGgyzMLXF6fLnjap6ACaVdEXWASU65kqCUhHsr6v3tJZq
+r14FvzsYA7xV7A0sWTx/elU++fStiVJ47Z1fsGFgQuNILAy0LVeqUW4MRQBf72elG1ckJ9ArDXb
BHNEQt8EVbidMmT+ATrpvSySJSSZsIwv6G0XmU//MxaOurjmGA5+2fuxgJkCGj2wQ2+hrZ5SwvwO
c2xAtXXkvPHnqnjLHEkata12DWKVJNlII3FubSoGp89fCbEM+8XYWIKvAKIbrx/S8fc/ZfZFnXEq
RFoJvfsqzmk1k0ODx96EKJCymw2zG2XgnL6hUVx8d9Jufmu1KABJjr+AtZpj6AmZj+q4MZqT/Kuh
ep9J9c9QWbajq0I3xfLFXRiQRtLAkM6iqYb4Fd3pag9MKVuECrUNCT8Pmy08k/qopXW+QeQWuZwY
musvBgmg5F+DhEVLMB3AgmSyeD9ItsKZGgx27IV6PZ7hwBPQM9fpNdYLZW+lleVOBsxB1v46OSUh
uLrVaOb9i2Wixf38t/w9X1gkoBmShBKKbZZ+4XvERNY5eRMk0CZi+bsmFHeDHLvdtsgqvzAHXvoe
+Wz+vJRxcdelH/oBxdLEkyqZMBTFle5QKb7/gyVsuunQkW4+v7cP3sVldJmqTct0LHHh442EQ3wN
MABPC9ECN1qVH3U9176YBZev/eKN50PRoX1qGjOSdXGV3MhIdGtV3qiBRnKbaHg/cIivcNTrK+yf
L1aiW188NfHBY+OizlIeZgoil/H9GxQrkxKNKP09M0uzTZcl003cMBkCD2l/6GxpNkY50hnUVYeD
/0zNdwj4mDhiWjdJVsitIPWIbTwis29zP1JN/3zo//59TADAcshJxwuqmheDwjyVVlFXpF5TtBRe
qtJmKx4NVGd0/4tL/f1a2apO0BxARP6kmhczTsFEh39dX56y0QPeIvUBv7/6EFQp+DcYNOd/f2s4
hHW82Bb3aCy3/scKC4VtbgzTIatap4GSV6aBi0od92apOt6/v5RhkA1r82YxkBej2CU1s2gBt4t9
JLqbmq67FocpVKvxK6yk+Ps1tlUWD+Rbi3/XXLJ2/7ytRG+sSA0rvs7EQcya6cp0KHok3CR/+zap
euXEwaULtGtR1BApEr28ChSaWD6t07cqE90TigSH09g0PKeAF5CDt6NJYgknxc+H5aOfCvjUILIQ
HzWT1/ufag2SREffTzy/FMVmaDk4iC5IN0xvGgQa1NltjpTv/+WiDJDmENALHOD9RRGe+aJAWUmu
YkH7QssS+9bgo9rVypy/0a4PrxNNU35+ftWPviNT/d9XvYzTrmw5C1XtqMU6rX5cJIRpmJo7ZYa+
8PmV/p4smVDkQoCFFspNXrxrtjmBW+MPJHXFOougo1/BM7H/69rmHADm+ebvLeMHE9f7y1wM40AD
uRYwJryEYIZDWGFdggeEDjSgqWxrSDrWlQUuEga/8lQSUQ/EZRyJpgd3Gh7IDqhulTH3XWB45YmC
iXXz+TB8NJsQ2MpChQ/aQK/6/jH3WDWnPiyQYbG53WndSLuotc37LnSKpwEa/O7z632wYWJADNPQ
EHZDhtYuXuZCLVsS90QC1KCyfraYuF+n3lr6mWNLftTQOMNz24eQTQfDplujd+M+FBHt4NSBw0hF
wVdfhn5G7mhGutF8sdJ8NB4Ok8Ly7dhwYy5eiyFweNXCPvOMrh3up3lQFHC3lfLIZJscc0iK/3o5
tdnGWqZkaoWTfbmv74ZWswZQDF4cCOQ5mWD9ANOZPLUWf9XGDuiUGFLg7efPYXnv3q/icI/hMQC6
4DbFcqh7N/2FQgxT1mZewktHJWHyvWqUBBDVdnE2BMLRWQKHFVowrqCliS9egw++cy7PWeKfaU2/
3ERI3FFZgwzVk1B1XcDFgFsJSF0jqBm/mMg+uhS+Z944oRm8cBfrpVGwL05bCNaNVShuU5BnF7cN
UFkCD4IvJpUPZmoBToPlRJM6ZIJl0vljraTEbxadmaQeRJgRzI6wN0mqGyh3wCuLyB+3XUdX6/NH
+cENGpx8gXgYSAyxp76/aI8QHdpgFHhh3YV3jW/5Lsrs6YiOqd58fqnl7b94a0xsHRzfLZ3DqH4x
WyS2EYgBB4Xnd7GGbwith5/KzjVC4lpSTjluNLbZHoPr27+/sLFckH2PdOQlriQJxeAzlSuuNIPx
OYUf9ZyHMtxqi7So6TrpxbadfFt2v18doT6YEdgpqJYB5H7BFF4Mb6rrtV5EZeApiA/PaRW8zU0E
qG8i8jUutMH7/E4/uhxXo6jBbMBW/mKIOWZzRvEFwYqpQ2FQQCxO5rl8rMI8vRO+L78Y2Q+v90/+
tOCEz1r//u2pTGKupDIQHT+2zSlnsVo1OrvLoF8s3ln7xVnw7zfI4TmCTeFiy/Ncfs4fXwg+ZtQo
XR96s4+bktNve2gTGq1zqnZbhSCXBGkssaTVF8O6RBdcvLpc2CJqnYhyHVTLRfEmypJ87Bw19BoR
SwqkwJbPCVLTcWvFo3NbaGOee2PAV72ybUTU66RRpuRYoibcWzFbwHVjqBScSeYFVImP/ncKsadA
lhY7jxY+jHMXLN0gy9AH+l9BS18/rHKVjjLhozcToj1YHHA0FUC0mvpDlAsBsAonKsOlE+hfzEQf
bDyQZ8PcYYrFFak5FwNd6x0O5BmZZ9Ui3U3LsfTg45Zoi0YClG0c9/1MZRfXcer2i0oIUklGtVxP
N5LEQOJes+m4dFggbyn1F1PWBxUcfhvvOLwlZBi6dfHrZDQAp3aIZsFMKtetMcu7QtCnSKQwdqoI
aelIQHFtCjZLDkNHkMuooG9DyP/55/b35OmY1PMoJiFlduTlwZIQq0kPIyPwTAEBDcJKvgYQGuyz
Hgvk55f66JGYcqmGcstLcsTFp904LYL5XgReQ4+0ARms1QfgLJYbYaCCdiZbGqbNoiCp8FH+IhsA
W9wwDrZrmrN9MKsW3uOc0WGwDGsDhgEY1uc/8e/1iwIv1VRLN3XIqdbFR9JjhQ/LNgg9WmJyXVSS
OOYwqk8I7W3CCoJwhc/4q73AhxddRoXduEUV7eKiAVlPiAb9wOtGvk1KZmW4S1QHlU0958kzsmnK
qtgfv3jyy7z9fi1bitn/57IX87qpqMQy09r3MOLFe+B09DBq5C//fkRRcLK3E6yYHNTez3cBaipA
zEw7UaGZe2PGGNYlQw8TPjTo7kBYGUn1++Ix/pWUokqH1xnalgXfiy/s8vOawxmWvR56IgebmeZB
staCLnVNKMF3DkL1Ddz8BTeMqhizD8AGDshfve7Lc7scYOYdykQWLQJNvfgRTulzcFl+RBFl2lnX
x2Bn4eW4NtO2veXR9k9WPYQHg5lm3yKD2BepUZyGJFdotEt5ZRBZ2HwxMn9vex0WHZBQbLiJbblc
XYXJCbO2KByxEScLc6xzNANkWEejbSE9KdtTG8MBbyMaVh1lWffzt+GDUjrX16jmLjwojdr1+9eh
E2PQKz7Xb8yq2fQcsDdwr42TU4fDelbkeCyQ3ZHAItL4Z2Ob2hUKbGLuZn8JLVNK7Yvl+KPpT2dR
5AeB0KKi/v73CAeSclXXoQdxY9oJmDgbMpwe7QB39Oe3/uHI81b+U5mEBHfxNnDCy7RJHfkQksTY
TbWuf++ppG1LZ2pGPCbYT7HcazuRi/Da70f5/fPrf7D+0yVycBgDWQLxd3mnGg4glMVMbTrVv6ny
X7U87x7Geuh2tG7jvUTuvx5qyE6fX/ijecaQKr0Ti+QXjjzvhzibw9ECp8KF1XIR+ZAQhltb/+LN
Wobv8mOjF2czd9OlA5r4/iqkXi+Fjgav6GLhilTwAGFj1K5TWMGDVqON+fyuPpq0jeVLopAu8OMv
//yPfZwyN4sEievNkZwOxlzjpM9JQEROCfP/G3ubdKNmcVp/8Rp9dF2TUdRM1TAoP1+MJoSbWY1D
JcIRNUXwsS3wK5N6NofojVxOsatM7e3zO/3oxWGV0G1Oj9zsJYUyVBCzB2z5vVpXYUPOVcsedbI6
3PLCfEJT29PkSp2bJqu//Gg++jzNZcNMTVSzjcv1OLLwYVtOEgFIyzO3ywrNLYo63GmWo38xE3z0
Av15qYvlMM8JEehJm/GUhQRlm7Wx7jXhIAnK200jLPOLF/bDB8lRxnGoPtFevnyQNg/REVDt/JR9
cD3b9lUJyRkhAr6fKFGRRU/psP38WX40nlyK3ghbT16hi+lXb5pmwPsfeTPm9UW8F60DbcHSYsT4
4kX96LNnWmVO1ZbUNONiPBMM9Q7bJhqDlNiADdCZnMog9j6/oX96OpffvYVBlW0bkxt1gPffYdJi
kyO1gQzQLKoPk6z9DZ3rReIUVeUOwdKpV8HhCQt1u6UjMHSqsn2DA9NtZVNVOzaBWFB6TMGJIuhP
wQlwdS0bPEsa5RdT8EeP3GIs4N5KQR37YqNnzRlEC7Ar3ow3DJgPVreyNkiBUSN7DdNwRudpavdf
jNBygL0YIaQB0gTTT9AX8XbvR4io6CJP6jryMlxpJ4RcT1obzY8kIIIcmnjDRVeR3yBQ79hzu+9J
A/miSfzBfdOqRjSga0geaIS+/wVK06ZBm9M/l1HeeTrJqK4+1tHO0RQdBJEFlh1j8xeD/dERiyKN
pMKGWAHX8vKr/pihG0hLQVhz2ih7u96GmD8Kt7eggVN+BZSS9smiXcvw57b9tSLyBSNTRfEmolWr
ffExfPDd8Vtg5FJVZS67PPl0usxGICmBl5vkekLLns5WH2iupk39F+2q5YW/fNwL1ZNCGG1CjBLv
bzsIUumkUxJ4ok2EfiBaKvyuZWYmwEGoYkuobfIaa8SDhAHesfWQ1/X+8zfuo8dNCZAHxxZP1/XL
mU0vg3bsyAOh9aQf867Q9gPE/j2ekrcKxB56777bfH7ND2ZvqmLcNhtuULuXEg0xcjxGxUi3RkTJ
9n9xdl47chvdFn4iAszhtpsdZjQKthUs3xCSLDOnYubTn6/0AwfTnEITIwM2DAjQ7ipW7dph7bWs
LB4ftHTwHxjQK65Dkyef79tTPIoBr7/OSCYvI3KMt7vszXbUVA7MAin4hVNcp9XZ7eETYMbrxwAz
z1O+6tXOi6E4RLwVXCDKYgTRweZAB46GqmlFK4XHeGG6e3IuhaWnZ2t28j/uL+/FdpKw6Dz4dLgd
D4W3jamWPttKFp+fMg3sOBlad9FrvGVla3BdRXq7s7SXl5WjysME/Tb1W2alN+Eb09UmatIMKST2
wIiFMTmnSGNS/9DoeQuTm7E89LoXnBh9hu58qOqPzGWBCWVMa+f+KJZOI9vUeR5tk4bjxll1E5wo
ek+VqtZhdbT1rjpB/sZsll+L8nx/m1+8kXLVpgM/r2wHmf7mpmQtXgt5GJRV9AhMPGP3i3tcGkDu
O/5HuSjwS78MWf623BRDPUNS1mthljMmtsQMimqVM9I4B7CYMIR7vL+wl8+y5LoG3kbfFEQG5cbb
+1HrRj8skizFHkRzcYTfhGIS6VuQccnPtqODm6FP/GbW5/kruLH+PZpO9tdSb5wzWivgx6sA4qk4
ZQS09auvbeWJp7zW6p/jKIadw/7iLsvfSkBEO5xOkLn1V0E8F4FkNmLEfq4eTZS5vq+jPnw18jhG
pgIilq/1UjUnZjS1nX16caWlaSi0femtSZI2x94p23GqUEAK9b5fHsasNT/COuycBZJEO++h4qyB
NiQiM6G5p78nj8iz5xDW5dyd4Lakk7rEj0ORzUeq7Onn+x9eZYVu1q9eHpKVzub1WSPkoior00I/
MusHkoXhzdAgmfNqKzSZaMBAL80FCuQb+GwtSEhZNQXmKJxL23rTtiixm6OzV8BRrAWqK6pWZO06
L/dmLWkAgsb3GNpiGN2/Vq2WnX2Ig3byDsURILUiPw7IzlnOxoo2gAKHYU72rNLyIU5668xcYhGC
FDZ2vMALU5TDwS/KLocDokHyfj/fNrfxfNR/JKHoMovTbFvplzxZK8pwZfzj/heSf9VNFCJpx7lP
OlVUi5bZxtRkA34uYoR4YpEhSWUgACVyJyEgN9wjIiSMVCNfUk69Gd43rFgj1OYkOKT7XGp783IJ
po77DFhkOKES876owM7bzeBDx2H6O3GOwpRLgOWQ/XOziOtvt7OJ9diPOyOAHHkGMIPaUUMjcPHe
DEGWL6f761JsKP09Gn9A93wHr3FrbHQBvDvJBMfPjC42Qz/+/EZEYHgOWtd532CSbb4gc5NJmHhc
7Nw31UopG8FUooO0eYEVyZk4bkoDCi/R+/+kEUVLhJkW7jj4lNcvE3VtCns8wpKA/naZK1JuEw4K
MOhsIuzX9fMSUqRL/rSHFZUiJoVtKDaC6kscNdmOh1St0qXYCNDLMkhWNrZTZ9SyYHQlvp8EAGY3
72SNvcOQc7KH53vhWlydlJ8iNZ19+vJbJe8I4KkFi2wQwgZiPMz6Oj4OmtvtLOjFqy9bTMBOLSoM
SF241u1m+rMRw2lpSTqwsnp0iyU+zotVvQOtZV7jGfG2+x9PsYEeQT8oYhhWGVbZPDEOiAJRC9gh
ypQJbS8BiUm3XLsyN+HsvDOqpYG4ByVHl/glUi6fUjPRtQGeY2rNj33NED90NTAR1CYxe2hP/Zhe
76/uhUyMznYGxAd8Np5Q/v92O2HRIrfDr4ZeTznoMC41ilPFUhineonHP0vDnRg6K5Y1XFrLF4wc
alCKBasBEz1cb4FbWyeXqZNP93+XatcDjpDOfbFodm7c0KgJq2P9Pg97Uv2j88SPYRyPy2Xx5/XD
q22BAZD7Ti0ZpfRNWOcgkLnMFUxjaV6DO6gZ7SmrEiJcqzTP900pHB5AKYJHMhA+GVMSN4+VSLwo
LlFvDQVTwOdEMqDhw40aohK4ZRNLjJ/9Yf2jC8r6533Lig3FMq+WiROQvvbW8lBDs4kAXsDQVW8c
UFpsESgu4Z3Ix3bvTMkN27yTvk48zqcjYYY1/9YWdBxI8sSSsa8EZNnanfEAYfl0yeEdfIAbqzwv
1hhdWhswpukxMB0HdvX6dwypXTwR2Q6F3i3ANVuNhKanIRn7gT2N62Q/FpWBHHo12n/f31rVRwU+
Q52OPM8FrH273HgKJqgRUaUzbU97P6YLY8p0nyGYzuBLzTKH3JZZLTuDeO/1wQ+QWp3xHUNek+2g
jDB7gGaB8EOkdn+WqzdBj45lGi3rTrlLdX6I5amyAhQCOiqd/7PotLWDdomH3ifwgJxyhc3uOub1
d5QSg50v99ILggIwZDUXdwuAcRMUTADzmPaH8z5D8BNmJ68KnUnY8PLX7lO/jMWOvZcrw57tmdLV
EPBsUWuDW+dLIyd4+6n7KSK/uI5D+n5u7dfqCvGEyMIKKHswHIyVbFwtVOSe0zcOlOMgYa56jE+t
JD986+09JKol4dXpiHHZdToNtx+rWgKL8UjoaN3CgFwndaADb8tZ1sW0y/3DrzLFm0XK7xEuBtve
K1Rv2QKPEaOyDCwi5VbmwBsZY097yAleb4qAVD4IvMcUcW5XxVCWrIs2bmhFWRLmHbqhUPsi+piY
7unVphgqIBszCYZph8kr/+y0N1pL2Xkt3NBp6ScchiEyro1Z1e+h7Zm+37elOO+y6EZHXy4LSNqt
rYGpZJgVKhfyBO9voLPz+zE2kPvQJAMpkJMd7/wySgMdCtaPdcnWpbM5G4VXQQFmTC7jq110gnMD
3SCvSF9bcMLx86n+h8ziZm0WFZDCLpSgXcoPNC3LLpKYE9E9RFlfX4ED0su4v4syBbp9c24NbpbF
SAw8PDbn0MhhTTBseHUpcrSQi632u3SyULsOqmZnL+WN3RoFAuExncPbymjk7adjEjeaBfzM4VCV
7tsgmLVTby/F1Z+T9Aw5QXVs19l7YArJfiirZfp8f82qk8OgJnUPQon/6WQ9P6WkgQM8CbYbajMa
xpORQylh9+W55KtewfwaO+Aa+dFeLNdnXofCAVmwu/XM9cjNsxYuoC6cr1nUay4E9JPz6Jd+vVfd
UxoLGAR1mY1gqmtzgloS1NzqWNxcFfR0pnh+QARmuQKjzF7b9uawcic8emguy9M3jrnyBjSmVqRS
JhiLmT6yTBkwdKFe+OJPHnCYj9r6N545OX4jHx7eHcqlt2enj7Wx8zNuSIvy7ZVeUR+iEAnT1SyM
49hn+uu9J9kfVRIailIkcHNWbR/fbKYssunL5jy6Xgv20dYeAr1OdvLdl4VvuaFycIoCMNWZrY+p
rLagLspBcW0N4bzRGAqm3sc1erSBNL/zvFb7NAsCIx3YxnU2RH9ihB5uYzKMnWWr3B2Hh58D+M0n
qLjdZvLVPBpHi2U3S0bHFm6+2kusnehI5X0c7oTEPZK2BJubobVdAlpidOCNjFEndmE1zBNrRIJq
Gc9u5Ixhl1beztP7Mu6UGEe6w7RqCD63GAa7hQbPiVxy+QZpBjszQajD7nWGWFkqzEPNHEMl/xAk
CJK83vHITMIDaQcqcdvzXUreRtFaTuj4SQmrdtVCFbWk1G3oMo/QUVBlzHdsqj4kKSpNX3I1lwN2
+yHRTtKQ0FicEMQRarEm1J9QFes7U1kqr/PcysbrRCCzU3RoKPEhZnBatG489GOAyHg87oF7VKYo
zwMkINAw6e/dLmiyWt1fU8OhTG6BBdOjFSkWAP9V46Sn+9/rJXSQ/WKimawT/8Zoijy/z+KZdYYm
z+91JxRuMujhPEtlh9iJ/L9hqK+yhyxPzEs5GEGBGBXV4MidQG5Mkqz8/i9RfUUaYczbS6IAQoTb
H5JW1lAbBiVUx2JkYux7Dwkff/1y34rqXZYhIs1TYNKEprdWRBlFcaDHblj3jWkfitGN3jBmBxvV
1E8INthtMnyH7b6okCGMuscZjt16JwKSNraPJXGBHOpnxB4Co9vfwLtYNPmau2ERaFVY9fN6dr1x
EiHAqwZNZwOeJrdC2/7+0lUxATih/1EagEfebLCVOXUf+5TD5xlOLkFj6Yg8T0vlarTgNTMjqMpf
bxFoGrhiVFPxChsPW9XmnLow1YdVrbsfOl3TD1ONH49hoDr1KaOfOwZVZ0jCipkic3A+vw77s8Os
aWM0iLR3Q9LcDKnbuH43BXP0z/1lqa6nLz0NlQxGxryNv2mL2PZgxHFDQI3WsbBj/zQWcOH7dR58
vG9K9c2oWAaA1hkZIo69PSqWCSfzOOHI3SRiItfRTOZwNaRZGhD8Yi6XnTfxJWAVd/DcoHlrsDZh
OmP6zAn7Nh/fILcXhNZgl0d38AtYB2GftoMpP+tG579F+O4ffxLuyQ0iaA4hWrrcX73q1/A+U4gH
SUM10t3cVldoogpckq21rdp/UlCyUBGKBhmaVHPKn/UEu9IpQRyFkavcKDVOcVo+QVuhUYioNHRO
lhXuvZ1Tpvj+KLxK+gcZgxr2do+QazL8mdgeBWWU03tqob1wn5a59na8s+I831jaXCBYrMzIFViC
+PBLI/LqMq+au5OqqJdDiCLbwSxo89pA2bfqFvREYSSc4mqLhXAT7ZKwQ31l53gpTYFvNBkyJove
amCvTlWPw6DzPausP+R0WR6bvP24WrDW3z86iouDg6e14slUnTTh9hxPWVAzOU9FwBPo9hUTVOM6
sLer76OoZzlZtmNP4dOB49DiwM/RWrc3X2rINL9BvJ5EwWPoJu0867gYlX5NMr+F/KnO808etLN7
VT7lMpkc8ymxMHKwrd0aU9B7c0U4jYwTQiGWC9uhYZBc5mv0zhbOunMjFc8n7UZa97Kiw2TexvVl
7SIg611JvYxsosaCzJYjBoh4uBHV0a+G8iLixX87pXZ3TGA/2bGv3OZn9uUBe+bgs3HomxWHGE62
vV5h+cxPXWH6j70A1G+BJT86S7Y3RKCIpmnrMlVBdELbYRsz+Ho8V/ZcoAdXd8018ZA+yGsdPEEb
JNcu6ooHy8ibYz1U5s79Vy2XmIg4HlfDAyD//Nlyl6wRhYdbCRkOhx/ag1zCGlLrmC61eLfmQwsR
dvtq3BX9a8ITCmb0P/nYG/cGgCPnkeaSZj6FQZIF9H2KKnvCke4xmKj8ASUSBkY4wibp/O36ykUU
1rhQ91zdmAnk0emPC/w951GHhvD1DuG5qY2XW0bXGJ3CI/Bb2Uq/zYxrYUTGYWlsiMwIhM737b2c
/pIwADbr13NKFXTjgbw40Tpqd6SXUaT9bCcXzZpcBCgQRVRjojUpm6Mu0AE8Zss4vqktVEzdfEnj
cMyQgNFSW3zJYwdRtyFb/4J/2fv7/i9UPC4cK4TPJasICJbNXfatpS2gX/DCuIyGJyLjH1Pctg/3
jSi+MM8KT/ivKhQ1+9svbOvt0HjT4EF8zHwfLIvZZc4bKPJTb29Y+SXVAIXS57Y2dZN06edgiGAX
cheBKHAgVs8INbdafphJ0P1M27k33jM0gC4vGPv8qzt1NnJF6BajGwursn/waC94p3IeEPtpNFe8
+qWVPEQ0g6hT8wBuHYkXaFDtgooJ3UzrHydNzMdCwC6cTK2/k62+/LhkF7xIjDxR1SHmv913iLlz
3c8KxEU0x3w3ZZCMwkLa70RCLz0jVWaiBpnty0BlE55qbm8lq5aRqBKknf0ZeV2iMeo6eTEvjD02
1cdumqzQpOPwWhwR6RMZHOEXrVlaiZvrJXrmVOjkOUho8xJ0htnATSQF2fsiD197hjFFswz3T9ZG
cnG7l1EbFVZWtE7oBVXxNk8y/bpGQ4kaj/b5NyyRUciRJV8avbUk8dgz/Ct8tQC53cqFqJdpacLa
2bB2QrGXTwt/P/ERMQMRy4tBAr2ugZEXkR16UZVd4y79ij/rz96cZUT8+YRear43vfAyWrmxaW++
GULNcHp02JwcbQx1P0YCzzXbY4q09znNp3JnjapL8GyN2+OJcGM/0cvBHnx2p9Uz23OcWMHOrVau
ildaVtrJO7fsdKvwVquKHKD944SwZoBOE6Kq7qHO1/mquX58uX9IlPao1TDbRlzLhN3tIZmmwh2h
ZbLDBObxP42l88++CY9RC8FuGDvdXt1AeclpS1KTIcYEjX1rb+jLIqVOyknJ/fKsOx0EVMkyv2fG
HMZwc/CPmuYiUSisbOfxUK1Ujm8Sc9EBe5GZuKLLpi4L7NDJ+/gqspk8VOurq5h18WAs2tf7G6uo
hTG7SsucJxuPQjJ0u9JWjCgIWtTCzESLHoDb1I+R069Ixk4wUznFcIrgPERNING++1b1t5Hre6U/
1ZIBrcqBGVeyn238Ni/pIgxvJv9uYKhvncyLUVbUnIcOAoqHRcv3YD4vH2jWbAAA8+iokyBs1jw0
AYIHLZwlKGchOeQz8927zXISUf3t/vYql4YxqkGSfmibIrVF6g5tQy0DYrHmhIBzdRg9iL4Gdy7e
1IYZ75weRa8Ba+TpPpVNeKW30bNlinmqoVHBb0toVjzCGV26GbXUwTyYQdo8FFrsHo1lst9DeNZd
yiDRj6hLBzsPiMrX8lLRMWYWCoCW9FPPwngTcGhPt9EhovYiUtCY//TIeo2tBPi0THVfmd7R+h2z
6vMsi7u+bPkDT761W+RDgS44kqmD6AMKyaIz/5wcq3joKZP8sAZN+9dZ4FkooMz/YHrRcJknbdwr
yilPGOgGORoH48J2EtdNO2te44a6Y5AP17LOk6/oC/4Vo/x3vn/ClJZkeQEglc80w8ZTMaFKNSAi
HCl73/ozWuB1Hmyte1gpcOzsrcoUQb28oZQb6Zbfbm2ru/Gi6ZgyF3u5ptAJQPiPzNuSFnsvtdKU
9L6ARAnUt3P1caPZ3ZTilTKysGPCZPXfa55nYeSO6Y/7GygP4m1lmhEG2tXEHgBfoPq9XVVR9L5Y
YWgPmZUS38wh5X2xk71RUIUjgFYHtCtwUIlR2uydWI3eGOjJh9mUiJM7CO+rP4vxSXPNP/shXnYW
pdg/6KAkkpeBNCq2G3NmMc2jodl2WCwNA2G5i/IcM77ftHqAueX+BiptMQQCoBeTLwihGDid7LJK
ORbMgTCzbHqPvWN/t4I1/3TfkuJV5j0mfSNBl8jEzadCmBUaNY9Yqhgayz4PjhX/gaImKhNQzgoL
jmI/BbYYaI/M9k47p1/lWWzg2bIqy2ekmXt7UDonN5tuISaYdC87T5kt3nZpb4ear/Ufi7yAUsHL
kGKM8UuPVTZC+V/DcXZ/C1SbLS8FpwjeJPqrtz9irqPFFzPRcq/ZPeIKZtqg1M6QCSiEptvxLapD
K7lW/1fdo056a4zGtDnpUUmqkyO/i1Y1yhOTM/VnMYxjHjprqy2/cZiem5RH4NmzMSfL6PdL54SB
PfYPnVHOp95I/PeRke7RYypPExN+UOV65KZbXKY113pStKSLyF9Dpkq61V5m5pRQG/M9DbVTN/8U
zZ74rLmTsRN2qWzDZODLBpF8sDfLpMMx1S0OI6zL1HgKAthSYtNALMYV1ona5nQa4vJbGjfFzidV
nR8OD08TfVaqa8Fmf9d+HanP2oigevrFS5HLGQvLvtTzsp5ef1QZLGc07NdIsrvxQZUN68nqUo52
6/7fysudD6VbdBcGX5ydRanOqW1QXCdUDyCO3eRYGrVtGPBqNyxxruHYjfaHcRZMMS66ZNzxvt9f
mCrIAiFDo585b1q32wLPDHQ4KyRCxm+jBAUf0TwkbYYAaWRW3wOKtR8XpvRCrWbgLNUm549yoXWc
I8u501VVlH+YvsUdypK/XPzGHaTBaA6uIL5E7y8+aEJbnpoa+PoqjK9NszaU5t30TWuL+KGKAHUG
eqlzyNyGGmcOQ1iM6LGBmsHx/g5Jx7B5U3GRTCMwhAS4bjuIFtWOM0QTzzcqdNMZkIgX6npsHbqY
mGGcGU6DgnKPglvxkN8Y3XirpoD2MKLGK2d1xmPtmd0lAnm+8wyozppE8VgISxFibiuIZRRE6TSl
bpg25ufBQzl17cEJOHr2ZER69cf9jZTXcbuR1CtkJRyDlHdur+uimRMjcoYb6lFtHPQ0Ng8C9dl3
qTGW11hvZinYoR+shNrfFJXph/vmVd7CcTgAYIaY9diCgZ0gGz3wM6CyUigsoy7tDgNyvkeEpKvL
75gCBgFknLhlmy+sMH11tgTpNjVidJCpVycy/vZ9ZqBBe9+U8hMyVULFKfg1l3m7qU6UNyWco/Sy
p5SGThWb79thMkKI+qCPalBnvG9PuYvP7G0OJvSNTTfBUI+2uoZ8J9MnR1K49RSgyrJjSrk0OueS
domO4zb78f0lnTsKemEMCcgb6hTFjIZqI+Wyq3Z869jpq6lH4TqgmMYkHm6IkRm5+GcPtltSsEt6
Sv7MdnvHckjNQxuh0xJk0atHqTem5OKfmWq7ACV7JM9C4IjuITWGIezaatypIquuHAUmuu9UkamK
SDfzzErXjYZAzNALLS3oJM084j55ZASPhRnrFychACyaAAHddG2+mcHcrTvfUPkDJBhS1nlhIt28
Zl0ULR3k9m4IkYiPBG4O4MIax+BnWdsachDcd9catbOmxUVo+OkeMYDquCLBQTOMpxROns2bUtvw
IhPgSQ83VAsCWk05HfzEt/6a1zSLdp4K5WrlpBG7DZvFFhzJ6GhRORHWzM6YkWGehvcr1Jph0kNa
5aZpCVUjanNeY7hvV2fe69WoAjE6BZS66VtRENqcKdqBRiWVnJlATMrsoE/V10HPtL8MJ+rP5sTH
zcemP4qy63YcnjKfkHT/VL5InsCf3x602esGXUhZrcAY1h+jPfdnCvH11a/HAFXkmUVrtUANyPXB
pjLyQTWl2etmqB5NKXLAl+abu9vBIEvrGIxfaC5Tw3rfFhH8mDF6nXtyJiq/RMsTzldJasF46e1a
iwyukEwHj+7o3X920RnnpEGYbS7s/kSlYm/mXrmqXw8J8Eh6NdsjXBV+GvWgIztbZMd1pvPkrste
6UV1dGUEQK2NwW6CwdtFaTGCWvNA4tua8WwdtV4sb0UBz+V5gQwtRcEOsb8TFx2+VVJkA2E1r5h/
A83I8wzenSYNFEBQetz+DEiBkT0xqLQh0hr/rfPSIHI2VY9a7SE+Hc8eQiNDc9b92jrYZVFfrWaI
drDwqu/7/DdsnaaetWnegd5MFzrN2pqIJ6MrzWs+oGSqA4i/3n9SVR8YD+Ux0sac0otpZXeYbdeL
KRnbdT1da6c3rwEiBX/dt6LyhJQa4PJlzAY7mxs6JVQtaTg64YTaxo+ob+3y4JfFmB6CMRr3cC0q
V+TbshbPlA2sRps9NAavXypkW0PNygRTpmjdPTYpum5HP7GQYeqNlLGCyu2z+NBDIL1XsVWulrgB
elKcARyGt+fIFtNYaJ2gtOBM/rkpu+W6gllinGGedvIWuXHbsJZjKceJ4MUAUXZrKp8Wt1rp3YSr
o5fxwcj74OhpSxX2YDlPKcysYb6UezMUSqu/OsMm/ZUXh6atIC0qZec2d4v6oXbzjzVTZxcdUoY3
2gR9YBVzU19/hCjCUQj+BTDZtr9rm2T0V3EsqefhrYj19ZMxpv2VidNdJ6u6FDKgpexuoZ+61f2h
tjlPsQfjWCHQxayh1Xk7GXW8c/VUx1RmbGChJLnsdkVjIewBQmEnTGrT+s+pumoKBeTzlyWt7JC5
wvSxh3sNuFAx7UymqE4orhaQPf9y8TaPtT3EZuIw+BbOQ4LYelKYh4jdeIxFvEc/ojbFCAMREBxb
W7KpwGjB7cWUgeGSK0+L13/r5mg8QYzQ7wRACkvkk8hGwd3PS7x1MmKa0ZTKwXt6Q2of4YqJHsfJ
R4PYdgfr8urTCO863W8mgSkebl1MFxvjjBaIG/ZLnIa9bWiQtPrL2yQnu7xvSvEiYAqME0eEPtt2
Fte1GYiyMmokcT1oPzPUHlCzNZN/BtF6gGrLPYCq4jGm3SX9J5y3hFXy2D4L2z1jylPdxaUYtV9p
76dS0z82ETRph2LqmukxS5vCR6dU2Ewtrl5x0OZp+fv+mhUX8Jc0EpVw0CFkYLe/wS9ii2CZys9g
u9mnMRjWU8eY5s/7VlQHhsI+450UVmgpbN57sZK9woFIcGNEqOT1U/qjHZAAjQhDdnIhlSnmhKg7
kCvjwzabWtRBh/jgbKMzn4ir5bfuhyomsnH1XXY3pSleBBQwwRzSLL3du0WnujwzIIYIc7OimBkl
D/nAKPfgxelOsKL4TLJPEUAZz0UAPXVrynXFwDgpukKjlc7nJC28S+pR1bj/mRQXgGAM108HS7L+
bNI4e/CBlMjXhhS5Pxnm0Hzxx6n8EWjdd99M++/3zSn2T3JySN1sxkmIH24XJXyviGpKqzCbdM17
tJLg4Q2G6WQa016goto/KEdkKwvNLGMLQ+Lx6R1jpbmUCtO4IvU9nNo4t3f2T23FZjI3ICYhH71d
UNTmfUML1yYSqKsrIYn55DM5d/2NbeNlBOLByAFp4K2VPOhRW2vpp8SorJ0R9l3J7kf97ehl315v
icEXnDzPM+T4m/VUuqh7WGeovHe2/U6vFvM6L0l6zF06nPdNKXyhC6EfvAQwo5N0bUyVVUUvpyOS
rIwCSeS4sQ5GpCVXLfH+trQisQ/oqehXMczQCzsd8ex9+6qzCLsgA5b4Ytmavt1UYiwGryqic+aA
9QsjnJ9qu6Z0mVjr8vm+KdUpwQYSrAwKUT3cFEj1qMrLEsqA0G5FJ8nmF6gl2sAsdpak2tLndszb
JeWNObUMwnGbl2746iFv+bAufsuEY1acW2/tL2PZOKdEqyO0mLs9aQ/ljspcB4QydeetM+mzxp36
Dp+/TlXxZKJj8Zenr8vBiYyP9zdUZQkJTRlGMnvygq5uXle6JqlJA27I8ytSuMGfSUeWDmmuu7On
inic9UATQiwpoX/y2z57sudg9uuio9cH40TxbzDY+qPT6/m3GEDDI+xm5TtntsbfuPA0JejfBjQo
nG0DrAMmUWTQaYZLlluHpKcpMlZRfw1AGoT3t1K63E2WI98XWVmB+JEjulmfZTRitZiUbPuZZCaP
hv6S1nXxJkEo/Cx6p/kAY7z2X6Dne2Ud1ePD60ZjCFAVo8cb08I0m1FLEnqbuckoY03Dp/LW/MAb
YZ06vRI7gaVqqYR51DLkEBrTxbdL1VK3X1yCc0D7pvMwwuxzMOdIhJUVd7K3aB7qvhKnNOmH0/1N
VjkAhhvpgkieNvh3by2PzCO0K1cvxF57DOY5KQ96ULU73ltlhlhW1uoouL1g82pLO0vLRvbd89L+
VqOvcGkKY9mJTFQ3gpBBcrLSnWBFt4sRCYMkcQQf2Wq3H+oydy5NV2oXr9Eq0NpOc8wird65EMqV
8RxxTiHreSGt1TdWZ9opK6MrWISTyfT5uAb/3v9KqoXxGMH3Bsc79bjtV6q1JKCTBKuMqdNyqaf+
AElndyQ+7w5pUTaHoU6HHf+iWJl8/CTal8H7FwS+EF/rtb5ojD84wzAevExv3og5nXdQ2WozEk5M
yA+icLO2NImRji6o16NNoP1sFqf4ZDTeXjddaYWuMbhv3AmYhdujkZQWTYmcyX2vcbWrG2tLdmiH
wd45gYp3Dh5vqdZHVQ042WYxdjnWejbQhnO8zH5XGdr3CC5faOutxwJE1vtejP/oM/oO5ujv1WcU
Tw+cjvSSJG09VISbJRoNoIgyiiX5Why8qboWRlk7d+eDMGbb2zkcSmPQ8cq5Lt6gbWe1ha1a2Kls
85RL8EGPeu9kOiXtYn1o6vl0//grjbGbfD0mdYkAbz/e2MXxAsbSC+u2+YlzbP9CexSxgzXdmy5S
HROmWVkPAS1AoY0lu9MqqBEi+hllK85wkkzrYUGza6+nqWDKA0JLkUkO6uI4tsMWxaRTu2v5WLqA
sbJZzORpbKrulC7eeC1q5vfCYlqtsHVTNBbnMTY/jBD0n1Nq8/FRTEXLMKQLi3d4f6uVBxgsMYUU
pF4oKdxutQHjv7YOTPiYPK3/5CIZHkmRm+HQzkN0Zj/8AGoauOgOraXn6dHNy6bdib9Vn5sSIygb
Wcll3P32N9RZy7h7LoBbkAi8ZbR/eMqEO5/FZO7G2grPCg4f3hRwmdTFtrG2kTrRYFHQoGqb+A91
X2uXxRnE0eXIfYEtcD6acdr9xnkmR5cgNCL5F1wbeuZ2nlYCKsw7d/lsTijXBkYx/FOS0PzGPaUe
TQXOR7sNqNTtXgpAzgXs0TgFE3buQ2RG3n+5WZTVZWiFbp/vnx7V9YGgl4FWKaADGOHW2ohkRhbH
nJ4EcHb+ofAb2Krt1lt+Y0yDhBMuBgBEHJCtRxigf9HIoJgRW5v3njD8Hy30Pv/dX438tZsAFJUz
5pTgHpT1581q4t4NRBTh43RqwW+gsjc+RIwDHpPUHBAOn9O9LEl18G3qirL+QK1my3OFfnMcABqE
/CAQ7tkqgdFleT+chyraox9XmqKEQ2BNA5T6wO2XojU9GihpMMGtITrW9VZ+FWM7nmo/2UMzqVwK
Der/N7W5zpawvVq0AaRuFvMJvUufwp37rz1qmjA6z8FhWo31lNiiP5SZ1+z0SlRHErAeXGjgAXG4
m2S67jPHdGh3hXZnO3/kTJycy6nsd6JA1XaSixEqUbrkE0o38zwXK8ihpwxsRb7E4rpEC7LrQBSf
oBOfzvdPpfLpYKhYDtH9Smk3ny6LazDzbQyqqDUi50EUZLFHUx9FcNAg5YR2tY3xz3NM+fidu8Yo
pyCtUbcHd3GNryD654tZtdO/U29r9c6PU+02M+2AAZhrIoPafOuOIabCsGTd3y6bT0sNxgOQ72+A
ZhCZp4QG1Enmh9btbsdJE/m5weT8IIzo5Nndt1pvtWtsrL/jPuVIJIEjCCTK47eWiMhnZzKBRsI/
jJSFWwoIDgrdQJg0p4a0wwigPEWU6gwDYi2yMvnnz06ROVZzY+SSds5pk38CyoTXrNDNj3lUuDul
adW7J+lOqBxAQAC16q0pnbmKpC8lSoZJ0pNJxhtW/kR92lziw+RN86PmJtqn+0dX/qVbhyppniCu
lGJ/25qksVSJzSANd1H0ydPsNN4B19pUhzbo9LDpxj1UnNIg0QiJ0y+IyGZDIwQW/LKe4bRDTB0C
ECP43noM9oydlXxJamuvQaTc1V/Mx5wMafd2VyHI0YJFp8MWI2D4rrB655OhlcN5XK0CzpM21Y89
pHd70aTy1j0zu/EIDpOtPZpNeNhJN48iLRoaYc3eUJ96M3mbgLvQ1NjW/UvL1cxEEjlUJBpknI6B
fq0Dx/SR0RYkzsgN4T+/f2JUN0KyZRu/cjY8yu2G5iLvRlA+tCwT233XLaV1iifbe5v7froTdao2
ESwoYwEESvRmN6ZiHYGRmfZT6AxpnhxKHRzXAa6E3TxNdUioayG6RPzKMNDG0EK3qTJK5tu7sUbl
o3b79RwZU9ucZrNCaL0I/FMwtP3f97dS9Qx7YGAJaQBMkaHebuUApifOya3ChFGWS+b3/bdVZGAx
ktR641iae3bBTRzhlBfMvdrBjsNRob7pOuPbmMukXvIiA68LY1pB4NBhbKG1Y8Cm/uAkSPUdUFk3
RCjWcXrq7QZVdHuYAF5OQOOnQzP4NjQhflvv9ahV3wEQOu5IBnnIzN1uCEzZfNxCRlt1YT2B547P
pMx5GPR6lR1WrzVCWIHqnX1QWgW7wT94QECmt1aZsh+noSeozCxdVhRr62eWz9kbCBzXd3VK+Y3x
yj1qUeXm865IqjtdDjZuPj6dKFSl4NQLExBfZ1jaumNXieQD7C/eMQE7/DUAo/dU8dihA6G7xApR
+sXvoN+6fwpVt0yOH3ESgFzZ2wDB9BJ3RGWHTR+T6EKuAEWdbu1lkGorjN7DIUw5dTvppM0F0N2B
NN6d1uzBMqfiyc0cbcc5Sbe6fc4koQ1niIY5mI7bTzlnmmUJmR8EU9FRdXHdSzbn82XKzPWhH7z6
UEdQ37tZo1/u76KC5Uq2yBmiIjcBordNW73BgIm2yX2s5sMH09f0Y1SUy2f44KfhpDHtPVzy3DKb
w+j40xPKpjkcbvKDl7PzwW6NbA92q9wMOh6QnOlQY24JCOuohdah8zxil2j5bs26mQL28lFoMRuo
bR9tI4YDR1j2E5SkexxDqqeJPJDSKFVsevubq4xSsGHFq9Q6iMohe6c1XREmlam9j+28Hb/qSWzv
rVd1j2VWYepUcKRc5O3HJ7ZKnW5ivVMUBc5bs/e8P0z0CvU/zLk1P+RLL06d01o76YxipQD8cViA
buWArjz5z0JE3OOSMVMGc7pnZO8Lk+trrGX5bye0L6szVjvmFI8Gagako+hjGJIZ+Nbcktf5/3F2
Xj1yG9sW/kUEmMMr2eyeGcVRsqwXwrJs5lDM5K+/X+ngAtNsoomxbeg82Di7q1i1a4e11hYUoDhn
g2F/LJaWgUIQS3/YUWUswTJ65hsUa7QvXiVnxK/Kkb703nIpzfwmGnDMtzqdS9HGil6YrmzFRo2v
jMgW+DkF1B9rO3gypHLXXwd3S2aEm2tN9o3EhZQ3s27uVlsuCK60vXOauyb51olRvzhTHn+EfWP/
SvOh9Be7b2o/tZSfxmL0J6T59QM3uXOb+A2AcRDzBd297XZ3dsZ0hXmh4ulU66W1G7QF4KM9RKtT
+rYN9Q42ulOe87bMDrzaTshF+kZPH94MSdZWAWMoLRugNKaXMl0+ib5xv8FcdR+11XP/PdhqeVpv
thrsNB0N2a/ZAmRKg5JHgrjJafSa7D1hgPePw+zVOfASnRGzUabpNdFA3r53plhp/EWtVP2cxvw+
v1Kzrg5TmkoIKnZlgqtr9eboQ+z/Qk4CpQMezm3n2FaGpBzyFBneyFkKRt705Vuqx8bD/Z3YM0O5
TCJC+IdZBdf3TFh1qdYpZ06LkqQ+LWkNWk4Ua/H5vp29+8Rug/ACXUCauYk+rKHOes9Alwy4Vx4H
2pCJL2qnR35PsoKuS/zpvr3ddUFtQcGBsdb4y+t1aUZeLa5LUJ26S/UdtIH6y7GHI6zL7qok8Amw
MWvaql93TWWqi4OKU7mu03uzzuh5IMF9EorTPyNXcXRFdnw/2gQm95IyB7CJje+vXXp+WTY7p2Ya
lCJQ0dyozoaV9HGQrEMZX2oN8HrIMOjkj/v7uWuZOjX5rCP/2Dx0duNai9eRO7hKnn1ZzCj+wlvB
wdQbm3e/1KgY1spyum917xWgzyOlY+gD3hQLR0EQrmQE7c3oGQPAqLV71+R6/AECH6xbLTMUcU5T
I/knaVMvCWi9Lv+hEoMsNbADKcMLvm2z5/aqVQh9UzM3O03QbFKr+E+vyr3FN2dxxKrZO1CUsYAA
gZRliMLmmnSeNRDEEV71RZKfmbeZ+5G9iLdVHP1cSegP9nfvq6LuRaGZ0Inu0+aVdY1p0mnqunBc
jbdrZLQP1aB+sJZKXLwF0Ho7iCO8575Jcl3kAMgHtsSVqFDskgIhs4OQFwPfNAnY8L27oNK4ej9q
OyvfMCHJOkAg71mVqkBAKthW7uq1O9ALl7FviUp3yaA8USqJEipW3D/Ga+b9tJlmEjAX6lDUZe9r
vrC6DZZtJIURM6MroSyd+tFDAew8l+ryY6nMRg0IfSbdHwadOoad2u8VfTDPAt3Gk9ZPq40wEyhH
O1GNr2xj9znO6uU9QwT6j/fv2J6nRFtLTjpiHCBv/vXWGMoSdzVNiFMyx+ul9qrofTfMzeW+lb3H
Hd1ueZldnpptYtQukZpb9IBOTEAAwVxWZqDmtnoihuvPrzcFG4MKI+016uLyq7yIVDWVKU1eT6Sq
eSPDpJXM9DMqYBfEp9KD+7O3d0AUJNIRQdObyRmlTZBW5S6Q3qzIz4yjUs6F7owHh3dv7yQB6zdw
EwSB/BUvFjRnOQOxDVllK5d/AOTFD3q7/qAWfAQp2TNEOklUpcsRw9spe42qDU0hQKspLY2zKDem
wKzQc8pjov1XfySGFMFGoGVH2rRtcVVrnhWjhDrWkELfoIifhzq48wCqYnsQ0u6sihiP8IYtJHPZ
6hmYem7CYQc8v6ZphC79kJ9rSus/V/Tj/4MpMnIwcTQhaBNsvlQ8ohowQeQlynGaC4X9JHRSVA26
TDuq+O51Y8j/JA9HYlcQwrk+FeRBiZZnjXMqMrW+aLpQgpTxkuEyxoNfUWMO5twRYeeOix8tMXS6
UhOXZJ0rP1GH5bGrrOIAUbPj72h4McVUSoDT/N08J4tbFa1esXx1SMWpt0cYWLVGfKzbaWBNw5Hk
7K49NEDokdqQo7fBK082A9IE8IxkUhTwo5q1hks7G98WIzIeoqTVD6LYvaPkUWMwmWYOS3s7IGPo
DGQPR6IgZWqmf7Ksjh8nIoFwKj1xAOj53eHZpCgUkUxZFNZkJrzZzHwqIkB7PFmKVo92UPds7XtF
aztUuOitPzMu2v431bt2OCm408hfiaxRe0GzSsAXzObRXywSxhPzUqAeT53TfCIW1pwwWdtS9TvL
Wz82ExjHoFn18WsGC6Ly17iA4Q5fJ2n9glg+CUpTqd5nhVQcUdWh1/04ZkzIr1qbVctnov1gnxOC
+hjCrRip6QnRPhdrM/yjz22h+H1jI2O2LJUqArXt6yUwEpE/T2s9NBek9Aw1zJpOV052W7afs0y3
/l5FbX9Kytj71CZRu5465MaOegq3kaXs4WnkquAh+FMGDC98qjkgPmJpI/AEV2++d2JhYk5q9Rdh
WdXFc9DlbDyi2z6LNJ5D9ct973d7cKV1XidCICm0snmiBkYeRU0u724Xxe+Y29B3Pumo9c62xs4M
pkR3f/0HiyCLGAKGejEv8PV684VzozmQll0c8nsbFEiw2Eb9UXOSJuya3j3whLcBF3VWEhXUY1kp
RY1re7VnJfoy0ubrme+GhknSnw3d7YOa2QBk0NpyzuBNHWzr7fXEKB0iFMah9wLTuDbq5VlcGni9
k93Zxbd+TXVqkaP1PgI5fPAmS09+fTsxhf4PhUeKySA/r03F2aBMS0R+mXAZgzJVog9xploHNfu9
c/LSivwVL05puhhzWtlUz5tVcZ4KUQ1vndwogmRUrcw30D/6L5+NHhRwPog2PJvXBiNXK5QJD08G
2/dhra9FALB8vhRZC94TlutjxiTKV8cC7KUEYUrwm+wRXRuFvWlYUHroS/VJ98k208gforH8OIlD
csreCUEKDI4FkqRUIzbJXC2GvlMsrv1gVqiVmKMI0JK0fdRhjlSN924Ak5KlMApKSjzV16sis5DC
FwC84p6ZydVoeQFNuegrEu3NO3udLN92yyNq+96B+c0qp2pKd2AbVqWrMNpVZytTwIPTZdbS9nks
XD1EK0D0gTAq9Ajue5bddUoVEV5FFLncjSdV0fPoOxdAoRCp/sgE2PEEV1G8LRdIPwYDOC7oEtSX
/2KUlFwSdKmVbq6f2bspGkjAXrpCrSHv9z8Gj7g7UZQ+UJZ8CvJKO1rodm9hPUtiDKEdTG/c9ubs
IDIDQzHP15BKbHXq8pjx5VGVBE3ZzCe99NaD0tz2ifptj6AVKgD+k9j1+gBFeeepy5iu4ZT37bPs
OV2yfBp+5NEinsAOupcmi9VnT9RRoGsCjZ/7e7y3XpbM6ygVd268qdMMdDLsmfU6yQ8na+fnFFq5
b5vTY2kk0z/3re2tliIP8zDx34CJN7vbkJquCc2lMI50Zh0tInnKmkqtzk23iM+q0sDF05b2z2iY
i7f97Oo/7tvfXS09Yvi1UOOI4K93m9F/yth24xpSoHCRnrDyk5n0xTt70DRfWYYjiuaNjIj8vAgC
okdGIY+2vPxBL3z7xJjFMTLhTOZ9pT2s0+r8kknZpRt6LTSXcjopjaKHwyLUN6aWJ58TMGsHUcHW
HfIbuDsOgABkboGhbh7Mma5Gx0deQ7PwltMEjCLIrKwIMjhK4f393TXFSSI/AKFF3f56uesUl3pN
0yREG2V4byaFeu4rtfk6ztURz3HHFNeFS0p+Scd5i2Zc+9Ryu45xH8Aa7U+2UZIaTHn2psyVg/3b
+j72j4oJilS8JeCKtmNjxzhTgG/EaqgXdnJS1BX9v3lRfsaE9e8zpCYNvzLL7iAq2FufTZJOaMpf
PJvXW2lQAdUrxo2FTqc6QYQKjR/RBX0U2eHcwb1TCqKIewF6Ak7idoVRzxItTVnD0ZNsj9mZFwoD
mf1Q0vj4czHy4u/VXRzEeC39rK2NqyKGgyLjgS/a2WiphyppuWBkbrgaTP4Y3LZX1LDPp29KbCpP
FjU0RFmr5ZysIw2aHs7WgdGdfSZ+lUUkhBDho8h//+KGrqVV6GoRayHpiXbR4lg5J9acfprJfA/e
sx3vRzJFHwHIALXfLaWurKi8a3auhZEm3NDlj4urITqdlvoSCqMZ3nouEokM4qhO9TDnB4n77Uql
sAasQSaaSz+wuZyGUs+qYlVa2DLb5DSXcfI99or2tMTr+njfD9z6Wcl2JumSUyWoW2zcXlq2WcsM
ES0sgSMFTlkMT4Oqr09N4zW+0Xb91/v2bndWUxlQACYcfyA5Ktcf0XVb2IQIpYczPDC/VafxoXP6
v42hyT9aWt28UTpPe1L50v7aVMXpvvWdjZXylkSbcPEpd29eNT0qorg2xylEGb56o6TJv6Ul4o9O
l6vn+5Z21kl0ghoVVQ5NthCu17nYw+IuLq5obvU5rD09/4T4/vIYWxUF76Xv3tQxky0VPatPZjZ5
B+WK3/yMlwkRDTB8LeIsnFQwq1tMyiDozHfVuIR2rifGxbCjXPXJ+HREy+04eddRjPACxnTpf7uN
1k1n2RLMglTts+eC1Kn80DKNM/MTPfaaoLdS5vlItsnypidWb94MdtlTw0KsKn0suixqfSFcKl25
M0SXopyq5uDT3bocmhN0iGljsTa6FdcbSndcaHFfc/sjt76YrTuHWqPKzaNuUsRNijeMavuf+59x
3yo3UJdyijcDjcq2QNNaxWpaDvoFlt106Zdhfu8tVf9vO5O2l2OV/HXf6M4pBWvsSs1PlLQpTFwv
1Z6UyluYphBaRdT7DNQwHh2rmsO5c+2DY7pryqGV5iI7qFK5vDYFvs9o7d5Rw7RrzEsDAjrABysB
OpLlwQeUTmt7IomeyUmwAzZnYwqh5bKqk1wNS9vNAyPNlosduamvKq79wYs8JbTT9g31+zZ8/XYS
zxHdgbMDXbCJqiamqC0NuL9QnaET2jpfU0schrppVnxw7XbeZ24bD7R8oujfbGcwNHh0wDMZEQik
mkfgdX8uq9eey4peR67O4qFv+/ZpNkDF+1WbiQC8ZX+w3h2Xzo0newcTT160dbGpE9vQKFuOj8qM
62woh6d0zJK/WyBhb2uBuMvBw7xjUKqoSCFfAEKA5K8PkeHGsW4IsYSDOddf4jqjwh3H1WPKJLhQ
IQU9sHd7KSWzkYYSkQu90u2sjdymHkfnXQ1dO43fKJU7AGczIuQYErs718U8flk6R/9y/xjdnl+C
HTkszyHuoXMpPf6L8MMcesNNarZ1AHAUyMIWE+iV6ltStdUbSCU/q1oCzyzloCF4e0XxBXSZ2Fw+
J+nntV0jJ6hbWl5M3eq857zPadDmafGU5kVycEV3NvbK1OaKxvNgZnmNN/DcrATQhkplEVvuB7U1
pvMaNU2gGWt/EIHsrg+YkQpbWwqKbaAhas081KTha2q1mX0HeV3+cizekykpvYObcWuKfBInJ3Xh
4DJvo+epsWOr75Y2HIj7goVC0btVTz6ZjaO82q+Cj+C4gOzmGqJseP3RENBI7a5dgf5FbRGUKHOe
6841fSdVlE/3z+VtpCGhGPga7ryUtdi8Fk2KJCK8NUw5+vDYTGPvK05bnrU5oxjCefSXiuF4aOZA
fl9eP2gVrSHVRLOWyg8wGNh410udhnKtGWndheqaise+mu1vyegYPsUi7X2t91VAkNQ9VEUzPPOI
ruceIuVpBG5QBPFMx+PAO+x9ZLDtmoxrJax7441chJ3bCIX0sGzWCcGWUv1Kc4Sul+YeDWW7vS+u
xrtJSotToGS6Obo2E6BLY42qMLaMKkDI8tdkN95TNvZdWI/G+ilZ+iO0+q0bkjaJLGX8KuPL6+1W
CycSBcFdmCtRLMdA676tjMu7JS+GUyonAYpl0c9elxxNlL118+hgILPP14baRgP32vIKxjEuK70O
6yKxiFw17bHJ3PmiDMxCXAmUnu8f7L3dJb3E1xMySJzrtb0iq6K618w6tMrJDVPVyQOkwNLQXTvz
IWvzP6hmHrXc99ZIURFyuZTExPFe28wJ2gn51DqM6lkPMkck4IwSLpM6Z0Fcu/arnR8354W9jZ+Y
LKfz6lSrw9lsUl8XjfOuXvrqorqNfRCb7C6NIhczGng4yQ2ul1YreddE3VSHpjBHH9FPighVo3zI
EctAndh7fQWPpZH+IMpLIAJd6NreUndFQo7CVs55/ODm9T9jXjOFuEWash0s72An9+7Fb1QBoyCI
m7cet9Pt1sjdoQoROrO+xXT8A89J01PN7K9TJzTnndW1eZBnRnnwqsiFXAe2NOnQ6GcxCLzRWrhe
qAnPuSig7IRJlHQf4KYvb+1yzA+qTDcAA/zsCzMgQq7NxE1jLNpiVSFt/RQ15z4+GWbbvXWj+Dli
NPFT4pRJmACSDtoYXlaSsdvmNExvmSPXE9bP5gFNce9E0R8i9KP3hrT+5gu3bkOu3TsozK/LFIqs
F+HaMcxcFet0dpP+qGa5a88jRIAYLUulmxPcDTajTCHlhK3u5r9KdXS+N7o+qcG4dGXuJ2k9/n3f
Be1bJGnhBZeFxY0LsrOuJ03n086iM/2W2l44pJE4a+YSA0V3j+jsO28XIkOWLKshG0Kae/2N+8UE
/2ubVaiVrn5iCLIbuKtXPTaN6A/O0553lWVSHhOaRfCtrk25Qz0jROLy8dzEe2dOy3QSVe18jrpy
eov8Fz5vGQC/3d/QHavobtGWQllVijltNnSkGOnMo1GHqOR2j/U8Kg/lCFy2JuAPhtrWgoxu1YFR
eQE3F1TqWKBT+LtDtVV6zEDnZqtXiLDXnJGKhhm9yyvzlzUaw4kxKtNTYunx70E1b7pJKw5uyc6S
EXKi4MRrQka/VbPsUCNaJwMpM22KhqAS8AYmL0YQXR/zL47dakFq6keDHm+IXrzSqBBRBDKkhu3N
RlcVlTXbaNwTQOHGDumkrMgCi9H6SWxsPsa9ES1hyei4D+UMbvjNkvXRd6+O0+Y024py8PZs90D+
GukdkZcCAsggt+vDtpi0O8tcd+WMyeUx64YhXFuRhVbfdvTTUDGN6vKIlrX1yxgl9mYiKpUbIAFb
+RDUYBUryYvo5CRJ9Y3drv5Y2kNm+PZw/bYCAAnELiXUG5CeFnnUwMYyQgCnNN7qimL+WXped4qM
eHic27E4d0Zj+X2a1m+q0T1wUFuHIa1T0ZQ1YlPqDsiNf5GUGsNgMRre9E7x0Kxvk8p4MmJ1fGom
itX3b+6eJSIi6jYAESQh5trS3NbGhCgF2G+ynsm3KkpSPnRM8adardUBnGPXGFgcSZ7+TXLaGBOe
Na2rDrzdWvMuMCO7DSY6o1lg6Ovy5f7K9s6JpN/+v7HN+91567AoA4jytm8aIM9ue3GAyVz+gxWZ
DdIcISzathQqezG0aJSIW5g1Zz3trIfE7Z1P963sbhyAEDrUvBOc/+uNc6aG+arg5k/IHJbP0RR/
BQ83nBcm8h6s56bUJY+eFMcE20MCetOKQunC0bPGgMAKSpWCqFH8EGblBTwiw5umTbRARKhmI0Pb
XYx2dD8SKL0Wvf77N/zGc4Btoma6iQimRpSp24HPRy8yfZr1XPNVTdiPCFsvJy1W1ielN6eDl3Mb
FGCU6AvCBwB2XPqWQN3bmZmoaYYzs5vhVKptNwVZhSeNIr29KKS0Bx91zyAhtGwuUjhFpeH6o0Jr
idIc1Sc60BF8JwG1lO3WT+5qK09adjhzdOcQYQ0YFUKghFpbeYYxLppsMD1Eg3utfnCacnxKzMU+
O0TtB3u5a4oXiuoProXJm9dLq6Kx8KrJdU+RPlUnzWhUX1COPgsTlt+rrwb1UCnYLXlmQDWvTXWz
TRZQjKwqE9Nj0sQ/G8gAz1pHInTf0s6TALEZpRvUpFAL2gY5faaMGrNfUBBoC/t5GfX2D/rBKWQ2
q/pCGmu/qaI1DtR4iqh5T/GB+b09ZcQz7xGQRtDcGx8QtYsAtg1StaSydta6VlwmN+9O7TL/vL/Q
Hc9JMY0SLHUnNOy3IJGE2UTOPOPTvBJ+szAV708995qDx2Dv+ANF485B6ZXoousP19iVbbVIspz6
dio/922ZPKZxNgZmN7gPGq274P6q9j4fKFDZpYBXjXrHtb2BAaPOatF4LbpxuCxNrPwqF7t4VrXK
zJjgk3QXe3Srd5E9iD8qp4uPxq7cpHrSw0h9TMl35QLelJrTybMp9HonKPhqfJ6sNgoiMRQ/gZar
X9ukqc6ZFk/dqW9sc2agTdeHDDv0PtPOLZn+46XOt9SLx/9wsBxSawYHyHzoRighosHXV6uH5utq
nOHPLL5roDwk6AgeXNadgFGKesGsk7rfN2AnM1bdDFUK77QKtAfwdI33vCSDq/lWbA3vm6wzwkFY
Rwd6d+eBO4Fzlq1/EB3X3x4/a7gdpOtTUSfp10zoyQOiVc0HkcT2hcyonnxj1uWs9EaN/Vi1qq9p
z7R2UP/jSnlXHeqfqlVGRxianf3golHUBB/E67OtbhSxWQxDJLyT22q137NvD2uHwWSh0NlofZ36
LVNdz/dvwo4nwTczYUQWOGUV53o3rEbkcU43/wSrciVbMPpwsqyRQcLzerpvaufSUTwB3WEzJ4bz
L3/Ki0B2skCrayVv3JQqbciYbXAPdtdArs77oCdNeLSL6qspyiIsV7Qs71vfcWQcM2iU+DES020H
q467PrO9xDsBWDQeWma4kytOyYFj2dtOhngi9iHVZcgLrtdojvZqRDnvKtT5vyqrir/GnME3jEk9
IkLtuEwAVxImKDVwCdSuLYlUxHNVsocjyLWgFijY1KirBs7ayVneInu4v3979iDK84CTakJH3byt
airKVjU6D6xKX8JVz790TLu/KKKugqYojlrJvzt8LzN6DgjjXmUHEJl+Ck+b9XVjnPORWu80VEl1
TpN0RJLZ6QKh683T0inrQyLc0W8ZJ+nLMb9+imjuu8Lg2HpTZz8Mlv0LgT09mG2K6Mzemw42ZO9T
4z4c7g5fgL7M9QfQB7Cpnld40CpTg+Mc289taRY+wMUovL/3R6Y2e1HwanZlhampUMvHTHNKmnZG
+tFCiuLgku5cE2J9Ql5og/R7t14oiZMhm1D+OAkzjy/mWtHyXZX64JrsHCZyJJQjkR9ArWurqBED
+e0bBoSi8qrwXavVjX0n7rSwMSd4S71r/3t/B7elY+luwD/8LripQCE2CSCd1zWybTSrIibtftVc
6lFOVLxTmnT5vlD+e4/YQu9Xa1ocrHTn0xGlUeb7jdCBVrQ5JbVd6t5ksVI5wcBF68D3aKa/N2NR
HlShdtco9ZYwKAcEyk1/4V+TZaF0qsfRaUR05x8IGKitJYpaCVSkRfZ9sWL9vdMq0WMr+vZ8f393
l8lAYUmNA2WyJbvI4TaGg0YIQX6mfxMLOKPFtaLC9+rxiEi0Zwu/J8EXaB+D5b1eZ505xmLPNp7B
LXWfSajuU5bnT+4Kven1q6LwIjNBesqEateWGMwwk2s2ETJoqVBCyj1AE4exrIcgycd0OXii9vJt
QA9yTgiKP1LB6dqeaqUMInaT6DSNNeVKr7T6P209G5j45aq+suZQeiL729qLgmEspRlUVdccHNgd
B8BvkJALKOqyEH/9G5IoNiGCVayZmTl/oPwsvgryi4Ol7gQ7VPdpD1O8+83tu7bCw6nUdu1QuBtL
NQvdMqlh1sGwEYN2MhEXss6K1mmvnYuKG6BowhmlpEHEuVVdVPU6z1NTjU6r1lp/Wupkf8mm+Mur
T82Vkc1X9LKkWhsNI7PRRVBOuGx6ncTnUkzTv/dN7QWz2JIcW5TbET7cuJe8K6PcMYYIEfKlfMrj
2Wv9wemLr7qer39pip0+LcqcX8RkZN9iPZsDIHZN8tS5bV36vQoYfhyX+ugQySVuHm8CBaonFILB
hG+bHMqUGIO5atFpSLTsQgl3PjMkTw5eioRfiCNJlb3TJBXGyFFlp36btbiLNlqMGMCcHidR7rdQ
jgafMtk6PtIxcz/OI9Wq90AouqM4ZccZAeAjcOe+ULm56SZX5uzB1FBObmQCTEL6/nMqCsHQrHwx
Xx9x/O6TIyEucSfbyp+iOMU0GT3T2gutDrpcqJSDUxFOWpk+3j9Yex9QtuT/39TGC2iQ6926mxSk
tUrjVMzecEaedDx7ytAHFUnagb29bbRQOANngjgG+MNrf6B5IpqEtSjI4Qg65ZFm/tLT+Y9SG+xv
91e2e2VkKR1RXZ79G4z56CRxr+l8scWrl79WA31Q31DbvwaBNPGs2/pnmbaj6VskPsIZziOaJ6Yv
VNCxHZUk6pCmON3/TXu7LQGv1OIMaKrb4eFG1CuFo6jKqXM8KFwwD8cPgulsfoW+wyO03eG1s9ml
I3Qkpodsk3x/C/RYikYo6lIrFMTznkja6X6aw9iETMN6v3pW+R9cItUOVIgo4lJN2nzedIhoKGgZ
e+5W5UNWDsyTceG/pHL+9f293DtJDiwf7iQo4pumJyF5nk8ZHhHSePS1yOrvAFi8s+bE/+XMgsGE
HEEXjnhr43s1L1vL1J6V0zrrzvdlTJ5bs51OaaofkZfl/9PWnYKuAEwPKgjsqVzzi8hucZK8WTzO
Rz7r3anJzc6PlPlo5/ZOIaVgqElsnHujH0+KuVLl4Q6a9tJe3G6a/gAeGPlK0efnOIcwff9L7a6K
mjAUDEDDzjYjV1RnWCYp1TjktXqanUw8D0sGIP2+mdsDQSIDmgBIE2Sum7qKuqJWWCFpFFqJXf9R
tACIg6Za6uc8WZvuIHraMUbUBBGKx4j/2Z6Juddnxm7Wcbhq5RoYveddVCtygtHRp4NwXwaf14cC
iTKmLwDOkHrrW7BIg9wADAyTOzUZzk/Ya/Glaia185kbOTwm4HgfNGENlr9apjf7kbFMB7f69gPy
CyR5Bg7Lb1bb9bFk5ImeTMJTTto8FW/mvtSesgrR/Pvf7/ZYSiuSYiu57Te8dmPsly5rixjsTYwA
lZKWfyIrWmRhIhrli6JVqX66b3H3IxKXIn8sMSHbQlW0NIxlyvuYMlTrPWZrGqEFIcwwocfx6ied
xb0wJRf/4mYPSzzVntnGYVvnxam3qv5tE5E26bEdfbq/qt2vZSNZz6HRiSM2RQRGDOhulgxx2M0u
g6e1rvusxl75HxZEZ0n6elkU2fKaBmF6lZ0g9VqnrXdJrObvuIzHc+owEPr+eva+EgVk2qwy9r0B
XbSRsRrGHMXwNdP40dYi9VPVpGXtqykl3NfbAukvKbm8mrxh159Jc9NMnXtFOQlbHU4JoLqHbunm
0AbZ9+p2GcoqMunkGyEHsJWDNEujSRalT2QppHxYYyN+aDXBuClrPgLN7J0IHmRAvb8LFNsBMKo9
xVo96EkIJbUP+27WpJqdOL9+76S8gazzA5je0lDNuHLMKBVJOLW5A+3f7n2bmQaPhoiPvO+Oq5Aw
UkrM1JglU/T6M42zl0x0+NOQdn/8tmeqztlQJicUZVlcQCXZH+8vbWcDIYJQyaIJCBdjC9QFgJ5r
trASQC7m9IExOvF7ZjkbBw7wNruR3CRGWkClk0CuTaHRVJRYGK2XhrUWGcHQGmNgAxqGcJ8pH/Us
TsOU8PngddnZyiujG28R56WIx8RJQ7uta8AF1fgxn/P2jVOu00+3mfsDPuTOVqKvDO+C54x29HZ2
xzDpna7HePWy64yAL+k9Iu54NPJop8IiVffk6A5U6Tj2mxOS1VJ2Ag3ucFVXJYw8twtmp43CGm8S
2JmiP45VFV962KFPfHCmZuv5FN4/NTuOC/I3uYeD7qqcb3p9Sr3/jceL83CxmuRUrPV4cXslouNY
ed9fb4rsGl/M+wycYfMVi472G/yALIzUsn1sZiX1V61Zg6513YNT6vKrN+GIHNlFrROWKZ1D+e9f
vGSQ+vSyTgoGZ4zu8sQxaZ8ZRJJfel7TD0KVpYexLlLivBL1hPvL3Dms2AYcxN8MPtp+VcRzHS22
yjxUYsUOjXWufWTltcAQPOJ6Mx2Jgu59wZf25I19sVYRR+VimdiDMNwFbjbVgRub7Rt9MIqDxHjn
8lPdkTAUoI2Ec/q1KXcqe7UwvCzU10T9ay5p8s9mkT2L1HQqv6AS+IPsrrzc39DdBZIg0hbE6dyQ
aAfuvJUhvREKC+wk/13xAGBEe/LEkBwscM8U7lNqFtFxJo26XqDayWREeHy7KZ1OUZyl33QFPEOL
/PKBqb29JPaBdU1xHJyW9EEvPlvdlkXb0W0MGfRQwZQV9TlWGYmSLKP5YZ3y+mJDVjgIu/bO5kuj
cv0vjDq9ZShMBOFeOGrzZPexFjRpUT/Vw5A+uWP/WhEcbrrE88h8CgI91P1re2aCpE8eJUUIUe9d
WU686UNyIfyyLxEc5aD23KM4Ym9feZ5op8sng2zu2uSoL6otvCkNF9DGjNMgG2OQqxWd4GFbiV/j
gi5p676+14pQMxwggBRyZs/21tu5GiuevqRhX3VDOLYMdVA8p3/bD9av118HQJiSGyg1m7dTopWs
BpcYqWkIbd56yBCyDtLZGIKmVrr/cPNQtwcIBjTkFoOpD1E7OqJLw6JN4w9WXBWPYMmXh2U0jlr/
t08u+SOwUmIyiWGyN59tyFx64quThQDSqo9AX+u3Zi+ORvvenn92zaCqB5jOlHiL68OBvsQYDZJA
ZTDzFjGA4Wy7A7T0Wv0pltQ43f9SMhC/foVoGKOkTgpC6Rkd72trnbZWXtqAxHaqpLyItXDPgHs+
WEMufCcZp4fO6ws09ProYpjzUQPn9iKACKMIj0qgJFluq/HJMJWDNsMMy6PIQsxvXJ6YRVF/Nr2h
R1VYdCAnvfb5/pJvHSialDolL/DJKF9tG+Vunjlm5XpdSAo0BnnedRfGJCsB0+ReOwKefhtkEJIg
7IHv3wpszZGXjIo3liGkSMbEZkOMnHjcVV7t67aTHSDKbyMKrP3mgkhFAPz15lt6ODK7zdHXjAzx
NAE7O61oOwS6A2iodKtPZWQYjwBVHu5v6J5dwM9yKgAkOOZzXdutWricvQ4KxchK592oFtmHyWYW
Ujwpn5NS7y9VhlS9vnCU7xve+ZIgryT3BZEtmjkbw6nKXBw2tgjjtp0etTFfH3VnGACkuYV6NJ1l
d5UuhRWIlOi1byXgemMW9tDNRdjBm6BbMWid73Sles6H5UMuJvGl8solyEf7CPu2t0w6Jf+bpMJD
tfmu5jzqlN+VPGwslXiwHI2LiNb5sWrV8uAI7ZqCmAExBP/FFbn+lAwExIumndxR16ATBnfMUtr4
gyma6uAa7u0n4CKIwMAkwRlsPY/IvCJT6iLMXbiS0Ai7S6OMNexgXfs2Go1+WXRrOEEJOZrTLrNN
1nHt9nj0JSGWShmx1FavuBunLs6jmdEFzBYaDZ/cQ2O2W8M0Ob9LtBKxtkiNkiAy5gUnxGkQpyEW
tXlS5kw/xczCmn2jX2fbF5kiPmv0IyI0nA1R+9M0mY8l6HkRVPBSG9+ByfNvq/D+htVixj8XB45R
4HizV/pd7QkBZZUZJX5jOj1jSJloOQVLuvCy6GWS/h9159UcN5Km67/S0ffohTcbOxNxgEKxip6i
/A2CkthIAAmbCfvrz1MasyLFFU/v3bmYnlCQLBQSiS8/8xquU4hlPkBmaDryS+18nmTV18dlysJ5
Z+vR0cnY8ZtcqEJjVtQgleN56KqD6VW1Suoutz8WyHYPO63Feo2mRF6ejflofPZWLzo0fl6p2FqK
IjzLuevUHgsYc7pdRjuhGyVU6p5iyy7CcXPXGaWCHKkGC8gQS3g0VZvXMUoniCLOEZopsUI17EoV
wv2zRHV1SHSJdQPku6nr2bS2JeKwN4wyloW5XUyFMBxUdsrSPBpgacB7TFR88drSujzL1lDeT7mF
CmKR58FZ5Wr8PlXYRd9c21BfAVlVp2agludjqQP3ouvDQsSz7U9zkrnGdKw6p7euw9U3LyvfnJ0L
sWz5e6oB+27aivmhqQv5Ccnq4QEoTTfFhgrNiGmLU11GLTOtNFMekK3MM/wHK6CoSIYgnPO9OVBf
KMtcbzhmhu6Mw7m4MxUM5KTKpv7gokOFOLUufJlM9lT3u6lHqTo2kUQQ8VYPxtfeaMoxFrrLbDB+
83bsO0cOcYS0QZcYo2nfagds0WHbMjknWo5OkC5O0DABwFATOwN3Afan0A4KY5R09HtLqOzaWitd
7IbO1R9LYSwn7GsV5Em4TPKqp055tEuywLjoYAkcJuCdX8xxFlXSt4vjXNljXmK9lUuEO72wasad
VbT1Bxw0szZZo206H1Suux2aBO1xchrfjQ0zg6jbbWPzTk45wlqqzxadZLrnSeSyx6kM4IT7SGdL
ghmCSzzE/pgvH/ysr7Lzmot9hUfj1An+EACNqJXJBkDerF9m5J0uqqb3vyGvxSlWRdnWpXWNymBa
oZpUpU4wtrcqcowgVmY0mHHua7FXtLmDuMy88U+bruc3YUbz+exllTwzjc1+q4MayyWjbXzFmmQm
mSlWans2MeoypZsXaxJ0MsrRvjcKtc/FtAy7ua6tYr+aU9MiOWxXdYLEWbvebUW5+amcc79G7qv1
Lwc5j2FMH8p8yGezYb4OvPY4O3bFMdhV1depx6MzXuvauBDOlH9B6WW997RNT8Utl9VKJK39S6WA
ACQweAv3qxkUUXC7Vqj/dfTgp50b9Boqv9stfbJlm1M2u6VqO7FfS5SReRqU3EmTT0BgxtHHKxqg
TPTJ7QzLvcvsxcEGRGlQgrEO5lkeJ9vq0O8zVC90DFvFe6hHbJv2XeDL9k8gQ0B7B4QuzLQjt78Z
rXI0m8SVInMTvkTWnucIP1dxEWgxX+eVtU0xqJj5Mhgqw0ViuQViOBvDUH70DBeAxWI1zcyrZARH
dHWGKR4tU6kkkFmm3k6L66xn7ZCPVTwbm/eI32d+hSKfLxzEna31Nq9IgZJ+VkYeh9285KSrsq4e
IkhlQ4ye9FjeaIwwwiFu+0BYb6qQVkCy+WXxrhstI4oDt5gqHP6sCeQDykLoGXXGDEBSLbrdiVw6
ThyuYi3OImcaP3henvlxUOWhfVg2gwyOMz8Q+3otFmu/bahr7Ff07u3LFR2f+nHarDy7dwbRqDdt
1rr3G/B0jB0iV7fXXmnbxZUO0cr8Jo3Mai4QOIjEdWAu0v6IoJ0dXoVTV1k7OmzGm64TnSQg5K4P
sFOhruv4i+0k7lqVxZky/eoxksF46c3VrA+9RbjZBx0asocoaHvS+mIUPVJVfbsljV/6PMTCUDhb
+LM+c0Q2l3uv6lCgqLNgfBRWYTpXs1/Xfy5F621QbHzdE9Sa0b4q602+64xFZ+d+Dtd51/lF+CYY
TatOmaXVw351x/ZPfwwaHwCWWN8ZepxkMpIMFpdCF4u/j/g+zm4bI/zn3NXq8nPTz6YwXmRvFAdp
uMjtjyGKPUguKXXhuIWXP6x6asvd0HjbtnOl7LrY1Kqy36i+aMQtG7CvEl870uiT2mS7XQdkYojO
FwFUE7lKOzrzu8rv43JwHQ1vOQ+CN+AaDLNPfDXW2b7VhbHsJpRgESFT1bCqveRm+qtO5SBizWKs
dJ2gYzE7cTGM/gXt0qk+RNMWRPvCrFfCprGMdNEyHPbcNMz7Qn8rnC3/pB2vVEne9GGQtqPnvJOB
OQ+XZW6HBZA/DJzugXj75a5xfaxikDEeHfgLoS3GbUGuKFIb2UkoOE2vpqCrDagGeG5HOWJ8Yon+
tBwpzBspLXP6YGVGLtJSbnCyF8aNnrP3m3oL94PyZ3kCp/pDijQrIhlK54Ar9nNtrf1HM0fg04gF
UKRqbyhjQtKrcbGbP9NlWXWxC96+fCRpRPuU85mudo+hXn/GMHrWb33DHNZEdb0gKiIZau3moGlB
yYut4sxz1jHilbdaZ1+GY9AD1RuGLm7BY81xsAWd+TkqwrKNT3pVDuriSxfRJ4RmnhC9mjnOQ2fp
kgU/BBrQ+E0FiWlXRABt4sl1aqHo9RIaDBI965SJm3Hy6zUVY7aKK3vp2ovBkLLcFUMvL62oMupD
jba3mVizzL9MJc8QmbewkmDrAUQlZdHbtEmkHqMYAKi37sRYR8u5dgly8Wbn85YsclEfVyRNbqZm
jUBMD8GSJWNTjGacwWM6Lnk+u4jwFprgNtn6wziJaMROxM+duFz0etNM2jMoPk07T1ZC6vtoHvBn
wldH3qB6TsitwUeJnUUoqGJvdO3itjA1pY3lVnUdV7kuoh0UidHriWHadpPBtbd6r5XZVjttzI29
XzNJMV2hISZ3jrOuN2ppBiexaKcVcSv8xUXsXMspoefs22zGbcqvc6gy4puqS73IpJ2yCsw6Xbkm
8WRIQmyVaGvGvBBhuZft4q2XXegp96hc4dgH2SzFcvCUpbuz3Mg03x1oSb1inTHUkf+271a/r0iB
RpVFgNT7II/d0muiq95tpb7qSuGOfLcOemtsB9vqhvHqBkb/kXS17z4EfddmN1kd5cRAkzx+zmPD
q8buYprtjVa2vWh9sDK/vs6BbuS7oK+EPrpZqPJhx3+M4nEQee3R+W7UtJuQlGxS38CBMS7LkOyM
4FC7cT5YDNARBVFFvEY1Sn7LNIbtgcZMZ+zQ3nfmN1gou+8sPm0728Bm5PFi2MOQ1rwH3d421/Ch
9bcui3HkboNDr3I8CiglC5U6UZZNF7MbqbfBRpszdYM5gEXT5DgflJ7Sw02npWHGix98R+trvGgC
AoSIS+kpIpGBavfVQvqMJCFHy7Szhqz46i1BuPK+lN5ne868PpmDKL9T5CT2DhSGezB8EzWyVUYM
3ihvhMZ1xMpsbM5cdcn+y4wzp4TFGkcMKG6UE7XLWaP4WRMKt9pVYKb/xBsFD8uOWembwp2XT3qu
y+teOrSJiwru/GXVSZf8o89yj37mPPYHYaocMkkLM9XORDbtfKtyRIoqmSvTqJusd14lgiHW7gqi
DZJ4c4NVBzxSQ7pDlEBgsG/7BYZDDNMq0meUYP23bdP1RTSGYXdYajl/RCUwuirXCEOdcQLDTvZg
8Rf+FK3qUFTBXlWOcdO4zUgIFk54HPEj/Vbh6NrchfNo37AxnYHCITfuwTsEghRPVudAHrJ3bm3U
Kq6oJt5kVZabO7cY2rfclisuAtHkXKYIzZvFWCMraQxLX0X+YtokvGrLLvx2cT8okyyWW8lWfShX
v3V2yvEQ66B62z7gmMEb70Tj6p6pATvJYx/2MoiXmuezC9tsuCnXfgjiaixzVBPaidU2OesuzNk2
vzZuXnHOosf4BU8u+5vR5ohCrjoqrxbdc7KF42QWsZwIPymvgvuxlL1u0h5yfJjU2vNkUlDxePFa
lHD83FBvsZUX1jEc7FMXaQ5zBM8cqZJoMSc7cVw9BmnlTNZlW7BHkd32sjouldzqhKZs1hyi2XUb
tAZQzk49uzTOqSeMfO+3g/9VjAY4n20a6oJ6epMVJ0zHGbI5TaSuycTGJs4b5Vl7xQkAx54hxKNe
2wWnwQkhpLPKq7IvehtLaoWxdLwUvL7vx60NVMmhzs1h+gj7VE4Z/nrvqNAi30Rs46KzFZ8N6s2U
aB83jZ9U2yrPtjGbl7gpaqd8M06W+RVTRn9M8j6omn3tLbz/A6V0yfuLkBnngm99rYJI5rvWs0jy
q8xvLAp6DzRFS99ySbQvbbkrcdSuYgvy3ByLpZncRLbgjGkeTTRZ/XkGoG40LjScXvkPkxiHJeXY
zhUHs+yt2IrM3j1rS8+u0mbpyykdvQD9k6LVUWI0U7bygGmzHETpt2VsDcMYJr6bi+F6yWR3XaOP
pWO0cqLwKqPYPUyydj4AysrGuJ1Vq3BUiZz7UoBupttTbDshT2eDM9r4mJrmQFpvl/TFkmUMxje+
q2wRj75wy/OmZ8AYQ/523+LKqNaD6sroA0Rb57IccuuzqWQjL7cC9THO1K3vkrmRzp3d4Jd+WzZ+
91C6hmz2G1nt47JxGCeSr/hnC6GGSLJuwdVcM3GKyRJ1cVjtdmQ9HaNoY0DNtka9oy2iWIUnqQK7
cMlYms3/3DXLlJ9L1WDj6M+hOyXw7DyGZa5XB+g6LYptiuk3R5ivZHQ9NvMa0M6h3XKDfGs1xlAN
1J2d19m2n82lfayrZZ2S0Fsisqkl8+gJWa74cqpIONyI2POecnf6xkFgFQgeNgUSc3JkQfxwKfZe
v+AoTj9g29V5a0QXrhb2DeBn677pIlMk5rSORyaagqopCMq7xvXWKe5sZMxiH91oNw49qd5ZmVt8
sZ3BfdSLjphNZ117tmg0yBJKNkpxl+rX4xWM+vMq3CYV6yZEUbNoO5kRz631kdgftpgNj/NnpzUN
ydqPOUNfXYU39UlbEiiVqL+27qznM7eOVL9jTXFE8XPffpNtrW3Fy7I5dWy06L6fOZJcIGaNh4fO
LJsxLid/XGJgGe3bIGz1pQdhoI0bdsLN0JbyQ4EU22MhvOxAJmvMKNTWJbmH8o/VvPUf5wmiSNz1
EU2Cxulr+uU4oTK5DbRRkzBW1rkuZFGcObWd01sbaHHHmDsuyGhFOWGunIe5OPq4l3cJcyFwNK02
qQTMurWvdR2sGP6IcRq4cdc6sBhNjn2P43YpnzHd42bHCK6snb7a5evcsusjMSykAbr7QsMlMMlF
8uVNSfLeYCuEOlFczr75zWO0nceiK2UIY0mqLzWMMD/uhoGadRmW8HoYhhYt2bq07h3DtD5HUsxW
sujB/qpl1N6VbPgt8Xp7Og/XvAsSQ5OBHP0RRWJ6k157jkddFCZGqd29WKlrMX01gzmurHDx06DL
ZoMEba5XglNXfETBR37oI6v6qEqT1oMy19zb66ybv6hJtG+isqV/qSJf2Tuv8/xPmVgki0azaWOw
7JhfCrdyLmdgcHNiCgObrC2Y8m/h3JIPjtROxAHbMz/5juhoaeVTTuo09+rSR77NoFCvtktcmDeR
TNEGLsuOWv+tpUr3aFdT9bHxEOVKhfL8R9KtlbfR6P17FaBMuBPmWn2ghVt+saS3jrDB2unBguVq
01bYyIF8/OgFhIwRlBdO5u2X1QKhHWsdLe8BcNY6QZvFZ5fiI2SneddaZE9ZTe3WqWU6qzO8dFHt
89xDHxS5GcuqXemJhKMhdlU2nCI2Xro3vbSWnF6ZF35dRK8eJ5hhKm7CEN8XR9MsTwKUit5AYg1k
sqq+/2oqom7KtvIeV8Lye2Di7fvCUzbdh8Ijg8iMlgAqZd8NSVBUxpxujoV7VBuUfOtqUGZIE4Jp
HXqC0WTslsjvT0dh2B27aSYUzKNT3ERGjpalH+h5V00oRyaTW3AIzRREj5YmiYLV2XjHeqzx/aXM
cd/rEuDOtVdRGCYc2Drg9dA1CupayAXxVhQqj2ZRLPZt4wbsoW3CcDIR8+zdMPZEi8oZRREeBrq9
VHet74pzhyajTLUo5XnnLNO0r01DR7FVm96SjP7UWUmILwaTi8X1p9hWfvAA+GLgsazZaNOyaZDB
s2gxn0WlNTtJzlwDIZ1KVBcSgzTjyimp8neTExldHGqHvk2Uey5oh8qxyMqnsKUnrsr+fp7MqtiN
rbvoWNfRKG7o3eeftY1aNwyaSt/q2rOA0m2Nf1M3ncyPklP+TduKCbaCIPlPoba3Y6xgsSnY7Avp
amO17pBgH2CdaTWWMu3Xqb4fdECpOi4ByXxG1jGA1PGjqxYFbPREtZ6vIfTRJ4rgG2+xPfqca570
gp7k2dmquFZz38UW3cZ7u5kNcYhUWX4iH6IONLIuQFA8oikDw7NWBCRm0nd547SfitDN3o3rMvun
LjLC8Jq5RJjMJRVNsinlnQdN1U1JnfcMxSIUs9t4IUGrz5baC5djS6fuEz5J7l1uBFWR9Jz2UZzz
7sudOVvWiJ90Nl7lzhKgfkXzxYrRHKHD1oSe8WmhvLgRm6ff9tNa3bZVR3LVhG34lteKh9SFWXXR
zhnVPQyp0H5jRoZRHPHCdcDn6q451RX+xO8Y04XKmbeslkSqQWmXmtCliCgnsrjVo6rcZeEEYg+X
4K5MmBN5Z24+2Zg8NZXbckT67R3Ro7ltG7mUnAoQqHZD5lmp4/WNQx9rsq5I3yZeJQhVXng5dPRI
LwdqNjQBkfQ6ePMy3XmztX4em1EX55FWhMF8VPZB1b4IkvlkfZK0mRc+Gr1n3eSEGl7hLtdVKoMl
eofQjkUftmiCT2vWAzKcIx2ywbIxuK/U0JS4UPgw9Jp66IK4iNCricOqC8RZMdujtTdD+gGcbn0O
4LKRdUY/z8ur2BmCUZ3S2PBMtrTvdkvZW29H15XvvHx0r7GjXXHWGkw6v22+rGfgElzmUE5TdqiB
GhHKWpEQHwc9ZuoAHjbHFSeSX9cCUkTcbwEFEVwCs96HQybN1G8i76bRIy+HWEqGOH7uLjQ2yTXN
3eSL7i5gLPana/dTiQIxiRCRnT5rHOY1wAS55d4X6eryC0Z2fY5FQTkecjwcq8u2Gak0bY4AShc/
WM5pvaG0PeSBKu4a50Rw85qhfQVk+jOAIgKqeKJFkfQyBn8GkMrMfuiR9GYcPbqkXpEw952pLMwl
hfe2zNXy7tdT6BcwklzQxcAhPMlsoj32dGiqpEZ0ABsOjDSb9drJ1JJUitCZK1y1MquinUZRcayl
mnfCmKL9WJeviSu/IG7HlwAbeQKsn4TXnoFT2Owafr+oQXdnw8XGHrkfI119K7Yu0Cm66mSSIkcl
O542wfkD36vPdx4CfOcoqtCh/fWi/IyVYcAKoAofMzqC8HOfrom2rbYWPV6f8KubS0r49m3v1MUr
oNufx7iMhYDNhycOCbrSz1d+dRVzka1OzRwpOaaWMwHA9y7yZhNnf/WGQP7A8ncB55AFP99VguFo
L/OoSSM5RfEouvmCKYf5yvz9BUDMiZWKPgFgHKwXT3v7B/BbW+vNCZeaG1IDMaAO5GO79cNbL/Nh
om742g1Gv9z/+tZeWkUGHJ4FyPfkRXD6+Q8XpR89g5sK63QT/Zy04eIc3KjN9kq0zSuIwhffFeB2
JyI6yI2fSAgGhmgbCPomdUX+vhuB8jrTpBImec0lRhzZwUYwcY/opXrfOtuQSGm3rymK/rw32ZQ/
fIdnezO3jdyZdcT9LogHkU7J5lIY0v7rAIeTFztqzQANEFF5FofMAEvklV5IyrVoSyiz/EKfGNPZ
bXK/MIwhHSirSXwCU/OahPJLIZAFPin4YfyMEO3TJwopciMelU3aSHe8LIIeDOUqBlAFqPlpgwHy
r3fQi9dDhscHN428in3Cevywg4oObr4hB1RoTbmmdOrnxDMqfz95DOPGkyzvr6/3AieVR4gmzckb
NSD0nh7xDxeEoZmbqyebNKtlJ47VypWS1vayy3X2y+thcfQbpRjPNXjb4Ns8MzV2KmPzY9udwjRv
a++8Hiv7w6+/14s7C3UzZD0RI/efy+CNjecUGTqTKQbL1WdjhFJuIPUc//oqL642JtugtwHOUJM/
vXkxLpoK0AZVttEDKCKjvamsmck0Vd7VQFbxSix/ISjh9EKgReSJBvFzULzw+96bKAlSTFGjoz2O
es9Y06NrBubLzLR3twVDO/3Vuzz5HqDuh14POsr2c6nSra8sl6y1SVXTZY+BV1bvIUWt1521bMfV
hZD7ym3+HJu+XxFONW5IAAOfs0ZFjRhAsYo2DTxdIsTruW9dGdE6C7cgKcB4J41ke6+rpm1nBUAo
avAwv362P6GiTt8BxVQf9Cy4yOeQaz1MblmuBhvbDHykrLbwvHJPTLeJfnsjc3sfml2YlL0c/6qk
HFeGocGSo/PAF3i2qxijOTorFdrkuG4fRt3nKUAUFXfrjDfU5L4mEf7TLj5dD8IWtvTEqZ+yJk7Q
NV+3usX7xi4fQuF3chdQRn3Z0FvtE3sbXnPV+Gkfc8UT9fhkkQKe67nIwlJHDAFBeUNjmfCjC3x1
MwnAKQU2PBdAG4Jr8BPBKyHhp8P1dFFg8AG6TOBsn/txF+PUhIjBtenYhU0cRRvcSCaX4ATlaynK
S/d3Or65ygmv8LPoumG7TEmatAhM2ceeUff1AdkwK4ydzdRnFA7V54bFPfv1nv3+YjxB03GPSAoD
oedFRTbo2dZpJ4AkwIG61IAy9kZTxtITi3AEl+XsIJKGXu17en1l2nd5+AE8csO0acrySwEWi5EE
wK5UgOe4F8LKwljaDDz/F9EEqtQpR2QM8RP5l9zTmYSftWnYtc3BoJmWgjvuzsKI3o/Y1unm12vy
0u6mnwrWnnTudAw/jdF51OvapcpPu7lfE2+VYr8Ywr1As65C+6p8jRf7ffM+fwachifCG4QG/u/p
BTu/ZhJa6y7NZpe2s5lttyQX+XKRYWB1E6z+ptNhFc4nbdjBdWk29a1vT0MW18Pm3nUK0PtfX3KU
NgnfnFQRwjWn7frDGT3prp9Uk3UpLrh1Gqm2O9B3ESnCXNY+AO3wSvx+4U2zkN/ApAJDIFhNz/It
uhVOk5szS146xWEc9Bdv9fM0RDFn/+uH+9MxTzoHL54yC2E3qADPrrS5mXBzm2lJSbKsYt8snEeU
8l4TOPz5LDjtH1S4eKQnePOz6iaf8W3B+6tPq6Yz9yB8EJd2HOM83CSSix74jD4LnCMVw2vqVD9X
kyeaCOBcIgn0MGQ/nz47HNCjNpidPnWYRFI+V2AygkDsNHpWU9qNrn/U7TymtiDPcXXU3Yh+VB+p
kF4z3f35qWKO6ABotzyLN+m5xnY1U0aa4DEQCAizg7HMy58RjJ3bWXv9+MqOffFa5JUU8TT8UXh8
etfMHEPwz1wr7E0dy8VBdNcqt3hZ1yr99RZ66VKQKiPMxC0gyM/11ZrR69ot9PrUXJW7Y4vJo53V
7yqrL1+Jzj9v1tNbCPUSLWEEK59HIkYlDjjXiEe5VJuK6QoDCRUq7/JXVu8nKgl7Bk15i+XDDYzz
4OnqwRbrZ3cscZIa1vdK+28N2A+7bSpV6vn4T28O7afghD3ojb565ZV8aT25RVofJw0eDtynF1et
6axi4y5nQ0b7gQnNETBScaiGrXvlUj8fs99dAXEu5/0nl3h2n7AOrA50zJAGpaf3sjP925XMKTWD
rANXQ43kMWqLhld6HS++kwFzs39d9xkNwPZ7YVZYrIIgIybM/ZQf6zq09nbTqX2DG+UOocPhWJdR
xAmjh/vNHcKHBs/q1yL7C4tNoUeHiJyQZshzBs3m5ggOV82ABcjoJyDSzfOghprbD9FrVLkXdi9b
lu2LbrPPo3222DXmCIL6fEhXhqo7uk36oqW9/fkvv40n9YUTcZQL0Xd5unvQILU4H/shxbOrOeum
VaQ419nx0ljLK6fUz4kB5GIqGqo3GGSE2KeXalHOy8Pe5i3p5ZCGEo/OXDnN48JLFYcLCjmvvJYv
XhALaJN7sCEcPzuGRbhY4EGCgSkTco4zbOqdrLxvoAlgH3iVfOXteGlvEDxRFUM+Bljzs7MRN2aB
B0yr0EjInaRoPDNG1tBMVhb1lTfipb3hYeMK05DTAQ3gp0sJXDpYZIRbxsBq31kzDmC7yC8hdf16
d7x0HbJq6gZUW3y0xJ5eB3+4TlRVjgSvDsM0yvQ1RJDXfNNeWrfvLpm8VgEEw2cXGSlojTybh3QW
EXKxDAv2eTBuO6/hPf/1/bwQwLDyOnlWkFpwY88CibI8PQ1Lhxuc65xsf5HaywoFxmUqliu05/1k
LKa/LA3JtodXRH/x1IENnjuXYbUluqmcVWrVVO7RMA8HaCq33aqsVw68F1aSOGCGJytl8qfncgEW
rMJmjhqVhiW2H3OFxV0JbTiZQ4Zuv17JF3YGy4gyUHDSJoBQ+HRnqBPlm/xJpRIzl1umUEHsam96
ZZ+/8AZzrFkkJnRNI++5t6ffIPq1bC77XFZrWopWHBpmb3gtMPajlfy/SIMghNIORlWWYPicgWpn
yrHkOuq0FTC+Ryxi474hDSxrsfyj6fAfX5f/zB/b238UKOrv/8W/v7bdyjxc6Gf//PtN99jc6+Hx
UV89dP91+tN//+rTP/z7VfF1aFX7p37+W0/+iM//5/V3D/rhyT/SRhd6vRsfh/XNo6Lx+P0CfNPT
b/6//vC3x++f8nbtHv/2+9d2bPTp0xgwNL//80fHb3/7nWD0Hz9++j9/dP1Q81f/h0/Ix4ffHppv
v8UPw5fx28Ozv318UPpvvwMh+wPxN/yBkKzizKDY+P23+fFfP6JnT73vcC5iau2yOZt20OJvv1vB
HwEpJWMR6Pdo0p/8J1U7fv+R/0dETm/D+j3Z0/KRv//rWz55Wv/99H5rxvq2LRqtuKnTBv/vqhO1
Ig6Wk34ELVgyvtB7FoJHuwOWUA7rTk51cF8sozrX+AW2SdBu5hcHB70x9qYqA0VljVfIFoMr0PPa
uzHFaXC0l6i/8xagjmuxuR+Y5qkoWcE2Af7S5valwp38LNugIcbB0oSvSKh870s8+fYo0ZkUFbD/
kYmzvmdcP1SohrllaPoBDBOjtz7Mi2PfM7FdgdxGwIhFFA3vLTpEcSthSUHXAUBbYBwD3LKMsSlw
jwM9JQzLSbvbZOaY8uLRqJx3HIFpVdNPCqxwvR0hcX10BnzqGL46xu20FNs+aDN8lwM5AJiqjebj
hneaeQPrahAxrJX1zi9LcZnZTXWkCyeLZK7dBbLOWvVnqgB++Uokexo0eZAsBWRIqnTW4zSxeBrJ
rNGdaglGdedaXpZ0WgTgG0wjiUhvXzlOnx4//7gUYtlIlbumb5PvPL0UbDIXuEu17PwA21l4ZuY5
iFgjAewSAorMgrN8/CfZ9C/Fmf8xejyJODfTI4Px4fE3gpH6bT823x40r/b/BxEnZCH/55Czfxja
x9+OShJz1I/B5vRn/4o2f9jkNwQOGwHnEE+Lfweb4A/e8VPKgJwDr/lp3vLPWOPbfzCpRHIEJRvS
I0rMf8caghcHCGq71Lj4F9Ca+Sux5rvDxw9vq0uPGDsv8mYmsOzW550ArBvR6BsbNymCQt2pMrKO
CMG9hfdQpGjyZke696Sd4wbCBg2fM2BrxXWZSfu8KEHwWkhN4iAq7nOzglJZiOtwRvwCwFJ1t1jB
7Q+L+89I+WNkdJ5Ww/TU+LasC4kBahAYOJx+/kNsmcMuK1ujcRK0WdX7jJ5XAMlwCN92TusDEHYx
XqZJerSR22EGCc/ojQALjXNJUFpHWGy4ByP+Uu9LYOoHB44nvBCpW1rIYylir4A/FTMpeEScSV+b
cHGuyx4Ocre6lWDKVW53wrdhirabdw80BxquG4E+ghRZQwow7OybykP/VHNEjzrLljcC8cMSXQKj
ugUbbCaFDDo7acCIfI6qGjeNX6+Q9bS9dVoh/mdzeOFTc+LvP4sDepYbeNweinELKBeO06Wo2uly
AnOuDmIGFSu6InCghs8O7jY2tAg1iBk2XMBIOG8KgFn8QirNlXgLmNi+K3o4+HBBPGhArvOaBvd3
+fKnOxCmONJ5wDnMgFD57BuDAVE4oXhWMjjwA3STyaPZeif0ZtgM8VB44ty0u+wdJCJP06vL8oMc
8z9dPHudpBerNSSlHK4CdCAgneV9YMSzY67vzd7R77O66/4vc2e2I7dyZdEfahqcgsMrmXNmzaUq
SS9ElUriPA8Rwa/vlbKBvpKNK/RDAw0bFzYsOadgxIlz9l47j+eklKh2kzF7XBAqPuA4mVU8rBrV
LVeoLmYmijlWOqr4uhbgHvDPVCRzwAwNIjFJ7EksmOxjXr1yiRnbCDwCsgniWU+62oxKdQ+rnKZt
YnRzDyddsxHjY3z2G5l8nh2riJH81I9T7ndvs8nHKMSK430Nu/nQqDRDCVsHxpfMnoeDtoLxY+Ti
EmETgtY/tzWlwLKihWP/N+4x9XZ3ba2rPAonK3/4+wV03aj+WnxcFxDXP8of/nV90K4L7C+PmIH3
e0hMw4ppVOb7wU8I+PMLvhKnCpI8VukARUhiNomMxgu2jZWG5HXN7iNTiUrEhuFF3khSqjss97lf
+Fj2HNNC3ZaCiq0Cp7/D7BkiTsBNICI838VNqDsGRv2aDOD5rE7fzEl76LJmkNFANIIVmS7XTzXO
aSyt5aKTEfSNqGaXv2RMKO40oKEMf9db0xjzS7W067QrS8jFLdagm4agZSzTXlk8TUTCYIlM9BA7
JgQdTPVpW/KhNP4rVxr6gqspsjq3A3eR6BZcjGNuHXMkz3e067OBdvAGb7TwyMW1u9vVUCZTRJmd
WinRzOVqqsrNWrn9JauvWukZ5+F9bnt3GODVpkEVlx368sGeexPX6prtTAZ2O2ax/qunazHi4hDZ
0xAofGV+bpzNNp3BjYrurgBN+8XrK3UBzlg92msY/KmL8h/2jqu+KKTLQMPP+304XNkrXn5rsvG7
sLhyPWDu5/p52xOOghHL8UhJRILd0vv6g0Ln5wT2902A+RqdVKpoohiv5c1fVh3q4wC9Y2HHo92R
w2106ktBE/08CPs8Bkt1xBbT74kEqnnwspg08g5rwpzdGCFI1LBjqcjR/FM65M/cod/eFgkIlPQA
3a+Ayt/6B5ZyWxVUWMfhSpGu4vrLvuhGcBK5P0drcSU7do4XW+jRo4ZOe+QbafUpbZMpbjO8wJ6z
mPsZSOgGvaZ5MnK4tHCx0gsuGVUTOeJ8ozzo434Uf0oa+jlN+P29886ZcFzjhmjE/fqV6tmF4pDh
mkoMt7h4TaEVxlZbN4ekxCGRcKeMi2IIP5tVbUxxUQ53Zdf9AHSBba0UGdNCX84+QAlMIfyzrs07
99pKx6vRpUxp7PxWm31/YkhpZxspOWGipIFkhjF/3nL3GG8hGfQYRDQWGL7HV9S6OrZgcG8lFEke
l87szu2g9YdtwkJAKYlJeRyMuyKRd6s3GCjkPT9/tieP4adZhsNdzXP9RVrWWsR50ambea046OtZ
nZ3CTR4FAdm3dZOzck2NcWNAI4Rn5oxZCRuuIcPgzKDLLWIqhHw3kv11GEp2Khfd5Gd7CrKnKims
z3VOWECU29myxAaNzEe3HLl+DUIdq1V7F3PKP/VePb35OP42lh69TfLz3KAfl61/KO3/05mOfu1a
1jPboPr5rSEyF25Tcs/CAy3z5BmVq4sbFIbE0FTLdpyII8JNiQ+UY/TcFytRfCbd6TJd+30+z+2u
qk2c3laxy/qMcOnaBWRR4cfoOv0npYXz2931enwAteS4vo5NTS7Yv666MV00inaT42Opy9e+d4Kz
gcXESV1r1xSet2M1OXusI0SYZF4aD33/pV9KeQoDWextZiqsN9eJJwMhfgOu/ojTvT8zp8LtkhY7
C7vkp16v4kqpB1VPhMZjlxXGlsgJ8aXEzo4dxcv2OJHrA7K+P2GD/n2nuqo4EH8xcqBmRp716wc0
8jwJmMnwAa3Svm87K4jbdpWv2GPDy1CX/tZqe8WRtUGgvYQKdqnHFYzZFBSN2fswOdb+9Kz/NsWg
dOJNXTsQ7FGwfwCp/fqmuqBOGtOrrfiaHHgPk3HZGnqYY8sH1RJY1SEfmjCags8egloK/pOaZfi/
6lH/fA8IdmmZcPlku/k9ECfPsTXDXcZ32clvIne9wxIu1g5D0foHUc3PuMdftjaXheWjAuSkCK8X
l18/rhp1YVQmaM0xVdU9TZLwhQ9G/Y3Law+8zviak1haxgBUu/vRbsavre+kL6hYsConyh6jRQjj
TAxCPkWYDa33sp0P4TqledRX7uJFq2ZWiRJr3RdwhpoIR3pZ7Gv2zBvboyIanNHtokGHpBuV7fDW
4KSqIot8spOfhirYuk7xB/EDTaTfKrNreNRVC8IQFW/n70MALnFYTZvejCVVz6ZRBK4hlGguMgtW
DAyuu5WpLx+HtgqOa5EWUzRK9669isw2hKTxx0Ux3NSoacSmCRr91FdGnkaetoz3VOYjvCVcryiy
nuuhGceo6hYs0roOhrfeXYMX6gaxW4y0nSKrKim2BZAPibbE2uLVcqMrgYJOB4yBAlfmnVOv3YcE
sfVhhnX+JSXv+HNF4/jsoJV4l5NLVd0hR7yUve21GN+AP+C3ayHdZOXRWifUNnXjQ12ygy+1vVSf
O/AmODDaT9zSFmvfZWO7d62CVzITuPqjnf9zSf9fNDi6v2m3/j9spF57DX/T1mDBfvv+Sz+DP//P
fkb4D+FeOxYIfsJrNOf14ftX81T8A7EzxTuDauZqjGTZG//V0BDWP65zRvp3HBBwT6/nwr+apy4N
DZT1MAM9h/gK+p7/m4bG7w+Jj8IPgTy9gauQxA9+2xrKXiRD0jVm5GW9Kg8KpcGLWxInDFBvvJTl
bP4pxfXfXpE0aFCuP+mH7H+/h5iYtdFN+H2vAXJDE4MxwLS9SmmZcauGodsJO1//cEn7t0PoelsO
6IXwU1z//btWpu0FzmATS63yYF7hDtVYOrHIFQ4cDXSVCqMjjVCPAXqVV+lnpHLwgnTq/lDOUL3L
zl7aOAVc/xrSRw3++dj8Mn74a5vmt14kjQfavlfABg0I2uw/r5h/KeYdnmQmls7AzqgRRyzN6OlN
so7encDBiMG2ksGmES0OxL+s0v/QH/pNwczvDSeFNWQhcKVBhGb414Mhn+E/ZoPR4mETxAW29Pj3
MIdWdpo2m81j3pq4gHLPHu5mfPHWmS2L8htGAxfeIe3xHet+zqtHYZWT8afezG/t4Ou7u7JiUfvy
kFxvOr++O5fbRC29to0A6yg7Mpgt3w/uqChRQQ5FAxnj/sEYjKDZCG/Q3h5UQvsDhhZrqayN8ess
pvyhnpvSuMnGPCV0wzPCP43fiKr+tc12FbXgrOESRouRVEk6Ab++0TrIvVAJvoxCkLqbpwlsG8cu
zmVZmQffHD7aqli3RLgMLxk4lve+KQA1uJyBd0OAN10XqfgCMczNI6tZxgdD+U5c6Kq0ozkYiE2n
GyA+OzhTs02XZ5bejIuw3uYh1FxEJL6ZsNRltu9T3LwbFRjTei91WKkHN8yt9zXBJ3nosNoDFuzm
oSnv6aY0OJbD1nEeirBe7a0zQBRooroNCjuy8wwkYDSlg1p21fX2cJ95Mlf71G+aAjIJYTabic0N
sMYy4f98otbvLH4oFbz7QOOqzUD23nicK2PaLVrUzX5auqKEx2b4KFMs/6rOh7wYG+vUDsdhRvx3
p5cm0ccVmmmCt3AyOFO5QhSx5y9kzzaTVG+pn+GnhRfLw0BihZtfdC5WlGhrWW65lPL/uHbXYmQx
FyqOpKvth2EEw0AcjqjjAtPXjbv67nDT5Oh1IhtjPSF9qrq6HksvlTQCS1gx5gBWbDO1+FT3faim
NGpXuwXqteSF2mvDNN9TTyT0lOyVPwjHfMYm0jFJETLtT12SWu5uWpusel7GaTwTzOPQaCuzQt/N
NJhBJLR99YJxYww2YRoGHxWgAVyng5PFBGgpzLDh6r+bqJ+ryO+KAACuW6l7z53Yp5kZibOxTNdL
sZHZwI0CQuV4agPzW0AMSrlDgJPcBGng7jxNzwTD8uK4W/QrwQbc4xqvs5yWrdIplv/VSFmD9kyp
NKkGVXIxZw8rmsAPQjkkEIHci4Z1BKY11pb1QFNkGk5c4CSVTSFChS9waa9otjYLdyS3WTEepf5e
kHU7RL09Na8GO8tySJzMe+oQnamjMJYAfW6dygdczIQyLgonU2SRmCAwii3tsRddtzfKyTrRSXuD
Ukdb2oPc8rYCQLK/dV4y7EazLD50gYssgmzJVjU4WllbMTf9Nq+bGf+od5bdtH5YFUSkfp7GvZPb
yzfR2sWNORTms49Xmcyf0G54D6uaDpMcnNspEfUxBbX6KgYwYYjS8e/mFpoI5dISHqd2h36Bz6+V
rfnhg3SbjlkPDcloyVsr6QoQA+aydt1usnak79IA5PrMPi5H69uaBgNztDyxX60mo5VqlQ3G43Yp
hsMgxAwMjnOCe6n/HShP8WwUbvgDwZrQ8cTfB0QzVvVz2yG3idBq5SdrUEasCSzeuI1D92Aduyeo
FrqKoKsUr0Q1lXCngiVFsmVDFrP4uW3a9GVqYlvDrEmAA/vXKvV68vUsnty1EO+50vASlK1i3Bcw
EObGP4ITay9t63mgQk3RnjvBeBS8Ha0b8nbKYtp5Ba7YHe3Gbqd7y/jeBuFw05NMvZ2trlMwY5Ls
hD44A22HiuxHO64YhxMuDLG+OhOjUtL9V0MaQOvyW26u+bA+mrDhYqsI3HOZXi/vxWhkN3oy5vAM
sa2MraWyQFxNyqMnZg5InnPGuI3JyWWa610ZGj6nGrboz52D9xawc+rcEKECjWfu0/ugsfI9gaRm
GQGLGreLmOwHWgLT5hptcfDHACMwjcyXPuzaPM41Vtooa411Fw72YtH7sFEp9EVwKLLUL+NZuoQ4
zr3em30lpkubVu7RaUyMsllrd1ED8jXOqmZ+4uSv3gP6njeFNWBer1WSPEzWipmYgTtMwn61+8ca
k+NwMNZ5ftAOeIjYJIXtLJYwKM/L1GTbRav13mhoqhKQma9RYELrhJpKj38e169OOrpz1LTA+9bQ
v54+eJKCh5JuufFQs9K7I+H2a3jgQCZsduFRqDdyxILbs2J5tkv3dvTtks6eJ7eLbcpN4WXMS8ti
3hijGE+qEvdLII8ghJ/bJLAv5aL1jnDbvV3a+963vnE9fITW9320ukerDbdeab/rNL0bVrlzV6hi
xuQexTD2dy6TaugEIFUAwIC8EZn1VHXezcSNcTfmSyQUCQeq7vlPJcjO3m8cXOI0yiye5k+JDNWu
Z8xIpzgsDgvyng3zRufISedvjDQvviedlW1dMlr2rEEAQp6c3he3V+eFl/A5fVpvOwR8jyDD+5e2
oMe/mUzjgBlGjWBXA6+KhDM1+WmADKHjoQq781yAf46wn3Xx0NpzFbnl/Fb06w6oh5nfeHU5y41l
4AX2czlUoJttmptvhlDzHAdJYDx18GV37M9ZesyLqwOlcupKHBJIT8GNDEqB9Iub23NrsqnaRWfx
DZeY+9Z+Th6b3gFLCKlEMn5JO1Q5VpKe6mYEsqcmcVkANu986IfjnlJDon9SIoudXKpbwvdCGQXh
DBDQ0Z3a5ou5dgwdzGIBCbT04xab0HKwgkHQ3+4p37XjQgdpW7pHsVY+ggVzWtfHIuE7ZxsUjhWT
SSu+9LOfhVuoNlmMIXi1AIelVzQkddQnntn+UmgTRm1jEPUTDUvjbQpdd/crG9AOyo5utsuYVh9B
yviK78jf6oFO0wYdrwCZ0ObFMzIGYLnQv0Y31g5Onn0gDffBN4gAq4qw/NFZqfGpn7t83pZV3hxH
cr8Je3PLIS592oFhWtqfFKOOz5nt1vOpJ/ygiYspd1uGoE7CybFouc/MFqJuswA5Xa5YhrwfGCzV
TXbgNKnuAiNUX2a77h7hyA0nXZvBw8L/zBjKel2CYjz5pWvftE6VvsAhr/Hv2pP1FRuYOIP6CQ9p
Ulk/itHxP6XzVVDYJvM3vlnxZSIm68wPx4rh4yXDph5sWtB5JYZXr2+tMvKA4aBOBUykm+Fd2a3C
V8oYrXRmQq9sOJJR2dXIn7Eyu9vKNRxYzmllfe3A9EbBUIYnq2998BYopU+ldJpmV7oLiMoS7PDa
ZorfW6mTV4/Lfu5luZFdu2Dz6PLXwqfyWzsvOJmIYi2YtYpfcg4dvXMNMVNcWaW8LJ5zztNiOdUJ
TeZkBZKVmJIIPBMYGX4Ybwv14Zg4BfnlwarFlr1L3raWc5a6ah/nSoA71KmzHKVS6bY3uuBeisl6
LjPRnOvJ6m+13+l73dUuraiqCXelbLGwWTRLVlMdDb3gEnDsLB5DqR5CTo09Km4j2cJ9We8yp5ki
syuYkZH90XKiif6jsd3kAmDBOg+DMX5yuKuDTHPp4YOivrFlm95jZzqnxXjnk5Zw6TS85A0XgFPq
G8emGMrP2H3km0jm9hNcYbmvKu8BRsieIk5HZtaOexf4Z4Q/pLoMsxjjzoTOkiGc2lk9aqXVqP2N
WO2CA62Su7aqxa4awmlbmAYXxr7unh3JHb0NnGqvG2azdgB5N89Lay91d/GrztqG6TTfhqXfxABV
s7ON4iee+iCILEeNd05ZJkfpzQSqzlKf9dhNJxgvxjMll7UZRGOANMwYCYID6fjd+6HY9FnmbzSc
xxed9qR0Od16lrB0GdmJdzg8NXXIjD48rJdtXebLvkyc7707tHAHcGxu88RNzr2xAg3MxjBqMm3f
GbVun4FHNzc1zVnFCcVcXWWkCHSkIUfrXMpd4GfTWXeMhSDc6UPpG2LTGbM+124zPoP5/BFKxsG1
DAEnkUeFgMpOGTPlV4fdLJM96LRqX5mTQbmfNXArm/ZSZ/WHTvCaU3s3Z9dDduWDogKx1jtfSyfR
MdyylH1nHG99JQykWFdemenlceYUEPcaKg8EYlANvIKfOC/3o1uuD3Mw2c++mxUH1S/NrpI90Iuu
6cObuRhXWtwDmU5FzzpwhmKHd6D7FlIZfvcZwEZgYThnksQ+1mNi3NDjLPe4NIJPITQUONzkpJ2N
qpu32VK9BMDTmEGJOkqqJgd0BG7WaqeNgSXgNBEeszCs97haWQtHf8UwlYuLTC/GsKAHmwEq571a
L0nnWTs5pU/8JtgzHII+gCSOuzmUL9Cwm1hrVR2VNu9HYke3DlhDrjGNZmLi74EUExeSTzXwpo4l
AvhWb7BCsr3Uetk1Mmc7KrnGWJwtzzmOEBxwbX4MqC+40DHaqzxwIPUsH52pE+CjljB7NXPjvkrR
qhl28B0vhH3i17a2AUfLMQTAhSJAb4d+utWVkmf2Aq5u0qifqNfWA5z2Ks5sm7NU5RcbfZ0GhOIG
dZyE/rwN+0rvF+j/kRlyvKc83gdaX8mVXv2l9iU8IJjVr3XhAwXVcEcEpFJgIeu8Y9LHPlKG72MY
PNkLiCGUNgOtfIshglW1O8/WB4MHKGqk61wUNJkPfLvyVdbEQkQqVeoYSEQCem3uq4JhIdam0n8i
xbLbLZNfzxFeOooakSUHaMOfkXWsu9F1Zi5jYgatmab1tl8gMuO88uYj7C0YqvU8I84pp4WfsF+z
NqKXzYME8fcKSqH4MKvmPZkIVFUq+Oj1VJz5i/WdPzJcOib9LG7gHxbg+4fB/ZwCMjp5S7vcGuCv
3kqws/foDTCbJagn4fqLNxdl3hR7wdDdLIi33irX7O69wixOvWu4N4PdOPfuSOa92XK9kECdH7hQ
ihNxblgcmrk74boCSJ0amQWVv5pPRhPImykf1AO5ZMNtn4f81xp1EhB052mqFYoO7cqvg7tY77Wc
6g3iqXnYi0YSVFiOpT6EcGadaKTjdRSeP/IPbgKj08st5HnvU+ev5gdD3nUbzoH+AD097iVkot3g
txJ2YmZVZ+ZDTAmNudtD2KUECZOSUAWaqda0YcQaouZQKu9BZNXOJ/wyuNCSVlB0rlP42q6VlRMm
YIrvizESvT0nff8wdlXx4qy80qbolvkhQfZyUoNPI7Qsh29Jr8IDY0vnc9tKQOaN+DDyqjm5GvGH
gYvrmbL9qQIxcOkLbrTMytcHyYjrNfMoZbNOzQfTNLP30g3K710Huz+zPcqsYdq3lTmelnoNoRMj
XdNT2T0HSx88mD64hIJFcwgL09zIooQd2xULYeGTvW91ajzasnlQGl+NK+aHGfDet2pUaezUrbwp
F/kFbSuqsMyCCBy1yujekaQyxGdHGuK2bNNpwy2J4amZq+RQz0b3WQ2iB91VGufUI8vh+oV30Wym
N7U1+huvMpo+yovCOzmNklDr6ppGDlWsu0uCivU+KYQt5FYGh0nDonvsKl2SIQCO1ditg1L7ztbA
3Eh/2faWLG66tH2qnUS137JJuQtTRls01kNa+4umqzM2d0tZiWQrxXVMqQbTOlnz0FOdz6sdoHdX
0t2mVqmyFyDuyOYsrzPfrbDz9A5K3fwVtudc7pahD/fJNJMBUPqrfcbb7z4s5UB7KdA1vTMmTiRf
wcAkEySNfE0sxcEZ/DTb0cGjOkaiBBdU9AvJG/ZQ6gB0VxJOx2al4XLp7JRWWmskqG6tHo7pBtmA
sSmmgFvWlSC95+TTAItlON+znTblWz8x/wYi7uVFdF204rPMuArdZti+vR904Mpu4H0sE5IhppFs
nqRGA9/aOTUld4Suq7PuXK9KHDaWZSx2TCzLjwU94LPNhQAdSDU/ModXydl3ZfUy1UP1wu2pB0hm
1u7XdSi9eZ/D7VpvzQX9wz4nO3ErhHRvZ54yrueFLXBsqSyvrzFk600K/2481vQSMeghQLsfbLiL
J98GBQDP1AZr6Tb1pUHupQEcZtdys63ALoIFzik1l/QBqKMP3nimR8zSygF2N4DWfiBYZJhJLqgn
PjGMn6o9Wbfs6ZllVyTN2B2dQ2K2p35LhLZMoslwnfbWMlVT8XsOoFJXGpPlwUHHgMzOtvnzzbry
u451yPxkHXt1v6wLjzeQSnd5zHJ7su/UCI4+8ik7gbLRyntOOpbnzlpMvUadHPHalOtkTVDmMxCh
fjLQxsuWgWKCUO81WgzLM3dteu2OFLahbrxi9Nc4tfz5lYGHPCxlVolHD54nIjwBeN4B08NsP+Ox
ehKNE9xQlWc3wLKoEp1Z1Rm+HkZPMXoAgb6S6tOPi7SUJfROBJuRFZSoISpZ0EVfwrpJCJ8s13lT
qSnv4okKbEN+rvQfVie/phmicvOOzpI7NDU6R96nIjX4Zpp+impvhdHoFRP51oqijY5T0ahnyNo+
VfIKHhYosuYAARuovOOK+m/awERkz1Bt95G5g0UcBxfuL3JIsvvRcZqPya/mF8+WIT3wbrxzR9Ma
I7v1UWCJVRF/09RK7mcHx/lBeMhej+BRCYhph4E+bTa4gHEXKcbLCFUxyiir7kml1yKGkVC9ONTv
r9pW6y3W47COu74LHQ7UVnwSpjareAgVUiaKZf9t7dEEGHTKOaXxBXhEQODyfs2RZFLQ10ChfjDR
p2VvZf5cHhguU/LTf27qHW2YMbyknLf7UAxZF+Wo59SOd+68LUuI4NExkoAVr0W+BfHH6nNKW54G
SAWfoYsPz0HqTLdkXaTM76G20f+FybWZqB/TwzSJtTyvujQBKXVpHmxa4KzVJnfJ3gJcXTv2vkZX
f18ZhmXfi96vnTNhsaS+TJ6wq6Nhw/6PjaWHfmcmqUpgYkyGjjOrDs+KWbd9F2iDjW0qxyqu9CRO
cz459YkIBdFsuauxuGVBvb/xxGx+zcW17CSdQD7BnEWOnLUzT4XJxZ1nbq6Nox4XtnpZ+ZQUmoiL
oM3B0nVcwb3tmHmwz8MEbvthRTFyOwZTaN+h9TZtGhIWpRUs95psCiDePJo8lWTtdgbXQPvnejeD
NPuugIV7AJ+c5haPi+1suoUpZzBabQpSeGi/jkI6Y9RLz2qjZJyqJ/q5wVveT+VXbfeZQsnmVC82
RWfHw1o6L6tJLyCaG2XSXPdr9N6TWu4CHj84tY2vXsnAAbY2hjRXYFrKhov1CKAo8mvYG9sMyjyU
3DQpakC1qXnrkivxniw0nuup5wGd04mfLrOUSRKkFB25AAtlN68Y1sbGcZOGTrd2ul0ZtFSvRW/U
F2aYutuESLZu3bDno82Vae7lNBjMNxNiViHspM4mJ4Q9Y8VbyXQ0bXuUexiTjtqbYgXRi8CZ6coC
JLraEj6E1LNe0IdvKz4OKTp6rfztXNv9HZxz9jwO4XlDn0MlOy44dXMhP0leRiQQ3BP9yV8/e27d
fiPuVYwbjnFbn8H0l+phhFdOeVpLu4daumq5GYK2/yQnv2vjvm6Zc2ijCJbHn1MsXVt1fTQB5jrw
sTPrvR1leLsUAaawUdlwTUzOSKa2YZc+lcVi24fr5rn1eNj8yMjm8KV0Sb3iPhpMj2FO3wSouGxa
gpjT72No57EDk5GHLnfDY7bQLopWWIovQsAD3QwzyTNAHmtBnxuuBgLG3pWXpLfDbteRprcXRkCT
f6LL3xwWxBVqn8HcbIGmNheEhE1yLoOw9j5mf8z0fRECt7kdvImHV9RqxQSglp4nkEYJGs7SR2oH
04RRIvdnjPkinJJ108PUHfmB6uHH0BrpxPjMKF86pzf1WSqcSl/s1Vv7MLLhvx6d0RqmNzM3y/XF
Tq7VQWBJP9iKcgl9okFIM3hykwLobWaBR7WmcI69FsXYhg5QviGXiL7PkvScGQxR8uyIFDXneik7
Ukji2uekeHfXLF+hE8ihnu/pyhfjQ93nNpqTtfW3Yx86ameiKxZxgLRf3M2GATu9SfNNsJikKln2
45w25W6gNfjqV+X6Lc3N5EasLXDKRIgzdr711RVtToU9jo9+uiJ21oGIREpamzN5waGkXLojLGPY
2J1ldpsmWf0LxRyvZHdEvzOV9Z9cx5u+lbWfsnzC3N+bWdbfM8euviNHXX4QbqJyniqdoEde+kfU
kkV4lnMdnL2u94aNUUqZY1kIw1imiX71TZUfxqJD9g6HclNmq/9VuWHyZcSk9smg9N34E0vBLzMY
a0Yqvtd5HSD7cXz7ZtHFdPQX3FbZFYZ3yNAu2CeZACONqrYbNnlbTAc2A3HgWkVICa2S9p0EHo8N
fJaGwgDmNJxDffbmrG5xMCpFByCQ4Zk8PXUSqDdij4Shk0ZYHaWq9G+zsLO3np5woULzT8qNC1zK
YBCSWPu6ytanLCeVgTlWY15jJ2hwBaurDhUdwjd7GjPUcWF5xxNE7gTQWYpKPxvnb9IJiZcLGEUx
9F6KC1Awz45JRlpx2JY5OrqUm+5uCa9xwa1/pZvTb73ijEdGqyLVTYQIakkju0/qp1VU2Q9m2Wx2
1sKNLatNs4hpKUM1wO9vx9mSTRL6deluqWubk5w6Z9yAlMyQos0QtlnKWA5y3HyhrCKSNOYv3mpV
m7mfh4u9runRaiuGY1byipuo4ewRiVHEPrFJYotGeXjV0vpB3FVx283LJ19YmqOwJfibjtaF+am+
U1ixVWy4Q/7YTlJsfIjNQG59xn1DAgB3wlFI79yYnzPtBm+6ku3FQmJxTzOVhb/KvtmZYjA3SpC7
V4RpbpMFhO4l5q2R4hK2dnIknQddZ7IYcud7ndduwtrss/faGY0Tg7c4WAbYzUaRD/tsleOEPsJA
T4Ys1IsANBMqqsSTqYL6gpIEvRgSdlDdTBIPNt8Z02ou+vfurLWMOiHbGzDu4ZELcvXCxKHeTCW5
e8poMub0SZCT8yTD8Axbvf2q8oVTTAIp+yS7wL/N10J/Cbve3qJ2xEpIg/61sUBKz8nEkZq3Aw0L
pzTzbDdLGllIaqszYKjyVje2lxLnjI9YGt0Pw7eXg2hIHNlcJULxf4Em1/zUSJ8Ju6IvOruTveVr
RxYN1I+aLSXzq8hpSo12AbY/kM327yUyv2pzkHZgU0XSTqIp+lwHHeGv0o6B/dKEF8SeW1wx8KBv
xHlN5uWbFDbzNrP27wppU1n+/cv+KpL6+bK42JAFI1GlcvupbfyLJKiZcxJf9MRAu8HYGdVkQCWb
ip43WyrOF3IbmiX4w2ta5lXu8z86UV71Kn7HjU8sLSwt93dM2DB64VRXTJ+nxb12M4vWZA5lsnlF
KIimYUcE5PyskokhrkVNjRgiKP6buvPacRzLsvYTsUBvbkmK8iEpfOQNESaD3rtDPv3/qbp6Ok1N
5tTFD8yggUahoiIkUeQ5Z++91rc2DP2p+MbsCneKSTh8m/POGSmgSAnallYn6idD7Q1pa0p0zIm2
BPluvDFu5gxdG3r6WWQ5sTzViJN4Y8gl54M5Vfp3yyFuIhhQ8qLkrsBYb4y8Ki8pbQ3Ja/JFuxmV
eniwqXInD2ZpoV2I9FCQAclD3W8ISxqHVZ9O87zKrkBoX+lxAZNLECvNmzPrVwUJWHBWUR46WmXQ
zO6dZGCC2qS9tJXDOcNTNE0ERljmuGwN1Pm3QktJKcqoFd4mMbHXxcKmB8vRKtAkDpdeE+ma7gPD
XjgWSkXY0YPDOuQT1KgYWxvXbOzPXTlvzVymZhOwbFg926beKZmJEJpDmfaEc5vgTfhg0teitMFX
gsuxrDUTq+TFzEvVWCfpaPcrPVTm95xwB9mTWjE0GJpFJwPKEwgDmpj4276mE02hWQmWALpjkien
2tBscyhdGdVMRuPYsdp27ywZ24xNflCOgqhF8BJZ1QxQu3Za6jEpKdeYeRDMVeBYilVqojOn2RDn
tAWUzGH5RjaD/DUf2p1OiIwTNGJetrUzy2L958Pxj2Sm9xX6huJHQ+x3Jtr/mdV2/bW62uG7H//U
/0IR6hVm9N+LUNfJW/ua96/ttzrU66/85as1/tA0609SiWwxfP1TBf5fQlT00aSPYMTn8AF1+z9C
VM3842pwg6jK0saicBUndv9y8V9/hG8SqLOCBR8AhfJPhKjQy37Q+8EY0DX+IiwVE3wgMeffr7Uh
LZAUcdCnQl2+5da5L26V56vZtPds4da+ufrIdsWOOfKB2NfGrdbTOttYe2c/f2W6/dFvUa/flPcU
sKf8I/1QfGOT3y/xynqfHvvQbV6ZYnvldvaalbNRvXobbTBD7Zft+BGTAKe6jUdii99cmp35Gp/1
z2RTHY2D+kr8GbHcTHnUx/a+P3Q7KaD/der9PCh97FXb7FG91IdpFV7SrRZUt6qnrvLzvGouWOkr
8tbumXltdPqWQXmqLtPDhJ8SRdBlOdhrcRge+21zK520d3WnezQE1/3BXGc3RtCsQ7/fZCvgRgFJ
C5/pudrxLm+0vbUJH4vbaxbBu/3JwDKiVhy9aDOYKAvdxkQ+4du7ZkcULPjQ9uQExkZ+iMSJeZpz
fhuOyQ7C8y66ic/zzjnNj1zCA5/hU12VQbhd3GRnevLK2Jcny7XcOsjvMNNskZB7jD68e9JeVsWq
Psg77RD7oycHmJnvwx2D41Xl6T7tn/X0tWSqxvr4bGyqnRLQL1n1m+EYXlqyC6R9+MXaZGtiKVlz
Lpz5KIjDAJYBY1DG26Z/DSvmv4+PbDDRW67sWWCnvbGlTPHKAA8T70tA2/UKz37p72bgTDozTtd4
Xg7FJrnU+2YNYSjdNhvDN72UzwVSjcuSbuOtFRSbah3t1V15332RboqjfeYVnpxAoZ+yirc4omwu
e7ZO1qZv3WobesLpR0Te0ROim9O0tj/nY4vU8Mm5pW/+pO37u/bE+UaJ18vo6vLmWk/RVN3IN0mg
rGS/XjMeCoZXezfv+tIDFLQq9spJuuP+HL0kLk9JsbECxa2O/L6feLSLA3OfY+YKLL6Rde7XL6Qk
u80Ft2hDaq+LVg31Fl02X7DlIT7xFXboIC4DqQjkxKsPYzCRaesWb4Yv/GaNqjH1ouO58Fzdq27T
AJtpYG3yj6C/j2jIPaolzQTEJlymL3gLyUleESno4WpfSd5IiMC6+VIcl30Z9CeEVDjN2GF43riN
ZE9sBfgZhQgzGsjl4eoVddshUMznwSIFq//EzECJ/pmHe6aVpkGO4kZox949v3cBQmyxyve6a3m0
YNDbeNrDeJnvjAfkdBT4dbHn3zHiy2evyr3uffBjVzwQdKJ4RIIgefBm1TO5F/MDUcclfguCOEoD
26o7ObuchtW8kd+F3nm0AVbyKlzrrTu/NrvliRZu6uwQFvgKNr9d+F7dU89mLpRw4iI8sSM1epVZ
r/kuORn3zScm1c3MwO6GkcWqD+ZdedDXfaDJX42HBu6U352GO0pRy1O0AMbrEXkhAruj8agHipd4
uc+IO2M5Cih0SwuLM4NZBh0J6d46pxSioOJtlKPI5AMfzeUetY0/rrX7dscj7JoPsuopgztWl3Gk
0GSKlKMicNNjddY/bPKwViIgylbdNQnHtq2VH/PX5I5D2NpRg9KVmrX4RBDtyc3qqao8B9Gnm12k
FQ/1FgGB0a167ZXrKz93lNX6k+k7oVd8rdsnaZXRIFgjHqTH5y4b3VyRFKvlq/INrWhibizyGBg8
tHvUqd0LXm0XhdJt49l+pCDa3WsK3qEVMXDcET2XbyQ76Ak3r5dVX2LsxHTKJz8P38MkD7RAuxuW
TRGfhcKxdKeuskcmicqLvqeMLh+IIC+ehqdkMVxYgvaG0bhMbbKWYVCb3hfLXF9zVB+zODDNxz4L
HPmJ0Ua1mZhI9YjoVh2pI6W/PA8OMot1BROXwvGVaz3faRl/cLqb7qxH7imv5O6+6W/l0euox6li
dv0l8++srUIhwgQbDUYwTx+xfYgcsk386al7ki8yCulAVleDFBDath4kb6MNfvkgne3bbvPh+MTq
FLLPsbg+SvqrdZSlwRuemxORpm4XGOF0VKLbMtBQ4JP/5JZfrAEpCXKGxlqr8EurUfLEO9rJdUko
iWttQat5vZ/cTquZnh8Z0kf6cNzI9/ydZ+bhlxgFdjUFPByKL8U7KHD1UXWO5lvh8mf9dDU6OTsw
64ZLh6k0n7SE/vO6MceV0qyqGSWsixqt0H3Wt4LM49GXHnPTLV4cnaAwVy2OybNcPiuntv9CdpTF
BDQ6dJ9aL9ymfjfaB+dkZPsBFc1Bl9d+sxpcHipajsJ7GFer6b3oVgyRXZ5EVzSu/hQtH+NRIbeb
4YkfsVCumDeTvLzO0N5SeLOwZvzgMgQ96nWEPiYKGPnMjsXp/r2z3cUuH/UELXRWPEl+PB2xg2Z3
YepJNUnvq3JNBli6G7aTj3rhzb61bzDyJn5/JNC3K131jf/rj/luPoQnwyv85g2p9paX4ktFJrfK
DzbmeCJNNvXWZHfRv8Tb4a1uXEKE37TztNH3qNUIdhamS2rNwW58UsaMs7Ix/cFXAz7rRD5cYIk1
/4DrVMZn64ZMBqQqQGDGvYr8lQmXNW3QAFrZuqm3abKjJThUm954miBYfKCfan2xAFRYlcWOPPdM
BJW13sU7bjLu5vGoFy7S82GT+K/2huaeglLBDiZzF/ZnudohGRW9/yG3nqz//zm0/186jnM+/cVx
HL5X2X2dvzuN8xt/ncZVjtVQ1OC2ybYCI9DCU/LXaVwFc6MxgeNcDX8deyi/9ZctTHf+sHC5ANTi
uG3QIcCu9ddpnB/p14kHv+VwvMfS+g+QWj8ZZC1Y4boOXgRyF860H21hgC56sVgRN0gb01KUwuxR
aob0xqqkeD9oheb3iWF5YVQTMCp3HSpYSv7KSKzfeKOU7xswWJR4J0zKLeoVrgTdmO+Lgj4sSlKs
SsHunFWJPyZfQlNLEKnK4+ec16x5thp/sWcjxm0PcdQdqILWLS6Ml76TDM6NjKcu+tLpm34c0T01
ppLcSvW8/MZv+jdvFPPP1URF4o+FceP7NzqaHcJbjUvWjEMaSKmkrVvcrRy/r/Rgr7DD+je+3h8L
puu1sU3qL/CCyGXVP2FF33SJYI/YY6jqgHzAnhRLjNeoiu8kRZaY989VEJmz5kvh8JzgbPErmArk
SwqkMTYkMd2ekV1MaBGnzGj/1Uv6RyX6/6z+/iV4739hEa4Yv6zCj69tn6D8Hb6zg/75S//mW8l/
2Bg3+J+jqjb2Tnp/fz35sKpUlTm8dW3FMQM3+dG/aXr6HzZfNrRMQP6kYHB3/fXgK/oVcMWPAMhd
Kd1AO//Bk//nk/2fHqCBFZHYBx45G2smuHX52pn85p7Ku0Gu0iqmrC3RZdAbskIkr6Vg6D3Py30x
xvgYBkKMmVUT0oqo7Mnk4fqKDDx8rSVrM+jYuBjEYCtzdaE2T4omrcu2rs5jJiQGwJ19WNLWuU9S
9O0W/ab1oDLOF1ldfmmGTr6vpmT42tXGBSQ/deysyaNPKmazZ6gXn7rCCHcxkiJGVa2luSqqyBsb
sTRzVQdmnxht5cMsBgxzptWe51Gje4uG4A7hDVYqQQIfMZGJ1t+lUgm1gsHq51wTVuo2Mx1CYu91
+VFRG+1jSZEIUTgY6aUVKPIijc40kzVdRyqSM+xgwcPElPejUQXa2NnbvFLmVahFjDxNvGGynVfH
qpHHL2HRgJeCZIBTy8FzMsxWhCSbqcq2cshJzqsxWjeZE6SDfCZCU3kwy67+0JKlf0SNTA3LhBgv
oVo6nljqVvXzGu3FSCrb1rFTKhvEtPqO2BUUUjO0AnS1WfL+zQb2N3bR79vD11sD//L1roUldo3U
+mGFK7NF0UucXbgtO8dn/ZcpkaW/2tD/aOn45aLwXZPv/y4p73r5fnF8+NoWr+X3pwd+4V9riGL8
AdoEqCoWPNUw7etU4l9LiPEHwHhTBXZHsw5K4rXF/29LOb+Ex9yku8fp4cqc/K8lRLf+AMFrQYYA
5cnz/88OD99vhBapBOpV28aLMLhgS/zhNlkIOK21Hk9XOBNhH7mdWU4RieqhnCJBEUZ7JKREvOOJ
6bbfXKK/uUGvZvX/rF1/vvJ1VcVODxScOecPZwWLAEhmFTDAEF0xrLFiXJqN2YfWikeXdj/eJfR0
yLKzrx2ZpL+LSvgpu+cK0cfnD7FWtQDQ/Al7+Wbt7PWu7mozpZq2LNQxS5ozwbNNsAtVR1YjOrv8
K/KHUmWYvNAE6GulWvfdv8/a/62h/PtG6vU60MZlbnSN0AEs8iPvY5SrvGkY9dHIWIy9rGXxM8rh
aTfEgrHOr6/5dT/4/pproANIe7k2beEI/HDN66meFlSuaLuLUB/v0THZPpnoqXTsNfUqI0EWe/71
S/58g/HxMMtf9ydAAj+etDriF/pBxkzc44wnprkTRrZlFWbD6RNJrFvmIfWNtXTy269f+O+uKwRu
ru8VH8Oo7/u9EQOsNas182WpxMRyY4oUeb0mrpoeKep+l7D1893M9nvNTqPHjmj2p29xTopBZG3u
ZXlu7Lui+0j1oR8CUi1dbVQIdJwXWAY5vovfPEd/c4FZQXhyOcXyQY0foBD10Gv2fPXVZYIcwzEV
2SrCF+fnUfpRtMRvZdf76tfX9roq/HAfsaWoFDc236huccr69twhFnkwc61Bcicb8tu/wAcpK9Vv
Xubnr1BH4mQB3IBKhPr7ivP75hEl75MAzVrQVzNYHhiJcTgIy2H5wKqNpufXn+mnPByyKDhFISkl
7Icq6scFwZLw9TY4Q70x1dNH1IEQnApFHtaKkgzdStSmnvk94l8afgNeNxcoIvKM2RISWvUrtr6I
IYT95m39fA0I2GKVBLbLWEf9k5bxzTXIbDmqemh93hA32ryXw2L2yh6Z2jFBdbf+9TX4uxeDUwJ5
iB3B0n98McBAeiyinDWxnow9wrZkbUQaHcZOn+qXX7/Wz/fQdXNTqINZGdDNsMN9++WarEApzwgY
ZDAV5PxOrHYALbFC/vp1fn4yLVD/sIWgFcOc/hFz14eKgFUdVR7ysfEI/zQH94cOJMeGWdHUdqJ3
WRLFfRFK4+8Chn5eb6kteUngf6ztNAG+/4w9VK9ekFnpxRQRb8A3FsJtF5MMcBLM1Ow41Cpbz68/
799cV0slzwjUoWX//NA0ih1d+e8FXppFnKUlzx//ZJL8+lV+WnVMGRaNw07Csqfyj99/MtB5S4om
mBZnq9Ad1dPwGDa2vssSgsWFbtd3Cg/vb6r2HxAo7JWsrZQ7HGh5UHnVH+qdqpVGSRsF/tvcodXB
4d3e5IWosZLEi42uapmj9YhvabqmcXBDodKPPhDxluRbjYuzTWUr0zYZ3t/fgux+uu580SYdBWav
NGJ+Os9oVeb084jwdmEsugaYnMJTNA0C7hX1iqkurXQPsCE+hwVTqTldsLamY8RjvGRfE2K5R89A
YkTemDYkv3uuf3oISDegS6WBhOfSAWb+/uu6AsTtFGiVBynPfmr7sfgCY/MquAS1elnSUpKPyZWY
5XFO5Bio4M1QV/PC/KfkgPhkWFO5UQdrtOBfjOqOQpOMP70drMjv8lbMfr3ULMkZ+F6xatNhbDCV
Tjo2LC6W8Oe6zD6qlpvJG9VsXIJZIAUJprJQaw/1LwdAnWCHzpUjIR8nNOBfx0IpxaZDoJsGAvzG
FNQqKDhKSCBNK1XO8l00O0NC6AXPVisDBXPrWPAmnKG/Fa2SnGUtLAO1SMAby5PI3y1CCjx5mpAf
E5kbR57ONQlJ8xsF4eSLNABp1Ow9wlRasGM9ciJCqWJnL6mZiptE1kS/+vVj9OP3wqrOOR6olE0n
kM7djxtpjlGlGHHtSjc5OAEQS/lK9yvzdwEN192Cr/ibPRtaEX9fpU8BABcNwBX+/+16m6Kb7p02
tl1VT8z4VVIlqIKKmJFuqXIy4rttuxiekZKsFhnTEm4V7RwmLfQFORzRVPWtdjBFZNyYZVQzdjSd
+Lx0S5Bn8UETqoTsyLz6xqZU99jTwtslK5bGpyHAVD8uFmwTZZGv1alQXSsMlxb3YvJlUUdJcpE4
1l43ISCvsM6uMILIr1M3byrRpM8yyvkW60I23SX6CAqHAw8Uaq4mVIZaHd1uBnrjg724XJfEJGiq
UMeGb9VncAz2eMBgm3q1XZntGntDCDHbjln7oyHUsHlrFu0TvRVgPKxyYRqWTQwbJ9u6THVrHLM8
BpwgyWYwxJIMYs+RmivrpDbXcYwPAGJUW7nKoCxPWpRswetqyytfOo76Du067luRd2uJLpHuduw8
bSDlxXgvI9DEhzp0DKjwwg39nF4IMdQQJfMuZoY3pmQyerMREBZL5afQaS+ED9S3jW5ld6oaF1/1
bugg7cZNZ0GtM0gsRyYo1uEQnQYkfvQ0c8x+Li1f57OtFeJIa0kynsMRvp5XKYuNsFMTlofwD69i
a4nhDKmiuSjGmG+hUSWHsgmNndRrgdk6dtBqQttz8eWbctYxUOpSuk7sodM8SUFxtopQWfcbtCRf
43D+AuRyppQcJue55Y66pQ1UI68YGG9hSalwrShkC8qNsoFcisM2Dx/xBapnPF1wtRb1Q0kjDG+J
bQM7WCRGLRU8axAeuQNtko7ccS7MdF8UhnFbO8rU4jqOmGiNKdMTXqz9FLNVQbCUOJquR3tQsps8
rN+xhd0lKXOmoVUnPKXoa+FRLPnCTFZTHnFaldE6jFQ1qNNavqgpzpdUNgQsilpzsbe+txOEscFA
xNiNUCdqjPu3Vl73iO4dNCCAKzKf8g31RZXansmN2PusWh1D04ErmMKRXnWS1O+g6vaE5IZZGHpJ
0lpM/dL7WAUwtqNoQanSylrsg3zt1ijXjXS1gOR+gg+xcCUzI2fFiCK2EUnPPZFXw7lYJHmNB072
Aani0BpMsaPMhvnYJi8014A9pu1dqDGdw5OMm1gLYnl5bFPjMaVyRP4GnqiVkN2IUKzQf9b4QB3F
VWPc5CYq0CBvBgXpLb6XDzV1kA0XVY9gl0AqcaqrbsSBFNMtE5mWeBEYgFWSMxVcMtGuRj3CZCcU
6aS28RlHRe0R/Kl5oxE/lEjrtpYT3dVN31yGuUk+4tEstmWVH9K+Q+tnRL5ZqNymxmstlldsXjme
sTIbv3Da+XB0NjchjW8tnM7nFDwT97Oub8UCBoVRwq1wopM0V+Vexuz6lIbLyRDW5GVR8qIsH22Z
PNiRg7KI+K7FnnczFkcWKax/w7iyIBE1i9IgAWmuSc36Cw6t0csN9aRIXeL1Rh2k5fKgWYgtC1ng
lRTHEkIEu2n1EEmKtjbm7HOY8b/b6otj1G9ynDw4xmS4pskYuxga+8r7fIX7BlE/q+d3znfoF5d7
W87kQOrof6iKlNEABXZRlQxy0y461NxjeRy6Y6vcNmFkezEb76EqNJfEOWa7I4CdtkojH9vpKddn
vqGFuW2cRgeOnzj/8oo2T22qWDxnRDU94wnG1di+IanwCrKxE/BrfNWesBUWlY7CAjlnhNkOIjSa
8gZ8Sa/VFrUQDnHYbW6ppffRZK6vbCoOCEazEjwnYOewqeH1UDWeIbskf3qWkTpNBSfh5CsUBH3L
6Q0/XtuoOsodxfjIOHjULlkn4qOHyvNs9Eq5wy5YH/QK3Anc4ECpE966kBzc6eMp6xQ0L5Iq7nSp
7T2lKB/kedwvKCZXrXMtMqJk8FSjwd+GYg0dxNIh83Aa2nWLUvv55IDbgISOm/+5zMJd1+bhOhEl
CgwddapOs4hmjuMZhtD8qL1Otke7u8mt/MEi7QdkqSLzxRTWfbMsEvaZ4SEFKCUZ0SXn/IWbQBMu
bIxLltrvzHtGjzUWY39j9Cs8Pu+diuB8VFkRy5KwaKuNClArneE7ahYd07p+V+N218SZvQNtiIg9
Lz9tCRYEr518Uh7Gnp6H8oo4nfgDB0q5B4VcBEwP8jvd6PMHAGl8KSpurbGWUHXUZc0CrcR+FmXB
ksmoEoZ1Pamzyz3xVQVqxl1HU2Po5uQIo8vetvV8G8NoVqbxjmzWQz/Ut2Un0mchmksSJUDyYwTf
am2/K3MeEQiVkzc6tir9rDnFBQCXXiE2L8xFiyIqgTKfmrdtM94ik2eCMYm1ac4eaPKj1jRIW2r9
ocooLmxUqzbspzRjQC4Zh0WMF5WgT38YxhtVz24yq74PyY50DboWm2waPyHlgwap50McIb5pcfaM
YAXcKbp67SX5k8Z4jTFVU4GdaMwmDRUoQdVB1S5UNIH5dLA7Gv1FhZhJHa1tSLqCVnL3BwoXEusH
X3jRv1jR2PmW0NdY2nTYZmWc3cgRyBigOa7qlOUDQu13KpvY1dsO1U2mIjJsafxxLy5o8CNrvmk6
RGYtShttcF5YwA0kBMuXcEwSFGQRm7hmppxTYL8piSofdYGNQyWSoLKX4TIBCfZoXRTujDrbjZOw
cssxHOHA9Qgoqjn0yjDF1ZGsIKCsYxuQkD7z3/TJbaY67OTGJHttXbxOkmOR0l5+gHKAsKKDiLMH
gin0MnYLHSJGN2qnknO0h+323iybg5mnNGVUTAuFU79Gk7IHtyNOWZgNGyPSFT/VusaXZulprM3k
mBez5Q11eAOLKAQAhUquyLYyVlsr2kAq8OexXumNsk/k+GjFZGTaLbsxRHBvCiUmJ1j7/T7UVmPe
fCRj/G5ayRa7LK4oZFeG3JbuvOjWdjJaxCBFy28UtOFaNVdw/dQ2gC4TuG6ChgQxtNGqZxsuhiHf
NYYeBqLp1lhBHkOqtilF/qfqZ04agexcJYJZ7dPR+FDzcdcl1X6RpXUrq9AFhsxxO0MKomwORss+
01V+kIvwIy11yHPGis7RSh+SVVVZd5NRnJaOUfdSZC9Wi0tMmx4qGzrJwA7bgQ7XRx0aIS6pQLPz
M/3TPBDDWEFl0iav0dDuhCWKLWXg60C14Fdl2t2kKYyv3uygs7C+M9zeOIK7ICm1dWxgnY+m9q7B
Bw6yuA5s+mmEbF0PPFL1KPeoIC0hH3JJvlUj60aH7eKZQtpDJYGxKmf9jtl0zi2lo4/No72kIzCv
jIUL1Esl8Smm8yWh27MKsxk9V68hXnSg+8zpHi3PITPFeDOW1bs1G9J1iJgeKpsTOafpJ3DjZwsn
yIn4kXgDTpanxmbrLhYXbBKe+zmUHhKqknsIc2+Qz2gXWdtRbm5tU7rHDOT1HQ1CYaL/teyRMhSn
1WhZX2QHjV5igquYrEZBaLAcE6QJHu5NYH7W+EJ7/XXAIe2GrVWvzNK+NydFvVrMg6qEjS0Wke7s
QrvPomvMuITeUW8uzG8uSC2qGwCxpMlUyxd9knZtT+5NjNHYzzXrVuQYpIilCldFVJ+lLEH9GArs
TabF0HFYw0DsAgeyAkMPI/dpmp+ScLS8rjKbgHHLpWrSt6xFGzxL8amqc85bxKUI1+6aT+T6lwIj
rCvoI6EcqB87WQWqNtcflTZdIFTr29qetQdJ6fGqTr3h5WE0e4PSid04LafeMmDNqNEYGFGKERZ2
tuVizn9Ni+Gg5vUxYQPbNYsU+hpVj89+laDFZOE4ct8tewxFL32Zo+ktZtY5jiMLS+jBcqD2+oVi
EsEQV+9kJIld36MGt+LkBB3gVHbJbhrxq9Tkza7rqmfXmRE/STpudqWtQTXYWMaqTAGAoC7tKtXM
0IfKpLhOWjw2S7exbMFyxsri4oNfzaSgHXIDFzx9D38ZygfweF8Xo7HPMnzHo2w3866yGjUoEr5m
USnSKjen6KiNTSCDUYondc1gSHoZS14YlsXaKSyeIBv0UJlLZ7IaA7ubH6Oxf6ycpPOmGX2c1a5Z
zXy5hynYCe1Q9d2F5Nere7E5aEsIagHQazajZDVqDjlZEd8OjnVfpUIny6A9N7LxPJfOyRm0zVDI
yra1uUySTYZKPpCuGXUPQD4flKSR942N/tyObhului0GPKHZkrzIY7OG+QVZ1dAPY14Jr+rUq6hn
tyyCJOr6KOSWsoQKhq06AKTBGlVZgT60a3hcK/oYJD30ADyxD97Y4DUVqDDlfFBbY4RT42yTIrxc
x8coiEVGx4SkrLqANDFhNytQhubKSigUtaByqJSVz74W12cXtFiMUWplkQMF4QDlQnW1ysnUrNWo
2dSoalb5TTpNZiBNLQz/zJicBwrG/s6Rwzj3GlnKCl/Cs8eqkqYhPmpcCMuNgUs9uzUh/YM/7p28
22CLRWneSdlFRFXz2VVoelyp7TgyNrCQbtS8xVGtJL0u7UJBzwdWrKF+0MkxHqWxEBtJjqebXjOj
fq3gBnyECVSfamgLoScriZQHoHvUc1gjyfFbZQzNLTC4fNUTg2sjeCWS15c7UDL1oNxXYzwoBwjG
1r1JEt5ZpavsD9F8WtTw3iGbDwie/CaE0H1s6qx3NcTgN61dTpPVaqhD1XRnRlixUKOnaR4gN+tf
AGwP3GGdhp2+Mql44/FiqAU8I/pZUkexkMbHUIruhQ7SreR9C5HfAlFw82U4q1ddq1mCgWonhJ+O
cRJxTutjrtKjKqQs9KKwC9+MOM1OMcbYKgWEiYfMCxfAp+QtvjUtBrZCDadtzpCYtb2adH5pMTy8
UIPmGS27TDtFuwUOHGlaojpVZbsfh/EpA9frdo083LeW+kLg46Nl4fkEaEQrvI6ttxQyFzVHqLiM
qZZ94vSc9K34Kc4MtOhKK4+bgrUEW4TxmM92flfU0bOK+Zx7rq4MqKODp0uV5lt5DxZ8hNvohlXZ
2zQOwPlEURNrOCwIcCsiXL3duJU0bMKDduoXhGmxUJG0a8ZblaW4CpJZ3MW1VIyHQQzlK3VZBPa5
tc95nTWBSOz8Fj0Knd1EABPtJYNZwnRLg9KfI3sXA685i5EMFamN5jWAcNazVKGSSuP0IJeRcccD
/tq14pxwmj+VztVPYTu4VAFsSA8UwnRcQwY7d3PfLlu2RcAIbKz3dUGNlwNXPFvWMO+sxXla5FLa
2Yp1jrT0CUTNsK90XPGx5SyPEiEZLqCDuFt1nS0/5BUV/RBnBE/FffHgLDQQzKQw7pQIhzfuuxhi
pmZvRd+g6DHM6VwvTvyOYM58N0ZjfIQNQYZcrz82CCP3cF/yE145zuGGSI8kZo0cJZiiw6NBj98I
4TqzurfbcfBEbVzzr7DwxApD/A7Ns9XBNWmYoE3tK5NtoNNGfZkagHt1TPeJJwakBlZcNdPjPeOR
coXPrtiOZT9sbVB6m2QM601VG+ODJmbUwK1jPqsKHtOGQ7THUUoJdKfADmKpoCOdAsQ0ueYJrSGg
WrO6wRFoe6OYkYcPzL1BI9yZYxJ7laplu0XuxoAHMHOTqzjSMjjItHb3PM3TZ6qVwUw22yrnrOjl
g6qukljT/Lyau3Q9j41Z3UUtrHy/UM322NcLHSsUR/KDTpC1q5LGQ2S3k77QJEHGN5my8BjQK3uw
A/L6yjolWWwevLgfzvBi6YwZZr4lA7X0ewJ+8Qddyd6jXHebuTYsXxTX0LZazaVtNZvpTVuY9S6J
dGTRVYySENNf5M12FN1ZcmYcy3Q4SIVa+CaZgC85aICXskvJZFK6aWbkZsmvapy1ARFW2lcbYyVD
Ak0Ay4iS9tVxAMAc0i4ER016XYzzASRyfe00Uy81qQ/3koMKz06ke0KNU27I2SAsauYsyHERGpWp
BfUywCHwbau/WkqFLlmXirgP7OaDzg25mduWToVE15rnezIGL+pT53WR4c1QnCyxw4nbjupwp8RJ
W23HEDAJXWp6uzuFmDj9K6jgkacXkFAIi20p2y8Ym9vpGQ4vewG8ey16gxqdiIO89GaynYqhi1Yg
QvPHruj/nEqYrHYI2krJTVW7xqM5cnrzMDT/P/LOZEluXNuyv1JWcz4DAYLNoCbeh0cfilBImtAy
1LBvwJ78+reofFaWcmUp7I5rkpZ2lVfegcDBOXuvTSPF7oV9hKqs9BVnhVtxBXKj5APcJPctAsj7
YLjwRyfv5zihMVmbXlGezg4FRdmeepHU/mOOzX04O8HgqUPYtdl4qrqie63cnEVVZi7/w4QVNF0x
1Uz5aYR4VnqO5USeG4gPBWq8Rc42ncdmzos7ZZzpgczltDkoGOUn0pzcYNvoOOR+Rd+RfnZTzOKt
MIXYEm/lV987abUO3HYIH/tUF45mVKZFtDPRCKOgmarenGjLF8TRxcDZ9wwvC+AUvrDo9Ax1kJ1V
Enb+PqWrumssSezBcLQX63F2wKpwIL4V+F6VHKFb1U/TmI2fqpT2c2B/tcaURmF732T1YWhakFpd
zXYT2OYE6FY/LrRbdz5m32t+7c8xVS1Mj+8+ib7YeMblc5snuOXpRs6tDzNvoXfHjYt+AyQqbj7d
NLq7OaXhsl7i44NT1R5XzS9NPDbRViCJ3siotQ/c4sNiM8Cf30bNtyTwTzj2cT107l3lDsRKgSKO
hsjc839xPtAyz55V0OuPwq7TU6+nN79zOLrjxTsZqu09VyhsXDmU7nPFe92kmefzE9Om3LeNKunX
Ae8I8qMjusp9HEGPexAECB+LpsadAU8OfgyIaZ54RFxTqJseA/tb5ECl35KaMDhn044FsZREEqQL
5DCZjqe0TbjQOzprAJTHHfcCAoC4nnBv7Hu6O3lwrCp/dm4Sk5LyZ2pfB9u4qVfi42hc77pMLLSV
ALqAG7Fg/BY95DABrS3QYN/jl/fck6wSKDSOhcQghGmW3QKjFC54dqGqK37eZMFhKeVC4lDH+/Y8
g2wMzQhTWNQcEfBT08nskYp5ip67fM7VTTYJtgJ3sPjnzC7kb4Sogg44cCsiCpjwpoHI0R2mMmjj
Q6ydWrC7QMVfIyQqBdp1mdWHTI1EWwSdbvOTSPJlPPmFzmqz+XubAN3bF18G1zXJg9OqtLjNDGOd
nRj7ltxDVUfAPANwjdZt4NYyOfE3Y/smnTG/tjtAJZ1qSHF0Gm5Y0svms64KjkQi0u5Zw0QvNoPq
rL1CqDB+7IMyIIthAj4TWHF7Ii1F4nGhvfGQibo5oSMb15nPR9O1ZHyFCFd3DRGX+4i6824hkPSK
WdyPwFteOVK5ZFGAX5tGzfds3t01MVPXkANyDFWBe0SusCo/Rno5SnfHQlbLHtBrtW2txtnaJqA2
Kp3xKm6teNOsw/d5Yq611W6vvvV+ah2YmYefwlK29tpWiz8VbRKPhxZUbcktv2nSEy1oasuh6eYb
RMAxRV3CWtDgGK9zT9EIAs8V3BXTPJ1k4rdcuoJUcw0pQ3gv2ZzuWMtU7kUL33UdqwAj5ZCeIBaz
zJVffgX+Pu/7Rt9EYZa9TZE9P1p2IB+HNhnRtvtAnj0L6scixIdeYvOzNBBx5BkujZwcd5jM23A7
m6A9WFFPTi9bhDmDl7WOoLW+55GV7rIgNB9kI7nV0JBz+CTzMnL9a74AGxrBpU7dF1AnK18zwLdY
OuUWlBV8MVFZfKdzAj62nGlvLY0g9rdVybm0w+nB46b64LHutoFUr065ACFiUivfcroIDM68TgL0
duaXjEHrxzhT1WNme5/USGNntAt/X0xD+BiGPcTujJTvAkw5OwPeSJTC9a3fNB7N+s4Hfw/8llYe
v5MgV4TpZJsNV3CEYfe6YExHYuqPQH/hlMCpugN5jdWIDiW3b42XMF53OxN/tEWI8bju35pM5nuk
fldeEmLAnQw2JgGRLOg8dUZeVDNhauq/vCRLwp1tJAiGplx7pKkaqgPTRLXPtQmTncYU/tZb6Mi3
FpkR9r7NClZYNrrYMr0sxZYVWpJrf5o8BAzuPsXO3H0ac59jQolHi7/pVtmLe98rJkMUGOVyFkyO
g93MyOxupBQ5tFY5fHO0aR/LJW4frKY/p7ZH38h2R+9EQ4GuFbkbNIpIsyDeIasW9Rl+qo9d1Dd7
Vc3lXetEWLI8dAAbH3ElpJY+zY5FSj6ci1AnYuNZ4i9xiJvKiisBP5C5NiPYumZf9cmeKGq03yPE
bzRn8nqBzXDEkC9pkxRy3I61FnT3x8jmUfH9nSTV4YMSJdcBFJVHBpIBQ704lMc4l9zZPfLcttFY
LofFEeY2sobmDaKkukuz4XsvStTsrVmuuNNEABJD+ESqsMRVCVTryrgUojoL9LWd0MsKF6GPjhkT
YBdL6DxO0hs/120tg104mBlnoNBPJbE1x6Cp8/2ylP4dDRyftKLwNOgFbPkClF/0ANDE9IQmxHqe
3bJ7bJiKUb4m1YH1jzwiEOnB5Il6bW293txCra4izUrcTFPlPYUJCgC/SnMitIfgVKd9eOpB7765
SbBLfdxpPLJXWRkvn1HT0dWOVih96jaPloNZOKbs50bbptmHXo025joZ3WnQ05zNMqaP48p7OcEA
gzuAfqYo0mOv7WSH24GtzqZoDyjwudu18pQlizqGcQZIs+5zyow8ZP3HwXc1hsCls/J7npYjWYx9
/9eQSu/OVI5pN3WPAtVre16HmR7D7gnsLaogfyTvkztwfp699uCvORUMtw+OsU5TWA7waaOFbqk+
SznCbwSwtA2q+TNIm3SPkOSlKLKvukNmUsETtufagUEsbiq9RrkOIMoYeWJjFKQxkSoDPRHn91rf
ANralXNZb+mrTDcZt/HVBxE/0QovryeRPw1UzqSw4LOvWq4TVs84kkzX4FxNgsWqsVidosKaYzJG
cREHwxBdo/Po+CHYE4Mx4AAu6GHlw/JhEWO1y9hE9wOLeJuPLVIqEeyj3nn2RPpWkGF1IKMr2jEQ
xHSb2C+dnZ1otafYQOcvdWu3e9DI9ner4jxK1Jg4IJTml8WvR4KFkhHJYAEkrtgkkx+fraUIXsMi
xNAlvBnQf2ITEO0MIEp2/sop738iy81KL89Xjnm1Es2nFra5XCnnZDRxpMVwGYkVj2nCA0JvfyLR
Vzg6Y+L42l+B6TFCzTt/hag7tJ1nxxdHeopcQlbUerlC15dgEFvgQPVz8hPJzqa6L1dMO+i8kVwL
0O3zCnGv6b3cRjZg90qAMioTu93arRdcdyUMgZi07icRevPNMvfmRa/U+IJO5SfLhVA1W2fSv0DL
g+Spbuhib0XXfEl6XTz0vcaglxbJWa50egBx7UvoOxDrjfCJHTHmG81jcU14VHRtEy+1CdVKSo1S
cY/CC/w9+xlTh5WJP9LZ2OouLQCsISIM/LVmrJaEB1TBv1qZ+lJaumNuobuH3i2tOz9hbEFsrP1c
Qyd6CFGc7nObXhgxljhRh5XdL2T9l6/a8qbNOQ4P7TxUJ6+G+J84cH+6ae7ego4pf74mA3C5Y3su
4OdOXL1uZ9rcT9EYMxlefqYLDLR6zyQf0cKlZGQCtMYQGDvbhcKbjvRM7LM35tYmDvkEZYMAK/07
zSDHpehOU7DGUM7+uVqDDxhyV19mdprpxFMdfGiqLI+26ZqUEHttOzPJtKoTkULsAUne7WfkaqfC
m7s92gSetkQ3zWvYUGLS+yDmZkfqVAa+v7fF9dRYzjmipyK3AHe8FyeS4kfsz8Gpa6jJSL51xEut
3fZxdBzrpUx6eduUXnNeuuU1NX5xO3HFelSpbs5F6FZP8PELQmijQl25nukb2uhygRvOcGyn1lSK
TkzzLa39fK+5GIrNQBu/usrdkl3eHSKb/nXUDPAFyPXaum4n+m2l6/LrrMoYGrpcwpcY3OUPlYUB
MxWLs8D3mTR0nWDZwHRKWfJEwgHmXGM35M8EDlRxpHEkxCVQA9vtdde22ZENjZot1wsaMO6NI5Jf
zz603ZpwxaD9AxqGiX52Xz1YMbeF5wJjFAMhlHGkLyv/3tDQSxHQ2I390UFTQfGUutHZL0tIFF3v
qpMsaTSIuki6zRRXjDycCRcW5NwaXJvt9NF30aWABaSHTAtc21mq0n5T7WjOQFLZH7SamGKo5aYO
mAFG+VDeVqMVvkKIe4vBuTKRZ/adafaxMUlIQvSmOzWJ7ODV1lgzGlxvyU71DeDaVSdq6DIB7AWv
/5ywyOkmToncJlWMRyzBsG0mMEw72L+A3lFdlfcaxVS0R4TGrke1fbJDC+q1TOgs9SqF8CLD6mhH
oBQ37lxUfCbX8pAgARAcXO8rbbzk0Jjy2EJT3sd92d7m6dAQQwNSgpsB7UKSyDfCRt2SNjo4xHNT
XEkuDVs1+V8DL0LkgJjyWBi7e00tXPpBFUYtMWmmOdGOgi0SIoTgskv8l5miB75vdETo8a6zKZ3Q
no4EXS0YcQ5ZPNM8XviRrLirdwtTDOs6EEvxPFTcPXduMRJ5Wlrl7QK+9MEH5UdXHrb4cmZfZUbr
MT2mgqLpxXzUYRgEEtRy/P2UdOlVG5XU6PyZ2Lds0gyQCyJd8x6JCheS6DS4SjU7LcZhHyEsOdD+
A6AAdf9pZMxInMDEfMhzEGFN+sugNPENNlXQNpNgF7lhdZ+WMhlPtqpzCgfCCDZlC6Rc9ZqBal05
3qdGW2gFvWYubokFS69HMfE+KPpCZl7cl6Mef6I1tI+xoqXZ5jM90L6slquEBuw7SuyLhHUuF+RZ
EyMKq08BSkID/qvksgLN5AzNCuxY5fQL8NMJf7H7EzkL8qV1KBHYs9ZbZ+fBQBz97i+G9R6D4K5t
MMgE3IJPYxjCeTVTicCV3XB6gAPmU42lUwmjpFO93NV5F0Mf68iz3a0pUePf+uH/yOb3/yXEC73u
H2x/zffvvybJBvz3f7v+ZPBfqN/R7/k4MHFt+Mht/3b92cF/YQB3sAZrCdwLAMD/df2RFuvRxfKR
aFNuYckE7fU/xmGFpZg5GH/karTjCvfKf2AcvhQDr34zH1KYjxyYSxu69V9X5kgzsrRcHq+wmivm
Y+5yHwCsPFkTBRHD1/7O8cbhsY6wA3d9n9B8r/TpH18W8r05qsr/VfbFA/aKrv0//3td/f8QJP98
D577k6xAtO5vYeOTm4yqaAyt6t6xT9UizJ1nW811TeG2+/NLXWjzf74U3yufFhIDZ/uFW4ESuNWD
CCwkvxV9cPL7ViIwBsR3nnjnQmSNqx+sg7P6ovAq2OrSBpZ1oT/6gs9UTaHeQ9WdTr7jG1QuoILv
Rq9IuQ+EJlUbU9K72AokrNaVYbrzlSMsvW3mUT+H6GjnnXKbGgzP4gbP2WxPqGSHElGxQV6xbKLK
jttNhy7b3bjeQJymsAxnyAwKGGpC5tafOdM0amqvTPZTbqt2H5lu/OZhi9tjyotQSaQZM6uYuBGS
NedJz/vF7xEN2ZFbXzdl5yyHxipSDvEx9uI9zN/aOXv0DuN3HDq//Tr4lIFraM/mn0JeBv5OSubk
a4hoG0fTV5fz6xAOVnb+8xK44C94kueQpxEPv3Ixpf2mfzemH2ViZVyx6QSfLJqs13PISH5m9bwE
g2r2tsXkfpXEpKcgsu370S/A1zTI1TO7g5qtbEYjPkNuZg3UVX9+fxdWId6eLeh/8vxLcAPkT//6
RDYy64gk5e0tnJS7GuKm2NSWGA7GNPDN8tR6/vMLysu1yis6EDad9QvBmqQvvQfFpIlLmy2A/EPy
YkPaTreIgYtThCP1K6mxNaJsLmmvnozrCtH90L/RF3CTvZ0mgLXBnMdn2QVhcRiyAjpY3iAI36Z5
Pf/lh4uMj7Uk6XaVnyM4FHVt/P/8O2NOJsCNKEdyyF481v1SEoSxIFOIRfGyNHTFEnKodpy6t3RE
vv35+7rcrvi6wDygAGcDJtN7NWv/0z9hoT0AY+phcyBl6jZ0FuqxMp/vSytUN39+KWCMv26N62th
DF+zyFEfchz8+loxinDL7enjlUMiqn2R10FyGHjAoYHb1nwyvhsSOxrYbbohWS9C9dIED1M0+94W
VaYNuCCPBKNrFyT7lY1l8YWQKA9hGoojEGVGSYhaTH92wslRmItgzu8ibjA9WuYEaTNRRMy6x2QY
Hrh1NNSxCvnAno5/R3Rp2IqZQmYwpGtFpXzoHDcM7vlDZhykwb1NGpbCxums+owigFqZRg0bVedW
CzS7JBZ3LYskPg2xif+nVPl/2qkvi671QcKxjQXOVZhHf/udwLYbLHZUwk5chWZry9WX5MuJPoDP
teMFRXnzKaJHx6y87eirDzadbkY4wT0RzSkX8FaXG6QCzRsJaOGntijdB9ek7gNgWacEyTRm8tDE
9HibKsm6jTF+9tefF8AFSGfdrNgKXYkvyA84sdyLyrHLG2JfNNfbqqzS4qDncrgmZaLaRQF6c1HG
pKZoV/rHTptu1zr2qismdrlxTbhdhjJlaBwN7pkRaf+i3FqBbObY2RVdhtzxz2/2cvv++V4ZpTMg
Zf/S4uK9hn7DPrNurCmzmZ2dInvXrZfu//wqF04pvhEpCFQKVlgP56p74QWuyRyJwjUkwa6ZcJb0
D25swxieXm3VwNhCb1uTlsAf+W7z8OfX/q1c+vnimnqNfYZHUl9sNG0zD8A66mjbFfEMpQDevo7r
+c7RcfRSRX1egvRRNscvZoctbG/o9FLo/p338fsZwTvw9bpjQy4KLkHTqO211TuUMVZMrFncpiDO
K1NvnLmEjEwD2n3nZP63F8QsCNjJxU1FVfrrPjQt5TAo0UZbOccd/cnKPXUuuQfVxGxi6rzinTPp
96UkBR8MVIYLx1te7nsdyybu5w4KU27QctpDuW0p5/7jBcurUAZqDSKFDvLFrwl8Hw/RyKeKm8Ah
6gVTF6oH753y9l8/C551VBUUBra6WLCjX3r0j/gsQWAgoFsZKmjBS/15af7bq3hSa547bLEMGn79
hYqQLXrARLDNYMrsHIP+UHdR/s7D96+v4nsOO7itHRoRv76Kjgps3MRWERfa58T4dio/jV0/Pf35
w/z+jCvuOB5HHi5FpX9u7f/wugs5JZrQUn7+bGSCjNvsUPOfHrM0cxFUNPPHIEXqg09fvfMBf36C
f15GpMT37inOdqowWtsX5VcNIMk0IZvYbPjLBSqx585Y/SGPCZSrlgC/XNYRxN715aF3vrZ58EwR
FG7DMKneeejW/fLirZAVvZJduDZ6Kxzul0JDT5K5LHLx9ctGUU/S68/4XsKe5+kdwMLPpf7ra3FZ
4SbKd21TQLkXNSBO9GaiSRPS+FqCjzztAc3uFAUAWUT0N7Yu7RbvkBBaekZQT9ayn6eErKqKbCI7
6uOPdTd64X3B3/I0OT0BMQLAgkUnJ85IcWj6hU1xSbqCDLiWqEJnmAf4G3bGzL3tp/ZvrR/ISafi
eyT/1z22olEnx2cy8c5j//v3imlJOxKmxHpJuySRTAy0xzmURFzQ+D2UEZnHhLL0p0W5xTtP5e/7
JuWDIvsF/ggmeXWxb3JbyBFlQrG2ilp8x1vV3dDHRfsmgx+VKbvjn5+b3z+ZJiVI0rulSmHtXKyY
QBeFWkZeDuiXv0mtGugIQ1h7Y7W28N75Gi9wg2ttwofivs4ZjPYHPNqv67NAQ4McImUEIFeVsfDK
c4cM8LzUeXjAdCQOIyp4lMK+fOrboLmCaSN2mQ335c8f+/ftwrVtydXRpiJYQWu/vhE1+Chk1qAH
b5jrVxmNLWYtUonQyxkUhcSKLVd5LvTeRmP2Ton++1e+7usOWwaX1t/vrGjbmEr2fOWQ+Z0t6hzM
vUljtrGFMunPH/Ny83WUzQiIawf92kCTOPPrx+zDIiaKim5rkfZf7ZI5bejJ6J0l9PMo/+dOwEVD
cwt01kuoZvh0sYbSDBl4UQnc+AvYuI3lBeFxRvBmbQirn0YSLDOtTkM+i+TKAhJFxYPAaSZde7I1
DGo/SLZOF7vtlvETw4q6wRzEgIIRTjxOg/fIZgA1tkTJTdO7tJgG5QFe7qVZxuohwhUMtLwqkNL8
+du7/KH4XFxxPYc7ogh4JC8WiU0ci236wWxTD4lBtKTIPKfYuqG7XL3zHf7+Q6FFX1FWPPxAMfyL
Ez91HOY9i0WYJ5rC02Sha6gGMoL+/IF+u+Cw2B2PlgnEMGe9I1z8UnNMD6fPMThqMHufpxzF+Ia2
kwUmwdXj/YC0z9+KYOg/dG1ZsZ8PFltBnMctip8O2lwF8IuWj4uRbAN8wCKYJk4I3zXOWOgdhh60
MXUfIkwfCfHrGB9EHQFkSxq+V1/+VljzWWg80DSgSQ6lRa4b6T9O/GBMusWkKQnXefpsB0XzF5J6
mPhz4p2d1uHonbR8mhgdPYcx1lZX1uodqMjvvxoPGMcsomluL1wcf30LfZF7A7MljEXhgOg/DGv2
iyV650T4l1ehDFwBUTzKvNDFQ4yFBIcWAnWEWtxZsGZoVKyD2P95bfyEOPz6FDuUgj6tY0EJDVv2
1w8Td1WS9GW+5n1NYbOGOa1zUS9rPqAOnD4DXRvuG39qn2ovme7KNJte6slV47EhtCnbUJj54KIh
yBIR4ovx1A5+XR+HvBY/zLA0t+ES5u4hyxcRHZoUikjYDKQjoHNJcFJaWjPL4nL+Qv96wPNehzUW
IRQuDG9NeJsgBn+tcmKVNqRn5e02aqfpliwTx98mCLPx049D/hmB49RdIYibmDCWZnjDCLx8xeeS
rJwFx0ULMATlSx5l5Y6pGyaTP3+Lv51whL5AciFDZgXrgt+7WBLZMnDxsacGQXM7vhpQlT/6xMtP
iQn95z5R2a6RbTXtgySI38KCBkrJEWEAjyx9/d6bWX+yX3/StYbwONrX+yfF2sVPSowjfBY9bZV8
ysINHLXNQHoSlep7r7Qe3L++Ep00GuSa54Br5iXVq55hXkUWiTmE+ej+ZnH0wiwasBW/SxNjDxnj
Ac0Bvvpy3teyd2Fu9IUnH0Qfyed3foPfPjb7KIFO3AbIcYLHdVFlTG0chjPCuK0cQ+Q7IVPykvVC
rtUG6XX/o0WJB+oCSXu9S0Qi8fUTFXSYHLoiHEEiIQrQdxTns9W/c/b/vj54b2pt0VEHSU8GF7tW
YRNXh5Kx2kbosclLQNKCy93vf+g6q/KrxAS5hM+AuvWwzHOBE4L8H6S5zI2v6zHAt/fnL+vvCu/i
p2Nj4bti2WrJ8fDrIumL3u4IGSdwWaYtExxcOjQPgxxPxJSP5JLOykGegAu42TgcFp/TruxQJ2ee
9blIZvHSkRaNptFNPxR4OPdTUOYvOB3I+gisfny1RTs906cKn4lqLbKdamb7liQtTOhU1HygyUFJ
hrTLih4qYr3zzVhYLsGQjkr9s0YxcCtp/KO7tK0fhWpyAwdI9zkhZGH4sZuJj8Q/V3pXLbmGX6me
kXoX7FhqH5Nr55NbUSnojNBYQRBQLzH1CIr0jZLGPwP4IoB4ltVq/aAL9j2RZvywpEAs946IFrkZ
ja5wULOrfGKOHi1EOMTgazW7DX1pO8aqI3K63bg3vOFgm1l/NV6Qs4Ehqeh3gK4a91AisWISUAU5
cSmVPxHKq4tuvJkGkSdXfjHrLzoeYSdoN4ZfzwSDfSpyxXAOojwzm0ESSbhJhy6sj3KIyeJKTSBW
BG7WBNtC0i/YEX0YvLQlYcJkRqX1U6+q5gUBJsiUhfkcoRPxGjqI5wK/OxP3j4pDpN4BISBFHK/n
Fx+T/U0VtgTBRaL3Y+b5S/lVTG65lyhS5isHbAFC7b5y212TGqKkVBlMW6LkrO+mswxJN0mJlSi1
WMJqiCx51RIIBoC/zFH9AOX1k0M3VIu1oVzw3nABT4+IZYNH7fUgofyZnZ8OMWK7zmb9bCo7XUgg
75r8r4K0uHkD5nK5LTPkYcehF90dDaXyEx6q9NXUVYb1g0Q6TB89M7sD8l3Jfd+1QAOUirbydRUb
VEieCovbqimCaTdN0u1pYId4bue+KO6CwrT+fikV1YPAbtvc9TDQ512OWohKB+cQTFyvA0qS+sag
BQpbPqpwl8Dey8pAu6gUofS7ou2979WiLbrhlcQ/WJXZCglye9fdhg7N93tPzR4jOlUW3nHwS9fF
7oLdd6NNQ+TmzHSALIcUQ1436MTeeKKDAZTlmRoO+NHlFX6nZv3yIGUAUekEkB8BuETMyUjgI9G9
11YVOAaJIIKWw1SE3XONxpCJTZHGn6qm7rztSIDulyLMG0Az3mRI7XO98HYMuTHdIGOMXwbZxc3H
foD+u9WqHtN9kDlgh0yRRaCUYr/s9/g1Ee+Wmvv3Ns5suh2QQ4Lmml53/ZLgiBJb1P5YK4tF1o+5
F3N9p0abv8Nv9q6zupX5EZHJ8IweuGnJaaDU5+0U5edusGPMHpPX3kT4NygPBhKE7UR7n/Mo7j9N
tQ8TY63BBJMMHOwbF64zyswlyJ57MbvOdTa7HWHUHZI+TERBfMwzatFtkrL3ki1JNBwiGkGIiz31
0+dKxzPojHqYH5LJEUgtvaZ3znWdS3GWgii1a4H9jZlrCvymmnwFb2XIyqdE+mF1NdbW5JJ7Ugbq
GnW/R3Sj8IFKhA33751pu+DYWQDMNgUEBsTz7pRj3DJqIK68jqvbmeRtIj7GNJi5ffdoGZMUmXdg
RzaZUGk9zlvfn+NvU2QWZOZ+iJDdNd7ZLQPrRioahtvZCus37laIqkJ0BQ95hPdmx8SHMjnzC/mV
8HHH2ypYTghaGiqTDX6t+HYkkX4/Z3iItmwTKc6EOoagZkVlGh56osDrKxGDQ4R+NRT1SYgieek6
6cQ7XRaMeLxQZWRYttaYbRSBt+hNg2lhpoyaDrIEghk0mx2MTGx2DS61EOw2s+W6b3HSICPfoohV
ECIKxGqnyWSE1RilyydvMfP3HGEQyUVdpz453QxiHy04h8fYJkG6JREYxTQWKCRNVbMgZIdAINgZ
vZJ4wyUZwCm1mbM8lH4Tv/Ue0ZE3OuDQO3UwwODmdSMzniTg6gp9BYXgDjI3ClfBsYu+L1l+LJU7
fkBpzkVWRpoYvcllQmXPyy6y/OOQ9gZRLAGGZNTf0okiGi8crr0GFyv2KQwPyd7yojer9t4KDSA9
YmKUhtOu4HGHfjDta7JZi6x/LhPvYerKZ39gzTCfxNZyT37z59zJrrg17scs+y6S9CCFc6WRovqM
mSvt3oUuIBN8zTvfRtbMWsaVDcR9Co4rrQrB6mvL4e7U7fVsh+mHKk3uRtA22s3fUg87R0MkqP25
6oEVFAAEv9odiV62d+XwN8BuOaAP2icFfox88g5e4mfAnRubbxV/3aIgEcQdH4P041B9iXCMYkqi
c12H4r5HvF5ARYj7pxDXG4gWHUwnZg3XdFL5bzEneULb0SZvRfEQhd60E8YcE6997gdCrSIeDOjN
t+GYs+2CqmF49+gQAtpZzsInLD6gsHyl3njGy01/sYvHLwJl5UnM3rGaly9urPemDW4jSbqZ3zwp
WbxohJ46AWuRdfLJr6PHFa2gMxBOt0oXDfArN9gUnHTXrDLYOuOPzERnj+o9LHB3FlH3YtfRrRNL
bMfTuBzVEl+1k/KZTo4fwCscR+KoNzUgkUaol7BN/7Ib4iI7CTd0qI9gyg4hQx5oGOXBs9WnyZIP
No6mNGY6IyrxQSbdLgjCcov7iv41Ibx8THySizx2xD4obGNx6hP4MKDqKuJlb6w84m08uIX+NNjj
q2VwjgB0s9KvaZd/a0MGXFNb3sp0uonSbB+MMfVQcQ9Ih3hYy75KI1t98RN++GmGI2iNE25JMH0h
YdNkbcUQ8kYpvlUsoD2BnN8S9QWp+3HU8/0Y6dec52nTuwTeuuIU9do8jfAEBxpaLrlhoRwhsSCg
RAY+Q/OgJXDUBhmpirDf1V3zWVpttWMe+pAnzanSrIo0Elux9G88+Pf40XLMqjiVe48tzlTTU9/A
yg0VMc99NpApZKXMUu2ioUiaPFTdVXk7drW4aRBaHziY/deYpeNciVHfIqM4+XN7guWnTn7d3GTw
Jom4vjHaqTZdhVo4V9admxJ2RgIJY9RkOoXUMce4zb5x7SWWsGi+p7J4Ru4IhgVoStv+hYXSqjdt
jQ/lasQKRdh35+CrL6sqRD2vp49uqawvEnXIt0LmUDWk7c3QKKhBIgTvKeqA3MZ4H/i1BETEVZEa
kgIr2HXtbGCQxSa4arsYyLAQMyScuJUoy90GTf8mRmivkDp2y6d0wce8neM5KXe4noOW/MEhu/N8
8lD2s6F5lqv1bAEYVfH2AEN/D0bsLDuVVuOwDZpKHLs0chhY1Ja9c1o7uQ8DjUq/4KmAlYPeBpuo
v0qQAnaDN8ya8g07nnEwwLWLs/cLouKhRqQN5WZtj4ADyhi81iiVGbhZFAZEGm6XvVga5N20fUf2
SB833YZPbf9VCKd8NDKenhx3HNJDFsU0/rsSffHWzuHdIQtZiK0zGGi+xTjlvyCVDFm7qjKP3sDD
tTN5Bhan8bOR7Ws13Y+1gvs40Bcijw9UD6tnKQnZm1PKxizuGjTe3gL1poJVYLZtjkYd5JKBUz1x
uOB2AXLJORivAIN2v2QJZoUyUxYGBOMOSH/GXidb25koQ/RkN1/r1iHJrCx89ynQBuIGSgcIgw3H
CRmXMwJ0es+ImA8xZHVnU4Da/zGHjip41JpBbyKTDw4yHqhuOzUq/PeWN1LdjjIr4DTR9Bqujbcg
B5vtQT2pHLXHnWGDBbpBjebtGUtF15BsEnunxAjscbB6/SMtDT9fZfro1RnQtm60l8dvdmDZgGyy
rvlodfZwgzudhB10TzPjx5DwcZ7GVnQocdv01vMLjnaX7FygrZG3YINPCWuHtL16T2vPgNNbgrp9
AIYXGICc9vKSpwiiduguwo+eacs3bSVS4tAr7b9kGAf8ay/qe4e2+G02K5uwt2EpKMtAFultYtbB
XlziGISriA7+XBm8JDu/jwKSsFuDLoEGrgAk43X+iZYHXkAYoxCqMM9dWyavXr2sHu6Eu67d2er4
lplD/jdnZ7Ycp5Zt0S8igk3PawKZSvW2bMnyC+GWvt30X18D3ReLzFDGuVFRPg+nyiSw2c1ac46p
rNXkEYeTrEjwQOihrCK5hdaUWZXszvss1L4zeWuuF4qFld3pB7Zvhok1EVqaQ+hYE9bRMSUf+Vs0
lTry4DSxB88pLKR0k6b3P1Ujqh7VNtX5sA3AW9AJiucxA54H0X3t7qK1MVFghHyNAC1K51vqItTZ
LbMD0jUv6/EodQFWG41DcZNgQCcskUIWmadpmHwCR0+gHRUx+raJ1acPoTVCXlvSGe08xJjhvtUL
WJ1jW44/OWck6Fn0pev29ZBVd8Ju4maHYyz+WfN/+GYBNC1Ygx2N2DJa7ZTii8phDyHJHbV52t2j
CPPyx+Jif9wNvaL9qKywukOG1AvPHRTqaQob718KG+dPiSgWTgZ2IZxDIY0057zkUBlj21n3fphq
8cp54Ci275ZeAF001FzfK1WFTQZoFj6hehlM8yqqkS8+6kbd1j6G7v4XxRm18+EruU/YhctH/trh
NRdkshC06M5Pscs2F9JXj1UN7lH3VzRlCEcmla8dDpYogL3A3JRSNOAQhJ0V1hrHUAjfYxdftRgY
c7LK56gO2grC0M4KAcbsXDeh7DHPcsaTmRgKSVXaAuTKcUXyIqI4fwmxVjBrAHVnyquzlj6WVTy0
Sg4us2O8YAmEUd7gVgGGDMtoaYlL74rxNmmVOAuGmRAQb+g4snt6NPG9YAAPj07EoYajxBqBRZNe
/U1SeUJEJMCyl6o2KjBJLhnyGD36+HqB/ABMQRk7x7dTBsAuUibi/zKtsA6Fbd6ksqB+0g5pjEQL
z5TKKZX+hunc5WoP4pCjbP8rmQbAhaVYpfEMQXkjVYU4ubzHhsmQT/nAW71SmMzbdPoF/oe5H0V9
yM42m/pndrSKDIQRrvAw/PasKrg/YHqV0Rec4PJrJfF9INksRiOgYsGYIImbhduFtEkkvDLb3T62
LEI1RjG5R8ZcNsFmgAyya8dslrvKNGNxMCtHXSEOrJGTtIG8phaOdH9c3OgRkuBKJ4bZTheqy2Yo
a4PJWUS6FUTtxVC6G2QPOtDGgsOIX8eDfacaqRIFQjT2a1MCQt+hhFZ/zMxn2n6oW/W1t9rljzYP
9c8wCg15XKbGvutGKybEc4zCT3OcYKXO57Z7UthJNF4uE4YYdqc691PDjhoIiela4dLV9I/Ie8Fg
iJtk9kdJ9Ql+mdn/xCadEE0OIQRuwdS4iS8j4BLsJ/ruoOdDq3qjXEgVcKwe2C9l1LrdkUseAlgL
y/QT5QBDvZ5Zulo+5WiBP2rjSclwtj501LyhhKshm5s4GnQlqCj5m4wr1i+/6qPo0WxrBoMlqYnC
NEhAsUJE7TXMBsuC76YV+TeoeOZvobLIsD71GntmvWYFVyhjT9qSLAdjsarvKTZLPbCnofDmXFma
q76Ys1/UH607fcq6e2iJjKmMPbFFobEdfzhj1txhcqLIhJzwTQ+Ay+E/SmtYYmgZ2aqBWGjtQW8a
bVq6iCpMk8xzZZkSXDpOdxyOL2gjTjo2XES3NcdAGUJCzDY3QAwuXeSS0ylHzyRocx5UVlTxhR72
iSzZ4AsgHMWk0YAngHjB95VbTdHjllJP7bVpVN/NwrJZCaTxUk4rdzUmRplwLv1BLylrU2svA+jR
X7R+ok7A7vi6QSZGRL3kqGewqfq4rnzSO337bRYRKsQDuQCp3/+2qaycsmA77M1r+Uor23hvVuHn
0kmnC40rse3lr4/BRI3oaA6+CQIo3l8KhUSqtSQUMn2M5HbNsrX/upXBzqWoUsQjQ+Wb6wavIst+
b9m663V9Fr0uJD7gI9aw0Ax2p97KSIcvMGXlNWAA6l0pRYeq1cKvHz+YNznQu3o7P5djLUpyHVk5
Tdj3P3eiF56LHAq0YsSQidKGLqkNlGBqpXbsk7jdx9D0/ZQJ59rixwdsJvrrRA1fXOj/fsb25TMl
qoiDja7egRnVoFgVRoxg33F2+SQa7+NffGY0oypn9FhoGOkTrK/6n0Yru8JSETM6HJhRzR9Z5u7P
uBbdf7+KZhGAQFeXlIET/Z6qt0WdJhASui5MbinsdtjSASt9fC+nHXDa+JTbVuMKXTFCL9/fDAcP
t7ITqPlOpsFmdTR3j564/W0WcFsRnrt35USW89JCyAzxrt41AOBIF9EKwprRyip7axoiAldJdJrV
zna8JVSWG4p+8XWe2/IgJ8d8Mqx5DCI2r/7HP//0q+LXmxhvkOrg/tkO9aTSpFOqDeHoCXsH3pdC
uRJ1oDRhkn98qa0Oaf2qOPw5jFVET6qxNtn+eeug9MXYjbg86gX+X5VEkRe5Fd+zZv2qegKVP77c
mcaYYahorHAWoRZ1zc0o66H39Rl5K56FZRK8QcPaBBM3QFfQHpHmmPumX9TPo03qA6WyytftASah
nIvHj3/JmRtHHoGjxAZahV5/832qYi4mm1q1Z4q++6PAr8LcMpZ7ixobZffSuiD9OH2nBlpSGpUU
e2iebtXJU6iaMZgRnH59Wz5Yhiy/FdZg345Gll5Yl85ditVinZrXV7tVmTiYcHtEeVQQogggNyIO
aJMhdXBc6q574VM7nTY40PIYVcsxLJubez+AOCVNOnS/GhsMZimnJUaa5KX4wlXOTac42xihLAHE
FW4b7lU2pqAoQCkoE65Nr3TN8MVBZhYG2gB9KOgzXUDuNqxJPoqlT2CXmQhDIC8pyAxtoirZA9ZD
c68t1Mp3LXaUB212rC+DTKXC3r9Y+h3dh+h5GVRrvDDrnXkj2L5Aa/Cx4aPZqqSVOoEyOcQ10ofF
9LVpUu6TUpS3oeit5/86rvnrHfRu7BjwBhAf+u6DboawFbOD85qUguEqbjNwgaKojw1uZy/T6/TC
XHX6HdFNXndbTOusc9Zmd5KGVVj3nAG9PpzNA4AScsjphgaqWzgPyYJp6MKMtW4p3i+sJssG3XU2
XQiDjM0MMnRitIVkncrRZnMK0MKnVHOaO7sV9iGTGWW1PuqeZuEs1E3LLL/U2z8VwlkIddD1met+
xMWg+P4RA2TqO8SwgOm7svgdp8K9SavSpTQMdtzwozkbFWSwU6ut6QPq79aNDHlb1A5pwjqfYeyZ
UTTNATAo58USIB7prLSSomdh0xKBjRIqnBtnQVUdNEpJaymPf4HHRCcgk9IAxemQHHKk3QkJ2Zyb
7FVnM2HvjCSbpzsYPZSp6daDGgc+0k6eHXYO13DJNvL7rFYStOBTdxd39oocyUb7SfQLAi5UcBZQ
chIN1Rte+XpARbGE91hTqREidoie+97V/i5jSEEd7N+LTBr83WGfyr+yXCR4Nzftr5CFTJNfZvga
vQL24B+cmzB7Xd2ZGh9iWOa+QJCqUEVqHbHTrgp31Z/KHmQ6jMnktdPK5pXqR/cYcShUfVb57jnu
O4qywElrpMKU/ABvSMRht4s+s+sjkQffEhsuUPVhaXYulC0j/9aS64J0uTXhBqgLR+6rkeoygHW6
FYqXLEN3lLXj/jbstvoczUjAglqUy+uUovffKd1Sir06jxRENVs2Ib7IIaFgzmlyBz5RITEeC+aL
Kozxq2ZUg0IjmBidXTNYwFdspAwEzqKUiXbtpDjlLgerxusAFnJv5CC6g7lcJhgqnM5Sb+jj8imj
HkbdjyLlLXeX/k3qgTogtu0B2h4oxL9KXzRHhPUQQLtoir+kkb4IaKcOMJcBPGxWt7RT29Cg4dKB
lGkxr9v5T9AkCwmV5vDl4+nmdPoHfMMCuqaEqviON19jM2mJWyRweUk8kAGtfS2wRrxjH1/lbXp/
/9GzV2Qbh0iKC1nOOgv9s00hS6NAzUFPt5ib1peKlf2YeT7trqCxeOQ4ngRgn+pgUsLJK5sEdAfC
XxSWdQU5sbVvUkdOdx1bLa+mkQoaSkbqLRY4pBGtW/td0XbXHNRrv1Gqxi8GyiUf38KZefItqHXd
+BCbtd1e12FZG3xlBeSR0rzXRyI3Sq1pryOwUH6kM3Q+vt6JXwFTDn4rtGmMVGbKbVLfGFVq7IA5
9ISvfF6uzG9kwRzCq+Vvfj1CkLyEMjizQnM9BgDuHId5x9ksBFVaDr3Wwyfyvx8///l8PB52gXc1
7vxP4+7CBud00L2/1GbPQfesUNthRSHJF6L7dlQCLww4ceZ1vbub9Sf8M+DmiFlUXe/mZv9lz60c
Doe/TzefLtzImXG93gnaVsz8Dqva5vxcjXDI+fprrwnk1+m28ebH4cq8gefvISfxpD8dUJscafRH
/vKo7N3Xj0fJ6caEa+Mv5yzGTzjxzFGaaTF31wizKUTupnBwjnxL9b7tFufCvZ6+tP+7BCmHbOBO
jO912OtK23QJ/hktepGIsdn0u//V6MBmVOW/HOet1W64tRpqTUGPdm4T9olJ/qWJSvPzTPRg0GTx
JZn1qTSZazm6ynjHwEFFYXPIXKxxMmazSTyEqT0ULbxBLcQqv0GCQnKOrkbf80IhdQEnCOk/Wtz7
iVZbd//9FWKNN/jy2H8bb3WTf0Yq7Tt6BrxICu6iC2g2jkcjLZ8JclMvHGHOvUHaAYwSimom56b3
3wSmsbQC94iBW0nGIzJlInKmRb80ca0nr81cLxiT1CFcikon2lqEPg4UVpmRMlIM/cFeImMVl7gd
Wh5d6YNKceGpdxlcMicr1NekVp2noqjjpzgytDWjYqG8YNoSpVK+ClNM+mrdjhh2dw8IvvvvJQ2Y
Efj3bKY9itDb2DyZ0j5Dh7SWASEGi9XfaVd1c+Hhn3sqKFNtgZ2Gt721svSqK8VMW4k2/VDchlZp
A6gZQOYJK/3aMj51pA6TvDC4zrxy7Im8Dk4vnFy2FkUHwrCb65Q4zbg3j24DeGYGkHvh3s59SWux
xsVJSkXV2q4dichp0OkRePnSALBFYz2dvMhoUs5khSUJw9TqWAtCHVrWTlRwUT0nzYcb0nlUeWHq
PzMlapiI0SqRCb167N6PciXJpHjTMnNYBj6nUURGojofHK2N/f/86VIcxErIvpKi5lux5J9PV0dk
OgmQdJ4mbXtfEky2Qxl1Q7fvvyu3cZ2AqTCp8uDONN/Wu38vhQjKZL/PXKUvHNaXAWEWNun6QaHm
8ykleO2oLXH7KWsX64jOnD6jUrr3H9/v2+Fz82mvhT8OwcxV1EM227jamlDcOJw/pi6zJNmr9XJn
VrOBfDyUta848d92ivUgikiaUrQx+cSnZfyenClbVSeCPwDRy6rA+lvlxrFd8H4KpCdk6g06Kxia
ELjkik1rOc3zJBjUVd9XNOnzNIvywkg580lCbUIIT9+Mtc3e3E0oGjzBYmZ8VPr8TJ/DeaJnOex0
yt+BUEf3KwCE+MIzPDM8cSULBzU2C9yJAzavgJg6I4sO4A10G71Ib2XfIKRzYvXCSZdD9elUTBOF
1gOx0viWtrt7Ws9ZXMSpspsa9DU7UwDD3sUx55khzZGbqUNFR10aKuI2RN/ZlyRb3ECNdGJwYuki
ENB9EliV27YvkxW6V6ihXxLF+WWxVlUiiWOoOvtV1RsQ+kEKJrZfYXhqWOnmdQTG4Qd5IOJHbS36
zwqXThEo3azdAzK3FU6MpoXVOKTjiJlMFnA9RKWiVJum4itx6wXbmrrSiS7SNeWxiwWIcdG7+T1+
VuubkpX2TZXVJsrpUJ3us2ZBrz84jbhHHh51vjFoSuzZXVP/6a2+Ik8HojICa6ifLfJeheSRuk+t
L31nipchmqCMIRdvVl8sEWiK7ZThXmM66327aJTrbqxpSdIxSK9dN545rdPw/ZyrkWXscOzrIQqe
sR121D9hbFcZEJEgMkBk7wYzQmiCc+ea7hwyzCaam7uYmhJ8T7nUoQ8AUfI1OePoYvxX+dVr4YU0
FbZc9h6qJto+cg+K1mPZRbpnuSUtG4iqqbpTUX2HIEHsBKS0aUY7OUugY64c5/veIjZ+PysD4vQ8
A5i9cwnjeG7JJ559mtLtDwv2NSJ2pu40sHNMYjsrL/lb3ZJYRR9benuLYMpRyNJuSeAqwpJIx17p
NJDNOSlSCNvSGqOvUQ+T55Ba2R2WNkJYiLidSFNBt+B6dIuQ9ODaGb7CX0FspdAna/xxSutjboZ2
cQs2GURVQV94l1FZ/U2NYFm8RkL/9rPOiu+GPrGqADV/f5c3RFAcJNIsJHCk4DgeklTnT0ylhXfL
rd3aNYTLwMh7l7E6ZdJEuDgMiCanRs1306hUSBmMejKCWc2c31SKpuy61eZWgwWIDMfsa9J/0JJP
ZuAooFvrKeonr1OHMfET2kKIB4hXtUhKTJDQahN6zTVRgCrGSMbFg9rNOoPYCMmpYkTMiG00uphB
pVr5L2YUKmxNlZFCsIzro64sMXQHgpnJCRWZNtX7BTtlE/S1bKD1YylzUGJLmXp0mZtlX1ijUa9E
u8G6WnBlUa6RoiZj04kRrzMQC5prcaXfLINidD6pTvP3thUkE5ha3cF1zqycHIS33hB5D3W9W3Sw
4TulKQ2KTGSvml4TR9lC7gUMewyhoqrvHZiG4uCiq06vsiIkTA51sq35WZvY5XGpB+S9EZ/vHKSt
Mz5FdhVB1h6ocO+SNhlvyUyxXgYWrB8xtpo2yFgkEWIVLvl+CEIBuioRGHMikzJYWsmkRZgnEpK9
gV1+GauMbbgthVndGnJkomzVnsFC1I9LFuJgkL/utGH405jn7lnamUZ48DjafwgFwW7qDGQxBCXa
1NtRAMx8HRxarzuh0trDURC6rwgZQxQ9Q/poIrD5quiT9jkuRk7c6piZq5qUmB3FWQNkyakU1xDo
Wz3IVKLHZ8z0X9FFVM8fr7Vndm5s1bFH4delbm5tDicmTluzWDjZodJ3vJzt0z3I6Oz3x1fRTy/D
342jiHIgpyHsZ+93S5YT4SjvuAy4n2DxO7/28jv9CArE1/1y39y59+KgfM6upqt4DxhoT/TAPg9E
UO3NAIPJrrybr5wADcOFdfJM2/z9L1t/+T87nra2+zYi/tPLdvYu9/+ARAv+oGXZPWX7xMfQc2E3
cKa19f6Cm1JYRcNhTNYLFrufn3fHVy/49Onjp3269r+/wmbDkcwRmkGyBDzFJrq1uY0AWzXp/uOL
nHujtHJ0awX/sR5sbkN0ekeviNW6pgUZ2A0RPnzglxxyZ26FsxL7bCpUhJpu4+ZTiUwuhgnkZUre
Hs3OVPdWOhWPsq4q/+MbOm0Y2Oxe1o62akJB2B5bM7NEVw/PBeEs2UC7iPQVrx6s6ucYLtZ1MUyY
SYAjyC8N6UzjFaHNyqWhsZ4Z3u978QDi0eR4Y8LqevuK/hmL6AzpkxGj4A1Dm6qfcSMWhJn3gggJ
jvYhlh8lih9HhCavSqxbAJGx4B9cI2qCGq8WR8toSS59IGdeNN1B22ZDxdPBR/n+A6lip28nkHLo
qaTxdUZjgsyKZ3hjVUSY4tIwjF8ECZDGm/cD2zQrEjlhL8mIkIt0gOKHGavzN8NK9Nmb57j88fFr
O9NmgX25FhQ5ga5Vh80Mhj95tsWAqF5kZloSCGmgzZRS4B4rZ3TSKGgTE/W2E9rtrpll99ucQicP
yhqmNWJtmf1oCid5HAa5rNpvbS7ZMnZkwMZiWQ4kzekFllkT05rdNEpzUNw4O1pO6EDLrRssJU3f
1PLCaDwBd9ElRb9CJ5CMI45BW7BmSQxQj1cS22qW0c7Puky/K0M5/G7JYXtkW03EwFBoLuxcfa5/
lZLZFbJgbTwp8WR1KLz0KdAJRFeOpsj6z7FFRZngW3iARAFnthF8/B7OHM5tfiUNRag+DoN4MyFQ
OWv6yaXDl6+qGXB+y5OjF73X2GX2JId+RlKril8LwYPfY47KexxGWnFhVjr3K1bwDkGRQDNZcDZN
t74GvxPBj6FEMLrKDZt35E7jsCTPuc7ey8vcfP4+dVVm7ZJ6mcagoAbzQy5l9vPC81jH3eZjRoO0
dj3p61C+3TyPIYfnRygcaPW2g8dZd+TAwEe9iTSil1K9to/CadQgK5P5sUvj6SsDAmeOyJQHuwxD
f6QCEtC+na84SWV7V4TWgaa2cdfRqb8w2tYVYftb4RGizWKihaGw+cZVYGDUzPiGUARE+74JC5A7
ir4HARB54dzKCw/nzJwCFhyKAciVlYa2eUtDP6Z2QZKpR8pDcY9gt75qunm6uvAKTnzoFhrvteQG
hQRx5rbJvTRR4aYRLPMkIbHQCycJmkBEkJ2hIJMOg9JRWuXOtjp8ZLk6lPPOpAX/Gi2qdWEaPX3C
jrqWm9EYgoig2/J+Fl3sfJoJaMNy2rv9t0RUDnEI3fxsLqZO5JNIvn5872ekTUzYiMoEtQdMYFso
p9uTCIi4O/WIH5ThnqMt3ckuI606dcYlDorWtX5Zel1qHBy79tHEsvDXyooWR5fV0yW29cq4A/gw
kqQT6uA/FpSizKzVar5CuNP8iPI2+mQss/2zHS11Cnpcvher5+tn8n5och9gUFbAGtya7QfdhG2l
t+TWePbgKn/A+Y8vLNPiU5NSI2ji3Lhj09ngcjAGv0vN9Bg69ujrOf7WHWk+xeMi8vkKSBOloSW0
LxQ+z8w3LD1UzHitDGRoW+/f65y2rhbFNDZlRk7HlR7GynA3V9HUseLY+t9kVuRn2Y/Rc0s5EgE8
cWd37txW04XNw5nnpFF8XVV5EIzYxLz/IVJTZTrNGiVtQt+uoHhbmLA644bK+yU155m1CWUeqlk4
yIizTtRZmp7MmE/AM8oltfbq5HTX5WLlT6adJU8CqEy/4/OPDqwG/S5zhHzIdTO6kcKqr+yyHY7o
ccv7zO3cXZY01VFRUlLAOHdlF5oEp3MwBTBq0rRfVDYJ235wF6NO6MBferM+qq+A5Dt8hGp3U6WA
tGzyrTDVDvURxapxiRJ8WvXj0qvqw2FvQPdnsy3pyUxqF51k99puh5mJHDLOPkPviQduyolKapxk
eujUKLkJiQOj/2437s8hHcavrjpINRhQUzu42Up5WyZxWfqLLGyCTIkyBKYRtUK/sAicTsrI22zK
rjSCTOhcmynKlsOyxMyUnp45+S1VjMi3RDv/P16JY6FapDoMVGHbeXMbjuj9gC/JiarhKStsvLcs
TL8ndi2PnWwmDsOh7HYl2/ELgJ43kdlmLmEltuhzMRaYJLanUATvuUI2mBfSJboyAQHdSCsdPMJS
q79IC9NgIg9h2mNHnh9yFzEcOVR68xULg3VIChl+arKFYPiPp+pzP4u+u24wXFy+4O3JI9KIWFI0
4rtq0aWGT+5Q9FQt1FfszNWRbmvpT6M1Mf0UGpNYS4R5n6nZFIBnso9hU9S48SJ5SRt/ZkKh/g8O
Eq4fwuTtvl+Z0FZmMT6dJe2Xp4L6S0Cd0DxmDn22j5/AmUtxiKS7ASkHuPq2aWXNQgfNEkqvcoFQ
tCAbfC1JMqI5rEt6B3udkN+PgVViZwGLWicEJMbv58k47GXYxEZHsmxuzA/YBIvApZWYHmMR1fe4
wQnPyuIa45ZSdWg+WivEQCpd/SVLW+ozVbHEXxoEhGKXqH38qDtVhLzK5l/6hk1Gzc5Jl+battP5
ZdF0gNcuex0TX06h2vfO0OnWvkOa8h09q3iBsiJfcuyZz0IRvzS3Vp+x3KnfW0te0+HL98vQZENA
3FACvKRcgIWEWTPulFG20WFNd1L3YdLpn6QrVRM5l4qWqGu49V2nJ1iP8B+BWVFy1NqeUg905gal
iIfdVLvhHzFikDxkuTuJPVHGJASZNBV1Ih0L0mKjEeQGdbU8orNmZ+YfF/nrcxK25IRgX5l+jhZP
j6SdqZvQjA7Li0kAJWlUBRatHbmsCtsFqBxI/UZ9+ptrTCcHA0nLjLHUyr/okWVdOsWfTrt0yeAO
rRjTdX5Z92H/HKFxu2PPMiiG8jjDI2dnwzdIOdrXmaldwS2JsDRO8sKcdkYGwjqo0uBZqW1ra/L9
VbNx6hfZsg1xZ9x0JvKvWxOX/OOSqhZ1WZJefYmRExGeMlyN9LZ8epn9IdcL7VOrusse0ZhxjPBo
cZxTG/e2BJ96YQf6JlXejPw1qYHG8KoBYGu4+ZH1qGqEZaK1M9NK+NT6SA9yGOp/+rGuORs3htkF
8aTqn2esMF9mp0o0BJquAppEncx2B31ngujHV+DuKrfBamy4y7oblOpY7npSCtiIYdW708WQ2ijm
W0XxhQnKAp60w54SZ34yBUbTJ+4V5rTos51m5W88oHPiOYmr/04Wzmq7JcvSh3a2wl+yK/t+H7nW
/ADBpblmJYwNzlG68qfr8LNcWrXXr3/zjNYS5Ur6W7cN2+2cboaF0tNq8GxwBYGtuplPuTYNSoQd
35PIHu5RCxPAiCmNYpCpP1TsMW/zwZoOS6GRHCQq2icfz45nhjTdNeTnKyMKZfBmi4mgMXJCq5Ge
sSi9T1xs95sykPDbIgp3Kc02ulrxJb3uyZRsI91AXEHlB9W2sZ39Q5ngRYFDQraQUhxDO5XX+PTY
zdT2pZ3r6XaSazkazD4V1QKljs3AZIWlrWIKmvUlHKkgnJTmN40L8SUJ4/S7Qhgt81IEGJ4e6/iE
apacCcrV5l2sLeJ3q4m/VrtmLc768sVs7PkP8MjuU9o6y8vHb+JNDPdueKCrQAhl6syCAB/f7uSf
2YVDQGfLuqk9nQwg+7BEXTOSakHWxt4QzZzciRRDiV+LuoRo0C7hCPBgGmlzOn1MqRSU4+JVVPhn
Mt2Tvnoohlq/cCR5Qx1ufyTde/r3rkUxZmtqKfkweHs6pmcyp0lId+O/s1mgzyVOOHyxieeyPXuy
5l9RnabPw6ICPMLKzWanRD1veJHAtkeSad4giRWkwx3VocYBMfaAE49wKNnJu29HSALKqwP3B7sk
MmpUwxBmssGHg+TUgWbkNJAcBfXiwdWrxbiwXT0tpNuk4lCrXRFzeHy3pjLD7kp7zJDRyKEwjkMq
6LsQZr13Ynug3pI7PkDAIegpFHlxT+3SxUaL/45m84VhcbKnWH/JStMkeoS95dbERYqdouf4XrlM
8erQDN1ppjzEmnIdJZE4aANh0FN2tGd4mM1S0FbLL81cb7P35q3zGyzURaZh8M/N+S9k+qykvf4G
TY73Y4RiEDCyZr1akeGQmhUVwkM+wibCVmk4RSBiRlWQkILq4XGVl/gyLpfjWIY26b2xeuca9CHD
Xo1v29Hs90kZNkB1pumQNzphJyGlPRpqKjb+jDTUymj3fN1RUDSkz1JlbfZOCQ+hUjtw5ZWj3Tht
2z1//OBPJykNSSToIg69SPzVzYklTQFUStdkYyNdUnbVaQi6qrf3sGWbz//9UjzY1VeIKBGFzPvF
E5INYbwJbrreIPJS5Na0rzt84EjYqwtlqze11PtXyQEM+SOfMEEIvM331+psZY6ahjg4tVzg4jbj
zJ4NC0tOHcIXWQwNtnJL6u3glnYD5xwCIuOJcB7KOiMR9TANJmLy7EZNWbit72qd98elyrGQj1Xz
oulo/ROH1+lEwngs4kJ5oPgtHiPXJnslTeoroxmi/ZQVfQ6KoVSPujU3x5I0kdtmrupL+pGTMh2N
F8ipOo8WNTKNj/f3S7bpTOYZVfbMnq0/alzmpQ99SXnMQvQke9bqQTnkk+xxHFNES644IIOtjOgP
g5Caoug3G5NmDagm/mnq+oik19I0a38aDfWqFg4ug2a04wIASW4+a12t//p4dJws0dwBeUCsYXx+
VEQ2SzRbwpZs3wywTzok94JkyYe6t8eju2gZWkuXIsmSXJp2zl6U2ikfwOov2QKJyeHoEoNgJXSl
Y/fIMY4syAqIGOw/69uSTcsXo3PqC/LcU704t8o+F8kbHiswopu6RlLBPaTOh+lQz6or4g/EVd2y
p9+hWHGvw8yovIU/OGAocAjnlWczqjGAi160mBdS5VLJ/6RswQ9idFBQQvTPJmkzCegGAMoxh+9p
JlyrodV/WEWjFz7KM5sUDeD7etusNKecbjMiqNg1oHBMgP2fQIoWKWHGqWP5Kf2u6zkekSwUEzGn
+7haYji0Qzyi3umb6SsbClkG8G76OFD6GoHMEjlzSNSqAIbKaRRFRRzXFFw+HpbnXtZq77JczBAW
v38zLqk1ZBmdSzTic+vcyqSIvs5ak3uYOeNj50rTD7PCuK8Aqz3OBqJJODLTrdUOcg9qan79+Oec
ma4p+1D2p0j5Fn/0/jvvl2QcAbkVHum66SvptYDBIyv8rkYuW6qPr3VamKWCxWrIm6J/Rhdg3en/
s1WbQQnwbTCpRG44BXFiXeOtI5h3HmFWyJLacPLKsATt5ECQKPLDheuvk9ZmEtcspPIG09qaw7d5
9HqeIQ8FPkPmZVo8pWYTBwYUGqTfrIr1ko4vM83tBxJg+kDI2jgsSdkCySq0L3I05wubwjMfCWcH
FBj8wWeyrbAo7UD8sx6XHFBQ5USWYl6Z0NUvfSTrQ93e9Fq/EexAEJFuEdi2scRaPLj0ijnyEnjk
yM/arLXfhBvRfBRKV9h7tVPAu1A6sKEbqjLeST3L+Z8ZLGZZqUYpBeUib4KP38eZB8C6TeiOQ4+Y
PfzmdcS9o6Kj5XVEJsXFDvjqjZU15vHjq5wZ4VyD5wuAAHXw1i2MP2e2jYQQn9mB/LQMCVF4eYoY
GyjChW/73A0h2uFkZpAbgDr4/fh2KpcOscu0R06Ce8MJHFmrg7nu6eM7OncZByeGS2kDM+X2uZE/
AbVtTeitFnSyjjRcMoydS1lbZ54bxU8K5QyaVSq7LnX/fKxVXGlOl1DiTEVUQoBTZaArRL4i0V3E
hU/hVPGDnpATPmsFF0LosdkptybAn5j+OWon4mN7Bdpq0YryoSzAmOaVgAy46IvvlJV9p+lkKWZV
qXhhZLgPdBQVv1cHtsMEfn+aEH5dqkCceRQo3PmBdLFp3W2XM1GjWcCnRQY5MTL9jp6V+kdbIuvn
qtBw7uaQPeMxxbp8X6ckEQddXg6f+Zvob9oMuBCAk0rQuGNPkFN0jRVr1yJAvqRVOTMuMCqvinS0
FytUfPPGooSaIbJDj5pFe+w1vPiLfmlpP62M02CiRsv8bVCy5696fxWyXFwkon1LTFcL2n+YAOPW
S+9rJASiqk0S3wbldZ9WMr6vYOXmPozz+BVU7ssiFN23qGFfmuPWD2szxxEuqa9gAouNxDbgpxyq
FjWrATepssdPtdGtCLom+wvDedkb49xfISIKlLT4QzjCEBhkjx9GykIXJrRTIx3eA06/6yhBO3py
zFe7UEETqlJeHHF20kz6645NdQBXlQe0t9LHlurw5zJaOqi8sEnTYZ7RxI+/M0f7pJGiHjjtYPxt
1QbGCNqYwGpIL566GFRKbdsX1sP1Tb1/ati+URBR5uc/fOLv3ySoW5fQcV6ioiCD7WTl3MFTdW9y
fSIHCW/ZQclH50LD58xFAe/zpWObIGPF2AzSpS4HafaQl2S4MOmDwbqDxtMdmolo7SZUSr+iQ+h9
PGOeFoMJ5WWAEG/D54vldbNDHmIr04xeNt7UFvI1ZhA9VYjkvjn1aNxDewSLBgHO/WFZMYBZqi2a
8EoT8BXu5DB/tuIu/ikhvNyjItBWzZk9v/Zaab1c+J1nns6qTkF1g16HTdL67/+ZdP/H3nlsx42k
aftW+tQeNfBmzlQvgMykFUVPShscSqLgvQkAVz9PsKunleZk/tr/tejuaokMIBDmM69pgEE0qVU3
gTmCfeagx9Yv18zl1dXbqODO0otvtZnOt5oSTS8zQnSSem7iDB3WvbVOgOrr51VVFOm6JXq9bMM0
e0eRsUDfKJ0Qdj7+vHLadlYQqx1ED6EjDmK7j+tUc1OLksdNcqy/UxVCdA6da6PEhfEkys746vQJ
atIxSLTjI+8fyehx2JoGkocoQXV2JiqHQiZJkbKnoApCyCi+iXqqHAOo2hO3+qGhkHKRjTASYch6
298EdW/qggZVnBGa+xohRc+v3XT0Z/RtT7zVgc/PJYPEClGqRIrs9CxijA4jRaVn4VTIgwJer9xv
i6FHl4qnzigBo4QNFtxo1VOuGAfekW0hGXAELtRQd6YTSa8cwUMV4RatbdZRN3qr0sSB3DPH6EQ8
tg8OdACBAUYBRgewk1Bpez7dMgXhg3h3gBFq6QY1iOz3soWoJz1PUbjNJoMEWoef6G0mJ7TE2uFs
Ws7r3EZRX1EQwvSJ6LCdhVGkoG9b0KW0CzeOAlTxWv0iwtoQue1oaNZepDeYw6Of+rW207L1R6D1
Hi4JRN8nzpgD345WseRtS6811sv2a9WNB4qiCOsgm6z4mYh0uJIE1GsLM8J70CXqqljS9O74Nti/
8gmXwPqS9JPTgJXdHtSNqOzh14KES1OF65pqpG+kQv398Ixh6AgAKYYEhuTQ9jCTNgiodR6s7WTW
oTDM9p09LbDTIavQjaRJe4G4JixDs24ua9VqWLApVsKyCIyiJBJFhFb+nHThmSZ0StDHZ0Fui+1j
yARSRaEK2IvUM9jZoW5ukr7UKtQe/A2+2nkMIQFpotVso+vq97kdnx0f8EC8Co1WlQpy5ER88Z0C
h4IDx4zLQRvosauOKEPb3gpPB8tDskdbvCCNBQSDGHdZ1Tcjw9kM2tAsaOk1eY7CaOhEftnlztdY
LbLPSdgNCFYO+YlS7IFQjWUmgeDIPEgdgZ154diPxl7BVrWoGmONypy90VWwFSmKI1+JluMUam3r
YvlsNpdWPolN22HBiMh8dA/Q1b6iNX0KBLcvBke/jC/FVyLSI/3dOWoKpdTQH9YR7sHcp4Y/6Trf
szpOv8RWvbxXGQ3hjUeJJlxnNSSU9VgNwwOFq6LahKGLg0JOKwX1CHQrX5S2N34Aee/MldstmhpM
C1hijQbE9xMffD/CJK6kbsA6w68NqML2DhANIDe1VRUEU0bcRsYup8k0W9OF3szZGrivCa0xnjZa
a4ubxnN6azWqtfEDSWR7c/xZ9s9qeW6CJ/uIEGjQbT9KjSQvMThilF1Uv0Hy1a68wfgupqY/UVfc
P1wYSEpeUDylt+bKP/8lGFFiJymwDWWgVoSBpmUpXV/6Fsdf59AoIJxYpSjzyB749iidHqZx05MM
ZV3MohhLdz1V6D8fH2V/0nAZolkA75C1x02+PYo+VmhC2FoWJHHVBhIwuUEJM7rsdOvH8ZH234f+
gG1wOEjbcqKi7ZEa8mYpPY81bFaWV55pUdPHCWF9fJQDJxCAapM6ooyCCGt3Tv4eOypDa0L4uCLz
PiX1JN4jgCKrtkO2SbA0X6K8T304ubgmD8sY5NowrlBfbYKobOl4oq5zlUcJuvDZ4Jy44/dn2yUo
JJJFwwTFl90mEH0FLQzzHPKp2fwIs1xHALMz7lM367+emIf9jYkGhlS/o9EHdnl3Yxqo/3CEZIqP
NGHP9lu0zE81vbsE/JmuRTrhTq9wpwWgYfVVaMfd4wBM55nQWf9tlQU6fZDPAZ1o6OSBG9v+9GlJ
YihoFHHdJfjcqct0YetRdirb3e/NEB16pOFA+6Wf8s5ajpRhBm+EEGOpt9mTRxDgJy79GaSXAbGY
akqFAsn8rB+HHwbZ5QoZjPHb8Xnf/8IgoyHf0Amjr43Cz/arQmOG78iVBd/BTjbxTLJIcWNAo785
NasHrjHekYyImwzaBYNuj4WDH2dugYehG1fYAVlVLqv1Sd5rV2NllYj1xpb1M68WJ/FlEPNpnrme
g1A1AU+ZONPi16WOtEOWzk2dE2HfoadjGmTU/IHU3/3o5WyEQuuKgqrLQPg1osh4psP9fexBWz4i
695epuqoJkFkwF5y8yQ6Q6f73i1dKCQzicRFZCBacOKx9k8hMMBg7GkwEBKxM7bnDOOJPFb6rMB+
ZcjBtpnFhY0c9+9eRWCsgTWDZOc/5YLYHkWb0l6lvVUG9KWUb3WeVFe00hfa/ZZ6ogi390IMJTmR
8hCnZL77QuhfmXXpAkjxBJZ8Y2pEZ2Ttv13BpTkBDtaWMhIoPu5KPZWhglWhQMwdhkJ9DuIK7e7W
dVbHN4/cHFvxKvG6VHZh0bCD9wrfSe4sU4j2bZC75fTUZInxZKBJ9uwYnXoBDtr2I1ttzyfk2dG4
XKrf/2qmYYPD4+z4yDa3v1oSjl5V2uRYgFVksdUrz2p3wCCmwsjp+JvuJUWAQchk+WzSGpPIaXso
KgZFrHTocOh6hXBV4Ze6hkXVZUykbPSnFFEBJu3PLMkXxET+IUTaBQO5gkPebfAEITfHN0IMiO4F
VNNUICilLrzAyiY8JKbCiD7bQ4GJ3Qy6+y1vqZD5bmWYP5IIUOBZbEXibemN+Yoe8nDWIIeqB4Vm
62Dni5IrJqqtGfI//e8FiI639BzGOaDOJdKGe6APdg+DpFGtBywlBtOHfABQi7oo7luxNrePcaj3
VmBGAtGJsBco3TmtmItL09HBaZYceAFsbNTY1EjBiLkXowaPuTezZBXblX7TKV6YogUydlcDeklI
4Jex+17E83hu11OuYHaULojhgyuFLD3a7Y3UdUpRNRQYLnrtYMQBnXzlLXUSceXFOOJAhE8M1kMU
YZk9CEf5WqGS+BI5oU4Tu51fB6czfkRppXyt1cQqkfSx4sof9MzxOHcH5QaHXAV/dVPUKAYSkTTX
o1S7WdVjj8In8QySfJm6IOMD1iVVLhY1Ts4mEwGesyKy48Vv9BoNSLeqIfvjIaeulE73vhb4DfCC
kMVea0xvTV8dVMyslBkW1+c+NjkUNHQSAeMVE7ZIQz7b9nqwGrym8nRBxxnlWj7ThFN6uqGbWn8Z
i6rQET3vFmS6+nR67PNGN1cOogJP+DAU5WrwegxLQN+2jl+BRW9WkF5oOVjajHhRB2279sVcD88L
9oaPqKHTXU7rpi83OaskAghYT9Xaw0OxulxqpItQ6S0L+gED+rJ4FFBcX40ob48+q8y2Vugq051q
WxuXq6msEZYjedSnlS3paqvMWfIf6dJNbCJ07XU/mlzti6EBOfEjz8JlCAjV8Dx4xaKiLTgS1VH6
zVyMzET1A3jEMD146tA8Z6ZlgukDBsUKIeu7pkCvakGvdaCqEwKWGESUMd6qPZKLQRk7rSTLuwhx
FHNcS8vzDBEJ9lPsR6FwnlD4SKvAiD33pl7a8dpgNvl1TiRN5YzRXNYLHEc8cZtFACXPpUkBC9GR
WLsMQ7OqwlqDuixH3vGDZ/+I5WLSNBmFy9Ld7s1kAgJYhpxgV2sgxAT0ceONB0zwukkS826ZrPlJ
5DVCJbgN+gWVlRMR8D4sUeouSXoZ1SBNpjfbJ1+H1JNXj5TrChQtoLN55Yp9W1w0tnDBYSz2Ss/S
8QyxXyMwXFzDIC9TvHGBZmlAVHzi+GTNETXeH5+YA/coJVAD/uO/9MJ3AgOATAtdehPZdbV2P1dl
Pj10neqdmP79qIjXJwegbCSJJQAzt1+fQoxeqHFaBIqg9SGWTWh6mCKrj1ZkbZzSegZLdJ26C6qQ
mL7OJrCMJlI/t8V4ona1F6iCrYY6DhQc5LlG0Lz9IJpeu73QYTGFxhx+8zCFWJXV0l01Nv5Gvzu1
bAX6C7gKEKBTF9oeSpiNyIk/pXNB7ZzVRh7+rDvnt60LaO/J5hI1VAgqrK7tUUxvtpyOjhLOmX22
EWZkPiZJF53I/Q9MG9AaqeHmUOKim7gzij2R49bUZ9pwzPDqaJcN9mZS9dQ5kcHtL0hAWrJzB5Ln
AB6mNeiQOxhzB5bLpsgSZ96ENZDc499mH3bDF8EWk+Yg6oISbr/9QoPVxV2a4N/uoUGCW1JJ3SZY
1Gxx10NYhrVfNdPQIMyCL4GvpLN4aQxbVMFkiVQKzTfDxWAM+Xhioxx4e3YJeEAqOpxTux2ULm5y
sx0FEiNtaa8hJbrrTEP558Tb78dF3DpERVRHKZLuLRqd5mGiV9L8SSRYGkxx9oCuDFT7vm42NHKt
G4qF3p02GdhwlxYUOV3pY7wnauvW0fL0ibnBPY16vfdo5J7tU2gXvz8VNvmsBjIHPRLC/e0vFC5T
2qYZzSQvwupEVXuicA+2zPGpODDh/PaP0i1xKUnS9iiZ3nSYc1K5dXINSzlvEDdqnmsnltuB7QPE
CFcl/pHF151Nag2ZPYpUq6XhTYs6Dlg7q0ia8zw0y1Pfdq8CIjn68uMCnADouOcDEFYV93lDNuGM
6m2Mc8xzunjz05BY8bmOp/vtMGjZXRRGCRYWuv1ijpn12Ixky8en9iPV3c5reBKqXuACpHvL7heM
a1S/wwQ8no22WHI5h4v6GmdD/41cJAH1BWe+80UjSvcKVTDjWRNNGl+OdjLnQeH25kNIp+ZJyyoM
AMtsUP1cr4aLuXemeJ2j1vkdQVYwpTpF3qvcm+tusyxC/ZH1AltU4laq6mldFD/dULT6qooqCoqJ
udhPx99z/+PSaAHcSKdBkzTunSXUp/ZUa4ANA6Rm0xVXu4lucaq/ajBGTgy1nz/BS0cLleQJ9BIK
JNur1aKEDKWlZyjDSPTLVtUX16/TyrxxDRpn5w7/BTZcWM0pT5EDI8M0obFKlYf6wS4A2G6bGXkg
zIUmXfTPZYr4NeYa3cZwGuOrHmfTxgyb7Pn4zO4fU5TPcHTgO3JeqR+tw18qzshhd6wgBFHdpQM4
GgrLekHRy/rUhclCKJGdIiPvy+RJqVn0Pylg0PXks25PcEbOo+YmTIos05qHwl0wSdbgeRqbJnIH
42KOjKjFp81Q7mPdgzLoZnX+4HjlgCVZn8e3iQjJdqpaQdVLA0f6kCHrvTIwE+0AG6Ake0Hnp/le
dWV7H3O70Aa04uQLjk0esp+4cd120J/xeSxpJGGHpQy+MShpvq6jKsuupzCzFR87yAbu1lC3UMJc
pdBWtgmYZkUaZv5UnLkrz1P8oE2faBcN2abFqDRZsvm1VVonltDGcDifIsIEvyRZH373tANTwbaX
hRPpDrUb7LUWpqQYGOJNtnTdNYX+AboCBsomTIXV8RWyhzigZOFKtCofDf0BTx7vv6yQCKqVqybj
QE3byT9lOsQwqdHVnuNN0pyTcUdQKBz9Jqwy1AGPj713dTA2pznRA/U++tY7awW+lxLBqEQ+BUbY
JQgEOHi6Z/wrc/iv79N/R+/V7b/Oy+6f/8O/f68wrkmiuN/5139+Sr7jClr97P9H/tj//bXtH/rn
5/q9fOjb9/f+01u9+ze3fpDf//f4q7f+betfKBok/Xw3vLfz/Xs35P3HIDyp/Jv/r3/4j/eP3/I4
1+9//YG5TNnL3xbh0vPH33908eOvPzS5n//r19//9x/evBX83OV7273Pez/w/tb1f/2h6H9KmXrg
VVLein6UytcR73//EWx+AJHA0oD8E+T98Y+SkkD81x+m9ycEVvpX5IBofMCb++MfXTX8/UeIE+FG
5dAhBUQJ4+PfT7b1jf7zzf5RDsVtlZR999cfHyfTf64+GuPU0D9uYB5BIlLkyfbLumR/ZQk6TKPf
qjygvyhVh4OJUtVrchs6xDkG81+qpRrOMSUDQTL3Gm6DWCtEvirE9AOZuubL1KaYGqGS9xgKZOZ8
NCrLF8AeYHer3PtiZp5z6w6h/tppwv4pGuXNjJ3w+8ek///19wcf5tj6C9rqrU/ethag/Il/LUDN
+5PCM/Bx1JQo9HPU/Xv9acafBJIyagXQwskgi5z/Xn/2nxZoLhvECwo+/E/u73+vP/1PSV2gVMkF
hMw/uOzfWH87RxM3JcVxfpENJEFqEu+kayrSmLTIkziI6xIwTDenq0jvxtUv8/H3qv91lX+s4v+s
chDUDEPD2WAKUAEms99e5bnQsTsL0fzFH2O4t/VOfW5sVVGJspr2Ppyq4Umnnno1WFWt+mVfjpM/
qh42tKk7zdK1w1Ff4o64Ccfh0aW2NEuzeVvPlSurtIvHOJvz4iqzoPLjOaJaN54YQSnQ5FHw4x6m
tFob+ugKH0FZ5UsRatqDyBMYkxm2lmezcMDLxUXvPSSV7UjohaWu8ENNr5oMEafA7DL3M9c6Cl3H
Z2YncJETQ6EDRgFBL3n5rqoR/bjSAqZMRTbEeRP1ZWdxH8zyKbJYb/93JB74BDLg2/kCWwPtfIEl
Jk4RHQOhJfoy1xgK565vG6i+CmNNluBDrLrsUcw7PuxuNMiylpkjOHAXIMketDhKkmE0ShXO4kx4
P0I4WtNhwvA7dMKNOUKf1K3eOXHf7rFJ5aj0r6SmjSzq71osNOQYoSemEJnSwZNCFMk6yx1oTnOh
3zbgb0q/c2yKIJm+rAARVGfTbNarnFV8ohxi7vZcP+4Vtj50PjpDAOK3V35XlHgnF5Pi93YFiw3W
kPWJ8rw++YkxNYaPtih1+xks/o0bRWJamV1efGqS1ErOozH3CjgWg3oNY60HDh6280tSifDebLLh
Thkqb76sWw2D1DGTNsMmDPb5zESevt40rQ1aNl1m41PH///JQtf0yolD+3ZSjFH4hYFrIoGfY32T
p426UQtNQ8m6Ne0Ze9x0vq+jkRI56gUFHHrkIDZUXTtK9mOOQJRndelXaiFqc+KwkCvxl5X6cRNT
1MDRCo1taX65PWN0Z7CcngfFxz1pgHRsN89zqMzf6kk/pV/zEWDujoXWE1mDvOohWG+PVcCutiOq
O8graUi2eL1rB2439NcG/l23aY+LGuQXJegcXb1RMqVew2Zp79BcWM5bhMdzcgtluLaMuML5vEWw
10jT1ZSZICiOb6Sdg+JjVqgRUhtlGemUo7af1MXOLMP3NgrmUhFnReplI4pNuElyYNb3sLNFtT4+
4qHJof4NE1fWo2nCEYT9GpoMMT5H/TyiN8oeu7dyx30P9aIcv851G5U+hVjE6xs1zs9h63sq8sX4
VwUGor+vvdSICkYlnC+aJckKX6AGYKF1XIxPCf1uGBHJ2Olnx5945zKTc0Q0ZSEuhtkIx84OtGWZ
xz4NTb4mm+O+MVBH9A2rZLMfH2bvTJNYQeAptMeRMSNA3J6XeURwMF/AMy0mojP4MvVr9KUfGmXp
b3OdVKmup/7E8b1HgePd2BMAGfD7kGooO9/fot+g6EOh+CqAXuhI4bykZ5bXSJ5NNdRfzHpeFl90
TmQAcp3y8azDxJI7xTbSx+Pvf2CaocZLkr5sldDC335/cx6lwWql+AaqT8GES/EmTpZkc3yUvUaI
fGMJ9IOtpBsIDu+cnIWVgwW2avBdy6he5HZWrbMM3YIgNkIn85PINL+OYsovQh1kO9JkUCPHrIi/
U31ObqrcxZtwgEoDSR4h5OMPd3AKiNzA7dArAl2wPQVzhfdgbGAq1uRxv7KwuLwgxIl+fxRZcaYP
AqVaXmbbo9RRizGV1yp+lGr9rVOJwqfPabwcf5fdzJh5lkgwdg0qSnT3d7a5A7tNWybmWTPiYqPY
XXYGrK44DxtjuZnsLDo3zAEH1cIJL46PvBOTyP1K3EkFhSK+ZJHu7FcdM3ILFWx8BNAGRh6tirPE
Z70pd6k5eyvEfapPiPQor84snVpFHZ2CQe+h4eQjQIUDHSJrjzzH9hR3UaMOpisvG5EYAQJt+apN
QeAmmZ3eK4PIIUT30Vk3GAjdOXV7BR1pOM80e1otudNfarngZo2Q0+8Bkp4q8sudtHM9scN4Rtpu
gBJ2fQ/RRke0M3EjxJ9b7XNm28NdBARRtviX8drNtbo9sesOLQbuQXmwEUTtXTNTOSVGaWiAEF0k
kht66Vcm6vffSjQmQHIa3SrBJfETdNf59fhiOHCqordEpEEeLKujO4vBQyG3sCoQGAYKvKu8xQBX
g9O3wkixTcB42sDUUVY6cZYdGJUFSNGQgiWn6m5TDM34dswnVMIatUjIqJvoixiLRlu3hgDZYsFu
ppI5Lqfsb/bqh3xUUC0UK/EQx9XD2DlBWvhEYrAbXA/mxXRXKQ3u/ty2y+YyKqvQgtar1sqalrx2
STZvjJdGMSg/51663osC3sp5M6rqzwQUbHSODZWrBVGGl3Ew0NWnJe/NyzdUqxb93BuaLkRzBygc
vQuzyUFGh4vYaLnrPrqRWYx+NxH0nGvmYM0XnV4AUJmKpSuDzrDb6qrL5s7azBUNIE58b141eKM8
6e5k4L6q6Oigxfng4clSgcEYytQe/N4Z0F+dvDyGcjFlXuvP02ChKlqIU3ZFexQtOZOOFC9gH0sC
zM51ZHhKPljqwhb29P4qjIRYw+IfDSLZKgYyVw5BWmTqCqtEcY1ZZ3XlzZN643mpeT5nKFa681Bf
pJDHbppe1T+PhiDBPL64D9wXkvEIxIj2Odj6nZN81q2oK0eIJrpa2j9oEgp0PZrxREf0wHkKbJib
Qmo5APPeCUxMr51mvj6BV1yTasBsQXtP2MA88T1PVm5YzdcwQA175WIOGiSZo55I9w6+J/U06mwI
1eLotX2c9iIbknmm8Gynivaq6XMXpGiqngCHHYpMSaXgpAOV5qzapcyQwBUqeTPlhNqyN2YuKl9T
B0SRQrPYzNaAlstc1N5FZar6maW3ycZtpuRW7xbvok4y/FWKuS2f0XaAgqGiw+dpsRn5c3qyn7d/
nrLJMaejtq1zvMji468x9OypWdJnXK64rXBHQNtHq1xNX+pKRDfL7Gk0CtKXqVftE3frXt8avCph
qgzcGZnS9861Tm/W86oYn2NoU9Z5rkfW5xL83oU6R9a5tyCb7CSj/dNWEJ+BLN0BNk3FTVsN1coq
4+YUQ21/ZfA4dGm5xWR4/vG4v9Q5Z20OdUyZCBoVq10VFaieYgYVd3yf7ZFE5FujcykPV3oKHK/b
8x13ei0cgRfvFOv92sgE1nztjNCd1oz6WYHP660g4f8C5wPkQJsKXBax3V3B0azMTY6uwBo1OXx+
u9QqRDCl8TfdWZwz/EVNuimme2LL7ie7PO9H6knXFzD+zq0nsqSo+p7ygBDVNxPuc+3nqtIHiTVl
/YnJ2b/raC/QHGNN6PAMdjtzUWFWijYzNwtSJ5+Hpc0TGD3GUzOr9lNSSRI9VibfTnwROePbMQxg
E3kYgKJB03gvwioou7UTBJjSi58cen8bGnWcznqmlkE+Z+gcgTXUAoWUSvr/maVvdO6I/N6UwIqy
7PoEIPjQlJNBU+ykvMDu2Ll5S6OaACkSXkwVeptRM1GEUmrRVr5IpvBEPHVoQZrUfkwdqSk0TOyd
bWjENnUBj0nXS8W4H8QEPdNIp4Zow1NjLzuvdAU5aymIJc6jJEQsoCjomuJj6PZtQNdzynGkM5Mz
x17i6RU3JhQNYab16WevwdZ2g6ADrlezZcfa+fFvd+DwQn+aEgzFERpYu7InhRIhaTPw7M6oiTuk
E9Pzyp2Ri0SO5axqzfyTHg4pKhy6eYp2s3+VcVZQ5vgomTNxO1dZqi0tVQm6kYMLtjnQCcGe+7To
sXRWxkS56728u27TyLLeVUMsj9Oope3q+OsfyEB5CAgitNDJj7hrtg+T2crCqR5hGA1mmTyCObCo
tkQO3Bjrye3a7nxcXFIF1ejXGHiNrzX8AtyYtTl9akQ3BamFYv15WCPAdvzJDsyOhe8VJTLUi0AJ
7iyqZK7V3I4iLPQibfkyCJAFm67StU/JqHTLmai9NlpPSTNehN5sJBc1yUX9dPwZDhzokqdD5RoQ
xj4xalZCVGqdJKJybTY+CwSnjTk6lY8c2Ky2LjEM4N8cuQy3P0Hp4s7kooPrC8eLat8C9xEQZjqF
r1T2dCJ6OTgYWSkVB8ixGFPuDFbYXk+XmxZ4NVZo5abuG27vrwJphuffnjwKnMwafUnuaG/nA2Zo
q1taJHcWSnwXMbBtnKHy5ETxeU9WgtsQsWcInJQNaTvvZjdOnoyzidAzkbid+G29CCzVx864SJKq
+2ojcqpf4HzlreZcyyUEPa39SIl+6GIYoDz3+Zs7aNTT0Bv4WSQRzmWqnQwBv8yQvot6ghYVCoQP
vz851DtgUfDEYPzk6v8lVKCqaLkz7th+Dlh5nfTe7EMTMk8cbvJj7txLVAmpF4LRBaho7URmedFQ
9ogYRQGSEXSS65vonfZkVLFzTRzbnbgJdHmV7w5I0YzPII0woW9sv1YTZ0pHMKz45AGlX0+N8qLr
WNoYSzecRe0U+Qk2Gtf0A7MgypHe7JF9S/0Ea/VVnSXLxSDAzluZW5zbnRttGrfVfY/0+KJSjGvT
6xGXT/uuPRFsH9jnNlAloLisVeDpO0tVX6pJq51Q8SuSJdLSNjlXZvV3IbBypdIl5Y6RbCh0GbYn
J+5bZbByclsgttZlu1gxzIC2Xx9fWYc2uAVZFFlfard7F9qCw7cpkKTF+CL0Vu1kIy9Re4aUyiiw
ZP39wZAMk5IfdPjs3dbetFhq0eaz4tf4aV4nONdfVB21JLOKvBPB/qFvxBZHdZEDhYth5xshugU2
DlKGv1iAA5Bi6C7yvjDvjr/QgfgRfBVYaJhHH82Z7W+UYWDZQvFmASdOHxDqt5tq6eOg7O6nDpXH
MfldoS9YmWBO0S0GuPNhZLA9ogVfuwY7izwkCa2fmVP92eqV6cQK318VwNQQJgLq/ZG07pw3mgYv
Z+64ycYBNVVVcUJcKxfNWWtOHJ0dn8P9LyX9yGiqSIYBN8zOITCkCMkpQHsCCbVfAclq/AiiwYmz
7UDUSQUPo0Tqqyx2+CnbE5fNqIBUofT7GTvle4vCqQ8pLLrES1ecD6mZ+F2at/dqFqU3ooibKytF
64hyM9SkCCOwLLWhE7TD90yU3sMEXueTqS/pc6eW4SnI/4HpB5hDUx5UjWxw7IR6+VgZSeGxrDqM
TvwGfVk4Tb3waMeG+pfj07+/hKkWoCWIpB0ROWDT7XkxrZCaCNiZoFMd2Pglnb5ZsYugNNpJXn1t
9JC4orf848MeiCS3x915RzhBw1Qh2hrgWBmurdZ4S+sa5V40+VeOW1iPuWHYZymi4NBoevuzN2Zv
ReYt0HagIG3GHm72nInq7fhzcc/xwtuXEg8mW0tkKEAfdtnghT3TUvaQiLbVuKnvunlRlCe1XvL8
Et0gK31YyhEfGj2KtJ8YziZt0CahDXgVH6z6zqrHEhXEVlFvShs51k0aD6ikUMV1H2jz2eY5Hz53
zpIo0p9Tq50R1XCmlm71iGwhkbFnrT1QqXNQqYum+4QlseG7dZgqgYuaPSF057XZ5Yg+nrWinYVZ
AaAs2EzWsmjpqp8yg+RA2Op7Z1XW/eCRVwWLEMMdRapU98uoLb+PlZZ0V/1gSV9PqzYzTFuMyQp4
yhnfUsHyvs4dKp7ctbJx21c65j4gQuYXw4YOu/ZaDRftKFxQAMAQs76idtjMAWQOVKeyJRPfJx0z
Ofhnw9Tyg551Dbilt3Eu6mdiJqgsd6BUxHur5uBKuqlvZjwF1KFbR20WOv48humwVoeBsEqtuvnF
Ili4D7Wh9MXkGM2ZEZt9xKFUmXXQd4Y+A1YcvTuhQTddx01VGUE3EvNrrkD2161Jpn21H1HHrkrd
+OLg0/qj6+pcX03WaF5G4Vghj2eN41lZl7gqa2rt+NQIW0IPvFCBjHb98r0xhvrFhl6WpK2BHXwd
6nCuJlJBnYjVb4WBTbtWGE6xscoUSV49bXsTYEFrer6mhe49BGtqqWgJ1OIscWMTHw5E/42zuE3y
+wKS/WsHUON1mos7oxnSizaxW23thkX73nS69j0bm+ol9JTlFunFKoN02Vs/XDEB20ZdPm1uajoK
xarUIUoHpjJW3WVokDoGhW4XNMijqH/UxsHp/dzptOcSkyvu/dJh7Thp7U0BDhO1hgubyK5Ce7RA
+iCumvutBp0T01ox39laqLyprT2D1dBc5aVPZvd7Wrcm/E03ih+MUna956lDG0ENhWkHZiacr3Pp
Oi0CQtVy69jlGVYE0EZEby/lWk2S4rVpckSEszAtx8Bxo17zWekR/AjLDh9gEuugAMdIuxbYauR+
Oqn9zTgn+bcsLcRNbjr9t6ydq/TCEVp60cBD9ZdyslmfmtY9VGkaa37TJonlU4+dOdCNSbuCNdc6
a8sedGysjaqON7Y2qfY69lRsEWyQIBXaSiHUCQy84xK36gQcrmjq8M2cFgWBbKx25iBaQto0rL8C
oZo6PptQgbN9z1msB2tUoh4VS6elmuoIVKrNyW3zs3RIxx9ll4IYaToNtmutIgRYaSVlEApd9XNe
pGW1ypsO/QGFRuW3wcEfEz/SpB2CGtXzJegK5DPOMGfGMqkWiCatJwgAxVWiNviyNB7o63NltDK5
D2cMXtquSvxCm42rOaSzLsFi489Mc8pHbSDfhH9qiSFAIkpcwsdwnNWixwLOqyiS98rTBJY9qhK+
2mVUXZfw7QVQqdD7qlbl+GrCU+CIWCh4+1S3IKFRW4Oln5DuWYHqDcVnJS8qM1AoQz6C7FxeB1mm
GFpb6wBKlBUuLL2ex6sY/+tntREYP4+x1X1eNGuG2btY+hdnjMPbhFMbcfYuGe4pCCx33hzl8HyB
icx+0izGfAZEgRsblpo5XjaumdR88lbDz1Irvc9lV+Xf+06Lx5VIF7G26hQCaZQo4m5pE+tbM+bd
Z1XAbPJrc1S/iWbIHal7lalUxqXoeMdNhVNykv0cWkt9mVNVx3Lb7KI70FxYxiqJ1dmYMAmLKa5d
dfGrarHNlU5f5l6gBF4H2jROaYDOhnOJ4mPfrszGhKg79KG9ssyxEVehMhTTSk2T/DEyROOeUeUy
HzW959Szmyy9V90m/kbKRhE9DE33DSxT9pLMQ/9g6uO0nKOSq0OsdShtSs2G/gXl8fDj+Ck41Tko
Wgf3eR8tfHxBXUMJf1ZQOV8gnBrZg20s+SuHt+deq0g84stV19X33g6z+BzvkAYsopixeejt/MnN
Ef3fhGzT6daOElxHZxBu+mdtLMtuo+gCFY1GNRBwRWkA+cV0ogvigyYprjHZba8xtHSvRTQpqCdG
DaSMVjOhmi+llGZXihS9WSBa8FyTatDfqAeX+JimIroK26wrLodUxwsiROd0lXqJdtPn0I793jI6
7VzHZIWjwgizz90AVGwFkghMGC5dZu/H1CZTwEMcnSsIPs6nAfsW2wf4PtFdVWZo9lhKoOA70UF6
KJomvKcPGhq8NPo6m9jttWrttEb8JNyl1c9C0DttijBgzmv+L3vn0SQ3km3p/zLr8WfQYgsREamT
TIoiNzCqgkNLBxz49e9D9ZsZZpLGtNqPtVkvujoLEQjA/fq953znOl951zYxMs9kSQNZqoKiJ3Jd
AV1LOp6+7ZIHu7ifvFDKOFet93WQfjPzz6zhwez5+KmppLy4s6SlFvDEEOiozWGOdjnu69mA9fO2
ggBVnFgGCioIvwXR1Qz2UkdLjZg5Z4H9sHNw/+4IHxpyB0SBsaO3Wo+zZ3Vl7BD5baVsS4MXtUyX
irgNa0R10+wKZCy7uwfnZnWCvyz/+DbCY+OImFv4j9o0mcVqI6v5n9tBggXJfALFcWqLpDdE95Bv
TljEhXZn40wy6ZpflLmEfy1WoIqrchj1XcAjQPK1rLvwvm7NJmmsuQnJBzsEQ5PbOg84rjdywzH/
rlGO/o2MsN7YvaiqdgWm0XSDBs/2PGSnwRFFGfmSpifIvaBWt1nhh9/d0V8/0cV0CHMvM/8pDPYS
AflY1viDh4HwXtutLZQO4cQTvTioy013tb9sumavlNR5Ag6/NorI87VrRqUIWGozFVp94oWlde9N
KnwQ5Ty/7TMp7z0Iug9Smv523QK9fmdtNkyVxjb127EdwzzSS+lALlnQMcblNm2fKfiCPuoh6JRJ
ZqxsEoZZVAsub73B4HKX6U2+1danigR6Vql9q5ykUp5/X5NnEYeOWplmSyPBLhP+XU6e+KIsZprG
vkkX7SNRb7HJpgnDtc3bk1VQJJ1sezMJeB5X4pAsgbgF54518plND2+9ydBl4s7Wkr/l/ZBw6uY8
6+LOZSWKqlwEn9atkvU14SptfVOTS7lAZ1VbeQOfYkSnUhv1SNhGXVZXFdaDOwVuzIx7f1BuLCgi
hshCXTDeuXDJiNwYmqpJB7cmCm5QQzufLbGp4OxbbdFf66CsLPqA5ZifRGa45TlcRgfRk9rmKBRK
v69HUT4R5BSSwcQ8gWT5SThu5ANmem90MMCJFXIXsszMCqL9MId5lWq3rLZELWH1EUUUCIAs7IwP
buPn79xON9a1hUvuutO+uSdu1TenuQpRgc88Ko+jX+ErsLOgvBDAt5bXAWmvdy1tMsZUIJrqCMWG
apMVWPEcLdqvVTp5k39I0IYQxUyx60tbBZRodqh5rjdX+LeVNswm9WsiEG/rjhzoiGJKUa9IEebx
SjzbW7Px1+DUURd/X5Y590+7rvOa/CLXai+WctExt10g/178MuOzUZ3ckdli3LuZtR8XR8iQyDWw
vrFd6g+8TK4mCXGr33T26tIb6ZvH3pQyu+qtbPxk9GH7gDa7ytLGWIdzty4VugUi+lQ09eai45xq
Ph1VzhSdeQBWJUfNS+z2xtbcjrsSebobmTmm/axJxfS6ckqclSogMjbX2k/1tPnTafSaCnchmjSX
N0xVLEl4gRTxGBvVf5+1Oh7pwnluVKmaZd9Z5f4Brfxw76Jcty9y37DSQvqvmjfVKqs+DYw6W6DO
LsMQZeYAJgUZg7OBg9/4+/+d72MFzRI1T+dSTUVUhUC85oUMMCYuk/VKh/M3I2daGpDLDkcBspaX
Pvaqxlu5WCt7wOb2qJDn70o6nO02iVAqMDPuQ+DScF6Nr9OoxmtpLNN13evsh+dp+e+7OkBCDd9h
6HhIQo/h1k9dZFJXjHZsxpyhpiXPvaimH37VZhAdHDJFXjlH/+4UffACGIQASXgp73DtjHLanvni
HMUioPlTsk7l9HcrLDdi7G29cm7/jWyN1LdDE4ZQ6pDovmiXAoSyqt6hjeR4jIk56bVslGIPySus
9fdMkvjmuS1LoNkM7ysR9A/DFjqpcq2FxIQdvILMwn7AaEQGUAX/ynnljvyu0QKS72jnIkeBB/T8
7iPRNDpvAma3kZqEgEpyIA112cf7EohHsqaMWLXd9soT+OvAEsUoEGSoQf/BFD2/qp+zO/JGcVW7
UzdCmyAzqrkEsQlh/zT5WEOLwFZ7PHT6Nbrar9fm4T90qr5BpBjji+fXtoimqIKWa497uV131Rpc
yLKaPk1W+4UyOHvUDc2BSYh/bbFwwWKj72BCxlCbueDzC+tCkMi1uhQyYlXXnHeaa9vIhnSn6Smj
dqv/YhhevnKnj9/ved8I6SsKHEazCFPBEDy/qBjNsN73fzTApX2NiYWTwU7x07mFvOUfvBrB8WuX
kIWFiDDG0Sgl6LK8uKBRKD30SCEn0XWnbsbomjukFu+aGpM9zcvMxNcOO2XA+dvhQDJwpkHKKd+G
xtCedkS616ZWaJOcIpTxajlUxf92GUASTdeVVjztapgJzz/jWi5BLy2dU4T0XrRWNMiN7laW9skY
zO9/vtbxq774AXjIjgf90BH+Eoe+CqNudOsjgVq67pagulFcSkeExMxL+HHxHDr5R7VrkdM8AukT
QSCBkPnnD/Gr0Yb2Df4PBpikaHGcONrdPy2yaOtcLz8kJVa2zc11Z+1eEI+ycJ4ac1zfimEwP+ts
2eukZdsBrGtbFFZ4K4LvQhjhazTq3/RZA0y6jApIP0bM/E+c3k+fp7AD0f9jWVjK0UqHenewAFFg
9HsVvGlkR1O7kf0574YgKgcCuWplD6dBZctlLMvl00L/L1X9lCV/vlG/vi7H52LkhAgKR8tLjfVo
6dDeZp6Msm7qRO9IGnxyt9M8D8Sl3ofX9Ia/LkZIWpkzHFSZQ2314neZxWIMPIjMyts1+LgxnoqK
eZ4qqofjSJBvVNdlRXvRJszx3/I4OImg9MEZwBNxjA6Pm/HTj+CpsrT7bEPaum7jeYT0TtoDSTX/
+pby5PHCYYrBKvmLss7zyt08pIbS2Z13FRLqx5EIyROxKdNVUHvbaw6cX1egY4wHcIYRGF2cl7OD
ir6EEC5bmhrG/MEF3ZW0ZevHzozI7M/f7TeXwqRu4/A8PGwgI57fwaWxRnOGoI4ISO3JPk9HmDUd
wX3I9CsDqd9oBLgCDwv17T9IweOz/PRr5T5es0UabNJaNjeeavuPGHnqnlliS67Dkus1ykgovm1C
YVzW3frbWoouQVRpxP1Mw1j5oMqcEVHloMSe0qLJTp5ygBvQol2viTR5jaL929tj2fCS2GgxR7wo
7ZZQo/3MeZtoVpU/mBgtN2a3mic4ZPvVn3+JX1cUhtH81qTlsdT5VJLPb8+CP66CtihjhtNG8zBC
Igmg2g36O5brlmwWb6k/kfBbQuvUDrQ+2G9y+TJAupjTcR+HJg4aVGCJzcjCetPLMA8vf/6M/wgi
nu0FyCQAnIL1owDFrvXiM9qzMWW1sct4Zxy4fcwLDWpuxb4RxjXtap3kYtnqs2e2cj3P2oLxgoBo
QiJc+VmiSYjTYBG8kVEFS/xp6IcOlx/kopVyskM8zuRH3IMFtsbTUg0zqVtOVliRhSGpjzQYpPW6
ce3xTjXFVJFik+t0yg2pr4TKDGYOotLb/aQtZb3yovwzRH/x1TEHHTNv7gB0zxdrTZY1HFe7jKqL
su68ikHopDaC6jO9B7tL9kCRaEHD0K+SanPq/sSeemQ+Yme8w9ijN7huHSnbpJP7T5PyS/tzzXzh
yS7K7Rux33QLy9DZu9ib+ekjqi/1uWw6ixYDydQQynQhJ6aJhXz68496rNAvvxjr6IH55D+gz58/
dwPpIRX1poyFwUGPgFw/7sdtfUUL+etB4khqBIoKgiOgijx85j+//dypoDDJHoxLlfW3ZaNCfZ7a
bZLkcTjjudgDsb/fxqylt120zWUMSnAdheq7ZOmZaMaydUOR5HrGiU2nI7PSJdDl/oqS6de7gekN
gSxzSmA2pKI+/5gevW1TM8aLmdzoc64mxlsc8NJ/e8950VkGA1xdx5v04mGiJ+KWvKw0kaSf0wRH
MBAvOxmarzy1x019/tuiCjn4ggdi/ziwPP82gv/dmsAfx2vfy4SoQzMCU6PTrZnb7lzmGoD+aBJ3
N2lnuh7donJPf/6mv9QH2AS4n1iyET+RcPbi6VqNdrGHnU/gWJ04TQ65ID5Os1ums/lCC28m2FuY
4dliLvj450sfN/Hllw8PCgtXxef80iJA3MOoSJNnnroOe7ziPLk7MijesuiYb6DWNPGfr/ebR+c4
hcLoAXLF8fzFzc54y5HT0myZ+8q40rXzfcNj/8ov+o+S7vm3OkzbnIQOb+ZRkT//STNOwnO9LQAj
vcb9WAUj7nIZHp39kapBpuVU5VUykW+zIBhV7ZLuWEe3HiXYSm8JAUZnLw9dMalvwjHrOXIYIN74
ygH8wWSh/oiaRH/NhFSsA91EV32y1v0t+jXrvvb92T9Za+GrSO+dPUX0nf3PsKZCkaqqWpxk553y
eHkEPP7BmBq6ba7fqYdu62EsAIw1mPG3QjwRcVxmP4LaHpYLrhkvPzWrtsOUOWyGixeVcJ1UAlFA
MjtkZKU0nhsnCas8d05s9Br0KTvVRyvDV52MfW+94Uyydu862j/bjbaqHZW5XuYhRXatOaZMujaj
tp+JNquWfPprR45lJhJMrk5KKTGYFh59+/Nc7SEVxW53D0Jk/gwElRyMZOJleZMjtLIJSJ77byH2
l+wiLawwn3pGzVeu389E20u5j/9ZLf4/7+R/YWn96R07eD7PeDtX337UX9rvz3gnx1/8D3DnwJoA
fTAMgyMwKtcjMuH/AHec/+I1IbwGmx/FFE6l/0s88fz/Otg8uDHBhCBHPt7T/yGeePZ/4U5FC87f
WPjlvH9FPHnemXLxhKD84YSI/h+9F2vC8zd1GzdIYapbUqKSHsauy9OtHPR5CPSUYJqr49roX1Oz
P1/zjmsebnELnAsRErTDXrTrlOfKLJP9lI7+VHxZVmLSzNUkSD5YHpfVeE1u9Lw+/s/lMF3gZoQ2
g+HjxWI0EyfXVfYwpS3l3Hly0M5xNKqZr/beKwvfby8FN+FQaAPJ/CWpXNVM8s0KIYspDB354TGI
IWaA8ITOqf7zxj0DXP2MkXm+b/7P9yLpkQ3a8YGZvriNEPE7dJrdBGVhrO4lG8m5qGr781BWzdMs
Vi8Za/w/TFvVeAfByXnl+r/7GaG9YZRGmoxK9cWjg98y80Bkw2VknHvTH1VIUI3smrsqkUmI17LK
fnu9o4kNF/ZIH3nxfcNs7S0LNU26Z9nwNtiH4c7T9nJjrEFwE5KS8dNb/Pif3ern2/v7y9FVIjEB
T4H9YqccKP5WF7dt2vvCTxjfD8ncdxYu0MC9rGFQX/799RCfHURENKXIvZ+/idPWEztHiyDdAu2d
5twzH421Du8aKx8eVst+Le3p5bNKmxyiL33zYwXCL/ri56vdQO1Opce0LXfnkal2eZoOCUaNyuTT
n7/ai8YYRrcX13pRYIVo0srWHsZUIQu4qjhWo+kGHoodkCiyPFf3SOIYLHf6TYD44b5ftXOb9Vlo
vfKj/u5L88Ai2D2cIhgzn9/ktdwWWk58kC2ETr75Aq9kKIubRQ3r1z9/6eP5+H810D/fGZU4R0QW
/YMk8OI7U1T3ubvLIXXlIU4pcP26u6mf5g0IGcTY9VvOHzapzJlh//nSL1cG6naXLQf1KIgpPEMv
dJ29WYXDNuRN2nwoUnHvWLH6S5zVlrwWofvLhQ5SAn4KDgjgPzidPb+duTMrkYlAptUKJb3jPYrn
zB9k7PsQ7Jsw96/QLdqpqJfpr36u1fnPX/SXewwNgOzL8DgK0VB8GRqyFGRMiw6ln1MvxQ19BeNC
Z1vfEmJH+Hhufl9RCl7lKLBeWft+88XZLOm48SwFbMbHc/ZTm0jVTgsjUmIer9vxwkUQOiKxvN5w
DyYFKGbgTmI5D0tLqyPPhlfWil8vf1ClaVKxpbGJvoSBDGEVUphOMp3QaZys3N4ZS4N0tXvoFalV
e2Yc2JsLEmyeg0tHefFab/nXO0+QF35Bth9OLmBYnt+AqW4Rw81Dn2po8DGBMN8LB9nl4Mn2bMIC
SsjxC0+rabxmgfr9hbGGHmc2vEIv7nxfqNz0ur5PvdJsTph6w7QSdXveMave56Vy3utteRtIZtN/
ftaOb/TsfTYZZdA9pj3IwOUX9rOxQUlD7Ijsh1j1RGiYUkYACop5Jj1sxvpR3+2vOXh/823J/eAd
pn/PpvdSDb566EsWlI1pO+j8dpWhe5o8a7nqm9CPNZpQNGVT8NSG7mvJWL9emfozoDoE0kcH4GWn
z15XX0/G2qR2g3ogq0T3KTeqD/3m2JdAOfYVkNm7Ooct9+fb/HLbhXHP8JvflQgon7nRiwdrRTpc
d2wJqTuQQ1queJ6M3bVv8EC9MQFZX/35ci94Cawex2ZrHehaC8EkPfrnDzLtLiscykkkHLT2L0tR
MDiz5IzgAb3MJdCI1DLh50XUL6W8JbW0uPOFsL/OKhjToairiM6Xc9Wv/fROOONyQY+yvrLa/PLo
HRNU2JrATyBHcWR4/hmrrRhlSYJn4vXoxcTCYdLhGHnxnLq8CC2XmLVoPr9yZ+jfvHzkGYUyT/in
5qLKDI9l6KdVzg+yYc4J4kgyX7dNbLjLuH82me3XfzvV3Az3KOpafdswdDVu8rko7RQByu6dF1fa
9bnfV6s8a/TJ9dNUdPvoRntOey8xgG8Wn1WmDMAThBubT5lUTRg749SjTBk6lyGqbuV0wUzZup8X
a+vai5EjLoelvo1ijsoO3G/a+HW2XwfSbuqLsk0DjoTVk18G+Ldu7u3VDr6AKW+8j8SayPwOTefY
J1lnb0VcwaBFHijm+auhPcLOhcyXD/s2WTTyxYiGtuVRL7AcDzQWbK2qWBLoiIbWqion1Ta4Y3Th
XfY42BIrQ9NRHJ7a0NyMdypYnR9V36H2Ifz4L0Q37RgHMBbcGOVR/p4DEkFWCP6CpFv6lRkhou72
cZdQVq6EHEIj6euGUKFp78XtwCKABGpupi+hs9jgpdwR5llIWXE15KXPVHtfMM3tvtz+wpRvvBkH
xhjRSLrmZ9gaw3Kdj4KQ3UWP/r0OGIImK2ehJtrQ3vTnKsx6tNkk3PVMj2zRJch5CfsyFv6/+Gat
QyS2wQOacAR+OVQkZur4Yv4QqHE6IungncViHnN9VU6l/qKDdrlXne+tJ5o52fKwLPoQA6teEi5f
NKaIN7Onm865QaA+Ktxbc0faKPn3IcUhW+y+3WX3N7PDuT1bIzTFKyZbs4r53gWaCYRA+IiDArdm
NpJRSxtKoumSBqmpMjdEShpoKM6j6875ydwFs6/WKhonducNKe6Y5d69D0vQib1xHoqkRyVepoS7
jST7rRZkxEHKwDqtnvar68IpmR9IsU0nNn2b6GKKOsbIDaEwibnJrkqNaVtvGHcozPtDmc9XHqDD
JVbmgLWopqxVV6HZEfBmbX32IwzFingQMj80kGpcUwS4eRgTTrO8s+lqZ1GBG0YmzYofEsGGyBoC
95buY105VpE642wSa8Nq1p4cvG7v7DYv+BnGmb7/NmXzyd6LuXsL01nUiTlbYKIMvAkp6R26uTG2
vWjOjVXOwcPc7cFyRf7NdL+uqNhvBsqtJ+3ZaAhkxxQ9NTYjC576uR1v+x1AI1E8fscVxnVj7lMu
ysTxsNG2a2VhM93cTMSprSq7s3Kd7NGpx6m5UEGUHSpiLHGxMUwDhXDTI7ds2faQ3pB+xgZTG+V7
4nOyD+xnR8acNDA+2WEWPiqdkTiM8cJD4VpjDYq93lIIsvOt++rlE3sUFapwIn8Nt4IYhnJYHqWZ
lcYbS2JsTWly1G8cC4/N2e6M/gSdoW3Suhi7mdthqPBx670hfOTgExLtMBV2f7f6vn7qesusrsPG
ULfFaJJAYG1V+01XRcUMV6slS9ygy67aQpt7rCnZiIMpyFBCOWhZWIJrw6RJ5zIIRKaNTydpw0Zt
adPV7hpx4sBu27KYfy9ny9jTfA+sO1E7XZgUeygvC7iUMJr3wHiYxzLOyql4lHIcAHNlrsS34XJ4
kg3mh9iomTvEDHfM8WMuCk9GoBzbhfFUP6MfHvxZPqjeLMgSHmUvr7Fy9PNV16285rIjs/gER7ab
4tyq1/Xkbr1pMPEI3XtFpun2vloqZ6EEIbTqXM7ob94isneXxKkNEATEBBKZZSyZigqPI3JaeIdS
2gNzEekS1U882/3+NCO8OvK1TH3aq0m0ET4BZZ2GcTWQJdFLhkLahnsW9b7sjSsLvsJDu/UgyBDS
5faDMhz1wTdG37jkhlqxNOXyXRZs3l9N23DCWtpp+idlKQNIVqNV9BYaxJHUVR/i71NOkcC5cAZG
smR9QmBqyUlZGmFqbIFFv7PvrGsTe1vRvq/yzN3SImvLR28sWzxcg9xUFDSzTz9gCJonDfqBBXTz
zCe/bfNvU7hgDKBApG/mjQC+q4168grVV7ddVbzn+Qlo2Fadd6SS05VDqtRpxVvNno6Zge0oKPIf
TV4N+EAgs+cHdM5/HzJPmxNrNcnpsoItwwrYoB+JG3dXKurr7aynub32mDkyAuqy+QkRdomdUYr1
Zp8A8h/a53piGdD5fgY6U+Pu63zx1zjt+99tY+syNUvkjxe1Z0E8TdhA0ATKHnvVNmINpoHUFCce
KZalHM/j3R6O6xRZayZ+mNKd3zTwYvorpKl96pIixZZq9kYDw6400f4Jw7p2dttZkqJiKpvYqGeH
U1ZmvBjrZKNDpTpjJzrUbwvjDzymxLyO7oJC324huDYLJP+8oOjg/disr6uEdGHIKfzqSswtJ6lb
BC3ZUg8nOJzIl3XXEIxdhcX+FSUoQTUQQStmvt66d/Tqfe9hsIYN+V3nLW7qG1Ug+YdbP3NyXfcs
buR0Lbvue+5QVqS23/lEvvnTu5kkvC8qr+X15MrWSI6EG0bubPBf3aUGJiYWJ79jFwQXXS2b/7Vz
8GxhNzD7ACqkhe4PSgc2KQKvZ/yn4F2M22Ie3Cktt3G6c8xif5f7evhUb7OhIknK5viEaygLiRUE
+xr7uZl/FyoPvLNQgSnfN+NePQBDJ0P5MMNMkUClTD0q6urbRv7O1ejlykszL7ObMxa38N3GY+2Q
5ma4boT+hfVjr6oxGb2l+pZl5YCVCN8BCvzAq9brDnszda5N6UPO2kAeLiXczeYrVV81jp7q07oT
QmjMpv609pt16ZmfIpR3oObFNT94k/Rb24p0MYP8fa795QSybOvTVWbmj2w2VtSwYu7XhOZa+Kjx
Z8nL7i8mTSim1hoJnzQY8LT+VidUTME10XGzEe+jkb/pnZpfawrMkWcIPop5R2TRNJ1q1Qd8rdEO
85QRValipzbb/Gx6BDEn2rHt/kaYU1uwyC5YSlzCxONGa1av2htb5zLA+GjTkBfaiKx92eTJUnm/
XQ95HX5Yux6sVvCVatKx72CRkPOzS9pU9ixs/o2GjF3df2Q8W3xo0XvnUT52jLrm3p9KEBKOfi8M
1aXOUgTv2h0vRBIOGYNsSf39faUQpSHkSetdK5b83bZiWKLAr5uPhN+t/XdG4+Y5dObdJoVN6+au
xX2K4yNcc4yetaUrqtt8mG+nXZa3ap7c/mFxx+G6zIKlP/V+27OKid5er/ZgLX1MLltz2UXj1VFX
0TPCZUf2HML0xWvhDhCJE3tIH3BurQO0XSBE9XiS2Sya+3ExFnkKxCSZW3rToi79OiD4IFEXoxAc
r9WO9OCQmFr3wU5sTbPCE6MBt36qcxebp5btGNxQ8s7FpRxBOEaM5XC27VYwfwk3AJuRky0tjqWx
rm+YMxrTucrHhsomyPIL+QQ2LrWpJwpy1dK+iNXu2NbXqSJdEt/fV2Er81sPNPDQ3WZevBdYjZNV
tShBFlQ92M4ZvbzDZ1VskYfVVyAQQT8V7UaBSpz3mbQW7avm5LvDei8G8C+RHgMeWD8c1jByHcII
I2nJkH+hsU8H65gqN7bmKlhSvWWBop3al29KUHr4QQcTuf7Exnjp8YAuEUdPrtluVvB9Lhx/4/Hc
9DchHTVR6w6sfL6zzkRV9lupD98TIcSmLIbiMucd8vZhEQYW9dpf52RtLLji4yHZsNui/LJUNIPO
E05+3J4qbO+KOgsxCfZ+YUfdYtcfSzosLViNkTe0CHAY0qlarSsYAzNlJ9L7jHLSdAa8jAiYonls
fB05wTCEJzEFZG1ZZYXLtQ310FIIt2N5FcAJOBtTWBJL6lTu/LAFe4Cwn6Fjf3GcSVCFrFAsJVP+
PGGs0W/ptgnDTaCOVx8X9i6dSPzFMIY0qaLC7GuMM2FJAjHcxby91jVKk9Si1FuRMQZLtEB7eJSN
8t/l2piu/VmP4lStGQc9z9DrqXNcYaTIeaghLXAtBsWZmJ0ED0Sb2uFYX1rSMZdICaU+HKYVP/L9
HsJr2QtvOXfM0flBua08mP7WAeLQe+8RK2Mt38uV7uO1I9rJuCmLgVjPIJi3iwNYTqVlXbRfg6Ee
nJPKdPOt5CnlTXGUYq9ofbtPqpXRH0YddrqEcX9bRZMDkhJ36ryf/XCerdTjPolzK3OziaGRlqfW
UjUuq3XursQGd/my+I34xj1ddmbYbTlGY8/ZN2rrJbwmU3N7yylWsYHvJcWR4/GWmcLS5YPYcaSM
VhO2kTnk+80AZaagKLXFim/UxxxZl7p7Wy2o2uJgdUP8rorfI0LUtI4Jc+79oRtxPrL6Guv7paRO
4M+3sOQjLeoR7FP2QXi1O2Jvp4sa4W3L3ijHyAhSx2fZp8WOJitp853SV+qsuVU0D+wYKgKBmA3p
NMy9HZY/+rsq4hxzSKzqg1uveW3HS1jb80TQ3ExJR1wD+pDFaKlYzGCxNOW5F5ymmS1n5EinEr+2
4LshHpFPbjNQMgRFYbyvgyZPliHvSK/bpmU/O9mEL2AbBMHnhRuGVwGeWjBfjYFVxNWFPs29HE8K
ZRvsaT1bbmraOJUiFwZQFTOJA6Hn2wQoxI6sdkQD3gTTJnfqIJFha371lJbrCdOc/xRMS3tbODNu
b6ORQRZLWQLp97st1BEyv9lKbL9g17Npi+QPzKO8d47at5WQu9y+c9BnOSxs1hxGFAWNn3qCxsWN
aOqtY8SP1iwqaiHXtNvmEVfZMvf3MvTVdoUQYc1PDNq4dcVEtCzgJSvIbyxciOrMok/OfdvqzoGs
7skQhSxCau5olj0F+KeOAyrK9liVjTOd3H7vxweU5FPxgwyJnLwgV7FWJ4pvxZzHwhIO6XTDn8hk
tAqvhtLPt2gcyhJrDv7XIp5LxxjSGhbV/o8YuaHv1gfvoK2q/d2wZCidukBtHwKjWq2Ta2brVda1
UkZCU9DFGlLd593qBVHPkhUJhj17klH06odTTfttLtTOMuK4xXpb7IDh4klabRvVVTeZSUHZoW/B
hTUEL7W+mlPDnBh8dwHLMIqKLhNXfWDhSbLx37/JDI3kq2P3mB5awQ4eubayi/tZ+DI8BWxkIG5K
y88vuB8YiQ6VCIdTTW28kFwa+kWyixF7X4ZvidLMye3TojZ3SIStm7+dWvh3fWjt1snOj5/EGJ2c
HX8ZvMTjiAW5MadDDayBJmXEYzB9Quo+B2lQmWyEvJqLmdjhvFpHbNzwOdh9KjTtSOG913ujXI7e
lnmt1Z4TtMuM+g05tdj2tXTGLXZVWPgJzNa5xlPd0XEOPW1965rRycAP1+UY0yxo0NWYdW7H/M2o
b2e3IKtWd2zmWMKRiZ3YrTD8LjNcReZcff7eoAKDJdAuo0T5PqGFhds0M4Tb10Ce8RHJCdpTMJPC
O4h1BK5tiDHZt0z6JFVwhuRoMVr5heCyAKoDpedVBZZWJmW5qjt6Cf5OGyFbi6RFgK0Ts29HNEMB
lrXYUCR44b4XxRdtTepeUtTyona2d1goFxATdDfwj0roRDtBKnv+wWwKzuqZqfXtWOeVF/cGEKzd
IQieIMI++7tg5f3azF7wfhSI0mKcwZDuCmdh4rIH/fjEJd3tesdr/AGA1qgj25PZd7mNBCWQXS2s
i+QkyY4yuZg22n7wH6gQ9+3ikTlMlNm45zpiNgm3tnSaYMNG3I6sPXsAsaAu5+m+nHK5xo3qxq++
WcDjaKjMfoit9r8a89A9OGC06FroIKCab725oaSm63LT0biRmCJc97Ykodq84Abei6th6I0PI1vO
R1JIsP1vWPnfw7Mzvg++qa37fmhpkS2ymO3EcPjDq71e83PXD7l3kvVQXhw3txhb0yubI3t3vjEy
PPdsN1a85LaH1L8cirOabM6w3UhhT3ivuT96a+lcbeVWfbcHaYbsDML8yvKhhrfU0NK7TNnm46T3
KSAS+gwVzzvHMZniPqMaoTUER4Iz8vA9n0SmY07NFSKz2TRSd7Lp2Ez+zg9NeKH4PHE05MAcBvy3
T8hUd1PsNV4DnL/KTsKVIqqnYQIidbKxTa6ofEEiG9JIe1X0ZWLYtaadaI/byS2a/2bvPHYrSdIs
/SqD2nvAtQCmZ+HqSvJSRwQ3DpJButbm5uLp57uZOVWdWZjurn0BuUmEInndzM3Of8530BrQHuUY
dbXucHUFy0/JPSioH7VRkqBWDN7GsdSk+j55Jm8IJEzGYhZOlMfCNkuXCPtCIEs3RTf4WlHNPLEe
F8mTjfU6TvupYRJB/vbq7XSEDAfjumZJlcsjL6a6jHkWmO21XbX4SWOUl8rYFs4x1Gy3aGOjnux0
iCwGBdUeRHdAB9yiJHLxK1td2Vyfh/S2LL3001HSTOPQC9sgQocu+Mh6Z5p3HfMmFRouyyGYTFLF
gdKvSsv8vmbBSE4YU8REnSICPsagnZS632u9wX3K6OqkinopPM0vhwmaXmr3PVbKyhmCtZftTyLb
5hbbiZwfGqeWK+acjYD6CLm7CchyLwdN1AOaQ2/X9b6kBabnXxjZh8qm7F5SldnXwZNs+o8INoMX
1ZtJPLtBxjRjyuWoDRxSkaFUey3IoFLL1nyHEsLNnZ1CI8Zrtq3jF7qA0GEnQNb9vuloiygUKasd
D524qC0XYo14MlfDXOtjmB4QCsykk2O4btmIcutuoCtyJa2pjmnt+jbrpgwpKrO2F7Qchmc0Q1Tc
5RN0DdUp5h+jSYe50O3s++RN0gqswgbuKriHgL4ylILyG+KxfNqoxjjN5SpRJNPO+FWwYSEqOea6
I7Fo4FC13H43lwOJxhH0fWAoVXbqGFVdK2k2cXJajkA+eTtrx4bATUbOpMOCrq7cNnTbjbw0N76O
StDOYzkqnT0kzFt0p91zslA5Wmz9pMXg7lDeG47P3GjcAlB2lm44CuCLaE7ABFROZ0Fp20XJk8SL
QSdaY8xGL9uzCiPd3bkbxN/9ItWaU00q3BLoTj4Iwphd/xM9lz4plDhLD1PZ9HugamjKM5NZuVN6
vXoSxZrVe4vGD3yMeq0RRJ7cnyVqLqk2RR3vbWOw2hPR8/SGn73AJ4mF5JLgICUmzkshCboyA+si
0qJBfx4T85yvSar7tpVz+9LNPi8jVK5s8wXJgisPQ7c9v9fr5IpAbjGdA2wqH7y0zriF4Id/y8AD
g5JpEgcq42zIlyXHGB5S27jxlmUaFHbCHX4oact1e0V3SEjngVoJ6fhpxhDgOWVcnW1V017wfLwO
EEq4DsmxaW5EsfEUEtDUP3TZZS0Trcb9sMtef6Lwjg6Xq9Y7+QkZqo5lrpdxumbGpzMOlQRoMfXf
7cFwd3bvIiV6iUInTucQqeYFaSd5nGdEgyJm2caCk2n+gbdBvi/zjE6S5EkbKuPcV7uaMBjTEchT
5iFBAjH8jMeSrI9XVXbUNlRTREJhwrVrlTo/lrZTWoGXbr27r8fVevC4GRXso5M93mXclDXkIBAp
CNzbg+WNRRZ1ZtbmOzgRtn7D6Y8bS4Ugl5xMo5XJQ858YgyrJlPnr14pvWrgo3RG55lxi2eF1coo
ctf2rNeTskKlvtdrpzZup2WR68UtYBk9tPpQOmeztHPxapWeUaIJFKjLTCnHO9rFa8Nn8NjZ/52t
6p/m10xo8UTYJFChjJIt/PPM1Ky71ebSuIRGks+HRRj2RV10L2KTM2Li+H+kLP/tu/0bdvz/NLH+
J9/t8a35Xzdv6+dfujH5M384b51vV6g1/gXDMzDfUHj6d+et9+3qtyUSSPbQ4Bm7Yrj/6Bp0tG8a
njjymyAbr1kALGLj712XjvqNdAihIRwKOH7+hZ7BvxjkSVCBI8TNceVtq7AP/5pYz02w1Tjht7AG
gQVvtV3TQyE1E3eHU+6zKuHQkxIsk9GgDNNtn1pTfgLNHzLFxdNd7VnXiFZpYjiaj4jMMTYTM8w2
xcx4azqOl3+XFtfvoM2d+bVCNXLiTCTLxkhGJXS6aCpXokJPGaQZlhScGzbV7/TOuENpXb60U49U
zTl/9Omv972Jw+BuIz7RU33bNW/FJja2f0BtjwJ/iHBWMgxlPqrPMydB5Obcq0/EcrchNJidxuOG
7A4uBs0jqocxO862VXxg2j9gkB/roCCfeewWc2ETs7vpBY8kVBi8cf1uzOcltnRVq3aNJ568Jq+r
mJ0k7Jc+25sJ2YJGoRsmKhi9xVumaG86gezVrycGTisq/NvSFeK1cWW3b2cELUtwpvjt2fv3Mvwb
173/ahkyo8imt+YvhZ/XP/P7MtTtb5i9TWaI0Dd1yOEs0N/977r6jcwPsSHG61D4mTn8fRFaNi2h
rE5szaZO/ufK1vhjEVrGNwpiHIb+YKl/++v+hXX4m/f7H6YuBw8dDiBs+VfHBV/CX7OTZmJVsLVo
InQcaDxh12hmCy7H1N8UKHRl2HI0/V51mXwaluW14vQQqFvulPHG3UGLVqJRY4jQWZ/kWNRdtEFx
gaTZKq4SgdERTTTBHffumhTiz2lZNGUNh9FeXv7Tj/zun73KDNL+ZNW5SjV8C+x3+NOujOu/5noY
mhsOwgIaw8w8Yr+lfTZx9ELNPvbzwPZAbjP/leuDB6tH7T9z2EN2kAJmJ5jc5SmQP4RhExrR1mch
5+r0mfN3fmfTIWIEFO5WxFU02MAMEsWDmuLaQE4EfX0AHOaWcW+Azw4U163SPZrM0u9HXTBPmFX1
ilqZUygjK8fQH8k0q8e5lrQYueNcZPTSFLN+56Vz/WKu+cJMYoQiFGRbP3AkbkX10UEpldHMcKwK
s4opaDCD00D+yAV8vGKBkICxyC6siHh3XQF8k2UW1Mr1MCcxMRJKBulFdGZIuzt6yuYq8LoSPXh0
QBTEY5rMCN58yOfFEe697VY5cxtUPMmWknvQtdpxrHxR29q4t71UmWMcPsOZw9bqHi2rSbqdNqLZ
cE+tul9u7vTHfvOsUzG4dVACSxoO0CWHn4VTDCb4SMrQ2cD7fvBdsHRO4Bnetu8B6vy00DPvZCaQ
bKtFRwKtCUXcouIQUSInNWehrmyKHWmVo6JcQMhmy1/TCS4cI9VLnUvDZRzUbL8SgSPEr7PZ+OrL
wRv5Jqr5SasmyZTDyPTPVL/S47NyyCNqlIpbjQ4F/dIujX7uZ3sGXFm1rICZr7g20gFXlFMwxLDU
eSNfDpfuAYCIgBI64v+JoZRDzqtzmCvajBMJ6qnUKXDvcfe4I8Y2ECvt9eJRTzWmnMG0XppWdz/o
fV/tgNlcRuhybEqNjP5VbNUG8lNcNbyu8u1SW3o+vWxNI0CHy2UjuStC5er0CIF6ueZZUXCv7Zaq
kMOpH4rta+4WnmZGdZqJy9xrx5gnUb0ioqbrHU7O2dvc1ehLxGm9nyvuEn7NBNWBI6NsOa9r3YxN
qsAPowu5o1Mb94lSrroeYh+YaZdPKvs6KcrWNsYb2tPKm6/VgedvHf15KK2dQm97ycFXgbbGrHL+
znkRt89Qu9MdY+GR8YZEcEkKzX3gOL7NT4Y+Fj/og3XgE7jL/Gqiky8M0ZVu8ZG0GEpAsbGzw6ow
6mCC3XVfCne0j0nBsBhsWbPu66513R1WkuqrsVZxUztl+2TrMihHsA4sB083/IpFfFKTYX6vs9Q+
WrVZILxiZUH1c38KiB7jfsvW5GkVPR92pvD0IUaJD+It9Ah5aOUb61uBV6R3hQ3DVe2SIXIcBO4V
tqW2U8be/eFNkxT7LFs82j26rgYZ6UksdaTUnIjxMwPWIsF+EmhWAiYJK7ljRKXUjPWwMoUCgTX2
C5uUpjhfVK5D9pT8vEM3s9s8nhRHaNFoTa4bqsPQrr7C3g0uUNWTzh/bfnT8zUvHJBrManzH/DR+
t+CgUYRVqcnxetksd7XqAKqdDFMQ4CVEfx1maPoTVxsWM7C8aQqbLSVKns0ZHFB9dtb3MtHbJkoW
0s6kZ1MYWhopb9zgTsmUtMHGki8zBcvSHMwVOYGHhuD1IL6XbK3YvHQkfz+DgNwEipU5XExzORsn
1anraMwX74gxcU7wPyRXpOPM2YmUDQ0xCy0plt/B/37IPKxXgTaRbA+00W2ak6eu8IvwYwB8hDWW
wBHlOm4xkDAm3R/sBZShbWu5dpcmmpnGWZ2jxxNkqtvYLju4yyBsTQfaGeJn7GGcu80HTHl7BemX
n5AzOy7Ig5KTIyOz+U3Xh+yJLhITOwnJ7F86GtcSqWhC8oxjZq5/2TkafMYat313SwR2QlgxUHYH
3duOnF6rDFOOTVqy05v1xODRrcPZVZe3Ein7Jl9EN0F2nBESCbBRWs1kzSdIdS28yDHP+ZMn9EcP
w9GJC+v6nK1GVfGQj819O7buxclK/V5PlvFrcFtsI7JZhrgsDQthb55Kgf4+OpU/evQ9sMIMlr9I
hD1EFRv3xAsrSy8F2DUO0PQMmL7N04VeAk/p7HZifFuReJ2ombyxRTC4uiOJdwoUeOGIZ2a5TEAX
zPk87NKx1j33cBhP7ZxPfexSzPraZ2qBNjAUbeEDR8iXKJmt8gNdFv2aTu8JYB2sgSJkgmg+5QlM
NL+qhXSPMGfhzZqsjzvbgE9Il52CLNAj7K6BouPXoMPJovMr5RELaX8aRVBNOaMIaZlWedaH1rub
ByGelhoLP4L8nNytQ3+1quFkRdnpkfKjfx+PxXr49R8cjzm2/r16/J9uqef88yMTn80oPvM/31Sv
f+73I7L3jZPxtRDbgpelGfTc/78jsveNRLx7xR5cA/JXh/rfj8im8013OFgT3iK7xXXoH0dkfonD
NEAqmq2u52rT+Vfuqr/R8f90RsY4Q8qFbhD+HdO0/hJkmtSZC/QAJrTT6yGcbA6ymzAvbVlwOkjE
FKdWZdxiSqbo0OyXiFeZExrNWoaqOtlPDuPsEOL2dLO1owleTeKPSN8VM//B9HUIdF4/QW1bF8St
GQQ0qpYoz3JDkszL4XtpY7QYKlc/lB1Ha7fogFpB8ZyjzqB1z+/zpB/9tG6/MqvqQrNFnF3qCrId
U79npW4bgK66c+hgDXE+s6Cdpm4Tc1A1L9wNCzTWGklOze4UyCm+qzLApRue5m+jyHeiabLYgxSy
SxhbPpj9ZP4eK/mXLo5Pbc1///v6Zz7abqXwIBO/3Wr+8X83+cfAxvUl/svftftsb9/qz/Gvv+lP
f/P4f3775fSzvT6tf/qfqBG5WO+nz2F9+OSV+vtX8cfv/J/+4h/p6CdMjv/xt492asT1b0tpReCB
/+0f+G3dXJWx//+6uWmrX618+6c/8fuKMVREGuacHvlo+pCvhUF/3Cntbzyt5N8o/nD+uDj+IeyY
LkFs8sYwySzHZL0hB/1xpzStb+ZV1PE42VxxVIRd/oVLpWb9FZOjMty6jqGu6W0dpMVfQWDQVI2h
z3CcqrY8yVmp58gcV3FflD10FWa0PVbkLr1TdNP11cKh16ecIJ/PtriUplrTLJbbKozMKXdbvKGZ
0PfWmiwPjb0eeVcVseLKXwjfLDlR0CE3ZiU2ndQN03GxXlRtwUY6dCe9W5UfGK+83eolxcMmGzN0
GvPGshVvV5XUHKqjO/lDrXxh9FxuNHt9tMfuV6IzGQUgtBAfRnOZZ18bJwmXo+8385jlKfNSU5+e
t7ZOb6mRGEOHC4F6hx2OyZKGclWypBLdpWmSDMBHK0mLPZWbVmUx/it7z+ShDCwm3k9bPb/qbYfb
T+iNYH6qMZ76zRTnxECD1b02tbjKmlWhXjW1Wi4C20rLgt2uN1LvX7BPKMNO11eYGRTCb5FcrARE
uOKYPsbs/KApE1Mju7CZIpcgeotRPOt1pn9308k8L/Y4AJ3wNH4xhQyfGmCQ+W77JmAKSbSiHHCq
yrcKiCeRCmDaEaRa51LJGlHaWRIbIu2SXEbY7+8ubn6/NmvdXzrb3ENSTi6cODNJe4RnPVs1Ozm3
475WImYCy5OnaNb9aFaM2wWBzg+V3oDQZlDoXfG9wPuFaTB6gQ8cVaoncUVN8/QGmKU6Z6NiHXGo
mQotYNYVWmEWUe92kiPEUB6KCWZRPgzNa5lYnu+mJW5ca8AsUduKdZKitE5ZMSgX2jjt6TB7iTw5
c00XJRbpZ2wJezHZdiDSkV19XKk6GmARPKzeXZu2uDc6yjPDUljFq46YF1TM/6qx1G9KSefqFZaU
n2l3yhn7gMQq2MOZJgE/tpQlD82mtv3UTe29ZDkCBK0sTvqY9pIx92IxLCOZeWCYcDlO2Ky/pzan
84pLLr1XrfCtZo4VDlKxNZhh2q83drlSRuCZDCYcgufdbO08JUl4lWBsES52Iw56g13E5soI0x31
OegV+z5J9Ht7SZ0zj1eIvYBrER0KUbnlGqfNBneeuuHkb7af6bLpIQByzOTbuu46qHZhb8qYwdYc
WLRLxjLZasY/lhkunZofaOY+zyI5euX9zLTmwPUQ9i25eN8YLStsEiGObm+mkW1MylHo2NHz0nu0
MAjs4If2vpjopqi8RezpO3zRgOuaQmcQ7GlV1HamGc0KOMecFgVsFpiDwsXWkAOqVKLzOAUf8npS
3PYyrvllXZJz0ibEc6WYY/BKQSqHwKLbhkz7s6c2+fPcVvlhNguMy9qzs5b2Gb/JFatPLUY6YI6r
HMjumZF/bQVOzsGd37fOsWOKD5+RWrlg9M796mQ/Uk9WNy2hMcRXXEEh+kfHkH65z7otu2v6dT2k
dRm6DHDinJrYdyGvN0+DpLCvDLypO0Xse8VVXxjnsAKbxnoeXA1KTNo5+A17ztMsty8raZA/0GNQ
OCa56Ps6VfFG2mXRBLNVybgbW64TSX67bSz1K4E3KX3sVWYWcfyuntetwymtT2NncQAoxaVxjRDv
AARmmZztdeauPNb0TpvVbjHqMuAadb9JZbtHfnFB+aWfE0PKY5VZ2OW03N5VFLWr/qrb3Z5SxPVW
y7kmGYlmn/q231cEenARdvjMdDplb/J5M1S/4YF/sXBJVDReV+WjcPLlKpIvlcHGY6QxN5DeN3qT
TK9VFvc8KDj6N6H/NNXVPbQ83NEy9+Z9PY50D9Si43pQDd1Lp1QJG2VGpBC7lPTcqEYB9129gsBN
Xnv0gVPjkZgx8Oxm6m38jrUR4/zSDpVJp52AMM3jvupj0FYtthYx2m9oeOjrXYX/Es7V3mnxBCYu
N+XNoV2JLQsJkBu5NqkBbQ+U2yRevVNlx6VKLgkvP2QqGGtXN4nXnZV6GYMMkM0V22OeJ49olaey
yUF8T89tqQ9hOpgTBn6TqtAcobUlMpKbViikk7/a6+Zc+mXyYtWqyxtsZwl93jxtLMObsRx+zOtB
Vnzllj3sDa2JMgJYN51t37VT30Z0z3R+UsntVCp6dcHOavIEJgMOJ2C4YVViLu9tsw7dydZDMlS2
iAEl7ASVM0MvlO9Nkiogm8f2rko1K9aKNbnDsu/6NMZH8E9CfaL8xbDbc95bPKt1c6klosHAhBAX
bB+XksypnEO1qnjdKUpI6xz0lUwa0dqXyzlBn4ubieu7Wow9VlhxtEcu/wk2Cch8j1z+33NSsUEu
pbIfHW/YWQuihwbzvPaHtfCqCP7qnWfw6K1Zdwvy7I4e3O5IdFEcpkUxH4uq/xpL7UtqWnvu8Kd8
rBsAc8wINKcXt467ZLu+Le29xZP30Ct8076lbI/wsiZ/WwSBWPz9sTPq+t6zi/rsELC6a+waNrq1
TIcK41ek1wAsiqbu7pRK5Wsfa+1dc7lPtE0iQcJe20oK8wZmP7Odtf2pa4x17NHkeZz0l0HZNupE
Ot5fQOh0LLIWSyJL9qAHN/aWrr/vJ4qqqq1IX0jffE05LxodNw+etDm5zbtrSsSj4wWiB90Qtv0g
qd3gr5yyPQW9+Q5zlBFh3KvecUXjk6SM4tiLWQ16cxxvGis7GzUZTeKFa2Bk2VtGOvRRVWXxWJZz
d7K11mDdN9tB7Tgo4ZOabwxrqgmo11bM3elnxSxsx4d0pW2vGls2ivU5uXJoOnU5tvhCzvQF07MJ
yuFgl7U8tOtWfYyzbuLKX1Vg5vNz1zovBRj/ajDmo9TIYI6W19w5MlkohXTaSGSN8zzji740HIwv
WdU80w9BbQsuecYApEN4rT8oa5JHairbfQtw9jSwrTziEVtOW4fNLm/ThaIFFzGXsIeT/+wNwGeh
YHVYu3zNiU54SfMohKJE1lpe23kZrpxIltVtCP1yPrGQuIVdW3reMFNnedgO3ts2eO0PbVZzeh82
dz6IKpORYlTb24x9G/bsOk6v9ZhaD/ZCxBd5sn2pa8u8WyecunZmjajszvMqFGtv8DY/MZ/tfXqU
1HuEVO6D3ZhlT9OapT9nO6PWZkmbCJWG8epQMwTA4FLebhP2pA1Z9avTGom9rHFOZc8dL1G8Ncr4
5V+1M/VHJsLZF+OET/B/SdDMNk1wU21jsyjFWU1n+0EYlogcdv4AA3u7hnKuMcOvJtRQouv6fjUx
lAEMdZUbgVaphLignaeCJADO0JlNECcZVWZmY4Vy9Ly4GQGBRALHP/upUhSHxHKX00KNydEZs9sl
n4a97bIzKriz2J/EFmNUM27Baeofpd1ZfEXcMBuxjV+sEeDnJjppnPcO4xXBoPtI5OD7gtBaDEX5
KSz25rYy7BfRI5fz/HV3syveC0emhyXluFA4ZAEV3YbioLS6z2Fxeu68topNN//p2KSCQctNsSuh
7WfucypXbPbqgRnt0bKlG7itk+wyfeywkF0V1PJcT3rPT1Adn3DFPmL2D+w2u+F954uiuFNHYJKF
sgXTNt66+JN8hhHOLgWCRTt3Rs1RM941rjrte2d7a13lNoce43Nd8IKrlZmTbZ2EJmdKJkMkq4nw
RIo5cr7WnWg00bjqYccRJD80o7wZ4PHuyCWOhzYzyyPPcX1pZmPeE6cAdsjvPymCVZcOlRYrKxmJ
iUnkfUbTEMYZT4nrrchu2qxO/DX3xnjdGm+f27IIGVHkvrXgLsPB9mLNeIw56hBgKOVZcTnSZRsl
XktZEFjT79fCaqK6X6fo2kJT2RXKyRz1qrXGKqeNRi0pQUPHPJKc+6KL9tgzDjkkXCICZTXqRyZk
yWGdNZeAREqJfCmro8Bh7SPoeceJ+UVcFrkSttkVDL411HnoSRKRFsn3lqYcFVCl1EAk3V5apKhT
qAt4pC1GBerwjl/OxJW4+BgWAXVZIO506mTO/WTIgDgq2UfW88i5gTEibtE3tOTipoaMcGEn/t6I
fnhsCgsPotA5aa1ldXRWc8+AZQn5TbzQK9GzcqrmDByZEmkPYHZKvJ4Sh5RZ5HI3ja53Hdc/VRmx
G7xP+8FzQgo2gtldDqg+WZgMxRL3pfci2E/oTLTP2kCIoTal7VsrP/gBtFDUASM4DMbCCGhT2EBb
8FRWplyduM270tsYvnEHM9Zp3LOmm8nFddefro3rTGV7dpKZRIqB3ek7Q6obi6zePh8NEXNbckgs
Gu0uoeUM1mwWWVha4wEv+57sTx8idQ/7au2eTWObMAmTrPCAE7iU/jxXSlm9eulNTpPQgBdsdvmX
pDw15TqHwiZXnxQZwq2XPPCOl/Fq9mdt5i8eyQ2terL3Uj4SjWJm6ShRP7V8pM2z1dPLJdKrGt33
+5YwSaTOU7wMoFhsfh9X611llGtME8ZLRUST5TeXB8bA00mZxMyNk1Jdu9R5KXLCcPDml9p4XJwi
1ktct85WNHGabRy7veqpSZVIUTnmJ3WyHyRkXDMRRYiLTURa2h1pmgKUMrug1jBjhf2qV7GiTNlu
KyZ8KCZfPHv+gdrfwGiIsRYrZR9Sza391ow9RhVmxLrW3K1VN+yp/cEBWIt2vxZjsofkIdi5oY/B
huC86XBW3sDsNuuhoH8tyItcIAEWv0iG3Y1mXI92cZdaarGf+zrDUCp+DB0kAqM2Xnu+Nzpv6diZ
2RrOXn2Z5OfMXdVXDILa69VpWlBPeq3sGLofpU0Fil2/lkXX7je93c/VjJIju0Bt7F+tqF8VB0SL
V3AT1uvpuWx7PWi5Q5QjyHfrZp6829y1v5MbeU9SL49WpsthZdkngaTqy2K5mdF6Ai/TFt9eS2Ji
BYOfZtgOBvgVnJr48Hmje2GWqcup0BYRk381fFxNXQDYiivENNGAkZqSBU2d5CoHxoMTs0vutfUp
U1VwCWR3GXpOAYCZW20TPx0YDwGxtkfi9mbEy0tyq6QdklYzCqL62S/hcQaWdO/5dMaYnwKldugm
U1amUeVuB0ycUYmrY+9oQqAfAHMYEcE4TmTankhtTXZqZWCMJvaDFXF7NR20CxZIHSc3LE2mqUtn
BB3nVOQa0UeE/2RAfdapEi+uV5ahlON8p6NbseNhLDK19lQlkDz7zMOeTar3sLY1pal63Z60evFC
Jbv2Ro0DFxUb5ihhI8+8h0saNkTFtL53oR2Sf12UnqH7eKm7+ZJS2pOavDddEBoEf2ai+3C72W9S
hinLb3LdSVYFK4BsLYBQDiie8ZQb+g25SAZFVjaFCpqfvwGDCrAgu5G2tuaeXtMu0GX90NSmzzpp
A8IaZ7Obyz3zz4vndVThjW733tEb6Ruyy2+xLWUYBYqv3OESOxldd+i3Mgs9QGJ+i15NFIrwvLGy
ZdI5Yft0ILzKbOaqcS1SzIWpHDVFtY81kzo0FuVDg30ebGa7ETPKIDCQoqVaTa/Jua16kFv43jNc
DlFh4MmacrFckk31MMdfq0Ydq7zhGH+9kRqPPLn3rjvFa5mIG4zR1GZ2qYwSABh8GVSbgNt9crrk
ZsYxmrTWBzL9ziqUh5ob+b4X+YM1j0iPavUw4Hc46RVT3zq9d9uGoFpdHwktMVlIXxi9/1LhWsca
7UghmdQhMOtm8mt98MJeZzvEEFwe7OR+cKqaU+rCKaqu73UqETnaiZ3l9VfotroD6uF7BpWmauHe
mFMVwYgt/a1rHgq9fkoHm/prly9lBq1MbnOjeMikdGr5Lj1iAt1k53CeyPANKb59p+/DzKku0OPA
COAdJ/8xMSNZzIuRFUec+8/OLHfbdahAaeJdhfHkQA5BDZj3fDXpEkpMtBhVeo4X8idq7X5I5sum
Stw1AAeV9hNKw9tIXgt1iswmvBvGE7J4cMmwFZv7bo6OuqupnA8NJpB7qly8eJLpW2UQzM74KWBt
Pg6DsSOOVAbSlDr6XclFBiiGXxOhHvOS16er/JRu9Yq76A5xGjyKU1HrlE7U8SrhiguK+SSJxULc
K0K+IEvMvtURWVjw4fmmja/HwSTk6+vK62ork125NheBtX1xvlOx+TUkPXuRY1Q+RTx3no0Jm4Nd
dYcvTIkNrep3GTFff9NJ4uUE39V13LVdXsf2mHqxTZso9hPfygbsjsTb1FzcwLnPCZP1n4suXtJh
jJdCf1vrEi5BQsEqJnZkwtzZD6gxoYEQFvA270NCBFsgV/dSkRdjCPCe0fjl0xOWo0MUH9Kh9bUm
3RnOKYZIxeOISV6hDJIe81Cjizi1Kxeggnughlbyyp/uqxQfUqb2KRBOHnyiOY8VUkvgNXpLstWe
fIVRPRpnPwWLhjCcgJkC96OAZqv6Z2VWX0uTw1RCZJ7W4+6Faxs2tMl2+LqK275VHtvNfBWi+XAa
KAYagBLbkAtBpVxSyZbhbnf0gRSs8ws3K4R6yrw4PRfxMNcXexWgyVKeWyTrPMi15l7hDwarNasY
e/RDojbHxpJIpBAQAqjGePGbYvVnc0kjdV21CLSoxVmdLjVjgxu0rS50CZI2cd8rv8yECIWeW5gA
XKIFjtHwbdH2FcBoNslF43nQTY4CBhdz4DR6h9pg868pOW+1qnL3KYvOVypHB3+93leDp/OVqjsk
pkcCT0XYUZRNfiUR9G5C8VlXrw/nTvlyCnmgYPTTxRijAspMlvIwONMbFcZzgMn6JXf0NoAXf1lJ
VAxKtp8WcQKnVxMYdTdi3vwcEbenS9m2yZ7AzcLLu1Bj0gx16NTZGsOf8SLwM3Xg6KYO1YKXqbOU
D2gWkDZITSjaHnCD/VJk1Wnt1Hdu17T6qme5yF3mDXd5aj4vUPZPtDtf5ePkCHiJ/MDnquUfWlcc
M0v+mFI+rf4NZth3nFGvEjfrS02ABz/i5hw1lXdRayYH0WekqEcVe8s6lbsSt4ffW6YRjk6z19xt
twj7xdLNdyG0l7IYs/01B8hPyyXcz3Gg/aRpTO+yivlGVYb6sL4KbIhEyvUfXCVrvjPdCpVrASci
F7gCKvQCHv1wto3jaHcfHa9GAizldKwMhy8Am+fB7Gfd56ph7W1tvswIfbiCOQ329XBPxxz6fPVE
Uds9/cs/iD/CxwMiF+kgY6K+4zhkWduvTBX9TSIVPofp1W3hW7sSRzLsn5YUUFJGGUwIPsDVjpfN
JZuhmMMJef20VB5ZAe/c0KAe5M72k0ALqNuWtGrr/F/qzmw5biXLsj/USIMD7hheIxAT55kUX2AS
JWKeZ3x9LfBe6+bUZKneyjItLS1vSohAAO7Hz9l7bXZH/AAJuCCt+oOVeZxWfh1ua4bMpJXFq8ZP
LseuZTYjxYqArJvClxdZJy/GmIVaJOOmJ5JGOcO8zzMFJgm+IrSdaoXOSa7T3oLnObS4VBeQiAaX
hyKJWk0BMe6xG3JxZI14PDxkF57CG8jDhR4ZW0LihUse4GghLNEdov2APQCKyofinLTfXy8T078a
Lf/35sbn5R+6NvWfP+3pz/J/w/DYYuL7xfD4Z9q+HR0v//9/RscC6DYtChNNha0bMLeRVPwzO+af
MPuViAbYgdGyOsgw/p0dm9Z/INnTHLUNKHkgepE3/zs7NtV/oEIaiugVhSAD0PTfzI651Fsh74Li
xpNgSdwj6EE+8Aj1Ici0IIFwp8wIFaC9MQZJsU4niu0mL6nqpp+taV6I9CcjFae77YpdyzNtTeGl
3sU7k9JrjE8omDZNcz0w9iiafa3fmdLYs9UxNCIltSrAtqWeP+8dcTkbOODUw1yeWgwRlksP5Y0x
7hiHrPtjrXwqqDg1ith9cGuNl3q6s2vkDF7GSg5+59AGVITlqgC5xJzJKzgUYSGyyp3Fmp+G9VHB
/2SnuodY2MkyjsV0wNgso/oPOdceLciV3lyUAY0L+UcWFxYHhYj2Qc8wNCmf50ERaPYwLftaVv0C
nH/e6tOB9uFKJqi5gn2tzNNEz7YR8P4xe3CSX7aimC1IA4vYXuigg1HwhI/+yt3UdMz15Mkoy5NC
XTOj3pFPwyn+TmEtxi4G/YpeqQldMfPv3B40eQn1vwiPUVRvbGYyYhQHijpuIj0A0W+LYGkORF5i
l3syaz0xPo8D/d4QkNXlFCHiPJAEQL/5RxcchxwqFK4xPcEHWZ+hwlsvoBqfHW7wn6gPsol1xNin
+h8xPznzjeb+FBbzGDoQi0E9nH4pBi4c8S9cn5bngt619woCbp0kkDcmqq4HPeIgRKolLSDaYNqK
ox5rbLNOxc5n52IraUbhuXlKdnmyo9Q7h7VI+Qp8rxm3iSnWHaH0L85Dq9vUJXD4sTwzdQBdhico
bPR02IQMkQYNtZgDfqH6mYNApEZcMaBZ68dDHx6RBLOLZ9JgaLeQ1X5c6gY68mtzOdj/ZtleQ8pj
NDt4DCNGR67q+lFnOmyQooJylVKKSOic3LjABHLF861SPKIB1Q9Def4qM2jA7O20QvdGN9/JwT4h
4/4YHcIq9yXQIOwqznnZqrVpb4KIxryRHgXWXd//AFiAuPk0RcwP7GhNHoa3XDFQj6LD2p8zSct/
wO/iNi292kMcPaH53ZQ1rV5z5MyBaIiDKnnVXs9AY0Z7AVlrrSTZIZW5Bfuzz8OlRTLw6YP1LEaP
k5SXm09ZErGj0LAcc8LWcpBQVBrVKFbWMHpsTfQxAI7xxSkjxHWZjOf0NV+thJ9YBV7SN1/Juf5Z
YBDNGERGMe19jy5mIzbcsAWoYqTPESSbJrtNIHoNPhX3QOr7RWCajIaFN9fOiaziw2QD2Oux7M0j
QbzDrkj97WiV294U2z5glM/e6YdbiO38MXBN4lc+Xs3piliR9k9oEALCnxFIukGNEBLk6cV2AFpU
J+7K6I+L8GqutiDJ1ouBYIIfJRmH2+YjjTzDHOkH3rlL2cDbvDhle4d3nDpgPrHk75BjQJxrx1Zz
XDGASJtDHP40ob1NIYPGnTbcpHyI3GnWmIzQv6LSuMoQaapvY8MWDdxXN3VxBb4ipXY2p4+Cwelq
Tm/1NrmQRQy1h8PlmKyy/BGg3jrXH6jqZ2cnFsZ7lX3zu5qfbRwSaypBB9JALPgOEpv3aOD/ZR+h
areolkN4TQiCOHp6sfWLoz204jm0N6re6M5aGVfSOuTaQ2UfRn+TwAxgXTLu9OiEt16bMHYcB0TP
o/OwIqrsfcnhTOvOv34c39ol2U51ciwMnWdx+eTO4tF7fePIZLEjwjNpBLi/Ok4rnU5/wj6Zkvmb
+7P8Re9+oUVASegE5br8EMHaBV3a6QPsCt4ygM0O0dzB2hl3EaeQ6rtr2R++FqY+EtWpI3Qy/+ga
v/1ai5BZM4DarirtxMmtK9sXh6gZ9ugU973Ve7lEcU1XSsTmw1Cm7L/mTqhDUmxI0lslwykpNqs2
n4mBmeJbB72zSNItDmbs4dk9DQICC0tETosfONuneXEdBwgezDvsvazB7W/UFBvW/zW53oeo19f6
4iPvGEAFZ0PzJCTSRjVdzATnOMPpaNVH4zng2MrpNibHyWC6rEEC2EJ5rvU8KfrJpssZjV4kHRNm
paueE4gORwt27GOfmYdCH0/GJahHsJQM48YGrGQEdynDii6sDmUdLM24fYBqfn7OtIsgIcop3DmN
TZ3N8cofGeufCY7KxaLm5MAkCO5mQ3SwMbf+jZ4eIqfEube3UXibTGLtcjswgBB2s6q5DfaPPqi3
Q3mvKShtk8fpZacmwvss2lXT2s/mvRvCIpLXpY1MOxpRE50OIyyT6bfQTxKn8qx5QAp+M8VMkNLf
k5Md6csUVx1NHWdt99kRv21uAf5pDSHKkP/sEjoH9rktruLsHKtDpx+S9qpn57DAMVXafZD09CVf
doCsuG87GlaOWuu0lzrIhI1xMkBrifEN4BnJiI9NnW41hNNuNidvyV+3eFslRVvrHCV0jBqGJ/ri
dEBPJZuTSsKgwKqOWGNVzeahnbMbJ213IcdgiAXKk8gLUlvuR5SIDaTOmOY5X95MgNixtcGQ5JF6
Mire+1Qcz2JTCHONaiusdwFCcCiNgDIAV1UkBvcbk/dkkfNDI1h3KIiCE7hAXoGkRlKbcbk8tIhm
kxhZfVwCdwBtcXkeGc0uN3dNqFZ5kaw43wo/2PRdtbetixaumDPbMPdiSq6XxqFXUshoQPV1Zp24
zdeudaai337nX47JxkcrJuJ2x6O31ZNtZjw4Yl4ZilZBF+zNUe4C5ax7FG4OxeMUHqnYPSCYWw2O
BYkV2eKMig+xSt5czYa6Ts3bXvWnpuxWeLqPRLnzg1snzFcVnrIGxg2M/ZgBBq6NVeZfJXwTApvB
F+K+QHfwxPyH6guHmI7vQj/qJ0oCzBeDvYXLfgTOlhom9ozsuRss6hFrgxnhKidUJC2Hg8h8eiLP
hb632qsSRFMMnY53y8f6MnAyhXazcoOHaEmK12P0YNqqKIxD6F5Q/g3On9kiTTGkrnPX9swWKe4q
57xTwlPzHkvCcWayiWcuG7V2o6L7brzBiXzQ4Oq6Q3idpAh3QOOJvF3XxrkPN9lmztI1T1rB7yUf
hk6uQzf0QEgfhX5wvZSUTHQ2wOQ2WcNoIey3YfmUN/dlUu4Nas0pOZeWvm27HyQA3kp0NEu0q0V3
jPrObPaaf9q4m8C56212ynoBK6A7pdRUE7gm+kLEFjD8peieKEjBYK6KReyRWczZbB7VizThfRl5
VqarmXLU6e5t4zRgmW36e6RWZBnzXOL4auW8kZaxtKW8yXgo9KNGYw7IO993XlgccuR9vgbH2LgQ
+4SGPZI6I7yrtPAoaFhji+TOxf03MDh1IrXIIoA5p+e2jWSvmrZmPu+WeHnFoIts+VWPKjwLUzCW
+G7SaaX7zXklnHVgjfsYumlqHcyausVCgW7xGtePARAZBjUHfi1ETXcd7OP8OadWAvWNYglFkA55
AWpDFN/R5t3MhfDia8LMFceeihS0EbMpd0HTrF07zUdhxsTTZwIV1pdac1Ul88EnyTanEWHVkByi
fTTDDrQMXCE0dPNpNZvjxsmv2RoaEeIIS2/04TiseUrTQ+8cV9pPMeQvH6UtWk9oF8mQejbnlSCY
Nlh81nDZKKvQaqqnYVB0tXltddzePK0wOqex3BhcrlIail+5DalqA9AuHftQwsnWqUmsVgzI7Hs1
XWcSNkbDlDopjmLnt2BKxJLX+eKYCmIXRPRYFbjDtf3LmY96dz9ItU7UKc6gY7+9TfR9N0DBrHdJ
v+/1HyiMV2g1qojBqp0flDzX1G5EBThc1poX9fCDd6V/JNsTc7ymE1n5+6UF6YgTG2qg0WZrwMv7
psLXpv1pxgefsxe1j6tSD40ra8FxmahVbO2G6nHO78rlOll6ltXxo4ZZqlfVo+W4a5+Um/gOF4/n
JOiNbGPbjDe1HYAf4SDBQ+vqdC9jA0MC8e/jOcgoD2/S2l5y4kv7TOP83Q4VjvZ5RaLGoxPtk94A
1F4dtwOK4HkrOcMmm0Afb0QBavisT3709qMw0ltRW2spnjOTMhC1SFx4C8QjHXlO520Y+hgXOZiE
hjc/ItFdJ/PWz7FEwaCLDkSHohWCbdOsOma7aODAbUDQYgFPWInKfOVezvxg8Ryt8aUArWTX5lEd
O3B8HF1LaxUzOxRsMgbvKKiXaunm9YEXiqOaxRTmfNaa+17czozjjEIBlgl5Wegr1v12dNxFsHNf
sdQPBZNvjldheT02J13HEMpFjUo2pyBSgF25pennDOHGtR843J+ZUPTy6tYf/2gaEatmdtAkDWF0
VFOTPDNZXlUtAsrwkLsbuhL8MD+AhK5a193kES8elJxWz09dpB3+yEKcdLTvOM7fDGa7RpFEe6Hb
NGRkFzzWpdWjQWLOwfd3Js5HgHNBx64swO4FhPguj2+iomI1WTa55Giuea1bBOI9DPlR21g6Uk9G
sq4B2nGdcX8QHG9qHvYYlOLI3TX5hop+czXnp4ZB5ElI35ktJu3VSiNdMcYcW7gZ00wm4/FRq2NR
KycvCZkpM8Y0i+M+Z/Mt1pDjKU4QYUdqnenjmca7HNJXaf3nasw8cp/2YY7Y2b7Af1giMHTgpUQ0
UC1zDehxh8zcs2n5JIbagf9fOQVRDtl8YnLi1/z4T68rKI9gvLNyV5ugPmEDkwh9Fi5Vitmcg/W8
NUuSceReTNkW1CIBBzw9enkqA/IGmB/lwGeS7g4O5Loj4NnyeVKBTEHVteLxLE0oO5PstGzPM1jY
XQbJdDm1jvlPVMFnCAAPSAz8VYahLekpJLrfDUtmb6VH+BYOAcmNjhw4rtbrsbqYp2jTZPE2tuaD
SyFK09gpg41tZb9hi6HmTgE7C5ouj0B2t8bYMPuukEwpgjDYHTKBi5Pqk3vkMPvoUQSVm1Y/NvWZ
OePImCraSutH5lwjAQV/xvaXP/A0S38tJn0nswaLUwiM2vKY4Hip/9hgvgs1SPkTR+Vi9obijoi6
LdaBTVrczvkthwKjbLYkoWzhHrOGbevyZ5Dau7w/zWY8HnVy1EmgHfFD4DxkyWJF7XfDdGqOBd3p
Jj2Hq3c2mM1hbqtdZAw7mnBKpkc9pVOWR1cvp7q/6jzTAuTf75vJbyxO/73m9P8mU5NNz/j/35c+
K+rh5/TG07T8gX89TYBnFhgM3V9bclJdwrT+aUzL/5AeRlfGMQz8fgb8qf/bmF5oNTiNmNrDxLBp
P/OH/m1MK/g3oG+UzTHUxthm/1Vjmo/16vhMHA+taOZjnGfZ+wzxEqPzqsHhIwoogM7OHoxp/Qk3
bHlhFcquEaeUHCXarM1OqhE/xKv780m3ajkn/79T+3JZC7kHDkacWUhHbDyTr9sDs2lPaIcA9QPG
zG9LJSx0hUTIfX2Vdziefy7jcqtMbuMSefwu6MbNO60Csqu8yc+6eySA2rWCtEcCbdrheI6UcQM2
gu5jpbcOToislddpWyJS6qsGd0LBHCvaZTB0QR40FlIWMRQkM2LZD570lztEnvjUeuk4tkQIQrRe
+kIRIbK5nmF3ntK59YKFD0lpzVl6i3YAw1RdMfXEH8RRUBg9TOpCT9BuIK1G42y7KfJeCJbCP4OR
2f3WCVehgTrAyfNwYomfYFDjG7cLDbkumjgJjocmH65D4GzVpgoj/a51Ihw1rYDoxRS/aFxQDyi9
qW1U1h/5g51cm2k8MCTzhzjmV9bd7KLAap1xmElCez9LcqNRKiXs7Bjg5bpCgp1uMuSpM2kIaXCY
qjIqNtAU6jNAFSHSEkT56ToL2kCu/w9iYZW5fm0hg6/kRZ5E1IxZNRTHCXEjiELbkDsVgehe+Iuc
2r2vf/m3fZqXHx5XK10hnm86NksC6+vnq9cn7PsRm0xlFuam8zVasehwsfcsEd+cSb550uTbLt3L
BXmBHGZFy+Mm379HIZCFhDEq7h50JwhT4yK1KTtH+qvKLOPzJjCMatPOUrty+5bZbdAnUbhrO98K
UQBJqoMK5b/0EArGD0p14S+4kDaaFqsbhj2OYfGcTE5LZkM1pdtawxK20ku0Hz15AstPFdjUcU2D
QHkc6kPQQ1lcD8Jf+vd+jJS9SQGdE9FQhofUjmjqOjZmkJXpVlR+4F+1O6SzzN1F5rqdV1VtTZxI
hfFG2VMH3DMNIqriglbVX/9Ui32Tzh3/aekv7/CrFcidBGosZQtycfp5E6ZwcaN01Ehzydo9OBtx
+vX13rGB/vmpFtO1ItyUMaHxblEQid0pqILCWyhbv2jP0NJVFFOaWw5nTR3hkEqDONk4XcQEWYLR
hYlJ3IwTuQAqTYyQUPHq25n+AIROQV8feAqRnrsU0cuD6UNJWbtZodMq4E8RN5h/83C/dBnfrp62
TnAKblSpOCiZS9f61S0LctsJ8tk32eEL+iFN0NAUyBc8eDf2LrjxFtNKGmW9tVGRTrPRRybs4EUl
BGMD2zljaBFy0vToBCEDqeaWQVZRdIGkCRRW4EKqhqJflX13bAXSGVZ96XO+dLHTwaIZ9UVG13AM
mrA3Wf8gBSgQ8Bt/sjUsS/+7LweLQ7HrqWWSoZY37dWXwyACrKmmJkMAY5y2SFk26NTz/ZzA+Pz6
UVjim99dyyFeUhrMhMXSsF62qVfXouy1625E42ZoukYHIRkhCQKAgOyiGkSOsEvG4Tc64/KxmqPo
2EEL4oJTWHg2X3+Uj/swQfXswVjx2RJpMb/9JEWPCqImL2pjV6LaQHmlEK+0Zc2EdszQQ0LTLtP8
m6u+bIBvbzZBzY7N58Y4TQfl3XChzReaKSlCBFdMdbpuMwn2Jm5LxoI+dhiOsbCZPQWtaF3YCQMX
hG0EnuIckCfErZbAwo1OwxTsNIgzQGTaEMDdggkyJE91brZ5jPRE6HS9OiBx/olU9KHpkPq0Lqn4
g3skdqxy0F3iYxPlqLly/CTjap3oz9H/9TC2G3ato7owo3sVsgwteYzxvLH1CUKNYYPeWJEfiElv
RAVwZwsnLw6S9HQiumZ8QJfx1EV7enKATAagYIcgEJwJs5jeblYqBomsqPOucUEZrKzOHVE4ld1c
fvNYf9iRkGAyMViYDmQNQOR/+wO3ZJuR00CyqJH17h8CYuJ9NYvoGMqlT8tTFv+j6wFgYm7kWJai
tnz9aI9sC4ZhZekmwke6tWsHSYtVuRpN1FZuwH6q6puH6cOLKxj4CMcSTHvIilrYi6+vOI2wW0VQ
YHeQI+EjSSh2UxNiWJXJcPP12/IueJg1fLmWBXcOl4tNjuHyWV69uBn8wiKhDtmIYRxOxjYyd50E
WYy0s2vvSzJeOi8iCuIkBuJ1PYcWTY92gf2sor4znr/5NMsy8eYt4tMIVg+qdRuwqfvht7X80iCf
YcO7KtpD6hrTGdMfOtKqT07KAEFvESfz79HpEK+rurk1lOVs5hYFnzkJXJF1VO1yv0q/+UleOHfv
P5mxxNBTabPjvZQtr+4TPnR/qBKVYEGJ/GTXJIW4dIhwQKUx4fKmEzJBba8G9of1AHJjZsybZo8Q
5yIfQbo7W2sfqCxqfKXhP676PrrA/VU6e1sVaNyqVEvb4xQMe737+qZ+8jTx81rSNSzTXM5Pb39h
f6ygIQ8RU0pEYnvSTSqk375+pWtV8dfbAFM9i5sjF53QMuB7ey0LE6yhjwzfUqNpbul25vtYBtnP
KYjEmSPb4DG0ZutQZt287RvD+RXlhTz5+vt+sj4s50MeIn6uhZ/49jPMNojMwKI9ErPjRttRl8VN
h+FyB0YTwQGMcMgpX19SLH/nu6eDL21QIrNMuLy3b68Z6yYpBiVShDQKS3DSTbaMI3QJQip3ouyW
8A3EdH6aEnej4DS4ZAIjP7H41Rac24hMEHqB5QU4bxlxpBNhXZ3BLlWakX0bz93MwaEkAJC0H4QF
33x685NPz0GYsltZlmWK5Z+/erYLiCfLioN3qPX9cRUBrSDmza9xgw7EJ5H6UJcoZ9lfiCmTLRTk
FRIwaBfkyllPjQy0bGvrg0mXFx18/83Hs5eb9+7mUpyxPPGXmjq4y7cfT5YB8a5lbzMSxHR8hCV7
0tA9oQUfSDRAu8TTeKEwC5aoTQbteOgcSX9qNpN6N8YO/eNwgKbOuN9tTsYYDuVK9WgwPUWQIjMJ
QRYcVoC6PINMhxRxgHz4RxtFywapYXb2IAvQxYKaIvqNTqtooWKVeXcL9G8cva7DWmnpIbFGbOlN
/4OoqTE8JUeDQ0JEGsiZbwEW7JrWeCKqIH12S5D5q4o6HtlSaZCA2ZWZaYDSdglYaEotYcNlSnc+
CXe+9o1+/JObfLBTFZD34mFnanle+ngx+AfRgh2qmbcsj0p9IZPW/zFjVLxq4iq0AIerfg9GjOPr
7AfZj4jMnt8JVq8/AiqjvtFJiiPcZO7Sn2GTwrGdiBjUSFIz2whJaJbyMLdECK4gr5vazvbD8SGI
EnllyQ5L4tcP4idv7kIYBdKwtHiU9e6HDgJoTnRLcH0rvTmNfFODh4HCKQmb/DBZg/E/WK7YXSHW
wfRjx9XfPfht2UM8B4/CSFLV1/VA9FtXRu02nAjpmGvZU8ZPtrnlCNo8qdbutqGo1Ddbyydrh8WC
SW2xrBxUNW8fb6oZGWsWcxfaCPDUy4yEorxHjTyakScm9/c4ReGVaBBgEWIcfnMPPpTLtB+WjZZC
gM3NFO/uuZMz/0wMx/eQwwOYFBAo/RxlHR7YnRTBdDC1aPhmhebN+PhKA3eG42XyL/7Lu/VS1ZoG
JZQbj2ETdgcwHSiMqHyrcMTAknJk4mjVYRzCOdbvRZwxGMx0Wd/0ccas2hl929pNua4dJw7y8lVb
UKKBinZG/HxzJG+0sEtAsc6j/qtIiPNb5SgImr2aoauuZmKUGZGGMK3WNUm4aA+1JUkjDImJhQYT
XWF7DsBRxC6pLFXm4A1yU52utMpmoryww80MSkLR3AhFw4ksqdE5HwKtuS0qR/5pkza7BDMRX5Ag
SMhQ4ABCxEg4oi8s68K/hKFRhjsb4/5vxeqZovQekjMJpfJXl5oTiZMJrjyvEzGV9NCmWM4HP4Zs
QSxNeioGnX3NiRIsE9R1juHJmWEHk595do8Adw6Pta1IqDUzqT/6g4M1j4xi3KRVWAy/9MrvmJ5M
tXM1TfmIvqOJEaO1QKWv5gbTyBqxZ3VVJBG5SUbVRI+gegrBEbVk3tmZQCIQ++EisWKiOkDZROq8
aLoqZlqx0KyDEenwCt9qR7Ns6kYMEDixUIy0lmCU2PtSW1udmZ44RV13TCkJ24z8KPxdKSTpa5BR
1hkOmfJB9QO4gBCkzR+9H/GEdda4eIB09SwgPi3pNDK7mMLWui2h+VzUsquuG80e7ibXBKsiyask
ViVMcoIS3QGQ1GBocHiyUgvuJ2EwvYl7zU3WjWoxHqS0umhXRkV9D8DAarZRKyxFJuWsNWszyp2b
OLdQq81xqZ1K1VVQkGaqLpwLBePSjAjTI8uadH0fF1l8nthqWFKmcnGQ6PbBbIB0ilfBMATdz79d
N9FPWTYVyHIGN99XzU5EZwvtoO1h3EPuWvrWaoIPdKZCBm86uS2br6/38e0VBohpV3AOoylovlux
shAhX6NlbMhZabFmmPOFYru9bISov1kcP9kSlkMXEjH68y5twbeLY9aniSqihOUpqZ27yEmTM2dA
BRHUfbWjP+d+swV9/GqMF2g/golmnkCh//Z6AmyHXagG1U7pWmsnq7H/BNgwsxwv1td38WPP5GWU
Qc2I0hRNvfFuESTwVEsK5Dde69eEa2LYUKf5SOI3kTFiY2NOvJ1l0CS7fIiGY6ra5nJIuir45it/
sgMAdOPm6gxJOHO+2wRN8v9mGUOrcoxxYqpfgyfeGAmxlQjTWkaxou1yc/HhA0/6+hZ8dmlcBiYd
RNMy+Qhv7zYSB5GRMOh7IYgBmNdWtyWpJT2MVZ8fzSSi7YHKJt+ch97qHF9OvA6eF8SUOl3LD+ch
rW4GVYwpj9RomMMOvjNatXiOUc24lWIzcMvaAkXTuQhy2+ibve+TB5rnme/KB+BDvOyMr2pto7BE
Td4O8kTblk/EvAwcFMmPcYoYzVpXNuWPr+8x54+Pmy2TKZ1OgsHD7bwvqwx9yqIEFIJXoCCItqKe
9Z9B0jUkbNdzPe17dxodD/l4kHvu6PhiK0KhrMu+NhkWu7KgcZdMwDEmoyt+Qn+1wRJZukaYm74s
4LkWsQcmBINl63Qw4BcHEIEviJ6PfwHN5ZxQ0yI9TU22KQ87P4Itqv1iM8igDlYFyqV6W7iV9aDb
BkI9wxnZ6QaYPiZri2udZlTpzIxn8i8L5AGdxwrommuQzosRr5RqsRxmwXFv05HZWOTEwlGO/Bb/
sjlhKCOTmJV5iPX9RArCyFx+oE8X0e5BmjX5pHYx7n0cctLKStLGMBrw9Vu+ED5hgMxG8dO2e+AI
ltEB3tMaEhthGHVsb2OQMFKvSqcpPCtwhluY0NU5uXvp8gkcH0uaOSfEM2uGdpO6SUkIBRmVxOlW
rc8goQu1n+wgQP3KcMLU0cBRQ+ePthdii15bGkMM2KnF0Kur2hTxM4VsVKyGKgiC6yjGKOaRFFw+
O1Pk2/DlUqyweICHa6uNEg1qRjmhSHuJKM3CpCMhtQ1RucRlFmnAxIc6OCnhgVxmvlviyfa7Zj/Q
I6RVQauQ42CdhOlu7u3mD/YtjBl6Mer3OSMT2pdyattVQXVx5FcmiGDTMJFz97NvMLOrzLK6H9Nq
eGLliQmeT8CKkxw9ljj0qVk4WE01M0AqjXplkKP4m1UHa0Ei83HYQTzK0nMT0hOqgbIhCNVvS/6W
LPJrecL8ZxYHEcQN+D0/8A1EjgXC1CXHqtrobUC3lfEjMtLCiPjOKqj6xyFLs3xHRAfKznDs7Icx
IvsDDSjZgwSG+EvmhTRTtRZkG1z2Zj2Pe2vQxl9RUKO8dQhBf9LDUT0RUY72pJSa+0xxpuwjJzGL
ApF0Z0egLHRV4YQXtYbN0ymezXkm7jym+3CioDj0a1UvlX6NR5IAwVlOP3qjGY9LBWTuNMQij7si
lPF96+TyScwkLqxjUm7ddWSNjPmIy6u7vQEvq90CM0YibWvdJFYmoQR4c6Ye0IXCv+NJv9b5Xs1A
dhfjzmIG1SU0wrQARjdeDV0I3XKS5zd8krTwjCiEDS20eTQPQm9ldFwv+Wjbko7N3x84hOEKRhIc
6R1duu92WKhbhBU7KDuiOqc9Qh7dlK1L5qwBuuEpPpAnGe6Sovluu/1sFTTRBtBTpY8nzXetKaQg
anSmpTVFBcW0LkSuZfdy3BUt4kVNMSywq8W9lfUYKiU47W9KmU9KC9dkOvfS4qTCePcB7FaPW61J
eKcjlR+pvhCnZNeRduCGj18v+R+3VQ51Np72pYhhGLj881d7TFu2TWCP0vHcbEnebiG5bwREvt+a
mmGglYpEzSlQ32zmH78fVahwTcEAiFwS+933K6oGxFFn20DKfUJr9HqidTAWZFoB+f/6C37cwrkU
vSAFchn1xvux3TRCqK96GlbGrBeniYXy24BDyvVI+bPJWOAHDK3uoYnTb3bTT76kSY0koacwYSWX
5e2tjUnIEHGtc2utQZzpBTAhIkScu5kb+s3J/B0jdylUlogsE0kJw7tFVfL2WhCFAr2TLZCONg0w
ZU2R7nU96Ehm1Gn7x65jTApRblsAFzgne5QV/rDhc7dAPOdSg9QHcIJ8tFBK8kAJE//m3PHJzaDn
aSiHAaqp82y//YA2NMReObbvDQlIN0MQ55unWutJFzjs17/4J4801h3DkYvhk+3k3SMdxgpKwCx9
XAs41QyE1B6GaMB40HPP8tbAgUfYifnNI/1xzRCSPjYTEskRhJn62y84ARKeJ026nsm8K9hljkE/
O0Xexnlak+M6cAh7ZNwrWGWNVr+0azJ1v/nmn91kjj/MmHga3A8FI8OCTIyl7ntkeWTPOc2UH3AH
0D1kDAov//ouMwg3DVtBgebhfvd9kd6a0koKkpgLyN9bcimqaRWyWMdbIceUbx3qd0QoVN8UxZ/8
urSXWassyakSY+/b+1wGSlbjZDhe7ZIL0Vp6/AzUIcBOmQX8xsHQ7qI2mv/+sMc+pHOGXcbjgvr4
7WWJ+9Osivkpm6YSDk4OHltqrbzYEMrUfqOW+GTN4hvSbKNkxYSm3l0sB6HVgLKJNzGNdfSOuoP2
BJPzpg8mvDRTKw+wlGz4OG6tRZuvf9hPHiLb5T3VWZq5ye+H4nbShwIBRrgJ4JUAp2y6A919/VRL
sRt8falPfkuO6exzUkpOG+/Hs4njJOifUOuIeSrEiSlLDVOKwzkyo5GMMUInFkJCqPrr98Tg6wGi
oJ/LoEBfbsGrTa9SeeookzGtaEz72dar4l53nPgg/F7tv/6Ky+P4diDx9lLvfkpzqICCGcxMo4Cz
/RqPNrQS3Oh/f1bEfo9TkftJV5zJ6NuvRJuyM3SifzdxHuYnoKAJ1GbidaIBDFwTS51uv/5e4uNv
R84X4j6dMANTGe8VIx0nrRiVcLpx+wqEShFnbgRHg42mhGwmyzM/qofryg3dcesUXXuZ0DW8Z7hW
73wGPwhmNaHBZKVnFCIYi3O1ygZky+WUxgdSyRnffv2Jjc8+scP+yFFeIUxU71YOjjwxh30NzzZ5
WTny0iC9DYcybM8r+mwMZ/2uj9YkurjtZqCyfO7srIUdVGc52mk3zRMgiiGOcAQ8rdcWxJqsjaqw
H+u0ZN5hQha8xr0XPupGU12OaIVifLk4lLeIhPrbbAZS4GWZBPpiSJLD6R+6k7EqjZZGwtff9eM7
TIsIsafg4SOtUb17wIWdmZyFUK7LEa9VYmTO2egkP31gPjdfX+mTygMhD5sOM0E2ePd9fRV3OJpt
DWqZScMYjl8jML33zkXrxOYZvez5otCr4arjyHQmC2QsiYr8hvMdAFg7WVDC0GzRvPo2w5yvP9sn
Pzi5kJAmKDGRCC4ZIa9f87nsU7eMIn5wArB2dYhbwy0JparhZJ+LlsoTRlf4zWP2Ijp898YTjbBI
JFzKP8SQb6/qRP0Uj3gu4AlOUjEMgOQe6elcEYg3jPhRc1HJtSkTYW4B4Rv2jSIr6behd5W7kAXG
dF27Ay0UfxoAiiFns/HlmVG2yzorcHdf36OPZQuHq4XcQf2vI1gx3n1aW0B1LOhxNDbdDUkAAGby
aiR1V8d7RyCbCXFJ5B3cSpm7QJTYs/58/RE+WSL5CP/F2XksuY1ka/iJEAFvtiRAspxaJZVMaYOQ
hXeZ8E8/H+puRBBBhq5mZtOa6CTSHvMb6opgsfnv2w776zbmiXczV4vAbM5xcRCl0v+2DHf+cn2U
5aJdLYtD4LkYkZJPGm+M779GaSYJpgD906CKMCrHaVhTgjmbkKp0uhaZu4hs//qIl0djgbi5JvU0
F2yOujauKKZarxoB5U3tpioic67zF2t2micQ0uFBQR/8fQw6CGZtLe48Cm5QRSILXzWZOeIjpknq
Yzsn2THR6GNd/20Xyw5vm3ImEEmamZD3jPNlb1Jk0hqBxqA7S0pHHbH/17mckL5QYeRox2psYBER
aER/kLYeQliXNviV6z/i4nzyI4AK6y4GO7pHsnv+I6aoVYqi6t0An7wBGFwx3wGnBqzTKpBP+im7
j9I+Da4Pamx8ukEXkZNpkFnTTT0ftdWjQamSNAw6aWLkJU0TyQTi1hLqq4FdHa54dmocojw0PuhZ
GP8GbSl/onk2/BhkWFNtM9zmzzTOqK4AHvRChGUWecN5ysPveqXWKti22UaZo82HP84ARJ77Phcu
nMuwfx56UzwTxCZAxRfvauR0QTbvbe7oo5uMyJflozH+sOy0UgPZRtr7vFdzZz8jZjPf9WYKuc6M
Jpi7mY1ktMHvjN8TKffWfe6Ehn0jftlYIw81GxrO1EIJSddrZCp9UxtCBImT1n45FeK/1ka4xTTV
B/K3GOnKyLu1MS5uBAIZas+awf8WC6fl7/86q5PEBrOpahk0WixPuKBATKtHB1zJ9b1w2VZZIibd
9sgV+Q9v2PlA8IjrutZmvs41tKeOR3WvjFZ0NFNhBo1bwtX25LRw3SEUWB26ZvGofb7+I7ZmmACY
+j4ngEtw9bFAxIzGdWAxC01NKPgkU8B9MOzHSWLgZ5vNCUhxXNz49IsUg5On0pqjZsDVT//g/Mtx
7+4AbY4yQA3auCtnyCiFqiR3NvrG+KnY1RFt3u+ilOr9v37ugisDsEEX0oNns3oeY3zoyw4d3AD4
t/eq003aZ93UoPruITrrhxLertBSxbzxLl/c/3zwsqG4kPnjrasCYsb+wUI2Myg0kb0bPc87Ipeu
3vVtoT0MRdr9uP6dl2jJZUDiD6bXpv6zRksIUwnbYk7QgfeQmPMFAvZo+6ZIGQOacP84ESwMOxWF
s281o4F47rTTu2YY6c4nuoAie/33XNJylt+DsyaFTRuUxeKL9vehqhRktHlTJMzyCR8vH38GA/ow
Qv4RsgkKIjLxLEDQtLBIvADBtQWPjbzqIrfbYIDhUBl6UEWFMLbbGEYWwFGRw87hdbAJqe1c2XFz
QvrH0pBuNtaq8e85B090D9g7/W8gUvyGjjgqyKGmK9SecoHiQkQ1129GlXAYSVxzfsRSNH1VOpAY
SG84iKK7mAt+yvQBXWu87Rf7zy6x/4u7HEdNfsdXwxgzBL6GJv6sKhnuRrmce0iFplZBJ43U5k5W
QAyPNZpTX2FcWO/moYA0rNG+OnmzCvHQbsBroqNXGtA2m7waf4WCGmEwAOU96vQmMFMBN0zXD88p
L3nBATY5ouzZIESTDHF1ChNjau6IjlG0SuRY3BmkB5/KAf/HhQQ0GydYBYCDeqNtdIjVnXOioYtu
TGgV05/JE6IJzCYBPnd90ZfDdBb0sOY2KQAXOLVBMDvna15HdJOGpMahA8veE6AlXMaxJz1ZVOtv
vKvUBi4Ho8JHoZ70k4aYunpYm7oyUyvSiyAjZ2y/9opZvuZuifRIj6MKGviD4vwgRYUB3o3J+Ep0
ZOgfS6nk04HQSP2ZWhLHckBzaFBXcy/+aHobKr6rKvP00IUR5HQKqs6dWLCJ97mijmh+lIgK7hWB
fDQsIKd/8RB81HyB8ZOJa9YM2VprsxJzDtWI93UDQmk3jqSlqLKK8ZMnbQSkFgS++17UQN6D0bKN
wg8B/CC+qBrQdDoH9k7fSTw0exUC1t6rYpzcae4BgDKHzrIeLRGL5kTC66H+lTW/8qScR9D4HXIj
mAsPz9o0qY7v5ToSVkNrAj+0vA45Um4CNXCiGGMT3UOwnRxANvdOMxftHv+MElFi9p21j6yi+oaa
HCizrrUreERF3Nl7a7CdE368UX/IRjrR3DlWRFgba2isgjI094J+6+BPOaAQ30bH0TiE8H3NYJ4b
xEu8cihPSWFH+h7ij/YLaeSm+GpGPaZMY6tSFqacrN7Zvd0B6hmtFL63TTNol6E/84twptYDa4qi
pz5v3S9DS6WKf6eWmO8wYayMvQkKB50jE7u15ylqaqQ42szRsCn02lfw92ZPD8dIfks9a9yPI+rH
4zFGktwGyoMb4i7vhAm3ij6YdV8byGPu84hfdBAxqpO7LsJ9+oWtLbP/RN8OCMg6eDpNIfQGv029
mSbhWJsHmSZD70+aVIYnT4uyz6MRJeYRqEJt+bZio28ziNLcEwPKYa+GJiR+PaM6t9Nym7q5Zynp
vJvQ0k2PMiwQzgrrKSR05I91FB6tqCMe2DPcOmTlMr9ITPGHnmPqHqBhIrkD2dn6jj6wN1L5xvoU
aCSS3VHozB9ko6pfBSAOuTf7CAkutLuTrxY2x5FvjVK+YNcMuUjD0Q4GR0ivaQ/nbULzPI9+2LAn
op3XhQUFGNlHvyKnTz1aVcCvkNvuEqzPsHWqnmWUi/zZ6OxZ31lpD5YafxHDT/Nh+tolnfVy/drZ
uAkWggv0FmAxxNj6+bVjNIKXQJddQIVx+IAfGi7LYfnLhXD3TA3hFsZoI5ZZSnlLk5BWD4/t+XCR
1ZQTitBdUIY6cuZ0OcjlkCHPqD9g+wCopjnA98zvShBrNyS31jcsTSWAkMTXOik0WcXqhi2H1Bmi
LMIuK6oHKOiDSQnLyEFvCVnRO7w+sW8Az78v9GU4OhoOk0vmwmY5/9QJilJRqlPvJ2VrQiVFXt7D
ym2mZHyYaXPNyKwkGIJ0XTH9GMD4y4OVpwjP602rJsHQLLLGdBe78JCppXxXOUM7HYsJ+OZh6OL+
1xwn3bdOdciGWnzveG0H3caoS4vIyZBGJFuz62hs71PQBU98eJRDrtDNGxXw9Q5avpOqIjAUipRI
fq2WtIwrQRO2G3wvHOuP2JHdk7XVj2mXO/c5MvzH6/O6sYousTdjMerCKD2fVi2pe6DaOYDpuPO+
ui26IlUzDa+GjqfVvw8F8J8uDRLSC5vwfCgJICPm7japeaJpYBRa8dBiVXiyR636dX2odWbBJHL2
+CQKO9TX1xFfJ+N5tDuGqrtufGgtHC0Rg4nv0zwZDgDh9Ufdk+aN79tYOeqN9GeYSfrna3KbMevC
Qbl0oUna5XPiJOgtl94hF4Nyp7Rt4v/7N/493OpAUMg30PyAKT4X1BhOrYuAC1pqEQk5b/ui1K6b
QDrNWg2uD7y1ZcheVLJTSPVoCpyvYzK60Ok6VKOHaVRfweBqXxs1aj7lWTG/vz7U+n5jHVEJID3l
clsYk6tvlJoDoXgkqoEyR00gadTD2Bl/ZjNODgXSePsqc4o/9NSnG+HjxgZiYMdzKMKTib/1AP7K
w600D2nGSM3PWqcJZiCxL31k/KkoHr0bWwQPEZQvb8zrxv4BYc+5WDqp3HGrjx3c2tFShzH7UFCC
KmXePhVeTY1B6qagAuE6h+vTu7GSONyqgAQ4kXAKVomRbNrYg3qo+QMs+ldNbeW7yUy9H6VpFP/Y
vFxWkpbpsppc4jRPzjeNgs450HBXRf+lVdF5a8Xgts9OWzpzgBMhYorCdd8PNYL///6Nlr7gbyn4
gY9dZv2vlUyaYRqMTicwDsMOiV309V+gkQkHr9NC3EjxtyaUzUrnATjCQiU7H0w4epsloCn9sgzd
L0aFccEOrh0oKTeZboQaW2eDnN5BzYLbjkrZ+VgZgOoWl1TNdxA+gG7Yaj2GIq6FwKZuYXCXLDeB
TZiCJXzevbs+q+tS4rKcDjbelG9sndGXH/fXrHK3zmkjTN23rFrp0XbNo5MTRrlEuQHrE4Jn3fxQ
UJR7ASjU/Sll9a9lnOUXUGCg7UIBiWKWef4LEDADOi4bdH3g7yLmJK10PJrEm3jsCkzE3KEKMHso
fTlFUtyIRrY+Hx4KYR6FwWUOzgc39LEbK3swkHWKS+JuBJ0bxCf15mPmgfs0UWd46Ctp+4j+94Gt
mPnd9fnf2mguQR9AItJnHtPzH5C51BAUuIU+lh6l37to3KFdYJ6UGmmffx+KtBKRXwr51EKXn/LX
UsdalsaOx0QX1FD8PHa7YwFK866osZq+PtQybasYjzYu8CiSd+Z1HVLqUalFhYN84RS6BuliPmm/
yyGr7B3R7fDQKy2u7/86JPE658figQFysMZ1R1ZVh1YtwAiCaXjfubYeINtSeDv+6fi9xmfjn5/t
N+qWg8oOX0rp43w6vSgTNsoXqG9pevq1aVCByxe9ECplFpEDqNnGmsYbt+9FSW6p9xPmwS3hpFje
ugM86mqe9lk/QcPA4tYf+5HSH47b32m0IV8ZTvFjG0nMcdFls09tAVIpG90e9W5P/XV9xi+3rst7
ijI9Qgis9Dpn6e0pdwdYtn5fOcaL6ozxD3yhzKcaoOOX60NdHlOiQJosy5OKKMs6fNAN0nm8Cmef
olocjIXuBbFXqkFdSOvFoxwQqAOqe7yuzgkqVRhcH/5yOy9B6IJmAeBhcledLzWkuNLOWnS2hpa2
+75pECnApDKJCc500Tz2vSduLPRl3EJDlLec2E6n8eauLiY3Ne2+x0PH17xCnvrcFoHRKV6Q5M78
Q0u85pjpzvP1z7x8iBjTWihU7DBIcqsoQjFibewAkftCJsmnvNDfy9CtPnATKidtiHHYtC3VdwmG
b5zdrZ3E5bdwbKjY2+uPjYo8Q/w4U/1caOOxRRDggY7VfMjaLLrxsL9dPedXEw0z7iX4ELSMidPO
11LiQ5YP1jj7aAMi7VkAlN/TvMXYV4TVOzbPgDxn4/ipPox3tJanDwlx14tApf0eZGL2pDdOdLo+
8VuLjcQDVXZ6NEQAqyeQamtamdR8/WRWaeRmoRt3e2AZ0SJTvFiD6laJRKGV3KKgbq04oZS6QJfQ
IFiExP5+EtIqi7J0HGZf1vXw6M2a/jnrqTK4SCX+mkahIsTew6HIzFukyK0jxfUFOgsHDd6K1buH
R66qhU2n+mi6tO9GqVV8q6Z8cbuiRQg6Cm/cIFtbjEPMmVrAWnA/z7+0cHRncJKa5yEqMEAcefII
/Tq6xFRAr6/mslqrHcZdxWzSLue+QmftbFKrwkgqVZ9GdErG9jnxEDM0y3b4dH2UjaWjXrPkVLB6
iIdXF0SjJtnk4oKErHwxLhQLw7nDK8nYaUqGFv+A3bgvE4whdrajKzfCpo0Nu7QdFyYTWQAJx/kn
DkrZ9NLJJ3+OZuqpZdPcWfWgv+ugXD7Uswu9Sxv/VZmEp49wgred9ANcrLVaQgusuZXgmOxHBcaJ
pWniKYHZ1EHtrU9ulujH6xN8gX14G48N86YAh3DI6qYwCjlRQm0m6tyoq5myzAJcfabDPMAWqo2u
+qaZ1MsmpSiDEcuvJhBCtRFTDLOXpKtjqPqU3LBQJCm68dM2djNwNW5bC/kdKs2r+SeUQ+AZtSbf
rhz9feYp853TQwe1udJ+RLAcAlhQiJgPIv5akzX+TOmnoRkPs/WgD0BAZyeaHlvuopMKmPnG7rjo
SS8zR9lruV3ZnZfNb2WqZ8foRx/qmWx8ox7QF03sVn+VqqE4B+xV0ae01Sj6OWAGjoxdVKqPEviI
euunbNwznED6R0vquEgHnu/UAqbfiNfk6Fu9jBFVJ/484JIiH/AmwyC0T0rjflLz6WSXaG0WlVf+
7KapToLKRJW9cZTyyUYm95g4dfGYiaH/knWZYgXXF3QjvuEWJJDCNIg0YI19T3qsmctJHRHWqsb6
aMxwUvAxLR54K71vEA0wfEdBrWUqywl1JXS6Pl//BRsn2uAuodQNV4Q+2yrEsRoMeaKaJm+UWHiR
YSSX3zd93H/C4g7h9b5tJWaOzuzeiHM21odqMENa3MzQ41fvQEozsa87OEe10tXo0wkHGzf8dZXq
UOpmWZ+Syin0u3/+WHQz6WwDiH6DD5xvCguAZEnXE6cYFamNb5EyxadUzWVzdLMcfdRIomxzn0bG
9M+VRaqJXNtUTrjEOG7nA2cZuHLDKqkMiazGgFB6yBwYWQOaizbhfMLaDkG56x+7dRpRXUTLEoQ7
WZ+6euSzNNcTN0Ip3azsqFukGzPMUrr6weunH4ag4ZuqHUK/WY9+iAP3vlC7j9d/w+V9RXnCIe6C
AwoX1F3dV6aRzkNMpRbK9qx/oVgE56izKuVZlnN/Y443vtcDFUYYy4HXYa6sjjxoXbdHvK7Fu2aQ
1QMaZHbpG3nsvJqdkAJ93GlyD54pJpOm5IAmjQylYj6MbYGW5vUPv4wFQMQ4oOeA7C5cqNVvGRJj
9kJpd76Tcq3sJGig41wY843Te3mKzodZ/v6v1L4dauiSroESHQccnRTP7R5kDTGmGYHAeGlvHq5/
19aAHFgqR/pSIFsrWrSp3VkjDuO+aufVya00504pJs+nF4DbqhZ1p+vjbc0j3MllOSkoUIE8/0Bs
ijW0XpCJNnoRPVWzLF90a7z15F9ew5Qq0M+BhwRlms7e+Sh6lXpDWXQ0Wi34IC7uyzaGC+H4nk6V
eD9bXvge4SPjqaoxV7F71bxRJd84JoxNdEOACvpgXeKktBGbgEx6Py4keuqZxGKylfJpwjo4uD6h
y4k7D1KpegFWRXSUSIJq7vmnRjAr9dnMez9sqLvtsjpVvqSF7txHGkJeOzmLlHBSD3+TGQDqvD74
W4foYvQFucmhWGDXq9EbxVCMSG/50CSRMFcxxnhwMCt6KNXWbnBjUYQCdFPXvsYAFfahWXefW+w1
kPM2XmQy58g+xOO+0nrnkR5R++H679vaBwvAHvoI2TdCNeeTU8WjmetdgfqT7Goq2o5pf1BsiJqT
UuOnAynJAcDY4/1SpIb6seU+uhF8bu134gBsfrjESJNWvyCEEBsKj18wWFHn7OKwcMYdYok3qr9b
x9hEPQzhyKU3sqbnZ1BUeh3WnI8MYv+pQdxFD3Cu0qYj4ipLx9my765P7eaHUThDiAicoO2sVj5N
JM5sGVb1Bg/zF+Av4TvDJkm5PsrWQbLohfLvQAGW2vL5Ata9UsLW4z4s81YNwOI6PqqmWLZX4EH+
fSiaLsydbjCD61QIJRdu29iBT47FzLEaBg+nHjUO8MOub8RKW1+FehM1EkpRME5Xm6KrtCpPDER2
F8Lvvuy6FpMSsIZujDrM9a/a2hgO9zqColDx+LrVBLatcGuL+31KRry4F+p9mEVgdQHD4bFWDTea
5VufxhsJ1AseDk2l5e//esBobJR1p7idH0K53YcVFBsx4rCuiT48XP+0jZsP5TrUH4kQli7W6pJH
HwA+QI7nVuu45Z0ZYloVlWj55mQIWFR5JAmQHQPK1eGNQ72RUaKXzpWHevBSf7JXYVAMkx/7JfYK
AkzyE4rNDvLcRurstMTVrFNTe9rrGNeq3KnWPE/7eKCcShaKiUScG1B42M3dt6XpaJyiurhJVt9Y
BXqlHMvFb5TMfjm8f61CNbm1pJmGBaOVYPzS5K/gCefTHNk3LtiNW+BsoNVyS7TZJKBD7AXBDYz+
jA2l6xutJW9U+y6zGlJQ/FMJGxxKMmtgcoeb8ICMXg9zelaxbu8FmS+sCZCtEBXUUn2niNi6MejW
6wb7adHfJ5/SYD+eT6NOWwCySdP7XWrH1X5WpvY5NeaGQuNQ6j9QTlTxQVFb0EtkmgNYWcN8Lo26
/lA3U4vbGvIUOGPhi/WQknYeOTHjl+uHYGtikPZcum7cKMgNnf/ErAZ6b9Zx76eaYr/kVlsGRtIp
QZR5lFbSERcXHsYbt/LWoDZIdbqq1G/Acp4PqnZIiadOCB6WzXxK4+pb3hhu0EKhvAsb1ICjML71
Eix34irSwEjQWBitdA+oR5yPGaZylm2mEGl4UflqV/3XTNQIWNRt+QgWMbxLNBzsJEr7D1mY/b4+
yxvdmoXNTl+TNgl/1lo0tQsCULOX97WHheoXUlTvksmJPExgJuuI2D7K96E6HMZEq4eTyIELocmP
ExZN9Na//ms27vQlB6NfA3SdpGe15okCJarPNda8kPkdV+z4boj0760jpnt7bOTx+nBb9yy6CMhm
LREeEKjzmac8GaZKM/b+PFvtnyb21BCCTG0F4JzHcZ/EY/IQlR1YZqv2bjwnW5/qUvehpU3DiCjl
fOzZUNOqR2vP15rJO3oxeiOY+QBI9zxRBKIZnq9/6/It613m0sKlh87TAivhfDxsbmLN6xiP0HQM
8gKjcDQOqwNqb92NHGFrWkFBU/bVYH0gQ3A+VFrOiEdhOuEnDrjoQLpWyvtlmrvKQPGPRKX9rUtN
VfYSms2X65+5cYBpU8OWpStlaBcEBF2PqqyIGLsrFfvQKa3XB0U9DU8u/7TZm2Xa3o924wbXh904
w4B3aHpyeSwVhNVqxuDZOdrwV6oIkf0T2OwBHL1CDSEJlfHD6EBRPva6YnycYgHSlBjzVsayMeug
QSgCwz2gG7feUPZgZe6shNJX3DY7eFP+0anheA+z3h3U2qvvXHwPfcnjfeMUbewscBF0LCjzErO8
FTv+epLDxIFJ2eatr6SJ+02oinnMJx1sLIKDNx7lN2/V1S5G8ADg0nJwFvGY861VqjNSJmrW+sPo
WD8ElMp7OlP6UfR5j09QF6NfieuEoyXlZ7xZbdtHqsr6PqvmpO4zN4QR7ahiuOvH0fDL6E05dlpU
2mVqyK9NbcRHryltdGznBF+UbO6/FSgkDMznPNx3kBH2XBPoW1GUKvdZaiOINiXp4fpu2lxKkLZL
8Q8J8DUu03XjofLk0PoCiPILOv2Qzgp72gu2GAqJ2aSgPjnOT9RcmxvJz8a1BHqJ1IerCcGJ9UbW
y8SNhSNhXuuh+8rN+RGbkUgCfgWdYMX6p+tfuhFlUQHT3somLojGVRCPRqUbE0e2vi1rsmg4TR3G
AOX44/owW1sUABHfBSlpEYo53zZOI8O+jBFCUZtu9DATKRA3smo53ddwYm/EEFt3AZDa5RV7U6df
/v6v89CCKrfyfiazU8zpk3BNUT7P6DjjmDdI42mgHjXtekoLxn4iuw4GBBVvPC5v2O/VOQHyAFEE
LALMwnX3RfEMq8fsukGx1GpGTAqNEL9Sr5bhoz2X4F1EZIjPOlKDxZMTT3pQ5y3Gmo3eaj+zesp+
a0kx/Ly+CBtXMzEu7SACd7CO6wsqlhj75pAcfaCWw2ORFsxCi25WEZVTkAipxzuvN8Ibq7ExKryw
Bb3kEVvRjzpfjVjPvNDOlMbv4ep/8fB9MYBph+ZHFaHnaUfTxHvATrP694+lbwxkdWFb8+aunlvh
ih7cKja0feqqcp9Jr3vMKho4GDVGBaofuEUPvFQ3ju/W14K5oYtEHV3jSTr/WkNNtNgOZ3S3S8v7
YjX6SCJhhhjLGiKqD2pbdgd7jMYbw17Q8Rd1Gu5B1AnotaJAukrL1BK6n6sroPIzztaTockStTNk
vX5M1NA/IDEGASw3uvzUTSb0Ny2jo+CHQ9roIN3j+Z57PXV8bTZQIDMciQhd1va2uZsrJfp9fR9u
XAZvuePS/GZp1pGQZmXoUXhDTeZe6iqmsLmXTO9tQ3gzZqchxnw3tuDWgFzjtBlJrLlaV8EBCLaa
onpe+6pTg/UnjM4fULNI7otWRLcwqBs7gMO16K6wBdjyqx3Qja50Y557PwxT64sU9qeqnosnNO8j
HxXP+pA00a0IYOPRcBYWyuKIjm7qGtg20ag0s9pp/Kla3ETTHIvszFPxM0kg/X1p0KA/Xl/DjTsW
JiQqQUuisJQCzvd5Eanm3LYoxuMviYTPPk/n9hS7I03cLPFQG5s1JX5yInNAxXRuTCXdlULXv1//
FRsL6yBsCcffpifKnJ//ioTuQ1iIpvG1AoDx5Ahjp0QO91isj7dE97fm2KGhTrL+FuKtNpGXUxDg
ODd+nIr+Q6TlEyayfbFjaPdYznV8o5K3sY8WlzECSW5sWFj6+bc5JqUOMChkhLnWPNt1Pyq7UU1x
U3LtNv2vqUMiPLdHNfH6nG5EBOj9AhgBvOFeKtAauZZauqQ1loC+CWI70X3NJTm+PsrGyrnwZaiK
ooKJNdHqek5UL3FQ/5R+nnU4mAhzuk8lLiCxl/2rlBZXI50vmgjEVMuYq3Bgrqa2QMQY3dbSavDz
wYgJpbTI/cAM/IZT5BxgOETBP3+fB9feYOUWHvIasA1gWq10FxfksBTz+35SxvuwCHHI0bX0xt2/
sTE9aCzEVv/3tK+m0s0yUZlNTQjXtfGfocDnVEtV9REKkPOhrHTx9fqnbY1Ht4H0bokiqJyfb8wu
L4XoND6tGU2nDXhYodoyx94DIZWO6W6HWe/1IS8JYTQfIJ9ZS7kMMas1BBonsSTvJ2jSup7Xym5w
pmE6DNTBC2jkvValfiNV45OWOHN2p/UUdQ/R1LTHqFcJNM1GRVsWgV1L/yEsxHWPkWqlv10sDiZ8
WNWSeGCAuf48cx6HnTUa4ftIltGvuK1RfE8VrwK/ObtfcuzkcHoOSz06ujmNwBth48WZ5yTwguPl
BM6c6vPqViV1GzsrEXwmuJfnlCfKHw3443ltzqfU6n8yD5+uT+3lkIj4UJbgrCPDCd7xfDXjGQRk
VlaW36TS7R8AJZG+mbmLtBw1AjEfFBR8jPsOKM+tyPDipqF7Su+F1JUXhEba6vaWqeoOE6qbvkwr
QV1R4LyehGyAfz2LyzhcpOQDNNovpN6kG8KMx6nIN+NhmHaTGMV+UHLjcRrd4sf16bw4HIwF42Vx
mSP+RxrpfDox5yidrlYsPzXC8OgatfNVCOM9PgZhUBUdz+A/j7dEmmCAyRcvdal0pxAKsumWT0Gp
ULpdY4feH1wb+upQ5Gzhjx6GcrdEFi7S4wWDS2t/0bcA2LdOJOrCRrqilAyqRvDU0aX25zotfCGS
zp+A6+wtfOz+0yPDPV3/3GVLnKVVjAwTZeGjseHMdSRXGaBeZZLavowb5VMfAVQ7pSUyvnpUR+Jw
fbC3UG09GmuJPC6hFftzlRxLvcvVOvegnXhaXu9kG5uPWIzz7hJ1pM+qC8lxF+qRTnreYNJFfp4q
/yHI4H5IzLT4ozf4XeJuORUG9k8myrZgirr4LksFYa/Xud6TCom93oWYyNx36eKnobcqcEknRFlh
pyoxsnasX/rNrrLp9frnXVaeaXioiHiS9QPlpnx0vlfN2CJg85acIUrUR6gCOhrdIxR8fqZIxW7A
U8wKSO3qh84SeLo5kyXSnTImDrT9ynCKG6t7WV1afpFLEYtqFqnquqmuSjMWlCcr3wPdNgQsaobp
hBHNCGloIC0Xs0lyklKCTNj1osl/m+Q7876NqjTZz6lqy72wm1js0BLCm9LGR6zysTwx1QPy3xP+
rDJN35eNuhioGfb0Sr3bqnetPipZgLi39zLh+oeAYWZiIZ9rdnuXzIOH7FFiYXVkx1l9I0+93NEO
TjvcFihXUDZcO4ZOeQPjCm8PH/afvZ8qbNVFgXEg+t23Ol2XdxMMJNo5pEK08i84q42AFxKVKEjo
ruhe4960IXDZiDKh2xfvVJLBG5fT5g6jy0WOsIQKhr56XITuRsWCgvV15CEDXngwsrnA/rTCbLbo
S+Erjavu4nS2AsQUu1M5heE+dqrkBuBr/cqRhtFu8xbCwoLtXlfEJ70dVXQPimAuyxihxnjeL7r2
p7LRcc6ATfA1p/t24/PX882g5AqoqIKnW+rhq/MFPiis+waMs+LCMdIr+hoZ1AZc5Uf9c9wMtwAh
Gx/JeAtT11uqwJ5+fp6hQI9dGSGDUpbRfKxtSjmJPXWBkcr2jp6ajThlccs74mKNl6+0CCAWGUb6
V2tzOaieQjVaCLJKq7ROQAVo+DOZXJNY2Q5Khr1Lmd0D9kWRUDX6Nv/kOnHZnPAtsb9KSAO3yvBb
s75Q17iTTR4LdTXrUi2A6dqJCBzFiz83wMB2Hu5VfpvIORDVeEsFYn2A+f5FAnHJYkhBkRc8n3UA
WCADHLMLdGoLH5oGQX/iCu8Rx4jkeOPG3lhhMhhkBDlSOAyvo4ukjh34rRwl5NeME6r6+V3N/9cP
kaEKeqtog7xJlEPbphp6ulEOpFHDAEhawx5FtczYVaU9HRpbH4wd907t25MoDqreWu6N/O4CYcm0
LAhv+mpAQ9iO6yzhLbHtIETGUuaf8YGN/sNjdnox62R2dsoQDa8NFuhBrBjWRw8R71PWhe2tCVtG
+fsFX34F88TzTfdnobGfLw4W9J5dOkkfQH3LsqPZ2lHxUkSGOgU5HkXSb7Kp+RhrsrP9Pkk1NdDq
rPjUGbP2JUL2ZTH5Lup3A4ZjP9M6Ue/nFGzSrtFy4LjVUPVf6KGGH81Qm1+ur/XGUoNLQMmKp3Ap
6K2yuiqJktKWcxtU3ug8dDgxBW2f9A9qXdZBiifd/TxnxY1IeR2RM10Lx9YmniS2A/N1Pl1KhL2P
2yLG7LjEdDCKxGdwjMZNycjlTKyWhTuYiHVxxORZWG0OlDlSoBGLNUnVGdMhHd3ylfpz9M6Vg4lP
lDOJU0FKe8hjMlsSvSJ5BOtQ/j/mmAokFQjuTCjGy9H+q1HgFUi0WW7dBY2HNL85qNqDmGPhQ9tJ
H0s5/9JQntlfX9fL64nuDkidhZYDJnZd/CTd8bwoZ8ykTPO7vIunHwl22y5PfxkHeRwaN56+jQua
+jvXLskzlbILmmBKE64r1BmZmjHJQXhPjXmM47lagFSIKmqxi2PLnOlYzFStlaDoaMbauwal1G9K
1mm/r3//xsVABXbh1S39GXb4au2zbirCZuqHwI3i+PsUcUUYQ1uclMGFOi+xuS9LtX9KM3Uxhyb0
StA9f73+I96q/+cbkB8BZ5JoANgBJfPVynu9kJNiDUGnGVIL6hmDur1elN7D5NnZsJ+Fwg9xpWwU
pN+EeG4AhBc70E/msxNZ+kScHvXhThVCvIYgI/Ig1Wpl9Ed0914nJSQxsPtM3GVJlw8noPxJhlZb
rMu7619yUfi3uGMXdC5asYv+yfpLeoT0kqhvBniuCHrFwJ5PhYu4NPpABnM3aSNXLEDdDNXNoFIS
zcB7h3hzh98nWp1qku/qNqnuHFkX90ms1oHaG/Xp+q9c1nQ13dDqFgXt5VohVz2f7rod8zYuujGw
0J5CojjH5L2ssGbB9ukDTnfj+77s1LsC/55A71Nx45xvDv9W34BPwZ26ukvReUxHLE0m4ve+HXd9
aohxNzmdEz4WTqW4eymQZsejKbeGXWmO8LKxTwqVWyJKyzjraQBHBbqJcMGArXw+DbPl5ohV4szA
K1S7TxAb0vgx0bpO+w83JWw0I0pD70NTwdpCiWPlnaUPfUXkUnj3XtmW2cmODdrAoOK6aZeZbj8H
uTYjC9NMzZjseg1Vtp2nlJ7Yg81S9TsjtAbsR5CNavAtT5TvpZEiyQoHm4h0LE1agKiRI8yqDQqm
4UXmmru8j1kF2I8apRIrfohQlLB2WSLw4U1hYp302ZHhoRwmt907XpTeibxMEReN1ZBsN4tned+3
tvzutmP9WYS9+QFIQJZ9GkIzu2vI65udPREWu3pu1seJitij09ult6fEqX67vvMuo7OlxAS5i+II
lZ91xPQ/zs5rR1Kka9dXhIQ3p5BJVmWZrvbmBHW1wRO4wF39/1DfPpgkS4V6azSakVozkQTBimVe
M8w9CoyDyYduz+l9ZSI9VoiOQ66LKnx7qauZL58imTB4vtWUgktlvV3/c52M3uKpA2XUEdZoY1JR
aUipIZNVx9KPMlNvjwnqfOWjpsQNAnJIZzAsqafF+aV1baPeVjY49U8cRSR33/5pr1w6aF4z9V1L
ffpgm1+GvY5suk7vj3JJle9WElUHXPWa53HoviKotBzeXu5aNZ8clc+djjsjqRX3fLkTQxOpsq9W
jcTYwFPbx/+XAxuNqpMB0BkKGUIlE8Y56vu6RPyqmdvDUIpCC6exG8qjx0R+CMphwMlJjDbW6vVi
tJ8IqN3wNERT9DTgWGbu/Ozrs7KKnHFXgp1GL3ardeR46WjjNwyF043QO856OYSyHce7uksi+98X
YymCEpUpkuBbmlfH3RLP+iKOmtY4Z2+Z26PrlOIuRhZ6Z6lXrtxV8otLF4IVspVbTLHXUrnhJLoc
hZUM94um1V8VWgShWSDn5vcsewPeZQrRb4hxbE6Tz0wZ3Z0zeJ3QMp1GHmGVjKdS2va2ncjTUXb3
lqNFdv0LEwTn0+QJRffbpHaOCu5SA+ZllnB27p6XT/wi6jKMBYhBkxk8BuXI5q5PhKENUZNR/E04
o55lrKqPbbfk+YNVTmodJm1XZ6cEOcHvWTIY36uhyj5ZWo7NpFqM7h8EypOnOieVC60cYXPuePyE
/EzWzeQXbdpJf3DmGbu1iECuYE+OsXbTxZHf53Nfg9wprSiQwsRdjem29ctUevebaOdYHmqcY5Zz
WqrTh3ZK1SlwbVnjL8Ev+2O3nTMgfTdIKD7IYue3Xeckn3c+1atUfK2MVtIfc1QP9Nz62v4TtFoa
FBi8uuZxSCha29ijy5aqdavddVmSRkejnKsb5nctV4RZn7NUqskdjfT629s/5Op48JZ4QSAWGT46
AAMufwcOQompx+lyXGUtcx+/u/q27eH8H/NRao7fj0ocuoNiqztfx1rTbI8HXbGVhsxOXMGc58qK
qNxN9TjpY1KdpwgUYYDEUYUpnbTyz3ViZ3GAq5M2YpE2zTvPfRV0XqACVHlgNugCbhV38hhb9STv
KDyLggvXtSZMdTMtXFw0Ft7e4leelAYY3zofA3juLSEPX2WMPRhHHmMXBU0/adFy92N7GtFOGu37
mQbccfbWSVkSxae3134xk9tsMwN6yBT6WtXCu7x8v2mqUtDFtXa06Imt2tejQFwWRNK9iLTKPUzI
n1dAJyPrpkiHUgnMsUJ8FGhgltxw0VgIoZaqOt0OEepApgrf7QDvS8+OMLGiwbfbwvyo8PPdw5ws
WX/QnSwKS0cT6qGntT3TdBz1Olh6Ub9b9Nn6kVYJRvO51sR/62jIvaBhX/AvaMtu7yN75SWbJi4J
TPfYfxqQlw9vjRpd0MjSjpAux/qsKpr2ezKcpH2UCdqSvlcKEYeRhW7LUHmL/tBj/L4ilZypBoo8
Oydg4Wa8WqIuNxP5aRS0FeOdfw3RfHqgDV6YVzTft1NWjN6raDZWsVv4cqlvpBiPH9POdacHxEXt
kXGqBNrh6ku0J3B4nTyxNpBzCMjkT4CCNrkxcNKKKN3rR22slCWY59T9PAz9/FdqkriYp2i4uibi
s1hcOI80c7s6sAY7/27i4hlgV53ufC3Xtya/CAjECgMlMMJIuHxpiFIJoGOcWAMx7A+iGubbhZtC
PzhV5t1QOIpzT8ZwWKo6f+9BWj4sHVnezju5IgStpHfIWpCD1yYjrfTLn6HlrctmzOoRRlynnGtV
7dMASuAAnEkzol+1E0dFYFpYzdFQt/KbpAea7auy7oSvREn/REjrHN9o8D4PWlA95s5PvMouAQG4
oPsMA1KscyVMq0s7dUvhmEdwEOajwFIy4LPVPshmqT4XRV08vx1LXllvJauT0ZClkWBuviYM5FFs
HQfj6DZmVAWx2UV3maLk3514SGbfqehu7TzideiE5UnDan0PsGG2oXMUVprEU24eQT5EAZx8ZHbU
Mm9b35gxG8yyGTHtLFpCF0++5V9bRgRM3gqUgbW+t7dzhCaXteWmlnmsJVa/oPejnx01dEFmUahD
MKX6Yuwc/uuABaJqncGhwrvCRdc//09WMCzeaJhNbB0nRJvPtPJkdRCo0N21dmrm4T+/T1qcyMQA
llkh5dv3KXSE5aeSxVxJX7oTij8URfwwp+VvDA3qHZDF9visPJu1/8YlCGAe54LLZ/OceNIkILww
swzlgzdq0RlHw7k7aGNknROYoHunZ5vbvKzoQDSl5OaK3w5aKxETPS1VORKy7XuQ9X2Y9o14rw6Z
iq26LoLOlXuWR/9jsPz3yl2XRcpPYzDjkltsaaeDXkXOlMXusUkn/ZEs1qvDYmqmb5rExMWvvd74
baqRkgWI2tOcARilnT1kzHu/iyJvNXPU1CcEOYDQDHaHOIzsRX5b6VnyvuM/oIyvDKsOZlQXPzSJ
UX200bdnbK3m8vfYyWoMI8EI1wf63f3sU1V+Lad+ilfmou34xE4ZB7HSqQU87hRDQ0EX8nFxRfNn
KQun8mOZOOGIR4J67rJJnvWqcVT6amnyI0kRxEf8ux5mX+2EUwfePNKjh7xL6uB2cea76CMOGBqA
QOHfu+FnjCFduwq+Q7Zasw3+VwhB/OGUyCgoF5LrIEWZKZwFpqlBYvbiT560uC5kRFGUzaJ5yo55
kvHgbatEJrz4TnnyUMWAyjs72f1sDfESjIhW3wK+7KpjlpteGdiKkf2iQNByf0WkR/7k2e3niKxP
HKNGr3GesmZN+siz07cbpZE/KGqKNSG+1Qmk4QKQOYSVcrZ8EDmx7s+d0i2PSxRnSyD1ZqBKMA3Y
ijGtyvuWP3sfIZmDObI+KHEwAUkh2yvTZqbAaoz3yyh7OxxEPfyxO5dkbMrM7ptAT/xPj05fhgn6
6OLHwlT9m14iq+kb49zc4QocFQe8FkbXtzMt+UtRoSFBMNnw35Fe9mYs0SIXLERpAoBuqJllkCGE
/9WRqhaD01Czm0h3xiqYNVxYfLKMGgekVqW+J6rMGHEgc1oF3PLT7DOfTc5MRmKD1RgZ+iUaRtaX
uQVa4suB2Qxe1VNVoL7gMVvMdNnHt4aESueP3ir56lXD5AS1Vc6/FzUCVDzixw54oEyLBwl2+5O0
5fI3iyLrt4vJAeQH16TlhiH8dCAyDsk9Xdz8R2blfLlaOcL/kBTH6FOWtf0Lbl6qHmcddYFGeNkz
G4dvtqWkxOW3w+NVi5d5PV3TFyFFEIwoCVwGLNSXIQCPXhliNj9h9DDbHYCEZKBaSaHme3ShI5J4
at/6rwq2POEqmstfQzPEDvIEY/mUNilE4LkW7k1dr9ZKiesutj8P1T/LfvFjEQujv08xRb2/HUJb
eVemRlTXIQNALRANHlMplkY/oe58HRLzG2qR6qe3N+hFx+wy0BHGVxQF6C76FluYgXAVYkvdAq+3
pQk1SETiZspBYB7rrKNIbxPNrgKdUq88mko14KOilNN8qPQeZQnI003rJ7FTfMIroUKSa+zt6J3d
DPYJlg/h0WWyi5+NU7ifUzyu0PWYtKamzrCZILpQz55SHM76B2P2IPWNk4BiAbFo+SARGEjf6Ykx
41BpOrgdJSkWkSUwP5yuovxL6prxn1jG1lcLa4kUO1lvms85IMefC+MoxFring69A6Os8dUhYX7j
guF4hKjZP5fLECshjQUa/Wqm9Z8wMjOLU8UWf7CLtV8B4KLsbhH8cr5y2Y/D2cKgYwwk49fvchzo
oDnZmD54Jq48fI5l9bdNEpVGMszvmmbvqqjbVIK+IU6VpxLjCwV/kyWhi+cU4HaLBnOKgK94+Faj
5jYeEiOX7a3W2jLBz60wAlqdXvG5X1qRn0ZMUBAx0qJyr4a/vmBtxngQhmnaobCwFYe0ZnOuRia1
66RQDRetZJTVMRK3ej0PWhVzC/S52n/Mkbhe2YZ1VrqOl4EaXH6WZqd1hl65aagaoj65HZMFd1aQ
TFvU6fvbJ3z9wi8POERsOrirOBI10jaBaOM4L2IUI8K8aRUGNqY13Cu13exIfVxv46oWqJMzgHZb
P97LJ3IZFi120cehAYpBOypxHr0D8eA0QITAzgxzk75rNXsPQvJKQoaEPjUEiC/s6rZlJwpzCtjU
NAlhQFVHNV60m3KWxiONmO5RjxJrL6K+SFNs9hPwIELAQLOZQ24Vch2jmavYNCLsmXSne5bL1H+n
+1a3Ry9VMu9uBfbdlEalxn4rXPENEji25qrWGlrQN1FUfHE6G0OekuHNI7qken9jCa9pgiGCEnLQ
406pg67XtM9Is+p90DFP/JUCuECxrJ6w7ZiBILg4P2E870epQsNrrnLjTuHTGPwY/u472sMwVL1I
N6rQnS31HujZ4DKXKszeV/AaVQ6NWlYhuf+S+WUZDQIPHhxYuH5VzQ6MrDA+S0WnYk6KXn6183mK
fNEojnJgllgzMFRRbGMMGCPoUkyx2QRIDdQfpTUv8jSlvbeE2MZrXqDNtfZcC6dN/KnQyZKyGc0B
n6l12h1Us9FGCqDKIRWIy/iuzfFi8fMusSu/Fnr1iNQTDG+VMAKqrSqX7MjoY5xPXJje79ZjMuIv
iK3i/Rd7+S+E9qqHovbUPXmoK2NcbiYEJZj3u6gakYtv8n6nsaZIU4c8XIxEtwIiRvYJ1XElKGNr
qI+FVehBKyMiaiK0226RSuDJPBoDUN9WRoNpVBc2MO3/VJUx441dj98sLvzbsk/nj0ZkOnee2860
olQBbnteXN+D5RdUMaIorW1Oj2ANkaYs2wi3SSF3qqgXRMjloeYWZKYAgJKRF3Xi5dfblovh9oOX
hUamJ8khj3WDCkM1Oz9aFSqdYWocfymH4oZ4aei+NtnWZ4GFU3XSE3syggZ+y4++KPr6fjBavXyc
1isB1BZpPhXZIKwHPI3zNuDgkesY8zzpiHWXWP/yvgbSaTWqxDtviPsHpHrn8eDWRjYH5eS4Md+1
4vzp20J5Kr3W/m3YZS12MqXrQAKPFeFegiTtEiRPL3dgwpbYqcw5D61JVOd5mXI/i+kgV+h3nujr
7ZH9rsPyypsFO4IiGCZ/27beMBbtMNRNHuplkmgPJelw9+AVxXJ6O/xvq3FOLmGRFjWL0QGyNs9l
afG4VJzBcMg07yFzUA0o1LZ7N7f6fPjnpZhOg5YH40K7divvgjUT7TlrKsIOE6KTtUQ4tnW2+0Qf
RtnRQLlqCfNYSEysjZyVSQ7+9fJ1AZzGVNlNU/g3CVKDlbSTc8z033sch4m5i01MpbDAoCdwMwnu
1y3SWgky1ZrxF17s7AbIbFM8Rpm7YORr9caTlxeSKCyBwh04KW1y7vumdQ8tzj63pj1Yfwfdk+i6
aKueJH0c+aWxzNWYuVyY7MwMpPtAtbr28yw6w8aklMbnPep8qbOTPVyfVTwq7JehLGhNBoCXD98o
Ar+oui9DBdIH4pkj2hAfI0dRkLVuqcAVdxitnZf7UvFfhogVLAJTcKV6MInbtHVSqGRqN45VmCk5
yPSut/RTl3XWHcwE9Yy1t3VTpqLyRWzLP6YSz1De3bQNIBFYN16hFb7l5OKhrRZd+nRfKfa8ssDZ
S1Nl5eud8a+q13QTDaTS8H6ADsP8enPyE8NM7WVwi5B355zG3jB9stBD3ViMhJ0WUyEn6XcC6fXX
hhDJyognFeKvbQUT1S7eNpD8whFCIXpKuWV9rpwCRFjNKOztz23bV4S9uHIpSFwhbbLk5oWYeN5a
eEeIcFlq70hGefREEWI6b5Ftld4jAv5zgJWgupNQXj0jc2CeTKUBppFbbQWuZpuoVU9jE7az+5n+
QkZX38zNcB6M5sPbj3h10FmKaS86CsAjCLSbr1xxJ2xOJ60OlwRaO4rJ5olmUvnM7J/ujBPvOU9d
9e2BdSGnyZwJEVVGmtterUlIdnElq8N+FmA7I/T/gSJjaFt3zXgqLQ1DwARmV9hzYZwZOVZhmSru
TnR77WcgRIn7wmpkRgG/AR2VxVBLp0zaMMlS5VcGKS0Ac2EfZwuDUnpko3lnikwxcMB1C1+qwKFm
Fx7Av+4+k75VLxIaPMnPFh42M+xRF2tBgaTQ5gcJxRoStO7eakU8qvwKBdTf2yteHWmOM0WBhxYJ
NyKH+zKwaQOujhGSjWGUi+UGjUTEdbomO5UxghmWV06HSlYLZI2+2GHMXh9qvFEYpAL1oQcA+vhy
ZQS1zHapexgjtsw1HF51eRYWxTUJULZHXruqlVYjFtzF+XY4cLR1Lxfjm1Vm/K+RAO0M4yfwAu2m
63DbaEwdOzcchW8nrL139vbVJwTICWcHgA2Z3uWi7WAwIjeLPnRp4BxUHTf5pvb0m6LO+5376bWl
uJ08ZiWrhsV2XlvlC8k8cryhoSa2L+XwU0/l8NXsnPjp7QNzHSDoUDtoJqBnSvK2VWrARrEoEYYn
iUwU5zyPCOJnUn1OssTtQenR+Hh7vesDCjZpvQSJuAZWUZuAZMlJcfq5B9qgjMUvJ8qRq1ki1/Zd
i9Gvr0+l0R5a5skHZbbcj28vfv2wq4sC3iwkPcT8basqyTqvB3FIiqoV7inhs/9iiKk8K0SKJ+wd
/j+W46tH0ctbgV9b7AuFUDsNWlmES7eYD+bSzf7UMLuyYif/Pg5Ne3z78a6/CtoBvEZAcC8p62bK
v2Z0Q1LbPF4Hz8aW9nRWKxkdGilrX+s05a6ajD0o1frCLrIa3HUofFbwCEAAc5tKlWQfE7BD7k05
22FcTqU/jwqmz21TB3TjLOo4RqQdhlH38Oj/leoNvs1FNxCx7lUW0TI3H2XtzJ5bm10BOkjP3yk1
wq8RB+zgMUTZieavbS9SZRR5iC5Qwq5//p+xXNw6+kjfrgjHSRvuq5z6KypK+6FMSvcZk8ARIOXo
7XwvV6P59QE5si9KgMzDt8gtQDjOoixWEdrxKN7HWWVPCFQzBQEMpd9aizEd+jGJGGCYU/GQFpn0
69Kznl0dcY3FzdSfbx+y6w8YLNuLtg4nGgjdJs4D50ITbuRQe6UqnqCMKQdpUBJoJi4LpdslR6cz
lIMn2j2VseuguDYRYPfCWeCIe5vjncDudee+gzID7fAL9hZjYOlC3qYp0mZvP+QVbH+1lCM+obHB
bbqeq8t3bfUaSYmGOkHWO96NJWfnkdnR8mSmnXJTDJaBEpWQbjhmBiQRK4LmlGvFl6JS9+ArVzGL
X8IZQGSABjuSGpsb3ck1FCatwQEtDhZH6NMnptzp+7mLXaYpprVzjV+9Xg8C2+qrCwSFfHGLuyiy
yhhjw55CCAHNBxAa9zPK3t9y1HpuGmaaT6aQ7bPEseTm7S2/fk7wxbRQVjlnprTW5kNms6WZZYsa
NlJYwN8ohMy07d85efwzr/Q9lOxry0GdZ65DgcPnvLmH0tmdUROvtbDvanyMcc0+RW3JWGpkyDNA
Iv/19uNdZ6R0M3X2FhT+KpG37ZKnuGHNtrJooUoD5sn0xuydjO30JBLyYX8uhsaPPJs6OcvLb3NS
TkGnmvFek+aKewE6GggaUQzQHQXINlzHsOMxh8Q3CKGIovqMf3BvP6p1hrPoTM589EYrGQ9UXL3p
Y1bvhl0u5vqeQWBPnlwYyxfd4aM/NpGhLb7SqKMVRGPaALieIdz4KB/ZfVDpelIGhCWYvlUMVcuf
ZNZWO1n+9VmlQbwymdhUKo2tjEkx8ZusbtRCAb58BrXkOJ9nIF7vcsWObgylyI4Y/TSHwp72UCHr
9//fWw+LBEQ/yLEZB4BN2fIOexADUpuZAOejoQexcO1zVg97QmbbG2ddBTl9EpUVhXT1sqZYwTAt
UZeg0vTlV+akP6rJLh771FMeaDYzrE3abCeJuLpw/rcotTFcKHhiWzmj0TWhIAzmEsTk8Q1zCFC5
InKbw2TG+ietTdJjUcOADACFpR9FD1Z58ebq0awEmtA4pewEhlc3geSJzJs7FxWpy1BsTnaeWF6q
gpOoiLMO0ppBwn5h1oD52Q1e6capAcSyd/FuExv2gSkdwuFkq9SyWy1Aq4xaUUX9EijppPqRUXon
ZeWoV6aIf2co6R2zGmuqblCnE0zfigFgE98WOvWlTaf5EchXE3oRyGHTqcobDfXFoCr74tsUV5Mf
F26y9+bWC3BzKEHL8YUTlleDqw3WOhMdEkUdeL3W7J1722AYHpe9UwStEkMysVsH/kXhqb7SJWPY
mrl9sAB5HB09Uz4BniSh6bO9RuMVHWHdxxVTCIKOsEMAvHx/miJoGsX6ChPsxx960Q0SMMDgfRkX
4Z4FCqHqoQMWHx8SRdJKNFO9VXyEYeTtRN+TkQqFuvAXVVHfKUWVf6nt1HiiNZgOfmUB9wjfjtTb
NGP9vXzaVHmUz+Tu683xnzRvldSvelQmgdGl3dPICPiMH1F1kLa9l7xeXQova8HIcnHGhIywteEc
C5ssrQAakpRL/0lXnOqTogC+iotBPjfIfPlAszKON35Hs+J04SLteifX2d6E62+g0FxhSmuKsSXO
2HFH4OpNzBqM5beipQz80Cpoghbs73eryvdMra9yKxZcsypaX+sdBCfgcoNbKmcoz8ROY5GM97s5
CRTaCjfMPfOUi4LiGsEN55ZPTj+VAG79fJrmxq+NaE8W+JVnxxAA5jxVNnox2yxg8MqSr7lZgpLB
C0/cL4c4M6uzqnbzQWkXY6eEeCGZbT7RVZeXVECDCwEN8/LZFd21I9ZDNCOLmlt9BFP9aImpY94P
EVT6bheBMiyUjgRfVsiTBzHQ9Z/Sgkbom9aYG8cco00tIO+en4dMwZkBUZNh8h1jUU4T4UY5ydZs
f6CzZ76Pi6nk0MR1f2vZvTXuhObXtg/cIIeXRiaxeZNExTP2SIWYZpAVleJ3o50/zq7T+SMYeFQ3
I/MfR+TryaHCRHNnvfAZYFzuXiPryF5ULMgbJ/8pvVENS425ZtE05UEv8WFcima5/cdwsPqZOkCA
QLvS97E2QbVZYnBhilkdYmm6d8NSwgB08/jGE3q9E8Cvbrp1qbUpjOMjA5mtTkYTL+MSKS5L6Z1y
r6Pnd0or1EG57exD5gn7uHrK7ezpVbh7WZTFaKQhrbdVQI/clKI+96oDQJbmJ6NpVJJbtbp342HP
6OoqaWIp5FhXtCkEYF7j5etrM47/pLYCB2BbfMtMVwnsFFDc3s396jpA/lf1UVqRW2/weho6feDn
H8ooWs40Q+i7eGzsIV/S6JMR5VVQQTv5YQ/l8C7RZpBr2IoGlV0a8hj1jvWrbzBkylGb+tdYqyOE
Bw+MHiJCMLSmNzugN6MeiVzQPTS8jxR90xGqy6qKhQr6ICpth37+yssFSIxcE/he5opbXs8g2elU
ACTCq9QJQWKBQ/NAsMeLt/dyr2IBj8ahfXk8PtFtVM/TDI1ole8kkj1gdHzj/C5O6qAXXXGqZ03Z
2crXHo36fBX/gMoOuP1yK/VIzQvU5LiXGUt+TMqkgK5SN3fScfcav1eZII+GNAPPBMaeGfCmBHcZ
0CO4uYgDNKQ5PSDbWh6zaDKe+ViM+y6Z6kdd5oMSNoqVHdHn3jMG2BY63E1ck6CdEJYhGd1iiUWv
Rk5UlSiGOM30AK5DeVe1ZXOT19H4uMxTeh5VJUdAmO5b+Hb4u07f1rVJgdc2FJ/TVjyaWlbgkABn
dcx6IY62KbPhBF9Db6GIGtFNo1J7nelEMNhF3F11TpGJGtrNAvzW/JtjPRpi6OFkD81SmJ+bmdYs
5lVK8iNGtqgPUig3O7fSK2H04hdvXldcVkrcUttj4uJ1Hx17Hm7hlmWwXk0Ag+XifhxMUvO39+m1
RRk08aFRMnAo18/jP1mj7WRTRi0sDoMXpX/nto1yZH7R28FH5R14HhnGIBZ2Lowresp6MDiWjJUJ
qtBkNvEENQdagQoqW0mjecn31CsiI1C7PsrurErkfIzoTEN0RI75tki6/EeH1UN6hOQ+TU8jvvZD
kPfNmAWIYIEzdyGHfXx7X147uuwHqc5aTV1JcYoiA9WWkN8MY+mEpiumI+Z/za3G+PvvIIHGq41Z
hm5d1DtvZN3xi1SLvQEYQaaAyCEXt3H5RrQsVc1iRnc4dow+Bx6Dygwvwvri0gl/N2vNPzZGeReE
AfjLpEPrHbdJa5uFXCgBDH3o8kY/dK6ZYaYoomAppHosp+S3UA1s6ImhO6fglQdlooHKD22IVWdk
EwnR2Ekzi2bsoYw9O9DMvryVCLsedAUvglgzp5379ZXrFf0/ppkaIBUy+c01PjpmE4koZmNJ+PRQ
ulaV3KK3squdsr6hzRtEMILka52eAizdLFQjDxNhyIOYs7EiXZc5s0+DjLr7se1GdGsm5dQodR5E
CQNVf6xk/2BPyI7TcioR2QZN64+anr1/+0S/8qUDiFhLRP7Bkd6852z24h5SrDiYgP8fpd7ngQI0
9qZqo+4DOF/jvs3E57fXfG3LyQZgcK1jFq67y7M8LnmhV2pKlYD5zKGIC/vBUZJmp592dZAAcVOJ
IlSwBhQq4MtVstrUxtIcoUvHWfaoaQeMr5RshSTrg7bnOPrKYlRCyK2Ch+QVv1SJ/wmYaUZbUGGy
w2ut0gBYeHboIwEVdZLqWQJPOry9ha+tRwSCjqNB6KKrdvlwTq13yJ07biBUplMkeN6Juaj9oLoV
rhbpuIt4vDq9AKtWZh4HGCw+eKfLBRcGFI4+6SyoK9B5FPxNfwE0meJjZylKCuGpFcnBWuqOrn6M
PFgCC0MPNHgG3pF+NP0l5IONo5LmKwSYWBZaqUyq0Cnz5O8EpNML9BFT68YoHAhFaZ3fj2laDych
8GtctbjrPZWNq7PPM1EIIQoC5lozt9MBI0aYt6pLN3At/AgDHcg+cj0wDY+4HusnrdLS0LB2tfWu
cj2WJfmhQ8HIiQC5iXAo59uuIsFwaLPRgYCc7OSU9zifkUeP3k7Bd/WtrYshqbfKJoIX3oa3clYH
E7VfNzDLwUpu3MwZk6CrpnjPhfu1hZADocG4+t0TuC8PSK1QvDdK6QVDBc7V7O3xgxBW+eXfzz2T
HJQJ1zjKNl6uMtrCwD17BkisO/0HbXQ5kLLA9AxBtdu+Qfvq7fVeeVeQJWH40T0mVm3r5TaRA+yz
Ek5XldNvlFUn7vtksDVf6KJ9fnuxV84j8YO9ezmTmDBsHg4GUJrlXLI4RncPmjH/XQyENNEllbde
VZT3BUd2J718JZCgLU4kQdqOxuZ26jAjkEZxY3mBcAcIc1NjA4ecuAR0I31eBvyG3n7G64Y8804Q
C/BtGXesrNDLh5ysvF4ETd8AN4gUUgwi2BGZRdDIkgQvF+oxLpTk2LcMBKbWaWDmLt7JHtvhBinE
cuf2f/XxSebWn0Pg3qJgEDCKhNSTaIVtyFM5oJQ7ro3dMnG+kcunO09/lT/y8GsOR+OH4oNG0+XD
O6psiiUhiioV4tRn8mznMffG4T5DTuN5MRf1pukM9xaFWGnsrP3a6YJgaWKRtqY7Wxl5E8GUfsDU
IsgiRQustC7umxQWXlW23UdZZuOHMR2nPUL3ywjuIu3hkWGMcsIAUTNp3xzqjglCiTpTFFT4Y8x3
SNLk8jvUISzSpFCmTgRwZzGtQV2teI/fRT8E46D1v5Sla1KAFoozQSqEonlyHYS3An2K3A9RpI9t
kFL9VKc0Ybzte33cN0HtKV55YG/h+DXRlOjPS6kmn7Khr2ivAyEZAnOwvfSbiSrQsbaFDbZCRl51
lytTW/jZArEw7HW3S98jejbcVKkqRr/tyvKzHVkNnUrDjYodFvGr3wQp9qriR03BbXR5LGY1SjuR
TahWtbONZgZqjX9tXEnPDVDeQ6cv5Q/0bdD0klh/aUvW+RmmJx8LhdGMX8Rz7fz7ZwFmAL426QVl
xxXWR7pzJrtJD9Kokl+XZrTXKzEb7jJRWEE+1XG809u56krQ3fp/IGZSUZjNl1vQVHUjRi/Tg37q
zEAuNkZHUaOd5hKopT8oPV3mrG7gaJKEtPT3Uni1b4emV2IBJQdZMNk5MuhbQfC8XzH4MYrjJbty
UxvxzJJdoXrY7hjyUZYztJq3l7y+XoDG4yjEZ8d0EmjE5VPjIdQyXK6NQGRiuR/NBg+QpCvgjMq9
zu/10wGMp9XMIlSS12Z6iS6pbBh0FtlIXaVWc+jI7Dlzs/SIkcS/CmARUKHfE+tMog056ibM28qo
Gil/B8BGUVeYhuRUu4X4Mms0vP99E9fc9H/gWCw6LjcRS+k2FrWtB12OD4g/iVQ+S1nZTsiYChLj
26tdH1SKRIRNGAByXTDR3qzmzCl1RWKQNOZ00EVWPNvSGzI/zzT1tKSJ1x1wAIUjrOW1eNaLUdm7
tK5TrZWfiL4qAwS83bb1k9fi6RubI3DfulXvlmIxPnJo5M6DvnZg0G1lck4bAD+Q9c//U9KMmEfE
dQHpKJsEulT2HBk4T8Ffrug6fV48gu7bO3s9SuPMrIIKGFsCLQGNcLmi2jboZaUl7KHac0WoTbo8
9rJzz1bSAdWhnagEBfbxQVMOzdeIQQdlRxV9j4tGf3r7t7z2YeJLgkgKszrKuc3x7eZ+aDAgMoLe
TtywFWVyk/a2esJ6VN3Z51eWwlJmbQhAAmXDN6XcNBuG4kBJCaJMK96ZmfuRSjy67+Lp09vPdG0U
DKGViE5TB7EFBrSbGOuZejZkWWsGztRWH2i11Z8i8p+ajGBOkS8CCv0EOMGcj3kTd5M/pa0j/biD
tuQndqdEfuJU8hjLRti+ZcPtC7QGlv6/f8/cgYiUrHh3neHi5THAekztigE0O4PVxvAzIAoh2hPl
iHKELg47m7LerZf5yXrcKBfAY2AWfNUAsdBE6TtpBKVachx8UWty8VNXW5IPbj6bcCayuEXc32MG
gIbP+Kd0GUguJv9doJqj2HMYux6jr7xjDOeI0vyT93T5/MyvWhVPCDWACVYcEVAwfstYL0N8x5Rf
PdzLDoJFaaJh1VOSaDCpw3npu52NWa+ezb4A6Cd0k64DedjKtiTVsmpQxmogRtxy/Iky8hZ5ogzX
I09JE9KOAb/u0Sx3JnivndI1EwK1B0AU6urmlKYoeyqRU6pBVBXjWTX77K7I1Paz1cfzmS5o+x5Y
rgiSZiEFLJRY/zGoqrgppnQ4VW1XfATpI36MQi3OlsCa5+3z8krsRRef00m7g7JwC2B0TQRQS5Gr
gV0v7dFAhhwNktZOdvRdXzsEQMvpwQIzcVYSwuUhmDGaaea4VoO60W1U/EaQEm0Pq8OPp7qBP29O
n2oqN/3/ODuvHreNtY9/IgLs5ZakpF1tsdfdviGS45i9d3769zd7864oQsQaBzkJYCSjGU55yr8I
fQn5A64HyREJ2HAnNN14BGhIQfASWqSiHnz5M0ZTHywrbmSCsTz6oqZx/V1X4/gbYg3mwwRe1b29
vFu7jvcG4SeeHWElcjmegnqOU9k9+Qlk6Q+FbYWHfszys4rH332nNeC26HPe3x50c8vBYOPQgdVE
OUj8qrdPHbOpsJXFvoIn7x/RBzvj6zd/AYpdnAp7yWKkCoLgj2nOzY+cvoAOqN8BrEB+Lj/r4WTO
bhfKOSgBvOPGvOzfX+/TeO8BmNAcFxgFsS3f/MJyod3E26F4qSSHx36unI8w5NDcQ2CifrH0pdnZ
51sfXnjHCoyAkF1dpSRx6vRjWuQKLmNlmHpWPccv2EunGpKVJs656jCgQXP7O2ydLRCIgipikne8
Nu/eTFJqLbnS61nx5FlfPktd9E3T0/Hn7UE2nltC4P8fZHW9pEVkVxN9L29uoFD5ENoWtPRwa89R
xuymv1lG4SFNwUO0dVfnJ1gaXv1iUDyUZ7X8QBLYjwf2/4wmYU17rY32dPfF71/f20JazII9AFdr
TSaSFl2RigrfmTZW8/uqn9PzlLbGsa8r5V6rit+UPKpzAb777v0LC18D+hIFDjARYuHffD2nS5bU
ahFqAREMARRLcURLm+EZAl27s1E258g54FkiMIUecjlUAkhCMrn5vdYJp+ankivB+DglpfJIY7nQ
0MFCRuoYaoOke6oyhcH7IxTiBdgLQMyAea+rkEkZZ2Nkk6yqqF3hDof+SyMvxccaWYfD7VW9booi
/wwjRYavbfAYrBXqKnplZVTnqreY5jQ9mEMyTh9QbBtDDxUYFhn/W8DMhZw20lM66WifN21BEotv
twTCX5P+DfRZ6U5WF/XfIrnR9/QWt64KBIHp2NJPJ3NfXRWAmOIxRHkT4yzoZJUS4xWyRO1jbGe/
obstOwHC1hMhqF3Ii8giPlodqa4HcmJMlLAQvYbnmGvfhoLOfdBn2ckea8uHAt7t7O2t1IQaIW0P
PgR5prOaY2EZsTYoXE3F0vTFdzudorPeOPV0AJhagftMUE6fhwXbtD4uJO08tulYuFIETNElU47K
v9gXJKKALMnoyX7X7C+AB0rJ7pO9SJpK6SSHhtIdgTfX6Q8AzZZzbGqrzQ5dpS3jKQpjCHBE9QnL
M2T6j0TJ1YHcHHy0K094/AB7V8K9zbtxoQuX5ld/Fg3gzmrVOlXKyZZbmTJejVtEHKjHLLPn4+0j
Ii6W1Y1HPRmJUVQNMHRUVxuCtmo/BIOhUrM21fupXIxved+/yEktnd47EhcrO0B0/7GAWr/CjhM0
TRfirQU4Ij/FoY0EEYXyf5J6KD7fHup6lzMUPSk+oxhx/RZGABi0VmtNL7d48O1Yko9sJqwYJOgH
s6SMx8mYp52V3BwUZKDo8wGgW6so1ItuQZLsTY9nqaOAYVKIpwZgHx0UrB/jXJ/unVrekyW9vj8I
XKhjgCTjleSKu7zNM+xpNLW2TGrS8E95gxGDmmTjhNJYfrLKYg/btRFbQ0Sl0y8Agoro7FwOiCbO
2KfUd7xmnpevUV7RZAfslX2Gb9weQBAHTwrKfoekUbWnYLLmL2057z2XV9wVgR2kHi4seUQRcJ3n
RDgwjmjRmURYlWKlKPgIPZwwmQZECWB2166idto57K3pV1dG6odsEZpBRgCPyFUTs/4jl6b9yyiS
qnsy8rH+jnICgpqRMc2l2w7S9Luu7do5Oplun2PdaLQzFBPp6+2NKhbr8vQxDSqmLCeg2atOtBLN
eqeh6ONZSj3KJzNXYtuVdLWkJh/1GAzhVzsde66w9JD2WoxDLzUKfSeEv75pKBfQe6S0gTAyoi2X
n7RRzRZfVjiCatJAnDSS+KVF7mMn7ri+aUQ+DKddgOcoT6xGWUzEDqTF1j15GpXyUz1UmeTrkzb9
Wy2k0TuPzuZoVMHIuoQqjLHaplVY92loOrrnjHXanOkcjcnToqLD5llmix7h7Q+5NRxFKMQOkGsV
claXS4jSmCB14RyydLH9y7ST4tAHUfyjVHc9JDa+FsrdsDtsqNrco6uSV4eTnDC0sEiim+h/CgJh
3/CN3IkTNq4VIQ9O0M3GoM++ulYAH9ugKhlkkStJw32hTI8U9SIIPlOzmPc5ahK/bi/h1s1yMaYI
XN/GwCpAEHsoLBw54FCBaogOiBNNxw6y/Scqm+HnZVbsxMPZYzolUyQ/DO00fr/9KzY+5MWPWO0b
I2gWfZg5kTOilIdUr2M3H6oG2b5wT4p9aygE7+mfAmcgM10NBXawzakp2h78lUZFeWYJztJSc0FJ
07JXGxD/sdVNA/4Z+B0Rj8gRV4tb0TSsnKwCNyENmXaqokz7qBvtop0cJa9T34lVFGTNLl3GO9Uc
IdQCqw3yd7dsqMwpwJDJi8FT6KttJQehjumvxd5NW/M3RM/8H5L2aXATTR33MuKtPcwBIf0Gs0td
ZDXYQNu+gErBYBnCg8OiFc/KSNQbpXLrqfbc7/Blt74nDnuMRVrKs7RaYj2M42RQEgtoiiUpPqoG
9ugqsRwHQACH8p/bG/W1iLX+ohZdRgpc5KugRy6PC2JpgPN7jijpOv+vj2PfeXUX92C0skz9HC/x
rLvcV1jtwKYpTkOjUXopAGBm3RC9SMH4bjN5AYZjlylU/VEdkcUXeXOCF1TYwgidX0g8ev81D5vB
q2imQ8s2lNPt6W/dgsgRsdTsZryBV3GrjTh/nFED9eJkbH4lVNXPFQpq0c69LhZxtciU/UV7lSwS
XO1qkQNrxreyABkTGUauutliyb9R9EXMspM0zW2kXP6V5PWeqMnGaQWAB2yBFE3U1FbPiV5qc04Y
YHtjpdsFohFRfYyIK/UjbnhL6M6ziYuMKlfhl66ZsETOxs5Sdh7srSCL68KBsQcXWxCxLz9nvUxl
j+yW41VBYiHOPUjK4jcWsGG36hfpUyTleexNphXijA4yJUTm3lhG34i7+Is8Lst/c5aVP8HYsoC9
qVSxp/eWFbqpBXjLs+UWgpk1J9W9VEcjsBWtSnB5b4B4vv9oYjluCgkeYYW57opIcay1Qy2UfybN
8Wn/4/WQyctvM6mVneLz9S2AdwgjAdmgxUk8dblo7ahN5RB0kU9noHvEw3j0kW7NeEqiYmdzXl9w
DCVcmiHLWxAUV5tT6ay0msMG5ODQ16fUFGLNtlac0rnJXkBq7IFgrs8cVVQRbFMtBRa6BuBI5FT4
IyWSVzioNYZZi7Z3n+yBnK4XUHhtCgNb0kTkFsSveHOJ1EtcZG0HSURC1ZVSccqLT4nqWas6593b
gqGoAsDDFynUGqDmTIONDdpEY7QE0dJUfQ+IRSiU2Fp5vH1fbc5KDMTygdVYw/ODQaut2ZmhOQVm
cMzysvYQy5MPaoW02e2hrrcFinaveS+sJ/ogq6sx6aFVJlEqeaqaoaiXOMZ8iKVgBrFkfchl/c/t
4a5ksUk7ZYDCBIvU16EWra4JGSFV1MuA+S0p14lLWwWl5C7AjxUPAQQq0XiXO9EWjKD/Ql5rnN7t
OkP+aSMEjbuJpc2d67SNUUN+SvrxeZSdUT2hg4YbjruUNZYzOz9ZxMiX1zpdABIvGvOiV7gu0AcE
kj0NEcmbgtL8bDbT9Dkt48mtewwJ+WmDHzpWeWcm2llFjPUpjBFMvv0brq94QRFAg4j3izR2jSiL
ZmPUqS6hejqaGFOWAqEe1eoxafB9h8ik3ltcuwdkfpPHrIVMdXv4jbYN49s8aToKTOQsq8vDipxi
BAaKSH9qCwgY7BwvQRb/t6pJWD6gGd26eZiUP6NZaT5F+hIfKesOv/EUaEC5a/3JQJP2WGbDEBwS
ByO92z/w+uXl9wG2QUGOvPGqk/lakktkS6KH59gHPQ1S8gIlwhwo6k+ITcy+0ubNzqAiRFvvC4Ah
OhBKclRgKpd3Txa3DWbhSLSTZRnfg6oseZ+awVcrq/Nn2Vzu+zievUQaoh3A/db9ILQrUFekUUXI
ejlyDRkYvGaGXKyioGyQqJbv5IF91oxir3iyMZRoTBOoorsldt/lUFKkxsWss7KQnInVrDEFqjWV
4+SPZZPv7bONo8ZgRGiwMPG0cVb7DIfmmL94NELVmu2fcVV2Pm3K3pf7WU4OmZqFf1DNcYLjqKNN
BSPccNxoKvYkm7ZmLYQIYTMwe277y1k7ypLibAbPFBu6OPQcZVJwg4wC66G1jfx0e/NuDcbmpZWE
iA1Z+mqwsrWUoO/z0Hey3sLKT8Ynxx3wVwWNh7D1HuphazhxlXGWBT513VIZSlWuywa2Ru2MQGGk
rPyRy0ByEanovr9/ZtwZBPeU3YhxVkkOJdw+dAC+eJJOzprpVn6XtDEWHBOq738xFO0/UmQqEDRI
Lr9Y0I4VClda4IVT4mA1sWih1yZD/p+UmHtv5tYK0n/Bqx6hIxZR/PmboANSe5djCht4uh4OvV9A
KG9OyCpji5jbeff+RIlKLUhmBNoAobFPLodLtZoPNkqBp2Kc9hSZY+qVGZ4HRMZauLOMW++zChBV
4PUoUcEauhwsVhHl6ds48BKdSsYD72H3LTBM6bNWKcWfJUjrFsWeWn8mVbWolKMxi4GbYlco2izT
/3r00gNuwHDCwIFgApMYU0s/9Bhf/L79wTd/qeAm2whtcevrq2ODndocoUAijk1eoWOQ2XCxpaDq
Dklt6Z+I4HrFDZeo+lDVcjT7MyqMB6lXBjcO2v7ZiFG2jDF95obGtvCA9+NyZ1HG2AMUbLzdHGv+
B2wO2Z81YSlsUTkrZoNgLrSkQ+uk1iP8BwexjFE7UP7UfbQE8Xeuh9ZwsxbSyO2F2ojw4N/ipcmB
Z6XWNIAwzkdHTwD0FW3eH5teGkC+8ywG0/QMbeS9elwEeKBReZbg+sEtXOcZjTFTt3W4OrEoPqto
RXmYghMitdl4Uqb3i4KI4cRA+AIw7voRzhdZbUcZ58Gk6+JjQ/3sAOchuncmDFNqLa0KrFeM/ssy
ZNX30HKK+6gdzPtmWKyd/EAcw1U4AKgSUWDK4yD+rnDVaAf06E9Lnjaoy1n43aJQq7d3t7/mxm4i
yefeJnTmoK41Coh9JCcM1MjvsU28S5co/Cglo4MUZV55OUDBY8ePducOxbBY6aWdQHQj0EKGk4hH
vFW0yFfXQ6FJva3NgG60SlWOOeL/WEorKMo1ke4btSG7NpIjO2HBxn0Ld4t+9ytMjWlf3kmdMglV
H1LXWgmsA+jQ1MefzjoE4/79txGBIEZA5ROMIqdlXSpquMQdTmLkK0uzxB7YD/ObXo/TudHl6KA6
6fSoT/HiIlNMWWBMoTV0Ybyn97AxYzJ+k9TZJrCkBHo547h1ahT7zNCPl1E5dSUBJYWT7N+eQG3v
xhdh6mrf6kJVAwgLvX55rWYdYwFl0dGP4MRl5X1FH/lLY0rdqYjT7G7I2/pHlnaOeFgLrMkh8N7r
TQVTJDOCf/oaSvTUQTfZ2WcblxZcFoFzED+JYtrlAjSAHHQtAUAhOfEfrQVdooWRfTDzITmVTjvt
3JFb601+Q2ZKSRZWyCqgXmodBGSlYgAxFbR+R6yQuJ9rSDARrdG/mBslT5BX1H1pzqwGo6baIh7f
M1jZymSuk/PoZIl9Xxbwa71G65adAbfSN6ojIMwNelzcTavtBKxGyg0UPfxRi5TT0GnWyYLV6gdG
cMLk5AMYWFOYCmX3IQGIW2H0+aFtBsVvkWU7JxpalUNYId436j9vX2dbC08eA2mJniYh6eoRTzAu
ne1Ui/1SLu1jspjfGzTZ/LYPwp1PLOa43uboFROt4XQFgF0cgzdBG1VFebEMLhFq0h/MqMv/7TDW
paBQdo9OoZgvhgXb37Gk7OO7p0gDgwoYNB+++vosB5KpB0FQhL5UIIs3TQtK/W0M614b/iJSBEUP
SIXmrCBHr1YT2JHTd1Ud+uVQLCcDc/YHM4K4lLbFnnjAxmtHfUrjaL62/dbV+zlAjT8Xs7JDJXjS
olB7Ksslen9qhF63kEyk/AIwdjUh2EFRVhtz6BfxEGJ+0/ROfUhG7OfbWN7rEmzcORxLPj8rSJdg
HfpqQwdKJyZyoXJtPDr5wIs2F1PsxrUzNH4g6d3O7t8akZhBGMQK5vyaMpwWU64WGtf8XJfByaqW
2ofO+CcytfAB3NAe7WNrOJI+VDWE04y8zq6bUF6G2jJCv61rye9qRT9wD3VutET217S147/4eiKL
oNEDHQrSw+WRWxDzCdpSD31zJMpNAyow5oxjPdZCf5HUgsLE9FQmECRlX22UosbDcNCFLVBdLX4c
lI1n5bHxEvA4vT8aYY+8WtlyZUHpvZyVtXRQrgotQ75YXdww6KU7OcT/IcK65/11HspLDCZcZMBa
rIaq49ixikXP/Hms2w+amptnDN/Hx2SRxp03YuMipi2ADaCgA/A2rZ6IvLZzsPVx6qtRhW5A2iHB
pNdNUbvpMEw7Syh+9+ouFowLYY8L/+AKaakNvb1YNMb81JDrb6Ba6oc23NU3Ee/o1SjoV1HVRljl
iocHqImGVNykfgvB8zQnNnYZNXJW42JjyAer3LUaBSXWdMo/R431XoM0EiHIf4LCJva+svZlq/mc
lZOMqT+b0XgCtfrSB3H+BQHQ7r6ckmBnr7xGpqvp0tmkTMxwJHxrAPRELyLTlDrx07whuDC7QKc2
bAajPwVO/tRRT7yTusI69HpcfwBDWHxuAeA9hoWux16Z19o/ujHG/7v9+m18aqp5+DoBlKCgt379
lEJ1Gi0vE3+JBxlMogS9JEr3qCwbjzvbiO42MHpEJtYtu2AmiOqxLOFTz8BDge5ju6eSlKBvsaTm
aRot88EciWjsyar3CsEbZ4c6GpcBqRHV4HVoASNkBiKRZn6Wzcl/hSWFj+FYm+fYLnYKalvzpGUO
6opCApIkq2tO7a2h4EODwCga80xekt4TC8gHavbaYUSv/zEwuuREEKDf3f6OG28H7y99G4VyCwA0
sQZvwqe+jeTKSJgjfcz4T2cY7WGctQGPYaNu7/p83EOAbU2VijPlHUHS4tm7HLCLFhPeEQjntJeH
I33fwW2TGHpclOGomNT2SzAslauidf3yF1OFo6YQlQJnWmPeSXZilHhYZB2RCBcZ6/Fra8+/Znma
Tnbh7HlKbe0eygZ0gREeFFyC1URnID96MiEPMBjFj6kxQo9yM9ZYUaf+ef/MaLrRuyS9hQK/ek+q
ArnAYpEzXx0LE45ZofxTdFn+cVDooGpm5uygtK4PP1U2yjMQqyjo84BdTi1ulqYdUgnr1XhJPZx1
yud2WPbUPa8X8HKUVZiBk11alBlqBI2aKV+HoqC2phTdx2mkZfDeBeSKAeXGi8KHIl2+nJAiNXMb
ZYuAjUbWZ5Raf0lLad45oNYfsmLYw+tev2CiW0/jhewNkPC6dKiPhlKnclj4tjDKKElSWzeFpPYs
T0uD8gu+xa4xitxtwo6W5yyNm5244Prc8xMcagP08QFWvuLw3pz7KsDyR0YQyAfhZre+WujVF2Nq
+3OgOdIpQ6Hm3QKNWOQI0QzRe4HysY5Sh0Knz2Izokw37ZBWsXJa7MihAaXvSSFs7RwGw5yVxjcQ
DDH5N5Nr9aqhvlMXPuIzHX1m+hVPMO+a3s0Cw9nBemwdBtQORDKD0DaJ0+VgIME6O3RGBBF1CK/0
gwoX2+d4LwwQT8BlGCBmJOI4bi/adqvTkCKliHYPal9x3erUpszBzczBpD29qH6iTc5xntXsUKnd
fLKjgG5/oAb/3T4m13c3rwB9PAAMFCqvdJdkK43s0lZzfygHx9VGMqkCKMg9pvSJF+jTfM+mn315
zoedIuzWdhWK2ARXJB1AeC4XGd/4xQoq7oIutednI5n/ZIY65C4yo6aH8cl4uD3T63ooiDosRahC
8/gDrrscL8nAKIcy48nW8ntUFr13y2IsHqeoszyEmCu3j7pohyq6tbwCg/JqdgdteTVoiThJnXVx
4Ts6XaE2IJxCEgHBldxIn/peSU9p7MTfFKkP31//tRANEDrDqEKJcuzlfIu46mgRIQwrVX3kaVLR
Ps8R3kAdSlF+VhilZ5rJvJMmb3CCeIzptNMNYUtRD70cVSrsyhwcRDIpzqKYVDhSpntxZmq/uCLC
7hACICnuJZRDO7exAqyEcORtwCMPQmy1HdU9cJPYRqtDBhwEozTBUAbwt14GgsA+kdHyW4xGcevU
Ws7I6qNdpXbBzpu9OXlHp/eHUAPMmzWE26jC1tDxNfGz1Bz9KsnTyo0QLqhcIlkeVCMeHssxWr6D
OCcKI2EcXmYj7E+1njje7e2+AbuGOUIvibnTfcBz9PJLzGmXU0ZDyzq3IgQUuyX/OYhfMSlBfGdj
aE/Ubef3Bgokfumo6bEx9T1WycZFKjIc4MkUuUTcdPkblC5AslziN4AWGDFEGHBjbsu7988U/yQG
evVwRbruchRuy1wKUtL8kOBPfqojY3zS7dlBt6BJWWfi5Kh0DQLR5lEy4+hbkCXNiPSKTp55+7ds
hAG0moWfBwsPF2K16FMizRhFh6m/KG117kfVvkuVfDwXJRAxSQu0c9kNmYfSQ/91gqu8c91cb3aQ
iTSEaYgQAlDOuVyJOdaVuhqQs1rmHCw0loDepEmRO/RS49+e6fV1+koqofOCQxTKc+LP3z7IWV9N
MQ63Hkg+ByavUn0bqnT2g3rK7yVcW77rkyln79/V1HNQwIAITcrOP14O25WNMmHa4OCX0ql3Ldwe
P4WQ/gR5a/TxVuVqW0z1M/yKu3m0ywdlavOd33D1jVlYU7TVeDkBg7yKe72ZuZS1bdZpyujNSgys
LI0BhaIHUGbwpQbJchV7MT5F5Rx3FOqbqThQfs3u37n6/Aba1LQuSUNIaFcfepSAV6hge5AgMMJz
OnflydLr5BAlkvUy9pnjOvOumerVi/06KH1ZxA+EzOAq/WmVtguHqkLIUCortE6i/i6o9P7Qzvl3
KQyG0+05XpdJxHhCaQdaIaiKdQgPQ3vQkHYeEdbMnW9lZlbnxonac7Uss6+hBnXXOeZ4JmCwPjZ9
Erzgg2rc9Z3TP5aTrP2qw242dj7+1YMu6okA62jRi7hlDYrkOklRW2yEablkH4uyUt0oLDpPb7LJ
NZx09FILUTJ1wIb19nJcnW0xMvIPr/UZgvXVzjdw/XR6EAJelznhoW7qxoc+n3iz1exhGDcnKQq0
wpNHjHl5yHI6xDrmeoNnmY30jPyi7ELmVe6aPKmOo+NIx0atG1em27sTE2+OzJAinyfKXwvPOOZS
SE7FJG1jgLbXTLXyVIAa+3dWl/JUKnbzgollE+CzLms7Uf/WAotvC0aBfi5vyeWs1bbqGrNkbOKX
ofHKWNP+188J3etSd9K9Tt/V/UlSygNBSAppBy2T1QlGWmEq2gkmhZ1X+WkZIoCYMca6n8exHU+l
ltcv1txjknl7F20OS2xC5kGb/kpOEw15zWmmdIBCmy+nQBvNO7WYMHNNlvjgvBq15HGzs3U3virC
jugAg0YAhrW+McFfk0iaiBi2aZNgt9z0Pi7ymltDy4JVMAS/NWsM77slGY63p7vxTaGRoGf7qtQC
L/zym9IiVwYYBOjYFnJxD+M//WBrY/afUinqztbduB2p5fIewl4RHaLVoUnnWuuIdgePEBBtmgHb
JWw2qvYx6zX9qSjD5uvtuW19SuRyKfwS3wpg6+XcVDVED6etB9wwI/0QJnN2n2kOehpy0RziJkAx
cIqL9zK92LavaAdKYNwQ6zuZ+9hWgPEPILGi6RggM3ceqzZ8gPEd/cW3oxMLSweNWZo3qwqOzHKa
HMTBa5BBPcVJIz/ZY5N7sd0HP28v5etaXWQJYlrQyUwqtbRK11XprjUwd7DCwZMSpf/QS2kCapY3
xfAgtTqRi7Bi3BxnXelNt5ac4KcTDumnTHeC0U3CpIeBVqfQUAJNnX1ENrOPmqRKhleMcmSdu6y1
HF/KAv2HQ0j+lBRZ+KtG8x8HwI4ugztTBn43mIx6LEEoJw6+Jw/V6jpT0raSo8HhKu0T/bHXuvbU
OkN6aBWnfQAWvte1f7WoWK2hkFQWm0Kc9DXW0lTmcNFqQs4GNIWNNQje8f9RNMsMN8mCMTwv3Zj+
tFjJ5W4o8jx/Seo5G32Kp4hq9lYQf7SHIHdcQy2Q9qAE283fp2ya0LEwkDJ2l34ZPmeDMu5EzRsn
FxyJ4FByfrmJVytFGzYzo0CaPBI2OOc40YW/m96ocaaMnSh00fKIrZ1E4Soz4uuwr6nRkysSs4vf
9CaIVPAba8ZWwTKtmquX0HH+7dRS3dnWW4Ng5UpFXigIUGu5HCRvl1jpWpWQIcp6Nyp0EzJMkR5u
H56Ne4iqJ/g2kAyAmtZAs6Wq7FjuJGJRZVju+KTDvb50Qj0gnO+WHA3zNHKcnSdl42LXaOBQDhRu
vaQDl1NL9Llz8oU4LG2a4s8wL9FyDCRLo9+AAtxO0Lc1Q0B0aNuwT4h+V1UceVhaLQmJ+KsqxjYt
n/XqpUN47nuD9CO6F0lztJvQfLm9rhuvJvVkMO00lFEMXaO9knZUxhI6iTeVctd5YWHGL8mM/OOA
OS8SZ5mRPsp6Gj9l3SjtfNOt5QXFB3wRQi8VvtX2BK0XK4XD5SG6goe+meXwRM+jXQQhUBp3HpWt
fcoGFSx7cPxX9IxCdiYwS9HkWUVh/uSbq6orJ+ZexXFrUsJ5FmYM8F7Y2Zd7ZnGcujHox3u44c2Y
LVftwzBV2hmxDSQdb3+8rbGE7LtFj5fa5rpJP/E6y3MPzLmnxuUb0US40ypy85ikTfsXZ0Goy/Nw
EetYa+mOAslIcI0YEDQK6uEB28Ob6fSeZ1lJdk7CxpciHePSpnsrsJerY9ePy4gOKSdBkxEgbys9
eEiLptrZDxsXMgVEHEHg0wnYnfgVby5HTS86LZ9Hdl8d0ckYK8Wie2h0uWsMUVmf58w0d4L/69od
Tn3ggYlQUTCkFr56BCid1DxJ9oDOWhVLB063/B+UKf0JHaf5D15+4CuUpK1AWThTLvtpHOYnuZZa
FTZcidjUu/ePyH4hmoiblcDycgmiPARoVSRc3ZRR3GSaLbABfXka0UPZmfrGVgW5xctH0kVhfE1K
TsZJTahzDFj6lubJaDvza18nGlS5NNsZauNKM6jS6XQ2OexALi5nZVJ265seSyIg/PrR6fPfnWKM
z5KlTh+MJZXv7BrfAjR2tY/vXk461EIwBEtBIedxOXDcsYyBxhwNY46ew6zSCCfiscpcOdfmHZGN
rQUlnxGK8jwaKBNeDtZb0JL7GamFwmrTr2kC+VmWNOMRmG5yf3teGydF6NoRtFKWAZ+2GkqvDbOS
MSSAoymNz3OrqMdX9GjLDve1ZtzDpW28hIxniYYVwrCgQS+nljpq61SKgcZt0Q/HkAqZKw31V1OJ
tDsrc6b7Qt713RInbxVXcq3x7QiX8J9bA09NSUbANB56bzb0NHdDeoStq8+O+Ryi6VG5pTbk3zP+
XdMNq7r8otppuefbuPFJqbYBHeGkQOq0xMZ+cyP1TqBA3WOdQyPN/xfpUvpplp35ybS7eC9w31pj
il70OOmtIv+0WmOzMew41CPyOgzM73ttMg5QpIanBFduX4jNAejO9vTCtxb57aCrjdQpibKEJglQ
ZRY4hi3WfJ8tISzjKLVwLU/iB8ksfuckv0Lt7S9eMBqh9FvpXCNMc5XKprLRRmJ0xH10vxyV6gjd
XsIptmiPt0/M1peE9UFXgqyZp2X1JRs9DKklsbpTNMx3SkHelcFC8bvEVHaGeiXQrHeuUNOiZw1H
4CrgwPOnaDrUBz1rMNvD0lTJwyKpyUOjROmv0kK7wHWSuv5U96pnJP1dX+Vm7eZ6E8NhyIyTCN6J
oBfzN04IS0LO3Rv/RD2aqrfXRHzc9e+EiicYR4LPaa7ePntaVBMYN9p3cyH9tqZoUl1cgetPbQX9
G+0R5fPtATc+AmwJriw+BEuzDiPAjBddmnCcYKZhVWln7VNOTfloNeHy/S+GgtskoEm0ZNYGBtpI
va8Z5B7F6kb6pBUpOKh0zrm36kHbSSQ3njceF5D7rCIB0jrlpl1Q54Ux915toz8taTQcW875l75I
JBQxi+quAkzpNhMGfbdnuRGXMTJRmVDhoX65isvUuaXgbUy9l2mmdIf9qek5EAh29sl1TxFQBDUF
AfdwBOtXXF1vrsG6ItNYdDa0lKv52WzSj5ZVj4fRDqWDHkrBp3FwEneS4TuFlY7Uo1XseTdtbh3h
USXUNUUF9fInOLOmtywEr4HMqdVDW/clmxQX3ODs317UzaFEjR9JDQjcayusNpShSSU2u9SZ7Tvc
BFI0PFPlyK3ybnCCWFja9LCIhID2Gkljy2EWLTQFPaeygkM8UC7qIjU8hVHXex35M9Li5R6V5pqX
+ToqwGjEDYXD5GrXLJEp51Gh9d6Alvpxya30gOzg8myjRndH89iaj1Wp18fUTjTsFcusBIwbDI+B
nI1HTU3G0yCNKPNZYR8dMnAcfgG6YE9YduM9FIG56DjxNw7W5RevGztMwkzhVLXh8KGP54RnonTO
8AKTzwgxOr5Jp/Hu9rffeA/p8pFQEcFxntZoER2dBKBUbLOmn4Z7+CbNzzRZ5id5WZLT0Oep4apB
HzwmDTICUtSrez7iW7PmlAnUukadc/1OTUlHWSci6tGkyT5lrT09NCE5XqjHvV9LeG0sqpTtYHK2
rhGxD1AqoCbFXrxc6rhTW7WkPO8NRmk/hfiVuH047rmFbJ0reu5Ui8RNQn3ycpRJVyuEw7ms9Lpu
D0pVFP+r8/a/IKm7nUTyWkxLoLjINuh4CIWWNQChD9gzEPN6r2oD20VcUvpQFd0P0+yKZ1UKC3qX
uurLoTSj9VqA2ZfLFlf4Wn8s0jz6eXtPbc5bYARFoYz+yyr0KIcxGlJVPA9G0B21TvoX1dnhCw2Q
cqcXsbF5eIIMlDaotAJCXh2Zok1VYvOg81KnlEO3LXrpvlCTVnfRMF8+xE2pvWBysQcm25igQNFT
A8TjBjGc1QSXxOmHcql7b6I890sJatudjM78MOXTLvt9a4poyoNYpd6MaMEqZomQ9Q+4h8l8elk/
VlU0fUXMhMKEOpq9ILlavlUXbeCOXdthfIXy4TGNrfoe/HlxcvRynly7SBL9MOi9c+/EdKD8UCql
w2jU019seeB10OYEtp7MXczmzcNZZUpTxaODGXJEETZzotjPkiB5NIdmjxu19RF07guqXK9NevHn
b4aapLnspbpiYWpIc/FUBf9GfRU/mFZp7WyzjetC5LgiImBTX8lvNXEs5SHD0TVhxZzWzA9K0Klf
bh+bjegUqINQGAbMDnxP/PmbCdXziDNmj5F0J6szYr9j7jxmwOZ/VlNnPydS2vy5PeDWCpJ8CYYZ
QRPM4ssB9dloxrnUOD3owt3pevdFkSS8buJ2T4ptc2pUCOHzYO9MkWU1UpRVdT0yEvpqBIeQ17w4
DNAryuTpvk+KaOdV26pyiehQxMFUDHB2uBxwjvRQtWrWkg5LAOBRjr5PKFieNX3AuaEBWnPA2UH+
IfeG9pj2gfQs8freDWndy++vcBH7E6wKehHp2OqztvXYDHg6om04NvWHLMg1v8bJPnLNPtnzM976
ojbYbGJzOBkI8l9OG9C8RkrLOld5GOUe2gPGuS0RTnQ1KZ0+3d4+WzcTNQJq9oBWwLuvilyT1GTS
QvPKKxGC+hmnffqjBpTyUsLZ6vzRXObCVenC7bwuW4fRUVCAF2UDGJirT6v/H2fn0SQ3kizhX5Rm
0OIKlGrB5rDJobrAqBZaJ+Svfx/4LiwUrGCcnd3T7nZWJlJEeHi42y1/2TSkn48BPrIyDU6iK5XT
/cltxEWLKRvUF6ZHdWB1NvS4s624YZTElcMhGBLFo52PRuQpN30aTNPnQGbx81DiTh2Y/R4Osz08
hQmyd8qM6+hfhKMIkPbiLsjpjC5Gs6LpbdKP+izlw2zL+VGaujy7oyuo0xrBzvm5/bSQOjk1BOqQ
7G6ETJphrBNpQCdI1Xn+MvaZcwxQ60sO5eiCDOeBPQivL21l5wq83b9kO/wbOJioDD7v9f4tHKss
iygafEx2gGimXPmntZq3jclRvf99f0dE11gABUNOJQkWTEKQvuuhJpGNetKCj2BZ25jHARWLf9QY
u1Uvmpr0i9JY2jnQbPF1nJPiLWVM7dGNk+hpwcA/V2ovnpG+dd4XSrAntbe1+JQekB8lHVvwsetf
Boek0FM76IBKArp9WgXDpQa75xIHqjbCINIxvbid9xhft1uOwwy0ulDtuEHWBrQSc2vbwPPLd900
r71ydiZI6q3VfoFzqFo+MgvJWe+r/ms0o5V5SvUZM6r7X+X2neA3IDcFQMZteVMgm/O2sumG6/2o
7Otzq2T9SxzK6qNG4foDdZq/lvFYQE7+f7TnwbujBf96qWc7KjUnBuYdcmAnDI7SQ9TgbAazxdo5
UhtbmxnB74D1xW5bM3Q61JLtJuNvZzzHfh31IXwWx0KqqdhrkNkcCnE0+u7J7UDor2clEllYtQEU
pLjRS+ksjkq5qxZPltbt2hFujsU1BR8IPWJCl+uxtN7OwqIitQYpUZun0Rwq91KmmNorbjF9/Ovt
QWfu0lEKCZp67epkRJEbK73LYFWNB0IQGS+JPgfxIRrs/KBOQ7rXgnz71qCmB5xFkIlPJ4/B9ex4
BWIdM2KATQgcL3Q5wvCuuAnuT2vjwC8bftEToKoJOeN6FKNJhSlH0okJUeDxEDnoXnhVVKeXabTd
D7HVaMekCsq9cv/m7Cw4DcQnxOw3YH+oWRNG1lw0gXAG343L+AyHQ9mjWW7tEa5YIDsuNfiOy+/4
I7BVOtpxQI4BePQGFm0LiTdH9sOPgd4O95dyc6jlr6HpucR/q6HSKguSgaqUr1dK6BMlqY953/8w
usLZwUA3MEK06qiSkHBz0gjYr2cl0IdYQEQuC6et/cZoy59lMTuHrDbSh3IW1rMhjdewH9TvSRzP
n3BG2mvG2/qABCmcCVQvuJ9Xs0UV25QuSn1+RBeVH1rzfEKpO9lZ042HgRIfFQQb7TUKU6sjjiNa
XjZZDoNzimaegSF46M0pP+ql072Rtdti1ifBYVHtPte6u+cwtPVJYY5SGoaDDry9ivf0qtEjs6dY
081xchpFWh/QBaC0ao3y+Pe7B+ImpPkl9uAJuv6kbTQKJy9KTKiLxPTbekoOvYnd32jUf91SyF8n
+qAORBs699nq04WSynOtQPpDdb39rvRt9a8bJflDBDVsZ6duLCC7g6Y3A1sX2pVW10s+SaMQc0Wd
jSzkYORRfRSjPXj50Lp//36jsmYRnKM+yp222iqDEvTIo4AmKjMvQKzJHn3tRf/WAW8L/SrFROb+
J9tAvpa2H9RKEFyD2LjmMzS5mfXK8q4WCbZmXp7NpflPJ4ZBPZbtWP+wpBFLyONdYdL2l9jv6txW
aa9sA/vtmGIbcgytQu2+7fysjaMJWZUOPHfpi6dYcb2VktEMheVwO2TFWJ/EYKX1qZMDrmxcGtUv
y4RO4tOAGGkf22iw3qRYMnV+kkXFi5HgcPA8mpFNcTDLlfdSH9NqJxzZONQLboIoPDUO4pHVqUIo
ZzSVOAE9gQx9sACIfHThjaNbp2/jGpdFnin10k91BwCuGzsFlq0tqWkGlk0gvzoU2+vVKW2TjNxi
wlWE9yw8dPEUh+p3pbPUHaR3ayR9YbpAt6KlwF2ds8TNQlGTpLH3sIsvS2BPWDeRb87jsHNPbjzj
S7LIsi69uxAirielE21FCD0RTEb19FQ14UQY2zhQL2I9PNfahPN2DYp+f6ctf3WVx+C+Y/C48uCR
M6xiIhtQtaXBrUeNLB78QRuzL5ZZFjuElo3twij2wgnkYqRB43pu2BOpSW9AaFExyD3ks9SeojbV
v7lJYp+ENKITolXWIXZDzSuV1ni9P8nfHMD1LFWXmwU2xoLDrTZM3LtGRlN978seB+yLFtCQ4+tT
EEw02qlR4Ac1jTFHu6uEcQyiUo4erhPtr4TOXvptO+VrXUT1ucSD6NQHQfQwoPz6byvS2DqG6WC0
J32INOHFWdSCDw1co8e4bK3qNIGG0UdoZkP2aJuiOGZ66JY787vNRgkhFo77AjcAp6zhhhS3L2kR
GWFj5n6Mq/7sBtZSwF3SUVe4VKZyTKKmiXakHCaWulx16OV/zmPrXSHRvzPlu/tLfrOblx2Fqtrv
Pn+CqdWrkZh9GlMyBEoKJ/NJogaVekrtKE8huNPJlg6t1AR8exoby4e8+tC/h6UERjQDuL6WBq1s
fMgyHg4/nFyX3NxtT0YL0XUOJhtCaNruvB8398PvgwOZhLGgSawPbQ5sVaFlDmBd2+65qvvhkgVd
7ktHG3fC/K2haFdbBEQcYu41+YPkNoGYTrFisW4+SNNoSCa6Ce9pdY91vdze61WECkBdjwRwIYFe
H9eu0Mw2znvatZwmKGnVksa3PFWDTzRltge8MlFVTJLxpZtmYyfa2Bwa9dOF4gIVYV06182hTBRj
4APOVoTurWZ4TpX0Z2ccwudxka7O6ybz2rH6az8iPiUN9vwH1Jd5r+6oVLSYnLQwiBMa5zyZaTPa
4NZwDLJmT9p5a5dqMEPpz0RBiN7z6/VN9cZMTHeSuF62mQeQOB1GFwnO3DSzw9xb2k59b3M8IF2L
0QjC1xU1kEg+MmUAX1GEcswTuO21YWCE42C1SZFvr51/czwyQtaSHhHuo+v5EXEl4zDHi8V7OrzK
rnYPdEWWD40VQjBppj0nkNsKPd9Ot2HlwMwhn1kvqCbKGjg8JwKSqGucFIEpzSkS9DT5emebb/PE
yp2D7tod744rwrelYsjhHyXqZtY/iYbBK1q9cDwn7RwsEApaNfkvtff035t/nZEsPxax+9+mvuTD
q9Uh9xxVdCqom/DcH93RSV6CmKyZxDb7fP8Wvs0yGQviEAk66t4kmquTHA5xkc+VoHIiFPGZM1t9
To3ZuNjdpH6XTUEHrJo3VL24BF4N4cy/VKXpnJ14bWs/kFSzG4BfEM1Z5brBRB9Cgmy6r2TBfEij
eHpjSM36pARx/LlylOzj/WlvjYc/C+zkxUMIFa3r/Yd0Y0YzWwP83end2zFIJVr3c9/iehMk6UHG
1R4N4SaMYp25sGgW1EFcgTqvR6zDtFLtpubGbEvxgTZI9V0UBTtR1Na0UDaF48kXXYrW14Pg1zLP
g11Jf3An67Gt8/dJCwXNTAUJwNhrl/uruPXg/Dnc8nP+wF1UFT6p4pTSR7k/P0Sx5voRsq6Htk2s
4/2hNmcG4LGwlXSql6toweny3s4pQPvCaaZnMEnlXUk4/rkinis9MXEFe38/ImjAokDBhQhd5npy
SuBaAXm89B2nHi6uI1sPjMLyitC0jhq0wp0jcNs6xw5BXJHID84IGe5qivSzmeao86ZG/ahHR1O2
+jsNTMc6UeVu3ouhkgnWafUYHzFlnuIjEU5oe2ZTyH8xrZtsD90JNfMjCvDmA9cHHfOFpvWRV2aV
pXuxkqn/JFELEcrMtPQhwevN8Ho9T34OBh7CXo90pbbz3ba2CDgZdxh6/osY+/UqtnwYqzRZRdee
sY0Gzj1JPVXOLuXmnURla4uA2QLlKKgsgkZcD2U7RWUXJiWtYkynY9Pn5ncAstQfLFOgAqztZbhb
U1sae6hsc4+QAV6PFymzHqvBzHga4GYhOt2XyIScDSPY24tbQyG8AnkOBTx6nFdDqWFmADpS4rWz
IEafeaifk2miEaYt4p18diO8AlQgl6SpGVLpupLem8LqjSnq/A6D818BavalVxlT71uKqB/hXubH
oVLKw2B2dbhz5DamSc4OIV6nWsLZW92RTeukcVkVYAZaXnlWbcpLCk3Ss9UhPd0/3ZtDLSxBeOEU
o9YeL7Y6NXpdEGzEcfi/Xpb6Sau6nnLUkOyMtHybVahMFzOuNVS+kMVcw4tVGtGOrfDAhoUoj8nS
+W+Y1Z4pwNZ8TO4NYFRes5s0g/vXpTOb+UgT7VIvqpvhcy21oSfXrLLvf794PGPUbWGdQY5afafJ
bRUTy7jOR+Mu9kU3tI8Z/ggviHur/94favlTN6u3dCdyh9CPsG6THrFMtJIMeEV1sYnUtNI963Pf
ndJ0MH30p1Wg6eGvUcZFmhiIkXgERIJU6vpkI+HbzFXHoHBbgueOZwDh20E7TQF9pj3Es53EbWuS
pGzkMuz9Ja+5Hk+LaHKxkZnyO0vWx8HohlfcwI0L28ku6KNqyocY/d2dRGrjvlzUublTeOCW4uT1
qPNotCZAHO9N3djHrBicBxfhGSyeUdSDiNof73/KrS1K5YQiFM83sOBq16RJHJbISrd+2c3FMbU7
5VKK4QdE7r2CwsZ60rFNwRUXIzDAdcP7UmWQrS1a3jlYzVFQaZ9SI0P8vVQUWgVspRFYfkrN+Hp/
hht356J9u/QPMTqltusV5TIN6maJ8cZGHw9OIkxPHbPyTZkb82IeoHtJaUYUcPJ6J3+7lXhB7ZS0
dHmGgHhuHA0azHHcpsPg1Gpk+ZrSAl2DOPTDW9mDQOOCovt2ouSnpJPlQZsb+a51B8Tu0Y/+UU1K
cwxFUv4HrIUriZ+FJsDynKzWo9JHvTNLEmboL8NRmLX2EOp64BWunB6s0FTO99f/lpW1rILLPwRR
NCmso0S9cSIwZ7ABVQDT+60oCZBSLY+di+i7+VWditY4dYkbPoLPluphEGmf+EY1Nf/rnZ7Y4f4P
2tjy/B5ONeq1S4iw/Pd/Bsh17ISawu+Jxo7wsSpMnF+1L0AV/yE+XjQDKJEv5rJwDq5H0mFzg7Uk
AAaIVkTnuSa79CZbl1A6zTx6SVw926O9b1wgVCUBDWiMJz5eF69tNTcrmuRan0bZ+tR3eA9Ni/Zy
zkP1OmcIo91fzc3xeEOXQgzP9rrpEeFNK5wcrfXtsbS+SjlWvhSZRsEjpKYw5n+txM9uWkQOgaMR
B7lh4ToyqrtMmi0SL0bgGUOr+DpYz1mT4r8MxWXu4sOydC6snzkx21lk1mpLZ5JOCTSp4zfj5P40
3CF8/ftFJDxGMJ5HDpx7WeQ/tqQWzNnQYI+OyIAVXcwW4UbcqD8Lq8VVSpIL3B9u6wRwES496RAz
4XFcDxej2zi15BX+GJqdR3eN6xtlLD1r2IXnNgItPtXCcCAAWhQqr4fqGteknzkCUHaMFrvnWL2g
7t7s3LRbm3AhW8Logj3FC3M9SjXHeOKpVPy0QtPf1gL7Eg1CmWdXpeJR1S124vHNO434ES44HP+l
N/V6QDc22yRzOGU0sxTcIYCCcSndo2jU+DCnQ3eapCMOtLwVi8aK5XVa3p7DxjZ2fsnWzJeWLCTb
KCrD27v+IdJp6JbQeL9Vp0j9esabXKvsxhupSh3qGnXs+1tn63tif8HRY6FxPVt9z5hCr4xjvmed
heopDW3Tb1zX+uf+KFsbdKGjYQqIJgVB3/WsYnIL1ZGp9Bv8z4/AYT8rJ6xfK1geO+u3FR0sxVCs
RBfLwzWvFFixGXSdeMtCf9qPMbf/EgxN+QzckQM+xfOTmyImQ+wQvr8/x82V5NBzdS6srXUt1hpT
xIUlOE3U5+qnoowruBz0wdwfZfkeq1CdVHhp8SH/QGpjFU/KHpaTVQHR0E0gLtT+4y+xXlTIQw7j
UR9aFAEQfLooea/46tjFO8HX5odcuHb/P/xaJ76phtjKXSaZ65VF5Xs0/0G8ofFpc4sv92e6+SUt
Si2E6ghV/Rbw+eMOVbVIaKpgZzbkDodSDZUzexStSichuAlm3afa1pykM+/14WyeQeZIHL3YCa/T
VpHE3cz88QYXYQJBbVIORqSYfkSE5081bfj/YabLaPAJl/t7lZkkZr30ZTFemUfZixvlwXnql9ZP
J8/G9Bi0hnhN5k6+zqpT7jwdvykM6w1FIAdhE8AeGtTyxf9YZktKSAtOCLxIqWV6GGq9V9Grm9OP
MB8U7YEM1EZwTRPRP0PSRRbvdJYesz4KkJLAE8jyZVIrLo0OkCG9IHXb0hvHURm8trY1cZyMVvnk
JP3Q4Mve68bO2m1tSAsMcuEtIiK+buIRk6a3CQajPur93ZGIXI28UZkRNqvQxf/rbhWClT9HW92W
U5moRaItexL5rdOYpQpl5jiPH+PZNvbwqK1tSPqP8gQWi1hLrR7BAd5bO7igDZqsZ58sLL8o6KP6
TjaVJ7etop1Leutq4YvSGcPjzmO42gnhnCf5JCjaQpAWTzoakYpnWNOk0M059ZVfo4I3HDq1iz4m
men8GCeDntb7R2HrEqXFbkGfoczTZX+9G9M4ioSVNgBjWaQ8zVVjvresfK9/9ZaIwHckjVsIvDRj
0fN+PYzG10uC1qHpoYzm9Bzjf/ozbAZU8AU7H9lfK/iQF/gkob2c5YdYzaJfduDUMcUijC5BCEPK
KMM45m9EoQfygH5uP3mD0OfOc5p8/lp1lcx9R88r20taEaAqZplj5GlCzauXuNVUOsmzusgOgyPr
v2bmsDeooYJ1AB2hk74KCO26Spt86Ywcu9x62ztBRauukp6kVHbe243zx7O+9IlRtKXlafmgf1wf
9Vzjt1OBqqS1aXgIWpgXQqzA0xJY0ff3xq1AwcL0xP2TbwYmdtNMjZoogYxD5u8GSVL4dlXRvTsj
j/I1TjTxjuJqYnthgvzqA/1CnfleVqXFHjbDIfdi08LUYJ4S9Y0DCNZ4iVJ18XPTNsO7dmIpT1WI
I/RObroBkiwRASTnpexGn8L18sywgqc2Aeg14Ayc4smsjo7QCt+atfbnVEZV7FV5aZk7t+JWPIsy
AmjeUsNf6B/X41Z2ZtVxRKrd6JnxItrBPFDfiHKvBBahTRhRaDr7hz71nZSW+H4Srmc1TnnkiO+Z
g2xsEZJJDagG4G2xh77+LfDb5WzPbu0jC6F/j6NeO6q1A9+17ad07y3dWHC6wyHs8XbTuLimGDkC
yEF1et7SoC6enVTqft/24YmUD5nLTMu/4mXe7XzljRkyKBg39wkR4LqwisUT2i7NDIV2qJEn7zrt
wegUBXtv+R9KPYuDMkgAzzXg/fJo/HneUHfTWqdp/dbo86NTUULts1E7oo26h6tsLeVyqqEkQ0C5
IbfOjjOaeUaW12sIQsB7yfyWpqWzVUERrtAafLKNaC/22lrKZQnJFsifaWm8nt88OFaoYUqGDmSt
+kaSyJMhbbgAcSt3AszNoQjw+BevwU0/aDYosdnHRetHuRadQ7fQz9KthkPRFXv0vi0CAFVV+lNo
h6ERYU0zj2OlpPIP9FDEnLSUNmGf+k90HLUJE5sMXUmzKzGYjqvx4LpUyJUhbXdSh9+SlqtQD9QD
+t1vsTL4otdra9iVUvWIsPqL3np9KvmsHwAqwn/nprIR+E8d7skqFVl4cdqe3sZRqarKy6XMHG4s
O3yy1ZFaH1Cf9TAUDWF5g9bXv/ev+Y2wB0dyAtHftXxQ1utf2Ud1iSyI1vgOSsrUc6L5qHf6v22j
Zo+Ba4Y7AP3GLqBLDkMTkD1igjW1tFQmSCsW+BPsnAxH76CkyzIIn6tqVvYesGWBVx9gaYtDCGRp
A8dS/npqBHt9oI+gDFU9BtZRn+zuQJFbR+irr4vLWGDH7qlBgKG1Polzgh9y7lnCFKe/XmLa5pYY
ga4HTDdWG6ECv7HjEXhF6ScMiXG4P0RaPB1Nt2ueyqIOP94fb3ON4cstLTgKZYnVpVUpJAjjTFKu
u50FpQwLQGAO+dgDCfx1PEIu4+rcWyg2cH+sguZynFRNWjomRmHmXjAVwedLjZRTXss9g+PbWS1D
MciiLwhWs9qoLebwWDdbjd8pxXgy6Q72lD7oTlmw2wt2eyaA2iGBUHXkJYWqdr1xptpOjaAMFzxx
Rsnc6KMHiuDRcba02qMsUD/c/2C/odDrncoCLiKiBE1LkWeZ+x/PDOKrdkmFjLkB5ut+0TtmeeoF
qbjXc0beJoUB/Rp725QAxpTGU5kaLt4BhhO2SMwPpA76gIOGF9hFnh5RitIfkzzofyZOrp2CIJbp
oRlH9Zm1w8mwQo/5nxAFj+h4fyIbFy8oJY8XvGpK++TX1xMJSjFZSioaPzWM4RcAfv5QonP3UOT0
nHm2kPKYjsI919j4PrhOoHwCbm/CnZO/9f0WV5Gl15mtsu4ej9F0Suso5ZIRlnYUoS1OStuZ5z7Q
NPzsdw0XNuI/ZCbA9SA10vBD0HU9bbeJdF0stxo+4uabYhxAE3SZiEuVYVaZJafIMobnlJvPl+Fo
HyT7VjV35Y9uQwh+BsJ7GnRz5r7unzAm3FM7yROrh8aAuYzdnccs6hGrboncQR4vqZHswfwbi020
CRUbAJC6yVoWpiIxGrPWbHy3cej6scvpOdDj9mVw07Sj9btHXfj+LruFqhBrhF9JCy1H5iZoGWyl
KIPFOa3OBFyAWpn8bNCQNa+pe8VCmPjUDcrB7rX6w/2Rl9h5dU4XbRpMTaidqISF198ZOHCshgoA
bopGw6+KMnnjzPtCDJvD0FPFP6QViMJcD1N3bToHo9v4ilEjKxFYU/ngtNPkyUBLW08ijBYdBdKG
x3ACdk1ikXwY8lg9KG4avZNOn5WnJoii0xzpzs5dtfW56cdd4HJIp5R3rn+baNGp1GLO1pyU2gfd
oP2lGez0ZIewXA5qAMZ3uL/oW7t6UXiiOQTFJbwVr0esA0sBJWNEocjimEeG4UfSsd9KN0V/TvB8
m6BjO4NuTfPPQVcpvVmXc24pEeX2LrUoTiT1wRVEDoYVaG/7YPxrdThWdAnDKHUu5qPrxF5RhmQI
U5wlrMmdHiCXNV4dNOKISdHsdfY4HAEtjTPWz3sO4DczpQ5B+w0oEFgosflqplVsTxYFfnphRGy3
F8NoQkQwFgsMxP0yJT0X8xju2bcsO/jqIJGXEhCRxNElCf1rhasHc5RkE9Uzv6O7Oj9rnd4+m02g
PhWWGuypwt0cp2UwWmAWdQ+w19+B+h+v69SmstLKkgw4nLW3eTdqJ7cu7A/3t+nNrcQoNMMj4LMg
6LelHYUOJgI6CDZDH72LKwoEUC0rEGx79ogjaJAEwTy05bTXknxLlGBo7kEQPFJUEzG66xOyCEmW
pQAimxpH/dZpZfSLqNaaEEKFGkAopi+G03r8E+vu+SOaR6HrhWPlvgRJY07HKsMsEyp40LzeX5Kb
k7v8Ll4EwEVoS6z99e+ynVwdhUTTqkmkq/t1Fagne+jjQ9gTszVtZQKFqLgk3B9243ujjUwtkx4C
0sB1NGUvzGd3oZpbeZB+KgonUsEKjV3688b0wD2WojPIKSS15WT9sa+IPuuGzcA4o5KcMyNyUk91
xlj3h3py/gU3JqkTouu/35/fxk5bKsIa/Tf4mdFSeD1uiuAgbSqMO4cUaYu2kScnLg2vjNT56M6q
i9eVY3hgknsU89uVRbSXtA2UYonA14XieoQCxduD0m1id2/UQEzv61i2O/jO7Y1E8EikD7+GgOIm
Gu6iZGLiZO9tErp+0vbGBXe8b/Ms+0s0gvPeX87bzwhbjM0CiQuda9j618uJQ6jb6Qbl/Jg+5szH
WKc9pZoML4luBq+BOWiPjUiqv02EF44aaMhvK0D26eodzauezNSEzzWjx3YKy3w8lLke+3E6Vjvn
4fayZShupIWzRB68pjZKozeT2IFH0yHz/T0qx+DnmGTq2wT499N/WMul++I3BEmsdL2WQo0GlpqC
pYmItv1vroVhdLTCmGSlUNLBhviXxWf8eIo9S8PNSRKALrUU1OfXVb1J6HUD/MthVOrgXFlG+uTk
uX3WAWd3Nszt+SMxhO/HmYdhSMB/PUlU00whNIAduvqdc2XQ9Hd2m7k/63rt/LJDpXS8aTLtN0YR
WTsV4dsMi31Dk9qyURVKAGtSFJEIHveCMxc2jZZ6uaPIlLpRV6PwH1bzp9iwhvwUzn3zwXSK+X8u
ZBUEhLNuVN/f/9YblwGg6AIbEjssV+31MoggSocxoI6a5m2OLQ6Npb6aFY6+s9xb46AnQvvfkmXc
2LKHKkxSeNnsKSNvnkJN1KdJi/ekn7cunT9HWX7FH5c5CH7SV+jmQMTqUjp2cbh12gA6eCkreULj
u/91f/lum/AX5jvMhd/AMlUd/XrEEgBQFIhq+pSgtQ94YBrRIcg0+6WgyP6l5w5+BLBRkcx1Bv0B
2RH5nLl6/JoHRf5oRzpNdPd/0eYSoHaAcwOpDTfi6gch5BCnC5mjTLP2oyXK7HFKbfVL7eT2wcEy
eg/y3jqzxEALVAW/CeWR6wHNTuaNnAHGglTEl4Fq9iGopvS4yCrtpC2bQy2gIyQVbqebypC058Fy
oIjV9IWdZrvIHiAayEOiDubl/jJuXQ8UO2k7BBcDg16dCysXXSJDpwWosjP7YDpJ90tGQSdRlTYW
uVjckpUmVk40WyTn+2NvTPN3Jyd3BEkanN3rFZ2XDooCjQ+/R63yTTfVyrtwsOkcpXHmdH8otHU3
Tia4FaEAwSfp2RrYNFo8MeoGzryNZVPzJMbUwSi5pmaLE4xevjaRYJqhFWnzuVG77gMt8CMottMI
6RmRncYnFSrte5Fa4ts0jcH7sgkCy0ObIFcPkxLUw6F1atX1cNOcpvOkmmF/iDM7Vs5VZ1Y/60Y3
qlPTdPKHVRTj6DVzY0Ve28ftu0mhOc2Prcr46dRj+lOVY1Je8AIyMq9uq/EfbGW60gNJW4L0RM9+
ENOrHwunaSxqBJXzeWjtvj1Pc5l8Xnx0S9jGRmvRuRqkr7GhE7c2Gr5U2My3UeLRLqy8aZPerS5A
rjRVEXLCwkiUufnZ942VvWQWQBRsUrJzolacvVxMroPDmMWNdcaXE/UUHafaU+TOTnwJ3MAlt3cK
uz+gbVlE/lRObXakjlLMB1Gq8XhCICS7uFU2AKtVwtG9PJ/q8F3Th+Vn6LLht6Ipus94cZolZI28
amn7RH3vYPSz+QYrWuwz6fbtX8CGVHEQQdeNvnC1UX0KkrwyPC6J5Edhyki8cexIfYVPVmO+FdvB
e7WpCDQ7JJZQpIwyyOetUtjJa48JTHJ0euh8XmYW0yfaAKLY0zTZTfxP6uTjPM69TkaEMquJ7ghI
WR+1b4pZ4O4xqwW/qTPVYFy6q+JfbmGHWKfRux/6xpiO7dtK0g6IAhgKWqcQ4SywRhFrLwLvl/gR
hbfiJbbtgJlGbvoYmiI3T7nD9vd5oIzPZZ9E3wYaYT9DQHRxMUfZX6EekEznnAdVP8aqSW0gGxNU
5AIjJAvOioQ6QYEd4RtDMabhGJZ2jThkrI6FF0YNHquQaqf8LCsdt64iDD71+ayaUA0Qxzk0g5oY
J7sr3YzGnKJK3yBLoEJ6yPvosVYViGvMQj2F0oyMR2GMQNwQhIzUa/U8qjynR4blYva2Ig6yazV8
VcGCHkUUOL+QSMLlqopAi1hQ6Q4PtJUkmOKEiv3NGNzaPFkB7T9ehmuS42kq0tiv3Vik0zl2s9F5
KCZTTQ6oVZbmWQ8C/pgQ4/Q4GLEpEIxIyneOVpdv8USupJcpTfucBJH+Ogyxgr56lw9fLYtSv68N
MIHPuHFlKYQ8aZmPqhMEOtQkUkys6aHxn+bWmVVMeswWFlvsMM3M7sfsQbGQU30i1i50z8ZB5NUU
oUAvUgllecqmpkbspKuDH51lT+nFqAP5owy04tNoYtUA230wAMbwGy5PUzip/4sSK3melDHmKrKi
uveM0W7op7dDw/aKunHft6Fgu5ZTDZbGGqeXkb1Iw6XVZe+CsELSeiQleBxRDLbPOAaTSRalVvyv
TahvQAfvJfoDGM6mnujq9sG2M930GgLv4pQBR4HXRFneXYbMDg4u9HzjmEZOoD3ATSjT5VD0P4CJ
9c4bwOteXaw1nEPf5MNDaDrDv00vYN1ORhp8sUa2yqHAybV56MMx+kW6PX0xjdqqD32uD7yUkzki
6c+XVg6V44rcz5zOfZVWPxRHLYzS8EFE8zAiiSnQMdKKqg6PujMo6kE3O2X24GMYyiXVKXIfZZMG
tVeWtEX7w4T09rFRC4ET56zMuAcHVegcWqUsFK8pogR2vFJ2yUsUdWi9t3E39YcpLfL+EgfJGDy5
RTk0j7FCt78X2fgi+qEc+/6hdESGO5RsQfSmEcWKi5jGqvbsSBHj1ygOx+wDGa7xU3WGCJORKmrK
NzAYNKD0dC6b+V3LzxmOjj4BiKE7P+bPaq3b4xkX89B5YvERqLcmmOfCd+sskW8nZ9Tjp2AWfXCs
EYorf1p6b+WfwygruBOnqRYhPtiWg+bD2TIb1/5uxWHrfA/VSWoxsGvfTKh5Io9rf9JSE2lNbzDn
TryvDTNxf02Ei9XBSaeiEWclCkZVeOYUUAD1RlVr6bISlZNWE322zTApfqmkVnpGQr+NviGRrGSe
1Gdn/inUvq9NjE2sqr4EoYlO91PguNxZvhq7Uvkgx04dP0JLDJAOU0t1eEE3MZY/006LtE/CSNrs
SfCq6D5ajGHwv0bHUb47Vc7C4DmTH03JO5iz2vBmHKPJqMkLXIjWXpurokwODYhj+St2Z60o0EOX
ZfcepfO4fErHobYp7Tkz/t1NLsPPqLaZSsX2UbrwJRnqysDcLxzL5xDEHoJNl5ut/sHR0LsFiDe6
HhLpoFfJq8isNg2PpZbqCe9VLQOnQpcB+ul71k3RD9CRtPatQ/0yFN7com6JXM1shMbkk16aZf8p
02l8OiZK4UyVPwJIj7E3hc4QXKSVyuhF5m5f/crjeVGJHHS2/otRD5N5UjkbEHEU9G9RvFFAbJJf
lEzasDn0OpbcDxEZdHjQAit/6bVRykuDvV5Jqd7oqyenRGE29NwcvR7dt+qqDN4iBVghMaja82Q4
XlH9H0fntRw3sgTRL0IEvHmFGUMrGlGiXhCipIVrAN1wDfTX3zP3dZciZ2CqqzKzMnWClU9b+ys8
nT+K5dE3h0weaxFFVXr061wi/PEODKNS0kqT8L2fG24K2jRLd1267Mkqz3uXtPul61ffvYxxMPvX
btwDNsTtMWlPMkQel/ri1syOlieGzPTralcEDSRV/TeOzFY9STSObmqCHge6Sm2Hn9rrimvUbNXw
i653HM/zzYYjN6WgMZXCGwmHcrUkxQKH2v607qPnZ0rjeKUIMV2aJCdOsIcf7xrHZsN6IN9jINnp
dkqass6JHsNMPnBW8YwCHJNmszrtR72g/M7GbQmss4ei8TkZwspL3dFK1nzb3OWHbZxlSwW7gGR1
2JW+wtFhJz1M0Q5n1ZA8kzdd6D0fYp9/wuZrk62+5Uwps1C53w0yCY+clZYVnUej3KbA8wJrozBa
BPqz0uXnbS2qrz7AYiWTyVYNlyMw4oGo0b7NvV2O94vl2PVjyQ7AUZitrJ836h4XDknt9+AmratT
43ZhzIEF/5ctgxKwERH/NuvbleYgaiNUZlsNppq1E4Z8GAARQ5EO9jzbv2Q399BxSzLJlFYxVmlS
RtI7kaS3JecYA4wg1fMg4zxaRirzJBU+1MpZZ4IH7PVY3mW/aHVumt7oL1pH109h+ET7r7Z0i2KE
qAR9LmfWwfanStdedzKV0cZKdTJo9TMexGJHJ0N8tovXWxlMhZpDLQrlVIn15WyT/Skn9vddTO/V
cbX1pOM0RH/Ne9W0TVTYJNVb6cE6Tw/vE7vL/TAH7cUug2a428hti1MHd7T1xbG1bdN/B4fMK7sc
TBEy0U33x7If+3nflbvQ2EZrz6PeLn5OTh4Buk6fAM6G/W5YonE2jVlyEJsr+U61yZNxCJxiayb6
spRpeqqeKMZO9+TqsO5emmVwhudjxB+oaL1xGtmfivc3DPtKcUGpF10bJWqZybKR5uw3gGwPCffx
7AsT8Gz4dL0FZqJ79zKGh+cVtVTx3dxa5l8kkTnu6taXDqIZnrqgn34IornmNFI2LYraIRwQ6uo+
TGOvQYwaGU988dYsXwE7GHbqKiPDB2kWuRaj3Yf/hfFazYUXatXfed0Y/bdt/lznFcXzYZyweMur
sEO23dPg9pkTjKLJd5X0b5oy8erPamHBEekg53TfDOUTeQXelM5rh9MLHsBuneNu4r7usmnHlPZ4
/GZ6TrfrXLuctHJoTXnHOTzhZFgPdLHLVN3cx6KDDxEHtdofEwLGHjt5M5GaJmvrUkqqGrPaUgPh
F00//4pl371Qy2MDyT30H3vXAerxJtRvpQz4pWvISma2o+ilM9usYyp022ARtlXEDBbhcvDnZxyT
L6wc6CiFWmbXruuSYcin2WIcw5styWYVCFah99J+qZs2aGmrHDLrlnge76t9s/sfwHPz77JUI6rD
zZHTHe9kdLZWpEefYS2qGr67b9uU7JDyY9vaTaWI7MycJ5WY7JQGr/m1hGo5WSoZZOpuKN7fTRj3
5mH2pdVkoMDLcif2VX5tXmL4wCwNInr16lhfFp8q0Ldjsp5UNG3iLmwic+0m7tbrWMb1g7NRGYtj
co1zx6tZDlfQjrFPfUWmyINejZrPsQ+FcOrUQNSDlTShonFYNq9YIpLuf86u7oafjrbDIcWKbWg/
dG+FSWaZ0W/Trh0UFiWDl5RInNTyu7IE+g4mn7bxs16vMsr2hP4O/NqlwcVMwjWnrRU6vqsnr+uy
Xtb29BNTzSNOq6gpf7rUVjw3RLV999ul/rQ7o3/Exlcf6oiGp6OX5jf0ViuuMaVjT5uNJzl3+2Dr
z+VYD9+jeimBQBsu3oDfz/LbWiNPp96ExFuHKv5QdZhsl2qZk6+4XMx8Dqpy81+TqfWDQh2u/6e0
nD3Mk3YI4itlnJIaNHSqk+mE8xBE4/hQhzRVKQdFjMpVSft16xnYL9jfON5TradlvmjizykyUTkO
j2I2a3fRvmyd771Z5fStc+h3H+TW7Oe231uJYGCz7riT+x/fqE2efWvUw7eextR78Fd//a9Gmjnl
k2AlOPXjmxdZF4/zmK1jSwbeEiB8eawbwdK5g12i81y6sdXhMBfEf217T94FuXLLFTCjcVPdisF+
XAmOuuqmi8s8sPx4O2+zV9KKLYE4996gq0sz2s03a+v1fh8O7qIvc+yUpxpIZnkYdBtcw80Zg6zS
rrHve64OceM3tz2s753hCvkattdq8Lx3r1KC5sJbOhT1U+z9cGxDoNoyAtym1gKSeNv6EWAEs+d2
/HWEqClb2QwVI4GmP1ddqpZgGp7RVtqlWyjXka/oRr0h48y07tWkpjbXkUdogq/4wyl2HtM/t7dK
urZyaXz00KJZaW0X/zPY966/upPEq6gMJ++OFY82yjZmX+/bPq/xaXKjuDwHpndFOk2mXYqNkEWd
bj0PU04FpbjR/+1/HL9uhnxUm2WncRU3/8Z2OqpiDcP9rtH4uO2pcCoP7JjI1v1BjOU4pf66ABV5
TRNwoIztMJ7sA0nFmSFvwXkytkytx9QZSBwificen9zA6vYLuSkgaTZ27xQT1rKmW7ayuHdNG9wf
bR/ZqQ1W7by046zMCdDLDU4b1PoPb0/cI1Mttp0nG6SgunPbYTE52luMSEq3af8NJZb4KYaBlnPm
tXad80aP0l92HyfYq1+Zo7lvj/2WWMM+lp+KBbNkZkCrjrOYe6Quyquj83p4LFBSdRxWK3BOCk5V
udYqQ8XvmEfMNbelGJLRXT8Wiz6xMHycgp6V/fUKDcWYbdLravA3Bh3e0aQKMDOzwU5m/rRKGyuK
3iqnHKK0qau+TqtxBWmJ60qxbtQNpZW52OA/NxYZ9mnHuvb07NdHdOls0U45uJXzjSIufiJyqP3U
3f3hq7b8/i5eXUS4Vt/Y3VVq+kTMGgMd5m1n/NeWnalffNpbmkRHPv25BaP4xALEe+95+7azcJUS
Bb44wY8hORqVep6eHhefw+k/vdj+dwyunblAid8+rdUWGyaSEOwHCO34xaKPT2Lotrt1plvXbh6s
iYuV1tuor3L05hFrTNd5WdvOti71RATbQwAbsOY4PIf3A9snXT4OTSJP6Nm817i3pgTdsdtOaRha
5cTQ9/97a3Ri/QWlk/LNxI6cnyOfZMtCrX6lC9+fY5GvkzO/BRSJf2ajU80wFeuDqyfm7bs94XJe
SJTvSRFz3DhU/3h72NlN5MnnPTl3eyKs7+PQrV/GjfSYL6L21Mnxtbita/nmeVFyFteNTccl5fz0
PnonMFUe92tdXrzDL1+MO+68TrZFj6wtW+XjVmOihEsoWzr1XLNV4C17taerWZTHba24bWtpomcU
zWCHPD6LmwqFkCU/kFde9IZZTepK5PLFPtj2lPsdSyt0Y+uAe0M3Hr83BLcya0uhu7SJxgbYsF/q
V4zpyw4TLhroCw7E4DhdMHcvi2Sp7QRaO71PQYe0DDHiMmXsMcFvNvUU/2W22a+RxfyYgiXIc9+4
YA/JIsb1a0lcNZ/G2fbk/RBUk/XbkBn4XzI1S5nNovYfyknIvzHAcFe0h/a/r2vZXI1bVqKgZQia
NNA1ObMxEOJ/Xgd4VtTrhPn1pGaNO8VQwsan3P1ufZ1GdzenhQWmLTdUiqtPMy0KNgv996Qcdwi7
2po/Em/YX/eQo0cc4ESZqibnfTzqzb/rdyle9kOX9mtIU7CeLFtDbh7sCkxnGM/5WbCdIFJK6/Bs
GYbHwlfTcI0hAd1sN/SQj8Hem7PGBJA5wTiiL9y6XX64aJ/nK/as4kmKuRzSqAqW7exYs7jE++g2
d/1NQMKQE/QjYJcYaZ04I9iMLnX/9wBMP4Ccp97NtsWjndelZt2qD81S5ocb7z9iwlpF2sWR980K
m5p5cI/tR0UM5VJEbrL/pjcVbWYvjG55RI8vMiyN9p8yKYNvOBu2/bnqIv/7FPuAdVsYtobshyMB
Bh7j9ve6Nbdb7ZqgCK19+LzRHnUmzdD6bAuu5mXwe0Y4PCyw3jV2WW/pbCr1jRVXUkt7Ha28CLKP
TrH2S/20hSqpkFKYpTDtGs5Pa2zRMVWx6h5pa44mn5vG3fI9CrWTJkDn72NFmNlHp7qey0Qs0vxm
M4B9Yvwam0x6pC8/yaNZH3wMYQLeBpbLW0qe9L20Iy/jPzFCs52PY5JPbIyFBjaAWI1nrwl54ACb
Zdq67a2ZrrQaz9UwzwWtHHI71+sJvnVx7n5bUJQN90HVlJeZE+VtNIP7MLq3+DI3XkcUwn1Smhcr
qV1Wcoh1SnfwTIyHbEu6j9VqBV+Ag4G8MscHj0aNYXXRRrFmyfaX9wuZfPdVUrFAsdlxezgc0Ywp
Ddf8IbxGWHA4ln4M9Wjx6hPMgdPwoXwv8/u4mfO4rOyWzYqe95NXNdFFZPFdAF736OGIq8gvHMzG
ETeTm/zsBAH4xJGsQqFTmGM7BXHyrdStY/Mup4DOQh0HOoLS8uBjZkuXmNv7xskqR8oqBfXg5WHS
AgOl58T0N/KIY6F9gMi4Bu0hbTBU47YXQOrtjTPacvLuQK5ahLXZmofQmTl3dvo29QRCebQP25gw
/uA77Mpr71S1lwetezyXrel/tSpiVWYLiFH1YqIQn/y55bLhTddYWScXYR733ut/bAEd2Ifow+W3
2JogeBWeNxMquASr8xCTCHt37H6zFZqkGN6o0mt8sNQh/Cu6pHJSSLOxfqylrR+XeYZHmadk/elW
TdSCQGKmRwq8idKJBZN7GQLX5n1f709j2W7r27QtTVxgIDENqe9VEuaGOJq7au9q8T05Ene93dYQ
v36tx08vUn193ZiErcLDwf9d7fvGE0u8T/LlTYBx5CvZ1YfWIv7BMiofuunxDUzxFNzLfB33dczD
3SvlRfV7tN+LuBteDh7Q486Tsvwek3Pnvw9jH6mshoLeP0PZTne4DiKAMbbXW1k/uTv43DYlZEtS
8xf6Jb4KFUVgxc/miJVcSmBi6zLMlmc9igYNwuMNSvwdtl64YxER0pZscnZNfgz2pHO9BdtRWFbr
/fLWZbZSx0qGOS33TTUnpWHTcuN70weQTmJdlu6YvpwBOuNJev30N1zs9nkRm8fmHtJWN1vcg8XO
ztm1zKImUS8Q8WxqRVWdXA+cw9z3LmggkxwPS60ce4so+bHDonUXEOV9e4ibcH4TPazZ1+yva5tJ
Zxkp9GF/5IIp4GD+YwBPN7OHwb2b8D5dqo3I74fGyEACO7JYeD1w6Bbvc11PTUoTo2oIHgOcOjPg
JVlXb17DVYwOwOywe9KB9oeXRC/jf6SH+6RiIfCimvaVNV0WeEJ5Ia2UL8S5P3NpkJEFF+Qn0ZGN
U9BcDqv0xzzB3epGIZXlPZRPwDzQDMkjFjphg94sabFCSJT6z/OZOHJvmEl9Dc0amtsWyvjCIs7+
rFox7ZnE8LDkBJWkXoRQVKDfFNU1r+LRvdyUX/j/y2htvkG54lcGaV7+sZnYMenoIwt2dwknk8Wh
Mz01RHVOae005jf0LxQhwaFBmeJGSqeCnpSe9WZAeT+G2+hdZtm1P8I4oXL0ran+zP1Y9gUzNz+s
EfZihMtunknlCnp+avu4/GvCfvrnN4pmW3dOQ58+BC8+bo/qSWGasp5m6VkF7aRVn1SjhuUl2LS8
OPR3BvRRBGNa10xMJ7D3QJ75LpEL9NUfb96GUvpVMX+r87Zr6yMRy4HZ0KYS54yXt5LXDo/4Oe3s
ev8Ww7q0xeKaEaV1Ux4arxLDyAKatNgEnDnUQTPPzvHTO3YFmZgMO8NpLFgG2IkW3zMT7fbrWu/R
71XVTpuZ/z8fA0sgIt8RVsOBG+10+JO7yU97MrUDkzGLP4NTYgc9WiOrnXVvh+ctntsm51e2b5Wy
lPOWDASNpNqdxXxKJuXNmAlFBwjP6kEjdOSwhSfoMr8F5rdZjNDItEwajKUc7qCfcEUkS2yfTrFs
fDvvqrE6HktsN5+NdyDFoTjZ/w1zJB4EYu/1LOyW9Lgu3MOipaTcoMheCTQrvOZ1wrJVJifttniT
eUBYcl3ihy6IpXX1pDO2BZFAg3xk9KzWlHmfQd7rwy6HzdvlXdLF0M8uoylcdexuY7FxCAAgVxbA
HL5yvyfP62B942GRRT24iklldWWfDpvcP3FdmDn3dk+ckX1WhvLa+80laap2vvPhN7kOzu2BFXKv
8rCi9boGqG+bzIs0+Ng8ljgWgaPgQoCn2ODjreaGI54YdbKn3Vgn5KlxQKEk8QwvvTWw+VMItcon
1TXwkWhL6jhlMJGf9M/tkTKoizB1IlqyfECP+jo0ZN3etzpiCrLmgDwHLLi9E0s4/ZSbIdLtQxAo
2RdJVcYAKMFe3SeJ1R0PFiGQD+Os2YiaFhcKz99rNvjnSq3jhWPK/j66vf0vcA8iKuqbQhUkZ+xJ
AhdOx/NmlXuX/d9fq5grbz6VWzcMn/sgaOK3LrCf5qXq0b/vA+u2vjs54KvWMU9pzN72kUbEyVxx
CoFZ8HUg/BTNZv3WNb5wTstawmXR3qz3UNm6Ps+OD21nnIqfrmZ0ONcdEa+FuN5fZGpwgJ5gOI/t
tYKMmjPRVyv/odzg4j2DFeLRR21zomfWeOPaZN2lzFn6mhxdEGXQbJ26eXaY161D1J9XbATFF1Gz
gXFt8IT6UPCTd9osx5iNcPUVLdOqxemQg2WlgmHiFmrhyO89uMrHYA6DhZq+SRS2OBRLXjYzFkRs
kbfqzoKgflO0Tf53psFZfvO9XUX/wN1rZAJRA3nTAwjtudC1A8aDFpGut9LjV7dOs2TPdmZnjX2W
8lr2Lc5x89H5zdVz9vnI0XFSq2HNy+O/0DL84MYQ9IZSQ9Cve7PxUsQ/NqORSpJTE9dBRD3tD/ci
hOze2ko1v6oVHhmvlrFCsOAkm2Gzc2j/wWk4EAwGLq6hnO/xfDqMXNwcrAAhBP04skW4qhBfz2RJ
7odjIhgvIgQEhVQfoCnaRim/mBRoBUwciT8jvNmW7g0oVOH0zmbuj67zioN8941FF1flAaJ3eWXW
WOdCVGwW5GQRhneuf1MfbDW1PEN+cXDCBfUOUy6Dwc7E6JvpeTwwhwAbI2cuHSWlTQk0B5dtHanX
8RQO31DzKP/FdrlPv0JphLms1PI4ne2tDt/aWLoRm2YtFPaOW0v9BO9BrYNZBoRzZ99NWPXFaC2t
gLl4W0MxALP0jgZ5E94HzBFHf7+01fQRasr+D+E3ghH0duZzvntHtibL/I7Uv+yKmyVWnXOZ5Q+l
12h9bAbbba+gLLD+/f+/irFj4XOD6XVeqsZDbLBL0/445FGrtOt3du4SWbV47jZN67GEbeR132l5
blLrLs5cVWLtMmO88tMHyuDJQhzSZzuxH8PJ6X2Oqoj/+VvpINCg6rH9Ho5789c+6rZKEZ3YX+Mc
hfV9OSly5iDvwuXkHFK+6+no/8VSTKbA1anVD3Lt14Rcs1jhE+rV2PKaFWfgO8eZq/96a47rDO9o
jBxZZrRfmYHQny/g3RXXniFrc2OUWG3gLJzfMyU9Gwg60QWWcNWfFWnU+4KSXvMFWifMY18BQ06+
b7n5lAyV/iWjeXwjqj5BpGTmSpzIp3bRFdRNmPcj9vS4iCiFKZHtTOgHjEoWwvN8UzcPs4jcPW07
vLZyr5oB7xXQ5INBCICy6NiD/1S0YfOL9br6To7bhDnJFB9vfSgdJ+Xs8WCuO+wUH4ykJOaRWUJC
SoGHy0c1zUD8s9qtqJA4Wupf6zbYfra102o/Qr87qvAHrNsK1yrFczwP7g5SJTjFynk120uorTDM
p+nQ6q7dLVqGqZv8x7D01qPA6mqpc7O3iV1Q3qSd1nFAFo2CrinGWE4mX2okbjd89ngY4tkJT9ux
OT6rUEoexWC1YQjPd4gPa0MeCESwcs07jQLwpWyihIK9yvC+pE94Kz0fwZeXIFvdwGlYOClVqE9J
MkXPtCHjJ4SXNz3Fc9deFtvd9WVU/GrMMUT35PjjhoeZkvLZGrrov9AIugQI13g4wcP7zxOt7ydk
wRik7McgsMEIHKNQJfcoToMaAcS19EGYrApL63+dV5sjbVGHwI5quXc5XSbSl9lAgch+9ptCqWGz
cYzFzSuwqzaG8LAZmVJ0N/SgtkT6XRB0y3lNks5CJyoga4oh6CsUYND5r4ployBbtDf/LQ/K2H27
IM/IS0c4Wy5vkySjbLvSWJdV87zOez+9Nx16vweLBL73m6jUpLF/mEsIqjx/Ms7OX1C1vfe0iHLv
c1QzZVBYdK4PZoRHzRxtmYdm3nc/RQ+RBGkNvr8+YAw1vdVBQJYYTzIl6FgCyh+RvPJpNCFRpegv
DpFu+uh/hf0adHecZ8GXLtfm6cBA5z2ZVYjb+BGgdkcu0X3H338rM98GcUXJZMffwPj95bEOOXhS
OdUJXn1ruP01jQ8kj0NPZS7CrbvHw24bVFJw+QAb04wcIlYivqNJ9+q8dmBA8iOs+ne9EYh9QhE9
2c9tvVF5mCWnv8Oxt8/9VFo8kgPVPltK0Z2chUQWCESQ2B/H0C9zullkOaOHL4+nURs9/QlGsz+v
rrfFZ5r70imWctkSNIxW8svILmAgxO8fVAlVkfMn8tAKFt3mjedbVgb7ab1X0/rpJKkzSpGe71uv
2hfYA2zusi1svGdpBetvjl19kBnjjXvhLs74o2pNh/5oxt/zMiT2Xt3Jbp1hPFWfPDlyDf3sKGOo
ZYzAhHupkmX4zuzdQ0nvTfVMEVBRXqPx/ZJH1H56WwUYfwPHfvi9qt/bcvSirAIz4jvj3cPD2HXx
qYzJmSgiY1ffhV2PuEUuSI5QD4myQiQ3UlCrfVavUB9JWmqCg1GSzh7g04yqlfYhrn+KtRFz0cWJ
fC+bkqKAYiD4hjgWIZfD93vp5yAJKBVV26frpPz5ce2t6hOAldBdu2lGjEUTSZkNq26+83yzH9k+
Nrg6Ypi3/wPVY3ETy34jsrWF4C6wRMM81lFhMt1mkch+7VYxusjVdqfGON3qn0zSeT9X9ivcuy12
9B1Dm8uZxqmynV3feOalA/z63cbHbmVyjZgqGDOr8NSsW/RhcIxun/bGuBUTrBg+g8OK1mIPuSTU
2MYwlTTzaBfRES0AP7Vo10u7JiMrtJVXXcGi2+E0OGF7H3ooj+HEBUeqOA5QfmOE+9va/cQ6V0JU
fJ1EuY8tILPFU6onmZs69vg7h+v+PGZPhGd0/friMgTcxv1JfYu15dbFHAQ8mTEirE9c4oBFdeUN
SMdF/dpMUVVlal2DP30YoTjqieb77vSD89Z01mahkgsx99EJ0bKZimg9Tla/BJ/Rtog/TeNsH3hk
sH0ejlxe+jTLgGC1yZauQWT+25CarGc3VBZT27B6DwLN4M8GFZ86aWicCHXHjXaGlFvZZSQ7WyLw
pmtrBl8eGeKsirZ4kOJ+KSM9ZNPstt/90nOOTOMmY51Nf6P8yf7ZXnq0UXAnZSQ+UPD4I2oEhwvl
NmEAZcwc8a0Jlooo1ybRvze7pdrg4BQ/lDYKy5M+dKxTsNrqs+xWGxWtFTi4TXmiP1KrhXmnecRW
SlaNbAsw0v5nj5ARadbiCPKG/BHHmfnmq3MBIJ2p8s7sghq21UvJY424vLEAKuZpiJG0+OGAx/Xq
uZd6dezhopxgfw6hNNpsQewTpXin7G2K0cw03exEoi2tggPSxfYBXr9FXWm9IpdClFHNS/t92+Do
hnRjar3DKaEb0FfpBtEzC92MTLSKEEeW9M9YWftHvkxRoviFFXI69A+jSUdExEtaT6U8Af5PEIbJ
UfvMElu1/UrwoPrT+mX0Dz1QdO9NAUCyo+nr0ek0YZLHyVovReXtrnuOuAbvUdK4foEIbr2uuOUs
TyRtdX+0smr7CTFGsN3N4y7W59qR8Qt85zhkcpvcb63Gg+xuG53+14DoG8mVb5Md11t6fSLAMNRp
t3rNAyKTRREA31sfMIQ1umOE6pkrQ04KV/fiZZRW9KVxzk3+IDb0llOL6tyHz9TtI4J5wEe5+snf
cYuBlTyUZcXESinRH243Nlm8Lb516Y6tNehXDzPcBUu57+d+dvo+n1AX+g+QIeW3NYb/P+3TIIHh
vaq0T/vcQu5bSnXEFngNcBBT65uN/lWcGCzC03TU9n66ZZGwIWJkvKFYWyEWO0i3odhjpCCvm1r3
z2oet+c1jCt5WstVQRCEkyrZJLRh07vA90ECNsubMBB0g/tKI/1L7TkZMfsXVJ8PPfjd9IWtO+fc
0avWyg2ytu7Ri49BvQZ9o/fUljQLCPe3zknXbl/zUDHk3gJwGicNFxht3L/RXZxYr41gYmQgnqr4
lu6JKM4+kZbisgexLsd9NWyUehwhkIZNY1/9bViMDmm6gWfueS68YtADtRACVrrojhVHOObv4sB1
O1Bf2o3ZOSpHPflZyMI6oE+8rTWnhurUd2dxgXUYVGEX9W3XACm5WvozkXVjdylJvH6tyN7tHia/
WQd66lbfo3GRHwcm6veHqDwHwKqhrNmKlUgoqUPvTu57OnYKSyaR/xiv2h7Oi7Pq4SLHxj7yYaET
BmkCCE4dUpE4sNmeu6gAGTcLxl6HMGt0ui+GIp/losnRc+E0aF+Q4tfkrKK0rO8DYcEJ1VHd8iTE
3v7YD/i4FQjRhsJuwnFk3I0lH0Xs06c/H+h95NaP18SVsMo8EfDhmrsxv8yyQog5CV8+JpLTIq2s
ow5ThKNT+RxvToNgqDz85FudEHNTdCu5BI/RxiyUEd6ReNdFVP1AuxGKLa/3kGm0Q7z0AN08jmcm
2PUlWH30aZXPwnXqlLE7XSlb88KoNo7/4ghgC9H9slDITRIPWYCaqTwFBBqhOxH26FxX0AlSH2Iq
yUYS2PvUiO5vFMGTFYSl8fJGal5/WsDsHtWQgS9FhVkdpxGpGYl0ssXLqnM28d1tal2f+s6zHXwW
OVwLq5YBxLTaNCfNUJEOH7Yy/jAoJ2jIk7AG/Wh3pP0a3QDzxIgwt0GeC2RWrvD/dWx3+bGVfZDp
4NiecXmQe8F2ejNlxqwHBMG2DOJxgDySaZO47Zh3hljY1HDdd97r7thzyFe0GIsVWueNqradZoJy
6lNt/JvGYNflk79vEnTaknWZKltvP7C4nl70OC2MjQSdNplEeh9AWbIokwZ91+yZ1629uWqeZsDc
/n8cnVd3o7wWhn8Ra4kOt7jbSZw6SeaGNfmSAKIIhKi//jw+t6dMEhukvd+6pB8+P/LRdUPzUvd0
Re0aPggYw3BEaKyrULdnF6TkHiRrIFPUuyUsOFwdVz2tpdxHeRsS478UMxYc1I96k81CyO3Nxw9t
yqn5FWIacHdBa6aSIGdHso4PM305kaJ0Nik8hXg29jgUEBl2KSv2iCiqQ4MzEDdTyxdrLEJ9GlJf
3DXOEAGt2TgZe3SPYAe+coOLCDFh4W2Y5DOd7T0MW9j0l7kcQ15qUKqvMhUq2ANA89+lJZfqBnDC
vBjmjjRxTVxcART8aFfMvlteQ78dXqbGFfO7dPPMORmqJ+OvZgzmU9W72oKsT3PxvcCU6YdGE4m1
Rf3uEXlvl5U5pM5cHhzE+vLHpp8q+BWtmFWCMICAVOn0No3hUSceqUQAqGvX3n9ZtVvXfwLWZA0c
W+jbo77eHpl2qYHeLR0d+C3d5YgTYjhXbp0Fx8CtHES24VrvbBCxeYdLt67gnshnPGXYnGb+Hg3b
ngLafWRZw9lioaz/bTJPfJM5iPiIfN7gmuJhAmpfMhyMEqgpPgwTsPZmIIPGQNNWAzJyIb130DNb
71ri1Gdo2NH/jk2LnQTZJOppG0H0p2lb8TfVOg7udTWuw/vERffBNbLGWy8gtm6DmiNrIXXq4Atn
DDCtnnxdPIxsrNlO2l21bKj8tiK+lnI6ei10EYqovAy2TdeBezR9K150Dsd54JdBCcnC0r5XSIL7
LWiu0+8c2pjkjkWg+umxK8pfK0ib77JBwXGQfeiaraIw+NkvYNukXtn/XWAT30A158sfwWNNYXBB
hfMmjtf1KpH5Lmfe7q79U8whIq5kGtX4F5ikMwcPgnxmQfUMVYQYe8xbNWSOfDatT6b+4Ado6701
rv+ltWffuXoCIipDBtdtHZEMn2YTaLK9CHu5IEGs1o1cq+HZhA1GD+7O6dx4Y0M4v1UjkYQx5F3V
sceJ7A4VZ48eTPCYB9WMlN3KovveVSa6PTAGpkcEqyw3mavj/KOWSyYTRkjaGGBvbPKFCr4NsqCy
S4GkUJ/MGHZo2fuAhSCNGuZQyrI0Y3JbL9PW8nCoJNFg64WJxWW24JdwHmfYJXMYCzG/8nLp8Sil
keKQcfEdYcoQUpnOOPfEnNrL1wh9kO74kBGKeqRTo3UahvYuLgk22doh+9Bpxmroofih1jaZ1eyg
FpP2uv4zHiWEV4eKq/QwwtJ5d+1cR/tKjo69d4hK/Z5wq98DNSHGnkGAdr68MT18vALSOJz+fxTL
MQdrVsOvEdH6VmqkrImth+LFI+9q2oqq11dr8RZ1aIIK+K+xppo0Xj8Do3NXXnRavNELbOmiV/Om
tD2/+WrCvgODtLv0F5ClxFzidGO573ocI5uy4CFjwimzj7wSkGjMrFO8qZsVvEWG4M6bTCFYOU8L
ONFQ96C0sy0FNEMLLs9eKOvqKOGy3EdtTesVkwXusskEy6ViR+dKFibn1u5FbpIVlzXTmldjpixA
E4OHecTkgduOAyHqHPGMMGKutja3c3g/trrpTgsNlljLPB7JHfvVfGUmlWUiC3BjFmvciGC/5Byj
4YrdYYv+VnhbkttCZ1uabHyNJCPz2S5zFiV3stJLy315Em4wvLd9Cifn0jqCj1/WCNBMxEmxTy1H
vE+aES2pZTe8+LjyHnHCg580Y1p9WmZMXwUQMjjcYkq16TqdfYPtsU2VhhiSN8FM8J9wQVeB7pjk
oVyr5bFbl5GHvsQcc4hEI4Jtyd30BOziA28P2HcPUZT6b4srG+stlm7KOFyH0btS7fqhmBtRWawF
U9foz4R2iIaAZWsUSAu1XfcPFQ9qtQszLJDsZVNQ3GVZv8AZ8TsBSlBYegYl8cXeGyIxvFV+HWYn
UZns9v3UOZaRfHYZYJnsIEV8lxLnLixeACPT4kiqRP6JPUbM4HCNhj/0sSztOSOa5trUwn+gO6dA
P0pU4WtdNtYHX02zbJDJ1W/qxululJuFPyM1yb9KC8b7wW1df2vWSFffQ2OkfztBnUlBGrfiTTuU
8J3RNq/NC/y7n3HymAjsRhJP9a15M2Hq0qBj/JW5zaBWCmdDHNmIIGuxaIwfo7K8pOHozs9Ib93z
oElrJDgOZcGxaVqrOzo9QDzTazR4e1CEAsX4hGIIKlXGMNLa+zLCrbhnSMsi0i2fzCMBSLg8Jbb0
174Q4j+3z5Zzn9kloGYFd45EcJ0fsf62T8jVMgWsQb7Mk5d73VuhHOvPUFfa3QzMHVe7F1Z6bHvL
ukfjmZo3p8F3tyWodDzSew+IbdWjfGZKdDu+vmx0Egze4hJ1KkSWG/MEJQ7oE5EB/iyOYT2E6uAW
2dIdvKUb510mB+ShUWt8+RjTU1p8uirW8RVgYB7vtWa43LZzcIgt0jzM4Pz1Vum8QOuInpm7X/xD
ngqnOPYYG9SN7HJ+KdVIwVBbaZ6Ax8r8iKixuJbLOuaPgA9RnhRrMP2Q78/xlONWn62EmL5i2HuF
HSpwuqZYN30ackM3De6wTesVXnhYZoCmo1/7YburFtc71Iay9H2e0afx6RAdmROSJTWcs0Q7Br4F
FLAdlgiXNwoHVsTtMqm8PFXt0P1wdGevq2uscWdXEqqqdXt8MpJ25l+LKfyCbH6ZLipk6914xUTI
22Cv7m5yWr/cdnUko/1KBCRuihnEvir5XGlM4Qb2/aUeoXlrG6OrndruCad68Y6GJCoxWUZwhQxA
afdqLVbzhWcD+qcFGCUYYBlaF6OIxudZKKUuVdbZpDQZCg0PU49X+w9p3ZOBCgPDhrtXRcAQ73sM
ytWCPKj2aE9BcGf+y0DPZ1b2pkRfjmkZeNyxECfiMUCS29kOv4qeo2JPMUHro7we4wysTODTYhwd
PiAWq78ul4DNA8ZCjQhZZnu/Ixb3phAIX6Eh8ocZU06eNFXnqUPkt4hvx2B1ob6j1ruzmcx/nSZc
7P0awS8kHUEx//Ws9/kJcq78cQofVWI2juMXh0g7o7FnDN1jk1P/CrsII3wuHDoJHjdHJ8uKIXZb
sRfi5PGbFGLZi8O/2GRrckGKOrJhkmr1FYZ4pjV4a7iRDHyXNDMRlWja0/8xCqAhU5Pnx6RcNKo5
uSglnhtK6nkpq3n2wSlL9TsOIvr0BiwPBCNB6jrZzHsfWx43Y9v3bXTQi0DSmgXN/AWtLbsj4rng
Af95sVxXg/TkyDIPwUjo/DrgojTiG98Z4Bg+hexcC7wkCCHtqtrMuTvbOwysmDJDE0QXG/St2ldr
jNWQBAI0fp4dOT/taofvg26HB3haIPImasY3w3tc85YH9QUzDGK3ZsAlJWsXzkIsZXGdetcT+6XP
PI6STKO0zxF3ny2fG2dLW5i+khDefkWF7f0ubVde1gU/AHSZp2D0MD3+UuzmvrrspbCl1B5Z+yI0
lG+VIyij4zZrvR0H8r/RK2aIb/gF2W2RTKyPvNX6PxSPxP/3DUzUsbTb4MgAQJBCoyzcSFbfoEMk
LVJu8851/M+YNWrYysxvnI3XxPlydM3qjKepKptz44si32RWE3pHuG9VbzKiBomPUGLtP3zaMOwT
cnJ4d9INasRLCOZ6pCA8+MkUNvMdW14Rn21WpP5+RIL8pGavDkgiqAvu84jZdhcJIvkSKcfl3p1u
EIwtpzjcTr3n8Y9YYVP+LVZ8LAeAcR7zqLQt/Uwmkac2XirjS25ZN8AtDeTVp0/xRyAiEfzfi/Ai
8ij7yyYQr0k4pVVwIqqtqS5tBZr9bBedVZyaVRfrNkXRj8C1aWwgImwuoZRt+ajLSdoJMI36W8cx
tJPXNLCIk00D4c5k9phvS9zmD5hAsSuyVnqYtYNpvsNjCfceMng4SevUA5LUISSYsi9rb9469lz6
XJqUlW7afhjvnLQvvp3IeOozzGf73wwv1MitqLu02eE9yh8i4K3qMKklRtVHAUK8MRzUV8QYrvMf
71OdXupcOQ+ckzmHs/Inc6c4EDA0Vvx99l0FtOaeS4Ko5MmHE7xOuRn/haiRvgW75LMhW9Hbzavs
P6K+yMZd7plmem4QfG9zbLe49jtaF5toCOMzZZnZUah6gvXMdL4rHLKCtyGK6mzvpl5Un8Bcm47W
7ZjTl99fz4xbU/k2xL0w16os5CXk2VngrTqwhnSk9uIwAAITGFWV1cZGUY8nj0D4P/Z0Ez6iRI/f
mggfbxJMYfc3G3PvxkFLSsdUQA3eJoZFLhLPL7N/qoGSQT0B9kmfBnTFlktlflEy4P0qJHbMxOJc
06dUpuOHz7z6mNmVYnrwnOnbt/X0OkvKNxgyB3cfY9H6K3XR11vEY9ZRNH35L9KGhbx0G5PAZjlk
qCNddrc5JPa4T70iV1vKm8UHiif1z/Jlf+GJ6LgRcxk+120h0otD8cGFWJPZPWURadx7lLNYIokJ
Gp5JQ27XLcY9DCkteSLphe0JyU1YQ/gnC8RDn2gnGFz2IOV/QsrF+dHmsecKLMP6DzBSP95lyPOq
fUDR6Ejco2h+Gdx9l6KC2BHcUg6p87gdIu+o2YCw0fWdwhLizJmzkfKmVlOFtOs70ufGaV/GxoXB
bSr1VMNCAg3ZMkLWP6f+et9IRmjmmSFwT03nxIqpxSnT/eIDVOym0Hb2ZHZF7MVwEIjj0rrblNh9
ae0szYLLc3Gs0zQxoOwmAz2VCPARFAUUVhA0MU6KbYukJH0x400Q7jjcNiRJ9yFyqhQbGPpMeaVU
Fi7LlbMmimYaaUqraejck8u9ctdW5L4kRM7pv9PUV69p3yz1uVqa5dqX6fDAHAxZ6XrOgmyy97q7
FN0oFmsr7RnCXWu4Ojj9HXxV/njpGxWvf3D/rw+hMG3O6u+gnGaY1QBua4SRnFfieQ4JQtpbwUoW
MJ9KFBLxwil0lhG3/cE3dTXtLahGLluEdHJHjkF9pfOXl5arz3tmV/aaY9qSakIGV9d86CoNL6vN
cZ8w2NZ/OlfW9yOxy2qbVanZs4VFGNkAeU4MuiiYSqVI0qe9LNr7jOEBC64KoK3DsFu/W+WhmmhX
v9uaIk0fCDQx2R1QoZ/Lja5FzJ/VjX+sMvPPLSZvPlUotMNcLd646xERDokCLgWYL0Kn/nYmCgYu
g8TwNiZW4c3qvSJi5b+6c1GPWcaeHTztRN5Po+fPSaNcFe4Z6Rh+JCECZUI2YQddVi7oEiHo7WxX
j6m4KDu4WYUw+kkE9ZaLDOGmetyUM7JzPHCOB0prSBpMdDsv/ja8wTAAM16Kfw6f+pp0KJHMg7Wg
Fbm2ZRh8taZ10egzIOjd6s2xeOeGa6PzTPHeCnXO4Zvks9LYw+bAQg/hy/UclPAxTWJNo7H2bcdE
uDWi4wRv0HRuBN7+bBMjX8Q+zN24mYtofAAvj3mxOua6vS7xqd4SzGf3gpyKcnHAgQ7JYSH1dxoM
JntDOZr3e5/nKN0Y1ZEuFMFuYe4vB43zFgNh/jikTvuMjGjED8suGG3I6oj/86YhKk+hysfvel7y
+yEaA0J92tq/Wq7vO/9KcpBQR+coVZIWdmPY3oZ2loK8xHioxyWYSAyYbi6yJQueAkEVAJe61QKE
OkPfP9Ul7nl+WINtLArmot9FRec9pzcrLBO38OodO6yHO7lHmoGDKVfiCXEF0rhRZOrh5js6zTVS
D6CVGoSj1jn2pi4uup7VuwmLA2MTvgY3WF6ClnzUv0uGA2wc46h+XJSXN6c8zXXzM1mg/gkWCsh9
BU/dH9Hnhvfo2Q3MWOfgbYiB1YCB0pg3v0Y6+AT7z2CjnYHcn4BAnncd4h5J3MVfXsHCvSc96Pmr
gAX9DNK1dR/cUq6E2bABA860Tc0UEFa/dpYtPwIOJ03MOvQvJb/QDRWB/d2WOe5EdrFCfPQqTB03
oaIl4tWU/LUjlFlbxxClRvmI9pmToG+JO95IIjNgJEAydnZGeVCOaNfscQ6Jc7YGdqEOnBk6P3OU
3BrhEDEHOwcdIbemcNcvNEXjuqWAOYrOZQkEufE8PV+6mvtrVzpl1hFO5Sj3Jai6XJ+jJh3+KZgP
vFAEqvy5OVoLohSK+YETkXkrLLic9zqvgZ11z7ZO2gY6ix1qq7z+m1stZ+4gpI5Psp/sp3whdvFo
895kSbaU44M1xMuwiYleYMnweyb/vtPDuGGvxzoKJzBh3bQJH0brr5ofOydyMKnj0jc7t6Griijv
DF8Yf0kK/OUE2Z1B9PUZQmhAChQ5yeOeCfN4m5GVUmxkKedHRWPAu1Uva/9qXJ4QnlLeeFShbT28
scDL4T0MkKZjgV3Nm0VMzztQz8273+XqMc1K/hpo0uGOZI6OEh2qytokboz/Qi4hGQRTIVduBZZ7
9JAYD6JNLEV0jW2jMYDPqH1HeINC9Xde6EYoNezMPLppGOi9TUbFO2WUwT8+btc/eukqWNh7fKt7
ocs5OCKxlWeb9lG1cXvfBjQDHCAYyqD23azUzEOAs/ZG93E1sw6PKuKfXYJgiS6dWqY7lWVdf56K
NIRBi4iJ2QAiRUAjIA9YYPlPgIjg6NUeHwAuoZHuqWKDBWTAxVWKddoywRLdkS8Ob9syZqm3Lfsc
ge6gMyQAQKmMrC2xyWgFyEuzdzN+oANqiy7YWVj5GApA+cQWg6VTJ2vjYSZ3lSOeuj7Fic0RqXZ4
X3NrMwxoFDZFv64OPqJI6uM0BZwvslKZ/K9mtzJk7lA5m4zL1H7myxqrI9o+L0iE6bLXIhiztxET
PNylHxt/lxWN/gdUxecV5WX/2VdCwA5hKgkTfET6DloeVsDohSAux53z6IC3sPuvHIipJswjWtJk
KBp8HylO0WU/qHF6WumYTRPRoNgl86QuX0iVWe0D8ewY0tKAr+FcpaMzVZxr4hZvTPpchS7J8s8R
7uD2XFQhEQQN03x/YGuXL0vP8b7J0LAZ/gGg5F2IlX/aVw2hK0lUEAa3dfM4fRlqIe2rrerghBpg
KDbk7GR7EpjL6rg0uSkuiO640HqUrOIcE2qrEpgzgz8jJj8QUVJwgI3U+s4mYM3eRHpUr/3kxa82
Jmpvr3lxbqZ3ZR2GtuiyA4/n7ZQfLM0pPbTlHlZ3QD00O+F7H9TIDPvZQsA0eryT8eB4h6kb0GtU
hVNHh1H1Q7CdsJTub3QtPhfspzeE0gMKxeAo2v1spujZ0grRR+E1ptrGaPU/F5K7wm2FVvgZJTps
U4rjGCk61Y06GVrHrwlEydEwz1rj6bFgSmJEptiyGL8KFrXZR0GIvWgml+0mJsw7u5OJIY7te+RO
fZvVStYAAiSnu078rAd7xT+xIzzDyvi5VX9csExZFyBaN9jMuNAnpLmlf0oxqA7bqskBTDk5pjjB
vfb/M7iLisdaOgCfHexUYsM1ppdpGRqxHyqHTATycVzvpw+96CHqjJ6g40nPQTMn+9ZOcC+HYlOk
8fDElzdWkBmN+orpAf5oEfSE59BNpTjasVhixmbHae7ceVgD3jbf+Yu9K/zDDV/auwHFJ9tuYcdf
trbsF8IB2H57NYFz1Ch7NcbF77jrV2dTEycznNc0s7MDIHb80wZtm59sV2QEnwPCW5vJHdp111FA
NN8ROuEWWwYq5uBajfp91amXJ9qKFAZmK7cRsEQ+M3uJBmM82UFteH3iqp73rsJEsG0z0P1d4JPq
Qd4exbuw/6kVvpDUgPkiyFDf7legRUA9f/ZONhBwCxHjEbzmk6V4Hmj89jfkjZFzMM/9TKmf8CKO
EASLT7KbpQcfPYBz58iEL26EsZ08WF7RrYQxIrjPseZ/JKykb25gNcURN5nzBVlEMCfj2UQM5+A4
uwXszd4EUd8reC4f83A5luTN5fhkuMvFSOGUP94yqBEOM/CF6L2bhAjg5tfD3qXOoc9stpE1V/+O
tq/wluKX49PkvYpZ+skfGd4YtviWFIWN69ZbQlt+ii7oZ0RrLYEoWb7Wj25MJeRhZgrmCQcXqJ/J
6FRglasHllByLHxYFZrzI/LYnjzJOgRQpH2kQYfdOEGK1zgUfOmTzUd9rTTUxInBhOZ0tqm5PCPa
EbfG6LEketSv8ghfb0RwAqZs6L+17rjJOSzW9RJWQ4NXpF6r6AHrrGkeAKCDz7CDknu1SIGJdgu4
HT/QQtZFsMXaYo1yK7keAhyqYGVDkXVfMbLHc415a7lD5ibWgzvhGz6MkdbjFT41vQ4qKL9EY/ri
GRE4ukWewQWIEqcxW0TnUmMihtEP/7pA/vKMY66Q277OmChKvkCFwdNBCtb1yljn3EnFn3KhvvNY
DrN8FcoQcTAqNWEjKDN8QlFUVBc+mPEx7pUqdlw/qv6SPTPPrreKtTsMfrHcoycnenyxdfCRl8gL
Z95vXttM9zkS2DCbr81NXQkCFT0L4qmw+zqu3Heg/ROUCwTCc5MFiC/wEZTDXRm7c7gXVt0cVsEG
hEdXdERS8G1cbLsduw15aHGwG6U3RvuRLFX0+j5p/dgu5NCcJjfSn6R/tlAULvzVsZlJhtxNPYvN
URIKsVtkbNQ19k3z4Rdr+R4RGcgOZKfL67JKqe6cGTndjrEmcnaZg355m81rlm5NtKDCzAlk4t3I
0GqBLNswRSyC8Ptz5CAjrCmrzokPWi8zAULDQcVZ6W34/MoRb28287Aq3TxXlpysN+TFtO/Gkq62
u5BOzHSH+jiP4cwES5I9TU11ZIcr9X1vdf2jmN123I1mGgtUCjL3dzbxlx8lyqxiH/axGQ6QKznl
tjEL19w6qDwgSWouwtWS426Iu/bOdVXrkSMTrtWhT2eHt9hHxcveYdXDPxPPqK9anwxALOhxdFiR
M+YJ+4TDPrnatUv4Y2nU+8ydhNzDtkydYBBqYM/A5GdcVp6sib0IhzZB0urOj8yDTrshExIgNyqV
f3YkAu/TqNVUnFq+C2ACpK/tHUrQadqtqJjuy2jM/Otkyri8n+Zihowu+/mAfLT4niwrFJR2Sb40
21mdE+gZYU9O0Nxe8N7yf5t87OYHuN9Q7/uq7uPzbOEEhDyYMIFDrZlsZxP3SRBW74k/lvIHkJA1
MFz/4QLYQ26OxDYaFBFuBb++edQsqoki0wjyAlfYSJA3J7OvfRtnEzllQejvWnK+ORIMU9febsGM
SCwimG91rekbtYb/WyqN/zqqJbZjV6nlHt9b/s0U0tY327vZxtOM/u92lm9ZfWZY2XzOnpWW4LuI
N0AEhRauhGRr9A95ZcUXSxYEUsq8dwjBAPI73GI95duozwZaOUw1vBSTYq8zuZs+lZ2tvieD/5gk
B4yFu9LuqX7N6xVQw45sMuFD0M6YLAeHmK2IQ4OLCHvDn7zuVHROMzX8WZt1fSFEg/wFpvEfzFKK
wyek35gQhj4+uj3qLcJ61uVVlJ1/EzMsKAIDnq6n3s3lkUqt7JG1CQIqMBjnz5XfsyfdUsfUhngw
YhQ8bVsyicxoh6fWlPp76CYsko7GVk8ebYd3KQJ9WI4CN0L7p60Iod3fCsL++eVshnPDu3vArZya
y2ya8hdEsReIy+g985FpGOJH8aD8xiNuKZA8lL68vxmD9xjVbrcjlE7FiXbT+hDLOKMmqgYIOc9S
Vjak3+qA2/o4FVDNtOUDWWVZ9UBIDUexGkum3MAF8t12FSvjbYkd03MkIBZ3wllDtRM6JrPWb/DR
JR5xsugzcbebB8Wb9tfTsfnuQpXeEfwjUDVPBj1I33b2LUeezYbZPijX3Rrl9hM50EifdFy1T6gj
oLh7vuZjTxQYBD474l+B/r3cIuMl2JnkWOLX17S1y51VusEvX5a2Nw0Z3PnJK2YHtKYlBnGT+lXp
X7jqhuxAHpGXH3BR8hXwvxyPkWwqbibfDfu7FEl0Dy2/pDyCfRO958wo+pgJYqztprF+fJGW63Ft
hsLZz3JY1c1NUz+heAWL9SbL/BMkBLnINMz6W9fE7N0T36LdfT4K8x9B9vkP+8z8UCBtfPImhe2v
qez2TxnZ7huHXvxQDLX5iPFJDrvMiiMs8rWHW2ty3jMGyT/+uk5TkpGDYFjTVkm7OTnYpxJVE4q4
Qnhc52Ix/bZkz8DVHkWo/k07EMuceql/rZDZWxyhcviPfRn2spoK+1+BRvPvOLjhp2hH+iJsSdgR
y3bmv1TOgDBK0eHLNVUG04V8rMDdVAATSnxCidXpSaksmnY1sJe3kZiX9R6Uy3pZ02L96wit9ZaC
av8TmJzHnFIiNiWCZ/XjQo4BEQYEtkB9I0e6ehlAeMIQ4zAqNXbxYHXoMZPYZGraxVZQgZzBBW17
XUQDhDoMBHJVZ/rxFlk9Uu6bonLmCiOpKvV6hHMpjcsbP5xmeUcWp3gzI3OBNVYpRbLjDHQpIni2
yQ8ba5PGbhw8RGtsk7rZ++IzwOfwhHonzzclclQKSBta5MnCSocjjAg2/qazoneaVEN7azED7gEz
ySIaqpGwEUqe5nzfcOOhG0CLt8EdpeUOTxg4pl8TxfaM3F7glSNNBPdZO8BczzcqooHkxWpR4S+a
Vsc2hxxZwS0RoK/YuQo44KT34QZJDkM8dia+0Dm4FLh21z6UBD4gz7GcQ2XP9CulAJAu6vA2qP8M
AdFZaJr52U866G/RuTW/0dJp850VBOhA3E12e2aWUndyMjYBG/PU/iyBJe4cMBqgfAjye7d02mEf
LTHK6pIX1r0DJlzl1nfbmFPX5cZ+sBckE7u1Lqx631ZD9M5uQC2b0MQtJhBL3KXFshLh10ltCIth
Apz2dbQydqdupPSNW86KrT/haNh60rnRvJafvi3BUv2ahin917eZ9/YkkdrDpe4IuEkI+SMjf+xg
ERNPrirYNdRGTnAMQCdJXnj+25S3Cr4hcsD2ZVdgIYcPar+XYK1n0hnLftoWmF3HhDSyzqeH3gl+
ajR+F7304vcmLMoSe2Qn4PQBfUgG0gVvniMk+0TCLvGLXWdj+ThZ0ZBfir4NMPJh4ud11JheO6Uk
tiidmUNN7SuBol5csX9a6/pVAOkQfqe0vVdZYDwgnchDH2gIUr5PO3J0Etrb++o4hT6IFn40oZPU
WP5LQVzwtwnIRCbCJZ6uZazTbOO7PSdsWvD+7v0cqcK+0v7iJ4vbqgfSduHvLfJZyI+dxXvQu/2X
IYYcRY3DGHqIglH8SNqMqgduW/WAmYnq7j4V9rCzdCoQSlcYFPkDMgn+SUr3OZqMfCX+BD6KyDz9
1nodBZ3Ygcb/SOjqVDJS0PijPSXSLbETEBkknkWPpgpypgNOW7LsOk/+xryCpP86o4R18qbgbmIA
xqOUD+F/NRG2I3lTZOckFatgmJDCxCHQVGKacNxr/HQxtOt57Rg3WL1mJgOyeYLvoEfi3Uut041T
pdweytXhPepzDC4okeJ3NOX50dEFaTy6nrAiS59A7h3fB5IQAssNgp05Cm80W47awna7srmKunX+
U2gC2lNMYGRNRnkvvmn2sNzNkjUultEmMPIgUKs/eNFcm0PspOu4qTTc5m6hSUccUN0tD0E0D9hW
5syet3Xpt/+qLCs+U4SMb14QzwS9zZqX6Zs2Q1EfyH4a+iSoRSYQ2wzDU0FfRHqUuiyLE1oHZmpE
duYUecomRAr5+PvcFNF7RLQ+88s4zshe6pGUaXsd/xW1y7S+mh71XuWxciKI9F/XyAsBM4nlwobo
U7UCB2PK/GpZtv9mxRVeYKv0qlubJxj3QIJBgFai1gF6YiCn2xhAv7N68c3Kodi2OO1gO/ux3wdj
438OWRtgL3dW9zVYERTSmJCJnYSnRqlBtoYD9+yxnfIO5T55oxgttsiRQ0yXLf7ARECIFjt7CYGZ
vJHI2ySrOVq3ORjYbiKfaeC0ganfjCGi7wd0IIa8Mkggkq0FJgin2PCz4m4nhqmsXjOSRlJirmfI
R7ST8bgjbxffQRqUM3RcGi31kQu5yLbAIV51dF3UdLvWGd0vsn91cWxFjhg7D417R5r9WG4HFPyc
7h59EDxslvth6yx4Tdlto51b22uFRAl729YN0XJsUe0wpuJgVHczdSl/avQQX4PSVgP1F3lvdb+M
pGTgvQaeyFr7g+z56jka9cKfj8rrPiaKQtOjfCmr5dyJ4FaiAwj/23C2LijeVB4Rpji2YO5EYNOr
EUbzWz0O80e3Ina3IlkiQe7X8aKLGYz5f5yd2ZLcSHZtf6WtnhstwB1wADK1HmKOHMgkk8npBcYh
iXme8fV3gWrdy0CGRdxsmUyyMlbRwx0+nrPP2tLUQ1i46LufEnR44nbAg4C6MO5YM1aAMqs9nkzV
g9EJJkiPpO7DWMgcu8KcUUIzRPkykMYePRVscUowFEpObYfACK5UgwniI/g5X3y1VE3MvMf6603A
Lv7DNHwx7lQEnPpeo7qEWPHoOhHbK4R3goGpdB7MJKD8oKWAo9xOIqCsMgpGOW58JJhHTpQ2AUia
o5yuNdN636ZWy0mWcDgV1JC2q1CUWsx9UlU3qgtddxNlgc0lBUKM3NpD032d7FF+NIIxE5uarCwe
XV3pMK19DO02jPRI9DijqEYiO0pvR0uXOkEW12u+BD3l23fcV8Yb6pdFs6skMX2fLYESe9L38MAp
580f0H7yRCV1Gzx1eIWi+G59GW1IBzkE5j1iHhueVPFnDd5HuQZZOdq7ghzv5yyo1QB8Rhtu/l7y
MOE1RJbJTixOGT0H1NFVJRDzv5eB2/dlluBE48hUv6vwEfkujSAiCpzq5E46j9oE0Nyl/OE3FJ1S
hoZ8DU5B778vLDI6uLpEhPuyFEYDYRi9QejSwgX8Smi8dR7KKsjae1LZgjt8XvneB6Md9Gkjwsk8
UmsUplTalEG2+rvbSzlm3O02aGuiW/IKLtxwpnq8+7tRELEoCBBuAttTP8nVNU+ZjML5AoUMS6cy
+dPfp4liRr2TVP+qWnhca3XEihrqVmIhRap2f6d4snF120u2uRKBXOscnjd6jAnPIULDPF6xhTrj
ZyRmXzX+FlsHVDF7Dv3hjGXoPnAXWTRrNEkjpCkLkctu6JtBHobWT+4mNHZfRy8ejw6Bg81ff/uP
//6vH8N/+s/5w/9Ygv4ta9OHPCTy9c+/zlkMmeS+ucybpu4aC6/DnjuNzV7H04fqDqRLIGkJ57m3
l1s5Z5sEKs9E1IjCxHUWFoB+NFZYBvF60gTJVSiMv7S2qd7wzhhuLrc0e2idGJ+yT6A6N3XJ28di
QE8Hs48CP4ephaVspYW3/dSKPYdpvzY1fCGsVH6rVA/gHION29pqf1xufO7GovH5Gxq2idWrIit9
2ngZdH5MHT7eEVkVHQs9xK8SVMeu9hsqBM0ugMETJ9vLjb4YW7J+ZP5oTkdQJ9zFF5zGom8CC9Xb
VLfFR10Cxs6KUnsLDj98raciHXMtUzoSvg/+ZYvPSLJsaPA3oMCsKOpdZrvZhlLVZjN4uCq9tlem
QUzFsGwTMqHSFyZfpie6AgY+sElbPVZulNwPsvxlpl365vUN8ZY0caE3GEZ9YcqWGMpC2AQtAE5u
vRqICLwV7Ko7cuBUZ15u64UBHJ0xHUwgXXz2HEp1T+cHFbYYrqSuubahjcKSHsUqljkJC1TCKwwx
utcu7rk9d/5c7CuCWrnT9qKi8QGd0V6FGn8P81Hbmu2Uvnt1r/D1FC5JCp3Qhrn4VGnpT5zmDhdO
7MjWXh65OwpGIeM2OvAT2asrvogvJzxobZvaXlfYZISWS9zQqINNdTR4id7Wa2EpkrkleCKzd6aP
r+4a1ZXCYr7bjKG5+GDdHBpIQ+wmpixRT1HRknCwC/NXA6Bwj141eO0+aZs4n6PlIzzAAhNz1/84
CjT8ADggUdFpwHgPk59zI0dCteb0vubHeGYUmRZY2IFoMqmOWXw1GAfNXLgAcAYO6AFDF1YA0Zk1
tWvtFYPJ801Bop3/12Xmn/ZKeFSmUEM0r2WzXGki1I8eAsJKi8wrG9SZBSbZM9gLkdqy+y++VyEQ
GQ4BXanQMVChywO794doH1g9xLWpjF6/S9Geq5tKWS5Dudh78frok85lKma4IO+HXvobE8+wfVNH
vy7PxLNjKFwJasTRbQ7s0zGkyB/vHJvC8LgiLT+1vretcgzqo8Gv/p1OScopdYZQWXLRlM+V3jTC
gV2qF3DyIAUcLY+yC8AP9hXXyJenNf7OYD3JqyFQxNP2tFdIyRHdeCCFYeFkiJl7qDk7n/s4CXns
Qn/1VYVcrxEaWZAJXfLN6EoevP/G0Dq645qG40hnadCe83jPqgHOg/C0Eg8kqs0JVlYH3emjKxvy
77/r9IZA/bKOiYXSyf4KY3E90f20yUmIyXU2ZcFnrSKDs2oGrI0KVGZv9SCJH8KqMm9JjtV3mOHp
bzlypy2pdueIFMd+HuOie0aWnTm879Fmkd2PD1FoENzVKH+5cmDNK/PSz118H01DphorR65j8hV+
FpCB9QasDzC62IJr19fp2ISwhgGFXP4mv++dl1oWpzMDMgolLj0t18AbETxAlkudt4rA2bo0VHfr
zpIAggS/vEpWd3qYBoey9a78inOLjs2f76XmjcuZ//yP7ZjiITOSqHuo9IMt6YUwxmvk/kcg4eWV
puZF9aK/ABRY4ciAlVosOkIuUUvpnrn2mq8WGs09SZmMtC4c2QKI0OXRPdeYnI1FUXpQ/iAWdx63
iBtz5t+Sdsx8Y50bZnGn2VG1t/ohIRZvUnV2pX/GubF0iBRwIxHKFks3Y5caa24ReHACcKlh++JF
gALbK4421/XjiNsXYhShduAC+4eCk4IMF54AW0Ij0ZMmXHU7ovouN9TP6LuSYPn+8pjMR8PiA1BU
bIBPcYj1cYScfutsHv4chBaqOAornRK9vUnqbXu5lTOjwLHkcqHlgBK6vpjW3jSQfQV7sK5HHaSu
CSDFtsSK2vtxd7mlM1sr27fBwS4YcakWczfpZYfajrsf2aHqOAWZdyzI7qwJo8wpCJXtu9oIYEG6
2h3OIdXrN1Uu1Ox1ipg3u+piiqUDlZ9hH1hrV8u1d43Sqa3QxyK/o+Q6+Xy5q2ems4XFsclLgYll
LB/QKCSpAS5pC6Hw7AIg8aklToeaeiopLMP67MrYnvmKipORT4hBt0U273SuYKIDzNMipI9orb4p
+xj2X9E4d5Vw3CtNzX/VYlrSlGsIrjW8nJcWzrj01BgDeRzGiU0KKKnDFkRpGAABx1Rt25u6uMcZ
S7uyQ5ztoSMcZaG5sSxjXi1/7HyIOKsIOhNENIoudsQ5UZEUMNGp6sgPr/56ZCbgkbOGHRvc6GlT
SoMlT3kpl9zJ0x/NsojIG6A7PlBVGbvo8LpSXNmMzvbOVbwqOfMN21n0zpKNwR7IhNF9vym3GlCx
e8gmVrQJKS1//XOFUeQTKkcJyQ34tH8NDydocAwlZBWF0oh7jo1f97YqkHdeHspz/WLnclxhYgdr
y0W/YjDaOfpja03BmYXBEPRhLcGjtkV8eGWCnDug5xXA44GQDrWei25Rq6+rtqVbmDzZ/rpw8s5C
JmDnB8D6GgzjAORw0rtZzztt7J+rquyOePlUN1NrcDl/fc8VZxnJczZVy1psN3WCK5Tdw8nEdNc+
tFRA7Qa3fmp7imL/jZZcFx4W+h5Oi3kz+mNl8HrDoJRfwG1RYChAeRioI4HuFUe8K2N8bu3b8/sM
VzXyvs7isKiHColWjZyiQO57hMdIlg33qk1FDucGcLR2pDTR+TeWI+8L6m/ZuYlRyNP++TacxxFw
NorixKfSFhlGGijjy2imh2JyvSsv3rN9JH1km1yx4FkuPlxOjYMjRrhNXpi37+zQjNZ48EwHiBrx
HVWCWE7AKnz9M5G9W87SKoNrnVr0cQJBh74OdHuCVtXYzkWj6AQbW7xxafu7FQbhl8uz5lw3Hdth
bjJDFbvd6ahCQjO9AY7HWo1W/TRMgMarHDlrhCPpxz5wkru218aflxs9tx0QV4Yo6vKcM63FdqBX
mV2aPaQESmGGTT5q41olGgUCZIv3r26KuCcxGaKCcxBoMaK4bM+VZuQOKP81NgHRyjvCyvEuKb3u
yol4pleEySlz0m3ejNxxToeypXyJoqwaUqyr67sYZSW5kESBv3Z+Xe7U/Dctzl7K/JiU3J+IxuiL
jzbonlfHhVGvJbKSNxWm1QO1nhkenZfbmef4i3Ykj2BK5XS6tNhKHbvM4gi0LXqXyj2wVvK9GmqF
77gEODUp+0l2aBYKjkNMEOz4++Xm5x1r2bytK4QlJMoUQaHTAXWqrLV8W7Lidat/tD19eo+qG2Sp
02W7csy0KxHXM2vBxuuUCDkxLuksd9AWbaIdxKQUncmn8ijN7edcr/11SHofgMlsT4kE8v2rO8me
Df5FSqnrPCROOwn6GGg/Wu115wKny6FEvFVkp3fwIGGa8KK88k1/j9piVDkUmZ+OtFiD9mLzdpN+
JE1aA1Zr4/i7FaT2j3mL/67blHRSO1XBZzeCIaCEaaLoAzWX/yElAqk2lzv+crQtW7ncKCS3LJzF
F8uFYg7wTSGBUl1p4h2mickvUhI4oFKAcAsqwbJXIwU25upysy8nlWWzTOk/ZSFAG+ZV/McxqeAL
hw6mSvgX4jgWZzPKBJvJI/Usz0zC8EovzzZnOHOOyTVcDs3T5kAWGpQuIXKaGYAf0PGYxyqhLn7Q
BoqygxzM3Kv7N48oPl8UwRv08bRBR81U4ryvKf/RSEtGMm0ep9ZUx8jyegw08+ZKD898RwzdaNPm
HOHaujgoZdmFKS5LlH66aX0IZQG9HmuHjeZ58SEINO84aZp4e7mX885zOomJ6bOf88ThFcfz6rSX
BGhz0kgsVTw9UDdVAyaDMTce2yiKnyooy59RU+MfQJHRlfXzcpefW1bcDHiPK+RXpy2bkIXGqrQ4
MOGXbkk928dKOuIOzk9+JWV4Zu4QwTUkUTlCuWyCp01pnoiKwDSROBQwG6thnLbUViN2norH3MPJ
+/KYnu0ZX5C4Euo601qcKnFqB9oUIj2hxDnb5dwgkfl72g50TnJlEM99PoMAj6tc0k66vZikkRio
8UhnfsxEAWBXaf7WhLsD4Vt+JPEr9gCNZpuEQbtyq5s3ldN5w/2KJh2XayQjupiscT/iTJRWDSUg
xJc0XIp2IYGPK0vi5Yfj/UH4mHnJVvNiDXYGTBIKv5t1XUcgdSgK2AChKXaQOiEO4QxzZTiNeSYs
u2XPjzMyT4Lb8WI5VHoBJLmRDUmn0nwTJbwggyjD1MyUZYhri1ft9aKmWEDp6aEsU1Clodtsm86X
YD368l4HqvZ0eTq9/MYKfp8glEfmmRNkMZ1QXvuU4PGN6zSBDtGxyX7242bYwwlSn5qGSsxDNFBd
uEHHjcjycutnPoHLO5NbH/9D3cZim3dtNVCXW5LYr6evPvhjEi+YTI+UNLEF7i439vKexC5kkKZl
3VhSLNPPsykuQETcKXSk3QcMuYDs2FN/8FIscwms2cfcT4FJtk0TbS2kCK+PB9ssItrnVyiA7Iv1
lBAi1QE8tWsnjn7yIKrvcWj3AMnG5rvLXX25gGiJCxklpJzd9Pd0T2pLrPliC72NGDIqjsug2Yek
O69M6DOtcAPjgTlfDchJLL5eqblgtHWPAZ1cyn4x/7nRBKjUy315ueHZcwhy7g3lLUyX077kMGsh
SQ/gWWec1xjI7qiM6LPsp2n/b7SkuOFJXnZEzRY32Q5oGdUrPcauiJHxM/XtmxT4MLwPmRwvN3Vm
LhI75xFiQKkms778QIGDLY2a2TH4PtZUSbTWzhxEf28I4vWrVNbxh3Skbq+2u/JT3avXR5KhzyEZ
EggUFJnOxboH0Et8J0VGhXlhdkc6fNrmPVzKWB/M7eW+nvuAv0UL7u/Pt0wIwoDpWrsVPTiekjKp
mGIyat+jB2iH1zIT87Cd7rC449KjWciiA5RezEjHw6TKGKm2LOUkH+HdFZ8KTYlPQkPfu+oax92k
eZa/+riiVZRrPCgNYmfLjwmuZxgS3+zWA1LKW4yVio3Ru9a/sQ4wuCMOOOsJSOSeroN+xBhaN0G0
U3EIF3SSsFrlVK3x8nt9kIqu8J5k/yCxSkTwtClDULGMyBrZk41liQ2kdYsTnrXyJTiW10+OOZYy
iwjIgFuLNSeqGlOgTnbr0qvH/eRCxg5IFO+Sbvh+uaVzuxWJOI6ZWV5Fcvq0U6qRqTsluG2UVdEe
m4oXcuag9L/cyrnJzoEqLWproWJai92qkB6hv4jay9LBNgQqPyjoyioPU5N3Vw7PF03RCW7VvIQx
+UJhsrglTXCWatXi7apbnb3HHmU8lH1LjIEqpO3lXr1YV3NTjJwiSMpN11ycXBpG3tQVgTuKs9Q/
IH/2QRA1wQOebPUXtzMpSY1w7Miv9PBMs4pbLvZCZBE4Zpa7JKls5kGBFyZHALfq5jO2icY+SWPx
DHLVyYFAWeVr1xkPhj8bXUx+CxRO6gfDBMsupzhNYLADlaPZjWHfHS4P65kvSCbPpYcSCY3+QooU
8gQSMBPWBeDNGxTLkDlt/NwQgJtX1tmLe97cK6STpGsZSwQTp7PfQ1wSyiGejTmTAWs20K6mBMCD
fEHbF51QX7mHxY+DXV9Zdi9OukXDi6kD0wVZvRlM66Yx+h3vQOhFoUWppjFFxQ209WADyYsKfMyH
70gsp1cW5Nk5xGHAwieDQmT6tONA9qamcrE60QNMqFahDtZy4wdJdueBCIgo0Sghg4wgLq4c8ecb
lhbcKbJo3DhPG65sAwQrTltk+eLuI9SP8pvAhmhPKYy9KXV72seYQL5+oc45cqKBHH8IwRaj3Rea
a2RePvcWEf+akFWd3rVNlvU/pi7THrqgjjQiuHn14/JUfrG7IiviFUz0lgCKRF532luVT2Y5QsBZ
g1/QJqpJWlTxOBbbH17fDpdOyXXTRUy6zL1xXIjSqaifVoShZkedsfJug4C6lSuf71yH2FqJXLDk
MGBcdChsJttMvFifmciYt+b4L0x1dy0/e2YHsP9sZbEsgxhGO+APfQ0OpNnbyoPiHrgzhch+dUiE
L8RlnRwJxZkkaBbHBRypMu0CgehG5eJLoI3GO9HaZLvQE20uf6QzU9/mUotrvZpzz0sdHUY5jpsl
nr6G+AZtD2YlVPB+PFad7hx8nHVXHXD2Kx/szA7HfUUp0gcG8E21uEnodmBrmGwZIObS6geRl28Q
Eac3PXvCLSX42caaZm851wYqf7m75z6imiNcRBOI9y+nCmZ3fpPGzJI2VeOesnSMGCOq/ASsnSuH
07lZya0d2RuREfVCLOuS66l8C0QIAfB8n+t5ubEJKlzZM+dd4uQazVQhWIiEz6Z60VlmDm0T5Gc5
4eKGvHqEHmmXx9nvdlfOdpd9OYorCbVzAzhHRGZxp83reLFHuwOWcdh8iXVlZek2D9pxh/PXuKeu
8Voc9GxTNhuIznXd4jl5uk/pJZVQJJvEuqQocctuCZgQgzK4k/Y1iezZUeT0I65IaJBUxWlTcYha
P7UTsa7xxDxSxGAeC9xTbgYqF9/2lvT3l6fhuVXHJ2NnFNzUSG+dtodzQtQ0iq5JWT3HlCsewoaq
uRiH3E2DYQTm1VN+pc1zfeTJ8ztsTkxlKRkoELz72cC2P7qNvp6MMo42Y9mnGTX0+DACoc7uLvfy
ZWaEyelytKGeYXOhXva0m1auMAQYXTbmyG3DVRL+Rl4PrrGLwScDroMaxj7n7MLAgkZHvaGx83Kd
MrPLP+TcfkO/ecIj+yJJs9hPY9vAJyoI0b9FjnjQMGTR0Wiofk84rf+R5Y1F6RJY+q6u5DU53Mu2
Wf9ssBj5Ec4nlnQ6BoXmq6EbPey68qjctKY5xHDyVsLdUZtUb0oz6LdNWmvby11+ufvQrGUwl81Z
k7V86FKwT1xrPtjxVje39hh59zHsu8PlVl4u0bkB1N68pDkp9GXnYmcaMZIb0NJ6FhuPj5kWuJfd
UJSfXt2SbbILzG9q7mjLywS+6ATpBltQnSjF1o2nYN87brk3pl5d6dTLxUkifRbuOgoxxguRma9C
S8vqEGm+C1ZdZjn0cF0DS5U53g5BrAZqoL4mVHq5Osk7IwrlvctjlDTI6TRpbYq5WwsRH7Wb4cEs
8batsJk7DA2Vt3WIjvi14zmHk3jO804k17Qcz6yL4xr/KTBZwdRS6ztU7Aw5D4+7FH3Nlcn4cg2c
NjZPoz9ShEXrBX0/K4jsqgFE7dSwIvxWbvTJ6rHqpW7fztniU1y9r8R7zmxBAtkXMAW05/NFZ7HT
5rrVWD65TzLukX2PjWG31gLzc6ZZuBUVYE8Bk2IfO4AwLSscj61UdFe2wZefVnFgUlA1V5ewAczz
7Y/e56HrBI1ujJux0twbrR/9/ZjY3iFOywnC0HjtSvdyUdIeeWjKWGiQCMxpewkIRxBA7oiTjnDv
iTgPmKEFcuOb7bVgw8sPa+tsMsIQimcxhRinTUGTGSZYGf3GKqoOqmFXN0+hC7PdaJu4pWR4sL5i
vFLd+rixX5lUL4eVtvmoKJtNIivLEqtkNOCpDnm/cbAKv++poDlkBGThXol6H+hGe+Wm/HJY53sj
iWCuPw4aRnnaVxxzBk2Fdo8hYsnm7UbDCpwGRqd69fny2vyd8jy91NmzwJWjk9TanPM6bSoJKpeI
vT9usI4F09in6IlWlYlVKlI/2X7sYGY9KEg7b1HljrD+I5IjqxkQjUcBBrurPknVldzpywPFFmzA
Opfm+ShbqgCBR7U6MmIoKp6O6SA4n2At+2z8dbnv81G86Dp1XNZ8USEE8GIfpE4c1y3DhK7g1xCE
KHXX14h+ynBv4DuKNk0icKBSytmA62zkKh3h5l3+CWc+NEGXuXWCdcAg5kn/x3o1XQ92bOwwqS09
vuOK0Bz0ytJvEMzLKw+hs02RT6MEhz0f5e9pU3UkuYXURr8Rk9bghZYFhrkO6hrisy379srj58xm
SLCYB5dECTe/9xY9Czq+hA6yBBJSr2XrVhjUS8PUuZGUrK67xqBuXY7hniph5009Vf6DPxnX6j3P
fWHKWMkQOci4qQha9hmGoDDyAX8hw7gbhcQnJiRyl6UTvELcYCFdCm2TJNT3c4tpP1z+umebZ12x
eVjM5+WD10xqL4jZODaGEVswKA0SynFHWbQTWQO8RPTxiKxbKA8FNrGa/Wq9tcM3ILE8FwXNr8PF
N2gU0o52qIaN36XF9wLHwr30WmvVt2V7Zcme2SE5eJjL1IQSFVkWtfhG6zRi6gcwKTEoDRyUD/2A
yBvUTQj1RjT7y0N7bjYjPCJzSybT4PJ0+mUjTDFj02Z6lZ07fFA0sKHCsbmNivCakuPcbjQHR+br
Elqv5UxuWh3jyBCtYywLkR+DzAG3hBEaxgOX+zRvtYv9iBgF5zY1r1TYLkte7WTsCj/nhMtL6dxi
jmptvRwMUd4202NjAb0Gt+Vufzf6Hye1+vXv2v0feTFWIfnyxT/+99viOXtsqufn5v5b8V/zf/p/
/9XT//C/78MfVV7nv5rlv3XyH/H3/6v9zbfm28k/bLMmbMZ37XM1vn+mYLf5X6rA/G/+//7h355/
/y3QOp7/+dePHDuv+W/zwzz7619/dPz5z78IOP4x/vPf/68/fPMt5b97wBi09b8lL/6T529188+/
NPUP0GBoTaiamj8+gcW//tY///4jafyDfCKvHZfHLaubD5nxtwWAEMQ/5kQ+kU6DWCsBBeZlzffh
j6T+D5TkVDRz5MBjUI7z1//2/eF/ZsH/fJbzhIXTrYUWqGMnUywAUZAlQ+F5Ov9xl8C5RY8AO9Wx
/SaIpvAdcN9yB8MxvEnB/0ISwdFwhQg0vNdbFTz+MVb/+j1/Eh7E3MD/m6z8gLmuUecdYc0CQ/Fb
1fLHydVjK5oFzOU1v1R70mqYbU0rTFrNBjiTabkiVGOA64Gb9cZKNbtYDVrlEgDonJDNTgPWSZE1
FBn1xQuLuliVg+w/CD/qpr1WJBYsxwyG+6DqK1vH4miaf7ozLzM+rUFEmlT76diVasy56RENV2oc
0sOoh3iU12EB/XYchf15LAUeJO6gGfQJU5fwiF2eEd+Og6i9K2t+3oJPhnF+KlC6NifseDkvZata
7NZJKSBVw0zW0pWfUcZwwHxS8Vpgh8uJ02CwyRMGY3Vw/XqRX/kBxumu83s05hjbLOTkZktiYjEa
4witFk3wOo+Hftq61D3VK8wWYhy3YbF8j5zG2iGfIRnjxemEuLXuOu9QuWkDna5AGnOTW3k37gT0
s3GdaHoExaj3S3fPnT2sbwXgq2v54d/hnNNxQ6rDsiTraM2jx1L/8+LU4fWpjAZ2Uom3U4o53AQD
Nh2gpcUywRwUtydMom90z+y0h9QcQW6tsGMe/GbV5sp7H4sEU+nGTDS1lUbixFSZlGHz8fIqOfcz
mW48e4nmk/pV89nyxypx3FBRNTKhhdHdGAMR3AEf9QqqTNHqur/WRdkQmRZtLg7RpIngTTENQbQf
/KKYSdJTOWy5Gxlyo7IShGZYSwx4Lv9G+WIlI/RS5KMcqvq4q7EvnfxGprnAbgcOqJtbfvU2KWVB
YD5owHG2Y68mHlwjwJ/ONUOCO6lTAqJOup2pYTF7yNoC7BvOts7NlHvt9zroy51ZYEB9W1rJ9whz
9Hylhrh6j0gNDBpxemwrKbTUzA0WX56+HSvXN7cAPdMOl2XLs/YVonbvaWjr/skGjIkRTmvX9Ua1
qeNvLnd+8fxh9iMgonLS5Y3Fz0Upcdp5gLwiG1sbMD4av2hNioTScOBDXrzq9RQT2dzDEHTd91gL
9aPQPyHRkXdVA0xo01Ho6pEKBkV55WdRikO7f85vm52VaDSTh7Ssy451+rtKFA+tY1ImY1Y5KlUj
78tj34xDBLA2L7Pv8AYrfOC8MGtvk7Q5ZiFmN9uol95qbJwH7By5dxnd0B/tAiZj12m/0XIfW73t
P4zS/exmljwmVB+HWGW3RrBu0sLe1lWFExguWqswgxxsi+xtaJiA3ELRZDeVAx1O6hAZnRzPyrzL
fmaZl62lnTwlOH+8oSgUpZyO5H6reTlcS71P114J/lm354Lg5rHgrbHDm/5XV6py1RbZ10HHJmoj
ENLf9lqFZW5amDqYuyDZCLtKbysHTJujUZWRlc0EQtT1g59xRQwLGB+/l6lqO9tan8MqWlha9+6Y
1NRtjP5a2G17g0/d+4mc4d7n3nqYiqF4xLz5sZ4g3PvMiANGE9O9OSRluXK8LN6hRyr2xaCcb1qJ
Zw/I4+DeS0NjIypPfWUrvakltr08s9wDRtj+ARe67GYo83qF112Mh0uD3HCdWNy6AfcL61MJaXsd
2/BGI0wB6qjJjolBaAaWSbqDBFJtyhFVnt30/fsiF0+uV8KLKexyRcWkgR0yHkNVWu21MLsbfc3+
DPxb+1p1JjYC2C+U2UqPGtwVrF711o2r4vZ5aJFRpw2AqwHXG3Rje9CcyYPmNMO2xMLusQiaryGG
Bzte2M9yEGW9dcvBdzZDDItnNWKn/E4zqug7eSSkFsPUUAFY4HDyC+ag/bM0pfXgmq36hK+w81xU
U9ZQDNB3M18Yg/hIhfuivufeIcy0PSp7yg4BnPOVpWe3ulW7x8Kg7HNt8x228zMSl0Myh5toCOxV
iuXbu75p+qMPz/8oc8o59n2UV2+6LnJwzFQVWH232ytsto6yduD8jUW2F50KPlL+vfehn99GvgeS
1e3NGx8rcofQRmLu2w5PHqSzyQHEEU4vGBzmT0XZ/ehiv2r5aLhzECapvgtiO0zQHjcuJxQZjEA3
2jQisdSq52aDRVyeB9/czB/37UxbDJuQ2vK6aD5hqEGKTKMUnR0ctwriKBoGKp2K+gfCrDoBSUM6
q7JNwCurGPoeKynO6l08KKzfg3oI920EJhdIzGeQovLRaSpvq3Vj+Z2NNT70pii/Bn2ePJRdD85d
x6vKAGK5YdBRDKdwqmI22A9l5OPKNdoq3gaOGRACFSDTAN2IJwsf8VVQ+ezl+CIFuKoY3jEt2/gO
y7bp3q8MBK+EJNag6+4T6ze51HQPGQmmW9mRvwwH3dyjK/pewHJ8gnMK9tyvxYCrC14vnVNHWDmY
CbYj/UPad1+a1ux2g+5URxdfV6Kz3JIB4xn9l3yKw3cu7os48MTGO6c3g/d+3WlH0fXZBppqtq9S
2z3UuOl+wBKEREZqxyZmHfoD/xR+jPQsOsBR44WddZp99EPpf8AubPiOzVj0uRkTT6yzOo0wH5jB
op0xHQzoxwdjwA5hVXmAlo08rsMVDorZlyYeu8OoCeCHYTcePMoToGkknjJXMquSp3ga3uEjkL4l
RDd+dye/WZdj8z01rWesFnpgnlILbmWlJ49pVYKqFlH3awhLnbuvBHSvmb679yItONTOpA7IYPh8
Mga5sUGOk63xXUlhKU4/qzBsP5vEat7jB9rDvZTOTahVWElM8yAMjOOPNOonqu1Tiu95lLv4GRrp
dojGBs9Lysw4PXCO940A9jrV0gdDaGDrJtLs5bYum+yjiB2JI2MwrSwe03cAgdQBg5f4RnjFN6Px
undZM0Q3Vl0Me4io9k5ZWkzRmtK3RY85eptV9UcvK7y7pK/EcXSi8ePgdc1DmdTx27qhtZ5/2992
MlzFCA1WVTeMWyh4yd6vAX9yA+s/hXHWvImrtLP2agat7bykRtyPL2n51hl4yoRVD6sltXz/GTxo
0wFMZd+P0/ANaMbptleNu4XHeeD/u7thSp5B3XT3uPNk2zCFANlGXboOOsdZ1yrC4aMcP1L9Su4/
xw4krwf1mXpkl4p01vMqRnO4aj2PJF2tR1JbxTPp3Om6d34l4nurC4L3Ri+qI7jHGI5zmihcPd0u
PNrYDH3Evc2883JN3eXIeaiSDES4oml4x2GKuTZmMNgeDtoPaALPIerNIwRc54Yb/zis1Mxltj12
tJVn9NXGzcLoUGOyuqpmlkVcN9VuqBzxoRgMbVplrflTq6WLZWnaBry12u5tCEd3DItVpBXtU51m
xt7qdPWhyC2xawY0jlOci6+2m+5qx4aCHzST8WwVLtN/FNmDZ/rVnkvo8GXA9+NN4Rntm9DyxxXl
7PVRFXOoqiwQwGRJMdwCCRjf8jrHZKopsdqEordiB5C3YTr7Hg3Fp25ySURIXytWvT3md4Vn6i2O
YbGNi1B8Gya8uibmyb6K+uzGzGR3SAccGbA3IlcTCgxtldk/al2f4PrM3uJ0KW5u5eB8QGyp/HXV
JWrfDwIYPSzZR1Z2cgtbF65+VcX+2uEGvjI9Oa5KbTK3Y25pHxtr1N+EeWx/wbLbPvilZ4Rb6Xnu
evQG01h1WOrBne2cD7qXVx9LX5eftX5gl7dl1D8bPEwfVDY50ex8S/XL0OT+mtX8TXTmY+pQd1xw
CCFMdB+pka2+tl3iP3bkFn71Ux4/+24RvMP6Ot6pBicQp/YSZ+XVAeJy7CXF2pjC4agUfmdhEfxs
1BQc49iq+IV6tApDt8BrIIjvm/mbCdPXxlWXcVbFYREeIgUWnbrPbiVHvXzMcfjiZWFyu4AHJPfR
MBlr2Q1GsZJd6L8TosobFlYc/kQaJG6FqHE8IDdm/QA0OD16skNi2fTe+LHvCu1dUHDB32hT2hur
wh2tz4BZAfOPWE51qIA/lXk4YuObOj8DQQnsxpGYS7Oj1y0QPH18sHIQf3WYFvJmlInzVgsxo101
s+fCmoWF15LLqt+1+AHepVjcvG810vcbVx9/IhjH8WVIx2q2qiztL8LvQ3ulGzn/l+uf82TizqNj
B+JG3obJiqGiVUXNztXSYbgJ+igCTo/iZ2ckMEK5RVgAvPlxZPPZtKvUxNkydt2SCysoUEq28tJ9
10EjBqU6NaqABeR3HOdeKTAj8VQyPjA7Yv/ODUe/30UlUXBAzZASdlQMsOH4wskPbd24T0aAy5OQ
TXHoeOz98jFT4Hzt0+YevyT/AY8PTEO6tgXsHE2YZtS623qQemHHrNosuw8Q0WJ3Zrg/M73BzSiS
HVce3y6/cPIGdwX5uYMeYpuwjgbC6/tWN71xo9cN5wZUB7X3tLDgFJNFcBe5qLjJc8ByjhvuNxtO
nvwLvD172BpAQZ5U9X/YO6/dupFuz7/KvAAN5iJvSe4gaStH+4aQE3MoksX09POj3ed8ltzTRt8M
zgAD6KbhljY3yapaa/2T16u97q1rG9ZmCeo1Yh/Nu6+50tyTb1h+HSbLeyxlr13NU8cfVo1E64qH
mPYac2yV0Jxj0jFzXEAfitmOX/XVg3OyWFp16OJyJo0LL5zHKSum+qD6UnwkPaJAhahZw3Aw/MVH
EkhZjqlrlopXPx8wCisfqAjdT26mAf9hs62noU6GE/F9KSSHRXNwp6hnM/X27tQ1d+QCbzUJZMgq
0LUUtssksf0L2sxMT2Uzaldj46SkoHFcl+GCS+10XsS192hIa3YOa+E7xoWmVKuFhEf5+afaUumJ
pVxr57qO0+iB8kCth3xxcIIGi61UOKRdV15M6TrkoZwmLw0VTuRPXk96QqBm2PVsoxrvq1kjHKB2
l04T4qeHswVgv5sGFnVLdmHplXjCCGfAbXfmie68VjnTXkiP4rieSHHCEHGA7Yj4X9zaLTEEyzSR
7ORDMQfN0HM/aAtiQBxCYi41NXsf0w7RahQrz9rVbu3e4ZJ/nripeyP12DxvzVx7NVMDr0o8nLhh
ORGVJG21rhY06ZQesCCd752442ioXEzbjc72n1uV4wfSuBJy1rx0Fwp/4NeZzfuqwQD7O0rvhKyH
WSMQD88Ftry0s/sgryp6TtWZU3so3EENGy0g14LVU4uz59Itdz/b+HSi/tJqLWqxIf2TzOWHM8Kb
9hrtKU0FPjvIoJjkbuPVX+YyskjHfoyNPhCSFLwQntkOS2gsoIsckMSvCBYiDUzzLY7Y3H0d89WC
xjOVHe7Do+kPGOcMyXDdAGjZO8NzkiqwjJVAyInQeg60bFAflTljzaIVU3WhL0kreDvGqQ8aXn+b
aBZzMMNRJ+JkKpFlHdha/IVODX+MAJYumlE5DBI/PicjYCyrSvLJ/jD72GYbb27CxjrZ2DS8d4Bj
782pZJ2JBtfoPlibPPmCZqyqwzHum2/LJJJbLmUiIrY1bpNUUfBzoBdB4a7GEA5OYVyW7pJfG2WG
/zKQ3vwHOf9vQ1rBgBzsm2k66hkcA98BPLrErL/Foo3DROaPSUxyM7kh+O7zBsJYPU0kTB5Ke8aj
flhzsolFKUc0qfCN/6R7eYttbeNF3cQUFKNhLoex8btZY9KaZkoMCAF/y9ICOHUXla/mXeJaw34t
cucnIvMGkPl1tP4W2vr5cdDYmBrCRjRwCn37bpJn309ZplcBARqvgza3TwPRAGEzuP7rP78Bf/tJ
IMIbigZM+p6wUiWNljfJUjE38VOcEnz9HG72FA5oN85+fNS/gpkemoqf98jRG7Tp/yV8CaO1X273
b/jSXVO91hlP5CdYtSFSP37jJ7xk+h82bgeWrLAPAJ+3e/8TXTL1DyYDY15/ZHib3RLL9r/QJY9/
Ying2MVTg4nLA/0LXbKtDwiyPNTDWN5YGwvp36BLAFJv9oaNfgEwwVgYzHwj8L+nTXuNRocMCT5s
Me2QF2Jlvhi1LRoDLCFhf9yMRkdfFDC/Saq7NgPuvypnYlBMSpgpJmh6VU1hfMWMW1ZwgmI/Pw7G
aPihbIwK29Qkg9Q+JXkaRyWhS/aOFC3Hf50XgoYxlEkMeS1WKwW11+dVOw55NZcUQ0mXpA9FGSvt
sqmUTW6VVZVNc3IK+paQHc04jnmbuMzimoYkK3NK+zud1NmLxlP1LTTFfj3LVGE/A+hpbTRXrZPs
qd+qa9ou6UWKOkjSLNREmn4mGMKAgDJY9RSfYlF0E5mxpCPpjzrla3wlMb1pD2nl1+5uyRaYejKG
fxZ6ondsqta0/minVezuMY0f52ON9ZMfDLlfxjt8Bzd/dAUFJVpn2a00bByBQW3UEBRIYNCSfYWr
uLYnqLlpo7rvp+SypMG9rAjIuW8L7BH2neynk15ODZ7P2RZExFfIPg3DOtyRjk0GBSZIM1r5EafJ
pctdb1cxZLX3do5FakQFbmCgZyUjjFlXN8by0jab6aXN3dZlV+9EtiuTLjMCR2lWHyRK2d+yZVie
MFsnzdhfCDPKepuPJX97S0I4UTwIDv3BTZiMZ0byta7sIj9osXZXlbqzEKHc96/xFm/ko6sOMVKy
T2SErc/4fXIaSyZDImnPGYsj4epH2V1MemabUWau8eNQxzigt155iQWTuhWVOe/dUX/wpKs/l7ix
fE6sFWp6NjPQr6zyi+7UVCtEiZGdU3C2XwuYIDM764TBuGEo50LP5/xT2Xe8PSInDiNscWjga02z
992qWyUx/1jFg0oXxkB1RtqejGud292J2YwYzjf31dik+q7D7fgAq3LKA4kfG3eLN/cSV6iROfOa
6gkglVwBSB1daXvJXJgJk1lMGRBusuxW2aZEhtgDbrE1Teyxc5TFQJJcoTv6SyZwRuY1z2qQ0K+K
rFgfbcqRMSQcC5e7wR6JBp8h422RZkSV0A8pJpfp2D3UMsu+embmDPjE5ePzlCIwi4bWWh5UTxgm
c8DYNYJJykE7LtlAkm0fd8lX30/Tx44vn26hI2ZzII1L5dE8Le132SelF1Vxl9/WVElEH7W9ditr
J8d9ioKf5r53Mf2Ml7H8OJE10pO42PAoTI38jWrIe1IbqIS/xo05LKchLSYz8DPLvTXyInmkMEAc
wsQ0PmhO6r06Y0kGRtf33hMxKj1tEqKiO91LtHGnazK/LhPBFG3Egf9zlRKDGWiKfwvoLFCqtmKc
TomwrYeszJu7DtnxENiiN8+K2oct7Yx2/6xx9A8nIdVyHBvb1gIEU/4ldRcVetnLfI70SnX6zpbF
WIR25erXntbG/j4fCmImTdKf1bkpN8q1UFr/tZ206RsmwGt5VhOpmNw4rawK4jT0Jd4RF2bIz2vs
mF3YO2b9KeEaGOe4ylpPdNdaHM6L1hlhalXFFy+p7JnkrrYl4DrTxOMwj5UITZoIYkXGpqt2cjSK
R8PVFgIzK0WUjm+NAIukp37p6qW+8abSIFbQkUmy0/HiB89TKciNRi/IhxNFFixE2j1gIU9nqk+e
Xu6xMEm/w+isCWWv2ubFxdawP6f9BFWgRYpPddLM3h4h/oqkDN1VuuuXWPf2g1ukxDf2Fnifl08E
VjNk9h4tE5JzkJRL1e8dA8v91CpQTqXOaB7jOYc7kBhzfiOBiBY2nzIma0/DW8m2ankjCdN+cc2h
oemz4UqT376Oc7jQ6MZnfWqZS+jw2IZotPwl20lUmmlkE1H/WumTJcJuYt+LJIvbxgHLy8u9mKaY
8bfeOjO5KrK/pbTNyRqPG7eL5tThqLJxMBKB0ZbaeWuTubWJqtcvIk68RwJph28rcWCXpTABuXoi
Rz/1+WiDujVuE4fccK4d7tuKX0eVFPc9hocq6ky77SIS3EbB0Ldd7idVOPlhYqxaBjmmnB1pxlUO
MY1sCwfqfh1XRBUTYAn679dPPLWxC52kib96Iywynuk6MgTDKsQIBVf5CDpIK5Z5Sx9g8ExxN0zE
lgLGFPpdstbeTCwv3tToJGx1RqVPGKmLHebdStnZBXOck7BFsEbyjDNEck3AIll47WJuo1uv77xQ
J6j62u4nX2e6k0wcusa0fiULajrPBENHQOPemPGRXgbSP9dquKVeIIyUM1e8kFlqfTTcAesSABVS
f9IJ2V5Anpb9rKDZ3mk60pHA7DNeVzG24jgZNZPNNncsGekmuWN70nNLGU6+hhWLXlv6K3xoULLe
nmqySOvKvakXwSG0Kmn34GVlazG5t5cbreBywg5ijYrI9emflJ2at8DrnrbnVNMzBhSZ8cjR1RTn
uBOYnHvduO4w7rO0HZrtuCVqplc69gtN2xKC1i1phBaFWHpAXPECt0VVO+aV2pWPqpyc48rjralk
Oy0R5j/ed4AnMLBUNqsWWATRx4Gj9eoLf4NcGOhD5sfETrMb2AGZBYmiRa/SpqtxjvNtKgnIIIEm
ij0nuyd/MY155XkiO5siooPWWfcXcby4FkCMT7uZLmyagTL04vPqzPmVnE2yfexGEkk52DzFqCVC
7tao7WY5J3t9PORlD7q/zK60g8ZbCFAU2Bg1gZebG+yQxMWLYcVzRgaQI0+lWhR5UILpLQmsGhv4
As7+7KCJhOsIVeGxKXyD4EphrkxmBm1V+36aN8hl6RGK2GtG7DGZwR4C8jRnDqnspV6PuEKJKnRZ
NH1EMeU8uNnaEHubcv9R0KX+DTOCbNyJVmX2aTYBV3fIxE1FIrfmLQGuGKSjEmFmfkYGXxvUGLH3
2hdJ8mmYlSHPC0eQI91WuBiR09Nrd/h8dkWUemRpBjm5vmpvIJTyAlOO6hYXrC4hrQ0K01kF4EnE
wOptS2kx2qjlSMhPxmIz5lTZCIG48boFfw5QpruJyeEdto3Fp0kwrwrMps8PjlJVvsd2HNvGrG14
W0vhFBQcet3XgMFeSpk7MVxwLqlYPXtvwZ5wT2s21su1ZW+TaS0npvMzxr0Zh81qEOR3v/rUR8iY
Z0MXpwT4LH2iYM7LQ6zH9XQyl9Xyz22MXJs7qM79tM+UPhlncsIbY0/gkhF/cTIk7ntnVp73QBaS
L09EBi32HXiqZYaDAXr4B8+qt/MHeoyNS8+DceiBDOi527//MoSJod66bd4lEckAxqXdFVnkN6L6
8kvXdfNznvFrO/1ukvDjYxCFwcGl/YILbL6jUvgEOvbaIIuotWcshPysnO8NMbB3UnLmFqJasz25
bZPn4WJRIuoddKVYZN3Dv2+B/4/97Zsu+B/5mP8DmZbQm355Jr91wvdMU7+9b4W3X/nZChvuB6Zw
nKcokiCh2RuJ6mcrbFgfYFKCW6IghKUPm/A/rbD7wdusHzykvTAt3rTCzgf8ayDMC354tWB9/wui
JTDH2zEJTS77LgRQPv+H6eB7k4S5L0d3JnY9hLVYPCn0NF+U3hAbl68O3IvSsrMpRN/kZ3sjT+Wd
nnbrdHBmQw6BT54Clb82MUDHDyM9pp4zGLsEtOe6S0U1RAzX3M89MQic+WLVrlojBXbWyzgxI9X2
0jx4lslgdnPPTiCtdyD8FhaXfb7BlKZ1sFu/Nw91WmSPiTcYzY4qYEj3UyVjYn7HzLsTbp/fmwgj
MbshpboJlNRn/szsZm5Q1bl3udbzTBw7TP4c+AOrfkpnC4IRyYITSb1WXFyrpNe2pDxCO4+py66C
n3ZmXDWtJtzIVC4zafKhq3MzdZKLyRbgSDw+89XIRzblpM5Lys3ab/QzaZBCEMaJXD0YM7BCw8VO
/ZON09nJcr3qVMxQ0iDyJViLwL0AjInNCexrXnsSa8iUtcxrJ9kamlIrNY8rFsUALloPL3mSwNrE
6WJMjpJTkLz4NZ9fTHwI7qyaRwnvQifSdsFg7CVWll3tes/vXqrEsT8KI3GeRDJPnwrpy2uieUe6
xNmlvnM6K9X2LZyPOpQcplbrh9kIMcrEwCX212MLMgQi5zUhWRxPftJfNGkeEKpY0dJngFDER7Ya
Q4aXar7BwOQibs0wXkiD9O0jV1FLN5R2dkYAaLbz7Wghv5md6tVL61vdODVEHI/e+rymBZyBZh2u
1pztMpGB6WjhYFaC8qH6DIfwkbx2+CegES0zFIewSLmoS8MZDm61Xs9KAWr656lmPJX9t7ydbmTy
VLrZNxu/tTzRXzJVA71lAfjmtRq2W8wpk8Vnxkgyx2RbhzjtX2RByGlNTTEth86Wt2z0Aa7RfWD5
9UFWS2gg853EeTOTOp0oQjpdc1+RSwrFKj0MRXtaPQhNplVExpZwmcc+eqJkMB+gT1v3brk2X3K9
P7PwGkRmNM9k75XEkzeW8RCPooxq29iNky7uCyfDL6sFeVmJ23Ps3Wgs2gsmRqC+Un03i+7S9fIb
x/Pai5rQ85AZ/PTQLx65QcVexeo8TcbuSoxQlRMRJKM8G3w897OIcviOwLJdRkbqCtzhG6/6crXY
Xlj4kUEI+KQ/w8zeGfHC7MHeVR0PUlCzxzcL7JGV9he1LOWjOdy7FaNptYk7AeYJfx7WT6493sbr
cG8JcEfS3Vq6VtlaEWhlNOVXpevsEZ2GukiueyAK9snIhq5VDHKfee6Fl8LPpU6At3pBtmmw1gwV
cucE8yby+xQT6vroWIXa2VwLPceRjNx7pT2m5RdTxReWIMB2eTFdfPF9+UXQcejZRRaXeyZ5OJ0d
md18SV3KpCSF9TkQ8pn148fUhrLEaEek95NvPMi5bg6p7X/WNP+VV+1iJDjdbFICcLFPIXz1doIj
RmqefBCyHEMdnJ6BvhUKr72tZrGP3RoxpDuxUdUv7jCcRhskdHH9sJjzfTW05hnIazTW6wEmzBzN
WbzLe+eaNvhADOQ3Ry1pw8Zqmrf4KaFtshYZNgl5N7a3I0bpVI7p5apb8SEmkDfidaz2zEuKi7lU
893Mn57k+FEwlKDIHS+X3L2y1uKZweihGRm/CFM79IU6c1bvvloXVNvTHi1dsK7Xepado5jbN6UW
NjZv79iXV3qZfSYyOOiNVQHBZU4WWLKsa2Y/CzbLwj0vxs7drzHLtX+hR/8kq/ko6iq/ryd5gKcc
2ZV124qM4N4Trosn1GEY8ZQPcyOu6A5tBzoKjVHYyu5e5OOdqU1ntjfsjP6GHM41zJK7aatRZXFe
D6/jWHMG9aq7LwW0LjZ9LUmeFqu7M6dzf4Kp1TFOaKmNqjmoYvDegcCpwoJ5MM0XyXoSINCdVoH4
5dk1iOppzfVT6SxHmygVnGr3i4QUQI6uq52cCvo4Y2AMrkjPmVJPhEVTZWFfV4ENNTISOROufBC7
RuhrESzIB5kLAYkDnreo7PBBCGrYrOGaW3tlxt/72TnLveKYTSK+qGu/e63IDor00TuKlgHx6FIA
Y7QWFuPIPKzyaa1wTg5WJyl2TeHSl0+HOQe1HNrTAP3PgaTHuboO18y5Tn38pSv1E0QbDIWb/TBW
u6Jgr8/nXaeqMEtNYGD1WWbOSV/cG7qEwLTWvT3Ne4eUWtP5vJpn/lpfi5lhUBKs/Y1emXAALmxA
etfqIwPWgN9UsIldzU5frXWw4BwCT9MO99cF6buK5FKx6BMJ9/0JR76XtQcMXtULjNMLIhaYw9or
NDgbXm+2BxNkb527vago3uudStyHyS7NZ2LRN77rSavLkKzda2ZVbLaNVT2qzvnorR2jafeLRGKW
68PntVP7qdeaz9DDol48jVD0D/iwQ1WkkY49+LQLnQdRbkHcNS90QGgxM/1mWRM3WtYb3zir6P2g
R7HImkhjKjPo8ExFdbSqlV0we4Wq82rGNg+8v8b04dIcZsJFCF83aDwH12bQm5wSX2PgPvnHROgQ
HH0Iw9lLpwmeV3FKJmncaiV/fnnSdYJywxkm9xX5rF0AcA7FeNg7nR9ygG6jdYeV6hTBuJbHxXrp
GdJcdCs8msm5nEX33eFYK4y1iGZpAnITrbxMx2Y7SwuaDO/a6J7tqiKwXj2hODtPUOKvBMjfDvGN
l4jnOS/OJBQxgvSCef7sYQhNKz1fSL0lEVqF+OIdpJWdw8F4yFVLpgnWlBWB3sqmPabwkyR0T7su
159R9CCywjk1b49d11+pwQgyjZXUDGfFghJhtZy95auvCU6NoeNkl6gGzqe2uHGt1JUMoQFOFuPB
cSVrM8ZAxxrsJgI+OSUWbFnBeUD/vHZHyq30Kue7uXrEDPKgjFG/AeUOc4uIYWO35l+bGIwayTWp
V5DYcujIw/xauW5QjpsK5L7Mk70EgJbFJwtntcirP7awSkd/ufNcGVrLJ2vIgmyFuraOt1kPB91u
wrr4SMI09ZoZQF8AJgFYhnTBQCgjURu3H9cxvioXzzg2+GI04GNQ0OJsm9GEwcsJPdODGmxB9Kn3
TmXsDPCIXJtvfOXsBqajVpEGA7Tf1W6eXJwx8+zj2j6neb8wG86q60xjGsY8fXLtfbIwX4CoV5aM
xGiBr6ZKCS8c7cHkkbnnXgqNGtvV5JiZ8iw39WgZ+aLLRebBtJbO/WTq8bPTch6n+ZGqhNG8QUUK
xdvVdum67BIaArtfoqom4TP5Opp2BIsHquMQbekM2+E6W8ueeQA86mZXx2Oguy6vJ4HliGQfgQfh
hib23utuJ+ru2yxf3GjMRnz6W+SaQFTBIK3LtjCfRvkNBulhaa5H/QLx7M6P68hHsz3l9r5sP3vz
vHPTkxhf52a3+Ih2eofXyzhUCF3qb7EznhXVdd+m587QXPR6mbyMdXroxzkqFya9wPnQuWI2fRN5
jH1PJnVUD8mZO/QHo5zUNwB79p0BIByZfePQQEO4xASywb8iocMo6Gcg4m6krPLFkgY1cH2T5VNQ
S3N4gnkqz2CGhb6ZRx2XEKTMcKPawCVQDNY94zsqp6gu5HESOD3PWphKrq/JnVfRHxzND7I8rGf8
0ybxtWdUu2j6g8NA319bWg48bTnFS9z+xcDMkXFdsIr+c8Y0dzatrxAkp9uaObwFN2ghEXlJ4nNb
fLO95ZPszq2FmpxAlGq8yL30cjGcY7Yo57beotrXC5CVb5Wggmm0CBOLNYgphWqfFgKP2FCxguJ4
PW6+QULHGxOdxFbvmPB6NjqrSs39JPMHQhD3pVOdpfPnqZyPZW5d5ml3EK0PR985jN23RK93Tobo
J/7CAOx6QDKRINDKydXMMdBImvoiEeXeZXKap/DZxrteHKvqjmv1A8rksEqdJ5dDh1711vQr2jMM
N8z6Mq/MQBFlYyfFfh2/WxlNhbk8dL17OSb6yWOzvIKuf2BiE6mpu8GyMsyrHGGEle/wdbCi3tBu
Fzd9NZQWSCbrkdMZhbmRCQeG0GgVfLhMa6zdW8z8WuGc4MR+mpeRaPpcHGfZxmeFmwyRtWrXvlCU
PgwZ8e0txV3pjVGZ6iFa6Uhomgx0p+xeweACKbybOmHKWJwbeXcTx7rYjauw9KCskvq8LruIVIBL
dEuwlVQSGu5CJ959XxMj0JiAoy6onAWHwUK/iil/6j6aMur6sgUvzS+TVQuBVHeSefFhTDeSpSmM
gOy2T6nHfm7W3XGlVKxoixP9FRyRbcAqgfxMV4E0Uf5Y9YPJSq/oP5bOgAZo6B6GhuN5CXUkoLs5
mR1rkESqY+ao/ug7/RgQiX1f4ZYjd67GAvZoUkN7NqK16so9YhnG2/7yVRTwuJs27s6Zsw8XaFqs
sIS58Q0xcLfLDO0ExP5F9vEBgMXh8c8H0szTneulSyRlcpGT/B2AaDFmhcGNAFPOJ82TO9GVxLUx
69xUG2q2LpxVP7OVHxW9d6ns7rlelmNV1IzJmoygzDThlNPwW+5fq2Q8CIlyfjEkmVMr/LmcYXTd
7YYkL26klWNZaVKtT4EQR3QOUd25h8U7DejxAuHiQE2date6e5a1t22PhKJ1d0Avgd+cuYv6vmZn
27NT+9Vr+SO5nVHAmF2+rFAA3Pkp9f2YlITS6z9mW8R8kKl4+B6bJDwfocLB8caiqYv3mJd6sNmK
VXmAmK3uBtqsCKtRqEdQe04NFIaC8e21aip6qdLE2D4qINFHVVo2/pWuSCpgszDmS2V6KjurqFlf
4tiYk2PiYNl1cBvXyMJByvZ6rOZWi5q1NE5xLTl9BlZrFkyG0Wq72VjEDdke9AUmKm+Yu7LyX6aV
zuLQDY4GfbLxwANy+HfZZr/cbZWfglrYu9g5hZJEo5uaCRqXo4lC52sW6uv/n1AOyw/mzTZU/O8E
+98nlK/1/7p87bK6eUPX2X7prxml+cEhOBwOGLNAZlDbJPKvGaX5gaBvnEp0ndkyYmymh/9F17E+
/EgOgdu/jSGh5/xK14FHxlgR1e9fJJ9/MaP8oQb8D5NPYIROegAOeRgzY9Yh3tvwDDkSNHeiNxSC
FVIj6Tn4m5zAQXAaNUvvH8zU2sGhG681RBaGzM5ssoH2ulk8lLm5U/V0T6lF2z6n8tQ1zpNVgT5a
1aJ2mteXu9SXwJij1Z25KHqC0o7LqJdjs0+LnEpNi7+V5mQH5mgRtuPCLp918V20VIajXx2xfXwW
4HDROHsUisq4H139qMHzCKRmgttX/D9OT2Wpzmr5STV4exmDywDBjh+q8S/c4f8aF+3NrP7wrdn8
BPr3tLb/iWP6TcT/D4tgfC0/v3bsGb8w1rZf+bkELIslgOM+mT8W7zqC9f9eAvoHcjJ0BuWYJMHX
EYhZ/1oCnv4Bvg7OI9js/BjUQ7T9i7Em7A8Q1dC+/4jdsvnFfzOmf+uHgFknrz5vvoGxAqYNXOFb
LEljW1+LXjd2i+ina2J7WAdCg/obNHPleyeDk9Dbq35TSzSZXg4nQtEN8fzLDfs7rOmtbPfnZcC9
wzDC3gw8Nlbfr5BWTV/Tw4riMhDComGZZ9s/a5gCxpu3afwpW1eUGjma3BclXZP2v0M9sMtd2NpH
1cr4ejOEJpYv4daFdpr05y5a1xZNrRwpJIRdJzd/uGY2tV9owOCPpu1g0mCYOE3xHN/njuY5bITa
bawdbKEVNli9HLD1Gq4auBEXIzyl3UCe3l2/5V9osKHPKp0mNZe2cZGMEO06KhgRiDT2/pS/+MOT
6D/72s9L49p0S2eDZZPbLv0XhBCUhZutGdbOmYzqQiwucUFLku/mlFCSflhv8b2wzure7KNVM4xj
tjpdVBoEXQT/fJM2jPC3CyG1HIubzWHS2SjCv1xIQddCqfMDtPY1ZHVVXH/DYq28cSQ5sDGkO3Qh
K5JkdMd/soh4/05tz8dBDwnpiXxvLC7ffnYXZ6vhxYLn41qrHszjnNjUOzkxdaM3IzptGW0GjVR/
ciH7u9uPVz0RsZsPGYlJ7xYVY8MYKlCLZCBJrF2lzb5kxm56KBdzYluHqerO9Nqbgm5S9t2kFup/
NVe3ooj9P/pUbB/29hFgU7YZFW95gCzy7Tb98gjc1euc1dTNndlqg77PhJbDlTEsmQQY3gozSoa6
yc+73ERAs7pz+doaq2GFbiuTP/Cm33lmbO8lwQTEPBoc7Nt/vFvmEyG2a1z0PonO9sLwYOzlXmDm
dZmoAinAxCH5McNRJkymtrzKEOM8jmjTHyAI7AlJ1kFtxqX92NmzdpqJh45om5AXrUP8hw3p9/f2
x74IturoRMvY754gmmRwMn1CHbmkik4dzDSU7swwtEsuTViYVzY2offw2pPjP6+Y318eyhvdgkCs
mzYZhO/jMBu5wlSSfbb3VrT7YOxLGjbKB8SZSMf7mFW9+Wyocv1e+Ol8nBsvvZjtOdsXnhj+QDT4
4Zf35t3hCjZrUstETcDPO0q9ypNcn5dkJugwA7gq5OyyVLeY0NNgletdDYN3OTfZoa/XBQ+IMx9Z
hAqQJaKpHYhLv8Wlxcou8K0wxmcjTqKmThwsFWDYtZsLeDfuLX0xTqi14XI2ZjUPh75uIFfaoixB
M5YZpPgPd/i3FcE4mDOG1Ql7wkL1/nZF5CX53JlRYMXhDMNxVJM6GjXz3ymdsmiUjbUn1nxpgtrM
v8w4QBw9wOg/7dHbh7y9tQJQC0MDNGa8PT+Wyi/Lki05ydxmVnvTbec16AeJXnfUc+PSH8RjvWnu
//lr/83D5HBFuoNxDuC/9z4vy1Ld3BqLr1AJLdNH3WoaQLHSfjD1svYimeG2gp3QfJJr05586Lbn
Cx7f5445iFsMVr+iUi+fxpVJKm4/+VPbIE9GPX6RGgvQV4o1/tFhLDaSOFI1dpjh4cssXxN/4qW8
L1kw9UB6R2XE2WuYv1mPAA3bTHtJMh1wgsYNxdaHnduoHs13Ii8aY3SOsQ/3LdOSlpBcLBp7Ui3v
p769Xeyu3fspViVo2907m2OPgZFDrmdhedcx9vFRyw4a/eHO/3YS2QiG2PO2vc/FU+79MvKHQluG
btp7ssu+W2aZAzFMCpC5XG43ofPRZMGcKces7oQ2ffHrhsEHrKeoR/KYMW9etJMXr8hEPHe4NhtL
RQMIuQbtcF2e1wayrg0V4Tqfh0eRaAVGUvGlZuW5QDzMEatr43g1M8W/+edv9vtLvC2jzZuWc9bk
gbxdSeaAGjGvjXEfK3059YWmEKyPzTWV3HIWW3b+h3f498/DIJo6Dk0VQXO29e78gNltOXnszHtz
nusXa9C+UnRkODR302c9yYZ/p2DivNqK0a1F5BygGbXffV7XjhWaLQXtC13CI/4LxTdtncUFHPsM
eF06f9hwt0b53a6w4fSOs6Wh41L2XsMkirz2Ej1Z9i3NZKgskUB/aKp7FJ9SD5dRXOGMa99LBYHb
ngSU/C31u2D8oxs3SgzJA5gGirth/pPj8u+rjiujVUZVRinHwnr7qBGV+VqfxfPeL60CV37feEpi
sjb90lVX84C/HuiH8W0ADAwss/6T8vDvPt6zHSo5Vj9rf1tiv2yXzf/m7EyW5US2KPtFmNE304Bo
b9+onWBSSsIBp3XAwb++VmRNnq7SdK3qvUmasgmCAPfj5+y99tCgOVXddjB2vX6wrd75CgzwaPkN
M9xJTV62WtMPZjn9RZCd896m/LuU6d8HgQqfswlRR1eD2ZsHIY6n1kOMpQ/k9ijaunMSvI5+P6Ry
IFwxq4x6TRbc7VMRnUsGa+fRjpYHbwviOq1ijy7l3OfWLqwk9te5LT78/T384+7AfA1x7QOXo9Dl
f7/fnVDOJQDawTuElAKnETvRQ1d0TI7cYfgMG/+fGFXTs+CtOrRS2S9///Q/SxYEY/yfPRUcF0Ei
b6qlUqHL9RLGThXtRuuZ2PvugybaRN9XircKoxLNvrRANjDtVa3gRZXgKk6Og/Zqt1Zq+n8u/bkg
gJMJDtXQ41u9uaACcphNB9ZnnQBAtVsmEHG53WEbx1aKXGm6na32vcSM//gRmKOCpL02p67KvN9/
BBTyOfYBxz/UhWJaXSWL82sKAnPcmjA6+otu/omS1jlNccWfdZbbv1fYXJ/C32qKgO8KjwvNNNkx
fxA3V6FDVyxheJjgNgDkmIwhwB1UVXsGwTVcxs6umjM63UFkNf/IrbCWTj96GMxU1sJDuj68edPt
//58vGEe8vZwXThmE85E15/lbSpZGW7u5JCOcshhhNASx3EapEwxWiyT9mLEPo6DDlMCN6bN2i5s
PDziCiA405HwDAABT8a0uPF2SpiCJ4e23jg9eAiroqw3IngpS10h0Shnkx+VdplTtcJa9Xv3949V
ALElk3xOsngOsHu8ec3GrpFO70z0QwCz59BI4g2VVTXQchDEeXm7vC38EPOJwseeJzEx710b2SnY
naDebxjApqMuC/XgtPybaY8Ms8+8bWMe/fc7/uejSGuTvBigmZgkaS39/ihGXThdoSnRwaL5k9Vy
C87TbH8aXJncueUmT/HgbN+DvjtuoVse/v7hf2zSFDgUaPjeArpe4du4WaDTJNyXZXRgnGI9w2Fc
4GAnNioCDg8MF4Z3LM//lk+/P/bIVgk2oJ3sYgSM3rztNBhU6AgvOoioBaxkeetRcubNCEy2b3PP
8rt97gf6xJ6KsaZI7H291t3ZlSxEkTU1952J6iwohLrxmqA/Nls5WPtW0g1pChN/FvhDdnpT1FfY
vNK/360/Ymw9GMM2Wdk2SFI2/rcbq2BuZtlzCaaNJ/zeG5Pk1Wk9ZJCFU3xsVs68EoIKODisFreg
Q3KgltuUwWODWAJXZTkMYV28F/34byjh7zeVgPZrjuzV5w7k8vor/8+GO9Iy6XqDagdLm2Tux76H
u5NZ0Icy9PPu0+oLuzujp+hF6gMQ6/ZIZ8LbyXjRZYJGuOwsyyrKnZqrEbScW+Qoa61N3+ghWVD4
jaj+b3tspu8U2/954aQksdCGtD2it2RQngS3DReLSWa8Ih4ekga9Tz2HyWNLINSXdhqQAuWObGkf
enPs7FHx66+zaksoIHRIZ6wlC1y/UjHO2tFsJ9MpXztqbYSiOBQwPz6JyLfs9y78z9Wb3coNueMs
LkAV3+wfup8isTkO4cyD7bekQzrTt6BGhSK94qklWRnCXmx99Uccg4Ur1GvcyQox5dreVxMv9jvP
5X9czvVoCkzA8wnUc99UXJO3cOqg5j+Ekd4OBUQbVNNreenCQN3lKmQ4qUR0iTudXDo0hvfSMc0d
f3GO3K14B7bp/Ln0eqy4oZ0wqeM9ebujb7KrEHOvVDhld5QYLOrUbnr9jDosv7Yh3BuvqMcD6Aek
f+E4f1jrVRLlopa9wViVIg82j0RzodFUi3ynbP+PFYgTUMxsGuIC+YP/boD/87JcpdbRaA/mMOaL
5d91tK93SQie99FC74AR0gPH8snarOkYIDy0D7G1eevXEvMbkTtNYzEQWqPOuaN/Ri85D/ARZ7hv
7A0OhhHNxbith488Gq76kSAX3UGakjKz5NTy3q3+jx8+AZJCNUlzhAXgzXIa9+gYyeBwDggHGekL
d+QYGsaHtSos9C2BMneeSx2hl+LV4p48emMVnsh3VkfUze/lArn/8cuzpAOltmGP8HXePIchv56Y
ORkcBDrsM9C69r6d+DUyJ7DNzp88Zz9tnkJP4vr7HPccHSVlP8bN2h7EsNinadIDDArWCk4mRYJj
XkCZw4gcyJQ0Bs342put1yhYrhpbUX0d3AGPWjV9L7u1+iKbKPz4zrt1bT3/vrhyhAWNwb51zZB8
e5wYq3qz6jFMDi4v2INwau8uxEl9IOat/rZEIEuKeuj3rl1uDDby5GdZ6O/8EH1m1CaeJxvpyP/H
JXHAIqKPaRB96zdH+QoYt1szb0ExM4+3Y6j625LndUdb2WQu4vBjKOX8OWFXumdd2NADLsEOr224
N3yVB2O3/jvXdP1l394lyLp0Hm36+PxAv29BC0bY1Xai/IDaIPxEDlwJKC3o7qjpl72wOuuDr1BO
/v1G/MfzRsuXZ4252NUuHVxfj/95l3GVYkaMOTuIoQDVWJbuaWpldKxUsx4d0TQ3CRfxuRyr6qZX
dvhLe/U3zLim2oVEYh5rqJN3lkwQgLheexO4Kry3QDTuauMgEmvR7h67ZnGwo1nybGAAgrF0q1c2
mlugfGP0zl10/m0a/O999PlZry9yRDODOfvbrnstAQOzJdp7YujQfXqrAU48YTF7rRJ3I+F2AUO6
m5hIFBmLMKpmb3aT89pMykPLyJFzJ5HPm51pPN1/bHGTFpnbIirZr4qY7/vN9iy9s+0FZtvqyHW/
MI44mnYbVbpgUC6QhoSvQS22zzlmJUYvbf2xW9HzF7Mgq7gPyBO0Bmfq93NCHC2crgH5Us5rAnyL
+nimdvP1Yz07Nf1nEWH+D4W/fg1ayKE7QJgOXc06lxdPqULvl25xsCg3aJIRW1om853VStDSBN1V
Ne9Lec59W99HrryaaPDrPXHrSJOqqrH+Oc6lV4E0W2dOrktRLDcLVU5+chGxg9NyJ6X4gtZcn6kQ
6icaOeMveHs62W18uazRG0I8xgM6TgdH4mPo1HDvi6VCdtWrzkuBGKo1nXVyFSpGwQArF7sGZwVv
s27Q4wwIZXw864DlYPAZS6Ml73I7IQ0EnNl9BcoN/yim9/GkgmE5E3kL3tCLKySwOX79vY1b6QGX
sGVfnI4Z2742UoSZKOIBDsfQ2PlRT1PvHL1ayWduHsvhCPrUQCondo238Up56MLoRzMgsX/vdPLG
Wcg45TouvUYtUa5zNAzerDX9EI6tYEnfN07pXCq7bg9WNPK+ILC48wxgkt22yv7gsIlf/M6rz5wf
nfPfX/Q/em18APim66SFtAKK3Tf1lu2PBoGwASlS9dNZ1nlxaavA3su4vC9m3Z69InzB5lrSTS1g
F61jcNqiBORUBZO0mLaQPlCpfv79st6env7vVVHjxGHIbOJtrmg/sPoPpgBgtTX6p6xXvLtzND4u
cyE/B9igD3//vD9qF1Y4TmpssPgvrpGRb86KfQ3ZNxyXaB8na3ILg6a+jLaQXwB3umkZDLwbhd/e
m7kpzso0JdBksVyPWQ6Q0rB2wHEslTAfw21snlHtVC9Bg1M27aPwDvQDa8RQmwi7AsY/31bOe3Gh
LMnXS/xtgaMwdGD/UDWzVbBn/r5ko2MPeqIH8n3vzCbcd340xudBDqFMY8IsoIZtQlxyHBLqaEvP
vAw8fwW8CWMnBx04+g6AM46HWiMzzpyFQy0onbL7gi5bAzLANDCJtvZSp1X2t6ImLDtdWuwCO8Jz
2y4r7X76OLb+jZVDNDvmkQ7EZVAKWkBZd2J9Es1VCgj7IOx2po/azyI0moVvUtCXad5BuSvgRoIs
1cWk9h1AFblf5qUz5yKW7fSYYFCH3NrEweV6vk4y1x6dYN+ORYcu2SzN976vyv6Aw7k2+5yTxPdo
Hlp5WlWFVyxMRgpH6Y8Y78LSMf6lMjkCIicet1tT0xrL6oLfi6bd+IMFQk6vNGHG72Ik+yjtZwyF
B7Y+p7m0pm0xny+M9TJ4CMG9jD005rFdIsoggkJ/8+2tcQ/+WlUNS1ro6OMcXgdMKF3a4uz5+ATT
kLGtv5dEniiQy4nE84MJGcnfaoJ+t8gy1ienL2V7iWTib3fV2BBF12rTH7Wt8zvXZWnf7N5c77X7
nHcJBdEGXhwfQy79f1iA4scgSOY+naqyybwV2grzxgoznd14J/piw4vvTa11yjvDWcKrgjrYBTRq
H7TVXIkVQQ1qZU5sv8qQv7pf4tJKHlVV4P8SUI+xr9UGiWMO2eK1xZmi96i5AYV3E5wJC1/N3drq
iaAij+/Y6bBVV2B6UO3yLrLGPSCmkIwCsA3ugb8LcIAQb5BJAKyNfIlGEL3U+ZG4rPFVM+qMRfuC
jBpkoFnBqrwitJ3VYxR17XJEfqtHCK3C+lFXnF3PRcCeud+M8sM9jtPhg1WAJjskQ9viuWrcETOo
NckVd5VPlwx17XgDmGEjYXTz8a75bi0QSHQqgcVdhokeHhEqw3T3yq39kFR0l27XmJuQRai+wWrY
1XxsOOiTtDBiqjr2VaWXW/A1Dn+zrueRrh7ojUNllXF16Ewvn1u22SXz2nLLAoil7aNy4J+Avpwt
CSsDyDl+IB5dV89RcdeCOsczY9byuQXv7SMyjvP11lWe6V8s04do63g39Rn2EmpqEpU267i2AXYi
P54jxmM42Kpbs0U5lq8lhu85ef0qj8atpTg64UKaGQ395meNQ6mE5GIL/9L06O2w8C/xcALfmUDn
KC1kxG45OMhR6XT6yPz6ek41DVnzwKOHg6XR/oaJUsjxUECgh/0cjwiplBP3Jwg1A4s6pxYOeTr5
ql1fhWnj5Bg14dnf8kMicOaOree5tpAl53GZvMDNdaJHFpRlw1OAhhay6HUUo5mCvkoNUlnCY1BZ
UcxRnS4O++Zd70BHwJpJKYsmeszxYm6AY9Kt8BEc5oPqJZAk6cBI9LfkBTyH71zaZgteJlXqH8E4
dyxv3dIkaeIBwj+4BNaJU5P7TNmA/niKMEYzfvFdMmdSnHbgbhbVO+3OciQmILZTFO2TnTj6bLvV
PO+1HsuPNfEMP3Vkex/9emyHNLACaBLgporgBsNfc6W36zjYF1vbUjLPi2pTHzQtUNqoqb6TPKsn
PB+d+ggtBOIy4g3IDteQdJMtheXHRwkKQewdWUz1o+CJmdIZRuj0RIakTx8DDBIqSxfOxr6KVoxI
SS3/qUCZNPspwZaB1CEw/pMNZeyi/ZyKT/rG0Uzbrmp/4Vfiq9XUqHjcuWSduKJQO2AczjjthyCU
p1EVEQwrOfOq08nWCSFiE+z6QMbTkz3M0wejxnwC0VVP1V0yVKrfT/QLSC/wlP+Luxu0Nw0HLATM
FEkfrc2HbIXWydxqrdRPzxsV7WazxHLvRdNkn4kEQpBvoISGz0WQWHkGA0y7x3Xl1T+uVMTLvpJr
gaOtbwCPMrXzzphR17NVVXI+1/PQQdlJbCwn4dRsdyuuqpmHEsvgQZKnvuwKoCx1NkQTRVpsK5yx
0CLNnmQSjM7jIhBX00OaSCAY4xU+WtAFWV1bA9agycZPlxdzbGd+G/MAC1X4F290m/ZiUZ2mQdIA
Yppa00/HzYUmvAt7232to06VL/B32cpnqZPxgkXBTKeW2pSKbZpfe8BLN4yfi6et5h2FDFc5j7Vo
ws/LFHXrsbZtDNxbp9aXyFMCylKDC/FhItEY65aJ3GpXK58lViAdxws+QGxnnodnMpvqUVD7kZyA
JGqwUWZUQN0v+HobzR5dup/EPAPO8uCHeDc8B8RvdIGcnvUS5SaFJa3jHSo8ObLor7iUnNXr4ydm
B2tHOlCf/BSkHGPqdgdalPSHe4W7EbALoRwO/xX8Pf15XYL1xiyLnrP4unrtRlOwC05UBLgDN4z1
cHJKmm/JTO9700jqspo48eJQ1WCEDxN/5J3k4i/JLhkr5zK67YCLSgv5cetB8d9o+t7EyMckqJGA
3ugm00ymL+UkqXVi6bfBOQ8N6g/r6rZM5hYjBxJ6+75GXIh8ufGAIJWUWDdbRLQDdWA0i8xIOPvk
boTODe5Ww+izUOt6C36O2ayRWCh7KEs0yFYazBdA32yELZMQqoKShpenTPiM7Gha0jCQdvLaSKHt
+4axmbiZizn8jnYt6Rl5u5OAwTa2sNWGYmww4Q7TNzH5eNyC2ePTOOUbTMrEF+yXJQH6FndGBZlv
NOm2nmckBHCghc+4xsy0h1u7/pjXyP4WOfKp4G3huobZwXxmGRpMMwFJR3gn9byzO9t7yjfjYmCk
y42kjwmUc2dVNsblsKitO7e16JdHCVRfPiOxmxP4s4YoB7/DoVPGMsqagcxpSG9xfJlAn1mnqpXc
G9tpig8l3dcd/c16PmlfieIO0AWSA5euVpM6fQfBvJpQtZzpyaznDirT9GzWf3OPzeD/jACDOwdq
Pst+MtYYdSnve5gfGk9MT/Byp20PWo4nlZKC6oi8eMphpfLqauIwRYd3bII+b3rAYMhUmzZbUcIu
J7LPo+XAqhGq/QjdY0ujBIJOGmGXjk9YKuMivcIhnobBA4rF9UOgDPQwpwMLOTADIoZ3gez9PsuD
PvbPcLPx35LOYDEQjOHozWNspm80Pu27jowCC6RWZ0tw1CAsHosmnPOj3YeCsabjYThTgdOAbO/L
lmO1sJJD2VmrOcaynGhAKCWCY977YbO3GItWZ74gGVbdXLlnBGi5uYPDoMUDruNgRNbnWPax3lzn
F00nT1/WXtpW6tu4UBbpN+4+mlYGlMSsth/90p5IcSIBreEdLb1vNacOAOQWGoJsWqUZ77UFLCPt
er8YTqQ7jlgKByfqMl520ps7oONNMeMEbYh4EKGQ3wqniT7IJG7x44czFCnXJ+OMTCLFms4cTRW4
odfoC4ylIn7s+7YaD31esw7FfSWWUzlgDf1sMyojW0e34mGaG3e4YQWnD4Orc73XcZPUF0/7Peo2
RoQY7tZBV4cax1ewSwoz69vK50W9xXGtqIV7v5TnsgE6uneZNDyKAWQILpsxxhAHt5K5NuQlfSsS
mGA3QwktHjk0+qZjp+aQAkOVVgZFlDW19LzmmUceRUuJJBbNlS8jDmHl4HcHp9vkjeNy0MyWYAuj
vR/14JecnEMEezCYo0LbS073xYu/TQTiEPG42d2PKsfSRdHY9Oe8dfBa4MoI/ZNt18Hz4A1udxI+
grE9B5Yc/EorGngMg12YK07au2JhNFeyEvWi062pzHe7rC3OIaUoLuhNAVavfcUttAa2bPyvMWE9
KJwGvMatZeEi6+K9djYoBvVUDD8Lf2HwtUpLe/eVFXqn3DXNd498uHC/akIKDvnU4WptrWb4uY7U
b+eulHN3DEQbcdAfrtAb3XVlv7esvGjAn2Ay3QFhm7tDHAHJ8NWg/HSpc/BbTTuZ+VKbqy42aPzx
9fo2kOzWYOtMK130H5lXDi8OT3SZBaavyDasVu2xNserjRmOo9jOjstK4eXyoWFWypuOU7eWsKEF
ykAcWMUvXY/kTQzzAIuS9G7vMskIT6zt9315sapEa/gM8krZiFGAhKxcbiYjjla3vM/zY6HbGLRh
Y7cQbVRNulFJ/uINa+/0pDlKhHsQtcGPodWOVRC149kvUJSbm3Iq2hN97jalPnE6BpCeDdEer919
uVJ57xo5roeiq3T8mkxo/bLY9MwrFEAid09HnzTOcN1Uu1fKycdjafWF3M+xb16XYu6XMxOl/Lbp
wzFMK9chmEogg1UHxxk4z45FKeN9WM3RsisTE1WHsuB5gCHXim8zDAWs1s44Jtnq8u94tcuXbqJY
IDOJXf9HOVsllLxmARNU9OsLfTvxPA6d/Q9PRU2sEBVSuyO0rTdnSvlJ3Bc9WHGMvYQEkOCsTv4W
SW+3hRb1QQSrY8v8SKv1Kae2sDPXBWOfFo1oujRwBsc9YnnACVxTwEW3wrRufAtIiMvBxAQeoHQT
egYjUTVtGroaIDl++0g9eE2Y9CnbQbVQeWDbzVbads8+mq41MwsmQthoQz5YsDDcvHmkCqpvWz+2
5ltBrMEpoY5z77wNMijVc5OUj+DsJjcjJWBZd27p6ufBLmkYeH6htmPH1hJ9YMqD4RHCXY0xo7CS
Cf/zOngPfb0FQCdmsIO2BdfmxBuTfPHQge4hqSVsAhQt5py4dUAHHSgm4J+cLKYPguCxXeLKoqfE
bKKLSLaRFIehK/wUZJ6d7ymvne7ii7GMQM+ahOWJQd6JbAVCqtuRLhC21MW/Vx3pVGlVokxKu8oz
+uCrRIChF/Y3PUWxlc5UOheUR7YmIK3DWEzToby9tqVAfcCU3UgJc2X4nACy20sn1KhVepdVP4h6
Nd0Edr50R9N74QM11mjtfeHoG8Lgzbj3u5kgZ9HKa9cXFWUY4X1ZdJSagkDHHXK/cmQ7rOMZRzOt
ZziV1TbU536rE3kT9IlNmzxpZxrOZZ4/EQlnxYcrCPA86micsirPl6/C0F84DAz8t2xmEjA8iC6R
3WsyzFZy78kowURJHUevHf01u2Ssv4xJy2ZFjUXV0DLzzVrMwpxrCrnAHuyjHE6qRcF8Hqs2d8/R
RoBzam0tW8rgKDGcVnNdMi05dC3VB+flc1zPwSh24H3sj7BpiDaaNJUPEKK+N4e+qh29Izcp/0b4
CMvg2nCcYuSA8D6z4rx6YY8JwxOjZ3c+8VTZM+4VumY3VlB69gM3OfourDbM0zDPK0Lghn4Fur9e
WTaNMc4/jUNTPpX2Bnwh7/NS7NugXdtTJcvgGNWdV53Nqq9nRDXJS+W3UIId5iaE4xhn/VxqGDDp
2q2QqwkeQDmQCB7WFAZZkuqW5kE2x8hfsjLCD2xCUZID5PGVd6saWBq6AGoRWInYE4cRjRxbEwDB
6X6aDaJ3dDWQKtzOKiFwLBrKRSzi4RyNnIYfWmnXH9eurr55Sw1y2B0qAQ8CRPWSysgOh/OiSniV
QmnxmdEUzEovXPh4jI2vppUFcwUO3euFg87MAK+b8327dljUaVSJCyk55EyWRIM4aTtgO99FxGAJ
/NtVdYdTJ7+pojHqb+1m5NyeD0vvXwL2jS8YmAFa9EL73xMafsW+qci3uvM9miIHty+LLRWkNtA9
NjV4i43u5HqTJKtvnnrSY+ZD1GJTSRUN+c+6iarxhgcTTo5jhUv0xVNj89nZBAPJllfUB1QBRC7N
p23WZ6foujui6pr44zi5FUKPUIwX2dY97n0qWWjZi6IVGIbFQp4OGlEJt6HH+rKqTv5cojDCGuXH
1S/O9V177Pva5PfBujGCbTvtfV/a1R6RtTvxPSxZ2r5cmhsfActxPQRH12SOEvb2hALQH490jkge
ieKcom2V2r5zjB1vgLjhkadeZHlPLb0ecoB0kfxECze7ezDqlX2qIM1hpAfT9Sj6AOjGSsNYcjDU
M/WumaGPmXa5GRvj0u6KhGA/25KcpB5nG/TO4huRLNZBKOeHQR22Y/Kt4HeUUfMToY05x3J2vtMb
RMYi8xgLmm2czOK8te2qTrWfN1PXLqemrcwfjejdLxUZZCIL0TNCfJ8V6VJzDuiEAz7eDmotS6mL
sJVfZn2oftHq1tETjFE4O0GsrfHZY3MK9yPykPYwmggTq6NzDwusYg5/sWfjElYZzvGaJlbciDuv
hXOawecurMwqOeHs+K31OcjZv7Koi3v05ZOhels5rL+ojX7GJZ6Gtbn0YrDvJq8rX7TXcyBT8QYH
y+uSLZ2Aux1Hd4zrLCpjKswtwOx/6/bLmmcQHThFcqoRjwX4VHfXk0c17mhjRHeYh8vhwng6hPXp
2a2+75MxGu/taAsABszbwpHGGerpG2lLUC22WI/HTqAUl71tfW1CmFwILjWBlVvZTnRE+v4ObeqW
nHNkqRUVg0V0S7JUwHqUlOPAqz8t/rVnAWiF5p4JjgNy6+jBbmtcOJPpAOc20bqFn+hh9qAXvK6h
1VI2w3DiG1c9IInYVfscn9VyGaQVWC9V7tnmMrnODERB1mFyhn9F6mFBACItiFLF1m2plrE+BFpD
ls1Z0czN0lKien2wUGnjVB2oJJrZPVpb58JPtJJGug/9IOwzdeVEN9W444OmanJOunEjBOxOQg0O
aiFWXweFcuYeQouWl5Uoq8+g7aPvqIFdkYp2EtAA5ACgzhuLpyXHj5Hao604Mox1td1g8pzaoyq8
gGQy9nT4GT3irW2AHp86TTtvt6Ahuk/GDtmbdOFVbqaCLma6HBq+IcuaX2c+fbMviRniT1G7XiXy
OR2orOFAuNGxVNu+phr+3tWN+G53c/E1Xyq1nWKidtHghE35gxbffPb17ESH0c6hY3TJAIxLJNX8
gl0I7AIFHwgCzS9Dy1e4MdqJoiGcLC9slfpDMJ7dyok+DbVtftTlOI1n1QdgjYuaMNID73MfHouS
DnnmLJMH9qmudXTTJdfuJ41hLe6c1V060Dm5iI/tMto/abL6+edoqLrwK7PbLb/l9OjDy6uc2TnU
bd3Gzz2aJMhxa7QuP0N3S5YMiETiZY72Ea5WPIneoxmAZ6Q1eOAlo5hT/oFANHmn6oX5H+Ph+luX
CORGwSbajLyKiFA+DZ1IGG/0dldryJGbwccMTs4R3yVAjHqzTzAoVPmmxh3ICiHvRRTq7mCYSX9d
VpwVjziFyiu/c6mjG0rJOQvZc/aj35ZQ+eizacz0REOEp0AszY/eVYHA3E4G4Q+oTzMCHw0IZGfG
YrGvGE3O9RvoGriL5HAkd4LG1RPRtGHPjAy9R5owBvnkD0O53cLfmpMTFOQyY4tiR4C2z97V8MB+
VIT39Xvbq+QpqSCsXsp5YrzvlYULJFqCzcvqiqDKX2tAnnaqkWf2B1LRQnNTkQgjTEp/3M8RK436
VHYMyzKN7P0Hp+lqyzbHtQh52jhP9RYhXlmJWtF+aUmIKu8NJr+KlzjpT2UJlfe2HT0kS+tAw57w
pLpL0kY2dg8KbFKvqm15Ya+x9QPUtR7+WDdVLmmwJfxp6FlrT6ou/G0Ej7EHn8YquQE7J180rljU
0tD0msG7wKmDmFjaYQu+n+F8FmyVR+hdY6M7tVFNRlnVMf6GPcrb9VmPBkhH0EDN+sD8rXtALTIF
OzGPU30zLz2RTw167vIogWc9YBsL8x0ANJdgrKkY5z1/QJwVruF/YqxMsOfM6p9qiPqfNBkRZgds
viaOy1rznGOXy6JGb9nGn4ei47kQzJx39AK8syU1IQMYRz34/sor7supGavDsqlJH31GIuBKc6eF
txbjteMFAwBOi7vo1Tlf1oWQCIKivVSFNToXPZcz0l9/C8OM3qFVMSZCEp91zIHnzIQjvbnFWQdA
6EFZctIYm+4Jt6MDZt4yS/RtdUL1OrD0fYbsM5OLuHUDmYTl5N0JF+A40W2r+bgB2nMu6IFFzUgB
7ANKWM+29l4fCXWO5140GVzB2DkF0Lv/oc3AvSJz+Po6TfU1GNkFMXhsGhkflWAyl9pylMlxQsfM
caorryxOla8fVRN1/8Cw0sxTGVpGqZdH+UmjL4Y8zyGPdI84GqvM07F/swy9YRJr0S8j5NMiZ6yP
lIA8I0jKvKFaxWenliD8yUloWNMp3rqAE4fU8QUDFhKSvKuYt0XL2NGTrgqkMKszV3umSvG1Leo6
DxLGKwE1JbJmRookpY7XA9CdjXb7monqwBKTSb8dhMxB5q/8I09NQ7JKGnWyFmdSe8WtHZHVAt0x
GX+utd8AYVoA2V6o3CRtC+z4h5qVeD60DUkFp2ahf0NnjTFqJozW7YOIbHRKHd8zPJJaA+MsJtz5
yAyhHG8ZH9InbLfc/VUVV4buLpJr8CJHLy/hbU7IF6Dekn5bkoI47SyP/nU6khxhZyFnVtCPYLFJ
ng6lx5kKasF+mFfueLMG+UWtvV3s1RDaX8GFXNlkm16X96RrV93MGx0E4oir+wP0M17PN/6EorY5
szlzsidRvjsqeirZtATzxbbKBf9gV/wobLJy98aJFBSs0DmsHdh76jDvsoVxTqqAcS+zMeGp7kaZ
tsskPvS8sxTwRfHFsWWw91WXNCAvpfrwdyHK9eJ+u3gwFNBkEzdwkcTb4RsRh2w2GS5MSw4d9k+I
Qm55FlGUMNZZCFxXkiFKS9RilzC8e0ciF73VY2IIviotA99hOsxfv/lshlQm9uvOHJbAVQ9zgEQt
n3zHhaqZkOgRsmMRtFkx/a6OYB51no1huIXHJtKed8DcAMKhdJsQxF3f2gFK95jWPqdsJHJa1YRb
eBTZ5Q0bXfGkdKNfq8j9P8ydyY7bSpaGX6XRexY4B7nojSRKKSlnO9NpbwiPnMngPDx9f/QtoC2m
IMG16kUBVfeWHWIweOIM/9BP91oUO/GKfLVPSOIlAOZB81ufeYaNqF8maNF5Ziq7aht2qEuudIY/
DFgY0lhe5Q+ZvMcWJPwUWebM0S5RfxqUDnj4WDb9SwQ521jnU/PDAM60pqGbfwIE2z4y6Kg81YmH
AFhLhyZfUDfCzldAS9F+C/FG9HhJdvREijKVX8PYt52N2jCFQ4dXj79O6BMW44pkW8nfaDrDDK9N
S8E5wSqSHxmKuk+BNhrqY4syFZNw4HTdcxhgCbHTTGBXRGi/+GINaDqt66JXvoBcAV2uBiGOSI40
MRBW+bBpaBuJjz1tV5afYxtNi2uI+3e4ofm1o4GuzwIRM63xFDdk0uul+46OcJSiiUmMdVYJdKS9
zvZ7RpNqm15M3bfKTT53donUs5+JbR5Md8gkM27OzO6hj/jNlz+Ed4yQ+TSiR4QIgIm0CBj8058V
0jPRaR0OW0Ao8p7LTH11w7jZIbY3fSgY3e9KTgOCdG6F70rrG6+W3aPtCGgXc5uwS1Z6nxlX4HJL
MC4/ik+DPcLeTFWRFjn9UY0uEQCHpL9VUhkcKrdo50qhjPdIG0+rnqJzb4G4ucZCmL+806hgQeXD
Zw/JJ27FJcPYFg2JE+Ju21rS1I6qmswzMat7sPTASeA7M0Gjev6glGl0KM3uE39N/pA6+GEEtlC3
qMe5j1aCyOpUJeRKl1/VuV+HvMdsBQuxXl0eIA0wdMIUVNsSYR96vOjrVZRk5Z3U07a7RhR6F90F
LBxgbnAMOBkgPk7fQMiQOTTagKCtNOa3ti7NAPbtWHtNp0Y/9JFcrYzQPYtMOd7lhUpHPJWC6bQ/
eX/72FgOcMnQ7jdVjCIW3KAGCazeVMNh60d985xQutNuilwXe2mkUS+v9f5acHSAkJoKTBPy8TI0
05xsQVeE09YQksJcAA9FJdNgJlhArCLwJOFb61DxtyQDV9Z+h8UEoe/OOw4wEua+WMSHenB8pk6c
eQxTwuc+YwDg6F1mrJD2qj3NEjhbX35aXV+ed7j0dLR1KFewHtTlZ6a1IaK/UvO9to1T3iACR0iD
dmrhNUZGTm9EbbdHyk/tAP8lJar5GO7taGBR4lMSqfvcMclIcrUtfkO6G+tRVRIsgjVlok2ZkA5w
apgEIGtGrrjBUJ6SL8IeoT4AI0uVa2yS5R7i3KYxk3CsWYKGQzNTFf+A0zfJwCkqQwp4oM7fqHem
fJXDWvxI+M+PZWD1n0unBGWZjcS0TOATYCUu3QyEVCUpoWqtWgPNwRo38bu2VYwvgwji28vbfu5H
zokHfEX+A9Z78SPBh2cZY+5dWxRC2+Kl2I4vaqEIpCSbQasPkN/a5uvlRd/Rptkajij6duC4dQde
++mqwJfUykTxZyeLttzT+ZFkZqb1TI7mexMD8zvD9rubamR4surzuWDshRHcMIy+Rvf7TU7+M87a
qoGQFfFlpo1C/1lkQIGiR4XK+Gnna9gGrgrQgceirvU7KwkmcSttPYuOEzVfcs8X4Ws7GHix2FfU
TnCJBVOMlQsr3tjAZHS7WwCvDDHAkFXasZMarZsxrfknalUTxpWktu6Zr6ACbxtOXe57nXC2KoJQ
DW/0WvpYgwPgQBq5pm0sBz2q7jJADuKQmMS5Q4x0qn9rTTTYNnVPf2c1mT36CBGdOZ05g4GmOAUo
xj5hT411C/i+frOQkhk/B+iwxw9FldPQHepxOsoucu2jYVamca83AJkiK1bt24Cjlq5xHoGPh4kg
hTFwXPtFwPH2N72bWf0j0LZwWNO+hBlRQYTdXTkey1Bgc92qM2EDSj8p8TLKjmmT028c1B3EA9VH
Y8BFF5C+JzSzQBUoWhkl3L91aalOB/EpNBQAganTr10/atMjToY9mJ9SrborqcDy1iMO69hA2+4s
BQF8fpGfQPNUEV8Lxt2UNuGmaQIJMTXhaw1mpuqVAMJFugiJiG/ARUFghNKG/EMs7r1ijJWsxvps
B3JNlDMATCse/KJMfmWGIkfPgBQBlCsGHfbUYsb26rZO5BxaGoTBw9hBSNklbWCpXwKnpd4eLMBG
T/TfQszGZs3hwA0685iASdI+F+jADx/LMCpTryRNHjwpa9wLLYcZx8bqVdL9ekQL6c4v6LdDZPm9
4QUiYPeT6gfdumX3Y08MfYCJVNIresAfw/f5tY2CYbypazOdXoQG/HvVl6hmrkwETbQbN8EAxFSg
tG3m8egbxmbOz6bANGwXaAIhu4CuHIld3oyKh05b9kXPAm2narZvH1JtBIULSctXERyHtwTRHkUT
cn+jfgDCXVmMz8mtdkzEsnBTh2OLUDlVQe21htL5LzVD+51N3z1d40ZRfB8Mtcu3YJAqB1yyLD+6
lQ4hpSyV9pcsMrGSk9un37k16PhkrtFmb4xp9BKr7kj7OA5RjJFfkhvVJ+zUg31A+ZQhkWt1z0Yh
ba413y9mxXV/+GEQWQnxBRR51Mnb9qNj5G6/75keGhum1PXbfFm5qxKEaYjFQK8hVmyGTrqyndT4
paU6js9F1Iw/seIxPxhpUokfSeIAR1fC0kbauvX9JIbZ3QcBXhxazBCCw3KLGnOarPO6H+yVcOCW
esBt0hIAlt9uTZHhRJpVA31Fhj9UMUB/WkR8nUhFPS3JElRwjaIs+BWWanCNsuPwV5w42NkUrNNa
xQD3szPQB14JpDjpZ9nS/8IFORVz2hYq8a4YhOXpMdCbm2CIR/0V8iyMY31quoOpVdFedFjbeuD6
HHjUjOuIZ20snZsUtaNsg8Fn/XOIO+aOmRZQR5aoOSgrAHDMHQCuNf2x5AIKtwPC1/idUP8WN/Ql
RH4MWxkce7QTywM9dgEhKxIhZhRGGH1r4jyWUI17NOA0LcqydVJpBdMLlKOnNTGb1xDmlgmUuBtz
fcP4MnjUI8Dv9HWsNNkoRh/XnoJytFwbdp19UIE6W/iCDtHR6RIT+kBpWz+nWKfRDzPFwRGm8MeH
jD8ebwrCqvNAjxwgDALTj/h3VF+p/m0sMEsFt8o4q7+ZyWTpW9Ioah3cjnFbwUgOMWUzk4IBcdgh
eTR7Jut5RvrUh74eeHGFzYCtJVri5U0H3E7J8o+uHY/7HBjBDzAl5d5OnIixsJ4k5lYa6KXsc4M3
iIBJCuYSnowjNxhM4tuJWv/orJgUGreRbrnc0l0OELixaglSB34syTfaCodOKbGUi/y2ugsaOTyr
GjZYCLdK7RZIJ9aaYyPK/JbGJXqRYhLCf+71KXSPcVfH1gZkC4fUqSb9c66pdNTqCALhioYa250D
W4RTpgXqsKlIYxGwT4aB4RVKdRUzbz95VNI0HG/GgdYWQLZYR+49oNMBhQeeAh6YfsNuWNPss+QG
RCF3hvMIH//HXEZj76F6GRl0opX8CdR++WbSJBOrYrKs56gb8K4ynKA4TjN7fqWSIhgbkYAdWZVD
0n/qgQMUB8fp0KmHCvCWkZPm63FU8mmTyzgY9l3spHgOWSouw8VkBuuJoUy2hrYVo+nkhh5fBS0B
/BzRltHy6HOaQHi5cbMS34LfFBrfDfB/0dNJvgYxuEBE21BOX+dME7HqBGGGojVH7AVn+ChgIOTH
n4oKmSH0zqwh9SaQP1uMrjJkvbOkhGGnu6q/zcM4mkBb6vH41JhZ5XrYPZiPuQwYceRmiBugb1vY
GKs4RRzVCaz0ep7lNKsMURr8MGnPfZf426pel01C7jWzmd56GwcofMA4qRFqXvYnlOET4CZAluIN
LXxYiXqj8JF3PQP8YpRjsC4SQ9+OPq1Q7Etcy1P4B8VaSAEgN1St8ruNbRgI1SJC6APQvHjqk4Hw
k4eN/yXLmNWvWySKCD+OC9Cx6S04JmM8vUwoe2HbYVb6B/K2PF7bHZ2IPUphM54dP65oPVlVgaMr
U0TaV7qirwbVxM8o1FWRHpk1Da/xwLSUOD4M4bMV1MmPqp+0p1QtyvDGzlHgJGDN9k3B4GvWJ425
ilw5FSpBB/QXFHiVdsB1xHTtk5bksPQ78HyFx6jT3qgjo54g1Qb5qZKh3m0qJweVTphi2myiSYi+
x+ia02OZq8FWcQEuracJc6GbsSFVWgHk1tStIo2M4pQpgL5LO2h+vTE4WKGaTWhvMVbGtjOs9eIn
jDd8KFoU1/EOLsFEALdJbQdIovCgMB0Qpx8a2JUtzLBJxy6SWFeU3x2GsCotXx2XAXscLHHT2ajG
f5S1YwzgrdtOexz0ybFffJujt4b7y6WGlBO9Lbfzy5WwAGBs4tgPnvUYMg8M8G7YVWQPNYEcqtbK
BdTGjjS0PjHunILHlLnfvVsDANqwte0XY0wUzFUSfJvFNiJK8Gd6zUUDL1BSrxID3FB10NWa27Ss
/H0XKWl0DPGOfNH60c32tO3hf9Gub74n4LRyuBelrz45amZ6okXYZwMYKayAgGlxvtJk+amxIny7
whww21YTIWyP0UEIC3xrMjM83IzhGca2zwlR+TvY7zhiEw3T3vU1HA7gu3m0HaOhfRWhioGmNuGb
haXb4IUYJn9NKBSnbRllxU8ROID8Kr7MDEMt8FdQFrCvx5sOc2aCU0IvrO8joYL24O6Ch4Hz/LqD
2Nmu+r4cjoKSh2mwNnX9jaJUyPKgSy+ohhH0utdT5HpekOv1md0qQym2TVvYHxr80IOtbcbEsdQ2
av686qYvYhr7muvHnW67IkGfEzGgfI+jqOnz4bW8tSZHf7ssLPtW+mhJrlUHwsPWn3DtY6DhQPVz
Bh3osxI3MdK8shmnJ8h8EtHBGmc7jEsGE0PTJBuZs9suli4aQoo/hiooHQzppW7u4iERFee8pqk/
qQJsZ+NwDtxAftCyWA+Ao7X1SyfHdCJjtMx1ps8dIgxaQ/zSR8k4PIubAdwZrbN8NbnlUG45KXxB
gUHJlyXT2N0yzim/InAF80Ab1M56UBgq92snGrX7CUAdoWfS5LDJcegLb/Mmb6sV1nP+F6sLrJ8l
4cRadX1sFcd87PRHyHAMeCA/N4l9VHLsBDexxAzw4CAsLzZJRrC+RRdDylniNJYe90Fkenqvmf49
H/3kgJvrBty/CVp3CjP4O02OuXVsJcn8k1kECoSfEDHPg5PzkjZzKQ2MJHS6bG2oIMu2elxZ2M2q
Eyb3iYrTjhEXzpsSDKFKcAICscoRhnFuwiDBkj4do0kh3UAMyBsV0L35SjCuce9Dnzpio+na5Kyx
+yqnh8SyB4x+Db91PLLqZrohQffrdhMWLbx/pB+0TayDbvDAS+Jy0A0piWKALVb8JoGQWNu0KzB7
yXVFwSVEN5s7JKWV7JDR0Pw6qa1OG7gto+++zbtew65pm9tCAyZ7LDMjtR+QPLK7X7Xld52XAOPv
9nk8mU9KHJnWjoyqJuqDcBva1Qj2YzbqMt3PWmjmN/jgYrbB32LCcaoRvXmM6tBhBNHpueoJmhaZ
F+Pc2a5NK26C28gM3Pg5tXsc9GyiV7fvnTQIPwrImDMdUhqBFyWxiovQBJ7kLkMtNt3CDgn6N60L
JOU49oH4rvgMpW5FiiP3jiFeETynyGNDDyg7Q2sZ+tj1uLXtzI+BGA6pw2g21KBdAsXUyPpLUCoA
+ZX+EX1WnD0h4xZPQVMDYxfo3fVro2d2hQsW/dJPZmgWT6Af4bpPIdAA0ssoe1PHIMJB7XK9/r6H
RKYPjkVzhG24qGicdnPwWbGABwTtDqhacY8IxBcJgQ9B/gHSvYyGa+K8c+Psz44NyiHMCdARcRDs
QHFrQaJ3Kb5TnJHaXYwl52ttRNGamyB+7sOm3TKt8Nu1m/dv6My0d+S713jj55anAYC4GK0jOpWL
x20dmw5zxVRCjXrgS22hIHFRm2b10pth/epqdfArbbAdDYuovlUM5dfl7V6uP09s6I8A5mYj6M/O
3ZM/+oq0T8eqgiy1o11TOCsYXHRhyMf2wJ8aDxWP0pucopvReGDqyS3LzeUfsGxLzF0Q5jMkOxpd
ad1cbIAkm1AReR+RCwNNDuQ6OCiRVD+5PDqOQG332eIuvtJ5fyedMK9KKwi5MJtxJWn+6WMHUPP0
yg+RmsdSl4lNdOj6vFnrYFWjjRpDcghixznGGuIaKbDvZ6Qlsiv9n3dbjwqe9Vs8AQlj3XDnf//H
1jtOD1mYN7MLSUOLg2Uj6nZU+7br1wggltOxRDkqfw5Ls/qRuYH6gKRKU28vb//vxvGf55+kClET
pAuYw9o0yRY7gS5LXmgaMPF4tEZ8Xxuf9FutZD/9qKyy756BrehiXdFOsWaOXPNLJxOPtrhKBs1d
E9daepeava48Jrjr1r/6RqaQgCNbBMfAFMl0Qwowdli2NSjAdHJKPd+XYiB4h+CRzNAm4CoVTh9J
CSxmrTRaqh6nwQFQO5Rh0W+lqdr+TYyYVfYC/cIs3sCJO/q9E7cQL6zQbzHDqQCzrbATraabVLS9
uU5suiDbtnDNFAo5jMPVoOD400MYtopPDN5HzWtbPfsBdVRtVn0FfHAtEQ77SPtdo9xBNSU9Jtng
W1e65O8Gk0JjsIyAjGWgjWMJY7HlKiDaUSQ9zDJknTcDyJitXzjTxir16DUGCHJrpcVwwBOoWBVk
1w+oyVu7RM6z83bEB1qVxc3lY6C9OwcMwhjAOShfCrpsKL+dnsYG+7JAQYdu69YOOk89TDPl0OSx
prw2Y4YugON3MCPBUZbrwMB10msFmdF9Rb+MbyRHK/R1wKGi2gNrG9Ud6B2tXJkdTY8fcKvrVwfa
fHAz+jSMvD5Xys8CmwfQnsNgvcnWcmxyV1F+UuoqjQ9DDAI4RSi33AaZOvk3pg61YNWWOkqwg54D
zkAnA8RL5o/khgFtPy+NfAlusE06cYSu0ecHuh+W+dQb8SC3qYm67AensYNyT9rZqIxvitDcQnTv
lVWjxM5tgv6huUHK3vqkl1OVAvQth4pmeetjO6gJ7DHGxmypdBHwqLYFvk6wvaDCUSJjJE2e2TQW
mAtNb+LHkURVHCh/GHgjPD3F3ogTaPtg61VOBzEvq2czlioXKvCccW8jBGS/thq6WYESG4CnwGfY
LwEv6rXvCuNrrVitPNYD7RcvDNFrAwKr++E2nxivgJCuweWGODNPW6y7g+i+b6qeArmenI9mZ47W
OpHB9FzzYeXrAhERexOTG4Q4Sip01YSV9RH1XIubHJ0rlxq/ZhjGnNDt7q0udosNMg10zNGHrDze
wuRv4BiOyba2nParTAMTnw4kVw6DFgCKbcO43rYDhrZrsjgeIWxDGwRTj14nAAET31U/0xSvRlY+
euhiJG4OhZpxzC0ARR3mnLLov6N3Cnp/xQFAmxm11QZpHgZhinEbVO5cv2q1wlqBne7Arzrjo0xq
Va4iRdRvlGQkwkBfQMLViR4OD0Htlvaz1hbpATCTBnLcsdMQ2k7U7gA9FdrW1xJ8NHNl0KwjTEAe
OkIkLrpH0MB/g+qOBrqbOGaFJANqVFml+T/NsIEPlY49gLEe1cZDnQ6iPoxKBZRJsfP+NUvqVqzo
BKvtlVtsmSohcEjea83mN7N5irHAEqB4LtUwmgLUtRDHCwa3epoqXF5IZ6Z9zkH7yznuvB55wizq
xfvQxOLCIhlt205nPSNTjA/oF38f4bng3ByE30Kr6r9djknvhrish1S246J0BG4BDdbTkCQUV6aI
xMCGExbEGVEND2Hgbit4kJ/jDGUZRK269Ni6HcZtUW9qq8bVhx2zduezbgdfE6HmFMi2uekngcQs
2tG4ReV+H/kbF6TcmnyouE1kl9+G0KLhm0bmp8vPsBy7z4/AE+i6w+hFc9RFVKU+88M2QXUvGJB9
gW2gbQW8qI0tJnqugY4gmkob8LaFlrC7vLQ+zz3/vNnB42DMYCO/xsWOFttiGlsULbjI1re3eQTl
BvhigkBu3ecwyHzVat37XO/gEwE3Bupa2wFYD6WPp7ehKa12ozeogK9JGlF2qqmxIeoZLdbKDnfB
Afmt6bud2pw1e6IxAdOTImYNv8cNt47VAmYOSk25k5Fwkc2h/9StLj/du7PPEIC9BTVCCNKMZdqi
5J0f5EUnYSeP8cam3/MriNFzxewOv0hFU+Ireaoxj+NOtxOlQUTsQaGRMZIzn57GAK1B5IeCcteP
Kl1vP8BuxmkzVOpgXnIRmFUfHQXtiGynB5WN9SyJlbGBAWS0ntpEybg2CxWCCeocLnMdu8pe8zo1
GxAIEaQB6jF4yCI0IBlNDKtflawdXgK9jII9UCKa9RE+xylVsXoDmy+jZsVEbZ+A4fguqQ69fp4e
E33r199b/Vd+ZQ/yZ/6hqX7+bO6+yqXX2Ikh2V30vSoghTbL/9f/S0cyqr0LjmT9zx8/81M/Mv7A
P35kuvkv0jhAB0hqMlglP/nDj4xPTmPiTGWJYZPJh/lvPzLb/ZdqkREg8k7RwsyX1K9GEjL8n/+2
LPzIwNBREzCsdmbU6V9Y8i3jzvwDgHtR3FDWqupvdd8/aos2NULGf665VuRMCpSteEoTUW/McOIb
5uL6pcN1wDgWH4grX+acvf75ncxLE/EosMCZgbVaFNTMU0u3TqS1FhV6XIyG5V0El27jIGpz+ON1
PP7zl/4XQkSPBbyemj06uxR9XsdhM9nQ00+SfDbU9CmHRNyb5SZLBpQYSlmixAg++fJSy2A6P5VL
cmzrc51KtXa6lBYwEDWYTYBER9Goby2YxJgvXdHgPvfa6HmYwFNQK3lnpIg2XBD7EssKOdnuTWOM
PiBPVR5wpyiZajhcdENdYYjVxvTOLz/hshD//YTAEejkojvOsT19QlJrO41jGNmlAsQVFk6VY7WG
UB5ILeSuaA+v/R7S7OVVz71C9EHh/NHe195pGLppL/uKZtQatZRxTUNvWJdtlCNUmdT7y0vNr2hx
MHVyF1vgecLn+TvA//FNOI1G4xU22bqcQX6gagAh2HCdnuwqGTamjo4W83Dfg2w13PmyNrzL6585
QhycOR6AkZ6BXKcbnEch+kgpLxd9z/ioF25jr3mZjXVlneXVyItkHUuQbQD5g49zug555uAGcQwO
AAmZvWwARyiOXd/KPKygbYfOzeXnOvMKdcCLKh+hiUvc0pbAUZAMbWNBya1qxo0dAMkYR3t8YYZw
TfLy7FIOPRFuYnQdnUXGm5pYfkkns+gal9/TSopd4KTNE4Yy14R8zx0Wg4WQe4XFwQs73URoa24N
Q4VNpJDz0IfHZRcwuXYHZ73+mA3Agta9JcNXFWz1LfrI2ebyrp75HOnMaDQlbWsGbS7eolByLVb0
0EIlRFc+un4brQXC5nt4uMMLDGYH9IebXnmVZ+IPJxSgIW0Jkn13EQOKYaTJoLO/BYosqxLvk3Xm
GBbZa68cEmhWu7Zyra1so+rX5cc992bxlCQEaII7VV/E14yhTYufsgnWQJ8ooVsLWBRO3E7pKld2
9uxDkhCTyQEWZGx9+mq1Gr45N6C5bmwqPA2s7X6wB+2brDv7LqPB8ghq3oX8Jk1UtP76MYk+ho32
K5hfx1gcK7hocaBKBkqMxtObWo/wpoLhOSughFfe5TtcJHEA8XGByY9FP8xexrsahGKiqawVVLAd
3BJ5SCADGG5bNgYSY3qb+pHOLLG0PxhZweghFj8UEA1Xwu67Xuvv38E+AwglOjCfPN1vev0dbAB+
R2gAKaBqfelE7npow9BQlnT149ACVuHGX2LsdbZKq/68vOlnAiIpGuKPugNz/x32GYIj0gb4Pa1r
hlMYHFnJEYhUyGwSbXPYU+Hf32lwcPDGU+cE0XAXDyxz3L1Nix4kGjDlVoWVsUHXIvICVbnGvTgT
psAF870K63fCN39Wf9xpU6dUquVn5hpJB1AOonP0lamN/Qe7b6u9n1n2TSk6+VPIPn2oOnTrLm/t
mc8W3zJUGQ2kLgCzL84zY0m1zhX0OwKrzdatqdho+4ZQfTGM3V1e6syj4shEXuzOIFvS6NNHlbLp
chW90zUgafVhNI0I2cxOruI+rLf0n3TwLpDDEIUEUAR6z7u8/Jnb+8/l7UXUQNpbCYoR3EoNFnTD
V5xsy3osrsSm06P6O1MH8KLNUAfB/7IWR0e1x17igINgQgr+xYAL9UmIwNgUwGk8n572NVgom/Z/
OdG/1zPmMQgVLbu6WE8iiovirys9YCb1xq3qfgP1itfZR1/dECHzy5t4+g5/L+egL0TdTjcEfPji
UlOxL1ERt2s8Fcl34FdJsMWR+GsiTX+LBLp2RNakgAfYBuh4huaViHh6pf57dW43Bh02hdZSm19p
NbWO5oIbpGhDNBqNVaLb9aFV8S+M0l7zKqs2Hi8/8rlF5yKRkwsm/h3dRGsDZdS1uELfCrOHNO9T
T63N2HMR8PglEBt/ElPbX3mtp1fc7ycF0Q/tgZtUpX22yJP8OI0dZBIqTymtaUXjwLqJ5IhkSTkJ
umbIOgJg09ttMEnjyiafOcEuX6eqwbwCd63PP+2PiNT6YEgzfD69rKHD1iDrd9tIOC1qJzSPtrq6
v7y/5x6VPtecD85zY3v+bv9YT9AUjnUd4V5wfUh/QcY4CKTygLvb9m1apCVYFQMNDZk0+pU4f/ZR
oVtSr5GP0o06XRrwaSb8kFc7ij4+IhQFebtphhmiLIDcDde29vcMZvG1cpJmFgjeLQT9RQhUO91m
hmJWnpQGgkgZ9EVQQBPMQ+ZiL4WwS2eNShIK0JPphj/D3HEfY1xO9gYuZRCxe3EtYVwkGf+cNHrB
dBlmUhE9j9M9SBTGV+BoKnB//Qvfl7N1UcTaBLGFYg4aU/Dmdfs2DgyY8mqFjEHfG1to29fMok8v
on9+B81pDNLmfjHZ6+nvEBH4CwgdtYfdQMLK43RI+gB3E7uIrnxcpzfBP0vBpqOzY5sqScXitStu
roZ9FzdeFgj3zkRhaNf5snm7fK7PHS583gxjbhPNZcjpA2ncdOFoF43nVlqG1ISbbtFZ0l7U1m43
g5rHf5ea/vux8NuziVN0OJf2Fo0fliJSy8YbqjTfouk+INBlACE3kCH8+2ezSY5ojVOrcphPn600
gnyMW14WQPHSk6rIbyYQ+cgst+hhjU25vbzeucNh03BjTEKbyF36OtazB0ABhtorq67ftsJqbuSs
2MYA7ZrV6blwRNZnAymxOR/6IvKag0r3JAwx0yxmxJw15R8LRnMPqRnos64cSiFoKqOmMvjX6NcL
y65/3iC+iRApMcilf7T4FicJpGa0UdtyMtvZ1+6E4EWEtuooumYLMKr9GI21/32MEMYL08nF0yeg
86w0Bep4Idj7BzRk6nU2ABE82qnO+NlUQn9vagiw26kYnStf0pl0gCIMOqvNaeCLWsRuX6/9Uneh
T/QIg91h9HcLY0JDqRPRzSEY2gc1UoyvUT1CosgH9+byqTgTTplR0fAScCDIX5fHIrXikUamT+wK
E6ScQmYlXldiWb6JFBT3QeeByV/RcHe/ykqxN3XbNvXKMWNn56Z59RJbk/F6+Te93xEuT+ruOaMn
XVjydE0py64RifR8B0EqEbbOKoxFc5hQov5SqqPxkuip85RV9fg0ysj+fHn596d3vrtttoTeLcnD
IsntTGn0gDhoeFgCSekygYsKeWmn161yKIvCuZlS5FO1scqvfKKLKnE+vIxxiN5AkGbe5tJvDj9a
X5itwtKusG8k9lg7LizV2JUykL+EMtn72u6D4+D6MvSMztYfNKzlXy5vwPtIAVFVJa4zQbGwSltE
3VD42lTkKPhDiRIbM9WZKQ5a/CDGYtz/J0sRQt2ZGWssTx9fcVE0PkuhqdN8q5QKhai6goTH12hf
+dDOvVess0m7GQhoQiw+tD5JLCM2IEZCkqsntIR6fNqNBg4CbNHp+wS4flWWSBuRobnVtcB07lBz
XRKBGYRCX9VPw/0A1QRtxRBBoiTUj74dOlAMA5SGjAxZUt1nmlYxUkscWG9mrl2B27y/SEHXUWzQ
b/l9mS4yA2hhpWj0VHpx6+QIhHbIskyhrUPDVIsbLU3+Pi2E6GwzzGGnmU0sC9VuRHXKMRHCjzEj
u8EDE0XBerDwXkUn8xgFGkjXy0fpfY3xm1rtiDmSosSweL0+qjfMtIFudDSX0KOMwztsvgR9uhqh
QYSEQF8lyX/wxaJzwTVnsi413eK66QoZOzCHCvScG39npFZyNxh1sB0sgAigVcQBi8pZ/CHAFjcu
muTebsL+x+VHP/PBctMxlqVVyxhhyWuvHT1366ApvMrstG+j1mU7eBTZFums6kpsOHOQuJ+ZAP0e
BTGjOT3Gk6rNx7TCnwEe5M9ad/MDOp3DClElpJ7qeCqvvNZzMXHOMalr5h4PWMzTFesUi7DRwRGC
HnBnYe3V+Blt3+Sjbyn+uFJTs/tSEkulF9ED2tWW7TcbI/BF6v31Lhtzl8n5B6/mLr4h/k2npFZU
esRu7DtSt2IGNpgaml8lvcXLi505zTwq0gwW2ggqV9HpU08OKqdgF0ovGRvrrs0ydNXs3rpB3vKJ
4B94nRKpV3KB+d2dVlZMcdGDEJhwMLRckmMtC3XvCJVnD5CE9th3FggRpL6+X36yM2GYtg5rzGU5
Pe7Fk8Xo+UbWCBoe6SMD4JGRoNsf1etJkI4BuObfreIB+sxucsL4Pzi+pL9ECKZPs/7I6bbmhl2h
jirItw2/RrE56tYdcjgDRKxB29lhAUbk8uOeeZFkEfMkk147J3j5uE0nCmSfJCqeGdZEDT4lTij6
z6n0f6h1NxPJOkX/+6PKpwkiahYgsFRzcdmkHYSODHktT4po2GeJ69w3/ZQ/S7yM3i4/35mAwOnU
dK4Wzil7e7qjhqw1qUAkYTyUJ2tZIqiW+5ly1CIHrpZd5FcyhjP3qClcDcywSbaEItjperwrASgZ
yQw9DiXUST4MitFRYI6ELV1jF/1tpVUFF03jD940juJKL+v8D3CoamgZco4WD2x1iKsNFj8Addn8
S+Wn7a0OPRL6dpvdShB5K9SIglWbi+ItrvRPf7/dDlAGCwFxg0RlsXrcpjHoaFwDyTAQ5fCdMlzV
IIzWXacPBwJ+tru84PsCYZ5rgn6agQz8F2cRf0VGh82yUhdN9ETcYFQWg7IbtI2qDB/zGPuXLmzx
W5/wVwAeHr+O6JVjQuhiLqs43RV33Hchih/DTBdlLRVzXOgCp29fxZOkdc3G3URl39xVmGBtRsc3
t5ef+dwqlImzFxGAYGrm01V8/DbHpEeoyhDISsCwmuCTVNdmUxZ/y0m41XWyXtBUTIQZxC/vk4Jn
BEeooxyMlcAaI8Zsr1WQPLCUDW4uP9D7pUC+0UHhIgFzg6356QNBdyO02SokUzfIP/d8GS/OWIt1
X0b2lX7gmaXI9kxmtWTaKjCR06VcnD5puY36pvSDaUSVEr3LlREHEAuGwhzjK5FuPu+nm8grQuWN
mSncXubUp8tZFQwCUI/Gphrtb0rmd57Vj3KLByEDkKxXrmzku4+flWa2BDkmLRQi0OlyWjIGxiQG
nalLGG6i/+XsvHblNpY1/EQEmMMtyZmVlCVvhRvClm3mnJp8+vO1LvYROcQQawO24RupptmpuuoP
ld2+y7JqeK/O1vRWReTkGeAPsghRn6yPU9cp5tl2lBF2Awaa4nBQexa4UImr2pR6m7qxUqkaOnHA
9kGsRdI5JRLm12Ry0XbGu8H4CswbAnSNK0wOGChbSIqFVia+kXdwuu+vLXmB3fwgnlQa2loUP/d3
zdwg1qoVJRZ+GJb8cBuskADitR/0uPi0IAj9GRTJ8A8eMmduzgdTTyoKAteDRECRcHcwoePRK0NL
H6qo0+UZRWCI2Go8oPGLegk4d/vk7Lkt83Lko0AERUnHUpOWwvbTe0gbjmLE75YyGgWTTgMtE5Rr
x+7FOgejZdTAeV6KaIZivNDjQW2zMgslgEvT/TupOtW9+9/+YLPxi0CCGHSukGvc7etFg7tRcUKH
+rJkT3WL70ejLt6FXT6chLrNwyWchmueaab8zv23HT22v1oXS/Fxg+7cJUMY4TLX+fSyTGZ1hZqT
+Bg1VJd1ndEnn2DHotXbnxwuB1NOdoolgifRWTczMGFxiD2QAbva0dqnOtKQ/I5QSEc8urnMaE2f
nC4H211yw0xPyufJXHw75rQv4PDk0DQNIO4QrJP2raa0ynPvVso/Wo8Y1cVUvPYjQBGBKiKp7Zlv
9cGIAS3IdIeKNOW5XSk1i1KqqdiGhdTE8mddHWDOR/36RwUV/J+59qDW319SB9vZ5slBjYJ6jAb7
cDtkBLdzdOAjLcwVdU6e89hInoG65xbK1VbbBTSC3Nav6hK3+dGMxrMK/MEn5+nBDQLCGGWDvQxe
klmgBNxERXpjza4qdsTQY7rCfmhQRsXD0HK6z0WjRw+tPq0BipX/w11JgmHyweHk3X4As8g6kInd
Gs7zCH4Zm2i/1uCT468wh/e/9UFuZYLdViVmjLMF/aPtxxbxBIO3cU0E8bFfDfNmNS4za/+Nm3SR
H2e5871H+SZ0E8V9zAuvMMmxNOvd0jlwkq0hOZFIvJ18rjSDuiOMCrKFfelzocyHUnFrhYiAIi+f
2gIXELNDD28tnivcDtGB7qYHatNnn+I25aIyRbmXi5wuGuyE7ZfIUbKwhCcwjcEB4BEPoOkZA0bz
BCt7u5tIgSTsWK4uOBy7MyxdaG3jGWSFbCu0KuJWf8jaxAzxCDeR1OcAOTk1bw9owpGywi6k7YJd
1HZYStKDdsb7GZPNvAyrSKwXw+hTn5lurvcX02EoGmUU+hwbMuvuC87F6Cr4+9ohl7EWuKPLvsFg
BZq3c3YsHn5Gsg8OJM8ANbEb1Rp3qaIlkRUiIPJGjFl8TY3CuEyw44ImRaHh/siOVqXk9zg8txAK
25MOVF2ZV1vjdafjovEFQDBMcBDVwaD32admRTix1IzoobZRHrkf+XCgDrUuKU3G6333TVe6qZUx
zXzTFPfZqcHzVEBZfwtQu3ikX3LWjTmMRz9GhVz0i9qxXS6ai3ZRTB0sRERlfnTsufzixRbvuiKq
nuy0OSMz3R62FNbkZgfVA31ir1WINgUmCznxZqRGYGxI97jF6t7Ma2leYy+3fWVEq8tFtfZpgIR1
smSPhkvjkzIX5z01kt12HERTGnnB59WbBZGRyDIegDTFFOVx9FhFfNYfl9O1TVVhyao2VCCIvqBv
duu2WebcjKfODvMo694W9LA/K71tkDsOUWj0g3ON7fgsPz4MylMOngMqnpQstnOKrSdVYbe2QxCX
5rMXI7mTwKu7NMg6Py7KBJemGfSTL3s0sQ7PSt7svPwgxm2DaiIzvHaurLBHqrsLRuxlrj2YFNPX
ksn+F05oOSErluaAY9IK4bjOSb68fu8AAJQYT16CN/3tIVnmdUCtPlSjAdK0MCYUKTEfbJR1CMdx
OHsZHS0m6lC8yiSXn1f1dsiecIuipLQYKrqx/FTLTLuC9qy/ayDrDdiPdf7X/QEeHLiUvSRvnxoB
5DL5g34D3eSFinzdiNnR3CNvNiZLesVop7+grvfzfqSDoVEqMIDqUvbhItmt22zI0YepVydsgFmj
bvEnbLn0kqZZGWStfda9P4gG5hrENVkJoK1fzO3fxlXnuCWsyF+G6mhQxzIoSTijoYVtjp9Oj8r3
SdJxG48TCIoMOH1ZN/B2KS7aYklpK2l8EQueZQ4XdDCjFRKUGH8HAi2SkyTgFyNmewzYoHXo8JLb
85TZ6+JCzXfRPOGx0FWL/hMNKPcnlqDlx3Ke1He4Bpo/SnTSPyRJFj+lDWaFOMND6VPLdH5DK0Kl
0VBJC4bI/UoCy3v3/mzL2dz/PF43qHGg9+MyE9t15RkKPfEqiUJbL+xHdmYT6EsxP92PcvTV2Skm
Zz8XOfn+NkpfTwIuxhKFaTajGtvXSASWzpfS8fonDCBOVvDtIUhLjgsGbQVHAzMkf81va8qg90fm
2EsXq34KdKDlKIvW2AXElbgmloNEelKd4UhvNyglIfIGZlmaAeyRFaaR9Vlir/HFVAvcfdYyCbI8
Nq+kGa9u15DakTWTooCEk4W27fjqyVuxZO95FxeJeB5ix/FNG4Nk3LRha89q+7LW3tnNcjA+9B40
jh/IERIQvA2aiUTQdbNTYHYW2Ba1HIGsOuPnchiGk/7xUSh6i7Bp+ZaARHah2tKVzmR6QkFdM/5t
IrutfBuuAFvBFPnD/aV5tEEtbmji8BLkf3Y7gJefjXtUlV6wV6r/aeypez/P61gEEz2qB7U0Gi5q
c0kC4erdT3WsavzNEaZEmRQ+6jBw1XizOf6xxPgcteBrLvd/4K+Mc7dFLYohgGjZpagU7n5gXRRG
FKNPixfsgsRdpyEHmeqN8j5LLTUL0L6GgC9K/cM66827CFLs2x4fooe2RQUZn63lvYccKfgKMKkC
xRMsbCpkEXQlqb7rFlxk1LQMepmtIk4Ol53uBhATXncc7ZAhKKXTANvtxMYE1VNGQ3IZ1epz3ajF
E65jiaRJYSXrAAFKyn5A5LbREYjOhweFSxVywui+K5ClwciIRuv9r3lzEnHWwSWkF0gnnf/uEiSJ
EcNHfDWxj3KSp7jKe+Rs0dj5kKNw9wmXy/L6+oBsFy4AGleysLPdN9FQocIsFDOgBG8+6klvPDej
LkKnqOqnZkrO1vPN5oHrRhjwuRTPbM7bbTynXUfTwoosMFNpcAtdBXgCeIR1dkV4f2g3TyXZ8JNR
oCMgT7Cnu5P0KtlkgV2fZjzC/J4q0b+40FrIEwz43eW5iuClModV7fUnoQ9G6SHhw2nLb5Bk++0o
FR5jfdm0Jg7n6JdB0ypCtHzhtJjj+On+KG+yWyKw/ygDoq6CcJW8bX6/TYYMVZ4OwoWdzutFiVqH
CkUkwqZ0sI9wUW3DAab+lOgIY2D5eQYsvy0EE99Bxp+HBEsWaPk2fkJEcEMZ8aH0hH2kjimKhlP2
2Dg2eiEN/fM0ZB9F/TXVZu0LQtLL29xp2sc4j+bg/seQwTZnkfwxgHqgVFLYoK29/TENKAjNiWG/
xLqHawMSLWHVV/3rNynJAsvKRY2M1uPuxFPbZNIjpzYDsPzTFVW+Bt++ESBgM+HzXhtnT8PDUfFW
kyxO1tSeiLtAEEEJdDQD/LN0FJzj6s2IbPPJt7tJS+S349EgQW6ciPvUU5tLYCIzJticudHfRk3S
ZaR29VdO00QJAMubHxbVdU4IzgcHHvBbXvhUFuCF7W0MMpI/DU9mI0i1wf7W61WJgpPdqNfVbLXs
MhjdWW3oOCKbhdoexew9zK7T2wmFeGmpN62zX5p1flHjtvBLrNmRosGP/LVr0uBa5C1GERmw/r61
iWkjvqwV8fRRV1BVc4cn2o3WyTl+O3tEoccIUsUj79oTaRCQiBPK05Ch1jh/r3dudjE6b3k3N2MB
cHNRsPCu1d46wRHefkySLtxGTXYCB5C92wq8gtjTI1vBhE74OEZd9miqs3tBh1d9sXABOxnm7ZlO
PJMKDRJjXNy/7BZ+O+3oupde03uApgezupiOqJ5GDy1ZDBHJkCJqprXl9n5dmmfEtoODjtBSvEVO
JXi93dmyxKYyg6M2AkvPUSYdMJDGalG/dL1ThguYZD/WMJRCo2MOrRJ5ScVWjE8qVkMnx8/t5WKo
bApSXYgfZNm7E3eYwDzZGYecok35JWpbBHe0wUHDaDnLqo+ml3VFWZ7sDgGHXag+jRHaj1CNiMfB
Cp3GEEGnLcojvgLYHfbYAd7fK4fxLL6tZBzLh+n2/O4LQ5vBjLKcWFiXWCn5gFj1vhmZVRiy/XLy
/D36lABH2JkWmKQbI5rRnm2eC4g45K46+pqaFeGCuull1PSz5vztIY4mjTzDKbZja7TP7FJMfm2j
IlTnxOPFI7ELjco9Q1gdfUCwCxQQSWmpDssB/7Y/4nmJk6jFUXKG4+tHuHn7iblEQRdlfzmTo52c
bUenDgAk8FU0iPiI8uf8Fg6vT+wpHA1ia9+3ZFiZhotUpcD2xPamh9kd9Fp1ZuBxm/FQxmNs7AKo
InSltkGRqKX56wwmrpk4evlK5o0fxCLGR9VBMZN2nOjwTW/L/5i50jyLXBXf7q/So0MI4jApBvcl
7G35VX4bNWoui5eDAQuWFNvgQh0hxSMl+6ApnveF927DY6byQnRp54/3Ix9NL7VaEhyuS4fhbyMb
oq9qG/neAAeq9tqbQ+unuNI/ePGAYzxuE+H9eL9Y9tuECjCOCf2ATgq3mLtLZKvCUnNbjdmQvTcn
vh5XNmzJeHT/nl0evqGOXTFWKUpkl6FtxJbqL2VavVPFVH/TogpPCBPVNdM3RKXFl1o0Do+qFFFZ
X4z1NPleUswIIIPM+9qntvYvNurxgEG6XvaPIP7xV1LbqqFKYtvZP4YziD9zW1QdNtt4UfpWto4V
nhlTcwJvOFhikhsEpo1zgbRrt66HOqF/vUIQbwX8oCS3bd/wiuGCJzk80XZEbd+z2wC5PSS8huoM
N3T7piYhojxvWmj1sLn229gzeq+xsJZF9kVNvy8Gsup+aXfqz7lA/zUY0Q38PGiAUhHhz/kcGATo
X1ptwdN0HVLzG1aPMW3ypGuRiRzG6IOVji1m6pS3hY/hBYk3aC6MTWNaL3CPknI+S0gOjlZaw2Ce
fokb8DTYLlUEDrGIQEsxcBRThJq3FJ9ngX8QD/Llcn+VHoWy6BiDSqDnB+5mG8ooxqbR2JCsG2CX
TB2tGq1fuTWK4aQ+e3DgSW7Qf0PtLsTKlKcdlgCBZY04MOlN8W2VTyOfV2BS+CBaxSNO3Ov1/ggP
w1oOBDLezjr53XaEphkjp5IyQre1MUc3zd6UzMkR/xS1GZtvnpcql8js3JO4B1+W7imFLqlGTEFi
FxcjlEok/J5A7YwS79K0BbXrtm8iXf15f4SHkRDN4inD6c1Zsx1hUdb9IJacF3PiVACChXP1zLbT
cS6z2x/3Yx1cxdyM/x9rl2UIZOKqeCRXTvpC/TyhhfMDjW375Ow8HBH6UNRUSBrxFtyOyEQ9eS70
BmUPLW5Bcbfep7HWq+e0js64UkehcPKjtwUbAfbFblWmtWfnEYjCwGhMCFoddAegOvmjPpbJSan8
YCWSV9AIoYXHM3EPOp1KHJj0JOI1s3SAntCyuCouCtWIJsYPedZqnxZRWt9fP2Fg2+TCoKnFG3j7
KVOMNJx6YsKKpWQtphM0Xh3U/P0oR1+R5zUJBVQvJm03YZRPRxuHBino0Onf4676p8H05JPd5v/D
WmcoJCmIT1Hh2k2X4UwAVCdhBHUypW9rq+UW0eO4Cdc1Uk7m62hQpNNQ6TiLeb/sYjVSMaLwZiNI
9HkILRXY3TBS1KyX5YzEK/+qXa6gk0wj62LA+6Zfs52lZNFm9KE5G7U+E5jRo5zqDNGrkY7U8iRn
F6Y1X4lFv43SVJaL38vCvTJ0f5H1tRf0J9crxrlLMNlT9Hh/URwOStZGydvls3M3KFvxFrPB3yxI
KZW+qbDTS4IIqyE1vB/naF/B4P9vHDmPv+WU8sbRDYU4xgxPCxnPxtfNdgT9461IYnjFc8HePqkd
HqSTPHx4RtNaYOp+9R5+CwqrBaVczMwCo4do6kdRn36d0mW4tonjvC0Gt25OSu5Hn5P3CdUe9K5J
4XeJFQaDfTaqLP3OaqqnYW3+rGJVP3nVHQdhkUh2C+T/3a21YE8x63ZPhaechmevzYDq67kIXj9j
kmCmUjajbnXT5sK0pUwH3QgAMqVvUJ5ByLhIu7BaMExRIvdl9qJ/74e8HRiVFp3iDvhHGzkhmbb+
Nl+ZNugN3jJGUPA+CD2rsT9pk+F+uR/l9nkj6zlIqELOlCWW3TnYl5OeJBBtYZE4xQOeY+uLnqXu
O+y8mgBV6Nav0Z0Iqjo70y++3QRERiSTgjKHFcyx7fhQi2hmYOVMnFuVHwzFSL8Cah5f6qHtngwz
qi6WANR8f7i3m4BCkqw8SgwtRCz50X/7qFQ3+yJh80G/muVTxnLh0TlKaFrDt4pb9Pq/hAPOCUPo
V91sG05LYxvVHhmuljZfXuoFGJ/nocAmCIeTM7zY0eg4LT2oepg9sxu24QZcHDp7ZYvn0wjbClhe
aCd5gixsmv+Rj6VyUs89WqLyNJG8SBKRPTI6xVBERWbDoCBoxwEdzflRTVzzpAV7tFDAY1CY+lW4
2ZfAsg4xPCiIIE28Pn3Hw3d+QKk4C9R1xsw6bd0Q6tyZl+vB0OgiISiCQD8rdI8GBkbpDRCymTkl
nl8KvUgu3sQpc3993F7YYL94eoJyxuCQIW4nzGwduxwKoozlAtDWqRI/Ne3+PYJf+asfM+Q5soTC
n6Wauu/FzRSiJrtko+sZPqiKgWyzm2A74K1NHWhmNQbCis+oyQcL0qZNL7tVLJGbBmDVrqnZVFx0
aMt/R17dfaapVX1VFET33ajMT/IfeWRskxLJlwVpQY+KHucexYuMPU3bdUELzF3mD2Y2Y+Y3gARF
GSYOiraZA6XEFUjESfnJxR4+fO1sQo4gd1Dp0UBhtXbZSoFjouotDtB8jB9/uHaktrg7jeVlrZf4
zOD+dukQTBYtmFAb+vXuXVPOq1DHFTMet807NOAX8023LvYDr1Tt4f64bhkQKNCYqL9Doad8ikzD
dplWiqPjlrmUYTLj7pHiroY1mV5cPAwpXuJB5G8sgQaSSCyIwYp4Y05u9+H+b7jdj8SlWyVvKbRj
9sADUDSKbaxo4aDFK57UVGsucbomJ+f1YRR515Jwkv6Zu8SM1zhrtHDLcNbH4TElywVZQe3v/lhu
d4VMVKDSyOIeo9K3n9MYOqHkFUU0o6fcbaTr9KQPU/yc2vNS+tiE9icTeDQszjBq0hCGbtHfsdkj
lAycIFxbo/s0aLn9dmrc/iR7PhqWAyYE/Iou9S13H6/MHPRt16QCL5ebj4lAAqBYaxzHVFH6gxaf
xbu9F/iCv8WTv+e3u3yp6SnDTKlCZ1HeFuChviLMujymVo1v6Or+GLzEO8lob4YIpZjelwTQUa67
4YioUTU2ZYzaq9A705+y0Qtm0+keTYk819L6DLZ/s8mJByWAKpSLauiNnBo+7ms/ZBMrRUkw6Oga
Gj8G8AZ+5XByeO0MA8DHyFj4l/9aJHCnd5mg4HisEfItw76bFi8wZxF/Yy2J9846TkjXYeBG0w0H
j6XEf6VtPONPNc10pJRzNXszrIn+x4pNy5tiyZDEzYuSOpKY6CubVfknqh/8/rKsv/Ko7x81u1s+
UsGekGwzWkyG6+4k0Tv8cpxZNGC4YemWbhdH1SDzLNhOYVoK+82sOuPFmnjsuH2vnCyKm3UoPxxh
AGRIldE9DmEUjiFmnt6YEy8/rNmt/pyjcnmosiEBNd/22RSYRXqmfHcUVSLEAKXx7w0JEMtUckpD
YMamaMvFW0UD/8FS/AjFnGs5KCowff3MOevoq1IsgYCMeiNgv93JtWL5HLW2UoSFhQ5Zl+lL2CPA
SZ2wOgNyH4ai4QPWDC1B3nfbCZzXfnFiEALhACIMnyerDfJ0jsKEyvdrz2MmEEU9BN7BCMjC0zYU
QpezObt4Rw5z6T44dNXCCffDi4IV4NXwyug/98//2/tUBgS2aEJBQBJij75QBKU2HehKqIk463zN
rD1phFk8j51Sv8GxuX9RBPbPWpbXf6fYhl8cNatPbtSDBUQUoB/w1mg87AVcvBL0YF3hG4QWgxN2
qYHJjzAb30IK450Xea1vl2Z1EvRgVjk6yQkpq3Px7dEtfTlAVsQ7OUTDML1ESBF9WTWnp/UCUuL+
Vz4MRX0K0WH4HeRl21ltKx6Xy0youFPjh74v4uvk6uO73uqK1x82IHakqqikO9006VEfnEyjUgg1
tZ5fR6t7VRBUCuqqOyt33KS4ZD9Syw5Yr7Tq2hO54jKTMKUoRwim9EI1zq2HBq3ywJo876dtteIy
4Uv52EnEAqJSZ8+io48KMFtKdfGUoDCx+6hkRDi9xkWIa2DhT6OCcmuDabDWRONJYefgrgVmCvBB
dgg4BHYn+OpkCd6hYxGuxqTCIOuaz0WEUlUdddWjhm3nw/31crQfKJyS/dlAWyi9bIdmjBRJsP4u
wjzWm+fSsdpL3ejVFd2fNcg1HJCzJGtPjh45iM2LRU7nb0F3l266lOvUoaIZisjAZ3Usi+UzpG77
oa5yB3cXI7l6uYPFmjD1/Pv9AR/GppwF9oK7H9jkdsCuJpYBQyeeK2IwXtZKHXwyQxCTvZEEXTX+
ia2a9jwK+wy4d7SIqBxLOVwUW8GbbAN7S1W5SpoWoTqseMLx9v0jUykgcFydwUIPQ5Gt/bomAcLv
XklUtoqqUasCSoH2cS0x+60nB8LyqEYnVYqjSDiWQh2BfoQExG5QfDRhwtbLQ7B1uH73q3KZRVVc
MuF019dPHG8xaO8keyASdzujoi6Y2SrHDRKh1dNSZl3re0X5qW075cFoYCxzSSo0ATrxx/3IRzcX
tUj6LYR3pGPoduqAnSJQOFucdKuihbqXGde2U/snF1+/YOzEkvhO6n6dsG7sfCzsMJ6ixnaSqh7t
VJrlMKw4Fri1d+NfojSXdZM8HMzMexr1BK0+s0qCtqj+1Fz0smnlnMm63Tyh2KgSaSKFAXmH7rtS
TaqXuO8uxEyhfwqzHz+i++OeFNSOtiSkFKSLZB0Dzuf28w5lvIikxzSrQ1rmfWUyn+4ioiu35Q8n
spo1aAenebfYyFmcfNSji0XaPsCbAyzp7FHMczUhY9SVRWhOetcE5pDOF9Hn8aNl5d3XbGjcP10P
q2e/c8slwFhQPXNmODrwJQMfHAbyHmQlu8GPeZsgPopjGJdcwPMZbEgyZuGsUr3JKvOM8H+0Y+UN
SvYOoJrK/jZeWthaPCjEszKrCNzFW0OttbNr4nXFyY49Ghr0Hx79VIfYtrtQWYcrYFobpD1eqvte
7dpQ+aP+sbCr5TL3q3myjm6HxvkqRTzpmlFd3LfybbPTVnwg83AS86e4w+h8UEk0C1A8r07ogGBQ
kpFnEb2RfT5SSJEvDB3zsMya8WFW2exA5adr2U3myQq9FQ2QcA/+oRstr+n9uef1lUkxuCRjVVLx
Xe/zCYvRMUV4CuX69fNCU+/vWRQi6L0xpSlujR+nurJ9HbWOaznP9clpeHsO8WOkTipHIuzLvVRd
oSqOOaw557CSFl/qyprzoLB689GeKVf5Udn0f8QjzqonScNhXCosKA27YA32bd5Rj8tumLI8RAf1
p1CU9AL0wHkzWpTCeW0vYTlaxuf7J//RioLNQZVAigDegO2x7zWkzXgemrNWwBWcc6wMZ/XtYuCn
8T+E4lZDK49TgHfSdl+u8xjzlzLNHejGq+WmKzumtTEy6c78p273JT7QnHfyxpbg/t2R0/fJYI0m
oWZTr/0ph+s+tMkS4kWsPoI3059ePzR5a4GwARYKdHM7tC61R70qWnZLZb3HJr4OuMurqzsk60mk
o5HxUGB1SLDmzX21VKnhKjMjK+xUahNBW1jbMvZFmvaf8TyvTkB0t/ejhIiQNUPI4FW5nzRTX2LF
qR3MGLW2vU6O0r9v3U4/gUQerUJgL1LuX3LZ9w16Ta+p8ZdNFiJtOvlUPuyLldPqGjlzLven6mhA
v4eSP+W36mKVmkOVDIRy61x7nw9R9oCA9/Q/bGXeUTQiwfPDWN/l4IKrUIsxv0E0LBcvXjW4b6MO
aVFrEtFfDh3JoBlO+/IHa0PajEj1Fc4ttvN2aHFflSrXfRrSRfs7iijdlKvh4IEB/2yB0/P6L/lL
YxtIKY9+5GW24SJUqdwacRN0ANr+2ie2+ABH6nW+Z7J8yXtCFsLI9mlW7Bdg5+mliVl6Go5lM3UA
haM6aLsm+yESRbwDXnrWkThYi/ASqCuQibLT9rUwFPhcIhpyLYougAJmBXaSoKmcncqOHIXiwqOw
QD2T2293TI2j2gjaH3jTG2njxxHOLFOsDZzFFI7uL/ujS1bWMWFUkauQ7e5eTEaSw/bm0A2LOVJ9
rEu0n1qEd7ofpVJdpcAPzcWcIEyEpz7EqCYFKKAUD9VYVcFc2uOf93/P0dAlLEFlmfK02reeTLjm
s6V0KaLsSvpeW4voLYceGkVqfIZ/PLhWHVqkdCtpVUIR3W2LHvMru1ybNMQrpfANp+2ueTOCtU7S
bkKiSIsude6tj68dILcP4ADgRigPoGi23R2JThvPVXNIV13qXXQxdphccyBYWZqdPFFv970BtRh4
GNx3OsF7jwcg/U6j5mkalmIu/LRvpwuANbxaalj9noa27v2h3R6hoPdkZZViH4Pcv9NgCoMSGxDU
X5GK+0qtt7zAG1Qe7ke5XSFIJzm8ldgctJj3kI4xF1gRs/NCMcxGWLZZi1ZWj8UO5i8nlf6jAcFl
5WGGZtWtaPtcITZXaUockrErgN5gKs+U+cP7A5K7eVsTIgJVYfw/WIWs5u2KQHOUtuCUiLBCkuqj
2nnZ1bbQnep4Gz7k/DHfiZXqY98u7usXCJc41UWyIdly2j1TYJ47wsM5NuQGxspl8MZrb/TLP9Wa
4RZR5cvJ2j9YkGRDkt0gOyiQDrYjxXQp6q2BeFFXLkCo6iIo1TF+8vR2ebALOL0nE3i7xXk8kOnR
f9WkSsyuxlc0A/pCJRkyXvXRQwNpF5HTVQ+itLOeaVaZz0Y6ZidJy1FQOKqcYbzsERmTC/i3TGLK
DTJzIUQIc7666PnoXJwejyvNHpU3th7XH1O8zU4Si4NdATj4/4PKT/9bUFXvwEgAgKATakdB3a7u
C02oOeiGIv50f70ejo80HZF/dsYNKXnIi26eGtYr5rjLX5o2Y5vhpkp1TfVFCfuSpVTVzqvZY7wD
ISKy5alFI/G6m0oTUaFaJIUIcwuWCl23JRRokj+Tg3rU9yz39ccM8UjRMBOQD/ndLDbj6mGaVYkw
c5Y2INUZLiYKlMHsZM7JHXxwAPC0+yUESN+Lu2g7d1Gk9FM9NiLs6d28rOgtXLrIgGSUZZmmPaKF
ozxEmlq9rY05Ool9cMTR3pPdMMowFEV26ybXRTa23jpz382fe5yU3ovWzL7cXzEHixMfZZjH6DOR
a+zLIWRNWoWH6xyOiSHlFcf0geu9CfN0aU/eJQeLE7IfPUt5sCFDsEtnvDTPl9rj9HQruvNdPq1U
JNXqubTo9xVN1mO0PhUnQQ/Gh+gBJTx5jmpcuNsJXFRlpTSTzqHtCc9PqkIN0VrvHzNn7v37n1LO
x/aygMkNTRyCOuUXlBa2oWyrjzRvhu7Pikx/KADhAhOK1CeqeGWYUfg/qSwdxgO1CRIH8BHVj228
BcRFM3fkQ+Ziuc9lIdK3SRE38I1FXP7VemN5EvB2QTJAerNSp41H877j1LtJOwttnUKtwyMlbqfh
Je3FcHITHURBeU4CjKQkEBIZ22ElyZobequMIQsWajMwiGf8iaqTQ/ng41G0gcoIFIdVuS8YrZPR
jxq3ajglxmyQUc/TQzTH+VelG9OXVeuikyrAwbAkTUoqRVCf4p7dDqu25jqlqTuGXm2qD40zKZfk
nGR/u8dIW2lEIEsu4+yRyqur561nr2M4WH36Ie6G6FnplpSTedYoJ4/OB6RNupMZO/qWKFCQpiDm
JJ+W26GlqTKSr1gjmKbS/Qvd3yKIMyEekwXZ7WwSZ9I3t3uaFxh1RynSCT1gD9XsvRbOV1NO+ECV
GOUkafvcmSwYqrdnMN6DWaO/ArKJehtUzD17eBkzb+2HiiVfTe1zmxnaQ57wJLl/chwMiF0MHExq
OzOm3ZJfrUzpXI0BiagoPuhZN1wys8ZdMDkTV72NBF4EvDWEemAy5v7MoFmVOENWk4u4avfe7FXr
i1eWqw45sfWSk2H9oo1vT0Si/ZolhJI5gne3J3JbU4ppngjHNKkntMArCdFfU9fx0bXgebXSZXkc
43KZHixyGtR/ltRCQarKVJ6wjWoVfoQz8c9hVaw+yL2h/mOel+Wn4vbplyUxp5/krR5AvRYltMeF
ErPhF7NurOH9CbrdVnAAKTAglSE1M/YokQliQ27E6RCmMfUaPxFl/UdO2yiGJucaPiLrkLC8+WRf
3UofkJJTHYJUgEArS353eXmcuH2ZNEM4QfD6KqJVQfV4slbt0ozjMjyk42xfTemxe+1myOf2Ehn/
Kk7X2P6aJ6Z3coTd7nNkt3k7SggHGut7v26RxEU/02FAe7xPX3peypclLvCvmvLhJU+d+OS+OYpH
TxrUCK1x1qzcnL8lziZW77mWDSRfpaUHJdq4F6+Fe5uAnfRH/LNO7oTbzU6ZGz9yXiUcMDcXaj/R
Vilq8srUSVuwDh07sMrPsuWjKPKopGNLz52jejsqDECBaQPGDKcq8x5qLHCvtKS6kxV7u9GlLJEU
NeTCJh/ZJQfT2ml1jL1sGOtueqHu1n00ozb3Vfbgq9EhMhQ5KmRwGsF7DEG2AGYvvJb0H3sx31rL
+UfpYMZKSi4e7aiO/3N/Mx4NDZkK5JfQu5TK6NsP2KC9BpOJvLgxhRt0iJJnvl7V6JcZdvHz9bFk
IsLyo3hPyWYbq1eakQWDWNXSm8kLt190ofiUv52UpTpzmTo4ZFgQ5KrSu4lEYTeuToiKkyDm8aaO
6qMiPMdH7a72G0BIT+1iiUDnmX65P0A5gO0RjZgJuTFy1NwLAMu3A4y0VniDKo9o0Y6AFdPkc5nP
ozQTcD8vKIY9NdHkXPtl0r7djyz/5n1klJvBFQH0o+m7W6HCi711LZjGsaWoitoa0iOc/7P71/04
R8uF7BitLklJQyxvO0K3cJwRiS6eHSsV4pI+ol80boNfbCNOPubRgYXQEHG4W3mb7kLRQFhmZYmQ
NmPz+RmqctcmQ74gc7sXO5+n7/dHdjB3pJLoxMhszwA/uB3ZKvIUr1j5OK0sDZ9QEJpj6jWtP62r
9rgM+BEnyej5k7GeCa0drFWZePHsYNsz4l3KBzpD08suJ4+I1xyepFFgTZCCFTD0QflGi7DyhdOI
h/sDPpjKTdTd9zWKeFnXmUKDgfgPNoXF8qLFsQgabzwTdDkeoCw/S8lQls322zJopVUXDjWhxulV
mPYClKWmpjFyB+OZPr+4uXbmbyH/0t2WkE0FxIql8La1x0k6US0Q4tBQAcxVBKLjLn4Xzevr8dhc
qXQiZUbFC2EvSVqIWUVANuWa8+JvQ5E5n4rVia6dMepntNNfzMH9iKjvUewmgcIQUX7m365whAui
dahByNi9W763kmJ8muLIBDqc1u80IZS/h6UbQr13+mf0oOtPxpwPa8DhkH9aLYuTfShsC4MN++84
MaOATKP/l14r1dfCWrCGi8ezbuPRroJJxxONxjcmX7tKaBTPa1003Jx6skqBKaTBiw5wZQ3IKETH
ub7EY7Ve6OsrJxfp7ZqjxMyRqHIc0/nYr7nZHqwhdxxkrNQmXfzWzZuPaqW2s0/BPv2grYurPY3Q
feKTwLf7inKMZDBREsUJYo9imCYDyMhC8XdYbPu6Dq33wuu+8Ncpil59RBJK8vgQdaaLtBestgc1
soXgzMoWpYLD60xNqHSz/d5S6rb38944ky06HJx8JwIOARyzlyFXlbZDsmXkWh2sOUxTz76W2Gj4
qd5pj/fPp9ulw+Doq6LcA6ScxbNb7dGoZyY6SGE5OOZ10Nf8n1yp3PcY9vaXZoLsZw0QQVU1P4Po
3948ROakojlH8YTayTayERtta3vs6aVZReDlInpTl9x0STQjclDlTff5/lAPA2K2ROuaiheQ1W1A
Utd28VKZK7tO++JA4fOLOquDshP6NUkBB9+PJ++y7UHioiVKB4smhXzB7j5tbGoYvTScxyU26M9p
Z8zPnoYCz4LzU4g+U/G5BszxUP8faee1IzeSheknIkBvbklmZjmVXMneEN3T3UHvg+7p96MudpUs
IonSAjONBjSjyGC4Y34z1ItvLu1fbx7ddNZ6usEPoEOySWSFnjeSniD5n23SVxYJRVvfKFzuMK/t
gwx+xxmKWfkuTWR/0vTmCLW2s4mvfsD2vR0bRStGpw/7hiYe7REwJH0xPHXWdER0ev0IEVTQuuL3
Amil+3y9spOWOV7hlTLE77oLkYM0A9VFuPX2F92bELcdB5JKIlqx2w07jpZdD40MG5uWfTRz0cyR
xAk+9d5soEERgio6rQnClVVs/XpCCX9Ya6aUoZphmRppZuaXIzqF9VyoQawcqkjtTQ0qIYEDMyPm
24RlQ9lOtVWrMrQyUd65Chdp3FfLuxqkZnD7K2o7x3CtuaHNQR8QU6rtvjDWLmirSzB/UJaJvuhh
+9msOH/T0vIWHy9g64zr8lxeZh2a/ylGe+e9K2OroNMmURgCLaHJExXm6nM2R/aTUyVpjASBNR/J
Pu9+l9XBERE+gxr5+ue/xQL03agG5b0M9aRv7+SAPNXUxi+JyL2Dy2mncEKciFUYAgNgAilVXw81
Da7wGo3PolZ1d267CpM6hZJu3ab1qWnjzyl8qQu2ORNnV3UD11v6Byhb7cH67CwPv4MggnobCcH2
7WlmaLgSobqwkrmHy2qyWD7CbXZAamvAVxTOm5Md3jmbD0w2QOi67arGuMHVRSrGcIoTee+4A/XK
YaDoZkXKwdx2bmSIA+DPuS7IG7ftDrWoAOXN4xCWtoETARyx+yUt0hCrkT6EWghEpleHu2aJl9Ao
kiPk5c5uos5NNY6x16xus/OlDZU2qVy6LYlQH9zc+LvAfOfr0B4esp0LkXQOECSnjErwFo7dINFS
qkmEjHNZGyfZZ/XLEjXJgSjA7nwAmlNkxj+JjvD1lrWa3IzJTYcQFanlIV3G8RTniUbRVKkPVm4n
TKFWgxQGfBdA3tsYrHG8sqADM4SWHRdf5NKVD3nkGZ80PdP9ocaaqky0yS968+1VKUDelFKoS2lA
7bzNFeAo7CgQ50NY5I0WQrkh1m2q9DTHvXEQMOzeAauaH7044Dzc/NcfFHFj9JYsOn9t7zVnVSvE
pSjT6jRl8ee+srIPg6X3T9xFRTjYS+ZLz60uktzo4Gvv3QGE1RDM4SqDldzcRZp03cat8jGsZtTx
/Hzp6DepWj59i0sTwHQ8I5V++1nYSSRAQ8MfhkVJb9fYnA1z1u18SWnqek2f0PEfDIypbOfRnbHZ
mXAgC5QIvajbg+4dk3VhaYQjt0rifP29Z6iEUrck35v8yc/tSflkzFX64fYoe8eEyHrdQIRiMMmv
R3FSI7HMFhc8oxfWKYqGyl/mrHme9OqIYb77Fdk3PCMUjgA2XA/liTmVOHsNIQ7HCChqERTbRA7V
CS3If/upGL7kqnlUAtibH+8VSAp2jMvbdT2oWWiWtKtqDBHmmNiUsqtCVdr6s8ytowd5b4IUulV2
59pl2Pbt8naJ9DGeuXK0IXbvbatPkk8NCtLWF2NaXylRoZZr6WN+1BnaOxOgTykLcKXxemxizHGZ
TbNHaCGsVfTpBUF8WA+dPMtEG09gCo8UOo7G28TvkRZNRp0yXlL3aag2Q3zKm7Y6q7PnnsVgHKmK
7a2ihbP82ikH2bsVr1j1hAY5V0OogGH7huUeDtkyMuUJV/DkoEtyNNZmmxoT9P9MBwYABEU/jbPl
PZQz9bBqjo8w+rtDUSymtYxIFS3E680peqNBIRIAgFEX1pde9kkQD4V6AhH7dg4fHV4QG7Td1px6
W5LIBk8ZK529WSmtd0Hdzr3oLSgAj+Nxvn2l7F1c6OFgkLhi32gsXM+KB8gtLX0YQohUpnYq+Z7D
ykI4upX3NiHZALsdeSbA15urK84SSu2mS1Bq2slHU8ltugpW+lA7puhQEV6Ozvfecq3GrXAhyV0h
PF1PzMUkHsEaAWCWCO2s2tI8NyV+bNEk9YPKx+5QK74Bw9YdogidXVHqS0Sgq87lKcM09IWNIakJ
WOnBUHvLBTqXFglFUjLHzWdsI1fHAzgZQi8auvuS3O6zohy6FexOCCy5zTNK13cLVkKha3FjZITC
ChbFJbULDLDsQVZ+UtXZwZu2dw+DMvu/Y23WqTcqw00dAAyoDeQXqEzuo6NM7l99DrFTUWMnTKGW
/cGup1+HygLwcuqda5D4WzaWp3XfyJQritJG9W+htTC4RO9GB1HB7nf8RcNdic3Aba6HsfI8leXI
pofhnKb3Wi7Mh1h0XXtRMzCmt0/y7mDwsFasxopB3jwrLRCvSsw1OcHQmZFv1Fb8MPetQqqnccv7
fzAagAD0KdEowpL7emoaAlbqkKW/YCjVsx2NuINMxoPID7W79ubFt8NWB8zTSgm4HinSUkdT4NiB
HcpFqC5Re48lyJd4qJQD2PFeakDuQQpJlo6Jzyb8sJemtcuEL1hjdfVNmVAWcCo9W5Wvk9PQ96pf
TkoeLFP+7fbH3KtkYNOICjX6Lavz6OYQCNtTsmIky0JHe3m0R0y+K2uuLqkcUHiXinXJC3P60NRD
8h39pOixRRxxCVDrzk5VXHUXOxXGTzWShf2U23H5rzSG+b/bP3J3HdbeAHc4UiHbzYz+eJ1qHu+f
p47W5zQeQdfmivjHG9Ij95K9x4IeDSgLAJNrL+J6ya0SYmrj8CiVkYdALffD2e5mFP51sA+4eh2R
qvemtkJbiHRBJgA5vR6vL7WEp2Tiac9m1MRKO/1mrhroVe/+SRIIo5AW2pp7Inl5PRRHN6ZVydTs
JsWSARuo9huS2oMdJDV2In9wJ6xPhYscEPSubfpVrQaDsDAI/bQ0ukOEoL8r9cQIMDaMT7e3x96a
gYJb8y5QK+BNryc2DE4szJEq8bA28IWOh/VUmtTRCpFhrO0N+c/bA+4tGpVNqgbAtUgYNvfdYDa9
aySpRL3MVO5FriMIXQ7xwiHto4NHau/ZRXoOlQMKB2tqcj05knmnmk3GqgZz+JRldq+EpIODc7Be
O+OsHVeoY1AY6Ult3iVH7+ayQKw2tEYjvreKuTnlUVP8uP3ldkcBEwAMhzzrVacVRk8xYDxMLbLo
uuo8VLF+LxJ99C7/f+Ns9joVHJCJPIEh0KzJn92pBroVJwf9u9d2ESAAkEH7tcdp6G7zDcv0kkHD
CDasdSOeH+y8mjS/qnOupaHJs+9qn1R/jXPVyjujyjWSERnDtjdBlfyFr5VunNTZ6u41VShxWNBz
ln6Z5A7Xm+70P9tS0xRfNeLkc5+UuR5GdUlxodUQNH0e2qxcr8HZGPwhKo0lkPBoM8oMqXnvdqQS
p7bKlpd2ztsjkeidA7fS/VCJISGharYp8Yz2CHTMxMpXuC6yAUUyfzbsargzq7REpn8+4jft7RrC
QfbNLzj5tpOQRaXp1ehBhIjjpoU/jmrrO31dH6XHOwEhpTmYtYTSFMS2lQe9a4p0qFW6PW0LEU0H
9U+0poZVXWiXpS3R8CMtOtiqO5fJyqqgAU0Bkvxu8wIsdBYXo+djqmh63I3plH3qGM+HH2C+PYSn
HO6tjR8UEYhCr+8SmVNVwQW7Z7tmFgWwIvtm0Bc+iGX2VmttAay6nCubb909v0W4taIPuiJKmnaN
qnwHWTqm/kh1PLx9xPcKjWvYQut+1fPmEb0ex/L6zOx0t0eBOpFqaLuT+DDkuJoHZZnY/2u6ES5M
03ZifDe2Zf8Z8/b579S2Fe1kahk+J7d/z946Er5R1sHtCB7C5lCAWKxTYKNcOQa1q0Vo+h2I2P9K
rT8CR++NhB4c4K2VWwFH7nrizahOarTgkO5SEfsxaHS7kJjNJj/CaPQg2N47EutakkNQGoNdfD1W
Noks7wylC7VOcbR3unAcwIxDqlSBibRt9slLFTf3Ef+b/r79PfcuGUqo3DJ0VHgsNoHp3OVtp+Fy
G8aWitXI3OdY7uDP817zhB3ATJ//YAFpiEKydWiOQpe/nmpsKa6pKANhRK5nvuIoDtLKKPvXtl4f
7N3duRFgrgR+qnFb0YUcz2szG60+rHqzv8fGyQ4iKx4ug13Le2vVQL79LXd3DEBelOBADtDquJ5a
S1WYyJY7xuyG6DGuFAMLHU97MGLtqMmxNzUazKs5OkUk4DTXQw1oFfUDygFQiDvrIoc5DeLaSc5O
F/VfFcY/iFt+nasNQgFGL7WCtWRARLn+oN+uG6K/EZVTWBAFTZ6gGKTr+f00PdZTuQh/LLrpS7mY
8/8MpeFhpXEbf7KNrDw6KHuf+PefsTmU1Oc6U1CHDwc+C8r4EDfRC7ZQQ4nFH7wYXHcgXX7JJmwx
IHFsDNjiwKFBsE0GiVlqoDjT7ty0k3m6vXH27nKkgNfztxp/bV96TR1TNNLIgONZyYJM18cnSq/q
99uj/LqxtmuICTBVEQoqKyJqs4au2XaTMklYsJVjn9JRm89G4jYhqH+oxrY7PllGWj3FJfi8qpjM
eyMT/QWiaVv4lL+m/txm0oHTQNHlAva7eikjy7rvyZ8P4vFf6PdXv9Va5eVR/2Sjb95rHRXFErkx
CbWs7f/NhDNcuqXUVPo9vQmhtsMzucicbrjoeta+gM/3vsemkZ3x5k3/SmpDK/CndLs6bOuxPFiv
vV1IE5N0UmO5SCqvP2RZoxukUQMHmto6SdCMkXsHZtP62UG3PbhUdmoWDAAIiY4C8g9bOfWKmmYn
opmD5xgkyFMhThleJcGSAM1BMOmfHn72XT0lR7fnziShOwErRqAAYtyrE99Wy0IAR0F3aEV16puJ
g26lBHWhZkxudnDD7MwT5Wjo3twwtG23XFQTvddxcOEipZFr+rZEXL00R8cfm7p8B+xXPyeZ+kOf
xu4gvdid5yrxRh2e136L1XG6Cv5oDj2JMuUI0sQqTg3Slhd1cI8kGPZuUarwK4aa5AyB8/W3/HaL
ljCXZkNrOOilkdw1s9T90qml76VYHSu96wRa1I0fhcIVo4wJ1gPG/GZbJ0amhQnrF/E3EojtTR6B
gIp7Wl+Y0dWPi9s3Tzqda7+Uh+2+/fmSsoHYWG0ptj68jps2oPIpww6Lpry3SmF9ggPmPngj7ilq
3Gb+ssxOWCAl7zvG7JzcNDp6MnZiK6Kq//sbtohXFwIH6Qhy8rXetd8nlaa0jefIZ/QOyodxSryP
XVpkb88BiE1pTnNuyHO2p7aLvFgpCuAjQzeMPoob+mNE2Howyk4UsFIbaFlRTFg9XK63k0CkFQAx
o2i4OryIOK3SoDF753kZZ/UUxVRqDm6jnZcK7u/aVqW2tfb7r0dU1aSTUafyMc14XvzCa9XK12PP
/Pf2W7V3KH8fZxPfQBmMG3ALFAituj6PUxGdmhrkzViMzYEK2O6UdFA+mJmQHG4D0lwTi1AtyXlA
FTFMsVAI4FwfVSD3diH6q6jLsBUxGdkUmGwD9co6ZamkSZgv9GiNfc3pJOe2CWPu2rtito/IWLtf
ESWfVeOMf27bPK5dodYpf1V0q/JBnRG07i2syDBRiA+u792tuBYOwD0jXrnNr7UF2ETf07eyK7TQ
S9yUNX9xud8g3OWhKLvu8x/skFWiyICPAuB/sxNHFx1pMREzGY1RoCw7mEFaTP0nA/vM+z8ZiviM
hAUI8paSpc2Lq8xrT07rsL+L57kKGzd1T05lHBG391YMAyuU1vkvper1lfztgTBblOQ1Zb2smqr5
KptF/MTSw3oaSy16uT2rvX2/RvIrRxyBku2DSx7fO3Jc20lq6r5Aoc6/KmgXHOyL3QlRBiOrRRyO
vP16Qr2qQDXpefGo4iln3D0af8za+m4s1ejgbtrbgrBLQDGj9YB+42ZHCFxKJs3lIa9zKc5orSt3
eZtmL4sh2zMyXdHBxbF3pIEJMKlVw4bPeD21Fiq6wK2ABMGcmrCWqvc+FtPku1Q9TklsxHj1LtHf
t1dt73uyXlRDQSERsWziYjtV6nrCIyUURea+QPMfMQiX9WM0oqh+e6i9iOy3obZZCblz1mQ1pRbV
jYvpnMSJ8pxXjlL79hh7gdNbxbvJKYFHct154e3B9xaTdxMpU2IHSuabfbPUaWLWCjjt1TvoHdnm
+9xq1VDV5+VdosdHPux7hwFQFyyDtdIDvv16LXXcElGFHYGFmypkIdOazkqnvl3WCZM10ruVW8ZN
uQ3/+mggdB+VPpQi1u41t8bUJjuUddrbl+zHVZqOMgRQsuu5xBEaTnh/sS8XOYPRmedTmlMy7ltL
PxuZgatHjDT17fXa/YAA1+iUAHsCNHs9aKYXeio6yoRA97JL3WNDASXkqLm2NwpXMNuekiSoj82u
iBAAMewkp7ExFTUwAvxl5j4qTrfnsnfGCFfRLAF9Tqq87s3fLuFpgYNrDWz8FI3Ob0laTj6knln4
Tmb/SUC10tRgivKyaK+AsYjv59KmoOHUrnVOraqAWeMesb72ThOxKDejAY2ZAOR6RqurexpLFYKQ
0vcorZtrIGAVl7rIinvHqcTB6d2rGhMFgJhZwQqMuXnHaOepAC9gUGKbDEYzWbxLriT2k6ks8WmM
gPEbS22dmyVV/D6zS9zqzOiy6PORl/zezOk0r/YeSMTRQrqeeT8Oo5474xjSVpL/GGaeBgVQF9zP
sKHQRGr+ePveQc9sdRLB4Rg+wPV4k4PFhuwZr9T76s4x4+pkm3X7bTDm8QBTvXcY6Iyu0AkUFF67
qCfR7HojvLZ4ar2z8Lrsy4iJ6uXtE0KEiigL4UACyc2EtDyPDW2CClVHuuKXWirCWXGJXhXvD7hs
UHPgsrFzVvGTzR1StWMM8g59r9TuIz+1ospvtGh4yedxPuie7NyRtBDomwPbQcZzW3Dvso7ymLdK
icWWfTbSrvTnvB7PqKS10BkcN6AteyRTuPOgrtaepE+o9q+2BNd7Y4hkkrtaPyK+oKQ/9dQ17qp2
kIHRtdl/s9EuMEWTj14kjYOdsnOh0dYDaUh3m9R/20mvgT/QzYMfOCiJfqZz/083tNadmoqD6OTV
lqRYtJIfV7aOuVL1rmdoD5imJ0lM0S3Ou2DuAApUNF0/3d6Sr870OgqvGwsHNIlm0PUocdaUVO9z
Rhnk+GCDrHkusQo5Exx+igflzRrn63AIMsBBZ7+Qvl0PJ3JjbIea+loVu+5FUWUbKoOZYs6qGW89
bDQOCQ0QoeIC4U3YhiEzHcyo6uuw8Sb5YHrFEnZzWjyitnUUmK9/1VWBlaGI/WlUIsy7eslcz0rt
ReEUom6AOYyrl0Rt+U5rZ+e5VLy7CISvj3pLc19T/PZHb3qzlt86PDkhIqiQySgwXg9fIO9VJR3g
nwLBoxOVsuZTXazcUkKxsC0bGl/tfBSkvDoH66A0S1f8Pk/Bds612mIrVogmXP2Ogg5G+rlS8PY0
kkicb+/R3aHIuQG0UQhn+1zPz154cjvLqENncZZLl+rcLTbBet0688Fj++ouY1YED2hNUipfTXmu
h1r9q2zAHXWoemJt2RtR90OPSzn5ojaVj5XRWx+hZcRfbs9w56wDOlrxAmsWCTL2etiGn9KOQqvD
SauQK5gHogtR9X/wHddpkezwfAOXvh5lxJqX1Jd9Ug59eTEsRQ/dxNX8fhTe6Q8mtGIEuMIokW5N
bcXsKJ4ZMSFddepPRsEhpZpmIzd0e5y9rUG9CQwnjx266dsp9ZS649ysEfhKipPbpP9N0gOYMnhH
faW9kVZyHqJ9TIha/vXHQ2fYUyiTVKGtLe6dC2jFb1JPfRpSq37rE8MmpH/FGoF7WEGj10MJNoky
OlRGrDoZsXIe1Yu7TLylnZnf3/5+O9c/DREI72wKODJbpiVbIBkQMS9DUdmy8bs5V9N3OjHefUYL
Mwlqx61/vH1ImgMgvlYJ4Ff9eQzijIQJ4oHajckJ+qjpp920+Bre2ZfSdY+a5HtH+vfxNpHClEcs
5oA9qCU1M6jqXgnSSZ/vXRkZ6DXE8aVusiOlo3WJti8CpQw2v8aL98qmpOS5tjq1KUNdKcsTNXE1
yKmoPLb50iJ0qtdPAkWKwJhs/eDkvZ4uPNLVPoT0ERa8s5muk1itXbfcYCVSY/e5WIxw7OF8DCLv
P6vZ2Nw7Okfl9pq+PhwreZUSAykyPLqt+J2nA1xpBgQa+KdBH6JUHibyCF9HIeLNlxi7lf9QzkBk
ieGuD4esiMzYyzRa88n62g3T7E9WVHwuWqc+OBy/RO6vVxEhULgl9O0AWUBFvh4rtexcWZgZiMyl
T7Ca6NzUL5Uq+5FPZQUjEKPgoOkK0Qdy0rp3wM15bDOoZzpvlUh+2FGGqIJrAo09uPhevxgk1YSF
XBRQX9ztwW2Gqiky0+YzKEb6OaU4F6hYrXy5va6vrwc6TWAjELamRICm1PUHwC+yz2OXwCZVddji
iWL5dI+9F5nV3/Wxdw/ah3uTYkDydCoFwKbXbfZbsWCZ7dZsqHCGrt2b5xYKePMeb3L7SNtwb1or
gRauJyImr6qb1LfLhY3TQD5uEB7r4zzzwZkKv/Q68dxJ5aii/1rfEBYPSTwa3WCD2LqbXYusk0rJ
jV3rprG4n8RUPZvVXN3ZbK/TbFpK5uuTrryDPWK+OHMEixAxre5dJD35I7O9Lowyr/qWlq792PXC
fey71P7PLCrrS93EJm66qfiU11pC+6o5BOO8vs349RjorsVZZB62DBAnImU2zKSFh9uXjq94mfqx
WfT8wcB889lzevWptGbj+6wp3kFyubdUABdWdBrBHzKv11tiRn9rcgeD0Lo3/5OT8J69pSlPiWt+
bcH/HlUV94YDcgT9lo7jCmC+Hs4oEy9S26QLZ5yK/ikVa7qTuGCgBWG4vizMo+LOzsX5S9TM4dYk
iNmW9JPSNst+UFqEOvThOe5bzad6at7X7ngkOrzzMDDUmuWRAZB7bQ6Xasa9mmGWE3ZWOyxnt5H1
qVTJER4E4PCH3OjcsBNJclDZ39k7wGuoYnKLUtPcdmG0kYoD3douTHMRfelMmHoXiHrd9GgZs1tT
P+2yH0mb9hetBiF4vn2Breu1ucGJMKkRrw0g3oVNkbPsotztKr0N1VHK76k0EVN3i+mp1cYYxTVp
fEWToMQjQh+TT3OZHY2/N3t4C0DzKLPSW1v32283mtctEcTrrgtbMWffa/w2fCdO4vvGUUTgJuny
MtdyvKsr56jjsLOzVtd10lE+PS/zJqWAQGhp/SS7sHYVJ2zsUXzQVRE/AlnIP97+yLtDUY2hib1W
KLcQnh5mNH2TCgmYEgfjYhGmL4HvBUUCxvv2UDvnk1rPqjfjriXRbWu0khocfdQ3QqliR3NZlHbs
eZEtIJ5aPxenTo+PEt3bQwKgul5CNzVwY0LiE+dkh+6o7UYJ2aBlK0GyKPPT0FnTW3m6KOX9v0mC
RrgesXHsOVWUqAWsviyhsFu6Qv28PFmZcXQp7E5uPZt0fX8pX10PNSqdlkRmhlBrNhjfEk/mT8tQ
K1hTzwkIqdyzP9xewL0DgbEIxWySUG6izdzq2K7VJUHENNZl4kdVWd17Q/JvoiftByjQ84PTWd4z
KghH7J6d2IJSBUjS1Z+D7tQmLkbjoOuMpG3DSGY2lMKiDRDXenuWCCuNCsyKBlpb6ZtLdm4Kadik
2aFQ67+qMl/eGZoWQdec+9PtD7lz6HDvo1VKhQt5jm0BtOvqahEDaZQd4TCJNl8TjiNeEcjeHqF+
di5Roh+mRS8PSvK2Z2/Omt6BqizC1jBkF0xa2jy2EvofwkBK9+CipPU1HsbyoTTL7CmVAOxuz/U1
9mltUTE+BS4yYg7/9TZdXGdwyhWbwF8+Yek7/jMMVPEapTIvrUGhRott9ySIf/yyt70L0fqRkeHO
SYFOScpKEMJveCUrlqrz1CdYt5vFmJ/t1Bzfj40HPHk6JYWX392e8c5u/VW1hGzOUQEbeT1h5NC7
KcqYMOIV8WNe2fGXQXbJwSg7h5FRfhWdVItEe/NG5FKLHUIO5oSF8I9BzWzfM4rmnefU9WOG8cEn
YpaaqG85unf2thQhHXxzLgOkr7Zh3eTO8diqFAGEZt3Fbe2GZUorSSTpeNclnUJPTdPDaTGqs+NO
+dfbn3dvMaEa08xa+2kUMK8/r55meVSb1ARSzVi4cpzvDWHFGSXb/1Ql1g9ytb2jSruH+w6wImHs
ZjFB8phxmXApLGybya+6snvQyyx5Xqj6HxyV10tK151R6LjoxF1bcmzlem06NMixeWM0f4xtKwoK
rDR8UHvWBen2OhRJBAMq4ofc/qba62muGRVpvYlYELjTzZo2kehkLOoudCyB0V8WW8lJl0rLRYsP
eO6rs27eOctonRxlcJuT6szZpRvKKDtnVWz6at+0qa/YhYFCoALnZzDH/q+DH7l+6+uAENwvBQqM
0KkYEh5dr7xri7RKRoRE20nMj/qyvkQyq3zZTyUCWG7/tNifaOmHnjDH2Fcn27pLjPbNEDYSDHA8
SBytHHRaIdc/A2kJuxZCIn9VGfZ9rww/RIeV1zyY+VlDBvWURstRrfT1poeqvbJFVn0qiDjrn/8W
i4pFrxIRdbCccKRJT8oyDZqfo6OpXkCvowjp9e2cXm5/8NebgtjXpE0HrIeu2TZ/A1TmGLkk1ZY4
kAQ0H0UwDXb0vktz66B68AuxcL22DsmpyXXJA0wnZLO2cuZIeAVSVJHSmzgZNVGx+F1keLqv1fH4
0Ceokl/wh2wq3xjBwgRDaU9/L60yGCfPSBF3URfLfefKti0CxZHDj1FvcaZQ3Nn9ihpuPZ8xHxa9
35Vq974acjz9bn+u12vE2lh8MIQk1s7mJkoB2VtFecqmlGmuBuZoOwGoKOU/UcU5dMmheLk93s7y
kJ0QQlDkou6yzc5wTuavd7I2dFJT2Ohh1t7HBcnDl9Ya+WwHg72+nACtkQvSw+Hi5V+ud2Cdpak1
tw4u57laNe8y3YisH2M24l+PhEbhPoN6sUZfwY+3D5VcwXnSKmQanR365uk5H1eh6rnN6286/cPO
rypbj31XreJ3okiokMshjiiXKMuzIYsB+wWv9r40NSxunzoaJgzR6Dof0qWMXxa51LqvOgjQn6PU
it87kSufRldRRVhVxEN+k8e0kbPcQC4RBGFXnUAZWbgXR2D7glGRloV7ObZ/dwPMrzmY6nFOzktc
ptg9QqAVD0WWS8PPKsTLAy+fVDhh6MF5j/i7iBSz7CQdzr3SuPJxIMKLv7fgPXEu0Huhoz3ooX1r
CDX6YEyZVt+hUoYnRqnlrUNRzHZ/LjUiSG/OrwBBUGoBbU21iv7D9QoBMNVj3aZuLZzE8wW+7IE1
iAL5ZM875XPsnA62BH/f9ZGFgYSS8C9AxEpZuB4PwxRb64B3AxjO4++d2dSnHuGlD+WIsvztoV4f
LXJTclR0lEgAyIivh8IHQDSQPJtQH5viErla/OjM+HGSO86P0E6OEvBfPa7rudHIY1dx8a0vzba2
Y/SzAfYJBO8cWbiZznq7fNNTmchLxv/hqTSM6O8OJV4REsFG4kM+V2YRVBRmlsCxIy/6UrnT+IWn
Oqn8jO5v9Gi2rfZPVTdt4/O4NN9kb6YfkqmijhInYnGfkXwm0W8GMd4XSop8HNmWPgVtZjeq3+uJ
F6Nq51lfnc4Q3y18tl8arS0j37ILqz4VIp+Ev8jU+trGhawCQDH1/0pjLD6raan86AcQcmhKjO7X
mPpj4beJ6O7p3OZLmJSy/ShSRf0XrDky3rUXpYvvzCUB+7oa33Rpyq8Iv9kPeZfp/84DliWhbS7J
38R3bX3SJjxe/DrHuvf9ErsF3ZG0cT7GQ959xaJooY6uRF0R1B3U8sci09wvCwQ78Vx2sWr5Bfu0
/rzIeIw/OJFh9ggcdOmSh7pQS+tDVKAjHniEXRw89AIectebvhp9bPWBYjTDd6Utkg5mVpvM54oj
gAYn8kHoMmBVmYUSMFlBVSPKPubZajttapF8HtFpUn1Zol7nawM10nNFbeJFKinpa4lvSB/YkTmn
voT287hIrxo/yGlRTkLQBTvY39urfBVOJ5KlS87ZhaSx2d8jxww0MKCvyW7rB6338ieYIakTtDN/
cDDYeg/8vrfXwRyeWoIXqC9AI68PU9/Dl5ilpWGAqubBlEvn7EbyCOTzCvq2djZW3z5eprWAZxnX
w9B+NxvYfGqgpWWsnEpXTI9UmqKTJbh3/Vb3ps+RsOSjPTQd4rm5a45+7qpKGmil1hwhW/F2XUe8
njhhG04pfM1VI3yLzURBUE+m2cF/oiSse3FkrgzgxSyvRafcTqxvo8Dj1uzMlQqoNcgoiNEqlzuU
VFIkTstm6oES6Ap+73Xf1l8nrN8N8FJjDIhClGMc6l6bOX5Xyza9i7BtoLJV96oeACjpo4+1lWbG
qer0IvajKYm0U1bYuG50EC5OWhzJD+3QCf7XebxeOV7e+e7oVuIMUHEZAuwk59KX1uD8N6pJU148
Y0jyU6p42kduCqc85f3kvW/1bvpZRMJc/CaJrOTSVKL/biV1/cGVjffXYCoc8Tjq+OijsLspiO3K
/KupB0CdSdPJ5yiHUe+LztDkSztky0uk18qPrBL2s4OomAorrRVjoFkC0dKmqLMnxfOQocvyEn9w
s9GrxzSOp+HJVKX7vWobc8aRpi3uu3jpRJAtcaOe1dadftD46+/ndkoBhGSR9iJNt7d8RVZIPWai
ek8TqUrDSSzYwzWum0W+lG5lBEJ30ndQwdldNNPmF8jwzgPWAYR36EvTQymqSLo+pkk4OvQQWuSF
1AoFziyfl0eRFyWQcQxRAgfNnZ+cB36hDhjgQarSEvBpC2yH6lypxnMjzBlimjuln234MVo4ZFZD
ThZj2+i3TpvVYTQU8QdRErV8km7T/oxTFTVogSPhFzp8petPkT7+KJGaVIBDTuU/qtot9l2FdPES
ZErhfp8S0SpEPJ3IAuAP1neKtfPnIe/d59jFBzaYld7738KP/zy1NQYOaHDYP/pKS4tAVUzvizot
UXzq7Diqw7lcNAfYUKQj05sYNX4Go4j6YHYi8V5qZawHUw+LyMe5WKRgcowp8Qt79rqvVeF2/wxK
rs4nEPH1M/gymg5GollPxdLoWejJpjD8toH8CzBRUZXQ66r03BYKelEtWhDGmd6i80/Z5/O/JPEO
f3WjS6O/z10LcvaSa/I/koqyPcXutHyxYK3MXxxDYGGKGbvSBUnZjsrTOLdWEzixm6bhkDj2R/Rb
ks8SNqT1aGV8PZ/8eaXNtV2CDGlpJ8WFcyQ+tcbg4idWtkuf8ib2wxPazIX3YAmzGoMh+T+cndeS
nDrbto+IKnLYhaZ7cvR4xt6hHMkgCRDh6L+LtfO/7jXlqfVvO6gBSU+6w+Iv6c61K+J5rJou7aTP
Ly+6VTuX3bB0b9jhDkssg8A4FdWIgwA6NcX3cumyu34OZYP1kTDfPGCtQdw6Tv44zbgtQ3aw3QMH
grLQmL3hwTW8xk78YnV+adUEY+xOMHXiBbWWO7sIFVu01s1zDhXZPiE01VzXOgu9m8DKAEbmqyvM
S5wyXC+pqrr0qjjvgs5OPCxmb5xIYr5kLDbndamrpy7b22tLvS2fMhzUMkC9uS/iNqtnnUQLuKvF
sYUkD7FcDHJ6OGV3PgVRfpHpUtzDyve/iW4OVDxu2Lkku1uVOqJlM+nYUWyqK7dy6ofccHPScmcS
wetQ5/apnUuKKC9vnaQo/Xy6nzK7KR9tDH5lMlSqb5CmZYQbUxpZ4cEY9fIUOLYKDyjQhCOSrmJ5
Dhg8dMnoFBmgnDxs+tjH1FzH1lKVzdFQXQGhKcyK7XpwZ9VctZtb/TAyytbLpsr7NcXwpzCPMkS/
NAHIHESHjFe2xeGy5LhFrcb8hP/pztx1y/oObXKQJDaaNvIKyqkvylOVib6I+3yL2lud+/lvJhVB
kALkX52j4U4ICwTNan5bZqa6MYoms3dQVu38pOImF+rXyjltE23HZBcyfECRpM0SKbIRTE4wB0C8
7aqh0+h6o3llGH2UcxQ3Z06qDZrOrc22E/xpGD2Jwg7udWC5X/MymsuLTYjZf4AOPDVH2UdFe+wa
aT6utbetu3Zldx/MBd8Ed6ACm5Sy2djWdiMuK9trv5m7vEyCQ+n06Oo2LE642XbL1aqXboqNvrU+
b60auZrtpbjSSHx6zCvs/o2enasRl+rmz/WKuHk8b8E4YgKHUfSsHI5LDwdFHlu3Dh+1srBvWawx
8A4AibcwbSaAOXFTeguLD134Wy2Tp8AeyO4zx9LUMb4vRnM525n5o3I3Ka62qbUecdVwprQaev+q
RmFPnETTDCEvqVdPme+TPZrK9rfHWVX5tUGKSmaR8VnyAS3tyyAXzSejNMyBgDi038pF93YspDC/
w68t7TjL1vFWZWzzw7yg73WFqNXQg/x3vfLoFVF04S96g7CEW62Kh8bELKeYRx0lAuDPYergjxzA
xSn3OirUiKR8JRYJwkvWe3ssWr9KvePBI2scX8EHjPdNYa3ESqXQd6ynzBRXvSWImDiNlV/IMl2M
562o75NAA1a+mktdlImLH7ggO7CMK9JUDxoVu35rTljw9TWE3XJy0QdcexTmvUq4WECPzmelJHdh
uU3lT3C7uR0b0m3ySzmVqx33jm66h0wO8AH7TdvytgqRN3nZSL3Lm56JShEzXdkijC+7age/FNZ9
vVltFPtOm03pyrHWSa6txqEyGEN4vM22qtjXK8Ofabb7FCjaNtDtGIb1InOrtTg0Qd9+NpuqyuJa
9uJ+MOrg2+S2/LXKzz30gBa13osKdkSS59xUR1FGVRSDI6heS6MSj0yU3THVtRUsR/RUZxvLmnqs
EoJThuh9ICCL9P5sVwmluDo2Il9pQuR2YcY6XNgdavDmW2HJTYPiWaz5xrIWKsWdfuImnpDZE6bd
tM2tXGRPhmFNXZKDqPm25FXkHLQ0M3TghclnWk2l7izZm8FpLlWproQHeeK1LEsyuaCavNehMo0x
wdsyeAs3uh8H22vQjgrsKUOnrWzyW7TeszCmiTzNt17hTkG88b8CEezpX0SjbTTx0tsOjY+8NNz1
MPXhTFgRZkXxjnsncVTx5Ene2st9MK0Vtl+Z6T9QWIWXgz3NRtKx2k/cS3Nkj3MUOgancZqjW9mc
RFliAX2q88kujyad8yjOhMp+ACGA7EsKZxbPQS0GJxW+I14rK2jauHK1dRP5euOztJbzuaDBgLyZ
URsXSBIZ4WGyteucuMvlTbCLJMRytcxfNAw8/CmXiVRgDrODXBrSJtPJiuxiCefSTCrpFSoR3uxV
B7QrrJ8wFIz9a+QWW9dy6kOdOeF0RNOle3J6L8dDdLVXETtRKbfYhrH+FUYscaMeXNDRVoP7AVGi
64ukz6twvna4oKrrUFdLz1kewJogoRdcbS1I7HidpcqOHEklk9Yft1u3G+zsEE55s8YlIDniauAq
GhsAzOak0ZMoThM05QkehmRWXg0ePsL5FOqL0jas4Gj1nf3qdbSBTwj+cAjkYpqPlEdlnQZWF0Y3
RY0nY2xmzXzbOF5dXzYWwSoWTon6bMbU5NkclDWmxbSZ3/BcU+Yxy22lTlUzy9fAXBglUUPkD95M
IZXIAiG42ItmgbHqsDIyGE2MlnK/C6/IrB3I6LRK2xONK8M/SCamJmLtDme3K4g3R+Y1RhH7u1gb
Bj94ZlPM9T7eitIeYpeag24VfgiKJA8SSoK1xvApizzez4DE0NuQo/DD5izWMDGnIiSh7Lyv9WCP
MmlwCeIyYlsTymmf3KhFop02mAMgLZthlUGXIpBrXNvjcNstTa1j2QYbGD1/aEQSKvZt4m+N5xzd
nA5CnHkRiHG+PcQtVs51LGYxfR+q0u+4etroc+VPoUUGqdysjPHN8atT5s8A/pjsiJA0DD/OuAbW
/ELi7JKoub4OYznnzg/RoR8W2/hHDcfQkKL6FHZLxEQDRbQg9jy9aBh8gtZ+GwVNOgVOPaQ92EIv
BoguRNJC4+E6iyLsR9RmtMOpKUv3anOWisdAb8o6tV7duonTV9gWbU5XbwnMxMVKnG7SD95WzKjM
gbf4JfPcb6gIyuBG9RLnFLsLu4AQiCTVQ8Y1/mXyRiJIxb7c4nrztxtuBtJqp1ekJjj82r+6usge
VdvJt2FrjfbGqfVqoC7nLelcOEjX7IyVLKmioH4x9brKRGez7TNVCqPrKl+9R76I5SSKMuAI58IO
0rLTy+e8WsG51CDWrMTVmVMli5cH1zaCKz6HyxS33rwS3FUZdiVcNiajh2z23YZkSxiHShnTmkSD
8n/73uZF154Yi88FxiN8/Ukvb9PEdOpQj4b62bsRbS1Lu8Gl1bvaTsLBcR4Wx1o7On6yuVlqcwDM
WRfik9vnpJk6r/jM84h5UuJLPOhj5djtmHSLyK5tiRBdMkMwdQ7lUrRNonNZPGt0hCV4VwXkpYzK
qbgWxTRn+Nb4cx/T1xyfVb94W6qHwu2v0Jb3fhVB6daHchSU474158HFChGsPwylP86xqiPjZets
1SceDcP+ZLdiOvr21Iax1/nQaPkbdMVak0pg0G0/xVugl4pjF4nywPZ0vxP6sm+FUSEepRYxYR/O
fd5i9p6NPz05TvZt0G7NkDrR6P9amJLgHLqJhkqaxDQe6qqsDnNU0XGrcQYShO2Wv7I52JL9tIzN
/jHJnG1sVtUuTAAHYGBCUq6/1qwsrvJq9AXyJMjAJJqe2KsyXOCVuMG3HDSzM7gYh8l9QSQy/B1Y
q4evhTWGxaHSyxDczK07PnaTX3xBrM1vDqU2hzqmcTtsVxtee7/wAhgvQzKuCOdRs/lhmbU5E39L
egqTCqdnW8xlfjGakO0uwsyZOYDm0v1uZ3uu0prErKYR2jlvS9fob1NQ9UaCxYkpaMK0EU2YZlbL
xc51E7EnNlfGnna1TKZwCh4N5TElQTHaBQibIWZH5M76m4a8isulV/YJFgturJ3MnSBGg6j83WAp
UMSwBNDl7kCf/xwxNvo+VUNRU0bVXXMANDXVlDMVsYjtj//cMu8VT7EUWh7IypqKvuIk7+Ygc/ka
GOHREwq0zTiBVz4fTam9N1NohgR+VOkxdso+6OOKe6ZL1WJ6v6XvU0/och95orlA3V2VwJrZX/zu
thvmzxBP8jLJSaCejUUYI4nBYlxIBjRhDOdNEZz1xHS2RrQidrIZT9uBFP+zbKWDdfuip59Gl8u7
Rpb5j7bus9dlLcuvE9kyvWpUoF+khVxzknX59rLiYc7zuQZM1sYN19hBNyRP7AZsYEBtVsZWmdu3
aqXGgWwKbTNdFys/aTyXn9Taj09rWNJuGcRQ1RTTkrCoaEBPB6MgQiQoe4tPYYDFauzm/fLIfU0P
oVqM+Zsw3P63FHMvoCuVgUr05tZdvCHd94igl/OcTVl9STUw/fa20XkqOEG/FtED3GtonfSU/Cat
26hwfOhB0vTnOENDN4xNalB87d01fJFUhjouaDd8s6yhLw6gWoIqlcIn/UbveGCy4m3qgT7O2pBb
j5VOGMp06tGjBC2vnGiDG1DZrfNFFX73MNm2/hbVotY3cm3CmdHkHHixKf1c3JSqCLuU8hs97CWa
+0M5yKi/rBkd/Cxp9V9HeEF2V4hKBo9ole0Cc4wdRYL0Vzik5C/t3bYI/ZjVuvoOy3y+RvsuKxJ3
LJyXcqyjNe66jgbyxCj3Nhi2Pse9yUc6GABXPcTD1HmvbbtMGTeoz5Uzr76+X6OG7r/lGp264CoW
x9FtCyP27YzLfCGeMSIze8NMWu7sx80ibMNsHulNgozz0HQyrZ5GaZV3T5avpvWK7ob7vJEtM/XT
FM7pYuGsFOe04Dc6js1yqVt6pklTmgPbRxm08dsWC7y4UmtnJUVoRE26js7SJmpq0D2zAdndN8pB
8SuPojq8cxkh/m5wxH3pJQUvZ3HPpIu1Di/zrJ0rUjZTzo+cBppD2OVMd0NedQotan9ukyZCJzep
a+W8eG7P9GLEK2KfvxiddSMLZ7wqaGRk8ayg655WlW8yzcouaCiprYWh57yJH/O6lC+Acnt5QI8v
rw5Z4eEkMKjJJTFgjv47m+flZpV6+9nU3Km3Zm/NnFC43+OJVFhfeVtvDxerbIwLfzXzicGQP2XH
do6i7jSQv3yLloVa1hGbfRSZI9tD68rqER9Z494NhPs8MEst40n6wSOM5faLLGejTLs68EQ8GDb/
5bLiS574nu4oDWc3oxWwrIQORd3oJQ4XeX0oxmzHGg/j7irZreNXktrqtZhCAmOQGSLn/IfMsYD+
Thf0RrYJjqvDAanrimorWE2BDKPZIZBRSxKFyCt/ZI72hnjUALTQFVvyhomMPbQxnPV+iYHS2y+k
J/6T2yzBkExNuFzlvbCiWASecdnodXSvZ1/Ol3pqp/KiWe3ipd1oJN0U6DzKY45Eb0murylRXEd4
XzYKlyL1aHQTHioaVhdjEGZRsjL6f0EOyKuOsM967zA1qyyODHHzRxBTDb4qFs0p0VvRCez89MWT
S3CrFqNmyFbb5iXg/qpnwqQ4CHUb1TcW86wxtnVdPhi2RWxXkx6qtBu77FsO/k/EUisuRpyc4YSF
zea2sUk69Zyt2iKNbLp6TH2dDa9b04GBVYJbI0ZyUb1AXDR+VGyAHyPIhiJhZpG9ubVd3Q8jGUSy
zdJhPo6oy2naFD2+ohTdlGo/H3A91G1z1XSTkR8tczCuQi4+P0Uhxe0Ogw6y7qIemq1NfMwT2liU
PoFnGDzrxnXHKUhRJyD3ogqGwmwHZXGMlJ33SaGkdbnRqGe+0MvpVDEZ8+KpWEhd/VbPIU12OXb0
z3yXQM1tS7aRg+6LuH5WhsVRdRuoPiI98jb7Zwsm43vvIvya1FZjkROMKFpEecmlPaEcnzB+G4I4
6jN1P7dbaR04GW2AiseK1Z8bTat78q3GzCkiiu11dLzZTOrV753DaNDzIZuwpioJ+sV97Rsw3dcF
9kt2rACa3K7GGlmJjFrrXm97mcnl4xXXYE37TxnWIDuoxLaePBLpIWakxli3beorvSc9CaJjxnMg
ERJBKKuy7xuqne4xs9vtZwvoIbzs3W56Ccsyf/BleCxzYQ4Xi2EVim67sukLuGvtAjeIotsxWuc3
RhahuIAj1V5TEMmfRpNzM6jF5l/UrWE/bPM2ROSWegQrSjlwLwhFOFWFG73bjCSCpk7gNpSctVOk
e8GtD7mowwMXax7RvJknedED9qJ7JBrEL1Y84Zsb1TgFl6U7V3ermy1fJGH7yeHjlGC5Rvt3HxZk
vbta3s3oRP1y4hn7e7eqBGlstWR0yh3+zCwxz4qRIgb+tTVRQzkasM1jrC5ceLGtBhPIh3105oze
Pq1976u/BGQQtsrKH2AjkHsaUf6s4gCJjuiWAS9Nv7BzaVDhb+OZh5Ud6nF9NwaEJnAm6r7o8taM
ex/NMJzf/TFP+06On9wIz7DricHGkK4N9DnKYR92rvA3gWMIztjfQJPU4rga1NipOVcEG1sV+XaK
aLq/QI929raxR+WyakZOFytdqykehxouWaGsHIxRHrRuXFdhSA/IIHYQHvy8S92tQ1SQpM9qjuVW
A4VMzXCKTBk7cl69o3bG1rhr6T1jbCvqZhS/RKFUcbfk4Yx3wVDWJDz4WDort2hp13baNIsBAEXn
QDrV3VQynl4Tf3Dk9CInKbcTCYzIjbjKHLBN0QJ4E2E6uzCe7XFxQ9To7RqIVJy3PvdgGkirq56c
3Jc6i03kRRskRFfpfHIx3+3uZGcsJo0Ygo57MZg+tCpsNW2y7M40jFezaOf2slpmGez/ri376wK9
iunZt/RGqmWEW9j/wmDUJrVh7Mcao4hgMsRTb3gzZf42m9aFt9T2fCtdmuhMDITufiNkrbc+YZxM
IXZUws+z31m0BfhHu9XQXA8d9rivNc4r48/QInbemWGf+cmC8PzymXGLMj+12icXSrLIb60vvSE8
0z82DTPCi8zSmqHy4Gzh9tNY+h3QQzpXfOuAztYnllFME/PdjnslJGJO8Oa4hsnhtoLcpl9WIymM
QH6o3AGppx6AAh0YJiqoPNS8HcgTwxR4F9rbJuO59eyeTGOahcewJNNqBeI8mpIj5YG7CL/70vGD
75Mf1sF4KpmT5kXsLn4lBjpQpdu+iZAo8zOidM3SJVyc8nopy2a891aJOHYC7w3J7yJYsuB6UVA2
TqWjdXtjUqG7pxCHjTltaJ1vj77g9/exGTIqQMIfB7+feZkvzSe/MI3la7YuhA1mJWt0odjfPJpv
1dGJtvikL61REzIL02aUQnttVlerMSHq7A9BrS+GdsZLZOyaciZUTkN1ByCqkMd+Dqb+Sm3mVqXa
a536K8oemaTOHUKV0vV0zQsF1GSLq27drINjrG3ALINmS7J6bhe+1ZyYJzQBq+VmWD2qmc0kvqbj
MiKLgN7z+mXKl+KXWjZLXfpcAvVhcevsi5Gr3oxzQ88vqGzm9nExo/qp7FtnimHPN5gsEf7cFBWz
uv+aD3UWUGs50XKRC/5SQtxYs8uc4/Jz8mTlHUywzusJYKb1AgGJHpNHzz6Kp4g+XAypxnhgkpo3
hzqstq+rDPon+NDWpzXMzYCCaSjTQRZlxxCBHDEuJHTbmBFKcdtRez+EqHcAZHaH1oszPyu+jkM+
WIn21KjjVoj1rbW3dSaR1aZ5sCZb/lgRJX+bp3q5Mkj2G2AxvX85DQjeU6T5qeFwLjC5rC+dqpJg
BsbthjGQbtI+1+51z+mZ482eGN+INcOg1y3n+qYJMMmcKRsoIx0h2lgXtsAjgME4k3maQN/bzVo+
iV4EtE+DRncH2QBvP2wFk9+nihvxk2mogZ40GqaYQ3hBsTLXcAAhNJYP6KPg7X4qpQdouu61egN3
FD5ldWvVx7zLguCpx/n7VWJoCWDHXbyfUa/rlWaMN6yHbPXaLvHmpU5VHi27tkMdoNSMaFiTzAsu
uDfDaM3IdTSyvdTmXFzMgJn7Ww8qU0lJ7RG+I9XRy0BOjnkNYpP0fmbbLG4grXtNIqasyuk9D/j3
Evg7Bp8yC9xYeoH6KnNiU7qsLXiOitKdaFxHON9OW7Ze0NbK3cMQDm1xDZrKaHE2LNsmLbNtetmA
CQwpZeT6vfWt4gdC9mEYz4W3XLcIP+njKmX5VY0zcOWwKKqHUbglo0s77MEtrtvIlGW01TX1EuUr
MvzR7U5vyBOr9YsxAenDHIbhKtPeUXc4H4gW39UYw9GBYKUb14hlto3PRUFlHOPFhXh+QKajDu6y
Lg9j5WjBK1k8My64gbY4V0HDjWdFAK5yPXCdRxHS6ieLluYrg32QD7pGlDphW9K4rrZSXOcLKVaq
oe5oLrfdlNDbSvmllo77yYyWrIm59tk39rCO9o0hlCpjk0nQW54PfkONNwDp7gdVhUcuo7A4YqZa
HCdTGFMSMLyyjo0VDY/ekG879s+zb/tc+Q9I6yDz2vZc4rGx1eGaFuW6PpRAc5+dUsr2WkV+X6SZ
q6s8kYAOxjTzsjxk1kOScQwVU/G9hUBbX3tTLuhlWp48WnZbtcdJuBH9HwpAmrDjopNptaavHbHX
TRoLHZxXKBbddpAm2Df6bkWQp2YRlaikB85wzSRl7d+sagvLdHON8FvQD6GTSNktOuVwo55QtV2L
v/syRO6lNPvxVi+4XCUoIdFlD9u2u7J7gxZ2YVHJHUkQ7M/S0+oXdyjDrbo092YRnW2T8nOxwkRV
mEG/VJXaLiqgFA09WIPRLPCg+kUVyvtkLQgTX1vEu8ettXzygb+DNP+FKwMtjqxSiOqRSU53LnrU
NeM6kVTRhxWVOrZL4V3q6sNVzqmwiPwid4QCOMp0EZpHZ0h4ihTpt1sXJkLQgw4avr7XW2CfajAd
y+rkSYka+QeP9i983r7oP3BQGJl0FPc//x/4/ZRbRKIMWWoXl+FrdJL75x6LgVPLCP+/L4VrMmBd
1KOIKueELRR4rGatRZAIC1yBE5bjKffr6VRYsvtAq+QcVbvrJe8u7f+YQqBEd4bQK2bRcex0mGSV
6OI6wy2hDtrytFaVH4tp+4jE8M4G2QHDeFIjbwYy8OzT1avYMiAkEfiB1b5sNr1chlykH7zA954K
RDOcVhv5039tEMjsbVAvVZQA4cNwdgYB7mRWfWi0x9i3Ut4HcMp39oaFj7tNIg9bgkn9n3vDBiE+
DDD8k8iX30vXrA/5DMa8nPqP5EHee39II6JWxcXObjxDiUKRk0IaZZTQAVHPAAKC24a094P39y/C
3r4tInh67AgffYVznq7wlEd1yGcyRpr4fS3sW1Ab1kGFhnOvZaiTqimyJ+kv1mcmi1Nqg5F5/s93
CRwfMN8uMRNGzf4q/ufAUdoF0DR4qYMCOp+UEVAVUFqO81+9SizIXfuWDOnc4f7snC1kVwVMbgxP
YekG2o2xGABPNpvCft1m8ZFs57+3ioMIJDMtoLfck9HZgTMKa2B0QglvFPXynfkJw80VTYQ3iHbl
Rx7T54SN/cl2rq7v7LLzPOGfr7CqBitjzEHDK7DCWxF03yRT6iNZzQ+6X20Cv8I91LmeP6Dy/PuC
Zt1doYPzt0Oaz9b1l1AZJPScB097R4FdVyInNzi2kRAHI/fXxLRa6/j3/fLuw+JYzJ4BbAwB58+H
BUyyuLJmrjTSzIDLDtQdjN96XDAcjEe3lqltSZCkiPv/5+PP4+5GIju/NoAB9OfKnSsxCGqXKMmc
rf3cGG33tDoNrdR5mdv7vz/lvy8AKLwoHu/xj3h0LhxTOkMltIxYq8vDkzmv8mRtzBH+vsp7u9Sj
ooVaxPm3ztUHKMsz2qgBF+jiKRjDPXOrqWuvV/DxH0Sg9/aKZ8P8gkwa7LOgP1/eVkeDDFBgSiLQ
WnfLuGZ3LtifLxZ6DGa6dW42xyQBlZf+/RHfe5Ho3+GChqMiNNr9FfzP9WJUJv3Picp2m+32a2Pn
XntootGZD39f55wqu59BiJUBhE4P7THnLDYMhoX3wepHUAmgCiIBy4mrRuvARAL6JAAGzGcm76cC
BHk3O+F/tarcl+ca9wIml+iinlu/T9pmPMtwOckQyU5cxNrjyg4wnJsrtA3N8SMFvvd2DpqNuxar
Q9/+XF+zQISjWqGxJuFk6iMeMI8ZpkEH/NHCD4LURyudvVgURLdylbzY3O+9tGktDB+qOju0UriX
f/+G7y61e7TayFYgN3Z2wGlnZbnK3ChxjdL9jlAFTuhOKT6LsvjIo/zfqcturf3/ljoLRiQY/sSg
KUp0ESFWbeMnmtM/S/H49gBk4i3590c7vzVtj8RlV3Qw/1F49s7Wo7hBzG2qp3Q2ZusE+2gBmrVG
x3r3DnCcRR+DnBaOszbDBzfZ+Uv9Z2WEgeAU7lH3nLtY2ROcRtue0nCow99t30eXNdNfhPGt/oMz
+N5SKCaa3M2oDXru2R3jI7zfrKM5QZrV4W8g9W4CLeLTqJXxUZlw/v32p4IutusD724M5+etaSZl
lzkoVsNZbpm4WJ9VO6uY4YT/1ITNR6y489uT5XZyLkoxYBYRvDx7MmucMD4JI50uRglG0g9P3j+k
CTgUDE37nt/B9O6DL3d+pe2Lcp2Ql7l7oRedJaGlp+UY9CAzQ4acu2NOfaGRInlRcIWPZBxeSpOn
vyomGX4r1mV+/s9blpSGr0h55PDMZwdf5wzR1NqOabuq8TTWx75/ctp8emiL0EsZtfZARvqPHvqd
PQQzP0LaLEL3ENbUn/FCTyTzLDKmtaqY0/i2sSVkqP7vXJVgCf7+iO991p2N74a7AC6b6c/F5AQw
hNxshCjllEnU+vNdr4rhIbPW4jhKwGaG6M0PPqv1zt6FMoVMK/KDmHucK5U3ZZCbeS1GkOjKvrNp
2zJ1Cf3xezP20YXU8/wpKLb6qhoH+5EKr3mlKeykEsauxP+GUVkWtSWdKegaadZnTmxhLv5RBv3u
rwShtgsIgjE93/ILRTqu0hWgZBOCnhzDLWaXeBeqMYYL5XvNj79/i/d2ewDVBUI62AXzPLuD7Nm1
jj9PqQMq2gCDaDRZ6oBoAiyzdNd4qZYH2EvZdV02w0WG5oU+/v0X/KP68L+stf3AkRv5ON0jigyE
4s/toGhy2ruDUVoLv72m7dYeA/zPL4K8rA9iWLekH0bvdjA3kXpND4ybL5zKaaoZpQBw+vvPeW9z
YjUTkmcjFuGeS/EA4M+z3mbEvM1Fe92u4/qoTcgVRuF9r0UeMGNa5Ad78701kXwg90Uklmh1Fqbm
xjQ3Y87HFGZQlbirrfdR1Bg8Vmuo65jhHd2ENnODDyLHu+tiFrArVQJLOHdEs5iCbwVtNszLHZ/5
wdjtwrETPqRMUwpos4ZZHKtauh988nfXRdxwv+Ugcp9/8X4slnLyujE17ca5CKra94EVj9V1Buv7
oPvVYigCmeyDe2d/jecbjaNFCEMQGwHH/Sz8T1I8A++dbAemB4KZ+qUsl+FgT7738vcN9M6JwtgH
2jgHGL3Icx0BsKSNN0bbkPqqr9II1aFLaAGAKIb8N7RlnQz2YiekBg56/pNz+ffV33m1sDVNDDxd
C9Teed5BnrCq2irYSk3lX1c+qPkQT6YTGeqQjp2NfoAcPhLMeefSYlG6KWQFO4v9bP8SyVCajYhZ
08QMGeUUovNKU70OsjIJvFn/9zOK1JG9B2lcl83zGBkOu+CyH46p26zG9eAP6rEA2dsfTbiRZWI2
Y35co2B9+O/vlsqflI4Xa2PF/Of+GWFMeKDpx9SYtvG09lZ7MXrCTGHZhg82eHUIgmp9/P9Y1KW9
YSONsufOfy4q2qE0G4/I7NdFf7249L1V6Bk/ciGWk9nZdxjrrvUHJ+WddIA0gC1s8x5tFPj/XHTN
qsBv3GxM+6wdaHI70/OIx2ZDfFBQUP/+hO8k6RhbwKZm17LYedGvRxCEk55JuFa4xQ70sStv3pxn
gzlmPMLeThw0uo9jvam3v6/8L/NRQg+DUBxkd+Gs3fL2z+c0u40Qv0bgiegUMJ9Y5Z1kCPkbAsZ6
LISDPaojlPcjFJmAuw5GGTCHYZtXDcbfL0xjACTac1ccQDXBF/j7r3vvVBGXOVg0KSkizj6Cp2fT
4OYmLoaA1UK80iEP5f4tk3EzznL9X5X9/nkZ9K7pwJKT4ZXx58tYi9AKpKRkKSZ61t6IeoFNc/JU
2qP93wPArg8MbtTb1YvPzXCYFTlDAR8szcCYn/6PuTNbrtvasuyv3PBzwom+yUjfBzSnY9+TekGQ
EoUe2AA22q+vAV/fKotWSel6KodDYZnkOcQBsLH2WnOOScn7WHOX71lg2Lt4nXXl6VUR/f2Pk0Bc
uHcg9Mnf+XAjYWlrbETcQ2RVDb0CrR6upqxeIi9GWGKS9Xb74/f73koMY8/1DIo5lxSobz9Ot1bJ
3VzqMRrNWD3M6aDhoe/lA+5HDfZ0FV/aTVP8rG/wvYsGkCk5LiAvN2rit+86Zqk3JXgKonqwjMD2
WpRlZaaECAOVDUlg/ORMfmelMFAImwbnkzCQj+8nXFZgxs5TZC1JcSGsrHvqdHPZ008rXn78gX7n
0OiUg4Lj+Gj52tvX//T4tlZ6neuaT4whkV86butgI7YxICoD4m9Q8etPyrLvvKGJy5qHOLO+je33
7RvWjYkDBbNEVLRJvKvt6b0yM/1AVJqAftSIn1yg3/kowWnC9WXCC1Pi47aIQfrA3Fedop5FK0LZ
V+zRNZioy+2fwcN/p7p9KIW2OogENDBfdJM/LHx2inTMzuY5knm6HCwDakGbKcNNPuRaaE+yZ/up
1tfZ0KunXuCvsXpvvVKnIfmUQcJ+w9VtQjgwusO4BbI4hhXfJXE3XLps+k5cD/mhxsRySJJC/gxP
9r0NAz4FNqk0Ha2/hlytmkGEJvq3yOr6BolQjBHL0mfrjIi6+qlByUEVu8zJs8fz+Ni0GdwRpELK
uzSaDFMIQIA+/PG1+Z1nGNMAxmQatY7DAOvbS0VVGsCoHZeKZksFsVHlbvSlESoLii6hmcVhVbwe
c2Vj/GQD9713pjdPI5tZBKSij8uMNZAHnyZzlKvOFwInTAr2VV7iKLciTerlk92PmT/13vCTSvM7
lysjEOZKbNm4XHX920NOcH/VUmhzBBQ9RV5mFz4ZgUZktePPYri/s5RC2d7eh144fJMPx2jIMjF4
HM4wG+JNnG9O1R6lzswMd0bcuKzdwWn18ScH+J3bf1tpiKCgMFD1jz30RbOGrmgwtosFwomKIhat
NriOwzrNNSsAaA8R/Pgy+stnytVMgWltswnaeR93KIz+G212h4W7L+svey2t93pjTnuklH93Lqjz
VlywECqoYty/5NGJvBzt3IGDsYkuT3jvMr8YXXRGdLR/Ush876ggTRmcQRdozcenfa2JJXdtZYmw
AtOhrzpzCCxEKykypamMfvwRbo/xb1Y2III0JqGk02BFePvhTnSxyaCEBZuQIZe+RIHNqH9dGwAs
P36f7xwUaw8bHp3Pj3+8by9/LQF6kLTGEpUjHAQTzxf+F3J+E69pX3/8Vn+5/Dcuok1pzIrN1uN3
tuWfHnx24YEg2Brm2Fbbgxx6EfW4K0M5KMuO1vfypGrltPvxm37v+GjPGRtOlp3AxzCsFEYeZlUN
0RHyNbgZenZbL/TsHIk49v/lrQwiCLaDo1b69qO08b1pqBY3fZMkpdbqUS3Bn0MS7zn/msf95+f5
v5L35vpfF0L/z//m758bsYD4SuWHv/7zSrzXd7J7f5cXr+K/tx/939/67Q/+8yL73DV981V+/K5v
fojX/+P9w1f5+s1fsEDgC7oZ3rvl9r3HufP7G/Cbbt/5P/3iP95/fxVg6++//fK5GWq5vVqSNfUv
f3zp+OW3X+DH/+lT317/jy9evlb83N2UyfW9K1/rL3/5qffXXv72i6b+uiV1MeVljMcCZLIeTu/b
V6xfCfJgMULQwpWoozr55R9108n0t19M51cX8pXKxnRrWtOx/OUffTP8/iXrV/ZywKgoZ1jQNt3I
v4/+m/P0f87bPyAIXTdZLfvffqFs/nBjs0sjHnZrUtOX5+U+bIeMrE8QgOIb0c01fS5MrwBHkON4
1MycAkBt1T7w2CNy7cgEfSfMaW1SnOuqLeNjurZqJFJP9U2N3qbXS3GHG+eToOY6ynjQrqq58c4K
HAnnHkX7RcJ+CzwbGuiLOiMJN1tt82L0usgCRX0UiWdjbxj78TRnq4vKJ6Hfo8AywCWjTaQHKMN+
iG26yZ2UO3x268vsUFrNI4bUI94QAmFHwzrT8vmu9prsYuan94bTocOuxwkle590zxI+BuZk2e/w
Yd+U9Gp9b67hYYIDcAOlSpM9PsI8KrEPh4VJ6qDf4ffwuzSz9q1uADGvsnK+yYE8+NuDNWB10pEL
oKAGQyFOYE+mfZnUxg4b9Ph5KmEadIb5DnQIUX8DyaDBTB3ohZef7LJa/EkpaX8Y3XhBO2s8aSXB
wWAfNec4jbpT4cAGuA3Pl9CZuezTZ7VelDeGCTLUhFf4+HVY+rVsOc09Xlrf0WblZe005LdD7hyk
NHARNXbrvSSaLE7g7sRdPxgkUZpjCcmyKL/OkJQORT3u5pgGeZ8Oy2HEAHlMmzh2wro29rJT64OL
uPhh6qBcDdhiLxJjdc761GotH6D8eGgwQGISzErrDDeqFgyiW48l9uZLI1OBS9pVs/caNQeBm2+m
YKOqYQ8SbAp4c2PpLJCEB8v6yoJsn43dgOQ4btabdTStG71GBG+LCn8Mwuu92yrd3vP6/mxcM3xE
RmGf0PADdIZTc3AmvNMJJ/VBL5UJUAJ6YWYD+r4FthDgmMhDi1IubA1Fu4fcUOqhCaNJZxLh29Ya
+2J2MOzhWUf4z4y9EvteFs4belS+iwcuH12phs7sPLGnbncTD0dEcHGPQat1TrB+zAuCKKyAjRBQ
GyerQicuASTj+j9W7lod06qVB+FBaLInb1+No/pIO8W9N+1Y7iZP05TAU2FzlXbpRnKwR6TQufnc
lEOK3l5J8Cgnen0We3Wa+2qPd5H9NzYIs8+157RMV+R44/gZ8fYSxDxVW5hwuh72YtaObm/xcFXr
LN0jUY75w5LRVDuwm4Fvl1AsQEh7C6gvA0V7NDQD/7lwLkd/sXUNOf1EX9sq50/Y1dUAv9/8Vuup
dY9F41OhaB1S19K4RO56VmIkxzWoaXtDsbQrfChx1LO53U94vqJGgGCqKz4iCQ31om1JkKiRtx7s
2UsBCIFimf3eSlPHF0s5PLaTtxZ+zCgVSe7wrNA2fNDHbkOpmdOuJ/xXnefmUBNxEOpKp2K2L54b
t1ejyXTiJ27V4TzP3fKmSudHJ/acw2ApRmTr29WIVMy4ms38tswQfC9yznZKVhTX8YDP1SykCwlr
modLtPgmxNYmZ4ZQN23xaOvzfICRMVxJY3Te2znVzhYXxRBq2d7A1CuzAFn4BGdqVuV5ZaqzEk2J
ol/og6wQ7CdT34Y4ZOtLsjlzbDGVhcGm6PYN3CA/HtY3ZeqWixT8/xesAtSUJty1vRB9GsymPe96
V8EPj3nqXYuByHi83l4pFnmqy2o60wtpIqdfdqIsHgrFtMC7T3mHSV4ZqunkDtnoXWXNQnKH0g7F
U8utftlQvOQB/vT1plHqCzfpzNBwE/3IoyyNfR2GABp6JOpR6Zj1/dwQ03tU1aTep3HRizDX54jn
TepnlXLSnWQKMYdLn9DzxS9b4gOw+etl5GbKIwpr+2wtqvyeuQF6r8k9Tya4drj99JA2Jp97k+b7
2Y5DBoRJH46KlxwNMx3OExBIW0yjucd3AOGoGD8breSJNeTV0YAOvdM0cGczFFu89VYRoPvFCVcS
Y4wJlSh0CI3RCASuoSG8Y6rw2S66l7IHDOWNz05ZXpoQbmzEk9i3khwqQ23bmY/6CYNhMouDLMQr
VIvlQlma5NzStouEYMeDylwvGgxpIIKaE+0gVlbKfO0vaYsaz0qsJVFSmtUJIze+XPhC90XmLJ+o
rt0IqCSklmIoEcCNPQi4tXnRy/bZG5fLYvKusFDGfjd2X2TXdsRdM2VmYYxYLSZ2qc58udLjRXuV
jUeoymfS0dNgMd0bo9RQSijTWz0p8ZPsRRoaRZ2FSb2uPLa9OiCdLw8z1wOuVKREEgFJxphlgBhL
Yj25KpHthQMh7Ddlmbl+PxTnA76qNrB4ADewWqfqYGaeeidGp3it2B7kPrxsJ8CCFB9Ji2j3PXwv
VruhfFrIIDwBBVj3rg1NBAt3TIq10zwPOO9NKP0DHC4Hk4qmC+ONDarYaXadIX2XhkOia299AZCt
X3llpd50InUgFfCrXmEJXXCU9ifdzZfT5CTxYzPOVn6WNW15PcfxZ22aylMX8xCzAQUkjkZTnMnT
fprXZkcvEaugI5yjV2SYA6WVvrRLZgEpEgY0SyURx9qK5zoCMXt0Wp4urMsuf1jWngtTDfMGmwaN
E/uqWFQoQ0mpiZtkXp3XWi+vRwjgI/gGFQV4WvX1BacYi5OEmns9rcvwaBTqU99wR80u7aMM/oGL
2h9PO5ihXdNBjNcIHHnQY6U5JO1opUFN6ekAmFM3cgRFhC8YN4eIce1nkeEbSYTRMQNs4wsbyNtl
CtLyFnPsfNT6og1TpV2DpXJxDTYGBn74qspnfsfS9DWVXXNQja5zmbSxdpbgqN+BowSGbspAtzo9
AjISn6+pbezTEg+RD0aumP3Cq9JgwEKy84Z0r/SiPjRjdQFZR/PJImIUAaSlCZQRzz+oPRTjxWCC
PJI4ZXD5FDEZ54P5SdIHJiTNVWa/zrUCu6wNIlLfWB21t1w2MXyllcCc09xp3X0O745HiAa7bNTc
OZg0tb0eW0XIQ4mSN5y52cmdyG2jDTIQHZ+wyxQAB1xtCnRomntQ+Qkzcle5K9KZhQuTIOnqky0e
1y5vXzrG2+o5LIb4vTTaQbtLoUBA8BHOumtopcTBmjmfumxcSyiEmanvapBcxOSCXLXs3H0wm/5r
ZyhfG2kbd5MXu6GLsRKjhuHCZJKievUMIfEOl3kLL1p6l53pDFQglfsIs0fJQ76qnJBh7zWXJCSe
u82dafbd3mHLsGtBrt5aOZdK62IGIro9yAfZ7VTscC61FhOmptIJ/rCg+UhO+JWl2E8mteQOIw+4
gMRJo3We83e3Wp3QJZPlOCw8SelBFQdwTSLiTLQHcHfrQz0zsBurT62pE3wcgxp1aJRRQhTntUcl
Vq3494mf0KoXh9gL38myc9Na73Dg4JEn/OA1l9ZlXsjuui+L5EidctOZ7a60xSWelXe98Rhc1bet
6r0TqXObzeZno9D3CjC1w9Ss+jkM7vvJnY5l6VzHbKkxWmlHeNI9/TJgKX0L0MRM7WOX4PHFp0hT
1tGLoLOo6Sc1LM0UHES5vs15vE3jJ6DdjidzyPCp3d8uc6uhdcyaCSri0FTkADvSggZTZJ8dKtgb
nYbIPUMH2jqptKEK6Utyg8AD+qhaTkHj6GW4zkZ1F1dG7q/eDAsQ3ckJ63wSTTiyrzxrWWize91I
mZvF9hlGZMXmqZdscExluplgii47r1SVMLW7/DYZ+JZN2dppy4U6CeXQe3l2cMXKbiEtebpWJL4d
laRUrp21sd2ALeV6aZaELYGjS9hyQQ0kLLS5TBl0BQbBodfmZmR2RAaxAbYEqbPsF/cDVc6czZBa
enwyDiIZplc0fvwRmEBkmCWrcCXSQzHFOGjinFZozQm2MtYfnr1Ge5ZLHb6am8wXlTTJgMiegQXz
QfT1rBzrpaSCqOx9Fw9zALafKC/8vNq1AKeM1NS9LVdZh/XwXAPV4GEy3FXZqkbOsFYH24i7netC
Ukgs51RXcjqlhgEJAx/4Tdrq56XZYpwfVrC2SfuEvdC4bbEp+4Ai+7CG/3BhtxAezKmtAycvqz0h
X8nR0pV436jeSjQjWRVO5uoXqTbru7ayzT0ShxYahNPe5BWX9wqhbjNPTlQW88VoZTcATOAfyEk5
TmItL2JSoUDN1l4ewXKtip3Mxup2lfOXIW+0wzSAJCM5EX8tzqOUintQ6nOL2w60TN9bQYaU48HR
J27ZJPFutWUqngYAW3ok4zExI+Lo+/vOJU2APZVnbi9QOedJZvJHkSU3WazXczDbtYiWzlvDVGNF
UFbNDpJ0c0SY9XMCtehSg82aAHFR4N3Wmdtj+1eIJHBh4FYlZysu1ROeaThM48qGFVlJ4Yr6Gi6F
wzYyT66hE3oYw+vq1rJWuUs7dQ1arMNBtcVsdKO2huAOuOxge7RfsIg2T5a0ysmXM+uQn9BiMJsM
/t5kxcbj3Lravsnt4m5sFzWEeGPt5NqVR2C0xUWWm/dcDBQ/g1zU06r0bRV1YgPoz0p7JBc6i2i9
Njyfc85v2vaDz/7D3I4l9ZV4nq8QHrl3HTDugV1q7z5v/vWzfnIl/Q4hLgbEkgGG7uXeXS2GYcOs
vMXrsgTE92RfNWm7zzRc8yMcsfn+PxqrasFSuLqfWRrO3AySWwpe5QBfTwsyR33V3Hw6+w+AU2tO
owN8j+GNB7Ulm2fBj3opcvsyz4Y4cGwvoVrIbth25pfarP2hsfhbDbr7puLfjz23b/p0/9fO3Dff
tX9vtu5X//Gl/n9s35kMNf7z3w2yv7TvHoruNavfv2ndbT/xr9adqf66KQQQydIWI8xhmxv8q3Wn
67+Sd4SqE+GuiaBVZUrzR+vO0n/lKxrJT5w09dvWnfkrM49NWI8TC+Etr/fv3+x/0Lr72JGnY8je
BQEvERoE+3wMJ69YkJFDd1OYF7p3SghzOdEu+5mo9LvvgqKAQ0RPgGT42yaykwm3ysQ6hUqcoRxT
eWIfZlktb3/62P84uG/6kB+6kHwiJHVguqMZyk3gfmj7sysUzIpxBkPqgJaZqg3eg0Q5eJ2TnZyh
7h+Uul/PmkLLfzZG+UuG1fbemE9R0Kuuikbjwzy6AnELVK6BvZGwf3srW/ookAghEnS+MtbVGskl
QxUEHLmcQ8f1kkepddpLTeMnDqnhQXsog1HOQaI4ehJVndrUl4ihU+tnAqK/ng1TRYSF9p0ZLWd+
my78aWSBU3osbDwSoQZc6lZnIpscbRXoyN/019BaZoxF65kzziDr48As73V3miC4QaQqJBWqwRj4
SpdVO124zWR3AyPCcc2fU3g7LJ0/vhb+cpBoNTGeEZvMvwSabwPEPx3kIGWutUbuhk4Pg3RNF+eM
PX33Nwcx3M42AhJOO/IofJ8f3oURU45lttVC8jL6l9Fm4z5ahni0svX5x8ezvdKfR2e8EzMYdDk6
hll6jB9OmrV4osInrIVZq7GtqO2YDeZIVxXSuHJWFlaz/P1PEAU4aklyfQgVtT5MfrJhMAcdo3Zo
se0/pPY4UQo0yt+UC24LIknaDjNBl7GG9uG+AfdodsB8DKJsACHDuSl2NDrZ/86ZcdTV9tFolvL6
x5/lx5ndx/f8sE5U2OgXc+U9dbfdSsh4DbWi/Qy+wH6SbmH4dBucv2lMxDjHEsuEBCuIypr+YfTp
JDN8E/gNvKcSn8Z8ldckCM6nQmkovKx8YhPJnHeKox8f61+vG2bJBI6wNHGB0mT59j4gGAQbfyt1
QMhteQvbI30tiRb2WX4d0AN2VfxEmLNdiN9cqKyA/MPwFckDZFcean++8VBNYeBrLSvUpCuuNE+Q
HDhAgwcE7ObK8cdHhw/ig8YCqSfIR96IfGoV5+dH47/WtGKBgzWGvU1vfD/0a16fBFS79SnHj0lz
moOMdwl8Wgb2kk64r8cLu2siar0DWQOt9jpDKoZCkRTF2CGpodt0Im1sUXZ0q1uHjsYClWSeBYN+
pLsmeV6dFdtRzXBj3LOsaROGz342DsOwDSzGLpsgTtAS7YIKv4i46nqSA86WERzzaVrZaTy568wQ
TCZl0K/G0StTT4uMimwgvwV0qR+YKc/yzczgV/uLu0zN+cTsxT6gxfe0U27HymcNf48aZkzAnvHW
OtaRNuQqfc9K4V1YyDaJWZUNLA+AiTCwl7Hgah87b9xnpI6tflwJso6MUgzFRa56Q+/TAiJZIVGs
/JqI0mmE0aq747VSAO/dtbojnsVSKMqOStQSO3I8TPfcdOCv+2WnuiLQOjW92vLpjANxJf1jDI3b
oeGSFED52VAvyWdWR3M2I6En+pIGcdy3fLRi0oup97vVMR+kSrINALxl5SOUNb2kRsb6hrFy9SRY
mcA+LjMTn73HRoZMqaYU7OJ0yCFnYHrcgz4PgGtNxih0vAwzvvGEnNS9umjeJzqDchBMiEYmQ+o0
dZDLQP652h15HJp2Y7ZW3u+rZan0/dqaUkBXXJsmicBYyOkwrx7oQ7JlRjJCQM5tvULAYvfQ5ufa
h5BpwCmy3WSKGiltJTK0vES5D/2rQILc1+sR+xIbDU0t+e+4s808HOD40uPOa+0pJ1OmAFtcWGd9
z3lPfWNVRH8e55l3T7+s0eBaxoMBPm1sH90Y7pOfMp72gpm4o+LSEjk5gzRc4mNs8gD0mX6UeOil
sO+6LgZNGBvg8M9Y1yk2KkEPLqy7Xme00tXWa1f3FEyt61agFIUh3OdWSvM9riGbBNWyjtpOVcoq
C/RKbdFR5XP7OEpDuae3Phc7w1BqgPK0xCAeFiN+FbjIcGOqBMFZsF02X7nym4x2qRgxs/Rx/FgM
Yyv82R46CIY2MOeQaD1uCzgU2alZLYYd8ygFWF8NtpkCfrANFW4ig9uKBsHeqZsErl7d8SKFwggr
6XXwWFBx2jeDzADvMssbMCSVbi/0j92CPIl8GCGnrWsKXH2aYu2LpwyENprCXWYuLww98B9j+dkC
fqQGrgMXNCT8g5uBRNKlwT1rsF/m3BXLIUtBaEC6rxVgboYrGAqY+jpcCQqrKSRnXJgooLhv7iss
JMktD8E82zGGI6+I51t7ucTemMKslRVIqUl9VsY2v3I1sir3QzbD8EpgR2ZHorKmGRiOorsPaKbV
E7eu+kJvbknYuir6XQ2exvtU6JCfdm1qWkoabMJk7xN9AeKBjF6NmRGOWo08iv5O0TMwEoDw0n07
mhVB6OrUPWlm1fXXhjN0/VlGVM7daCRWelShE7PVHmQM0XSLvlbbnbtgWz4aeqkSRVEPaX4uSqq8
XacvvX7dJpnT305Oo5staANSMsl2bw3oY3VWdF/yogDnpLRZXh+4N+uSuVpvuu+JTQNrV1KbkrQ2
xEQpDIsyp4EyTasC80z09a3jKTbNiIq0U/oSBGF0TlLtaZmqnzJXMetg0dDiM17qixsmCXoXarEo
bimi1cd0NWUVta6wQs+pujwEDdueIBqpL+SRzO82LM6vNVWAsbe6Nr0Ss5uJ60qt2jcmWOKT1RjT
jV4Irw/MpHUf1EFaj2qH39F38K9FDuRr4sMUx73NS0/5Irxmfe4nAybrwhYxj4S0eufUxDPOeRbP
McTJvHAtqRZIycRI8gM49aw6GIIGu1I7Rlivub5CIM+ncdctfQOUvUg95piZR++AEB639IUbi/OC
WJB7p0hYsfDoM3mkVWhGiZpONgAkq3qc1IlllSygNd5LBAU9DGmLZBSLgIH3ycsAf+lepzwmbaFf
AyRWDIC6QwnnqjP0d4J+rHqntyCHTzkWqAO8piHxh6Thbo+lWx6aIou7Y88Q7nUqXPD+Ogaa514r
wfFX2OplKPJlvhxMsd6UfaZ0AZG/DmMFywbvKxJDXaNKjZGAanWpN5zuvHmviBl5NbB1Z0DSexpv
LX3yPiwtk+bouMLc25cqEgSIzDmTKRQP3f2kSjJutMEYX7dT+7mkTqHAogNPFo7CkfqanU1wZqxi
uJjINnBJ3JpNxkm1gaci75PrjQ8Fma1e0ufF4vjpYud9TSd5UtNAn7tWD9OiI0MnoWV9vSpr24Wy
x4RxGAFlov/3zJYnuIO0jvyvTHkjKHESBH82Hgle5AzaUbEY9SepMz2+XOjIDWFr8gy5V8nxVTA0
juVFPQ2aFqU1AMVazY344PR19p7S2s6DWnGY6hi1JT7bNfIF4iQgLe17PtGvuQvtHmjZUtBXtGuT
M8o0J8Ick8T7mTnQBmRcrmJ3YobWOh5jE29ZsHg3lV0+6QQfAVQmbWEMrXjasNMM99Ygl5TMPsAh
C0KWNQkIlNpEaJKDPuZ67oSRBrDDtdc+USGUaWqmzsDqCiDX+gqAqizr+LlBpqkz/W50AVRxNh7W
SVPIvED4xNxcDs2rotRAXyz8PXDfO31cfJnNhHPZHalyrl7Gya7zsu6WoKU1Ddm7wG0G4tNMeyIN
YM4KgfA0tCwdYWiBT2inEAoxBNwh7YkherVEnQa4yzcped4yFsVbl4dzHVZMyFd/dCdg0h1kf1DB
VF8ykqvLsqnhZu78zMVkvOvNVZXHUZFOBdi9MF9Kd+yZBUBjQ2OQ6JhD+3iB0RevkPt9fkGVLEug
ZYeZKQVkPuLZjnFNXngw0zAgOjlbhXo5JXAvw0wUnNVCyvTWoS5VwimG3R3MereMIZmtIjI6/Mk7
0inGt9wdC0pWxk3kUNq5jS5GIgQJ4swGB2+mBEoxkGMu6HddkVzmOASmg4RGW4Y9ge4G1GOhHbNa
6NSQogC+t02iXsrUtAkgqKp0PEy2I2/J8qvlCSgrjVZvMtNHMW4DPmKagJkqempctWKoTYAgdmIf
HAMwbUT+JgVwpvXZ07TG42sHQd+Nai1zndDEovs1rnIBDh9IbBqMLNNfR6v27uxy8OB1CxtWSi+6
x9FQi0eJC0iwmpDS46egw/bS661N++TEFYdv26h9h6V7pBGPG2l2BvE2N4y06mwcH/pOrC71uBAH
p5EcdCcyyw4KywXm70yJh4jI9NxwJU6KR3Jh1zcw0vIeYptIpd9CcSJtbCTv15rV+tQo9moT+62R
TaKMwnkEpSOg9S0JZMlSW70p0oGAbtP6jtrUor2BeqTXCac1Gfyl3GkAp0O829OAUtolwQIwDdxk
zHsXa6FYTUh/C03FCgxuCUYAY5nfUcYh8pRqPwWuNQrvtIBuHiMttu272oE8uReaVV8gRVqfOyo8
mAkzw130PB4FnU7Dm3b0CryayWj9FC8xkNuKVNJLTmfLmDNnPA1jOdVvbNkvn9K17hibjGV1J8dc
vdP1pX7gCUSihTHJ+J0Yu5aBJ6y9aw/PccWgsOgUrjUSkNxYEunoEZH+CFkoa0GaYgoOKLHnz2Na
1ZcmISDsOTix4PrWrO+jcVZSCuBktgZqxZSQGIh+9VHAHmMDYDU6XEGboFV2WLP+RCKaxRCG6VNC
dQyQhl+/qY/kxHDrxBSsNysrZMclMZIM6HlZfLeYAw+Rci4TUg9MvY0ybRBfNf53Rl7P3L6Ztj6O
vp0aMJ7zmC0BoGCEX22/wjSU0hN3UPnEzmlikxybYaUCwZ5qkP+eSDULSPWbXhgjEa/i1a11oYB/
r8Oxn5o7pu0Ki7PIiHEyGcZ1ABHNpDrFBrgLf2YpehhFnr65xG7Nh81FfFUz+E3PWCKrl54Y4GYv
p9m9K2MeY4Bhm+GT7KAt+UoyGfupn0HHmE0TP5LUMhdH8mWrJ0/dNIoyzjXpq9JUzkW7sIZW+eTd
lhW715B0CYLMKWwRCI3U01RNBQ4F8vwShmuTDSufR4yFFqIrE+3Z7tP+aJUOy30qukbCk0fbGy1s
Ft/zjp2Wr+psXKM5AbgY5dAh+8MKuIeaRmlLMAlCNqht2Mr6Ixq22bdnk4wPzZkrNViZ+O7J+UhB
vyKczgKQNE667xgmxYxDNQNhHSBZ35pc64W6xdRDjeyxqyYGVoR+BVki6W6Ekfs6lcAZmiBmR3kf
57WfTVof36A6I2oTqdn0MqJOuS/YLJWsrHl9OXSa3V7SFvRYYDoI0iwPekVFhQ5JRANb1JzT1hP6
JOU6zLSFmvZTRuhMz5ERkccyKfEDjPkku8Aa3OqeNC/zXh1UxfJd6Rp3aZHgItMYbcKhcika2Z33
HnHpy5C9gv23Uad75YrKxWN75lYuS/pgcaX7WexJRlTEaH61ZyvlzBESs2NsV3xqrWx8Z/g01zvg
ozyaOB+KtZ/7DN71uIHC/cYqEEFMUiXwJmeYdUVWLLEX0P8Xz2/MARRtzKYVIK2+6NVuO9J3cl/G
NEhzNAGa1TTpCc6TGm3RskZQsr8oApIz8vdMmWg1VjUlsA/KfIW0mpiFHTigoztfn5by3JAmApyh
NM4BwTtKUKliA1djMH3VtUo5H7tZvoyJmm3qLJYTkixyectc2zK3zLE03426lqshAISSD3JJmnpn
SxG/UR6Qk0axTxBJrNj8HjlUdwzxHfeDbwN8uXScwrlTrFp5GJyyfQXKuvJkN7Lkfqi23QypKwM5
GF1s380UUSmIiwxNS1WXnrH3Ro/XoTiga7GwKfmi92b6DMdZPMSOntHPL7NYHpJCdwnF7ldNbPun
nthR117lkU0q5WWnk4ZD2UTVsReTrO7BcxZVkFeWdYCQYrbIVjxCe1WZyDOIBgOZFdAcGEoQpK0v
ajYdWFFXIOuI55QgQbh0O9lFq0WZLKHELbXV3hbFRHRJaRqkf7YWIBY/WddkDZ3BbHJ/aRMKUIVM
iZsabKsXsGkjaTqWrMOR4jYZ+ZzKaCX7werFFZR//cWT26xdFwrFI+syaVnuMNBeEvRQzodqaZQ9
oNwB/YGZakSfmjVsWxJ0ze5A4HjmvpIzZulQafGm+fPUmE9j1zQCZcKE+gcVTYqsx7Dyq3lwrTai
ibWWUevJOQ3bqvKO2SI9O+yIQh2QUM/j/2LuzJbjRtIl/SrzAmjDDsRtAolcmNxJidQNjKIk7EAg
sASApz9fVh+zKVWPVU+fuZmb6m6rlpLMTMTi/+fuX8agRKpxx9n6mDifYpUnbSLfTZLv5rml9SA7
zgTFDkDdRpVMC1+8iO4O4UNEN6T4N7S48v+gwodLvENq8SIzL/KIAHBOnqIDfd86Rv7RbxUv01Zz
I27UIDrjSO8SzROd8PliufPEK+hVkrift7nvHZ10462FCWybnaPEWCTcCIfbAkK3OWkB6AvR1rDH
jeUoxW6kpQx6p+/1lqhihEdxMy+040YATmd8fHNSuj2glT/wXdnjQArlm4lYVSZNm7MyL8ZCR8xC
ybofXa3IpNISwX2wysH3d35/rThUMrXD2CYO+5UnePMSB4L+Me8omTgqrlA+cGyqxE550qTfgVji
n5XVOW9cNtaVpWLcPt3R987YwBeLbS/z3zx3Db6q0lafhDAD889uLiiaXLT3E/UY7mJ0swLWndPK
mgTann7oYCHFnoN6/y5a3wIvlAQ6EUgUvrJrdQFoN9/TwzzP3SMzDjO4Jctcvo6UPAKCMc1+qEF8
3tA1UtL+jXzkIN0PwxQP1pD3sHTXfd8g3q8jHJmihJ0nCwKCQ24Xn1sqkWTIgaahTdLLFqVLt3qx
TeGOTOYwc787pZk+DyHcSdQEqendbuHQ1UlJqs23wFlpIrdGmrRZF2ZHHyuak4qHoUArpOkoV13s
BENgH4sRDmzns8wSYubI1ou3tC2Zb/H8PtibzRMxVb78RbDpNB8dH+Rqx5ZKpfvc5UUeleY2N69G
VXava88sB+PCSK61Gl04N4JS23j0uIQe52AMSEXX2Blgjkp56RZKn3aunsW1eoEJA7qfpAjF93DW
obPZwWVya7pRbfiqNM4M2PQrL148Kh/lfOdOGdT1aKXVR16n9pTMPIQrYLJH5MUi/fCr2Ygliwyb
ik2S8rOZF+4oCdkVQ+Pfr1sYusfaRfngS5RnX4WBuBNNawd6gqaH5DbQWfiDWYOy4prV4BqsLF0V
t11dvhdkkHPAHEq6uqASwDk7m8jkI0vz/BaCeGTQZV7L+dtEeiLDxUutXU1aYrrz0l5+7fqu+4lP
23ou23BM9/6Uaz7Ma4/DZA/9KyvmTGZQ4I3c5GtI2JIFmp7nofpur07HQYAGg+ywNlx79i6tJ28p
LfBlNNH6NUSkIU+3Xh+aYJKV6P29rq7SidF5BX8fQ8uVn8tN05OHBIza1XRGdiwIyQWHNZzszXHa
/kEQvagiJIGUftyWuj+gn/JBLKXtItu19jGjCU8krjU3dyDVzZCUhpWKHY0X4WtQ6pWneHD6MBpQ
r8D/x9oOk85Ph3yPdL9xoqF0M0y4VaWX3GwJ0PSybBzOZSO7txSZlUqg1M5/mSKz66S1Dbj3RdTy
xWXmyodGW/a3dPTSNtp4E7pEIv1RxaBr3LhOJ2BxtjL81MKZr4VHWfPVhFBJYzlb1Wsxd6rZW3bL
vGjANhtEY2EEr/NS9ez6rA9LUjtW9cmwGRGpxPxgRErV3nbpKrqC+cbY7bd2XSkz8ArT6b/P0t3S
/dgHCM2slCJ76OjXqE+dNvRPx5vGHxb1g9WOnUZNZ5qkuCsMhjZEAqpr3btOMNOXZGmAfDqOqiXu
e+Fx0UG1uFWsE7RFEWN1DFzI6YvL/owFD2A5ujavnBw9zSOLhyKI1MnCnlTsFN3W8MP2a2kWNIam
FHTcl770nghqtz9NpDD0pCUwvudDx03J9cC6DiSwjUgcViB/DVTYGzGjgOyOYjMuXt7g2EeG2rU8
270f3mTr1FOQKOW1mxDp9qegWYH1aaIh0SBIP42aoQZ9xohQfQdaLxeep65F3Z86BjqYpD2yNygW
DIgbclhmV46IlAqOYx3uuLeFHAHhq8YjSUHB2fDr/kfpmXnBOsrsgFVTF+BLIZ9SQumL10YtknnP
kTe1ipsV/cyO5y0o3uHO+bJwY9Md1aQDTzFelPHe9ez12+K7gqueI3h8OYoCgqHiXw0CDGsNBJ9V
veTSdn/a7VYQzS6HhZAqx5rJjXe0YiPocE/12DqenHzidJG6G11PBjnuSB4ZX4vIYeEAo2ecuVLz
6m/liSmbd6+dccYUpikRpLQLZZHsnhCFAIBvs/ecHaS3I/7dCflRcp1F5rSJF900WRrZKcL9zufM
6N9IXxW0LQkaYk7jEHp3ZASYD9b1u80Riw037kdpIclSR8MLMRTWjIakd9ELJSm7rvU2494xGhty
0fHTdqerlSe6Vp1t7i0j5Kl1FG24hzxnTAmxnKYsT/js9V4ONdK46NBkdl3YKepBSzSNCzZ5xMLR
Znu8rdBFjbhDfdvixp/b9wZTrhHhy7IKjEeOeuQ8YnSUV7mcvgJqpF7JAPNyMH+PcH1+JHw3Fk9K
dxgwCdQP2qZ9ax/CcnpRgBhs7tZUIoCkNdJOAvQxuAhYMvOjMlNlGoV8wNnu+qBQWWAAH2Gh2SaG
HhrJK+JPiV9CrKT8jQHetp3qVHDC5MVNfeZuemvRuGLHKYwRq5dc1RA19uzUByom2AZmcS3EqaQ/
ncbcNu7RThoUNVp4skjRzdtFoi/yn+6mmuFaQ0fhaai4VyfcPAFQTRJ2rcjCCNDtRqXWF57bxthb
LizucdpYFRIZmOl9UTvundk53feZYcBGJoxJgalbVpKbXbpQvVBvHIUii/ilLvZ45lJcJMykEpFK
Y2WNW9Mnr04FnjCq+K6reNk5uyBzuLqaszAxYDhLkHCU4RZtUsNqnDkGB9ahnQszfzERtMfPwuQ4
lkhnpafRaADB0Xd41eq+k62vDhz2Eek7VM/mRhOWAbRtuwDqYP2di0GJa1ki9aBuwjGfv7JnjjYD
AQw7NFz7JjWxZV+XRwxW0z2RelfGll+9fzJJIOIwx7qFlSUL5jeQAFTkjTEYTkO7Di3KEsuqoByb
XdpNaKUIwv2GCy7huL9YkW/WDV6J1hifoJaKb0NXFMiyNXLtru8HzWpecFolOrN5bkZao0Be1uzW
zVySlTnO5kYyMBXIk8Zq/QoPUCumHQA0d3fanOipXLjCYQosBSF2TWhT2HxtTsbzlDepnywEGL8b
QTCYcTdRa4y8P/vvSmLyYHJQmCPW0U7QX142ozrxyvW7oCz9Zu4H5rNUSJe/xNpVb0sBV0etXT19
Cm+S6ge3GGCshLpxz33vWK2aa/cGAnJPkyFMJ944wRaxUVeRxX69WDISZafWM9oYIZbKnxggpkFL
WjYdmXRiBAt+M8bmTBMpei3C+RdMM/ED/aAQXvHCZOkLo4h85E6l1QeeMdYPA8trtrPLFAyYKhwc
Tdw1QyPqRbp59JGW7jEzSPpHSRZFuDcV8NK+ZKd8bsOS8y+q03QigLClcMAs6y9bPg1tDJPWDRR/
5IFDbprVF1HPBrE9r4XlLAc3D3ns05QiiNjdDHNFs/dlfu4Us8gY/2qWo936eR0rozerpKonxzhJ
7YmHkMNesw9wwPnUDOVl6kEbE75J1WbGEetDCNLpvkiK1cjw8HPYccAChFPO6bbk+p6GzX3RlxP4
csCzcZWpa1qdhUpRXOftmkuqhtahR5CuHipDHZ9txWs7Y0usQpO5jqTh67PW0wJl0VQiSSWbGXMi
F/8wsY9cGhYauvKoNiixt5kRbtOJf7TMk0NK/FS78xBFeONWC7j+WqJ7XaYxHZx5uySOIorCuNF0
DM0JtGZYsJPSH36MbFPPBjwyd0LDWefIyhdJ6cbqeifyoMdgb4z9hL7YpksT0z4pFUKuiX3BGSwC
qKoKIR8T5cIM1WtVqG8Mb2Z904La3oM1FaU4Wwy5bzfqSOiADSgYaXtaMSO/anpxsMuGPAu3nzJ4
4JzoWO6RJfL7RLbrgShpn7/crbrtVUJol8e88508nqxeKERnvpfLqa9q/xPfrPi0+lFvO8yOthYo
b0bn33J3wOaF0xLhSUgzaF49NP78IauWWv6i7UwdqkGXzZ2uGQGcZvRSqPCFmcB+dIP8HolpGPfo
KEa2swz0uoxi73pqv6xcXwl6WbYhAKGm5PsptRd9LRqfacxkN6cKq1DgA9Rv0jUTjZPHZPdq87Iv
xDVwlN/Qt8yDw0Qxv19U4Yp97ga9fLPZFNsHxxC9gUMM9CNCukAFdAq//ycX9h/xzf938PLfxhT8
f0kwg2H9DcFMQ+rPH//rpmizH13zO8jMH/zvDIJ/wCJfCTao5CszfEVg/wkyG+E/OP3ZIM6srcK3
w2sIzH+TzL75D8asANDXjBH4LPdPIQSCfwULT7KoT+xX4P0nIPM1UeFP3JlHwLDtBsTw2bZzja00
/8IYk9nVuWHRNFFSPje3cncXHW8eb+JfIj7+u3gRruL/8mKkl8Ax85PzVvDL/Q65bdWYb9ZkoR7a
wdqTVctxKEyQoIaZ6npCnw9rVSMoYeXpKGjLrS9W0xdUvBMQXptpUNxtOgt/pVVn/VqGtjvjXs9O
a70GydIExQsMkdwvSBTqedu2BdCllw8kzvk3/mq7b63usfUS00uHMbpoGnXeCgCxjMU33yoDRHSJ
KYtonjaNQ7fllIm5GN6gryuFCsye5Rx8bbjP9JJP4r4SbXedVJcjfcYBSXpx5pBudRJU9llJQ8vg
mz2FRgtKZM9qDyax4WFNG/FT4m5jqph5hLCmqcH9WqymtRwU+zES6hDadqSsQbes4r2kJ7Un1v9k
BO4cPtkip3CXif+ysLQ2QYBNcWiqM4pxzds3ZX2sG7axttGheKU4uxjYn/vsiFC48hJiad5z+k/u
dX8VjlfuBvOxDekL3ezwenkNr2AaRWPzbcNsrIz0ltV4dxu2h0MDGbZPbcVS1EJgXUoyorqIOP2A
luF09u3E4+JYRYKiyh/jdp2U4IRcvYOcu0A95IBD42ktTTAftw0Eh1ljrZ87Lfx725ZLsV/arrq1
V/wiOy/nVAE8IQymTIXbMofwCnlWgq02WrfNSgZGPd+tsfHxxAp0y2Rkyy0jjxJcGh3JXkrK2tQt
pUq5vKfnup1etg5ZLWJ62PZ7aBYxnDhdmd9Na6IwLs25aXort4yoxZekb1SpwvfczSgaBljWVDaS
4XpkDMcQ3lLM6SgVGh9nLZlqTTQFvIgxUGAtttF+0iKof8y53791ABC3LkTUsfey4GYy6AWFAZmD
INZixn6Ym/4GyyiNF7oVmiexzP0U67UIYqfJ+xtkKHrOCvrenmXdqCTt7fXKxXcM2QedVV86pt4P
qnNqH4ZCD8ewnBHaKUtmENduc/rh0bT82fXsPJEIh+0wdZ1JpWagGu6ci/ARlrFX5RGDW640xtoy
WSmro18azpfeojcvrsO0+6lSj+uPLAOftm0yycxI6eAjyz1gG8dKu8cCrfRAlCfTQgua8h6zjb1i
pqdTcDdzdO92E4f9bN82NVfOyUnLj9DAI37IIYUSRfvGLflczgMsU6sT7eULszSrwAE/YOvZ1Sug
zI7+YAm0SVXjrbHg8k1aHtvv/mpVGREPMwfRP63p/wd7xF+QeEBZVlm8Hn+kIuFV/QuCTNvdaCL0
oq2puDPNo6+y4//gFa7gL35NYgfF9Sf4E3Q/4ARWKKCIyJzvtuBINf3/4yv8ZeEVctJOI3mFBvst
v0MwDv+TV+DEFvBYkX78V+ydSpOBrwtM1xTEhuce+1L9m1ewr1vR/0akiQUlW5k8Ro8QeVgU749/
/6e3iSreHGsCAgPp5u5ym0/SfN6GJvxaZK5h3Ziqx+ocMB5ilBG2t61bpHtbBvWt5WU0UIbOUPpJ
v0zNV/ylbhAB3ayM/q3ZbI4EgyvrkKK0LRfT4LYUW3Ul/13M3+9UOb8B3x6LHDSsHYQGUqXw+wfd
o7r1fh9Y1CpbF5NGVFGdryfsTv9nDTf/fCWbbC3HdClJ4r/8/kqGi/zPTZtUzlW+pKEqb/DuPbZ5
s8V//929/kW/fSj8SmTlCUKL8fLwwf/+Qlvd+hgDchux3I8byG1Hd18Kod/+/mX+9Z2jOYf0M9on
+Oz/5SGkp7oLVwt3uQnphKbVRXUbvi+tfzR09W9e63efw/W9C66urj+sXWRzOn954IuAyA6zaJ3d
FC6ntkx69JNFbkjxN3mQ/P3v9Udk6u/vX8Avhe2KmQ//aV1/8T99qUFnYDi5KTCrYl7sf6EFmD1C
GB18yEdwzQo4h82FEMh/Y1OBqP19Yfvj9yR+2cMeY+Os8P76bdSuxIzZKmfX2970EhDI5pNeJ2rI
/XDK7lstFifCRhL8IMenPmdjuz05eu72wCq9G7tEMnWMN9bivuyAQSJmOC3zvg46iRHLZLxJ3dSH
mfFZE9lsiTfESsjXVdh8W7ypHF9SLtzv6TZcCXMI390QNtxDba9Pi9jifsTkqpkgmAvS/NfYzSS8
TIlH5FJKxsZdeL219r6ev9dStz69J7Z+9WW4BJHqLX9P/kb45E2NHp6yMQByzXoX6wi4pOncgHya
30cpi4eaEj38uU7aM3D1je1sAku6FJCK4smZsp/sD9m6QxObBKlGQjIzXrmVxszlrWc9+IV9gyJo
+2dGQf1zv2nVnRbpqWSVxvCjWLPxwWvz7oQG2h6bIKv38LQW6la55h2Tt9lWh3kiq9lxNW1+PYcT
auCDsDN34dwZbjz6QWDSimXJ72VhEECzTZvk4LlWzXIvt36ImWT2zS2eifkjDafuhjk2Sex9bz4K
ZwgfLGV3cYeN6IKFnWndzHEqyoinQg6meOPepre1SeZ5NKdnSoaBp0qkK3vnV6Czt4MxZPom84fZ
QNBPhwXtkzym6TDY+eTtmioI1tgpO/0s2wAyYCjC6l1s4lyy3h29bkmTPFTOIwdD8UywdO8cLLJn
6yYPUJ3h3QmFAAnzrfRiKNGPUZNO2UUWVavPfJh2MvTQiUuYzmdGbCvaiCLVBRixbF80T83eQNhY
mN6wfFwmUmg6ENw88C5jpuvDhiD8RdobEV5imuCm/JJwoG71Vf7A4SGI+qGk6B0SEHVjBAu5ncYZ
+7phlAyjHVWcbEkY69M0ribeDSDF6abhrbwXedifMGCzeVDYoteXiu/OFS4qe3T63Goqzio4ekLx
MrpFfeViths1tv4V0tME1A4d3+VdYXdhQs47BAQnRHKURjOoz72eCd3x+llTFYhGbNr3GoNp+Tmb
jm/tU1K7jePqiVo/E29Xfgwdes4NUTbBCY9Ei2ooutoHLhPei1+1qqAEvqVmRRSM8+KeQINvuKdL
6oLdaRBpPLOrH1zuZEvEAL52mp2lArIClOlPccf58mtbiav8aQ+aEYIzJnjBxHNOCUCCzw1a0jft
8cMm2CFxjUkfjVWrh4WqBI7PrvxlW9o9lmZjJwVujWOp1PQR9uQCe1kx8HAt8KCx5dZCYczpJ42l
PqWqeg2NV5gkAvJa3UBaldmU/+hoSn4iKpd4D4M216/KcTQjFyqMP0RewkB7qdkyXZ+982DLDWCM
VTch6GV8Q/UJP9aVKnXkSIwQZFiND/NE/rJn4D1ktNM358JXlvFBy7iDQA1yvYdGE1VMr9mCpmov
mbH3CSbSEVzDNB8qqiQv7rZ+hbTPPxrVtBea2rdPBuqMNZioiG7PVbhfGaTlpj4sBv2FEfBB8boW
KnN2zUCYmtekhoqvJarF3oS8+qVRk+NKOtBnM5qBfzBpwvZuTGYj9n0eAJ7vLUcWK7SPoi6a/mIT
wdnI6ENvvEX0R6NQyJiMXJZHbpi6v1VXW82XZvLIjYh7k6SGIh4L+gTJIsNnNLFEJ2mJFgaaZy8v
/Nxt7OJF/TDLZZbvoLvXEkuXpQMOkxqtcS5pKnDKgMb53OAwtlNNOR/a3tIHO9VWfwiubehET9CN
GwBFnJteMU/EnbDtyaEp3N1sDsZTjp7GKFu0xeuWNt5rOy3efi1beRbSyil3mJBd+3Bcv4TS8TdK
JwqTxKdtmV56ha8iKiAaHkajzA/YUIiJm6wQokDI3E78apMOqX956LzWIVFg7UJncK0yFRy7EYvc
iWgdrfYVvin4MnKgpX7m7ldu59osii4B/Lfdh2B0h4bowl73CXHZU/Hom36zN5vJPBN21VnfSIaz
2jgsvN590JwfLz0q/SM3sM09Wr220yPoYh5ns53dWW7rP7Vyst1o8+Vq4/RKZyjBgmS5dk/Ks599
+IrP9Y5Z7NruEA6WMCmnDXZn0VCJX8aqk1y0fL3cQIJlx27AlXTLiJ6RK9dwdVpto3tu5Ayh1+qx
qG8yDx0a9LsDGMm0LfaLjcHujC5YZ5EbCPwU1pgxIJ9SBUACJka6SUQWObQHwDWV1ma4VaiyGyaJ
Ev3iaRY8LUcs0bZ/ZG9QRw/hpblTSOuHwsy8r01mAwSViA46SdEzyRi2mq/gnNvbxgIQJJlbtMlg
hOD+rLbzqa99i6fE9yDAKzu3DpmppgecAHNwIfCEYYuLc8dKqgEvAW404Ty549byzi7ECZOo9ZGN
hUK6p4vp2akGkytBSsBcaaf7DcyQ+SinikPQXI0RpFRyHGHKTuiJl3usYAHw5SHfNsC6egsc3EOz
ZeEQ8TUubKtL2ye3cwO5x31lPje5Z7SHQfC5g+EoEdx54MxPBFSx9pBC4r5uef7EMm2VcGrz1B/7
dJnKt6rKhL5rDDLQMCZQzSANzIBFNpjIRKj3Ewwrt6gEBzEiwdgC33PhZaxS9mboI8uURpSu5XKe
zaqOuo2jFYR83XwzlrrmuQPGR9MZdFXDaRUkB1oVtkESk9rxu2EAwzUaTRmhSppHl2CV6sLElmSm
InSMKqYx2UKP7jMBsIN0vCLZWN5ALkpKfhYxLrXl6vKLHmmtjxdVi/DOt7aS1u4FFjcK8RpiKQOA
hBc0+SsUteVvmzDRIcJs7A4zSQcVay11LscMX4Z3yhhxteehqso47PXIlLgZquzJoogdaypiEE4o
sgHjxmizhLzWjROUJCGETJD52fS8iJLz8gwiCjSDNhPrzDn2ppff5e5WHVIt8oSBRR+lFrhMxtPP
MH4iObQma+kIoOLs69BTG/EDfniprNocfvWgvdBxpAJqCILDUGOvYK+lA/I612/mx7nRfbVPZyJE
j1C3410uWvO96RdZsZBM8lpat940pD3CM44ExESoucuaaH9w6zeKtim97rvGHnbDtRbIHsHtSURx
54uJW9G+FZVrg3NPov5esrlyMLhG7rWVX4EAVdq/WWbtP5Tp1jwsa9CFOIfmDHLcbGVsD5so2dL8
4D0lvD7JHbntIRM0hwnDfDcW2poilOjhcXHsFpCkGXxoeitEdAjLbi+Ebhiv0bBrJ2FqOJTe5Nty
kjPHRWrb5NKemYml3xt6Dim0t1vjnbvUtDGTIFL/OWjzMEBzKpqOCUq+foxlWq0/7KBN+++W6ixs
fEFjTEyBC9U8g9uyhIy9hIqC1+eshYxLe3FoNTFan9jbTrcyhpoZeiz24LxMa8M9AdptPa+IhCfD
KrpmF7qpEV7YMeYIQ3CGvcbt+1+tCxUcomzulrI6rVV1MzFYa9fWcffEZOVDvG7KOBFCUwGp5xkN
7GV6v1BN8yKHZOQoP6AM4bOBSYfhc8bmfvNGlGqrEtiAOUduW+xQrcV1o9qCR6ajvbPT2wDP35ft
nluGdzeZK3cot5l+1YVXv/LIhYdAVuHNIKSdGOFg/LKw9PItpwDvpE2R6rOX5r15sy3S4dS4ttmn
j/Hm0G+bhM51KmcB3w1TO+pKq7WuZ1QzsWjWXAg1Kr35i6RGiVuYAG6tlrHeK88YGMVug4oVUNBl
qMni2DMTaK1o7Dv7kKol3U7Ftq3ZqTZyt4isoTEPjW57aJl61uXJ8DURwarss/YS1j7TfQxe8q1Q
DHjxfTKax/Qzde0FR4++6XLbWU8si/mJSxVRlYT5mnAWAFuf7AZlG1Vbg69xyU37nPXXexfAHK/a
jnniU2N7LLORGC9TgsTLMsv1E74ZHAZgeeXDWtb99z4Y5lsyTTzw2kpAZQtAc7uv6E6bjEK/mfM4
M3NuFz3ZZFnRYEAQ67gEpH8R8HbpUNGD85jKsnkZ2xB5khixKdjjX6neQBRVFXEWmZ+WuXYejSUd
voUDgXx7JoAbSXzmeDN7tfuxNHamosxtzPZ209okL68YVf7kp6bts026BdjlZKw3xpytet+75nJX
BWN7HNxZ6evdhLw+4na9XSFn9QnoNN0bBo7iE6pj9R1IAMvInF75RiGTbYVEhLnLt3fP4nwOqakw
HjgF7Mm2DiXGfcsmWYxtt45mNPp6B7kOATmy/4xkW9kiNnylYh9LPFvAEMiLU2rtn0pxTckaPM4M
AnBgrSv+pxBzUlTzmKzUIjxJa8n2ptkHBGuGDhxPa4aA33n2rURde5GrpBmiTYn+66G9Hzs1mF+U
xZW13czqHk7N2NeLPwBnEe33bisZINBZ/U1oF+ouB6ioY0jjq+Mn1/NX4cviV93VDGLtRSwH4ebr
nT+v3MtHXzGjx0qEC9svxvu1c20C+3xreO1cbz0z3S7ijU77LeGR87Kodl0/arT/iaPIuK3Q1kGx
MrN95EjavU+z5Q4cvQZushsIcuQ6aTaxTGQSV8DocdNkKAQA57newZ+X4VIVVX3hG23F4Nplwo/e
Pzp2Z71ot35OW44JHurGrnQKk3Bqt7aGeDH77RcLDQkEQmN9Tv1cn5iwy3ZXbW37dVATaYr8be5d
lTsVYIgCCOIm63zSxVrtteq7k94CwhKx82piGxV3EVrBxfsV6Tl2i0SjMpYBBMAZDLaMGuB62Qdu
LomuHjssoKwHXwwDJMDmJvnm55gNTvZggFcAJLbnwpZhDGMC8DxnfvVoFOHybqisefJ7K4s8I1tu
aoY1F61SUHnHCqy7LvSb47w61ZNKGfGbDJSiNqi7+3EoxNGvBAgDlTY4/LjvNbE/+vrbNOG9AUAa
/GNJChmyjtV7UwL+VQV7aWLHdNhQjJ1e+AGiom/T195fwsMGYhX7oHdM/8jq8nubrN5i2I4ZQ4KT
WiDHgM+dMW71PJwbagteyPgrH3PLYsKivYXgiaJo4A4az9jiGR3+eaq1f8BwuMCL+3PT0hezVsfO
TlEsMBxEfToN/q6bLJ0Qu87GE6xdWmBGmuYqbnJyv11l4pDXqyi5ppNTQhRfbS2PGM6Jd017dcFQ
NcahZHyIDbw4eJp1zbNW6exQVflDg2goIF+pDT5UrB/rzvLqLHHkKmLNGxGSTmbPl9YSoGHzqLyf
2VB1pJ/K9hsmBJDSsHxKB8uZb+U2efH18Px67Rx7ppavmTi2BlP1uYVCfl2V4c6JsYUmlJu38Pgs
cgZVtha6wscprPnn1hj31ub7DP2u2iDngCU0D9ijAkz75WiulzazvI+ucC0WY3TRWAGeeglhGgo4
S9XkTayVKWJh9UEZ5Sqt8NVf4Vhs259z6hPd7PoPLtFJfTRIblLgEHq+TDOPTmCAcMw8Uw9D64U/
/RVlam1sbDSjnW9vok3dt3RY9RMiGHdJgbX6JuTpspArhynctWCSmMsmm2EclnWIZPqmn1OxleS/
028qrDYtEslcutyRjsklFGs42ClFzb2HB8IKLh64Rx2FjsoefbUSwiqZxHP65ZuHf2S3zM8pxhH5
xbgwyCubg2lJ8zR0DPmTquKiNlzMWhZ70Rg/xnVKgXi5j/9MJ9+w9kbaWFFr6TzxQDBvtApArEcr
NPOjJk7iI3Ab3KBB58b91BXrcR0tXloPDg4Uw5zVo21I634hgoSk5WuzqGh0bDZ4svETjXSww8YB
/PeubUYmeV3erSyGl05OH0GoZsh9e31ysX5cNkJ8WGVBmNXZO+SPFV+/45qONQ41l/P4IVDEe29F
S5iPOTYLqy0o+S2aPMViouPShLc4P5GcgzNeeb3/hbsh0FHYYuMkpHs+ZrRG/JAcKiGGRdjEs+Sr
sbOI1IxD1CnwfxhE5JMKuwrn4O915/M5KJ+r474aHciqPOwg6rE7bNZtG3atOCpFWB9GugW4kmNn
f5vrkNWXIxth/uW2tq+CKHNynphe3C/5LLqdmhwWDvJIMD2Wop+DO8epuyScx+DqmuNuAXTg6e/2
pIviQNrmdLLzehCHlLP+B95w/5DLufowHDeUMXYN65xu5WImXB5WfSh6cc9j+UiygA+KBZjnkT2R
noSaXEjWoajbXcs5WSSwxs6trLDk7jKoaTDfTJEOPLuRGgaG4LVo0q+KK4/AiRBqjF18ZF98RFia
zrZycJ6cjmFxOpfuyW/4+RNTg0jGRMtybHJme1jj4r9IO68luZEkXb/QgRm0uE0gVWWWViRvYEUW
Ca01nv58qNkznYXKTRj7jPV2z1j3tmcEQni4/8J3O/jXsUphUEEl7Nr1BvOdguZvXJDvXT9Cp7/q
Tfl20CCcb0Za8fHaQxf/EdoZhngApcD+RwO6BNjloA0uIPeRGhkdZ/ifVnIcQsQM2Aq+N4LZg3Dh
YOM+vHk5YFmbZ0//ogL3K1auGYUHSUkR6IDLJqFGBVMb5wiQeK1tgtBM1mqiNxNOvamjdewhKQGs
H5EMWOYJ/Ulkdlv3CauFsnaMAAbGhgazO4D3FF2k0C30SiuY11hxplDlhKCWlZWVeIO18xPq+zc+
vp3Dyiu1vqCjMAS/JIrjrR0JSXAMVaimDmTSwdgpwxAKW3AqSC8Ab4bARuakO5YXN1tUsMfoHoky
8ynXE7GFMRF1x8Zo+B1G7onR3uoigMYl2nktJFEf8vUdTiICwmJt1lD6Z8rQW62K7i3xq06GGV0U
by1luvG95qGFFjV57z7lDOx3KYAB2Dy5LN9LULMRs4lS6UmYst2dpypStbMyFI7rOk3XsM6SW2h4
1WMjRRp180KUfo+B4m/6FOcJiJIp8s+IKsHxF4EgHmPmHZhoqVOBlsQNuUlwrba1O25jwSvvId83
aPpqIc8oxEpva1cM7kjruhucxyA2GlKPMA18RP4pvXff06ERS1sItUix6dV6sCTSEEkEMUs69aDA
IEQvt3JfUsUUncQFy3cENgPGFmaTPD40oFFrO2ARvyQjEEX4d75AaiB5yUvZDNGAMV0TI4UMvZ0F
5FE/XTWCF75Am6p4a1DNh78Xu86oq9XRq5HkGgzUebh3TTpAWf9GMCSsAf0UABKF8jkG6U5njRvr
t5qE4R1cXtOZbA/qLcJzJjhWHdpZYlZYI2eUC3EFHdXOjrNIkY+B1ljYz/NyBZDfoKfqoxDbbVHd
GEA/w+CE2zvmZrvyaive9WkE9iXrDX+PVSCKFCVSV1u4rMX3RBu0a7cRkOkH3vooKuj7F/hVxSv3
t5Xnwn0iVOUmtN4DYzVYGnwgGp1UDnoSUATVUxGnTD2SxN+V1FmF3fYgnFdp6obKIUKq5hUd5bxc
B03M00wsWc/0lK1nqoK3rR8/uZIWwcbSfcTOO6/K+YoZCJK6b3ho5OEh8Yd6V2W6AUwFN4vDkFII
OYquankb1RqK8grBmTrfN2Ga0jLgU9+odYEPZArKF/62G7XyqpRHwTuIgJSydZKOcEhclwIfXxzi
L930KL4VU3ApeUpjyAHT4rv8SN+jQD/QtQJRUuY7kZ7hQzFdul5tsvJ0K49K22R3/6DRJ4WIwcrl
RO6HaxSUKH3zwh/lpyoJ01sY2WSCEXVHporX26anNhptAYtyL6RQlaD2BkgdX0lSa3yTIjk4IJpf
DbeQsxtkB3qlAL7vS1foG3SBk3QZNP+IfsTPSCrSYFOWwLpf85yexQqZLz/YlrnCZVsGRrZuBbej
VUfV5j7v2vHgW2Ef3ae05xiZiWDZnVRr5n2A82h6FYcD1JckNYTnscrFW9HzxmIlJpSNtKhIRKRL
RpFHnazLJDqW3l8n+Wi8KmhSQ38Uah3t9zTWj6wld0MeJW6sAfjoVV9L6k8yTmZI06S83NHreoZV
h9oAniAIA1RJZYxbOTHN2gk9L5SfClIxNGwUSUL1E4Aa8Rqht2kceUjPibo54CgvcFzHeiu8TCI8
KLRwpcJmiYeffDjpGtWiMPoRMWxEAQNZeKQpGtNcaSP8thPBUB672kRNEpX2yokgl8e2FpZdOPWe
2n2dWB5Wgl6el1uv0sanEJ52DNy+75/rAat25M+U40C5+p4uevgjrYtyB80nKfcGhNVo55cpKLBe
k9dgB6lRJu5glGs1rsLHVBrgjnc5yF8otp31iASXWl/HtdDFD3XmGp4Nv2fkbdwC9N8AYYBCEcNn
pZCYerFINmLofwRAL/G+7nI480nC+WgrVlztYRlV2c+cJs7wLOip5D9UbhJBnLHgLtpoJlDSRzCj
e25b2F2O2wfpc9X1FjkyHKFJakgRBKS7KZtvxtYS/PvanaTTgiCqviuel+zh5Ps7FaIg0ithPL4E
laKCe+yjR1/LqSuBrHYFvp0OOJk6h1iswiLoS6iJXS4e6w6c+U2EqJX44PsDKxzb8wT3Bq7sfZIM
UnAV0mXmTeoz+6jlyc0bcNH6Roo6XAkUCPf3ASxh9L6KOrlD3LF6VHj2qysdIkpw5dY61gqe1DfH
TpZTFKgy77tOIlSt2t6l1ggvTOGBUw1vBcLVht14VdDaXsnlYsOXqfuDMHpBY0uq11eQeJrgTvFi
BdMi+IvZK9y67iaGvMFr3Ivi11QEgbASpap+qjUdURjdUGgD67lAsT/IrsyxKH1nRO0rWVlKE2mr
YeQNYSdFBEWbRDg5UtCL7/ntguRgJFirv6KhKQ9tqpV3kk5iIqsF8Pxi8K8zPN0chZa7A+G6vdIp
m2CEpdE50CeE/AAvEhYpUtIQGgDNwy0x+gcg53Q+DbGU78O0kd9VMbd8xw+UFpIAoM7vATkgtc8B
XASstdrYVeyXfamFzZGem/FDyhvzoJiqRlm9xFECYQw32nZoLCQ8BAMI82oo3reZ3G7lQMczKQkG
9RnhSE7YtuFAMuoCi6KGNzFdy6SSdnKj8sgKUqsu1mBnrTUiROMfriys9sa8NB0EzuK3qinLa6CF
/l3WR6AKWVYpvDrqf5mTCiAhVymA2eahkAv5roLGtgkSvJpFS5S/SWUtHWFAa+sCA8a3gu69C+em
0hLsCmkhxnKHyluVDawSFfY3FtD4KSmtEJpXtH76VypF6YbMGcWfZMjh9iu+d21oufEiNpOkTSk3
N3nXWLsA7P7gxPSgea9IHgV8GmMpOSmN/3f2krtu88q6C8uGSlWMV2jh6crGSyTxVgkaIJSIrZlO
wnHy2ogk9yJLcw2m0eyhF/py8sf1yP2OQQfW8coz5cp33JjzeEeSDgLW79Agijs3eQylqvuhpIGH
P4veVWT1nlUqd37g5tUOHF96he6Tvust8lyUwvqMFS0KycMAvoF2ZliEv0XZHb/LlUZnRKTTVu4o
Vw7PxSjW4rVPB5C5UJPc3XdKA+IW+S3lt8I23LpwaktHqUOk/1Ihih88z6TqAJBFeuioYZJJUXVb
VZHcphtfoO2Jh30s216gmM8Jhl7aWm8bo1hXYQDIrU2SxkngvqR71/IE30kaIxc2ZBSIwcT0CHdp
7I3x0xCMqJAISXeUyesg4EaccpuMK+0A7q+RtvGYpHeaSZIzuJICvTKVkNri07rkLdOH27gVSfUt
dU7T+9FOYgAC78ypuUUXwfGS1rtuggqwtDKkdfuiZ6RZKC1WKFYUgtbvG3lUqTqbFNLY4gWPSBT1
HYNjEp2ASpdXPi3dMa7btT7kW84LvKN6IwrQ5a4RsmtS2vJ8igPk8PGZbrtX3SA+4IbUDxVvR//T
e8qFgH3VNeGNJ+kUqQHqeSBKyNPDjZEKPGF51LMvRiassQWyZ6cfBThuQ++Xv8oWbQlUGuv2hwaN
FAHLwk/uoL5avRPR38KwKUyztUlXIn2AA07zckiTg8sxdsMTRr9t6r68x0cOTr4spnQsWvjOlgvj
1TXrqLXHJremnD7GDjerVGPty1qya9AO0pFqEMUHGmcUfgv+XSh7aqq7H7hs2qta17EFL1rwjQi9
ofpWapNWJVI8YGmwvoiQhlGb7E4JVfm6TwVfOYCty/q9ogeUuMxSzO6EOo1o7rRsFTr9AW+Norz1
SlVjb3TpNiS/OUiuP765ZdQ9lpCk6MAjRHlEb3Ks1jm0UkQeDRKsTW4B8kTwP273VK7lF53M+xXI
OXoPrqbQdlBRlm0yF6lZtp2b3fV5H61VDSdXUrRBveqioLRekZ4tj7BLITz7fBZlU6pJkdhlLSAM
ZTQhXS8xjm5DKPvuhjRBQs+qSyudnqmJXBVdCH94BEkQl99Ie+DPC0nh79D5jf5UomgKW7h5rX/H
U95EHZd8xlGqWE9sscXHeVWqmZmspzYuctK62VOlB4bzwDEQgVwSM+4PtG+35VjLz4YEG8ulsLVm
xsXvQPsgL2JbUfeyw0uGhJ+bu+MRO2qUI+iZxhzLSRu69IcqerpWRrsG/SdBp7ROAhBR6DuGgawe
YQsUIcQmL39WoHi9qIpoOJEh++9ovlrlrlT7HH5tg6UEr0WJyhS/uPfxR6v6V8zcAshFll6Ka05c
rNRbLkNECszSfPeGUY72KV4v2jXoxDJdk8D3ka3lmXQ9wEcDLmB2w7c6VcOfQZ8qbwWCbkjwRan5
wwfZhOhVAVmVbr5nvvu0LyyOePovlFA7o7AFMNUcXSiD7is/TG7DGrWatQQuA4cVY8jHHewJ654S
JjAQ2TODxzYpxfwmcpGfZRui+YIIQJe3twn04CtfavtfIvfqb1QjfRTAIplzJ8MdkHUemv03Gb/q
x6EQJHRdS/ywdlN6ZtAtpLS0oZ6tYwMpp1J4BIuGEoKbmBLybrJVfyt5TR7C3o9g7FWTcHjDQY2A
TkszGaKFPJ3UHv6YUPI9C90XtfAiG161Fq3H0aX2HaFl9aI0vfoTOms7wNdGk832uVrrK1Rx8Nii
d97f15HQZNv/U/dj2qRlyxEeREqGbKva/jGbSoHtRwX6IWpScysh9XnEDLx7k8O6oAYrit8vw1K/
onoNPL/BfUg6WZQ42TKcolKzTmorvxkQs6wehkC+Tti4ljEuyFCfAdrSixRNGqGYSanqjHsk5qEr
DHVINx6TNFF4CCz4ndkNvdxc/Q9HDWuM816rZ7CuFvooFhh7DSFEczYg8Fk5xnJUdEefF5voPkWZ
e//Xc2YZIqL5hsJ4xDm5SVNyoW8iQij5fW48pZjZWAtg668oaFOc9LrBl2nwvz7IXKdgYTjXLdVq
laZ05xRojQbRVgQmizT2AjzY5AN/hiWbIt4a3OaWYUrah2/DSaS0MBTkiWBWD8gVhpT1ugAqvIk3
5K/EvAowUbk8edIXcL/OlMky1romKPIvfugZXNgSnK26quLRbikeitJVWm4DCNPBteetW9q9+gL4
+usqn2DPYNhkDZl3cY5dlz2amhbYOGzPHiAt79q03ijN+vLIPuDin6fSEqmA63wuaXL6nUnJo4CR
ASQhh86dzsZSd9s6vSOsUH9YBevMJsl0LJu6o104rV2v8U5zJJtJX1EqsRGzXLlrw0GD4a9oLRP6
m58lUQYA/W3o6ny55maMzrrOz5Ks2755qc0FhwIFxuNsCRGAmZVlvI1RoJ9tOWyHqVKb0HaK9TTu
1mkd2ZZtakErBB3+O274azYdUht8jPOfUYO1tD0HYx7HtPOFHSRNs/3pa0xgezg9xoevwAev8vRk
k7o8hmUtoRo37PEWljyHjifKlfpjtZFu3J2QHPRVwxd49leP70uT/uGfcSn8tO9O9lUrhm2GxCBp
lL+C4ybfI5mW7n/cZjbakFRUUd3Zu5t89wsoywo999XNsPrTrTADXfj80sRi+PxLTImDCkIKAHad
k/7zL6kouxt9iRqWWjV2IYmILb2GiHyWg4/wAdJKQo7cePsmVy8V9RRK0vsg/B/v8v/1WP5yzEBO
gcnDHSPrpoQO1+cfIWUJbAAL1eBB0W4zf7I8qB+GUK/sTpDu5AKx6Tq5ubwhPygVs5Gz50VYiaKG
B8nc5l6PLSC7vkRvJcTlr3jNO5LISu3uKyE7Dqm8bjr9hj7upNqE8Srkr7veVOxKwV6vGHeV510j
0vWw8KvOfA9+laJxhzAZ0E4+T0VZTfL5sL+Qm/uZ5epBJHXXQhVnlOza1Bu0UZGvTJtnS45vEeqj
taT8lFVpgfty9oNgnYTpBdeybM4+iIH41+D1QK2LBKSuhp0tAmZdgU2ZKe0iKneAxn5dHvmXLGBa
AychZ1sClV5wHykhSxa+RqEMlYeOHm1TdnhaLxz5X/KAWbD5Yax5AOM7grWAqsjz6H8bvEIvj+jL
vUIQdpahoUCiyHzMz58SHO0QNim2oOhzIVyHWXAENpsnxOUwX7IBA/a3AQGc8xvXJn22gz1DqGuh
Vlwee+bdkIp/dFOjpJZUz0jZZC+Xg32ZOBOLesWilGIY4APF6bQ/ObhkrWwrLYywcs++K+oBX5K/
//eTObH8mTZOhNnyzy2gpV4GZm0Ys581JY2xMxaG8GW+GMJpiGmIJ0MQQqEFz0IIEUgVT9FV2Bm2
0Tg1QInLg/m6ACxVJLEle9JVnZTzc6Q8UTDA1AyEngNxK/Eg8ZT2hS2/kNR+3ayEwctMlCehIsmY
BnwyoKz25LYeLXdlSC81yofgUXDGLWAANN+MXLMvD+rrPiVZlyCqwY1jGucJQ4dhbG0VHiVroq7U
oEHCqF1HfXIfYdzYpuNCvC+fyyCerLJ/JJG/zo+iAFGxJJJkF4/CnxiU38R9/YB55UpNvcPlkX2J
RDbEBmJQFpNo6bMTCMES6AahjjxgZdzzT+Lt26K/UyD+7fh4wl6O9iUDISOSkSUkiUfbARro568m
ln2JhN5URMBeVn2UtD8dXKtUpMNurJP2W9p268sRvyzHKaJqsEQslCS0+XnUoPYVeSIRMUtGTA4p
Au23i0znX0fhCYeihMK5Bx90Ni5KuYOMhiVAjv6mz79rpUvda8Eb7cyXIobJt0JenLfQ7JSgWZyb
0PF5+AhHk0KZWl4Z8SvGzZeHIk2n2acUgSeBSoZIt9JChFabvUzbWhlMPBh4y1WCdITvXzuFUfT7
uFdCpN+0P6izoXPuUc/N23SHQQr9Tzqka6SK+oXV+WXfmTxXdfoR06lLsj47trqqiK3ekDS8WdUO
cA6YFjNRlSdFbeM9BSaKfWqTLmTv7K+vUwCDcaJyg05nnc6mugAN2SpI7Kwcxzk4zrVzuOa/baY/
NpvVZr9frfjL9Waz4b+t9qttvdpvt6uHLX/6f//RoZ/8XD2stvztPX994J/jn11Pf58/2dMfNv9x
pj/Z9sqx7++dHX8cdsRypj/xfzZ/TP/I9I9O/8N5P7zcvxzeD7mT878OB/54P0z/L/zOw8Ju/bri
FFVEbEUz0CQxkWP5vFvVhtIxbVUQPrW1ispfsjhu3Ojo6k+Xl9zXr6yois7egX0MbHlO2PYGrRjL
GtQw7i+rFoH2OtAQ4w3wLLFz68/lYOcGxSZVRV01VOLOBpUoqHdKFpXHKM7vIIrv4VcDMu6OrSzs
Lof6uowUlSNVFhmYTgYxjfvkjoqQRm9HLzVWSRw5KK5XBa7nFV05uVqn9S8QCJfjfT3rFI08B50G
nZ41G+dzPESWlVwJfbwAWrU8iG4SO0AUsqsey6mFY/XrQU4oCylkFJp1jRT2c6hJ7VnFMAdaYmtG
e4lmwypocbLuBz3DMEkMdJxBh/YADOfFAIWzcN5+TN3nQwos35RmcKjjbfhh8XYytbjPp2IfI5aL
Ccnqx39e1cotoKnVsOanbNsNPFQnsX93G/gFytp9hNW27Q6YEq1eckdc/Xk3bUzXneFKWNg105k0
/2kKD21KHtOekaevdPLTMG/hdVll5qpRcK+WUQVQlnKsryEUjY0y3QaGrH7ZMH07oM7tNih8tnh4
CNCCiwXvwa81KZ5jpyFmaymXzAZDkZa1G0jpLmuFwdGGrNmXAGztYgDnokjpe4T7lI0d063SiIV9
eTWf2ajTwcNrFWkm3sezX5DEruurLb8AmWw0mLG5zvSMLG/4FuP39fexQGwhA0U9lqf47DkBI2Og
bcLTKK4RHBauROs6Sci2qv/PONPde7I2sLWCEy4RB4SB00nX6PCil2zaRbyQLJxbIZYkawrukVyf
4iytK1y87RsJ1EuRSfdF7v0KjaV1fua0gdhMuiNRQpmW+uexdH4EpjimlIDVWL6qlNbW5B7PVq1Y
2OzSNPufdxQf5iTSbCX0SAiYfsasNSoMx+BuZOH5v2tBBTGOq1BJTbh5q8D568JS6DNHOKE17j8a
AfyX2SBx4xhqIIwcK9JT4N0CtVDFXVHddfJWBMigBsesvRL7bQ4nuHzwyyPAqsbaYMA7Zm+X1+hH
3fnrNPzzW2bToIZ1gPQV08BvGbKtV99k4g8XTRhFO0L41rVt0GP7cXDDFkDKWo82w7CQGp1ZVmSG
ugyil/KmMs8IpFZXMr1kOvJSlOiu5dzX4NUuD/TMxtcllQsTEThKdPPCWAMgH+0J+mVwDf/ImbaB
K/EbkvK6wA7nr0NNUnIKx4zM20eVP6/hwusKNY8UDM+M8rUNhvu80g5ga3/horR0aH/dL7wQkJyj
2cOtYMz7SlgWFQUaSqxiRdgWhflLiWRUHazvfzskwvAglkV6PpL0kd6fHDEDcv75gJPzyqjbo4/i
JBSgdZANa2oPC9XEc7fw9NKnfQEkiCfrtFxOYlkqcs5561Oco5xg3ud0WPeerAjdKwLIRbiZ1GPL
NZ1I81VV6j4EXDFyWwlB1A02HQ9sCoVOf4kRwTCu3TLvfqN0Z41HaF5wjwyAEImTJRqPnXqkebsB
uRD/GTBGA+sxBtqLDCn9Tixj64ol0+MX13btU+6XUAZ7RU+p7+ZpvFWVsAcE6Afls6GP3hMq/eF3
Gsf1Pkz75rdrhPUeflgf/vVhP7U9/kkEZvu1Htuug0howv/FrSGJUMsPM7HbjchHrKtM7J8uf/kz
BwRdblkiMaNOZdAl+/w5MuSXo8ZMLfTjMXpQ8qs8irDXxLsEXRB4GAdwVU+IbDyoyIWbPtykLD1k
UPMNWC+SHN5f/j1f03qdhiNCAljZUzXRZpeqVY5hHEwSrFKqPqiqB0u5RI+g2oWj/80cpYXs9+vZ
xLgh+dDU4t3Gkvw8ei/KdUFuUBYv9MA9hpWBeWg9Liz5L5uYvs70UJl8kQ0y39mYir5Om1BBE48n
kSM1VyPasoY5/O3KmUWZHUsDElljGxKlHeAaTVYPaJMMdM0M8S8PQMqNdEJ4dYlUtVQqnJ8nrQbS
nkGUpdk26lBnbEN2gHqu8Sv+u7UwjzP7OAMGg0qVJyjODtWNgUdgkW4VcFaCidFStrscbP44mYJR
gkZUjkcettKzYH49Yj+KOq3dVJOokIKmI8/B/iVLa20lqul7ANljm5Vt+CxCzltYIvPr6yO6oVJA
oDxJ0XUWve6jABkPIbO9EcZdyMv2Duo0DrVais4k0h0L8ebbbIqHhir4IM2iaDOvPY01Dk8qj1nU
k2BtNi9WddW4O8m7xozi8rx+eRTMQhmzV9+YJUhqqhH2eZB9SL5ae8j8bxogLEAnr1FT7kVB/zXk
8n4AMboQ/Nw4MYRQpq4C54o5e7iPVFo9T4Gwp90mN/FtvYGfvr7D0ApZRDYhDsR31c/2GnkM7W8R
AdO4T0PPdkna6pwp6hR6uJNo5Lb3dfUgox8x7BJpYafMM855rNnyidtCGoFFT4aA3RH2Nk4cmMe2
NJFD/y5srW0Oz/ny1J4LebKC5q+ftNK8VvRYQWGCfgJKlZ4m3QpZaUdwNADf0zHShIX6/bldwg6h
TUAXXjPnMZGkN/OOh4Pd8Icu2oL7LAWRM3g//8XYTuLMjlIcX6o2xLDcNt3OuUZoJPVwDrjD/8mU
/8WX01meBi12UklldjdQ5ogaSEA5eOsY0Gmy9Xh+1U5dSjtNha65kIuf/WqqIVJYorRkiNMpeJJ8
uVqeaB8EVnRFkVcddQkF/RDr9yQbbqwE31icx65z1EYXduK0Ak/fIR+nAIBFGlVT3ifNylp0j9wy
GIrczpNbjkDoFTux2P6Lz3YSYxr8yeBCHHGAuxGjDw1aYtHBDQIbOOMjYtJ7wy9XGE4sXLrn5hOQ
1FRroGhjibPzZVI2MUfMkOwO/plgW953QF9V95R0Mgp5C8HOXVGnwWYnCn4Frm+EQW4bEVzh9l2d
PFIkkD/KGzIUK7c7BNrt5Sk999nIirjoIdby7WbLM/cDEBhTSEEaN71Uk7ugSNItAYu+9A+m5UEL
gS46vTleO7M4Y1MMVaGHuQ2cmCz00cPLytz4UEzwr/F49azy5LdgOlrSL5xj5yaVprOGNDjbQTNm
CzMUQ0PTMMK2xb4nswDyGTyLxksz1SIfkASiB/R0eU7PnWITbsHC8AHE4BzfpMNJCiuBOZV8+bGB
T9Ik8trX8BhPF0sR0+U633YnseZ9GaCorZpGzKsavftDilQg3kyapj+XXrAOUhQNalif0C5uEW18
uTzOc3cvHXBKrbRAdUqbn7cjdu1t1Yhc/FYMkdV9sEipUjFeWcgipvnCwbYUbLY3xrHV0KciWKv8
srytXMOICl+LYg1JbeEom/5VX+f0n3HNLtsSQ6GoNKZQ0oscv3nFwpVw9t8PtAUypSWrII0+z5sn
1p6JIU9uo3XwKPntTzlZKsOdD8HLB1CkKNHl/xwiF0scPQoWfRc5sQ5JCJexyx9fPrvygHb/T4iP
v39yGKeImIInJ3k3bjM6Msd+H22Hu+KbutEf9dUbzrhr6Izrao2hEtWo/eXwZ88tjQYKPSjwmHOo
x+jWqPDUXKsGji6AfwZKp2m7uxzk3OFvngSZpQkAzxXoagRRrOfC2NM5kXGBZiPY6Iwmvy4HO/vJ
ToLNdhOqoEOhpQSTIS1LWWyrS0nk2TkDHmPxRKVNMwe4CWkaGOjM5DaacTrNfDewvfgZB8iF9X0+
DgYKHApTIWh21iMvy2ZtSFZN00cinhfOOmr91JGkaql8dvYLAchVOWhJGufPHHQF4ZFh42tbYrmu
9aswcLT6t5Zj5Zo+Ke7D338ijrqpDy7plLZmu8pCwU5JDZZ8PrzWVQzzY6FAf27m/glgirOn1FCM
ZhKbBNC7N0SxVoVx5S9dGUsxZl/H19WsSvH7swcdsYh7JLlItC/P07kL8HQYs32Ti42YNxUhUDLx
Q1ut9nnjwIK8HGVpILMNo6U8thuFKKVSbeA0bgYa0pg6rS+HOXfxnDzz5i93Q4D00E2HgFxscFD1
reeoy1eR/itdakKfHdA/b9k5eim0moHUmkg5rkR6gZufjgjHQsInnTtnTsczy4ewSkDTomPa2mC8
10yEhQqubQjhuho9t1Lt+OgRdPAyAiQN1bHGiARjM5ylQIb2Sz9maXKn/X1yicBIqlJ8JHntXQm3
1uNwj+jtCtfjCYu6FffQUpx0HT6br+bCEj1btTidhtlexoepkidNVRuyyUtXYjM1Zpu4oNiFY3Wv
IlRo+tuxkx0/CbeXV9S5Q+sktDnb5T5vXEio02M+uO77nwVyiN0aQb+hRabr8XKs/2WcoLtNqAuU
J2fjLIs6GwqXYGB23H2MFTysbu8bCrP7sOhJ1uJGs6G4PmaWdSUWQ765/APODJbHE6+nCV3Mw3QW
vzVdX8nKmsECAUjqX11msrpsrduq7VW4dLidGy7hVEg68Ge4faY9drqg8C2zEK7j7vGFGxXrC1Wr
qXkFdo1MRtR274OvrwcRc8Eh3l0e6Znt+yn0dCqehlZLdCtpcdiJdB3m67h4Sd2FEGe2CyGgWgGm
RU1oDqNMdUSSe6GiJlPch40jqOsQtlZ7qJWFTv/ZsVAvBd9KtdKc42GAEkj4ETKNrb6TkZDLXsLu
6fJ0nR3LSYjpnDqdLkH3IjcgRBqsw+a6ANgt9Oux31nt/nKkM9cReuD/DGa2JsYS3f4o58PU0SYJ
rob8R+/dt+HPy1GmhTx7NYDpIZ/nOUQLYP6SjnETq2TkUhCIXEntyrLTN2XdHOHOLR1d0/U5jySB
gICrIYs0KWdbCpYi5g/+tLavhyvvYbgJtsMvYe/tE6I1C2C7c/eFfBJNmZ1WGMBhMyKIuR0f/W14
zI/+Jrg2j+LG245bbVtu6++XJ/LMBUX7QcKjg/czziCz4Rmos/so+5HTQbxv8bBBQ+ByhHOr+58I
wDs+Lz10TqxeaoggCndtfzRRl3SdyyHOFTxORqF/OH+dLG9sQ43Onbx3hvvRGW6QvtLfy/WwcV/9
H8LmX7z3aFaDiSGQCrBsNmc0fuV2hGCKiYHYO2FixQg8VslCxnVuI51EmVf6jbxRkKPhAdGo32oV
xNohDV/r8e+vx9OxzIvAWHg1gh8wltBaxam6ytBZDDdC+GopN+l4f/k7nVsKgEiAVAOfBeUzmzjw
TGWC2VCOrG8pU3PTKwRrc39tjKa2MHvnQn3Y3hkQjCRA8J9XXa5II0IAHEOYQMT6dgh/NMbCaM59
IPiJBvt1QmTMl0Hed61apW1uB/57qaAttwmqreDXCyP5gr2hmgfl4b9x5gvBq0NELGLO7gCz242H
dsKKotqd5q7jtXDM04UT7+zMnYSbPVnyKEi0MmJYYgWEBm3kvkOPZ2HHLgWZTt2TDWvVVovy6nQf
dY9Ft4urh9Db//1iO5025XMIIYshbmPGaksaA8g2AyxfQPaXg5w7PifNiYnKBVB5fvAIDQ97sj4S
W69zqrE+DKL1L3YozWHKV6DBLU7qz+PQTL9NZJfqkl8oPFZ6OwN5JFO5DTPrXvV/mkqyMHPnkgUI
aoAaQTrRZZ+tgJqHXudNJQVsqVZ1i+e4gMGyhzedsAq0hVf4UrDZSigQh0enb3rxpeusaeyhv6rQ
zBykdbPkdjTN1PwqPx3XbEVkQm6akUuoSTwGqcEK8LobrpPEwZ0DuVB0JsyF9XF2nZ9M5ewYKtFG
H9qa91+KXWSUWt8Qz8JpB4uiy+vwXOLPGqEJBSRVl+YlSMx569ITuCwAi6/k6KUwXiwVHtteCnau
v/CQPD+P/w02L0ZiwDxkhkyw3EM9NE6PyDvt0ALbY5MIjGv8Let9szIF8W9haR8n4T+jlGcL0xfD
TkdFikNdA9tbPPeevBqD69Rd6q9JC/Mpz1Zl43LottMQOzl/8yW1XImVxl0yHI28XyfYZIUijrfm
d1F3ncx8JmXbhvBo0Bi+lfMnr8enXQ9WIjYClz/02QU1IctBwFCHm5NpUkWIlRxdTCSDPdRPyAuC
+g/Y/YVD5+yupM8AwhkfKWlevZQq0a8VgZtaF58q97FWbst0OyLM8fovhgNFW5agLGKgMPuiiAm2
AlZAuR3BDRoof1gI91bDz8tRzo6G3BZV6I9kYBalQHsB2QKiiEhL81vsKEa3uEdFOc6uargtl8Od
v7FP4s1Wz5iNyHI33G4UcWDmiO+j/yPDA1ls1A1dz+tRGp5c8dmoShtv1IX7+2xachJ8dspFvdCC
PObek8X4YGqPGI49IoW3wQ5nIdK5tQi2mbc/R48I2/DzzeThMeUqGZGy4pgY67I4+sZ6YSqn18H8
zKa1x0oExzcZ/X2OEeS0PYxe5PYzfzXDkwe1otfo16o3+GghDY87+yO+bQtf8Ny1fhp1WlAn6QkP
3MEyfKICI8hq0dbRp7k8sDNfaQImgrqYfBJhnn6OUABf4COxwdRefo4UHl+B4v1senhWI/KGl4Od
Wf+wUVSIk+w0MonZ+u8GfdTrivUvSO+glx19iPZCOjimhj5P+OtysDOr4lOw2eI3ek+S/Y5gSXzV
9CWX0KrrFvqTZ2fvZECzNR7n46igEZPbIyCvUX6W44eo6tCoeb88ljM33aexzK7vrhJEBDKJg07u
c1NoGDKBN7IQvTGta2Sfnj1MklFKXvheS1M4Wxz6KFtth7qkPXkh6wBKErTIl5p6Z9b4p7HNdpaJ
ySIanYzNE3AHNNFYqZdwcUvjmG2jBsBWH3uMI+yVQ1v3qH5ZDCReOIfOXNafRjL9/ZPd6qcW+UhP
mNHY6vXRrJFelaf9hM92YmcLa+L8vBmIl0g8MOX5sw/zxESzKg73fEDUtjoUwVLN6aOXPzv0GNB/
Q8xffFgxV2mP0pmtbZRdZw9r1e5X6UF4vhFvu+/eUbHlJ/A31/nWXUflKvqZ/Pm/pF3Xjty6sv0i
AZIoKrxK6jg9OftFsGdsico5ff1dnHNgd7N1m7APvA3s/bC7RLISi1VrJbKPWApiJx8hOA0wrIDh
khd3AYsESjxHO4zUswvPAi4IECs6DtvqmTKxy67qz9IF7xE5vdJqYDHywF2IiZb7LHsvx0OPTulw
lDgRyUFaghMhI5BOK152NTEoOkwbGyjY/+I+/iyGf8GRYhZo+gYkJJeAm4YNUqVwNcSbLEF7X+nH
2mbIt5cFynZPcBwMz5jjnEHgXAHm3p/nOzYkXsf8gXy7LGnZtP8sTfAeQ+6Aa1CFpEbdTB2qepqb
a7Jq6ELwP1FBwX9UmP5qO4YEQ53QHe2b7LXOv7UaJl7Ub3nsTzqgXjeX1yVTCsGXAEhJN1QD6yLa
Sxd8k5YqZfsm5Exa1ZsmHfH7rRN9B03lVs3y17ak68vLWHqaOd468dmrNcuon7lyA5nPVey1HQM5
xkuJitfHazP3c31Pc5lQyeaJeQYAncYMZEe8GrKyd6CSBPvLNr9iO/gPAyD0t8oTfAgwvC8vluva
mbvUAaejAedpqYaNzCfQIdYeQp9l6o6gUGEpH0DelkSaxQX+lnRWywYZPEgXO0ia6sQ168Itm3+x
qyMJgtcF0ULXqTyW1XbiWv0HBW9cI1nFYrw8kiH6WBukszUmxzyavpvO4xzeoDVhTDG6S9BBLhG2
6JIw7I1MF3hPjvhGCIIVqzKrATas3xMNrzU2GGgPHbstFYnpLprWkSTBJQHItusSg3uL5kGlPlVX
TinzSMsK8Gc1gkcioc6KecBqBgUJU79SSLsCZJNWAo4BTDA1gBhB0EzQbvmSZO8FCMw6iZHJvkBw
UFMJnsKyxSobkJuSj7yTGNNiynu0i4KDmgFPFWQjX2H+Eg4PjgYy4rugg+H6WROv8LT3vymIOMdO
ZzDr5BEWFMZbPGl7wewN4UeIkZte9hQl0UWxqmEOIAkAnRI0BIUjhZ/XG5ve+mRPZc9qMkmCiZGk
aAer4ZIGwJgpV0yJQDDnAr9wlDVXLHo/gnoQkGvRoCe2zFTz1GLWGNas2q9Kq7uh+aOld42sHXzR
uo7EiNals7QJeaVmtr6bDs7mYAaSuuKiah+JEIyrtXuts/jNcbAfo/bXZOwuxwnZEgTToXFlkjDA
Tuk54A2T0AcxDAl+/W9CBPuZjMoGAQMWofemDwJVkGRtSPj2PwkRo3sGOqIWdQLcSxGHYn01K9S1
2N9C6qDcitP4rVliOK97YDI3vIylWc+R8Y2Fm3SUtD58FVLPYveRDMFQMLhYpQlfiaW5znbIXHr7
Tb+Lb0Ebf1P58SsIrvwUeE9+c3gOAToOjqkrReJSF4316BvIaZpe2ehAtnnONyqAie5fGBAV6gJM
ewfNGf/lSnAki9vA0ZVAYXqUWBVkheX3QJ/8uUpf1Jj43aCuwHnoV1W2pmb2fllfpNvMTeNIbBQU
gBfmR9mutYMGCBl3Xuur4VfmxYNv7uZNcQiu6lX+oq7vwx/N/uWy/MWM42jVgvNogWCTzvzOHA7f
jPJZIfO2r811qoEKvTVBnpYAveSySP6TlxRLcCZF1AcDhtix4hLE5ED2BT4/LESRTW5JnIotOBXL
zGtt5EvTp509grblVTEkIVkmQnApbT0bKmI+9BNkXuNDnv6QjjZ8TfRf2C4xCk/EKgsHGO9efAA7
2UZ7YC7a5O6QhIKeOLymG9C1lq/6OniIX81X1R22+k3nOf4z2WQgWpLkBJIVi4G6ym1l6sKvw3tK
uzuneTCYJNgsi8DECH/mxN1B0I82JUOlcouYZlDkxECXfAZzx2UdXHYsf2QIutGZejACxQVuOp2e
Wda6bDTWyRi4ZVm854asL2XRytCQogIEGs36Z5PRwAvVM4Kkw8IYUwUYfqdb9zXzq3IfxWB+kqjl
coUID9+A6wS2mymOGWVm3mQjSDO87AEorQCM1Tx2wGAfuEzvjBsQU1zezUWLPhKnn/owMNSB+djC
8pj6bkx7u9pFAHKyJUmCJhMjRAPgCeX2UGBVyta+n1bqNdsDCT19Lb/VrraLN/E+uaNesLq8uEV1
PFqcEBdokqLLJIfUlhzQz6iOr5EiWRl3E2cmjuF8AMXgtM4RFMGPaYJ5FqU1jCerWy1ZgXAWBLd+
E24MQMXPyes/rOlIoOD1605XEqJgTak96QdwUwxe0FE046iTDI1qcfuORAnWPNtlEo+gqPY6J7mf
88hjoXWVjpI570XVOJIi2LMO023CDlLMdGOT/WDcZeoNlQ3CnIFIfOVdR2JEf28GRTI6vLlx5ogN
XqrWrhndgJ14LF76wrPZFcbqWHDVAx4/9gjoHv/pLm3xGUzgNuKhStjPwYgjYzD5Axhepsh4oNM3
U+YdF/XxSIawm0ALQXcd3iD4fT0ifpb9sNrv7bzSgs/KWFUySILFwzsSJ+xqo4StWgdYkmG80Qm0
jE+mcyUtvHE7PTMyoHsDVNrAk5spbJw9pbTI+dk10+j11Y8okOjgoqYfCRB2bTDAkF5aEFC3myTb
Z+QneIAu2+1SHEF5iAA0HuERL/OnjhZAB0pkh3C0IH/NH8qo3YPLWFvNXUz3LcbobkLVSDa60WTb
y4KXjgh9nMALBT4PGhz42o+yVH3MR+rkIxyG+WBZ9+hCHPWrRFZBWdpBogP9FLjz6OcVe2UGnZO0
RISbl+4HTN2FdPaVnGwuL2ZBE9DniOFsDuoKSEBhFxtqgWXMpqmnYvrdU6NAddOykuWG4llhQIrT
JOiOwxtCqCr4WMzaTqRioJnLqh/MAVC7/VkxgFxUN3G8s/S/bNb6kgZcDRXgNmi8/qo6Hx0QECoJ
GNjQJaXY85aQ4B5MQK7W9dcGsNrILEsDRX3g4izeTI7+e6Dx2kJQVE0Kdq/GwRwQnheibkXJsLZm
T8PU7eWzElVCQwIDfacqMF05NLtgtWBeCIoQJHiu0X9nhQpSXWutkOLpshT+K8e+4UuKiRooFBwC
vzDxj3YvKTEAPbIo9MpG+2jLfBOU09OoWOA8x+Aj6kO2RAWXlkUARAXAWrQmAszr1J7mLp96RUtC
jNk85WV7EzHL00zZ5p1lTJxgAZOpaOwFJi6QhQWzTfWxzgoFxfart8xN3NAF5OrHq7fy7v+2/ApJ
3LECFhbjvASyThcUYX4iAJtP5Omb2gf462ZzQHnABS7r5ZP62pnTozoVJGjeQPQRPO9B5IGb9Ys5
owZ7RuyZK4L/Ilgk/5vhz9Xbm3/trK5v1+5u5Avf3H0Y7sFwK5+uyhVdfbh3hosChpu6r5vVo7e9
//y8klVqzg3l9HOFEwDfexLWIfZFsfrYY13OcF8ri5UeJg8WHTTJy+m5InNx6H9H1zOQBogQg0YN
+AMDCLe8uBv3ICBcq5idtIcKA1btGoBbkmM/V2MAvwNiFBNGmDoFoMHpqZedjmFa8At64DfdN5WK
2aJpuCp1GSCKmJD8R7v+LEvwAmmgWK1dYVmRHbgkeANx6QptJdu5G7cE2PMmTTUkYtS/rGxny0MD
EEdqBzMQXDkVwfbm0GiIPVYJhrZmzwRQK01M1yZ/ed/VIMXBsZnA1sQMLxHSH4BdOICIBonW0Bxo
Xbr6nIB1XmI33CxOzAZjJBoGZRD04A6AZ356UhV6M1WS48kZr1hbCn5RuEJJjrCwW1gCn3WGtzYx
9HwqopvDjqQ11jEH/UsUqesG4Oxqav29ziG8AZWQg1jA0QgrMQLaVBrH/YpRAqGkBjXIIUnfLp88
V9yT7eK0CUdChBttVoLLKwWkojfyZ3otBMVxg1H0AfEbAIVp8Csa68fLIs8u7VByUGsBnw1u1EBt
V9i/npUDaEdHBqhQdh8N+tpAX+BYqx+aFt6PSQ9eYPUVdLyAFwdglpFINOTMdThQchQooCUUgxOi
Gnadk6Y9UlhvUNFYjkeSDye36PeKoJ9EA7GIj6nQ6fnymhdUBoYF6iqgqgMNTIStGgdQvccmcBPq
WK9WJsVICDDw2CocYNSXRX31Pp8cKdaHNAzSbExFIok9Vc8oBthS32gMY//rWQMCcg465fklSPtt
k7x0KeaFwkNvKVdRyrcaTXJP07gxs3hdJupO6W7q4Kdl7eiwk3zYgmmi+RWzmhiox7VOTD7mehqS
yjCZN+fAjgEqdYwsyskbsPsCoCC7TqaCmWiFqUF4zRSza7dFodO7KNWVlYpRjWCbMTuM9jUiw+Qi
9yM+yEn1+wFMqL1f91OprjVlVK5sleWGpyWgOfaKYQCKZJVV5K2zGDg7wSiDUcrLSztXabg2joGr
qSpgYGBQp3te00BNJpSQvRiU00TztcibzR2g9Hp0veq5j3K769QrgCJcFrygV5DLu7CB6ANMBMFH
zFWUB0oJbtYQJkQS6heN4oeWDEniq61d0CkeG75AgzDcK16LzGZ0aFbnwCJMeedQBPTOe8d+NupV
Mq9qAN22bFUFexJu+uJFAWu7/VirGK/6XpZXgBG0jdXY3QKG9PLqFxQKebkKehEYFQhAhF03k76i
bCgTLyk2oGp3NbityxLOmlh4zDoWwT/hKGHuxgoAyw1ElB9oDzdyjxVuv5/ehh/juwyuecExUTR0
QH9Aa04Ql05lOXM1VmkBWTaKYuhoGprbVsc8XOM3MhqJJb0BeqWK5XHsNSqE4hDF25A5CPggvt62
AerrCd3Zxd8CQ/CfR84EcF2oJ2LyWTqj96Oi1rFXAlz7ALjb2S+HAOWWuUf1j4WmJDKfJaFcHgBq
ENAASX8W/JN67rXGBCWoE6V7vX0Pmb4OkRsakkvowvZBDupSwMpEIBHzJSBH9nrIGqxrqm4QsT7a
oNqEiv10WfuWlsOpL3B70hE4zmb5sZ4IqXPspfE3jX72/dokn2UkSQGWpaBzCUwsqMmKQ+YMLMBR
x/TYC9VdO3/OUL5wvGP95+XFLO0ZXBUQAQjuuEhqTrU7Tlskt4HDvBiZ9EZhFJWjymDMdVhcSCpU
S/4K3QhANOXKfR4DY5BJFHiNjj30gasvY2Y5gLWIYu1+nFQQGE/gT9ZdVdHVH00+WOscBLrPKQvn
QwaOa+uuBm5oBt+Nm/IGbUUqCHXVJvhsgnp8mqMw/bCshm4tO0dD29Tb1rsRF9r3v98vYFKrSFUw
vYVy2+l+VR3i1KACs6czJj+IQPTuFFsnkD2hLJ3+sRghguR6gNZ/C2JABbuexi1KlB5NEvRuvlxe
z6IgA2U1E4RiKEwKvsAxKr2cDeT7XWaB4CwH5sarZifVA4o25GM2IyQGlyUuaBxGYlFLgf8BhY2Y
6AGwSpvskqVgjsewAVioDUz1BWiGuCzmLIXmOL0IP/DcWB480OlBkVoPjLaNUi8wauI2HR7wdX0/
OZ2D5m/Q4wD9set+/YtM0NKAJxTXUTHut0EdTKEFmQ4mclkPtd2V2n1d4NKY3SUyfOCFwPQ1/ELA
EUU55vvpCkFkQc2CJMAtsc0rFUli1mOCo/vFWpDzWf368tqWjg2VFWTnNrCcz2CrqsAGqzAFkXc4
23uVQ8zadKU3EhexoI6AetdQwQF2JW5Xwpo6OiSKo+SojRbmhhcRAJHkDlnUuPkgiRYL2wd9x7UX
yO/wsaKCNE5M4FDG2AMyd7/K1V65hhP5MaK12I1Bhr4agEAvqY8sLO8/PHUayPEszM+dHpkS2Eql
GzbIsQe85lUYP1YV0Ndm22DI7i6fl0yUkLbYM4lROkDhNyleSjtywYcOFvi3SFZnXtCLkyUJdsZU
tcXDKOSAWtwPm2ZltWzbzcbfew1cUvAHBW0OhCH4KZWptVFrAd852++0+oaD6eSslmj5Qu6KWWqw
hGF2DY5DhKkkfV3EcdckXhG/DmaNC/7j5WNZ2C5OzGPztzMMyopdr2VQJpFZdIlnRgMsNVsXJHbB
qf73ys2JwtCVjpsmEN4FRVNpA+QdQLt4VlocAMcPJhN13+Wf4AVyGZv+/nBOrJbr4lE6zgwlRv4M
qyW185TWJQE0MZ0nvzanWtIGvXBAEAX3AAA9XHxEJHnWFwz+A6JopezsybqdNBmitEyEsJqJRn1Y
BhBRl6PzMId1jLJiGD5cVoQF+zxZiKDQ0QTi2dmBFBuNoDN8j4EXjAeiyO5KC24OcjiTILin8O4o
3CmG2lJntA+kHquMR07Z0zvBdtajVTUl10SxZXWcpbh7JE8cUZpsEqVhAOBEp2zAYlCjFaPoQ8sN
9eo9COx1iG7BqEgkdrsoFa9qvPCMi4145xzSkDYhA4bXXKR7vAuV6U8dbMbga8+IBnBiibilCyiS
lz/yuA4dabw+5FajVJAX9jp6/idXaaiLOxAw9B8HgKCjTkynlROvLivNGZ4Nrm4ncoX4CCitUFUj
yNWCeUOitVHdT+RpMDYtVgv4h6KZvJnl667ZmbJyw6ImHa1ZsAszULIuzCAbr0rQHBN4/aNyN6Xh
NYA03Jlmf1+YPlmrYCHG6CDwAz4V9BeHUMvcqonW5iDDrl+0w6NVcc06Osm5jMOu5pozOc5qpO23
oelAvB7GYLibfcnxLQpDhRWc7qhfgMDvVFjapmHfGCjltlQp8XBZu2VlfeS81seCp3hbdK4xHfKa
uUTdqXQTxd8D0/T68K0vJP5nQZUwOQ0+GrDeEAtvDIJjUO2ii9NgoO5QO+QhnzWVv57Qq5HONaj9
nNbtijn1kkBHFMmzaNV1QefGXTysGsLsfzls20GTGv5BI5Kg2L0OQqyubFGjYs3PzGZ7ROHQTe1Q
EhgXT+BIjqDExMZgX+fgBBRd8/HO76EzHhngN/ZPTx6wBBQjUGMB0KuQGIUVMr1y7GAuyuS4pHAq
N3OKf4i8vLoCgDhAPpwV7VHlGTM1GlKwkOBNJSwPNA0OXWu/XFbcpV3DlQZj9qDuRglMWItV9kqE
13xoQ2zmTyZQ+3Z1EHaHCCgxLzST9YctFW5NB8U2cCThbnOmm1HP8ATCptRLlcTv2x3KIEX/buIy
N+07JQUi63UKWJ1gfXmZXOWFeirWCA+L8hiwuhzBPIshN/suVBErFYZp4dLYJM2kumpBmzu73Ufp
y9gVtWtJ6cPOXSuAEgBjADxKTE6qX2ROR06ocjCrwUhH3bBxUJKeW+ugROOb0hB9laDS7mYdZjjA
WPnaDuXkt/FkeE3CHkJCvg1a+AKA5ORGMad5kwBI3g3BwS159jpPivB92BmO5ghUB7G2lmLeHRCs
Kp6vyVNbvg752+WtPw/gp78vuOE8ayIjA56KW2ibRHmx9KcxvU+zDbX9MpSNnp0n4afCBNdnxLkx
lyiHuUHqq2HkpiRcA+5EMsKw5GExeIh/cENHSVJsHtGbtseDF2rFmKpyDeuFJt8IeVby0a3oIdGf
q+Gq6ddqcK0n0taLhfPiNV4QXjioI6Owdxppcqsv0oqAU0fX3jWgjwcwmn5lGb8s6qFhpm4G4NMP
K2d4DpJmHTjX0nflL/ypU2vidoQ2ky+IKrRmnH6CYhamPfZQamsqMQjnJwFmNNi+NcC8Cahy5baL
ErePYcamN2JILi/WIyZWuhUmetFBqaNVLtpWyMCnwE30wWvjTW895ePjUPtEjQAbmHgVjdaDDcCP
IACDwKNRb6ecuaNdu3nzHYzcfqJct+W3zPjZ1I+OfWs4m3hSNyE6X1BgTLPHztrnueySt5Aeni5d
0GbGrGDOAemKt9LEj8zUHXEFCyc3Mm7HzsfwgT/FD7STtUUtGNHJjguHHo+joqQDxPbTuhvweIt9
fEQNDsoWHlBicy/b7Lm7PFmliEmJccfERtsraF4nTGtMk6um+2QcgQzm6Wg0N6dP1S4lKdSC6R4v
UXx+Z5hwNJW8py4dTYzKzIAgy1wGkqHLSzubi+FwqwgCuDDhCs0Jgk+VN5imwEw6yJnm0UudzK2D
xzz96dC91t1bluImjj8nPiDIhzrxTW2tk0+ULdyBmq6eDa6Ch6+SXA/jplExXKKUK8kH8g84t64/
H8gdwFHICDKQ/BYaNp+izbO19/EMnTcyiIPNW2hN+ZlOmovW7pUV3s3sW1GCPDFzWxUj3qPjTQx0
BM49eHBBUHtr96FbWzd6Y0rK5Wcty1/7eJRlCk4AdUh1mhrsY4ieSsXynOSZRbsKjVroR4qd0Des
BxtPsKikO9Ur3mO78dMobMluLWrN0VcI9qhXwWglAb5CBe2qgTZijkrQZZJk7LzfjSsNB1kDKhEa
3gxxsSr6e3MNUD1pdZ/p66jeESN1I5a5luN3zptVvKvYcNyM8fc7HYuV6rwPNfpHniTasZBQnHyJ
sGCw8RJCGnxJ089uXG07tGPmSXVl63snQNJb+xrQVhT9lo9EA0R2vhmnZ0MJfMzadniAjOPJ1bt9
zUG37FVGWy9mxB2NFnzZbxYAzKai3Fz+5oWkj+8ekHuRyRrAKNBPNVpJ0sFyhomiqfMt0DeW9a6Q
yK0bYzOibyDoZ69FPwE4OjUZHMeieuDILBXM8uhRE84ttHuzAA47dbt0KNyubQofOMKfRos388uL
PE+k+Rr/SBLOJbSDwCA1JOHFDxcDMORG65aOOxNkYv+bJCEW6BkOLUggKSSqHyBUYpzaJemdIeua
/uqyO/NEf9YkhgEjr2xriuB2WBX4tuHOOv413Zfd7GfsvlPilQ7fFGrAZLrR1I1O9iG7MhykIS+p
80bKF8ue8R/fhukaZXe37m6BIQJs7VWhvyDVnJz7yzuz7JN4BREgdij1fpnxkes0SRrgpRAfbCrB
zRgB3qC27kPNwrV8JOtEN9ajOqOSY/mZ43xLgo+6BpcOQL83s9P7RSsjbF/W/KMPEvRvjgzAwQFp
2s3Nec0njDS1BcXBoYl0z1EwWc2uGvVuaE3M8v59PEULCWe9xX4ABk9QkwykNwPL4CjyNkK9SrkO
+nQF0knJw8fSEiHHwpMfbwE8a3FWmgRzLRY88EiV2FPCaHDjKSr9bGrRMxs0yhr/b7AJAv7CVCOk
ZQlmgfLeTv9lwbzhCTUYDh7HfcHR4QcV6L1zvES7YJrdpdawZjPwRVtZE8wZYDeCAMYH/8gREoiU
BFMcZZAT1833MSR+4WgvpDV9fSw8p6CPQTjsbDU5OGrvZUZ0bw7aLTOMNe0TyaPa8uYffYuQK3SJ
k2LYEYfc8WIH3fQggzSvixn0DuEtGbxazfYWPXSZxNL47wqegVKd7wLcA3qBBL1O8dShMS43ifem
BnK/VvIasLyyIwmCP9V6Y2Jqjl3OnJvQeh3JDrMnyfBKxvus2KN7zdAPQyFRoaX0/mRdgtHgbT6M
DBvrotazNr8GSrBJ1b2S39XsV9qiiwK9LX//bA59wnSKjhhl8SfYU72lLW6t5oSVGibsIjC2GVCp
ityRXFr5hp0d2ZEYYUNrtY4mi4sZw8wrh02UrIJ8RcaHgpjofpJUFb6aCy+JE3YSWTYfukGUSoo7
LQO8+DWaxln4M40cVBpWWY7I6BX5JyD/QDm+uRwIFsL+0ZZaIgB9Gmep1qZwu6SJVoOj3vakuO5T
W2IFMjHa6cnNaYIaV4o1lvShaW9j823+W0qkL2fz+9QwGXMqomBqpHYjTi2ZFRfcjF6vPPxveyW4
M8CWqBTdDXAhUbQhQP4ex3DvFDLSKq7Foj6gKw29diBx4L3IpwsJq1HJOKg2Ho7IilWxG9jXWtWi
sfFKMWV9cF95nSANOQDvNECRBLNSQiwIDbukTYyTqbR9P/2ikb7N221VjJ4JzsfIuVXn7gvrurZA
M2VtVKvZ2OOj0207+ukYNyr5LKxPEFAa+p3T5n5TFL4xXCnWd9sEQyswVy4fwpK7O/lgnl4eBa8i
xstnyVUpTvTmVo8nVECK9oM4ZYcZshT4cVXGXkB8mF9F08w8ZVBv7ahLZd/BT/ts40zkDfx2jFZM
4Zgs0CkGRqRRtx3LbBXZAL7USa0etAD0Mj0NOWXAMHiGEz9GaZaBSGvGxAyjOkI9GtmAyiVRzyWX
jLYyR8XVizenfO3c0c4oOLTaagl15/TdSVWX5m9hkrpW9Wzau2psPMt6VAxldflAFtT15DyEfUCJ
DffbAucRVSiB6Gar4rLV9bskw6MxWkpKFyD9jST8cJ94tvlHWiu46DDTbdYqEJrNqxwltCGf3Jrl
K/SHeV1sgKf02QYW4+WVLqsecuWvap4OxNhT1QNgJ8nNEZZJh9pt9nFqw8mgo9O3b1LrNp/qX4aZ
PdSmbDh9qYqKePdbsAhpE/YkTbHL/FL91A3vmv4rdFS/tJ+KetfGmFWZ70vrqupGt6OSYLjguSH6
j5oLOx3pXYMCJkSbNPOy/n3AaEyfS1R3oSvSPpEi7qxpVn0wQUqMENsnzYZNL8U0I9r6xP5e264W
5S5qpFYBmBvVm5PIn4FTVEyPZdz6CVsX7ZvuoFKauvP89k/Hzh/0QSGI3mQheDWgQszKCZZedM/j
dJWSHUnXPcZexnkbTui9vMoML8l3l8Uuld+wJ3/E6qfalgDGV3FyXCQHB8XEZJXAr7CUrVqMDtWN
b2u2VwTf+3ijgW+4SPEaZIFhGQSUgCJSHjLd1y0vSL0YZcjWvmpk38cP/swEOSeljpIBn4Q//bwi
JlYVKdgV0xj8eGJuwhHKu7vA2jXJ+zRLVOQMdR7xnTfN/pYnKKJShGnBGmxHzMYtajgaA6axti7L
XarsWfnc24+UXoOhJxo7lB6vJ1Cux+HPePSZdm+WMhjiZZs8+h5BZYEanWl9zI+HvuXdvKvTea3B
5XXsWVe8pHuZDHAgpU/VhC+S+Nz/x9X/3gyxwwSj23TUQDWMqmqLnOqQBuXaDK4DPHxluD6Vn070
EcsoIkRXALJkzDajpxHhBUMl4qhFodt2H5Go8aqaG2PlUfLaJrLBEVGvRClCfE/r3FCTEVLU+KMB
wF7nV9EHTVZTUrlxLIkjZy5dlCZoMVUwnmslGAoHZ5Y7WR5t74ABzvrO7xo/KvyOlsC1fmGhrHgt
20xBnfWuUhWKpk6v7TZ6fDWmP8dI1sUl20pBRVtAFGhZBRmODi6htyHbZfPGxl2mtvT1bErqG/zX
jh2CsJVf019H6Qedatb1/OAye6V0K9b5av6pBPFu1nt0llyNMhyOs6ghShQcc2mXCmM1Di/dBaOr
7zP03B3aK2eVuuy6WcfASPYepvVzuun3g4tHOIn2GJIVCx6aAg0yQi8jlCdpV6Flea0MNVZMrv6z
QpBBYajbQF+XcOXoOwVND3rcAFv6pYt2lnPVVi9RurJkhO8yQXypx4c3InvMAggqp3UVfc7qPseb
z+B3powoVyz/ikvihnEkyQR4ezQakKQWH8XgmhbQrC23KCR5y/LZ2Hy0B7caVexinWKMGKVm0ngx
3jkytPjZMsTEZev6I0Gw4EmNwMFscjwJLXYnBshTVniBZRz6QnHRjOc3gyWp9XwNoJ7b2B+ZgkXb
NIqcSoVMlleviW4VeIvIKzyhpNnWakqDoJqFFnWXxcn0zjoj85Imq67M1ALzdc4U8kPv5uajGwvl
UKN8c1CHsfxmYEbgoVdi4xqvtqgy2E7PttnctH5cmjVGBFv7V4qJj5cO6EQ/DJ1EXlmNhj8BwQjP
aK2CgX8zDDGhYQXrDL3QAPQGrfi11Yf9NSop4Y6p5vgSt+110/Ib0FQYo185hH309lTu7MSh29lq
jJ+RihEpfUiyyjMVuorJ+KiWVrZJKvpIgEC4NTB3uaoVdlc4TJZmL9oA5lpgZ5jQQXv6qWYquW4B
lgmYQqH2Dg7ISWGuRVwjOYx/z9zBQ+mRKCHsmPXg2IqSwTPH+s5UcNG2t6Xzrhgx8CSvkqh0VWOV
mt7llHLJQ6MLg49tG4aqilgBVTfESm7AJqYRj7lNusZgqDcU3a6m+SbCs9eUYaKvVV8vi13aV0CD
o92bw20Y4pRBjo7bbrLTxgsaGLt139M4gYI0P2L0XKiaDO9hKbIeixNcWRBZVFFHiEvU+yFtVo39
HLd/22bAvdixEMGLWeC4mIseQsLiJ8a2GFq00vuq1ty0uNID07+8g2fJ5pc4hAALM0oYdaWCOJbO
Axqxy8YzE7TqBN8HtPfWjk/QFTI8dbA/DGw4uAM7U+sG2o/L0hc3FMyrXDqQBcQuvlQxytguWtQP
9E909XsMLViVxLMtOVOglvyWIRxalQFGIBlrHFoEdop5M4S6b8XIIN717tNoJDXX5RVhehHdgmgH
Fy/yNiCIQzrA0nNCXBXEPMaPkRaSfGgpAtkoxfxXiHhpTwZg5StJgXS5aF6inK7z2ln9y8n8ESEk
QGY5K3mnYB1NyVCCUtxqaj1TNh/5/yTJv6OOuJIpmK3abBB18nCllBtjnN0s7pD+v1Wq6yiHuXi2
0Ondy4xs6Zh4AP9vDLeF5eVTpOldgVQhD2ZXQ3dnAJeYWO7fb+KxFCGLU6w0n4sEXrGaVpR2eGVf
R8HPyzKWt5DAftA/CBsRe3vDyjGSfIKQLn4M5406PM90k+BqHoSbjK2V5kcdPeNGe1nsklVhgOy3
VCGiGYpeNIAD4Z73O6temBb7Rn+l9DuSPCZUhlm3eFxH0oSglloMPQ0E0hTlnZEPAwASszRy8jM/
y4COhIhZ11jEYeBASFzeB92t7tyMKvoViv0UAasR1aECCOl+UiqS2LkUxI4jNl/8UdpaRsDmmFtE
bKsONvM4glsuuumG8Ka2pu9Wk60vn9ySOJRyMbJC4XKJ6PAd0jqM4dnU67WXNvF0E8hFc+yjWA/i
A9l78JKaHAsT1IS0ZNaLBMKc/jEw7zR0rA30h50WPrV2UfuXbe48liHJwpwKUgH4fMGqgy4vrUDr
Go/o5Sa0ajce6SpPJEGLf7OoJ8dSBKuO1ZiiZRlBq3BugqTFPWOTADs7lYhZSqmOxQgXtG4Y58mY
ISac823aGpum79ya2EAsQfUHJeh8vFU1GanHkqUdSxWipZMEoTOgR8cL9Xen+6W3e915uqyAsv0T
9J1ZDmkwkACH1Y6pOzlT5Ja2/o42pKtGe7gsa3E5QFOkvMSKDmrBceRWmrW90TfeAE0AVhvAQ+l7
jQH8y2IWl+QAjIOHfAzWCmLKtogndPA3HsXVDUAgzl1XGr9IWGyyUUaVs2C/eCUAFBOCPCHAHzx1
F3XMjCpP6tqj9vZWB5Xd0N8QJnuEWkgxTqQIhptPBtjXQUblpfW2nFu3lqVlC+oNASjvAiLPAkyQ
oN6TObEpCSCAJo2fxZY7a8a66J7mGn2EgfIRgdm7sQPJgMqCP8IggA5UQyB/YdpLOCgniMBFULe1
V1nImtTAHU3j3gK2S5wf2gNQV+//WjFO5IkxJQSbWaBAntKvSefGTbFNs90sxTY5a4iB6zsRJFzf
88g00yaCIK3alcaO6l5rYr5ilTgv6MLRUbxPk+0Yb+jcuW1n4xI4S2xgwdSOv0AsHONiRIdSxxdM
03WKdmXd3iYyoq2z6rSwzP8j7cqW3NaR5RcxggT3V3CR1C317t5eGO62m/u+8+tvoufOsQTxCnF8
bY+PYxzhIrZCoSork+cAyMMeryO2fqk0ewG0PTUIqMdQtgE/KuK3xOvhTSJlfCzx5BEM8P8wbkME
FvQnIMjhzkS6mMs8kr5xVASNoLNiAk9Z/FJoj60ESWNzh1o4TSSB2dWDYv+xym1ZMB2RUTaHxjF7
XwExMQEfUevL4F6BDlKe+iD8uLxn1xfyj0Fuz46BWuTSgmE27aG2bu0JRXrBA2Z1KsFDoDDaSnSC
81jeWTODKqxGbFc57m4mO5pcuZ4DL1DU3J3soqKqQXpqRyShuragcqeV6l+ME8gWwPPADYoeRc6R
5kY3S+mIdrwQz9sgJA5ZbiJR89Gatz42wu0ZKUNn0jLMjVPUoTOlrxnZyIFrm84o0g7+JhPh4hLw
2fwZD7dROtlumiDDeIzJC9H0Ud3H+ktUPU7dxp5QyK68LD1E2Ycqb5YeAtJgu0O3Omp5b5f3z8pl
ePId3P7pYnRjZQ2+Q8qB61SfC3l2EVvTRKjqsbZT0QKEp7YOvhh0w51ehSnKRnpUE4xY1Z2Zac1L
TlX6l4ejrI7nyAoXEkV2FWVaBiuJnrtK607zhyVfDfJ1VG8C/Xowcz8g+zg9KKYz9W96+hUsH+im
vfwZazfX8Vi53QqeNxlKoQqcT+yZM5azdKCMSjso8xoN8pYifajVuQUwAMSSGuhWeJVhaA8EmWTC
3rLYlZu1Ouo7Jvmpd7rolayuxRqAbYOyCGZUrOPpMmZJHaVVhAkGvsStvckFQInO4IBNb1Bo3S20
9kYvvuoTmn2hBcmP98nL78rLb8lN7CobXGYvmRPt5e2/bYdht83Rh/HYa+RSAXwY8WG19ZgGEaiW
d6mIIHTNQRCZ0QcAMovXGLeuizrOWVaojZM3z7UMH5Fsu/lKBx87ERWW1+b52BTb6EcPzXi2lWlR
MZyu9WTULVIiKguKLHAuKK+7bEwXWCjzmbZKTVNRNWn15jgeBOdd0IWVx9oAE3Gy05vrSPPG/Gck
bxPN66WroN0rIrGktZNAiIwCNahLGDn76bT1TZHPicJ2gebLllfHe1tk4ruCyftuAhZa2bLRvg7G
zFMbgHvh5QDKHAcYs6vWbzfQJGo/483L7PZ+RXM3cAKKSmRu0nZbepLgPl5zccfmuZ0hlbmOfiY2
qVXjyPDTiIxN7Spe/sYOYn1LttH0hf1+OkzLGOWkjTHMebqNDVdLPozyViePl13l6oIdWeEctkyk
kTHlwWEnMroQtkaIZkdRY8YZuJY5BxWd4QCogB0Kfz4dy0iynrWBIrVh5TeSvGnQm2c9B+Fzv1BV
L69T+y6Hfc3y7cyzRSdtzTzI9JECBo0OCi58riObjTBSyrl1yHTbAiczmfdm9KJPn6R4gkhitLit
cQUOyl69hQru5QleOeYsfQREIHAiIJvjTkRr4v0J5vgW0Hbpl1XVYCbSRdIiazag+Qr0I6MdxoPt
dHr7dGi72TaQO60A9FNm3dfNVPA6W7lTAYNFFh2hA6oPPOpbHhUjbYaoc/TIokvsLYtGG+urj70W
CuqxiNdk5ZSdmONclxHNuRwvMCeN4GSTLNB8TLQZENPr0/byCn1fTZxDIaBnA5EiaHwMpD5Opy+y
tKEJ7KxzxquSoovXCdyS6hFN3f6q3KA7cKGl92G5NdUfBieipoPGdvczd9M9VBOo+Sbiflqb66MP
4u9Syc60cdHwQQD9kvj3bEYuXHbUZHQID1UzCx76aw9iTIAGURccVB3tEacTMIR6qZkF7ClQuKMS
mkBAvut8tq/R1k7pGyTvShOUHI5g3tk/ez7vf8xyvodAvQ+bFmafc2+SaVjTfoOOFBrstLt4v2xt
f7hGwzK1PfsdKfqc/rR3P9ttEFKVhn77cVMubufPQqGjtSgW82GiQwhPVxUA19P5CLtYRq0SHxb8
kPxqH7rdZ19Tyw32oaeAKYUC5urkOxEBzNoxPjZLTs0GYSYpiwqzYatSRR2o9XJ5xs9V2y3AAo4G
xi20Ko/6UJuwMH0OrrrVvPimvEle2x+xEzzqyAHT8FF7rRBOAo7gXkVeSr/+n5/ALXpepXqYhXnn
zE5Le6/7UPaaW/64yw+fbxVE3MaXwMFKS65FdXe+FkmRrqGVTqaAix5sEoaorWIKpO1hus2/AN/c
6sbW2n2+lhsA94KCSu/oVX+0N+b9TH9dHv7aw/PEPBc9TA1wRBp01hz99tZyjM3wobgTBWfy/SfU
65zOU51mooJC61mfIY41QVOdAv0LiBQgp3e6s+y0iqt8STunD7y28sGrjuw4GG4M8EE7cneQwiuU
DuXEsTpHfo8jbxIVAlbvYMbuA90hAFXP6F3nyqwMc8S8Lx0e12pHU7BewCk7Wr1R1V1p31otDXug
hIqbxbqpRKqWaxcKaFw0jF9XTZm/I6WJLKXWwz6IhawE3cW7wg6RD36+vMAiM9wZHtGkQFoZ6xuA
uGWpyz1RjE+piR6ULhBgq86aRr5XFchk8LOhQUWTOTcVFVGn6Gwv2beB07nRJri3vGw3PVlPykbd
DtfTg3Qovh71X4g6fFwlfuvOdHLaF9GpWveYR5/CDbtJWnMMJcxuOuPYDngD42ma+LmDxpkJ9A8O
ocNG9pcrc3d5vtfeOCzmAcOIAsZ+JC9Ot/Y0KzLIWhJMQgfCMXPagBzG6Ros7ZQv6Hifb5Fg/dl1
KihCR8ENtuawkRqHIA+OFqjeuNgukxq1Bnld55AQoN/fg6iXZCU4JwbkRBjfjYzHFPfvy7NujyG7
IEk0zxN41Usz9CclzNALn4e1d3kq2b/GXccAdyO+Q2oaglA8zzO4wqLClFHTzSGU2En2Y91YTqxn
1Irfh0rEMM5cziVrnCNsAqUBxTjDXhWhU2SHvHGCwHRL4yEdW5q2B00VbJV1i0i8ACnPivHcTgFm
RyvSFg7PjDOvbfBO1F4SiEL1ufo49l9ZEDpDKiqqrcVWTE0JsSWKrcB7cVduoiVDZ+gAhyid0+og
tggpIQUFM7487kgGihnIaUgomv/U+5I26a5WBfHtyrqe7CIulE7Cup3rCbso67pdAU3brlW92RrQ
BqXROXq7vItWzwS2LNCeoBUF5PP0PLamEo79WHa4SmJAE9v9JGeCl/HanBI0TDORGOQakRk/tREm
5SzLKmTey3KmIOKkYIiGfILlpUF5PRTFVTCGaD6It2YDEoAWfZtKhiSy6hBd1JhD1hw+sK0m6png
WT6rzZEhD9WhbzqnkCyvmjq0mqETZc42UzBtlYz4RZH55violAY4dtVN1s+7gii0tira6Mke3YBO
JJW7HjQ5ffCeFD9TFCt1KLIWaXaYYwsMLl2GwrkpcF6rnhP9hnj3qDqIqfk8SqqRSAplfLlSv5oj
hKQp6d4qa9NHd3pFp+LaQO//5c2xhqBjRFD/2OROvRHojSy3sBky+legDgpVguKyl6uSL5e3k31Q
sgz9K0An+v1fpIVPjHPbJsoCMiUzjPej9KNr0QluPbVK5yVZTidQQmnzh2C4a0fveLj80SssvZ06
NtwKWEvk+KLiLUVC2tBcIzToWLtqs5XB8KhqSLt0NJM3sQRv+Hucr037t+BrmKvhXO7J+JmDPMpp
oi6WhfKErzHRCWhP+2/EsA4aAG8JUs8M7uriVQaJUZG+1NlvyXoU2GeM9Gf2kbwFJ7mmoRjPuUI9
VZoanWyYf/LUIMrVomdkXwjZ6QY4f3w7BdZQVJtfe0qbRza554YWK0o1aQN8b/YYDT7oHGfJoLbq
D1NFy1DgmVac34mz56xF86hKoY1LTTXL16JFV5TdkUYQ961sqhMj3D2mxaMUgiAQ6PMh3IVh7Bj6
fQNyfFSS/E77C/AarKHsxwR52PbhNk3Smfm04Na0Y9kzyQJp1xcljp+60vLnBAGCUu0u7xP2/dw2
Obaoc8IGCNuUZOgZYhN43opkWyjaOmn2Fxl+mAF+R0PUgzZdzhtIoGIfywRgXglPMlpJy7ss/7w8
kpXNd2KCO/4BUauRMOypnBRbJEapMfkMdgA2uAlacUR6vWxvdWeAxg8aGgYqxXweR51iAMjKGkMq
6CCpfhvcNvHGAht2MbuXTa3dwWD7/2OL2+pDYc+g7oMtcynlu7mrDnZs3PeLvakGoKNVIj0SLW6p
gowyndpsvguQ7/FAk3fVZ3ly21l5/kPwTSsO7uSbuJNhD9U42DG+KciTZ7Vs33O5usmy9DMYn3MU
ANMgcEdQZOhpQhcNnatB+EmMUORzVkIC20Y6Fq9dcC2CBvr0yFQhBM6nGtA6MEiO9c++c+30JQf5
mmC47OjxB+XYDvf+Qx6jDuQWmkadC3qo0Iu3ATqFHDhWqm9+SofZbW8XL3fDR2lveJeNrx3SY9vc
g2+wh2Q2S2abpBs9S6BiZe9y0K1fNrM2lce7jIsXylLvE4sh7tviZmCUdy2oMqdns9/+jR2IjoF1
FZTufIfX0hYlSn6wE4eOJW/MMN2VaGETAkq/vQq/ZigF/GOIOzaaPkyx2mOLDtanHPUbY+6QXQ7M
H2FUbNXsDTq9W8WaqDp3bt6+tGS463X7pcJmVYr0JpllN7Zzgcdd9VNHH8WdmxJYiAlc3vBTjLFv
ryE0g9BrbgKqjKafaRYs6treOZ4DblElSeqlhmCy+xllhM6FOFsJaNLfrChWE0hGtIjwlchRnopm
SoCcrCsnMis/KAuqA8eWKoLreH3y/hhif38UVZWJEQxz0qJnovil6cudCaYxy4dMYD9/qoFIJG/9
QPyxxl3HzRi1MVC7OBCqiiQAle12I0GEAkQEl+dvzbmANPq/88ffwiVEeHRIurVOFL+1KEBkspt3
udPpL3XkmlZ6PYlIcNaylIgyCFNlsogGGaDTmUwDgEC/+yiWfNpO9UQVIEOKuKKZVt6k6uRIRuVb
+i+o5ejFb4JOZDy+qFzYrtHnm8vDX9ujx9/Creqikxoklbi62zEBExygGO5Yq5GrxVG6vWxqbUmP
TXFLWullZiUaTKVjuMsGhYZxv0uW3Fkm4lw2JRgV3xw899VEJnQjOLoiHcoaxROVbA3z/rKV1djg
aETfOfijI4Fdk5VmADOBlG36WHuRSoDn9c6TQpVmYP5KFYACR2MzmShvD4lnguC+1TQajyK+zbXT
CWdLwPylG8g6c3ekJY+9VOvYxm04Ohkos43OdFpb34/dR6yAwbdYRHfWWhQG+heAVCwkJVW+2jwi
4GsiC95UndUfdtPHtC2TDEaL2q1VAm2aUBEc1rNRKsAGMkl60AcBfsG/rAZ5hLSxZEHbQt7pyeyM
0CnQ96ry3AwPwp7e8+VFBYHpWAIWLCMPw3fRMAWvYZHKyHn1P/zd77tP7+YxdEXU2GdUE6xQgc4t
kL0ziRposZ66g1Cq1D5a8th51imEtCndQ7qaOt5WUB2xzw4gq4iwGUTyE4lPm7uTSUCykoRV7LgH
KHa/Hv7zw/cP/oHCLH7hh/e//8MfNnRH8Qty2v/7d9TzqFfQ/d5xt/f326/7rXt9/3z//OtZ4Cq+
SRBPwgcUZ5n4O4p4IEFBnH86JwAN6VpQ9tCmdVrH9/3Y+f6xjQS35znIhhkCZB6gNuSesa9ODclj
maf5jMl3r13Xd30M2qMCb7S2wuC4h/QDdJgNPC05h9+odp7XcR2j3nh9/XztHt79zcunRl88wRKf
N36x4RxZYgfoyCPJRagEdgRL14cDlg3C7wKXd3ZdwgCrQRCkAlX4Gm4ocWmjQy4G0dX1wXVfD/5v
usF2cLaCg/6dhOc3wLEdbiDKkJdRWsLO4f394+npKaQLfYKqO4JIwBTYzyeY9vaes338qpzHr8eR
sp9fM4rWEfuPwNl/1w7PvwhoPNtCNwcoT06nFuAWvYiYnLDLjsvudofpZXL3znbrOILhf/9jl4xx
oeNoFoDO18yYi91P/YcNTiYsuVtXYMpg7uXMFEo7yKzCxyHLfDoueWrDubNbZurAToC/Y8eeOQIM
D+Nz2a/Lu2h9Lo9sklOboZ1OfVt3sJkD44DfUIjH788YberEzu/Ny+Zuf7ffe4JFPA+92PY9Msxe
1kfno68HEskpDMMDltT3nzZvzo3Iqaye92Mr2qkVM1QIxDTY8NwDGD/hPe822Kk/RNvkPM3MDYfb
k0acNQwsD0Ovrr/b0BuRBZVNyNnuMDQNXFRQBoH26ulQ1KQspBRSGWylrk36Ovi95/qbu8/K+/x2
lc6WnQHBW2P9+B+Z5Y5/qgY50mMwy/ZHSl975/W59UZcBzOyAK03uK6JU0FxU2q0w88Mf3wBiAbI
AjCJUIOiFw6n0xVcTPZZbpfN+NGHcfeFVUSQsNH+s7TsGnUP37/h4LDDw25UXKPssLLf8Dt+7PHf
78OE44QfLjvGl8+Twc7LhVXiHzFSHdS9fPJV39/mu/+5vdlXsG/BL9wI7IfoC87x2pgXQHCBRocI
J+IYbl7KEoS3WgOVCWYYEcX3D7jIB/qC0d84V8xNuve+KKg5i2nAzwqOCbTzsULcmci72rSROliw
O/RzQ3sDPUY2ekRS3VMzkYDcdyfRyTRzxjiv3CWFlESWisuvpLchDSk46pyB/safFuC32P+DyM3D
eCmGvdnfOQ+7h83O8zD8r6/7X5iWnc8O0vP99fbevX9+vr7f9vQrdEf6S5Q2OwvPER+zSUFAgL4k
qPOenlw9HfMCFBl4kKCnDSDiGRlTb1FUJNTrKejNDVqX4l3YFJnAya4sCWgjdKA2ALJDvZBzSuht
q+dFG1NnUsBNDrQo2K3K5VWf9eQqLUBaIdj8/N4HzgaxM84k9L0UjX+ENX1pNsMygScQeKYaiuy2
R2wmlupdtnOO/WCGUPkELbhuohWKG1c4xjKavGBIQTuiYqC6M4EYJ6ILlD5UP5Jew+BHW/hT8ULM
DbQyZvKYSZ5lbATfwW4PbheefAe/C9PJlvsA32EkAbVI4Ge2b+Z3wPtqFZqzgOzam3CcilcXgNYB
mS4J2K2Z8730AdzOahf0n80EH6ApEfAnVkh1GeoOOiThCzn18jDwGvDmXB72ynY+GTV3IwRq1evJ
CKPdFHlJddWAVCaLfGnYStPbX5gC2ggiQeg/IXz7RRvYPYHcfQom+BLE6ZuKeFmDpqjBDUTYJrZn
zqYSKQQDSuCmguc7/v4oHrHS0tTCBnpvk327dNATfllEjN3rJiCQjFcsADY8eiqRtaGoCXg0o7kG
xt6dla8sfL08Y+eBCDsb0H7+rxEuoIuaKFigPZo6cguFcAh+yK0nqWH/mg9AuhvI+2zDdJEfiwkp
9Kyqxn1XgcnVm3op3qVZrIseQquH5OiDuEAP9delikHt50RgdpGdJkI+3XL14NoE6UB0b8e72vbj
Hik18xDrTqOIPuAscPqeERO1RKABLTwwT1eWdKm2mCiGsCK00ylOLnmqtjPkg456iR7TUnJt9G+O
EGL61PSdYD3OwhTOOrce0qzN+lxjC5fyJupuFjOgJP6wZnccX2R0qDZ+2whGvL7P/gyYm3F7TOuh
aDBgNXjP0oe5OuTa1+VhrfoAcGX9d065uLqs5UWpmAmo68jNJ4rcuXU7LBCpEil9iwbD/v7oXGp5
iSpziflTk/mm7N8lW/ZJ9K/JJ7lV4jy5nYK/pBmYFcD6IqBitc1oOSaob83GM22B22Yh2Lmv+TN7
nNsu7SLVAUuBr1nuxpFq9o1h7KdiE0MorLuCWsjlxTovAXGj4zx2Db3SpJdgrwAzy2vw1VJ1u3xk
H+Gu3CUPQAVt0idsyA9dEA2vrZ2K9hfIwCGxD/aP07Uz1DprgtJOnQrdruPPMIHKhogXXGDjG3N0
tD96kio5arAgA08DSByllKB7FrIWl6dwLZI6Gsl3tufICoFOzWjUsJJn6hMZVQ8lVnkYU4DmBYd3
7UpH/A7JOKC7oGzPHV4oammNHUGzBqJVYePnEMaYX/u4p71+PQaby8NanbwjY9wxVjLdmAYFxsZg
9IzwPtEgXD18XDayOndHRthHHM1dAA+IqBBGTFx7ZDjkhp8h8y4HIle7OhqIJ7GOYzSt8y8fqyvC
ZW5xhVeA95Sf0zDSWc9dXfGamnhW9JhBDkgp8UQonL5xZ/U2mn42veAzVof75yu+85xHwwXcYIil
Cl9RJPt8/DnpV2r2GEiCo7VmhbXnQ47SADfvd7bgyIpt4w43UkhNd8uNlrq2dSNNriVSCVibUYTX
jOYZulRA5JwunVENUTsCnItaxgTx7LcW+qNjIuAFOk+xwT1ZqCVA5QYkd2cvx3lUIKHOrCgy9HH6
rM40qDWVYKggNTSp4P/B4wM93sYLU6s/WNZSoXNgnMvDZJgteq6tzKp/jxJypdBULEObOEsS9a4V
ZuS33GZ6AgW7EPqKpV7Itd/OEPDyNCvvuv0wqJO8yXJ9QmTSaJXmamoRiiqba4uFBmpAcVWk9s5w
zhnQl1IfQ+C3VohbBF6uQE7Mov38b8FgbCJ14FQBdVMQ6XP3SlUpai2ZmMi6CdGYmphfWaWLiDaY
T+AvLwskARAaYBJCPOQn6LVIglAuHj1lex1DQTQsIoEPXJ0vG0phTA6W6aFx226I+npZYmjRAuvh
TtN7gx4oY9LBVFCLYEVrw0G9Hr2aDI6ARo1TWwHqDvUMqgn0EeTUKu+H7O6y+1s1gIydAnQUAfqL
Gww4VXUpyzAYNOfjctol3effGIDWENi14At41hU7TKbQ1iIwRozmLzuTHQs6NoKn/fcFx686uoLR
YY211yG3fDpNZUPyuklQVJzaYKPEnk3wos1dyXBV/TlMRreW9oXFWAEFlten749h9vdHjm6oQvBz
ZGnmmHXxE4yijhYSwbFZ227HY+MuKKXNLAhJY2xg1UJnsqtOnmTp/qwLblvmLc/mkKEMNMNU8NDk
dgLayE0LVfbMaUwlcKL6c2JNI+NLMyR39gRSEK3I9nIqisJWhwexN3SaatgjfFUzR/mxCwaYnQcj
AvRaddPE/MhKcH9Ivy5vxfVtgnuCkcWjjscXpWQkiwuD6dYPleoYwd4sb2fjJop3RP1d1ltdv5fI
kzlsL5tlZ/RsYg1cHChHyxre76d7RIvLGUEBRmg00R1BQ2fxq4b4qJVutNG/bGr1RgS7zTcbgAbK
oFNTdaQRtHXDlUu1fTPGxFFGdd+FqXfZzNqaIdH/jxkuYs9arS87dKpC3FcdqDqCdhCczzEky5I+
E8yeyBZ3yWspeLTBgo81K96s7LpID1l104tErs/B/+xyQtUVCEWIqJ+JqIR5PLcqbmMHj5HffZs4
tdxTM4uQKtZoHjV3aZG5Zf0RNyJB6FUXYnyLFyArCTW20zUrtSEya4LtUXd43rVKg4ZeIexbZIR7
5yeyWWBnwEg8ps9jID+ZYKW/vClWtznuKrRUsviSbxKWZtOeFgk3ySz1v+sw3lXjDCyxvbXG97oZ
BDt97SECcNQ/1rgBqTIe+YArZ06vLAik5d5DypWG408rkl6Cwb5R9JfL4zuHeWCLoM8fwr7o+4dM
OXe4dFOV8liCyTKq7kfgkZQq/mGCAh8kRXSEYLleKG5XVBUN1FfVnl3Sa25vVZ7ZiEgU1uf6z6dw
BzAA2DTLalw7tj46tYSjd9PVXg9EUSbqE12ZaBOqkEia42bAS5nbnm1Dljr/1n6cIPjebhLTjXRg
pACjtd4lUQehyBq3rHFvdcOSFziGeC8by486fJ1CgjoNnkz2lSHihFtxLqBMAdQCEBLg9wzOubRV
oy9k7HF96+YGeb9e+qV3D9ZSu5f3zsrdaiKKwwOCIS/PmqK0CdzwTT5kTgpVlubJGLe6dFVo6Idq
aQOusr4SFEbX5hFsXgRshRgZ7tVTp2LlPRSPA9x02XI31U5UTNfE2/WJN3StgC1hZS+iXQAZcHR9
2QRDPDUlS0YTyhXunLa3rifEFXTqIa2uA4oYpOadof1bvUUAumAQzW6qiiZCANxPDS5hOQWpBFed
jGTTSxbtUNIYcc4ur9na3jgy813hPQrtmpZUesfMBHgWJe0B+NygIv5EBJ5sLSoBrT8gZJCzQifQ
998fGaptve+qhXGqVQ1UZdE2nNKuIPX1nGn30tTG91Y8q59BbQCfWJSpHyVGH6FbyChq5/KY165B
lGVtlAOxlgxXdTq3UmSRvLPQHbgk+woN6PqIBvWAxe5UVX1JhkNDPcWuf162u7pdj8yy6+toCqCD
l09DRBC/T9J9XeIgRsZzGVkbyV7uajOBkppQKpQNhQvLTobKxdV6MAVqW6iZU5HfU+VNw4Zou9De
m/bO1G7t7kef+zW6ffVkNwaCJ+SaPzieZs6poqlMMUEHiet4eo/l95H42cL0la902QntlsaiJKto
gjm/urRBHZcGDJazBPmnl3r5kYM3hJSJM+bvSrS9vJ6rPsEyDAAWVSiv82iQfuyWMmRNpp2MxtN2
25loMLMceQjp2ArS1edMCswfIKeAhnC0a6OV8nTzpOEUDFKMsalGJSM3HgMAMs5QJMs1NDMrwacW
JpWXRiO5AhPgowSeSHc0O8NBAtjGJR6J2gfWRg+QAZRxUNTG05pzUPZY1YleaNhZgeWZenWtJZuk
9S0p3dSQOro81YQtHb+Pj6zxGT0onoVdhbZ0tFHd9grYOuoGxDHdPZyXE5WaO+aJWzTkUEd+pbjE
MXdG/FQlezhpKX+QwTp6N7mSqySCD1sJOU2sDOrgSJ8xhdzTZZHUVkJKDbMwoS6a1tUtrobd5bGv
uWiwIqHrCvkFC12NpyZAOB2BvJB5qzQ2U3dGo1UDuSz0kTdLHfvxZHeP/94iwLcANYJsDSkZbq8N
NSpmVgH9uiVukts+bJEnk5f0UA9K7AZh19LL9tgI+MXFawTQFWAkQNvMTSIeH7oEJDMe5a3kBv1u
wY6Nfl+2sXoBHRvhvC+EE1p5jGBkkGybTlXiTKHkZbrqdslIy2HaLMikFIl9P5l2DLKrX4IPWKlC
gqnrzzqydT5y/1rfpQTxPIJ5O3HK+ufQ/zAWb1QAlniZyCGP8JB4u2xzdXfCMWEH4pBqZwSushSm
SYOtk40gWMrb/RiIWuFXdyegr0isIi0FQO/pqJRASRcAa9Bp3+7l7NoE+wjZ2OP95YGsOht0EAPN
r4Dxw+TOgFWqTW2UzNmExV2qSld1VD/OVuyFfX8ThY172dzqvJmIKkFah14YHusud+HY5RBNdljT
1nVrlPbeWKzny0bWdj22wz9GuP0AXReIOQ0wousTegVrKiWpW5Ofl62sBjvfzO7AO5jkjJwxQzBb
JKmBfa/l982oOIld7eIx2kpBBZeibfvKvh7136b9V3EW0q0mPCQ2n2px5xoEGJEdxDYeHj1OWfym
oAk7aog/RAF4YPNNrr+P5bQBSlvglc8xpyA0+7bJeu4Qd7KzeHTWlKkHu6K+sNDD3pYFyAUm0w3j
Z3UmW0kyrtrqqQmja5RWXFsDcyTRoKWFLsMEAUpn/tCSaKv1GiA9n5dXQz0LUb4/DKluheVwUSE4
/bAmTIYScOYMonJS60p9mF5FeikTJ7Pj5JkE8vJm2Zm9Q7vgCMbOOXWbvkN9GrzhqRN2S0BrCLC+
FE0l3xUBSQIXpLc665ZOe42W49RBPA4twZBnNVTXJFH1q0+GcHSJlE+/siKBzlfQxH6rTeCWGWOD
fIAhQN8V45xez6HVT04QNstDbzfKU9XJ6VvQ1gwYF7U+tJ3bfA/VG/uQykMpyNGvzYyC7KGJ18Ea
oAyQzSFvsU9NiH9tJGMhHqq9u6pqmp2qlrk7W1bA1MsGwSvy7LAzemtGUqWZ6DwBoO10SSYrMpNl
gdx8Vz0FBdIMqgh8eHbSOQvcfTqCdmdO8ihHwrJC1Ls3+qtApNdz5iGZDQ31aiTZ0MTO89zkM/Ds
9phgFMpentx+eBtMX0138yhwW99b9OS2/raEIhr4ZWQQa3Eev1cTM5wDRAc9COU6l0HVTR/ui5LH
eLc41T24pgQvifOsFGeTbZ6j82wVpBsMvBmdyde+0uvRs9xlU+6zm3oHmg1f34mW7OztwhnkottM
7xrDHGBQ3oQP+Y94n+4mr3Lkh8v+YGXTY9X+mUs+rNWrODLGhgUlvumDvrn1dQxnEIQBIivc/kuK
CLl5Fl9Nn4sb3gd78J1K7r9mWjqdsu8Q/niNQhKA3BhWkn0ARsfopXUHL/ZNQaXo/ELj7HC3Sq9o
HcptsKPdK/6w7a4bD37hNduIgo7VY3u0OMxxHA1oIWaO+ACGDHm7BG7Y7ALy4/L6n0elCHhRNVTw
hITXwxE+tYEKwyB3S4w0a/ZWgZ0ZoUw5eLPxEJi+ZUM258uU/dIUZLPOgrZvq+wxyc6vzXfv6FEf
GJA1z52AyVvHHY2DbY1LoBSdW7azOF+B4YF+l3H/IY/F7Twl67OWoKfMaY3eK9UasMOXUn7FrU+h
Q+RZAzjDW6nfAOHghouQfnBlBRH0WKD6gIAKeHI585UWJLZWIsSCYtroVX6xLfdq4lTXwZblWzdg
PCo2ymP4cnlVV6b3xCyXh8iSTtGiij1W26tlcCT1F3ASkIkWPJvOMWUIJtBhgEYDNjjwmZxuHiR9
hw7VMCTIhwbK7FEUDQeEB+NX3CMdIWs9wMhGWk0fVqH1N8U0VlDcG1KkCaBLdjWaU/OQoW81BO/b
kv9oYi29qzOp/6hsaRHc7uf5C3wr8pgKHpRgYjsrnMR5pTP0SeaQ+/7ZprmnEhq58m65Kv1yoPJT
u728CCvX+olBbhGgQMXSxjBot/cqCAlNERnG2iofj4jzQ50WdpaEYM1RVA801qWEkkgsO4nmXh7I
2iZGEhioEhN557NmEqke6j5WEJ9YBqoffXpTqMilD40AArQyX3geI0xnLICgVeSu9SIf6mREm4TT
W6MbSwg8J+fyQNZCFHT2gmdDZb2f/CNuBGPjODQYCJkBMfZI4Q09oS1w+Y0iki5ZWRzkShhqSkE1
C3n706MxyFqVDWhER3KIDsV7M912pZekol29OqQjM9wVMYxjDXIxxELzxn4EpQxxygfzOrsN7mKn
+ypCmsaUQAxbcmuBaz3PiOEatCAGD2gO3vagxDsdoaamXZCmGKHyqD9qV5onecmHdv+h3yD/CJq/
nVXQHqqy1Il3qjNvE+h6ChzQypY5+QTuiKW6HRNrZpNcvBnWIREJJq3djicGuFVM5HjQYxsG9E81
pl1AYzpQzY0JhEO9/sMQJVnXAqXjOeWWM4qzaEgi7NBo1x9KtM2B/HnZaD1drgqq3Eub+QUSVc6z
+tQJQrTVCPfYNPMCR8GGJGVqphEMtXkFSe0uttzhRaN1SRW2kZzuIfX/vYM8mVx2hI4sRkCEDlnM
/MpUUFnywulfF/25Lcq5FOgAGl3OxlSQdGcM/0Paly03jgPLfhEjCBJc8EpSlGTLq2y37RdGbya4
g/vy9SfZce60BPGKMXMmuuexSwALhUJVVma8K8TKGpaP+d9DMH/QkzWUEJ4ppxFrKPPQZzro9IZv
JiYgiX89dC3aAQH+PNE3K1tJjmh0KKCDdgQTbuRpMtCCt783+j2L+UqIXIj1EA34a0dyQBPimtAg
wUsxVB7H7q7uvyntmqfNgUHKyc5sSJ6WmIFWow8FppHwOQ7Qhcs2OZpPYb9rpjuteoryvcq+j//h
ujwzK7kbyudMiew5WFC3xdhHW6qQIrrV1z7V2hbKTscLDHC3WF5gHw3xUAE1qyfedXdYsyG53VhM
QaY1sFGFz5O9K0DiSVfnphejK4Y5QfiAp/tFEbLFHGdIgfZ1S1BWt4bHwPQFCvo0dy31FfJxNHqr
0mMN6vKAQIU1fVHWMo/FpxamBoAXAv0E+Lslty/qMqu7Am7flr4O8fDMzwm4iEtQrTGQEPWOOhzS
VTmppd1Foxjoe5yE+flwfqgbg5vVOJcNK2/wgr34MWEkvnQYJpnDB8MVd+oz9IjXpIyWMtS5P/2P
WemjxooeYxfAm2duLbwrBz90nOp2cNv38ljerj1jlyLKqTXp4WeZyTRWxEKFMtsJeoeZVLsG7n9z
3VHn3yyf9RMrMildxTIbdOGwYlTvufDodGdDKwRsz/XgB9n7dWOLKcmpNSklIUo5TKUGa+B03w5e
iE8WP1j3SIFiJ9vi/aO9h6gX8eejfgPdzNiDvF23pqewVPs9/Y5/xsNP7oRiaEUTQDLYnR4+Iye5
m3agszqyzW9tX/sBBm0EOoe3t2tzksteC9yUCdA0eMElr50ESQpbRSqYVl5VVSgju5byfH2H/z8+
+teI5KP9BNB3NWJtjd95xq69R03xe3bovQBM6/2uXcvwFjMwxKB/ViW5aQuiD60mMKhtSeoH2+El
fCreh8klpqM6a0XMxT0ERp8gdQcxjFwuwDgBZeWc70U5kudDE+/6tWfOsol/qr2y/HzRV3EfDQhp
NIsdALaHJHTqbuUaXwjdZ2UPKTHukkRV7AhljyIanNy+J2vZ/0L0QPl1br5rgA5DCuA8RKYWtH96
GwWcGkE4Ub4GtN34HV+7ABY268yMtI6G601UMZjRw0MYHzq+MwL/uksvbtXJSqQrZtIUuwyTLHMh
1eD1teqI8OW6hbVFzL/gJB4oVVihHoFFoO8CfN0X7xrHEJ/XjSydTBMkdhi+Byp0lnw6tzIB6YyJ
I1iJQ+pAeMMJeAqeayfP71Gagb3B8KZ6I4rXoX0N1iY052Moxfkz61JylSh6F2O4EPlpF29rZh3V
DsgqSGCHurkBMZsXA9CU2/X2+qrnmHbNrBTzojQO8frGoif9uQ4OqXE3kA+9+tSnlQN1+Q1ROLBA
PAYKafQwZQhjBs5Zs1YtCLEXKiSa2vI+MxUQZ/OVwujlPgLHAUwYhWAHigYXeX7Tlk0+mpgxzDG3
3d4JcMWVYFbT92qDwdrHvF9pPi0tDBPv81AAxSmQYX6DyEwMgFuJmwLOTl4T/qzUH9c/0ooJGeJn
tGbOggImhNFuK/qut6ZXr43wLLxfbRP8d6CCgkIlcA6S/weENXgiYSRpgpjLly3c7Is54haaRk3l
WJ/KnXlMvGJ3fWmXwePcqOT2oyKsvh9gtLQwOwl+834tki/kNDBhz5BFqBtg1lqKtGXThDwqA5jY
5C+dn7qZH2/zPTuk+xpwXRf8rfmbtRXuU++wQ7xlh7Xx9ctYf/4LpCCcUcXM1Qi/wOpAWL03tE2n
d7iz3q7v5YIZMNXMBUYIOMzB5DyA4XiBnaCNsMD21WC3+uBb6ku7BtH7Aws7DxmgSoOHMAjSYj70
T/Z2Eo3VWmNllmbISJ3sOXkjnRNuYuKirONEN9E28FJHD934rtuEfnZkq9nhwmk4sy8lNGU6aTWU
oNC9vJl84qU+/SD3o6856at998vafv91fVsXLoazBcstPgCnqiy2YTD4NIjTq27y1t1CcW1j3LWD
T74A+3RWTF6GZTQ8GABjgLTPtU/pTo3VUakMwIfxgFKO8WN53x0BaDcPpkD5bNqyT+ICaRK40ARe
a2gueZE9UzyglT9XeqUwYCijSRJommFIO0idqQyeU7W97yel3hOI1q+c/6WFnlqbf82JMyWWEU+K
jsHBPCoTh4rvQ56+aOGHPWm7sfm6vq0LngNFF8xi4IIwMBEp72oseFCW+JCsgAit+n0YW8cUx+tG
FiKaPR9BAgJGaFbJNfKBDE1hsRZ56YyGctActJ6QAtorXrlkxtSRrYCRCPjyi88U2VlsKT2e2Cj0
QxBG2P8+lbdRuAANM8gRMaooowQiFimZlgDoMuW1p1lvGC52+NpY3dInAUUoUKizLYyCnX9/aqWR
6G002hT7qav9tPUA57v+QRYyApuCAgCsrpheumjQjpxlpOwawFICP5needU7MaZ+0KYlPmbH0FzI
1o7vH3UgKUbixkGXBMNaWJXc1+OTkjEeYj5EBzp9clQajG4WqMHjoFvwc4ujkobNFNS17K71WM97
pyQ2sCsofUFcAzuv1C7tFVT8o6nu932v0LcsqPEaidRO7GKhJ5PX6UioVKi8823bp+A67pBcHeqq
bw9oN1b3JRnD9lZYEX00JxM3zzROvtaM/NbUMvVTGwuMQkR2vW9xECOXEExwOnSipMRgS6JUThky
8ytTi8GfqD3+iJTReCrqIDtypU6+CQyS31KQH/oGbDwJOzRvRZ5r3MsG1t3Q1DTfO+D8tloy8nne
om9Gj4RKfl9EdudNagqFiLFSu+/Iu4E81kICQR0T/uZUPSig+rxqpltg0/rgkSmq/hAPDPpHPdNZ
A6EbXuwtg49voq24b0UdC52CNBiC6BNzyyN9itCsLgSIe9sRANEJujkPKdjD3pNyCp6Kpo6AG7OM
EjRFSuxZYuyrm46CTwzlaJ7f5iIpbvAZ9XCjs2T8rZVakTlTn2QvUasJlM8MVfXzuo6+6qaEYpBi
VTmKQJbVJii3gSxIo33zUUxhx52O2/EPElb6BkPlFMqBeaofKK9RVW/MYG3cdy4iyO4H4wSVRwzq
YYL0/FRFyFW5UhZ482eTS6GYoinNdoqhUtMIF1Osv2Nlrc6gLQUkDNegVYcEHwFDstllZcnDBnFP
OaJAlR/eC0hMONkdBdnpfXcLuZOjcZ9sSq99zH7wjY00TJsVQa8f9sVfgSF0kNOC6BgDtOcrN4LQ
onmGw64nvgnW6nZYzT8WLkgbTCz/mJCuLL0PhsJuYIIFvtE62t3o/kAd2XK0R5Z7+lO5jw6Vw/Zr
F/Pa0qT0TuSpVTQ97IY6wD8pZvny/f9t86TaVDOSFiwjc6TE+aqj+0F7um5gKZVCSoG8AgDgP8D0
88/T4P1R5M2I3LHQlE+rs6yPnIcoIpZ2jq4Pm+rUzwIGPgSamd3kNDyINA+w6+xXFeox/Deqb0XU
d2uTb0ube3qdSqlBGgZDH1Jcp337qiClNflKc37Ja04NzD/gJNGxqyYpNMi5uWWvvSVavi0Z6NxH
cZNr/8HS6ZUqvTZYliOixIBh1sNnYphe3AqvynuAWNaoCtcub2nT1KItRK/g8q7HHaluajy115jv
F/JDDExQ5KMYmzAuxu6jbtQ6RDNko0nuZ0bhZ1vzCHbxDQ3I9rpzrpmS9m0o1CwZFdS+AxHtQOmf
p4AlNl6j3vF/PXdEkVqdrErauIFYYZcEaFRgRNBrTAjuUS8t3qhaerliutfXtXQZQHAPQtGQZTWh
onrueWVYdG3NsIW9cKM6cgR3dbpjle4Yw76P15xiydFPzUmOXpOEjjmksN0xQ7e/80b1K+icLn27
vqqFJsEsN4HGFuQBqGnIYwtQlal4Lzo8Azftxtqx42/0kH/iyqnQa4ocfavu+lu2E+8989awpUuO
jyQfZdtZmfcC0GO2Q2ukBmxzpXGA7baBEyFTsbm+xBUr8rtzBIWOGY24UWOeOzbHiOqz2frXbSx9
rZOVyMWRbMIEUjJiJYYwzG0P/jY0CMkdeFUJ2spBfPy/mZPOWDTSMq1TmNP1n6n1ExqLGD4bHB5/
u27nT7FWzoBO1yU5fVxmNlHmV1j0nb2oqDU60wFFM1yeB2uDhhZ4V+5tP/qxYnZGml+YRdqBNAjo
KPCqnp+1CiGkClrM0nS4QTMDc+/PrXYkI8q4kccLvxnXkQ1L53sGSBpzpQCT1NJSGSe8D+fJGr3I
hSsm/bZo22Pbiwyi5/cdmswKW0FNLYVKaC+YWKLKLEC0zpeJTLjXrXkuVOlpC2LMRyNpwd0a5epe
2OU7FBDWeumLFmdsP1rpEH6ThZ7MtqF1meCqKcbUAh6ARNMu6SPyqSWBwt2SlkG6zTCSstIVWMgL
MH+CCUmw/+JZIaN78YnzxARpgptzY1+0d1ZQbq/7zMIph3IvwMOQOUCfTh6dUwC4tmkL/LCaJNnG
mFTumVU9AIlo/b5u6WIPwZ4EBC3qHzOVAP6cfzUMyI2kZ23u0qZxNKictr8q+mREP801ctuLqDJb
mhW78f7F9JD8tdq4bSxSdLnbgUI1VhtPj3YmKmbByiVw4fqSHWlFcc1aVESxIt2CWGub/LQxWQsi
ND9J2YcR0BuRrAEG10zOn/Mkj7PyHhWrCSbxyAAhmsf5cz1CgbgAZ8JPDk3b699seSeBEwQRkHZJ
5jFicjPVrD5HUwrdku5e9LHTRU9G8q8TrXkrDXjGXOpBy0cqxEwQw9LUDIbq9JuR3SmpX6G2kLNN
2Ucra1rcwhNT0iWQi4FZgw5TowKiJs3RsnaTpjchOIeS5GD8awybtDIpPuqRzlVWzVsI2rqEB7dh
3++uf6XLZESyITliBm23iLbz7o2fufk8EpCvDI493jTxTTX5SQ8aJycVO/TDFWN0zei1Z89m84hG
FdDzLyu/Zt7As1tI+jWSj8ZaWxQqxa+pOlA03kK8zkFF0umAExfmLQsqR1N9jEXyfLMq1nuJN5iN
oyaJ2UdMuaOZen5AFLNMQrsec6C3tI8EaQToB+8VEEHYJNmODKLPOVBB1WfOUuSiQbb2KeZ//2Lx
IHREfVeDypF8HeK1MPaRMpNTEhNjZ4Amg24xb19VEx2KTN8pwHl1WfCdmtU7VVcuxssmGlYPVXlU
XnBVaRh1PV99obedmdpYfdd/63PTCzRQZNqZa4TlW8C0vVVYGzFAVHgcNqGRvPd9vgnM5lBl0Lm7
7gZLoeP0p0jHzAgMHerh2Ajw1YqQb1T2W+d3ahn+lx0/NSQdMCiCqniSw1BpCTdN3nR7q6kC6lkv
JmqbCp66Xe3E4lHnq7rUF/nWn+2er07wdasoKZxvNwNVbVcybPdcE9HFxjB/6eoTuOLjwdgk8QMf
7zNt81/29a/NObyd3AATxclqS9gEVcVUbjSQnqSeGWf9tkqj4aNjon++bnHp4sZC/3eVF5R33VS1
KUUSCbpzaKIHJW5u6y6PjhnLXZR0vevWLsnP/2wqBhAhQIGsR9aQSkG4UrSqin+b2w6fXFV9Mmjq
COvFNn/Esxwb1NvpexE8tP+a6OjctDz1Ww+KkdgjTDfl4INuJGtbL9NRA0/WYuSi58zycib07pEk
SJ5jVYMyVRosZcUbD/xqdLXwDpVmcBHfANdmTe60RrC3GBrRgPrHpuQ51jSlOSlg04TSbmL5qUpd
JTjYsa8Yt2a5nYKNqXgR+b7yQecDKIfEU7tSxzTqbKVNCexiRMSt2L5q7g0TgdBt+kPWAjneeEHq
43mCYY7AXJsBWIxDeIuhRwXiVhCgnJ8XUsdjwjKazzJ+r20fg8Qawjf8LVXWhOLnf+linSeW5l9y
cjKboUvVoYelAixngnNP7yJfKP+axhpOOqfsIAyeRUEuAGikG8DjQrAgBSV2K45Dxw4Rc3JKPxPS
row0LG0fahw6lKHxl8qOapdVRhRVyV1Fy11wATms4WDfL58Cuibdt7R/p6Yk/9TRhQl1tGdQ1sgq
L9FBtQqJS9MT5hqJ5+X7fN7Dk1VJLmmBWKDrMpgq8tta+9TYowm6xPLAxU/0tXSIepM3Euy07luR
PJMBQP3t9UOxFFNPfoBcXMkHwJEw/YU0ofiVZTeqfSA0dm3tMYvWuvnztslueWpKygm6MqA1C8PC
rSfrK+FvSY7hfrPzBJowtuB+R9OVxS1ZxAb/cy1Ku8unSGTdfGEY9Fes3CbCUYLC4YOrq3dxunbA
l9zmrzXE0/NjF5ByjDWB+9/Ki5uoqHeiDpBw/r7+wZasQNcWJw7DqAZwJ+dWlNhUkroL4Jy5sWd1
+9oK7pVdsLluZvG4nZiRsibd5mlEKMwgi7xtCupPMBENxq7KtBWo2sJXwvg9pioBXjRNjKVIK4rS
/3VBi/X1Jg0o83o1qzCSYD3GjaJ6RjVwB0DRaiWfmF8jkkMaEFECx7UG+6ZMKpOL1uRZxgt0YSLl
WW8zC8SodrfihLOTyVag4oz3JMK+jXHB8+VNpR4UmY6HcVa+QTNJjQ7j5NTBp81GB5PLDlkDBl+2
IMGyjjo3IP7gzZ1Jts4tlkUHkr9SLdzIFo6OIbq07Zx2styxRSmuN3ZMmzaRRp3EUPZ6SxzLCjdG
E22bCeTmYX8f5cBhm/1mMq0XtSCObafblCV+zBJP5MxNQKR93d0WfMDEN9Dh1UhCkBuc/+QpQT0h
VQh0eSykyalT2hsz2JTtR6iX0BNYsXY5DjLDUgBtRS8AhWvw+J2bq2wUFLTZnJVhruZHj3lutKNM
48madqTf9O1WMdzrK1wItIhDFkhA0dzDnKP0OjAK26bpRAsXjAxeFKLJZ22K8L6yDyWNVta3cHjh
AAzXJNiMZvTN+fLGoU/LQWB56Mp7IkC+Gjtp/Ctrnq6vaeGrGRiGR9cBY9uYeZ7XfJJoWF2uREmH
NQ3N1tBQq+P7sH/RErwwm52FSP9/Mzf/nBNzBakm1Zq3cAhfC8Ydwu7j7oEHr3nfOdl/eVRhdRhK
n1sbUAeUdjETZTTUqlm4IJ1JbYhoN06cEK/W3iLbqY39VNwVgXN9iUtfzsJnwxnAUQBt7fkSQ601
Bp72hdtVXgOywzz9nY8vvVqtbOWCN4LM4K8dKbyHGYMCCUFQMuxdB6ZW0zEUit6Nm4pVFNDs2XIA
xD0FXi0NICB03s7XNIZDVdEItizyONBHZXA1lCOg7dc2nWMw3yJeIfwKwK1Y39rd7+s7unTW4Zww
DTZg/JEF8zLTis1sHP44aaP+TMpPy/C1bieYqxoAsrTbdFg5F3O0uljxiUnJUXkTDHlt4iuaEJSY
JnbM9LUBmsUPeGJCimDc1Mfe6GBCKfmhNCpfCUu/q6I7I0m/dXxcQXcvvdlOd1HGXmtmWgu7wS5a
Zf+r4g9WqkKnLXxARfEGQtdHJbR9hrJvQ99rey2zWnqKn1mXjgUrWDMKhtXyep+UmzIG45N4Vtpf
Qfhm80MhjtAFrPQXQVdeHZdIDdylJ97DpIMSKZqWjzYsV2XsKRX6Zw0/GGb8UJnFay1Sf+yfR51v
lbADE/5x1AEETlfC+ermS3dHoptj0QtsflL+SoOntuy9hrlZ/NCVbtrt8wmv9W/1GvBxMRbNXWWE
IoCo5MRlHEN1yCmscuLlzdGqH4Pej/OVJGzpDgED0/+zQqWsOYmDtlAMWDEoMqQWuYo/kZ1mfGoz
+u3lejBYyMVQNoJyykzigvEL6dRE1phTAsYvl9mvSp5sTfE2MuVYqeDhLMxDbAA9bawJkKwYlYs5
YLAhSt/AaFeAEucVYnUxSg4c+h3qwQojx1zTH5sDqhR+MOKKRijY8sBDJj8RMGTFQq1C/ocZb9Fo
jlbtR2Dvrm/lgnecGZEOhpGZWdCA192dhscGdRwwXUL6BNu3clOtLUby/UixSWGJ2Y79A5hVdBbQ
YV3j7VyIpkg/MbmCKgYGlGVXz0tMIiZo1bnorNL0jRUbe9pA2BTl2rWPs7hvJ5mutB6mYQCiUGFK
BA9T97vsj1Z4NJqVN9WSz4FIBx8fEJsZwX5+59o1L7TARqpUZNwpkj0jr7x4t4fBMZqfE9CXiBn/
3h+QugPQgysekEPpaI2lmUK5BRaBuHWUJoCWQHggYJvS0n8NrUH2fmJKrlmg55AYZTKbAqE9GIB2
ivYNHInOVNiP1xd1KQ77xxSeULPgHHqCUoZbgwpMDKFRuGNTpb/yICx+2IIo771Wi2NtaYGxGYs0
BO0kTw/pNFkHcwQl95YQxvdJaxWFYw8RbR6BribtJpp42XmqnnUrGcdCFEUjW4NYPfDdaDdJuy+M
Yajb0SqQU0FUS/PN+tEAGVGKmVC94E5ffVzfmKUDA9QDoAAaslQ07M/9KzRb0Yka9nhTOkkBZPDH
gATSVB/tiK9cf4trQ9sXTXtU4i+aGwqtilaf1zaVFQHBLB83miXuqlBgznIS90laRDssfgXysPSM
hqoiWniz1Ofli42nehmhqCkwcm4GbzZkI56tkJLjFA0acfUubT56U092Gs2Mr9Jo2Xc28G5TdyAW
dAb0fPYAURvveLCEowP+EPvZjhMj2SoF7XvPLDvON1VnJt8MDrm1zNRrL1Yq8hVOOuodhIRkNRVf
qPaD4RkzbdDbgnqUDIgOBHhU+gTgZ1F8aPROY1DBMJ+E9qRpg8eHm5pu0JK87ioLn+/M5hwQT15t
1Jqqjtq1cJUUTc908rLx+1xXNdLUaQDfbdDOv25xqft4ZlI6tcPYh4NFZ5PVRgUrF92Cx3vuwRJr
JwhI4sSehXeoMzWln4snwd6u/4DlJYPMDCpJiBlymoHLFpxNaQuWRfVOFF7dPNsN+nLgSEbvAc5w
3dpSjorl/mNOTjASjAyJgOCrxiowjdquYPdjt29LV8F02iwAEJhvAsx/aPKYv4ZqTcNt6YV1Zl+6
bKCpCnaGEMsNp30M+ejoGzipQ9Udo1eu7wbjXYTxypoXsoIzk1L8gWY3mhLzDmvaE+9+q9AtbL+u
b+vCFXpmQrqoRdel06BiVzlEhgvgM1TiG2ivsmyXTV41f9nNdYsLQRXsV6AK0cGQBjo8aR+VnrB+
0ieQGbOb0YYkqO2w6kcUbK3Vb7ZkCu9/CJxQUK2iB3F+KFmVYRQnBBJ2UD6L3DMgxmMnYLLLnGFa
g9QsZDyY/MFsE/Iqwi5qGrQBmw6IeqCDm6GLmR+Qm27i+GdX7q5v35IfYqoEbwnEthlZLB170qlm
0KVEuLQ1gF/OLdqmDk0p9/q6KSZnrFWNO5BZzw+mYje9l8UYF/LKcMhWsOdL7klAXguBAkhdXoyg
diEP7HyM4TslhnxC8LtigD6wrZXceOErQhODQLcB464ELn/+FVWq2g2ZEoFGqpOCUVnVjmicsuSH
vsYgunQYQJChq5gcQ4le5s/pckwZUVAfujaYL/M3McaOWt+AWC9Thm1W8D0uvpWvOXu79IqZKe/A
6skg3IjSzfnibKWqREkKXL/ql5pskdI6pI0czOh3Q+In7KMo3kL9Lc7XaFkXd/WvYUt6kQ6iTdRG
h2GqdG7ZguxA8WL2aATftbRzyt6PghtWbo1pFzG3po+V9R6FH1NxX68y+SwUkk73QI4IQzNmXWvi
pyhK5Rpw3p4ASAQVWvV7bNWuXu207BBOXj46oQLsshvkw3+ItHgpU4yr4DK7mDyw9EAPqV7in7bZ
JjYeOAdfSvGx8rGXEhPg+mYaVws5iMweoFmNlgUmrHToRvR+qn0Psq09O3Llx+NNFXeuabUrS7us
q8yCF+SvXMN8jE9SkwLSyUqagaUlVDKf5ltr+giDezpumzrctNWTpr7Y+hc0wq+v9uKrSmbngHli
tq4a3c50gGmNuPAV1DzN4d+mzLMF4K4glQBWVYChzy1UIQn1usZ80Qwv1MmGdK+xsqXKrk1iN43W
ps0uIjzModWA6V0cVuCPpIvLmEA7b3PAvQk54A5z44a6dfxZKNFKUFjauVND0rVfCyMPawuzuFTk
x3bKX/TVd+xF6J7XAlJ7C71IMLn9GWk9+TgRDVLd7oDp5s27DYHVElQZK2H7Ij2UTMyrPDFhqE1a
Zn/khPpXqGZYESgZqeG2IeA+j+Ua7GXx45wsSHJyljC1jAJ8nDG5IUBCKpZwehsvlDUowZohya0H
BYDLLsHOxcENsV+79K6qny2+v354lr4PdFMxOzdHCipj7od4sidznhkKUxuMqMqHECXGlPKn62aW
PG2GmoBDVsNfuYYWcNWYqIXQYCcxvVUD0jphQ+LX61YuXypwBQDRGVrfFIT3MihIbWIrB14W8xmt
8tmW+lZTdEcB+e5oJE4/8ENfIwbaXjlWPmvDTYgjZYvQTVv7vwRDDIjraJEgabmgyNOF2WPKCC+G
amqok0fd4CSYGq1oAQmGwu0VBhIokNeJyKnjyS0mc+UXzEHp7ML/sxd/f4B0LExWppk1j8KYkA/J
Wz+xbnPwlEB+PczUDbC8EKNaOYlLLnu6ZulsGEGP930I9BKrBj9qftTRtuh1b2p+rHznOTBdW5t0
NoycjZFFsLbRgKRFDp5S0YPIwqpuQnDAO3hCelbzQ5+S7YyEjTXkOfoaEHbxujtdrZQf06TT7H7e
4Bojaam2pX3mUPv3ZPwszR8jv2sAq0zotm5XmkdL8Q41IhSmwPILFIS0y7Y+8gRK6AipJN6FFnNY
Aeb++NjYXgwkZedd3+yL/O2PH/01J+11WUCdRYH6sRvy6Vs+lpuOmjeiRTthFjkk7Ou6uUUfMpC3
zHTTmOeVknCM4sYM5Q2IRba2N5boZd5P6jYe15LBxWVhXBKEJDOqW072eTQVLY1gp8yO86Hoyu1A
Qs8u7+w1jbZFUwxUTkDlqIAPSPe5qDJuVnGJUKASVw13uuJlhT8G3yN9pcC65BrzeLphaOi0I2c5
vwqj0R6aFpLcLmk2jeGZ5KlLHlSzR6/4UDcrp33p6jg1Nv+Yk3uXRAnw3xaM5V2db7uYqA5mjpq9
1urNig+umZISsCSZSpoRmNL7e2v8mSqPkB1bsbHkeCBwQYYHvAwmg6WvRGoAzosYDiFa1GBbdJvB
4iE0BcjIFUuLqzmxNEe3k42LoT00sQKWQkxMKTowS8F9131cP0dL4f90OdI5isuOqpjcQ1ZMI6cE
DVsZOcRAJf0lG0unHh7KcnPd4uIGMgqAICho8FiXnA+XTdjmI+b8B35PC1+o+wikO/GK161ZkbwO
LzjWDiWsgBKEOaD9+EQR9CYi2kPK1+Ajl41yKIHixOKxhvUgIM1f8uRLceAGSWxjfj9DslDloGRi
wjHL1Gnpl5Uqe5Cta7h+jJuw7SACQoD/qFau8YUjPY+dqDO8BM1W+UgPAm1AMf8Ei35p1gZAFmHs
u6JyVOsniOxXXHMhVM3jYADXQbUQLRrpoKGuVABOqmLBRoeCo+KjAPVCzWHHlOI2CzFtd91nKDZQ
usjnjaW4zyBnfTGmOJFqaHUdX3NSzU1v2hvIcl63sHDYbE2j0DSZ64AgDz3/hIBspWOF7gLQx58i
vAd0xYnTFc79NRuST9I0Uq0MODsoxVZgU/xMLOVA7MG/vpIFzz9bifRt+igx9FDAE6oY1e/aTUEJ
oh9JY63s2HU7GNc43zEQy6A+Bgp4V6WdU6gPPIJ0MqrRa5Rvf7hb5I+PmgBgg/gfs2RSRQ0SzqVe
4Vk9VaB9ddpqFInDKWFeQAb0vZhd8GKTtSXbBKB62vN+6PdDDU6IMNLzHY1aYCdHE7XJtOeJN9ll
v504j31Ya3/naqJGToWS4aPdsCDbJFUMIcJomELLycYk6DcNTp21ayGDq0J3rdY3SSo0QLem4VvQ
T+pHHNbhgUVi/BzC1AqeklbTPyh6Y17BFYht9qoVbu2UmL+CKJkerVTLNE+xu3wrhMh7xxzCPkZH
v2qDbRU0VndgVaKAMrtOCN+SMOTfKqCOvilVqetuXhT8Q4w2iRwlDLLctRvgqqC6nPt9XMVs5agv
BRagaGcKB0AYMHogfWaBazAjGPAOctBRGNsK6augu6E8CLpBd+268y4dkVNr2rm1MG4jwLlhDYAn
Bxhr9LQxu4fixnUzS757aka69eoELFNshBmi/yLZUxI8d+3PclU9ed4b2XPRiQLjG3JUhnzrfDVV
YHCmcxOpf/lT6J6WbXX6kPAYxFy3Sry1igdWPprm0/XFLb04QCH71+y8+pPrqG94mOI9AB4A/VfX
GU6RPad14pjdxsAwpkofamXTRK7S7lcML3w9NtfFET5BLQwg9Llhu5wahdEGfO9W9JMWn1MHci7j
KexeWwgGmeG4sfEgCBNjPzT3UwLgrwlAJy9uRt3aXv8tCzfU2U+R9qCp7BSit/gptCcmuvGGpxgg
MNcbcOEDmQEyrZVzspBIYeG4oQgQ4CpGjc7XHphBHtGszzBoZB6LFFgWWySukQX3rVJ8QWd0V4/1
UdA1Kr4/zKiSk50alvUHjYwkPUiDUKAvpn2gpkh2bGDqG4U2dxg7HXqkQEl8G08ADtwkXAluVfDe
RS6QBPwrGHVVcZvEJBDZzLpHVRvjXQz6isKhSpJqztgGzQdPjOGtCyHG7cSUlze874ybUVXTRzXG
hZyHa2KOSy6MrBRdFlCKgsVQRq/G4VQ3vBuga6Z0HYrg7Z1q1waiAv0A1j/ZVFXygorMo5FuQSGi
O1Ds/LruQJdT1ZiwwrMZrDUqPidoGM4/qBUaVj2wNnPN8dUQqs9J9sb63Oni9MjQFgltFTNYnUvq
yiF8eIwA+W+M6NhoR9rGdwF5GTCRquhrfK4LewO9LrAuWjhnYC2U9wbKyjqt1BIiHzlI50q90dzI
mh5QW3KCgm/EpDrx+GOA2kJa/wxK43h9Y5YOOZhvoLQJelAVD/7zfaHcAmdmpELkRsm+6QBhstp6
M0n679MLkHzMVTGUYfBWkO+dPh5Mo4Rbj/3kmBB9nTU/+DbDLPf19Sx86LniCKJJsFJgSEBu99QE
HWBijyDw0T4GvLzpOyCDFfGy6aZTX2nrB60DEia9HJwUaiBgAkyjPQ93qu6CU2vl11zu7lzJR1kD
4q64dE0pR1RTMJLiYKEcZ4D+nQNhg0m/NSWthZiBL4fgijaXjZKuOefbJzeEkjIkuBz6tp5/9/Ay
//e8dRz3xj2Ozo47u91K5nt530JLzcAMBlgBca5ldueWd9b/kPZdvXEzwbK/iABzeB2mzbuKlvxC
2JLFnDN//S3q4hxzZ4kd+Dt+NaDeHvbM9HRXV0lDiRvJh0AuRMAHAE3F16FhgF5unwnXZqhDH+mj
VNazXh+4WEgvn0aDxb10e63MFvDumamseHS7rxdOScZQSBVYwKy9PfIv2WTFGcZ0Jtv7Zz687/MH
z0p0AIHAortJqjp5CAWcP7ERNZcmCyG/3aT/Dk6CmeVpQq0ZmD2UTm0qCL+WhtOVaLWO3AiKm+A0
eV9VHTojIIVkwntiYNXw1hYT/Stcl7g0cchTV2aee4IEuk2csHgyh90RLdY5OfKG/RT/M1BydvOv
LRq9GPZAmwXQHzalqQE5gw7ys70U7nXWa2XVJ0VCZQ2YOVmk65JxoKK2DdgZGFoaIvA5ATdMO56S
5mfGuYyD6za9hE8LW9QuHjq5BnUqbOHxipz8Dy8gJ9+oXm7K2u8JBe5QdnLJ6Ybn+4ZXfMRTzADH
BvQj4CKV5omGHtaanGdmn375YI0VM9zMMuGjnWZE9n+whTLDTDAF+Nz3Zbg8qfoqzcAhmJkGkOmC
7IqiyxcKJhJa0vx7Q1XAbAd608g5AI2n09eiGUvRH0vYql0VNGSxgQKYgFkVxvqt9J+uDVF7rpDG
Sk0GGGrTfRwcp8IdpE9Rt0HQmKHf3mV79Fx48TXPt3pttzHjgXCbqsK8jF4ebj0MqtG1okwxEh/J
KEhSlN7i0tpsQtXs536o9pQBvydKnzFr5nrlBriySd1rEk4zMZVhc5ITx4gcIfU2mrRTGlZHjeUc
dagUZaNExVChAQ88KJjx4dRIQM4kKCA7lDsz5J1Qf78fpLdv5KsFpacpcJdDXFyEc5mGmtuuqa1J
/jnVMh755hBV23+3hrSUByEYnlhguLq+g8aB7yqU0fHwz0NbGkszrg4cKn0xWCvKtieA0jCSkrUN
v7RIfTxFaTGbqoHCgRMKtx4AJI3NXledMEjBBcvKTlatiXjBot0igFiFyvwAVImCuIJ/GHyyxkwj
CrQ6wjG3RP8141iP9JtvB3gc9C8xqDYnmUi6rlfT68W+a1uBQ7vVBOu1ALbDQBUB6jzq0QNebPe/
3U2GMluDvAskIZDe3VwPQahkdeLBGmf8qlPf7GVGCvR9kV09BykL1KXgBXJT5hH6Eao7fYSbZOtM
mz+Sy+2K19D83ZHYBJLIwuI6/yx+AsuqhiMFmEMkR99SGIujustrLSwTjSMZj5cQqg/Nqc5fI4DW
YkxApJjM7/9Zt4YySX28JAV1eSciPPzxZ4IuJyaK8ohkiVMIvzodY9ceY+/dpOeUQWp1xXZqugx1
WzIMJ110JCihC6F7P0ZujkrKBnW9epM/pVoAGwGOZA+6lH1LAFUvZYYva7GIxxUqNSh0IhqpcwSw
/zoQQ9ipiudEAok0S9RofbH+GqCODTVuxinNZwPDEyoSgvAQDIz0gOWDcb17G2WUoriBCT0AXy5o
ICeZFWMME/QMZi6AXCmdl6kGBk/2X3mD8R3WlwmMAeBDgPCbTGUD3iCqHYZo4UNUzzC8qnoU1cf7
MfV9jNHHgorhZlRHdJBY0rlNrwYqp3bwQn0R3TdMTb4moPV3BTfeZm69YaKCV4N4YY9yqsyUlhcL
2Osc4Ul4695E8zE2PWg5XA79QTxoFu9qFsNJEV/7npNURMvNFAcAmGEl/djyS8WsKmsy9l0LVW2N
qNo5mFUFAGeNa4tnUWmuxglw1gDjKagD0pTAgh+rsVbBY807lulZr//1DT0fC4u/T+0mv+u6CGQZ
uDpG1ZSlzh51wk/HhCWKwfKD2lKlKvnKOB9xeZWQVNh4PAsRcDvfde0KjfWt5JaLeh8mUOfQfOtn
+DAdus0HCHKDr2yfENVJneKFJXrHNEslFqFnhNPQw6whmuPjQ/rFmyFJkRHu+/cfo5VuXwwrVRi5
0/cr9iYo8ekEqEoizaBfMC3fcjx6SRyZDFLulA/RHV39WH411vMlSsh4DrAXfKsi0Qu/Z6nm3qLz
56VeWJ+3zOJSBs87MBEetsSokCmw81eoG1dk8GzOFX8EjJvrmw7q1lfQu6DUAwQLjTnK01DIpzkF
iA7lV/kqmiiH79Wt4A6PUH3cVQQ4mn3ME1bMrro5I4qhpY5/kEC+dlOPpmHqB7g5xDlRFatAmyE6
VZIpjdtCsSLvVLL6n6vOgmcWhxwoRlCPpWzWsde1BQdn0xQk4LydtaR0s73yiFnAw+hgMv+h3wxu
ZP8ztgHfdGmYOlvVumzKjofh2Dg1PBmFZxm4xVLZ3D9O1w6CpRnqNMW3RJ9AhBlefMf8GvpHf+4b
WM1VlxaoI43TPE/0gPfEgJpZEnFXOPKlIcQ/1L6lEp281JvMfZC2yoW1L1auJwntTF4GNwwKGfTQ
ijgUgTJVI0fK+kVAr6YECf52YE2krdzssILLYIZKYCaNOnCkKDWUpJpwzsl2huZJUMVoX7NEv1e+
E4oWGAvnUZUECoU6sHmv0qQ2g6RxZLwY2gMfMAb7vseWr3Y1KpDgAMbsPrSSZmWh683VCaWCyeY0
MPeDpZv+xjhLRHcjy3NK0jjhPrabffogm749mI05vV56VzmpeGlkJL3UZ5w1e8+WT6fJBePaViS+
9ZKY90PpZqWpnziv0eKYC/Sw4QDoDTA9cor7fazakvev2wEm8A3x4AaVEIbWqWXufEwXg8g3MIvo
wCePssT4+/N2oldZRU9HBTBP1QBDuXaB63g/TPs8MBvpS6ie+mbXBw4ooYKQYegm9mdHFoaotfIN
D/vChxCDiOms3tuF2k85sZlkN+K8e2mHvnMhSUJWe7PHkgllSSlv4ZClvg4E1LMHDLudfhYWgBWm
7zaHcNeZ6TYg0Ul5SB6NbWohA3C559xmNc1u9ggg6zw6YKjaYzofXYjrxZXSDNxmWR+YgvjVhFaL
gZf7AbiyqFcG5sVYBGDaRII6hjCgaOfJc4J0WwCRysItrMQIum6IPQVtAUi6UzEYe6ngKc1spTwm
Xk0ycTNTXOgJOirWfYdWdtTSFC39LQxGLgkDTA3TRc7dtt51OiOjXfMG1ZBvxUiMetOXdpIHct82
Ej6K/CEX0LHYezXUx9BSjRkhv/b5l5aoGzMT1Qn4IljKoYkXZehiM8dxb94eiLClCSrCjEzn+byQ
sV6OJpKwJqLtWYVd++4IZgacm9Pn/Q90+6SjLFIh5xvAOCUDLFacM8ssENkszWzvH0qkWvKHopss
MPRt4ZoyScVfw024ImSYbHcZdyzQMjX/GOZg8m+QEFBGIqQWZ43ufUdXIhGVasQ7UI0Al9DNw6bv
u1iuFfCOokIXv8iqHVUMQPR3M406q2ADk0fgHZAVnFrX21fi1KnLBjUwO6s8+UQj+k47p4/QuzPB
vvOlWlB3MxsSH7LTl2T35ATYG0Q8UvKrJ/7v+/7evhgwQbr8MVS06lVaK5BxDMzRjKBzagSWjIF9
azrIZvC7sT0nI0Np5pZnikTNice471eOsivzVCRjPsvTGw9rkUh/dJn4hULK6DEHf/t9P2+70JSf
VABHsyZVPcHQaEskJfWpckQ7eQaDzmOzETaT+9KZsgNBV1u2mpPhGrt2g+YMY/J01V0JvAx4JSGT
16h7V9d7A1Q3RoBpTyuSIHVgqfp5YnHdrJxA6BYD7wxiILCi0aO8bSiJoTq1oak0wLQ8h+nL/cW8
fY1gMZcG5h+wuIAqH/W8sIGB5qPGIWeQZBvufVvfBr+nE39WXN9MA9s2tsKWYXltfy4t3+ydsBTL
DpZrO09I9yZ/te50hlwncM5H7md5qEPc66wMnrWg1CbpxDYLQO4SmkXs1OmlKb7uu3UbFvNwN1rT
38Xsm3QvDCD0WFc+UKeR2GwMrznp8lRvmxxA2nIIWPCx27cQGgJzTwA9Y5xAwBtdf78kmYq47VAQ
CSSzt4H2xxRcY/W/JqJbTWpXZHQi8ho/o2Tgm588ujyM7Tif3ddHIH4AhnhwfmOGVZapzyjrAwcd
TvyALsRhM5928tm/9IRZJLj9cteGKE9LOUoSMYQh5Sk5AJU7ESDli324Tc0f4ofo6AZhkap9Y6Lu
OUedaXGaTUqtwibAq8/8jjfl9xbr+Uc/hyYAuiT9zRL+WFvOb2lZiDFh69GkL50mQiJ3nj1TSoXI
kZ0F1mBcAIHkIwtKisRjAXVXIwjXpAECMiDWboh1+bFTI24KMAl6kKxom9q9bdi4OdAdgSBZ9OU/
a8dON0eiWcNHC84iRgCtXKIzXO/vD6A+bGiomK/W8ANSIjncBgqowkH/ag5vn7oz7gbL3w97TCfY
wHDnJNvHzzLwhCa/OzWTWXoEuAzGL1rdw4sfRH11vIGGyYhCFBdGW63Bolg5IVJlDO3fPyvmv0NH
F+B46FXqyGJFupNSJ1PrtS0Es8PhLAQ14L5OX1xasXaK/td9U2thBY5ZEDPhKQrmZuq2iksFCEwZ
pvS8NR7ijB8e+qTeT2NcbfKuDk1x7H9L9Tjs43D4uG97dePyqqGBARvaJvSYS+9LA1fpWE4FZ5On
ZXbNmpqeb3x6IUEFOD/mMcoC+OX1IehH4DPL1AjwKgWyehxyH60BgXj4o9FGswNyRwN7+X9wanHu
UsdeJLVhUDQ4GcLyEoG5uflnJDIQdkt+FCrLqZNG5juJh/xhMDzU00cevjVQdxhj8NtPrAz9JuJn
Y4aEUXqMRfIYUbteQPRl/SpqQcaC1zcyQ42TMd2XveWG9sYlgKPeX7sVa7PaLlhz5vwJeJJra3yo
gacsj0pz0NMfetF0GzHUKzvAVfbQeSML+HCTaIBCEXxkc6ELIMmbbRb4XaiXRlyaPMbRSVvGUK8R
xJgMDV4k/+4ZyMnn2fAZeEQz0IWJ3xkBX5UYECjcoMrsrOu2Q6htmrZm5J83uwpezWNHuHgR8Yj8
60Vs+x4k6zVM6VGzSbXBDbTauu/N2sJhpgnHBVrzc4/+2oQXcDzaOlkJigjQAnZ+/akFXGuJk/bn
vqHbOjycQRaNNcMmxkU0H1+LLLRE9lsUVV9CvwRKb3y7hyiGbXTetuA1l2+qUyyWOyEuHMFjAeFv
TkZMiGHGAtePDIYCvOEo04Y0+lMOwiO+lU5cottC/m4Mj5r4Kk5tSpQWnE7lv093w2FM/8hIE3nE
C33Ng8y5jYCILk3RG+3Gm+y8SbZC2jlqWR3RdQXlWU1STrLSVHGzMYgYn/bm6pnto/0AyDAghxJd
lazarJFKiS/NoleBTx5GDcOv3Qnsz4EtR1yK+b9WsO9/5bVwWtikmc9arsNOQFUYHF0WNPB+8iBC
yhLoad83s3a6aPBornMBZChTB2eqdQk6BGJphqHh8v3wUQrKBlX7DSpKzn1Tt5h6LCMQVWiM49DE
S5DKFMLKSOQJ6GEzh4jwPDEqd7LlQ0JLCBsrhi693pZW2r3GIFjrOt/9P5qnXNUHyAz5JczX7aDZ
aQqGcznskUTIECWB7r2JG+SMvGXES9z/rSnRwdOr34wfscIGBDQ4UGXYO2gn0I3KEJ0KaEEoqCEF
0UVVIFrfg5/B8MpfwijuIk9yWyjktQGGDnBmMXBLax8bao0KEAoCVON5avdmejXqlaGVJjiRjn09
PBb+9Mj5/Fs5Ge/3HV0L34Wp7zNscUbNc7IQQdFhqilaKx+z9Bx1qEKolcySPFg729EvwOQXauAK
HlfXZ5I4NroEEUXcWNAdkMrivZeVj/vefFcOrnImhK4BIOA8i44ODX24p5g5QfYnFmBX3pYycA1I
Bj/beJMkEsnqt6BR96r/MhZbb3gqhc/IKMwyOXKFk04bLXPlESpeduG7SuH00vb+j7v9qpjaBWAP
gzzIizHOce1/PSi+nHdhYQqlJQoTaQF5G8WPyHj8D3a+ezMgIATbBXXBDUYndaAKL8w88YgCruII
mKlE2skZS8961SO4NCfBgNDSTd+AKyqvD5PCHDHJ0EyPmvw2euchZaT5t4EDqVSUUsHyCqZXYMmv
F84YFLnXPXDMNX2imiXXqKbnIev/92XDTkALGxMu4K6mwrNuOaWuApAtdsWQ7MHQxx3zSlQtEQJZ
mPaqGfTItxtvpsrFfPrc3QKFLfWVBCBJhskD3VileUjaWldpNVPNWQn32toBCIB0FE3XWxg3snkp
TmYc86BtUu9TTN7ur9p8GF9vOLgBoir4ghl4pNTX30aLg25U067A8LslFcTDTIYc7AVRQVthK7d/
7ltb9+avtfn/F6eVIHihlMSwFvaKPfH+QU1YuKl5F9449L+Z042EkpTopYquUgG2oU3dOoHijrzJ
DakbqpCLAFwK8Pv7Tq1Egiih4jpPsQmojlDngj4EkdENEhhx0fAxJoebeAscOPeN3BZ9sHEMkEjN
DDEzPTYVb97Q5yO4JsDWr6SWmg+mpnOYQIrwRo5+jJH63OWveMpasfcAaoWPkS/2EMesDMkqRdY4
2y1HBPVjxOvvWPcgp/TmHNwwHrgJJ25j+5DljnEbkUb/kbX5voPIgjFxdtIfh2FknCgrS44HIcBp
uIegjEy3l8UBdYMoR98g9fVnvNt8E7xhtRnXCSuZmk8NKpxkqPtAUmiGViCluPY0L4QwxMxQBbVs
GWOmXIMAmvhLqfkfitqe4xIUU/e/9De0mDaJHFwBqxeGBVGxvTaJxnym91pTmdlB/DlXTEP74z2y
wDlsx2bgVDboN+x289IThTz8+wChjklMARMjgKsjfaGTR1nnAkXs28qsR1JXxD9llwlmLcX2j50p
vUoJwavulD5vYsKxMtc5bijXwRaEYb65w456ELXaPtJ+TsqheCIeiwNwGTt9G5s/8rd8GzssebK1
IAY9EcgYsB/wxKO7GIPkgQypwTpzT7U5baCG4YKMdDvZAHZsIsZ1wbRGHX1BovmTasC10lZ3/g6A
6HNihZBuOL/L+4z1klp5u2JjLJyjgkgzklIQOjg3PoA9BYNwBKCFxNLciF2Pnu+Im6+2sDWnGYtT
XRUibNUWtvpda/9Gsc5t3yBdT8CN5AxnVhq2dhJeuUZd9ILcYhZ0dq15w9jiL23fkW6HAS6ZFMR/
atzq5SFl7cnb58T1clJvmgyyY72Qw6b+kG4CC0Rg1mgGB4M4aG6UVmPLzuC+QxnYydzX++fBbWsc
oxUoQMwFMLxlAHq+Xt4+Mbh6rGBb+DA+41+OdxTRz2gdVAemXb5lthdWjrwre1SkKmHLx8X8OeUj
ntxnqNSic9u8lUC5TD4Rz1COMZOjbmaMK27l5r6yS4Vs048GxDhhtzULB+ySvx8Vl+fZ4bruHyQO
AG+eIaxU/CSCWASC0eGE24lu+yc9SlZgAfhoGmZld7/C7a9g1+5H5nDqSvID//7apWLIyDDEJUc9
VAnf4l+oMvjEO1S/K1swBztLyMsDS4R01SDq6hCqM9AG+w6sxb5UGknJxDlwem46YFx832Qs/itp
9cRe2KCCpZswkJ2FuC5GU0Y3u7bPwnY0z49vHhB16JIQ7SRuj+HLH5WM78B/Ed9xg31oySfj+UX/
90xMwSinrIMQBEUzumDXh0qoR6KInZI/F+Njkrkja3esPJlQ9kO2ZwCfO6uUXG/GSdHj0ouVykzk
wQIHoyCClcM7+h3rKlw19D2QilcwnhnUbuDySMjjTK7Q6DbHXbiZiPguE+VBhRhLT2qrPPDofU2X
lmcs4urVgRQTL11JB3aC7p0GctmW9QgI3eB0+qa4+Eg7bPXMuZg2vH+0rfq4sDT//yJAwbuAAfQB
lmaCRRPQLwJlyP9gAsI8qCnqQK3SeyBsk87vE3yvsnsJwCfiSZsy3OqszGXVk5lXA+1RJBN0LlFl
KFh3IyLP5w5q9iiWaBiaI0vT+7YriqsAFSXsZgFUr9ha1wsW65g69TQVV9/HYIHhkMSuZvtE3eqH
ICGT3ewCcupJvvGO2pYlsjpHHH3N490hopuF6gz4LK6NG2NQDKWGiNT09jKq+qZtDCfsZcYXW3fy
rx2J4uJKJwEiXgPsjDsM0XeSCX4qzhRcnJGPvWvYk0ICDrCl3A7mlqsBLRerY6lDfDeXbr0FITVq
CSJyUuna2zYLAyHOETjqsf6lP/p4dB1AnGuNH5pTbYJf0kSkn5XtP/Mb8PJ9hJCuYyzEakzhxTGr
DgKxTGN5Yl9OIVSDX5BO23540LwSwwC2DoGF/7BFFnaoI3xMS33MA9jxUskJwGmECHtpoxTjhyOj
PbR2xc8sHf/jEnWozWxukd7C1MhVR1XwnF4xrLzMTVHoXiv1I6kKTDsykrfVBGppldo1XJNJU1fB
6jRzocSYmPkzCqTErDHaipq8Bc8M2goNqGd0cSvW9v3lXbmFMQZngGljhqBi7P86kCrk/FmUeQgk
LTIheAbh3n//gBo6zEACozSAlhUVqoDRgv59pvfPhICM0BfU3kHrE07WfUfW1hGVKPCOzBfDTOx6
7Ukh+oBMtGFtpuBlcoqzvPUc5ch/NnZnQ6cCWkAsiytp95VF6stp4tgaNchCgMZKgOIRL/3FqAnA
HvWmYhEmrH2npXdUWtiJcVvks62wBDZSM3vU9e4v4MoBeuUNlQCKXT01qQ8LhbFVwHLB1RBFZC3Z
HE7UuXVlhDql02JQ28oAboN31YfAam1oTiZ2bz2NrvZ535+1TAGzICCYgL7VHBdU4E1pnfBVHmHQ
/ANfBZMvKcFFNJDKVY/TO8PYSqaJrE4HjgJT2aJMNyeHENoOvpLUpugaZ96e9p5jmAUmzX5BY89l
Iv5Xw2Fhjgq9UiqkXkkzUE52klVDPELQWZ9qpfZ65REVcbEnZxP0cmowgVn9g+wGOYmcSiOCq1ut
QRpbepifJAXJD+GX8sxYT5aDVDSCprFUpwzWWzOfS0un353Dm94FqkFP+WdlBn/uG1x5dl15SwUm
N7T8UBZY0N64hInNZUSUoIbskUxiYH7XLIEJBPAKoA+h0Dl7vkgrpWHAac/ntTmm+wqk0B5KoJ95
aDWsKZpbcDOmrZaWqBNR5MRy4kRYUo8RR/qd6ir2+XLmC1JsBuK7CdlB9Kklnt2yGsorXd5r21SA
TlWliY0B2/lDRwRimN45djv7qwWkc3P/060F6tJNKlDL2BfBNlrUpvwzOwTnZsMduYeaYYT11ah4
bNo0CKsc/hi4xXphHkSUSgifQaCPxUu2ltzhu81zZuCUB4yZcqiBVkwoxOXs0OSAMsZHrQpa9vaw
rTbvgZO/GUfxOXgc9xGKBPHveGSkdms1rKsfQDkLgta6Mnr8AN0D5r56K/PTPNaafyijlYG+qv+Q
5Y+pPqGJKykVgWA4U63hdqTpO3j/LgK1Iat0aiFkNS/CMdqOD6or7HV3wIQr/5luOwLok9ORAQh9
AbOuoaNh4C1wh7NBXrXtPwOgr38LPaBTplXLjyN+ywSJ9E59kHOGnNZ3VYe+F9VZfEpFKQQEKdQn
j6uwnEK+qs0OZQmkMG5K2lOAHMYPUBWVN5ij2kwX3mXtnbXCLxj3/xqmPnXGYbS4HmAYc6HTlsdb
lwdKGFK38xkfFkxI8rzv7zlKfVYODOhxlcJeI4ikR+ei8ogogKPZsO+fCvMfumOIHnzXuRGMXTq+
GT+ammDW3l4Od3OvGn1qRXak4OO+vduBnTlI/q4k3XIF1CuKwAJemz/9XV2SP7hBsGsnE0mvxZMW
MqmMhI3l4ZySLC6SPAcVqa/CwzbaZIVVyej7OKmCmQdSpF8ay9xafrj0j0qndAWitEozRwr4wHhr
qH77zYWxhmsZ9dIGdTcqQ5m2igAbmPs02z/ec7LnfkZEPUn/oS169bWou7FupFpuBCxe05pgXE2F
U9IxIvCWBIGKCOoOTFS58f//ijnQjzPFXWalLiA9DSIi3tYO0PAb8Yf8eH8Rv6s5t5EPejVMFoAK
gYaKKmUSN6oG14wndaftpR8Gqsc1uXSoxYA6zinMHzg5zQSlXX7DW8L7fyg3YW3//gDqK/ZlFIdZ
iK8oQMutPICoP5DcgUVXt5YhotsMCLMEuKX0vfqL8IfgocZNqAWC9ouHaH1KDOag4RzSNyspayil
Yl4EVAtUyAfGkPCtDkdUF30xM/oMINF3Ci+cldiJ22996/6nW8+aFgaplWsjPfICAwYVJBhk7MmP
d5HUT+Mm3/SM02M9TBa26B1QopRXebCV27xnq+BViAlvDkTeNujYE5VAWPviXT6KR99u0LyKDxKk
Uhi/YuUjQvEF7ADoA0B88bvatviIcVx5SSmCWE1F85qg7Wp1ysASQZrvMOozYl5LB4oIWBVcddRn
lLV4aiJDRouorCxOdav4DZDcqcOASnsOWPrnay7ps6ojbPJzp/j6WC4TWZ2qAEA0NeGnJ7UpX0Z8
UlbDduUhDfQgWgloXoIVg2YiAPF4OeFBg/vTt7zBSurU8lVS869i89Yktj4coPs7sWhEV+6ApVX6
Uk0nKCzVrYRGY/5ZJMoPsRJtvc7e7m+DFSuASv1dQSonacH7lecJAIp9CL5nWdw1qoy3mLq5b2Yl
LMCSi4r1zDqNFiaVipSRJ0RZF2AJUcl0yk6DGGYMNZEsy89lZeiPnlyWz2HCZPtYubgBnEOSB9QG
oBs0V33TBV6rQyEadDhbX7db41IhvY2OZfwTkkBx/HDfz5Wny5U56hqSfbivyTBXjdjlvB1zhR2V
FeqLloAwvW9sJfox3AnSAxWRCcQRdar4slG06dy+nMptB+7CBCLY9y2sZJBXFih3tCRRiqAZ4E4B
vesshhDjo5we83qw7htaW7elK9RGDnrcCXEEQyr/UPcYo/ILeyr3Qp6Ccu8/lLmvvKJivlCrcch5
tF/biSvPaRAPdsuV/kMxGQ981ogM31a2GDbYjPQGlc98g14fUmPaysWowFxnPGTptgo/mQ2CteVD
ZRlHoIxTF6jbaxNdGQ/pKE5oZOeXUCF9u+ljSKM/dRkj4VnLs0Bb/tcStXaDB2XOqYCl0fXc9Gty
mv3vCU0ZzVYe5Sf/Uriyj6rf/ehYOz2WRqkVBJsOVDZjGNWjTYrjib9onSW31hg8Bh3jebi2qf7a
QoHxein1FkQKQQ5bzfAU9jud1Sdfe/DjXJ9THIBgeagtXxvwM23yhBjn+nTOdZO302PvDjPHPl5L
uPh7PGAMCw8YFk/YWhgu7YrXdkc/GFAQht3Qn+WTfkReYvEco8OybuR/r0r6YdbniVGkPa5KPDfd
uEASnuQ7SWcJNa0FBFhiZ3g4wOE3ylSeAdE1X4YvGv+VJ5s+fZzymHQVCL1xL/++H32rMb+0Rp2C
IkR5mjiENQx1qD/1aIi3qgGpFSBlvQnMKJJkD4jOSyP4igkm1PygQWx5i1mh2oYmcGgOSVdvgyhV
rb5qdLuJi8/7P3GtUwqwPJTKMekByg9aViDMpWxM1RFBFYt21/xo8fhuA9GKIsPpyw9RA0kb+AKh
p2UKfHdspFEmfYmKV/s+6ZckqLacIO/QNTorPPg9DJaO1+oaLn8gFX1DlYO038APVI+DE4FKyd8k
eKHJjelt5Kd0m+0CbGwXE033V2ZtOy/tUvloH2hi6UXoCeTxj0Y+pqyizlokLv/+bH+RVOdyJMey
jONCxK6SgBlsOksLdlF08TpipIyu6dr2Wlqb/39hLSs66OJiVgiTvz/Haq6bvyosdq+1O39pg4p2
tdWnviywYlziRPGzhPpNbInj4/3vstYxwrABmL0wXgYeJfrlDCmvdEgTuDKJryBNNKtyWwkNyVFR
VFy13smAE5Ssoseab0uj1NeqDanUPQVR2HcvSfysJHgtH1XWq2T1iMfRDsU6aJDPU3vXn0kGliUc
oe5mVhY23mSdazfUbHwtuzh6to6aX0/kR1bbci04MK2toSGGsbmbIdlQa7tU1LGifRHbYYkOXN29
TpnK6KmsRfzSDLWT9VT3+LhEfASNO+UW9jTpJky6g4+c52MiS4wLeT1SFn5RW5ir1LrnvwNybMwB
7PUyBsXwmDikUmT1Oa+B0SU4Q5uIGGXHyDxYa0oFjBhAsF7isaYe/xC273HrVgND0HYtd1uuJxUs
nKjlEx8jWMIheex0aBPpoK7Vqucq6GwgiRifb612aiztUfsbAIFG9xLYk54seZc42psEybmn2pnM
cYv+olOP1v29Pi8SVRMwNAnsZJhDxCwpDWBDY0wJaw8W1YT7M0b97yyRGSbWvhNg8vOEH57pNyy1
UpjITW8ADiWnlz4+Jdozz7NOrLUPtbQxb4zF4Sshya67DDY00Rz2mPd95MzQVrd9RKaHdtvtoEzk
Du/CJ4u5aNU5HbgRMO4DbEU3LDo98fU4Rf6hTLXjdXFI8rogqecxCh23zEUoLGMkB28tBRMOGFC9
9nBUtGZUhx58BE+qm9vCB3f2sKNN/xSEqJBZggWgustv9ZZMI5HfAAPe6R/8R/CqOyHji64MP8w/
BkKcABaAyZuuJDWh5qsQUWsAX1CcHK8NEKlAgVNzhBMGSiPigz6pPkh/hK2fkMyNXPWFddTdLvz1
T5gDe/HFMdU1VqC2B4NHtDNEWwS6jvW0ub2RYAKDhJiFA2snSAeuTaS1LJR8PntZfLbVlyF3JEQl
q/u6vwVvY/faDBW7MfrtAV/CTALxj+4332+9/JiLAxl5Fl/KSn9ttoUXDoplqMrTQ37xFA9T4MGW
P0Ru0n5OsrpvxF+oz5tqXxABgswAt4NhPv7TqKGljd3RUKAtUQFlHukOl1wGP36+7//KJXL9o6hT
T4ZKudfxZWPi7QLpkdrmgPIet2NoSerbVG50/iSxBFHm8Lg+92BTn2kdwH50O7HHV8aYSyLKTKnO
P8Sp+pREGiO9vb2Mr01QbklBzA1jWTWmmEl2FZm94PKxxRX+duR2Aah77y/j6oZYeERFa90aDRfU
MAelNNJjei9IanDTlwwzq9G6MENFa68WEL7zsHBqLGz82skjtE6keXgPAyzb/+ASmDBwyogYdqKR
S37fBVEHeRVTQCNRKcGF39gYVr9vZDX8DAhegSkbBJc8rU2jZlXSDCk8qoSvACgiVOqQWIeeCZkq
kkZmoBJR3Nw3uhZ+BtCOmEhFxR+qI9dHizYNaqkr+FhFioHbSjolfcVIJtZOr6UJ8doEV4IopQzh
FhdGJoc5JqhUoDQuFS/3XVkLiKUdKgUMyxirWsBOpsVIa894WE+A3EMft+EY8cAyRZ35pZgLcS3D
VCxmVqCTohIB5Tar5pCEH/e9EllfaN5ui/ulymJ1TPkGy7dpQYUoEv3YbGXbMMUzZjZN8MaCbViw
J3enn4PHl8h88S3Fuv8j1k6Q5dJSJwjgFn3LN3NktpmdZnY/5U4PPIIi7Dnf4rjP++bWTpClOeoE
KcGxMeY6zGHI6ZkTJ5T0ME1ZFqhX3De0GpozvAOoRGwCmrxKQHVD4tq2MeXSmSQoiB11/9fEipbV
1VtYoU4qwwiTFAOnjRmmbq93Gw7kTqG3H+rULvSL3zr3nVqBmWGsZWGPqoRmZVlo4GdvMIRK9C/N
J+mbZPEP0g8lJX5HCt/kXgGB2Pw/0q6rSVacS/4iIgCBgFdc+a727oXo64Tw3v36TW7s7lSp2SJm
v3mamI6pRO7o6JhM9a70G/SHsafbH7C4fIQg7IZGClRMCTu2I7o0hCPGK0XQ3GHc4ZpD1yQhFo/F
BYiwJdlIQ+nvpAYo1ZPVN96uXTALpThze9Dc1zpzRitiofQUgxVkCDCPmXQu8/uMfVRsYww/ufar
6s402tPixKRNLD//P+bvAnce+sWJD8AWEYfzia8n5iqQW9UNeETp422UeReIjsfl6IRVkqou7aYA
KGV2p+W/tfGoIrCGxB4rMoiEJF5O/zXPyfV8Cks25EVpITqFfVHvregDqoes/tDX7uqFMz1X/IIK
A+XZ8JiFa6BDFGBqVKAUgeREBvETpIpi89wpfOUWWAjhAOICSlgoBpHg3sjwFIJSnvWkdPa05adp
I520+6qy0x0IPw7Wh7JSlLNgTpAFQyAUATEkWcQepaKWWgLR9MZpipMZDDaF0AuUYTUlR0Dda/OV
0MPCab6CEwbZkD6BAgLgCvWYSo9KtFWkla34XYYWfB+XQxL24kCL3ixlYFT6I+T/pAp8Q6c2cbsM
Qn3cU7o/jeZX5kE2H6ruoGf3NT9DJ6GFYQtXZnfpSYlvMTG1GnoWDDEZrNQy1O37GON12R05t1jZ
/EtzHvmxOzbb8LH1U8kOtjMdMrX34Uu9JnGx4FxcfYBwTLJAQiY/xgcMgR8MfhG6ofXRWXdFaDi3
TcDqWIWLtiplnnAdUIS5ZbSVdXSZar9C/3d8/Bn50VuuuHzHQISaHVubPxcbUD7f/oS1wQp3o2nm
g1FC5BVykG6vuRoYw6rU4+yTRK//GZJwKyZGPjYZdLkcsP50waFM9mPyWI9PAV+7OOYTIVjWywUU
q1M1MCJpUQWkSj1W2mcTrzjUC1VJaBrUUEwGtgdz5pm4viBqrYB0iJY0zjic9eCMHpch8UviT9lh
HFwMjrAQYpNrcj5/WceEgaGpHIeCgHQNxdDCYyFkdV2Adb1xrIa4FezbAPrzaBM1lq32XmKCeyh2
mEW3aXFg3UkKD9CIHvUDJXe9/k77B1Sh2eoI6T+2iQM3yjsPZNO9fIgnv89dY8LLh9hQI4nM4NAG
o83Nweugfd5kklNDhj0s0Hf1pbabJKWOkY52ER/G6mw0sj+EjoUHEwP//JoFXNijKhR9FLAFwRX4
JlyIgAxKOycdfgAsICpkc+sUx44le6Veubc36YJtv4ISjG3ea1OTqDMUP3Lq1iEY7aBlCw59UHMX
K5Z9EQzdisiv4J9vxO9s6tskJQBLQJk9pJMvS9RulHepP+btXVQ0/u3BLdzMM9D/4gmGra1HUI8p
wIulVxlNLER9ZjX1p9a7jbM2LsGqKeCaKWo6j0sPoL2Y+qb6M9c3ZAo3hWHuzGmtAmYBkMy0SHPt
16xQIbgckhqagUrN1lEqT2bFjk+fY3OSsvLMFe/ft5QjCKGiow4BWMTKxes/zQzQwjGrdVQ9cMbi
ZUR6OaR+n63sjoV7/wpH2IqFQkKtBoOik1nnIT4lyjPvVkzygqG8ghCufTIRiyPZ1jpNoEF5t3fo
ms7j4iDAMIoAI8wVqgCuLaU6EcqyEJOlhe1bA8Xyrggfs2jFZ1gcxwXKvD8uHPZOMSXKZaCAW88m
qHzN8+3tLb02DsHiR1Joqag8ap0y/V2UUL5FrAth0v8IROyk1vScMBwQVABAUqvRd72pwfKuZKdX
5krk7DFT1PVpOUYit/o57FQX/Xvu7XEsBZfRYvi/q/6XheJiPaoqLhsdHDNoqZ9OnB6h6ef0OTjr
RuIWPDumDZIBYY/HuAweO8MrIbg7hIobdpmt9/Im6J+aeC1PMC+RcHlefZRgJDKUDDWWhNlN2xcz
fyrHO8YOoK/u2EmJva5dKTJcMLZXcPM6XMxBFMhdFqnznuT9puOWLfG3RN0E8UrmdW09hTPcdpZZ
F9Z8huPovq3KQ5o9317ONQTh2shLZpmDDIReew+yjdooK/t+KfB6NVeClaA8mdAEg7lKdPnZjCKI
Z089WJat8X7oJM+KTX/gud3UjxaL/1NwwXiEbELLQB/gQMjPaVDZIQ55e06n+5ruh8gCG8shk9QV
1MXNiKgXrn7kHNDSdr076sqkTJNCSFDBYgWZx7UIpT6OMYA68os+ys3v22u4tBv/Ktkjzoz6J02Y
YXPQ6mKwgNda3Z+0yp8HxMJaJXNlsjqh6sJBu8QSJrRvwHlQxhwtuEcUYVcM9XLFl3EKnl7Ux+pn
vlLMtlC0hE5mKAjr/z00wTSbgZZAkBxw3U/5jr8aT/Hd+Lu0oOoA3nbiufruVX9YbUyYKwxFa3KB
KvIQF4YKHfsEqHidev0flM7rJ20HVo/QLtbYwVYWT5TyM5Uil7MBWEh0uhkoz6fMiaNHc420cOmS
uxzTvLAXJivUIzTKRMBJibWjiXYIe0gQjWsBojUYwRC3SliRtJlhdNkx+32E6Npa1H6B/OBqV+iC
+R3N0RjbGUQC8Z25qd6j5+youNkhf9eeImrzFTO8eOddTp5wosFmI3fxvEh19sq+oPj72YB3TPL4
pnNQNir9Lg7qM4ofrYfk9fbZXptPwT7DbiYVr4BMyM/efFVJbZfyy22M1eEJBqQbY0WS571BTwTl
gJ+K3Rz4Xs/ctseQ8vdpP9zHrl7Y6sZce26vGBRdMCi4tWk4lMBGXhwVU8pZQyLepmi0Z96HjLIC
Y8VHWii/oWBVV/WZAvcvOdX1SQjGlFtFo6DXtuB425/TZB9HXkJctP+7PHoay1MWbNt2U46uVN5F
8WZluueX/LV5mT8ARdyoFkdiWnzRQFGWWUmmoWWtr+y4QxVmoTujbGNtwZEVoQE4pN4UeGnhrSAb
82zeghZOTm4yk6NgAPSc9ICSv6ZKwSC0jfsdj0+SdU7zY1W+52RTGa8WxJ5Ubku5R+TfivJF8UbR
bXmIH6yZt4XJHmk83p/MMthOXewYxTOiJKr0nuaVaxWRXYPqsKk+h1B2mubMQGusFVuihkhQ7joN
DYEIX9THeoqRqPk0QU8qNZozjL6ibiPQmKY7vdznUuaV/S6TNkG0o9lkNyjwNDd03FTdUzycAnLW
WQZJXuam2S8GYaoUNI7wKlLUxU33SXTOVJeqPgoOC9AAZOco3UWjLzfwV7PXFNXfwTYytqb1mhcP
pEFEADLR40MCLRslds1qa5RPZuOnMbGL7qjTfcQeaH6UQGBlvFlI+E/HuDrkBEow8c7IH9N4k9Vf
Qf+MvElmPRndNqe2MW5ics5wfuQOBFH8Zw29tebcTz7EfDwOSvb0Xa4/coM7SInYcIpiegpNR1Ne
suhJyr/IWLsWmtPhsDSUYbpA8FZq+1pyLf5TzXVHYx/yeJdGZ6kAsS4SKWqHOn3Tx/ZzovwlKMFX
7E/NnwZKDdZRDs4IY3X1ixn/6CsIMZXHDgIGDSSGQbhpDU7c+UzzarneSW15bNi40dVzQnpbzs2N
Gb+jWshPuZdaa3mnhewauM5QtYnuNRlpIZFYJNVZUOlhOxfjOMrO2FV+A9oUbifHGm24tnxPTsZL
5WGHPaE7b1xx3Jbg0UMKYR9LQQk3Cr6uTUOZ6HlbqYCPjomrOr0DqdlzBd5D++2JHpmb7X8icfRW
e2utAQv9iQjRXyALB5PmIzUqXGp/y4MCT92X9vTGSjuF6+o8Gp5xguTjcdyGO8Mt3GgjDbbsQu92
xUAs2Ierz5ivo0svoavzhkE701FnKhJABy7dwBj34GF4yWzccK5xjO1369dt4O9e0PXwhWuuK2Jz
lA3kywbmhulnoXp1UdgtWRvf/P2C/bsan3DTyXHal4aO/FVqp3eaQw6hH2OcpdttoH94qLetsxZS
WkhkXY9NuOHSEMzyjYk5TV9LO9xlfqmB0AHxR/erOd0lG93pV9zmtVEKXnNCKtCUz9vYsPZE3wTD
HZG2txds6Ra9mEm0Fgo7BfTSNK6AEVH2Q9a3k5ztiqi26/4LGSfXSoavpldtkJrHNjQlnFGB7APv
HuJ47YX5l2nv/15UJO2uP8WyErWw5pQ8nMEHK4RGWLaL3PgucH/Em8GdHnGrQYots2vftDvobjZO
7+71yH66PSffNjH0kSB0B67kmciYikXnvRSOiawGcKNGCE6i2bCEca2N02rp/rf1BdBf2l0U7sOE
i6KiVjIlBYWOBwJvoOOjmV1IHlH926P5vsICinAm1Y5MyVADpeK2icYe+Gd2Hm2ybfCU74iTDXaO
5NUave/a2IQTmqErwWBl1DtS/tBEz4Xu94pze2TzT1ztF2FgwoFExFKq5RYDkyJZ3iVxmb6pEqGR
N+RjfjLaKPkjtdGwEsdc2h3gRwfVDMS+Ubch7NI4QplMNyU90oEbGWR3MrouqoNK3m8P7vuT+e/o
/sERHnqTpkIXAzXejgW/zlUGn27YXv2QLIcdzafssTjop3inO/VaJeT3Z9mMDK4n1FqSmcVbWDpm
TFZv8RgkxTucup0h22/oTPDIpt5FHry0NU7dVUBhIVtWtrxqAUhP0PxGZHhjOfqD8dmDADrcm3er
4YhvgQFhhIJhlfQx640QgKUO5prc6cDmYlfw1PzMWZWx/Z64v0b7G1m7uIzbLMm7UQba4Cpnc9P9
hApqDYZNZ36fTRt6ruEYQQX9C7tp3K7dW4sHEW8BCFFAll4WU/WjkueZOqU9CqtQ0tpt+zmKpdM1
l2vxWBDwP6NxDnohYhKBNqZRWJhWOFst9F1l6LlKx3Jf/AjuDQ/iZdNdes/8Zk3wfHnvgLYDqYvZ
1RMvDfRYtYyawEVi6af2gMJ6P3CTH+oz+gmd8tz+WDmW87H7ZnQu8IRjqUtq0oRhDqJYFZUsTWOj
/tThm9qV3R6EOXj9rczs9/qDeftcIArOrNEGCU0ljND8ZNB3Qpzaz3ypA68d1KcgKHAeQbYk7SLQ
LP2BhMVnsZeOa1T7s9v6bdRoEwUfpoWZFmsAq6SozZzMxig5asofc03EZHmQFwCCCUBlWZ+yBra8
GSiqvHMbKrBOJJuPWYvy1LawUO+CVH6V2NGoIQQd2sGAJHcfblkRQYRPt1UaQCmkPPdFv4tNYit9
9WTqHUJ9El97YHx38+c1ufhcwYB0MSirZXW+3eiOfs4ivDn1w6di+1iAR9P8mfpT70Z7sh8chbqD
M7pP/7oC5voTLMFxI5I2VImOGQOVbSl/Su2DySHx9AahtZUduLj4M8/gHOXAY064D6JOL3lUw35N
yHVlU3E3DPJm5Vgtmg+0HSkmNDJmipBr32/IDDxPZ4sMniYdRHV37Z2vHwjoZD4amz3re2gQoEbS
r/zbwGu4wnstCqqY8Aa4Fld3WjEdkaV2WD564RrV1vIs/jPC2U5f3AJdNOpTw4BkWm+cv2rcuz2S
+YSIRxRVLih5QfEAnFbBLzHqImQ9K7Elmb6pEfQI7qFu2GcbaAzfpWvlHkujuUQTzGBKiymsE6CN
1lvL/Fmw+PZw1gCEDUENrg/KDEDNJ035BenQ27+/5Dz+ZS/H6weFOoZwghV1JIR2Ve90xo9ah+Ly
puY+ulkstuKlLvrfF0imcFDzAdy/RgwkTuQO2nkhIs5xdErZLxbEPlMJikuTxs06663nGeiKsuZV
7tDNoJv5XZDUKzv+e8UuDAcYXKBIM2t9oqz7eiOOTCtJl+F74j+gIrHcBkVFNfhQ71CkhIBII6+8
YpeOGBgh0U8Iym9U0AjmQ+NEM8Oy7h0WgGjCOBYkRXeNl9fu7RX95ujMamvK/JIyoOoEnZ3rcXVp
BPqbsoDyMOR1JjcuH3Ab34b4HliaMaDBSnUIv8qod7rGMJpSKjq5hlr953COcEttOt8v7W6LmmfL
QeuVB1rgEQzqqbtWhr+MTU2wo0G+VwXd9zW2SatB4WaTOPE2au3hKQNXbwgp+BpBSEdC7MP6PVFn
OjF/mOz6sOqlL87vP/gijRISCwXRBuAjtvKA5vIK/YymOzn5pvd2k9OHruI8rcz3t1M6z/cFprCm
fOiiFhU2EL0Hj++O2/EeOsW5/SN2yp8oZoP4hQc2zbfitHa7fj8l8+sHQp8m3kEG5KyFXVuoeYv4
LENUib8ZgSPzXdltB6ggmszOpfuujV1wWmdURhn45vaovx0YAVrwhYpmUBpOAK0aw25QvF6h3tA9
Tqu81vNJv7oyBCBhRzVcVYJsAhCEoX5V/vSe7rUdOaH7TYf4DofftWJ0v7NrXCOKeyhqai1KZCCC
31L7zLeDG53HE3vstomdnuAswWnPHmSfv8CzNfbFysx+z5AJ+MJ+yiJoDHIK/HAnna0n9prsylfE
mI7m88g86F1CqNYpn9W7SVoxHd9Pz9V+MoQLU0mafmiUMIYTldg0fguzwm+klfHNC3ZjQQ3BtFcB
76O6x/Am8JRmLaJ4avFYW4jwNPIrAylEOkey+jVBkO+xCmFa58v8wrcZMK4Y/f1Y1k13lKMtQkwO
/z1aNhKPs7jRsFcPpm+55Pn2SVmc1LmYEHRolgwBvWvcoq9jedIwqUECFaVoU+Wvgb4yp4unEX4V
Li50S1ii2VVL1kndjFFaFK9n3fodT8q5kcZiC/2Alct5cUD/gInno7NIDFIagIXktw5CdhSesLUK
gu+VPPNqXYAIh8AIUTNJ0fDqaNIx0NyOHiOj8zIoVVTqvkaXXPET6b/bK7Uyi+L2D6PJGpUAmPCz
M7dKopPegTkntnLJQ2tv9699geshChsjlYNsMHIUWsvkIQzuS9TUrHnAa0sl7PnQisLJYBxLZf4w
NZsgL2qwFXu5fLAglA6uO0UFaej8ERcHS0d9utbrGIdunSQF9HSnXLMb3P5kGyQ7nT8bEnMYgg7M
L/WzlriomlCbtdz+vCG+mZWLr5gX9+IroLJVjEaPrxiqnUxsFXIEauUZ8Vc4nEF9a/fILoVQcV9z
txY3zQWucY0bogBLKWrgjtGTSh013k4FdylfsSKLBwIwIBNTZ4lGMURWT22kZwFwJA1iphrGodBq
GwS5C9H2wQ7H1CllxZVqsg+rlXDyvE3EuQWTHcjmoGFOIGdyPcaSRByOc45txEakd0ovTtYigPM0
fYOY++chsgz1KVFfq+Qg6lFUDC8uzb1mgAdWRuZkIJ+Q1t2xtTv+e+MFzAskNv8bDiJ71yMa0Mic
jyqK/xMoZhi/i0FxGXLj9WMBAboqq9ww99Os38Fh/Pc25hJYmEpUF9ejygCcRdDyInTHeOUbavDY
sVVJz/m6/janaAmYywPBqCO6h0lbD5AzApZZp8xGigUC8JOd6Yk7UrzcisGb/3tVk7tYSbbYfO5k
rpCMLE/0xTcIfmLZ9k2W9PgGyYiC58qQ+kNKM8mNphzvTLlQ3F5i04YN5rgvuFqd06HaNKbZr1Xi
LE+GDk0lhVBQJglWSgmTFHom+BCZRk7QuF2LYoyfUuPHOgoQEBqDsBYmCeUmw5qFXDIRyKGBAtBE
px/Ycq83mzpaVtrTEnPAP80Y9Rm/LOjj6s7tnbVk6xHvA3GMCfk4xAuuUSJpIFJeVLOfoe9bmm/D
FkH08cdtlO+RApwcKoPIa2YxMWTRFhhJwRUzghuldjCxQ2C+ZgbkIvWmQAK/TdSXgBA/atLACcz+
x1Dk73VtPJRaYDlKSl6CRiMr1mnRNKLJDw2UYB1CiZNggrtEwsVUgRI1RiN2QIJHbiDqPZWO1DfQ
ReYPWpt6+pB6bE1Fe9FXnwnNNJARKcAXlxY5/o5ICaCL+4oOG15pP5IxttPmcVIaV2HhbzPGs9B6
6dDz3hUfTYRbqK/UXa3HcNRUm1oft1doPlHiqce6oOIMkgdwBQULMxp1WTYjjDUfon3cPaRk3CQ6
sQOk5vOs84N4jZl2aX9fIgrPhqKzknEEJaNTRFNpE7hrtZx8cL1xdClfsZ9Lu/wSS9jlitRMg9oD
K4Y3bfXcNorXol9xaZYuo0uQ+T688CUqHbQnigWQEfYxikqbs41k7QM85Neo7JdeQ5dQwgbKk6YN
87AA126jouLTsxLb4J9BzFwV7zwof4NJe8UmL0NqqBsAuzvYSea/X4wu6gsedxSjk4MSSJFTxepu
tJAYotZdQGtbT8+xNK3Utf5tOvm2LyHGCFnu2XcXw1JJ0FLkpWCftA1/05zRxjP2mJ+InTgHyRud
YGcdBxeNKm56KtzJDp4hPavthj1/Dt7LX9rKGi/5NAY6OHWVqiic14WNBJJofQwVGGXEi0CQat5x
tuqzLW5W8B5aKkgc4D8JhinP0kmHchVM8oP2qPj5nnmdhUyL6usb5sdu0dsQ2b19/Jf27ryoIPAH
OSjIYK5XNy8QO8jrBg4GNcbiPh27PnVjWE3d5UnROxFr9Me6zo010s+lwUJDXAcq+ObBgXwNXBUp
7nqULjvpeI6J32RQ81nzEpcsjYlQrAlqdpS0iv2ycjP0Gdf72GnbL2m6Y+ELt16o6d+ewsWRQPgA
S6YgJixa0MkYxgTXKQ6IyZ/atnuNqtA2+8m7DbMYvjNxj86KtSo4HAVL3VhBwOQBLU2JddJDj8aH
PkP16KZq72XdyxWP4KFEj0r3fBt4cXwXuIK9DgelDftwmm0o4rNxtCPlY56uaVUs3UOXoxM2YsT4
xNIesxgaWuFUxPg9g24trmWOWmSGz4tWccssWyGnWMbV8VIC/SDuZMG86X1WkrrB6Caeop7APHQG
dccJ5HaQHssUyaf0z+35XDIlsCD/g6gJj4mgSXlHMhmmJGdguLmz2rX8+qKLcwkhbBW88LSSMkCY
SP0VLU6WF7J71r8VFM3MWxXyalCYvD2spXsCxRgKZIhnnnFxIgO90Osp0rFNutwz9Y8+y0HI2buk
a+44iDEbLT3K/bj7j1DFydRwv8ddB1RzOE/FOWrv1fC1ku5rbYsKjVJb2S1LZ+FikGJCxiJWG0sE
cH30lCeHkGhgUl6xJ0s78hJDOG856JApU4GhxUirQcxZC21VSqAa4I6NN/1/4nOXcMLBG1MzHksZ
cEb4lWTg6Bq8ql1Zpe8lLZoK5hLc49j2M62OAEJi1pQ1HAmnHZOEo46+Yx+Q06U/+RRbvpUr2dOQ
m/EduLErUI1WTDqnmUyRDolZfwzLJDk06JZbE1hbWE5c58j/gxlbl5EYub6EzMziRYP39SySEEAt
ClpNZrem57l0GsEeoMl4UsN9QKf4NUoFIuOcdAgU9n2pHyWzVO9Zqh+SAVT8SPBtxk7tXfhwJ6SG
RjuM8sm5fUiWhgkqQLQJITtKUf4mfICBTHqa4DEbmE+mdp+bW2W1aGlh19JLDMHkkK6YMgsxc6cB
21scT57W5HY/ya4RVF7DpaPaGHbYoQNKgaIusZw47Ww5U2woO2zHLHEHoqKO/tNATPD26Be8gKsv
E86TaUCKvZ4DpxXzLPLatzhDe7aW4Vqw6tjcJtXQcw4JHTHgRrukRhgBr0q1+hNXz2H1cnsUS79P
QJs5UwTCBxAtD83xhqcGfh9aoKBbzRxc+LcRFvcp+AzQMYbP17+5ZGwqg0ZneFzk9GA126H2zNxJ
jA8NbTLg3R56hFxWEulL8QHEm/7BnLfVxeuiCnWqdBbEQ8iTpdjo5rAVW/tAteQdSGSj1/poudpK
7HfpNIB+ABJ/IL/AbM5/v4BMKLoAtXx+rknHhG4kPNpW9XUXLkN6iTHvyQuMSpEDEHnNwypdRUaM
yJ3SU8BfZGixq3a75oJ+r8eEfUX+A9WCChzDb9xQEKsylHrA86R1Old+Gbjd2UiDOCZkxvjRPMvI
4EuHBhzEa0Uti7M5i+2CGHh+IQp+fF2PbBaOQPxA2Wvhvhg+zdUex9kMC29BFK7/gyFsEigVam3G
8DCSN4bNt8xTP4Jj61ub0KaPoEpbiRAtD4nCYiNuNVeVXC9eWmo8DCcMyVRwK/zs09PYrECgGmdp
THhPQ3kILwec6WuQBno2Y8ylyEkkXr7IuJ9+QNive9XMtNi2RaB+JnVm7QIeSXdGFjX7KFVSL4KS
zDbI5XDHoqr50IZA/iqjPNjKCpv8SNLRl4MHHdnkHQv8gantXqZTB/lDI5s+4hFtbJQNCbbHoMmF
LZUmKLfGqD01PMEeqWnh8LpVT/VoSOeqREGiLZvjtCmVkn2pkZKcaNoWD0FRD0ct4s19IlUtolJh
YaGSIbUGn7cg6GKy+sOc4jby0EsYqLaKa/a5bTnHrdDxO92owOnLdR5NTkFQBQJWBqM27Skf69eG
xtoGE9c/4kphO0UvFQ8dZuFkt62pbcMCfHJITZXVkRMyfxna7zrT0l21bLMMLEJhhP62vPdLqle+
nPUWOs5Rjr1FqqDf0SDlzJGnkLywZDL3PYXoJloHM8I9dHSPBTreZO2oFui+Y701RHZRyzVkqzGJ
fp+iFVOvJuljUFC/uu1a6He0aNqx/Ih2fJNOFn1PmxA1B7IsPUe44j6nwAzOddFrnqSEpIXUlEYS
mzfGqLkkYVrnoY5aeSMTZNEHNtBDkrbKF1pr1d9azuX73kgiNJUpHG/KQE0TV8ry5C2NKdr2mZUn
v7JAH/YRkdLXSOm6XZ4poFPqx/SE/71Fr56ZOU1ikFMgjQoSsCTcmYManVSul26VT5AWLZEWerNK
lT70GbMi22orAmlizUx6P0gZSzZtEaq7HGzFD+gVKH30mVjoriFk3Et91n8aXSh7hlQhqWRKOdv0
iiajlIbryT3oyeu7JCgjdM1as5tjDeyJxWn2mGcTzd2oCItdm5flB9NoiCS7UvVfWhdJlZ0o46Tv
1TBp3qPYkPwIrSX7oJXJc9YWJNhpfcy3baxOD0pPMjRCjrojBZLxoBtlsEMXrY7UvYYcvle2ZaDY
NEPyxNGieOw2SV0PD0nRjRBgTKzg2OtSuqWB1G4DXkggEh/K/EeGQp1ngnkJ7TKspCem6HXmZkaX
POeRNjyprFE+rcKKHJZYoMqOiih7zkhXfukJIo+2mqGE3A7jsHzL+8R6CCzQHtlZQcimlbT0YPYD
CjTabvCTvO6f1XJUK5tJVf5n6PrBU1Dx8KxSDu3txERS2U7VfCg8tAiHTyQOomPK9RCywHi/Pquj
Kvl50JLQlnM5AfttMPSvpGLg8k7SyrKzntJDD/6wO0YaHOBc1gecInBuhWnRHfo+lj9ASA2dyLjU
8Om6GaTu2OXGXVoh8GUr2GW7MuASTAet4nHDofO01yopvh+jqYW8ghaWuxKNV36mN4ir6xME3epG
H44SfK9fqMPtXwpws+xSM7FQ0IZkAfpOQy9jYxm6RZVXX8wMwjtYw9aVqnT8YaQq2Fk1IuEJmQ0h
2pUKlKdN48gOvON43VkjDTYoqk6fBphrX45qde560Ngut4rSN4kZn7Qijx6lYAy3NCQ6jkNc4CDR
sPEYyQY01E6dn080/kDHqGRrY9h66Rgb2142OlAsMr1zq2qEBJ6kqHXpG6Bg9LXRAK2kVvYejzLN
y7tY7zcFpZXlmKmmQ8GDKLVl9zkvG1dFTWmIuEWF8hW9gDKH3Wkk81qDN8QxmBF7VIkTsI8QhFKz
epAmmDC9Gp2p1qYCbGN1/CekGdRKh7xsXsvcCryRVMWHoQXNtguT2B+1pP4gTGq2JaisnUpqG68y
qgIUO5j0MJOmN01p5T+9Fpu2YcT5A8rEjCNr0CRrmOa0U7ARX9pUQkXabZdy0fWeA2My7m+8s0Tn
QJfrYKxxk6aWV5ZouU7ssXRNsLrdxlm6sXUoueOZhWJrGLHry7RXI7wtY3iuJNir0m8ofZjJShh8
DWL2zy88Olkf0fk1AKI1n6yO223lyuNK1nENY/77BUYeVx04W+CZmvmfMvbi/DwUj7dnanlF/pmp
b46p2eIywjAKmIpSfzPzzwC1q9VaeHfpuXK5IsLKc0UNGdWBk7V7nbxE3b8PxNDL3xdcQijy9Vag
YarK1CvDxKn1V8V8vT1Xa8sh+IFRrJIuKTCGpt5H7VtlPcXBw22IlWn6+yS7WHEryAyqVIBQtfcw
KbGr/i2bGx4GkFvVDcQ38G9iTmGU23iUQYvjpMqeDxA24LYcrD3ilvzzSxBhMTqS9IbcAIQ+pF/l
HbubtpJD3dbvO3TWFV/y9vasLb4aLwGFlYkTlKzOZD/ozFJwt91P2/vugNKre7J5sVz5uPbIWXLW
wd45d85CpwYEsdcHUzYltbQa2LExRb1Hf29KD61+YuYZ1cm3h/a9Y3h+yV28C4RoBdGSoepjvAt0
GyWsfvXe7M69x0yHbqJ76hpQVbD792ZPbWtT/MkcXBEvmmJvewRWvNvfslSNcfUtwrBDLo0xMYPI
6cjjxH0Z5SCK8aFab3PPHYYuQYx49LXOv427dChQomyh8h3ZoW+PWXDNh7kyVwxK9aYcUjupqpVZ
XnyeXyAIxpy1hcqsuVzQasfPQvkFHjDbkgObEmS8+E8Qit5rzZpu+2J8BfpbkPtARYSuiCmvOqpJ
rUR/l1YF96atI/CwhVwOxFDO/MftOVwFE85kWRtRO0gAi03E1vhO7/wWh9/UfR5uB/4WaL+i8s8K
6Lw5xYf65QiFc5lXEYL/KUAhCUS21a90j7Cyo/2UXXQwb7KXFbh5DN/h8NjQwdeMPJ9wyWjyf5H2
ZTty48CyXyRAO6VXLbX3vrpfhG57rI3aqF1ff0M+d8Yqlk4R9nkYDDA9qBDJZDKZzIyoqjCQ5uKS
B3bSPLr/it3wpnFI5sSueh9s6j0eIazb8E70WrVmQKjL+g+Zm12bTVEYzCbK6Kbc05/hSf7OXhMh
I9Avwc9rQ+RmNLfTOGARgMDqC8qv1820jR3Q+Tu6Y/7IbozH6AvXvVu0MJu37MUS7JPVLAUqeMBy
BtphFPNxWYoalzpVL7GgN8Vjc2fd6yVIrSqEWS56tt3ko7gfj7hU21729jdru0Dm/KBhR4UdzabU
vFuGc4ewWNmankac4rsVOeOGObFXH+OvZNvl4GMRoK8a8gKd83yxpEk5AufErdAJ74S7O4U49LX3
0Ii6jTeiPpS14wUFFtCpRQw711mcHy9xHVG0emKRi+A2jp3e3DTltq9vAtHT0lpEswTi/F43stHu
5gJfiT237F0L960sMJk1572EmD9hEdEkFcw1nl3rRPZDhsIFRfuLkAbP7HhP0jQbcvLclihsZO3U
uU7R7o/9iCYl3zYEKeI5CuZ33eIxgy+QV+qslpUOTwbSZJ16ix6aOPWUIna1RCQAvbb2y9CCW5IK
19Aoj+bQQt7qaP1llqObD1O6LWxPYNTzM8/FqAwQfKHsAgodvM56QjPD7DJABQ/JHVF8nD/dAeok
qq/9CB6vg61Z2sxT/P+x+MBWVcqgykGG7naKZ+m3k77p+r+JnYmGLD4eEGZ+onNLY4OpUiVAMR30
EAwbNJ0ipYxVK/gNwHMt0rwpTCuan3S6l7zfmNGxCLamJghmV2cKJcxoJdQV/MNtGCLHeVW381MB
2fbhRqpSB03Y11djbSQgZEF3K6ocQOTOOZiinCx00qJ0JIpyJ0MtkTk6FBp+iX8dZ61GxVwCcdYs
SwnTs2YGqpvyhIRwesiRkPRJU9f3hKHrjHUQbOlMNBvKSu2Zk7GhZqy5rR6L4q21nYXHONx6UIEK
sTnu7KKNNhWTiksCSTeyikas6DGUjw067wZFUK225vSWUNxhlZdqhWABUHPTTqw99JGolGkdwUQx
PQIdU+FDHY3SjCTzM0tTb8viVusEm2nVQvBA/e/v8wFNDskYNuD3q/xH0iZemCPTaRNfi0uBG1pr
mPvFagGCQxlFKnxHFwwRJRvganatzvTQuINoVNoYYeaUyDeDlhm11sRRw9gP0+KEpqTbEXn7qW6R
1QZDBPrntUl24t7etcptG9hIWgvmYnYcvJ+caTf+/UDOiJuuaKd2notWerPM+8g8ZJEfgYqrOVSg
CRQVWK5O/QKOcwB4L0CwE+N1K0W9Rx03YJgcXbXYhUjuXt+ea65mObD5SxZnc24nhkRHDCxBx4L2
0ki3sizwAKt2akEDCuE4nld5O+2lfJaHQj1hop6iVMGbu7C4aX2+fkNwpjqahY4HDMwXOK4rN8rc
9jbfhD7ovD3zrt1LXv4zfm6fhHSgoqFx5003kQgchsBFB1t829yrkoOHF+eHfFI9CY3CJUi+rq/X
qgf7PZk8H0acU7tAdSYq/mLZpfVzTTY5faf1ScpE3WWrL8jmAovzlkEfNGkE+kwwJE0n7ah5yK/f
2m7px/saKq6gSwPFn4Hw/3ESvIUK5tXmnGdgm6yvVJhMFJe7IolPpk7/4oxdDo47/2pNHYckwETa
ZrsttB4vD7lDCRUYv2i9OMdRdSnTFdBvQJ9FQm2LQ/LOqVJP7576hHrXbWN9L/+3C3iitbGU1bEz
MWtqo3tm8ZKZqWNagnn7VWV96Qp/o3AeA523ei3jvcdNX+2T/jB49iZAO3X/rTkGG3roHkdHZA7r
3vc35DzJCycVyEpM7BprFUKYCP01rL4Z+5vKROLN9HJla2ub6zO5DoiqegRG4EXnXZbSmvFg0BY3
lvce6sHpKb2fDiBAersOsx4b2RDyNUCsa1+05JXJmPa6DhwCjZfsEAx3FN1jqvJm9rsWZRq6oysu
KuUc1BcJHMmqsczl+3h41ayLnst8mFI8TgI6qg95G7kyXnmjZCsY4Kr5L1A4Y+kSkhrRjFL7qLF6
MpxpEx/Kt7z0Q9Nlx3FfPSUv0qxuL7qvi8bH2Uyn56NkzqeObW0TsmVZjZbRv3FTi9Fxx06Vx5Mx
GcAYshDV8nD+rWBLrzrCBQJ3wIR9WcaSBAQsoxNI4HATNX1dkjwhu4wGJJSjQAkdNf/zRC42VxbY
6pQ3Aypp3H4bP1LP2IDHbGe+bgpkdLob8z3eRDjUrE19egER105wEVnr/j37AM5GBiO2UN2KDxi8
m8Czv8dHtofqmLlPbjVH8kAYeSj863a5ur8XY+aMozDAP1Jk6ALIreQ5QQzkZFlfnyAfDi0pbcSz
JB0fUabwiW6E/XVo4XA5o9HUeGjMCthgTe7QTO3Zd+A428YP+ZtxQyJX2uq2o/jxhghsadXbQDoc
OZJZeQkS6ecrXaV9nVjzSsdG+JBZYOSxn/u6wpN1eepqAo5M+YENX1Pzih5WX5dE2kjzQvInB1HR
4aGAYQslp9yR20tZrzIFI88SJU02Mhnlnd5Jxg+bluCmsArl5fpcr/kAGLaJ+jdolKH1+HzAQ9wr
TdRhwKBZVVLwtOd3E8jlroOsubglCGe+wB7iUgdIpH2PCeo2dhQxUcue6/b1OtLq/C2Gw1ntMFRj
2LW4SZcDRPJ6VHSgWAo08K7WfLuOJJo4zkYRDpkU9Ra4WtqfYQi+kCcilLieo8cLawCVEXoeIVyH
7N354ugopKiledtXxJtOOiiGs5P0j3Hon9tjtL0+nvm3LrEsvA+i6gBRH4elqlUFalh0dOTBJwEB
FkFNW4kqJ4iS25+atKnCr+uA6xP4HyDfg2DRFp2MIIvHpU3zzQHlniZ42VFYdR1mfUtrv3G4EB0q
D6oyVjPOgXXuc5146g8wfHao6QwbR0m8P2aSw2mBauZ/Z1JXz1etLAyFqflsg+nGzH1d93L6pOkC
V7V27C1ROE9h5GqRtRVQNPaeIZ1fCpK5ot+f/74480hsTkOYyUjODG7ShE6fiMKrVYubwzpU3oLc
iU8UdklNIdioIPAhT6wZ3WR4ZbKOkihUc+3jEc+lscAWVv0QGtvQwA26XvCDnY8pbAqC6gcg2sop
Bq1znmzyECzWrYIMwua63a3O3wKLswLVopJhMMxfBKYdCU/8msDVrT7nz63u/46Gs4DcGnOdDUCo
0HqVHEr2VISPDMSM1bZFmRuyCMlBCTc9CvMUNDDloqBkHsGFx8AbogpafdW6iMyDPjMVyE4i3R8p
kF3MSDe+6LGEsjmWWAWI9IIcT+BD9UiJmd2Baykt3LmS8kYBmwlzUHEm2nmrLgXN6ejLliE1wMdp
RA37qg40fFH3lIBxvj80tn99WUUQ8wG02BZaZo9VTHWEggm5TdscclDJbc4ygaWu7o3FSLhzDIdL
Z8UTYOqONkeDQJQ5kJRDMswyl0ZysGwKDeMkPOpVIcp3rYZfKKn7bxq5o61npTKCRzh1HyHhYtyp
fvANYg35Tj5qD5CI8tVHOM+d6Aa7ujkXqNwB1DdtbHTlPGRt5tLesPSpiLYFpFlFrfSrW/M30q9U
62INk6TurJABKYLUD9OhaieiWhdYCe9oiFYQwgogUB13qnKjolpazwS1daJhcB7GHpQStb9Ypk55
JZAGGZ6um/rqglgapNxBQoHOlnmQi2nKkyQfjArPeTHS87LhZuBoozdScI/Wo+tIq41uuJ7hng1/
hrZmbigpVRIK3VgcmdboBNqx637SANz0txKjbgPJLm1Hsm9jcFMa92iEEqCvDRQPHXPfAhIoJh/6
5HoaTXGBd4j+wd7o2+Jx2hWpo+8b/wRGZVQUOSfmthDaFhQuruOiRMCCeBCC7/nviwkOTClPpABl
bDgKP1mEptnhAy0Bd4PxrIGA9Poo1zwKmHjAWIGmax1J+nOwokB+w5rbM1RddofpmCVfg2Y5RuFG
+bFLvVokYrcKCK28WfLdxG9zgFKJEKVEehSlNMVxrL/VFtKgw21kgdo3CJ+nbPRC8CJcH+X8o/yZ
hKDBmunH0arEv3IT5GtIrqA/PtXRxJPu1e44dqLAZRUExJ8os0Jzps6TzUFfscWjEnJtDKJHdQDW
5Uje1qHpXx/LaiEZakhsDAf9wQZfRsJ6NTVTqMm7WUxvINw8jUjcs/pWM00fzVibqIrudaI8jgmU
p+jndfQ17wLqJgt3YOjm4jnw3F5Me8rNyp7vHqDdloZTV/y4DrA6i9acYcB+RxspB5CqejXIGsIH
Ekzbuea1lORNiJK96zBrN0JrAcMd2LJGLdAwIEpSCcg3VLSRZZs2edL/gnPKXOJwm1kplL4DBz3i
ZcSwMervUhR1KmBnEdU6ru6rxYC40zm2ArMtJ8xbocrgvPlEcZFOnxr9riVeXsS72vqLyhGEeDgG
rFkJhS/rKPvWllkF9ximh3F6l82dwv6iLhksxCh2B22JAU3vc2OTtASZagk5UDtJIKsJCkKczaIn
sDWLXoJwh4yZToke5QDJTOteNtsHO3+8bmsiBO18GJqWZ8WYwftUIG1WoDZPBUuxeplF1QbkeHWk
IVFUe46QymMc9gy7srbe5AIkCMdRfZLalyR6gCpvdCPdIAs+ie7Qa3togcrf1CLE2tSY8zd9OqEb
+rVhxCktDyJu1+dvNl3eey9xODMImdwPOQTpXKUy822sjg/d8MYm+96cvmcgKoH40Nd1xDUntETk
bSJPtSItsJlSqFuadeZq7WNa+ddBRNPHmUWm1mrIAgyrs7dTGjmT6VTE0SLBjV0EM1vnIpwoSN1r
AwFMiRsnHUYnM7+afleKaLxXi2SXk8Z5bn1UKFFRjuAayOmH4+cUYMFugvKRQRA3TEtorauI5P6i
mAPPTRDVwWsQeMD4cnI7CdGqNB+HtJMPTU5uu/b5+kKtba/5Rcu28c/s7jgnHhhFP6BrEhCkuq3m
tEA5OXHUOlmioX28QjrsQLTc6433IXxXy78gsUMtCeQk0GIN7h2eP8/sWiWLVRwiMl7L+2KboL9B
/jBiwT5bsfozGO5MxAtHqKcEME2D1r1muGv06meTi5TFV7bzGQw3m007VV08k8TQOrnRQZRH0O36
MBD7hhWQ6EB64PryrZyMBPd+1E+AUuiyiiKB5mmV1DjqE7N61dXCj9qfUQBWsf4JJoVOsC8b6t7X
MVfHuMDkTmNJl3qjatTZZXlsemLpg+NokCFNGkGx1Oqa4Z6AuBa87+ADOd/dZc2yMJ6B+rHYtla0
6absUE2h4E4iguHGow0sJL0MmKHZVuZ9Um9otLs+ZfOXcl6eyBakPVBwis3MVzI1QVXmKVoe3a5H
F0rs2wxZK7RWZ04jelxdHQ3IH0DUiOAMTxznk2bLUHZoZ6gh6r3W3GkDVMtF+ZJ1EMPCr0EVBQS9
5yB1pqG51bCQdQK/BLgZR1BNGKHg5F+zM0VG9S5CcUwbz7kShoMqha2EivZE2QYRXjYSHcTz+ujZ
HURE6YDEaVwIVmptZAq4ESzcpOCT+Ctc0pu4GJchSPcbS3ZtllUesbt+E2uTYHgrZxc4aX8jcR5p
moiJdlIML7J1UC/pJ4hg7MM88nDS7K+b39qgVFRaoeUR7yoXF2EQWQbUTpEELgfT72VwhSemPzJb
cBqvWblq4h4KWzdxi+MO/Yq0Ni1ipIDsNHficatjFq2jSZwx2Vwf0NrcLZG4cz+SsgnUVRhQLm3A
2+iY5Kuz/U57ug6zEtySJcw8r4vwQpFUOcRwAWNMd6S3t0VRChz4+kgIru3YSpAZ4nYSzSjBkygy
Wln+cwT3lf1GWr83/sYAwNT7Lwrn4uJU0apozhK35X3RQpvZH4bt9bla60cjICpFZge8TVh8brLK
octSeab1ytDKR3+Up/hxPDxLLj0OO2PDjvGeHPCeewdy/ltULx8fZqoRUTfImqUvP4LbVHGW2W0/
f0Qz3g7Gq9TGrlwLlkyEwS0ZG3qGExcYlr7Rw/deAUu2qKBvzffhQd4moHIHCyyfuhqomoJLGmcS
mC++yiw6dVp2TLVkQyl1jcpyLAVSOtdXcC2WmBsl5uwcGIj4SMxAU1bfhBhX3JXgorlNcGxUWeHU
LHTN0gd7Ry/KXa15jCUkt1xdqdKwlOExqozcoiLOVfvse1cqkGW2Nh3JBM5dNEJu5XSGyujAxKyO
RVm4jT58BqVU72lXvxed/E22w8IPYvs2Qz2yYHLXnq7QISCDXXLmcMG/zn1J0kVJVY6YXZSQbbQ4
3oNb21W63O9Is8Nhg2xk4oFY6bHrtA3qR30r/JSl8J5GAl9w6XFA/WJAzgFKPois+HxhT8HjEEM+
zaWtDYqBfVx+JNa7STbXrWndgn9bE+dyJPQTD7TEeCeiDFu5RL4QFJ+dlxHpcyiCb3Kh3ESG6EXl
cnB4pUFX0Vy6BioXniwnnDJ1LKX5COqPuK1pQ+pMscuCn9cHt5anBI5JFHNuYUI94Plq6mD9GMC0
BWenmjdyarojNT0IQG0rKTlm6bfGgvQ7SDuMcNyFRvv9Ovzqtpnzh0hcgyJP087Rza7rGCiecGcq
vjdphp0Sb9SwQyTxiUY4geWuTukCjDtrNUOOA1BtIxcGNvnSfE2ndG/X4caQ/uYyg5/7b1jcpBqg
rUhMhmGNEdiHZOtIcoJwnOzaobhLGtljUeNYk7AXRTTC+e+LYz7HJ4EYHrhRUu5AJewmBoT4QEMB
AuqbYRxd1Kffh+geVBN5F7TNU1aadyTuG0dq6LZKW0eBbMJfLPFvd8GzxIF6hrK+nbcPHgxotLFD
z9Q90K4549d1pNWNukDiRt8TBlbFCKPXhw9dczK6o3j8QpFIMPeKdgLTXT08F2icCy5G0INp87ig
jObI43uA9LQSimxWhMI5n6hPDcmgsyUZaADxQZPiIAgWLNHqabIYyvz3hdlojdFGyuzRp7Z51+zm
FLWm1wWv6Gv0dTP24+gzR3PM9dUSjMzkrnfQYDMDdEvOOXfVg3Q2NBjibSk1ghhnLfKFaB1uQeC+
h/gPB0NoXRo2hD7dkEC8OjF34FTa/s1IfkOo59OHxp54CCX4lboLDwmJUM0fvQbTJIBZ3dyLkXC+
stCawmpGjEQfwz2ryxule1RyCzU+Qhng+af4Wz6iNZCEotMQRWXcpOl2U0taZCP4BL36MDiT8UjB
eq69Ev19mDZtcGdAwV0H1UXr16KO3bUHZdTq/kbn5jNCWF7rDANVkUgr9AczOkSW25dHyNXQ9guk
QdgFUAjsVJQI9v71xVx1IgtwbpZr0lctmxMCRQye6cSdINgdt16YveS2o4tYfNbSsWdj5c6kMIzK
KMOV1o2mW6PzS9T8G912ihnCt0dNeqSqN4hkgFcNaa6FnjeEdsHbKdm0l+0CmGUQ7XPWQcis9nNL
2rYY4vXZXD3fZ1pmcFDpSM1yhtSNRjYGKlIDRtShJFHxpVbfUlxkJv0dseUfB4Rgzkc0Y8tEBqMn
/+Y6FqFuSHqBe4VGaoel9EdT2Z2rhmbsTKrxcn1sqwlnhJ/oIAQXAwR1OVMJC9uqZQNwKHzUIdZa
npq6KjyjCYc9aG3NbWtq35u4qp3BagtPGyA6WAbTE2RXRfJml/OMUHim6UcQhbdm3pn2BdNaVBRS
V7d6Xx0o+AlSL6p1h2rfwkF3r4/80nWfo3EbdOrULkkY0JoJ/OSq6lNyXw1/nMycQcC6j5KAOSs8
f8TiUFKjdAiJHaN1Neu/94M53FukeymSphAke1ZGA2PBS72poVHF4N8vDV2KBoTB1LWljxqkY23s
myKKgMsTVpvLKECELKO0weLTjEo79BS9Ztjm5hcN9hOFlM6eEdCUpMeieBte/3iB5rofaK4g44KM
I3egy42MNFw4QmR09CVrZ1hP059XSWlLCL4Oq1R7QyYlIFh1Q8NvFYTi882fjkIliEpQWaRji13o
9ahZow0I2KmbUPugt9C6qMgNFWYoVnww3q7nqZrrh2Z523NLa5KwgypHh2eA+NHKP8vuoYDU0di5
qLyMcr+WpPnJ7/rYLn0wMJHcRr+CBvp4voBCstQoLgJgJpmr1E+xxSCwtC96ERO3CGf++2IXEbVN
QhCCIn4kbtM+jfmGTHdMf/u/jWZ2TwuUMukhd2hhNAY4fiILDffKky6jtuX5Os7KVsWswefOjL9Q
C+E8bhVHkMBs5tHQp757yOW7SqSruOJJzyC4Azkyysm2Z4iBfIVkrzAvLFCQ9HMSveNdBqbYnzJE
LdAXhwJcvoCsAVGkNM7NG0P5EDL7UbZawavTKoKFqzUy5Tid+NI4TUmiIA7wpNYyt0nedE1Qw7hm
W5CiM6GoiSQFHk/OV72NyrEefj2fkZda22hB4aTBXY527uurLsLh7kDqkKPctUfy2sy8kFInJCCy
xXOuLhjP2nzh8RjPt8j8ggycC1baBreR0kRumdl3avEP7VXBufkrc3weVyMrgMQk2AzALIS6nPMZ
MyVSykOH21x5Qk/U/kMNHeJVfvBRb0c/c2Tn9UY9aBvDR8fp5Lxl6HboDqGHXIGDbAjqtD8DP0Sl
CPSqttfneIX2CJ+GRZxVy+YXFu64ZeiPzMcc17HWKJ16eJbbwInAKoU2FocVN7b9UzeTh0ZrN2ny
IHf1Dq+nz62qebLCQLBcwH1Vosvvyl5Ebg/yMjhqQBPCb3fW0qAGwyauiCY9BlN7ZLGy1SpjM2Jb
jpOI028NDjK02JV4YIBFc1NQFNAL6AnsjNVT+W0kAbhDs8kiqltQWlMnGRUdZGltZexyKUPXqq53
xJkG0h9C6Mv6djtRywHRSJFD3dOaSZaTrn4JkBu+N4pON7zra7biDXEEQyodZZpIr/PPiuCunRpN
6qkbT7tRf5OTExMVRa1CwH2YMsgwUDDJbfGoUxU2EZzy3fCEx7wxPSGevj6KteMXLTe/MbjtPRog
2ganOuIv9j596FhdVOsa/6jxR9s90JA5RpsJMNeHpcH12uj00Xhjr8qm1QskplyD7cPwZwyhbO3z
+rAu75EwWkiB/gvBHbyBIlsZFh00nYHfS7v0Z214SX472b5a/0UAu4TiFskeQxrpLaBsiFKHyq6P
P/DKd304K3vjbDjcIqXt2NeKDIwqHp2YOjp5Ha3MsZWjJvKSK+7+DIoLxxRSsUApAdUX3xXpQOuf
5eD24fb6gC7NzoIjnoM+BS9E8C4cTCxHtdRCDhI3bzpgSA3UuCCPYMXxP2mEkl0SlR4OvtxH+BR6
FenZz+tfcGGE+AD8ABpVwX+O42D++yJoKsZBLWmDD1CqLnTwP+PJZuy/AqkWSehd2OIvJLxkojIK
N3GehXHO8SeoEmKurQdvOe061wY7ud8gcTkYKJZHhajDDDIK/NOFzXCwnM0keJoKNAWwFUoOwfoe
E09PqRPlgRP+MYEmh8WtZs4YOmskTGZcg7Yux4KWu79Zrv8m8eLCw/DAlgDHja1bkGk7fX9koorG
C9M/HwV/FbVa2Z6CBjMWgtCFSaheU51CDu+aqhP4jHk+ziKRGQklGwhCFHU+8TnjU8eUtjpGk6JC
nLQDHu9wXNmvkza6dZzeZ6x0xroSVIqIUDmnKJtxZAR6DYtIDj3UF0rzhB4VZ1TcYSY5KjdRk22u
L9uqES4GOv99scvkqCcynkXBgt+pXlko4Ixtn9K88mRDQneKKI5aXcEFHGfzcQs+a8sGHDVGCH3u
ze6hqkdXEx3Mqzgqlg49N+je07lhoY4sV8YRgb1pF8coIK7RZb5UghAlF7XYrM7gAoobElhW7M7o
GvipGnwCn+awi9MBbyy5y0xR7ncdC7di1N0gUOav4q1q9WWWYwMYWms5Y/FJInpAhinykGPbMV3Y
vDTH9Bf7YL6G/w/gL03OhXkYRGrzTobfQIvRXi71gxnXxzqU93n73kTVHTpJHLwpnapMxjah++vG
uXoEzA+F4HREaoh3zNVAi4Ai3wxFlNJLKkjQTl+BEQj88KqtLFC4BSwgotA2CVDkKPakttvLUbJp
IbpLjUKwwVdPVfB5oAAIzQDkIq9hgWmdhRmwpMZXOwpdTZRTUk8NoXegO1YIwQ/N0UV8F6vzCM47
PGTjIL84y9XWrDLa9/ArIyRgzL50FC3xTKkR5CRX/ddvHL6WfoykPsikjrlFartU+4AcbZ9DtRgU
LOhINth3w9b96yYyL86FgS4guUvpYKm5IWmApFgwO/JwXneZW1cfiZI7silYPxEan9m1SnReW5hI
vXfU4CmUHk37JtKfkAYLRddt0WRyl+HezE09l4FldpU/SR5yU82EYOQ179C3pHgp7rvX51KEOCcA
Fps9hcwJSv6AqKCOr4HORWKHfo8cdoidjcfIFxoPd2jQ+XEddv7Za0vInbVKrsSdVQA2RK1KVlEv
ArPxdYhLLrP5PEcoCeZiHZUcfCGFmqOYm8QjohPpFHWvrHpv6qMGoSh1BwURlu8yfTNN1AmSB0uG
hhTaCI0jafcahEfD+E+vV9zHcPPMoN/SjRQD7szHrB39Mj0ioycAWZ3VxYi5WaUaquP6CiNO04PG
Br8aG+/6pK76TXTIz09X4Cnlu+gIloo23QRfhilUuh+1HswUZ1Ylem9ddV8LoPlDlnapa0GZVADq
y8YpOojraK+KKfBdlyBQYEILBjo6oagh87Elo4pKUQAMR4IkhgTppqLVN2AW/uNlOYfhPIhE4lBL
Naw9uBI7vCrK0G6JGxEV3OXSnKNwvkMCsUHTNRiMNalelrwy6HtVwVdvfPypCcw4SNKjURRRAt+2
Yg2lkVATsY/emFtIIe+YTSDF1Tfb3lRFmZBL9wSwuY0ZxqbAsjlXr1rpVOIlCu3KMINofNIS1yJe
NOuhJj7uHti1ArdxuYfOEbnFyiLNTEMq4zwzp1tSM6exw4frM7hqdnP1xf+k1GzOtjsyoINzxKAk
jX7lea+/pToJtkEKDanrSJexIx600XiDBgs0vqIb8XwX0VKaBmXUUfSUFtDQ2nWNdqvXqlN9Q5r1
OtQlywK6vqFnMJeXoqnyouexrQs1tTITYePoKu8b+Wlw1IfCLY+onUudyuvfQ7f9UkS9fL9S9udH
yTkut2AKrmbWaBrMJc6zdaCn6b72p7tu86BAJp04rZNvW/xnEjq282z4g9u91VvJtzzDhyTpLnlV
XNORPdstToXX+P2b9uP6zKjzF1z7Qm5nWkXBIFU2f+FdtI2eyzfiR67l2T6+4Fj6PZLZ08Fy1EfQ
nkVbzRESvl2GMOdTNNv8wplOMqil2wEfAHVGxt4U81lJ9np2P2o4KQTGvRLunoNxh1Asq2EhTQBT
qafoN5rhh5ALk1HyyzZB+cQCfyoFLmnVzBemx22ose+SPI5hevNbm9aisoFAGL1wumBHRCfg2lxq
piLjzQ37F2Kv53OJloGgKySCLVU4g6Q56K9zxg70eWHntewoqnm/LEbFtlriceadxxBCT8C+4ebp
S4PiBfk2Kz9w+3Pt4kYaUYm0sVq3FrHEr/ld5ALR54GbA8jCOccxlIMUpTSAxQx3UFaUYtuhoa9A
mi9FFaX8YonqVNZ8oj7XpyDziNdf/nnejsGcNUI1wG3STc8+SPE6BIJ9eFlEhalcYPDpqspQS7Vh
Ek4uxp6mfPLa9rNL4w8d2q9sVO6VUj+WBvVkq0evWOin0xvaNwQu+bJEhvsKzoASGkf4DIy070u3
NL6qIH/IhmKjoH8wVl+nPsRV5iRJ8ZZ1LZ5S6J+mrTl8zqDSQjEyO8csmOiqqUCJNulvk3Iyknsy
CMgy16xoOeGc4yvyrqxIjaHKyHayEhIaxNPaH1q9QbCd1jvS/Y3zWSJynq4wtITUExDT8TmptkPm
hkXm4I3Ra7qXmoQ+RIyZ/OeZ1nPD4lzeAK4TfZpRB/JSgMpRF8VcoonkHJyVKUZdlwCo8ylyQpDw
SGBBr/MYrSOFr2nBay7lzpQbj9ePrjVnt5xOzg1IdVCWFrHhBjQIFQ1PegpZnYa4ZfRPkuzjP8/K
zPOIHAlBFR60Zjh7mRq0u1IZphlmP/umQzLGySEq88cckb92wG8YzkjUKugUMu+AZkp2QT3e6I3u
y2oluF2sBeTL0XBWYcRNKNcaYOT6Me/nQ0nb5KVLUHB7fZX+F5fye0CceWhVMCahBCQWle5AG9+I
38zJU8kWSlbQVpiv8IY7RZ5miKoZV8+nuY3XApusAlZhzp1ZQ60Ukx7Wbk+N/p8s1YftzEyxz0sC
Uas2C7pHqdTrNyjnVl7H2uKgG2XvsyQTqTGtRQG6oqKnVNHBuSHPxryIcjRqtjFhUe1mne5FyXMJ
cgfcEnTdJ7HgqeDXWwAf0i2x5g27wAoGo4vTGqMmrPVAMwlMgE3JS4V2EWZ/y7TRwzCPjZFuK9X8
RqA3KqPGsxv6k9z9lKxsA/PfU/m7rUQu2qO32iBtkzh4rFgCdQoortuiRlHR/HC7S4rKFEXf+GZJ
/mfI9z3blNKxQBJXFt0FREjcBrMhnZdEGZAsO3QL4uflcyG/h1XkF+DFuW78q65xsercLguRwNIh
TIw8PN00DNwhLpqIwcxcOpkRu1L7psSv1xFXI9zl4nPbDdGLRCYT280g28TYS62PbnwpMd2AQbXi
wR6RX2odAei8OtcsjnPFNlR324ZgTrXygbSwJuNI6zc6KX4NUsScNU47pwwfRsth9gGCfAL81QAN
lLoGHofRX8b3TlfaGJC6iWvXUE448NzebB0oFU3JLbZ5yT6ssEbP+6MyuGb/3NsHU0azq0hJVl23
rN9fwU29no5t2av4CnJ3Z35D886Weckehc2yo7sNojen9+R94X4vncj5iedCeZN60ob6tjd9uz4j
q2fjYkK4BVGqqWPwOLU7SCDdV/sPJDGgd5ePXitXe0OvvaE1RDWSq3dJfYHKOTkahnZUK0BlHnHy
TRQ5/3zYt7ET/IhwjUTxPyYA2iEO2jrRxbWXdoPowi0yBM71xWqWFhRKJW7KHDQeu33kFaVItUeb
o9BLc/9voW2uo7JAAjyhBlDARJb57U6F4J25/4JO/ZfhaD9GN/TLt0ByLC/e54fObxwURHzTHr8r
brwp9qiU8FJPvAkF9sfno9q60axu/qxwUMCez0rT2ARppLhFyIYXqbOURwVkBr1L+qg51G2MRt4k
i9t/dCXRIU0ajPYX2GCSY1cr9o3cZFbjhLmtjw/TEDTfii6tTkpXB2hPI0b9iBLtdjNGCRpK1D61
vcLGzbaJBwlykWVpt04UVUHoQ0y7OoSJ0exAWqodCyifO3IlKQ+D3JpPyD7ESNYSou+CqLTesroP
DikLx9BBcW3rYUsh4631021ObLpNpMHe1nld+JUkoS3YavNThkY9D8lllJhlrHmhxdj/P86+rEdu
HOn2FwmgdupVUq61b3bZL0TZ1aV9IUWtv/47Mu6dzmQKKbhnuudlgIokRUYEI+Kcc2SOFweDwStU
0D1a3uXU8h4qwHA/oG5H74p2qluodVMjDUnVuc6W2VZ5NOMh29rMJWGJmVMfoj8WSryN+SORWftY
4WgXIcTha/ShpzKcZBG/amnn+AC20keZdyOIhizRNr4zTfpe1tQGck+Ozm+CDbyJeVRKVAhbEgW9
VxPT51487DF1yA4QvXHBXJtCv6f1PPGNTt34Cuo9/kiHIX5oCOjAMK+rHziKn5u878hXwg0MPleC
/Oik4R26MsZfZFQU23p0OcS5R10eBJpRxyizyBNhfWSG6E7Rt4508i7mo1OHnJPyk02Qrmex07IZ
dGXudVrUGG6McmEdWwzROb4RS6/copRltb5gzC7QbMrawUc7yBh9mhrgxRua6MliBiTVqzpn943n
GI94qMem73Ba/HRFxBqwTEbga2lcoWHwjrvenlil9UhYJo9xYWp3niNzGdQEfO/CYeOX0zhWUE1p
KXfXHeSf8vm1O6y8NK0JlcKM4LIYd8kzcsGfafiYHVn4GwQSO+OhOiTh9/7GPYzb2IeI7Ir12UNc
s66kO0XcVF43e0q6+9WiqLaPX8BnMj2VvvFj2tBN+gTQp3vrPrB7d/abayj/xcTEA4YYystowqrt
pzHHtbaiDKuXleXLkd851kQ3rO0/ipT+zkR765b4aHY1Hq4vfTknnymhceVACqLG6oSbblEPYInP
9WbLTDA7VtT7yGJubYXZITI4GpJODWVZkvPE13QUkqqqXCk0zLH44gOc/AolVrtSVJSg7xWgJ3XP
tGFnaYep2EFAPby+3kWnfGJIicQdRlc1NNeaoOUtyr1t1vl1ym5tov1oE+p3q/xxixkgRoOhaA/2
UUyBKo8eLc88e7BAUyn7GxMRZ6ShcF90+GYZ4WkTdsNdusaev7RKUBPMfDlId/FExnafPDksORpt
PlNjEvGrdBHn7e+OsH3afrfXJmmW14dKnGOYFGyZ6kM8iiHk3QjsqENeowFI+xsbYGmtDSmG1Vxr
m/Aw0deEppcSC7CY64D4m5iSUJsVnZdEdSfLBs6oxIBrehPLZFPjeX79tCyaAfwVghR/kECKX4ja
seAdQyJdTXuReb6j3Rny67qN+YGjHn37xIbyAMLbF0qPBmxEbs23upDdgWcR21y3snTBTq3MKz05
EWwczZbrsNL1AH9m3O8BN+mNUAzRyiNr+UCYKMqgZY7Wn4o8S5yyTjUNpuxebKYeaTZiCOVTwJvq
AMIwxy9RZ4sFDa3aXHPlS18MGD6MWs8kcroKDMLrOMIctgQpLAYhAANNiOObUbdSRVny17jR/1ui
4q4m3cta3uMhmWm3uGwhqFzfgVx4S7X8p85wyXPLr+Vah255Zy1nbpgBq4jzf/4R7QyvBUBcm6AW
e2b6mb7rQNpsBJMRONPgcx061mts7EsbivkZiI2CsgS9OsVhWu2oAT+CpXrms43zUozQPF8JQos2
MLDmAEiI/6rKL0PBJ6+qsa7ciW64sTO6el/X/1y/AYuRDrqe/7OiXLRUUpHLHlYSYE71MUYYy545
RLUaiwYQYeuCQghIr/VhL+xXT5Taf4g9pz9g3obTO1gDeFoVyDJkNr47A8pvU/JbM+s9gcCpkGsP
4MUrf7Je5ZDahd71HcN6y3gnu2/J8F0m37p25SosjM6gcAlcPdDQHtpPrnIoWREXetUid5na7HMi
9BPMKxvbzXyziW4763fHIbwNLia/NZOjZRQ+LbLEh4Jt73tOnPr18FlT/S6BjLUl1/KKpYf3yY+j
ytOwdB2ZRAxb3k8+T24mumshW2U3QUogfrLGW7J8joEcBWzBpUBDnn9gA7h/Fs1bAX0Kvy71UGjV
wSrLlWLxoveZ0aP/z4xykAdL76FQBTNp913WD+2UhqO1pTkFnRH4GVA1XiNQX1uYcnJHqTMed7BI
iimQNMp9iqHjSg58JRNfM6Sc2Sh2aktv5h103zL7foBCSQ360eueYHH/MFw5j/Nj9lcldbbcrE5m
wW5o7+Lxk33v0/toTMOGfQCliADlN3iKXTe5eBfB7k91wKRRb1YSsrxuW4cZFXyPvaWcQqodMl53
Y6tvr9tZ3D9Mw9qg+INukkoXliHxm0Dqi9iLqenJOsSo+YE5cXPdymJ6eWJF+UoFnQm0Jmwgt+vb
EtijbSS1H66kk28Y7VMVgVXwusVL1iz0YU7jumJykF7WO1WHF5r2W7Y+d29jNM8o44Gmo91k+sip
HRGSdGPEPyM+gNzfXRnuXPqGpz9BiYSDGed5GuMnuLwISWxvM+t5tIZH0T5dX+zF9mKGCTATREPw
c0ESd/7Ip3Fi6hjYE4HbG0EL5rOMhBjNOdKkuh00+Vkm7V9nbH8M4tDM07/A9CinE1gdd4jozBii
CXjhhoS92d5CZTV0pzEU3AOLVgGd8X4H5ZA12OD8x8/y39k4QIoWBYYHw8eKcQhNAkg0geNi6LxQ
9GSvEW/rEujl2PZWa823KenBfQHRHOO1q6OVtvPsKy+sYzxx/gWg41eBHCXgARM0DgG9jn71MQZr
mrXpxItjg/VhVAEIPRfvI3iA86+Zd9HAzY6BJZBtrPjA9Zuh3LTl+/Uzc5kbKmaUAgpkajV0Q7GN
5FttbKI38xf5MYYgJbMif9xdN3bhZRRbSpwbyliXdgRbnXvAA8JP+INH1278/EfUL4OHF14/GH3D
RK5yCxoxJZNoQMBa2sMWaJvaRz1bD1ypjzt4g8wv7T4L8yrDUHwqh3uIOaASitB4bIr2qZPTuPaL
5i1UfhHKA9B7xSSj7VzIQkxpjxdwC6TlyLMNaNfQpdV91nY3Lkc/xxB716vvgRnajTa7i93oKeZ/
O7w0b7wNKkjgA/C/KmTVTFhvQeYDrBHGF/hC/YLeM6I9tl4PRtJhJWZdJsx/rCGpm/l88ORQPrPZ
NSCvnrl8ah2vDSgJ3nrMxDwar/iPLnHSLdgEHmQ0ufeGSe5SqrlhOmUrF/TPd1Z2fX5q4QGuwz9B
ieH8/jCbxkPHYhCZ1E6Ph2RXmARVqcJ61bzUCFEKFhjXG7IyvoFSAy5ZkmYo3mFsfDq4bipeBzNr
J19qrvVBOxRdM82cEEGsIjsSPpYxZnfwl/xGOs1r5SV6WLMaZdOmlOMmmpzizXAkEK6y0l+JtLQv
XjZ856Wa8c1mjO9zORZhGlvTbZxYBZhGGcPYBcrsjy3q/H/9vkWrFy3reSdAt4KS0vlukMQl3agn
uHrGFAJOgaGun2xaE4u7vODnVpQMk3llYdc5rCTmTZy+tJhIyMbguhO59IuwgTgH9R8K9h8VglWL
omKTBxsckxsTBGRB7wPW+RhUZtcNXYbTc0PzG+EknGZeKRmG+xFgDOiGab8jfueZm0n4fG225yKx
nEsOoMAxXUNHIVcF3GuszdF0gcsC1ZxdPnRJKN2XrrrHVcmq0C1W3gEXjxvczzmLBb0LeDAwIqws
bMB4nNGVOWbFIdhquI+l/VuCsjXThd9SczusydYsegSQ/Jgzwn8eFFYsorli9a2L5zNQCR59AkCi
bL+X7mvcfbTeUwIiOsSbZm1E4PI0Yp04KXhSzVMjKrFAnxuj7eZgLEOfbD/oDBlK9uAIa2U7l1dH
PQ+lI5A9X1RqUygCiH7mv6pYDwmbX80Iov6byfNR1qTWxnCPHWSi67Wc/fLUYHkeyphA7IEmVX2O
UEu6zAFYInDk29S+DDXac7dS8zPtjYi9vkaccjkBhGODAViCiq0F7UKVabqt2rqAKAfIruRb0YWD
GZAsZMlGZr6bvps5cDZ73bmn9e76PVxKtU7tKvcwNeJS6ynWSRu5S9xh349r6lSXVx1LAwQAmwkU
zwVboZC9NPISXxBK8HVz4P1+5MUsQ4QB/ZVH5NKhPDWl5FtZFaEEAM6LgEYS8HpnT+3cJ0W+vb5p
aytS/H2UQr5VxDDDdJQUh8che/eKKmDjZ7w6MbHkTyBNgFqfB4eCXtS5P5lZLJuyl4i0kJzznr3U
8z37SbCXFhAHZ43A0lg6Dw48CV6pYPdyVGeicw2lIXNO8CALI3Xfq1+MCV9uo/Gnhn2DMLtm3bXR
x1gFBd2boICo72PAR/R0R7sbYn0KjftF/ZJP+9IJk7J4/vutP/19ynl1eGNmdoTEA5PwKfG7cSvc
J7P5JZOVFOey+YkbCXcKmXP0T+DilCeCKWijxzZ2QiBClckuH8H27PMYgJLsiTtjGOuo9spyk1fw
7PnPGn17FuT8t20es+FbSQffGQLiPK0X8+fzpWZfpz9NOeatATDCMG8CL25GUmDzN2gcoG1leq9p
sXXQv8r2lRbmURGW/4EkDZVnmIf8Aore6uOMczAwoc2eYxyRYGoCEvcYACArF3nJ/Z4amfOU0/Sg
qb0S+qyILvoPKX1b7txia8avvb0v2IOxVsS/THvwrU/WpIRQzkc7SsAeEDg28EmOb5n3A0Q/vbVn
55LjALkPSrMOsiv0Ys6XhbI9jlwFb2tmHQRbD2J6jvFssfSPfA1NtuA3EC7/yBJBLOOi4QNdYYyt
WDCVpC9OJKCGi+nt6iHS/cwE1HclnVv4XmfWlO/Vp0aUazPfYJYeJl5BojsG0YPlO4ZfWD9NiP5C
sfm6J1jw9WcmlW+WQse5tDuYNIS5IbIN++qOrB2MhQ92ZkRxN1OfpkzMrJBRX/g8PyIPxrb6FHOC
a9PGxuIXw31CTwq8YxigPj8cRZlauTXOe5i/JMOhT+5laWKMJrSjjVW+JqkVxABslp+Jc8umvWuK
sLfQSCMzgASU9TLaCgbITruBUCOmiDFc1G2RUWSWX8UPvff3QRCdoX9/rrI18I9taST4+wJjGB7G
1XSxc/mvXqMb9/P6p75sZ0Au59TWfPxO3IGgkPyb5iyF8V+VHTba9wTcbJ70s/hAxo1ItrV56+kb
o3qUzrEYy4Abz579nhfxrl4LQZcwlLNfg9bY+a9pSM56QvBrPGwzqIujOxtA+Yz4TXdwyshn/Xsr
hp1tP5ZF2A//gf4Qm/E/bk+14aihJtCgOzdvxuPgvRoTBqiq4xCvBMDF+/WvGRVso01M85oEZsrm
PRF9GNX7kpcrl3jJb5xWbxS/UUOEANrHqN6Y9NCN/zjdq2GC1vHIo18V3SZkt3KQZgerRE7oqeEx
CI4/itReydw6b4qHXrfxVhJJgCHcPHlzq03OjoM1AQn23URJRSLFWVnmn29yYRcisCg4okuMNvH5
kXELbRSscgCV95tv7UexMX+ZYfxZYXTOTw4i86NPtD6/yzt6M67YXviOUPyBTg2mQaAo/CfPObk7
mZCcuaBlnRnVKA0LueuGzfVtXfiKmJnWgfggLpTsiXI968KtB55oCJ88QScK4KAdRtpASefbSQhf
lK7R2y7E61ODf+quJ2tyjFLo9cBwbKzUz1NAoJLD1N6m5kodfGnvThb253F6YqcjkH+1Cg/vCS3C
VCKKSQNAO//hA50aMZSzUbd2WcJzBzHkxzwWmN73Xqy0SRbiGAR7QTk808HiJCixJXO0qTAznD9w
Bd42VRuYHCiFPtlUs2Jil67s20IoOzOnxIZEwxNCIzhzufGZYUAtMXQ/1zacHin2ck2Hcc2acvyE
3aItW8Ka4YQi/YCYi2+J/ZCFtvGUtV/Xz/pCmEblamZDAjMLArVa+nTt3OOYEsuCGxBe7rpt/lrt
xqM4NBt68ALtLQmsh+gWcmj32k8Q4G7qXXobwuH4zSYKr/+Wy+N5/lOUbSaEOWXralCobTgeG0dp
dRjjWYnzl3cNRsATgIIgRrsu8EH2VKATNGC9BugirTbkAAMX7rOrHa4v5tKJwM7MsgMxOfTR1fQn
naKK1Ans6PpX5m5Qxpr4d6NM/c55Ktw+iO2VAHc5oj6XbU8sKtuHd3WqMwaL5sPPJDDfm80LMHG7
dvP62/On9+T5d9FskgDjWQkGh3wrTG5rPz9WL9F22pgblPZ2aw2Wy3t6/pOUo5yTvtLHYt5stgHB
SecdG/nDs8NyDQW90Jo6tYRBIsXreKTuy/kYT5gwQpGXsWTrShbdgWUo3SZeYSNzEtWnFTvRc6zT
eOe0XvZ6/Ztfcg6cfQKoWZz/CjLqUd87+BV9IPBqAKze28hfOfEfx7AG50CCa3Oj7d2Vi7O4zRZ0
Y+iMxADX2LlZJjxhFgTVZ8nvGqiA5MYTdX8MdsjFiidcPNUnlubbdRJBCjslopzr3FkP6kVAt0C0
QqA+UVn7uP/eWU+WXIG2Ld7XE4uKq6cWgx6uCYumu6v6zWS4aEc8sPo/dKJwgv7teqhUzNYQl8M4
9yOIGyQOYEXAD4H0EbUA0X4x65kkr4N3D6ma62dm+dv922xRDi6LSBo55bw+PQSJui+0R8fblN6G
9Cu150X3+u8C1Sa4HgkIMFewpFkbjM/206M+vl9fzPI1PLGhBH9d02qAwWLorMwK3dWmQDFbTs3G
YwlEM9661NfGQ7emmLywMgdsLCjgo8CF+pZyRtIY05c0S5Dbp7eu/pjb78XfZxyoHp6YUJxrgrHF
tB9Ro8rKR2k8iu6NV8BbPBjtihtfKFmeW1J85sAxdYMWIR6i79mHFYjSz/3uG/Aj2+jWvPd5H1h+
/HFEzvPQHM3U//oiP/OV+sefEdbzBH8ulqIBiDgJwja1MT6CvYUOLZrAug4CC9/a0SP54Lmffat2
+U0ZB9Nx+BqarbGSPC7chjO7in/hLYqUbge7lD3m5CXlAaWBBYeejvu/P6pnppRDA15o6tYO9pnm
X1J7d/6Je8BYRr9p73T+TU/vIraG11rwZWcmlUOUa5ZV0hSrQzmp198nshPebbnW65n/yrVvpxyg
bsyaaaRYmKd/jt2HqYXMe+bxc57smbHiUxZXRMFOCn7ruYaqPEBJ2zdx36PSaKFQ0KErhzHIKL81
1yZAF2/4iR3rPO5kfWeYmYSdaHow7JDVr91arjL/CXXbcODhQeY6ua0mbKWkcWUwSFlghg6Mrl/m
WqV52QAl0GYmGIBSn5UmRXXAnSCpGekm6GCMl2mV23HRBFjG584UBrvUISsA/+wei5691GdVPzuQ
hrp+a5a+90xj/v8NKP49lroxTGUBVu7iiaCZbmQPbv4cr6VzS5/71IxyrETKO0QqrCNuDlP5zeV+
ylbu/5KnOTWhnKg4aiJA/7ASWn3Tkh9gdqYaCnBj5udr7KyLXwXMPJRiPMvQ1ZFdmlm93hD01+wE
k/x10BRrI61rFpTFZEhWqmruKkuEBNSBanslC1v8ICdLmP//k7xPyBo1PA9jAFr8lliv5jgEab/y
RRZtQEloVjRD0U9tDUZsKnk2oAVfDQ+aFtLq1iy+rh/fhfR1ltn+n4n5eJ8sIxdRk1k1TNTjvaR+
64UW5rnqO67t25qHwJuu3JclX2xQTByidwH9EDWOYrpBR1seVcd43HKnCY0KT64x1Jxb+Ge+yp65
eKhPzCnrk7YXQ10e5qi47fV94n5zzXAUe7A7Xt/I5W/177qU4Nl3lHfJBEPt8NNJdxx09tbKkVtc
C5pYsy7Z3ClWwhjlXgGRGRTkzfq1r9+S+GBFGMV7SdOVjGvFkKtk4Lzt26LgcPxk3HfFK7LWvA46
zGU5f4v0wuiO8e+KVMRcZFAMFmLgLXDi71oOyk+RbLy1wfNFD+1BMwH661CtUU8cgZJFCk1lHHGQ
+EIqCxAo0kImciVDXPQ4J2aUk6bLNNXjCGYM8qRp73wNx7L0kpjFZvGJKSZXkNifX9UqddKSzYMC
fCqA/I5vaJqFZmLsgWe/If39UJaYJTFKDkqeZgUputASQZXAxnS7O+fAEJ06N56WZuJSOcEV3es3
xQ4l35BoPhq3oEXxQRiX+sOKyT/9BzX9ODU5e5IT1wRP0YJtCCaNXXlInl/LAwgs9O9ewMP6C9WD
XXyvP+k/zUAD4sPXPq/f56VTA1Y307OhgYZ/lN2WZuGZU4nLNtCHCphKO933Gma+DtfNLLkNzGHM
+QMqs0ADny8ylp05NRQ3oNJ3BvunGx9GYJ2v21gYsZpBZP8zYiv3GeixFgrfMNLWAUZoQoD/mfvD
cneeHYBncCqfUxAK5CuXe+lCnFpVSj/RaKJpO1ttypsEOKva+n59XYufyMVFwN0GqkStTwgDuOGp
xoWQIPhoAwsInB1IUAwecDdzZGBDmaAIr9tcipcmJid1TM5Dt1DNXAZzAvEg8PkBk1Y5+lAuTEHz
VWs8cBNJd3ZvgLC/qZM7TTLU9sZC313/AYsH5t9FW8q3RAO5yei8aF59FO6B0x9tu71uYtnTnNhQ
vhwHgI3XE2zozgFcJj6QeRg+eczl44QSccPCSgMb1+a61aWgAyA8ZPMQE+YW+flNyHONmm0OoxZS
qdzccFw65uW+ln8zypXEavHkzB1CVPhR5SfzJp+4FlKYbed5LVpmIglBrAACTMn9ODeQJ64ywix+
sRNj8485MTZVZc4GDmkYUj+OVij7t4yufLHFvfPAzThTPqN1oXgRDXDwvMx7fDBeQhFb8136gYc1
ZvCgbhbbK/5k8Q78a01lfuEOl5iBwYLGBCTr9Mck3iNveipKckNKilwBKAFrbcjwMgIhfM9UudCO
wuyabStrrFKA65GVVEE5bgfrAQjnDvQq4PgJOrAktHfwZS39okL4kFsNdXvtRXHxGWf7kK2gc3tX
NzzFPtNKyFbJDmNxxrFPflv8KY5WYs7lkOiZjYua/ejazHYEbDSe9QRQl1+0VjCQ36kNDavU2JtJ
+VNG44+01Xyj1Q91tqY8fZGeK79AufoglpJOTvEL5iFLD6MNTXNfx/LGkUNoIzsfk1X99zmSnsV5
mNQdEDVgaxcADzyfkQK6VQVajcH/nQYA+3s7zUQpZOzlc2x39RMnml1sDbsGrwyz3Si61SMr27t1
1ZnbNrfIMfVov/bovohg+GVzxoVizjzYqgI/nKGrhsq0SpDU2Tttots6+euscTbhAIQFsMbC9Gfn
FNnoIuQDKhsduEEDo2tWQtaFs5tNgBLAQbVozn+VTIa0I/cmtKCDuij2Bo98bbgViQFdhr+nO0BY
1KEUi7E0PH4v9qtK8wy6xWBJTSE5BwGqyjva1VO0FiqWVoRyDlgOkDdhGkEJFcDcWg1mMfBdCnKj
k9+E830zEIjd2dpKVFq8ksi2kUBhvnmeszj33gaQ4lbsZvM07D3r3wZ78km81/MsKKoHrXpz2pvW
PhbdW+ysPPeWruKpZSX/7UpDJLHIK7zC7lx+p5cHQ9cC27x34zd9WomIlzkiTslM34DnhQnwoyrG
nFpxVIykAh04Bgisyngeu1evqzdRVG3rVPrS7O8IyW6pRo+Nzn5cD/5LawWfiGdAMxGzyX++wkmM
BHGe3fKhrAL0jb+Nduwblbn1UhrEgrzjsN7IyFq5Fssrprh9hoNJFYjlnn9ZbRjNmEVY8ZDZr4NB
jtqoh4Mu0cpzoltH7/0x846kNgObfRbWfwDXwu1hrzGtgTalqwYUk8W620nclqq5pbUvmwPtAe4F
iB2FJOptqLfz2DY3IRUA3QtgWdY++Zwqqo4XI+DzFDhexYb6+hZewpqWwDH06UEvQFhmA4aqfcXw
DY62z8eDxe6GPvj7Lw01FhMAJIxcI9s733WIxINlcg4wAPylt5kUBeTcZH2H2sbL1Cb3bspA+ezJ
lfmYJZfhATkAzWTMX14ISeimKPMEPE+BxVEFaCEf5owPydD7RI9WOgAXyRiyg5mEBaMHNlRmVTIU
VluCuBWgtJ3922vaHeCLoawa35Pi4KIJfn0/L5P12RwaUpDlg1H0u883FHKjbZvN6ASkPi8DKOyo
UQQVyTY65UC8P3YeCbqWbSN9TZlmYU/PLCufUquclPcaLDfssWdpIEuBbD3aAiKydleNy6MKUwhe
FtgDZiHa80VqI5jKvAL+QU7m0UpSH5H/Ntai0KzFJissIBLibUWfJye+mXpn15A1srDFxc6j3TNQ
Y4Zrn/+CcgLVXFxisZP2U9p3jQZMknyGwMXf3w9Mjjuo8GEYB1JpykpbWrAGdxJprt4eBe02cNUY
u9N/a6Xca8VwwGNit3KEFk8sRhfxpgUskKiVJat23ZJqsJklB7vaJ/ZRj3Yi31sEWij7eAoL97ut
3Zbe1kjfNDx7Zb+33Yd2rcS1EAVACgxSezjkGe6rpNit6Q2xNuJ3pJBOy3aW+erad1SwIItvvNze
Xl/24hf915paFemGkScph/8vqy6Q5Dtv4nAYgPdZc3lL22tQJHh/iLNQ0jo/OgxIur5tJ1CgEND6
aUmQeu1zqdc3sZk9D554ur6upZQFT0EQXqBeB/S76tcbMpAEAvUVZgFHSKvWft1sQWLkW/VdWQTQ
0GTJMyu/JTQJMMJx3bi1cFFPbc8X+SSQZ12vEwHtNiCBo2Bi6a0er7EWLjzE0D0AsNxBD8HCyOu5
ia6p65gyCgJmTKLTtA1sMiILTA7XV7JAfgFiAgTnmbsI8odqd9JuLbsDzRTcm/CqXRLFFoj4C2A+
aeSFnT3kO4DBwCLnwDiG2ZoRo6pxNCIxjOw3DcHm0FXFuOIJF87SzGSCfzGWDm+vuCFMU1vF6OKx
VGVN6wR4BLFbGmdg4vSMHLm9K8zsxtZYusalMt89JVlAxwEpGoi8iEPUnoCTZE5bobwA5a2NIe57
h4fG5GAwsQ5y+lE0oO9f+wALTv/MpPKhk7b0+m6ASZcOIa/fPEECMhQbS8seAY4A6AHyt8hsBj83
yC73vKBnxkpb5xIlhvBqz//os+QtRsvPT1sxIklLW1wmYSZ+l6MYBg1tbn92pryxSBGwDAHP+vAS
B7UjsbNaCLXp5T4pHgV19pktfQZu19RJbhh1drGh+UO9WuBdunU21E4sE088lEiUU9E1bRqNHm5d
2VFkc8c2e0+Zj04Xa6K31KoPVvKuNxh9B/OzAbRkmgoQMq9BvpcuJq7jDKZFpcZWQxcuACDyExKf
xNRkkFj6sBd2UQZmI1aeRsuW8M6kmHfGG1A5GTrGYfN2LhmklrGnerxvunzj5O5KYFyKEC6gz/Pg
O7ilVA8wEFMDo25RBzRGZbCBhOhnUlVba43tbdFjY4AIxU/AykGJohyyckzsVKa8DirOmLGJE1Js
bSIkEjcNM2J0dL/rra7vCyAxbxu30W+pI/Qbq6yhOgjyvZUIsrBuPHV14AnQz8R/Zid04sTxFutE
OoGoK0/G9yRHT04Td1IjB9qsAeYW01eA2BDvUdObKT7ObVVajVkrhsZEI/wuuWXVZ6t9GXLjWu+2
sUM5E83h6479srE0l+9OTM7LP1lekrZgO85gEjJYofiOgsjzL3Az4m3rtzeAgvqPx/gf8HsEblis
uJOFnT0zrezsGNei8dKuDtLyByeYns+ha/PQm3LlVbAQJs7szJnWyRJZwUjVtLCjGTkohLQg84ZA
G5oDxMN9U4tXtnQpcTvdUSVx603gJpIeO5rL90kM/lS/9Mkz0cKKYXJoDZgGXAN+vhKMUKNAkgMw
PRTN1Cg4pUXqliZSN1TW3BYMgsMgdg1HI20Dz+AchTS4uYk819uOhRTfSC2MR832RvMo3QLT3n2t
D1snMwHMaVF/i7bWNI5Pxlhh1NWcTDN/hJPlO0xQW+4+YdnwkelDhRnYMTI38RTB20c0ym4a7sk+
NERsgdjC6ap4M9iaOOYEHZJkvp1maTAtKFqif3qSNHuj6bMxJIWnJWEXp6UbNAOj97bGU9vXdVo/
mpFFXrmh5+82KSgB0xad8HgE+zUJrERnhh9XMj20RW/iOTR6Wai7scBvoO195zLThgKVFn3oIqlD
FNPFi8lNjCajBdhv2lSSn+h1wqVZJHGgplaA/G1rx9w4Rn01FL6s5w4zCMjtGLTuWnGo4V4gcKrn
VogpOrL3uIEBYJm3xgTs+IAGTTqUHB6YjN2xz2IP8g5RSj8rHWCUsXW9ryyq9UNhegnI18gYejlY
to/QKwE3hxw77FuFTfajJgUbHHfbFsQI0mFBS6ziH16P7Z0Dnsom0LOUtduEtTHot0VqfxUekx96
IkcaQDND/MakZPlSJdXEfJuD71dSzfvKbWzvs1u50b3QB8BHozGvTL8HcYwlJ77pBACtiGkInT2w
713JjCGIa3koZJsep74vD6ifGgciB/rBhxqcLEYZF9VWNDhhmhjM8mjbo1nclXZFNwY0KqNQ5G15
Y1YduyNGrYn9WOpuBFVhooF0HWcXGtFG9W6IkYFozMP8biDGiUOAz7W96qke0vjGEaNpBejC8ckv
B87R2e+qBuJ4WRxt07hv7jV70l8sMSTgWOTdBDZyszL0x9ruynrT9noboQcpzNuhN5qNibfVr84b
QaHjOKWNXqzhFCsv18Uohlo5eHNnb37BUyKExOkpakRlMjMz7WJ+Z/Q/suTeREMo3ZvVl5jC0bx1
wFh33aUvmcZjGaVD6iGMgr/q3N9VnfR4kyEBkol923TdvR19ZmC9tLN6Z8AcBOi2ldHfcGB7Gwya
SGsNRbPgAkGsA7QBRj/BEKS2p0qNTEWMFDloNd03gp192/YWbiUJ4qTcXl/ugnc3MS3pIMUywHGt
Vi51LbcbXWqoXLa+49zXhRMkzX5kr8xcU8VdWhZqZjND7NycVYtZ9djDbXKw/bPGQpWUW9VRJ0Ob
+5h1AgM+vEgbTpGeQduqdfp+5bsuhMuzREQJY7mGIVfNQSLCB76n3IYQOD4xILmR+Xh9SxfWCcJu
y0OFH8BsyKecHyBzGD1BRzBYpV25YeBhCg2tetGGfpO6xYYC2zYMayDHhaz9zKaSh7ggbIy7FDbz
tvdLYSJhf7m+qoU8GZRlyMjxLEBbXZ0YY7WXWM3YoPVjg7+nxLT6ICCPsMKPtrh3/1pRn4ZlnLbd
1Leg7m89BFXtW5JB8KR0As3Nt25k7bpI2/31wgAYx9wiLhu4+9XPJc2xSaDDhzAGPoeGtEg02CFP
9L9P18AnBb5SKFSjeqOWHSU6ELSOIb6R6nIj7D0Ix5BRvQKsdn05S69M4NTwbMIVQ+Kmeo8RvMT/
R9p17VgKY9svQgIMBl4JJ1TOVV0vqFORc+brZ1Ga6eL4+GJ139EdzZVaqnW2sbe3d1iLlEFUQhZp
GN6qMTGQg58gF+e0fQrlBYxQ4VeEcTLNNh00n9oTgpB3v+/6CrqPQXKVB4pxGTa9dQgDGnq+XwaX
YTRInqKlPXKVDU18N2mH4m5MqVnZat1jKGXbDF6OYLXd2MRT0YJreU7AFoB2Ppremf6HOh4jiL2m
d2H2SPvf23Bc77Dad0uUuApy4zZSMeIFuNC/NscDGpbn+kUTDZ9yT+kKhZyiRDpS3GTZ3bWBdNoQ
I8uThKI5ZN4zCPsMuRUVLRxwQMuvWNli9VGuy10NvUmK9Go4oxkFxDPze0hyWwnfh2wRa800RRC4
cxzECSzj9pImz9Q6BmynD16ZoY152qedAIS3gjIENiDgLYPgi33itSlppl7G67ZHYS8g4W0SiGaE
RBCMK1WKGndlAIgsS3A2/PBebUWScpy1gqNRUEUHWdNSsjv9RDVUZ/q0Qbe6KZcPeSN9D/x0l/ml
4PHNO0RrGGZXd1Fa09YEzNKxmt4WbYYI4hqsUKnlkf41owJXygkmYBZMAknqQpHDbIGsQrkl05HG
ayfoRBXtbbwoGI3aBSRQwZ4nkinjwpn4m+AXXdoRGLh4phXtFLxMfZSnlDn19Iq6agnSJRJel6KZ
Y97VhKadP2jMvqj6cZTiCWi1dDsPja2qv5rkutV3IUraEIHadki8T6dQ9AihJcEyzhiltCRS53CY
gUZ/a4ZnGftx+EjjJ2vw3ar7NaK1fhuQt5g6SlJIhmOmGjn90y2pkRGFxiCpwA4zenrhgych1Ua7
S2JnCo3J6Wj3YxuRdwjQq2OhEQgdHoQlh8rCsbAKo0TRughsZaS3QaDvoXwV/oNlePgsHH0IXSjL
xmxOkxHhrOUgJ/H6+RIStWAb9cIazx5RZxlvEVeZbTZIIj5Sv3OKINOo3wpZtovoeaKYGPEPk6jA
dZ56QsM7yof/a9Rj1cnq3Ky0dEaj3nwrh07wkCN/h6jsxvLmm8iJjsGTtYcON8QQXNzhN8VRNK50
5iiZH8B4lzSoJDVQ8AMy8L8tsxe9aHyXQ4VyaiNzYRqSnEljjPbAcafs9MfwKQzd3tUukE65rGJ7
Dh3jwgm+oa/DBvX0bnt/nn3MT/vg7PEsWspDzInIMhDXI6pGF2n8QWbJngcbGRErf9ZFnLAiJGYl
wX8xhs3S1tnJ4D6G3JnlkOi+70GQ8u1fbMKRWxoKllG501PegqSOtHREPx4oiIz2pq6c3nwCS2WP
U7ENdXa8sXyfHJUGQXIN4uKnUBTqZhHJlv2p914CFdiqw0ib+rKNcv5cZ2AYtxyFUlyoNWCkg39d
fEctfXzQUMi/GlwdYm82Ol62EZc/eJIw/AQEryDezZ9Usad2FaioQ7RpwsCZ8T0mHyOqepV/21BB
lwlvTywB/CdbNBrhmN3XNd0Q1CG+VCBddcFRVm/S4VIt7jsqeHJ9VjjODFohMbtPzvSiC9tlTyjl
fq6ty7gFWxbJCeqAZecqPYToi2qvIj04Ns2vUn/7hwWFhTIootEUx/LNdLU5z621LGgNRRFJc4PK
a9FwHHxs43A35ApnueBXcbEpSSkogGSsqHkZ65davJNE/ZGflJfna/llC3O+MmVCaIBQxJHv6b1y
DHtbvW9+YySxPdDH1nClZz+wZydyMYLnbZt3FjEs+/LLPMJ08ycjLZE7xzKO/SsyEHY1HuIRRXvy
MYGuQ51uZHLYRuSeBPC6ozcA4oMKu0UNc1IHxceCZqD+gA4vVT7CyQ1UUeKIexTAPWCC6g5VU7bp
IZuiTo1RJHcSiHjF38voSRq8przVRcPdXIOWScIlIYbMG3Pm0i5oIH2h4iSk0pHWH6bV/7RStDbU
leB0i5CYM1enfjT5NZAG9d4yUQZ8JY3hgMZSsCm4N6i2Mom5QTGuiB42X4FJlXk994VNaO30efyM
6v9DnXRXkQwZo/BJLaG2Fd4hp2BL0ewN5jcNuc0JLVEzjRyjio9aHx7/Yf+sftsSYKwOZJciXtcq
/DalchvLK7VrOcT81cM2ylncvpwLir4JzE2gmsyObQeVNahKDxo3c3xPu4++dyBYLlcXU+kMv7ah
uMwOayzms4YZ7kEMgGFOycvfMGt2C1ZFKJ64QesiHIO4iYPetuKHSP+DF4lpS68rSOPQ+m4wH1mb
YmUwk+WAjLeFctu0ojEN7nZdATBfKiFSOSUVACqaujG5mlo3rciuF3XJc130Cmf599WOMNSiz2gH
HD16j7LZ1jGVl/zY/khcb7LCWGxdYUiahLrNgjF1mR0nb2MZOAl02ePuwRQx+nDXDZzn2mcXGoix
TrGGoMew3ASsGhLVgMIcgowhDEFqkbvDVyjMxRbWzQBGBHj+EEeWxl6Lfo3C62RkzXaa+bS9fNxr
ZgXG3HBQsR2IsmhoRPK1D/rOBgyiO0t5CgOU3Q9V9G0bTrCCbGddjieAqk+fwcFbV+xHjGqSp0B2
t1H49zbC4kUUBJ3E7MNNKycyh2S5t7NLY9e/yV5gyzHkde3pLrebO31PHzv3O7R5BdEkd8d/AbMJ
b6Uski4vANxI5n5WErei7bXfGgJXy/UQKxjmZtMj0GP4MWBCKNVFIWRxXwUreNYBvrjZFQLj+ipC
skTrgDCrHxo6BKv6MFgvmvagVq8hKP0k5cIsRLcb9yyvQBnHN4a9TLUEoHqJ2wzjyojG3SQKbTx+
XGL86qDWFeYPHcULxPo2RqEjda+FnD/10PWoYjRTacPz9kJwN+zqJzGuUoIatY7ho9RBOQazc49l
CV7dh1pUteB9ULCug6ARLUuL7NOpZ8nKNusLzFc5repGE5QP51mwM7kvqxXE2dHTo8AsMA3oBDeJ
N0KE0/Z30fO873bJL2TKkRjaXjkhILNJaRGgMWHhZoyvuo/86F/0mNWwUWaaP2RbRW/NbhuQ96nW
BjJb1goSWmeRiTXsX0fZHY17xXjT/7rwiIOxRmH2qB9jO5AKVk3p7xH6VEFit+N7a31sG8NzJCCl
WbpMdUhgsB6MDkUTg94KwTjmh/Hg0LXd/PfCe4stXyCstzLVUg7RHYI4AMXvLHi0KteK783abuLL
pojdEuJq22bx7rY1IrMnZDWwIB8CRFrttMDpVJxx1Z7yq+FXkou4ZARraDAbwrS6Hv3VAJOKp6Rz
x/6ZCK4zHokhUqyo7eMjYUyGbTdqW0mrpw59MXrdPBmQKDiMk7ozqvnNKpTETgZz2I9NPblR0KsX
Jk3fhqLCFHrsWdFPHfNUejbsyDi3ghiC50nBn4E8F5Xhxtl6m6V2WigXSEGZvYSR2wgCTT4mML7H
1G5F4ta8ZV5jMctcB4UsZWizdMpqsEGU5sz1T01EyMc73GsQ5tghJArMqQNIDqHYIVDcIu1vMimx
53/invpU1l20S9Dau9i7iigR9plhE4y4+hRXHxM7zL9vHwLux1mke/8LsNi6ApBjtIkbGQACBcSX
YL0mXWT7/UuheUou6iDl3SzQCzNM00CPBhpRTsE6U5vkaNQWpqD3cvhZDbttY3hff/33GWOqsNOM
wCd4kSJ9G5DGDY2ndhR1EPGWbI2y/PtqyXKMYPoZSPKdIj72+t6XPU3p0V6OF+7jP9gDRSV0O+E2
BnvEKVI6ZIVpLnTdaNp3qmZHMCClGgK/wf0oXyCfNd+1Obrfq40MEB+06qaxR7OHwNHyzosBelOi
YiuDmoUxI69BJzvGuKZIdZghFp2jV+wh/heathXKuZyvjoqBCjvUYJcpHyOU1ra/xvmoBa4o9LZB
xwJvfhBLM3Z0nQ7/MgGBgl8i147ILdAO43l7qHCa/rGsX3FCk3aPFgnQBLo6Xpnbv4C/kH9+AGXy
cFBOj2v0tC3p1NCpTdunz0XzNopGGrjH6MtOdsg2kCOlUBrYqSiYXMDdkD5aotCFe4hQOcOMJfop
Me14urX9iTRqHyNBk6svev2oR0c5PxaNF4tyl7xbHo0Kf4BYn6AWUxCHSIchi6gO18PwPEkHrX2r
s4MmIuxQl+uFzdGuwRjXoBVWV6P1FGFfZ88749GyI3uKbdTp7q7s19fZsb0rz6P2gYjqPNxTvDKT
eagPRZynkwHkGL2uMwYAy0hwjXMJTtfGMds/zobYCkZAkNsuc5sHyZFuJKfaB9eGV7nVsXQ8e/SC
x8HNn7WrwBW9Z7kv6dUPYLd/btY0nCXsGfNdeQxuihfIMbZ2/Phbem/ulPuLzsW8yLVoAlqwgdjT
UKgjmtNMoKpZCEVoEJdcmd1V1bpa8p7Sv23wg4sxF+E1jBZiyoCd35wDS0u7xRmPSbGLVNXpDP3Y
zfWhUSxoTY12W5cCBiuuWzMJqPugoqygY4QJZ0jrR5GfIjQtIscnsg1iFIIpola69aujbtqR/xux
sh1XN4l6ZSRuK5zs5D3w179g2dyrK0gy616JevyCoLhRR3RqgsRjV6bXYXBdY3/FDz4evNuu9LyV
aVlpDXpwqGuoSx/EKSYY99o26iw8akBxPmioNN9F5Z1UX4YU4t8UMjtFYkNORgC7/FnWQ4C8ALcH
1DfQyMJ4iNQ08yyngLVA1PKrTOYGpRRruOxGdLHnzUKcC67RfQUpC2i1xwQPEnXAI9WcZfwycDf1
3fAvpIBLMRDzepBlQGPy6VJ0MWTBazXAlFj90JDXFD2eESYiti3n3V1rkMV1rr6xms9Tm/lh5miS
Z4YX1LxFuAQCjm0UnhtcozBfNZ1mo5dkmIJ3hm1UaFYV8Y+K7GD2qi8rmZwrQNCT+yFD1hAYUBsP
RQ0KvAvSgrYumqeXg8kGG4kpF1VZx5kjBfVLbFh3tSLdEDpemrTbN2p72F443p0PnW1k+KGQCD0J
xrlXSLvm1rxop8iFnbdvlflRog1iG4T7db5A2FBzRAlRGyxIjJhN59QaJkVEoSZHommZ60MnONpt
UfRlH5tFMPhB7sOOMLKrzM4+pNvocrwsd/klHjfRleENuCpmj96EF/px2zxuuRuzaOjuR0cQWu+Y
RVSQKDGrBnujCJ3esnFBXSXX1fCYHBM33qNHYRuPu0W+zi2bqNMTSF0GbZQh/QPVnuBnB83DxPqV
l3dC/QDu9viCYhN2ijaZQxTBsjFI3Sier6IxdNVxENQuuRvka9OzN3ySRbE++7Co17v9qIz3M66/
7UXjWoIpPrA5LR30rA4RVXy9DzJANOVPAoWlJPSG4Ns2Bq+BCu2XaJFG7Ro6uwbj5TOa1mglhbzo
4Mw760pzgovgd30IX4P78gcSj+QBVCrqLwgILjV7tKnlx+R1+zdw7Dz5CUxA2NEm0CupzBy5mXwN
zaayfAeh5dhwtRwkI942Gi/Baio6mpnwOlGX7uBT9y6T1Ce9Bos1DA7FEi4v/cpH81ZnoEHHKefE
NruFkOiO1O0O812Co8AJ0k7gmdtF7tU4oUmNr6rtJJSmIMrbY4arcoh8K0uCSJgXO5ygMbdMAzmG
JImARshDi3TDjLZ7cKgb4UtHcLEjAXflt/9wtZ2AMhePPlmahoFB9NmWt2UwIMgXPS95z5cTiGVP
re7ogJhFJqWwS5LufX3XmB4JA1eTr3X/LVlGBSW7/kUyCaNdmP59xUTFwreLrI5jgHo0uhzoTzn4
NlVPZi8i7eKvOdVVeNVlj7HUrlASyapoxG/rypcMeq/9d33eDaW5z+onbXax+cA8LRQX4ZwiE5PF
qIQsxfUzVjIS6UUamlj06UL+rX2rwDp9qFzdSZ7A43epHCtvkEEsKzhMHMeOZ7yMbAPac+EOme8Q
xlKbSyrO7ribPPW7/656M7SAMM8X/M5v6C67tbCzj/G96PrkmquDvBdMbEj2s7enPGl+pUBtxPFH
OyYvFMQR7W7bOK5teNqAVxspTYOVvkslmYyYhsVJVcneGH9i8ncKGmfM92O834bihGoLP8sfKObE
VGDKNGkBqFBxUwl0ygcr30+GwCDOnXWCwnwsSM4tU31AMZP9qN42pog3gftRVmYsZq5O5RDrhVpG
AIhVhwbPUb8LRUMDvMhlYY9DOWTp+z0TUQjDWqqjHsT9RiR7UKKwTcXLkh8YxomUKwKBjWQHYiqI
6ohor3nn+gSZuackkkJFmCySAdV9h7J4hlaWH0gOzqhTlG6NIp0ovcWFxASBCja1pUmcfYMpVuyn
pEehBFmatHkqIDYFpsoE7HFTZ8egGJMmvB/c7c3I+YrL2MIfUNZO2YynZGHEzee7gt7Jygcdf25D
cC7BEwgm/Kz9YCbVCIjAdOTJrg2bHgPQBUym4Lb97JtkXrFrJLZY1/StDgYdIJFyeNK76iL2Fz64
GBzDExaSuC35qNM3qjziNVHRq2wMQfSFvhvTlpPYNvXwGPUUU++1G9Bn1ZdBV/ozgkQUmijtXs/v
xkG/jaHwtr1AHIdw8rPZICXqQ0Vv8LN75DPUYjcoLxb6JXNvG4b7HaBIi55CCyQ0bG4z0EK/xDwj
0vZ01l4iy8reA2xDiB9rJMQzRIdnb3MKkjUZk+h//8jSoSWGM6wso0xwfoy7SKsMgmoROrbSx0K+
zFOBdecbGX/fwOUECB2co8u/r9xR1oNe1I/x9xsUajF0iznqZGfJb9tryOkuBAwad5EpQZ0OWKcw
S8OHXuhQjkmjB1CMDMlOJvsxcGkQgNv5Vp/dqrcN66p1qidds1vHUW293M0i18gzl2LOHGHHogLA
dqK2YanEkwpzq+J3kdCrdpL2U6eKOqXPr0XwFeE/mOylKIyxWcY2zZUqbSsk4SZbf5L3vSu/ZBf+
lXGt105rG9fZr9zJLtMLkQbdJ+vO6VkGMnhUZLBQYLyK7ZGeZbmTShkOeKB0Dm0Jz+sPBe2Glxj/
XziL0xa9/O3CYBwVpLkvxhSSQXOm1MRVoqi4A/EDYuwgbSLIMFkNdQn4jbyhqXt0yNMuy22wewQY
Zq+S8Mk3uuZpmAt8OyIn5kH1Y9F9vGyMM3vQ6w1KMeQzMZZzunGqLkupFteotGsBcjOl0XmplSqO
IZmmXanZ1VSnCNFTKNMgzhK1M57PyCJww0gQ3kIoeJ2PQSh+ij7zGoc/Pqrv/ndil1cSctSWox3B
SP7WI0V9wAR6bl9kt9oNGFwE4ci5jzvB/7z8VsdTUkDVJlvAL9KPgF760b73X/VMEFpxT8WXlZ/x
xAoFhAV9rC+SGGbzkIDbo4Ymp/K87QJ4RwJzuuiwBbnPwrh++iG7Bkz5JemXIaDyTu3069Aie+rP
uKIL25R8wQV9HsehXxgD1GDOBtHoGWcZiDKkQOlgEsafICSu2mooqLVzEZBvRpRFl2uB9Zx+oapq
uIQABt1ZGqbtaoGYAXfJVghMqDhV6DAB2zbKB8V974Nj8lGOL60ExCyimf3zOw6rZS06rMh2gfGF
cc+d39eQwhqwzecbjAPI1cEPvXywdZDhCjvNl/c0e6RXYGdU7ohs6nwZB6srN1Ovh2mfVZ4J7tDg
QLXdSNyiuc0iTNcfTJB4bO9CjtDuiaXsMJwvZctMI8Crm+ZeHm3p2XImb9j/Sq919xrcbqFr7F+V
gx0cS1vBQAsYm+zcAcOZl6EzV/BzeAdvvRTq6aHA2DI6vpZ1l6urGhVN6xCEAg/Cc6BrCCa7UYaW
7yvL9F+Xut14VNHyOLtDi8riTjKdRkjwyz0WYGQhyFdhM7GpozFPEi1HF6kTlLumvZPnNzU+mM3t
hBG89rdJjqn2XkrgOc4Tp5C/N/pfJx1x6JFg1w10uONBwBxLv6JB3BHYm0EYFUogdq8KvCXPQnTn
owEYzNGYRGIQ5LksE5UuLbIE2jDZNYgvBduCk3+DEShjgQ8N4gqEPY91JcmVn2BgBooDPr3MpgfF
OkjJddB6BXUDK7GrBo1u+D9B+ZDnCFbA7NlMjD5o+x7AGFazpL1CfsTtjTI9N+WF8vc9/CdGskcx
nuCKysXIEnTfzfS9nNULKYzc7RMvsog9YlWe0mkZ5goJsel8m+aXeIn49IfcHtDoLEDjHej1+jGn
rUPbXpPIi03ovTLem/YiHr5tG8S7FSA8Iy86dhhmZ18EZanXddVCR8T0NbSs1NHvqAfD41DMkxeO
wexBYFbEsshbxCVNhwIrut5BgHjqp0YpJJG1NOJlyWPbgpbekeTnQrEnC/RbT9v2cZYQRP5ghQc5
PJgdWYpyreuVQqLAai0kflWNPpUtnXepEU2CY8ZxjQv5CSqMeNgtRDynVgWyj4cv9CCdKI9sZYpu
guIOw0w3klJelOQmlMnO1BEeb9t39v2QVkdhzkQ8iTEcsJueohbEV9FUnuP8ov+r6L5Vn2wy0THv
ggvkvY/baGdfjkFb/n0V2iE8imlXAa2vjpLyHNcX+hDez/UA2oXYJmYkcI4i65g1zbO5j6MaeGkz
7jKD3JW0gWJR6kVtfDMW4B7ctu8sQD61j+0TM1s1NYwIVG290iLP+VQ3H5XxaxTNhp2n1BgcJtnQ
mn4UlzlwWkt9b5I4tOs4ly6hNH6lZhlUlseRgrh6hHICJC+8Vu0/pLZMBO5FZC3jzJrInBRlsbaW
dqrplmiJ7TDKMwrJz7mfEZII2J9Ih4Jc+XTbQDMhU60JnzEsr7NqNyb3cNU2rV9DUQWeu0FXSNop
0iAZVj6PQLLUFxSSQJGYo9sKrO5dYtrBIDrz3BUE4SnS4eABQTriFE6ThrSNwGrntBWQIsXNcMDb
Wb2mmJr+h625glp+yuroxXVSyiUBVGkojyZY6WIdmciBHmtdJHB55jOX3bmCYnxKE0t5rrZYRC2w
7kEri9737odmNgKL+KdghcN4k1hDNX4IywYDqB6Z3Rw8YmpYujn2RpU+YRY7g1wXJrJFoYLoqzFe
JTHCsStqLGVFkBxSrcJO6w498IU75LrIpZwPZ36uJphpFMiSLAt7+uGqrCgXqsgGEjzj77RUHDRM
3ZpjcGyz6M3PM2Qbm+4jBilIYuVXoSmjX6Rx48p3USp+1TA3u72RFryTB9Pp72Hr6L1k5OXQfa46
iJnk2jG13k5DCvaVnURdcPSUzfAPnga3L2oHyLvg2md2lFSkOhnzGl9aLiBYkRueVkzuXNYurhTB
O/c8hQ8D12DMtkp7qTBBut1gJOWS9JdgctSiqyFzC+MZpKep9RqieLC9pucZSQaT+chZNbcYGQSm
plzk0W3WYiFLt40fE4SJnasV14F8SGKvAXldez2ZB2W4CNsHI0J8dRkFoo5P3gleLQErsSdJEIYh
KX5OowfvQ9L8omqyL0f/b19Hn1ajExGt24sENuP+FITaJCoAExtoyaD5N+T77rdXlnd1IB/yB4Jx
e1ZAqI/pGyxs3NiNdtng8p+lOyV58WVBCkYExWxSarWLlisORg3BwDC7b6RqVxqgos/xsBWsHP8D
fZnF7NG2Cf0sRT+QA0cERng3kNDMpwlkXPggC5k50o1I+TMGJaNlRo2EU5c06GWJQ9D6+5clyQWf
iHfngsnwDwxjSx2lhV/NTePM+fVYP1GpeWvymyJtdxQpkRCE4YIojXtxrBGZ0zZD0EyOWyB2Oahu
i4P1G8aRm6m0LyLJmcEa1f89YSmcyiKi9knaDMrSUy/eIg5tuxFrKQftVYx2LckYvLS9wQhySwTc
8Oddt8u5WoExUUyZBnmgR7AvKok3grA3zNBMXdaOX+76QLGVHmMlL4V1j2lXCAF3ip2KOCn4a7z6
DczZDvI5RbYYBlNqW/77qD2AbDFrIV2AGwwCHENtm9ptY3zbPu9CXObAQ8glNFAgwClEXxAqD3J/
X4BVRN2VYBCW0swuKSifNFdBZLANzT0uK4uZ45JnvRTnE5BLVAXk/mKm474XvWiWT8fevigVwVki
cEKOlIn8pQHqAlLQNY46yy4YE/Bqaru3bUM+4+ktECawH6y6NayxBeO0dQtGtVZ9tax9LV1l2g1Y
Gp3q1VL3TXtjFj9bS7CIXGewso85J1KVaFJvAZqkLSgZZXsGbUqIkQbQCFPrUEqGqKrCi2cgQqZD
UhxFVXCdnp5MvcxjOZiBKJVPU3/dWrYR7fxysFNS2V17EI9/n7WkL8fzC5G9XXtTTZspB2Jv7FvV
o8XdlMwYjCvcPFwYjDCXWqI2JppW4e5PAu0mtG6i8YgdtcV4T5LrI0p+hXTVjPeJf50Hx+2dw92d
XxBs7T7o8qpYRpmcChJJUGpwh1RE+Cewgm0jyhR/kNLFCh3l/Dop3GC6DMPf23bwY0ANkkWL1BV0
2JhtKAdKGkkmUNIk/Ib/f6/U5qE2Si/2Z/Cck/1A73PUlxD4ijiRuSdgBc0477nOshkNDIBWXsox
tK20t4eoO3b+NzK8N5VI95C7/1d4y4KvHoYV2hbioV8W1Jr3ZB73YLf3ykK1M6u/DSq6lxfuhVTE
uyoyk/HT2diPRF5gVUt6kfwffVqFYMCcdgV5V/rMG9RS9F7kbh0U2j/n2tGiy3zULtQyq52xspE6
7VR1hIZkeR2BPcw055tYeY6U6TBCm882pqhEnI1mWkt6lRPLNht/X1DRSCn3tCyE2wo6o8Daznge
DT3rXaybtTNX4z5Vu4cxJIIDyY1J/0BQmZnq60s8SOcQEKSzB/0Gj5c42ZsaRrEFASnvTYzg5r+2
4O1wuoukTjcyazQQYkC4IEKLX4fqFUZQDrmwZMf/jF9QzO2EqfoikpfP2LeHnt6bw2uriC6F/8MB
fIEweyWn7SxPLewxsgDZPOgloAk3SS8iH8Wq3MNwuRrg+duIRlmEwMzxx3xBV0IWE9bJLTis0Q5B
QDF16DG9A1mRiR5IdVMZghBctKSMD4AYZWLGEkBz1TXQuO4He6PpBWE3FwST2eATx3/Ronm6RUie
ZqO5fLcczRljVO61iXqg7HG2fTd3y69gGMdSqXQyYwoYpNntrvxRY9YqKNC1Fu98fxSAcbf9CoyJ
+RSrNYp6Alg15faU3pS95kzB96YQlXJEQIs7XXlpGig13kgAivK7eNgrMMowIT8uqLiJvhHjkvQS
F0ASYyPIBvIfQfYYytMuq5rH7W/Eh0GjNUZnMRbGkptVZRFmzQy3pGAYcCAT8tiPI9h2/n8ojKPI
k7IOUPqonbHVD4oVPkHucB/nluCZzL3JMIL+P2MYV9FFRhp0pgUfi3f/HO41P/f06NDiOVkF7ix6
vYrWjnEQEIMctK4AHAYaQ9Up1d6OI1ErgMgm5qwiWRNadMTSZehac2vVCmPoXWTfo9ScvRZ9lg0m
oAbikXTunra/Gvf8UoK2HHTmgZ+Asa+umrSllg9o/RLR8ajULmldEjqy8i+pTLAf/IFirGxSDJ3k
JaAU0l2RYIKY2sOYofwmd8GPvk6PBAXMoYTg0LaJ3E+4wmVclCYnYx8nEmIf7I4OLEVovQ7GQZDI
5H7DFQrjm0gC0m2yWGdqbps+lGBHUVBIB/V3WVuesLWD66FWcIyHmru+s5QMRqWB1yMR3Jd70rxr
tBMsngiHcVFKOvRmJcMstWrtcYkaqwjJ5+SxK2JRxLhELWcP4T82KWz4BEnYzI9MYFnhczQcQ/BQ
JhBb6Jx58O00eZytj1F+KjTRxOT5OPryRFwBM+HUKNGUzhmAo8ZE0/pH41vBzhwhOwVXViXSPisf
+36yrd50BwSrZQ/2Dqh6qQSc1r3xAKL1uymTRZWd7S2FwvjpLZS3hoa6O75xGz+3/aVu3rdFeBGn
L5S+J7VIGW/5kuerj3l16BphfpQdWCfKVJZ1CidUp7INZZC+GO2INHauHMf8+5SiRTj8l/v8cyQH
KgeY4WM8wpj4qhrVcK54oGPmymvabw35XYlYkvkZlhUO4wGkborjxodpBrgN8mMWgUjvZ1ofsv5+
UvaKehzLX3X3XKX3GJtxt70PP0WGt4CMwimSHmzPhtZJYTsM2Fx16+n15dx5INi2SXFTFhdW68aG
3VW1HYBwZBt48dzn3/MP7udk4yqGyYO5mvoERs+Kaqfo6PdH0YHlpla+TGMnMKdeatNUAYSZo/ke
VpTGgSKSxTRkAtGkqdvRaZcGf90X/3lcvyxjzoWR5+hy7rFtdMnAp+te5jrdby8e/874gmCiDJ1G
XSNDBMCxiusakqJR8WTg+t8G4Z+4LxDm7gXDsClNYGF2UOOzNenYLDwFKrEbfDA6PrTJxSwdtiFF
m4I5cekgZ3mnAjL30cNspBd+kb9vQ/BvjC+rmMNGiY+mDBNBbYVW4ry+zv1i39HrCGxU/wL0FU8w
3whiVoOvEbhHzcAkeBYHjpqbXj/mdmFqr9tYXFe88iDM7a6ZldrSZcuB+Cil6CFLXhpUoDtz1wUY
RxNNiHLXcAXH3O60bBQoQAEugCRhdKOVTmXe5rrANXE3wwqFudshDEoxsgWUPpmPut79UjpVEK1v
G4Ky4+kVlsqxVeYRIKKqdkNEJxKxa+kurXbb34d7Xs2lDKPImmaxMiHg4FbbOMP0oToW15JGrmkm
v9DaeNiG4TvzFQ6zuTFDknQ+gV8gwytKWQrx4mhHFLvVA0+uIRd3ACNeCGZTAe6yl8+c+QqX2X/q
JDVNNy+XCFqq6r668Gdi4/Ho+vlo50nthdb3Jg9/lpCZKSvDzrvmyjBAarf9O7ifc/UzmH1J/Dkn
Q7tEJGl3UWrlZYOmrmwcbVUSjTAvFm1ZzGzOzNLLAa+v2umyXzo2Th3jcYe24uEVtK0Crygw64wV
v0n8HI24OG71LggjB1jW5MiawDNynchyd4FzDCQ5JvMRNW2ksTFgk1bTXmt+o1OnxJBkJLt6+1zL
jeB0c2+XFRrzrazOSFpjxLeSh3e1fqb9pWq9DH6ImYXLvNxNbSc4gyJA5osljS9pUOmBeXlsB9TJ
pWsFwxd1cZMRT6ceEaWDuP7ry0K2YVkPQ8gUqSEOvQlaBGQa5rh92t7w/FaRFQbzNPAbtPvkI4yS
U/neigZrkfPsMdyq9q6SjjfVEN/KbfOzJsPsGNr83PjzUTJ95A+j26he2N3qNPaKlPgQSwe9zDAV
YBS3INIr+KUq58AsapJL456+CJUzrtaXWjmDiJGTEpT1m2CPeS8MRxXlQY0xlVklF2Hf7rUyAaMm
PFU8HMfWEiWBzokHsFaLJJ8O8nT0136G4quoMyihNNwt32RyQDGLMVDHeMP/oFHMuNEbu/W+yT9a
R36QrvJ9+wzWmPReupr222vBuw3WP2LZOKsf0RIweZQSlqICFeY4KLtCcygxBM6QhwLiqf8dZ2v5
ICsUH2OGEDLG1ojl+UJC3SgttZuggrL331uzxmHiHIilxmVs4CAji3sgfuFVBmYPNFESnu+dwHBk
yKjOUpY3CKN2BdraYI5Bn3s6203mdi0GMycP7C0yFc3C869SDG1DIQd8qOhqP12+YDBGP9GwU9LE
SY3JLrqrDDVgyEyM4fWQQ14xtqUWFEa64KRw3cYKmNkdQWRJaYGGDWcyqj0UV/eDSHaLe5+sENij
GGY6Qiks5WgiBJ53JYUUpnEoIDu9vTW4lyS4AjFtAzk9JPBO1xC0YtZYDNgaefigV16EhgsZUanm
YT5aAMXd7f8h7bqW5Max5RcxggQJmleaYtmu9kYvDHVLoveeX79J3bujKhSDCM3OxOw+KEJZAA4P
Do7JvIBids0bSCdm2QxVPihSb6q1CHLniHOH8FCYnYM6ONRr5lydEB4NNAaE6PbkktcuXlRobgaH
sSaj+Z8BgZi1UMo1jkcCmbIfHkfIbYig8qnPRuJEcWKWMufmv2V0nt3iPNGDDKtGoaN0fVBF0sVp
rAGyycz4RB/He/W5viP33ka0Z2EyzPh3O/8Xgrp1A1n6qC9w2ciGVHEWSb/fSNNO1xyKxtnonviH
VrLHiFPWuh2YvV4kW2eAAm/cIRDGXekapu9ovunD/0NA9j7dpxBjMybzTTSTl3IDcfLGhHKqwHlu
LH0Pl8sl19uMIrIcqgrMZxo2bXQYR+SWn/XKVqXv6/u6WDi8RGK+PJoaGel9IJHoAJfcjq0tiwdK
0Vkibyt1U0Iju+TN891yojE7zHyEut75pBOww7WZnyaE+ZgKNQcfEjxm8Na8eI+HRjYx02J/9xyf
V92WecbEfDdkikOxi+CxQZK38Z7V++ittjUndFCFc30c6ENk6zbE5Xf0sbSFbw1YK9z6vYB1F1a9
RdhkgEo02m3lj2ojPgiHkPdOWnLtM6EBBBwJBFXYQWNMe00x9O5xhw13XjiAtoF3bS05qMsoizn3
KkubRBxxeWSeScGuIqSuxx1UWExYXqIw51wlNFSm+YpK4dChT6clJzBNKMEPuUUvRSJAS8UpxZdJ
dHtjQ0fRWbdu3iLn++0islFQ1UXjIuCl/KEXMGqI9sE04xVZFyOAy1Wy76EmFaAHAntC+qHSN3V9
nPpXVYC4fPJeRy9ivqXlrpwe1xe3dDlfojLvIqEY0O+dYnFKKezjSTv0yS9Q0b7Vo/BjHYm3jYzT
rzoxzzKwvlvaeE+ll7F7arxf/xME+wSK2qTNNB+LIfFkkZCA9nXaTElmr8Pwjoqd15x0I6BtP28a
WNmQfUCg0eq7ipw76vTSj0g65JItquluHZezg2yI7QdDJ4kBYH36XiGF3UkPlLytYyx7tX/eTWwc
SnVwE6QFTins0UzagY6rF951vT9UlHxG+lOth9t1xGUv9QeR+bpHI64SxQNiVZ48ESFuCokRzsW/
iAEhWQxsYhD6pvsqq/Va6mcPQtrgLjd6pIIMJW+/1leyuHeSYugKyM10yu6diG4nCG/MKBBVHgVz
hNxTMtpEkCFRdPaROP/f8JidS/1pjEFOBI9RPlbK2Ys38XiM9I/UexjAyrMOtmh8F4ub//zCC2pi
GMWiCrCxgzy6sqviGiwAnO7xRW90AcK42tjvepT3AeL1pQOCK0sMDeQa9DOaWjhmxzssxt2qfhaR
WAQUOE1lA+05TjN9jsOTTA5Cw6mGL+7dnzQAW0zUmnosEg+BigYG6LHfS7odljy+geWA8wKFMYdM
wSsfLaMQzzsF52o7bVFv36WnAspVkYkaSm6GtrzLLOGUbsTUTE66Qzjnd0u6M4dkF7+BsZKmVUAS
E+MT6L7OUD/yX9G/+OP9mVAo+pV2Z1FXsyZrfNOd1pL3E7WajcL5Db8fLGyu9PI3MEaEPPCQ1j72
oQVfhZ32Fn0cDrXbbaPP8it4kEHc6aBwLznrH8hyOHqxdsaikoyMal0CFyJZumAi13JotuSH96OV
TVTDxQ0xy0/0dZwLNM5rTsqrPy5+PBf4s8VffKGeosSxEQKfPp0MUHS8ecc+cnD24gYibI/twXsk
d6CZ8T/XF87DZS72SK0LqmY4c5CZh8iPKKdJcLjivhyU30+Qi9VpMeYRBhmrC6vPyDtALCKOOnMq
OW/T+ceuGM/vq/8ChtDakyNj3kSQAieB9lPGGwKyFKYo/5oCEc8aETlqXnvwojP6c3S/WTAuUJVs
qoJuBGpb/BA8xU5i0M4kILh7VpEjDevN+ond+CNQOc+JUZB/ocPcYMf9p8JQY1EAWXuU1zbkVFvN
LUjJ+R5+V5mutnImjCZzKwmq/XiCMI8DiFL6QToLBIKydnSUE4iVd7KdHVAEx8NogkcI7MEy88xC
7TBz7e97S3f26yu9zVgzP4JxiqEGkghlFnocXbC6QhP90zh4dn0Kd/nOOIE460f880jM+FzYOie0
vgk6GGjGF2LIJ6jialbaU0dzAMOk3HPusFt3y0DMH82F3chlpXf6LKwNaiRkapRv36KN+vFF9/p5
2kIU/aE5ht/Sh/y5uZs+Uaj1FUtyPM7rf/Zra+fM+D1tQmAqyvgRILEto/tI3EjyNk2PORRCOKfJ
21LGxfmJmEHzCVCamXxgpkodzOIzfTl2r8IvfaugScDR7tcxFyGhKg5xJ9C6Ioa83uI4G7JRH2fW
FAlMyK1hFQEnbFxgnfxND/QPBHuKYShmwgSIPLGlMwYeUrexBVM7P6Md5gsz1b/U57fKFAyrclK3
tPvC1MFAvQk/1bv2EAmcXb7xtDAqFaxFCli7FOiSMEWeuI+0Qi5kKMtIe9LvM8UZ9V855cXkC8tG
KA5SQPwvxNNuWoFokrZjKBow3ijMN0brd9sMTQWTqWVU9W3NCPRTKKbBnW8EbW5XeVre9X2SPIWT
HO6TlKS560E9IDLLEkleonrJExH08kiiASreRBlK0GhR6OLWfV97ZpSDedNRw3Ak4PcM6RMY7SK0
DNZE3UV1jYYdIZEE3mPx5kKBDBCm5/EqAHsRNFAYL+iNse9VFVYpx1R0xj7zLKWuhV3fzIBlAyJk
0isuHdveRSn7rwcDZ3hdA3kSRq9EtJVdm2+q9X0YF7jLQkLKTaPF/rs+ygUSNhVvzPT2VgHUzB+D
Whcor1RmpYMRSVEWQQkjadEdqElZuAsKVUcud+g5JroEhZObZeIMmSDbf72qqJCFvE/A5xyMRX3I
dbV4IFGjf+qFHA4crNsiHqYdVYw7g4eKgCWHJZIcMDzb10WJa8rKno1zvh1sKtltAg2kOjLjI0Yl
NvHRd3WbOokDR/SWubzM9cKCr34D4/ikuG16v8dv6KIjpa+B9hGDlG7d0/EwmE0dY9Fvcx0YU3b2
2nMVbKLwaR3i1plebSWbgK+GqW6ECRDKNG4kKdki5rH/HgI8RpjMxn9guJtXeXElar2SlWD7xjMH
DJyhqt33WcxZxW1C8vf86x8MxmF3DZg2GwEYpZMETnSfvuhHcUd8R9obbmBKhTnxDmdp5y6XxXzH
dagFYHoDZDJVpgGG2o4T+N62/TKLYkzMRyI5F2aE6qg9BRapUK2gj4qtmummt2s83vSzts8skfde
m//i6/hhnib+s5uM3QngszKGoAK14ENyP/cRWPoHPZD70NJ3moOOmo3xKr12J8/itXwtIisErJWo
fUkgorq2FZV20Eoqgazmoalkz9F7rsUmHWwUfMXhc90wFy4CkBmAaXeWcEHgzYDBvRhJWzUQxZDO
YzfzJKFXzrcGFRp77uhh1pE3YrD0QWNrMa6N7hpI3DMOuY2C3Chy6A5nCP3EYZ9G3zG8vb6q22AB
CBcYs91efG6VXAmg3gWGkJnhr65+E307Cngf3E1r7VyHR/IOTDTQKEQx4xqlpo1OqDJklvci7osn
dTYLsil1VHdGzjN64ZiuoJgFBT3xhkoAnQ9GQAQ1MtPgSQUhZWCYkookqFVOnCrdwg7i0wJrKtVB
KCex04sJ7Qx0CYMGvyjOpdybsYLMLlqiCl5PzCIQuJ7Q2yFjBJxtafCJWmpZ3KFygrn6MZRMA6TS
ICxwaqV8XLeKBW8lorL7Xyj2se4VSi5ODaDGmYCpzs5jW3ysQywYNyxi1ncFv7Nx84YtlRQxXQGI
vvPt1JPvY+SbgpjXPLPk61EZh0qpPFPbYlXXpteiP6L3kzHF2MWmnR7D5CBErz7ZUehyhOjJKA/T
YPXRXZHcg/hpfY23Kb1ZQ1LGWVEQEMkIxq/B1YZqceApqUUeUFZDRumo75zYjV3kXkdz3BgPAt6x
0ExpzRfB9Tjf9tIpIp8non6INzxhnz6iIGhdGNPUkjCHmrb4JMLN+gKXDhED7nMLALo2QEN2vT7a
0txT8bQAWcgrzfcTeeCGireEJPMeKqCuRs4DDNasCpwSdqOaSirepvQQ97ZhZpvOHB7C0/TQoLlB
2Hwn23K7vi6y9K2BJBsqJzoUT26GDKeC5g0tsbDUrM12/147TWRiaASEbq2ZmufOJq5xhwamO29b
QWpml1oxpIVM3/I3vB9zm5icd+Dix5DrXY6ntCqSGj8GDQ+SYSJt5lnoOTCb+2iD56T4rj1CvBoP
pNC6+8HZiPnvZi73K2zGc7eYhZBA/QDlq/f417i3Jd8pTeW+/fjSf0zusEUPyLY/qpoZPWhunpuS
xeW3WjSyi+XPZn5xRbWlEhXVfBa5YzzJ752JotaJujA6a3CE0wN5KDj5/tt+COiBwyXhHQ3TlkEo
zUDisu/9KofSbOOC7nd06hPyXue6duL7gQO2sLz5la5DXnNWIWdlLkc/zqupQkG8j7diKpjTtA0h
Zrp+jguuAHp9aNeBF0RozV7AOs3LsNAlmNAoWZgaBOMwB+E2bY9wfR7OxiWIkAWy3dd75kFVq85y
DQI6d7UbvCm96R1Ja4pP9/F74PjRFgmJ2lxf1tKncQU6f8cXtkGEIM30FKC9Vbv+VjJ1xL/b+qN4
005kS87guKk2wSk9SLNKAQd8IdSAdjQoUNHPqBLEf9fgmjENhZfqEM2wPbc8RTt97yvm8EnuERY+
ZK+hTXfhR/wWPkVu87EOvuCgQGIL+ScN3XKAZkYR0hI6B4EXIDbMTl5wF5YnzfjVE44fXDCbmRFe
BXWziiTP7/vtYnv1OMyaOMPYYl++Ssq7mvy97SPPICOXraPJ9yblkNVtM4JkOwPtUWn2sU2yM6Zp
13dq4ZTwPpBh+SDokXEXXp8SSTxF7bv5sYfhuPS5191cA7XhTqSPHhgXBW6ldcl7gGoQ/gMamZg9
ZMc3wrQbQfs7ZlbTuL0Duq7vRmdnZgT2dd4LaOmru8JiPgABHUIkqICFyeP0Lj3pP4KNarcbsiFn
CxzwJ/FT5L00F6ziCpMJqaS8hParBMzcCSAJkuOKDOwY7lg+BXeNudd93me+4COvEOeH4IUdCqKE
oecWgoQaLuAv8TX2rcYcd6NZ24bjPUlWsm93PAWSeRnM1XcFyhhOX5McTJHzMo2nSThgbKlXLblJ
zQwtlus2uhSlXmKxiZU87ajaDMDCM6x2IJKEWrOlPGWHyL7XHuon314HXNxQsCfASuFAJDZHDNrN
DF5NhLNsR2vCdRMpzyVa7/4SZVbkmZnGMB4CEkCWIFoUPXHCIwUtfE0MWmq7kDAYy2M1u1kKA8LY
RlmASMMbAEI9KGVBH1jO3JrnqG5Mfhb9gXiKjGc4JrLYR54o9YM6DFD9iQiMXbZ7v+CYwI1D/40A
DOjdzOIiTNa+aYsC7OcgnRtKw85KWzcepQTNE59/fSSIACAmgq54TSQKe0vnVYF3ZAGVJEzAJ+WA
CY43/6+fBZB6UUCSJIk4dTxAmLUIdR7QSgPxeRbID3Lb2TSTXOJz/NDCwV+hkGunMCa910bejCLH
O8z1ulLYnmWtdv9+x5SZcQ01FQVpeMYNdAOS8uoEbvUuocdmkE+ahpngtP0XMBQ5YoJeTzD1sjXd
cRKIWlGUxWvIXCOgmUWiBR7r9vwtXLk0HAzU5XALQk4Z6ijMbUHyMkNGX4WaMqWb3ggdUO27va/a
dRI9DkJvBwEv831z/TKQzGUR6RjgGxoNhPuhgsZ0Jyy++15jxwMydslGqVzoc64f2I3fRtYYBQyE
oRCsglAlY+LalKsFbVBR1fUaQTWeJn0BjofCVSf9sfNSTox020044yHiRWILrAvIbl3bYeDJrdem
0OnovdJtE6dQ96nh5mjD117i+FWSHoLg3fA5lfGlVWIuSlGQ0kDwxApzIarqw7RCslWu9n5g5UNj
1uGhHiDv3HEyvAuuCdU9xNlk1hvDo+h6gSSLk6nMAYUgeJfK3rFNYsy+lr9ao3lYP7slKIKAEJNf
uDVwOV1DKeCl72kHa6FqJ2J0vGhPejA2x6IuBbPxx3/hqSDwgmkTsNKoc+nrGq8naCz0CD6IiqgO
Jh5MXUM5kpeIWTorKDghykUyBgOd8jWKYcQjrAc1xFyKNczO+JqJrtaHUEoUtE/kmzHL3tf3cRlR
ntc23+5sLa/Uqi6pSn3u3aA/kxHEfEppTn5Vm5Eeb2puIzkPb74/LwK0eqibXAuAV6ThLzForDob
9gMU1TGc8qBWvHhpwfWD9/7P8phPfMQ7s0xibKie9ZtCeJZUusl52tGLIHj9gF1vJhVl20GzfDSg
3Is1DDHZlfJDg+5gVYr//t7XyAUKs3N+2lZxNPfyDAHZiJX33jblSZ6+/LDidEIsrQfFVjhF3C/g
NmdsXZ7AGzJFIzxx95j0huULghnwnO/CDfN7CknCP6iYs1e/Eilj5UFYD2OEkh2Ib2L45qHKmnn1
Qxl+TzWOv1iEA++qLosg0YI88LXdjUMgikox35pTsdfiYyL/qNB6qv4sen/XyU/rX9VCFKhBqgZB
AAIb7CLj6Suxb8W6Q8QRG8aXAJJVOQs5L+IlB4jwTEbJB2HazTQXPiJRITV8LdI4O7HN7LYfv6Gm
gQ5Eyrknl+wBUZqG0tJc8mcLWqFU4g2noW0l0raYazQTcTsPwK9v2W36FrfjJQpzeahKmGZGiQU1
iZL+ECaq7r1Bru4h4ji+SMKkbVFdKVx0rSRIzmv1ISpQKwfVRmScidF3T2rqkL7brf+spZPEFhvI
3YC594ZhoU2KKUsCBQk+w7uXw+J+KF/WERYPUoY0NxwI3ljsMCPxaWaM1YwQlnG478RUitxBlsA5
FRXU+94EHS9TugSJxBtUTqCYKcKErj8Gr5Flr6ZwwpicfO/FtymWHwrU0zEHkG7WV3eb42COlfnw
jHCkXqDCeAQo7CW9q7aOOmGwITDVyM5LGeM9bs27R5e+dnQ14aqGIKhC2OZOSfArbaLobCqqZheq
8m4K26OXDNsRrsyr2n2sVPb6QnmQzJ52uTp6mQ9ISFWZjaKag/7VeHbiew66LrPwX/gzvC8pRKPw
yLyZrOzGsVN8Af6syUK31cT3TCz2eYGarEZOzQheolRz1le4ZDUQzZVncUlIbbNOLSingUYGQi4N
BThlQrNxmh2UHHUWnXJScYuhMr632X8CEP9dWyjRopjmLSzUQ+lGjntMTQLX30Tx16CBTeWu9J40
suFOFi+6OlgMbEZBtxHLWhWgXXaKlbklrtZMKUvvqybeeFwOn6UoCNn1/8KwJFW1PvrQAwWMWPmO
37wKKFqU+SYYJ7Pj8cstHRuFmCy6w6CfdkMA7FNBiggEZBH5ex2Uh/UfRtlrltAMAcTMYnfdSBa/
90vfwlx9Psji0LCF01Jb+S6sHnNdy804792E+hsyJR/DhKGm9AweI86NuHR26IBARQKBM5JkjM1o
ZZd5fgSbiUsamwVVfhlNukdlueREYkt3AnrS4Kr/jzOAcWlhI2f5NAiIj9rxIy+NwJRHngjw4qlR
6Edg+AWMEvK82Is4OWqHtEfr0Sy1OpoYNjLzKMJVD8JsLk3cTc8FPDTe+kjxwI3MxNXXUHoujFM/
oZ1PbRpd2jeG7CcnBJvFYEI21FDdoItq3VR7Et8pDQ0eSUDag95WASdPc7tmPOfgWfBLkELR2TI0
lXvaF4gCLFQynF41Rw/E6w01s+xx3UhvPz8A6ag+KehYx1w6s2K562krG8j0e/UxU78NkDdKsi2e
qugo44Q1t0Z5DTWv+eIcoWVYyOBJzMCKCcZ9wzFyhFG8EIIHwhhkR2ldSnMrXIr55/rTEDozppxA
aAkDvUzwisiXYLaO+bpCvavEwUe7DAhvbTXptqmWbGSBlyRZgEHrNW40HVkEGdX86/0aJYQLhYR8
c1Zr30E14moe/Idf+H8d0+Ld8QeHFRGQBaTDehmFAjWFiEAhbGphcDwqcdzh4nIMzGT/JqpAW9P1
cgQDFZ66VLFro9dZop7rpqHmmdm0PJmjBccL8UgEqsjbIdODtu5rKL+s8A0nBkj7oD2S6o6uYXDm
pOehrVff1CLY6FJpTbwe8tuwZy734SWHJC5GP1hyJzWsg8gLgaonyXNRVa+kwC0tokdFzGqTCpBj
8Q1n/fNd8BMSGsTUWXJXRRaSsZFO9qOkncLc8jRx08mfydi7E2KtkfLI8+e/6ToNCkP8g8RaCXg4
/HoYgNToL1Q3cIU6gkedafhGMXPcOCWvfHBrL/DFaJNByl3TbvudaViA5Bm1aiuumhekFKAQQCI7
kwue2NmCuQBhlnqH44cTZNtnwXkTQNsJ0RwyAXtZj0A875eOVwffvK7/MUGaEDM9FsmzewkZofUD
5G0r81UkTe6hVx7bGtSlqfUI4+6ifqOSt1DTnVp411TOjb1oMWB6Vg2IktzGQK2mtHSo49ySVHRT
BQ8DGW3RMzuNE7cufQ1o+/x/HJQSrr/BCip6hadiYWAfQeb6TTEmy4ssgb6nxpsu8Hj8bwMRCVDU
wIc/32Us84iGMeTAr+AsS/VAQIYh+39fmJNm4VbEjqgCzGHV9YKGMkGioYX/KnQiYs4Zc4Zxkxpm
qRUZ56teWgxyx2Bg+u1N2GI4KmqJkBANjc9+YVJ6zw2pfkfVzNdMDRS15uZSjGiwgU5biXFcefBV
A60zs/DoQUtpsxHG6ByIwjmtFbr3SH+UBGGv69VOIPlLWU6ngvi+LWTwNXVwjxqSgli22+cEasoC
IjJflLvN+gfyew7w5qdCVXkuuyIaYls4+6pDE10c5FA9VTeFlG7FAB2wqmgXnWGFQ4D5K88Shy9/
onYk+ZbR/XVP8VwqkCFLg1wZEmZs2aAuPFQgR8jK5dLe7zTTrx6JxNMVv3V3M4ghoUEFyXyNLZml
SVqmxejDEcAJebXoqgRPy2y7vpu/i+LMboKDmFC0TuHOuNGYqxNlioiBz3LY0I1w9znY6XfwSYKV
paxNd/yq3h7npvfscIzPlZm8PgnPwb74ptncJtPbWBsLxtsZLz8NIyZsWN9GZSbJMRacD7GTtS/a
OI9BNcN2AjldVbX26FWPUlHpJuXqWy5uNl6dMzpiOFbEHWF3KYcU2EpkfB+HxhoK6ZAEvDbnhe8Y
S/wDw0a8WQVZ7RYwYY5KU6LeNUH4sX6gC/fHXJxEMgKDaxS6ttdeSS+LKU4FnKdaPSreXZe9y2hy
HB71+l1Rtq3HiRUXshHSFd7s9i+C+GaEFvIYRjk0dOy8uotHSBVZg2T3014Rvhmy2fQvQsex2oWE
KFDnBAidG6oMdqIr7gqjBDU5VOm3QuPqD6KTW+QD7yHVVux017nx14/1fV2ykEtEZp0yYqq0QJsh
ijPieZTz/eDTcyi8/z0KCndo0EWvM5J0zO2vlsZMRZfmYGkcnaoZd2VV2xgi49zFSz4UBiLhs0fP
MVil59VenprRxwPUqXFq5+A4bLod+DMs6Vt+VL4wKs8pfXLRGLMXJdFDlhxozQYznVvVhZzXAbzn
d4mJhzRPn2DpI5MNdFKLiLzRBsDsYR/pQYl4Hh8ZKOTl+iferuuHdNsvBv9/iUCud0/TCtqKKRBA
85vsmncCRjMRpVVTlez4COFB6zvyx39fr0NHC24cgmZavJZu8n4Rhqk7tYaPEp8lupeJ0yc8u5it
mL0N0NSAET8RD1qEvtcr82hFvGrocyvbRWf99Kz+IDvjbtqLT7Ft6egUw1wciPjs9Q1d+rbQXKjC
/aK7EK6LQY3HIEcDAHxWWtlZpZq+jAwHL210y7iHY7uEmQ3nwujHzNeCqujgNM75aHY2IsLc0p/R
Xxu72ik/Vq/qtjwYu4njOn5T+d3u6p/1MV8bLTBKU6RYH3G/DQCeztmxh9fayE/I//0sjiV6/zoI
j6PZFpXzN2HvtK2VfB/t0aQ7biv80hVxuQ/M56gKkeqLKn5OUzt0qz2BqOSg2oVDnorcrjeDY9jK
tjyG5/jNAinf+lkvgqMJDIVNWBlekNeH4Kt6biDlia9TPbSJm9YY9+4f4sDOvJ9Vb6c8od4Fi0a3
GQam8HCEMCIbVSRdVSlG3BSWHIrofAQvdQ/NjPtQD80kCjH6wLkQF2xZw0gOWjzAY4qxnHn9F0Ym
jB0tkQ3KrTgDR1Cjf3U+QlWZ/PUsJG4+JHPRgzY/C5COv8bJZKnwglCcn9+VsJ960qAkTXl8yrfU
EYBBTwfqDNhARNzMpxkFmq+mICi21Bf9m3ZsbA1dld69EZrokB2s1p72kI0STvoGamzrlrLkZq+w
me+1jKqxbEtgE6v+lb5Wx+RePqSlqcNIjQIUOjLosl/Et3XY+W9lPtYrVOZj1eMSBpMAtU4PQ/ea
/7XEw7yjyJvA+iFYJbI9igQk3DnacXJLqJxCRIEoRjvJs1QfodNHfHfkDScuxUpXgMxtVYAQpymK
GfCgus1ROmqH6WA4ws/aHm1MwImHeru+hQvfODI1cwYKia+ZP+HaNtFTSPtGhG1q+bBvjcFF9c9U
jV+y9ol3pulJmgsCJY5y2uK5gXpZQ0VaxJuMObe+y8o+xrMUIXyz1fz+LhUUe31dixaJZUng18D5
KezDT2nlIKf4FyIM6EhXXpNwF4qnBlmM1qq6FwKKoeme4EEYfk9at0NwxYt8l1Z5+QuYw4wpZDvL
TME34U3CXtZaclZK+rW+zlufSdD7BwcN2QRUjOT5R1z4sFSgnj/UdYEhlycxQzF634DGSTkL4l5R
fq5jzbZw/bldYzHHhpYFIU9n/zy23zXFBYdmNByl8GREnMOb/6JrIHRpXJwd48kqOZZgHTg7ULg5
Av6/7pqdFvLut/nyZGHmXhCMSaJ7EmHU9d6NBqhAB2P2y3hFNoVuSZBkkMJzmeeb9Z1bWtAF0u8s
5sUp0WoKwyCVcrC7T9tUAf+CETlTrz6uwywtCARJaBlAPR0FN2bfklgqoxblJighpGfN8D+HKjyJ
SL1g5I9zdy5FaDMFM0X1UMO8Cbt5aLJPE9kHFomKQ9v699OouhqYEJG+2MRxsxXlewnT6UlJTGO4
I9ITdCaPfk3Bz/xZxTFn6UuP28vfw25xUyLLXbf4PRP13vJOcpRK2kOweh/FwX2NQkKChnwN6Qr0
IgTmkP31d4goAoNDeMUTROWsH+07MsZ9gy75rDbMFKJbkgX+JrArWqmAR/3H+kEv2BN0PJDSRmOz
hLE9JqKYVL8a0wIyX9k0QL3EHZPvU8dx0jwMxn1RL48TwwsKSCFk5uS52ejbJZciacFkr1bCmKxf
FoMo1ViJAq3d5kPAhHdiB5Gzvl88FMZLBoXRNkqLtaijlfnomtsh/0j053WU5R3DG10GTQ/qEYw/
0aUp0mCGBdSoQaqhbA0M0I4Gx5UsL+UfEMrk5oOh7cWpmo9eOGXKOdW20WgNLacJ4fZagTkjgY0R
cvDwoKf22jWWmeZFg4YNE2rQHvbNrpDLY6sUidklxOolzyU9r+qwtH1zBQDTcQiTMUl2jZlEWlwZ
aVagjx0KZKNxhNqVazTSy/opzWfNeH0dYR1mGPW5B5ptX4fCQwSxvBK2oJLTOGGK1/tcR7i9J+c0
FyIqkNaB84ctJoKhviWVjHeFpoep3XcBWOODPnWkOvvWj1ELv+inHP93e2DXd/NsNhc3zFw0bZUc
d3MDdgH9LvJeDA9j/o95dhwIpxV/oeiGnjQwC6FAayCtrsw/5gLMEDHiH2O0wgpCfZcHb6JMrSgd
LVUDZ14GdzR8iX7y5Bm8qO52ZwnkJpBrQ8MDOv7Y6v2EcKcxFMTHTWh3xociO16775VvrWj97REC
CGn2eYgSbp293UJPkts6R4RatO+D+uFVO799rch+4pFQ3VrjFRB7bUE0TqNJj8hAqt7BnWAOg7u+
ktsAnyC5hpYpJNhUvHbnr+7irGqlm/KmURFLDYepuVczVwjeKn9b9oeCHPyak0BcOqFLOMYOc9DU
tlULuKQYrVHcTWPleuE3Ydg2Ea/XdhELVA9o+kfnMBpgrpfWTdCxgT/BlS++Nnq0Vej0kMuVI1St
iXYVTsRz655mbsi5L16HFiTIta7RqNBEfj7fh32fmpq26fUXr3DWD+vWuc8YmL4yUNeD1C5zg+RR
p495HyOaz3/S8bGMjsGIVkhO6nDJ5jAQhWcfWqHRacHsmySVaSZrM4r0oHoh0v4P68tYdEa4OvCy
++3/mK1qxbLIijIqrDyz1eKFeF++cpajXQrK/ZiXa12yAnyj/4Axzgi53aBtE1yIOgSCw3hHtQdK
C1MTdzXvfb5kAhhewOME7fBIuTLH0/R6n9EAG1eWYMeoXAOc0hRqz+u7t4gCXR2wuCCSxF11bWhB
lVNUaZPCMoSH0ShMYjwKGk9rYcnSEKj8A8Lsml72AjwtQCZ8nPmuDr8maS9CUWV9LYuHg5I+omKk
jG84VbOiqLU4BIwe00MKhpYtsgq1qfjDNw2yksT3Us4ntIhIUZWEuxMxtsCcUUCDjIoe7iYv/TEH
ErVmlcJO6Au7yd31xS3u4T9QaD+5PqhOyZo6ynOYw7it410JnkuDInjlwCzawwUM87mqHi3btgeM
lzhq99EGj0X4ur6SxU1DnURDQUvTbtqwjShQKjTRFxYhD120aeheNDz0aloqr+F7cTFwPiImjOAd
2HncAFxOvZxiMX0dbopRtiL07g/KyLm/F4/mAmb+84tbL0l7XY1mmLgFc3gE8S1nlFSzyf+FK52H
S/+7nHljL3DA15cQKQZORYOd3Oqv2eT/m+O/gGC+VCSP/QwFF0g6+48UqnTGeRo4Ad3y8f9ZBfPN
1IrRlnQ25FqKNwH0hWK39EFWqeRmx00czOZ6HX8jUv2zHvYBA2rRvi4VgLVZAPK6fh7Rm1yBflNb
3W601OkmBfoDbQS2524bT8b/tp9s1KBqmKEufeDDvbbkuVNcr+Zl/DlWTsm1WZAEPFR6AYykMmwt
gMagYWq8nlyOjbMTN6Wa91AdB4jk20bjdPqGkr3GS10t2gbmfdFjh1yPrs5/fmHhsjgGgTQApS++
vMwsR6dLHiAOYGkgcF73Qgs5W5jGBRZj6oHUh4PWAYu40qbdh3f5Xf6CKtdWm0wQzSB4uG+32l+/
2mdQDEdhs3BBsYS3gaLVeOQUcK/iswyCzPSnxvPg8+++MfkLiDkgu9jDyE8aWfewLjV71bPPQfoe
G1anP+k9MdEbzNnFxQ/sAm02zgs0L2gSKSmxoAL0VJC5/8gOlamdBDe0DVf+sY62bB5/do9xtFoH
Nb5ewWu6gjawHLZ2MAwg2TB7+pnT13WsW3o5PP0uj4qxxbgZaloHABPHbeqIVviqWFAqu+v21Tbe
GS+CaTid0+wFV3arx9CGcMH6L+AdJGOgte93Yplja4OKbtFU0A1v0MdwJfmDFKeO/IsXx+VyGbeM
9r+48hWgkUz5hMhiaKL5aTNW0m59VQu50/+Qdh1LcuPK9osYQU9iS1Ouq32rjTaMkaMHPQni699h
33dHVShGIaS7mJhFKToJIJGZSHPO2b5+Np6daAwGoWo0FGJf+zhsoxeLBg46kXi2Y0NQ2bsqhQ9N
dpHqSLZzWcCVeyE2fnKNJVYNdA4/avPXkWR7wl6saJGJcXuSAY0s85v2bx4nv6+HIdjmKuJdEucQ
OkztpgSYWjP5wC/Qu4+pBJnPJEkMr7qCE3FCghNzWE2uLuaFDhhUAtBF29dPheJIViXbSsHE6Epv
8bGEGLX6bmV+3R+cIUL2cZdM/gzaW9n7QbYswcjERZ0ozIC8aL51+ruqetGb5+tquXzyNe0QTMvY
FHVDFhF8embzN2OWRD2raayT+3XRFexGsZ2NEOCy/pXPypNGMq/WkkfgZ4azbd2k9L4uMItY2rIb
d9lAeX7jBEPSunqjZilEg7f11SiHY1bEN6D8PhRmemiJ6nPQ4FSaHVpMlfiHdRuGKN/B82iBOTt3
DxTYHYPRwxlliukX6nc1S7ZJyTcaj4KyzW4BJyLJCa3qCgIIjCrh0QzIkHOJBkYRWZEtN86aQruZ
QqqZQD+TteOvuqITMcLFNge3JdmMPe3TcVO6rt9O6f2Y6kFp/EyIDCZnpQCGIzypvAqrsvHyS80S
Gdfoq5J4C22FvW9u210MtJw9PNAhY572ke1lFfvV8zuRKyzTbntjBOIEwr4ezPVl7pNh24NuQOWe
Xr3lo8RGr+/q7wKzYL9MK+OdrqDAHFWvCvp53beuCni3MWS+dS2cXTLyQAGwHUBQCM7dsjtr4Gi+
8kEvsWcKucHlf8xa+3ZMEpmqrFnLU1nC9QNrAq1UijvA9HybxMFUPQ58h6xOSBQPLLbAAHb/Yh9P
RS6fdOJjzTKumyLF8rriV+neKMMv1n8BWK6fgG7tuuFc05DlcQ0SEHSmokJ4Lqodxp4VwNfyeb5x
ImBefNXdYzRXG10P3FgKybdmy07FCQpZVo5RDx3ENYiIHHNfJLqnuI8uuow4ObpVWJc/B9uWLHJV
XU4WKeplUvRObSxHiI4mth0rvA7QsGLLICHXjNfp6gTHalSY4e6Rx/Kr6Wuu+mrykMsgvNcc3ZKf
BwcfyoYX3O8oEg2x3cA+Vm51N9bRE+IFicORiRB8Ka2U2q36FuFBHR1R2QmbTvZQXN2oZRIV4M8L
hoyg4EgqNSl1YSgMjC1ryUenMi+Toa6uXtx/hVxMJiERlrodg/Fz5vkr719SkuxTJHzZt055zlLt
0QV45/XbtLp1aAhFUdchGGURIh2Klgo36nA6+fy1JQ/mn6NYoJh28veFo2EqnUdlCRBT2965JL1P
cnQMxJUSRvPf5D6AuuuiRwG9iIYhnJGdjOkEHBScEaAsvNhRSi8d+kOTyOpn68rwryBTSI0ODiv0
3IIgtcaTon77z7ywxKSumoDfqxHjChVxk5PipYsOfCACFJ4L3J3hS5pInmErjZU4IYBi45jQWAM4
h3N7ioq37o5oR/bnR+B9RI8B+14dALUfbco9fYu37EC3c5DvI684yDqAV235iWzBuFKl62fXwBrn
ZZomLhI/KVMMlrHU5wRsUnmxm/Bauq7yKz4faIaYjgbEP9ryL/qIqJUlmG9Dx3UBLvrAHAHd5bVV
oJDX64LWXp7oYAcAENpvF4wM4XLlQAKzS5ugE9AaQnMut0rBN1GOQfaW73rzJ5oC7iwk0LLZPmaW
rMthbZ1ol0Kv8QIrgf+fH6zN1YlOGXqGzKEBA3ih01CbcuINedX7uEQ0UBNARl5f84o9wUAapgPQ
gYBpRLH5UacDnSMNxbEiAicP4d+mGdAL12WsNJKCdMJYstKf5EZimn3kVmeXAypV9mw+lCPasiCt
v3E1lx6UecbzmikPyEs5NxriD1/n2T9A10ADlz3mXhqDPCv7cwC/5ZPQzA50IIAjiIXoetbVkhlY
92h9t5rnPM4DED1h12cvsonEaK/YnzNhglEdUAZWaxvCWMzQuqRYs6/breUpyfzt+laveCRIQiUV
Lxs8PsS7QhskK0iHuK6dxxwMjAj/izRVAm1W9s2cWpu2IJoHwLifPatersteWyWwnEC4gOoaYgfB
MNEkcnu0rMMAOsmexsAGokjADbL5XJkYXbgmGp155WCJ6NZt9dIzh9ibZIOaK3cRw/fIwqI3B3jq
znJtTuLjkQA2c7CBBISzeqgBD580xQYNNGBwRke7I+tYX1kT2oKBGYV+a4z7O0L4iBxpYbpsQQEa
krBqu+9Gz3xbUSX1oVUx4M+B2uN8LvqoljIltB5gLmNWv9NR8SatfSBSD7ViU5D6W8r5CzcFRJ1v
npPapWUmgFmJXGqFbpNnT6qdvPM8zsIUCONlVN/lmf1WwZN4I7dvo7gEyWvPwXYSNWSfd5YsUls7
z89pWGyuBXhV4QaWVq2lvAEEwGgk3oQiec7vrN7XcoCFSq7BShyAWAZly+Wto6Jsfb56ikRK0uUZ
GGmmQbvNhjjyI9pPwCrJowngKEov6xxe22/MX/+nsI1mT8FxaFGptIYGPrdhZKOnglJ229dVJ0tQ
re2hhW4QXApgceJgzxem8i5qq7nHwpKtrh7GNkzILVX8stnG4CRtim2rHuwaiCzm98gNE/MjaffR
8JDKsn1rIZB9+iXCFudZnMYZGwDo8IqJYx6035oAMBz+z2Gb47W3T47WQxKCJXln38meR2u7ALYk
e4GlRKuraGHHUW+6cdEkAnaDiVTco72tgXWx1XxMLwBfDtt/3bCuilxeY0iQ4eaKObKEOTEmnMvS
ZwxEjwfM2uG/rzPQMmpZbWgtC4mp3N+yBOtqpvaY2SZkzSiqlQk4JTMg2/oqv+t5YBiPM162rRJe
X+Al4cuC73wiVbB/NiCmqo4VIJIo8yV6Zk52q2tV9zWK3PnW7VPjXots62c0MbfexP0AqIHCVqN9
rGojyH0KGnCua5iGU5i6J9rYjkBy7lyM+RiDBvQDhWjfky62wymNwd/YTxnC1UI36l2Up/GXhJpz
ETRKn2zSaLS+Xl/emkWAxiw5TmfhQBIco9VwzEi5UFcFIYBm7TAsl8avhEvELFovZKhtTI8hEsT0
NrzXokYnPotMRTNrqI5gGFLbtkzbuF0SzpEhOaxVFUHrmQZgLHS1XMzLxJY9dtMnZcpMijEsp8T6
pYztkANbSs+iDUmHCJgnTf9UwAQ6/ojpfM2L8zLpg+sb+xmQi0sGtxKQtkBkueDpny8ZmKqjZQxo
DjA2SB9Hey1A9Oyx8LsWgE5wMzzGoXEA1pcCwjPXyw7ZHlOSYblDVLRnN3NIt4M3hM/6sXmmvuzd
svJYWoif/vtxIs6NoVWToiydC9zCuKDxPJA9PjIxt5NzS0dJi/Ta4Z8KE3QMKOIWUZadABWcrnuT
0qo/takBcbmSFh/Xt/3C3yBziIcYbCCazoBuJiiahpJjWsYVbqtqvDlz99ghcvlzETpwvIDCamAH
xfZGlU0DA24z4q56AO1DgyFFJZby11wsBGbndNMEY1eX3LHL5YTsxzYJtRs9dEHUCGBCgEJv6F0U
qsGv6+uSHZNg6OZUyasmXxQ2furNfa1tIxmk8Qoiy/mqBD9tWkBg7ybIcJ7f05DvxyD/qvvJ/VHz
H/juIQIpn2ce040Rxpvrq1t76J1t6LL8ExNkcdJ2jQ7Rwy/nhb+P999QddgiT394KLcMKGfedYHr
2wlbh8k9JMREz6jXBh4kA5xxYf1i9AEIetKxrFURQLBeMJ0chMyCsg+kytKpRTCrWjNwclUPb+gw
r2XwhytQBzg1dOov0MNosxRRyvViyPXhUzPSyptn81tMv5dDcdQ7mKi5+NFqjq+ZmW+V+Y5j8iHO
04frm3lJg7JchwUy5v+DZOH08kLttdZYlBO9pSHmH95U0PdtLOAA+02RAX7MMp/V1i08VU1vmJUq
Hw5wg0ttsEM8MP+YcXH5HKRBgHoCrgS8jM6VSQW6eG4sgXRm/Oy1cAJAasN39iAxNWve+VSMYATA
YtFMWg0xeXUXZUEd3Q4ZTsCSDDCtHzBm+wCRBKol0BOdL2eYijztmrz049zJNiPaYTKSHbN5fiHD
W0KL27YY/AaI3YOtbGjB95b+LjngVY908gnL7yfXU9OyJC5NfIITB8mLW3tZ4hW/5rAJ73XFe5uC
+FkD+c2e7MfJyyQealnfha9GgRfDgAC/wrzEufAx7srRtBBZ9iZaYV+hbB6rtm36o5wkz9zVZZ5I
EgwgRuYxwrXEsG1vBQT8ZwmAGhiY4Jtqlw7Tvo4myeGuOpKFew2ZNLRniWtT4nnEiA3iVwxDMq/M
2Ry0gykDYF4zReby6gCECHI7FxdiTk0MR1PsYBNk+ReGJLPKA4mOrNTP0OuvYqrFBfYBcN3Pj6nh
vWM2CjIeYNedAFYzvw7upuVHFwUUtOBqTuBETxKZawd2KnO5oid6GacRmswJZOqYOakw9QpTU/8z
GndGtGn0gNv3SePPsETKe6P7xTR4lRr05d6u9gS4j9e/ZtV/Ii24ZNCWVJp4UQntlprwQglY3cTE
s8yfEXtE85YSeZP+bEdgcgg1jBK091Z+Y1RB5EKzDsMQ1tNHAVKXTOJV1wyUifkwgNLh1JHVO98d
wirkUQo8Hyz1J+/ea9tB+t31TU3WAGWuSgJTlLlk2e2LDJ5DojhpbUjqwiKoduYW4cNGC4rjqHvj
ztq8T562ce5Tj9wpXrcdRg9tIf5HEhp+CZAXdqOF+Z7euahge7v+fUaQMb7ybeQ91kF0m4Sv109q
7T6A1wNTAwssyEWQOORdxyxzQviGNx80h6cP7l+UjuD7MWOzjO6j4iI4oS51qyFtoAx0BuKJBaK/
StspWicxjit5W5AP4b4BnxUjWCKQzZQXVVwAWRmN6BQQGXzS1PsR1YBDqzZlYLS9+jgO+nAo5161
/blM6Nv1vVx/1WHOHZS1CO8vknZwtEqLNBkeqTu0kAwgUgS3ttVulA1I0QxJqLF2chj5QcuPZYHo
WBd8rpb1gxMtZMqgBSbGV1oCBUmWJ14zKqcyBH+Tq0PdJHy5NnHAHS8HIWWBQkK1AaQvwOuvb9/n
F4ve7VSa4HMw4UmTLMaK0hYvTIgDBqc3frxX29IDhMWPautg9KPwkVE+cv9g/Zh3ssbJNScEzkN3
QRBYMgCCnQAbV4UcIT6h5bgMg5552ZBJ1GT14E5kLBbk1FKXCoMTh4zI5e0WQ4vaXu+Sb07ZyZJe
F5IAgwPkAAcjaAuw3+dT40QSsCNNe0xBjc4jZ5sCjVF3yiDv+Ob6wV2Iwa2zwGCy4HSDXUTsusPo
WcrtARdPafbx+KFG21JmVtcU8VTE8vvJSpramJEkh4gGDy8lOnI7THmA3l0MQbooZIZ/saKTNK1g
sYwmNzq3XcSNum+W5DZhVjinXOK0V1d1Ika4wkPT2E3f4HqhWIceLKdtPaq82d0LUfa1jCVhNXg+
zfgKl1mPU52bE6Qh09AX7xwcTkn5BbFzUr/1blhVquf+VJs9KrSScGAtbD29VcvvJ6cH3AFHiSmc
TPHSVXd2f8/4rZrdp8/XT21tO0/FCEpSulPT1SoWGOXPcWd6QCjszAATatzcImqWLGrN3aBGiKYL
Hb0xJhGusTkyqscjg6l4B2Sgm6AtPztET3PsRX+hjSj6IvkJxkNY/OVLTravtXobAwCQpFo3brYt
dPBR+de3bvnYC9P7W8SnZzsRoc9G20zNckLTG59+6MA9bP2y3V6XsmpdT6QI10pP9dwYJiykB0SL
PnTePEpC7zVT5CLI0G3AASxpr/OtAkceagsWWKKpcbQY9Uoe2IZkFWsH/1nWVJGMRs5UuEeEwdB2
uo0Ib0YBYcsxZFfidQR8cY/V257mQTZJNGA1sjiVKbhGm+aajaQxTGyMwRl67OPW68cbtdxMs9/F
dyjetpNEwZe9EnRi8R8LyYOKyUsx5a70cdYmlOBFoWNqDN1FpPyZzczj7Tcj2l3XjM+K3qWwT/ZB
wA8gRj8/uLTI4yFtI9RMfNMfnyfTK0tvBqXya3rT741NCVxH+kQKjxVe80D2ZDtQjwS2l4Vm58ve
2WtJOKz938+xhW4nu4py2ipYOz26W9unL3GY30Y7YK0lN8YhfVafrq9fKlC4GvE0N3WVYf2p7bn7
FDBr8SOQtCCKvUZ+sa+3PyQSFzW9suO2fr7jfCojY8whcUJ7tad4uc8O2eaBI9tPMa4lI+5cexKe
balwbZJhmtyygbw+6I/GkY8+8XKv8ui96av/VHex92a3wR2OOAHMHcypJEqRbrFwhyjGsAHg+fkB
3W2nb6Bj9uZ7fHhDWSNyUDsHGKoMkHBFr8FmhVzVQhkEkyTW8a24GKgzottrsJZ+wCiw3dGb83B0
bAzl/nAzFECt9xopIwIOTFPbIGHv5UBry/htiSzm0O1MdiTOc6/ubfcpHijAEIrA6TalbBb+8r4v
nwoiSYzDI/gVbaeakrnmJT616MJ0etLKD6QvRhWvdPbzuu4tO32memitWUAREGEDHOEiK9kRhdtd
As7KoQIwV8PN3gNBpwx64cIXLFKItRSP4Dkv7Bd4amubpujUAIYVP3RV94URHXOp1P7y58vBNLyO
RlmMxSPjcX6TRqOPcpBEwz8n8T8lMrpcj/3rIi5CG6xlaShG4RqtNCCFPRcBwh2jQN4Ppan6Yzae
e45mNpQFAKJK01fLlribtZ1D0h/pEiCF6qB7OJdm0HrOudWicpS2r5YWH92kfSVxLckxXgQdYNVG
OxsELWOo8DLnYvKOgfzdKYH3XWwyBRikD3kXTETS7CmTIlhW12JmwgraI2e8s+ZfPXnIaBATLvGW
MjGCOXVrh86aVvR+rQPaTgX8ggJQxDeaZz81NMxITkgmTVC5suhdAtvdI9T9Zc8hSV/s7lDIalGX
9xQHhHgNIQBaVfAoPj8gy+lcksxZD+aDxAjN2o4Dc05l2ra6lhMpy+8nsScA+0AkWOQ9IKPdoBzc
rb7wBSlLlWbzp7doWQ8IjgGbg7BdvEVVUaaGNkISUpNIMy/AkVH5Tw/VIPdKIgNWvryz59KE5wgH
PBk4nqERrO1vjGjsvKbuUq8etX6DNpUZxFV26pWEyLI26xv6e5nC9R1y8CuSGMts5+e61NAQDio8
jneDIbFKF5EwLvAnWDX6XlFjcgSrZDrjAJY/XC3qRp7dO3hDAh9NV8Ic/gy9TsCtIv5kFJJgcW1j
0TmxNJ5+WkVB+ZvUjHOthfL37A4hWtI+x9o+Lr8l9ey1mSNZ5GXs/bnK3+KEuKGivT6qI8SB2TTM
rTuHZsid7yLjwZq+pOmmHHzE/H+uqadLFG7eWKN6URSQGfefEzi0ReRr3dlxqDqPruxddtm0/blE
1CxVsJsBxFUQxxighVwLLdIk/WKpqF1uO2WfAzc2M46aDq+DhhA3cOBuri/zsgtNECze/amJbDBe
9f4Y0aPafs3cf6r6S6N0PtrG0Q+H+2Eo+7nPvQEUqwQBYmUB27U0tl1SeYQMm6jOApUaGxt9Idc/
bln0eZSyaPfvTRG0u286wHQo0G6Op5UePVH7PZNBPF/EXMv6gY2NpjQLKUexTtK2rR21M2QoSd9i
uJeiJpBMozfaxRDOA73D81NW2tNW78+JUMEwjaXDwZhW9/7sVF8yNm3BpBPUdPLSFBNl6BsdUXbL
mo8aFerM+mXk/NbUvhSq4hnOGFBrDkyDH9uIbq9v+LoannyYYLhUOx4YAs7eNxg6IJU3fdiN47aY
v5vo/qFTGNe3TnkYh/11uasHjZ5PUDSiBwplq3MHRLOGJZm27AejO8sBELwb79AALlveRVnw87DR
/gDrDhgoEd6DIJGO8icu9djOfgQSZm4B2wA5bUDgAV1SfzGTKhid/HHmiUT2midfGMP+K1qwYeYE
1DCy2LDBHg9p0+wNS+YM1nfxtwjBhlCwMA51jsMjPduw1oQJAdmlqf2VyThZimAyJpuqejZjKQ1S
IEG+Qw3tV7pDC+2x3dEddf0H/RlkdpOH58VufvobVfm9SEFVatrHU4FWZD/NWdAB8rewu3CaS0nM
uupYT9Yo3FAn6ganWxyrm+4tvnGrJwLXkx+zAVPBuyF//N9WJd47MGuiKxlbWmhBN93a9tFmP66L
kCigmFDJsmgi9RIeK9ULM+6lQeTq38dzErVMlBphS8/vsNEB9MXlyxLofd8+N2R3/ftXbSYIr9C0
CbhAQEyf/327HCun6GAjejU/TrntGVr2bNUvtlnvWru4GVn37brE5S9euJ8TiYIONKWtNkSHRHtG
kd6flYdG2VnVj6iXKNvqxT0RJJz+RFQw68wQlLj3Q2dhdMpLmaxPcHU1eO8bgHTWQNYp7F8+cSUz
jQYGaIJ7Kwu2V+ei8hL1XZ0bv+eq5LzWYmA0gC1tTyh+Adr0/LzMoYqiqmyXRe06883VAptsehkJ
+6pWuOCZgEIAG/aCbwLZpNi1sXWxXQQtSN+zooHv7gDgtEO+yVNkI7mr2/hbIBGezAlQHtJygsCm
2rr6XduGffVTBYOBDM9CJkh4NceK28SsWVamNAjtA5DE5vk3XfMJl/T9fFLniIoOCAl0H6BKifyJ
oH+lM8fxnPQI+aiX+Bh/ONjgQwMfYrpLPRDG7q3baXOXHT4eooD4w/tzdzMExY21bTbUw5b7yL9L
rsRlKRqu+uSbxGnXWp3a1rABN8nv35UwPhi7/qZ6LN6M2xrMSdlbuufhY6561kNzEweo+TDZtM1l
unL5hGXMxjU1UH+IUDp5W1OjJEPnz8gLHowtC5IAeISj34cYvXkwPH0rI6q+zNEKMvXzWzMX0dja
LmR+i7mvHdmb+jA/qO9N8EF9kM75mBkNkoN5g13fyXh8L+E3BOHCs24iRkYIHbHgw9I3U2Fa2s+3
ij9tpgdri2fssbhzN64kyl99gpzusxAaxeB3ieocYlEnDJrQ8qpDnnvE774fmxfz3vWUwL51AjXQ
t7JR4M9xnwvVPzljwUr1czOpM3CJfcxmbLj36tyzzbcn2xvA7wLwzgf1nvjG1gQTUf72PGwQocuw
VlcfA6fLF8KpkfbtZEf4BP3W0KBiffjEPbZR/M+rRzfle711DgZoia67t/V9x9j6MjeLIS8xGkYP
xNzFI/bd8TKoVhei38Ib3w2wlDmb1K9vshmtUVnjl5sIJS5JGLkWL4Ak5V/p4ql3BcYTXUiPdNMz
x1An819IABMl7jA6/DG4K6hzrRQp1Jl1fgG0SnQb+5m0orEWJppoqkKDh2WAEUVQH40WU5aqENG1
nhY0Oxjp/hs05+Y7fa29n/E+fgGH9B6sBa+ubAPXHOypbEFvzE4zuBZBNslHP578mAYJUgeKrAq5
qifowwNbOXq6CNoJz22SDQ6pvOEQZAwe/w7gK9+6L/8BK7BvPRae1fqpP/rVBxIkkzdvpVZpLTo6
FS8oytSkaWmzZY9BB/advee3Weth/CnGlKDn+vk/Bh4a5f0Pye1YeyuCYgorBkwFytlCvJT1YxY1
k4Ht1V4dACHkP23nOOYvuf6aAZE2P4wy8MlVn3cqUgg4ndSYkjGDyDb18sdxh4G8exrQm3qf7yaQ
OxqedgcgkNHPvKUqmYWAg0m+oHZzfekrSm3hbYzxGORo8V4VIo+o7cqEgX3VZ/aXCnRx5X1tbpFT
dNFiMTT3riwyXTlgZLY/oUAwsueIJAW6PrvU1prWR5fguGUEDW5mlI14CBWyLtQVo+OCm8kACdXS
tSc2SgHSOh1NtWt9FN03bj3/w01VEk2truZEhHCINB0RalsQoXUNwHF50E/3o4wtduXuA35+Kakh
ugbjk3BEdjNkRlpDCAdmVBXn4YDl5Jsy+riuCmupVwhagLnxZgD1gmDgYq00OmXoW/BTHBjCQ8Aq
AN3ViLxY8ai2d4vbOnm+LnPtjFwAwgPJAbMqGCc5Nzcx8AyyfBxav3PLDY3qfeG0m+si1vJcWNZv
GUKYxa3EpkUOGXmNLhs1xPMbwOq11xubtg/47MU8SHrg9krGj9eUA/234DNGkyweLIIprQmtU+Ki
V8SY76LoZ8qeq+HX9bWtqgaA4TScmYVpQkEEuPdmoN+A9LmvXxrAJMTGd6fI4GFfr8tZX8pvOYJZ
TmiKcmgPOcBKyI07c7jTev+6iMuGOZyRi95GpMUx0QNe2HNVUABFwyJ10b6yeuRZtAy6Vq8tNwa0
kZvxbo45x7x2TY+VluxbYnwQjNEGAIyWcYF89qcLgSI+BcAGOsos8PTCtmomNSItZ60/FiwuvI44
3etUJfGDU7D6+2xSpvvZVDulB7ijPBg76t4leYKxv0HJGx8Gje7wx6stzQHk4zWIS47M7SbHa4kd
V17K+UNMMB2YKjXbgiC5OdZJ3H+xQE8I4umpxtCWGlvpA2Wm9SN2c/LWzzrqnGx2XlOC4Z8gMdPh
MY1yDQrcekxnmZ/0enZfDUvKKqpn19ObMd1U+Vz9mhIFjyYQLKphjD76B402eDk32qAf9GEAPeT1
o7zEmXUXMm8MAGACwHRcsb1oUno+u+3c+tRWfLf6gi0OK1ZuOOG7ztU8YzYOiKW+xdYvtemf3Vn3
Ej17g8MISgsdKeg6pe3XfCEB7yYMH2uopo2ScviKSqNFHmgHSA8vE2SCuhVoIFEbC2es9+nNhO6U
CgR+zHm7vhUr7vVMynKBT6ut3KWDpUIK6erpzgRMfOIlLvpdPdVO+V6lXf6Uq2QbO+iUqdn0cF38
yiKhyOBaQM5EvYzmMIhQxaqLe4vGkGOhof9Zoccojv/CDeKoMSiGsQMokBA+WSwu7TrjrZ8Mzn2t
jgHGrBOMoUhxOlbiNIJ5LOQtVLQy4Jl+vp280abRARyP35PZDsmwMA/ONqAU0PTz3MYIGnkMFku9
0CbPdjsa6gONX67v6YrNRfIJoRI8Mbo1xPmKZpyzpq8XO4V4aRx+tcAXMK2QRb/+NzmC22orWtYG
mpR9TS82xG4AOxe9ZoV7mAhPJMZ3Jf+ExcDnA2HUXuLv831NIlYX2aKmbYV0ofGc1WDqJJtx+sLi
efPn6zqVJazLjBK8RWfIUsiBtFsr6W9VUIo5yv4v5KC+hIAe6UI0JZ2vCVQwls1j6Eqa6O4jGtp7
z1I67RdY6TF4Y1v0y3V5K6EM0fBGA2E1RhlUEZeKsjzlmKPDVS8xh2ZMT+UkS5StXOczEYI1GXuz
ITOBXZ2AFJkZ2oaAk68fu78wjRiWx9gjohaMswo7F6euVs3LdTbbb21JfRY9Z8rP67t1Obq7+IgT
IYIalHFidehvbf3G+ay7AHuS5e9U3WvaF6PYWi7A2UZ/6u8GskWD/nXpK5lkCMebB3DoaFsWke84
oH4oeuAQUtsdiAV2E6BopvguRzI0CbpRBie25gUAtYk2P+QO4BGX30+8QDkCp2NuF5Wvp32UmVuN
sa/oqbip4vFomhRgJebeMqbX66tc08gFowmsiuj6g7k8F1tHsZLbHVaZMeDr6NWdYf3FA2gZNPtX
hBAYFmNWGvaiKpaaPo5q+ZQBL7vHsMj1lawpPk5Lg3VCPGaJCILIXeXcGShsIfggeMU3es33pJwl
Ypw1vcALCNGABXpdzFif71jjICOrm1XrD4nWVF5BcGBeC5CcQC3z1tqMiWVv3LFhz+5Qj3d1UeRB
oTcR/pGCj/RSNe1nUCclnQ5u175xvJ4B90+1WmX22yTLHyylMG4VJEDDguv1doE9qL1IVdkxGh1+
MNGU/Ma4nmFynETNWx+RMnQTrew9jCWkx6lr+SMxp/qlywg/jOh1C8a+5q6HvImDUVQOli0kTOos
A0alUVpejOTGd8Mq4jEEH1u1U6hGgpgl0QPYExr4St2ZNoXJqG/V5rg1GgYQbx3zOCipJA/taKQb
VWuivUKjfV4p+t5RrFCrubGhtTNv+FSDQh1G6Z7oKsfgh2IerQavLS8phqoMDZqrjwazaeWXzDR2
M+/469zaWulNTlY/GBz1ca9gSQ+09YwWoWsl4wsrmLYdmjL/UOJUA19uaqPnSInQ+HRdsdbevBil
QlABQ4dRVfEBqhOlo4WDh6EK5MpjGjX1HXDt+72JbOYrWtuizGvpwIJaYe6d5g4Z9Vg2y7hCF8Mt
PDgIONiQh1k4D/E0ONc7E3PuKlXwFX2metU8+ub0bLjh3EniwTU/fypH0G9soDGzEtkXtwXvA9+A
nx4wREEzPY+jK9la2ZoE00DRZTj2OeIXtUw9MGN7oH4rSgDnSqpHq3I0jA/YeGyhT03wVkNMekPv
sCajTwIQprXWbW26nqPtrqvK8r3iGZ1qinBGBWpq9WThjBB/HVnuPOV02F4XseYnlnkaZJRAvA14
qXM1mPCMA98gtoy6ms8HgL5VGHNJACAFlpBvFcZ4oszd17asfLumFsAjQaYMqofZxeX3E/9EyKSM
xrKFVDuCcbdSYk9HujErdijN/YVanMoSUmblkLHSGbGNtdMAJ2Qoyo1iqy990bRPaFU3JE+Tde34
Ha0LGh+XzdwVDpJnFom+2Xj9ejFav7q2cL2pcp6un59MmKDyM9BSGgBNLaFtHoA2vbXzsNZfokS2
iZcHhoHnpe8CJdylniPofJs6VQ3m2dLXCqTFpxcDzSux9aSYBpKEEvaBy0WhwwMbqCMpuLDQCcqR
RuVI5sJEgOQCSuCXogUlfxjY659uHXBGtAUCQ8d4HwYJzlVwtiZAYFTWAuLAHjPjm1mx25q6ILKS
tY6vRJ4QhdQO3qrIdF48IhsztkvqQBSQfwI2HEYDmaYdgWs0bzTLZzy0AZmQTR+ZcwO/++frRFIQ
b0cL+F9wOOfrJAPqz/WIoBrw+X7ibB13jwl7JIJkzIGX5goPEXRjLFjVJu62oCKuAdZAMkPQzAcf
pLl3LDYfr69lXQRiJYAK4kkuYoDqldompkUp+PviPSIZVCrG+vt1GWvat1DdAYYOmemLpuc4AWA5
OO8wVG19cwFq4Xy04I5U/5hlBggCOBIVmgdNB+7d+bHEQ5ZP6HfFbpk3VUNuS9MJtE4GA3kZxp5L
EWwfUIkmQ0shBd0GW562gGQ2f5S0lHj51T3DVP2CXoxLJSLJ96mVkWqEmNh+T0GXVURe0wWdDLl3
JbG+wEz8Vw4Gcs43rbb7ysomyCloFyjNlrOvRnXgoC9IbDDTkbsKE9aNX/x5H9C5XEG19YYgmo0W
uWYfugoa4kcCZ+WGI0N12XhCKOX/sRYSMF1bNkaCkfERh1Api9Ke9YDGh+3yY4YMLrqPIuM1YpKn
98rRnQkSPIidKolmzBDUGUX5jCKhvgeSYHUzt/XX3Elkg8iX7x0VxQnAlBNk1DAGKlij/yPty5Yk
xYFlvwgzdsErS+5Z+/6CdXVXs4tNIMHXH6ft3NskhSXWcx5mHmbMKjJESApFeLi3Up62ioZDoinT
F7lCMSFsWwe64Q7y0bMGYoFAV//DWuIxDLYHgJCsb9ySKVEkK05aCtix6fIO6OvIsylIrKt/7r9g
nhYF3j/8r7i5Zs7FHa8ri+DoAFPPwcpp5JgKGIE0PJP+PTqmxA8zQ3Yvlx1P4VEPFosYkoj2vQbi
93oN87t0c10wTMwuSRFEAODlMBQM1EvTwdX4piG+2buleYD2rCgjiLV6TYpJxuEYayvBuXB8QeAP
bHGmgSk/Y17GoHYx8oKC4MJOVF+RUl/tdV9Ri5UsaiG5mZqxZsdKoLdKJmUwE0bAYgUfXKsedbnw
mKrsinItShatjTfkSHMKjq9ZbSYWlZC4NcApfC+5LI6y/hnHX2HXeBFGM69HysKNiQI5UBWjODWe
KrNIUaRGBhcvXNNieifl2olUP65bWPxGEwuzA6SS+zrMbVggSedSwCYGhT3oaba5bmbREYhTy6ji
ISL02aqxmPZ5B/Z/9G3De5mIRy1eedYtB7sNCQwTdTN0T2drVcT4z3lhINhF8BCMrMXFEwHDgF46
1iNFab+7J/qZfMl4V9Kcba87uHQQowuJAuiYe6A0fnm3Ub2pAqPvqZtYt4mJlxH/Gbd+IA/udTtL
J7A2qtbATUvFmMKlndrIuaLGIPxNNHIerNIThekE0Pm27WzboVcW52t3zAL0D/goTEejL6RCsnjO
cJFBJYryseyISdFXSEnvTSjofJBMO5bMONO2Md1Bj57MmjzEXHDHSCNlX+tcPgR5tTf0WtuUrAJL
kKI9X1+N7w9gdKlwvIyDUSB0mtff6tKAhGmPVljN0SVsXFRnw2oD/aMAIym9/dRGK3G89JnH5zaQ
OHgS4CtcLj/mxY3YrEPqgl3ECdpP6NLTcsC8wcpnXnRsYmeW+VkViSSrkECW0j0zcdfRvWwINDt3
pX1Wyk3J/8PdB9ADqknj7kHl+dKvGMErBTxCag4J75FwTAJUrKmVFbeWTpupmXF5J4UDnbGkUSBU
5Zr2HSeFw4bQs+yn60GxtEVQMcBnGuMVeIpLI1bc5EDmxtRVxE0QnfNadyyyA6aHUT9aEzVc9Ghi
bPahIrkumjxLcOroslNVRzXeNpBfv+7Rn+fEZS0JO5CMZZCRxUmf17PBnQb2HA1nW1U1jhFpDjdB
j4DKj8NFsleLYGNwHYB2VEiMJHUVEKsa9JwKtOR6CIBU3KmM30ZVrRx6S1GKdBIj6MD/YGJ3FjU4
5gOeRHjQUUY8EPJjh/9Oy2ZbKM90wCzJucy96yuxtNwoe+qgk0KrCfv+8tuWRGLgb8zwbas82VVy
pgNfEolzoWXmfzEFTgxk77aMztPsytIRRwG14VxRD2e7BzWikJ9Mwh+ve7SAJMdgIayoeHODhXe+
iABymTkA7XixUmNL0ui5Y/G56b764JfG+d6KGFrjreyCB/BRiYVvqHXpSarsdEa7Nr41bo15nE23
zszntAkbqDdg6/SgxSOYnFUAIixOLH5Wu/9ykv7dOHMMP0THZZ6FMBUq76W1E+l9rT5Vazpsi+f1
xMrsWjZtnkLDGFZsa2+Xr315C02Qjv+HfTBOmYxYOBm0pbOo1EP0teIcr7BQgzR4+yWjKAprpCmc
Uoo36AG7Vr+WiC5tBWhG4XPZqMN+Y2SNk0LNa4KTB1m8bwOfk6BGb5H76+H5Z2ZlHhJTM2NmNzmy
mQI9NmgDU+jEqOS5TY0OQKsmZonfGaR/1AOhBBtMoFPDAfyhzb1SsbsfOKs4UB1KCOU4q8skFymB
UjxY0M19Ea0Sj1yjgElBkACwn00fgYjUrgvymfeD/dCZdVaiEqBYj0mQ2PfCxGx8lwfNe4W/AtI/
4OfesgoqhCwCvnETSnrHwPAk560TMZBM3dcclS4Pm7YRbpJUheWqmpxueCQ06nOgd5oNaTLT4cOg
eU1NyrsyqAaIsyUZkMptyYhLhFFuKpDM5SGD3mijFxRD3lFb2iA+4tWNXTNlcExT0F8SZNHeejkF
UU9MwG/slKGOV5XQwaJDmypsXT0pVfOQdkTzVBLKj7zqRHJu9d68U6LcFj7rSo4Oi1Cz21SFqjd4
v0PTiXQz2+oZiEGdSpKDl6i0BTlHOYgCgSfTyC16wvU+CmuyEUmH7KDXy0Te6tRmpmv3CXnmSRWC
Oaftsq1Ss2KT61ZJN4nNGlB8xTo/grRY/AjkKGldLqTSjwy1zFZO0qVNOA2h2TVRD3youwTbIwdV
VRPctMEDQdHHSp+ux+pCcw79MJCL26NEBBjGZoaaRNYjZSww9uKWFruI+Im86atny8Ksa3IMyF6T
dtdtLu7CiclZRiMwpECohIpIDY72Uq0AgY3K+7Ac3q/bWVxDMH2AZw4UGdjzl9vQbqqhoxnsoEG8
45BYKKrkOdHMh7LlK59reRn/2vrz/ydbXvQUooVjKXgwd4r1Kff3TI/d3vqhl/4w+E0Kmdg1KYmF
R8YIrgPzB6hmkElYs5MaZKZhDfZwFOnsc1jdFfxci59h9KMHcsXY9Niw8RP2uaOgjFAyp1C9OH1j
2ef1ZR6X8fK0u/wV6uUyQy3KCliEX9FB2FcOHus+9ags3GCc7nqNYjdea0d+DyBYHDHn4wsf5feZ
39RIExFHjLopRvvLStrosbXnwZqZheIr7CBTA9WVCcqlOWtQwDuzzIYCNyE3H3UbEoOQWNyxyD6Y
WgwddjXlbqThkcfieh8XVeVbwNSthNb3/EIB7R9GigCjhIbLnMRqADK1jMdKbNw0Z+Sy0TbIrdZj
vcSgzNejGmtE6r+fCqPnJhYXwodQdprdzoEC2nIlhdG8Ahj2K416R6vxJaV3Kf/R9Te9euqHtb7N
4medGNUvA0nOgyysdQSSMIZdophvLGo3Bebur8frwl6Fc2MLAg0J6JHNqx4yhEOCQm9QDwA1W57f
1PZTjmwjxyQG4Fh+3pzzYI0//PtZNNockTVYUty9s5DNAdew2xoh2+RfdZO6CWQFAoyDrWG+Ftdw
Yme2GQNw7/ToxeJsbQ5F9slyX+Er6c34Gb7t94mJWWzUid2CjxKusPp+kAtH9GsCHmuLNQsES22I
EVE4kYJgHTfFPo2te5IdLWhhONeDYfHwmjgzrufk3M5LK0GLBc5Q61Yiv6TGdAax1/B0CZQTVwKn
YeqKySXvsKNGwn4AGcFFdWnS1qpWcAsVZpXpXpTf9vENBYpcE/9cn0BO99fOXGmIR43WyxHsRAo9
mgr1GUa6hyz0rq/gUsRNzcwjW2Sd3sow00ogQIRESJTXXpmvCs2NkTsPO5xEBAz0IJlC+nC5bLzi
ZQycNXXLmGMIKOSBvlFZG/fANDItP0MoBTUzq5JugBDrfA0kNB8Wz7uj2oDO2eE1iD7/3XPwCmJI
XsO5jLvo8heVnV3asQxO3tDEBEKdZ40bVjzw21L5+ndLU9/HtZlEKdFqHc8E+G4F3WMRKL8aonuk
WHlWL+2FqZXZxlZoM5R9gC9J+KvNSkcpIF5X3QPtEMkDUs83tO3/g18WCk6ohIzJ08xiWMZpGako
ccexFWySSjYOBSg80dvMjJWPtXRqjfN3GMfHRYpk93IJWZMxwNZhqm01MP0UdzE13eveLF4s6IZh
2yGdxrT9zJ0oSBPwPqDPUYnWCcehpJ0q71i30Ziv2HeqGTms/WfwDSZylVHWFeUupIAzm5Jky30p
UNzGhAAAWaALGfp9ruu+SdnK1/peJIQplOkBoUMbH3DvyyUkqV3VQ6xSdBRzZ5C8oQsdxXyv1TPl
B1o/X1/NpWNyam1WJSQ5Z0Oew1qEsrFFt5rMUFdpnCJeWcGFqahxqBn/gPIaKN75KI001FlDR796
Q/Ysg200O/dikDmzRnIToni8f4WOnttX4hxkZBMk/UrkLPmKH4AyMhgxx+i5XNk8BwZNQOQBOnDN
Jsh/tlbk5SAul+145Rsu7fGROxSDV/Y4YmFcWpKAejNtCfTedqJ1YCoZeO0EXCEYlml0UJWZfXNr
xCEHrQ3ak3gOIkf8Dz8B03TIhNCdHmP38ieAWd+i4BQdIS23ncU3Iw8zuzOsk5bsuYgdQuqVvb8U
uGj/WBbagUik5w0gywyF0mRx4Qrrx6Agi73LQabeKJFDhBc2/z7pgVNUxrtkjCm072ZfU62KEooc
GB9QW6s6Vr1uHSCjAYCa0JPY11AF2TJmNas42/EGnN+QGMaFgAbwp9814I24g6MpQfWVBo6mcQgk
PFa2I+iH0d/GKaaOb01zO1Rsc32njjHz3S6qaaaF8+ebOJBikVYPwWLlMumHpKtHiuoIDdd6lUsH
OBJ21CgAUNcwAXUZNiaotFUDBMIuUSOn7rdFcSeSezNHTW0bmTu5OanqZoh1lyOXUt5zeSXPWWgo
/OnkQft5fHFjmuvyBxSDIqe2JANsu20eLJf73VE5mnvq6LvgBIFAEGrIR7JXH/51dUezgI6gIAhQ
2/zlwMOgy7mmY8amsl6BFNwphXm2ImPNvXH9Lr/ipZ1ZjqEYhVXVGexEefzcVM/g2NybGP5s1B4X
GQDz0lbt2scmBmsdb5ySxSjQZs/Xnf1+PF3+iNlH1kmuxFzG8LDRa7dtELmx3vhJpp8kMzzYhuWj
Z+MVMH/d7PcIvjQ7xt4kv+pSFZy6FcymtYaMX3NKhfj5GgPRmnPjr5hYQcmAhZ0NK3XmWnBDPAP4
r2lvffAjS4+BWHvbfL9VLr2aBaxcmGkVIXd0a92PwNMdudR+ldcI5BatGJAwGzkAMcc7+2Q0i2Sc
dhi8gUCBLLbQ1eEtiFfern+hP6Nd38JzYmb2ifrBInh0wox+Ht5I62ifgPEj1z+wV3PP7ssHE8nI
l7S2K76fqVjD8dUOiMIIzJ3lPHFIGgKJGOw+zEnrAJEe6t/E9Ih62xUOyTzRodq2u+7r+De/uTqx
Oct8QtZopC9hUxGbNPktjNYZM5DkhkVrJZfvNyMwuiOEC3PhADvPgcdFxEheN9j0hnWu6bmNzrV+
y8oXbbjv9JW1XAqUqa2ZW60qDX1bwJaOwdXI9MvA04vSkfj++vKt+TS7fmNFjwsTU8CYlM0wEo0+
QPErNtVNQpljUs01W8u/bnHFM2OGphp42FZ1OK5ieVuEX6R7jofEsdduoKW4QHqGGRYUrzDFP4vF
mmYylwj4YQySOlZ2Y/ID+DYd0Odhyum6R0sH4tTU7FsJPRNFa8JUmuyD4odM9kb49X8zMftMtCgx
aWnABFcE+ip3UvmzwhPmupHFL/N3yeY1ELuBrmWgjDEXtzo6G7QG5NgA4iewzFvFDtaE4RZjT8OY
DDiHga2Z13ZMVlo1lFxgT6gvQ5KE6AcIr+b9Uc6o0zfaq2n/O9gTexhVWjxdkBV9SxBs9G/Cmgfg
3ShqIBZxkYD3NfIy/fE/rCUmuJBhAu/5DfIcFkqNQWCC4VvK9xlKmGgz2FLolmtkLEv3JE5zPA+A
kMAM6eyejLmeNM2ARay6H015BMLD0YqtgMRE7aEXqYiVYF/cVxN7YxBN7uW8pCFXBeypw67gjqZ6
IXsnypmWH9dXcIH5aRyJQDMBExgmnuvzHazGHCc7lpCf7RvUIpTXdFfu4nN9yJ4Vt5EcEFzdQSb9
y2536ae0WTG/dJlNzc92tdZEjWyP5rtNcdOCNAPV1c/sKG1jr9lFhXvd3Pe9h0oLpp0w8Q5AERT9
LpdVzSWwo8ZJ44JbAghazs7B4PXqymm/aAXcw5jowrKSeS8IwrWG2g8ovVXJThgnM3yuhSfZL9d9
+YM+v7yTNdB8QlQSNVvAd+Yv9J4rg8gxwAUqP8mJfRX/brbKUbtRD2DhDJ1i22iOjBKWEx3IPvYg
4XOMvWrlEfQ9UvEroJKL9x1wkxhMmi2pbifQVcbfzsBaOHiS4uTlJiruynolUsc/9M3diaFx1Sdb
glthhIYj3BXaTzAT5R30WT5XlnTNxmwzmJ1sMSmFM/I9O1Wuubc22rbDssYu27WbcBu5pZ9uqYMc
wUt8Yy9vLV8/r72vFjJLDYUXQPPHyZTx4Xzpq94PAZdBHeOGL/VPaFaDlO3W3IaO9EV8ugNlylk5
9Csw7wXk7aXR2VaMDVvE6miU/QSy3CPOsKtPsaPvm430Ud/0u+uLvbTWUx9nl61ipXIkdTCX9Cfw
M5jdz2INsbC2jvMsqC1VtWoG2Hgp99aZOPm95CiyE5xebYg+sbNyvv8/OWWMx90kSIXdpkwdDar9
PjH2mryV1jK771fRxWcyZo/iPi9IEGQwQR61V6SPXunET3RLVsJhiaZ0GoPfqCNlzJS3/fh99nXh
KODFc5VNttGfsBf8Yt9v2t2z5VMn3GZOEK9Shqrf85ZLP2evq9AMA70Zw5H7gRud9Bu2Sd5zH6+r
o3jodgx7kGAvyvt4f/Nb3Km30F/2488AgbqmvL66FrNDrpBpogWoj2E/tr7mRadkQ0GWv7F90IV/
Qur4RdomN4/RmbvJdu3ttVDluVyJ2clnG71hpOOX6A+mH2wtFCePva+AO/DrBPzNT4zL31s7e+Vt
NK7v/LxFK2m8XTAAhTm/y1AupaqXmWLVLonlbcbyYx0WK2LCS0fA1MTsxAENnCxGyigXg8i7sgx3
MXZL1dKVruPSFYXLCUPiFhnnWGblAKJlDP1UZKMFN36kUY56Sk4ANo2MB86ZtaGGunKRLO1REG8Q
9HTALIzL+XLt9D6wQA8xvvdQ0M3Cm8E2t13nR8M+AuoXk8h5unLwLOUcE4tzmaegMuS+7cbXUfES
FpUvqvijo6OGa7dWS17amJAPHEfvLRClzS8nVJDTOBgfFJgYOqYhezDzFNp2lfkkePDQggcKJfvn
6+fq4h6YGp2FCgZoqjqXkSeScLgDys4zc+unlQyuTT56qDukYbzpa2yNopfuzaK5wZjkVibPcgY+
a707UINsyjR8uP6zFiIL1XsMQ6rjTNu3529hhLU1JDEIRCUAcc4J2DtJ6Zl40FtrXZIF5A9q9+hz
oeSjQO19/gSBrp5sFyVy1yiBcAhIWkvJU7rSKeN+E+NhT7RCwYRsj7LQ8ECNxL/u6uJenXz1WUhX
FDjqIMcHUNiwCdr6RvDSLaJq5UMvBhc8MdEXxeNx/hwBXBvMdAJHQi4+TAYkUR+6cuKa8t0gdg2R
nOteLXxAcAGN79RxnBn0TZcblcn1ICcWvMryd6bRjaVU9/nwm3YYijHWWLAXfZsYm93cFUgASdXB
WNCA3YWmu7RBO801o2PD9gr6a9d9W/xiE3OzY68GEM+oayzlEAD13nE/AXWwiKWVB8CaV7N7ugWN
g9QFOA4EBFYk7QckviT5h5K8dtaRSL+u+7R4zE18Gn2e5FedsGs7brCERaY6SFe9iv0KBd1nmEv6
v1maXbqNROtYHl/8Jv1dgHxVUp20eaLgp7puZ/krYQgRlA7of84b9KAM0Emi2KgsaLoD2N8NA3Aj
atLddTOLtznO6v9nZvaVKuw2g5S4A0uWyl5QxMqu56HmX7eyHAt/rcw+D41BvGu1cMZsTiDh2mjk
reP7km1BCFlZ79eNLccCJsYswGlR6Z/tXSgPD3YgIb6ZJUFlDu9BzI1pIF+KqLqSqCz6hQYxurVA
R+FRfxl2lSkULYCIFIqCIAYyH7TqlQjJGQqwwSiusgY2WzqVUJYGzhOcBGiezpdRQz/aiHDU09pw
0vqmBnVdUd733Vut/zPNx0gCjRod4NaYg5sDkqmOFB/8S6iIhIqx6+oQebSaxFtaGncZSKSern+z
pTAErQia/CO25psoaUeLQs9ZCJ7xOvFzNbzpQ7G5bgKFP3yNWeYKYiDIkkK5Dqz7c6rGpLDy3kjT
xrVQ3DoYSRK9kxBysArjAA1lapo+0UDivqyFxV6KtfwnKyzT7bSgeOxKK3oKgGS9D3va+CmVoCOY
xAYKOZZ04lrd3bRM4dRBcxLLVGpp9VNYefOWZkJzjUYp38Ajb0WuUErJDaxCfMqSZDw0mEm/qTM7
AHw1j3ZKF4qvuDVz7UYEerQPyZinZYNs/jYFKxpPyyJ1Xw5C8nk4ZPtBjkjuMTs1gqOeRsnJKNFP
cHKRG9DH6Jjae73oTSgoSDo0xlKzsFUouamYmg2GXI98SG9p1Glk0uAZwSPuZ7LZ+XhJdr+7VtgN
9IAT4KLtpLU1N+AD3feKJo6JIuWnJsv5k5UO5UsjVc9gVb2DqW4nCoqZ+l4ehs5hxAbTV6TmAJ0F
qrbBFH720RJmuYNSZg8t+qO7sLEV4M9V8OxRgY4xKGLjuvR1M+Wd2+eyCRqxTPPNRE72SkZVP1PG
KXdNkAMiSfJpVzd7qe6qgwHaqn2PmfkOPQcRYewC/NU/06BVwoOeDZmLX11ah5qZceFXek3AOxsJ
1c0HLLmDlC3AeUFlqB5kdToyQvflo17HCZLXFLcX5u1f8rLuHSbZ9kZ0Aag+K2K2jqU38ofAQAYY
jLKiNz3dDgV0aDDesgE+ICndquzCx3ZomPWYZaLt3c6g6ivlLN+VuigV1wRZ5IYrSv9LJiHYgmql
LP0czHDPvY1v5ik0MAsAInTYVGsjetVBLWwd9LCyn5B557uetY0aOBB51s4DBtFsB/y+prWjSstO
QoVC6qFBewFyFiPvL61kSPgVthUYDtiC+s4pqE0Gp41LVHg0XnSbllL9Jc7DFAIQGaUHKZflXRmk
9U5U4MWx6gGIV0zy6Hg2pSqhThoGT0YHHYtOyOzcalAii3CSHZqIVrtAYvZJ41mswnaYJh6RWbhj
0FB4ACZ/2GscDVXgWWPFLwIWb3UxgDCptDvwcRsGD70yI92+q1OAcUQsILgA7oHfWtyFidN0MdKL
ThXQwQxFcNIkKXuUScG/oPoW+709pPc9L9jOAijtK5IEWPxEYg3HlCYBiJkM7b5qFMmNc9TBHQ0+
b4yqg8DMIIX1B+bnY9UheRm+q0mCXlYZlxa/CyjND3WQganHkll2r/PGfmRqFd7lGu3fed/0ZCOn
mr0duBrQ3UCk5hQpGcEFCNSSn7PUvAcpmtx63JIy5cTkrHwwJEaPqmQmvwsDyRMmmGy0AXXwHvuY
q4WUqJlaHX9knELSAsSzB3MgvQc27gTimArpV+7thbENPIwx0A/WchQcMclwecFxm+SG1UDtGnKI
sicNwCUJyMQT27NN4uPWezaqLz2rMUeI07N10sNnHxYeLc6gOf68foAvgN8uf8wsV2lkuWzCdLyT
MlBBd0+gyvES8iGE5g1t+LuoflahcYoCpGOMOfEqWGrxqTVdjdn9mylSZlExFvB5ckho67UVNBoa
1a1zHRNvyk4HA42ZARCHdi7GsV9XFmDMXOYXGD4GqhX2CK/5hv6TqgS0+bjAzPozjYDIbqKNRpuP
NnstZEzm110B5HQRelkZOXYpVi7phcQKI6wjyADj8Ri+nrkP/XJNZKSCeVbdGhiPx1Y5dPRA0bFe
8XRsQ3/zdGJq/CmTfL6Q2oGwtoYuUFl5se3LSeWjvunUstt3L2a8FdGhVVdy4YVsbpQqx+sS2EYd
Sfel0RTjxgHaeUivcA8aA3/BSORuGGQIGlLilnX6IPU/rju6kNFh4BvcH+CBxctWn+WqUShJQ9bC
ZNzELtcrJ1QjDOfvgwzcj9vrthZyLFCzWqitK8jqoaN36V5Ho0YvtR6FAu0nMOkOYd51A0vxMTUw
ru/ko+EYBJ7QgoGWVTG0y/T8hvLgLUvSHq+lrFoxN4bbPEYwWQUSWNQ90LObfS7dSHCFGwM+V/dY
85coeQ3NlQrh4pL9NTEXTox6qS8lDhNCE54pwJq1pv674oQ5CwAaDDo3VVho60+r27Xk+T/0qMEe
iQ4YoOs4PDBLfPlZtEEy+jRVkFvHUe5YLe560AxIivJG1fLURex+iCKnrPgaomFpPwHnjX4nKAMx
+zf7QKmWgQpJVhu3axQnyD/l3EfOJkWYMcyehLxSb1i8HnBPgeJ7LLyZ8+0r5aKXMKeC4+mDehiF
yW7rV+UGWdS++FUxp1+xtxTtmJAC3w3BWAV21OWy0rZqG228GlPlqSrA3/spkaNYOwmXrGDYAKh5
8Onj2J9ZaSM8+GQN8ZHQ26Z2+0A4lYYU4t8BeBoQzn/tzPauUdqMx6kMb6C2IBdk1wzZqUCimlF5
pWG7tKnA6QIlArDRoZg3Cwsh1dxIIoQF0o1TZg2nPl07yZd2FVipcCqMz2U8KC+/Td/JOlIFhAJm
t0OnMylG0UUcgNYFrffrh96SugVw6NhbKEODOtyerRyeG5Vk5DayEl+84eEDmO+RbStfd4djCS01
8zHYEJ88o//u9IVTH+hKEWLR2ckPmK0nt+s0y8j4AzJQTosDpV/pGuP2Up194iUmRy5X1AY/iUgH
GJF2SPsr/5z77BMCbttsY+6Ln8FTc8dfISG+AsxYaj7DLmgzMLeEGtW87msQva2phB5XUzsfww4a
K/FHpLjh/rGSHXWXp+4q9GQMjvm9MjU5+6AahGV4GsBV2e32yi5sPfOuwwCrr7jSu7nTH5KDeiPd
ybu1Du5itj1SPqC2Z2NqZd6QUo2yjzQWYLRzK07qM0pIiRdvgx1wBVswiFeQ/qq3/PhyPYIX9+PE
6vj/J9d2r2RtZSej6ru4S2XDCdSVqZUxAL8v6F+3xgCeGBisDm/jEAbqE1j3umPym77EGxtTW7+u
e7J4BUwXcDxNJ5YoNZs01rGAORRTb9gbPcW+BGDlxtjaB7ZNX6/bW955fx2bHTNhFMYdAwsF9Pdq
z1QMRwcVT8afrltZoJDRsAf+mpkFJN7HJVE6mGFefmM4slv5bxhrkvfBo7z50eziFbcWhsMuDc5O
FN0UcddBB9vVfgLQm58H2VW50741T9DG0tbcW8r1UWDEu0L/o0I7e2PqRqEkpEJ4AMHP3pqt+g44
y9m6NQ7GWnws3aag9cNqjgk+HjGX8dEkTWUPYPxwUVl70B47D0hHdkrerH30gDm09mht2I9ku6Zf
vbixp3ZncYn5PS0N0RJ1lZ+pH71QLxZghnTEA/DZhqve6B+J5MiQlF2TCFmMHQL+cB1MWYC8z29C
M46rqIDsg9smcrVraIpitcH63pOiRNpHBYf7Q4VGUKkZOc5VS08eh0punguOabIgV8Su0AZ6LutS
Lvzrga0vnAvT3zaLazZYNQVvAs4F2rkqiOcKiW+um1gMZRR7oTqFl92IaLz84pWcQFnRIshrBh01
QO1Rqd65Gu3SvHNLCnRB/lWW8n1nRCvVimXn/r/huVg0wt1q4h4LHyTKhpNoQ5Vsu+LcYjj/dW6u
zBKZqPyNI/QuP5QnTNqi/IJrUn6GWGP4dZLOw4/st+xoa83RpfN8sqb2WGefnLJsKCKlNA3oM1P5
hZXqLgya7UCAgSM6pEGr0LUq864p9ffr/i4dt1O7s4Mi02ogf2QsaQ459uyzkg6kfL5uYnFFdYzC
KZAXUUAEeOkarXphkQArmgNRgPqlcWsCTy6/XbeyGBsTK7PAb2NJh+j7+N3iX1a5b9cg8YtZ0zhW
h8cJZgm/ze3TBNLGcYisSYOmMUhgK4fcyHeVZ/6sNva+3Ym1ztSiR3hiIq8fZ87+VM4mITGYFGl4
gRujU18kfkrllX28+OlBiYnhsnGqd94NrTFLAPYkONTWBcDHAiRN993w74TceMwBmYs5SLzpUEq7
/PqcRzgJQc7i9s1Dwf2qv6vTlVfjoiMAaeBdgsqFPA+wULFYxzguu6r/8xa/CTAblPDmv8TxxMws
wqwhx98db/AqAUNn6uTBTjdf5Hzl6bG4XSZmZgtmZzJK8+N92ve7vDylZN9KXrr2CBh/7Dx/HIEt
/7tm+uztwe2YggsCVlTiDslJrj8y4tlQIBW+siYcvXxh4tkI1i2QzGrzAVwpMzqdVxFz2x9W61ed
Lw4WdbRtdog9UIonjtV5YDfQVs625S07sTsu9WQHKbQGjUw92j3wLbmVHvCeOxety87MZy57b3fX
z6DFTzdqMmKaCnPcc6JjXW5NoYHozU2UUzwYLogl90n9K5XKlU7yYlI+0mD8r6X55zPQ3rFwD+Pz
9W5bbizzaJSvSv8a0X1KCxQb9iy5z0unCdeQLst518T0rLqm1Qoncgsnbch0OvZr9Kg8gH4jdOhO
gBrATSU3OstHSDIR5/ryLsbsxPLsjoSkA7YFTRmY8QAvfMjZSWtBjXeTJydRrU1bLeGZISmLs0sG
tBAYgPHUmQSPnETQGangZ0O85gxiXjTJDoPf35FtuUPL8ayVTn6rPlz3cbEfQkBPiF4PkKAg0rw0
qxW0So0BMcu87hVnvxM8hvv36GzvhrsVU4vr+dfUPIgSbtlhMMDD8q31zW11Y3ymX8W5vxW102/0
jXGXbuSP8D1yVusBY1rx7fiZmJ4HUc+1oh297DzFsZ18mx3JDd29Pwcu6MHXAmc5ZifmZpGjdCBA
rf8s6sZ2lN1d58bnziGu9pA5oUtO2Tn/XAMyj2nNNRfnmdVIsEUxYYmp29taOqbyXc0dyQQeyL/+
HRevv7GSiUFUEJzMdV3wPk7yBOoJbmxjXFtXHG5/dtH+upHFZGRiZHaUpmbNWjvBgSMZgaOIB3Qp
rxtYWq4R9QPBL3kcnZtFBCgo89wKsbkHdGtYH7lDmJ0LYbsh2HEpqVe6EEtH9dTcLCJCpmFUr4S5
NgmcTA83bX2Wyk2+Nh69WOSbGpqFgVqLJIxVLJzYaPukcKqd4QhPHMG+XR8BrjM+2qO04w69F2v7
e21Jx286OcFKSL+jog7T+tb4CYxA4Qxe6tu+fluXrn2vb7JtuB/8wKdrr5k1y/Oz06qZ1uZYXdv6
kUeHjDz1GcAPu3ZNgH4p9qerOwtLu+UGZwyGDMATK+oU0VaFSM710Fy8CmzFwuzciO/4PgXe5K3F
xhy2on4oFQDCHMPstdb3kH1pk6McQRYKyhBgKzgl/0Pad21ZqiPb/kqP/U5fEE6ccfZ5wCyX3lSa
emFkZVYBwggjQPD1d5Jtai2Su7i7z0vvrpFVGYQUCoXCzEkegdoZxivpvqUFPf6CyZUfbaUKoHG7
n7KYIr/Jhgd0ELjoZUHR1XXYGrf00pqinwfuZCr80HnG1FbTfKQSoWEy3BDlo8o3+lrZdE3EzDKV
uumIMokYuHZXMCTArHADQFdvZeMmpzH3wceqzOww7UDwC3piXKZgOM3eWiWoSRDxX7p5hQ5kPx68
3LmR3UoYuHCvwkwA2gjMSIQQ88GkUfYZ4m5I1erK1bQfHbCE8tw1tAcZomW83ZzXcsGVnYibubKO
J1mG3jE8TKP6tioK3xBs02FYFo+7lQVduAVORM2c2YjXIu2t6aXV5UEt0kPUWMH/TpuZadSdYuuD
gIguvxm150F7oOND8R88GaGIZeng1MZE83xopOqBBcWngED2D2jCMZN9sQaLs5QmO5YxHxPRFBEW
osS9PNDMx6S070S5i9nSVwEYfxJVwUTiOiZyVyXD3flFXHpxncie3aYDIdIxe8hWjRdWBn16yMod
T57GKmjib5G5E/rDUO370jfUO91acZgL3upE+swiAS9vGBX4RgEEbXix+lE7sZvGYH/g6hMvuxWL
WZM2N0oQoWfp9OpqnVtN/2l0zKMFoGjzC3R0rqzr9OUzh4KcJ0I3A0P+BtIap35YByh1R0NoZg4I
lyvlUkVptxfRbcVilHnDV16g4VRo96h23VAjmWDzzn/C5LLOfcHsJuA5VRwthbZMojOJ0l5Dg1ut
ebZWrWECLS7skbKzp4ilAx1cLaBsm5gXsRJtSsM86E7npiQDTNDHf6IYmk9ww4IWZp6OUqMxzgoN
ipnV3pCgIEbT4va8iGWFfouY+ZYs6apQkRChoS9U2m4JfqexuEy7LUufzotaPoGAt/+XOtM+Ht3Y
GokBKqAh+BoOKJyFV9qmuaIfqMTcAhTdPBi77G7tViWL7nnqxbbARY0Gw9mpdzSZal0CmeKxDZgP
spAd2mCVyE08lHkDfZv7Msg3pRsfrGv84BK2e6HfNmtNKgtAB7j9jj5k5gCqFGbZZ/gQ8ybzntIL
IL7klkeETy8xROUNu7fULytXeSy+6ft4JbRfvH6PhM/8gYqO36Q2sctDtqt7T9UvROgZJEiK+9Kq
VlzdUmx4ourMprisU6fn05pvSh8AB9sXAOh3O+Y799q9CIAxN2zDlWt42bgoUHsIevsnKoxT48Lq
Vj1RM1xfluU2GDfi1tQPPbrgTb7KTBCeYCqPWFFgJZGXaQTY36nfmu+YrFt5Fy4eqaMvme10HGuy
GbvpHYUZsv7KcABSamBSuvb7NSKhZas6kjXb2ISWaakN0No4FJdXqMp0t+xW7KxHPKRS13J1L9m0
H4p/xzC7e/44r6k522WV9OAHiCFasdG1YGEORaR+DUh31v2Me2PNqBbKtwAO/L2/M+dRsiKhZglx
g/IsY9Ntq31t7/IQGFfGo2PdAlbDTaoVHRfjSApaKCDsodwwH3pURmK1vIbQEDDLA9L11CrvgC6h
8TU07Onzv9xhR5KmLznyjaZZAXPKgKQIhacEEBZgGFHtFTewLARIK6DYophMmd1eCW1Eaqq58HqB
UBgEz6yhm1ht/POW8VUMQEEwQ4nmK4xF6Z8DMke6hGXIojBDA68NBio0aI40qEHp5caduVIYWEgN
QhTGDCYiRGS1rZn951qvJLZeo5AmrKsk+nCy9kDUdqvGacDSX7bJPAXsyzZp91xdYwT9erd8gp8A
vQjwi5jrnk7IkZ5UY4CUrCC8HNgmYeZ92o1/uY5zKmIW2hAmmcpHNO62Vrqx0fqtZpnP43LFzhcC
81M5M8vQC+zSZ4Mwyy71+FuPTk1p3TXET6uDFTMvU1+UaA1q7evpmoROtTYLOCOgRzpdv6Jy0M/W
CHRStuhfy8NNwdqtzYmr0LVkwZqomU9uTWsYIgOiYmoFUg64FaY+ducGXegrOaavd+2kFQbnqAWH
9YVOHYNYTheZ2DIl83L2JIpN0TVuaH+r8x8mXYsrlhX7LW3mN+oobQxEFaj/a1cWrUFQsnfixE3N
Fdfx1dufajWzdWQUVDsboNUQ5eiK792k/OWozUHGz52yRvC2ptTM6nnMK5JxKKWIIAGTR2r/EGF/
06yZ/WTVp073VKmZ1ZMiERNPDh7WQ+L4VRSm6B8Wd8LuXyLSX7dDj/7ywRgvMouh5eC8l1wUDsRf
VByn6HTeV94h3aRqOYSbYOpRQMEo35Vm7+SJy5uHrPwVrSUGF+IyqPtb4txZjqaGelHbo0nlDWDY
BxIYQA+9L4NhU9xXiIDhobfqxdqTaaHScCp2FihEqKmYtJzEPqF/OfaVXQjQov7J+Jlvi90AFOnW
q3/h+jZXTuLiPQTXMkEWaKgbzfwLmqkTjkL7NIh55WgCXL/+YNcrl91C3RHqHUmZuRb0gie61kAK
q7cmoKIjZNBsD938vgrU/4gH0bCtmOPCizrd43kbWjwoR7Jn11+R212CyQF0BgrjYsggRK0uQRa2
rRNrd17UogM4EjXbxRwN2qyMIKpQ+q2Sj1syoEE3px63Mhc2/u28uLW9m35+dLfKMizbrIA4zXkt
tTsObtLVwYG11Zv5TjNzhjoeptWrwblV3uViF9kHOq4c9EVVQKoCOGhMQn5JkAA8V8RAm4LrLC4y
xa/L93htjHr5/p6mH8gU3H3BraiQKM4pQShiimeNorbfl3hujK+j0lyZDgm6sXwpNOTh1xgSFm+7
I8EzV52g1a/g022X6JvGqTw+wpEIAD4gMLeQZmOWuYIMtWiIRxJnThuDguh3o9P9qpaoGxF7w+ir
DLs7rVK83FBX+gomu/5yR/wW92U2p1DjuJsuWCYUr2wjcP2Ma7RVazJmjqqoMZmdYyTMM7BrCGdD
Vx3UtZaTRWs/UmTmp/BINI12Gjtr29JPOtX0QkKD0dYQM4DW4vzxXegzgVdEk4BNJxhk9EWent+q
qbSBDFg2TELwcZvwWxa+hs2lET0K3QDX8DMx9y27LeN9E7+uCJ/W6+ue/RY+O9hAVeJF0kK4kWFe
9cIgV5H1bLId+E6y7CGuLjUT/TUrt83ifT7NRxiociAcmmk8ViWYGhMIBT0PXqjaFnP7fk9IUJpA
1geLTmkzT81X+wYWlT2SO1NWNjGV1hQsjcnlOCR49QP3OaRDIPmT3eSeNjwVcetx+mQCeuM/Wekj
4bOwsG0y3R6nEF6A6UwxrnhxbZvvA8NAgX1o7W0V+lG9C+2783IXbflI7MzrKNEYOXEHsQoJGkbv
KszVm2G10eyn84IWffeRoJmzwcxPXwNjGu8GO94PeAFRpdgYqbNyRazo8+nej247JkwmS3MSI53Q
rXr5HOsjRn1RK2vXmjCW38y/dfr8+ZGwODWiMq0gjJFfWhlIAC5E+xAD7pXiAJxho7Yb2bgdzsj5
tVwOBKchG3VqIQLZ76lP4Dl6lewIEa9A20fUhV4qI99gypbqOcjU+I5kGMPv6r2hssDAQiuj/ZAB
BD5zngb9Z5m3+5UvWj47v79o5hPLOgcCd93hAYC0DgBZu5su84oqPphg8LL1rdKAIFkETrQSTH0W
ur54qKOlmAVuIHc2zIJiKcbqtY70rbDQpi+tG2swPJ7bQYkMtcbuRD4cOioBQaXuzTgHoOMDkDkA
+x8+VtaPnr5OU+FqS2Am8aGzU+ai6XwruPazyeogigAcwTVw/DYFc0Ei5fWVfX9+CRdv4yNFZmEh
5iNT4ANCkazD9NI+Yu8V0VxD9SM5rOzWsoP9vVkzB1uHoJcKpwdTRS4EeWhCuVXLO03cGHhTKLZL
7Mfzui0f/t8CZ541qtXMMnpYR2mELg79rlGBoCFlcF7M/+NA/pYzd6KFAYonVMSnTgZqBxX1Ig6e
e9Xr632aennb+t3oonywXRE8WdmpFYJpGHAwU8urPaEsnh7I0gEFFFERAJfJZRNiBMw4WLB4PF9a
9iNFLkYyrysuZe7XGOcN+xXnuvAghfxpTgbIZws4s4oF+GB9ehlGFVLIDZIym1S9MICrFVYUPPWD
Z/NbzOLXoOoeGxT1dD+Lb9Sh2JxfiK9GfPods+sEdMKAOKrwHbEYyw0yAr3LZKz6RlHfhMDZcQti
DysyvxoXZIJ6CwkmwHqjMnW69v1IMKoz4Qm3znVm7KLqMV1D7pw++8v2Ts2hJub8JmbHUxHd2GgU
UDnIDaEUMnTRFr3zQUsByqPFxHfCyyZGd/j5pVxSCwjXGPwH/DTwg2cmpaD/Q+0NqCWHawt4Hfmw
AdTQeRlfw2XcIEcyZudSWk5EomnsFi1xVIHZsOx/qcVs5ZKhykI5bU4eex0Sy8N1lb2cV2L6yPnm
HCsxs7kWmQFHUSDCLkCz2LpZGFjRpWhWuqTWxMwCmH7qx5mOmSerK11+8P45zO+ovpKHX94RBxAT
4HjD5T6Tkg9WHw0ZdqQlvSuiTSpWtnxZjX8LmLMWhMlAQY0NAeXwUNfb3H6KwwfSrRFGfb1iYFnE
wpA15nKA6zY7lJGdgFBgWq2wi3TugmMOjncsQ/PDYm3xHJlK+jEapXgcQ4YaVJOl4corYqFgjU8A
xL+KXIFhf5kpH5lF6DCiU6oGIn21DffRdzNyG9PL90H2ZHqFZ11fjB/6g+33L9RFJhvzrgCDO2+d
C+XU6TMMCuaG6X6Yg8jrFUDgQEaIwmLmk4P0k+/Wa7sBabubX6bcLQLnUfnr0z2nMsmpv6JKZ8SV
g+YKXEdW90jWaCEWfdORTrPdrYXCgJWF3x/rl3W5s5xvDvPPr9uaiOmgHMXWeeL0ikEhwqLXirmP
aOoaayTMi2cBbIpg39GnhM/ssHU0AU4bg4y8qjES/IbnpeSAp6Kb87osyQGIC8aUQO01HYpTXdS0
lbDyqY7dgUCejmn3kIU07r2WtuSHTGPOV6xu6R5GqhasSRNNK14IpxKRTkh1UaPRzckA+d3+iiwM
LXFYvd25piGfz+u35LQM8g+Me9PCeMGpNBRxql6fqAMMybc5tfDqWavqLipEcAUD2xCGNx8LtYHu
qucWbmCNSL+wAuACujUoCvR3Qzyc1+Zz2+cXioVBPID0Ag3l63Y1JcuyRkxDx85OvJAr3ZegIn7p
r1M037rkHYTgm/Hacr8VV9bNcDvcvALoY+fsbBeY0ICVOP89S6t7/Dmzw1z1oP2MS3zOtIkyxADO
8HRewgIkBpA3jzSeneeE5zoJBUToG/M6vOJb9Vb49s6+zg/tq+J3h/LKcrMt0P12+SXIfsPd+Q9Y
OiDH8mfmKkhToYYD+RNaXpZd0uQ65IrP8dD664IAxAljxbEAIOfMUgtm9CqfJphJFHtofMhVt0F7
R27sz8tZ9F4mBBjO1CRgz068tKt8aEYbWeT4O+2Abhhm7mDdnReydCZQLP+3kJlhWLGtVGISYsCp
JLdj/5B1T3iJuC16gs+LWrLBY1EzA+FRqGWjAVE0vLScLCjafGVnppWfH7pjCTMTCEGSUyodJPTG
S57sZHKDWFErvzUA8GAvvF9pB1iK6OGQpzE3hFlkzvgoZFNzZgIzJOOPhZ66CtHdOv6Iy3fD/p4U
K+awuHxH0ubKhU7WIyeE+vywwyC0Uq5k8hcXDzS9cI4ojmC09tQBpwAr6KMO7t7snkV0qavXaYl8
i/Nqo0N38Kr+/bw5LJr3UWg1/fzoci46dcjpFFqxzggqJL7hMgPAKK7cm2tiJrdxJKa2cyfvS4jJ
zD0QOsE7ikhx7Z21tDfHl/PsFI2VHilRjh67on/uyoPqfDu/Vku+7fj3z47OmGpl3k0zOlqzK7tf
PfjCnWHb5WuljyVvgPEmXFvIA0zYdKeLNWgaU4HgDRQc6Wt97Jpk16l72jd4EK2466V9ORY1M2cl
LgC8V2FfSh3pzTH19fi5ool/fuHWpEw/P9p9pbMEcIshhaqHXAP/e/psYT7mPxECtDUgWwG3e847
PbbEsYQzqUI+wsqzDeKJeG3GZ9EEMD33LyGzF2odobMK2DMYehGZO+qJbxE0lqSaG7eP59VZlGRP
HBlTidRyZo6AlMh2Mw2Rpo0+SSO8YXIXqgHGn8+LWaiSTthjGN/B+86yEWie7o1Mh4QkqFd4nW14
lWk/McN2DX2s0b/YuCOyTENublG63FiN8nJe+NKBPZY9sz46CJ33IarApBi91qxvR0dbeYUv+VPg
V2Emy0CO3Z5Hm1E8xgXsZerRieBy2qLzjSYiPkCV0QbHTXsv6jD1Ca2fC6NvVwqlS4aP1yIMRkdM
jbfJ6eJ2NgntMcFtYTNEDhH3+pJehlSsPJCXbGVCczMwjAXg8Dl4QpspAC2VCKmtMCAZZlU77gtQ
7jnV5vyGLerzWxBVT/WpBt7H5RS762qj9a5Wh+IBs1O9iiRHjhNxXtqybR6Jm8VeSNHziVsJegG0
J01UN2OA/pK45IGF6rIEXNJO7Nvypi3HtThpKaxAInLioNCQKrRnW6cXWqhJdId6IfKwhnNflgB8
bavLOCW+oX0IoAGe13bJ6x8/9GYCbaeVhigmr2/2QJIRceRFZlLsSEVuWYfqabVy+ha6dKa3AkD/
7QnRFlfu6W6yDP2HTd9h+kdHKyNOejoUgNo0DokFcLkc4VormEsSNaiyn+gJ8VXervU7Lu4xQOfx
DciSIa8y83NZqI2V8QmGkLaHEBNWuUVdVreblgyuBNpwN9yyOPe1+OP8ei/Z8rHgmStHMb5CigfZ
HBkVAN/eFUrlCrkSLi6dTGAhmhrIMDEi8wUdoARCoGUhZFDs7RhuVbal1g9zXNvJyTbmITe6CkDP
C84bC7OEpzuZtr1htBPOgxbdWphW4YPqJWm267Rmj677XWIOD1b5mmpgHolAKFlpB1KsDVQs6oqm
dsx0UBX9q5MrPr7lFUImSN2pkxrM1VbAeOTmdQDMwvMbt3QygYn9LznzvKcs1AZMLQVC1oLd6wkL
Kq38Poaq35EIWKofQ7LWrrd0iaDNHnRVmNVEV+5MM2PMs06TJVreE535uBzzXc3xDmQyvNV1fiV7
MAUQroQegBT5X+4yRc84hp2Q/VTxrJo7okHmDasHjhe9+YP1t13+c+w92WwAOv3X15XqQHDFQO/U
aDnTMtGkEqUET3eLPpfNnrHXJnlPy9dWfQ/vz4taKO9BKcMgIDcFDin+e2orrC/aAW4OK4qUcttt
BtS0+o0W32gmCH82FMP9JXkma0/TxRTusdxZxCHTVFfUrpkGHjcf0rtTdk29od/vlSdaB0kT1E8r
XmbJq1PTxvDNxMeJgt6potaYoRpDWoS+2ehR89IAKJj2prJvsVyxk6Xjdyxp5s8ys+c0mSQhznMd
4pbqW596RrgSUC10MWHrjjSamUkkbV3SSU4h0Cmr7To3c4uDfieQkfer2yr0zMfz1rKi2ecVcuRY
wp79cw0TZEREeFPzZw6KACdfs8rFzcKTSzNNSoBkPIs3xsbmncHlhIRgeSDze9xwz9BdeqN9jx5G
j22r2xKPS3d8Pa/g0lWE7OS/5ZJTIxEZKBo47WGVzY8IVAvRVeRszosg0++YXxHHMmYnrlMznacK
ZHQb8DSRp+oQ+nJP940fPvBHrfcBrOSBuMSP3jLvAk3z3n/yrD3+gtnZy5it6EqG1R0JuU1HdVPm
o2ehoWOkt11V7z8V/j/v8r+in/z2H6o1//Pf+PM7L4c6idBydPrH/7kpfxZ/u83e3n82/z39w3//
xdnf2/7k12/517908m/wy/8p3H8Tbyd/CAqRiOGu/VkP9z+bNhOfvx+fOf3N/98f/u3n5295HMqf
f/7xzttCTL8tSnjxxz9/tP/48w9QAh1t/PT7//nDSYE//7h9K97yty//4OdbI/78Q7Htv2ufReiJ
VGICB4eB9z8/f0T1v08ZTkQoyJWD5drB7hQcfVx//uH8HVgWoJkDTqhhAd17wi5pEOnhR/h9yIqC
chCU3oBUQ3Xuj3+pfrJDv3fsb8gn3vKkEM2ff8yS13hUA0cJ1X/8D1CdJ5qg03MAQkBQsTsSiSgR
xxsH3VIPaDLoQQRgVXiiSWD/5mio6caBoEGrIM69g9cI+C4yBuYRFc+4tjHQlKp2gYr2660QEeDW
cykU32lBmWnF+D0RglDPtuVaZlA/jUs+vx6wNEDNBMAO+of1yY0duSktU8DcGTp6kCkWvc3jMLlw
nJwwjLcPiS8K85WzRsXIHFMS104Rfw3A/3T1Eu7I5UZibhmNi02nJpuRYRGkgQG7SuRAlixAm9Jb
7fcm5vcmsaoXG6GKK5LC+R5mtupj6or1PpHM8So5yG2lx91F7KiDH44C0LUO8BdEEfNrtUNGlnOl
2eA0dpu0pWRToVJ2Uee53B1Z3j+393g7v64Hxgsw8qYatgNnOl8Ps1Zz3mapHtA6l49ZmTTgTG6r
6CJ0YiBHJXr6UqkjkW5bdz/Oi57FF9NeoIMGFTr8PwyiOersMiwyYIChlUwLMNqhBSNznG8iGwfU
IRK5Kctwk9l15tstZq7jrntSEBgcBq18P/8Zp/fJ9BUw54lvFBiwaC7UZz4XM2loAZVUoIlO11yl
NlHx6bNfik2fDJKPmEpCk/15kadXyafIqbVlSjaY6CecMw50ZRyCAsIWAe1VjFJb9AUV0XsEzGuC
vu4uGpgtYqOjxQSE3TyxUoBVqTBHNAIaLBuQCzNHvg25KTZFRQxf2nXqNjUlB9YxcyXjP3sz/kNJ
PMlxxsBMBHyBWQgSYmejsmxFkIYCZcqyKgNqFalPm8gGi1b9WBaA1QVbjN9o41MRrvbCLCnvQH8d
LG1TmXQW1TVKZKVhV4N02Qxf1JC/ycp6YXqmok91ev9oG+Bhr0RB0/X4+wL/VBrvcfhscJXgSTk3
6UTpe7UAoF6A5jBznyQR0iIpXUNh/Wo/E/UcHDGG9BzU12YvSeQgmqawnTqw0yT2B8co4LBE4xap
kXjnTXVhGyHr82GDDhIKX3HqMG2r79OqMWtso3HRVvY3kFv9REqaeQn4htyR1UGlYjp/1NBvIZrn
FfFfTyf68KcuMFxv00zizEc0xkiRlIB4oZOPOuWXqqy/gxvrux61Oy3MN7yMQqD6Wz6L7QdVcb73
zBk8cySg95bmtoqcBHX/NPFS+y8FhNNen37azMBFk8ddGOHTQL2Cl7pz6xjiB7Zmt7IEU0B7alOQ
g1lTFTBOaDGwZheupeRUMjLWATPkgy2aLeX6E8B+a3CVtEGjMExCx1e011ErT6PB7SWlKw7rq1nj
E+Cg0VxkfeYvT40AMBSC8VbCCCioPGyjdPy+1KsVTU+fEP9c0Il/cGqSw0N6djernIEwT+0ghdnf
osF+FJnACECxqWUTnF/UJbPCAUINb+oeBcj2qULMyBy1Mts60Mey3o2R/ZLwoXFJGxvbzhSmm1Bk
ts7LXFIPmQE4BxSRgSk620enBnmUZE0dGGX7GDkOBh7i+ocw7EMX6x/nZS0dWySzUCuwUXongDo+
VbBSrJGEQ10H2cAyP1cq6ZmU55gK5dKLS9ZvS5F0gLuhLzwCsEYFmOqVT1iy24kf0wTnkYGJ+tn5
aPtQUStR1UFtGVcOrviLpOrYRoSjL4f254BtuUQVLfFlwreIW++Trl5tB1v6COPT/4NvGpfQbKNT
B6TeJC7qwJT8BVA194NGrgZNPJZa+YTQ7hZ31+hW5i8jdlxd8reVRZj80/zwAngNTgoxFhDnZvvQ
5Sxvoyaqg67phoB1yqWTqnybokEpEGaxaYwm6NIk3ViVo7jSEaHixrqJxnCiBGKaOCoGzUvBdYsp
UCXdAdNa9WsOnKvzH/rVOB3kA1GEQUCPFNYc+kCl4KQc0eWGi8v4lrQ6PTCHbm2KafOxU/qVW+Xr
BYarBAOFyN0jE4qewVPrbHrAUwiWaYFjNt1HmiYPps71X52yFt6Sr+uPQw5hqmWDkA0tkqeSGAu1
VKaGGmgV2StZ+TLqqYGBxuZWRogrk7BHJaZGY3aVFwcZEccHSksP2PvMB6ll7hagB3dZLKlfpPZ3
YdFuJ3qMVJdFTnbCRDChxfFd3WF/jCynKANLDM+Kwe/QoeXZqnwHzO1fSiKB4wWJWzzAsFWfkfu8
26Vvi9gq42oMWjygAtPM6Z2MOCbDRiP0kx5skudtY+79/yGPIgeIvm+QVU0/P3ozxblgnVrWY1Aj
Or/gTDXvmii0Vixw7pInKSitAI7dgRUiZj2VkhmJlidqPgYkHDN/LOMfYLv8LozyssnVwBFjviJw
bhoQqOMdOEFgqKj/zfG/wHIJ8igtHQIS2dFLWaUkiNvqjdTau5altZt3SYIuPqNYkTsbJ/rcvykm
BocI5DvwjqeamowKJijQubOqQA4HtxDhOshz0RmV9o1+IB3GT032jY6/YosC0y65sWhxGSICGnn+
gvQ1czsH/KTnt3l+KLEeeCjAR9kYtZ9gp04/SwJbsSlwFgKnaqgfysjYl2HkeE45lPvzomYp3s8l
QJfy5wMIRV/dnt2F6QDi2UxJJHxglHn1WKCOpgPAziajG+GVgPFOovrWqL2ZfbgBVyhqwxMxsMGN
DcyDgkUm+XH+mxbMAUOmwF/CdYE4S5vtSlsZMWSlMmCNJTYNYhFPr4DcYNrjG9GHF9ZGAFVIslUo
pMnZHV8RNnpGNTxQgKQwlfnMmTNEzgb+XLI+GJr0V2aNgN8GrWia+44skoBQNl4iE88vrAwdPx1L
axvj6+BvP6++ZSx8BkFlCoV2FQ5zviVtVuld1CpdYGS9/mGW4WvaJTe9StptaIufad9ajx1iG2SQ
NSe6r1k57LJs9HPixHegE9+nmU0v2w7TILIGq5hhR6jZFQqvLypD1hsD7Kh3tlLHNyUY9/apMWp7
pxiBd6VmxauZV+bEpKJ+F+VIMNDDnW0btyAMrotqU9k5GK6kiqmMMvezpsuveV9sgRKre2Socs/q
C7KXBvtRIL92QH+4jmQboI1FzvGRreE7jPBNQZBS7XV5P2Rj4dI+7XbEaszripvMTbqM3+SNGLex
g0G2uNKYj2A0wyBo38urLK2Ma0EZsiKWWtML2Wvpt9RGV9u2tAWGHle248tu4GIEcCU6zOCiwHd1
ehjHilEjzeou6PPW/KBZFX4jGmhy81F9MmtndZTrqxFi4xGt4YmFDOMXn6QM1cDM1umDqNAfzcj4
hj38we3ye9ukqZv0EZ5Uza6ydaBCKO/ndf0c1zo9AVAW5TPwL4KEBs7/VNk8GQsaW1kXlHYUPrVa
Sdw8sU0/t9XwPemIlfiZxJA8yRR5b/Vh/5wpOnuMs9q+iGxu/epYB0NkUrkQeVMWrpIlOrA5Kp6M
CJvgzVJ1kPcquOg8pwD3prDxi1SzUbelzrVro2mT7XmdvnoTIAMB1mBCdHPQGjQ71Jk5DE7d9zhN
NWq5dlknt7WT0BtaStiOFYd7sH5FgSA2Ev3nRSMQmKxjtqBIeuD2wheAk3l+lmMtFFEIGPEgjAE/
tklZkYJ4neZ7wqkAl2WJOjNPUsx2g0/d3tdlYuYg5lPym9DMiw9Jk+Q5KiyBt2QCONXGlLdjaKKY
OqatccFKPrxQK9b3BB12WSu1axbT5oKkWnYNPDu8nKqwQHd/F1N0dLe57DZKguqhrMzXQtOugcij
7QjhxkVJee3Hff5tdPI3vSginDvB93rTkGf0I9rfB+6UXsl5dlVIXQKkGdhppUmqW5GB7QIRi3Pf
DUZ53RukoWgDafM8KHND3ytOVu9iCgxnDqpr7neKHoy4b3eF2ZavsVC1LQutwgPbOPrIi7LqwIg8
NC9xzvtvyNs4QWqkpA7CgSdeWbEIKCgc+YWg1FUsRJ7X/BKlruZGKgP+HPKOX4SsB6e73XTjm5K2
yhvibO2x6XXzzZRVW3mKg9kDV2tIHjChla8ywxzHiKnpu5S12YbqIPpWhZLcYFxhuAOlGcd8rxK6
KE7ayJMzpvkxCsNvMWnR2KPonYouTWqOZlAWgut+UxXVdR0hm7xJqyL04oHJK7NUuA+SzKjasDLO
Ei9UFGJth1BgLay+ecyFqDF/G6nl69hl5aapcp64mq4411qilVcNxinctE6K71Sv4gszjsUm4xEo
RiIM/9IuTNzOsgULap5ikLdEWhewuKlJXGROezcGltkuGzGlXNCoDQadV4chZWxHkir9UKOuvR0G
anlD6uTuiFbK6yyX7DAYJNnaLOlRQxiBAouBBK9Rc5jaoLMgLrWrOFSV1lV4GvuiAwSwqzdUOWhZ
bP6UYigbBBJqFLsjXrxRQAXSXFu0WFDDs0hdbUUXVvp+qPEo3nCrQ62CaEaK2F3PMFEeU1rtVEc6
AGOLFS9iXbJNrVDf07wC+TpN2mt1sJJDzCK6y+pmvFcVEtde0jld4kZ9NhxAPB7d2eiy9kazdC5T
vQmR404eNJZql5VZFltR1upT7ejFRWKVZsD7Idw0NbCVAjUp2gPQKCu/KiznKWVOt5E1Rat0a1W7
sTBk5RkjqDPQGZg/J20x4nothqtQ6aSHDg9BAZnrkEMPbAEvGW3wwNDWH6Wl4JBpyT0jsjwY3MZ4
etc5QR2a8r5WEF+4I6fVVT1k4YZjorzsBhsrIrRrUUTVVBM0rkILCA1V0x94qtnXnNcUzTlU8y0H
tPRNkqP7qC45tdCfaCoHMfQA17VY/YBj8trate5btMx8BW+KraiJvXdE6hxUmii70RSJP5qK/Zik
wg5kFDovgF2V9zIm43uZYTM7gDJtSjjN+xT55atWLYVfZCm9HvLMurLtsLv6v9R9yXLkOJrmq8wL
sIYkCC5XLr7LtSuWC02hUIAASQAEN4BP359nVnV3ZvVkT13GeszyplBKcoLAj281qMb+EeIU+Mik
h0dX9+Krpm24/+2ZrmMbV50do2vNLbQvuKqpc6Czxh6SqW3LsTe4+jn0Ft7VMC+0JYci6iUAQ/Dk
ZDodoCHKCs794Zxq5u69tq8yMtqHuQ/tk7KEn2sr1G4BsL8Lk9pVXph6VbdmcWFhaD5DvR2d2l68
r7HNZhDlwit8byKHLqaPcT/iMNImq0IeiweOK+qDZG09Qobd+Esebt52P6mN3K1TItDSEigMi6Kl
mcpjBAn3OZ3JXcwpctvibn2FWqpCNPb2zFcRXBOB9YsfYYCbLhohN61PkHtpCIGwGKfgNEnQXcu8
1LiQ8BAFTzXO2m9dgu+VY6q/hbMR55E08c/VSsj6hlWdSaI5PEhrVqHRJUAakWl9Vqz4IL4qP8Lv
GNhFXqmaD2aql9PQjUfdpOx+yVKzk5oOJ5TG6it0UOmjd6uMl24enuY03b5vZuRfkCvgHmXWPMtV
eZ/xlqDpQHGKwJk5uBLn90UnoLcVyLZ5QJ9TExw9FszuTksu8lmPIsitFDq510KY4LAtMn0CmKJP
W9+Gu9il+GbwdMnrkiyWV9bP1rCUM1vsQUrDHnkX2WyXTBlaToN2pbgiBjIogdIKW6ZEe/k6uHjZ
zzFLdg1yIcAGgt61RTss21Fvgd7VWspH3cbLcOt9U4UR5rWz/lo0xsT30NaqT0S+2y9dk3n40YiA
3UHIVH8hHlyFeeOpZreOi/oqgI4nRbx4saoaSx1ii0yL1N9mys5T4v/cZpVU8zLtkJW55WQZhrZo
a3o3IovxS+bLbs/rRMBYhEq0AqfM+gBwfPmetF773vo9f1Hasl0vCW2LzK7htAttOHLs4t72zYsW
OZRRO6W6wP++P1C2Yb/xu+Oake4R/Kj6tcHZUQQ0kUGOz2t9RYGSe4DLBKgIW20h0WSJ0HShySlo
xLBjSs7nJQYn0+r91idrZXE9eV+zcLoulNjXus70trOB18CeFJFP3+c/dLIk92yi5qenO8yJc7fQ
V7tiTwE76+yDRoZtnLc6TV63LQR7qKh/1RrlTZmYQwCPk30BYJrAQtF2Zxyp3bd587MCGftNPknE
zuClK4xiz367nHHfgYzWIicwG9m5M+IxpovMs2XILp7Fy7ownxyBOqakimtccPYBvJoXRANgBqVW
Pjm/C/d+sE5lAwbyuxVbzxFus31zPGr8HQ5pyXDFuQ0X0YIHNCq8nU2TnZwNTwxz+KG3ZsCVA3ee
vdnoQ7d6ss4TOuEC04QDTjkkEWALjojB0Z5I8Aj4TFL7sK51o/PfpqBsZs1+aTQ9qmVst9zyfjhA
N3tK8TveYVwZH7CRIgxtSt56eptjEOt0jgny0XyxPK4B4zsc3eJsp+3szz0rp3hIXwSmadr74z6Z
MVJ7UN/tlqY7zOvUYwOFdQDXvDGfw+SLrPtqbcBNzR7MKxAG/Kqxpg6Uyg0KqJ5WqU6q3pvjnW4Q
I5jWMs0ztX6Fd9k7dKPFr7xq/EDaNm/4hNof/dDIvJV+smvThF2HbMB0nWbHli62SvtwvJ9g2TjO
N9DIDI39Esc9P40dww5kavfmI2/5rBK8KqpX1dpxJAvAqVbOo5U5syopEpu2R3ja9sMsloKMq6q0
OnBtXRkx8YKXuStatsH4I9Mi83VbjY48TDFU1u0QRI8phMnAEi3au6xDTcTEG3nfrto9hJse+50x
urm6ADsoBWH4aESj9lsc+NfNiXucbbO9fTKYYB3mjd5gHF3jbKx4EvdFho3ukdoZXGrX04sY+fC0
EpZd0qD/qBfpzl0HAKuM5zi92NsXfDMJVkQ+7/JAsaBqvCjKGz6m1Whbc8DuP+fJMthTs1oKPIzN
r/j/nBe8XUhn8dFBMdXB9M76d5dwuvOndi0VVu1pbh0mMlI3+yHqIszJtbiEM42xY2k8Q1YPFa/7
q6UyuHoQbuYCM4Y3h/JQIwZl14yZRJ9yFuHb1w8Se7KytHHXpiZbSTEMHv21Ja9erYZLJ5l7WnjA
j2RCAROb62G/hD4uOWpu0cUU+CvyPkCYWmyfgbskW9jvBxO513jVUy4yJZ4iEUPWMfRwJCZLCO+x
ryS9I0y2JG/6JOpy5WHVb7i45ZALDmdwJBwmC+dIkhse4eWZtwAWr0D67Q5JTk3FyMjaYs0yWgqP
bJ+xiPVa9oiXwf+H1Qvm9GGKH1zdECyd1KjvIunY8+K1Gr1u1qodq9cUhRIRWR5HjXtuIfxtvQ4I
Dr0uKrS7IfR0mzNXY5tSZutf5k54l45EFMc9zO7AKAOk7mTAMKGvKecISXY1xaP3+8g+wSpG3+3S
//LEQKMdkCyCh46ER0jGE68DCqJHqFKc7vYrKgYvgKK8E9uI2AUtpLu8i+ccUuTsW9PH8ku/eFMO
TpjvIYVD43cjMb50HB/qZhw2XtRhpJD4YhKEDRCXsFGzez9GH4eKN34YVQj//USR3dR5w9X2WSEX
muVu8m0OICbdCy/lxQIuyE2bq3o36F2QeWldIAC6rlZOksMCZ08Vu05/OCyv0mcJ3dWpl+wopkZw
+5MTM+6fznugPRv3uCPoy29imikyQdVuvVvyAO0V78qquIxNGpxqMWkwY01aaODcOS446W7cpIZ7
AUqlAW2K40ox1BHblL6o13e/ZQYKPTwctcanIYN1MrbB26a9n4kU7G2B7ezHMvn+bptZ/zF7PeQd
fqsg9Zzk09rN7DRS1Vyct2Bvj6hfNtoRWMVXqKNXmQXPWcS4LfRGc+fdfqUxBvKywKo7mUDnlBiJ
/BUkURlvGS5LGu5XgplumrR3GBCSVSH4ZT75QK/3lmb1KdgICqK8SZeBhAibpRovqwHjFDK5nmds
Vug8Mri/eGN2B4B+C4tmM9CJAHQ90CmzS46JAe3yUtUTzle40V5Ct8VNHqtgXfO2b4aqXbu9ASRy
l/lAaA2hpyBep/1GDMZbRmZ8ikRFx9XOJmfExbniZPkShe161NobwqIeO6xfaWgFhE2evT7DeWfC
cmleNho1J88PFDzZDQbGuktB32icp/mSGkx3kuAiIF7YyutjHfislIAkgEC4Zzby+IQUGVNylOS5
G4Y8H2sSLDtJeo6yXAmNlY8tCeb9fsx9f9MFPjS1BzKg4OjHOhcCHSB+jupb7QDY44wSY5BcTDtd
Z4vrIo6dYsnI8sHA1CN2oP6WhaO9ui4GGAXB3gOLUDkIZCTKkToaF0tdX7IEgrN4GuFtr0VWEU8d
t83gyI68r9aI4xg3nzLoOzh0b5e4VYXlJDaEQG+wfGFayPZm0sdonptirYftZZH4ZtKIrZhs4B9Z
wCvhg7zCXaUYl3Yp1coGwCBuwxubiUrDz7xT/oaiecfAOd5OBMH1frDtekkFEL8wUshaTGtRdrV7
cQYtS37StpXvxcldQFqUYnJ9IbLlVcuxFGgTuApxJ6BOuL2TMBNiB+ye6jadcsr7DEtswrxr9zA7
vuIhvMNw+IYP6g3pAoc1Mntn4/M698PdgBM5qhbD9FDyOh1rKOZIhhFlcxkS9BN3aybw7APpxHgK
QgxB2ybyBDvlmg8R9dKck849pJuxjxEfLIoqFuk9RbQd8oGJ8JriRv/JkQRf+IH8soGjVAjKGtdi
ZABPMjToVi6CO6vm9bwXNos+8D5lubht+w6L5RzD3TjlGmBRAT3+Xspsgm4vfqg71FKYYCFfloC8
pFsYFWvf6yuFqC+HyusL70NeJplrofcKtrM0Q1dpPM0DV2GA2j+Cm1m2jJiEyIq6B4b7PCfZ93Dc
XruR4SqJWztOUQGgxYmfACfaYsj4a2i9GWLMZimSbvo512KH3Q5LDulfJ8Cb4QMNF9RmiMy/a5Io
fSTpnF55E6gy0LM4QBvXX5kXHFvckq831LvJ5TrDppZ2/K12TuH4bukVkYLhXadZd/UHA73kwHb+
Sr6mLGAFkZgd6iCkd7E1PV6uNT7EVERfk8DaQ4CYsAVE+XXBaAB132R/IHJEPylhwRrEuLrUW7Cd
gHGDP4hh4iqoTfQunofxgCyR/uoNor6bmi77kSgThBBWqsxHFZEHNK2DoACRIoOEu2Ns/Ji/IpfO
xIBxbB1+0C3BAdUFsWa3CzK5Ln6EgZgxVmp/bt4TYCLnAe/EY4JncGbrIM/SJy4tU9j9P7PYNfhx
jQAt4abpIIVj90mi1yvFmfzTCuE9a0PaX7Xu3QVuKP1t7En7NE3+EuSJD0QrGUDYu5UG+6lOZhD+
t4B6gDUVfKpYPIrRkpghxasYGiR4j+4lkNzsbdYur+MWqUc83ckvppk3h7rG4MOELy6JYV0Fql6f
pRJ1V+G+Y9FR5uJznaArZBqmCIZNu5qCNGorYXOc7yZpORg0Mx/FYDvgjgLSrTFKd87EArLAZbpm
bUzgTnTNw1x7/XNvFnMwnGKqSZH85apBhAycAO5HqI4MpK13QxYAaIdxib6zjQOogKIyq5be4jHN
GBnEOZywvYRp0v3IDM6pLVnhOLLw9SEOsKHFQHpdbF0fvUlH2BcPo02iXFal7YBUfYBzXpkOg9K5
szgm+g15j3pKyBsfCWC0xLJn7PFPQPRgGcGVGJQ/RpPnFugjBjW6G+Jhb4kREBynR8ZxgKVInE+C
xi+CAMtkzrrvExLGy1FZRBgm3i84/JFl22gg3D3Jt22OKsDahwZkQ2E5etm8lAH0TfHODe30xtPh
iFd3/jAzwBrTwYanmngufEiBtRqACNYegIGG01OLPx09MpReTOCpfZNkqtpsN5UdPGDHBih2SXHI
fvo1juiJ9uEu2ij9dDbICjpbUs4Y9OKlwWCyZsuZS6UvNwHoEXi9h36gkJZmW9SYRyjhLJpMot4J
33ciAyQW+OiA9AGCHZ9nuNdzwFfLnWbYKEK/Dl7aec4qfybIe1mobDDlMlyMxhTViPHoezlEqzEW
k0VuKWCty28XbtfI9ZXBv3shhN18u2LKfaeaQyo6imN3Tc98RGZ7lKI4iIQ7l07ArAZo2/ehCufn
IAr6/RI52IsEpsIcAmixJ0uXHeD0tVVIJv1NGJW8S8HbryaYxjfgajFStbljohRho879YsefNViC
swTLdbQeYGKHiecybLF+yFgr9tKxB5dKURLpmre/JlzCfybPbhIy/Ano+YWo4M8ioxVkVNv44VAF
kYgKb4QZFak9rxJ5U6TT97IO9DPFb/UKzuUTxxOGlrD3E0j1SEff49s4vbI03icDrvqd370Gq1Cn
UW0MhlrZAF+j2X/zO/8XDDzFPg8hCYHx2Qfh/UfOLQLCVK+khXpTiejVcbSzNpY0uATotuhQvLYb
bztOOKufDcGLNII0OIt+jO50KuE5DyH6xHD0d0fIHwwhf6VHv0lMoMQOSIrAf2QS/4n3JL4c2Jag
UC8E5D1CaQI+6rHGBTNHumlURnWLmNkRDRV//Qh/cy38kTFDXS25tQyAhUTY+Z/Y/4RuWNETeng2
FXSnTCHB1sV2EWXdJC9akHfI018d9MRFamATbxoM6hSEQT4NqXzoNo3AZly0AD20dyAi0+vKI3VM
BkfKzQPb1m+hgnwWrsiiNgHIBBv8lhvxy0B8mwPRRo8gR0sQ7jPhR22Gaw2PRh7ooJLNmu37DbI9
Cnr+km2y//CQsl0mXRue4qxvcS5sCtfuOH4BHNMc/WVbvpk22EqD2NG9J0ZSQk/UYZrpvyFY0cKv
izL1D7TzqhyvnjpHG3Off/2J/pO6P0H8GhwiUQZtA6Lf/qzczZyCYnSFXFR71JWrcXtY77IrkPh2
36kYaNAQJ83LnHoc2037kwexXxBB1/a/4UP/SdgAYUUIpxhEPqBwUAD+x5W+4Cuaz76qJkfix7hm
KbgKsj789vf+S1amF9Xjv790Md3xD6NG9Wv6y3/1/5HXKbx1yv7vfxiK/snr9PY+8Y93+b+QteH+
s+Ppt2/73fEUhH8DsADzBQTGERQ+MTR6vxuebl9BJQCeHaW3CnVIxv5ud4qCv91yV1N4NyBUglwR
D/XvdqffvgQdA/59CowBovF/xe70mxTxPzYGhEyi5CTEWr6ptbC7J38SEOJCHQK8hjMk85vczI88
eqynd8xggEvLETUg/j6xz34MgOlwv+v1U8bvQ8LAvIclvSUd9XpHWAwkdshT8yKHN6LfqHtt1ld/
uzbDAw7VUuwzFB4Lu49rNIw+xuojTa7MXpL6iQbP/28X6v9Avx3U8X+1BhHePn3KT2bUH1bg7Zt+
X4Gh/zcoXyEPhjkugx/ottD+vgLTv6HA8mbWhzwlRa7lf1qC5G9woOLIgF42Ill0ew/+YwlC3ZYF
CeTyIASh0vxXliD+/R/kHFiD6S2UNkmAD9y0438Wk3jUC3Fv6XAug/LnOSBw/xZuOEUjDiJrh9xO
2n6P4H8MQQA5yANxve1iMF/dxA7oDBRxpR1E9EuvQ7+SmDUu4ziNWyW4u3GunfNfohDZSah2NMnP
lgDcK8a+z7oLDae1RAly35foNgLtDBjtM4lsaPeRlyVoWZ9oCWDEDMVcNx201Axp5JGMhM6tq3uZ
RwBMQXhRP6/5sKFlexi2Zp/OuHQoRP1uRQQvwWvfA8nK0X5gcSfHbV5g1jffHQ6Xu4iwtEG5UDK+
kgiX3SLCJ+AVSR3VSOzWykPNV7+BrKCoJcq9gGrc95nnHwTxyKMCsvEZD53yiiAy6hQNHkeqTKN4
X24pT79NFq0LeUYmhaYdgYtdKZGF2ecrpfqCTas9pT6MTNfOTSEk0QNmW5Atvc2zDVrqQ+RC9tJt
hJ24P28W2apd0hZJS/prG2+Ylxt83N88tFh8GccbaOBmnLjJZpcblKRwrk+Z0EOlcREI1lAjP0w4
xBgA/gdZCERwefBTPdzch8PyCmE/BEMNc8BsGK1RfJrVI2jWOUnxR+jItb/amUZ3ltr2ni0R+UHl
TOZ9jxkSJQBqzuJSzX1m7tCHhYAJqKsEHu8cHLIeDh5k89hHFS3pXMnNQi+ESx1Y97WJvZyj6vtB
KgDS2ZwFeM5Ne0m9iH9BtEP2FoeTT6u59skpmWfMNB3PPPwt3eS5vKfZE3jG7g0LHNcA5HLW4Gm8
dukqr5YQsYw1NBLlZFpjrq2VCBmazHYONcrLy4yrZS4jLL706CU6eOvDLsDypwEDsb6iGZPRYRAV
q2E4Q2sfe/fjehalN67BaxR7yzvHbWMrRzutYtcN4HfydokmSE4owGPgKJkHxYdOzDdgf12Ub9Ns
71jrjQ1SSonBzVa101PLpvpuFc7Hz8gixNpAs9avSJTg3bGXcQfwFOwqmozmDfO9l87tA9iNRBcp
bKxjjjWkoiKFDkbkU2giW6xMeUB2vRE/AZAVAgF6nI3XFBJGAbl6hHx4sSiv0kiuMOVgff4JHUQD
mNDXy13mjeyEWTo4JKEH7xyaNGRfqtaZ/gSyVB9HlfTDjvaBkBC9MYJEER82P7g7yZ2rV7+cMhI+
CjQkR/kqavRfgpPsEdfbjP4jlNi+PIJPsJcerlUsYtyjeRHiph+9TH0y4focJsvfy6b/pSHq/25C
urnGnyfz+Tndves/z1L/I48oyKn/z2PS86f5weEt+d1efvOQIyTq348n2L4hKMC7lwUINglvl6J/
P55Q7glm08fXYImGcPIfA1IM1zd4bAjgbqEWJIHa+x+nU/g3aM+hPIcP+uYMx7z1j/Ht4ffJ53eL
/n/tB8fl6I8DNo4nPGpoR+HQw13lZt7644DN+cizhOEAiHE1OvGm9SpoaenJS5h6v3GLX0IDm4UT
wIgnZ7+TDHtxE07mHshufeG4Kv2o0XhbZIKnx65xzRfA2NsO7FZ0AUUPXUuDk/lrINS4110tIUJL
MvkAoUB3WdXIf60s8h8h+qTHbJu8K61b84TXf7gGQO5xh17nBz+Ipjsbz/pt3DyGgIhGVCudKQzZ
iVe10y1XJAu9VzENEQwcPjtOges1YAaD265vh8eUuug5MnrbE68VEMemIE0bvh4J2eTBahTwrW7d
wJLH9GCnJrxsTbBVatz6HY2xWapxvUOs7wMLgwqyy6cuqFHmHAbP2DTTApMJARNmZ3wMpH7PUrQh
+iqobD2jxIEjMn67heatPX53xlEvOBe6S06mT4Y9baedCHAEkrg5haS7j9nr6tSTR28iSEbXhxlH
8a7PVpblPvTMX6RZ3EVCkYfffp4+wQJGe951/SHYEM3ZYU4AirO6H4Fo/OcImPzRc9GL2uT6rYV9
Hnb5yNtDGYBqYHIVyFffb4HBTb1X4R00ZPp1lb6rElDQh0R5ywvjSJI0QGDnHGXH6wmtBXExteP8
NhGLnWVtOlsxnO732dx8zENfBaJXeY8RH4GKPSm8lAi4cab6Ywbtuu8HMj0SorNcdszb63peSq2j
e+rVURmq6SEZp68enEt5M5BidSGmChsd4TgvbTSUK23m6zDbN6axZTvrA8WffySEP9GWQAbUtnd+
HepT6gRAkH5DrFgk0GJOt/O02PPgNYWHvbLT5kcToi2AzaytZL+8LmEKhfjI5ubiAacAJTdo/BJj
YOYylLEqkzY9ol12fpsT0Z6DJl3PdYpPB6LBLR/jHlSP68nORy9ayYQpEaBWrcPPcEh74JTbCgyN
WQALpxphRAUbyVghG8Dbmxj47ISGr7Cp65Oam8rKpb0z2TqDVUhFGY8pmp1gKMNolH6gfzbaqSGq
w3xsEnC2QQAd5hrlUcz2cJugUAdl19x3Xk5dtxSCkjwwXuVHiCZpIC+a0N0itwjTnLKHAVpO2Fay
T2MgwLLpjCy96RygHCiHBijIGTDau2axujKU7SDoZtWyivMSQsOwYVyBxrCB1D1qz0Tz4LR0A2pc
PX9HDfQ3E5HkyDVw+1Hp67ikEeDwbsrbZPgYPfOaLKu6R3jio4QaoOgmkOVu6ZEjGERblSTeO5jN
9jLGXDwZH9wwBKR+mUQK/Jblhe1AyIHSdimwY2VyvAjmfZui+GyaNNq3zk/yhXpFO9XsHhpc6DJE
8y3sen+/dMH6NsPks5vVMD/PYD4mZMEXooGOS8tTAj6pk+SX6PnRRA2/i5mN3lq5haXu7ie0zpWp
g0zNpCiCIev6IR20tGzwyRu1/VDOJkU6xeDtCEcB2AReMBu4v5Om3UrfNC+A8UEgwjwpXX9I0GI9
lqniyYVzrt8ihxNfKPPRNeKRQvT8wEcwfFl055HgiLH/TSVhn3MmsCYn/Vw3/Kd0yTvEPFcKGfA1
4ejSjaEkyXtVHyAcFieqpwhLPTZw0rXL2+D1/R0yJeBYTDzwnNuQ7GrbtR9kycyFM6Q9r7bbfhmh
2lKSDlaPLmbnlifjfkbiGslHH21xSAirCx1EEIvqoIPzxlo47jq8T4NeUfYut71xqZ83q6A726Bn
Kspq2N4RyLzvnVuLdmNx5ffkx7ZGkLetdYjiG2n3LArTs8MAd84Wr3lyiLf7zhVIwDJpIGld4t7c
oz3mFLH2sYaWSlZdl/Ediza4PVxRZ6kk0FjGzc/Ya+NDsGTiK9L+3DUxo/nM2h5CYzy2U7tlEGsD
+U3T1f6g0DC8O3DwuaH1GX/IlpQdwizZwI7woa/VMtDgaMAfPPcJ/zlNQVJGaiCQxAbyTU3b8qTD
vnsbXb/lMKceG+ND/sFC+eipJeCFg/AK3SFb/NWzdMll1le3659L5GvdR6pcxeZBzdzU12VoP9bG
R8Q+n/pi8JKu9BvIaPFuD+G7hgAIAUIeCFgO+8VNTlo3PphTRnYWZh6eh3IYnuQWg1gY185L96Pz
omPqWe8b1AYSvAN2sxISqOQl8r0Urmmp528J9OUH3I3kw+TNyxFGZ4CTUGCUIyqzGKIK+1Dm4ArM
hYgR3uOgNuGrljikFh5iG4CEePkx++ma5rVc6kPQDvoNcXb0JQoUhBqtbgCMjx2U0YdJ1d77MPP5
aQlDaIxJKp+Qyjo+YxRJ83CVcQEBy00/Cz6nDggCKX1sWiqj9j6Gs+tuGcb51LSd3tN6a8FKB2/g
a7DE5l6dM23JiYNEfsfn0eAAjgf16Tat8sE1SPnHP3JlBxLqNQGouuSCwbTrLwzFO4EhD63cqyCD
PHqUyxNUUdWQUtAnmc9LSJufBXDkUfhXKNKevDbBSazqYr7dUcBHvULhUv/iZo13jiAAbXT7Dj6g
FMyTDy9AtJQt33744W6pk7ZsGh6JvM1qd887VV/SFtFfi1iPUbC8p7DVgnvGRgEq2dM/buPimeAm
+AB9zATwYKsRNN6gyqWe1fuw1F7p2Kxvy/eODvMeQoVcrOj6DbNp2Xsbo69RMK83WxS5g9IjevSh
e93BQJwj/XCr4PEZH28A8ytkhJjd2GSHZwFjfJWKKHtomBzfuZlpAd16VtQdeJN5a3H7ESI9NhRC
fg46f8cgj99N2Rp/xsn4w3UJCPBhXvHh9GYP3jb6SR1tYOCXI05Q0xezwZCGxMgzVVv3TNs22fF6
MKWx8X5VG1qhmuBHIvw3XPXn0oxUXlVm0GAkBuzqqrbfupoffDfsQ7yX1JMXlqo9WFPskpm0oDwi
/43jGRt4skN2xiEkPxfhMKVsCANF4gSKimq+klx0gv0cxvY9gS/uPuyDSmhLQZC18olq2DyjKGwe
kPUQfhvMspylt6hXBn/f/Yryx0PcIeJzhKCo0KuFNK6bxMcisxoecsAHW0vI68o6hVFADukv0nfI
uA7pEO9DjXFWKVbSCNRf0OUQHd87dkIjhiplv6drggtrFB/6OoY6xGu6B6ZMc9pUaA52hGsgA5Zw
76fL3Fd863WVhLNXBqyeK4oT9ihD/jhvLvlCSZNd1224WeeVa2CeC9QrWMhRoQVunBFR1rgM+qmG
E6+KILQTPvgSQKKe+L669kBQkJ0E9TMAJp4iExyiS5i82LQN+1mki8gRiVofBTSlv1qEnRx035wT
TqYTwp3JGQIE6DgMd4cWRVBHaCnn4zYnIVKxg75YMAhzJMyrrINAJUYIXQ8LGNzRnFcwIHRQAEXo
7Fo6Wl8Y7G0C471gN819HZxwMZ/GKtoiApUtiunwlkZoamKhY5AG3dY5giL0d2M5LuZ02jMQsF+R
pRlhfTi+9iUWPit9f+I5pqigKfApB2U4yvrc40VDiGlr4EbH/EkqA1xgrcJ1hfFlSDLvJTNQ5wDj
SMAtoywMEasZJQcNPnHNIYPVALu2+ctqBlkMKeF9EcXGgSoHu/Fv3J3ZjuTKsWV/pT+gKZB0jq8k
Yx5yHl+IrMwqzjOdpPPre8VpqSE1oAvoPjX6TaegqsqKIN3Ntu297JmcgGnyF2U4Dte8FEZUznrM
B6d7rwxNi03KcvJN3Ar3WTmJflOdkuJxYc3HDn+du03qtYl0ZXW3wRdZKYoDM5xaj3CAyroW0bFQ
z+V84/yKvLrj/E+2eUIhN4y9vmF2n93FWpehddv9F+Z4XmgtL5o/pjasX0VDbHRMnHm7NN3zhHyH
zY18XIjJ7go7m2rOzA0zNMnkXLV0b6/KOVc2dxITyupq9bI/5nVbPpu0ARxMNHVcIFZYCX6AuUys
Tz4deejSwolSlM+wGbQZk4lrn+NBfrRCt6PSG/HKgBiz97aBN19W+CGCGnfinZKZuV9SkiuiJfBM
HIpSRWjT0eByPmLfXHelVukR7k3tNDP6D7XZWbdy8PRTzM23qeJeHOo87fa5bWkb3O34IlvIVe+D
wnadt94aSW/wuUEMFbVupfb8Eheq3tO07Ia5MN6c+YZ2p2F91Dv/V8XzG5jq5jWfFb6+KtloI55j
B02M5ouMAWvPdY6e0VJ3BCpEmDazFjiFpp0mJ2qHpzUVj3NvHb0htzejY9zTMHxK/0csycHMh90k
Z/+QVRk17i23oc+PDR1fMInZP/opftcltrIDzwfzxXEe3/lBPzAF26DbmjdtznxcgPn45RTW7zlP
T1OdOVg4cFxUWMpY1LV0LHfK8cSw8iP9I8j2BCw+dkJLmjQM/mRv3Jx9s1i/z0DUXvFcmZuC7WIg
I+NLX7oypL0vr70ggG8kpbdf1eLFEX2xfdFTxw1a/qsu7OWFCE+HFwMVlIAeD/HixlSHAvkbC6dG
1TusuThbst5ltVGfkLFD0RfbZa3tJ/y02hZ/8bqDa/Qxxan3zkGIHS0rPi2nFknYaK3HPzoztFe9
VuumNRt7x1ffRLE52PsxLp7niQ6Roy2jvPDZtoxXUASk+OtH1rhreHLWmKkm4XM8mL6eA8PVJzdM
9CaOjNjJd/xGBs/+8pTl67fyEtIC2mgx8s5llE9tfN9h+Ofjdl8FNLkmcO04Z0NDLn/lk6GHtgGI
gpyr2Ih22SaoycGEH+zqupP/yBydrqiPvQu+UIhB4yUrqvLORrU5iS5ztp3Cd++MN5BE7wWz27XR
IuiOxEC+Q7ll4NsUmB2+oM7/ziXBrk7VU1CVw2bRzJPIOrxMTudHyutepK099US+UQrtjito+Bjx
xO9pKnlebb6OzvfLoJucad9Zice/kAtpTq6xQSxqstV6Zyzl52rp+NjE5O7HiQaU5gV2ecX4osuu
ptYnh4V+2W35M0wv29lU6IGh+jZEXDE3eVLtMseIWltR8OiGRwHC3z4Nxlc2onLqyvzM7c7b1HMW
5qsg8jfJGCtDXG/49gQVMRqwN1Xg2byuCJpyfTBk/QSK+tC1HEmMs/2IQTWHsEW8x0isM/dtEGvx
U2H+0sx52gFYIJ6z9NkvonEyQOY6lpP7SdTiNFKud4aB27rnMiZD98RdMdzJUrbHirRKqNcmPdZs
neLYXA8umW+TmXVoW/EWmNl9V/sbhfxazb7ay2JiqjI7OA4NDpykrnEQOU7Yjfa0M/TSfoC9k+3K
OFZbn/BB5OTD2+zb8m4oap1pi/fuW5wq+MdA0kjoqUV8KajH922MoM06NzMQ1fAyV/kW/9S5qfqf
FtjNRm9sOlX+XXg2s/VYD927MOr+oRqgNpEhDuyyoY6d/XFXW950LdELyEFqe2l1w4EWHfIcDq8o
Jh6N2yRxtk3uYBzKR7UhSvfg95nLWaoZv2jffhEeLyjmK/PQlgJK07BGRQc8LkGCsSijN1XR8j7h
QgoZkC1B1tk2bha2umtcz4QG9YPh8D+aVM9OZpXcFa0RCLzAScAiXcyrWRLllqNf2rKKmdrmL0ss
rvqQALLvpcWbh8TjTz0tvaOWaJ2q9DvTi1oGfT7ieROZHxZp/dSay9coMIAyOevJp+ATTpKV+HzL
jA784yHrx/7QYY+EHxP7KBTao+l0xwQHObsurSJsRLJP4Obv9AKbaM5W9R7L295pGsW4R/8wuHju
rMq76BTW/qQicsRdWOjFaa7rN9kb+V5zYFM6dp+dDa/isZEb4gXj1YwdJnA8J/VeLDzlaRX7OzV6
DxQe+saRvuLol2FluExcOv+4KJyoU0ODKXlBMbBJYCTC++2p9FtkDclxoqekhjHScUStHL2euus6
sWczCd0p2DWiM7UWpf74aE996KwYQFVsj4/VyOgsK9+FmXcHQhoVIwfme71x1rX2wamdXS80548X
Uydn8a5o149+ppzIJhqMlWx3uCJYMPnEIak51vtom8mn709J6K5xKMzy3E7pt8ulGEjB5+ZSkr0b
FR/8NCShU9rhakzTQ7PcbInD1mrLPugLW+KbFmgGpL3TpYwSt66fLXztu8VaTkMykN00WTK9KvHV
Fc6xisezEX+6E8+VWLLfJaFppoo8gdaEWDm2G4MY7BwQchpPtnTcqPdEcVpT52GZ+Lr8mWw5XtXN
WlW7eFzXTerivBqLnEHiWkPB2WZO9Zw5/sEoGPk1JX1fWebMNkk309ObvhIvhPD/sAbFOKfKsDAY
2mKrpU5/lrLRzt7wqXfTu2aNRLVzEdl994MTddq2A/B3SS+4Mde8In9P/jWw5voX9yzbtMn/zUL0
+6JePpaVeWg6LjU5qt+9ZW4IOlwRoWGjlt9yWN7N3Cb2wWbTwKlSsc9JBV2yOV3PAJfs55VFSTiH
QQEU1psm86/GnMTeny6yWiVJheS7aED+qE5fzrMalkhiAtyif1O24HJ3p7OR6XjCuUyWQZER7zvW
WjrXqnIuqQRVkxYrn16bhuQ2161pO/pHxqwBDC3DyDYe9kIR6dN+D81m4PnvFoBf7Ms2+p1Z/FHr
q9Q/CNlEGXfjWpR1hHEXMlm9JaNMATnW+b2zDrCgCp1I7VhNSFjpG3AY7ZCAWON5PLuc5s+6Zq1B
DTn5J5WmExGi1I+u2a8PyJmCYNDYBKnel0j4Wn2kHI3PM29WptVPpHKvo+bMZJm67FK6jDDbYXmZ
Yyp0Oz2luJTxfWoYYBemhYwM3k2r2ss1HzbNqqUnq8jLCx//stWkvY+lxQ/apPUzjBBOqtaR71J7
tzHTmWoB4OQ6gS6qKXQqbP3KMvonq0JMm4GAJsZ6s3+nO0qSb3JSm7hITnpPnkFOP3XcXC2Dh5L2
6MdnDmM2EBPKUj9pTbIr/YRPbGUpldkicDgbrTSLIMddbunpenRWaL5xVort6uo7cALGiQCr3DRG
a70pCqWg80hcWTPz1CEd+qBZ9fWSxI23X2Lc4rRTJYV2OzyYU64dMiYGHbitGvXWGbm6Pev3YJeM
c/sQq/k3XOVk67bW8lHwstOA5CHL2lRi752Mh7AJxnIns+IAe24zcuPaBMsz96Mt2CHS8zulI4/J
nKrLyqRo204GvgmMfpkb6gpFBVmcnAH9XSXvpSu2ys+fepnjtquT6nMYs1Mea2hf86Mc7S4S8cyt
3A8vNVVTpqib+76bwsoGVLOQto5qktD6lLnfS2k5oUMpofRB2+VuZ596h5sKEaw/WareJLNUDHoR
EDqXF8HvrFOHMCu49TJ2Wuru6ujcjDWD5t6uZztwVlOB0JncxrjJf+1lWfv+VGAQRDeZOVSmG4Yw
ToYLAumfpq37UIs7Dl6Dym+zDgZBStJYmzLVtEBZXJOYZZI9Ht4+olh7dqUm9qNGnFTTjIw0vUHd
YxneHC3pPAZO3/iXoZskI//c572u7ZSTFa96CF3HfXFxgIez9Mm1UU4dgKiRblxxhKegX2R9iY2G
g4k7KNlAEiQdpv4CuRWKtemGf5+jvf+CMdhQ3XkDQbQGr5XbzWj8K/kuq5FnrXKiGK7uwSe3/mba
I2Ein2N+gsexnawuP5iLH4fxwl+hjOlp5F7+zZfbbQiKz0RKvIn9GEWuv2nloP+k1DaE6+Iy/d3g
5qabRBEjrIl5nQ/y2x4s/ZzCev7qs9XZkXub3xt3WV4LtGdW34mGbHZbHm+E61tm1kYOzcSHaVnG
BUnI3uU9habkILyLyXRU6xifl8KvH9LBdH5N+oA92KdPiGxfayMlRfoKl5PVnAX8m2vdVcWlHMdi
SwaaFKFhZxc1y/Zduqt/nLUq3qJODVS12EyhUZggVfo+qtb6K+n6ewseTJTqaEmD3WmHdMjdKw+E
JIDHPIEvTG+eKPvak8wq+8Nk6Q82WILdr4ufEwStLAOdKbbuFKYWfMv+rGOjXa2TjRH1acmpR5zS
gD1Z1aPiqjXJUBBqPkEScXZj6XmB5vbe2wwq6meyBxlVsddsmxttYu5JKU1rbgElkVyLM6wfzCuP
VuE1B9Nsh/fatNUZ9nlzgvgT//Qm0gkaUJ0YDjpijycbI9LP7CJkWywHi9p1eBk1EqMhlOD1R7KR
M9AyI94hlYpTs7zmQ6F9ucsY0xk54x63toR5ZyUkQuD7wdQpdwvZidAhg38a4oG4UEdxUQwQxIhL
Kqxa1ULsirqIGq8z4/uMKOhex6B6MhLphopILBWCW363fADHtWb0isQwLgRTm5H5ZFE89nT4m/9p
8SL3lYd6u+aTC5XOr0/xOmDzX9aEAAl21lJLUo4Yq/9veFr/S6PFv+D6/61x4/9BOwZI4xvg7d8b
Mq43rP7/uLCV4Kep/9WZ8fff+3frIN4MYem4V73bRhbcg//wZmAqxBPo4MLQhYl/0Ofv+4c5w/yb
cHG4u/aNz4QHH0fFP8wZ+t88fhEaFp4KwHj2f+LNcP9KHvyze9UysbRjgQV4r9P43YyN/4xuhFED
/XRcSlYbNZOHuJ0a51yZv7P2iofsHaoRoT8KKy7oT2No39NUO5BHcL5WTVO7Ou1/7AQTBH6wewve
FVqOYzd7UbkBly1WPv+DdY7mtiqMHYn3B0MNkbC7e9tyYa4wjm/mMf1j17TRXHpUFxA3be7zZbg2
5R8hlqBqS7g4pe5nTyPh4bs15RQ5DKqonorULlqmAjazroo1cChD2NseG4iynIdR4VW7xsnvkoXy
1lhGSCPNLV6irZeUW/aSVTVSg0Xrker4r8b6pWz6165aL3BeLnCGkh0qIyMrbZvDgQI4pgLZ1GKj
3KFgA3Hj3Nko1hc3UTu9Lg6Vz6U9xgfZly9jIvzdYJmQYKxvMfIBxj3rkZMqye+Gpvvt+ygOFdZG
bu5QM8b2PHbyTHv/k2bGT+dp+9bGKpnr1Zs76RvebuMZV6TYSpK5BICtJ2EwUZWSW7fqtW25zG89
PgaVrM9d0f4WqTadGT88F437ATrjaFco0yI3f+ql4uQXKaQL7aHO4lNT+1Ow9IkK0E/zMK5K/4qG
bkVjXNOht1k0t7/jXo+G9k+j99tsJPJWGQTJuzhF1B66C+GAwCir9Fk4zFeFNegbV4J3Gvsushez
/nEr2nlnzt3H1Cyf0/6xNPmFuGR5MpEKZK0FcEnpD8+gvL/GkrrRylGC8UXkPT9qZYxIhth8QtGs
hJs9hWyX9dehN8c7Fy0+mhT3bFZRicWG0/KjJmDzZbJP+9JBbS02ohld6CpsB0NcBdCjl8ZumXEe
LoZlEqh0CZQwoQy0Gpek3knEwTn9ZAlVFaDzlkE7u/fcxhumeN5J8zQPxQtXB/9gcl8rq1iEPvIW
VFZUNZAUmrb6leHEmw2geEXb7+PMu7qoV6QZuKXMaac6G31Cxvs5TygVFxcFkZV8fUXkQtJs6GaD
g6j2Imuk/AWA6YVT1cf8s6bY+TC94cOF/MIKCjo3er2kh8K4PKSN+5APSDilQHCi4xODPKlY7HjM
o14nGwfb5hmEt+L9KLtfjO3wNjSrEyW2Zn1oKUZHt2FrRafBoRLTGPiaXMzAL0bsM0xmQ02r7u3m
rkzjj6YcAggsR6/e5uubZKWen6YbP64onEGpDJqbXu10fRhKS+1jz2D9Zb8nX4PdUK4HBbtS93tM
P1XzW+ut0g74PjYuI2dBnjVxdQw5Y2TYGuO17MOeMg6phHadLwW1QC8s4MAiKkaTUsZa1N5xVbu3
bXe+F9TOu2Zpk6gaupKwmPHEMHgjiYMuabqvF0cnQO7+sVZx8c0muRb5+kVW073CQGHi2FwJMloo
mPzRDrFwa062bOU4xhOmBVPs9VxHCqyoMOTaAWXOsfFQU+MhKeaY6QOvmA/co0jEAassve0svzt8
EtLSim3b2zvH75qw5q4Pmsrw+F+wCsxURCCrRvJdv6c+O8o0vU/5MfYFQZkQ4cgf05rZdxkm5qTf
4QiPLEM7xaytH29aD7AoG9fzHCQ1YwrN2Gn+8gmYgV7XXBeidcCpOjh1AXxFPC4lKB5rmN886KH5
3OEdWnW2BKz0HDFa3ZLu9JsNbs1hahSKr7XQ9k4NLYlfzciTmjvPYXmZKgdcTgVaAiMa6sI5wvO9
fuoFZg3hfqqqOi16kl37qs7h4FfzhhzIh5G5kT0u56TEDaOs5dtPSOpaoC7wDXvYK7SUZYF2iWjX
N/Ye7ux9JumoBFa5sJXTsx6DJu/WsHU+k9aAdIP/+eISkFvJxqcu6tWy7juU9VQfvrzO243d9LwY
6NtqedMan9Uy3fKh5HRBWsdkA9cjI/y+ppp/SVw2iJZWrR1RaaI1u3mUJhKd4KyyjV3X9TcuCw1V
FUGpr+avbMUw4fnrg8sQPnKNCW+u8ceYxHiKu9qMsNF8D8siAid5nROVXwRjwk/YdtUWFshbDcU5
aNhB50zPGkCfo8TIjFivsmPcMsVYy2689+aUPjx1tnrmJyx0SOrD4rt8iynNvMZssra4Ch2nu2MU
xp/2q7QZYaN0f7g+0qLrfjDqQHYGD7f1Vrjh+uSH5uBiFsiumdHeG9pwQrT7Q6BehbpDLrn2WSGZ
8zwj9mURDQS06nb6bjMGilnrswxRT18SdzR2neN8K6Z8xMsxQOo3K2RicaPKv/yRxoiHsLiZJkXc
ai/lzUgpa0PbNC3T6Nx2s01/e9J8K21fUfnHyxAX8t7WtSlYARFdnZtZc0lz7ZpUGDhBFOkPyeyl
f+KbvXN0VH3f/eX5TDVwHr4/uu+psaTwKm/2UGMY1m11s4y2cP4P/s1G2q2r+OXfrKUghntKigL/
Cr5TfHUMCm5WVNet5VvCrtevvtOsYycYrncGbf9wK7mXW/Ht3crwpL5V5KCzqv1g5kDn1ti88zQt
Q873yJ7WbJooe3vPxo9262dM8wKi1sMf32v8UJc4ry1kzC/HAhbWMS06WlVFS1315mkV6kvz4/Gn
8MnDLnnVPfuStoeDgmN3Yd7pqDnqGJA86Mmabma9wvq4zDEuQc8yDp0aXdTf7jZXZ7x8IWbenpiW
Mry2O/0OI3t6THirOdd7xgZ2lXUXHVNBWJclztov21tC6M5cTjVLYUmBpneVmcq7BcxYsemJTGcI
hn3/MC++dhzaEQgTDredsaZINbljzddbbIEIMe4Rf82So0Z/BJogQ/omjo7JPs7sZiPLzHkfl2S5
S4vua0SnjQhSzL9m29QCasdmNybqpoXBCwA0gfz76OTteiTk2z1mkpJunAv7o+hM7KCcimyXy7R1
l5DfOLlE/ZldXLHAYAEZtiKOHO4wf/iajAWhaay+SbaEmnIiBOSTq3qc8GZ5qMdpfMnKhUjHHNne
/JlX5UlTtL5Q8w6YlfM7KSsbX1yCty9pOZTsvz5YAiL4/mKzhMXR6+cmRSxfU/PYjgC/5p48xJBH
tI2Ajkk/ntpyhaY8PEoxItHYxsYbeG5Lbok1lfNuzssfXB4IbItbvqh4eh3iVYaiEAzL17RiEkLU
BCjqtmn8E9wmKPVMH+80v7k0lbfHkf3SFYX0qa26p2WeN8XkPPjpaTZ5CddYq0MbCutQ1zqI2xSH
jd9uWSZy33Vssesv0AOpQ+c46jJq/Ewrm3AAQ/JiaxhLUYwsUx2wVgGicrfA1rJdrGWPc8JAldAF
g0Y6/CqLX9d1xELYjkx7lVMd3UUyHJCND5QeG4ljxjur0Deenb4Kp+/OLmm6oMWdAp+vVu80Fe9c
0iewSai/o703vT8dic47l2Umh6UZePT5/35pNZPHhZkdMOKB3ldFvTN+Mwhfj9J/XorkzPx7iyFg
2PjLMKNKscQxu/H6/hqTY7FYMRAXw9vik2zPqAXLwY/o6+5NBsGRTktTNd1d7M1Hd3TR7bs4++3P
lk8NlF+68Xa5jK9G2mln4RWX2s7g788xHpfkYg8vgoEwU43pAhvrrKz1KFZZh2uDCmGWxZNv4xj2
x6Pq6DLcpo5qwz+WBvyfUB8Rnn6Xksn5vCyfKNzAk/T1xKqygGqsDWePx0iOfr3p+7TYEtnHHGvX
R2ui9ubuYs9R0PESb1rAMNnQL1wM/BHaUlL3O0bIlqPrUPLXW+vdsGIjdmt+TH/cJjbhnSJjNt6r
jqHxX/3yf5Tl+P9TPCCGwY49Gv1/Lx+cyPhO/xI3/D+/6e+6gfG3W56DnVyeLlwSgkgA/zvTgW5A
FoE1C4I1guTgnX+JHN6SFkL/K4ro2DdQ9j90AwPdwHVgD5DqQC+0jP9EODBYE/N/Zw5dIo26rUOf
Qjjwbf65/6wclHmcV6tT3MgQXf9o345kjY1eh67PcVKutMhNGaXgKiGTNTqe7qF8de32J2nKz0mJ
oynHL+pof2PjYyV92MINayaBmkuUjKmSYAxG6YL4y4VgDl/gruatcrk7DKUYdjBQ0rr5LsnpDUUd
v87uFCUONSyMxgfNEBlwZ6WFMz2Pupl29MS4M+VyX+kKgth0c8dpxsXrM/Oph1UL5QsNMjn2Wvqy
ZONvMJTcXQRDrjUcK/rCKY5iObiBY6CnUjZItvPEvwx/3qPWXkHbnBe3eCdRw3tXJSeiCiIaK3kw
Wqw5k1+cYzKaoXTaR1MHPFfnpWR13VLu57W80kWbh1grT8T8z3i+Ty6S0iXL7AdJSVWvMbxeRdpP
+U2z7Yr8LtdUuWEeGwNVHu4rdnIeLS5s2at9Pmk2dDXAJ35eQUiBv9i4BoaLYcLaT2NrOq/joANk
88Oe/jDIyaDlAD2x4ounJFmuXTtxGDSPug/MRbZ7WnRqtP6QLVQHLYxjPTlPuthAOT7PXH5LhxO3
Qt5kmU3Ik/BcFkyn6s598YeqDrNYvCowJiGiQYlj2djh0ARIZG7pubT9uJr1RVlWCY5K25B2Y7Ak
+GFmZn89erC77tpbLcOuRfOQdi111bAe6jSGPEOZWsEyhbsnQuKGUT0I2iCLVVikd8CDV6GSJc6u
4qChBmBX3ne2c8lKb5vdmB9kNaPEKjAWFsOpZanh3MYkSXLhBxqdOGVg824YdCEsqh4DDUBrj2BM
3fw78+C4WC3E5qmg4O5ot2Xm7uJcfk8WEtqtZjMGxYViumFbFTurw+cBOmKnmyPWhjXd5yw7Ymm7
+ip19UnwZoc/ZtgqWZ8xy71qQ3FfOfKOqjMqhukZ53YQW2VE+BHFgWLLHMcN9NpdBuMsyPCPRrPl
/erKageZ0to6tcnAwwDDS4+fBblsjrOr72NjfFwm86AL5yya5YBxHUuXop8pJJ6k1oLrx/PzGtfu
lRKR3kg6jwZcFDaPNGct65INRKp9sYg2jOmCFdsowuyvOlf6UTUyO8/hLbVW8tTWxTZp2Qam4rcZ
pwgfxfirywi1rum3ZWqvqq67o0isSE3W9wq2vB/GU2IymtdJVuJdfzZv+rd0sie0xMPigpBBxofJ
FhSq25t/yeTqltXJdrlj3PV1u3OL5cHXMEN5yj835fKSdvlD0kG2asRTZyYPLXI7pSQRzT4wbzq8
79TPZk5+Py5YWV2qnaODE2f/15tomMKQXrKG+Gu9qfer6B7ggUdtPF7Gtt2v4POwpMDdIUts5NPN
a8+ItW1+3LE85N6PWXL16kPzNBuUyDFOUwrGBKYyy7K9mkPiZsO2bwMEMHY1M1eLXH8/HVzLrbbt
8ip09mwmDdDpikai55kya/OZ/wDcK132gchwXs0PHtGYJty8QqiEHN+RBTY4cDoN2rkjtzGWh7su
N+qD09tbp5HPHeMN7DJ3k8E0meVpu6LBJTLqgFlB49k7kL2g2dr0xdNmKmZIHIX/Rh0QeWZzmciU
Rt6U7avTXES+8+rXL6n3Qt24hpCDtq2RMn+bxcOUjRz+K7UE3Xq1mK9F3+9GP44GT3031NqjhWfW
V521zQY/3w8MfTYG5swxIVS0ZFc9X3oe+pqSN3NOAqhchTrX4NAE7N+xdolBj+mZLxCF712bl42p
N28J/v4Aer2DD0gcbCk/Mtd+tNjcXZvE14Rzb1ryTd5GSLFASoqT3mfF/Q3dbl1T4PFQFaefoRHt
TiTAnUSTP8hl+qxug6h5oP/ue++ln+sHv8XWrdiXGTp29TXjZQ6sqn9oOn0LgqrFc82R66rpbZb8
12AljGDrJqP09GlvagQh4gOzXt9zFCwBn/Wbc5uFTQsUW6v+5STOmW0U35Du75OqfOc4P/Sxfign
fw1K1srmhnzVe7lnYa4exrI/UDjyNjNJotI2t2XLbJe7g1rVwczVialhQL0c6dx+aY5GeCelz1/d
mbTReFGm911O+DhQq5B7evFaO5UbpU7Jloi8vVtmi5sJ05eR+H9mwyN3YFaSUx407FJnySZ3nenc
dMnnMuvvXl4eV6va9Q3zbC43Aiq++02m/dTI9i4TZIrXWoPzRuYLdRHbupvUb7UB9tlJsvtMqNdK
135PBmQ1fx4PljIeR4D6RATdfey7D7NbXCxifFXZfSEKP5orjlcPJxmEBBJhpBHGYTkRuAEXXLj7
ZiY+zXU+bKqFVIiLKizJ0M9oH8DyzB83N+/5Ol84uPpzUbR7VsynqPPQrIn2P8LkmviC9JXXnSND
OTjz5PJ7SYwnCO0NtOybca+9cnUUQdlilIf8tukZAFYj1NOO3TKZph4ARC/BPHjd1mqKe2DWx6r1
HrKmgFm4ShAiEyrhajH5ZaHKr2HxymDytTthFd+D6R2JNiWBYtvBhYqm4LAx+A59l5monYfjOuAS
n9WmSdlH22bNY9ZW74aglWO0vp8mNnKyX6LdgBzYeMaERYaya5RnsyyZfAx/NF/sm7Urg5RIWtUs
G40tNpOXroeqrXi3Zn1nWdMUiQQWojSlccnaD4cJtVzpl5hYq2I6jLZ+LUZ/l45zF/njugSusXI8
DNu5UtvyNubG8HWwkxsJvFg/M8f7pYyKffeJ9AJp63fKBXaCpauJ+Z4cgzWiTkOmbs75SoqvwbTS
k1DLialUGpr+9CgwPAdjXu1E64EPVsBq21qweqOyQktrReBLxu9LU007CFGM5Cv7i0BuGY3ZfCnr
Vd9MMLsD1i+A0UKBtybcbN2av9zWoaiu/saMaoS9n10AAxihUbEbth+zvSPqeWuMMKdyu3jWMv1s
4rrdcZDJTQzIkMQCLoGkwfWFsweVBevUtrcYOXkl0/fRts5dBY5CDZwauQEJrWchR5y8zTfrwao6
scMTbSILkXaoyBtvU5uOj4E6towUT59lCf7dXjggcNSu+WW02Gfx77GgQ41XzrnTJKYzJ7niSMwu
rld/uQyC6eMtcnc3P0SmqLfGPJI64SdtHGmPwYlhFoDT2A2EhJWwNqXtvYymenRk9jGDdDerDDZI
/uVKl0UOLjFPDAbTxkyZ4dkjJCnlZ8jmXUspEJOl0OsbrSBxf7dCOhvORWyLhbqbuXGxV9z8nhiP
Yz0Aa3+nmQLYRCcexuVm1UGWmPtbsBEp1VvY+IDN6amCD6qW8VSZ4sg4ABVJip/WtYyTu8xPa+u9
DJa36TXvz7xafujcLCQsLSEItmUrHnFSu2qwLAheLY09wxVXuGBhajjXBYzWhgjcoMMU9NX8oQB8
SsuNg9Sfz6rX44DDtA/GdooyR93iJ/HjrGBUwABHVejzr2L5X8ydyZLjxpqlX6Wt9rgGwOEYFr0h
QTIYU0bOKW1gKaWEeZ6x7yfrF+vP897qCiJwSZOsFrWQtJCUTgAOh/v/n/OdnshKivjEh43+Yo7P
KsRp32ISgbGoKpFhcZfCIAQC3r9n9nFSD8wfXV0Csy/OyUzRNheHiuLx3kI/47puQJW3/lSArjik
s3hozfmb5iBd1ATGFMocn8ygecSm8QnPzjs3XT60ipo/hjmPdfxkuKo9YsjfWjR1nY6aOtSmewHU
cZbjg0VET2jTABu6hB2XIw9zwoYKYczLkGHXQvz6BzquJ6IbyEmpMiSgifculF2ORGpAUgqw2FQ6
oRkJHHAT6WsUnvdpGtxJjcJJ5Z27NvwzEFF/kkRDZXxVEo16fdBi/6/z8WsKaPWUIYvqtfQgG++s
WQVgarfLT3mX9vdpZD8jZM8O3L0da9ERVt8TxX56MCBxq0jJZ1h1dMwdepZ3d5brDEdb05V20EOL
rUdSWcZGsnni/m7u6QISsJTdz1GnH7oAozmk5Hugh5+D2sILSu2qjr3vQ8/Gtc06Nrhe6zuOvK96
+lBF1mrHGP032xSMqTKmVdl5TNW2QxBLXf/owlD39XH+1hI+wNFYvkQWAqu5hS2JOmCvU2ASXY7f
Mf7ighEFXisOQSmgStrpd1HxNhK7QrS9ajk1xG3RImMbOEhwyUVzTEDF4SNAAVY32cuwxO0+jiAH
G2Mdv2+i5DfDjJYHq5f3uRThfqhZEiehnawybE54m1Ey2RxHnVB/FlH+EkXyeycbgbotQWQI3rxu
yqOGeK5UI47yvePUu3Rxn1ENst/q+EOwHTTEhuhu+c1EQcTBL6QJH1E7S6RXsHuef7UH/P95/JnX
9XekB+/oaXO+aHLCgObmh1ehFtKW6KNd/D6L7KstgME2Ij9a7K05weIZm0EMHzoty49puhi/QqGF
5xtV0cE2yI5CI0mnG53Uo+kZ342oYg9n8H/lsa1Td4k+dqojg3xjoXkCyy0FGm3PGgcIjyJ+Yuxz
K/Yr+xEpwLckQpLOXiHDFVgYeMLj4tOCF5ZjCMVekvQEjXrDDPf4pn64kDhnWuT4DkhKCazupRpS
1mYYmAGNumhIP9jinVck9R7jgb4zHdRTcwu8er7HwXtv6xS9scFiO0ShTsH1wdNp2Blm860II6om
Jq0gq0fRZGsmIWSL9b7Tv8HIC8CMWseCQ+6SE9FSYESy3PrrNABGAO38pXbAiwnsGKzewTg/l61o
joEjsBbKfek5J6/IKZWO7wvyPrDNxM8LLMy41Z90KZ46tmCRXXzGdfUpr+RH/LhfjNG4a6NIcSpb
xKQW7rD5E2UE6ABe+0Kmi8HOxGQXZI7ZITN/CcrO2PXt0nDY7b8lyTOd189NDrg8jNoUh8L8o1lo
pLQcTQlMuQtGdYyn2J1WZPjpkKH3wWKTF1FN+6zBeKGL4h4/NV41IDm7kPd4J7Bidya8/OB3YX4d
WRCHpX4fA6KF1Zt9e4Cp/0Tj/WkYUJpNaBn0IXgXNUN2lm5wXzBOk89iD2rjj9apHyvdpY2Mu021
LnRJ4bnHMOegqLDjb0uOa/hFVt8Jw9tPXVr4jjYcu4o9Cd3ffd8iZkQPds47VAgEhMmg/DD1PRrf
GBCWnKKPJAJoDzp+Tb+Tc3qsh4G9vqM/z471qUxdCsIUZ3P+g92MNOQuXdSW8pCJ8gdw9ZAa7PKM
xwH8B42Avqnu4FI+VzjEyOa5s5v2E/ICAnLm7xKqpFM7zjmd/kyy6QyY+5QX+ru66pdnyMZoVrQf
Br/oq4UoXNfdb0W9lHd9l/4oA67CHebheYZ0tLNQl5p2NPoIS12EGYl5IAU74okHxtEhbxICPtU6
fNOabYOtLnvtZFDnE1Td97hKQU0VsflnE4EGnzqlrTG74AQkPHkaJMlbsnWSB7sTIEsMygCjSZyS
RSjKvu3l32DY/Vu52YUo7WoF+n+gMM2x2DoAlXOp/OJWEtb1OvP//T/Z9+LH/zq36h/ta37Q5h/0
/2vPBC26RO0SVmVIXSVz/4sn5P1DGELnU2VjqCd+EpTPvzRrtq5wdy5IT5uU3gviovT+4TqmYcBC
E9KG2Cj+Su1ZARVfSdZ0UrAofzM+CjnSWE1VmH6VNmw15KeQusHRv5y8Xdf3I5UD+75OmoFigT0d
X9Xl/8Uzeg2c3RqOOjd3GnsysEdK6q+H6+zacqUXLX7CcYuMF76og/KjNvRbKcCRFHR9PFU3X18e
KB9SGanw035bjZe2Qno1udEsOPxtHI3uCcBK/6LDMPfnts0Q9pRzd/YANRw9jr1318dfwZp+3l5P
Si6XX4BkEVXi6+tN8z423Aozqx1V9rnWidUsEpmdro+y6h6oUUwdPwC5njrCwDejQO5HBQWB1iQK
iUZ5Wx77wq72uR7Ph+tDbdxQ9lkuU4YtJhvmVaOiIeOLHK4ZS5iFBKbztOWQy9pjL1JmdwaI+70k
nOXQjdqitPjljSv9SSRePVCTPo3OtAfBxQ+5vKGWCxSplpSqauzwwF9QOdPBdoWg5MrLhkYaXkGN
QYDVua6Sp9yKgCDyjHtwh1odfZzsEeNVStzk52Uso2QfDlg2/bzXwheYA/MPMgic3/UKheKNuWhs
PSaka6ZJj4fukVTgyVfvWuLRh85RV3MqqbyDHeXNvu678OAlrvaST7q7m3TtKQBgDWIiIaoEgNyZ
yV0Q5aJhIvWimH4tJXgNn+v5+nNVE3F9X6ESO2B/ha1j3Ln8bVPsdkUVBIuvGZwNxtqpTiH6KYo2
wz5u2XrVMT7fpjanvxSvTgo2c1d4KjuVhdBjNb4cuITth/uBAKIAB/fR6bDk15iw/WKYfuhD+89P
2b8FXr95BFwbeC+gboBmLVusLrMlQcLT0slCiTRKEoob74WTHoIvk3Le9Tv65tVXQ1kGk5T0H9Ne
v5RYjdvaaJFTlhXMoMBFrjjU+Y3rUYrii8fGICa6ZV2xckHnrmBwC9h6u4mAcE1dF+xmo6sPicWp
AEMiAqNm2S8LCQjXL+zNGq7GtOihshDojiPUv381jTWyJZKhSaQ/lMH4MhZZ/TRYuJq8tEGxXxjt
p+vjrdjWTBE1oGR58zzyitFZXA6Yp/1k1TYDxnk6UxAsUqRiYewbJIP63Zz+0pKr+9Dbdfcx56W6
y2lcHTRZpDcW8+0fwuRx0JPbICLV7Hp15Zx8c1zxmkVYFoFqlCnqJ+yjAiYCJKmc3iRNW41Of5sR
xyan+tykYwEjlo/q9Vvy9rHTE4dASMHBlQbv7OUPsauqivCfSL+q0ZLYsR6cSgsHNalgyCL0apd2
Znhr6X2zRNgMCsBQSejBIzqr5449nw4PfWzfJB5jnxITNWUoSHFQz/g8E+Awo1UQe6R+g4uHKEd5
kkrLO4pogWMRJMXdMNaELzniWdR180BJQfjAgLsbE2bj7pABaLu83zwm11ktKX1tEc6ARN/v++yD
beMoD0WQf8gq+5eyi6nn1pkb3RjzzXcR64HFYvbz5iD6XL2Ilh2HgasbOkzQun5AVadxCgKyUrKq
ftKj6fdSY6J4bh1AvCrzG2uNclOs1gGGVysNc0KAzl59lm2zjGZSQ7m5ekto1wgcQOaVtZtyy/Lb
TPTHONOMQ+ymHiCFMifcyCpPsw6ZhdOHPMipNZGn499qRj7kaVn1Bxvi444yfu5fn7ybt8rBEcIL
BHZMqsf36i0i3aai1LPoPq0CekWj1nCApjaLTbjy0zI+16G7z9vsD7aK6cP1sTfvk8e04HsjXdbm
y7Gd2IuNseUxdV3bP+O9j/bsBJv7CmfSjlgdmqx8CD9NshI3rvrtl4cn9Grk1dvT0j4yCfRgUqJc
O7iC7VlfDMmBIOHv169xa/rzkUNGAt8dUujqGusSCm299LqPFKs71E3FdmJy3ENoGNFJmiZSWHOx
bszArYf6etDV5QGO8rrCYdDYhXFjWJVzR9rm74tuvdjUk2kbUQpF7+/gya7+6haCd08KPDxsH6QD
1Pjyofa900JS4H0vwRb6NUvLo1RA3bQAn1josbwxibYepUT0Y7NrYeC1WIemiJ3VUNJ9Ky/IrkyD
9BSk9m8OW9ZbW0b10y+/71yaOh0aum7yeq/OLxpG57Lh8w9PKu/8OCXzBWMr3aGWdqBHDO++xqGK
SGEo/EkD0JV4tLILHZXk9UllWFu/BM+VrbuO4XB6u7zJ0tJpF0emjrEeyzBAIrnHRYvcvkizg1NW
7jutH6o9Ih3rsBRU92lFo1aZ2+idSJEsUb6Y7ktOyucbP0zdgvUtsm2ouJZpsbMTq6cfzb1F0BYE
pkHSAI+QtTRu9R6ZkblrggU1x5yPcDpiBKYyAPhPwCvdBZbAwhDj4fqP2Xr1bEeiVyPdhAVu9bjM
rLeB0A6GP6JcP7LZDqlEV/FdMmvO+yj3wndBQejd9UG3Xj3WYpt8Gd0V0lJP7tV6avdDBHvGMPw8
sTlRgBO/s/P5Setg10jiIg+FRITdN72Glr5LT9dHN9SDX99/hwMZ9jk2hACJL4d344UjicvbQMKw
fTY5HT4aZNYdrRHxo4Z59yDphMPv5oyGG6DByhBMz/xnC65Nj/6iqKrjUGX22W6tihZ4ldxYm7be
V0citeBV4nCzvkF5ajdTFPYGTtIClDkx90cLtOixlZ337vrd2LoZLpINTw3GGrFae03HttsshXha
GKn8Y/AyfZ85WbevkcgR+uXaNybc2+8Z+jbJxszhpZTuT0fiq2c/svrPKXl6OMAjVCu0bpAaF9M5
wAeEIsd4QpCzz1oj/HL9Ot+uBoyrdgbcURUko37Xq3EB2drUPTmoytmMP4BZKveDK9wbc+vtzGYU
VJuWwFnJRnC15pi1VgHikQY0L+m8uBg49p7o032UWd05SPETIqTPUVUHP9zJdW8s82+fpRqdvT4b
O/ZU62fZD0k+ljr31tMij12rNP2IDtvnDNUefNFEu/Eev108TFSoDuURCjk2f7u8p+iupQdM01Sm
t+hQ15G3kxDb2GXniY93LgQREFt3f/1BUnlUhwkKcm/CLkRgNnmiBtULa3wK2bX5bQrs+voob99A
lgZD59DIu8FXU1xeWk/7zKWTiqeNI8LBkOQPzpCw6PmCavs7QzkqjUbtB9ZfTPD5MXRZLiiqktk3
cow606J3fl/+9WImH2ZKUNIQvOim6agH+uolaENQC1aG+W8gQuM4Zulv0RCEdLM7CmBEoP6dmwiW
nKgTRMfCXL0Nix0sHUFxiBgSGBttzRHU9LBHmkBsbgy1cdI10SLzuGwOekKs5yJw4ZRE2YEI96JP
j2NQDocIxY4/GS6ewTHHiIHhGuZqWfnYWoadXc3mvos0Pb/xVtz8KeslVatqL++gxrSj3vuDW7l7
smfyo+j0ee9qxeR3IcJAPo/xN5eNgl/lE+rYppE3bsrW++kYFBFNKi7Uj1aTeOBThuwjNbCcmAmB
exgkTOxOtCYV4RDuFdK663N5awXiw27Y/CVVwtflBNNCo6vw8HBJiMdJPLPNQyuAi+tV9DFIYcZc
H27rAmmbS4/4MBVjsJrP7kxMWhywqPdzTO63PgWHPAugVPXFe6m8TYRiRDce79YHjD00xVC8qlBN
Vzc1tsm9pn6lPiQz0EXwf/cmWOJTKazmPc2JYUejQD/ZNciK61e7eXNtR31ddLZqYvUJqyPRW7JK
TD+pkBKUiL0P+WgUiFTL6MDDvPVOba2Byn9g4Dew2KetajZjNyXWqHF3BREyB5H3dK6JfTwaxKDe
WAPFxpPkwMCOAGE71Zp1CJsIdBNJZMw702rTU9XViDoIZRVNjKy4jhpieyr0Y8XZywwP/ZvuPULx
+Ky7lcauCNAlZxyCscIRhjmfwF1kwPJYYAmIZUruRjMLTjqpcv4g4s96EGLipef82USH8BBXIFFk
B8qu0N3xFGDghh7t0StoKRZpEMTPcRI559xcmgc5ushcHRR+oTD64/UHvHHDDWAQJDm5uuWY62Ma
Gj0zXSamVjTmqW9XZvueKkd5iMg8vPHmGJs3/L/GWhfk0jjXK8JlOYTg6XrMvbkHewY4Ps7t+jyh
vPW9pe2ORLxYxwCh7BE4GoSeJEXZ3AKBTWpSg4DpN/uhGYBmArzmdw72jVuyMee5JRDKBDdFklZy
uaBAf27SquKsNDJP73E6fSIDKP3S0TxjfV+W+K+/Y7Q+yXk1OJrhk1mN5zghini1gfNI6X5Pf767
awNPHpue0AWrHtMbz2HzkVOZlJQ9uEpd/ftXX2QtLFyvszXDbxsjfEqIrUel6TmgnAEJXp9dPxff
y3MPfSiscaokyvFLrrZrmpWMWqLKLHmTd1+WKMBiFy1C+wAmnp59mUbxSzo5zovX6R/GdBp8jK7x
nQg07znO6upbRQx8VJt/JH1rPDWTh9cyby20ABFgRKZJF7XivqqICoWYGlEZqzqM43rja5PXjXuO
mBPopXyiSxME1SjBcwUDnAitWIBl1pXzBTutiUE3CuQ9tGCoCIaWu5gdlnZ8mby4ufeyAuw9CqP+
Y+1QLdlRMSUKjz25Eshk0bssMzN9B1Df/i4zMRETJoUxYBIos/pkAO2Tx8iBDYFj3kByKom5Qrjo
pN0vXpCl+LbLnt4Eps5TbcXeVy0S7ld37EYsTmb/7BT2/C03c7T+LGPNsZJ9afJN78yvOaeeDIqm
JMkDq3MrMBEm3a8jevyP+iyNI1Yk/rfWyCy4SU71izfHiJp79nq7cQkO1IMQoxbGRHh5Zwt8xTna
mR+h7ONsR70+0OFSW7ymLYePE04eZJzXJ8jWksDZSOcs6ArnbWuGPQTpDi2lRjoy0P3sb3XWxwfR
1wj+sXoB6UOsen3MrfkPUY/XjXAgnQEu539I2J2bS8YUQNLP6FgBiLTRfGgnaFN/YyhBpQPNJbXG
daKtrOvANYeOolvPUlJUenvCn1Z+WxYezvWhNkoMiN9Ys/DZ0XTi+i4vywQpg+x4gJripY4vvE4+
6HkENjX0Hgne6vF444xCglQfvTk0Do2YvT3aQRKR2SDuw5gwjDoTy3lcgIgHZu+drv/CrWcNUNhS
KgOqIJ5ad1+tO4vbTiZmAN0PwrxEug17kOo3YOyuA9gZpOPjkDg3NocbFTlTyUaIYkBXgBd79bDH
3iJMCdAuYR/AsYjNBv4OHKTBJzhUv+dZAtu/Iiv5s3QJyMFMMYWfh8SdvsxzHnwca8SluxhW/Qs4
HzKpr98RU23cVsujaVAqZGfH3orO8uUtyXFU1ZURQMhb4h7F34DuC8tWM8ExE5P70I+G8S3lNA9X
3BToInDQJs+REGjmKfPF3wqkiNA2i/wxjG1MKDih9Wd4YLBpHaf9JbKk9x7zUwwhjo3Kb7XWOp+n
KrZ+9IJ09RuXs/HhNOk/6ghkKEUIhZB6/YCRvFVtQcK6n8OLPzrx/Gtb9dZ+cqG/eq00//p8Mk1a
SWDoTAWuWtXUuM8gAfOFR9vqiMadqUbSr4NTDSL7hagFFRbCa339kW0sHlRPaeiCaaYi4K0+ns3i
DjWRT5w26jikXlu2ANQ9RMeoym8M9bMQup4dnCoRG/D9ZBVRs+fVC4MQljDKmAtEEgOjcEZ+GLh8
OpwR5aPQzMB3SkhV3rhw0szdB1wwxVGr5wSqMxmO1y98o8z080THoQ5FM0bgyx+TtMDxA5mxUSy8
mjUGMw/M4eW+iguyOPSxwLiBChUxH0pXmXQ3hn+rC7GZW7qjcydQQkhhXo4/Ook0u4gCrsCP8yM3
+vjjYi0S0t2Y4u6U4n3auZS2U4yeLmEjH6ulomXVKaxyZI87wKkT8mmbU0yrzzcW362Zz+v7U26D
nGE9FZcJVDfUQ7Ik8togCSR5sprpRDJAdJ+FyXzjA7Z12kcRR8oeLQ9lyV4tG3hZBWhjaipTG1Q+
/TITUSs5FbGet1CfldaYOtLO6QQuYtPHMKViys3wxtdNvc+r+YlQRwnGqLegPlg9ElPiM8YyQI6Q
esNh3JqAEAbzRvFtY+IJTih81cCPOshgLh+87ZC40WYj0cWZbbwvZ5O0ghCbWTZ00xHdTOEDD23O
BSjQc1+P2Y2L3BreoGFAXqGHs2/dNKZTFGUDjhkQ21TlgmVa/EIv4ZwEeXq0SOzwPUI59soxUUWO
9nL9rdua9qqyxNFM0L1DUnZ59WROOXrcU6mLESvvsjqzH3p9UGR7Iz92gzvfqa4A5cjJPbgZoGLp
JICUA46WyWhHIG8y5LKx/OBWY3Xj1qhptn7+fGX4rFLdZiO1WoBjb1hQ+QvTnx38KdFiGi8N25Mz
zCQmpMCpMC/LrQrB1qB0URBAMv0pAa8WRYAvSKFsYltCsOxNkz6LvliOMTl5d1m/OA9zd6upp/7E
9WWyzWXN43xmUOa+fASJ5amYOEb0RoHxFrH90URW74856JDIiYRqLxJyh73htIDPUI6V6VPqNd8z
pSbXJMj067NiY7kRRAhQjEZc6FD1uvxFGdmufQl3BR10TMKUY/cnbag+t1VD4E4OO/z6cBvfPI7D
hHbanIspGa+KMmlIwUuQGufHBrkLSSU5I/XsJW2vd28t8+rPWt9s9LqUZTzktui1Li9N8r5loZcJ
n/Zx9wCZkZ5J1CX7cTKAQw8YLMoR/lfSaFSrodGeK3wEN1bzrSnGjgzdJjcY6cXqGx+Hsm0Lnd+w
4IXlvS+JvlmczwXGGNxuCakGSfnb9Vu8OSRKJaVL4YVa170SIy4noO4sckvUPRfGSKxK0KAsIe/J
R9QyE1M64gu6Purm6sLKooSihushVr2822VjxU1qBEykVATnOsOriZ/MfqiDeTm5NZaLdCjdA8xB
IpIDrH/HBSEd6RUFMX8zJA2djILDiDUaKxcP6PrP25rmfO1Z+PjyI0K3Ln9dly2u1eLz8bHiogbx
QF45VTDtIC/KA/wq79abrv7A9eRDtAYFBRAeBYvVgsZUaK1FZRbxFFwY99QF7MRIj2B/q1Mgqj+I
bpruU5ia76q0bM+EgHr7anALsMVyJPY63LE7HM/Xb8PW60eLgah1GkOq83V5G2Q19gWHYuSYiBah
fSEfa7PZ7xxR3LjhW7OQ/R0iUwddDHrwy5FCryWnEa2eX2uh8+hYBB4O4aKy3Sai1jHaPpArcUvz
szUoSh56NUqbZa2/7wkS5Ti0OsvHhzceCK07EbSdHj3DMJFRlJ+QKH366zcU3RtAEyp8zP3VvJqM
IUuKJiHiM3Sy/Vhb9LvbGlpEGy83ls4NzRk7Ftp6En8nx5T1qTwWUSjhu5F0kOriVzsEYiB176FP
QkJ1q56FLffiQ8SR8wR5wtxPFI8JwZ31oyv77sFKYLIiiK/OFRtbAtAJRC8GatNzGd1Yerc2Omwo
UeB7GHv4nF8+/CRswzRtO4gL2uzQFg+/F73R3EdNU+M/S9P7Xi7DzigjiKcmFajrz2SjxUGTwfQs
h9XfctZ1aFiWRR+WkDlCdybOtWPNBTEw4HBqqxPVRXxjORhRd5r/xtvlcbZiCtJYoWl4ednRSLFL
BhkDR9DQGt0NcfXCoODg0P2doQDhwUQm3QsA8uVQFkkqUVAz09sAqr2rD4DXInM+uDWkrOu382fv
cb2UUU5k5lEJUsaVy7EiN8PtMFFXLEm0fDawvCFOb5eDR35N5Bb1E6mlyX091b/TUTPZwUhwH3Dc
T9lioivsidPR9JPXtthtC4GHgHXXyBodbqyrow/KxoeQz8UptHMdc3gwgmmtrRtXsbU0AIvmvIkb
QLd+lk9eHYDnRsuWMBks1XefjhF8nIMorPq+dupm34ftwLYAIM/1W2dsbEEQqSqRFBVCpZi7vHVC
m/u0aEduHSmeDykr1y4P0IxMThn7DQ1VX2TWlz4nlbgsSYEYSsB013+DWmhXT4/FSTp8lPkBjrWq
5UV0u4LUYaZUGvwIA/3yu8p1foknnPDXR9q+WumxENIIU22+y6ulsutNSWBaBJoNaG9JfaHCPP2Z
FqN7tNOyO0GM6vd6PnPytjVtP5EGf+O92Cp0cLSnmKLbnPPeTFYCgYYeYovlY+aAtG0QHeeQtLEb
5DjeMftckEzk+JFGpD2WHeV7qJweaj8vgPZHNOyNW6Ie8Ju7r+acKy1kQ+sPbpnPkRannJmjcgQN
3Dm4O4xSwz7YSb9gH7CTwwACjB3bYaTmes6EwIUKW20/82298YQ2dkFoDHQ+yHxD+D2rj3JMUpvW
6boFENXtHxaDBWqZS+1JagPQqdK4Ic7amnqIUFQrCmvATwjc66JTGWVShiFUaY3OKSBfLT0nEbGV
PTWAGzd6cyjabKrbZvKSr66sDZ25GM3G8uEcsIjIiKVXgp4GBX1riqmldf1IlUXwP4dSN/nVSlKM
2Ux/iBcqUfEdOlbpg9nCC7kxc9Sq+mYYVZH5KXrR9dXL5JBa2cJ/gS9VzOQQUgjao/hJdy2SwHM7
pKySpF2d9RBUmgtTBNY1pea4R21J/lFEbgeEhRu/SW1a3/wm5o1DU51K+Fo8EE1NW0/qA2fTLUL4
i3IwEhUlA7OpjyaB07/HwWxB9yyWpxEbjgqGiU7J2JmH679kayJTz8eMwTLD67X6JMkZv1dTqtcq
qTBZ53XyxIk628F4tvmEpPLWdn7rPcaGwvlY1eYssRqwEjKQ9YS5qNJfLLK+d7KYfg21kaxELMX0
HfIF/IBM3UNM4O7T2ETeMZ7a9EvUjNGN12rz4nHmIBj52Y5YrejAcaDrly0TcOkhwgTkd7ZZXft1
65RHGTl9duO5b3w7aQPR+FAGAnWSvpzxFSlwWVdDBOTERqzeCMiorZaU0ILyF6qDid9FQ31jzK0X
+qcA26AiyHRavdDaPJQVEErh62SA3OdZMZLbBqvCietbX+mf36X1tMbmxArN20opdDUWDP5w1Ii0
hqa3yIOO64iWMKEnrF/NbijC1rdLatRg5D0fZou5z/rcUGGC2rEhoAcUwBgezJQwVdlV1RkwXP7o
WhggXdpDRxKLNJ+mPMgW0t7vxkjOEO9HIBBWVp5qmUf7YhLuMdKc+l2GlfIYxYWJVsW5VWTb2BhD
3lTua9UlfXMmWyxIeD3YeASPeezDVfd8M4rsE3w0YiKzjjIzicPnpl+6G6vZ1pRlL44V1aUJwfp8
OYOwLXluY0Eb6l2nPYEnaV9CW1MgpiTgdKLrf+MVsShmE14iVTN4NR6gYCc2LajdUevMezOewKmV
4JtlFRjA0oV9d3092rqzr8dbvZKi0hcZIafGftSD/Bka4o+16BExTndurTF97hvg3LA/m+frA6uT
1Hrqqloaf4FHRVx1eWMjmdAm0xFgoA9O/3Rl4d7DwOFEsMzgwCBkP+XMpn1cO+FxTLxbmq6tTrFK
RrFQ+yhN9FqXrDWNlqecHPwl6b2dHpTxLwHb8Psy86ZzRMjUvmvN7i6fyPccrc68I6Cv/g66qbp3
iubR60NDEY+d/Tg22fMQp8WNJ7P5C5XLlrMSRX9u0+UdSogc7q2ZFNfFQkVoD8UPMdUclBzZnmol
gK8cd9wFM/BPoGjm0e3oPWCu1h9b0252I0Svp7GuxLMeAl8e2Gh/vP4It1owlsN+jJaE4IeudY5G
q5F3zKg0Vwj0hB6bWYcyN3/EQNSPY1MtsGhr92sWpvZRaJSBbcfO3ulB1Nz4qm5NJgyfHp1/ncVw
vQ7KtDO6SVG7LINjO/iydJ9rqXV2lyC8t3vbPvWD9cvCDvIYzxPdw+s3YmvJfz38amOVR7KZCdak
FTW11ueAKgXGFspn0GL0z9eH+ik2XL83+IN+rg0kGK1NFPGQ6J6MSoRZaWj6ozmDIydQ3G8sWZ57
3CsfQtdsH6GzFexzkvkU6kV0rly+elMRyA+cZn7kZvLR4zh5j1ZT+tKYnG/sC5HrFpp8pgUEAT+z
kcwndgC0R5DsOqbdY9Qvxi8w942DUcCdSkpF45ZpeZq8AdWOGRaPAd3RI7AE9wj4WjxKWtH3sjfr
Y5+Z/cE0AEJdvx0/22vr2+FSpcboj+7jjfCVe2EVRo9Wko9V/z6KMPti3HOQAIfBHiiAeByq3rk3
87l+IoytOsIzGh+WuLP3hO0s70qHmFraS4SF1o7j99BbvtSjbb4L+6o4CTspeM2T+Y8lRVIrB+dW
Y2Vr6mACMdSeiC/5Wg5ILWo0zByyZxfw0+c8IgBTt9MTLY/mxqdFrRdvbhW9YzzSyBwxSV+uJ0DF
B7cf6KLNeUoWHaqXnZb0+XNFJX8HHb7wZ/y6T9cf0Ob1sUIYVAAd01kbM0AV5IbV06WRTtYfxSDz
L+PofDeQi904Im6NhOxCPVNr4wxv5A4HKI2RmgZwJZr1+8AbzJfUEbf2BJsj0eemE4rYDOHW5Y3E
7FLj02VhHrusOpt5AZ9qMIKD6Yzajfm9OZRN4BgCGeox6yrtUlOuQ0jHM7NK5Hd2nR2dli1QHLn1
jZPCxvTAo0OPFTcE1jCFN399OsxnSZWTbGu/acPuTJJWeJIGieFIVPFek2a6n7Wbra6N65P0lijz
8PJj21ndSs9qQ7eoPNO3R9c7VKGVocaSEyGi3q3S7lY1kOYOHTwVFGfQZrq8wBbIiBfMdFIGrylO
s42oMkY7ctBJq3jSYtEcJvzgR01rCJ6IinoXuYpV4MK3xqrSnshhoAjshcgZQYX4fLXlkRwi99Eh
yPpDaSYm0mhR/lGZHdUJolFO9I3CU9xWv15/p7Z2BuhhaM3R/rS8N7UZg0SofyotcB2VdzGei12l
teFjk0FSH4KK3TEZJzunBX1ZpzNs5UlPHy2gi/ugIlhYH5POJ0NHPLVDAZ/Vs8sv13/iRqnBpo7F
GRdRFyfP1e6OSpahjLbIyolGO1iOyk2JSNe9PsrG7Hk1ypsXERhyMuolb0dfRtp9FMEes+AL3KUR
0MDrQ23sMJg3NJwVyYIZuzpGZyPVto7zPJIHkF2hkw6nFkY7GiDodjFhGuR/FckHrxDVGT1ufuPl
3LpSPF80R2kPUAhbzV29n5nXMxCEqWliLjdOwPx2v2tj056uX+jmSGzLYUbRb4MpdfmWGJ1AQ6JU
PFEZlh8hJI6npo8onAsx/vOe/vclUfwP5ICpPe6/j5c4NX/8USjk12vil/pf/gn4oq71D/XhNT1q
iojq6bT8J+FLc8x/4I3FX6IMPGAh1JfyX4gvV/yDhUvVpl1IEJit+Fdt2XfR//4PEF9oeA2WAs6m
KEL+Uizl5RxnBab6TA1VfUCRLxprekppdzNdvGR8qqe+xoLXu1MKTa6DsF/5ZhsK1ro5j+FTkNEy
usF5JNal/hK4Q17dOB2uJKvqt6CRdWhvYoJBf7DerLC2Jq3aVjyxr7TNBECfHnX3AIBH7XOXO5X9
hFe8Zcs0dgl1o1M4g/X/SnaQC7PVjRENdHlanjXXIy/TG2Lhvm+1Il7Orx7vyz93T68pZW9umYvh
1FYtO2XUwRl5+bYMk+4EkxTZk2bqGdEDXo+LhiQbMX6lmRfPfk78cnIaG5ICd4NhRw1GGxq6X//6
z8DWy5PjRMANW23txFyX4Gay7CkPIQn/1ohhiI6myJN0J3Js/8ceU5FNFGERVt5Dog9Zdx92U+n+
dv13rBopCvaj+EUm5xNayvyW1f0Iki6hyD169znUl8i4t8uO9G6763NPf6jicDE/dXE6whKpZw3j
TxGl1TkxOWdMQaHPN74PWz+HfRMtA2rRtBvXELnJk2EwJsK5r3LTKd73oYhmGKsql4y0Nq8trGO4
cJBSNWi6YAQ4D5bW0uBNgYO/L1vgnjdO9eoG/NcmHJQIDVZU8JjbAQ1Q5FlteDIxx+MUCOfcY/8u
Z78M6yY8JV2Ia3fXhmSCTDs9y+bWJK1R5smfsms0aKfXn9PPMvPFz6AAC5ICaQ8nd+GtX69OaEuD
uHc5B7MXFcGvDokksYJhtJ6swWFrcUXogV4T0vHskKFewsi28BxbUDqdCoBU2o918qduTVLfF3OZ
JPN+1Cirmntyj4iwPZgTDq6HsHM0+3s0TW57aPDHUkEcOqdOv+ekXKpr9LQy/U7Xi793fRV2rn/9
StdTgMoStW/6d6oSiyFgfaXa/+PsvJbjRtK0fSt/7Dkm4E3E7h6gHD0pUqJaOkFI3RSQcImETeDq
90mSOyFRu82df2KiFZRYVai0n3lNUIIUFQse23SK4U9FDUhGee4FQ8VTNoPTWvVuy9Vs/q2eaw97
VzWqOjoCC0paa+f2vVHM+vvHerMMKOwZUpUL4oPMCLIC98DPwXYXeGKFwTIfm7GEBWch+NJdWM6W
11Bj8/BGF+ze1M8LKz7hYNLm7+2MX6/5gAeAzfSMVyUz4wR7c2LgLrbgWoCUqUMNZ7zW8UbxqEGP
9C/fXez6GmHhYbzDpYe/xtxjfCzyqkMtvK1RmhtBHi9XOYlId7I5+FYM4my9fdmGGjOKvx8pUzv5
aaXCziIpAYhE49ukQW+JaBGq7eC7V7SyOiuMjwifugXAjGIYro1B3gOMnlm/s0l/WzRQVUxB3VAl
WDmIZ/46PSMEJitaiuk4yc2Ob2Bti/BTVlItufWLYUFP3MFM/YF82ldnUd9m9bXqAx83Y7ch6n1n
sbyRMuQwDTlODRgJvGNATfjN42RuuVQ0iYbjRhHuNpYThruTI/ClgNSFt02ui/lD2G09imaFcsAk
ltOHpuyHcFfE0fYFVmMWPiVWGV67g11bB6JkSmRuWHnQNpfOQ4GddKbdebkYrX/tbjIPT3UjpjoH
xxQW3Ju80sFnZEnk0B+rbIrnD9WiyyjDO1V7p2DTo/u4reGmb+duE/LHMvcSkeUqDp7+fhm9aa8/
jyG7nxUPlgFs4dtqKtgq21Lsc5pb6BrpynM+TAsp/q7MZ5XjdZtDk8Pw2gm6q1qMZX6Jn1EOG1Nn
Wp8aZWX+jxrTp0W+d0K93YoMEDhLm6iP/J7j6s1ZUCT+VGJg3h0LN5gnBKYokOzyWpUTOWbRNXt8
dVbvVCtYU7sqKyaFtHEA8aIu/Tr66Psy03hA5Wv3UMu6Cm4pugTVLSu7Gd5JQ56f5dfdCNQWeguJ
AeRJ9+2FCvUZL4kxno7dEDWfRswIigPmJHMP8XfoqovGcbB3IVrFnQTRfgxjwtXBAaqDy/Y5Wj2k
iZrMa3ZIUC/InAxBcYwWZ9KHPHNQgfbV1iLNX1rD+Zht0TeEO4S+0Egz3C+RrdARF3SH0zyYwwsh
2tGX6dxpix6qG+UDwFSdq4fIWyZExDufT4hayauwVN7Gb3+/oMyyfTMSMaUL/sd/2JTmhP+pmZ4T
v/RdHAxH7Wyr+GCDzi/TGuvt4M5j8tS52AJxFdlW8+n/44OBI0FdfVaLfJOJjrHMoUGi0za2TUVv
MRjUCe5pXhztplXThY/GX02A7ozjOwXEN8Gu2cko0xqWrlGs+Q2EEbXoSrsok+LrimbhAw7w0edE
983T1rRj8iVaIyrSqJojfNBwFcPXznqA9//y1ydcofpG04jbIH4TQEmvzn0LYuixFja+XWrSzrSz
Agc3mC5w8uUD/gPxHs+S/F8D3T+fIIBzOMVMKMnYv7kyHaW7JY678QjCAj9fNWdN9mNgTyN7ivEm
nuqxM8gDEJj+vfvIJN1vFhsJHgQMIMoAKt4KaUrMRFuNJcIxCiYkgunnaJP/4FXZdxPyXrZV0shy
XfxucifK6tMwW8j5cFlmw6W0bQbnX58FirnAOakUEtK+mYVyQPC9LZaBc0C2wVUVJ91THTfJlXIt
q3uaex1ebLGmbvD3n/s2bopNhgrdzTVc2d+VJbeutbs+4CYM/Bop+1W38ccevv7HpcNkflfR76p3
fe5SLM2n0CoPf//xb9NStgC1F5ovBJN0DrlJft318NBE727dcKzWsU4mTL/VfJih2UV7v6TFAs7F
RoG9dDughCoOrFsJluJSLuOG5QXn0O2MmD1du0r1Q+qsw7vE/d/PJTM8sAF9aBGGFPjrE059PHVW
VvCEglbXvqrCeP1j0451nqAnP/xhLZUn9jg2vcfH+J/GhlQd5BrdVHhQb2u5+GRHE0JzkLO9RX2c
8hE/spLNlO1CpwmB7Pqt/lwlozek0HOg8KA4dRU6ufvBbsINZvjqAH+6CuDDf3NRAYjfubz+h6jO
qAabJyPeJT99c9F2xbxt/pKp4yi26s/ZK1BODtYWz4vVbXAsFoFbfhFM/L23OuV5TWl63nlOs70H
kfr9IOUggXvqoBXF47y9RXEinLuua/pjnoSFxVpuYtGntXSt89aVDn2gJTCeFcj3LN1F7mao9fng
pe7fWc3mqvj1WCGiRDWePNSslrfHSoLuEYrcFu25UG6A26vJ2w7lDI0vXZIGJ+1oyObvUi1NlFq4
OnxpK+Kg41rX7TWCBVt5Ys23n5bGiab3jjwzGW+eLTKsT/Ikbh0ypV/XcSGbSeExCToLUSo0J+a4
vrJsYAjKNu58S9B8msay/WTJeO32gTX2bpqXQXty5NI89QIj93fOvDcwdi4AEiZazBAc6S/9TsvR
NsgebH3VMV4GjwY7xh2fsmTAHZLWJMJCm47901SH4nu81PoarloDgyW0Sd9blLpiQriR4Zs5nNVO
6kiQ4bXlehgrvMOwGGns4zS5Sfbec/92e3BRojVoZhpGD+nUr0OJwCEyzBYiCf4SQvPeRw3V7E8T
9KUCPuGwRvej1p3+a/TytvqGy3Zc3FHH1v2XoHKwj3Yb4MCvxd//VV/7DXjAjCZxOKgG8K5syt+U
Z3xssywvbMQR3yeJ/Yce6ok823JVLG7drI7Di2kaLIvbfSUufKzlFs332zJlYYDHqNzK8ah9v5UP
f78rXHN3/bLyKKg+I6q47AEbvS3RtGGxzTTjskNgtT1GZh4ZHZVPLwe6WKUQ6QP/TLprseH5FwEm
+NaioUP1AEWLcEAaN+CvSrujolFWNtS8fNbBGUD6YLzqxLL4FytsjD5IMwu5lzM/GUr7rzCMQWqk
aoi11bxzaf12I9Acp8bAhUlFH17Pmxth3UAmDLmdHBAfiPURQyZbXlpjm/WHKl56gZVXhtDiboo2
2b6jjAeW5tfRBLWLvBrnLR03lt5vPRpU47THYVKe1k5pXKzQl9gYrGSxNH8geJFL8NRWssz6q/Bm
P5rPK64DbCbXrWxvQ5rx45fluWZUegM1p8KfF9aJMxWmSIZIh9TxzrJ1bpdndjfmejrRw8H58Qxg
W7M96lbL8ocXdVb9MbflFnwpFfdxllIlDR9wh8QUgAew1RrvnIZUDIPbbc4yrNi7vN0evZVPgH9W
1T5TM2xlkiWHppS9zeauRt4WT7i+tMadADnBryyNtFV3tOtJ1cnJnsqKl69rDzUb4GNlPjoLQCDE
SKCrbIj3TYTPBX5E5FUTzaSkNkunaFrqU10Rm5oYglB4riFvkg+DOOWlhTRPSgW/DfV9M0fhovcd
RJH169RgQvfZkfnqYEQeUlziEJ9bfj5oO1SZd8pmyyr1Lof+1cClrVsfS5kCAcV616gWzREwkVY1
lGlQZYzcfpoT829dFQ7hTR+Iwvwd6Z0TnMVNk2AJXPnjBkgrYrB1fWs1YYgJKa6GuWufSjWi4nze
hX6WlRg7o6MVmPkRZHaXi+Wyw+5sZyZ6vnl9WlCStASO26YjanClnoIAt0Xybnx1Nzxpt8dspdQS
ARQrHCtIyzYY2J0ZoFq+MsuoXuSlrQdqjAHkXOz2ssAlNT3mU+nk04UjJ4+FV1AVZei1V9qMuY1G
DwNbYDk/kfH3eGA9My7Bgmz5wA6vwq78keRlyTx1r3tfLgWTXg0NKnL7rAVUjIr5y09yBRAQnKH+
0PDtQ1cl8tHN3RoG8uDV2+Pctf14k4RZ/iOkNTB8Qt1w6b6JubX1VedoPCZSUskJUQzlbAVWZmJJ
CuZyqizzofBWuKZgR7bRN18FyvrgrMJUMAGImdnqIW9UgCxaO/gUuhRej51Y52U/oQUxPYZuXfLI
9cuzFj7122+RzFqcXPuyIuT40LmLVSWn0bKdASO8aZMdCokaaPe4G6Vtzml/zCkcpXGcq/AmSTaR
eOfuspqKabXAh04ubL9NxvralUnmpZkI+mFNm6auJfRkJ5QinbNoGe7moJzD9iCEPSKQl8On1ldq
tkYc+Kj8barcqwSY/ynvA49ToYCgnAQ73AOi4OOyNj2mWb2Dj6sYJScQTmJjpbG/dDfpfd2kZR65
ZC8R9GoZbtW2K7t5aSbE4yTf8QinQrK1oF4G871ddzlnfBuoanvs0PdmrPEJL7dHUMbm13zF4qFS
A9jK6e5iR2wswRrEDn/p0DjtPJrBYxVaNzXO2+J+6zJzhYgWIt5ZmeUjiy0KYNaIU5DN5o9q1i3D
OeARWv542WUeMExe5JM8s2/dLSlndB48zIyTlGJjV32bUOLkOYNCrOwVjhgz6cKHLMuxJnvWatmX
XvmHY2W4Rieb789fZ44+D8kXVNuTs9LXIrtvZ9eYIFTceAtuCXHsPtkaKxHWUZ6bfYG6OWdnTiMB
SRZRjeHs7rpmNrfdksdWvJtKaogfEkyAxGPnTnZ1chRF4zjFJsfBgsH35Fo+cALOyb2zehv/ElXe
hghNQbgrrzJFDqR2r/OEbhztmJTftjnaGz1z4b98YVHgJzAjXeEsyfW0jor+X+1305/RqPPpMxbN
AvnVwFtoDMILbbWdxkqCgTs4Szd1Bz9nDf0le0dZ107ft1V7pG0Y9x/GIQEwEHY6BCBeWBOSIcO0
WZfVOOVzsY/r0mvO5py22U1P2ZVeVpZVY3noa8tasAXtRJY/Yl7r8sBZ2VCofd0SXhYwUa89DcYP
X/DUad1cfxJbJDES2YDbyGrvrr3ZR8s4beulStTID5nMTc9nyiNzVcZz7KyXYwRL+Rs0S7MMdTup
4Bz39ACeIBYvTXI/Kn/gpbReNHNKld70NZYlw+AsbYIR5P0uaykZTxws2xhSSkZZ5cqbZiGuWLAt
FhTQyJzUcWoqNwPLJI4vIqgZbGh/Ken67opQmDOuG0aXa87jLrKsfQuGp6aK+nKxEVwEej4VnTcA
Psfj0CnuapgXy/dtG8x9/Ror+U5mjuvXu7yqy4wAs7UWs4+KdfV4f/a+6RC9Xr+lgSPwJC9XmgsI
g63ZO74Jl14CL/y8zX01Yz7By6IxNId4M0mzJ+zNMXdxqYS5VNtlMPdnC+KO6apxEjZD5Udm67/e
eoBKcPfZ0d/NhPvfvTq8m825GYU4RGJXB20n2tmMOm67wUuTCLD/8zuP2EFChZbarIc8WE3jqY1R
mLLQyLAJYsZmyXkrzKiZp10flmzZICyKIb9f7Wyr+0+llSkr3C12JdURJ8aq43T2h4VdqWIr57T1
X+JS+uOIFVL0WJJ23Q/swdi7KDN+lpfjqHoOCG35khdEtAy4Q+wxoOm1s7PBxBTOy9VXRY1ZN8Q1
ZuuJ1g8tfZhB1ZsT6OUTogrIKNroK0UH+9CI2lygATJuFRxJT3c5mWEIEGckkAhCNX6q3N7q6sce
/AjDkGTCssuvhZuZUVdb1HNc7iZdZ7IhDwf23Ts3U+PGPWfjPJpl7knHXMtDixdjd5Re2/Ar61w5
TLpdJeZbEFHXDGTHkvbPOnv2NufOVXWDKSz2T17v3OZtUDEUUswBcPN0XizevU0BAxP7CdwE5+eR
aovIfH4Bbiv7KiwseerH17DAEZUYv3fDGk+fVsvz2Iy42IymUF2Tku78ZjTHsCgiYR66801M6BmE
xIgUkO/RQ0XIkmtfTNBt+jMMtSum4zX2EG6PZ9MOeRrzJZsiISJ+WHoVzvd9jMGFhx9j02bwdmrz
huh1T3ydYJokmwg0gaUJrVJIqi7ulSkHhvR9eBowGpnIwG5N81Iozzza61tEDcGuPO+7UfJogTeA
dN+txdCwRTC+kryNIwW+bIY3q/r5Gs8Ns57bQZqpQ8Pb7KJXQEhXNCGP5TUecYAn5uePAw3BW1aU
PmiXBEq25Q/4VHhC7YnwIdObFWK+Zln3I5acSzlV7mVd54OA1W2Lym4OlmdF+Q1xP46t0Wz17R9J
kcXqKUr4vN2ESbE/npJo6No//K626eurEs1tY7XY9N185mh8c/dBUwf4c/c+kee+pNVTfQaHpuDL
wiLdwLgUijKnTMUwJNOdrLZt/axa6TWou/bFhrVd21cuYRiGTMRc18UIz2RIqySQoko3idIJttNi
iYv6k85Xlz+arW9UuMNLtZ40wMlMR0mqprnRB6VpMiUpgM4aj4uqZkHd8b4BpYsCGH37l4CPNKLM
X7hbplLGpoqcKwRuZNndx4BybIQO7XoOxls/QexmOnU4Kzkcdsh1fHAcClbjWZUM5vMB/ce6PChL
mp/82un8M4TQq8Y6NK47NbfdMAs7PtMKxajtIo7WsfXox28FRpHb0Fci2ykfU3TnSG8wW7kj21KW
Z3qQNs9WqBZkgkgTvTl0fxqvaK0ebcrWLJSF5W1OPCDi8332EjW/HtmdcBNgMcQ2Vs1JHIbmjKed
kzg4z8blWn4bhi4osOjMUCNwDiPpUPNQNijPFhzOdR5g3AaT8HPpVjEzuyBDGY7plGwOTgajUy9h
GlgRpsRIWHZBZ+/iSCwjWpKbw7oJRdYPLo11RwTXbjCZcLWRvUnbvJdLrtTcM/XOLdeVr+C9/Epr
534Mg7HZrLHe04o1SRkJyMCR8ZKbBn1r3stHVmu97NuA3VtCjtr0XZZpfziyaBOudBYKweT2nJ6U
Sfl8L9S85nLqPHPXeytlEQ9TWZPpun5ubm8YlPMErH11M6mPFH6zUty8HheAMFpuhKnrzKlP4Jf1
jt5JuphFfzU0MFjEPXliNjtpWPkIPuwqR5h8pY9mc7Svg2VizDJuzAWMvzU7lfMq4mRHFMDNxq/o
DCFCA4+seo5JM4D0Kn3FS9ihJM1Csd0cePEyRdwZw2zzDVF1mBlTt+0MWKRsrK6dj9Xkl311FqLR
t8anBFSZPqAJ2aoP3ugpl7meGDZODVZNYGeVy73qdNqQOV6u8TYsNWfkGoTP4/KSxljDkDsKbHQ4
tPt+iOdiR4do5GSzt4RVttuKZONVngTEdQbh1ZyigriVBOklcB7zhJJNb3kGkNPCQuYXmpcjbyyg
A82n18s16yzBhFSxZdUibfOGikoqMWxjDXcvkY8YM3PmeattQgU3zs2hOr6E63nWmHRQ0q0xCcWK
lCX9es+UGhytzU0XT2LigogHxwRatkL5WB5qYSXF5dKt2ep+Xa1EL9sJ/f9JL3tWSJw82L4aZb5v
0bTIn1AEGLOHZF5VdbaJwsq23Vxas4c8Nuun8VO/UP66yylROD0mgXEVP1EmsD8qmSn9tVg8g4Mq
cqbx5DezAOA+59n62GVVsyDzt3nbKe9Gb/vInGzKOg0yCbS4WCk/KqQBKrlVjxrPA/uLmzVOe3Bn
SCkWxeVkwXUld6ah71IEfSd5Lxq1hWUqak/EZ9S9LcFFtq1rdRil9r85Wa3dc6sdVfm9HJFMLvG4
iU6tpxPVXqCMM4fn2zhb80NDRy67nXNh9uXQ5iWDrhUB3o9sm8s82YcDeux7H8hKSM6CZkNwtkpO
rHE/NJ2NqhPXpJ+Ja5OaoViNzmXbUiNj5AgeUREejh79Rqe+Cgo1bN9fM67XKJswwEQ9L0WCl3zF
wjSZxeRPBVllnnQE8BEKlhZ+xnICQAdNs41YlMNLop7zfeX+Zf3rlxjKfdlVet0oNy5Uj1geAvBl
9e0l5a6yzYSar3Hu65aAOW7CamU3Jgq3vFHZXygbdN/VvIqIDotv5v24eQihIXURTU3nQu7JlplD
241ZYftinF/DERNai1KZ02Kotr68GimRlbfSjYsJ63HLls1FNG9hFe7XXJsjg5quyYMsEgQ+PvE7
zeavZINySkotg1SyU5WjCEEnJ6kAR2bMsETErMP/c1+Jycl/cC7VHF1btzrJoVJaaLEjK1vqj2yp
sDBGHmtvL+kQgBTBDBzPnhsmsFtu8krGyMMJ29vwVMNAFllf0Jd6eIIUMA1PxBJTie4HrKhHfIBs
luHQr2P5fSwttKbSMQLbU3FfhL0/7abNNvmUWBeDe4IX3q5fcTgz5S+Nl0H4VAIhEeUpG5qZ3/NX
2xyCdq7N+S272XZY5c/Fo4hevuyBToFwLNPK6sxwtErbHKQ9EQOxkRIBP8xD3Ic3mN6Ym0A7LgY3
x9czjB0XU54ohhnDd1s4yqkQjw2ypEydAIWQ5k7RimTCwpd7aLK9hsepX8L53vZMtoF7pjm+Emcj
Fg0sl02B+s/Q+Fhqvl7SpujEsMvKrIHKCSiDhIs7hf1pDWygixRN4869agNpFp9QtmS+EaifmWh3
8ExBQ4XdMPBhdPbgS+jIm+FZh4HOWJj6FTxIEbhOqHk0WNLsJXo+SZKitVvBXFhfagCN3VIxwduY
JBpBavZP1iLVEO4SZ8SFNx7n2f68dYKKO0DLLryJROcybMj/5cvH3Hem+ePrnWq33XPxdAHouR6y
KOvW75mfK2c6eIC5zKAhpchYL/RF+NqE3GaYskJbnMyWzS6XKS8duh1XoLk1e8ddR25Nz6cYvIss
t2EwbNE7w5giQlhP7UEnyHcPvABhvuXytQxAM9ZEGhQgKg6H/rWWRx2WyGEcI3OIvCaL+ZwNpBTN
FDYbsBJ0SDSmlmrWLOBxXsP1FClvjgmT1xV15V0/BIupDuUDFbEz4XYL8wKWP0S5l9JojBJihbyS
0dpHxguql6MVzDnWUNEwdT0ADr5CboUmwG9Ey7wL6ZkfrKINSAFEJOZmVDtEN57vz2qOvCvGXXY3
9Ui972kTdW4Tezl6u/ELd5nLnZfEi3Y/P7dn/iXSwEfZ8P9//4Ue8J///ou/+P/Nhfz0JG++NU/D
27f65Z2H/3z+5/xJ7r+N33754dCOYlw/TE/9ev80TPX4/BSvv/l//cf/9/T8Lh/X7uk//u1PObWj
ebdcyPZnFgGiET/1scyTvL7OfIH/+LfrJy3+lL+94JV3EIf/iFxk9QDwuEA2QE/8k3cAeeAf8Ab8
GGwepnhUzv/JO/CgJDjQDQzGCbAFgc8/eQeO/w+U88EkgqhzgMDjaPPfX/3upZfGqP2vvUDTgfqp
44bWDZCaEPfWEKCnUar+tUFJI8YRQMHVdbEQFe4V3TXntvJV5f5p9RhIpbUFoJUSmBtYx6zuCZ9+
GqvXB/oZxv+2GWlkfxAXhmUN6z4BWvSm2ywWURf0cuYrOSiyVHfuw+TBzwkrzlfclLsLvYIJucv6
Xg9WWpYaemHdeCP+nLnTm6JlOABse8/z5Fkb/ZeRoWeHBA/gQBg5vz+Xa3vByN3kXLlwDYd9LHEP
3fUiXuZdVeLxl5JOcGcM2iPHqBqdULL0mlWA/4IcdYcNK3Irvo9Cw0Ugh8l5p7X4RjuRBilIMLAe
wCoAtpNIvJk59E19t/OATAo6M9PeljbVEa+z4jtL2033QyPJO146FXDr4+yCw061H7Xxd86dqccP
KOjvk8qN58vcRYjkWAdzIu6WdhbB3Tsz/Kar60DUhCfMokUzD7fXt8LrjiRAtbTrXG62rvX5zIFn
xB5jine5AoZ6KMKmfZKymD5UOF0AXVnUEJwpX4/inaaoWUw/TSpwC7D3cEVg6rPwfiONtKLIdB06
y6WbRTOObw4WptfLsnlBulVT2X0RVM+K/J25egM6MZ9qwMxGBiWAf/Dc9v4JsNhSY0dkZh3BgznB
vJ+2HjN2MinbJtnZAvVxC/rSRivZF/okAcSgcGaVRB1/PxFv+sE8BvMA0B82HTC+5K0tPAluXRSq
ay4pe1XVups66XNvq6Qt9OnvPyr4bZwB68FxQD0TCu1vuIcGwNE8tIuiHVi61gUXZjid+02pt1R1
Ush3MPVv+uxAEn2zB2icMrHmaPz1FFMZFZfcx/a8KlFP23cvQ+gUoXfZRMQ6n/qWUOt8pRb/njfb
bx/tIxcIG5kvCfeGP379aAtpUi+hkXIRWk6pT3HYkBtWnRveSrExrlYJFPOg8sl6T3nh7Rg/M4W5
AQwW2LhPvQECUv4Ed+u13cVAQGXv1IipxPHlOEJwnJX091OKW9ob0BIQM/AZMOaJmo3M/lsg9yA6
nWH+BP9SWqs85Naw/iAdXeczL0c67MC+lu0O1se265MyPJT17F82dZQFh6xT660X4bQwV35yvnZr
vY+UHxLxyPgyo3F1WNx22fWQpdKuH+eL2m+8zyoJlzNlW+H9koRip/vWOXjTeKODrHgwTUzsk+sk
A0l1VKQrlX9hWyDbrae5rofdQEj9Ixmz/ns3DfMxt5z6vPC24Ibl8L0BrHcK7Gq8pl4Z77rA7nfk
6c4Zsq9NAM/BjS97QDineEvij5YO4lshkxa0t8SyuYPZZYMQv+q1VHvK60hOlC2CpbnltkD6xSf0
Hvv7InKrdJ2R6pZTUF6EwAGwmW8+LV21fZgXVx9CvGP3Mzn0aUyG8CwfZPGtm8Yf0QjjIF38Su2S
pdrSbLG2fUOD85Qk2t9RxJ1JtAP6u23hdzdkmn7qgEUt0q5zzkaqx+kS2N1j5iwUg0JdxWlP6/tb
X03uKVuD6NgGmfyYg3s5bHbW7rmeHdBTdNhTxGCoT4FcuPaD6m5AsfZDEI+0r8LR+RBDHLufpT3/
oF2pd3GJIvUFDo1xWq3B0n7wENJNI54ELle+2sMuaEMKiBMguK9BRmayg0mhrly5Bhe6G7ddUGTj
CXWu5DSFHfXG1ruQRUh9ylfUxaSC/1Twa+00jOoQgm6wLunbb1clHbWPWVwVX8q5rbM9x0N5W1Hh
f3DizLuFCzU/Nr6DYnMx07mhBHCpQh+0k4hxHlkT3+lThf7Die59cSCRG2XaV7BB9pRwyj8rHVy6
KL8P4R50Wl7Sr7ZUGTQPCvf0erjRELCmC5mtf1IpM74+g5PW5TpQNcHofk786A8aHgL7IMwbzwrQ
VHk6img8k3YPIsGu/0JewEEeZFhOpaeqtAjr+UZFWIB1S3m0o4rs21a0XPWYM6lB+2n1N4EoNDM0
+1t0rF1BBkiv81hOEY4bLoKU/bJu1z7VJgpUznwAA5k1KVXdB1osV6VLK3KN5F8hFad06fJzp1ub
ByqWn1E4prYeA+yCj7akq6PtL46IT6hGeLsRRY6rNZ+w4xHTLZz35QTMVx+8uqIqnev5INwKBK6V
raw6SIjUrcnASEQ2U6NNTq5bgglqOgm4bR0ewi1rbgQGFne0cNerMvfUoYf5eml1IaCzIZpBWGxL
jxrWiMYo2obuPOeHIGqyPo0wjJp3WVHoJ4+SdrCTU5XQS9L1tYNSd3UZF0td/1FUWW19ETM2KrxJ
vCCltSZRWVx3CdX0v5ysdH4oZg4STOv19+1K4Xi/tGocb2JYkeHnhC5Z9gjRwMUuUWyiFBdzaLsI
Jsl5BhnnrkP4APbP/quPaXoRDk79djf7cY4kloiNv0+O89HxJTBrrXBq0Zoje/bPdeHzVMNaegc8
Mypb4Kuy+GIXD3MvjqaxURBjFkR1w0SX7piU0i3Ol6HOUI1bG95h9ixjELeK6rpwciA5KMRP8VXe
2piGD7oV1QWa3cCIsLjSsr+CquTPNxEnse8flMRUDNBTz7nyOBWVJu/M0MXCDI5i/s6rm3w4+Jyj
eONEcvGvgq4OqmuQNGq782lgTXvXwr/paVvZH9dNV/nf3J7A8aJbh+1Tm7DE8l1Jrh3ehGHOrQTS
Iwv+0MphbIaYs2M3WPBgNxcz8BxsVUjVLO02eImySam71Vt29JyRYnTTqBzp3wKK1R0OGnH4sQlj
WR8cL1mSacfqnANKmhhOpkxsBshBcdO3T8YYC1gtms/y0oVfWZzbSOXkJeJEsVjowdvMUHGIWpH0
PfL9YXsdjovrHdtBeffA5pjvK2W3qx/uLDglZXPt1LgGw02aUN2OdmrRM2cXpzx9jtVbbCZ3alV7
RBUvabHCkPPA3p9jD4ermJI0fayq6oCqFtSsqQJUdvQX4Ly4aFI0viIc+PQ8rtYhKoc5OgU5eiNS
FHlU7v3Zr6YTJr9LnFpeEcsrfFCq/CLRke8/Jhok4VPTLkyLFdvdPOwJ80puy4X/6BPpZxmrQy5H
UV65OIFPX8dlaUE9K2nXtFbWOZP+k9/Ypg7hbVmABjP8EpuCoOP13Qfqj/Z2ziHpD/fU0WMHO3HC
9jNZdLn41I0u6DS82zZGqnCUB1S5X1uOrGxqALooaObIOw7op/hRupBU+W1arwVNFvBm+CADR0He
i15Q5is57uWwmmISOJKp/GippPgc5aVzsAQCwHWcKJxih0qd532dDbtJZT5Vu0B/DSgef3LWObno
2oLevXA6ECRO+EhY/lnBVj/n67XHpSUHShOPVhV8rUuwcUt9VJO9ZmnXyPEumfQ3NdNfrpGmP2Vx
GWPR3WRAFFbWmdsN56HOrAcbyNZpQ+gJKrPf70I/knyktj9gplTuE5QpbkU009MTSbgHLhnQ7FRO
2uPYDvg0iaaDQtb/CKkxuTDKP4cuyTdAZZqDJZa6QvTfHut7PKFq5LBpluIFSbMdOFZZXxRxXHvp
RG/3OgoQQT4HZGSfuwAnz0RTOWeeMwNab+DdimJ5dJANiNIwyYdd0oYqtRs/uJx1v174oI0uXchg
KXOCjHDLqg5GxrroZBhDEO+C727e1ScP4Y201tNGF+6/mDuP5bqRLV2/yok7RwVMwg3uBNjekBSt
xAlClCh4l/B4+v5AVd+WttTirdOTHhwTpShhA0hkrvWv33TFvi2c+gPI4eg5UIz2co6bddEkr2LO
5W0dmoXXQEoHW4TFoY1ldFsm/HW46toPZtZppNELpzpJtSgMb4oq+zoZJLkWhWGGHHiz5ruy1Xrf
JKr+AWqeBAoHo+fMQzYw+QZomLqW7aB9cwPYh8kkjEc4y0g/s6LM/KZSatVzVfLDu7hpe4/eStZr
krfNxxTw0NzYbpg7n4SEU3jVD1PSeA6bL12n2SSUgE0UrQrTKXSvKhxJMaR3DFtnygM4s1lX3cUc
1ocwjPUXIyyDY2oM+l4fs7L3e0J2t0aF6ZTnmPq0S9twUlayRBPqJb3sDmPY4k7QyvIGfg4FFXfv
QB9i/uJVlp3eF5BARiD9Xn+K4W0/xHYy4oDelLctERj7aGnsV2Iam71aj0ANUjbxeobHlvpxbIqN
alWVtYZu2DKnF2nwtcW95NHU4trxra5qVa8DtYw9AB638CQ84MKrnaj0si5pd/zFTujVvRpnq6YF
iB9Hu9U2neww0yQB3KsMg3OrTxCu448o484XXdWdpljK596J0zstgxHhuXU3PxkLLR/JED44Nnp/
48qB0ojuRs3rwUfNmTDw4bM/OM7UPLQ0/B/Y0El50AB9ryWGsbu2IzFmHNE4bxqmJPEak1QgeAWl
uA/mb3UbN5/Gc2hYYbNL3GgYeL6AvAzGU1NZ3Pmyoz6FylqL5vEzXF17PcpYu+u7xvVhqxQ+nq/h
ppGjuZVBWG6aII/vU0xGoPwwroyl2fuoZ40nHm1tribERyu9jLE4YzRgoRyPsHiLGpJA6ZswLOvC
VW3YBgMEmUX9lUt9eFPH6vBgxfZQsB0Hw8NoFO2BoKr0lHZpfq6K/ExiVvtlqNvgbGHZd83Qrt2o
42TuUJdCVjMGmxFAHB6IC0nAmFKBdj9N5GlWE5ZYoyO+ZLdQdhVeutdmOSufHRqV0c+Uef7Cx6rj
OmRYxacsnqrPIM/DVnTOV72gwOR2OqdbK7MhSHAMB5qr2E12IqYdy6Wj1CumOK81McoHZeC7kEWs
bZMmm7dTr0n6q6I5620m10h3X7o2xbN7RACLbLbX7iy64FWf59GOnrxaF5P5ao5KtNKa/BjaXbip
h8D9oAa6et/SAxxUqlhfl+5wBaot/NkpdVLj5naN8Z790WyC5kpJYJs6ShttS5GijheVvTdVLPBy
0ZhrLY/VVeYAlSuiPuFCpVP9QHGsx6GBO8tM20mt7FAOAd9IXWifINepm4rB3B4utoowOov93ml2
QWAZVGN95Robw6SimvlBGyfOg9Wspl+kYUeQyRR33TNpp9Bpp11hBdlqsjraUcb669wN23o7asbw
ZRrEQyVkekgbKzyYSRkulIlbKzPsb/RY5V1PH3nFdF5t1kwX0mI9OMpwGwgK5JXTdNU1wvHCPk85
XxcajdA5RvmoxjGEVMfsyPdpTXK2ysm6iQtTucfpy3W2Th/EyS4p8NjzYNMGz9Q+RFq27swo0spv
VUPVP06ybrZlXMHicMKUpkzT0kdnJHkG8165ShfTQjUlWWRO3Wwfl/qnbuir2yEaqaPqoL8pqno4
oHII2bNt7RhYEywp6oS7QHXw7C/h8sSjRklnEilaW9Lx4WAr13GiPyatpu+saAIEVLPIYvifnTsU
nRtHtvaxhru1avsq/8JWxug6UsanknTJFEKkne3nxd8FGSD8BHgsJCo6/Xg1Sns68W0TTdgL9zTW
kQUZL32hNU4IZ7NdpAa1/qHAVWdFxF63Gwvd2oRqSFHGOokAIOp0n8McRJSWxXeJW/VXgvK/2vUw
BnxUkfmzqJXqY1XX9ZVA9OFrVV7vsrhWPgOcsonPWbFhRdvpziFoeQNkPTPwNwLtmxxE68+2na0r
IULiAk2xblwZWzieSAPWV2o3dHnsjGtRIn5r4witdlo+Ra1Mb/Q0k7eEUaV4ZzPCjJRJLSBtpmc3
pjZToVXuqqr/GotUtn5fN1YJdS+GMGqn1fNsJ8KD+E+DWnBus/7gM62phj/D6pG5H5PK6iWqdoOG
tjzAdMGhvNaboyFq5zz2urha4sk+NL2Os9mc2/quj4IjxG6BlmrObJ+uJjKg5GnGto2VYVwj7Wvv
osQprjsmtZ/drOUDjGf1WwSgQWUf0K4O0BZXAHXBnVBb9aq0ep34EWrCUyH0diPjqld9RurWoQpU
G/WHO2xhl+x7lUi9EPYfthSNmXtNq83Co0VvXzuw8qWb7FfF2JfbrBSzN4vEem5SVf88g8Wgf+zY
x6j3eWBOY28kJeuaB/CaCfepClMo9Llwb8WsVfCXyXCcgjzbaQPWDlqdNtuhlsk+FGSShOE4Tp5s
tOmkZDr0XSpE80nV6/bDwp4GEjFNfoJ9pKU1HxQ5jZ8tcp02IMC5WI+GnOmi7OpTHg7TjVNPZu8p
CuQB+ITEs66AGzuShtLsOZuzofmEPwiDzllz+41WpNxYIUvxxc3D8ZXDkoQAXuwJeVsCdRM9kmcO
k7jrBLoeuEVqecpw1WDHRN1JpIATDqu47NP4CGQUhKfAcuAzpiBHL+oQVvbOYLPrSFm3zCe0uMND
lhp4kms0L65SuF6iWW19wtMn6Nqn0dL6oWb6L3rdqGO/1Zy2yvFLixvcZygNx+E8aZH2lPQ6dr+V
eJKctGdVpvkrWAklRwXnWtykrVaPZQBzhxl45SPgVJJD/9bDyAhk4AoJJL0kNL1MbEFgWsuzsKPm
aLApk461HvOnOurO4lynjoQqNQX8k6mJAoa8DOLmmi9MtWWfwdRX3au5YyiPgW4v+vvQbcU5I5bZ
OleDVK3nrjD09DwPwxSsAytz7JWNTKLYQgVdCOJz7fBvTXUGiBjFMGxOLnRG83bSjZHJVEFaDO+E
H0aPEDO6Jr74rX1m4w7GL0qELzjjYfzhgweJvsfYaAwCGuSNoZO/xm7Tzrf2jCZCsKcg/PVRwUxy
O0NRio7OHM7JEd/x3r4xlFbHKNKIkPWADegR/yM0pChU+qFTsxmOuWqHe2eKu2S36D2vMsQc882c
mEGMSiM3gDSDmeaxm4zGxpxJb2znADFDH691o6Hxx6PV0I+QlhZPMgPCTY7ZcVMCT1Q1SiPfQWWS
3wyzUqmb0hYNKEhKLb2vu2zKjzCmgb5Vd4BU0LHTMNvog3B8MsOkcISvIcUo10wlArF1tFZvt5Sm
gAVhOqrafoqxivGZCrVu6Alzyg8q8EK3ErYr0vPwpi9TYlnRBPVU6PtKI2xyM3cqAnQPjLmdvpFY
IWdcVsPZsb7hLgiT0l9SfawrTYuWkVlZ8uANRfLfEAWhwZkqEewFaOfMZM8KRBOfMpiryTHXDK5d
2JS2H9mME/2GWiiRVMha/UEvM+1zGjH3r72cbk3SwxtyxNuf1pgvp2IgEyy1jGpNmGm0/QLsSrML
PMNVrG91o2j9/d/0zax3FooK/NhlsZioFi2vxRKU4im3A7qRigxjLwooMe8bLQiBh8fJqTx7HpKD
3kS22MggYZPSZDsbmG/NZbmpg0ovNpTJU7Im6q0wPSW05uImSRLuM2rKFGBx1vHfPGRxqH0MErsl
IqIJBzOijmNK5lssjR1H4OCeZkpdZb0MvsS5mBtRexz8s/4hEg2290MMfzcKoFcAcznuBheFvN3U
6sxdA3a4R012o4PXaL8gZ2nIy8RxA8pa0FIRbGLDGnKGY0kRrIZGSyN/qCtqKza+sT4UveDfEnZv
O9R8zNwOMAtn52AGiKz2VDyko6AFWqai4u21SgN9xZ2edW7u12j26n0gTRVGRar080lpMqv3yrxq
+83U5Y6+dud+KK6Gpl68lsdOObK4CITvpCj3kF1teSuIZas+u42GDGOyMQ0GyE6qA62mPh0ZjHXo
56RjFTvMl3P1NoJ0UqzYCM155SLnTq5g35kusILWFOdRFO4KrnQVbGaKfWrYwrXcE41RHXuOmo45
YkSkgyQF6DHgrnDl03di+nd+HDBN6/rpSL7DF5GkiKI10dcvE9ygmzDnFe3gO8rmK+7+IqUoLXnd
XShzCPOYwz7ZWc73BquIZkqfw+qrwav+DEaUGrvWHctpY42uA6MyLgNjNbExBOvlC2OLdmjqd1Bk
WBptkk0v3z/OVmqsUUeVbr1TEShGKWQrrJt2Ra9BDI8sHWAQXuncHPQkN4dNRqFobVoJkshQCCbb
Ok2a5Ig8oEB+ZxhtsYqgd00Ha9JleG1gGV8fE6Ug9Z5SdJHENVGZ0Fe2seb0BDIPxH6SrG3H64SF
SxZ066adD7s4OfaTW4d7G47YN7tRh+ibUZraDPKsB1bCgxMgO+S/YFzHUCTPPwrZ8c3Her1odmW+
sF/DMsOaw58Nbu5G13s2jmoJq9vqcx5uBx1Z4aohHtaZPUwB62xrtnY5EXY1MR5eJN0wfROwnfTA
MWClZ5PkYkhJpsoy3TD+BVlXzIpYySpxp8eaLJeTPqUMxRlESPbP76yrMS2ouxM51KGfuraVH8w5
UXFYEPEiGW8rMpweYzsy662rmI6iAZRTabNP58FwnWH/G1+7YxyVGydBSLTR2zY2tmPWM8+KzBEB
uJ81qcI9VBi65x6+fFl2aHJHsVeD6iS7GTq5udOirE32tBvuA3ZIYolpZLi3RPK2fK9odaNVPjf1
i9rHtN1tQ4bnRgMS+yhrJxhWAndj3f9+RnwflY45vLw1NqvanRlbZXjmIZnlh1JMAZAFw9T2sZqi
1rr6vmPaNVrjh15CccQPiDh5H4mjbswIXo0+2ipNx4sj2JDBr4iQbbAD48q+I8hiTvY6r3Jf9ZFI
/Kkz2uYrktCgXeEqsozmrUxamBXr3QMqY2dJAcuaT5Vmq/iOTM6MJZRdVoPe+tHYWVTKvGSVmi2E
gbsjo5tloU0BNbGCY1l1g8oJ8CSb2lHZqkU8utcKyCcCkTLsnOcMf/XsLMbU+gLMUE+nRmkFaS0c
i/09FZEJl5XKd74JdAjF93bY1Xy+Y9nvRaJY/SkrQnW+hSLIH1pQizpgEFZSvA8UGYkvSWFNi04G
cn57NJBa1K+cJ1nKgaJCbc088OtZucJSR6u2A0IpdYen2gIIK52O6/+KFjoYBz/q0Zx+CXIZIrbD
I688OdLMy2jZprR5pahOOUerctQVhBuay0BhOBbQRisEhE45oBTJjbxfW8j59GeZE7C1CjDw4aNi
OOAyIohdeCieBmxOPSztqOjvGpn11QeaiQnJJlp+XJ+zbhB+kuh5vquCPPmUSlxDWKLIChcMe2TK
sSvy2tGuwJ/yek2n1xqHkKEpYDtC2/nx7xrJVDuDqmsKkTA1BElwdMHKsFu+4jyfr0I17b9q8cQO
oFjaQhIkIyOoniVZ4ORhqkiez4skfLxzKiw2V3HYsc4Kp+ClqQlKlT3QRVXtFEUJpZ+ZY9rdzSo1
zU7N6Hp2/Wwrjwyamt0wqFPlC2w1klPQm/gk+qHVTyPUHSV8tW1mn5/pWZXiY4iZ2QvEx6T+okLU
pQ8cxsiyW2+oo5EagJllRORTm+vhCyLsIfo4uGMdfDangLURAG+63xiwjPVuaqOg38spiVfGrKQz
GDbpBlREBR5OZ6zINWcd9Faj3k3gWZUXLg92h1ul0p4KxAjFVQAXA04zjP30yWTOz0afopEpPY2I
mCbbEPKlC8aHFF1foyi2egfOfgmVtJhwcD5lSUNH1WhRyHPNbwzUxny+9uz224mfPMReZ6TJ/AGO
MsdqSXJA85IXnZwgVoVDDGeHKVR3xIWoKncSjp22DFni+TTLVtevUPA7hadgLTlhPTrQngXerJC2
8BFJZh2DjhTmcM7rthC3PQ7UYofIjb25pkNPz4k7WPOh77MCPlCFQtoefSWdmngfN0Hp3iSBLewr
Z8aYi1ELFYsFKFLhVk4pj2nHkZ6hI8ZQAxN5sk0ldtfAwHnXrP9mBneDKcEKszAP6lXXAr1IkNPS
CrN1DqdCqa4NpW8196zABo0Wqj6FbreeuSyBH3/mdlywAJf23URvYON+gTAMRsvPJBaTmlpavRy3
fZlbxl0rMLx6KhIBA3iMTIZ2rsbE/WbOeEMf3cyleH77Af+IWvo/443+REH9PUv1fyG1FHn6D2/q
F2rp3Wec9P51E79K+fovvK3/dY7r7jX7mZ769nf8zTY1rb/gcIrFJoshJCY+/8U25Y8wgXQseIsa
4AFsor89roX91yLct7GfdrGMdxeD9aZ887gWkFchymF7CUcVOqql/xOuKYNO1tEP9DsMoPiCVYuL
LOwh6Fo/rzOhdDSq5Mduo9lodvYQP3HNTd3kJztmvCKQD3jJPAGPaW3k29EthgLHuQicjdMn2yjj
T/j6o52Z5ARSaxBKBgA0WBJrUThEoMf5UeTzAQXuMna/68rsmYigb6ISPoyXY2cpB1QCSAqBSL14
TL7iObIfXPHIDAS6SjC2a70rkTvOj65Wuf7yf5IQQLtJInbnMXzJcbjexfbcM/RzRq837JdZa17z
1FWACRBh1b2jrFOVwR2qnA/c8JUhiudY1XclEbx42AcUh2BxXkRmI82S62fwA1cQC+bzTF79DokM
Yj4KKaaU/II4+eZgDIAxJyhhaNYfsyp/dst8XWjBoeX08pgrHKbe3nA+jeu8TV9UU7pbKLHhuteK
6vvPihsd1KMGkeqLyi+T8MFVrsfKuJlnh5Rlp3weJusqClHvN238Fb0nTH5+CZTNclVYTIviVn3M
OQZuRB0whxbQ9ccBEZbOrK+zk684YSbg7S8yD3PQYYGspequRKk95Y2CGHN47q3psSFQGzsDixTt
PHoZZns/O0nl41VT4WYZV34TwKmdiXmPZLvOi+xGceeneeA56SbvCH9Rz+y6D11b3aRq3fjJxP2k
7kwzBQWVEnzxJ9GgZXXtAXH8VA/1Jredj5iQ+mXWke3bW/gqxR0mQLPqj+IT9ZxHfAijJ7Z6zyjj
l6AZJ3CLrFqHna6s3UlQqpc05OSshMBK4oNFgktiMa2NNQXxXzMCj6NLpi802g3iQ1TwpjEesgBh
JCAubl7ETKYLq2liSuoVIz9ByXuMdhALUMhPvuJ27ZpypLlH9jciUjGwbW5l4vMxxz4q29IrRHBI
pIpTxyi2Y4BRTCyoLrPe8Ky8vZpsICUTByU/Q2jtRTOL3WJAYFfaejA030jc/TKYFVrxPGPEwZTT
2kS1dtBEeguMcWOrvP2obm9ypN5hsgEOfyc+44J+i6erC9d88Ww3oSyab+kaPxBhrUItRdjZ4ZZ4
YOCN0txOibXDkoY6U2TvkEJ/MZ17uxq+gcuhBlf+knfcdxrteRSEW9vB2dYKXSKuu61SFh9xtZ+D
9GowaRkRXbEgm48/7NP/H7T277fKpmpBmzMpkS+2ugKsCGBJJ6M3TV8MUy1XlkKqHIAKRjbsNW8v
ImcoH2Qnp8hPCoSuP/+EC2bq2y/QVJUtfREQMKe42GwNU6D11kJ8Tvqz0PNTGFn7us6XDMF1GaTv
PO63SOefNneH5a9zXuA5DNR5afddGGojoWSG24AKw2sldJDpUabXgMGRJwkLANl27yE0un5kDo+J
sM5t9aLXWGYw+U9bxnNBvDHbAvtfaC2lssq7Y530j07pbDo93RlVfZW79Xb+ihS48Gu0sfYETD+z
HxWd8aGYHIeS0N7DMP6cDDDxwuYYwO1jN1qrTvRq1SMaxS57HjMFvpChnXDvlz4/HC/mvl0ntYaD
LsSqKBo+14Z7n2McRENgSCjTs+L3g/hq1/JjgqTRIxOx2VadBuIlGkioeCdkIU4RGBA96jXbp6M/
ppNzH83q44TTjRdL5wrBATCtEx2KuNuU1TK0Vc3vpnP/qJb6fQH0U430Pyu3/jfWUlSt/30+iPea
xfPrjyqdZYH+p0jH/gtC82IxCj0fsc1SHQ2vTft//4/iuH/pumlb7rJt4dn/X3UT6p3FjJAoIB3H
p6Wo+n91k2b+RTWN1IGEQ1JoSDi8kOT8SaLDFX4smijO+QsIUIDwwd+l2hcmcp0OGEv4cYMnVLR3
ImcVF5Jedv5n28X3y2hUjMR4oYx408P8sDdPc02y9jyRtKkox7JVN+B5gfHVGLGREek7OoxLX/Xv
VzNxAuVSi6njQjX/4Wopt6ThaNxsHWlfhUSzEDc5fIwVm7RWvM18Kar1yAGPulNbSVwRsVF81oIc
0/n4XM3RfgSEtaJ0gy/bC1qZ+7ZRHn9YH7/bwn/tinjwjmD/pnBlInzRFWmDEegjXh5saCODQA1L
7Qqac0VPt2L8f8fo8L5mio0hzm2V6gycFE41LN5uECeeVH3cIzNk5GQS0xjVJaP6MX/npb1t4j9s
um/PkTWG4xZlNW7myyHww3Nc3LDIx2OMb9iCkqaePK2Tmz6hYaS2PeA+8xEZjecwqfHnBLZMJFrP
qO3tiLmSjDrTV5XuUyTr56Eo7uaw2JUwez0C3d6LX76o/b//UtqMJUOJRB3rIt1IWXJ2MpunGeoi
31b51GA8FoSeAS86LV17JywNCrIsoGwN6urP73J5Vb88JvI8MeMkXo0e9+fHpHZOZaVB1Wwztmm4
GnxHyqc/X+LyMyVwFqXTsp7RsCHLuLgE2olYREQ3bHPVOXZTs4tNLLlK651j9rKqoX/iOigJDfz0
yXpxLlYlFPx8Soqo2UpXvoaFU50b/IbXuHMXeK7Y2RYWN0jUlIWrOQamwyDs9s93arGx/fQ0l59A
Kp7K9qdaRPMuf/7DojPzws6yVJFbpBwQmYgCW4Pd96gHpmnTYupB5dkO01NcxYrXK4H2KUxNOKAZ
FGXVTKvIx541fu0r3ADAZktn4fGO+3lC7IGmOq82lqk0z6MMzkg7rqrazs8mHgtbLe33czJXK5Dc
RfWLpruvtC2e4NddpXRbYp/V1RDa131absZkDh7KstU8IgVOrqobO34GTrayXzP5MTeBNob3olWF
P8KsYhhDCDbU+Wtk1vZaxCiyzDRJ/EHCVoAsfBpSJVuT3bFvwVIR7as4X9ihjzGN8oQjWbpR3bBY
h2J8ETkZLpoFfydQFdDOnaEP+troW/eEpHH959dhXJjMvq0IAh5chJQI7PjQfn4dZd45zNEaickt
dsUM8FKMFobIZ2u4tdm1iiG+bSMXffjojMWqqqJuS5Cu2Ee1ob52sfnYdcZwPXRQ/EpWtg+T0942
eTktM2SFeW14bnrTCyUWBgTJhsrTKPnDSobI6CF1PzPKncjq7HYcIuYKOj8e4Krz7c/3+bsPbIl/
YwbDAtTfErl/WHVTqI4mMSeSDaRRHjLyMs7h3NwzZX7984Uu9/1leRNk60KB4j/CuNhTB4QkEnxE
bis1S3dFPaNJgBWlTCAN7FqAz+26b7JPCevgHSDud/do6YbA1h35KZ/3z69SNfDJq9pKbhvsJl7R
5pzpGbVPAYSnd6500R0siwYm+iIJZF81frlSMDdmm6lBtZ0L+8bsanRDmbgLKTPELNBlVF//8UO1
Fs0sGRYqBNilwvpxz9CUPiiGVJVbtY1hPjFfQ67uxabVroJKO4tU89vsvejA3zxOLsqwxtbof3ib
P19UIUYqG+NBbvPQSFeulZzEgF2VLsb3ENTfbcsWBkDLtmgiRTQutmU8ACCnYy2/1e3qNZzw5rEx
i3FNnOywFVuZw7gfkHXValP4TZ5++fPT/e2Noj6kklpSRC+XrFU7vS1d1o0EEMpN82xBIm3q8Z8v
Ggup45Lj4mIff4kTuzhst0FQyG05E6Ckz8VjLDPi7SvED5l2D/vC/d7M0Ikg1f9dEXZ5crNOLZpK
zmw6adsyL9cNppbzKJV6q7eu+QQ67i8s/Ch22X2n7HaaxmiFmXW1t4ZQXzu6TD45TbUeWqvcmNYw
76PpP9Hq//5HXSial49nUV3SKZg6TJPLdWVhcewU4RIYHKgbolhwGXOmz5X7BReuDBbGSM6P2t2Y
rg48h8nXO1Xfb75dLo+wVn9r7kFlf/qW7MBITDnQCZtDctvCi8Ma6qRbxdXEzIc5fLj68+p6e68/
lk/cL0c9+nxMDDho1IuXkPb4WZlFVG372U33QmlginLTojFfjHQMSfCZLM8Z85fYands0qsiTY/a
ZPUY0sy5j4FovaY0yTdw3WY/lKRJ4/limGulzFahTL4IAalvUBrkk3B1C8swSdCQd3ZqvsCU+mSj
DcJoUHsw0s70cLC5mu0U/yPcmTxnEUwaOkTppAk5sZ0ju13vQX+PVombRmvZ1Fif2lLfLCjtqo/r
uz8/Hn153r88Hg4k5BsuuVXi4n2YmbAqwoqI427yxFdtRXg6U9dN1age3CPzICYIIdAYDxMP0Y8w
Wn/GKXWDFct8p0Zi1XZRs7bLfG/OZbLWbBSmg1Iz4ozFJ8shNjYJY3dTLkapf/7pv1lJqLQZ/eAo
wdTgUr1M9h32rrIqt6VFkBE+8LOHawoJ580YnpyKt9pBbn8nmPqX5o9VS7dCZ4X4xgIju2gFsmw0
wVPMcruQYjcdMgNfz/iOq4IKxMqgkcVznvv4xgabKos1GG2i3CZJgbAjMB4Ylb+MQ/tIUAUgszp/
SCo8IcY6q9dqiRL4z4/o0qCCj11TlweEls/GwuDSlB7P1bC2O1Fska1iDJjcG0XQMrYHOaphpSz/
mJ+JZkhDmEg7U+e7QR+0d77BpYj7eY1pmOyAA/DQaPguw9jGBP5d4AzFVpnSYzapV6qKSLAhwiCC
8DK5pyHGVspp3vXB+GWvI9aS3CFBqSCWMMcL+MGUY4xfcgydtquILdfcbRXNqMZaB8ulF4kOm1UK
w7uDPvnOPf9yql1c+qKwrSGLRLmalez9KB2CcT+VVOFV/84bfucyl4Wl0+tZRDAiH4Hbn4sMk/S2
QeD63q79y0m23A0uKzb76OIosvz5D/VrSNRKZ+Dmux1GIfcBGtxjpon3Igd+LUSWy+gOeLcNZuTo
1s+X0WcHMgqZTFT7KaQecRdZ4sqKo5fedW+6ECyW1vBYY06td876nW/lt4tlmT6SsGLYTJV/vngF
6ynCg5yLV8phwWS7IPk64ejsoT2pW3R7uLH6jrzH+Hz/zrV/aYOWG//h2hc3nihKHEUh1w7BVk03
W0trwTuqLdKIVdH397VIPo6Ocj821QmTg3+6lS6XF5pN90+dQu/w862HhT2SZ4r0s3deoknH2Ck8
DvU1Tok7EiHfudhyLz/tBhcXuyhsZzi1VjrYxTbHV7J3dI9Z1GowyZFE5/zn5/repS6WbYDlKIEC
TrFFhQKLAtcddj+tv9Upbf+dK5kEfyxuRDgm/fwE0SBVtaXxgXT4wa0rC/IoDRfJsPY8XRHK1v87
dwZgw7TC0aGAXRxDOX09AzfubHJlt0HCHnpww6sNPr8kMI9G9s4K/e2T/OF6FyvEHtK+03NeGu7L
N7Y2nPGn2NcOaRd6u/s3HiX7jCAZma/9shtBoadrOHsTycO43ascceU2pS+zHBu59D1I6pd+eVmM
b3MuAF2M4C7eW4PjBQmvy31NTEIsC8EmBM/ObddNPe+TDFRPMR7+fIO/nsrgX0sS3hsQBdPg4gsQ
UlXUNlheXhcvxHdl1QTRS1vj8RZWe0XkpzqCPhsuVretfZf18p2c7N+cGj/9gIvvooNUMKjkTW/r
GPA6s3aCOj9zhts/3+hvTg2WjE7GtcMc75cpXlZbMypuHm4DXf1AbV57Ydq9tzQZW/y6oxByCs1j
SaQihedi90RwwLadUsNauvIcE2TILDu3NlQE0ECLdTOo0YepGgnsMqYvU5UAgYCirFI9Nlb1qN6l
Sv0Nf7vaix29Z+KayH3bjcSV19Ud6htrY88SHnJzrEvjnIz6B+b2pZfEFoZQWtRvoHMpDOGw/Oiw
fvep8YkP0auH0ImbEzo5rFxjmOGhLMQxwDNvAY6xSbBIcCr8LmCdAzm5kqleim15nzvfyl4Ndygx
zVPZx7u+UG76zsiPKVdaEUcBt2JQD1pnOKitDWKt0nbTL1bUc6Gsh95Ndz1mg9vC5u7TfP5atam4
Qm/+MczlsBpBTqAThp6dt/3WEcqDkWTZiZf0bGbWeNdaWFiUqLo93ahmTDJIHYI6aOPlXBYePhz1
fugVaIVKW/o62oJuHndllWWei0MBcchd/SFKhLPtCju4FiLXMJ7VGEZaIJXCpGuytHYVRiY26oH6
qWq6+0EJFM8o9Gs70PYpzh4VHbJubiRaB1A73f5EyilZFabenHLbwDg8VKbzlKrDKkrn4AMK6d4n
p0AegJwcH/t6Be2xirGgiu5jiNL0FaEoRkf6VF2pktJzYV5PMMlhtrUmVo56cnJMDF7UXOylGplr
YbXqfiBCGZZEs8MRfNjHiy1JYWh3xhR+DnKSO5PhLkYoeUBYm3t9JUu/ddIvhciqq36WL2QMzdy2
uzLw+fFcMbdbw4AhPKjlbgChw6lizDkDibxY4PIdMWJ4oSTarsfVx4Um5VvuZCAeTswV4Iuxw4sL
4vPMuxsCqEjx2Nre3JXmx6ki74z8jaQ7AnGPEn17QNJri1I40csBRWx0GGTcPGhAxVA3aox97Vzf
anlorexZlIf/YO68mtxG0nT9izABb24JkiBZnlVdVdINQmpJ8N7j158HpT3TRZCHCPXenImd2YhW
tJKZSPOZ16hN1aMrjAu3HRblJvSy98wEBwkAMgKf0nVP6H+4ZIdKsxcq9y4HlfvWCZ6G05wXPZZu
rgjoMofGqrLgeg6qe6ubgrp2VbVD4qAMnZSFrzZA0ztl2yKsU+zaXhLudBT7ynXdlbDvJXcA+4tT
s4ExKTzn6qlJ0fwBsxRxOeuRDUIT12EB7rc25vlNQrdmj4vTRqsqbOWyTOdfz14N8KlS0mXfNCzq
9m6oHcmjoYcahD4rlFCsfdHq9TdfyQHrYObsrtKh6n5qvi9DglW7tjhYMsocawEtM+RMmpdgkHYG
OHsg8L5du/0mFzqoSxaGouC5D72sfTH8XropRInuVR4jF2EY4wOttdLuPAGaDd9kVBoy5KJCw05q
yNjot7uxnU6Y0VhCcn0VCl13K3vet1rsdPgkvK+JooXKGurACBiBJo3jmQNNOtKeeyPBZSdXcO1Z
5fiheLaSjDLSr5m8BqFfjkjPVBT6Pa+QHcFoutDOy94QUenI8gdBSNs7I7HaQyVxZrZSiPxoogvV
czAI0l6FgAjPMVGDv+G1PRi+WdljW+mbrEXspRVd8UloRR0HkoybbIAsc+uG3b7tqnu0TjuYtOkP
rUF5ys79AAxqYY2lLQQaSDk3dvW9VGke/N2o7O61VDtGk7lvTQZtUYW5iSIf95HcVdeF0NtipD6g
b/dIw++pk9St7+ZveRn+KIdcWGE1cqPF8b3pifgmdQcVBeCVAfZ+bRi+bzel9AaVnLKMSCGzMcNo
o8MEGChWO2OV3Zh6/DSKcIdwUkw3I8oua/KPd6p61RqbrHobiRIIWF4MFH9ye/CUR+TjsXAAoOP0
fv1YS9kPaDfuqq+Gbt12yBL5amfz5LzigY6eQG38YqAG2QD3ri7aGzcP/kobdd0pb2090s8sm7dK
T958kZwc/B1JspijGFY/I81+JyRptIpqoOqBsekEldZBcWxr9TtSIMGq07sN9Ldb/K12HisjDdaT
ULscsVerKauVoIsbAJlb02zuUgjchglxSrI67FqoRa2HIsTwuPRv3VSz3Tr5GbYsoPXqZ5Zd5NZf
aRpsLUnfw4z45YaeEybVnRf7N77WbHAR+CnG6V/ASpB8l7rDGMmHyJyieJ3WS6g8G5Jww+tvSySl
Q6A5iixiavdF6uuYY+6/tTlmPJGBF1sXFnYXpY8wH3aWzl3Qe3F6FCROejQmr0o7rDqU3yUte4AS
auttrU0otL/91m25Xb17VUrWaiB9EdTqSUUzaM89s0K06ytn6mvUDrZhoA3eS+l3i4Kf5yc3Ylma
jmcddRctBKk3vyVZdFcn+h3yHbEdtmzHrhR2Q6wealdDl4R/0Ctu9hh6frwuVA2LBrSdIg35KAIS
GOA1WjeDXtuqOTpqUR2jtP/ZYdR6KFLMNA5x1Xl67/g6VJL3we/b4ElLVHiwT25m9P6GTiN87iAa
D1Qwf10Pwy6l1RM8BL1q9FgJ/GbJgtu7oO8HKmWhXN6ilE1XjW6Z+UXuHgZZfKCn/eqp3a4xg6Wc
+qxGp4BfAA5BY4GCMyD207SogMsssI1gdFfIk/jmDpqqHQnPWdzdW67+iObn3hU9yHmIiEX6T/wV
DkNpPNWScTNW3zCdX9f9Qqp2FpVSAFcIR6kJ06WimnH6mwZd8Ij+oBbFo3WQi+wNnNbCEGfTnoag
TzQ5npOtzFv2eAM2sTt2Be5jlFLVuk1tGRb1tpOGd0j7N42wMOCFsuTJiMas+eZZPo8+zATHy3J3
E7pC+5Dj67BO0vZbpeWI9ZVGijR/ZmLFA+Neo7nf6NEXfDTuYz3fWejhOa5RfWsT+c6bJMFLQ+l3
oRH8vL4Zz1IPlkaVFHq9qF4CC5rtiKGSOA9tUziREL4a+J12SnGvhf7T/26YWb4aEV/retMWDjtL
XAt1ZHsx2kQurLk/zcRnE5ptpywuLYJ7JhQgWcL9tEla4SFu9Nc6Wdq55wd5GmvqfIJR5Fx9/Pmn
MlxniLKvxji3h0oWg6lFiIWoD6XH+8rU7kQz3gtRvBMDKs7IK/1pNsfg2JejBDsZivN/p+em64Og
E3O2WCKn6ILpZvu9Svr8/fqHu3Q6P48yS01R+upl3xMLZ0CFA/QYNl1L4NqzdJGUX1QkDVwaqs2s
2elEemJxXGKU3IHHe9dm3Rci6qNUhY+G7z6LRYIxr4XF0/V5Xfx2JmkqnS+4CnjQn46a6g02kbmR
Oy622o6Q9t5mHI5I4o/73qAdhuaJLeqVBLUnVvaupL4s/IDpZJ3U3fh+dHiZN8auQBFmWXLYD24v
9wnfL5e+ZkX8JkBexou0syUv+asvoi9qHvyq5Tjd1FigrhKEGK//BOvC4Qc9RWWHIhmgL312S2UB
2yvKU8qaWuk6Yxn/RPrh2Kbk2iX2O6sWEzdbM+KnoiuVQ5JEnVO3aCwHKvpHIJfWwOuip2pwfUfC
y8Or4C1lVRtvIfnioKWjMtZH0T7GqaSculVlNt5DyvO22H3AxfOrG8nrXgehxKAJicy+tyKnrrEd
KKQwcsgDAltSWpFkRNjHRTq+N0EAysfD1CgVKtyF+GK6MA7goSVYBXiSgVCP4AMo0XPnxzF+N+pj
Xhp7fOd8GLJQBDVDlWy/S+5SL69v1SkdlceA9NN76Vu0L/JIOfRlf0utQHEipNZIbU3YWCO8brir
4loFbQYbdaygFQTxltznWQ8GGalFT9+7o/Lg9yhA47GVbihfp1+k0ZJXiLzdFOT6TjUiKlWZ5m0L
b2w7oEZr6zm8fVlCSwWWpHSI0EqaoGu/Es34HlTRvZIO+0AISdMrC6XFrNRuJjT6PkNH6Pp+uPBM
miKwA8mQpzaVODvrbkjPLIE76NRdGiJUhL4P+eeTWAWPnhUe+bcWDuGlAYHg0MOg/TyhR07PoAEP
Tgj9IndwPxrsPDZRbfPFjStFB3NsocLV6cIUz0COtJ/paMiw0ekpUPObDamWMH9QT6JBM6IQX2i4
1ACFDJ8zWLarNg2+NQV/qLeRtckt7SlJkp95Vt/y09I7T0ZDw839eC9ZIUld0A8PYMzT7yok720j
6dUqNGPU0a9/lvP6JL+ZcJxXWiR4450+XabBTKLBsrzcqRAJNo380PQCipeJ/2AqOe4UJr7bbjii
FljIv1rBfFbLrlm4Ky5cFSZu98BBiB2B7E2f8tNTp3ZoNNSNkfHaJLYWkzd2tWb7o2EuzHbaZLNr
EWLZdB/iSgAGbXYnKZg64ozX06iLkq96qG2BoCyUW6er/WyIibim0mRB7Xq2nuDXsJApUfWJOvm1
6srK9tMUZ3IftTJSsCn60T3lyai0amFyl546qnXEDJpGe+ns0YGhjseiSORfBVN69jPO3RfkGh4H
P33UMm2w07BdaJFPO/pstlTutQlgAopw9uWQrzFHkbzYiSKttAd3fC60ZGMEuOYiWbkw2KWlBVoO
QnjCv5/h3ZoBH8jetHIn1vRHAUNAZP0AbSj6TW5gV64az0qhP2Pet8AGurSwFhIV9Cglg4Botmu0
TsfwUIVw3mKRJlUbSkMYruBjiq6MhIbUxFiLorfrB/PsTHAgZZ2TSTt7aoxMP+rTmejUTPA8s0kd
z23tDo2lMUltATTo9WHO5sYwGlckrGHQurRFToeJcC60XLjDpOxIogUIeArUN8Zji9uRiLtthkjl
9RHPJyaSK2EZInM4yAymP/80MVX0C7DB9H07Td+bCGjSJrjDI3nhTjnbmVPfZYIDqbw3ijLHbvhh
IE5mlJnTVs0BFwkn8QXQkOVWLOSFGZ2Hex9jgUsRpenQG7NwT830Lqxx9nSMJKN06W714Zucvk6+
rzaGR1wBiroeAMUgubkw9tmZOB16DsTEFxXL3prVHOLhxgvYo4hTUrTM9x2SuZAmEZ/1jQNyz/vr
n/Hy+v53zvPcDk9RoUzg4TuKa72g2rLV0nzbwLWX+/pwfahLO4bmp0ltgcYPCdHpjulHLerzlIa5
kNIkU6QnmiuQk5qH68NMf83JXTYtpSTJUP4UvqM425ienEn6SDDnNF2z0q03OYa+3yg7HL82kWD8
MT5eIQzSJsobDFxwO7MDji6oIedxzTkYqoMutocka4VdaUbfxzIH/MDyog2q/OUV/kFHDPj6ZC+s
KYMSp5hQqvkV8umaRn4cwaHP+HxjApapHhBnNyBwlo2kLpzE8ytGhHs0IQ1wQCfKmJ2OIcdnpi+L
zPHbUbvJNUxckkRugU11wS7SSNnHCikZFAr05+uTPHvuWeJ/RoZjeDrJXEi5GwwmaVTmfnorXFN1
rg9x4RhM3Ws+o8U9DTXrdAhvRC8azfUMY4D6JtV3JjxqGiGIYC8MdGF3TrR3IjQQrdgQzS7qRLdK
H6WJzDGj8l0ujuUQ/cBoa1NU3o1R6Qun+9L2gAIL/geWCGjKWeVmFMy+RKCJlUMkrsQLvETkdKLz
Xl+9Cx9o6mzJYMhxJyGMOF29MohHpOA4cgSgX8upEKWpC8Whi0MAZgJmBDuLE346RA9rXcxhJTt9
MNzpyLSv5Np8+RfT+DTGtEk+PWme3Ke6b3FBoRJlA5hc1dESXOrCB8EMhwtQI3TlTZudV3KcLqcR
mzq1JUI0DX60mPX64vAvXmf+/okPSIsNzPBsudreRLNVZ5zUGF/bJPzeKpDNQY1vri/Z5fn8M85s
yQzVawstB5VAYiag29quO9N8KcAiXR/n8uf/Z5zpWH36NEI3KFRcmA8Uvydcxp6ExF8COV0cA++g
Dz6Vpc0pA82gl7qFMDONN3fTuPKuwK35X0yDLBYzLdPgspnV43JzMHuCUKArtXAI6/S2bZcMgi7c
ZIAkCOGhEWrMZXZZiq1FLcoCqIJU6i/VbRDy9b8XSF6M1hIQ+eKCGSALCWsVPOemP//0UaTSRcmu
0FKnn9xxJwGAEOr39RW7NB1yIQUAOutmzFnekpVFuCnrqUPWeW8JGd6ZZrtV0f3EZmAh57s0nyn4
g1KHqJFhzA8nxmualYmMVYtP4+Q+sHTDXDouKvQQlG+mWuZZmCeVCO5oLR9nSG6nftjEi0+MYCHT
uTQM4HmLbEdGa2We6cRA300PW1pHMVDyyHrAFVQNEQC5/m3kC1Erz6VBdA7uS6JzcroBRlA8phuz
AYDPPGQDOAh/K0sGusLF2si1rRBSb7CMdV1qe41GtOTJ6C99iXQslXVpFRSpHf2doCBhaeNKLRLk
IC0nyvI18fAh7dRn9IM3AurGpdKsJOUeSaWFB/LCc3wyg9m7X/kVGGZLSZ24VsDFfK9V2QnF7E5W
y40qlwvv5MXRNAoXECr5PvOcybMaMTBQ2nMQs0fU/QFxfFw3EXDPfgW4i1z/Opc2AZHGfwebXc1J
D33PDBhMxEqX92DlN8bK0N+uj3J5SpPbHIEhNbNZhIE5U12ZqMw7vTasODB2L/roJt9SMrYz3Vi4
Py/P6Z/RZie0bUHL5Bmj4Q69NZTB0YRXX14INy8PAgIddQlez0ky6fO15rZGESc5AHxTGDZC+iRa
OBaXxcJULl1sROz/HWVa2E+XZ9ziOmzoMoDCEONp62b8EKToN5L6v5zObIvnlMLbQWGgVsnWZvJ3
LH/RCnlhs13cBnAsFBOOELClWXLAW2e2SSNNcUDlCN0vRS+cDOVGGvU2rioLSdfFtftntHnnFNR1
0FQdo3lqtekx/cayeTWYMlv8j0uNUzd8ek0BuFP0nm8GvRBzRdQHNoMo2zSetolpLKzdxf32aYjZ
TqgaxCtboWcnGPIaPIyZNWsfqbbrB/XimkHYJfjkcaOjc7rfQKIFLrislDz1TvNF+nTZJhfJipdI
kJcHwr6Npwdth3ma76mDkeoGr2gNWLA38D6QaruWUTBJXv50StTWcLIlOACpelaCSuV88l0h1JmU
hRSl2FcV2K6ieQhJvK8Pdf7SMRTgABoDygdT93T1Wjn3pQbKm+MKxhb19FeA244v+fdC5DuJcgvQ
NA3rhUHPNwaDUmNDTYiyLCj/00Gj0YpxKh2JFqJxIxpvVhbfJ1W3sP3Ojy6jIMdHnkjcSFJyOoqF
OOpoYMKNDue4oYEIdDFBUewtaGWqCvrCN7s4J9JmKqIwgs/6FAUQArymOE+1EK2RC3NiAaQjGv7X
v9eFYSSo1BxYaocUaGaTAj+J2Gg4JARask3EfcvMV0WTLlxE019zWmsCKQTqD0nSqVc0TxlwPxOQ
8TQTx6tE/M1NdBtfcC8Jl3oCl6YDesCwDForOr2V02/kpW0c1BY6FkmmPqtavpY67ZFW5h8HwFMz
RaHzRR4Psn52R0hjFCuxoSRw36LSNjXYXYGgLbxHF/Yb0pgI2EDIo/o/J3jVZtjmfT0mjmwNG03O
bhPRum2HYiOjwYKR6/frO2FpuNmcSK07F0BB4hTdsAVM9WDK+LyAX7LwOymz6su/GA7FEfR7KFYD
bz/9UqmfiTKi7gyXo/RkWo6rjY6P9VQcmEhxVQuH98K9BFifG1CnD0a+P9sY6Gb62AckiYPM8qqX
sNgYC8zLEDPU7tGRRQHf2E1asNcneX7Ff2iM/XdU+XSSjY6d6JCliQOO2s6DEX4OSnMVermJ/vsg
/5G6lPP/8G7/F/pSl4Wq/j9Ul0Ij4dM3OVPqvCFD+P6tDj4LTH38K/+jMEV2+R9KZQYMQNyw6Waz
MX4rTNEz/c+HGp4sg3IzPkK1/6vM+R8dhNLU/UbxDAycSaj4P8qcgiT9B5Hx6R9zCZkf6lN/oDH1
0Y7+dHESf9Cq5nIGTAaBB2mI0x2EBB8EUK9uHwcVpRIv04EStsMPrrnuR1FExl4q6ok2AQU3EtVq
HUoV8M5GV2/kYtHbXJ5Oyemv0SEjw/KeXiTo2rPXQuqDOPHdMXrsYvwzSiQW8Q2LX3vNnxppablL
pDRdN4GUbHMLhyiCgWAdSNZOGNOvStjhllCZ2D8mZvUCj6t02lItUAhQxLu6d/vbtLWQmhbK9adP
/vj7B5542c/uNlaRqi5+7FP/gYr8WVE0dGm348HyKKJREKeik6Z1aMcSZqDk7NFTVrZYcYxmfajl
1npM0c/funj7OF2udTdN5ZV/N0lbveaxe6/1h0SSfl7/hR8P4GxlSUEneS8Zoh122affuZ2k63ve
fDQeY/GITk37izBUtf1S15DiEbUb0Rzz1SgW+Lk2CHcWMO23aF+j323Fa7+qigc1Ubsn+kbVvYF0
qRNZGA11Qgd7TkzSbR+08S4DS/5Q1A26O704bPTO1NcaoLGFKuSHiuLn6RBQSJCyiZToL1HCnz0m
eJoYZSTk5QPd6g72iFgqKpSUyUbKxK3LC3xEy9HEPFZwyaWbtha/F0KtPwQVMis2eRiU5tqLHSMG
54mfdX2v1VEdrdysgd095sLfSSiYLlrwWEd0seCAxk8fsTRofsJ2kEMSnNR4ybVnBdXyIavM2wJr
D2ccsdNcFXVJpA28KLKFPM5u+kGBvWXmSvymG5iqrSyhvVfCUX5DmUt9ibFtIkdXhNBaVbmffnUz
d1xLcv2T71VgLlyLgJQa37TuqTJhIWrVQf6u1nCyXK91G1w7pHJhv8ziqQl6YPKqYP7K8Wdrz64F
zL/og6BF8zxKA+5Ro4RNg5mrC2HO/PY5G4ar9nPurSoJsu6Znz3XI61WIRx9gMUl4g5V5rkr0E93
ueR/ZQf6k3Rt8pq6YvpiKc1LMgjv10/IRzr0aUsZKISRKIEN0Mn24b3PXnDV6PpQGfT8OCajtGkU
vb/PRs1Y68hQ3gLiSmwu8RISty/YWosN5YBU5W3ClXUTlSO+TLQGD/gr6oDwpjULuxY1LqN+gEmU
ViTfyo8ecQ9HBi2O9xNnpdTB1E3Onbpaq7iFmRnY/HLEiLyO4DS0sJj7IX8oTQSHDT/MdhrCEo9W
3ElH/pusoI8Vrx4+6rvrSzHHMNE4At9N99ZCPYfy9Rzt2A+64tZ+7x7R15h0Le9C1gFJHXsULRsX
3YOOE7NXh9ugy56LRF+IaqSz3YeUNSAqUAaEpqSos8sql1F8r9VIPbqjWmDvAroxNbqDTha2Ktwh
3nWiGzwHsHA26EBjJxP16kpToBHwz+EMSVF8G0VDt9DQvvizAIFOKAtx4jud7tag1mR0l3vliFj+
m17L0j0qGur++uLPMgzWnrnzEMPGJMUlYDgdZDJvdgNlVI5eYCqQMnFI0LNy35T1wuGbxY5Td5Ds
7zdwxJSg054OJFO2r1Qlyo5jmHi2kGVIFhYl4ilVOvSvSSb3C6/k9BeeHDCTi5rknenRBkVQ43TA
0i/aJpaU+jgVi8R2eOgrtJ8S/UcbROsySNYUapdQsxe2MgRl8yNUAseFCOHpoGEuRrSB2/zYY4nV
jeWzP5j2WDZO0lffDawRR8vYNIWyFkP/lywnzvWveT5nWrEoP9AAIgBEauV0+EDHoBJOU39EZ9pb
Q9wbnqKgSW2jrbuHqpZRwi7lg2o27e76wPMzRBUMYAfSV5KKRCTypbMbXE2xumpwb3tQu3S8F/MA
B2wpO3SGrIWkCUOyiqtg3OQuDlFjlLhvqu+1WyCWxa7AG/QbzxGMHRf628IPm2VKXC2Up9l7RCGo
nZ0VqqM24GQTET/o9Tg8NWarHbCGxdAeRt7z2EEk72Os291I2ca5RS++L1ZR3/0woxaTWqhbu4ag
ZetnWsZ9ZHTrRGQfFZrO85DnS+qocywSCijIhxEd01enpalMofjnJ0pAx0HCI0N4SDH6rRR8Jdrm
VtLuLGVYy2m29Wp52wlgOuNx4RPO9g6c1d/IBHCvSDkj8nc6suulKS4/9fCAqeLKrAd9J1fc+oh8
92i2YaeDLXu4s4olpsTsBvoYFzw4/SooPgpH9XRc9ANkU/X98UHpgmBdVVlF66eKbMMy6+31zTBN
4dOVAKud9HyStqH+MOHzZsejGTrM3gM9ehxiUbhHjP02HQXcxeh02ZmLT/Kg9l+uDymdTg+iOzI6
EzCJF4Z6FIYEp9NLSLkC3ITGo2hY40pJMtDvEWpVWKyX8FRjNOi91kv2StEY+6HC9Qb6I/52qXQQ
x1Ja9Z3QbjGfMSEbJkG4uv7zPu73f5bk4+cRoVOUQ0yOeta8Cqj1fpjyfg1HuO5/ZRIFRw8fage7
ZOu2adHHkj2MnMVG9N/DYOhuXS+o7oMGWmwUxN2NEQfZZuzVkAI2ltAmWmkQxLDCW/lp5X9R2yrC
Mjy1zTAwwCfq+X0ih+Md4JRiVffqe2OO0jZSmv6gVG248ALMLqXfk5vYC9P7xv/MUVJBhaOg6LXj
MQ5jHT+roLnBdCza5LgyNSvMX4VtnEjVITS/NwminH7e25bVJE9sor/kwa0U20/G5u/ra3560PhV
U/4LbIxtiLYdF/bpjlC0oo0ad5COYR0pPzRAojs/LQy7SJAA8AOh/2KibbqVXHEp0jmNKH6PjDUH
YRYwXNWYN+1Eo1czLc2kY+AaMZ6kAlpcgyUtvPRnOx6QLW5vSFkjb0lYNZufW3t6JxVmeeSKa1EK
1N6KqjDWoLqFhd17ep6n+VCDZTHhCBLtnoEEFL1EsQstyyN+8t67lknNBo+ZGxk36VXXV6vAt5ol
5N35pqIMQqD4gbsndp/jtM0i71teg+YYkktsdcGXH/UixaAiE+rnkMtnAzOme22Q9duIVYuXkz+S
Yehqslaw9tgFaReuo9BYqkDOeIXTakw/bDrDCKXQ450FPGPXpyDk3eYIjo8AJJClr4GsNjeuq4x7
xBPdGzeKs+lNg9ci5umBpwWmfxrJ65RiBW5O2jZWNc/B4E2GBVt/zzzzp4r9r12nw5Ia1gcY4eTm
4eeCHMOkAbUx/t9sm8gpVU1ByctjKXfadiy6HtMsXcRGoWhxZ86LA4c0cVSjVLc4HfbHFvGFcNXJ
o/9V9wXT5u+s9pI0QopWKu+eLKv+rhV1goJFgG+wl2c/5TRIDl7ZKnZUeMGNlVMkaNUaL4xcs259
2Uw3ahPk92UmfhWjqHjlYihV1Mck4x4HUp67sSvvfQzEYXLn5tankosuoFYd8kLFv05J0WRpEn8h
KL/0KbkeJi1R7ma22OzR8HpBSSLDL46GGL5YQ+bu3KFQD11mljshy+sHuN3Cru3QfszG8c1NTOuL
O7TvAPqTLRdvvYl0zUP/oxzswYqG+0FQMQOoNeto5n2+cAxPQ/uPjQeqDX16EvhJd3W6ED61tFEj
SJoR69xjPKj1zhpirH8DOV9lfayt8ZsdN9cv0PNjP1GB6YtQsuf+VKbf83k84Dqgadwc1pEsvjeA
6DKL4kcZWJRihlrfW9oiguv8UoOPN+Ecge9QCJ0juLB2oWCDEPEx6yVonHKA1jr+VTZHeklE/MJy
0naG8Ug/nU1wVt0T2lbHNrE4momZofMeevdZCPUPCUUsUxs3Wngmz8eDQADhHPQ7BgRUek+X00h0
3ycOyY4gYoQXcIoW2lvI1w5i3m4wR84XoF1n7x8xOWYFNDhJlSBlzLYLzdq6DNqAykdX6rtRKnMk
HZDm0YNKX+W6667CPEEYQMT35vrG+agjndw5U6UB3aFJQpesd/409TotjFBnqoEldF/6Iui/51I+
vtapdi8X+PpQuhW3ETZK90IRaNtIy7V97JfdJpcEhPVTGShFmzbvkZymZMqVslIxIkcKw9H5a9d9
/xXkQ7Vyzarcpaoi2IXalG9N3HpvjTGscFwNbc5zsFWwg0NTpx26XdzVzU02Zgs9yrMdO83VgLw9
RRsarb3Tz5qX7pB0+CgekUGoVmaB6UnCFUqQGw+76+t6diBnQ81CeLcZ0tGVuABohIL7iKv3PB0D
UgfrrfaLdxmrzIU9+1H8mH1JbInJ7ykloDI1x2eoLRQUfTBjwHq+eOhVE/HsOLaydz3DXaVrAsVW
sHXclJ38iLRvu+aKyO5FPCTtskz8DQa8vIUC9Cf0U4D7JHnsIJJUbq1wDLZ5p+jHrArKm0JBw3nQ
XLR7hPrnlFps9FbIxFVfjghLjRkW2YU5QmY1s0OdpEsTnSWETAxfiOkF4LabONBnZYxJDAKyRHQU
xnZTcxveSkM/2MCIym2aCP3a6tFebJU6WzWxBeyvf73+cc+uh+kHQNmy+Bm8RvOaQty11OejMjr2
govdgy/o6s+kU7stAXv919AlkXN9wFkR5feUcWykMyN9qDvO0jQxpQkU+n58VIJCP+D5ulXIdrWM
lzntpHLnCZl6n7aoxOTqiCE8htAYUvVLpbHzSI+ZAyKgk6ZTpQWIenqCmtIyKJd48bEM8QRtLMvH
icDIQgyEXARsq5+y62Lx6vWTf2XlYnUPuTdv+UxupD21bml+88Olz3F+rOnkkcbSsKLKAvFk9qMq
Oa1MQUuP6G+Yb4ZBt2Ts9GCjRYL0dP1DzPpjHx+CivyE2OCpNbmtT8cCx0o9i5zhmFdyhAoJJPTV
QKcFg7jKUzZtkHiHBt+5rQQld11kApJGltEchs43D6mUh7amCgrVhBTKNizmClv3zGXlZCpxdTnu
jSngs5tI03aua+Hven0CZ/kOXUaFt4b3GrV7KnOnv1+VBBcdJmqOqpno0MgRyaHWaS7cRR+WNad3
EcNMuT2S6FxJ894/twGgqK7Nji0eqkFr7LrAfMsKBX58oHm7RhPqVeYH7pMiBBi3uOgR6Zo0/BVR
6MFyTS4Xpn3pAOF2owE3psuAhsy0Lp8CJHekLRZYaXYUUtLuJIqtTTTI4SHI9Rddkca7dHiowkq4
MYrxRU66ZtculT2mQuenNaGQwzYFUU8Uwx6V5x0dDzNiGc257kmidgCFfjJJj8SJuB4i0V3hrgBj
bKsgL7JJKGclSbtQPT+t+zGmbiqIF7B94XPTVJqtgRJ6ER09sTzmdavb+dhhRlaFr2kofvOqXLCx
WsT3GEV7DLZhMf7Rxvs9ONxF8mB2BfW00w8gxrUW6noOlLwPfsgIrCFkbi7B4LSzNZ5i32mNmaQB
Sn5WbNa1sh3zTm+OlFdNR1E7bzvSmV7xObISoQM4+WGuZzcS/tPbGtXalRp03UbwffdFz8foGGXm
+E0Ps+g+NcPeUaTIfR+s3PsCrClwkIYB1o3p9DZVhmZr1rW29Rt53AYJ4MGpaLOrOxKSJPUeXLej
dtq01U3vG8gzSP57q8eJA3vD2iDaVd7reNqSZ8JEGZANvRnHPrvzEdNeGZ4RvrS9oaxEzCO3vlxZ
GAy1WKX52dei2GbDTTsEldMaanHrba9/KHkWunBu8ZaZ+IJgaeBKzbmfSStFldIr47Gwgr+Vwexs
2RLEQ5xgOr7KEGmb8nps2MJARv/eG/Kvng+SHc2gVRlHwfc8S+o71ATzJ9NHzsvz/Wor5LgotqEJ
sTltTNxysu5B8weUIFsN8xzZNVCfBKB2p7SuvK5KL8bQZBQXpja7/KaZ8XAT2U8oP1o7s92hJIKR
dKYvHskd6lUV9sJTGvju458vIG0W/YNxRH31gyvw6a7RAxHfZ7eUjk3c48gdbLzBwFc+s3W/3JpS
/eyb+k6AehZw7SF6gZBC+iglTuq9etVDmibBShnuTITOGgtXm3oXl/VLhFCC2QX2YDSoI5IVKN2r
xou/cFFe+PoTZRSCMQI9HKM5/70bOhiAVm0eUS9I1kaGyEppZoT2qozV5qjUAV8ZuT46GJmG1CGt
wlXphdmdWlTqSlep7mDR7tt52I12gSTb6Jt/txbKMVqjWQeUxbOnVqTJYApi/COCA4hrJ0q5gdzi
1eFptDpludtloRUvvN0f/bSTC5ieB72PiQtGZ4+C/ukVJIVqF/u+JBz7SBm2rpLVtIe9x3hse8xY
2/yuFHzrtcI2eq10MAQ6Y9Duu6IdUbmlOxyowbYQxaFYFaPsKSuulJAOUq+vIzOIF17QWUzDVkWp
iId66tRQ0vsoh3zaQ0aUGVVnNfIxEwSJYnNm7ct8DFAfk4WFVOXiUNQMyf6QA+BsnC6LN3Rj7IHz
OMoJ+PugLWLHAhCxidhex+tHYx4//p4W84IiyX94hE7H6rVa6sY6V46AL5pdpHqI4gxeS9lIvCH/
XfllFuxjM/KcQbJea2uQdxYy2Os68Ma1LHE6xDD7s2j+4zdNTgxUZsGJcS+c/iY1g9ejjaVyDPzu
F7F0nspOq7tPsdIZC191ljj8HopHmA9KYejMFQfRax9D8kI59lLyl2CJwypKA32tCyJytpnXLtDM
L+x4ECTqROOiTKPQzT+dmqdm7PgxtY5Wo2TfdcGyUEsyo3UaqG28QihFeu+7SS0y8NMdZp7CD1Nr
EX0N0h6jAZ2U4zHH+Rk+kvkmiIa7H1EU2ksUQGm9ZeGwcELPXx5qH3SWqIJOjep5/bNr+4Sa4hg+
j4qfroVR7v5WpFzZgRNSaLjJzb5MA20hKpqHhnyUiREMMotWGGN+3IifjlqbY60itUnxXAFr34f/
h70z260bydL1qxT6ngbnAeg+wCG5J82TLdk3hGzLnMlgcObTn49Ku9raclrlumocdF5kIaGSuDcZ
jFjrX/9QM34qK1ts51KZL2UHE6TCkvyRbVmExOXJS6xkko0J++2vx/VHBM9/LRv0UjxVt518eurO
H8V/vuBs/p+X/0nc5ffrr8TJF/+B+3baMd99kvPNE9mr3Q8W4/r//Fd/+I+n579yN4un//qPL3Vf
detfg/JS/czHXNlhfx8Quusfu6fysXg8/pUfGaHuO3hBcDeBGwEA4ev9YHAqnr5mhMIFWUUPNDbr
j75TODXnHUyilUIDQY2Ke53zfadwasY7Bqu0QDx09Ps24Ss/vvt3ruFvU0Kf1ZD/fbDwLmOUiPcH
DFLsRmhAjw6WnIYft98qxzqT074SWuPXsNmwL+yu1NQtN51mYeuSxd/cTKvuVEcqq6fXNc6W+yyb
Zagnot0SjRWTpqvPh8jK44OeO6Pju62ziRBWjMRS02nGpAAQFPdZX4iTm00hfCa4n+oszf2YHJSl
snrMVk1ceRTHCiiErnN3eKjKEspbND5qYqRTZYz/zZncYdPMcxLoY/PN0pYCsYNNtLthBwuuYDsi
Akn8xJ0FIqzBsKafMWF0WyAVCt7Kb42Ohl8rErGvkO1su1G9i7VM843UMcIicd37zmvULixisyKf
V+IUZDha/mXuMBKbtdnY8mP7XB+m+VpkArtuA37THuZNG7p5adrBGNVACml64QjtYuJeUhK11dZM
xcnQOOnOcLGkyiIZ2EqTYEo+ivaUxjKFqkTm5y4xpPWpiXojlGqnnmeavBCZ9l6NsDgu89wmfk2J
v3nWaqcmPO+iXr2je5yo4xC7qo9uXrShRn/k52UuyPuulP2YN8LP4xEj8vTcbOWyhZBpvZ/L+f1K
+dw3oxqfV0lfHtrK1R9rWREF2cydGaYQaD+BatZBpS06blD50J5YU/FRHe35q+U07VlqFvah1ez5
oW6U9rNeN4/qMlemn9Owd75jNJbq63Iadvky9xN30xsXPI5HJ8gmmR5GS/EusUox/MaqmxOnxpMc
zUxz1+lKGgi7VXwa4KAVevGwmFF5cHOtD4eslqduO9pfY+n2kN/s/Gsqe6bqHWQh/TqxK0M578Ym
6/bdpHf4WOVTeRaNnZJtLCvJT5bByqxgmKJBBpPERY5jPwr6KW6q/VADN9xHbpFn8O/16iaJiyLz
MVQZfXV0KKwspztbYss4wyn7Bqo9XtjDavFaOQMBTglJN9K9t8fiwoOCNysACMCS93o31hQO4kMb
eW1oyPmWzCbzFs1GfurUSSV8rclLNewx2+sDDt15vhfY7zcPg1LU51ZjuPtOkjttQdK5n5QRFERL
nS/ulGVs8p6y3NptHp2UKQ8wju35Xo3GdjuNJfNMbNbOytKK7tS69HaZ4sAtlJPlklRt8XpkiLId
ZIW0krKAYZWWD8bMK1v0tXrmqEtmbNJ+zupLfR4V1kNppNtqdJX7urSnq77SFeHPeoM1OvIQ/D7t
Usl2g4LnurDaaymnb2o0qME81lrgdJ7j224P4EVNT+qo0Z+krprSKJaXRRQ95OoUKoOj7pXxsqlJ
Pp8sMz+g7k+R9JdP/TROmLQb1bYZ1G2ZkZZSEsMTGkw4fXxpvMCszOlOK2a/irKgdaS+qcp422cE
70ZpfKFn7ddINbqnLpGY5aSelkAaMHMcXE9NLUmU97jHuUl6JmOlKNoLYeapNW/isV2yedMC1ZCu
ZVuRjrC0HUX/gYHT6RLZxhcDA6qvHbJ6htiVfRVB4jpp4OJ2sqNYV6ygjzsXg2obt3Z3KfZNY5Z7
AThZ+EAEznWWWl+6bsZjboIQqhMaUCWDtylMbfGjOBk+tElkXFTKjd20sx1EtiNCk/3xvG+mmqlE
lp15bp58zLwuuiRWcziPwPbO+74i7EoniGqbSMW+KPu2azatYmwZO55NY3rWRc6p28van6bqsz4b
BwqdxB9aWqhe9IGeTukhiuQtNtFa2HrqtbVM+GpXTjiKDnclC/43rem0VfImP6mbj82UBKlBBkuM
uc4pLrnulSwiTBgTMVx6WZn7SmlkH0pH7SmS8IjyqZgJldQyVfHBFK2tmmtglerkTH7kOGhVtLpO
N0QAhItcvhQ4lEyiRXegGuNwEKVg+p0mxrfBISYOL1hf6Yf5et0z0dLY54vpDETNaac8L5Titlof
0iqdfKtpyEHG1OHOzpstpCLt0i2Ual9N6vRVt/JiO7atfeXFs3Yydelta+Ji6Mi5vjNsjOTrfuwC
gZteiIUy0yVdxnvMaOMN61cEGrN71a869baQCrBiO4FyT82DqrjFaddkzsaJ46/sU9sJ0DXAyN4g
v4CYWqf3SobbSbPcdrQUhCQ426pKtlQHOfETxX0s6KxrhvyhgWkQou1ZXuF/wnqcpi4odFQQMjqz
CNr7hFSLYFlMzHwjKtStvYw7svUqevxuF2nAaUnpjZcdRGWp5+9NRly7phroj5tm2rpm7m5bzso7
p4vfR2YjecytG9a5czuMy8MyjPnt0GYNmQPjcEZUQLmHLATveuqTbU/wQEgNAoBqYpVPHgG5G/VF
PPUXracTvdLo7qmXCaIB8Vk8IDKdTxOa4D2ZqTKITM4xlRAzYoRmw688IMcUEhNsIDXgI6pMDJRr
V4V673RzFRhZdJlH2kXuUH7UfTtsc5Pe0HUGearb0RSUExsT4x7CyPLorp+WbdabDwuJg0aKx2dz
A0bWEkFst5AdzRNjSMwh8Y0EQN3XZ00km8SJVOeDUsT5TiE1UA/1PHG7x7YV1SW87stK07c6JUZe
VB/Yui3ftPU06IZO26AfweRVJhmOfPq+qwbzXut0Cz+FZD953rnuNNc17O8AkuW5UZuoz2IACds+
x0GDmeocVgxKMhUfACU9xLKSPt6uMLK0apsBx8TpPcfq4zDExCtMRE14ue3PLAsXSYOcG0mthZZX
7S7aJRLsjMkpQReHKkk3ExEO7YCWRMTJeTx4060yJleUojcpWSvbhOHkXslrNdTbnFhmg9PODgv8
+H3WPDuXG+VfmjrRbsk82TrFWqclWe/rY2S9t0aRhBZB42Fc997tqJfcy9F7smD0nPcaCsVhMr9M
EOm29eTIa0X2A4dI1AmCHLIzaIYqaWC9OYx6EnrznGabvqDw3oieiTt4PIA8PDQZ633YuRMQqNkC
JJ/nfVtiD2hYU+YcFK8bRx/kflYO5pxkw33ujan3ZZ7bmcCA5zbgjxqiX8vU/g29299J5150T/8z
2iXYaL/rly7SL4/yMe5f9EvPv/OjYdLpb5iFwZRfgfBnYdtfkjfFdd5howwmsCqpV8iDruhHw2S9
g/8Jzxai7crlWoHfHw2T+g4NgPXcJf8bDROow0/tEqFKkDiAmAGAYDnBWHuJSjjMdzwTzc1WVkvj
t41l3Trm0m2NqMrfmPi/RBS40joQX8c9jGtXPwbt5aVq2xBWlnpyu4aHN2VHYGW+Y1+8M2V02jlv
QWmvL8ctZyCs29Ahceg9bgSF6s6EHMmt3Rt3ZuRumCwVfqpl2J3PxfmSFW+h9S/Bu/ULckWe8BrV
i8PVces5yBZCU88VE6KJgrFtNtPQbCJYFX+9i3+bvPvaCpgrgUVi18ZK4N9HMJklaplV7iy3TRy1
+7U8IzyioykdRDyf1FqSn1pO291ZcyY4YQfif8db/tKnwRQP5WzvqprTwHdGOL/4S12qZiQ2th4d
KiqeG6svmzckakc8gfXZg36B6PA4HFiJxxruDC6ZVnhxsc2U7hwSxNlctldO7M34DE24datDOOA+
6zPxID1lbMfNT2/ld6DghSjxJdz3/QNAaeVlW41AjpHVKaZVrkEztzSfxBBV7KmnNWfW1puAnh2l
8vFYO3iaErhkKhD9foZ36ckUW4+qOp7WcN6CTl2+YOP4lknyy1Hg8yeDLI64zML/dZ2LvnwvUjfJ
Esspy1UDSR4KFXdNtIhhtUSHVWpg1wIDBJiIEeRCi5AUTGCMN8YkzJKO9gE2IkOHQwAKgwnCKwe4
bCFtN009SDhjH39Tstn6tMyzlQQetexB0RfoKIlEi1ohSv2oRPIuGpcljJQqrvyK8fJmEAv3DWj3
hl8TJ6rFyAj/bHNrOMNdH/X0oUOcBi5vSOiJ+g5K0WG24vxhirb6YLh3JtF1ygZ2rsnZjYXjiAlD
5uibbM6wTifSdunP6MQ5JCNzUD/bonOGm9gotM9uVWQXVYQTva/NivdRoj68b/nnXqkj9fO81KOg
PpCLE1aGs9AOzM10lcG+1IEbonnbiszbDb0saYfsdsUa1OrUKssKFv5cwhbHGh6DeaNPSMrpoyZg
RJw/tiTkfJA5JudsQ7mxaaZp2VVdMW/zqlF2mCrV0z1gjZbt5kid7RPLHrwdbPT84NjSGP3VdOmC
FKB6MyDffCq52J1BcBpkANctzpJGa32Rq903fSb51s81N7qA+Frfz3Erz0iEUk3fJEfB8ou54X1O
hwVraJrb4syQTvct0cd5byu1d1956Kh8Z1LKh8qxowuSosZzzcEHe9AK/VB0ac7oX5hDWAlitYMu
h1AYSPwlTpKkY546mPW8r4qISrBNh0HxrbInVacg9ReJp036dkJ51u/aEerMxo2RxDH1sc+8pcWn
Piv09rNIE+Uy7i0xHxKc+2eCwRweJqiaam7kZC9LQKQ3ie3cyxVSMNWsQwyjygNeQYIvaSF6sUNa
k2Y+NNLS8oPgOAmjtEusgILJ2SaWlQdDI2i5iIEp3Us9Zaq018mmicLByOlnifFaAqAVTfqm0b03
YytTQxi606NuNpR3WiaG5iSXmmdvhqWb4/OljRW0dFlGvm+eZ9dRbgoPdKpU7uLanXJaim4Kq6bS
jE2fD0r62ULbnAYTCj3MSMn6qgnTdKzrSSFu4ODG/XgBeav4Jp3ZfHK7CM1w22iYjkVOul/UvDpv
LLc758Zl3+QwiI01u1fRDDxgFPF7iFjneVI6XxevuhXQSt47VZmfKoXX71MDW14UGqIISleal5GA
tVwV2BClS0PPNxh4LveRfT17Q3LQllmHmOPFoUkc2H5Z2XHkFGWniaMPftGb1s41BhkmZk+gmJ7R
Uy1e/b5t4voRx/17ZYrjQDdQIBYCc9eSYL+QMvezGrvxVp/SKSzsOQoWrXb9VnbKNUZc7YTR/Cj8
KUm517N5XQ/TCV7wzuloNtqe4X8fFqmUYP+2CSQFU7Y2tAvsqo2NoveXs4beSK/FSel5WyxhpkOm
Sm2zJN0CV9O9xZaNShyZjj8o1N5VoVyqNRwfS4uTzURKwYFpYnnoalecF1NabQ1wTBzivP5Bt3Hg
rhr9Sh+zb5mm6geI+iR4RIp1p6iaOGSLl55OWf65iZfxXK2M5duUaen7kn3zQTrwrInFK8Ohq64h
NdqggiU7eSkRTWtrT9NyT0LhdPLEKDMbY5te7tp4UHhxTV4xyCYLMPQsRSjgV6XhWBb3EH6NrR2n
l/qUiLAVtef5lp24iF7ykqpN7+pQCu0GcZKV+647ene0XGZYjdVJlWvg0Fa8DvDVUl7QrSc3Odns
jpl+NHPdpDSqq1Pbyp0K38LFum8AJy4ivM9P0erBrgUMPRmSrg/rlGh5Zaydg4HKRozxtK3qIr1g
EHM9ptqU+fZCBbkRppS80WK8GIq5/wYPnkyKDnqEqo+E3WeTuO8lEYa+Hi/ZzhZaEcIvOJTdGAcW
CWfbWLRfM1M4gavL5lIjlb0KzVpVdnRi/bcOsNfz4RECiS2zLPbOSFnhCzDXoDY/TFUSb1R3Ws7M
yfauq9KbTzS7awjVMrMTJ3OMDwmbxY54ZHLspNDPtI7UdaepvuQQMC5HWDC7Gso63dZy42GRvoe4
6cu+tun7jGkxgsUz07OmolKJHcP8VC5ifiiMDuZzNXmfbdlNn4rCXTARsLISm5raOOu6CuPuJOVc
cUUx7wRBfFdNTVWYZWl3h0HhstX6aAShKbqgcYxsM4CubWIzng9j4llBqqu4JepRPexjTFW33dTW
Gy1bDD8yko8yicn7aPsFvEHO7QVHMq1n6tW+lcvmDMuIduOmUAPsKeLvo2XbpWmJvb3RfB6q5WSo
l8dcOKitI0TNgq9Q06l+btmeNm5Z3XitsezUwrgyej1gaC8fS4LWdnGjqwG2d+1ByHijDam8WhL7
UiTjbdVO+mkj9C+x4cpw0DF/Sao1eDLKyS7VtKAlDRFCgnBILChytJjN57kY5aWMJo8ULyBU0gRN
QOBUm6Ndlffjxk45twt7rFB7lJ/KOUmuQOTxeRGd8qQ72U1MIl3MIDAQblJshMbZpoxt+mQ3QjtA
6U62qZd4170sJnAZd4KQ25P1Etedafj4eUpfFWxUhWn322zGozvytM+Av/1joidtEcxWO10sufC2
CSoMkAldmg9UG/bFwtuVBIPOK7Of+qx4nypdA/buDndifOZstMbdULh9E7gkq0ad3QsSVkwZFrXt
XcoYq5qeD32L6//wyZNKCuIi8x5jtzpNT0lh1M7GOfE+Lvlim0TemYXqd4qufuBNYETPdEX6oHvN
U265LCEvsbqHZdaSaw329y4VUezgXYlhvY8IViOBxjCjCt8Hg7BZbek6N5wnt6GWgH64hKlQmf7r
CextIgw9LJfIhG7KQMxShyhk1VcKKVUAgKWsP0S2gsJAWJPe7BdygBt/btL0rk6zZfC1dsxqphx2
9sEoKxMzVle239q+R+OBbhM+qgFdo/al1QqMHxZqvUQWJApVfWgtBbuQULSz0mjMi7RZavMkN2In
OqnLbGp3dimtc9dNs6924RbxhuAy49DanXFGQqm7F7HZ3Xgwz3gLOZ/vM/aAoDW76nbq641RmtOp
SExT+rbaVWxZavRxhky6K8toPGX6Ne5HEYvzlInRZ9AwKkzfaivv0yxG91tRNtOOVb5cj04c7SuS
TbVQkAS10yccREHbam1LpuDskd1QwBLCJzoFJi+WeOPO+XyV6bE9QPN35wQDF7XkCLStMHY6gz/b
kiI39Y4nGAeUZDtR5Yig19lk6i7Lz3JihacdCqnpQRtL71xteivxwqjDGcOXWUJRi/InKd9juDp9
cWitnkCV5luNOZcXdoWQBCM0noUVSZwLAkFVlbSeiT2cMgkHg7gqkqtBrptB7fWzFbBvrMYHtcez
jOb6pilYELsZbPeiayYgyqacCuC5sdroWtI+oDnzHlr+drLRVETsdlcM1xo9wklaJ91NlS7KrpiL
7swZm/a+dSXFktMuDbCoOkwfxDxDe5BNTyajEi8EfzZ4XdYHpHQxxgblYixBGU2D/aFILQoxuVjn
yL9VQn27DJGn12L5yqPNtuWcadHFUCdzhGWEJcUTO7zs4FQY2kpJFIyq79S2SIoPnaVkh3lIqAi8
yVMKv4Af8yHHDOAKcQ0jW8ee8ptGlwxtzZkBHKkyQ1CqNf6IjcQvNR6GcMmgVvtI25LdoCucgVIw
vDMKzzqNq5ZvSSveYCIyth+zjlA3/NJS55vu5eM+n/t9o850IZPavp9KDhwHrv895ibpXh+Lsg/s
olt2aMKScIi9Gh+fNtqIadL3ibJIn+IhOc/lPHAmMIiKK9lsV+uUwIuc5qseleCN0UAUkOv26t2S
OP1fhJH/BQjf4FMAY/09neL/yv7zS2gQXsVj2/3XfygYXmG1a4KM6IgiNVDAfzIpHPUdkNwqlsST
guHH+qMfwKD+Dq445ApcSWDNYbD038Cg/g4PGKAVyNVY+IMQ/gmT4plq9TMyCKwEZwNyNAAauMSx
Dkpxs252lJyWGXeVa0sdAd6XJd6PGHwnh5KthyWYlne9q8Qn2tz0y84qKSSFsuR3KUKDEzUlAC+W
6qYx10kzIyLtkhdC9KFGFXMia5wCbVr8G2rD6nZwWwSrug3O8efI9b9I5RmeZNfLp3/A5Gn/se2r
r3iZ1dVLFs//SFLPyjb7+1XoP8rPj1/r9mdOz/ob31ei5b1DRYEyEiagvi4pEO/vEDU/QqGFIJuQ
Q/R3z7YLP1ai8Y51uPJtsK5A67FqDn9A1MY7wCwaUeAkgzES/lp/wOl5Th/4eSXyoaChQTiAg4ly
+Njeqsq8FlNVUwkySzvDbyzuwsyM082SW1G/4YzEFVuJdGXxvTmFl9m2EDMDQFjZkSGsy5OE2fM3
a4FDQSlTjE8DYqVgkbUZb0De1kG2oY1ftci1fEm18h4VenYu7WL5HrPxR3vk/+9LcX18f78U75Kn
f/iPyWP5+GI1rr/0fTU6DExg2poMRCAevtgXXfUdK5SFinwDh064ZP/cF3XnHRKaVZHqPe+l64++
r0ZdfcefQSuF4AQpnu4Yf7IaIbG9GJiAU6PMRNcLSPq8+F+itZYc25mXRey8ZKgDyxhXlyoYij/d
lF/A1cfDi7+u4ursv7xEr9TnsdX3Jrx/QT5XFAxdhOZABUbIFRMHpHquwq4yk+D31/zlNzPxpjW5
kRAxjwiqS50sy2zaYleaer2ZJTnLBIi34e+vcuy9RxIfciSThC58ArHTstmHflb/9DRcbR+1JHdq
ZQP0lFamHaoJpJNa9boyjAFfhW/CMj6jRlRmf4GucmKQ/WxtpdZYh0ZtJh01YfkZ0YMHf6uqe+M2
o/Lvd7oA20BD2ipn5NIp+hVq+FiHDDPP2Smginvek6x3KbSy2Ldtp7yhHT62cFtjBgmtIp4RTw98
sY7ViGO9eH3vAcKSlmleKTr2JL5ZJfj5uIn+vgc79udRUEd3XrTN0BDvTVNk21mrcIJQGvx7fn+3
X81d1g9kauyZ2EUB7x/z7G1Ua6nrQMFbFNc+MTV9+phOw4i1YT0TX+oVNHNGvouVYXXjr4xQUSfz
jeHP64XFqaKZlC2YRiMOXGcPP5F6LcYsw1A51c6JivE+tdvyfHDS+a9j/m+HYsfTNxWHDoomHNHJ
FmbatP78p6soqVqp8YiLYSrIaXfHujghaoaG/m2Hy1dvJ5uPjT8Jmw0XeiVJN61O11q1SnYmnL7T
cqK97JAzVT7ijPfqNClfNVwdsj99P7kqJCxjlcyt1Pij93MWRjOzbuJdjFF67KvZVJz0eVvuf79k
Xt1HhlGrspXbuRYDx7LSWHeGRus0UqgRLp6Al+WbwuXt6QrEaL+/1KuF8XwpopmQh1EtHGvAI+Hl
5tSOzU7p2uwuiczTVnHkG5zydXX9XD1gXLQ+J+jHNlvp68ljpRejkQmxSyNMz0C38r3eTcMluKw8
L3rL+dOtG/MANgEuhY8cFbrxch2mHF6ePU8EDbjjlW6kZ4uZtWGvEOdNsoo1QYj847voEZBp8sAo
/RE0vLwgsYrjQoY2+7Zrx6DwWcSUi4nIv3MVj4wQxverC+bLqziQIUsEamKnVbpHIkrfbjQtKv+d
q3ADiSGj7cEQ+OgqaccdLUyxG2UTbeZs/Dxpzlvu1EcqA54MV2CPYEjPUYfG4egRRdBpG1Yl38UE
Sxg1QEUdHAySq/ah1Gb7zI2yfN9g5RLoRY/SSK/iTT2q9hu78y/WPxoHjdKahYK12vrzn7YsHf90
5HY8OejSImgJWN3CGo/eWJBHHl9/fV0H8zI8xaDEw/N4eZm0yW0XMjMlS+SJ0O1gDmfJsEFZezuX
wx0pxlg9GIZvkO4ap80hItV7isGDYgmPodYgL3uxfONT/fK7s5Fx/+kzEQG+/FBw/PLI0nSxmzEw
Xav3rdnMb5VRv7oIk3U2aVYtR+G6N/x0g5mhp7YquQgocYWBwoDXoAln7/evxi92TPgl1A1rZ67T
97y8Stu6eZ01E3nsslL3fS7Su5xd7WRqneyNzXn9U0eb2XqQr+KwZ34QZfPPX2jmYTCm7gnirDtc
9ir0DJhfVKHQMyBCLI3Bx5p5I4nCfuNLvn5pCMfU2D9NbCMRbh9LpiM7jhjM1GIH8DR8zHqLAROT
0Z3oWwFJOSXb2xnrp5YVfI4IozgpTCMK7MhK31g560N7cQ9APnDUwqCKAoti/+geKEAndQcYudPj
5puqwn0X81Bsoi4y/Lwf3vKfeXXYry0DfS5fn31JP/afaSM3bkvQ9V1mlhBHZNXEuj+wfC/wuQa4
K+to3pSDOb///ap6tXa57pqTp+KByqv73BX/tHY7yx5lNhLRO9ItnWMA0TH4it9SXD0b+R7dTdoL
VGn0M/Cy7KMdd0K140wMs6ENKN37Bme9AxZJ/T6SpXI6i2YIMFscDwk6K8IxnOLCaV1jQ9KhG9h9
uXzkxs0HDAwsERRkGUPcHrMJlW3t3Tm9+VBiX3KdKxyD9C4DDq4tDylvmoMHdz+cZCxODKXv/Eqd
+pAA4v7acMxhk8cS0nsxqKcVuOYpI+0udE0l3RidkQTA8emu69iT8riPdmUx5ReCnPtwXtjX/vgx
kKSDwwndI/8cF6+K1xao8kgGwTbNwl2TEr3J3vQj+MWa5irYxEFNosF9Fg/+9LBHXVEIdydsh/C6
L7CgLycbF+w0TZUAPVwa5kN1lRjKbaUumwxTHX+M7F2C1kc38sonsOQMgrX0J+G9VV282nHodlXa
ZmRVa5aeelRd9FE61G5D2gv02/6AHZIMF2F4vq5nGuSRmDdAZxcwU+0t44pX2+rRlY+2VavxMrcf
SYApYQBDHrJGv8pnJyxTBjj/xkNe9Wy4yPCKv6p5B+SNaj8Sp4R4ZFPZTRI0dmL9aaG2fiFcpMEi
cDMla/zl5p0bwogyZX2jW8TmRslzNZbow59/FXzOVuOA56L3aHdUFatJVXg+O6m5Tbj0ugPPfHzL
9+dXqwJcAks1lb5LOw6mtQ3JIE5kPBuKiy3Bt/kD+bFWOLdjfZ5lmGKPcTf4uVTMtxwOf7EvAv84
K3LOe2kcxw8NeZr2DNtL4kvM9AOjUNSpcrT2v7+Nv3ohQdGJpARQWh06Xj6rhUEXnN2UOJiysU+h
0IwX7IqwZ5CeBzI2E1D/f6JgvwB8fnFDeWCAL1zQWtGDl9fTEf80up2VO2VolZ1l9CgVBub6GeZK
PjzAPtQH5vFlNb/lMnBMP1ztRym32Xq0Nax9VW3+XFJ4DE+HsR6K3QLTLbSgmQdLv0hsYGV2a/NQ
N7FTyRD/+8avhdDeYAX/4nG+uPy6C/y08/UsIqH0LfZWjYmWoUZxM9nyLRffXzzOFeJeCbOcdPax
aV3OBFNErcVVsH3bT1Se+wygydcSvd9ahuze2FBe31Q2SzYUBojUSxi5vPxWizJRVddJsav5WVhl
9cPIrvDRJYUp8HqbM7BOzEslcWrkG4N7+NPFBFbPu8mYiM0GF8uXVx+NWB2wLhK7rMkv2aO90Owd
5bLppQwKUZUBi0y9QNIQ/v66z9aGL4sJclOA9KhcOMngtr+8sGY0Y5zGUb1b8x/a85z8+JqsAtNR
TqeiMZ6gbzJxdqXStNcoadpz2gCrDUbokfWmjCfvfioWN+idiW3DnqX9Ubba4IRgXMrjmBXkhmrz
PEmYRK60sGLoQEGdZe5uVDLUUVZCLUDSGEca1rEj+pSt7mbth8rq+oORx/WnPnZSOCOuQK0bj617
SZ8T6o1iux+N2HUTX6nH5BPRWX8YIbGCAS4d7XOADVkd5lH7PDLtzaIhEzsH/5aPLSe236Wy/vj7
B/C6VtWw56aZwrICNEA7OmGqYcFXpSH1XQHgiOLpTBs9l4FwdQdZHE5H675FRX8NMCJcWlsSrofK
gf3y5SNv1LSF1ZGS52mZ/cEux+hkhq0U8n7EJ56OWCXCVgVCr4hAX6SOTYcDW/hPv/f6ITi+KVLW
HuVowZfwoXK9jcrd4K3VeeFB4eybxT1oU7zMfunE2imSq+Xr7y/7qy/PAchCd9iyKR2OimfbjpJ4
sQhA61LyYSBDqResBCU0HZmF09h1F2mSuZ+izmnxlEAwnTXZsvv9h3i91UBqpyfDT5aTmCnHywfg
KYks1YTgMqUyYNEYDjKqtOs2kCsyhJkJprRg+dkpzNoRam3uvHH9X9+Enz7A0QqoWyqZJiIsoDem
+rrplux6Mi0UCcOohJlliVMcTRwklEYRQCNepc+6/cel1cubcPR6Rd2MI8ZMRFyT9o9xV7k3lrm0
b5zRr48qsqksuvwV3eN/jzb1rgXeHnQy2wZU+FftYKq+ppfGG5XHr6/CHP/5ibKwXj7PJM7HXkjq
Gycy1RABo36FV6b7xhvzGhTCnRbpEUNVABjz1VZhDF4rTbehjMpK4ZNllNxOLW47TBHQmFsprJ5+
Gq6qiHa+qoqF0m7Kn1yzMDBUR2xbCSvfx3OfY5zWZX9cFLz8cEf3oLcTPIfI1to1bg3nBQLztRKh
mP79m7OWFi9PK66CDR2KRQdc4ziPOklGXO01bkFliuK9YTTV2dLk6SYzkz/FoNebjbUF0RcMv155
v0QwJPPexHBsXlItcCXBe4njJRuRyk+dU73VA7yudl5e7mhbUnRONQ4XLqcWUWDUxv8j7byW3DbC
Nn1DiyrkcAqCIDlRM4rWCUqWLYRGzsDV74P590DEYImVt8rlE0tudqPDF96ArE0dBhdTs5OLE0jS
zkJujkeHRwewQgRpLlv6txiuacOhinvs/uQ+CD9nWqGcpCYyvaiyWqrSRbBTi9oeD3N3er0UcNfU
riHITDucGA/rWOkhHUILAUG9PDh2M53UYNjTy9sYD/8fesiIJZEirlXY8ryRo2GitQQ8bD6YZhcd
baP4MStzc2/NWeHf3pcrYUvyGrxuyBAXvTKkv0AIXa+nBDxZBIWEKKUh966ZiF+oe2Mx1PpFmD9L
MvrxPWhYJRYPiVTdxYHtATX3akX4UhE+FPT6PNFhSGTmQExL9EmLE6GYF6VytPPpl9dldYYoK7Nx
sJFYmg/LGfvt0/ewgPK+pIOop5bs2pQfNO2ZTn0J0ad1vKxGt+D26ixn/92IJu8t3hUc3HWMA7Vc
iVrHFCdNrges5KWlQhWLg9wkj6GZm3ehNeMjTJtx58pcdvG7gW2abyBiEOtcp2h9WKBSUoziNA1Q
mKQSdngDnnHnJVvJdb59/MXzD5Aehwl5rlUsIyFLMRRBJE6tyG30N03Ht/KoeR7RlzgP9RzfodA3
/4Cyo3mO0slPYCadi5HWAtpAbz/FaW3szHzjotQXzilABJqC5E/XH7lx6jzIZkRSrcKQL1reEuHI
seJpqb3X5NwcipsE/AekVHKJ66GqtLcp7jJ70erxCYUxEt+whbAhnK+399HG5+S+op1K8LqUflZx
U6ZWsg7kLCFXCTKv0Krah/WU7Czd8ntXmwbkEh0IknrIbutqRSNP+pSVRXLKenaO3SvOxy7pUUNB
o/eUV3306fasNtZvEfaEYrnIjFG3vF4/+uo9+aCWnJxQgesPZh31h3q6w8aj2Dn6m0MxM/oeQBHp
PV4P1UkFdm9qm5yiDFk+rYhqOBmaejG7RN95P9922GoZHXQw6T6yMyCqrj9WoxRd16NjnujK8MnB
GwW1SlGcjBJ+Ug0T5lzLtXzGcD3yzcrUH2fJzOGqJMO9ZkfBSxTr+nGiIvaPZoUGVLfRQIoLsbsc
6ogn99AhTEH/QINyeG8K7FimPOifxawGEIBG59DANvlTWASwOgt4Jykz3fZ3dOFORpqjgVJ0Gml2
eGZfImxgdGLnunx/QVNzBMgJCARWJ2LD119JyQKoZn0Zn/BH6v3CwAanx9RloSEWJ9OUAh/O9564
5/utwaPA67zMisaYtQpAtClq+yyN4hPVFuHHoD2PVQFex4IKenu/b2QfZD2Ecf/T30ep8Xp+o5RE
aApp0QmZF+k0dLbuK1qr3nUoHB+HCJ2KqqjaZ2OggzAMjnowEZnYOQk6Y1zvTvozAMJowiBe+w56
0pPaVeCR4lMN5AjxmRQxoxGN0Z2pbg6Dli7dKJ4H4vbrqXadBF5ikflOwcYRAqBifKwTmI3SHIw0
awPtjBpo+4A9QX6JgjpEvCP/Hgal8TBD/XORhajvtWmuTjs/bCnrrOfPZ6b0YFB2Ji67/mEKvRcN
UbblG0jBRYphKlZj2JzB6qvulOfjU64i8JQlfeYh4mJBNYT7Mdc4rgUNCKnbP2dr81F0s3k8udvJ
ba5/jWGOUAkLE5pXYxr4jkyy3xOfe9EojB0vofexCF+d+VKPJl57d4SNhudZaw1xktneVEyb0oXU
J9CGKyrXxGEBW1UE+imA7JXatvY9uQsCqm9KANQ2r2epdi3uDFolTmriSEdoAFDwNEWn7tIP53Yu
H/RJegyMIHOnclJPNiShj3+8zuQ0+FbZvKKExst3+C30s4au6yIVzZggr2DU0KM7a8XUIVGrGDsH
bOMSU3logCYuYvc0N66H0uIkMqe3V01VmzspMu27rMcHjt8mjo3RV27XFn+MRQHjyYkGgQo3n2hz
tY8sE45yInhKJxWnjFpSao8m5W68t7FdsRWlZkqdmEq8tZ5bXtlIb+jJiYfvaR4T+xnSknxxIjs8
lIrAOCEp2wHunEIgLyOSYzaY7XVQRiHshRWNT1t6oHVwr5RK+eXPP/HiuUJdidYfN9v1ukdamJrQ
KZPTnE5PwkbhGkU1lGEduFi3R9q425AGeGtBgw6VreW//7aZdKiqJYrcyUmrzGR2zQxBHUvvENK5
Pc77eAwUHR0W3J3eQK6rTUswJs1KiTykjRAcWkxmCOut+Rd9imfurXRntK19u3T6FDB7vAzr3kpb
q3JkgCWC1CUH/tzoxMxxhWOHnlUIEMEuxgRU33kntjbU4nbEXazhirBOkJLUcXCrcgg5c5xcytIM
fdMhutV6ba9vuhK1XZIVyo48vcScaBy8U/GWnViJsJ9lg0jKx6hFBwxnVgLQh8BQj32EpKZRXRpB
bTRQXK23XuWqAsDcPNkxcushVXcMrPRg/GyVu56fG68S2jUUt3h6EP5e2ytYlpAmgr3klFL6PIhY
t2CylYprKfHgmRl2YkNSl0+zoRYXphgeu2DuT5bUmcBpwr0awkZex1KRRoF2IlimEXC9wytsr3qs
kZNTgt/2MZZN5X7M6h9pV4oPYTO8Dglya6DBaQwAWz0Isx3vEB6rj1rVNn6EAN3OPlkGXL3arAo2
nks/Gsjy6nDn4D5gZXPxJKWlX4B7OG5eytUhyKG+Q1Kmexw55tdCjfrzNMPDvn0St048xj80Rdg5
C6roej16C3FIGb3KkzOgA6QpFXR/gFw7scnmJC0qFCCgUeF8Yzn9dq8EBXolvTQxCm0TOCF2hazh
pHhUo1HN4NgfJhvJtWTQs6em0LWdNX6bxbtFJs2ks4obH9H+9SxHCISSU/RkmalC8hK9dD1k38q8
DIpAYc8+VhosAj6w2TnPWs4N5FTJMzXBT/VQnmYl8EvZ8tpGcWFcnUUs7lQ7vWt1cd+ASdHz5Gcr
ygcr7B8ALkKUFC9yOfwypvIBUZYDgvBHwwjRqRg/THL4pOTaAYzMAdSM45ppchodAaVd/TCO4mtW
FT+XqNWCOUhyfAdkF3FJ/REn7osytRchBScZN6kKQM6As9yU2xdRlf6gGefE7A8ltnZj6Nwh/vSI
Z5TfZeoFl90PpZld5Cn8KYnhPhr0o9RFzyqGHy6DcQmmHm/3YTCLb62knXvbOAVjfgmUDjmDobpI
TfUf4ha4INQO+Qea0mrfW1oXVsPAQYxy+qGxNqK22UYxP8NxPv2HPW4vaDXKeBotg9XXj525c8Ty
fkqKfYqgJ7lhl+6B/DdPEt7gwDB4anBkuh6lEk4CCk3GLDF0qruBneSaklr8hxca3WcizoVJABRu
NcqopSr8++Skd8rshYGceBK838vtFdt4vDiICFUio0VM+dZh/u28liPalEh8ow0ByBqkUTm5tkDg
U5R7HdmNSICR6NDT0kEOao2vM/pajxKovKfJtOeHXhL6QcZx5KIVIvESURY7ucLGVyK+g05JRkxi
rK0ij4xSX9upzCylCn/fDV3yNJnBHrZ5exTuSarVS2dWu/5KFBG6TCaKPGWoGblpZpj49/Lm3v5K
m6MgpCX/T+C/3gsWUeqQLmuHhXd1b8ZO75HvZTtVn829sDD+CJ0oua59F3ixZ1WLuuTUJUro6202
eUOYI4djleHx9oTeilWrexqYm4UMH8sG0m+9br0cD1ILpQPphxBOURVnqDVYcTOcayQynzspK+Zj
rFoC0TUzQlxipkg83NV6ZiduHQXzvSXJ2AZXo1bEHi+r+FpHavVJzM4/RjDPR2lsjS9jbFbpUVgS
YL18ctJHZQLg4Fal1et3nVGqhsufaD+G8tBJbqQMqGCNk5kQ61vKFB50MrufFmhUXAAdqGdyqDv5
HSe+Ul4CtXb0Y99n/TezjhP0LepsaE+V0eOfEUO2GhC87s1TWoAvPgR1of4lk7cnmL3oGYTeXqWd
qRk/AaQYSFpndBRyfEee62ry1RwO6KEZO6QqCvppHwYbOAbAQzX9XraOuvy+aTybqLo0busYPbq5
mFp9S0tZfm1NtMXw7G7rr4uk1d+wiNv8EKGZ63i82eIbR+bC38w710AA9wiV3+hcB7VAtCzU3vxL
E4mGy1nZGqCgBoF6W2+ixlwJSyBEbZnFSw3689xleHp5zdwpD6xZN9/VZRJ+roRdXSbKvR9wkqyP
3YT7jVXM6mM1KJ0vG1N2dmIrljEVUUf0GkqFaqZlVvNXRKFsmguBFGXe7e22kRcszStqJTTtAd6u
Yh+pVoIKW674lBmUhkvH/rfDI9a16+SDXJfdXdHY+k4gtHVkCbyxnlgQjrTpri+GGkkI8kpq6lab
Sd7YSDNmzma0U9PculQ5RVDXKfrxIK0uOXSgWU+6x6eBXI9YRjX604w6iK8qwfQ4D0rl317JrTuC
EirqlYtYprEmRaHNh3+NwbS0lmoYDryNi4m0OA2Z/fn2SFvfDDsBzHgoQi+SktcLmPfZTLFqjE+x
mbQ+elQ2/mUT5fVsGk4Vmd7fyH0FO/fS1npChgFWQw2Y8HX5Ub89h2mn9kFcgnbOh1G9Y3/2Fy0b
i1ORjKj3O/LOJtlYTYrEBpgW3ihQyKtotQ46S8nNhiy8jLKDI4zCK8v4nxn60c7E3jMlSfNVaHRg
ihfRgnXP2FbnuhEouZxMTIE/BSmPiWzXilcBpTnEemW5CjCAI0YEkTcEoXlfq2VzDGeCz7DHXPKP
P+7Vr1kW5rd1RuCjsuSAXsaIrDCyO+3ByHDE7kMBElhI2QUBqb3iwOZia2B3liYvgdtqzLblnrRq
zj9+IM5RRzTR68oJr2mr0Hbum41thPAmgRtMGzRj107zXPuhzetGyDsLRLOAe6OdliClVOnNUW6o
0d9ezg2yCF/3twFXz+lgJ92IzntysmZwemEyAj0KdaqENQZCRt70B3qc0qVI8txXy0E7tClObNDm
doKu5VCunnUK5gAuKClRX7NXh3bAQNMUConOQu7w+rotKUrn39V0lI+JY+EG0ujVSa6FdFbLbu84
vdNppTyCdbFmUHmlCAGL43pbAXsacyQsuTNkROZQPELG0j5gXfGABtS/s2Ue9Sn2TVF/CYbkAh7l
gQAOmSDHk9ryr1EpvlmIsqZm9mzJaAKl3Se1c6adQ7/xMujQB2muLVVI8EDXP7KHGhWixcWdbSJz
hbAsdoxdsadyujEKjumsAyXOxbV0tRQCyLuMyQc9Elzs3A4x1pPA9WJnLhsbb+EZcz3jwY2Y/5pI
gUwZnPWYtLmWgFAPlZMdTdGKczaPwYV+sPXgYBn9ijBgcJTryDiqZi2fsib+dfsEvD9xS6OSpM/i
bqQzsjrcQ4DdhRVUFP0itXgQRlOcK0lTT4su24+q0qzz/994y+/57QKTOxWhFTAevoV/oacnILmw
jQqPVYSAU4mW3g7T/Y04fn2ycNehmkVphXoWnjvXA6oOm4aGio7tShK9llo0G2gUCEjQgd1q+BED
tEUPv+zLT+A0YmrZjVF8ioNGa12twArGrxQrR1fJmTB9sYpcu2+jxp68GUxl45XowNrHqE9AksxT
Y2WHRjMy2e2Rwn8NSo6LmzbxiF11WiTqg40UfEWBFTMMN+pqufGaxSeqc4wCc8EsryNXBov8j5OL
4QcE5+wb4qwtAS94CvTH9KTusYJv5ksd6WrlJ81MyT2XBzs9IJSIlqMiSbM/jan8iv+6jL9yWrX2
nZ0HIjsHeLw4h5ileujjFsuO0JQyshTJWFx5dKP0zNFBccRAODP1bEMroaxloyk8LF/Tl1FYXXxE
A/6rMKSmPMpBMKYHK5Dkb1PQ6y+jHWN1g9zXmN7TMhttj1b+YPWN4qeaKaOv5cwmaKA+Gx/59clD
X2e1fhBTLoKD6GRtD227gR0kZF0wpyYlTbBKq9tdldIEXJ7loGCgXnDa1CRX0mvcndtCSw468vxH
UUzI4Np64CqNsJDjUrFHwkDoGadvdMAQ8w09zIoqRB/20GhvBe7V1gRsQV/MWoRjqL5cb00ceNQ2
rmzHb6xmcqtQPoBuLFwtN7wispQDcfAr/EYcErUBuWf6dUaJe7qug194NScQy0FzX1r5R3bm8Y+P
KaRmuknIayzp5nJL/nZMrbKalIC3yLfa6GGYNUzXa0nG+bLQvyoSx/f2cO+eP2JVilwKoji4c0Nl
uR4uxIwjwm0Ds9QQqUR2FHay+AQ82jqFwDEJwU4EzTEWyl9jObc7QceyzFefYRmcKdJnoT3+DjU3
j5nW9VETn+D0R26mhR9Qb/yiCJG5ZVf+MvT+w+3Zbg5I25dQ2aBLLq+i11ia7Wooex6yvgxOqcjb
j+YEdcWZqLPqlWGistj+ccEFUD/NQV55FpkIfXUP5hLcuKhnlnJnEsEMqXPIMWTYWct3z8kyCjEM
b4kGAG1dSHQERrVIzMWnKkSINjRkyrZSinNHM3XHIRBip8CzLNXq21HcoUlBA5Rne016zUdalmlU
LXmc9VQVsH4pKtmPgYmUMI1fC7XL0ljaFntdm3dhwjLR3wZeXS1VH9ZIH5LwJFksu9kc9j7m5XvI
343l5GUm7Aa7D/hrjbEbTb3p1XgCsFDk3QnBMstvZ+ziTHkaHwUalzvL+T4sWZwPGI/DuOAS1jAw
lGQlNcEJ6BSUqno2u1R7LcNRu0NiMjg1NkaO7dSlp6k3gnsltApErTF6SxC6/XT7jGysL6LdOnEv
jA362qswrERHXIryMCIgnn7mhhY+xYYiX24Pstj5rbfP1SirQ4FokVFLNozhIKrxmtOd5KBKzb9U
aWDn8Hy49GEuDkY8SUhDghKfNxUTusR0NPHGSw5Ra9dHemm6Nwj5GJgLhWqKjlNMxyHmRR9l+WVo
kg9tRtMEwCMSn1btAn+4p6hiHpu2bXa+4NaOAXqw9BJBenAGr2/Sqiv7wMIW54S4mO4OpDBHYcqf
gaX1norS2M5w79NjNgz6KiasNcobyrofPlo4jc2tFZ6ivvrHilPc9SZd+yCgnHtZYLwa2iSOYMai
By5gLOzhDfuTCc+qR51v5/LZuFcXATYA0PJyjb8Zff/2aOWa3RYw/cOTgzb8UdKGEJWgBrV2daD8
kZq6b6dot97eQxtbaOkAoDmwgNdg11wvOBljmCktGzVu2pc8TNRPTthlHxUwAp+USK8OuDNyRNIS
J9TbI69sl2lqE9iAXsMRAewD8OvV7qX4MytTHGP0aBX3oTJHrggC5PeHlD62RQmxFTHk9PHbaHXc
U7jTWuhim9VP6hn/VAZB11Chn571v8xI0M5NCfek/gddj3OI8Y/X1N0jFIoEwafqh2UUzbHDUfEY
Yvt+eyYbh90koeNlYipL//N6DbuuMI3JYQ3HXG19x0Jf21EQavgPo5A8LmqRIDPXZXqKnHEMuyA8
DaSRHjtahV842TsnYmMTLmxfOg5oYlJcWIPfhBA0EFE/AgwzH5AjkL1IpMoFgb+Wy3vJJKig7WyF
zQWEt7GoTIB/WXfWBAqWTm9p4anRnZ9VqyhHI4yznZ3+vkqw7DeLh4huCh9p3Qkv6kBPbCAHKD0k
5bNeLQrCyiwfQ+wrfbSFU49qijgC/5M+S2WFhnedykewm/FHwGnDYehHnYq3bjz3M/6WdAOx1cRx
YL5PyjzFtACfPFdKd0XqNlcHNAOCBVSx3+kyol4eBy12yUiAOINrqkgcmX306z/sLuquS518uXlX
h7EURVDbFYPIZtOetCQzjmadlztX3NZUiJJhXFCyoRS3GkWzWjHQ0+JDzwhU5JNVH7olKrg9l/eJ
E196gcosYj9QJtcRatYJRw+wnAOdLSdfqmHWL6lMd8nEyxnXdeBB4MOgTgygmudyfEHHxQIhAJRS
gIQ/DyPyviiVg2bJ8+q88+OWJ2wV81G0lxlFtZCbXsd8akijPoR97vOWdNjTKhoqwul8kLO5ws4F
17om422BZKBjGpRCNexMH4/OZm+VlsV+90OgvywSTYsK7fI0/PbezHMR551oJVyfC+c5jMeHKpTs
xcNA941Ey57zEuvdyAl+0ZTKfgV6SACAcfxLaRTKy+1V2dgYyPkR2dMxWQQnl7jgt98SOs1Qo0sr
+Sj3Vx4CW4obBVBr/nSUBT9JtA2EahF9XD12TaHAsJhRfjJTdXTlNqkvUSr2BDXeX6GMwnouNyjn
ac0s1LGgEVjeBj6APxXXiGk6xyjzHVR8MM8q+JKDnKvjzsmixPfuczIsrQveVPoK6NlcL2ETT1pt
jG3gpx1iUrHyUGpZ+ZNekC0fZV0MpxJcsoMRT1Frhy5r0lcjsLD6qzNjVNxBnnmES0t+BWg3vYAT
k3iE5WczcZyPYa+L7+jI2/oREW2yBm1Ws09RpKk/K82c5kNpdRiKzn0sf+9SBcXtSrcniSpSm+mX
sR6l2HVo2KaHIBBY7aXanHxK6ikNYDXGDrYpWRRgB6+BGfQaJXFGLzaKMPCCHoffgy2pdQL2JQ0f
+6nFWDXrgr/GQYqWgk/5Iw67KXVFApHRVcHKvvRdqX9WhjH7lWMK+XdShlWMvKVsDLQljZ7t7MTk
BTjICL11nmIEjkyvyWWGCihzj+xycyQCs4YSyIoJ4X3uRfQzsStOQCGa+Ic0OErmIj8Qfw3Vovti
Yk980SB/fFGKuURVXWMPnJJIzVEobzsQQuBaf4660j2bcY4bGIyc+jwpuvWSKfR5QR2p0oNS63Fw
1ADvnKNOo0etSnL6HXOP4Wte6s3Lm5ErRkDNi0336BAZ2YPoMglBNbTGcwBDJQWXfAg+mX1l3HO7
WJ9SaqMvVZIEx4xyUePVuTPhsiUPzhk34xinZeTQJA+X61L+u7QE/rL64MTxgZzIqJHTFKQK6LVJ
jZtJgTP48LzD70o+95XXKUr3lPSRmE61UUr64X+l6OaPWLuAI4mtCC52qTsvksB9qZdz43OKSknm
or4ZfBgrp30NwV9h/20L0NNKJuGpQ8IdfrZTU8LtJMu+3D79y+m+vu+oUUEepx2GOMw7+kBYO9YY
iCTwQ/xdDkGEQENXKOrJaszPfz4SyJ2FgYoGBpn99VEksqiwcs2ojiM2cl820a+2E9WT7DTxTui5
NScAYioescA3iKavRyqSEF/fMWIkUgO/CrP6fi4D49B00rfbc3qPhAdeizIZijfcnXRnV0MJu7Rt
iQ3ql2GDTJM2Z58ki04/d4N25iGZMDBq6PQDMPaisIcniTPU3i23DLL6hvwIfoBMDEyrZ3XJDaUG
lG4IHD8LMX1KRzNzjdEZ/ULPP6tTdw9RGqsJXF8PRtD8yBOb4kbnFPe11P4bOt8Tabhv2+Cv2Dbv
zUgzf3UlUutNopU7r/zGd6GQBLeQTFbmSl4t1lhZsy4X7LVWavoTRhn/pE3WHeFH/x/Z9f+rHuvG
a6PT1wWmBTOE1tsqY7YxexK5lgZ+YJiF12cG7b7OsjwK2TJKEKmGDQtIkD/fdzR/FrWqRU8LvNr1
vguDGMuRbilNW6H8rW+VCaOWZDjzZ83/sJSwnKgfcXCRfF4dJktpdSfKGcoRkex2sYhcAEMVepJY
R/+HPU5Uyv624dhAPr2elmOIbkDLw/H7egAmUwSZdXQkozk2s4qRNjCLy8Dje5QMpfcqu8wvmHTs
PeXL2q33OBI65Hho32KkuFpbXKiwi7Z0x58TJfUpGtIgj0bbx5lH89DErT9VI9lJauR7X3VzZNoq
bwkg2ITV6TLw10mklLI5Zmn9McfbwtWjyr6TeqRVRTyEn6ciqY/4J6o7H/l9/AeQzoJ6YtDHo5+3
GtkOkVOpQzi4mD4nx6ksFfobzp7a1NapVAi++bgWu2mNEh4q2jQxBlJ+LgWx1yRm8AO21wPoOmun
Ib45H7IQEDMUVd4JVOsEQVUqVMfXY7N6omtYsHPjPbDRsirvdgrYe4NHBtvbtbCpAWLCIeBglBwp
p77WGl9TxvRRLpP6MafyulMc2Lp91UW3HGQOtbl3LHRcb0ZQRo4v5VH17EyI3oRli2lk0WfcMjha
962WuVqjRc95Pez1+beuOm5T8gT2imqsUQYxXkWRnDF8oFnDxYpG54OaWJLbqciy0O+CDCbH49fb
d8LWmfht0LXE1FAqAUg3Bm3oSv5szCC516ws9uHhZfj74S5VaLXuSZb56fbAm7OlEgouE2oQWfn1
XdSa2F+BS+Lj0j9DNKQuPFtL07PcYqM+tVHxEQmun7fH3KgoU4JZ1FeWXhKZxOocdqaRBEg5cUKU
6EeRkr+Qnkf/9LopHTpt6n2EUmZccHJd9a0kzO9qNHvdUGqwVW0N7mj8ZsE0ShPNE+urIdXVh8Zo
zSd1RqAgY4v4kHXNc6U74H/oD/u07/HFpLgGLBNtVeTgcv6q1v2s8yx8vT27ze2LnDh6t+xeoM/X
K6onYxEVAytq5JJoXBm81X3XOATyOCX8jFN0VAX+hfeyFWqu4gT1ntzKxv1DdZfHRafgShlqdbNj
7GqRbfG8tEXdPspynD7Go9091paeHWYtLx5lo88e7NZy3AbpereKquGDRB7n5YqQPVNYmPh1o30e
kBZzp64PjmkGi1pgTnroZRCV7WwP96o0yy7mgZhVhfUZlS10JOfMfIxTBQOvtpU/G3Y/uk3ZWJ6D
yN9RDpvIk1XQKCO/5WDOqnKPxCCqaYpGa3mMZzrcx06jiaKj8EUDVY/a6mRnc/6oo/r/TVFCcbn9
tTauUJQPkfsF9kDhax1Ey11aSXLNnjLarH8s7d45ynGk7VxpG8d7kXqnQ4XiNf3M1Z6IMiMOVLsi
oDQk6xhmI2KnpZJ4Yd1QKppE6qlZi8Mlj4l/e35vsfnq9l5wK4hVcnuTmCwL8FvNo4iVfuipkpNT
JdmljLSqv4eornYH2xzlABXOcvqeGolyKUMOhBoJdNnS0TrCBBunA7gP/a88rruPLZbA+gHJJ/nB
lqMiR2W6aZBgjpX4Es3W8MeMpoVlsTCZuJeIwteNCjEJW0qlZc3wYj1LIV54lorXXB1VhTereueZ
hobcHAmFLzndHohw6xRpIHp575Yq3xqLGoL1GKe6IEjLgNhOaqC7bdmkZ0MJdq7grS0IYItSERcQ
YF7t+gvFjW0hg8dElbgP/dhGQy+UQ3lnC76nrLGeBO9LAIQttPXWpPptI4xxFmfNXBPh1cMQ+0oT
27gkDg0CfCOhGoZrfdJ/bOo6fGkcY74bgjROz7GUxrQ/wHaSAxVTK9x2dOKPtzfpRpNm4W0g3bH4
rVNYWl6p335b4VhSElip4w+t6VWS831MQBrKXXbMQ+Nc4u7dF+mTE1AjCfXXbJD/Fv38WE7ZXViX
L101HIcyPhgyxlMUxstWOwhrPEtKcVSRMpYcaPUhG6bTsHXrnNpVkZbZWd+Nh5Si3wIbgKxJPW6V
QMSp2QkoDrZPggTStQOfkpXd4lJoPChO23rWAgzdWbdla6wPN/118Arkyouv1/W6pZMsunk2bX+y
uuZTECfGswNsAhPvaRRMt2odl+y9/hviuvoNxPVQu03n/JBqSlJu1cfT8wTZ/GcAtrH29HF8TKjO
Z25kxMlfqqQgcDmhlPo1FQbms3WBhuphCgL1mwgSZY/Nu/FwsoK0ThBNBuq0zgvGDg37KJ9sv3V+
pGk23yN9m13yEkSZ3aPUXMuYlkVVLY5aCPPh9lJu9GgXbSYDuA6IWgjFq1cTM+zAKuGT+An9YNdK
qnslaE5SUn/CAZnWt5L7Upd+zB3lNTKlXzpUGTVu9qR4N3eRReuI/Ojt+b7+oApyyKEAjObPofOk
DNFSv595L/M4PDpB1bpW8O/tiW/dPqDtSYeWKBA40/WIQ5ei9URe7JfKgAZRZlu4b3MF3R7lDTmz
3qnccHgwQC+Gybw+4bGMkkvH89aG03dIu7aP4yjEFADiniqyGGt0muElDZXLKPL6DOK4OzhKZHy2
gxHyamzpJ1MJq9OMlaifxPlwppUdPUwoNt4jRqj5WGEm59GM0idU3f+8YbmIqi+YoAVkgrfQ9So1
syblTanZftWr4p4Wn+rL6oAHaqjWJ2dOpMdQksadK2Xz0xAjw3iGYQbC5XpQ6uEzyiyz7VOZSahg
VrhQF5WxEyFsHTsKlbClaFeS5anXo2D1XNZaMNh+qmDZB2vJpCw6OD4erclnw4ibB2zYnPss7+2P
dYrx+O2dsVXxowiyCMygTLCQh6/HD+q+clKJ8QVOnEeDcIxYUsSXAmTEoQ0i56OVxgNRwDC7siWo
npuduvMjNld6gX2B5ON1XEPrpDIGetVT/bAjXXGxPtfPLZIb3u2p3h7FkVdHzQCvOFI5t31Jq5uH
rslRDHCk9r/MBbycAsAM2L69Wk+qNhMFloatqnRYDXSK5YU2Ii7/YS5gWdA7IqQFynb91VJD4Lrb
9ezNGJtuLTQ/Yoq7BwDf2pqA8OALwnNaNNCvB8EetUUymNtwjHL1GSfu+Gl2CMSkyU7OWmqhGTI2
CD9UhXp0QJvtzHErT6XXxS9AwQ9u6ZrlH1iaKHTUljkakYXOVFLP8LxFh7lBZdvfW9NJvumawGIb
UyUZJ1rZkATt3LDS78g4heNi3VOGuOzkwa+up+bmOlLR2x5AI4teR26gPKpMzCOsCgW1vdqB6Wsm
etofRGWVzzM+ceFB6/i3K4lq6aRYTvbK9Rm+ak7afL/9UbfSFGJt+sbEYCD7V28gqIyo7KuUGKaA
Hg7E3SB64FWAojmcE3LqY6t1xmGUrenj7ZG33r2FJExHkTsIhsX1lxaqWpk01HmF5jD6UGMH4VWm
+KbU9Ue7s18ja94DRZr8H9cP0u8jrjawntoAXGTeIbSUsa3PfqaWOp9hfh3mYZZ2zuRW8I33Bhiw
xXuTVGy1k6u6izvR8cqmg5R/w2t7rNwSXe9j1aBVERF5PMwN6rP5JH2JzNa5G1Cn9EbNFofO7v4B
Xf/HBoGQy3nWF3YfSAnwxNcrXjuS3Uk0QfwQ1bdznuv93f9D1rHxXa9GWc177qM6DJeLdUKU4ISa
uO6jCmjSVWyaDyKc4mdJ/g/5FBpsNggmilqk3dr1zNi7g+Qs16xWzAOJwDwdzKW4cXvHviXOqw1E
akqYChR7wfmsNpCJL6FSAFWkuKT2L0bnRMQrWeWNkRIdm1Cxv9SY7vpTE9Reo0/aXaHl+g/6j/2z
YgTpXSQk6TB3wC5u/7CNS3Mx+AUVSvYsU1S8nj5qsXrbFyjURLOJk7wFSBrPSTKlTjYOmchonmkS
huaG9tWW6/7z7dHfi8g4SDota4JEAox8ebUsGYnITDMj8EkZ+/rgJOHwGAVGXx5i+BtI9OFv6Am7
CV+VatFOWUj9kRtLknU/t5WB0yOYYdfOSVA8ia7xETOmNPKTIk6Xs8DpcoWd6js/e+Pmg0xLbryQ
QgFGru4fa1SxDB+WipOjDo9T12V3lVR1X5w0Ql6kRy/FovDly01g7nBvNoIC2hH0iqGqAxlZ91aF
rFA46xBFoHbU/aMkY3dI+tneYd9vjPIGgeSkW4vyrXG9KZwkTXpzti1fmfBqdR271BrX0MvMvf35
35936KYALReeHrfcupwsp1atFU1v+UHjpJ4sieh/c3ZePXIjabr+K4O+Xs7SG2BnL8hMVpaRlHKt
ad0QGnU1PRn05tfvE9Wz5yiZeYpHDUwDI5RUwQgGIz7zmg9J1maBZc7O3Uza45delH/46UFlswV0
EVAYCYq5nBzbUYhcw7rEjPSu8VfXW861p32JbL19qsVafW+d2d4JDm4c6ZQNIWHKggW6Yts2D55G
KfWnxAkRz44fKLh2HxaL2oIbawbaqtRLG01Eb1sPzMk8295b5ENEWNs0MTuX7rXpiJ9PGCiT8elT
y5RQ1y0mKBncKHY7ww4LLypORt4MdzjcNsfXl/v65mQUeK7o8YHrgmZ3udyiMJMU7zI7xPGuOLXE
EweURA4o6s0kKfWeiOzecJut2xle17Or7BAWkB10qmiP3giCV3WG6KCn489H6Xz+JHt01KQj9st7
/6EWlRZKq6zKYoezIdq7uacHWwhl2tk+1wcOo8gAnTMas8dtl6ntbANLh84O7UjPD0bUze9HIzaA
4CmMp9r6kwPiIFjTeY9cKNfr8t6i0AgWm1ufojAN78vXV8TCK4tF2CEIaCVYig45PLNo7tPcGfda
EddDMT3gHCwoxKFtZVMUyOMQQFphWk/6PYy86F6d8ybbOXRuzEgKAGGTQfeemG4TylAzKGNIV1ZY
JEr8mKeZfhqBEYV149Q7p/WNoWDV0qiRSEZYWJvL1RwSxCaqBF53qtRI561NgPOIdxD1ulcKujmU
FLaTXmXAszbvKemStGsnzwwrK61DZUICN5706U6DR7izGW+c2niC2SquFxIQsIVj00hr+2Q1zRAX
bHi2eYT4YxJbb9U1zb9orabeUbJbd97ajc4Ey8hXYMKohgS1pcyrGkkT7tQGOrYkwc2EtN0s3ENU
OObDWOQtOpij+WGK9e+ZZ6QfcwMYIV4waTivnneX5Jb2sKIlcrALsw9jNy9C0bWq3yNm9ORE06+v
n3o31uilSEa8jHscQmeXnw0ZSUQSuNJrKE2Xw46zIQxMkGintoyS0+uD3TjzyDtpP7M2Eict98YP
ZxA9Os9F/skMcUU3Hgk9rDtlUUZ0DjFAWZRy+mnUP2EW8B6yXaQ5QVhejjcVYuITBpEbrcA2Ww2W
c+mW6c6sbuzoF7YShs5SlmL78TjZmDWiSBnFXswPtlcsx7hYe+T+Oc5fX0D5wJtDjkQWgjrNIyDg
W5gqjuRFZWQOVcGl1d5FXhcjSpDuhdo3wP6IZ3GKI8JNM5uW9uW6NaUzW0i26iFmxcqD4rnRhy6P
BV0pdExyPzWV+ug2Yr7HfWx+Lut2CavZnO9b9CHe0aKxHj2bdqiVNvWK6E5RoE+h5XivpIk/OMna
BYAi7bNVJEv4swtEc5hypqz58vE5m4OsN5q6t4Wrh7lFkb0Q0XfXbeO/MoiUckEM1JAR4eXyaM1a
Dogo6yF+3iMQubr7asdN9en1qVx/LNgkk+ahLUWRiL775ShmGecZYgSUllHY8+nDJMHa96QJwChQ
iU53+X/Xd/flgPrlgMoEyTubbQexC6V/WIq2pnaZlM9TnacPyVMC108bxoD0zEHqZSATS+ckRBZq
+q3E6Qo2uON96Lq6OTopNU5yyOquEwjsvb4u158bj0lbTZaPaahsG35GujaA9hwnXNK8CZqBQFBM
6uCDBTB2XvQNSiRjoR1AEZfziqvkcknwLfLAcGG/ncZIIUI9aw9aXWuB0mRzGFWCSjny3feqqLsD
Sk3LYcxNJbCrpto5Y64/fB4EcwNZySWh21L7TI8MDcaHE+JINp6mCG15Y/H2ikc3itYMA5OAdgCE
mSuMUlytRRfRvqbrEEP3h6x0iqNk8Bu3IbuyBOovC5KNBS5kjwI0NAqRmrbzfm9NVZpQyn4jyp9b
XFadJaQ99PzDJHZMPFeTOjDUwfzpk5RAX4KMgS+QWmxbjKpwtVoaMoVpPzmHaJmWU1Y51fH1vXrr
k6IpTQgnR4JBdbl/1KGdYdHoktLmAAJ0tfmkrc7zlDgk3boG42nKywedGGAn9Ln1kUiZc1nildo9
8sF+uGmRlO2jojFZxFU4j31nRccuKrAK16q9oW6dU5xOhN5ATBEnMS6HwlPBUMTC+5qGuTqMGR0t
TUszXJV7LnXL/PlE5iVFo0UEglYScC7H01C67pR5ckJbX+p7fUgLvxgTdyd0uDkrznf51csDeDOr
UVskcH+mslA5bkDXRJCGp9UpLafPxtwU59c3ygtF7PJmZ1ayEUephvBx+4Gn1P0S8IF8eYCajnXV
zEHkDToY5CUK9diI71djpIVEJQLwajo/6HhDQvoQxamc0eMlUOwPmtqb92pmoBpRjsWhV9LfYSLq
b+jkaUB+rfqk9Zp46PPxt7WAXuFpYBPGqBzeVZVjHCE9xD5aIPFBQ4r90GvgUOIsqkD6r8nd6xO+
tb5U0QjOJNVH3faljWYwxLJSUVHaQg+LIo9Cyg6MByeA9qOh7WFK5QvbLjDHmvTWpA+A1P/ltslp
AKpR4trh0tcVOvuDFzis4yHBUyOIY0P4HfSYE5q79mki/gphnmAMMLXJu9Sc3FMzjIavxOsSWiuG
OsVgTsGiwiQZu1Lz0dIf3wyY/jzF3I/0TdzuwYvc+eTa43QYVgn2nOLl3lm9NgACpta+h5rwSbQR
/sg4exgdqrV27fqM4tr1jO1WZt3pi5E91jPaAv8htLaP07Z1wryEQCmUtXsoMu69lSbjl9dfzq1j
68e12mx+oTUJe4wGUefpjd/2pfGr1VvauybKjKBBkf4OeTkr8ABNBa+PfOPwB8+FkJxHyksRQW6b
H86tOa49s3NSjuXRap6GGW11rei60+uj3DgdQcdxpaNnKs/ITWgFSnbObdjN4Vj02D4WljilRv00
W3O3c4xcp1fYcf0w0mbXlaWB1HkRc4zEsRUYejVhiQFIW1mBHDkKlrmtqrR/ZRHhThADyyB162yi
wOfomy7j1rGq+a7yhELPINvDM99aRKrxtMdkA8jaFgqTJomFKSgU5u2AQo2qVOilTfpDr1h7mLmb
Q3FaSAANWN6t0XGitGlsaYVDsJk3h8bTP8L2zU5dDUrh9Z1xo/1ByvPDUHKD/rAB67IYwOzadqjY
lvPGcxIRdlGdP5lwsMLZi8RXpS7+yNy59+2xSR5Sl1hvqFrHbwq1fRwq+3sB4H8nJvp/PBb9D3Ti
blB3+rHy0r4s+S6MSlXvHA3TzMPi1rp+TGvV9l24X8hSpNPyTpSr2fqR1XSP7mSK7tDggHGylxro
GTpHzT/zXp33iqc3Ukaq77LJCTwYL6mtaBACV7z8kVdkJjbSE0ko6vlx9Zyvmre+SxRQVapGAmPC
fEuyszHMp1FP3kwS8Tzk6XkRyr2tVb/WVh8shvq2c5RgWhGgff31Xh8vRHsU7rh4YMMgDnb5djva
j71eW2uIoH50j8rbEKjoAO5souu7TY5Chi59hkkSZSvrhz3kRqo1IEa2hlaXNGQDxZsoj95qY2cH
jgrV82fnxG1EyRoQEryWqwqOGKLUgqikh4NuNCFkwgISa6d8fn2Ul7B7c3/K9AOGOxERlYfNpCgS
OWtXUB53FSUCGTBMy6NnxeOxT3uUv/CjCku9E6cY5xNfrPV0wt6uORAXF8dlNqajgmXAMS+X7KQU
hfnWG7L1yZ5ssO9cr8fMXrUv/wEdQwMFb2HXLjC9VitnOoJrMX0YU3vIxhvQOLYs1X7pDiGpjZvN
sKzNEju5aYdSY+/7IrraR19nPGSqibZ7NPeBYoz6naKX6znxKkCXXkrxoyytE439Xd799d7kcShS
SWY7TK+tDwf+u/OSZZ4dJhLb0rUlKkZ6bN5ZkVn6WbEi+OsqaVBKfUK1sJ/bsRohnhe5T2Q/+lOr
DmELjXVne8n3evXeKaYAJSfv5MK83MyeAqqnIFgIuyR6IiSqPtp53HzsR8SMhao+26kjTiWU39BY
Uah8fdfdWhOyNNp76HTB1Nlc1Po05pmdRXZIqrgctHReMStK9/yhr79X+GoogVIvIhpFlfFyioMW
TR3FbxptNe68VjRMT9VSfDbhaRyz3vt5JBPD4RIHHtMhP9tCFCRVY0hbxw6HJHKO0Wykh0ZHSfv1
pbvRyGMYPCtMatFknlvRr7JLDE2ZaDBVeT74yCgVASX3L6veeIeF//91WpDcaFvrwYhrdKfdN65i
HZJh/vX1B7leXSzmkZlECgmGGsKul6vb6p1mx8Wkh/NS/EayqgeWAgE69goXSFrV7+zX61iB4eCM
8T4p+6OwdjlcY404I9uVHpqrogw+BaTBH4syedTt2vzpRtDlWNvtyZ2K6mNOITBS5yfbHn93dOQ0
/8L6uVQRiIoJJrfiIkUd5VZrg8xcFjiq7uCpR2MR9dFpe3JSZ9mrjNxaQAvytVxEgPumDGl/uL2w
5F0kYFgLZ0f0fo1e3TvCyOrYWdp8fH1qt4aigKdSIKGmTffhcqhKLVGUQNsLeEKlHocUCJnau1iv
OVG+M9StXWjLaXGIQJXctj/R9YVAjisEqaZpvjNqIR6Q+RXHGBjgYySqZmcbyl19eWxyF1MUgaEi
yZlbjB/H9ZInac3UVpWS4ERZ75hi/UrG15fHSG3KgwIr8TAX3t4XcH1oMrROjwAmLvHH1ocSwHmq
d3GhhRjdt3c1DiZ+hcHNzoLeHoXvGZkj1Pe2ZZ+1V5ZGc1MNN1/NDPqBChPaB3v+Zrd2CD1QUkFk
hyC3bXaIGFqBfCmvTboCwPJaVqw7BSYyZtPuTOjWDgGUw81L4gRiZfMxI6WtwSxrtFDNusLP4tk+
tMmgH2Iyf7+HRLyTGt6IP4AHa9iqIeNlITkl5/7DhyZReuukIHNdaH16VlwEg0w1tvwcT4ZjyQZK
fAM98YPtRfpJbdT13tSbJmgrpwuiSVQ7O/Z6/jwOuQ8yMlLUbds6iTrSVJraakglyT4utTuA4ssx
dYM2eoRu9e1nv/3L4TbXQqXW2sgRhO9h50KBUps0nLgvQ1jGn14f6XqnEu/z4UvFGOKy7YHWoaRQ
lhUjSb2PO6+JpmOhVc2O9cz1TqWVyM1DvZUMEmba5dt0uwqJ3dpbEZvrqntC8jisgH/eU3rbazG/
IOQvDxeQaNgXoB8LLIgW1OVYXtWUMdmmGg5DFxnBpM7R17XSLePQTCj/+KPSRflhKqKVqAxX9ccM
oKkI47ZOhgf+yhQf605PlDslysWIMKHSvl9m1/htNDOjCdbaWQ8Jnn1vm2QaKgxUVrDAvd23qNRW
qdt90JXhu5WN4jNeYZnmR2JYv2Rr1E5+3w5QIpNR0elQZFNRvEvciTyg1LJGQ/9XYVnyFujr7NSf
1WLS4LsZk/nV6gbO4Fn2Ww4/+/pt8nmgKNQNJHN9c4Tg6kTP1B7VcO7K/q6dU5UcNUl+e32UG7JZ
nLmynknHgqLIVv0gITiFioaGfDQr9H3TKXlbVWuLgB6qCNmTJRYlg+dQWdkBK7MGiqk79mcvGwxq
rpGxPKWKNT3mQ9S/69c8ghkIzmovMZVn2OXGYd9Q8pKNFeyetuCLFdJT0Qqtp6I8oy1viySg/+Gi
OTy563yYa1NZfUvRXfWuGQvsOqPIA9LbFbY1UQeZzP7ggQt9pCQSfbO6Ni2lOVZf3As7MsqT4/XE
CFnfGGAb0u5odQ4yoUYj0m80ikfvLk4tBkgQkV39zsA5EkqWCzGzBntV+SQzleYDQRBNYHZ1dDJ6
qoAwn3X9LTSf9Sl1OueDas44kKlNX3WHyMExzEetLKkC1CaHo6YjVhJokeXNflarI+yuUe+elkwU
QQZfFaZwmVffOqvC3LVTFe23lADlTVrjuHJayoXqDQrz+tFF+70GMgJSPYgy9Ij9LmnN+VC41jA+
GV7ZkXEZCXopCe1IKsGU5V/fUNcBBEgcAjBQCyCazC20cVLzVJ+rfAmN2a4eJaf1YExJ+bbtFQAt
pZdABu+qd3Y+7wnPXp+XjAw+gwoiicMV0wK3VNrAHq351lLHkw4s9WC41bizF2+MQtZo4K7Czeeg
WnF5hhFkmsqUUSTph2xCSnbF+sCc7Z8GiGJaIb99yb4k8NucyprVOAjz9WsY1336aIMRC1K7dP/C
XH4cZRM65A1UcaNtV8hFzXAom6UOPQM+1+s74vqGYS6APogVWDAUJC5XbHLzSUH5ihXLq8av29Tw
zbxag5gTbid5fLEc3BwUAOnACnJmGuRtm7p1U7TG2Cw6uA5zoLiQzGXxpSWrah8KRV85EZSieepm
Na4elbyFNZ0YEz4zsbrUip8Zimsf+9XsvwmRjE+eaybRnRktzWePuncStEKB+yYgBaLl1XiK77Xr
gGlfXelv+wjO7GFstGyvinzji2K3yUqCNF4A73a5fnmOQdRCdTRc3Nx9WKY+po3TSWKtqldB5XbK
USkXKvJJ4vz0HSRRdQwMxoogZkvEKqopwxEn49XFpnooMujxlJDVvzKKRAxKsJtLqng5wRhcr5Mu
7hKSCFFntcrpoBjRXnpxHSdKYgD52v8iUy5HadW2hMRoQgFYjOTX1Rr7O3CKxV2NAFBQegjPvb7t
b3AsqfDRqJFVDPCC28B0Wu2iHejFhiXI58ei18c60NL1S2xECG/zcfuzIBr2Fs36FbaUd8ZFXtw5
YCV9wx2rD221dvdqHY9YgeHdoIwq8m9pDaZp0puT2TZE4CL73ezV5DP0oWrnCLpeL3n6cJpSAQG2
sO0k251wBrUx57A1tSmc2ip/SpbU/hhZs46x72DvBNY3QCuyswXnEGFKlB/MzTlBcDNGKLvMaD55
ILizNH5Iky56mHX1sz0bWYhICQQSNA9P5BxloNXm8CYVxufX39ut56BhI4Nu2amnqnm5UZolymx1
7icAq5X4J7CtAnIQ3b9zLeL2D0WhKANIYCqro9FMy/tKc1oHPzjnW2VO5Z5UxfXhSW4ntd4IAyUX
chMyz0VqsTVe1LzpKRqtMzxZCM0dyqXQf/o2AC5ESYNbWyLKrc2d42QJplEFQ43jFH8dF2U4dMB3
dvKNW8tL9Zp6ELGB5JZvlhcfLM8e7WIKKXB/QlQnCoqRbu2yIhgzF09rbz3MzmQGij7eW332L8oN
e0C4GyksqSJJFWkVsTWg6MtXrC+WMxZLwrbO0VCy2El4LOrxu8I0Gp/aXk0TwDPCuRrKoJ+W7iHK
8HKo07gPynQ0d04KubEvLy2ehooV3R26L6TVl0+TC0ofo2KNYZnaxgfRifUwDXW8wya8sZPQeEdN
TfY8qdZvrhGtcaFHdIyiNHqDEH/cfexXe8h8VTG6nRlddV0kZVEW26QkKanrtpYzTVDCiacb6Gxl
g9eoV6ZfCmEsf9h6mhAxx+1a+zYSygMhqxhQy8d/Ri/LwTzCfc7I5Zo6NwHuxWvpD7Ex/dpWo6Y8
4CaYtSglFBURLEyW97Wr1h8cFH5+L8Yae6cKQ9xsVNkyOH/Ze8nS9iqW06IGx/Ek2x2Acy/flCoq
xUQ3DBMbwGZHsk73txlp5u9DZWDD1yfu+yKyiq+uksf3Zj05b0yhCB8ZZ5pHKTLXwhzbx7Z09MXP
ctVjUppzAn4LQjqBU/76QbbdVvJhKYNSoQFuJAEDlw/bCqHY0Tw04WRWTpCsq0PUMq070d32mmAU
9hIiJhStkY/aNu0jp5UCAVkTAhqDJTqQ4xSJqP0oXb5WAElen9MVn00OR30XYhkYfImCu5wUwZjb
JxLVhHzxdyu2+3BtCE00TREPRjsXJ3e1OjCVjfHenBPzpKqYmnplppw6q/lX1k7cpnrcHb0ankc3
l85jOav33qAse+fcjeXX6SpLTC863vT/L5+0AKWcjESjYZ3YyVtnadIno0i893pvt/eaUtMc6o2o
xYiirT9Ax1w+ZE4ti/4LEJXMzIQerF1tvF89c08V/dajcQBTLyO7oAyzOXCqBTt0S5RNOOPSDovP
SMK8jvdsHW58LIQ/jAKvgPrStoDhNCqOMJHAh3ppi7eos3dvsJkagyGtrDciquw3yNDmxwRd3Z0c
9AoPyi7BSQAXJfDmgMG3zKuo1BHfw+okLKzy19KuPT82VHRY2lwdPs44hL2NOvivZhf9JnIbceZ8
nnbe//a4RUeSmr3qUkiHUkSF5fL14+Fs6ZNjjOG44kKetnb30LSUrlDS2FMXvzmUbFRJxSIJvL4c
CglUJe1dZNbW3H3u8sW4X+r0i12KPR7E1brKSdkkAyRXZARIw16OhFR4XQqnHMMmwodUTXDlcfLc
+GgvbXxscpRaZlTzDtFUtJ9ytVqPpvHTXAKegaRYRmYeobyxvVrsmNXWRm8IVxfQhZGWPZdFv3d4
3lhTmXq7JtVXFZ/kzZpm1urBm4wGmK5VDo6yiwIypOGxJPk/vH6m3RoKTpbFulJPp8N6uahJBxrP
qe0B6EnBSWbGxUNdL83DPO1p4W2/SLl0QEL5LiiWQ5Le7MnVMuYpiem3J45aBbFCm2VwrfzU4prt
G6vRfcC8tw8BCe2ZZF75hsmh0ZOi0sxVQdtsM0n82ox2Eu0Qxuky4BlmaL4lBjj1Xtz6WrJWFGqT
qvnYJTL5Vtc7ewB4NmiteFwST5wineSWz80KDaPMsTc0109NVGU7Sc+tdyEN2CXQRkJt5M9/7G3Q
wogS8KShOoFIsFGov2tjMR7BCls7r317CIOY4ArgPVCzkmpjm6yXUH4Z8JZvQq8XarCYBETDFO1d
mC/KHz8GlwxjURejbirhbvByL2dEwRN8RFzLKvqcJ8e69cTXCGD5Cm870x7orzdVkOeWF/9WLXqr
+dSysxRNTWOKkMG1jUPS5EuJSp6RH9Ui0e+mKdZ632oGmCRihMLul3UxQlSjxj4DD8V1xVdKp1Lg
3nbpl96KyIoyhP7PdUahmfJ6b4G1ytq0Cwq7cn/nd6jPljn0n4VpxPEhG7uxoq0KB85nN3HQdIr6
62D1PWFFZiWATc1ZyY562Vpl6EUW4h1upQ3vrVHDWldX51HzFS2tHxtlbcOuKq2g4S08lUOHYSC9
gjgLUmh1wi/5HN715oipx+sf9TYsYtkRTJV3v2R2Xh//XmZOZmaJsKjH+aAaubibPB8fJqGlzs5Y
8izavGLCL8r3JOsAqezNK0YjZAGaXYoQiGt7KD09OiDjmwOtoUUtHCU6oPm5d7u/6H9djgpFzcZ7
VVaIiPs2QcQgoHgC7U6ZYacAD03NIj+UdiuNx8fVe2c1hTfQFJwysL4RP0bhsFW/W06Cl/S6wEtJ
7SX6igjPOh0XO13eNkNeW3dm3XdJaOoo3EZtZOc0popVHGc085d722vTDwtE3dFXEljcx7TpI92v
8HY4Rl6CVppBfj4HSmbM+AiR/OkH2rRw7J2yj2FFEzEOoTPFaY5QhKaiPs/+z33Mweb1OLmpsdy3
+bx8V81ypLdk1/emtLVcVKywGMYcPil81DjJr6NXcy9YsExe3zkv/dOLhfUIzPhKEODjiiWCvPxi
q6ZXS0V0OfUOXmemZPRNy2FYz+kq8hJSSZ37utoaFd9QnvSnvhdGT8WsV76uBbJU9+o61s/GsKbg
2yiV+kNZotO0JJnj+FEzDh8GoMPvVG1sjl63dv3R1CJbu0PxinUqRyOfYHNL+4apWury/Pr0rnJv
jiE2i7SCMQAA8gIup5ckg9HnQ5uGPX7YkJNGc1gPpqE052jxFAevyNQTQa4k3BMFrLn2MM7CKwIx
Qx471q6pUamO6j9Dxv+8kFTv/vu/+PP3WiwAb5N+88f/fpN+b+uu/qP/L/nP/s9fu/xH//1ufG77
oX3+25tvovtbOFS/f+vTutr+m4tfwUj/fpLDt/7bxR+OFUDD5f3w3C4fnslJ+5fh4uda/s3/3x/+
7fnlt3xaxPM/fvleDwgx8dtiHuuXf//o/vd//CIv3f/88df/+2dvv5X8s481spF19bf7rvhW/d5t
/+Hzt67/xy8gQv4OqoHzQsJR4Y3+8rfp+eUHlvX3F4ldKEmSqC/FvCsEbZN//KJYf6euJwtYtOmB
lshYCqLsy480/e9oyfMWOS3JFOCI/fK/D3j+85v48yWxHv/+89+ouZwxqek7nkbemf/304Fj5gCE
oO4AUxcQC/jIy73VYhwWLdSUzhQS9IdOqGVot9pyyDI7Plgd7qhaFw2HjLzkWDirdcz7dA7zrDb8
0h6GOyqT3h5c4vJ0/vOZUBORPRAKL8z18pkgw8+96Y3ZOe+F88/IBHbi475SfMIaJXqeYPxPsI/K
N2hyKIlvWU78HiYtqvczyfroV9BZ7tCC1T5li6x6CDNtYn+ZM/hlFQX67z+88xtLuOmg/Pm4Umub
ljBFA2Nb8pcqFXauL+m5UHtwPvU4iU8tKttdkBaOcnaXRLh+swjvvkrL8cO84NkSIDj2Lysf9bfq
rOmfR+HOn6zZwLWYt9c+F0kd3SmzHb1fdC//Q+cy+G6Zyfp56XLxMdfnDyqN919fn8hlePW/80DL
RefAgbuyuRShtLSqiUPi2dax/3ZjEwtEMFbh66PI37LZcGxayVajGcj/5FP8EC8C/sRAuJ/ZcK2S
0wgklRRz0zy2GZTh14e6jCheJiRPTerxdBWkYPblUCOeOYIbFMRNOvxRjFYKtV5/0ynEYq1nfX59
sFvz0gCDUyskCbpq/EwN3c8hMdNzIhzjSS36HmeAzH2jld38U2DEP+dFfwHMjKTGwja8nBdhTQpo
qM3OWZWApTGBXK9LM/1UtP3vUTgZUDQEeQKu5nIUsNmoxNtqdi7iMgv5G+gZuMpetf5601ny5sZd
yZDiudurG3AbEfyqZWeADLHfDM0gmxb6zlw2abicDOkUlyhQUTpLNM0uJ9PPZppWCfQDZZX2nXqZ
nBTOND+dVd+JSxaw0XXfWdz5CAJm8Y2inneUNy5TyT8fAdwI+THlRRt4yuUjZFaVOTYo5/OU6Biq
ZO2dodNRS5J4OphrOgTj2KaHvnb2vrgbSyydHEiYWWLaCPLnP3xxblFEIDzc7NxWQwwpoyDGrPHw
fn3/X39siGACcpPCPRRWtihBt3/pHqTZWW08I7BG65u+VF+Uojo08bxD8bu1lFyYgBZQGDDQTbmc
0Zi5aJeZIjv3baEd27G3jiu+VJCXRXIwZq95QgtEel4Co319lpus/OUtSjUGjdOEDjNvcjM0EkVY
R3XF2Z2/5t34Bl2045TGvpup94DOPmVFFehxFMxVdKCYCLrvY7Jk31p8sOYF0/HcOeTD768/1PUL
hrhKLgMhRwaK2y9VspN0C+LmGRnS9FdPybwPmRXtEqYuIUVy6kAFuZGh/MhXrW72UWT0ultLTg83
Wn5IDS9HJcLuTwiYp0FHK/1ECJz9ZrdDfQRx4p0y7LxDYdZ7POTr1w+CGLwMbF3OWrB4l+9g0szW
jcYsOyeJlp8EsTxRiTqj8a8mQaRW+PKh+PpBx+g7eH2lrzc5I8tOH6V08sZth7cEZ1+KmY1Hyr8c
6yU1D6ldj5TLPetdlWZ7Vh5yJpeXJUUVYgtJB+ME246na91UWjEzTcc+/bQak5H63ayI3i8nw1J8
xGeqTNoalPfInIdJFcW7Zj83XjuxKIRvncseyNvmFhULGZ7Zl9nZEZr3aPQdvuLELL4YOp0zK6/u
h6jtP2azk/oU7u3ARZUbjFYiduLCjXWf3ICUBuhlSLDzC9nh8r0PQlv6cSn7c5r2XBZJLRAerTOc
5Y7DCB7smCmQ+hDUr+NHRWmP9jK6jd+0Uy2C2iyXLmhKZTybUVFFR0yLMLeoBjhAfh3buji53UyS
vHQGtJO8j9yntq/03+oqSQ4Ab+D1lnPV/9OhkvKhzBC1DDq9XZ7VeU3/aFwv/zQN3QI/LxbtH2JY
hj0W0/XeIyaW36DELANq2byH1ANRUiZ5d66VUQ9oBGDdq0URSpQrZZImNT6+vtevAxqufgCEQBno
RlxRZw1ndO2smbuz0TbiZCVoqTaLA166VvcUnK8PMIbi4JJ1akdKwV++WG0QzdKrWndOuYofIGZH
ByeDiPT6hG6OgogppwaSOtTwLkdpliF150RhQqrBXpnFF8XMx78yCHVixEnJOYilLwdJmjGxR6Pu
z8hn1GGxxjDLvTU9/PRUpNsNkEF53UKluRxlURqhW1nfn81YL47aGP0rT4y9G/3GelFl1eB4SnoI
Z/7lIC7mOX0HdOtc6EN37OfxeVyGPZ7mda5Hex3mAoglecRtYXs9t7vXU9c909QrsLRZ2hNuB8U9
6Wd8XFcDGOdk710gt2Ymk2vEdnhHQMUuZ2Y7Dc3oxWBQta+D3BqHY+kWewXNGx/QC+KRNIeQ6GpX
4/rRAk5t23OejkvgNZlyANUns1Sr2tkPN9J4HNGpWEvwkUGJfHMlGmXnjsY6t+esXpQgRcbyOGQz
tczBid5Eeu896WYii3ygbOtUb464Yxsfi6bOMEl25s/61Bs77bwbiwyUQZbjUGUHJ7PZPrY15nOZ
VP25Wlfvzomd54hC4PH1D2EDxn65E8gfEHowuKAgJG9OxV7Q/MH+pj/n2ET8ig4cQN0uNisalO10
h8sL6hrqWk1Hc1S1xrcmiMhBFGeW7seAdrKDPXZ9Fy5u9SUdFJ0zzqvBKb3+lDd2Arc3ZAGQ/FJu
d7MUadlQE6jEcO49ez4g6psEse4pgel2y1/YCRdjbXaC4wi9pHwwnDXsFENrMeJ3JrR6euqJca/O
ZhLWo2Y9CctT3jkq0p4l5YkAVQ6sY7V4Dpw1cXamv8H1vbwkiIGc7+T78hbfHFdVvyQRmL3pLGpF
PGVl14DLAix3mKJx+m5jAt+Arq66DLklAKWhh1HbmQoQXZ5u7PsecZm47GDBJyIOEoAfepDES6v7
kzf0TtDbRe0dcWfowgRIO3JkVUGxnAqJONsICe+5iRryProMy7gWYX4DyoJOzLwuzw+3WucY/Yrh
nDZGd8yTNgvHxdCCarJdyuZ0c0o7e84cik9R140PUf8w5Xc9nFrovXZ7hI4Zh+uAUFAr3N43Fp2y
UVHon+pSH3+fKgxBQdpaQdIx09Sy/kj6wTy7Ju46NeKQT1U0V/dTNnl3LnIyhynpunsFOOxxdjKU
qbx22rnVrjcwx6VkdsLP5U7bJndCdYAgJOp0VhXUNpPea7/Ydlv7uWpk71//Vq6PDUCUrCmmoKRY
BASXa9vMA2Qh3JjOSrsYd0lXPDf5qJ3+wiCwVI2X/2jyXQ6i4CvTcjTNZ2ps06FWEiegtqf/dEos
m4jEAVRYLdDvm9oqXkOS5W7PZ2QinsEbPGTOFOJLp/pj3xg7qcmtVwQYkWGwBgfSsFk3GBtWXtbR
fNbBjmByPC4hTUKqn0pT7HzPL4fq5f73cNKVFc8Xle4tGNBLlyxarHw5/w9n57XbNtO17SMiwF52
ScmS7diRnhQn2SFSWYa9D4/+v+gXHxBRgon82ykjkjNrVrlLE+FO5EVucl8nkGN1bD53Q6HUD54U
7XctsfUOQcDBRp/CnQrfasvWo3TJYUImaWN4ND6iXD90jhj/pOAst6gVNzYTqDpQVpSL/PN17TK2
OMOg8jydDDlWgbpInEOS2qIurgCaS3xbIA9klfA/SWXWPc061xUn13gf85wuNk6tSFNfE2bDwMlu
usRvHLU5plE59L7Zttr3qBcRYqEhiMKwx8Z04xJYLr3V96Efx7ScVhOX77pBaCFy1BhJNZ9GLC2+
zwq+thzq9FQ4eFtnWE9vbPQb7TUoRn8tuNrpiZoqdV6zYOdW4Xs5e9mhMfUkyDI7epAJXfqxr8Iv
hSrVD12G180wTdnGQ984ACRZ9LgWPSFm5qvODBpydgv2fj7VULMPcyZzvxiVblcY0b8Rp//3vZcN
Rb8SvxlC42X46OcwEciDzafQxk9j9Go3MPphvDPHdmtovBr+/d9aEGiWicjSB7hcK0sQ6rBHa6bh
5BqHAbTqzoxMVIJF4x6VeMBrPi+kj6J1v8dbhNmf0eBLbinVx7DRtrSsrxsSfOhFQJa+MEPgtT6P
UjVuIbHsOkmig99qg/WpzHuwAW7RPghU8X0dMbg9OerPphmUjZTy1ieGDYNcIFQtTvUq2dN6XLzS
WJ1P+px96SJ0u6e8/NwaabOxl27MdGg0/LXS6q3LFCS7PioaagkSURc19bQ7TW8r5uFa172fTRui
WAbspfZHo9VOQ9TodCGq3D7MnTvhm0ID7mPUgWn0Jbi2wfeGBkpdkntIIcOu+ekmg9ofnazW1Hec
UN32AdKm74q6NLygruKo3nim66gN1ZcXTzECQ3aBt17uJGAEU6FZinFqXFHfhUkFRTZu81NsRpqy
c8dKejtPZRDsozFTnj2GgS9SQK3zq9oNxZ3ZW/PBSTznTygaReUmG5UPQhm0z/92OQN+dAH5AOC3
gXhB5738nQmu43JOy/YUagq4Ts2YAYLAo/nXVaDUwhdjhIJ4Dxv6chXkaITRwWE9mTZicI0hizvb
lcPXt1dZR2LaZlSY+IWZHBfQLatVUOQaqrFtxtM0dvJdRD3rV5PwPilJ4dxLoaYbTZvXKcLfoR+U
IUkTg1NSbQYda5/zCoa5QdKknkIwmz87QWLv15oTYf+bDxgMZalD678kzR4C/g8d557MsFI/Ifn/
1RpCNYOmjZrQH4Y4eXEQXdWA/xTe6Jdai4zlbC0yjEtdlweQMe33OL5lZBm1nXxr+dcoEBgK2EK7
6NsfTaNFT22PLmU8KpBi8WVTe9+eB5ULqQhprCUaBqJBhWIV0PU26Zh/6qKdKQ+sgZF01SDbN5rS
9ZE/8JKgs2IsOGLLqJ4SxQWwk9LG+fn2J3vVorh8ha654OLgIoE3o7K83Bl9D8ilKNr+5CVaTE8z
wVbHQ9bh2ax/KsDaPllill9nM7Xv3SKpfdXus3LHuCLFCNZMvQe1nKtfhcZwzhdzr+Q7mDkGAiyi
VF7k4GhY0o6O+hA3sq3eAR2d7xOkuVV/7szuRxy7VX1wnM478nn5MvnoxSe1sZuPceYyXYgyXAT6
GWCun/YAWZ761LAmP+zy7iHvO0Auhi0XoTApksbvPOjFWNIO5ue+j8rGj9pUOeSQGVwfjEhR7xEc
weBkrsHcxqVsP1cLjz0oG5okwQLzFEFb9H3lj25vnRkAVt4eqnr8IK3OrAn34byfx67APMqTcxeY
eB3Mj2A+M/1BH8zuk46dVBYMfdu7QdTUafzo2nn4hMDicC5LF4x9Fqnf2GF97qsoIjV+kYUq+D4H
bUKfam90A4GPVX8AHky9WtVReV9ADfuYCBylgmmcMBnKvUpMe+hpFng8szrkRS7jY58wA/CbImw+
6xjwFn5fxhLEzmx8Ab+DxhCxufk3jiiXNH0lMIo0/yiXbCQzLvdPK/NE7yu9P6m93e21gmYj8klb
isUm/8tql9IwYy6LljsOZmvuV5Xlll4WBTm46QrfMISyx+Ryq/C7yux4GJZZ0OhQagHcrkr3sOzy
PlR6eUKbsTqqdjfvBd3HIDXm8SCd6btValgko+S2L9EnC1pPbGk4LsXY+kk5hsvkkpnLFaEr1qtQ
KmPYMzjVNHB6489mgNlFg7gIssjKjzUCiI4nf78dB65GfcujEwmoHUiiySxXOUDZDQ701pqBQdtD
Y4onpX3JeQ2djz2T96foquEP6DgOCKIL9nNla/mdoNd1shV8hsc8+6wVY2H6PbnhXiIz2/kuMDok
Rjo925iNLL/l6h0xkCJuUQOCr1jtuWJQ57Q3h9M0DEy0C129T/U025vdpB4Bg4E+bZ0twbBbWxCG
6Ot9zThwjWdUEQtyoQwNp37UMrQpUqo6mrcbhe065eQz0EXEPAikJgj29dyjQL3ZqVVlPI2Ioh0x
7zbjwAVMCCaIdOprV+TAWwtZx3+6pE9qzPRCudXxufF6OWMMHAEjIVmw7n+kA2IKmVSo5FFPOALY
Tw6R1JOzVQz3XtaEH/PO0T9u7L/lnll9UzR9gGahxQYLbT3mVO3MDodIk6dE9Y5m1sHNLp4pHD/q
TPBlrQbcfd+HzERtujtVRHV86MH/bYHtV4qUr/GM38GcHVT/64z5cm91ddMRcyOqnamb7t1YNx89
aFQPeZM5fmlII5j0OPT1Sqv2lAUN4mMSkUyJPAPa8e0+L3QtAKaz2ftdkqfVC6LGZeMtsYnyc9Xq
zBor0UrBD3MHOOVOGf9xFbotdZqUx1YnKtZW1+7lEInvWYrH8FwuhpwFqevbX+rG7uAULI47fCgi
+SpQeCX+jcpSbkcjOs4qHMj30xCrO9WacFcxygkNX1ndv73oK8hh9fRLRkmq/EqaWYsE2FaWVouy
8kkHDXQI7SG8syvRHjD/w6UmHgofYsSHWsv6vamYqt+kGS+DOcEOU3r3TH3lHPqi0Bjdi/odyGvp
K9A1HwEWYdrbz879IOzup0Rq9N6IgQxPA/oQ+qBhbqKan+VsxHsCMjUDX97nPlYe9S4cg2Eex31S
FDltzgbhAtVhuNKJPaPEbKcV0ngyk6HYgESt82yCBNOwZYzEG8FCa1XbtKYTpkOmzadWNu3eHTKM
Kqsm3yGfMQWpLs2NBuK6El3WM6FMIenEHfGK3fwbU1N3jOVRcGHr6f14ErbT7DKQxfs0bsrD2x/6
RpQlEV10RlWmUox3Lo+fEpncv7NQTwL42XGcY/OA6epWdXhrFfrZjJUX8iko48tVQI9qaWkN6qm1
SGb1YnCOINXLjdd21c1Y3tvCElnAsIxZXztpf2GRitkgY29j7RRm3K+gZJZ8zyCfPg92Ib5GOOa8
WF4cdw8hT/pfGU1aHtSZBYFUEaZaB1nZKFszyFvPTiuY2QwzGsYzy5//9aOqUE+Aj3rqCYllACSi
kUFCrN0oOG/kE8vMkRSGvhzSFOsGVWm5qZFwNZ+ENaf7cvAiuYvUHHsPhKPFZ4Sb4xeat+hShFFU
n9LB6KnOROKQe89t8o3hoZkcrT4vfthu3D4bUwaNw7FHzQtMc/EP+deNx+9FVcBdiliT2dXla0kH
j3aatGhuqJJrNbTcnSaHfxOZWG4X+v0g8rCggOpEfne5CiW+C6e61E8OCgFBb8QxdZbR4Saaxcd0
nMcth7/rUMGCi7oyNzmCmevzxFWHtHs76yc7dOOdm4QtDJxE249UlcGUZN7u7df4mgZdBurLBVfb
i+4AGmS9oZ8KQ/qRk6Q7XJAeEtN5R7M4udPG0sXuqwuRaRrDu7xNzAOtGrHr+7L+j05IsYuKUT6U
bf19goG0r5lU3KPUpdxN1kaudR3W+KnQtReldKQ/1tl+YVopyBZ+aqv0yY7rtfMrwJJBEnZbGi03
P8NfS63CGuJa6FAxIDhB1sXPILHpLWUmolCjjLGoSrfSyOtDzpmDcq1xwJldrDPkyJQpdVmun4zE
jO6jROWpZLnlinedCryebL4AuixIKq12c1jJchrRDD7ZVm0HVVg7p8IWKT5bWKBNFP97EGTey9s7
7LpAYhzD6YHeTZYKQO3yCBXwUrC9F8apmw07GLvsj1pZ7kdm3Pa7Vq2oyb1h/h4mypaS8a1viMiN
sbBvlond6tY1bF1ywlLjNFlVciRqyx2j5/nZzLPQ9yS6zm8/6K31FqcOzu7Shl53BvvKsnr0zIyT
0qEwMlpK8uR4TRXksSl3Jb3gjarqxnFgu1BzLELNFKCr7h3d7kROPaLQFDkkcanUD25v/E6rSGys
dGN3gmUEnYz8A+ut+4RhMkz4PDXzCVU+9VDEzhPY1y0A3Y3HAQCMPhHMvQWCvPpcKC6YruKSJPV9
Vh/JyeLdrDObCUuEA//5SzGFAWdN2bBIpKzqUc/LtUbBuYIv5ervu6k0noRAATzrpXagC5htBK4b
OwMkvAFxAW9IaMXrR4vDUtLNVU9pisMdRm39S5313xTDEc+zmOKNQcSNtgg+2Ax2F9EX9v361pJl
q1VWYqsne2HetqPXnI04V4M6DNU7TmuMn1+t+VXmDndW1xQP7SiUjQrgxufkN0Dcga2PoPhVsNa6
XuZc4SeXXj42GmXPtDE1DgYN1o3Xe2N7krmprw68MGPt1RWWVFFn26BtT0Oih49ygg0aNY26Eceu
JhTkAsv4jlrQY6RKOnYZyMq6dPNhyTik41Y/DaXnQjYUfW8VIdwkqLSPaheNDzouhoFhdklgjx2O
F5WtH0q7xAXOSH4rlaEdR1kVqE+OWwqTt+5y+h0L/2rBJlylyW6TurJVc/UkUbU/Rs4Yv7PGdDgm
bfJ1gsJ1AAiWPGRZ/qJHRfHOQWD5UE20gIsqtV4UhLT2XeMCoRjAhtejJfZK0TS7rhB0lTYSzlv7
g69mQpSmg8XQ7PJtugUsZFr86snp3OagVH3+3+CYS3keblGHbtxACEgvhjsL9eWKAqXPZmhnVqSd
oL0w/2bs8DQ1WfHc2WkLFNjTFr6Wyg2hd7/eDjS3HpIbAQPOxQsQnZnLhxwTvY2xm9YgdnQhU9D5
W2uN1jFLtWH/9kpXU/5ld3LNLqMBaKbaWlXODVHr5Ovrp9mtnkuGAActyrsfXA3Fh8zIbJ8eEZ7U
jGC+aVOpf7LaTB4NJ9mIPTdSDOIcpa6K5hbBdfXEU5wk5dwM+inSUWEl3D1jFW/vejoluzl1gRxF
2oe3H/01fK5SWKbqXBnoyiE1v9bLqJBYExN2cSe42M3Cs4izd0g4MipkcLn4EoziASkmeG5uKQbd
d5MGK71yzIqEyY0Up6K2/jBZbOKdzjxl70nVe7Hhyv9AuT1RUFeIoOi6SQUQqndE8SdNR3jvudtW
IgjxXRJ+ozhGuncdxZ19t/b0L1qfy2dpTeNhlp1iP5l4cDw4NU0Kn21eBwIt4MdQjDbD2DmtO+YT
FhrLyMGZc1Ap4/AIJWlgUjW3Eg6aGmf5TqKeVPmWptQShVrNfm+ETM2eNEdiazJSKJXAnxWX6ZXV
t1OAY9ekHDu2ygH5iOIRZ5ziJ2o8to1TQ6K8b3UbkJpaV+VhpmdYBnXnli+GMqr6Dj10dw76uBpe
qjnJfeyH01+h1ZTVfYeQw9LtQ3jAz6OKaUznlenBCcNoC1R+a1MDFsK7b+mcQCddhdyZGZSnp61x
Apnz3pkr7V2bOPOnuZj6P6ZUx4cO4uLOYdz3tVBDZQIEX7XP2lxmx7f32I0rhkIIhBnXN4aE69M1
mkJR9HA0aLEW0T0jRNiHjhsd/nmV5QijpLYwaPW1xBCC2nqYKqFxyurEvQt1W+xxsP3+j4vodGqQ
3EVMygP9tS41JlsvJ7Xr7BOKu/W+RoJgNyfJ1p18FflYBYI5qDwHAUjYP5eRDwsyE6lYzTlNqZ35
Thrpz0uRc6wdcyv0XYV35lic/IWTTNpNBnm51DgK0+gSoZxKJzX8Pqv+E6pEUlMUykOX6d1O9eJp
55rlFrLqxsILuIoCg9ALLXWV1lnpPGvlaCgnm2n02WmqMcjqvN8nc/7LVWMLTbC52yVjv7Ub/9cG
uAh5IN8pgqkVVWQNr7T1a4Cns2Ik4uy2DkUqXZ0YM+M5e8JxJ5l3zL+g+5daMzwxBkyPVmtVOLnN
4I5zSKZmpNK4sHPFe292nvczL1PnczL39ftBFcIMvLAty480VpLZr4QsQmzDRru9I/0p93Ux5yHF
Y1y3+8bQReC07VQ+1NhF1b5TAbjZEV6d90Jzut73erusAyXDnyJoBJ6hzVxF2ATq83RCXSZKsCrN
krOteMM5yzmAgSyH4qTVuffcIOf5PS0xsvbdFo9hKHPg/YVii5c0ltrgw8cYf6NE28++3bX6b80J
J9+SY5373eg9xqVptk9E0VQ7tFotXzprjIzAA+eAnFxrWci+pu30a+ot41feROqfEtovVWna6pW/
gEm9fScSuM6xFev30kqEtYNl2v4WeXavEJkI/1EIi8fo2Ax49okRiWfP/NBZMzpx6Ejbxxrd0Cj2
UZmb970nor2Tg09AxtmS8a7pjP4Xkv5WEyTjEO2jQUdhShVe0e7pmSdHTcn0aDeXPc0Ut2Zk7xR0
0sNSL+7USPnWo+77gi51nvNtSk95far0ge6eeaJRmL6Ybt3GgRLGVhr0Q9x+6cy2RiaCfOvk9siy
m14V3deeEF8RNzXAfla98RxbMF78mDI29FGDw9357RB0lSQsu5cuBFMjvjF9gdWJbWmZkhokZ7WN
I3/yVGWvJW25682q27eVtHaV7U4bCed1d5cJyKtyHm5LxL41OVJVarOwe1eclZRBnDXW1WcYg3g4
KEp11OWYHvBQyw6iZAYfp7N+NBjmzrPQHp3WTv61BIUHTclCI4YJLgzwJX7+1dVNbT6vJ8L8zO+I
97oZGrt0Gk2/HWDBRjL0Nq6W65qQXNpiTskQgjXhPlwu2GeZh516W54RNMaOxlHmQyrgmYsyb9/P
gysfVWGrvP1cOyR5Jv/TpNC/vv3dr25RVJig6C24DNrMlPqXv0F1ldh1i1Q/O1FYProyGx7Rudky
BFzi/WVsRKKOVjaZ8FIVroHNeu82iY2o4Gk2xEExsQwIY13bZSVE0FiPn925nny38Yb9KJMtTO/1
vcfii+PK0uni5ltlLAQ03QGrZp4ss4meHDPU/KyIlF2IpsDbL/P69lk0/kkWFjnC5aNevkwrnoZZ
bQSP2cITQUj4KBECPBRocuzHoXToxPYGcdr2/pEqvgh7kHbQEWKoCG97de0VMgZdmrTmqdExEbUV
p/0eTbV5542efBD2OO4KGeILNM/K1iZenmn9aRcdC5pQBBDdWZ2aVpeWm9e5dQpz+VmKzv7o9HYK
qNSKHzQRH7qylvfEnHhnm6X3PGnpvWdnh06Jf/z7y6e5QWFH+HKuJnp2ZduoIVnWCQ2S/r01U0/7
1dDgj5IpX3n5EFAhleCXJsT86e2lb21v2poLHZH2DhCb1Xf3orTKE8MCGogXm9snOX4EU3SPgvD4
vmzcRzwGYBunRNaIKuXtxW+EkcWVhXEyJwtg4tpf0YgLx0snsschKZEHKZLqOESyfV+MjvvNWTRe
Y7M1U5+fVZ8B7GT7qbSaDVW3q34aO/DvH7HaBl7o9MNcxDZDkkENJs+M7qKRAtvqEJuAZp/s337q
16vhct+hrLn4UMEwJxlbY0kmmAQjBhn2qUHKCchZmokvhp3m3y0uiv+sCshq0KluFgVd1RlfyCc0
TCE60YA50WXcBeyGMQoinFazu35s88K3wat+IaEALpdk0u78GgRr5adJK46krxYgCioiuBJdonxp
00ZXYI6J/php2tgGAnTrz6kh53n7SW9ckmTRTI1hO7I0QM3L3VWXE6lY49onOTEeRwlMuffaxntO
c7QTwQvDapIT8CbAfz4XxiNMpN6vuhhZNgy2tqaS1x+aX0Nmv/RpUW9cowhavRyHsaztE0C55lwU
3m8O+Hh04tx9HPVpa/h2fT+xHDubDj5XM/XL5cOjEQ1T2ZrsE8bhxjurzEd6NkN8v/GOryM3jHVg
1chtLIKU6zLPWvDZBC/nZNaK9QMwPJW9jM9aonvv9TLj3Cqd8sWQSvsRVevpyZjSxy71lF/QxUip
9Tyy9pEeumKn6nl48kIv2qmZIZIAdyq5gV1YztJ66+vIni4UWILOOmtyMjWpelfap9GJZsCQkb5v
ASv6IOn0u7dfzI33QmBZStJXUNH6lAm7Gu2kMpyTGMv5EHmedhgd6T1GU2j4Wijg7Zejt2sGV904
4NcJqWORji45Gdzoq4Z5kRndnDpxdNbkPB0l7kD3fRa1930bj0GkpvmewfeW0dV1IKeHTPrHaJlY
DozscrdFc4G3r2vFZ0Qhssd8qOsHKr5ql9S66SOiN/tD44E31UfvHoT/vHv7bV+frWV5S0dPknyY
Pv3l8qXZWbpasvxQh1hoNknPqMXud70C5hmk1BbN9OZ6tCiBphBbmIZcrifU3Ilk5sbntK/bg4Ok
7BG5KC0QmRJ/wt5pa3R/fZgXtA1EGJvr2QJzvloPJyANlEZyHhiz0OIA1VCEeDG8/RavcRNUMfQ6
Ifcs4BQYiJfL9KCZGUdryVkPp+mDtKAG+HWcZ+ZTJJW4D8Iiqz7CmQTOK/TO4RIYykz3Y3CAUICi
KHV9Ux/G0TfMZDqj4G78zjHGUne2bPP3qYEG2sZPvnGb8ZNJXgAMEohAUl3+ZFeTzL+MKj3H0lF2
RRJzfYpc/zJn6BmrhRLtqs7VjpXW8GvdsLoXRu0AvDeUD5TR7j4UqXG0MS85Jlrv7GWPzomG99bZ
aYvkoTOk3MPaPqlRKzyg+0b74LRue7S1qHrQc0fbpYUVI4Rm9P9cVJHyMzvE4AJEkr0OrBjUWUnp
ivSc0xzoGhpPQ5KYlN1m4tuV/u3tT38dGVkN3CGIA8RHuKcuX2NjxbPVuVF6tjJP+kCt0p1utWqA
H6jcSHxv7GWWAu2L6NxSL682WUZLPddmNzlHeileShVV1Ei0WybxN1fhxSGXy/VN0L98oEHUStRM
bXo25jo6QOBQdp1p/qvu2VL2L4Cx/1tlCYt/Vb6KljezlbJKbOCz0asZ8EDP+89VsTyESfP/EeYo
A0GHL+gxpoOrV6dO4+C4g5qeHWmZH+q+moNBSidwYsV76Md4qzd3fZUASV+081GOoI27HvnEDRYs
2QDxWAfsdwePtNuVlR0fRp000JpkuJNJbf97LKel5qgA4XlIOgqX79SRedTDdUjPC1HmmNVKHKCb
Ye/jOPlZYn+3UQXcuLko/cCfA7k3DTbC5XJxZCmx2Y3inGpK4TtG8dhNygeMIf7og3H2pvSdmVvP
E3YrG6Hrxg5lvENJv1iRAUZYlZ4x3RFLy4jpYQ+cPYkcY1/lcth4mytTAlBfgMaJ6LT6EfIBbbTa
ol0RtmGs0p9CxgQOBySq7qWAO4NZniBs+XOmWDj5qN2OyTNdzx4mJ/ZvA6JCCZLu6NGNpvq7n2Cv
zfNYBk44t9beHRfjpcGb0c8tRrHV37pxv8Lr4NRCgV80O1fhaBKhNYcKLWFnzJfZflcfElskBzGn
diAhaW58ixvhj6RwId0z2cS+eBUtYAhm0g1T2mnN8DWhD36ftsNvqDBbGk83Pjooc6joC36IJZcH
/ytg1FPo5dXg5OcoSqBJlyk2r7ozbXz0G+cWFxVGiDDiaNtYq3TBzqVmlr2Zn1H5YbymKjbGlVoX
lDaeBgWiTbsGkdL921fINaZggbyAk9A5uwD31y8xnxqSzT4qzqPWuAFgSvSvc6t+dAEVHBpsUM75
ZIKvL1FmSzPP+l7pc7Gj8rdgUNHTHRJlvOsRTn9uerd+NufNxuGNz+ySFC+TL7q1UAUv3/7Yu3kU
2bI4p1kvHl11pq+ujhNEQbfb+AQ3PjRfmcYgAyoalGscR9ch4OTAxD/raT3hL6sIX83a/O7td37F
nuV0Q6sEdcCF8JouXD6R6owaSkuiPMNfMgGJG9ZDiPD4l7keXg804xPmrO/mNBoOZD7lXSUw2EF9
lFaHZdV31dzB6FGq301VJncApop9E2bYLM0iubeH7KueWhC79Wr+GcGqCzIFytnbz3DrTYFLYCKK
1Bw5yKp0UMZFAXJwS3JpVSMAtzayF/EWr+QVQXZZ+5GsL2ZVC3IJfsXq5EUw/gD2edW56EzBdkyH
5FDlFdJuSp8b2a43quRHLGAG72q9Mz7PMqocdOPN8DvjCO08TPr0KdSj6kMx2/aPsJBte+c5i82P
pYc/YdBheGeTPTfg/zutQsI+/DdvlNdYjqom+S4t51dZxMuvPXu1USelqM6GWWaBhnRa7M9t7n19
+4tcaRwtu4ppoAnKA1IkpcflOpFnV9PUecnZCEPEFMbP5cgIBeltr2/p6rd7s9f2ae0S/K026Kfx
vh3Vp3J2jm//kBt3M+1nhqFMVuiRqqvzaqAswAct0rNdVvC8ymq6Ty1jQKXfaw/ePP6RhXOHu2vz
yZiKbAP9ceMtkJ5SxLvgEW0kh1eZgSZqNYWBV5wbY3CgjGrTZyOekZuAKHJI8RsSfmWoaWCpZfw0
ojq6r+zBxRwiSwM7bqx9YRrlhh7njeuc8LXQBOFIAQPyVjcj9LgIeSH6kY4xRd8bHFWg8ILc+irt
Qcl9/LNK11elG6FUZyaPad0YR9OAPIdTlaaG+4S/9SNzNOqiKUmhlHT19GecFr5qWoQqwz38Tbam
GK852+XhA3BOJ4ShNhMFlFouN1Qa5lMGmZSasDWb/4w6tj/RkqBzGDF9QCsKYclyR9Xh4WQCbfqe
L1IdUJ9OcHlPKncMaivsxV1d9OaPMlS1p46Hu9OLqeGcTcoAKAe3MLh/oVIqQUssXNp6vQ5cX+ri
NCgmjBynUtqvWpLzZ9AC3RFt1iHcC3NK37sSj8ddZdRjtdegQYtd56XyyepJD3c0Zyf4PJELXaD1
iiIYQtyr7owaSO5+dNskCvrGyKrdrNYOXTYQSvdK1MfqgzLH7UHEjp775BfF2dYaE4xwMze/XCjC
Fb8OqTJqv6BLnWdEjOZTNQLMmK3Z/lkiCoPhm6k0H/tO70Wgq/H4XW0cUwQgPo3UR4e/+BmGQ/m1
y2Z73JNMF8fORXwFJ8LQ0iHsRkYWmMoQAh+aJkV9SEZh9zRfy6oJNOI74rwhtoZ+nRfWuRNWrdPY
jeQvAeeoDqTXMjVNUU2yfZGhOOn3bev+kWbFIHbjqF9dA8tRWzBtNGpt2larjW0oppXAi5nPdi2A
DREPEIesy0rNfC1xMwjHs0Pu189ecVC8bFQ/YRSV3Q16geYf6BBNPDIHnCq/LRvjtz5N4Udr6BBU
p36JAizdbE4H2od9QLKnf6uGGRdPmHPjIzR7HGcyPsF/SU89t+8jU/+a4OWV4/zXQAw3jcbepVKb
HvWpmyHhxk3N0plu+BKw3vek0OfPpZpxcOqhroxdmKnZSUNQi0lSJ0W2h7CbhUGJdny1F1OV/zDR
VdV3pe52+m7kxFu+6ckRWkbmUtU5Q2V8VTsh7816ilpf9LU7HDytNEa/MU0aFROenU0ABCu6c1oJ
dqs0Bs+6w7Bu8ReBltHBU5dQa5y4UPdFKfMdNFWsCoxaK/w6suJfYRWVCSDJKM6CPNPs+AE+n0Lu
nxrxH3XuoheUPNMPWtxP7mPd2OgFVgs7AT8EqfoMZbz9mM9g0sZMSChtRj4/CjjSxZ4L0vyKfm1I
sOyj6HtYR3DuRx3CbDM6MWRwBUh5oCh1+BSLXJTPUSf08SENLXU4uBKs2d3clOWHt/fYVU+Wad8C
MiF6LIgedZVpxEmYZknftecxdbPAqirnwdSbc6ti8zNYKJJa2fijnQxvo+28RLeL6AdHAUIZY02m
LYsw9GX0kyk5WDrL5lyJzAjKHunkEkfH/Rya9aEbNhlmN55zYarTOOISp5hZPWebFtrkmiHrZeFj
n9Gf6kPDBeCbP/ZNcWBvlftWN/65oCVt4BnJNOnFAcdaLavbkebO+tCe44UFvQjC7zMbAf63P+JV
Ds9Aw1ngp2CU6ICs87h2zjmeKgYoWu2cpz7+nqmm9240G31jt9xYiNRnUUcBJs2+Wf78r1It7BDB
ifS+P5cIYO8oWuBlMsy4E3WzlcbfWApwOzLLBECbhsAq9o0aSAXyx+mMN3kdEBPmPXRK9xHemth4
quuhJ93qv9dalbqpUYJR6qfpPAp0jLqaEWA0Ix5mCB2ZCy7CA94VzmfL4kausLH06fmX+7e/4XWs
x4UDHUk2KR0QBI4uX60jcjAjrjOddfT1dnZrew+FnLe0ua4RlzwqdeySKrNVaChcLmM3qaitRpnO
k66VByW3h8dGwS6qMUf5CPDBDepoTP9zM2BD2SI+DA6t3ym15f5re4Ef8qqhTYuJ6mP9QyaZooNb
dyP1uNn401hbe0Ad5U548eZD39pLC3pQ5Swuj796twi+ANTJmuncWsZBZNG30XWTr3Vd+24YHow+
3gkjOsipvgfZ8AiG+mPH7vMrx1CenEZi8lbYG2n8jZ/EBwDXyOSTtse6nEh6I3Hn3pvOaHLiaa2G
4/t0BNDY6LSS/j08LIpVlMN41NPWWz2+V2eDNOl6nBurA4gmUvdDOjrIRGJn+fHtXXw9e6BVZDP0
xPcCDhrYldX+AvKkxJGpnUcAu5R9qlOodyYpV+EPngetLxnTSgm8KSfTzRf9wk+qoinvknZCDDfl
len+jCPZqea+HH3Zh+ZjRBqdLrKpMBk6zMn2AP7sHzOc0PdZwp0bNNP4Z5pL8ZPLppeP+ajM91B9
uZExqzKTpzkci39uj/Gg/LqlKHwVF10+8F+hENjRYETSlmfLKA2YIdXsxzSy/mOSUG9UXbf2CoPk
/6Gq6Fuuzqwy9IMihSLPnhzk/6PuTJbkNrJ0/Soy7VGNebjW6gUQEciZmUmRFLmBJSfM84ynv5+n
VKUMRFiiU2Z3cTfdpVKRHvDh+PFz/mFXpEPmRXkOuX+ONgVcRYX1+F7ms+BOiU4p1bK1mTaCb6W6
mIxldLHllV1dwd83kTUvUC3XpOgWMoy0SyHRX7AeN6PqlBuB4fSmBnBDkRt5Ad6XgJCOJzZzJGMi
554f2gyEPwJfMqlZKDzqFv4jgvCfM7ksaJsu+dY9epqUAACBHG6g4Cc0uld3Ds26BX+wbHkweM64
ep4jR2WONY8inYEn5e3nkv4w5Ga46MB814JyNX7zg2XN8oMDkceK1fqDlmvd5TTCOn/9WJ4J+7C0
BK2JpItXp7bKQ/q8bZcqy4yHBezHh8ABhJA4NkenrmFxuQNyvZelBHBCWLOhR+oszqTuwioFgVS3
1sfXf87pXScA8BR9WV/KgWtmY4FkbVMqAhE8OZ+Bz+ko59pbLquniwkhCBwZFS5RsFnv5EJ14rpW
a+Oh0aP0MA4Nn6zqyaXS2fU+HTplowxx5qNw7cPYjywMkcA1uoECPGIbYaM/yCj3YMVG6aspne7w
+tSd+SpuS4BpDre46LUfn46+ahsq5K35UDRGcZVCe7nAbjvyeT1MABtk+a1QLMKBKFwDfxcLtdbR
Dto6W2Z9Nh9opSheTja77+WRwnSYORddPW8Rs09PPzQfsFh0Z1C45P8ff19ehKg/KJH1oDjAkAL4
5zBfOukyrCmzKUvTekthW/4iRd9fn9jn9TmOfNzGz9hDdGV1YuDxyGbUIRjSMLP4YI0/dZ1UOpSy
Zm/00gemuH2s6Pfv4tYGXy9n0G+qxNzR0tX3yCHMd0pkZJ6TaF9bkkMXzeniwUa0+BB0lu7GllFs
JBDP2Kj17wXljKIFEYum+CpOtilGXlOvWQ91JhV7E2KQZ/Vt8jko0WaTRxQinWCMdzyy5puyLSre
xGG8V7pK2rWWWbkRfHsvHUEVvT6Rp+cA+AdwDFGvoKWzxoEEA9NhhFP4GKjA3uewU70EUcqtW+L0
ooJsTkBCboUxcHQ5Xi7wZKOR0L1+lKhHPjh1LfH+nnoH4ZmqG5/KKdAfrJqigbfQTbEPSYiAkBfH
ilKi79eMqcvzpXyXcdvBuYpi+yuGU716ZWOJdFEkoeNHSQL2zQ6gYbtTFYe4XoZtvexmw+ke5trA
O8wseF67spE0Ok5weFejJb5cm2bR5IjvYR5uUivNwCfL+rK3oiS9SBxnyD+DeloQtejrOnUzy8z2
lGrKT04Pa39oovSR2zn/boWx3l2gPVV8qBvdAd5SxepjsFjWgcdM/iTXZdQgzhFM+c7kY36ALZAX
nLPL5bOqpZhztd2MqoQ2Ns3VVPVNsB+VWrkEvJJ8jyslkbnYsjT07FxvanTqzOq67ZvkZ01Kioy5
Gi6f6lI13yV1n6cIx6faXa6iLuhbFg43CH9PQ+j2aOvRzAmqKPOzsRi8LMpM9lVNeRWc19Tt1awy
bqQQkDboc33EuSQxU2VjP5yUxaklkN+zGwB5UTbTjrdDNyOGamVd/Jh0aM475qjutNzq/mh1CfEW
beiuGkvS9iWepdcLonEbKdpp2GL452odfS06mavMIV7wn9EDbH+KVPsjnyJoKlFqetYYm5Rerf6e
dsnijgMapq+fNvEXH0UBxFTJkQCK84RBbXn13diw5l0PauCRZk5zO5XWsGsiU7lKKIYdjCAJb8n5
pY0jfppOGGTm3N4cPTAJvFaPZ1vKOJecJ/Wx6/PyJjCopY65NO1yeu6XNXnbtVGmAW7DaUKTYCn2
dpoWN9Bz643r6TlxWX0/uAiEZcF1IpKwLn10jaqM/Bb9cYlMEHVTbxvSPlGN8d1kz8qdkkRUe4NS
rjTX1MMe0NJgfNZavA8gi9YDqvlYjF4PvI7Gw1AU+l3jjMg3Ffkij7uKRAllyQobDW9wguIwJmEL
EBh9Hhd1vT7cAybVk51e6s5lysuGtHRBYn+nKEWFJhk18cJLGhD14KVr9AlDq+MGe30HnGQELAKh
kP+DJxhCOavXgdklzdiQ5zw61GlBnzm5B0lyOVTNWOzx/Yh3r493stVFBe25jkZ7FSCF+D0vHj4h
Wts4QibaY2s26S1mRhq048DOPtRy+XvayOrnuhyNz7gethvEhJObRYwsvA/oU3NDr5tPjSa1rSrN
2uPYTLqb4RzsAbrZur/ObG66W5RIRGoqKu+rCc2dfBrVqtYe4zksr2InwxzTyJOLPM0srrIlRO9P
Te4UFveLMad/2J0eX6JMvSXsdvLs43PBKcDnAIOj0aA9nuis0vskDnvtEb7E/Ls8FuWFU9Hkizop
/Pj6mp6b2ZdDrbIucrtc14mcj7lNcXKqpNwjQxr3r49yEqMBFQG5gZqKjQOVSvErXuyc2FJkFJZ6
8zGaNeWQynF+CeJdw4tzLi76qlKuQlXDU0vul9s5VZSNUHla5gPQRK0b/AFYf+ZzlTLE+si1bwb6
Y6VP9j6xcz+OkszVu/oaNO7noZDv2mW4LPXm3WDFW6OLOTyOVCB3SN15VBsmbfXVHA+jJcldERmP
yzItt32qaA+o6Ea3Q9otuyYGJwrNtvmRanL+pcmyD0UZC+HaJtlKHMWVsPoh5LmCJMYyUPRfXRmt
01uL1eTSo9zwkHAVa6STjShL967h392bOXawbl1MlebZSNv9HMP+oiPIQiMd29lbuipWdvXiJF9f
3x4nB08XlUmYXVwrKriz9fq0aQh4HGjYg9rPoT/Jxo0dztqFpZdaiV9OPl8h3dveGynYmTrJJeoR
afHUhlq8dRzWRw/6E1w6igBU58gy1wAxxWriyKTa/FBUah3t2lmq0r0akcQ7aZ0WHiQZehUG+ifL
jVNJgMirvEa4LdSd7g+bPxvsJuTYZ9BrvaLtFs3ORANs1ON9s6DI5Mp6i8M7KGoNOdFiKW4CKxst
tylT6aLJdONbDYnghs7C2EAEjdvPNndp78J/qUYXjfLhKy7c+idHruKbupTpLWg8nByvLKD7eXkj
amdJmE4fbW3uwCgn+TVOgQaiWkmhYoaO1sGu4SkjIV1SLZPX4USeUGeh3esqUx5vuVGdAKHEg4qU
AYom6NZT9R857AplrOr0fainjXo5LWBu3C4KUXaMB7tVXeJ9+mNI1ez3QFJbKndL2r1Xu167IP/O
vsZKooOwplhM2TBxwshDgJcqhoLbzs+NfSjiwMsDwm/FxgQkAQR38Errp0W2GGWbJ/xWWLkIWaZ2
1nnDUCt+rsm9r6tReRkpZe6rSZO+n4VgJeCLYaeMaepR/9xSUlHWBxbvFrouQE8Eo4T7b5Vtoawb
z00tqe8lzEMQSb+gOL1XzC+RTUmjNQ9Cw6U0n3IluTMWZq4cLvQpfWOCzY+AQoG3Kuo4cEWeRTpe
BG/kVYzeCFT5fVb2pmfiuOnJy2z6A5n3Vd7KtVtV0fgFC/p7lDs3co4TpBIJLvVPnOgpk4nRV4/d
ru+MwDJz6/2i3sfZbau8K+nK2lq/Q59yJ3zUdCR5k+TR7ByM2/6YIappeuWFxm1ORtrYe71QXEf9
lBSJL+fNxs12crU8/z7Akn/9vrUD2mSPk5QqmfUeaKyf7+3LYW+70z5yH17fm+srVIyDOgWNDHYn
9bzVPOhjNeEXxDykruohheIN7rjjCG3M90koXo+zSvJiLaiG0eR7ZE9xWy/aoQK52ycu2JA/99V/
fZv+z98m8H+awn8rK1RWQnz7nj3j//OP/3MbfyPLLn92/y3+2N///X8f/dO76kfxvmt+/Ohun6r1
//LoD/L3/zX+7ql7OvqHfdHF3fzQ/2jmxx8tl9q/7evF//J/+y9/+fH8t/w+Vz9++/VbCXdF/G1h
XBa//vWvLr//9qvOW+2/Xv71f/27u6ecP+Y9zflT8ctlmz0V39v1n/vx1Ha//SpZzr/YUY4QcwcU
rcNA+fWX8cfzv7KVfwk/LPSHucaptBgsUVE2XfTbrwp/ilRDvMu4uuAp86dQf/rrX1HbpxSMUQO1
GchBv/77F97/GQL/XJu/l+6Xos/vwWB07W+/PhMu/o6UVDQUQjnQVlVESQN9w+OMrpiQSymqSDkM
cdr5iRqW7zC3htykWAelncJDpynxZ0SUv9ujGt5b8jT7zdLu4AKggpMOuBTjZHYhdzMXPHoGmlvF
trof8iW4b/Vh8pQhuezNgZJ/qnxzEIW4NCd9ixa4ii5/fgZUKaBYAt/H0Tr+jKjOMCvQGvmwaGzO
MP1gVbglq/WYgv2aov5unmc/QjNB5cFRFcjwVBOgBRyVLqK0id/RMqnQv57Mm1qatCuZ286r7GIy
XCUb+vc4nlSP01J9kkHBvdgzf63IyxV4llI4WgE6p3QPhQA6XGUeDMc/HZ3puBZp06EFFhDtFb35
3W7D6XOp15S+nEaRPXOqyqdy1ovHqh4/RHUs3xah0t/FuBRoIFeKBI3VvPqY1NgWuWrrBJ1rmr3s
hk4+/ojUwbksou7zDIboEo/j4UnSGpXn85wXD53dl54kz0W7m2TrsnFK1XJR0A0yt+yC0tUzCo8Q
yj+hJx6EsLaVYAByZETIIsXdXxnk/4tYMvxour758QuhpP3l0BffnzqO7/8HUUWc81eiSv/16WUs
Ef/rf8cS/V8gielY0vcnyyaR/juW6P+iXgvLCcg04BjkNP8TS1TtX6Rr8LEBl/HfA2V5GUsAgaLM
RYuAUgClpzeEkuMXKM8yEZboTQnzPYY5sTuouy5tu27wAdPNh0YDjBlH6hZZSBzkl6dFjEJ1EHAn
EBYMFlZvsEoqrYprbUCPbtDcqS5BECpRsoslzdlICbaGYrZfPnYT5HQhPOeDzy/6ZnQolQd2oCNc
mMobtcfjnOB56ih7QvmTyQdgRK5Gsu0x0zNV7f2SnGinlIZ0kw9jS9uyiyrUuh38SFoZYDak9c9o
RWrsoP/ssDMx6MzSgeRCzYqWKS+m9dIpakOZTBp7UL6iGC45iWsFWrmRkpyZTwI0G5huFIURR8zC
i/yzrSL8ptO696m7SNdIqsVXmPdJbtPN5kZQPfdBVFXZhyh8UFxdFV6UMbelRS56vwWD71taYO2D
yNHcN08b/W02I00SePhrGZNC66vQtoLOV+XAeZfhXPMeIOgWCfnMt5AJINNJyQxo2Lqr1VOBjqkk
dX5FmeoafeDgAQTrlqXxcU3weQuKNiGAnudi9FoDuOxUeyxHtfN5hDaXtaKj3FzL9mXWZdYV5uXw
AK3I2eUx1ktvn0WublpgPEtIQ8S2ebEtsP6z8q7oOr/v596TSr3aU3Of33yYSbYRt5ERl+TRvfaJ
tha5jCl7Vn4RKKVXTrV0oyAf7Sn1sqV9cbrPQX8RpnhKIIlAgnf8QYFjQDiupsqvldy6WtTeusxL
s7mraSFevj5354aihSZ093QevGtKVFcMkb7kMf0c4IW7om1yr5TU5IAf3FbH4HQb8nh7MdQqUdTq
ada7PGOortUuSj01rqcw3/qgrVG4q15uhgGqVVU1UunnXFfoquvKbVyG6UYB7ey0YdxJHQOeEe/h
41HiPJlzECl8yxLOWNOrcEAkg04ravq711fo7Af9PdQ6Eg1B1AVtyAcFs2VfWiHtIzPe0gTZ+J71
pWj2GhKRi1P6VZLbfhT0lothmrLDO7jbiHlimY/vX7YBKvsClgEEdS2xiyhiMAeyXfpJazR+iI/F
RSx3MD3t/BvRcIure3b68PATzxOq6OtKZxRKC61nq/QzC5lPqYsKL5UQC3jrIlFQ5tmAfAb9F8Y6
3g/1IFlFnlsFrIbuYz8N6b5y9C0rrJNFgrZI8kaThyoD2KjVIGWXqMjgy2gd2cPg4YDWfdeiDiPF
qgHE/8YPeh4LlhG1atBta5kUbisE6GzGqgZzekIBb6A0DfN+Y5iVtAK3hqBi8nChmSQALeK9/PK4
lvC6hZVf5st2Gt1JphPfwCAb92Nq5DdLg5ENAPzpVtLG+oYnmvouRTDxU98XS+IpEmqoLdyjW6tH
RBxhwOSaG6B9j83BlnL5ya4Vv5NJR9xMAxW3pkMHah8bcRdnfh/2zpemC4w7BdVDH3MUaycnw5vz
DyDxvOXYSthPIsG0CjBY1w5o8lmZryrSx1ketV0mb/JhT84Gg6ACBKASc3Sdlszx5KdLERipXKOH
F2TNwcIkfh8Yw5Ziw/N1dXTiGYZxKBli4EQpYxX4sxrRQamXUr9lmZ6qLNLmnSlpFKEL3a6g6yTV
4FVjI3vITk5/UA93/Now5d+J5KhoYHr63lZC9Waca+sGTqKMt5M0gN7Ih3ahCKqWh7EqwXTI01A9
vPUcoEEG2x+ELm4dHPDjKVK1eSm5RFIgw3hA4m5YXoCV3jI6OcmdkJd4llwzUT0TL7PjUaTQkaH2
9qkfNFXwea4SxSvHOTzMA6KEzdA0N8E4/7CWqHv/+uc950bHa8PIAN8FnxCds3VuqFVWgd99h7Zv
FCWTO02J9t5YZuMJJhQmZmNvWYNLbWF6AKydlru6muvUg2EVLjeV7Qjt/q51vqSTXX8JI3OevNSA
OPI2QQkRJnhbkN/pwFJ5gK7t0nsjVyDjxam/mHRRxiz5YkQFQMUOHjc+UP1GWDq3Hs8ER0CZvDbW
1oaZqEg1+Nn5OCxpHhywbm+Ip4eHU2vgm2mlf+lxE/Cr2Sw+vL4ip2cSZJ/oPXDmgb6txbUjtUnm
NuoTfwrMct9FnempOvvv9VGej/Zq3Xl2oF9Mto7a/VrYpIhLc4ybLKGJ1mASnsnK7JpDPj0i9Kpf
WZTCrmYkpz8s1HG8cgn1y7EeAh1vdRzYqM87GwnVmc8W0BlkmUSsQAvs+AQgKA4oqzJjv81lSFuj
NHqoFW1to3OjwJNBJpPens6eOh6lWeZpgfgT+30kTehr5dAak36r0bU1inY8ihIHc19xXfjjbOX7
lPvcVYtUOmws4Wk6IE4uPHc6Qg4BfBWaAsp7dj/r4D6H/B3QA+19FIeAznCorYVtKWhJr6pn3XSh
Zca/Z/TUPb1Uy+hgJ6Z8GTtmWfAfHfU7Curazwr4kr17/Teem4lnB0vqRsIkYjXfXRlLCuK5kZ/0
43yRozd+r+MPuH99lHMTAZ2LrUz3mCf7apS0XpQwoZ/px2k+XhngAF3J6aM9mfuwERhEOrI+NuAt
0d7HikIgto+XNhqzVsXsMPKprvycEusdXknYcHfWh6oKDomtfn3901ZNGBH4EMK0FBR0qdWjACpm
+MXbNrKVYWmmIvKlrk79vAeP4sZB2O1qnvDvFAUPVKkxu+spkUtY52FxqEotumcpjU+v/5TTWebk
cHCoIWs0YtcSHYpayrOTxhEZYbb8btqJsovsiaZzbOYbweA02Toeap0ULlondAgiXyWtPlhOnl4Y
kDr8KXbCG7Ovt7z0tsYT18GLSVb0dpCBZkU+Rez0AKle+46z7+TRjJlctGC3nHNF8na8i1hVkdsh
wQRyaw3YS8h1Ogd2vI+roXJRY1qdAQ+ma+YF86DcYsiReqNVFbsg6OzPWRIoP19fy3Pbiimmi8pd
A3xrTQeKMOutW4V9HAKPf2jGvvyIwn7s9UGgXYMHjva1lQPmnPX0ygnrYN/bkQOvf3hr+QF0A76Z
IPee61PrnmkEWNEJsybyITxQx+PYIWHd4xFtZvJGLDq3f6l/iSNFoZSC2/EiB9OAF3gZRn7TGKm3
zHHqQs+1vUyttnj95/YTABb0VJBqoie2ihJdmQhbWiv0azmKrrRoGvd5Y2CvNseSO0dZcnh9OU/D
LCVX0QWk26fgb7gaLx0ayalj6GvgjcvrohmUn3Cuig2c5WnsYxRyBqGFx6etAZ/1lFRdW8uhL5fB
8KnKJBXtBEBcqjVEHpbyCAU0yVbJ9+ynsUNJDoAeUMU8XrWQWiOpZhH6mSZX7xFJHx9Qcxk3As6Z
dAgqlzBOpegmAEar9EOS7GnKpCT0lwx5oHRJ528hYeGKdmRwp461ddXOVgSAQK2ojyVoHRSo30Ff
yIFa4Dz++nqu0B7PUR+IDIUEzifeMuv8M6oXAkiSM9WaU75LyeA+FtEicYO2NQSDVHuU7cJo0MHX
6h9lomh7OcdhNA2S5LZSw/BSK9Dh3/hV55YCwyme6kiLi3rr8VLksjJKsYRqXFM52g9ZBucNdXTc
ki5c4Sj++nh62cBvePmeMJnnUZtbaKCh37MfvpYqdu9Z01TXTr4Y1xVeA5ezA1XJCVsJbFVVPSyT
kKvdWALx5FrHaB77tMl5jpG9rHcE6P8eCQhwPXOy/FGMje4lZdHvuihrvbrvbErADnoYS5LcLZhq
unnslH+8/iPOzDglB5q6FEZwnVs/nAeLkFXhmHbIZSt9kGha720nbTY2/5loRQOP0GoROkBnrm4/
cewisxilQ7h0H6Vuam/jKD/glzMRv5yNB+e5wThecGx40qGgszrPGtqvC8QrnCORqD/wJLX25BPG
vZEV9jVRP318+xQS9XVhYo1AkLbKxSMnsY0+6/k4zVl2o5KOnhRb6ZtQyc9bVic2skZiDikTHB+N
vhhJnPpGOlh9mbmVmZALIhW6e/1bzgRgRuH5C9uH87GGX9HkiJamZpQB8Y37cLbzvdOKs48Kp9eX
9XgNwibe+DTx01fn4GjQ1TkIs7npsZ2SDqCe9duuGrvrupsdf2hL/auljcFFa6PBEVTBlrfjmd0P
LAMVQAcBFORxViUwrF2o58ShdADpp/vyQNRfhmqLPHEmLWAzoqnHV7KCa6pSnJrKaDSTc1ByM/Om
ZglRIHZUtwRt6L2+fmc+iHuMCi4QNkvE9uNdMgSNko1R4xyiaLA/2CM0oQae0kZKtSKxPW9G0spn
PSzxNFy3dNSulJulyZyD2WjTYTLLCKRgkJRuEU/yNwRzi8OSyPF3E7WPxQPeGH4rEa66Uxc59UFg
DruZO/e+7TXgdQowYZQGCYReOyzVbVRgwjv3/bihBbICh/75q4VUG5C255fcanJkHjWBFcTOwUiz
6k7PxjbwF0Vr7Ni18z7PLxKpj2aXaub8GGeLPriOjPJlKpXpo5oawT1Ct2rsYoW1NG7Gklcu/gBa
4c1gl8P711fyzKYRqbOoRlHuP6EH1CmWN5LS2wdpKJQ9iPzYnUcp21tNs4W53Bhq3XaURzSqmm6y
DwgqTe+4JtpLVZ3G23pago012BpqddTnYQwCq+zsQ5Ta7e8FPI4Li97JTR31W3jWs0PB8MZRHLwC
cO/jo9CXaZg4dIcPvdw0/Q6hYmSUU61xHgM7N/evr9aZcyccd1kpwjN51WprSVR8hmlu7ENndIuH
P8myd0ZrK2k7PwoMWABMaCysWbIZw88JCo34YBZ4IhWthD9EscniPpOX8DF/D7OOijbwXkTD7IOG
mPjHeqppeweSfqNU8s+kC5UnLTB6agKx4cm9mffAuNr07e+NZ6aVcP0iLq/zktHKlECXW7Y/FAKo
j7hKB/O4JVlxdkKxOUTnVCDwjdWluixOqsRpxc7HHNvnnyJmNQ8v/sHmIDdAVALfdUgHxzvRnpM5
GPLCPlAk/xlNdXjAK3vY0HI8u915aIsOCA81fVXf7yni8N5ku8d1r99FkZR9HCXb8Nsq2Cq5bQ21
+p6yye0mNDnEddrl1wpZtt/p4+IlqGvtXp+6c0OBUxCXJ08nztbx1KlYognQj31AXAVnmi5pr6a5
QHVs7Kx/cITpTpAHgIzgmbaawJamG7VNjnAJr4cMrmz2ZB2q+/oHnUmwYNMjxfIsFkCd6/iDgqLt
0mJIWKZxMK7qOcZIFbTahQ5V3Y1Vu7keiqj69A8GJcMH1gSzDaDO8aBDj74yaHnrkAyo7IkO2N4J
9PG67LrlHWXjjlaDFm+E+jNpOLw2eBgcK8w31jl/1TgWdlDs+ipJzTss1rSDakvV3sh669aCL/n2
iIGCsCjvU91HHUac9RcVtiE1lgp9FEJw2RS7PkZECZ+H+u3rRx0cjgLoQcAF67OsI+Q+ywOjKHKK
81Mo27uCN8VOqWqEGNKu/lA7/dYFfa52QL+GyjO+FlRg1nszKfOqGZjpAwlDktOaVNsHNYyL8mD2
hf25z4iReqUV92FbmYcqFh21EYnc6wIdrUuJvGVjGs6cS8BkGLIL20JqXavACUFFn2dVsw5OGcS7
fO4bT5aD+qA7zj9ZVxDgoMlB/TlUvI7XVQek2aRYoKCf2+DCMKKppoeDvZHSnrkJqNuRm9PugFi9
1gEzpXKUWwLQoUOSF+2JJN/BLN2SWjw7Cvg1USSkJLluwoY9JltBwigVuPlDYvVPSzMU/uun/dwg
6B7rPGno6tPxOp6w1BrkCg9E6xC3ybLXMMtwG0N/M9RKLIZgBoBEEW9oEeheHDfbWdQ4g0x20Bxo
y47QPh3tqN9YlnP7DDSKZlMUhCq1xp1rGBc2ZtRaOBLO9sUohcpVADHlARGaZvf6tJ0bijcg4CDR
veOIH3/QgkukNs6RdWiswtyZoRnvJV4hB9Q19I0VOjcUnAkNdyDBs1nr7KeRMljLFCKgK6Vol2Zd
jkuGle9CadxM5sQNuXpc00Yim6PrCc5mXShWlATOBjCPg9IYl9ibwugppT1F6j8soTYvhdaHwrF7
ry5kYkarfhm7+uvbZ5anDIrG4BtOxVaQBwnSlF4g0asvDqVhU9VLdeSua2fcWESRmp58LdkxpQtC
NMo/x4tooCae5vJsHtpKla5D9KF3VahGXhkoyq0RqwUScEW9h98yPKA4FP6DO4j7VYgkCBj7c93x
xaEInS6VOHrmIbMz3bV03GgGYuVG8D1trTg6WxRuL9eqLmSkjr+ylJxijofaPEilo6MBFAc4gdIN
+C4ptXptLIq+q9rA3DdlUn7oR304xEXf3uu4UW4JpJwEG34KQROoDOglmnfi37/44qVW1CmdevOA
+G1+rZtxdmUO8kb+op4cGOHVAE0ezq4oN6wbg9DR0NYA137QTaw290vdK7U7NjnwS3nop4NdKPP3
AOuq+KpG5w1ZeUzr71A/QUfc0qIM/RI9VqZdN5b55A+d7Az+YLTFz3K0UsN1JotbFXER7LL7DLGU
cVbS4f3UqPIHCx3eeD8oI+JchaFA1JRAqWyEOREsX25bmDW0BMQVT6/MAQp0PIvh7IyVXQ+Db9l1
eYsZYO4VhR3j3zQu8kU1kFbIiSr9eNu5fB6VIhHsU/AutOqOR60MYdejQIYwG0x4ExQLd2Y3yG7R
tO3+9aHEX7X6QKFgBypCyAxzaRwPBeMiMGzuOkGodg4D5Nb7ZdEtbwpV6T6qdPmQhrr91C12ukFb
WE8tVVFyJmRTQBcTe9boPyfCdReh4gF8gD7/pC77fZGraodPb32RmnZ4MS3t9PT616636/OYVJ5J
EcXA1up8RtZcNOrAcupZo+6WcIKJHZW2B7xu3ij4rbNsCs6CsUq3XAHsCpP4eGINO5FCrTBrP+Aa
PWQKn9aXMucfxKMrmYWzMZ3i73u5kGI8SvlsVdw6UFcT0/3ivKsxcsbD0Nf+VGitX07qcjmE+Cyg
PJJOQsA7cWmhm5cT9/Y1LfZI3/jgdcB5/gE8BNHeoUd4ouhbO0lmB2ZW+3PXWik29kri5jJc8o0g
e7pvuD1oTNhkH6KDvTocdo/wFJG38h07DguvKtTh22QOgnJQFvGlrfTaLgdH6r916zAsdXfBhuLa
XrNs9AANd5OWjI/84pfMthOvqerfITpucZTOzCPlIghXlMiojq0XUqvsUaqVufQhVxqXeW2W7hxK
88WbP8cAEG3TS+BJBgXgeLss4Sib1dCUPqo646dRC6RLcu9ihz1YuvUmOf0iaGXC1gruutDnF6fy
xdZclLRxgjkp/EjKW1e3WsWlGJPtXv+i0wMH+xEbAF4c5BcnfBq5nOWYIkLu1yFOXY7S6R7NNX/U
ldBrpWDLCPjcR/HyoeLHu49cfhU4p6Sp0oKXni+Vg+MBGgoPWTptQYHPfBQPV7yfHJQSwZevl0lJ
kyWPjNLvMUU380XzklS/aLs8cUdJ3TJGOvNNLDJEYwjmIgNe1UBgTqO8aqil30zy8oD/wHwYHfmt
sFrxwELbE2iTAWMMnPPxdoCwbwxKjfpwXWX6DSY8eEiUcr0Rjk5DPaNQEZAVLhiDGHw8SoZZcpN1
OlSDRUaJSu8o0yuD7k+51m5EpHPTRpMRABovIbSYVh+UyEadppJcoiLe9K4M/o8+fb+8MYUV08bu
BsCi8iDG3O/4gyQK2UY2ZdA0xlHxcJ/pIBxIW423cxsOrQnAtqTJSAuuoqszQeAtKvwExrS2/4jm
Vtn3s2PuU2fAYsGqg40E69zcPfPSuDWoz6+xqFmv5GmN55HfY390sC2czfJI+geHlY0gxGOQUqKJ
uopAaLGMajFmBWonGcr/bQZu3yytt285GkIQJsAOcBmvFX40HdF8jGVLPxqHHNmaIt8vTBuA087Z
GOoEKMFu4OGIWi31Rxw+1wBQ7L/iXEq4JajQdq6d2ICUtU/0ar82UfYzx3k96ov3Je6qVdxstIXP
rJm4OkDsMrggZB7vxBE3pJHiQuk7fTh7iTIgJmkhPvN6PD9zgPnrQSeD7oRYuFZhUQmLbaCXjFK2
AII7AmzSZg+x3WyFvdPUieK/MEmFu4reyxpChRSjKUGGKH1g6NEhqHvMt1qt94OsTe60JVS9EnzH
BbDP8LHO9HbjKj43nfT06XZA0oSivQofUHqtqu7j0rdKZ/YaSTUONEO37FLPHGw6EFzBYHHRxF3f
VyQauWwMsJSizmjvk0UC5B0ves1LJtVwKk3lYWMBTxM1VNQoMUOXhCnHM+p4m6RKXkh4yBV+1s41
8kM9r7+w1G8bJVnwaIItjAMMmIaNaHz2aAgfTcI+2k3gZo/HNTAHKaQgIoRNC82pPpY+hE2RXtmN
qn+bSrxC+z7S7ru4aLArLeaPPSifjR9x5tsNUHJcBySL9B/FarxIeWI9H5VednJf6RwJMcYkQzSW
mneLhYBXJupwCyLgrRgDYgIYPXE7IL1K+F5FOQjvXTNWZEANyLGLOUVkwZLC7u3b1SDHF+Qkjgr3
0erTiNa2kau5L9dz+LBEVbeTqCzsXz/94p45fs4I80mSA/aqWMfV8ymyrKIvsjH3AwzS3yE6qr6D
r1rspraLdkEF5zKpI8lFzzPcvT7ymbiD1jFvCzYQ7+I1VrTLexVX3jr3c7S/XJmHkptqc3lYVHnc
eLOdYP3EilFwRr3FQruSZOh4LvlvAQ+NVe5LpvlNqYobQ+puu9jBC7C5V7vhwhxR54YfdFnP9S6V
kn2thRf40n16/ZvPhCDK0uTMFCIpCK7L32pRh0XHpQWLuiECIgzidmm6bOycMzMLB5jXvnhJCQfa
469NDbuolHDJfGnEOCcYiaTFOHySpHzeWMMzwY4J5dUhcM4UwVfzihqsVKQFIOapUGK3tXp7B4rF
nePpkBdvbomzioJIx2YlwSCPWSXpWjApfVdZqR83lbzL6qL5rA/jsqEvfiakiEcUxBUuXdzrV9cE
7tpjrClp6htOOn2JJhX/rWVo3HJKnKsMKdOrZAiVLS7oSmZaYIlovBLIgU5wFEk4jhctQuevwL4r
8YGkliPGgGnm5zB2LqzMRPIHJ7x9kM/qw6LkCrqnCy1nqckOY6vTqzXwFAqrRfONoLY2spCT3hu/
jNuMnq94eYtWx/Evm6WMSzsiv0IecHATTLvcNCpCoD/Oja0nd0EQ44cmh+/+L2dn1hw3juX7r9JR
z80e7suN6X4gM5naLdmyXfYLQ5ZlEtxXgOSnvz96euaWUhnO63mojqh2WRBA4ODgnP/iZdVNXqu7
qvPNMHfm7799eMB8UCckwdyU444CIvqutnQ6+GmaOxpX0xB08bJM8kxAPHFEt3cm5gSoAmLEcvQd
KDXOk1Nr+cHu1AAi2u2vktF5/vVUTpxQCI3bpwYNvYnFvF7SocZpC7H3/JCAttvNWYbp2ABHagqm
MyOdOKG0dNjIdCk5PMega2sGfrvmS35wkQKMUkGIG7yUr0fyv35e0+Lce/BNbZ7tAl3KAIKxIQqZ
5fHcVFFK7EIO/irSKwd3RBxQUk18UGPqHNpgLnfaLPrdUPpBOC9Ldt0vTY56uKjO7NxTnxLVnI1P
jOs3xbLXv8mWLM1GUuUHQ5f9fm0qbL8AV56B7J/6llTmMbij7YFQ/NHx8L0sLbNGz2HeNmk8VbLb
BSBqdghB6WdC09sJ/SzgUjnAiJES5FEA1JfMVl5SVQc4WNqlnczfBmXrl2f25vbAfZ0SMIoHy56L
meb28YTqLrGCqc6qQ1uj8BGppRXdg00ut+zhmSVDVCs0p/ZFNvspUtvtgJQl1cF3G6IejGyi1m+U
f0sZIZ/YmtSEoGDuMnvuH/ShGGaCR9N+cxov/V5kUIrB+lfJeL26w7TsAtJVN6qA23+fR0s8qqqf
L5cGhU+pm/27Ile9FWoGwtIxTY26OihvQSjYEqVssIhbrU/6OKjmMDhLj16WG+yWxLC+dhaAExQJ
rGrfuh2meYkqX7TF1pedNyo0xvw+0L9lnbYY+7Gckgtbc9Zub7ZNtYay8EBvmnaKzFbde+JMwDmR
R7PePL0IBRsU97jQuuhdno+mBUM8b9fPsg/cL12ORZ1vaNioVZlxa1S2HwNRNK9w+Ul2hl/8bkOW
TJbfgboh0D2S6eM3BE/Q0lxyhyvHXdN4NiUS360zhKPtnXuunNrE28aiocWAiKm/PpWTKiZ9CFA9
MDuE1JolKXa8wX//sYdqI9kl2lMbCeynefFfHgZBazl1F/TlISsS68KplLwrodadOfun5kI+Ca98
U2SiSf96LnZasKSrgsTVNo+6hE+R4Mt0Jnt9G2AQjvnLIEcLlpmLyIqFQQpEZcMh94tDK9wsond+
juR0cigeknSMqO6+4R/W6To1Xi/Lg0z1AYJYl8QJgNVwmpfxzKzeXkzMCrTOz5ouTYqjsLmC1lkQ
q+MD9W19NbTYooZZU+lROfVtFpb1fI708jaxY0TudAo625PqOH3MMZgI+pwRnW6wbj2q/pGzKG/X
Y8UUbeIsMWrrv1+rYlDqrxvvCbjLcVpXFBhR6AGeDa4U6ko2lqAfK1ou4eVcw+bEZoRgwobnPUeH
+JhN489KrnUdFIdFVOq2rEz3qeg87fersHShtyYYbVMKl9bRJeQNFfjA3mIYx1R35tAMX8Y6rc7c
Qic+FieKLIK3BdTJYzjSUKEBrEMlOeRNmUZZi58GgorGHEGrNm6VFO5O9p5/BrJ3clTcfjaYCBSs
49wfVuTkLpjtHFLYaXFnW11kjHN+5yaFHjepnX9y18A5/PrCPfXdmCMNoP8S/T0qOONzYW6FqeIw
toa8EMGYhJ0nflegjAiPujHtX/LNjelxFEVYStsYmrE4qLVLb+Y2KauwcWRzJiJux/YoeXg1zDbZ
v8TdZcxce0Z87+CMfn7pkud64TxWz+jKFHEgBvdQ5gFEh6XK/CtrTOzfLgjhZclRAwRJ0wMI2Ovx
h9pckqxL8sNa2+OdROQrmu20i2Y5mTs52P2lVlXnZP1PPJHoIlI75RWHmhgJ/etRxbBUedt1aFk4
UnR7LprgTrS9F2fJYP1Qvt8/Syz6rkmrZGjq+XyRaZp5cGE53upVkZzZUSfCOE1AwDE4BJKNHyP/
K2KnOWttfoDariI4l+W+Xgx912VWduacnti8aBJuyiZsXiC6R9Gg8pPFLGceZWQVY5hnXbGv8+lc
jnRqQniuUDsmIeUhs/35X3aVLfReT2BeHpIig9G9rm1c67l/aznqXCfw5IS2hu2mB7zVT14P5WER
aeD4zdp1wdfU9esrbEjOEb5OxJnNRwdCMXcgWK2jwzjNGaQX38wPlo9bST53876tl/TGzhYtylLX
vQTyee5ldmpmVInJuCjD04k+SlYwQm+wbeKh0spE4SRvqvezbLqPv45mJ+512oFcsj+LpLinvV4/
pM0S28S7+eA5Qr0r0rS/r/MEfZOpDsZoTCznTMQ5NS1su5HAIN+jjnm0A/Ola0eZ9hROjMY/OJo9
xHhEn1MmPJWl85JE3IylA417XH0oNXx/7ULmh6CU6go79PlSVYa4sdqpuE9TKNskMuUliHLxhAmg
E6dZtTbRrxf3xDlgadFYQyGLMsix0NqQD6Cd15Q446/2p0DLRdjpCFf0iTxHpzixrBw2DL828QRE
j4+O3KQmNfsVlrx1o9dPgbDZnTjQ7349oVOjkI3RPOM8oAZ0dPflpgLDvRSIxWjG164CmGl1KBX8
epBTqwbUY6MlcTFQqjzakqgvpkWdicNcpFpEWU9GteEuYWVa45n5nByKfA9vT4oBb/g01apqt2+9
7GBk2pcunRN8WM17TcuT/8VOoKTNO51F2yotr+fE7dfKxUOYpvHcNGqWQd9bs8hCAx+8/a+X7+Q3
QpeY0hv98Dd6LDaKKwgrmGjg2B31vx4Iq62l/plRTiQOiE9RbvXou2/w1dcTyntHViaQvwN9QGQj
YE8kIvbawh32fNN5rxbXW6IEAAz+XiUkDx7jmnOGQ/QmePH2ofKxdXY2Tuzx23SDkI7pwPlCRLN5
J2Q+RBLwLu4XKNDhpJucqdS/WdptPMD2W2l142AdheRgNHokr7BKkJ5XxYGu8MGzx/TM/j8xCv0A
hqJPtlWZtz//6+3poqrLgxt37UA9d9okd7rRJ2cSr58Mv1eZH2kqNT/eBdQZQR8dZV763FNCFp04
aNQSWnoAA5gQDbm7Mhus974IijtX5cnOtHvt4OXGJMKqN6tbz0RmMB2GoooCQ07xOqRDWHaovvaW
mvczYMK4dDQN757MibJuWrXIs7rlXluE++nXW/3N8d3mEGxlGLI4BJCPVqpCWbI3R1bKxlxh2HVd
jQh+47s4lc0ktLtfj2ZuS/J6yaAqc6BoiXubEdbR1WULu8hTTaHMYppoPKRLl+/9hBLpFb7wfnI1
eBvoFkNtqAXJ3H3v1yW9CxrVoFyzNBqeiYZ/BWm7/p65FhYzizlX4YCH762oPXmXFXa6n6ZE3DYr
pjc1JzeUiAdGtbXal+OY+4da6v1FpWzrsku0J1DV5/j0b/ceU0TaATol1Cui/Ou9Jwy9NkBGIObU
lM7dUgx5WNitOHOOTjgLoLRG3rH5LbCex+UeN7dSo8yn7JCYIgin1Yz11nyfdSPA9+DTMJnXtpfc
o8SHDVVlx7yKLwO7lGFS91GGlcpcy8dE0tlQutLDHjegrpyscEGup7HOmRi+XZOtIrVxU0gwAR4e
nRTY34Fm02yM7VouMqwbu+pw4J60M/vrbTRjnO0BAIAEdudxypIWSGYgYODHVbJaH4SX198ayv4V
vfqyer9SxT0z4KmJbbQOmpugwfjn9ccuBm/uJ66GOAmkdhnkvLusOSt/N+EDN7ehHTZu3dY9PtpS
ToAtExR3KDFY713a04jZOUp7/5u5gBUhQd+qAceccNdqxrWtmEuOx+xtqncqbKtCnHk+vQ04JFng
ibdnIxn3MTEx881GFgpmyNi13c7tslD6zUsNQOXMdE7shS2bA6CHyBnlyqMXB2adY5MNPiZGabpc
K7xso8XyeHtIR33sFvfcuT89HnfNhj8EAX50swnbGauOLCuuYPd8VRiNxRieLeGI8OZeNYZzJnKf
2HobEQ9AKvc2HPSjM7UW9Wig6+XGvjma10nm5HtqRnP864h98nORCoEThbyGdPjrDQ55P0C+bJuV
BXooA5NyMVgLJqSLe45Qf2oBuYsInBvSDbjS66GsxUd60FqhuFD9vVrXznonZ/od643T5+2Zbfh2
9aCVEDl5WdBaoon1erBROE1jJcKKe3Nxw6zv+VAKG9ffXb2tDUdLlWIol93P6/AveUiTO+vMMGbs
d8E37NmMyKFOG/dQTs7U8U7NBwCETXbMoxCU/NF8OlkSEUwz7gOtBCjvTLsqLZPfDkTMB/AriTGf
ievt9SiLleoqTS2TNnSeh6KYjI/aYEyPv71q4JFBqAN5xHjiGLYWIEGZNYkyY7xykhgtGhHnraN/
GEwnOTPUiWXj7txItuAPDOOY27vaiCE3/mySd3eXg7Sd66nyzgkBnhyEjwPIH1cj+hqvV23uEh2J
YgZxy3qh2u/5V0Jp57pMb0tyW9bBjib12GAVx9XwWpZovFaVEa9+3T/22biZ2OnISj5oNon9vZGo
YQgLvcXBzEvqVg9buNXpZbMOK0JTK7Kf+9V15LnA+Hb6ZEE/4YEAOjf+wevp62k1KgG3IrZTjPhK
QJf0//XuTKf4bfSgbK5vvvVA5mn7H2WWQbVUQ+lglYodULHzsejdDWl5I7OujZwKt/Vf79GTw0Hn
pDO9aZkfK2lDzYLpUqV6zIFZL+vWNmPhos2Uys2lSq/O6bK+WcSNg0MCQG7D/Qle//UiykTYvY2v
emxLF4cjz6j3+mqfUzN8MytGASbKrczTDLbhURRp9RUBusl34mER3205elE/LDbyAeOzpjnVmbfn
qTlRpOAp8NNn/dgeAOfzfOh63Ynn1sZwVyTtPg2s8kykPzUncGcknUCnKVBsv8VfYnAHU1G0mm3H
Qebi/RnQBbDlqi6H1gM2amfnZDjfiM//JN76RC9QKLypjrtuYqJtM6GXGuddQiexXeWY4B8ylH20
djZwANvG0JDStIm++7CWphN2fao+Ycbh5Duk5xqc1aVpTpGfqdHYl42hWVwcXYOZqhoBZZeqXc41
ubbQ/eplRuuAhwtYdgghNOePTumUk0nlRmfHfVrOn2tAF/ul1tyd1UJlQzfJv5mBDYS/PkVvY9bP
UVEZpgKykUmPLpRp9lfdS3mfpGtW3jWLDK4DxD6u/dLHAa3DPiIs3EbtnHQzvN5IeDGFwObObvLk
G/II08Wvf6ETW5LCBng0iNObmPPRMUvReZB2DlE/qDP7bkFFKNTLZfjda5RZbx4FQFy39PQ4IlIu
G7GXGVHHGO3lxlYtXrmJZ/7+8QJiwX1gbErcbyz0essUiH8UdrxgwhE5EgXsyWaH/XrFTu0bVBQA
KRrkh2glvz5eZq0XnqV8K8bYoUmiyi/nnRFAlAp7d+kveBLZl1T0frv1u5W+IZj9NCjfvFRfDzsX
3mKUFvmbRiMxBIwAYXcM+jNLeGJyvkkPmwhPNCTwvh5F1fakd5Nuxvam7B0YjLNHbM3YJYr7PBQE
RXwF3fHTr9d0C7NHZxH1A3YIqCQy6mPhP3cpbfQ2FxIGY07DaZnLx1zN3t5oF5+SVjLtGz/RHxJ/
+fHrgbeP9XbgrVkC+2NT5Xw9387w0C0n9pAVT8N+lNV0V6BNf7lMrnHmpP0sUByPhTbA9oIh5qBe
8Xqsop9EO02LEddCh2fdZ20ZocA2MGtswotdQsntObNzZwdi29/TpJ72bu7ldmSvzbhHUq6/4srY
jNMp+gy5bVz3lNKvyjTD+8UbkfvV6JoFUyOuO05JmC1mFU3CaIczlekTQYPGKyhdAgcd/GPaWYBC
l873MeLA6d0LbS7yKKFxcuagnRwFGRGTETYyydF6DZWtU0UZjVhze/y0E+9+THLjzM7bfsjRR+GK
3MI/I3AXHCUAzUBBc9YnIxbaStQV8lvQViaSY/JyGXir/3q7nZwSOaFHV5BqwDE4vBZ4tidDa8Qj
RiihPlreZbFiUPXrUX7axB1PihI7NzKxkHr+0aRqvIH6cm71WK+d2olgSPdfMBajLEg1xP+mFVX2
qcnMXESzhZYb9cRZDXEpKVSGaT7pUCN9Y/jRWXPShj2yny+WN6xPKullEc74ZNp7KBG9iLTedsqo
B2ctDoj5cXmVmGm3CG4H7pNTtUGws60FXTP+B/JtYxlSkIQnVh2K3K6/Virxvwd09l4M3sCP0vbV
x3nUhA1sx7K/YN1QzCEsb+eznQ5QCKDBjEaow9oD3Wr6QNhKO9XnqELq9r1fSN2PsDShPQK/s/lQ
ClV8SftuTiPLrkwZSb1Z+8jAlL3eSDPlGPKLL87+737jeZk/1LivJmXuhm4KSDjUG7/+dubTvNlu
YGcJsBSduGxhV7+OAYFftivgJz3maebtzblsw1kTLQZR8zkVp7eMCF6S1EpB7W9qw9hvvB5Ld6a+
GNZujTMeQ13Eu2+95Nlec/dWlegv5z6XGmqBWT7tyil1P2E+0n4zG1VdT6JOpmgpFVVSu6ib599e
hU3kiQYMUkds1KP9Oc9dmzdQl8BrdmYUQIrc0UA0QrPtzhXg3wZ47urNCASMDUH+WDGL2JcGvZOt
cZ8Yao9arh1ruq/ADMpzC/727mSo7QHPTbYBko8eZJM+aqPfOAvSmwnvTqNL2gdjtfHjte1Uw8rb
wYYnXSx0rH69nG+jCpUJlONoFqI7AWDr9Yd2RqfMEnte4kUF61XRJD8CR+lnMgN2zdu9y6W15awb
NQPG8eth2hXv5tkIhjhpVBFcdMG4aPvKNtZibyXL/NV2OvDDepNaTeiOgftJCj/XWQflgr7thiTZ
Zc1cGjvpVLkZInyr2aEYrU6EhqGMbD8HrWPuufxne585c/c4B2uTRSoRcw5GGV2GC6wDqVl1VTB3
cVoO8NEddIj3dZks1sWqsraI5oFya0jARxEFz4A8jURC4euurSqMUJa19PKocsz0z26Rvha1vsz8
XVC3/g0wtNS+cNMONKnXN0HYFsp81KepS0OpKo0sJMlTuZduXxX7JK3EgwuKuKLjkvpj9FPYfZdM
erpNuldFtMmvbn1OIyl3lrG4GCEnZvWnWMbkA1j98kH6qfu9SybtA6g0vUD0rDU+eJ1hfJ6sydfC
uffLCTunhjd2NzSOCzDYVLd2aZgghp05eFdPfZOEQeHlTrQsjTfHAx7MiBl72trcVCgF0VddG8gs
UmhTStfN50HWtX4g7nh/VRg1S2O8p3Y9wPlYM/1jJ/1SREVryQLZi7WqwlU4VRIKC6mNQ+e2WQWL
y0zyHf1A472temHtVWkO7UWV9dMny8msJ5qhIwIdG+pb9K68czUtK0M/5dR8TEQ7XItsNdd9Zwcq
24hhjXUYm7auI1/H8T7358oPbSe1fwR94joI4DgL2DI7Sy1cwhbjnVSE2LAQSv+EF4vdx+QgabBn
q/QPZaPJBk19A/skYzVH6iJuFoyht+TaxdDRgQwRddQSovy6fCmGomPRfI1zmk3agptWO/Aek0HL
GRaCdlKQWNOznzj2N21yR8QxKk9crfztbzLtFr5M75O0qbUYbqiQrFbcDtJ6lDIoJ3IwPRs59akK
ItecTRejrSn7UVuNfWM6StzTO0TJQSt9cV+Sjr73064kLwy8Wu7Gzqdqr+dG+9yvCh+jySsVU9OG
pIkIdgpp8cmSV01WON8KYAE0tyj+MbMqWO19mqfLj7YvnA+mkq6HtLpp0IUa3UXtlEemH2GaStUR
C5yMINX403oBzmaoomRM9XvpavDUXVr23B0qFfsGSvtl5fszyJdctD/Mxkm+ovbTfal9GIbhwKvo
YaDgbUVmwFMSQL/R3w7uO0+mN51ok0fVdtoPHkxDEXVyGuoI4VXvRUEc+JLnk2kc+qC0l9iUVlVd
l67NYiuR98+wk5wao7rMz2JzygoR9r7M72oQtnnk2Yv/1HadfBFUWB5YnAS6AHtojnS0T1+aIJu8
CJK5VocK98wntOenx2VRentoEEzm//UCOe6syrCaaELJOQnXtsgfKR+KMtLpbxlhDbH+2xBQ69hj
uW06u2lJ2CBF6SR/8tcEuK5JuWGRqjyLhNN5e4B/Lim5o3nvR21BNc7JCz+0jGG8L60WgS6cNT12
5ZBt4u0i4BMMtZe1oQUc9TpQZtJdJsiRy5gTFbxzU9vHJWxe6I3bRtOn4eCaNBUF4ndeSGlMPZIK
rX3IF1Q5+ZNhXfuNu7y3qlyPVG5BzFX6Yl91a2CwZ43MV1eDqVqYrTyBxghh1bQKmaDCLM5zh2vN
ccVD4o5zvSvq0sFQRer2hyRLqgc36waXT9gYeHm5o3HhUPS/bwIX5o9Ho4T0Cumabj/YeA1owVgD
gJvEzYoI6mNnm8Yau17rdFc1dnMdSB0NXkivCKWRkEV2s9m3sDds5c5xw2mT8TqPTX2QU97WFLNq
v74o2l4CGxEVmM+5Gf4sqeIPUUZX8eAnqU3AbWv03KtBOTf+1EPJLs3OuNNBObmRqvLp1ugGNL0q
jA8PWFkSRWsc9cQVnsjpiNFIpoyD40piZgdT5LEv8vI5MzWVHhzhz2k8yrwWhxLxKt5B5LXWQTgq
IEdtM0JTnor2KwPMlC0z0hPop4HxAQeMgo50r5EJ9GRiNchVbSki9NjNz2uFX+ihn6SnX2Dwamah
w1cs+DACjs0cVLMTWlPiNyHcxvHPyhc6UgW5Djmm9uz1TyyqcTlbq9F88M2ivLQmGv6hUF0zh5YF
A3+fe6kYLhKCsb4z08nTUFRrvA8pCuBuGHBn3fYcOu/K81pNRyPcLsvQzOvypRRTj1AXKkFf6Hj3
1w36rQlYK6OnjNl65OHL2i73SbBqEjuYuiKG94kzh16eQ53ONbvuogFN6styTpyw4TVwmDpPj9Z0
vIF2NNxLvj53EblcHpoYfg2x07aSJUDxAd+vdPOopCk83dtiTvMQtFf6ZXC0aoqcXgKApyWVX+mT
035vKLHxgHMmJw9zWyfDJg/W2l2Z12TBybJ0Rpi2biN2y+JpN1OFvCdFFSf7Ytmje7sunRIHAqU1
71rN5D7LjFwLvSDHJHGq7I542eXzvTPlw5eqScomshpPLMRSp4AspYw22a3gNIqwUcqROw5MGezT
So5PK+2HA5LSi3+lMlFcdD1Xxy73SFKfCqdw170oVGpcZrWWffV0abe7VkljimhMiYvGzaf9OIsm
HkQL98q2is6I6qWtbljLnHeYaIYmEquWtpGJVt3dWkI3/WYvMwXWqRjdx7Z3rJcscGG4ukOp9H05
+mjC10x2CnOD6zrU/Z7wMDbu8K7o++5l7LjoDogJgtiyhmThcUfYHV5SNfncSjp12TrRl8+GNVcv
cjVMsoOuX+zHQmrqeey/Z2Vs5NX6HSNm/8tcrjUZXUv1d05G0BkmMAI/1KTndju+m0P7E2PIh27y
x+dxKuXnBk3rMuzg7H4Ssye/8z4hvWtdo1XhYg6kdzYqgeWHLT15yKZFyw6yzJCADHC/kiGIfvgY
vTNOKkIEY86idV7h2OiBkI99b3qfW98Z/yx8MUx3UPzrZ5i/hRv5g+H1YZVo/Z03D+KHM9bmn6Zl
t32U2knyg8DG1TyYNmUXXFSrNOTn1O8nuzY+FnrlfZDdogOEqTQU2en8l91uFqRgO05jGVySRbnz
vmiM+dJd2U6gaLfdU0ATQG0kgzHqp6P3gHtWUYZz1mawJxHJetCb0kp3ShvrL21SOC8FfDyS6FwG
HzXHzCxY/E71MiSB9q7ul/o2V8a8F9Ioln1t9NVmXiCmp6pquuelG6FkVUnSro8KRhpbQszZh0YF
JO1eWhgehoUQBUOZICjIHIoFQnDdFB9ZsEJeSZRRPmWNJkoIDY3W3q1db2g7qVOg3HnE+zakbsWF
lBfC8Q6tYVC3RFchdXZlOpqCh8pQ5e905S7Nx0EQNKKht+x1V8w6UEciwfiAkHjfRnXgLWNYsVXv
6r7XH6CkuzhL6IrwRuZVL2FLJbQKjQyP1NCf8mAJiwDhv5AmnJNemAG2bti9zb0Iaei2074Y/fQT
hrHB94YeE6g5b87WcAT79qHoXFxwRlfXvlY4kKxk0mX2XpncoqEQVKLm3k7W0MxAyYRzkzZNqCV8
To5jndZXzmjMGT4R0rqrEMg1D4M7iR/zWE+8rM0i2QX5XHlQvObt7ZFbxhjhEtFOUY+mpnal8J8S
iDL42WPuldIm/i3a/AkH30VeBP46LvuKVyB2iLrb0ZDGY5RrJjA1hwqmO7Wxm6yivujA89+Y/Tgu
u8LKKRevZVDEiTCbASE5y/mxuSyTiqrady6bqZm/A7T02qvKttI+HDQvoTRjplVUQDP407IaTlIx
elwkTT/NwzsTz97qIu2nMoh65YhiZ8zr/Km2xukpAYKYRsUksyEy1dg+iUD0aQRC0Xuu8xXb06mu
Vzf0S75fJLCxdkJbG/vPo05zDKhU5T+VzYTcHlxS6k1V5aQ3yK532l4fXSPfW0ObYezGzWyFM7Dw
dFe6uZ7utDWVLM8qNn2+tFirgzQrGAumJ3OBLwlSHgfXK5GjUO5E1TXNG0vdoRtRq3s5eO5HzUM6
JjLUSNTWdeFdyNGahlBPfKpWaMciWAc/ZAEvSh0sclLZ6RfdUFrmlxKzkOlOG4bWj5Apqm+zJe2a
y6BYsruKPMENp6K265B36PgF2Z3xvjewIA/ntXHyKNBIRiNONnS11TGnJKp5ZjQkLDSSQ79bcrL2
vCw+oLhUWuEk6wBTzGEaVOgitFzTgwgGdRj53P5BBDhdRH6ayezarK1guSYzwknBaw3/suxaHTRa
jaZqVOZe/6E0iulHXRARd6pYuveKDtFDNRXk/HnK8/A6T4aS2AGrAIuuthmzG63V+jn0l76V+ENW
BarYYubEzZlq+hD1HfsJKviQ7QrXae/nGY+RC4004FAUdBD3jdSTr0vBSu96Ursi8sdOf2injqTR
UnqT7+UktX5bGm96oP7cBLuxmMYh9Negs8K8tli40TLTlnxSbyZymJmNRI2HNjjgN8e4LgSB5yqT
/diQgaTtZ0/TR3FZQNz54uuoDOzWNe3XXRXUGHKXakHnkAxqPIwT1U+EgxPMNcfFm18qtAquBunw
eJUrnlkh3DDEd/S2qxLClV/JEGp7ejvA2bz3s9Z9MDWfkG10aaXvF79LzFC6ZM+UUfPCo1AisoCx
pqKNgswPqAisSn/2ZY+8mtnO4/cup+90AUMsiZt5DZKdWw/18zRYvb77u5XJpsU+TMXF9iBuCpPk
sdNm3Yn+3ro82buKRjzleY+UfVTWo9dSeUodRNUilGSx10JOIchCitCpzXezyg/8zsE5/cq3RTcE
O8GEIv2PqhYkmNeVIhc/aembJQWplCYukYO7wG38AZCYc07b6m3xi94iXGNKe1CU3jT9JpAmysjb
JRaN5G6e7OBdprLy+++W2Kh30Ur3QVdTTD3uixlCLo211HPcS/sWPU2X/GKgYvzblTzPA1CH3rEL
K58S6euFy5dJk62hq1iHUwoCGOpTrS/npPbf9jwwLMZYEQ4d/VKO0OtRuEWGLEUMHkeoKb+t8qy6
76ugvDISx4q7xrfOiDScaHpviH8AsZuAAiJrR5XRVXTW6jipipWN059DZKp6yX1tzZ80BFBCv+7s
qEPIOXRWniNV/pC7vAv633VBdCAPWRt/z9q6V0D8Xk+8HyU5SmqOCBDl6kK1+DbVKB389kdkFBRz
wCozY+NYXKEwIdaklhpjiJrwqntvIOHBQebXO/LNGUMxk6YVWHx9QzEcg1ep9JWiSSVa44mSt3mJ
jQz1ZefAA6GMfj3UmyOGszWIUnpDP2VTjoca57FNV1lWcTd6Q9RntbgfZqHOHLGt6P+6aQWjBrAU
SnjUmBFJeP1x+OXtauC78HFK+jqS5NXNn+dEUkHUvsA4A999DlT+ZhHR9tL9jS0Ha4iS8NF5Kyf8
Hkfd4VPVeREZVa7tPPBwETr9v03Ng2vAviC54giQoh2dAXMdnDVxxiW2casJBY+vw4pE95ld8eZT
/RwFqgcEDRraxx5NZV7VarI7ehCttu55EazhajS/reu1jcI/m7k6sfcYx5RWnvKMsV5opcxu6FCX
i8WIx+M6aP/Wfv6P5/n/pC/N/X9tgOFf/8m/Pzft0uPOOx7967/eyZd+nPqXv90+tcPf4qn+/jSK
pv7P7Yf8z196/SP+dSuecelrfozH/9Wrv8RI//5Ndk/j06t/2ePTOy4P00u/vH+BFTT+HIDfefsv
/3//8G8vP3/K49K+/POPZ/iP4/bTUn75P/79R5ff//mHy7b8j7/++H//2d1TxV/bNZWoxfNT/bf3
L+30rRTPx3/35WkY//mH5vr/AJKMzOOm7QJ9cAMzqJeff+SZ/+DigtFI73GTit2wB3XDo/2ffxjB
Pza+HKgcZAXotG9X29BMP//I+wfQIHNr9Nsb7A+w/3//lq8+3P/7kH+rp+q+EfU4/PMPwGdHJxyW
O3IgkLa5B4AiH0NYWq0088Uq1Z6Ole9d51TllrgZkS2Ki6LMH026GGqPUAg1tjUZchkPoBq6cBq6
8now9MbcWVqRNleDUy78h4EuD5NBZTD6v+ydWXOdxrf2PxGuZoZbYA+aJUvyoBtKtmxmaKAZP/35
oTiJJOf96825OnXq3KSScrbZG5rutZ71DETcZ4/rYDAeWMvGfGLwQExTwSy6CqS0hvs652UJ3QkC
QWCoRMtplLOuPmFq1jhR6XbefVbrDWgvvjZU+MpUS5DVnlVgeZa3WNW7CygTUjWvuKjLqk+Cbpx8
AsoGN85DhtlLcuib3NWYRRfmZWEo+5Pu5EqG5Nth3K1XM36s3dq7chc37vjDH2wXlEqr57uOXqM6
Fp63QU6WY42XbVphxhePvWxDzU/xrfH9+GlzDxsCdEuGFY20VrfwPUvnotZ76YcFpfDF5I/+cErE
pLEEi+w9uuZuripeqdVATDEBTmPUhJQ91GnBu73Svay6ZL2qKeqxIL2tcnC4oy7KYeuJR4iXDJiu
RxuT62gipPVRn3GDC1yHT4fwM+d+hxseDj+mE2tGOImsnqJmVkP6kKpaXNEaCxlkq9cAxXL4j5cU
29Z06LOp+9xX9sgwyofXP+60DMr4sZWyuKNfL6xwzPzq3MzScQ4YAFYXsTuKx8n18iviDNxvOEZb
fRBTBiP/J894Dkivt3RENkt+VVq++iRbv/BCU3oiC+oZhV6Uxpr5bXXnZAn6OV/vE+akE+h/PDOx
c+Dn7FuI2IC32qpl4dL0cAY6iT8wsaet7d7kLkBHQIDjaB9WrWnNU8tKU4PWaYrHsEEHSG6Rrfcf
keO77R7nufhC2qMyInAj98c2/C8vwbOMj2okzvs8t0bDOcrBNIpotVaPUOI5LqrIq+YSD+wYxeBZ
g8PKdFJrYHHhaCzGRJ8b9yrq1SyTsFQJJiO5jrNjqI+tb+2xkky1aKjssohkYZbxQWs968JyqlyF
ieohQHRkppmHWWfytC+yBa5c2vTDx15PXbqp2J2+69U0j4HDlmMFoMPpeF4rxjxwgPFOTOm35tAH
bpaBa3SeHWrFuJ4MVt9jsuJMAr8Vxxz1SOk10ncg8NaPvK5obvGNihk91Frih1jg6UgIS/hgXwdb
iz0GYxibB/ZcaJ9Vj/Vu0Nuz9qnLxmmKssq1P3nTJD77TGLjgM6ndnniWzoGsGW30zOGX6Y3t9/9
psX7zMoFmSR1ni0g8t34za2L8Vqb5xnv6nExmQzCHP8JIobj+FJAhcEKZwPoVfVjiWFBHmZnXeZw
zYpYD0bfw2EsI3KETbSrwrKcyT4v0qT/ruCcqHAqV+9cJjAZgiZveW3cNJvv0qGwLy1m4yCVtd/q
Ebygau/iewKalywu85FGJidVya+NdKWQVA5Y01VRI8mVj6hGZBMZdudD+tMVHWPFRk2cjdWRiIK2
jRmQT9rSsgNSdC8Ycegy1FybyYw/g/GG9ZjNM0SXajLPjMTGHKIS4ntlxMNj3VmgzfZE8hxy1NKy
gsVZB/0wIyG7t/K8BrshCeTWZhFKRJ1pxhwjsYfPwgFxDBKF/Qi8n2XGzAdhuYyykaUbTFbKZN+z
JlCkjEegw2NNkm9JnFoXQhX2FIjBMEmoHwu/CpPZEW3gNRqmatZIvNLeG8wif4cN9fupY8IHxaWA
EGy8gd4aSzjIotbVVngrrlLfxUbsByCh70UNPNPtX5avGGNsAjyKOxfSDanjr8tXoxPp0M8dHBPc
ghQznk5zQqF4GYZhzS/SXHQMgPP4YSpS+0xfGZlGFvqz/Yva4Nep+/KUfVvROvxKxAeo2fAlpoN8
U2amvdlOrWO2O6ep9FOw0PGrLfP+vs1qi8LirzLkHy61EaRf/2L8QKGkIr5AvAK/9/UvruvY1/sy
k/C1h6wKR2u2+12hTzxlX0lPP+/aEgJYWhnw6OjTxRD2eZP9srf9VxXi/7Pae1Uh/n/Wkf8DK8TN
//yvR7MVoK8qxEP3o358enxZFm4f+LMs1D9gvEAYMBwwKjwItn+VhY7+AZSaFpJqzIWQtknq/iwL
jQ/4I1no5LeHTP1Hr/xnWah/gPlJ4uWWj8JpBVHoX5SFbxcssAB8cLCIDSFAybL9+Qu1wkJqUC3d
No/MXMvD3mqdnaaP/dGelRu9uCv/sGB/E2Nv1+LrGn9Y+PCLX19Lh0ajzziRR63taxclOGMQx5YT
+f3yYBQbXl2U6W4TLpF2LK9L8DGSDxl5eQvHIXyUPCT98DANK9gqgO5GM+wBubThMFXNvhqbnDO3
8xlMMXCsvaIPSAAiPKNkWOWkkpPDb1bqR2Xe/Oef9rZ55pfR7gHmICvYguTeiBlc8hn9Iubyq6aX
e0UHEOpz3+w4PdrARAwSlIPvBCt1wTsbztvt9Y8rg+tsSwyS4Zt9j+IdGjr+BhjW1skOhwfAVWEt
7/S1z2ZgLzcbLoNSEPNq+hH+7S1Rm6mUng2+n0WTnY9d1NlC7oohHSLhI93giDe7yMi9uCQ/JIm/
wxROvi54LbZTvrihXmjOLYyoU5ez/gATjKmdTaPwM5287AaamaoDHSbTwDnWJAyshyE/mz09f8i7
2Y0QRAFtQ5cyz0yoQyfDZM+fnx/g/+1iL/pcntyLVf3bNnbfDcnwuLzcxp4/8Wsfs80PwuWAJecK
pjKeNX/vY7b3Ab9/0ijAjfgIDKO/9jHNFB/E5s4HM3JT+SB2+Wsj00zrA5/ZzK1//aXOf38no80B
vqKNBuDEy1FgxfF6d2kcNVoWUTK7tarFV7R5/X5Yk/ZOiTl9L4Xj9fv+61oYcpn8Ynfzy3p9rYXx
lJm1hblza+DFInay65FVujfpeQ8DG9JtkTcbNwIA6MUz+YdN9PX7/uvKXJNeHpIr1lavr+zNZluN
BpS/ggkX9nIwE2X1nkzq9aHw6yKk9ZB9Rfyf8RYHr6xBmUXDRTLbu+29GYrBeFG8W7Nt3/XvTeX3
y7x5YvrY9Iv0N/piN2aXQ51gwtF22p20NChmMu4H0r9cNjP6brDpsvicrQtD6SF5Rx/15mT685tw
Em/uKpSQrO2XpyDJPRN8LJ7nFIrQjPqwuWA2ehhD+6DzT70Lpz1JNUEXlqGKvJsp9MLqG+flqRm4
J96/Anx//zZv9vS6FhnEVlikxHQ0HJb2OZ3TezZ+b5+xS+VBpipIKMNoRPC8ly9/smUt0xQPtblz
DGnvNaMsL2XWm0Fqzs3x361Z5JYbdo1RBvUFKo83d9cy+6Qy1DbLz2wd8ifoSKreLS/o9d6sJ64D
KkqhxUZFpfXWK59R1CoZda67opvzmKn2kq5HgzRHorrSNK4P1jhgbicz0/pmGpC1A8OJTfkAJ8KH
L4QPvxpPYJjH2A3Q66Kr9dJYHkRczcUNhPU2sQKEn9aVXYKDhZkp9Szs/LQeA2H1Ogxg4L/+rCuz
GROWvikdkA+oTjeDmSs7JM5YlDSoY1GGLmCcd4FuAlvPvJB2WJB6d+ml7g38gvPcwIEMrrDIskDD
YTTs/QS5z4TljBVN6Kbv3QmKUNiNreVFcNgUJJDtnwdZZL1/TLtZ5remUUPe6CaIJkyxWwa5mqz9
T6TCxPEVBOfEPwz4REE3XGxKMUPLtPx7VaPyDYZJ6l+hssHwSEspCmypbZ2wv0pqn7Dpdpoo9fs5
6pK6zw/KsrIurCsv6fe0eqkRiqqzDtAYGrJQ81SDnIOl/t6ceyiUbRqbX6B0ThndfKZO5qqshmOy
alSEq9vQ1zfKe7KaWepXfpkMgDIKsAyqQdzgX1tSh+zsQWgXmaV7FINeD+tgwgbzycf10fQOrj97
Z8TM8XshrvSQy0yvFbtiVuWjmZv2sOuqcV2Qgc2GDIuyb1c44m29qybSVkIZJ/q10aEODhxn8a5b
5r/XzHLdmw5i0jebdwRqQKnKj/6YwmWmh1c21gQmWVkxXfwISLr0P9PZpJyx7QyQcsMAAUKtdLor
bAta3uJMqx1UKX1DkML7A+KQRvmd89Mpgwkg6WtGriuEnNRI73B29+qAU9T6rsVJdplYFeRpXtik
DWAmLbBX3SQpA6WS8qvl16UeDOasJeGkefJn4XTLBfGi8fckkf01jnkrsaaQ+LrQcIfxCu/x+vNS
CjbYRCbJVWaaWhoA13g3PaSkFQSyH2XoZtp4O4+qfZp6ibnuEk8zhNkWBVJQOlr6eW1nKOmV6Akw
8EAXSdCGnXipZKbQLLUe80QTz/pwdPrxxhhM1AFMdKdLM8FUDQ5ZNtx2Btq/KDFEf++VhX8CJx9W
kVFivwZ1VticC0Jbg2yprCLUshEmEjitHax5J+OQBEX0BStpQHoI37C+MrQuW4O2dLWjIOK5Dawh
MwHYCt18wthgFGeNX4kLzfLWB0OarX5gmXlXUzvWOTdTTSqE7y0eHCrcAuAkc2XQILz/6Mcj72Us
reZnM2sOiaJLnAWkSEFR4u7nV3Usl3uWVPmUJqleRlOygI+mCwamYIW+fpkn+pbzYMX6R9RoGSGC
8Ihg3Pqg4eHa9M5FbFdI1JGjqi/IJKoLqbDYiDJWzEe8R+UYrkVX/ajN1EMhlpsF6xY7k4GbIyTn
Vt0CbFptXp0xsAByJESitI+AdiuUpka2EIYgp1Q7q3Ahqi/dBOl8MIahRBBStqBhKxSR0MA8/gFW
DETVVLfH61nHYz4iMbL9IYQ2DAG+a1kSLKThntsw0O3zrGgV1mLplC17N3PXYt+3iW/tJiyFxK51
IPEH9UguX6BJXoQbCaG4gPSMu94xrWSLd1nT294pIr2uC1a77aDrOrOwDhaj4/Vc7zT3k78SbAOC
l423aW+J9FD3pkjDOBsxE26Bw8pd2uTdeiGTfLxetdQwAn1T7wZG3V/ZDN3lDpTYnTf2XUe9KHu7
DYHl2vwo4KdOoYl8zzxajbs9MAF5LEocCxnnyt7HavZTH34hfM2oyDQLArWohXNwuilnG+yg9waA
P/N4MPxkdQNLmfEUJkuTVcFEULTazR78k6CCCY72z5VCBEvn1CKAp1HJvVe47rQr0PSTHqs8eOXg
7cHSp+X0EefDTIRpbBvmGXPadIqccpkZCo9p6R1RD1OkmetsX8/GBHMPxwHT3qWCMINwrbO2jXTY
+P6+shuiq/WB9jSo8mZco9ZlR831Tt5TYCbWzkvH8RK7Ac3ZJTCvvR3Oc9BhISf4G2tVDCoodEjz
QNpKbyHI5o5xTvCY10Hfscs6bERqljtJQJS6w4dGTFC6LPMzsqLZPVpI+/2PmhNzw7S6RgCSGqKb
wxFaM+hVPNpNyJszrKHk3B5Phgx66W5o6DZg5Ok1yhBf5Rdsq7kfeJ10TqzFaI6COfmt7kpMGn3C
gG+h/FiKzGWjpmhc2i6yB0kXrubUxnhfN8ouP/e8cfop+8Ito67K8e6oOM91yE51rw5u1ln9aan7
qRVt244MBL8NNljtGp9TfucV/azzRalaLudaqkH/tUY0REGcW+Z5a/Yp2yDS4AL5W2E9/F/L+nY0
uzEC/gPwNjw+/QDdlD9eNq3bZ/7G3gTlJsksPjXhZoDwGnvbnLN+71l15wMIB1wBuB2oxfnYXy2r
bn/wsPbaTF/oMnUAuH/TsfLFXvQ/CPy3EEemUkxkuZD/VifsMGz0F3McornSP7MTrUFDuGc0zUzl
kDq80zk+/3V/t1t/XA5JKild2JP/bnPEuBAmMZPRqAN0g1Fve2oHlDU9JNUynK5TjwEbkkGize3E
TZ+om2V9lJ2pn4hiVSJw9IyaOHMH42tHu3BEpKp9xN4YXnKuL9aNUTNciGr23yLM+ckHRMTdAZ6l
YJbWetgXtOi2Fli6ZWkYdykCZRnOBEpm/ojJyFyJk2VZ2c0cO1ZDtNjM8BJnSRO8gugTgyUei5sp
TdmCTX/M34HwnqNd3t4eBzYPnTXBuxxdrxsiLSb8ijktt8cv24e6q+S9MwHp7hwNRbbRgpMGzjy6
hBjX2gP/ZiV7wyrh7GtM5xhO52y0FCPcAncWDGkLB1qn3zfJfS4riKlEx/ch1pfdEqz1qgcOvEAE
RPk4oA5EBrjTG0d/6scxz/cDcCFs5HyBM5rbbaBq5zgLhdjRdXLvTGTI/abF1M4bPBP2KydtG7iT
UaL8qfTkxkzS4gvKkWCNM9FFL16yf4AgnoMj3typjYDCdMPAUoSApdd3al27UmKx0KNAXL1gHKk4
bfjyVYAxoTcSTpvLcxIgtIOOJEvpW4k2JDuVEj1hZLpxVuvzfKsmYR9g3qLt7CncRCE+IYxPDlU/
l7t3vvBroOF55WOYAEbFsNanNXwDz5aJO8nCKFXE0ARy8urFx3H2v2QdnR70xh4ODRRjcxZpVGer
2ldbBEFZdOM7TLzX4M2v7wHajxbK3Qhqb5aYKm0GmnaiolUpc8fU1UR81b+Hs//G92Nf2exkeAS8
w9DGttvxAtPP87algM5VhDf4Nsbt5shDKwoNzurDXpnzEYd/Z8f3RRC3JvEpnqFGaDfYHOtl3Lx3
93/f5rYwEPwdLKZVRMe++TqIVzkuG1y40Ba250ZTyhM0ysYUpnTZQZxO1Y0wKWl2dQVdnd73dKEr
PRuKrr5yDXUwR07jfc7fngbTWMcX09C177mZbWv29ZrGTcZGrW+jsIIC8GZNzwrOfheLPlonx4hK
P7tY9fpUMU4/HbwrtSrjj9vyrxDnK/mjvlXdjx8KatVbptT/ktkZeM+Lt/U31PkwLI/148vz+/kD
f4LOzgf4y3/YKNgQ3WzW1i9OFcMzXmfAHmyAMBAxNwOpX8Mz7wNdNKAWPEbBVIvj/+8D/AMfYNhG
VQAYzf/k/ZsDnCHL62UD1gz7EzYvWRDsMOZbDzzbYgZc1GMapvNY6UEGTF6HfdFYMuxmh1l3neTr
A7os635FmFgGtefj+0H0FbLkaVbjLb043hMIDc0HGM3ZtWAZ9qAktXa3IC96mlbpG1jL1aetiOXH
qUzyIlAaUTRBo7XzGSAUrUNijsnHBpamS0G9FjfDoOxz3YpdotLmzv40F2x2WIPVBB/Cg0HpAK5q
lUFZ6MiA+zURt1MiNj48k5svPfX9JZkMGVDoFOtqL1TCL3Ljov+C2248RRbdI+lds3AfO2tIblqJ
Pz4CbrP4kfQpobgdPgQoXmdsd3Y5ko5A6/r+kSn9XIZLVyVjYEPmsg6U/+5Za8R2ElWGppJIlpVD
0Y6ZcLHTjcbTIwe7ka+qT4aLEYijCGLPX6xgpGq5SfU6sw5OOvWnlfA0PCirUbvq1swqN/JangRG
6wPPFe4AlFENPtKS2kQEuT2Xyj6RqzCOSYIa9nJKMLFHLzy7X3VbxejaXDzAorgv/PREm2qO3gEl
C9oH/iMJ6D4zO0Qx06cHRXF3lA68qBO65duiGWMoSFbCWLLHRyAg4lr/qFWk2NFnee6FxfdDRaZc
ewgT04UI1cWuFTgi9U6Eg+gtyN3WywkQRC4J3wSrmJB7iPa2rDT/m9PNZhpKx1bf9Jk5bWAWuhyP
hqjsW1tlEJI8rRzvCAl0R8Zq/bKXwGgxCpHcC43BPs1QnOwmXNeXgLwKeTFWk40qjNjUNJw1V//p
aaaGh/HiYtQytDpuGiPenoAgE4EIAQ5yNL0q7xyy3cbRlJjja+IqH6zlyeybBhmiI37OzSquAJ/W
9hDXhimRd8VjFcqpTNsdfEN/DgwgSx5Zu2TfUmdCa0MJvMA9BtJ7GPG+eXDrJk3CZbCBuurFWo+l
41QWuMB0sQqMW3airzstnAgNR2e0dt1DPnn41jsTs+TGGJEdWYWydi31HtIwVaL9WGIXUm6SGtau
aquuDhyjkd23RYvLy3jFM2C3pm5Py5m43Eho1+AjtmHbB9cYIUYLZzDWyOjhkORmFe8SKeWdJSrT
C+ssVWmQG05bh4gNaxEuiODWQ4PRy03nE2Bzgm6DYGwEKYBUnrZ63ySFIDiuRVlEz0oBeDkjegXH
ydfpCslegyI0GconmIJ9d9b5bnoundLE00/MszjojlyynTIZ+YZy5VnArmrkT1HV6Q8KnvgLFvHr
o9bw6EODZN6vNZxrnp2w5FdUmhKkAoxEi8S0CA0jCJxBAmAJ6CRk/Mx3njGij5oKY7wc6cQhaa36
8GDPufmIz9uiRWme5pAcp7q4qoHeHt0BxUM0Eyf95PaJ5gZrE/d32Vq56gQh7zbd71V7W7eVfsMa
g8rE9AH0e1VNke82zmkbeouv0ReYTvYJ0zFSmlTFwg26VhiEP5KAmuzqxpDDmbKkT0qpkNN8OaJL
dgMFPxEUdh4Hdeo0PrfDQuNbhpWtp6S5GVpZhVq5ds5d06Y47wRKtnh8RjCu2OQQpRfzBulMZ8CN
TXFp40Th7rq0F1k0Khzg0HOmiXWl48P5TctdQwQx1i/eoSxX6K0r6Vl5ZKPYn69a22vyY2uCnZ83
dtfUEfYj9vVQaou6wQBVrKHV11kcARlb7kcLDrdx2qVLI061Npvj0w6qAPKFNXOAadDcbwbSgVvV
mQbSqGf9rl8Gce9SrXTRsi7kPdWWO4ENcdfXIE0hjl4aXrJ0n1xbqPJHURboKhEAeNMe8xwgXa/F
tPRQJANCMh0HuM9eWnnXPWsRObfB56NqNvRveN1r3yreewz2Yp4V5iPYfkS6Vyl0q2m/Uta1tY/5
JIjaHufXTZe7pOmlLQocDup4/ZLlSOtDcr1yiipCtA4o+rAIyRdPa8NpauT3RCXrd7svuqumLfIH
CUh0lqYOXTEv9He0xsS3TsrHD5JNx+1gfK7ukztNw71pJ40IeN0qFZq4JpHwOsZpHkjCi+ApIHrv
A6OwvM8mFX9z5gAg0oQx2ph3rer6neG1kJSNli1nmFYUvJhesdvAZzPXKF+wbglHnz6H89LJzzMX
nNpwams5goPbn5CYl1OI2Ha5NyQeIiGznQRrCCC0ETndVNMvo5Uz9kW1cd4a4XEDATKT9lTPkrkI
HFRz6V5nootuO53diXTPdvgknBkXD42eJqY3GTKGQWCP8BMnM7/PXNwxw8X1W/pC8DhCoVDZ0YT7
cXG++hW/h/0YHo+drCyzrDEejIFEgKBhQwGdL0mP3efMmR6cxK5+ugn8EeSPjuz2GpOqr3XTzJ9s
I7cHZrDC+aY8qe7wPAefqKwZO1PMZnxO8Vn1391G809goPRPXrYU1347EDQ7waut4Yj0CGVlapc3
OGzmzXzgtCUd6ayuZPxpyON2CftEIRleleb/LIgg/TmKxP+pW1KwO1XWZYY7N9G2RQdsW2vVUcZL
c9FXs/pSe22ZRsh3m7sM9Ja+G088qOrQ6E8yLPfco6eNph3Wsdedw/dJEKFn6GN3rqiNAXy7VMc4
ds1hh0VNZYapt2BPolJTPGHrsi7RLFOL5HnbjTuoUUl5IqBjAzzkIBeeOVh3dYPjzZ5IzyZnOpHH
IkT3T801596d6uPaAdYoOsbDErlnaE6V+CJqZ/zii5reL3E6RtwA16jjQazXy01sNET9MPQnmZPB
+8VjIL8crKQcL4E5J6icmNvcc6KI4iTHV+WTi3kXUPXMhCvtsRPAyUxg+rPgeJ/sTHdYsPuc61Lb
1WDS98qsRX9YqZy+dG6KZ6ZppsXdmgt5nTtTlmDOpol+E+6W52zq6aPyrfEJKSoZso21fCuHvHnw
VuzyAldtj87MVoNv6fKoQ955tyOiVva85k6srjM3Tu9p5L0YSSDlGCRvOBNhrBXF3ZQPKEXRhzlf
lyFfz+oEv5a9bU6+fypdpTtBN8VKP+kxW2w4kxL9Uwu16xp6b1MdG1nOT2gl0j4yOTvO9HiY0ghs
S4crngy4uKQEdJ+gJB0NsIdcP53WNceOpM+d05UUxRVLRtMcgz4lpRn4qS84NI1RIOxNMNXwzJG9
cYXnslsJsE72CarQOkiaWf9CjQDdggxim4a69fvPeGNgq93HAzppSSQfwnKFTwhhuYxSj37cY4+j
WbHhRnW3+h+XGvQrYBQPpp+36efG9EHANEJvGIbVRvq51pbph4eXRBLVBaVTUOv2gLYAlf9ZYVXp
zQCq0gbJNLl3lSSNi+lYnFxmnce8TRdyQcxcz7OBnxFGNYEnU/9ydXUYFjmvWW0O2hez1lzzmGvm
SizwMNWn2lS0aYjBk31StI51n4+5ZIPtgOKCBsuGq9E0+A4TdNMuGBc9MYLJnMwi9IdUJH9glP+q
Kf7fTialZfxPDfHxMVPZ636Y//9XP+zqHxCVcfgw7SU/1v6rG3YttELIjgB2MSMBnf67GzY2BhaI
NYgrPOxnGdFfVFLvA1kiLjgPqiWKMsx0/wWVlEu8glBAsH0LnJ0QK6BBwldew06r15naBIVhV48j
wE7WZM0hKzz/pFkyzrHE8JsL+gXtB/5T6sqZuyR/B5ncrvASxPnjG8A0hwlOxMJbTouRt0XTtZ27
S/DJ2HetaYYW05wdxg/vMIbeInnblVA8Q76GNMv9e0O+ZjDJXiAmZ1dxpkZCrnaUokt65/f8fke5
jr2lGOJVDSz1Bi9MvRLR1WBZO20sxFXXLKJHp9uQ3sRUUlh7o+IYI0JJu3Tmwf6MEZOR7V8svn8A
e9/iYpupIeuJHwuv3UAb/fqh4oOGt03Obrh0bb+TDrPpcon9CB5vhUgDWzBTxNo7hKE/slJfP0kH
7AakxoOFxtn3Bo7zjSpuS9HZO1FLuvgmzVJxolklRllrakh/5896l5yoTp+Qz/gtapRY2LS+viya
q0Rp1j3VxrQEFGT2OSQcLADE6LSPRaZ8bPiahIogR9px1uorviQyJ44WZLjGHN1ngspQOo1XB0+/
Gj4q31RXh85LrTvh4caC1dRsuEHn5pn1lKfsyaGHX/i0x+Qyvk/NLP/Cw8o/uiVMI69oi3G/AJGq
Y5XrjPWd1nc+JoufPSCGsp0bhb9BdW9h9mEGvk1E1dEbNOdrYi+xdWmW+Kfd022VB0zI13Hv1YVu
hPqzEESoavzsPstD9Nny5SW5Q8YteAYCkmXTkqzPshLEKlCQkZEgN2m6TXpSbyoULEz079g5iAjU
AZFK8yxYiZ/FK7CAcLNqn0Utlj66F7jTIXWxXW47pg4YXgYDpCaqTq8smZqyKMx9/SyZQUOGfGZ8
ltIYz7KaqpkgFahNbcNB6KGOeBbhoOao9pnnAk1bw7JOQRkPNiQotDtwUSaEIrBV/ADTIu/cnfBM
Del8vO/Vs/wHJBcpEPMEK8JRLT+IZ6kQBBxkQw4vCuBLKX9olFW367PAaJxzTACNTXfUEraY4gq4
yZG4neN1jUSpeRYrlXkDjQJVFWMna9MzxSquwpXUkWOnTaO7ixnR3ZSKRtzvHf9Ll4zpDzwYMRE0
NbHZHHqriRva2B5kXzJCtjTvrCoWdzzLNd/62iLDvDZas0GWh33RKdYe9GvM6Y2LefY9Or5V929G
oj26CEMgyl8suTFLgY6JMAl62S5GBIaFWi2sNRzR+lxCy4AlZVVzrUc+WpAssA0t/SSLMb2RFPva
LqNThmMVe04Wln2Z7ABM5vxTNXLTqG0yRlWn2IDBkZEkBtSns5XH67lfzHkVSaPyP2Y0G0OY4jeS
h01frAekNlQ+xuLZbTTEQGrRCvtujfq0cZqjBUr5zRppbYPaL/MNVZSeE6oRJlrrN/l3CdGrCk21
CjoEe0RCalSOZl7l5kR2wVKj5IWw1TeXuBSrOcyI1/qIsrD56qGtpFtsMsxbWi2+WZrcu0qL3MVV
15bJfTu4rHHK5f6Hi33wNbQTS4RYleY3S6arZEehXkJVz6q833u2Zn+yNFE9dFTKPxFCal7gt+X4
0DMi+qZjbdyyuej4D9qkTrZBbxWVODK2tSmLym4RAS7QmRkSKTAMYV5SJAbs5aUXCjFPaFSbgvdE
d3P/2sHEREXGWNPTVjHlk14PGGSioGvgeWW1cSkUPJ7A8RiYRcWwQJtyWgTeUWow7ghwI9CJ/BCN
tCJjMtxngeb6tdUgXwVjqepHGmHgOvglTb6vqwFluG9qJAs0I2oIXlavM6LMM9MUj9Ru0ZlB9j5S
MG0tkytTEnwamkU1epHjyak6DOB6aaBNAuc4NIIlcnk5d7DMeHewm9PbFJRAJ7QAaVFGI+CM3vw4
D7TXUQFvRuzELPllyjWhbFE3JMmuzTtziuYRZuWpFTMIAwzMzc35xqsfPWht1yurF5NFkirMwOya
9cqhK9NDshni7/4g8y0sYhy+lokm7loNcRxvBAzmYLZdCJedMHBe7HOpJxGGqh1gZ00CV+R3XeFH
kPvsu6rJlXusGzPvotrxxuZ0GhQrE5jauR8YnW/AQe3hwOnAE3vnVHs7ByM2ncHcNnl3rGeq8euj
1GvYgTaW1E5rB/um7G8aHD9O87WUHy2Xe/WfD+5/uhp2B1h+4PgBbf9NhbI22M46fW7vMgxZrycD
+GGCEbgfzdJCDqd+/OfLGdvf9/LEdgT1I0x/OGl4MNvPf/5i6Nh19dqxhVi7cU2GGyYZYB+pPbi4
gHb+OgQ2zkHQqNMcjXlOfHB9byhPiyM1svB3yFt70HELPBPb1R654lD3OBUmZkKWyVgv/8XeeS23
bbVr+FZyA/Cgl1MSICmS6sWyTzCSbaH3jqvfz5LjRKQU6fd/smfPzkxmkrEjLWBhla+8ZTjVHBSR
XGzVmgkobRC1P3JuPutnBkIz7W2a/GsiIUgmdJa50TWiYtRmDr+SYtodYgqYr6bdAIhSbyxHedTD
vuEimhPH3BErjeoJ2DqahZB4mxrxRRUBMMp2ZvczAPw3H3pBSwEE82KpvWoQbh+yB+QXDjIi8RO/
MiLzEwYIEFIcmzj1J/fkl+oCggxA+Smpy6x/+n5/50QKLUKgLcLRA/qG8QwM+kWvsz49S8ewbyjr
g3Jwficnwo/haF/QM5QVkyyLFEu0wY/Wk9oiv+SUSryi9En1Dc+06MGOwMTD1gU4vSjBlIomvaNc
FYqcoNHX5FXvzonUT4tURiZwiRHDqC2zrCmRvpIUfVx0qG3BYwutPfIpWoaSlpDKA/0MZtVMpY0V
pTiRDl0/3eaOM/ugVSswkxPa3J/L1gpyAJDWNvTD7GpKYzo4SMtg12wGdkr5zkABHMyNTqiaonjL
pVJZUeDN9K6QTgkM7S6rMaOnkwbKLfXV4r5KwecgrEKNmoTTP7fTgq4bkZUOxsPsnHhdGY1y0Qxy
Bjpdy8Y7kx5VweXaAkeuErnLllk16OilNoRKQPftswIhyBGhBWX8ESjOSLxUZeOtEtvyZlQSKvny
rFAKs2UAMBz0yucgqdRHJFbpmcC1jB46FUjmolKTABu8wFBplHTqGFPx6+Q7pJ70z0kTZdEG5Wjn
0QIdudOHwbA8PD1pQMhoRurUV+M0drvZlm4UA6HwJT6YyT1JuI4oAErYxGsdUO9lo9nxfWk1XHZT
SJ69QButUReV4tNko6hVoMDnKNJXpBB74IERQNhVgEqXV2u19VBIKhDvTIrae4qR4TfBirQXhVn6
5ypOjoCNJ7XW3HB22q8oo2oarHIVi5uSAvG8x3MnvpdQ4V823MK9GylJTLBWtJSpol6Kvta6VCaA
941GRxvZ0X70VQfoGrcxMNx9VMerpjGi+171gWyaAUISko5E7GL01QEnakTMYb5IzuAvKa3X4Yp6
l35pNiiOrul4DVs6yUMLMT7DS+ODW+xVRg+7WRcMZ3YqfNdjq4IYLLTM741WaOnk0JFUEdzifUbL
Nf5gqNfJNnhWBIkA3XGJgc85PPjTLkqDmlhtVRrVBU2UGF2SQVqSZkgeItHiXor6fcl/XiixPPyE
Bv170r886Q0+7z/DOU8LhGt+1PVDe3DYix/687A31U8obglitCY0qiyNe+AXHET9pIIBobsL7Ale
3gs4CHhOKIsAj4i/0JgSxMBfZ735CfglpzJ/aHCPy+pvnfXHtRJuILw9kY/TgKPAzxMr7EUI1NtD
Q2jAodWZWkMhtZy/hMm47vRURiRSH6hFS4N2mVVm8QO9TvMC05txm8O83pLudl/MIFERT0y6nYqv
yskUqemVqZBA/VtlfSXqpPIt31lrFwhLtcUfV9G34uVie/6pX4vN+KQizke0zsI6wh5Zn/jOcGA1
erx/4op/EfeJLBB6oogv0znmmH6x2qxPMPlRtTVQBxO0e+t3VpuIeQ4DbuIeIh5hAAWHlvDicLXl
UR/gwNlkuGKYklfOHaicBmuEhWphpt4hVuRWUG+3k2pd23KHQnOSe6UWh8BvZ3mR6GZEnEBqGbbQ
kPpYsvdmGj5OSMxuw7DiNsmrnUJLHNux3jkPQERvq3RqvRfz/h8UGAHcwWIlcKOUqqMUwny93DRD
qSuRr0QZMhY+bICpa9zMjy4Mwusl3vagbmJl+CDIP75VuE5A+4FIRK8LFuSxtRWmACg4U9nzfPrz
ruakT6qVf3XkbHDff7njb3Q80FEZs3PGOYIUH3jEUl/rGEVfO3Nufn8M3oacS6wujp/DCWw7jVSr
JT4DzgFMYmiQKGrr8oPP9BynvszveBVCA4VSN2vXtJ5Nr14cbsgn4N5UZpJb253jony1KzLnsx8Z
a6er7/u6u60bxbMSDMPiWbnM7PHi/fc8TmifHwDVC65mFECB8B2+p1n0ilPGSHg7SbFPkSE/BZRZ
LZIehxH6DR8Jm75KBJ/H4yDndkB/URUKHC8XJtrOGj61wjWno92JXtkj0BM4b4E9A/uwznMH4HBt
6JdGFz9RWr5+/3Vx32OAoxmHNi/K/9BnEQc5uk60fJT0mUKJFznllqDkLJVm1QOG8ARmY75MTOMS
vfp8nfUluAgrfdS1+EmL0n0J2XYBnQpm+hQhiSTP4QqbBf2i0+2zKkJh2Mr2tmSezXHyJDf6WR7Z
aPdOlJ+nQUJkGibUQkkMf5uhsnqRKCAP6Ct971NkuWpZaHP52uWs0TnN5+jaUKqvUOBvgPNdFrVx
acuMDHrulmoexW4jfrSIjMEV1SDGGY0SX74QjwHDHS2j3LoZ8MZelKNyCZTw0SczR1hJ/mJPsHt6
8VdGohrX0HJbyMoQB9PQrjdmM6rLMGaotIHnCgEocSkrzJd6XdhuREd8UfbZPorVy7ghun5+MzXW
TyewNDsd8Iuw5Em8XBrGrWxVyWkEuhGzLd4K+XRkQuZsOYyD7Up4t3mOYZ5VdPFRiDa/gCHJP7cE
xO7UNs6yENwy8H3YfiRgjiDFOmsVNZAFOKdHM7XOxt4+M+K22CTAsU7TpHNWk2HfmCJf4gyfT+1S
75dWGGIdDFQBairuM9w8oAJyWGuTA49Wwj12trTLMskek0m7UyNVheDa3NOTTr2MVgN2Ofl0K76r
b+V7Cl32Ih3T8LxzfA+1aWXZlXYDzDuT3b7UJU8PawBSzewg4MYkP0/jqFNIi4EGuSHSZrdWoKlY
SjEJE0LQq1zJnfUUys7SjqwzJ0ydtUGjeA04CZRjGD3qAD0oI7blSkaLcBFgo+I1EvZfACHnTVEY
l+BMDETVWApEQMZuYBpCZFxWNZ5GXgw+4dQPQOVXkpa4BgndkmopCnQ5V1xVpU/2UN6roXXy/Ozg
+vO1nFsneTaj/zZikderTyjh3WDCW65CJLRxZuEl+yp8MqcAncNgUJdBM2EGpCAC2EV9Sy18gmjX
p5eZScPSLkbVizSeO6HQuaKHf486twz6wkzIrEAtprhKuWAi44UTRsFKi/NpnTdsQStv72eDBSAZ
0ZMU6Pm6mOr7drQSGH/Iaw8SjRIL0WvMJ0euVycqEaRRLh0FfxFk1ki74oqf9vO92DQyVa/1gGnl
kuRdQ/vQuMR6h2pTD3Ctl3RBagcjO3ag+KcseTJ6Nlk6Z484Pp2Fg3Kq+sN5JTs3GWoqC6rpyWmF
fqOHm5Wzjny1AU2kX84+CmxVM9ouofVZnuPSlqcRULrcOVMm7RI7PgBUZvCoOUzMVCiM4df3UDj3
ZJX3ksRMTVb0mdQXMZiBDwa2Bv8LJ5Ru4sicTkMrnBZ6ghKd0Ystas3feg3M42jbN/I847uZSTfE
+iNse/tGC9AUbdJHtCBg0OjWTRMqkicOXwQDErdq6vs4Uy/rqGTTQmHFeoWFL/vgPpTaRzdUwipB
HQx8HsDzaDpHxmzV4xYa8rgds9J2RZ8B/CeoKcXSwzMk82d/ib1hvLAaPo3R8JCyJMWnMs25xZCi
ftGX6aPR0jtBbaMXcorBSqroh9R9kX3L5vAEfFm0dCA7YixQC3wNVsHdfZ3V97DXmHu9QPzSrDmU
LdaJHfLchR0+pRHugM/7VCoBdKTyvKZMD8oSkfBlXdTFprR7dgXeFC7C1OrS7qWbcUpYXJKzdZIU
smgxJVc4CKd3veUjRi778bROHf+HTFXDVUdokxKUxBtfVi/TBKEQrkz/gbIwJC8R9vmOOBqrUdlr
QLkiDDMMZa01A9huwwKB2vItqeeOF7bGIUhfJfFommonumiLDjVL24fxOy34KNImAIjiprX0MI1B
eKHZmbqMOb83ncqBnxjFvYkKGtuGHG6vQ/FdKcGsXilzhCphL031rrcmTlrYzBlQLElGujw0+Eml
kzaZ4M3j3TWtAxS5vXrqOekz7bIOVc7FseuXKPQlJqWVuPlcp2F4nkh56hm18QDUKHF1JWvcwWls
F5sO+X4kzdxh+ljiJiOXXxTJHtd27k+nUkqRG8+v8BH8anIVydKDUiGXj8ao+H6xDP4Nyw7JUwdF
RaCj0r/T78QZT9H6ZRKwWfoUnfcc5o03YpDi0hK2V1bVy/dDnD6OI9ezOJww3R63Ghe2jQ8kN1V9
/3wtErdeTgOkZIQVymUji3sx8esdaD2sI2zjDERchBoq26DkwNAoIblqZtQ7XWmlZdMM53TToq9F
zgn+fEYkkXkmN2V+LeXxY5CWPqkm/axWIAU44sWdkt6kPdIKsWkBSuc8HlFyBXMUPXWlelFq3Wld
WN/0MP0CD36X4PAiWPYjEp5YCxV5BvSzl1Xcb9hwIGzLFdBpgOVyijQx3kmg07NpN1YAYafRIlEB
kQcQkkoim+5ETfrruOmzlYoEgdsCZ79QsRxbNkNDZgykeUlEeW/n4jWpqDEo+zFNqvlrFzno/oaP
Efali6SOnoRI9lKpxKYVAcZzuIDpyv1kJo9VzGziMQPpiqbPB4UjkaEcxmmoY8HpomtAVogCyWGg
qGWkevk4h15qc1aZlnQzMBKHZvw0RLXABVsU22Qt+mDcZ8Heg4FNmQwQ4TgEjwjNjwNEKrNNhwcj
otlWfx5Gltu24VbT+0sf6P8CXkhKLBLJC7lOXeKRU7OV7hSruo/1cG0lORVHnft81jVCNjyE5brC
aaJaQZ2/DqgpLgISt2XYNCd+K3+DLSphoCF9prZybZQ1wAm7XFWjsUXg41Zpuu+xmm6UwKJvzrLu
U/+prNE8DbNoi6cjYVraj2eG1CbbbGIv5z4HN9X5k0HE7gNF14VYc0YM5CHn1Ik1YW+ZckI2bXI+
2UA4gHByb0LKJWqEobWMhgZYsD1li6xMxqVUzprXSer2/UD8VVXnmeaImCM5tmFax9pARWmBeols
yTVVghAIAQRpinkyW8FTXHJ6crE+fTDiqxXFkJaCkiUFCJbUMcFS7bS8rfxUcnMxU3wc/cTRCW21
0MF5upm/dLZFB4pbJUv1de/bZyKcVGcO9Awu7RL1CgJ4uJ9LETPJAyGQ+Mo1wcCkJY9jyFWacYbg
5EaVqXcbvEhOCjV9qsr6XiuJdLqZvCbWLkebc95pED+NopIoiGtfDaPU61v4vjqhowg3pZnIISMI
b2R2Jy6HiQfIAJEfWntEbSQtzzFdX6OTPKv2jd2wRSTupySppY0y8LVpzp6VM/8nidT9GCvNTeGo
YGObQXBoAyHQ63ON/7wZybmCgYtBkBa8cQxxaHCaGmzHUHKwYsyGdQu3guNMkgjs4PTx0ijjJvD6
lEstqu7x+mo9gmd/G8TG/F8Q82+KjH/epfT9ZzjH9Y9C6JA3x79KFJa/vVBs/7PQLNpn/1s66iQk
L9b5q0be9QPC5H/sorZt/njIv/9x9qOPmsPiGz//q/iG/iWFXrTPgdihpSqqGn9Xem1TVxSToq1F
SVdsyF/FNxTTFSQ1kbaid4uEMzWEX6Ve2npQf20ZBrwom8m/1dZTXxUjGF2hiqciioiwp3ZUjIjL
aAKKFMhuLCFEYRZ6cqXlmjyxrQL1IsY2bB3aRbg1ikgBjW0UPZg9gMLPSOic3p/UjgQSg/KtQDt9
JdPRuosAmxXo8RrTmdoqMJMGda4424xM2mEn/tUO+vERRqKJtmWIjxMWBPUPXdH/bDr/cwucCTy8
0Kjv6KDuUECAX4nY3OGF5sCAcHJQ8G6ABeWDY6jK06iYErJUKg1LB4UdEvRcOZFMXbt2qGgpAjMX
3c9Vf4KknNH+vOh+qzfy/4Eqiy7/xxto332LDrrhzz/1a9vIn0AF0wZB1U1AcUVN6de2UdBvdChm
QYglWGAH/b1t9E8UmIBtoOHCnnEUNtuvbaN9QvbMsRyCG1qK7K7fqVm/lqBQBahCKN6yS4WI4eHK
qieYlej6paipaCv0xiPHa0aJagFbxSGW+IYpa3UtJLX2qVIPxmLSmnSdTMUuwj0JH0xDx1KqtabL
fEZWfYFK0vyAmVy4byHb7OEdAvWfi6qCDuiH3bk61nstc/SLRFKdB+TQo4tgAksmwRFZBoD8qlO4
SqjG26R3i0YzEWNXskleZXTfc681qv5utnPqbHJHcpX62WaEo/r8FX9ref9nl8H/XQVlUNLvLe0b
yDfR94fvzxfDTfH4EBy2ZcRP/73EdW4EzKbEcub45XT6e4kLLw3Rw8UvB0cZ1vGvmwG2OEcaSsfc
G0DDBRbk1xIHH68bwAC5MEyEBWgq/gYIniEOzk6HZW3S+wGDDgEdN53DFU6DORirAJutEHbauu9J
OYZxbH8umX88om328cthTJma8LMAB4ArsXOPN9IQKZI5JmCj/Ni/QdcsHL206dFzsiHlfUlCHRWq
KZIq05WneFS8uWcNLxTBTZyMHHku3HBIDcxS7vGQEFCx1RR1+FNoJl4GTSir477U9O48o1yaeoSW
46OOQSktTIpI62DM2ru50UML7IUGhbKv1IkwLlWaLzPZwQUWpEGwa+C3gcxGCOYSD1uq9V3a1e2S
M2hCAViRMrCPMiHYiY8TancC7bm/iNnyhPp9CasTlo3pOVXiSGDNUXBaVr6e77McqAdOdDl6ZQWW
BiAdEZBjfyLp+DRYQxUsVWp/VADC6C6SFR3yKz6QdxVt1WEJVyiqQZjk077DjF47mZpaP1HjBN0J
0pB5geV2P9NQM6oBka4Ubo+w+jWWRRL2IyXeYhLgS1iZvaLnN9lsz5Jb0Ao8C7EHps49GOBudXg1
GLqn/kpD4CrAOVr37aXepnQPUI7N8I+VEvUMYL/6mAQ2gNDMHO3vLzbRxc9U8KUa/dFiFOkhGCYS
Cc50VaaJebgYE5hyqjXBkNZmVCGbEWNeRwu71fujKCLYeZGH/hyGTifZEf7OgPYPh5kg2bVO10jg
i/LhJImsq6ZXVLdo9WZnAy1dRr7v7xShiMu2jfcoBX5EUziKx54fAT0VgwhPgzIhLtKXzZogLoGt
o065tIywOU3HWttETaSS9oSl10VIerz/zmLmjl+ZQ4b5ZStyqByN1+oaHilyjOxeBuZFx+AA/jy2
6qgZKOv3hzpu9Ip3I8tnHNVgmaFZdfhuVRn6UWPH4KJb6L/rSo2ae2nqTRWokdRC/9dyY6ZLERtA
ho3moghk+ceArVGy0gB37YEthvZyzIv+vOp57jU099YhS++jJSqHhGu+FlSRW7J94JWiL+SNgEd3
pdoklyHurziBFfXZ81v9e+m9wLvA1HrxqV8lRDcYX/9MhZYgHIvmj5MmJTE6zInEr/jz5oP8pdB6
BV5CFxaQk7jD/rz5LBWdFFwvANexCcQu/OvmU7ELMPm/hbEbeQpN3L9uPv6KOAxeGM0YnCS4+n7n
5jsuWkDSMXQuJWS+ycwIMQ+X6SRBjwxbauPqkLR3qOUFC4XGHgqFwsWpjZ76Oi7vNKUguv0LJPTG
IXe0FYl2GZewVtYR4RcOdofjzpOVD/ilBytmDjP6RquvYiq7y0jOu9/2d2MsFIyFqaaYbONo2zOV
Xd/3E+ZAdoB1akb/pzHRg3j/jcQTvzhcnt/IEUaUbHo+6DESrWl0KzMVRiEBzry2yYaV5SvJhrJ9
jnP5mO2lwvdUfV03Q3by/tjirD4aG+aV0K1hJeGGefQVDbwTZztl7BElB88K9T0MgVPsdaOVWkeK
VyN7+jO9+8dg5o0PSHZBnonKMsnMsZGJZvi0RmUclwa/Qr0hlzWmN56XRmWEH9D23phZAFPYUMKh
FLj4o5vKccKyHiSJpggqthcqxlOugzDmiW9Q2gZY/tVI5J2N2eImbcFTvj+1Io16NbfEauItEeJR
EQ88uKRMqUkY26AG3hf2MiyteQ2+V1tkfWhvskGBaa4iGGrnU7dCAIQScos2h2IPqHQBOgVytgyR
0P5gTt6afgAGoD1Z1yr2NYdPNSvcmPR/6QfrqbMyqzldAkYuoQVRC/79GQD7JABVBOP0eY72j1LF
Q5TqUbjqA8QY0MkxHsPCTr/mfWXc0iPpXccclmg35CddspcwTFoSU8VeVI3VCqcLUA+Kj5LP+4/1
qprDEeLQBVIwWwFZSLB0OAVgjcqgbYSe36hRoqlTK1uM8mQXboTESEF6mNo3VDSVM62fNeSshylc
Ih47nTl4WG8HdZA+d3DgEV5A48RtYNgtgzwvUTvrMDPJNQueQxa4TW3r+yhATyMBMxyGIUVvCcPQ
DRR84xp8A5WU919Neb2fbRw2qVCR9iO+dhw8JFaBjIbB160p+q6Mfu52lhNndFIKGfcovwiR6vEL
/MAnROZdTW+FudgEeb4bMYZBuzqcTjHPI0oo+9L5DAod2Z8qCEJs1rXpI7G4Zym+w/OHy4viBfuT
M5baw+GnGCuShWI0fNrUfuG2dQy1rcgRCabJhR029nBXTRoqBYdv3p3OqMJdxGo3oKY8oS6A8bOP
RKKutdD5R5wGF0PSAKAfkICg9elA1BxVqZfxyAquy2IeLqJKDi9r6tMorWM2sIvCxLigzZBeRakB
cSxfBQT/LZypVl9DelK34KSMq8j07XGpNCOdLgXbsQFFx9sEEsBtTLz4rdXbbqV09UcY5dcnCFwG
mYvaIrkVp/Th7Gi90RuBpvuer0X9bVpO8holDOOD++ftUWx6WkAVbTQED0cp5zD2JUf2PSewaZqq
04+iND8yORC/5PBDC1oG7yJkAbGvEsfSCzwZ9n3RXBmD7ymD2QKvmK37WtWyRRDklId62khdOdRo
heXqB1fcGyMDISIYQAuVO0AUiV+OHKPRALS2cbze0NBSo31Asp4A3K8byJDWLe5p4R2a69YH578o
Why/MmcMy5sIwtAQZjwcuA7NSApjzfG0QtaKhTba/p3W182D2qBUjK6PIbkZmsu4Ag4Z6Sxopk0B
aMFYdrFaIs5hW+U+TOTpO6XkfTXQ0VZRLUWKOU/rG1+NpV0fWtrNjBJJtjDzPLySkjz7BiNEh+Ln
xBdjl/gfpCevr9SfBydCuhRQWJyHLzWWWjWVpex4Yen0K32wnWuwaldQ/DngrbFbQRs7o60drh1p
TP6rKWXDwT6T8bASxaCX3zKBpCLpEMy8Iim7dVvr6IBLOTLcICrWcVL15ykW14tyAqslxQU3rGIk
qzmVtQuM+Cavyu27xPILxNH82dXVGXkT2UL2ttApPICDWGb1oLqlXP4INAMaZVY/4Lnmn7UqPnof
nNXi+x9tCXYDZzV5JchcwvGDlwnGUenD3rK8KlCtq5njZOHrTrQLsxbzBQELWNI2dE6i1tfd1Kgc
zBPq4sKvm+Duv3gUjZOYwi/FZOyZDx8F3RiUaZKCPVInNRdyVz/0uOksTA2BGntWpHMrBERc6QHF
0waVdhjOe0Wr26sPHkScaMdzIip56BAIkcfj5eXwNcFbhTxIVe8RGD6ZZ0M+wf0j2hOhtYuUVs8y
1YL91Ej6hmKDs6bQkLplpBofLLY3VjrFNk4q0ftBP/LoWAw1FagSgZ1XNYV2i8KufWqyU3eNkleI
YAUWWsfKgxO10w6AYLV7fybeOJQ1vginJTmcbh6nV0XltzjhMvro+P6p3zi4DWV6/XMN/puWv0zL
Bcb8rwzzVVr+s095F+XfcI9+Lki34Y8/fpr8RfmP5qBlKX7Vr8I06TnIf4DJz2qkyKr8lZ6jVcoy
BEMM0eQ5Befj/ipMa0LG1BYJLPIaOL3/lZ0rtEBB9lOt5q6ywYf8nv3z8foBXQ9KRTGBRwiPo2NM
ge9INYqDDc4PfQ5KachyOh6m06NZXzo4PNOeTFREKDTtLgZwGi5UVMYu+jZtbuW2WsgwiEF2FKq/
0o26igG4GjFYPAvPi3Es9jRE23CpSGpwY5uZ6aIn0V1PLaJeXgd/fBM36v7FV7n4eQa8LG6qR2VH
skWdkhg5N+mIzD/ijV9EEJEjUTeL88QFbtO4wWRnF3o5oCsXI49pTA32xE0DgtBBFUueivRUqxv9
srPLZA1Esabd0/ZLsAYXMWXhLcIP2OeGym2CKhpmpc20afO62bz/0MfhOM8McQT9dRD0sCPlo76x
XSuyIU1JAp4WX+h2mEcvGLI7wscelQMcvVq/GT44t47rs2KiQK7YwoRJ10QD5HCi+EiOho9x7KKa
rt4m8XRXYrS7QFgQ7LKln6tmba5iuiNLwPfRquxy54PD65lR8fIYF49gCbsysQhF9erwEayKlMnq
eYQyR57H1NCSnHQlvx8VrVumRmidyg24sBDb37UixZKXTKrIQ1oAVUjA70LwdQutTL6V2YA8KlIb
H0zSkQUYNReIIOJopXZF6QOcz+ETzpA+sy63mCTtLupPO2BiNSi3vsWcJ+8WVY3rT3wOEmiJ9OgW
uYp9qn2H44NbdbZMfMOd1LUUZGvijeXc2S5CwDBLvkzouMI0LVGnRLtrFTnXdfeRlZf4fkeTC4cG
ASeKCmASjh+9CmmFZMDN3EbCPXsea5RCcitEcR5NlR5TrA8C6FeFDPBuUKJo5dNeoGN2DDyzjV53
OkRXCJikaTXY6U6eynhd4A3tpVnin4Jgeuza2FrIEDU8O5mxqh6Qjm2Aci7sxjTXrd+nHzzW62ng
qbAtEE0AReffh18QHHQNiJCncuoRgxxkc5dF2dYbztjCnSSIRc97+bfuyv8XsAShO/XP9+Xt9R93
UR1E+Zv1a/Gzvy5I/RPi6tw8GGs8d2c5BH51bg3hEqkLC0mMF4g7+Xa/LkjMJVHsFzg4OkwqVpJ/
35AW9E392TtDx6WQ1sjv1K/FEfRyF8H3ARWkwd3jqORpjg4ACQ7pEKCLBL+oX6nRtJ5s33sxMW9c
WWIFvjfEUQRp0qtzoBb47hjqp2qJjlTJ+dY71+8Pc7wRfr4JgQNpJnCPY4/IlqZi0GJj5/rpsCr0
bF8Uk5sYzp1UdB/suVcHuxiLtjqsafrxlN/5Oi8vYcdAcE3GAMtF0nUXKi3cDoHYxuzchxeSJ7jk
9btiCtZ6mGyjbDprJ30zBdpGzK4zTGsshj54fTGLx7MMJksWYC+an452+EhKrCtpMY+Iw4TSVaml
m3AIMMbudoH4sLV9G6Tjz27WP5awPxry6HrT1WCiqk6OmcnB53xiWJroY94t8w4FSATMjNH5IPx5
a7m+fMuj0661IYTUmK4hmI46OJI6oZ58EKy8xfkDLUF4ipyfjZzmUcEitlCTxtiDj+sXF7Ocf81t
fSMxFhWqU5S4T3uz2zUtqpNtcSHr+kfjHyd/YnFRIhJ1WZX+5/GWrHWjU8GI+q7Zfy31+nxuM3dq
0k2SO3vbj7aowGxjw7kanHRTZfYt4tIfFMefc+7jxSRYtoLbTV3yGP3r+JMdaH0G0yujHzPHX9Q6
25dUp/AHugWg7hZRsJC7wcPIbov6bLOw1WhrQ77tFPgosEQClApofZ+wFPap0+0SWCa9nGz6csDM
qrh4f++L/fb6eflmBHzExces4Kouc1MPCz7ZZJ62TbxMJdinKp33wbmWmmaHOMUpUrCP7w/71smG
zolGE5F0BQGdwz2XIao++miEEt8Nj06dXZRF79VmePX+MCIdevV6RGkUQOHvci0cHdJaYCt+3ca+
m8g3lHwuch195wzcd9kWK/TLt3Gvb6lOr+RE2osjJi5CDxzwHhLdfsjTSwTX15QQFlI0u6MVXJrJ
4GXYE7QSJjQaXDZ5ggkSw/Ap0o1TVufQClxE5ZDrz1x51Lay0nsMPhnh+v13Q77grZcjf4TXTRhH
ffJwEufQthOptRw3V5yb0Mou1LHfgSU6NRvfTX3TpbWSLFStX83CONMsg0WbPHRN4KHLto01nRJ2
9GUcEdKjRFxSsh+EEnmMqD/y8BPVOd9YQrRBYgsRJqvONhiKrlKwEuFgbpDJvZpq1mVdLFCfgcrb
LRtlWkMn34xqj7oMgNAmWOeZsYBF4YmZlKFq+Cona8OGaIZHqxm8sTI2NTMa8OehM5wZVXXuZ18h
ZgCQaU5i2pf4s6+6MbyaBlhshjO7fpF1MHnxdw+yvWP1SMEbS6eKv4A/xxbGWOhZccEu33dTsLTg
kAZj6rZm+qWa2l1m2d8HTVo1zbiuIjQbw3g7j+oWIt3CR5MOYMVGtNQMuX4AwLqN4vyij+BiS2F9
Trn2FJn0dW+Ga2PIdgV4Qyvwr2enepBKBETLejxTB7atbt9lSnQFH+U8qlLDLefkpp+QKK7z9CJ2
9A0iZ54UhF4XtOe2LdHBir7bcDC4jNZFEHlp2aMto36OYr6oad/F4l4wqPtOjtdaS7OLPWNtaKdJ
bQMt8j1xkBTmU8jcinNXzHU5leCJPL36Sg8eTH7OH2nG9zHQN7nofHDtbSyzvFLibF/7qZvN1rU0
DLs0klZ1Lu3F78Lubx3MzbmThFsr9L2mTfdjH2wzLGUXljGtUca5iXiPPgi3whNMcPcyab71NeMU
04mTUZpPaD+ctkGHUAx8Jmdc56qzj/GoqiTnUpw6UiSvA0U7tdNwDXsQ7TdjEyQUELrwasgRf6cc
nS/rYXycMmkV2wiS4xyFhibXZgMQLHWuqcPd0urxxrYmDUPlZzEo2T6u5HWJo1SGR2KmNCcNWoiy
r5ObhVupHVZ5Em9NI/AGq99pBYSgZnJLvz1JewNuPAKFLRML6yQKuisfYJhd1ec0gzw0rl1tSt2g
ytx84GcCFqGFByggxG9NniUwmtC0VeuTrtG34lPjx7iA4OgmtnQn9e3JoA8eVLGNHPTLtArWTSGt
9GBcUZK3Fw3EjbzvTtohuCI43ibTTOfZf14DQE+3oOWesHsB3ANXN5xdSw2uTVpsesrtwsVqojqu
dDCN460BRTNgWmvxaUAhKHX0paGRqGfA1VgnfZZtDMW/zdTxgxPqrUMeLAk5sozyBb2ho/OprszU
povmanZ9bqE1FeSomxjqB9f+q8KOuPZFKYxaNrU0SlaH48S+npYV8irw9ZInfJsXNQ6wQVpcpMbk
Noq+xYtx04n61VR0XiXlF0ke3Is7VTb8zyEaSItmzK6QUvxswbdDGBaJ/sl9/7hW3jqtaWGDtEbh
i37OUZiJMlSYZ3jRuJIyGbCt8HaenPnbYOibWNW2I/+W8KeAs/g4o+6pG+PaolqFlPhHXcFXhl/P
E+ZY5OIESkC7RRz1ohKmGumQaqnpuNMQXkWtfaPn82OXTOs2y1zTwuZPa3f5UD3gRbmsLA4L6N/v
T8eba+PFIxzNBu5HUtaAQ3QNbTyzKuyrwwIzL+pv74/z1uKA9aHTmqSayRo5WoR9WkWS2mqOOw/p
l1LWTyHcwRk1Nu3sPO+RvPc9y5rcjmOo0sL7qT7XHWmlcQo5fn0iyf2qdpx9UUfbrGPbht1Hxa7j
Pg6fg/sbrBYQE4f/OJoLE9eN1KoVx0UqfgFSzwtrDh5QJ3EyLEzMFwRVuZOcWymAyp1xvb0/R2/k
f0KUxgCrRJMYoPDhcsCZRAurUXZoJn4dm9CzffVbRByU5h+lf2/kPbToKSxiI0xYdlxUxsQXIde0
clw1Psk6vORj1Y192y3Vaa2VOifyT27VPyZawJ94+KMAVzASHKaYE8g47kylJm7abcSQSCZ4CRdH
ZxhLuwaSRaBbK2q4sCoQNvylyDr/h73v3I3cWNu8le8GaDCz+HOLmZ27pVb4QyiMmFMxFMmr34fy
+JyZHp/RehcL7AcsDMP2yGqyyaq33vCElas9KKQB1Sb31xUBbVlLbbVwVrgzqyOs/mRfmwtf1wt4
Z2hht7Cg6+PHJZ3A0RW9oRydlo9Oppf2hN8pp9ExkAWxON6h0b0tU+EKVZTLlCcQ2e8O0pxBldeE
EzIOv0QLe4bGbqzBYi8NuxIgG5adYOdAjVHzWz17hhDmM3ixV7Fotww3vf5+P0EvOkucvlF8wFJC
UIKoQgaHqzjjpuRxzcYGXA/0z43WJg78pYKxindTllnS0B/UOXJGZIHzooYSSOUEZfa6S6DDh/OQ
HURETLNQ/TVZ4nywYPLwGKsCIKQrgz4LMdr6GEnuK6iV1WE6t+ZyHKoJmkHZ6OoNUsS0CyTkwWum
ZeCw7ccRp1vhR4kAt2HhTPLY06TYw2kHcbjpTZX7zRJP+zV+z0wNI/k5baPz0hToDQqbzsxxRkPc
cE1FopFsYbgRFNNOT6pnaYi9CIojbR1dxQ4puE62aENY8wh0Bt5DtPRW12AVmOkpRvbZIus1arAk
e3M7GzAnZ0nIoRq+PkPYlx/EMj6bkIiGUqu3/l66IDHEiSpOmg+VxZ1g4m8uXHibfkx4fnU2bEpy
x8YZlZ5moe/p9iKopzjw5XwGKzE/5Rg3YrxzXgzTYT3ypwKW3+LsrYmMmplXokI/T4+UXSdM4DIa
9xHqkcjsD0Y178d03KhwbTYyvFOstdgc4YVZbjUdZNnysBjZOWNIurtnwHgszPyPa8+IREirNO5J
jRLycgyaGcRfnEK9uthJmp+WObXimm8qFKe1lp8qFKyZCXa+wPDY8MsJTEZDONJd1l7Iukb0Ccx6
hKmRIzxhDa5HLNRfgtkAb7tbPFUssV65Y6p9oCO69hHWJxg4Mls8lmjW+m6YMEDZW4eQiXAxajwg
AWUn0E3alPsSQybH77Cl738f7H49/KCzhZE5nPWgIIXG/U3picFQNuC7m3i0wmWtB2R12CzIKtdl
UGWqn+bxxQDWLlVnr4uQBirmF2XpLwEXt4CmJUAIGpSYACL7OeDWYisyUZlMe9XWHqse/FMVrIfC
n+FK9Puvi0r3NgCuzRhgc2QR0BW04G++LyRY4JkHgVpb1bJQgGIKECw9g3BmcjbE1f4baTyEqk+C
ljgt4nDWStc2mZ7bNjk3M3xA0IENo0bYjgl3UcgAgcZfdTW1yBRjAlSj5ERsgLtZAqkRZOpQmN5m
eRqOSzHQnqxpzvpwUaQ1TewNqeZLM4qCFNRFmXtcH6y12bVAXRmCuZOnN1Ax4fB/gPcwLHeGDWBq
YW0oOwjthJqC/pGRnlF/nDtsHYAt9iZGQAx4DeiScQqxeCT/s7qri7iyU1A9IHEGC5ckfsgIbAZ1
fdlX0gxNobUCLRCjFLmHlEiFKLiUW5XpO94nj5WSnoS8PvasrCiZIodpKCoaxMuhNBBjsVZh2DPL
0ZlJ0UWEjkTFBQdx+PPb9zMq6kq4CDhsIVSenAcZLiizWPiq2r8KLPk2TzoUWoji61VzJPoQjNi+
AloREJE451muQ78jutS6ZkkK3kDcCtsyjx96BRUhKsdqrBoIaYwOIkEYp6UHCYQwgnx5r6GoAw42
TFCsyRVq4Hp04xY0lC6Oz20vQnvBVXKcdT3ZguJ2geJqiJbZSYpg2rgU21ZUQkDDdwT1dCGYzrov
OqABlUqFiir8+7AWZhT7io4tijpj0Ea3b5Kwybibs/i8hlmoN91LHHIs/WCNjIE7A1/Ezw83Mz+d
4MgI7UzLANhOawu/l3EoLqs+E34wgBIBbt1FbrT1CIZAkgJnOB0UuoFoAUx8BAh9tIoPXCqhkF4C
J+8DpJyGdgChUTWCVp2QQzVp2itktrUejoti9ZLn5JKyAdYIxQkkKN/o6+1aeGcIygsKqUbsXxNW
EGgyCYzmwjKHzVycoCBzhYzouZPJuUVwdsyhRMDC2Djuovu1xE4yWFdPUGsQGOB7iGjyFFuCnkO0
Inb0AidlDSwWx0SrQW1dw1qpMQIRdTL0qp51kBnXfBt28RisI2ZCeyja1JISouUfFoZ+13XITtpl
2uewfaC1AatQCP4UONuzJxMmotASKu0BI5LNetKzKv4id/6byAFYEXJmgPORPd326nu0t8q5Ew2b
mBzZER4mDl4gejYdSFU5uhO/D1W/Xm7V1kPODzwT4DK3wHwx1aGMCx0hWyiGzZqfJKiaSVW9rCu9
mfgXl/ubgwCMcSiArsBi8AP1m/bZDBlZsCe4YdcI+gUKbJYaACYtIsQueguquM/inFw4ybdpUoIe
NFiT+d1F/B/NBP/XuJz/JwoB6+38v0b+XxPx/zwktAAQe3v5mdS5/sZfo0HyBxDKwO+BPInBzTrJ
+9do0PwDXAv88XrgiTj68Fr/Gg3Kf6wkBRFTQ4BAMLnHufsXqROsF4wsQGkGIwQNEvOfjQbXiu3H
ogPcZwwgoQ8rAW4CIMPNmTvDRQIqZmCRQbFDeAfPPdnnjPfNZmyYCI0JWbdrmK64DbwhrGoRnxbA
LTZjNxkmuHdtBGNZvbUBKJdMJ+1G5ZSCvWktUsM4VeFMkFhq07FLLI3MVeG0lUCPszZ8KTEx7YAD
gvIxwqsjAEok0pya1EixytQZMwBcd30CczAoMUEzLV2eiArHS/RUeWc4IswZDZIgvNZSifivcgQb
Pg7wKcpQoyZIolE3TX00fCGZcpsP4WWtCRkexmoGhWf2cz40rABisa9kWxiKEANBbvFRv4oQ7Vp1
zpr/L538i5ytIiKz/d0Gu6ziGruXFwbbgx8Rat9/8a99pvyB3aXCpQf9qhVS9sM+U/6QILcDGsSK
IcU4HS/1r31G/kDDD8QcYKaB1F2RaP/aZ/gR8FfYFJ9UbMzt/wF3+tMh7MdtBg7aSsSAPoeiY952
i8zu6zoBjF9VbF7CuJ5J+gg/pPaqpQCeNdceglw0qqu7AXYQNmyhVCsv0sJqcIzjlM4e+nTggDAl
X7X6/iblRnoPciugC3AV+wVAxQt0UyptVOwmh7FZ342VrzFxMxTzawJDHwfCAM9gYko0KZZj0zD0
I42BqkV9nRdxDgyMFApgu1lD7iWJiZRj9IdSYWfGSNGMuEDWOqAwqeC/uixRZxvcgHRZDjNcxpTM
teMcUvwmWVE00JKzoLzlyRBd00leUqgezaDuiBtkTIX9uYT+L5xm/32VCXRMeJA0AJmJaSmgX+jd
/W6f7Wv2URf5d6zLjzvtbz/oz32HtfMHpFzV1T9tlSZfdTH+RL58/gQdbhObcpW6X3/yfddB8x+/
tGa+a3/5T2GCv7YdUnnsVmA50QgDeUkCkeof7LufwzW0QvTPT4IfBijiEBJeu3w/tI/BZSQquHfJ
wxCClg8zisfliwPhBoL46yVuYCK9pPRMWnAJG/CLl/GxOIwGrsTt6isy18+N6F+udHtUFwY6kiZZ
3TUd5h+LL8rvv/8in1wqDZhT7ba3G8OaKlcTnjxASAAq2/vlIXLFu2b/FaH9k5j171j4/Xv8cKGb
noIqTSRr5AmmoKqlJE4JkzCXQWjnNXEDeAuHaC2GzSY6DjYsj4PZZnsF/Tiq28TNA6QjLoT5JOOr
HPtvn+4Pd7X+/MelkqFHsBRz8sCIj85b7rv1N9NBT8zhNnuZruPzBC8o6aun/nOf+deHsa7gHy6b
sEhWWwOXFUPJZndTsGzhRw0tuvtxI4UR7Y7daGWIoGH41cDh5lD689pgjK4H44oO/aXH3QqZrmZ9
8iC9wdOEwKr1ubaGJ4L69A5eeOohd1PZ0TCMe/0hsBz/fNc/Apx/rp9+vfDNtjRlJjNRWpfa7KyA
E0aX61vt//4iN1XTr1e52ZmdgvkkpACSB51RiMc3T7BRlmBGDV9iVPo1rGag/26NCv39dZU1B7xd
35icrURYmDJgWvLzKx1TOLcB55A8qKXDqq5343heHE7MhjYo85AWKyB/Gvqp1LLVbDpQoFRCS6b3
G0MSCrj4GnDCHQdmiclU7wpJ3Zs9gNX5ZFwygT0LK7OnJJlTQkGYptI6oxY+6tlIfKM24C0IZxR3
UmQ7r7qHZV46+MI036V9/uO44gYp+9fT/fe3XAuLHxZuJSXGPImw9gU4+NAf0aM/p5a0j+l4nV+l
J+jAfjV8+rlU+fWKN3GjQmY/jvKSPCgXlVggrwpUdUonpuQgJBZ5JPJXb3L9xN+9yZuYEM0FG1kr
JQ+tU760fuTMxBqcyS22IrAaFqhh43GhaJg4UHCFcXRhr4gVAq90H25vHBxNP/GKoPMLD/+dHwRb
3nyFvPy7AIJJPVxkoAy0cg5/fg8LGcWk6nGPbLtszD0KoC8GU58g+tunQOAvIoGjBN7+7QwWVIdW
UVmaPoAEbOkeKFG7/Fyf2Xvf0IW2luC88Yy29+Rp2ST2fOgfJAwHnfS538zDrieuHsxH+QJFOdpY
80NsR86U0Qhmm4HgSpfp2Poi+GDfALZ7AnDsnal2LjknAC2Pw3t+jChsyDczbSiGDfHxhdOvpsyf
ajG/+4Y3a7lIWkmELG/yoNHBSYLRrg4CXVzwcwsKlI3Dz6JK8zC5kAA2j1AYsiIq26WrvsLS20qe
RRrhn+0FCBmK2ehXZ8TPg8E/F/6PL+DmFc8wrK5UKUoe0PLezqGYWN0VMz9v9PvaRnlMem8KpVDc
YlRyNLdgVf4+oml/tw9+vIGbfVAB0CeOkBh7gBn4Vg2TJ0iR+WARbPgxt+4MP7OnDbFz64GFnQ0l
TCyKNmytPux2ics206l6Pb68TafCSd3CyqxHtFtt5YmUeFrJRLNd/SCfuw0XabPjm+GLbfzJ8//l
9WKAgjwUJiWwZPx5iyRyngoTxD0feru3qwBukbpnvmmuZFdu5hoOYnLj6JfFGQ7pe2/197H98fsn
eAOp+P4KkdYCfo1MGbfy8y3ISSzMRM/Sh/QqX+Vvwll91xPah1XpYESmohWugLj0xRe/Qbn+etWb
5GLp4lxTqjJ9gPXTQfMFeuy2vYex4earLfTlpdYj/4fjgDVGA0YjLpXvq56WO0SEyE2Dyon2CJxf
kek/WTW/vNIfnudNBtEqZg0BgCp9UL0onGxore8jq7en7WQjIO2nV8GZn8Sgs5E+Uh50l9w27PTh
i7f6txvzh7u4yTCMuSwWo8SXxqb0uNf4i1e8Jofk1dzHoeYAu7kbYTqwi/YiYqf3+6vfAHi/v100
PEBdQm0H0difH3lVVJNURngGg7PYhZ0dwC7fFHZiw8vNaj74Ewxs7Yg2obyJbdbbO5i3fre1/49p
AOzfcJVf3sQ6JVzbleB+3TYQBzMGpRjP4DF4LWlKHy+716ub7lta2VhxnQWQPH0Ndq8G3cBYlUp2
aTkydUKvoQk9BqpVWgfZEq0yLOmj7j1DTtQtvTvEkMQ9O7nlbxPbhUoCPi84Oiq+30hfr7F7Kekh
CnAKW+7GAuLOhk8x3cW4REefTzvD3dTe8ymnhwW/q1HXoJqteiI9TTZgge7uMNrc6azItgpqebN9
/OYen85vznwAsUl2Fjelu4NoaRRkG7oZbT087FTn+S6xFPoBF226uz7bLb27tvj3N2bP1mG3UDUo
qV/Tu4Li+lRyFfroRgH0nj8fgOTqVmLjU+E8gDD57fBs4OZOtV3Sy36m77vnBV/B3gi2cz5QRreF
hdsObPcUXmvK6Q7f5x0TUffef49dgptDk4j694MVWe+PkXN9joKU1tYRNn2ItBdg+6zaOuBZrqtj
2rzifQBzSUt859oSaKDR0+5ij/Yu6OmdN9Hn2XveWO+Qy8AfPU/4UqK1IGriLIfwn915h2dUasi5
TMstLW/BN8x3PT2DFmnNRx2fUlqqjX3n4vN76sBnkObrv7w5muN4hFrQhresixPudZp7wdGd6JN/
j1tVLG+0go4e0RLDut0+7C+bwtrT43bBct76oWkJVms74TZ0zltCQ9N+bOnGH+iFOYHmbHERC5kW
tSAgRD9eiN1ZyEgXPB/vSaUqVtwReI6QUIT33UD3FXV8DblEjVcxWPuLTH0noe+Lq+GBKuFbYnvc
FUIlpLL7Qvf3wEPexfQZ8iiejgfnnPGPhobx+u4yejWpYUMd30rwh9tvhuWEjRdtnFCy1jv7Vluu
DVESe7T0w36LC+E+rcbaHVLb+XDs0Pu2JjrO/n03WCEGePQeAQ39tKNTOd63xcr81tkN4Wm2dqM9
uqMtub3t59TfQUzHksMrdveMZbU73I22O1uzw+z76+6g0UffwI4YbeKJnuP3tkGvu80Jd57byMic
xoJNAt0MzuGa27S2PxR6eXzHSl63kUE/Stvx76+WcwxnLMC994THV9KPq//IKZ7ubGf7ly3EGen+
KbaeZndyQqc/zTahizM6glfbCc02EcXZjr88KOnT2PXxsJsQJtE2PnX9vMECvs4W1hu6d+5xd70T
Rtbl9PjK6WayOzwQg2LnuTAmCu6uIt6Y7hE8wpNhF/ciLfxmz8LKCr+itX5KF/0uvt3M3mTYT6Zq
i/hmILw8CpvHxX7ddVg1V7wpbNggsXaqJePR19brndc7ZfCGtkEbPBC6XXNXoKxcxbr872WFAJOu
mk/Qe1JvTtwmiyS4fbEUnYMqEJ0YAlNeE8SYWV8yt0cDih90n9S0chSrwoL7/elzI7/z/fT54fI3
J7CZmImuVt2aE8qn53o/BQbioJc6yj7y9YPuNmF+aL+o6f+u2IG4CuQC0UaH0tLNdxaTPB2JwtOH
Dj4pTqJFRxN6mFSQ2pcK2DqYNjW1FU/M+KrLt56lt6sA+nMYs6KeBwFF/vmsLUtSc0nAhbmzBOIH
+VCf+KP8iIqk2RlH4e67hsw/6k//j6HrV82Nl+q/6MC+vQz/VX/816V/6VNoyr39t9BNR8L5nyen
tC7S8UbxGb/wfaCjQfEc3ZBVvAodKnEVr/1hcKqr6C+vqigr4X/tsPzVWjb/+JTo+xSohWgfDIr/
NdERZPkPdKJhqLximv+cEf2D3jLK63Xv/3tVrJpiqImBAViNlkEYNm4KC8JHJnOMVhw0ayZ47kFt
FiCxTGbDuKviVOZ3AqB0YmgU0JalYlLrGN3Xkjq/anOvvsZxExnPUEDJgOoz4dxnKaCEZ7TQ1VgZ
QIlYcgDfYPdz7ms4Mrki/FjQtOozU4tXBNKUgBYxV9KhBXgdZdfU8IVqTNHarSjWKmmsUjESfldJ
jYaEnLeVH41MqxVnzLVlUq2lb9sOGMd2zq8FtKXzQG1rhrqWGfyDl03/nMVMNlzSg+yRzobuVHDP
sCMz3U9Ahd2xoawsOBTBWTirD8Kgdk5eDiAPzOlVH4b6DR5Kmt2Bd2Mb8fwqpkTZLJMQxiK8zxMD
alVJDzeOpYLobZM2FW1KSfUWqP2AAtls8lzrLCPOe1eCYXAwj+ZG67TiALvHWLehB2QBEnLq5iW1
c9a0kN4GHXIs+nEPhZmCgqyLbrGRnKKSQwUsY3sN1JygT2Z2GcZGd8gYkwD8PDg7Qb7bVTRMIEtp
sqXWOMTgIAbtCP9SUn9IwnxStBzCfXUMusmU3hfDOHh8hPGWMWf1SSrkVzPLVIsBfWqrsLW6b8qU
OblcVk4m5q9AtT1XEzxvsC5rTxeXN0VPhIOoDI0jp1lLVbagjCEoF+Q6HS+5OcDeRZXOQKLpMCYU
BuC04ug+l+f8OcUK8NNGbyD2h2F7zwi3pBiOIpQYfJju0BJMxHe+tPlVxnAdvRluDPqlhThyoJtl
pITdOPbKO4jqxMCCrAUY7CilxuV9liqq6Tap1vdeJugiHPcWlThmEbfgYcKc4yJMfSUVEO0R4O9m
S2qbStxWRomg10N6NdGPxtybpHYI1GM0AshS3M/zNjaGzpSPAMoIPEZjrBclwIaZ1lS2uhhj67Ua
/KEdNV6Gcyw29bwhtQjdwFhg0oWjb/piwKXbEnrwgCDm3J7gIWqeRt4xH3o4hiVBX2EGDjZKLD3t
dShuYXkswgCzaRRwGG2KZe/DZKzdsShrPsBp7GFlVNWtBR6EHvIqnvdDnBtd59QNDEq6a5dGM7eM
DFLU+VjBXC3m6V6alGNs1Ird6kpp9UQYYRtQ6glaVhFEmaBRPTTj6mmkkFCWihlaTV0rTIsP82+o
6caTsOFSIfrEBJYPpDUFYsnC7JiJjGoojdpu2zVtzPwODjOi3VVTBM5anc/mq5m0kV9oYzNYPIkg
jgsV6sgfIiGGy1V3n7BaexZ4nVAC0UXoQsGQ152HJjmqtT57hiBIjilIpgvQgugCSoEMAZWbRSKi
U7lUC7Aa4HPQaAKN+qoNJL6OdbN2gVMVi2CKAOwtlBuXsFNBxQHXA1Y45AAh4nTDoqYKmphhw67Y
QyIy7pJYZY+QSBE2dc8x9QaKb0cWnr3EoNvDsg3LHk1xPAwFLiyqtv4vSwJfCK4WHsk58bpOSmK4
HxnphrARuWvNiEdkoQsKoFWtbNAW2kHDcJsvJhzVK4zWazMTfVFNsw1PuLDBSFK9TzURKOo4gSpg
xwpnXrKgS6b2ImKfQNoOl8z7ub0AV06oaH7elXmN0fVFtTWaqW7jdeC6ac8eP99g3TUilMsWxSby
+gmCzr+xiWFqXiYvOXzGNhO83kNWJzyIk2q6IzMeCWJvdOh7pbMkoyushDXojIx973awqt2QlnOX
izUsBweItaGRogQpS0vKYbN1aI0RqDwgB6200RKrmfQnEs3Zy+f1a1PHEMXQ4STQ4f8Q29jcfz7D
Oq6nOxF8goBAOWzaxVAieRCx9d7jTiO7SkmU9ynrxVMHofCXzigqSDgu2Us+KOyxqqLldSrHcvX8
gBo4GWeEvqnTn3JJmAKgFcw7o5vGC1sq4Zo2SQvjKkADM+h40LaoyJZLOmS/ZcI/Ui7Eu7wjxsaU
YKoD8w+zIQ/QKoDGTdBE2QSbWjxjHZaPsbDUxRgqoH9miZVrogSXQ+S+coKcthn6EEL3HaONoeWB
AEjlXZdqYCNhDAE4vn6IavHSt/l51it/qkDprAlHisg9uegCoBZceZj9QVFeGwKYkQiQhU3irlod
MrH4G3LgSouFTqQjiZeHMTVr+D1CmL3RVeiqgZHnLUIv2Oo4YDHNy+ymDOBkM+5yVx00oFxromCa
sxBKBHjWxqkpgrWWqJtOqTsPTXqULGOqWDqEtKkRa7EPFnEMHyC9lKAv3r8YrSRb04D+esTnK2hq
KZ5/fZfL0fPAojeootW2BLAu7CPaPc4SE4DNufIh6FU62cCxug2EYkCUMJaA0q2PoZF+P9XaBGO4
pXuck75xjNEQNiwdBZD4QMKrGKZHepcEktnOCNwq+ZjEzoXysA82MC3nguPIShdAmIFvFtgEmLkC
JL0OwMgs5Qc5F4xdo02JTXgfWwA8k81cVKKV5yiESh2N1Sa5jyqQpgQeoYBsu7Dts4e2X7xGl6eV
MwTFFKKgZSzlb6mazhTUo8oqapl99OATQ2Kmg5RtF43wyJIwWZdmfxmE1hk0KAiL5lTZgP6ArQkv
ulitA3UeZXvOwHmJC6j1oak6QTKGE3g/JgiDmiGEowgtPJENAfZr5gnTrDuD1AS9ucbqOrFgD1q9
ZHMKKDLUNk8cHHov5mNkaVFrHkutb89SBzFXxShEu4KA6qVmhuzF1az4OTw9MZgq0smOyy61O1Ey
0Jwz1MofQak6RbEC0AwnmZ3CQTTIgVzjWHxJul+6sjiYhVS6iNVjgnmSIJ4YidgDDAf0FrYB6RDA
nBQcRejXwMKsxjGiz3IfGmb0jrJo3keyxHdi1RcQ9FclmzRNeUrFtraWto2hLDdKTlSCPIsjD8KU
kTooHtB1WK8qUH+RWLUuEzN2B8sxFU1TAQrXA0RznyuzEjxj0Jg9aayzliXmwTiWOphGwGinUyts
0pLkgVZ10kbRM8OHbo7xPg11gyWZCQeoE45YpnG+lUy2uIiLEmDk6jrTn/hkNYlglvaiIsgkgNzO
ttzPMFSA7Zu80KxvZjtOYWUL27kE7CO4k9nAbQ/IFetmV6dQPszyvHBrUK8h2CWyS8XhmDAryBh1
AlJ1kxvz8ygLPc0KOY2tmBnxGdUBtw2IxjrVxJNvmVZrDoeOgQcuAez9EmjpOsOMOXFfNhoVkanb
0cLnY8Nl8wSflzWFntxOz4U9r3n0hg/OjybvC6dvEf9hD7bcjyCe6JHaU4hjZsHCTcClZ9XW83n+
FkNm6Z00hugJumG1TQwL1lwBoyODz4IWRdybpAzIdA7ZKhuiBz3yY5xJ0Mr/MNFwBmTbMCjO5Mc+
590ORNn6pEI7wuJVfW1TBlx3Ai2niuXJnYmUEaxbLQ10GDBZSo8EtJ8H3clmfBAxqg+c6OdFhi0T
jMgQ0USyH01wiEUVM0wZHrI4luXBZwynCQCc5UmdYeWJrAZRrZ2Mh8LsYYhKlDDWunfDHN5gkIjc
SxMUu8obEJg5TNBBml/0HuGyYi7Usl51nmFSFmcvRrHg9FsgZSkN7YFhj4FuoKp01gactA1kL5Fq
oGtJdFCNcrEAJ1pEZ6k3dmVVyWAbgVQAj0JIAYhFcgVgVsKo3yzIJlYQj2vIHyNVli0T2Tcm/jV3
pwpxlKG2o7FQNW4qyi8kK/D9MgDw+3VFIIkPYcCYUCGpTT9S0+Y0VQa3BqloN2WSV3hNkLphhTmG
gzihPynOl7kiuq+2rUhTSDzQseMFVGrgQK3pLwRSc1mlyq5o5Isz9wPYErkOvkIbgf8rwr7UNZbm
LBjIKQFZWl/qNyUlaKi0+nAE3Wly+rz9xjsBiW7LSgotDCjPK2N1gWXwcBqFCtQYOdXlcBFkuPi1
JMNiG6JrBxBfAz4N112ObInOzdLCx4KpnmkkzJoK822EEomV60NlqSreU8fkKBhx1PmFItzltRIo
AmnDSOWi3yupfhjzdieo0uIJcA0PAS6O7aKuTEQRuGZ2sYnOj8BkqxjAreJ4jBTHNpj9gDfHQayp
WM7IwO0+XcRzlCjCA+8rNMmi6QQC4wuQCsV9xYHP6NXm3AlKdhersuyNKlOeUFd17kTE9xaTiBB6
Q4iFBohvk3BYxHpfwjOZE2RaVSw0VtNAajvXyzmQaoXBDjZ5zad0C7NK8hABt0aRruM9SiteMTXD
XAcGg0WdZPVaDEJG0cEKUC5yT+tlWaRm0ahbrvbVmaukd4GcaWEVvqJJ5Fx0R3Pp/bxYImd1j92M
UYz0THg2qmTYGeaIbjpcl75FGWFXJZVKG/L6pgsfFc1H/IpxWDaQy9XUal+kIvcWXYt26DbhCIuI
aPOJFDYkSwMhwsPURR4fuaFU9jJ32gHkVzgY6nUNK5Kq5zutzxNaSYq2A5+rhEXl0O8zBGcrERQ4
os5lu0/lufRYA9wnlVDFQ3h9ea9USFVkUzKeprmAI81ahyJZ0ems9hoK73Z4VRMV3EImz6CBgAOC
qiepIL8BPgoALyucBd7pgPp5eqoN2xobm+eN9KQtMBbXSCaFqdaqWP8zcp1efZx5EVst3OTojJj9
UAkG83gbGXdFZ4inGCaM28xs0FyYIIonmuZijfEcb9IqP43tItC41xW3kosHAuaUT9QGqhUjMayi
h1MbHyGdQpKWI2zoaevq8xTBuS5JV33TPdhTOeRuFa5dILL9xHR1oZOeJwNkmVXzWFXVAuqS3L3W
0AGyqgxwKGRoUU41EZnIMFQt8jN9oAuPQQDsBXFT6ZBtIQNqKGQb5klVivHSETlGzZ6BNtzUynxO
6lhyUAvnfl1pYPLG2bBFido7tREbwZhInT0wnsMcsqxhuDfjGFARZ2FsXSx+WfQMmg9avh8iMr7P
U444Xrayb+RFfCkxdYY9NqmcqVaFx17RJ782B/ies6o5lELeAvmkNmE6CAnE7/NscqUWwaVXteTa
JdkpEeudiuI/TsTnQmu6e4J2lpVDHsWF6mTnVWbUesuk3a/qIE6uzeUjDIfabR43hCoSuqJtY0DB
JEMSIEnLC5PHxskKyGQNTFu2qlZ9E81R2sQ8WbYRNOWpBPKtr+RTj2xiQGMfOiW2mcWdr1YwFdQE
taQgJr3Vk9I5sIF6Hdtu8ApW7hjKr27p6gMzpupk6LP+EekERKM4HrawdNZOAotSz0iH/0ndeWzH
jbRp+l5mPeiDQMAuZpM+k96K0gZHolSwAQS8ufp+UP/f50hJNjk1vZrasqoiEfYzr5mTFfwl/a0o
nPySqUs2Xu7be29C5cE04+bOIxi/7Ui2KJKHgIwpOqw7gicB2auD1uZyWJY5Clcguy3BD5oLjwMR
iI0Zu85mjqsJnYa0Su+HuBmhDhfefqCatw4cNeyDwjPWQV0ZL4FGxcN05niD1K16gN0/rqM4AkmB
S9tiWlzsGtgVwSq1UOXIHMdiE0p4VAKVZ/CRk9XvSzQZtl0bVtdZ2oXXY5A1awJaFD3Gwv5WTvyo
po/ShjpH5R4sXan7mbB6W8TCeHJb0pO4xqurs7xsXyxVAjPqzJ2R8tpOmXkMKrM98LviYzBSTKLW
kF/ZfV7vIxt7k3xOsHfxtNgNWZsDMlPNvq/U9LXRXD5mFNT5iovPfnWtClmZcva/+06ZbVNddAcM
hPyD2xTlQvyuXtAxnLZpYsMsS7pW/Aw6s3hufd3kK5F0wb3QvnlTzan5WgQImji9X2P66tm/8AMu
gItPESQovFi7KS12QUeFxgrZlEE86mdKUOGPrkjLa3w32nXReuVlpNtqHQ3F8JoE3RcZ2dn1ECXV
oWsbAhsnGEtI6qN9b40mhJUxHb/6iUY7obf9H30yxxcYsPSHjIdbrcdhcu8bx0gf+ibkEi4rvR7U
kmgjjHYqR4EWQhUnMF54hMqYrHkVKUw/ABsK/wpuX3Kh0y75IbMhR6Q1TyJ31Vsqhbw508bqZapX
yHCikdPU3rV0jWy6GOYg0fvYlc0qUe4WgQgcv7WHC7OIEx6dVPQXCC5UR0y4BLlaVAU3xZh691Tb
siuhs+h7blU6WaHeif/DMNdrPDn6L0pg8QnALXitqbk92pEbXgRuZ2zyybB2VhANpzJJ9LqTCOZW
mHv86nSpVpaZ3DZV1N9ayhtPZaion2FuvA9Fxd2YzVfIHUb7nnrjZepl4R3alIKgdApurVEJCpyo
7U9drq90aIYn7lZ1HWdCbpVTjTeLEvTKm6L2Z0AgpMvoB8LCPwzHfLAprl5CDv7SQmJNJNqybY+l
hulg7OAtujex9VOprlujuvBtkRvKc2wPaqmiC4qL+WOLeitRkLUxM+/JHTSUYBhb6NBHOyFaoDe2
KTeC07CVk7VxCGRhH8TROsZudxWN6W4BH+6dqueK1wMB5qRPfRm1D7Xhs22a7KqPI4vrLp93fQor
KIZBdKqk1WOeNT2DrX4pqwBEg9Ntm6LflWSjKxGa/RViA8kqxH2RA45/mjDCK9221mLsW1x4ZuFB
Zs3RvLcGwjXpR5soiD1M4Nr0CLOsPUxjg55jjb6PGWSnsg5bxAW4Snnb7R+9l6abOOLlx9TtTpbV
cKgQDLF7HLutREZ7Xc/2L9fU9YObNcZ2zmxKs5JEap7Q3pPwVA648kA3bdNs7caOtSW3AgjgddnV
UATUXlWLWFDlFGSRafrSQfDfYK1j3qZpa1wllSHAv8ydveVJCW4AsqBZlvSPKsnFRjRYpRsTsKeq
bcW6cmS+q9wwvutbqgfm4BmbRjZXc0RE3+SUb7uujo5B45ZXBbWknVcP5FGSJLsumXsfMZzaFXTs
//4ytsPjWEz3wWKxkfS4EBB3EvVVVb1aMisriOnMOqa3TpzxFHYWXWav0NdDWh6tMv2im+iq18ZP
3afoRyQIU5iTl1ybUXOHfQEwV6+d1pEZegfENdyNGflEf47/w3ebmmyleKHEU6176EckUX58nGTk
r3W4xO3K2pUj9d+5U1tk1+VdryUbYFCUpCXYENKJdTrj6JEbvbHKFonj1Tj4NzGHe21bOoEfl6mj
r7zLtm12jVW+YBiNpWjukQZX/jqz6ZCmSbklfQhXLu2hXWXPzc7J4OqJajY3NCeu7LR8HJ2U9w0P
S0Z2L4sgq1eypmNQxDGKE9Ib4VWPyTbFEB23K6p7sabRHY4W8giZfPSM5isAIHIP2tTryPBGXkzz
IixRWEsnf9io2G8ubH94aiZszSkJYECqzZfUlxFXS9Yf3C54LF1CrqqV4xUgPXjV5KL7QCIAoZ3u
3nM13ZEx76+RTooW83lDb4NyTHZOMe0Cq//Wx0hqhZRE0jLdc9N3m6y1FmKi9o/diKId4WO6T4LX
GZED6nfYw2dm8Egc+SVKxhsSjXIVyTJ+SLri50Q/5zqDZLzrcEu4sg3x0wshHAZ6YybAXepW74Nq
Lg6D7IBb+uOeFxMUd8eW8EQy7KclDQhwV8lt/bNv1TEuracQd8dNmZn3c2iXpzRS6WWtyGwXpWEr
KL67fkx9S5H3iKSntRXazTGTsMOmkOcDwDcOsMhakCVFp8Ez9d4yxGsu9GOUJd97LF9PkTbEIRvS
HG2LnE4SAetF1EbOXhKqXaKuVwNA9odDUwaom7hzcDNJ66dUff6QmdZ4LI1qWjux1nfSryADFHG5
ieIuXpO813fRbE17XCm/JiPPyOUQDSgWPHKlD8dcDXol8w45PUVjp8di+ZsetUAiqGCLmyjTEHch
DwatASMbpJydfg8o8ZgP81fVicsm6nazHMdVNXanPOtuyo4NmDhhthN5+nUq7Tvm+zhKe+sUy/bM
eOamytxSdd03WfIwoiE4prT+qq4Ib5OYf6nv1EVdNdMGN6x7Om33cqx3nRUfteNvlGWBi6rwZ1E9
v7DS7YUdAgzt4lukn5+NiKOux2OWoRMxV0CQ8xF8oSF+NMo8OpyGnq2xH7r0Spv+EbLTg3Blvu5t
dRobcH8y28I7WM1BZt2OKbrV9NfABVOh3CClesrLBuP5vHKf47p4cdKW8LfQX6vRuHUy6LKiebCr
GCzPLI4DnciYbHFLn1e/mHN6HYcj5P8WA+tmM+b6yYyxdSKK3RWuvJZCA/afJuvYIe95HYXloWyT
cF37ib1N1MIWmOh1WUayGaLxx2xL74R4fnbqDcRy2jZ8cZbIwjGIoBAF2LhdOax0FzXbfBq/qthE
A3EOr9DcIjAzzW1dhdwNnKM8gLKgy+AmooGw8yvvFPlxcFE1IiHDk4X3hYIYwgBRmqyKsB1uEP+4
qGbiOMQ0IDK4bbKj1KBf7Hpqb0fE709GmiRXARLfVBLQLo8ULI5cunvqLMkReQV311o5Ih40FvWz
jf3WD1A6FfJo1F3Y5EX+PXEdsnXiajvkztdygs7Y1Ho7EsoZOvvpuj3gQ/QAaciY3WYM5qgn/qKn
q8yGfh6lp7i3va1kZZB+T7dFIHm9CU3sUGy8pt46HZXkiGoGrj4Pib9In3qoKNlN92pnGZUHmlTU
LFZdlxxZwTXRYElRvSs21VDiANQ5zska1L1Qbk9Lw9jF3fRsh8Wpgte/6kzz1u3mbGt5OseUq3rO
4+526K0nWqEYYmr6/xiVp5tKRPWxmGvcqxz/tY4qQWJugg/H3fKxK3vv5NvpfTu7Rz8M5K6rZLiW
aGSsOnu+s/Sst6ruy1PdoweaT0DeC/G1b/1mPVR6Ebag02ab2Z3DinoeCiIqcQhccQWZaIyufAq0
Ejr3WuVhtsH55zpDicjD60g2qBTEbdyueH0OfQwbFDuqXdk53xpffOv6MV/X9BS3vU7Eqk7b56js
XgOzRWI5oJXiOtvejhL2sbyNu0HvyryhFZSbr7iTqIOBwMXK9ujPeRluvfSQtr0/A3rN84u67TdR
N7jH0ku/GiXNiCy3CBXb69oYJJLNldjNTXXvh4KU27lvXa++iUZv3NTh6F7WJd7zYUt5G83BdsX1
KU8+tkneEJUbetDxqe0TezeLqjwEGWE77XOK6SFJqOeWal1H/rMI0ua60JlzFbfJRYOk1dYrooMI
x5vUZhviXnydhSQYdZptVdls6Vwmqz6TNRUgOriZld4MJsSlsjGtVepNxXpIcD7taNhvYxwY1pmP
6gat8uSY+xStTdfykOzDgCDM+0sntx/6uXe3ozPcVRLEiOmZz02Tmisn0hiMR2V8THrruxwpY5QK
0UvA6JNV5FdmZAPwl0G+FjaJijdJshtleAVVXBK7hdqSUveUz73UY66wZdVC/potHVabsKJ7v4JJ
V/ZHWXaYD47j7E4rXTU5umG2FPVaOH2GFplvCHFZ6To2NKWKik5UHRlGunOaYKg31NHr76lGi5Jl
a+YvMaW68Q63WKFXCcXIYc8fB+eqJf8st7mPl8It73tY39RGOf01Z6Nfb2m1a+r1ClXaA2p0NYS2
sOiRuBlplZRrFVUltBSnNsQl6A8CQnfy4q9YOkTyukXVXd9bNMWIptn3WXI5OknZ3fd1GBC4RlaV
omni41xZRDHqWQHtbor3TtC5aJfi+bcvXbOm15zNJVpgEbXX6XpATLjehGFJSQsjgqbdpH5KtrAK
+l4k46puh9F+KaphNk/BJGZJWDPaAqFDl/1+kwCeYB8PynBXwkA5ZhBp0kNr84Nb0BT+NdKTP9Cp
vfVrB+HMvnfXuVsk+zZrBuQ5bbAgqa4ODbbFKdupi74h2aZvjQxldeRe2xksqclbujYL4R8BetzP
vec8qih7iWpv56YxBXARri3VIdeTyVt/UD9l2G0MEDgKq7ravqNxXp4iw9f+mtuwm5/tpPN9TFJr
axm/dy+ConkadItGWxXvjCh8je1O7FXu7YO03uueGLjOLycnEZswFWCK0zKhFYJ6aDgnVB09a0fz
AmJVzx+LtJ2PQiFVVlcBsB+vHZ+r2TnoeiwvwtYieSPsvRjUBO45GK0L5cTxxlsmqXAKSem73teG
LI/NGCDoJPWPwvCvYytQ5EjVadDEeGRHIxfcjGRTZqE+ZUTco66lF4oeJ2RoPfEUNh738Wi5V7lt
2huqlxNQhhTwd1/bX6axA6c4zF90m/0sCTo27Vjv02YOD56u0nXUohqbzE76pdDBTwtzjWNXdtel
V2eL+8RjPCbjRU/l667CsxFSplfv0sT8VrRIbCRxwysjDerRNVS/XUqCVqxQQiu/ez4JbTDPO3uk
Tz7GzTFscVQvwK6RVFU0IqrpRNNOHryARzCYLL21BbJ6eZS7RAneSxenZMpFM95FInRXrqOiNVbO
KeXjENApjjBXvlff24WvH9HnyVZpN7t3YPqCA37l3obmSvUaDmgmDQlasUHljPRmGnFoejBedd2Q
S6R0auPailaSr1/xzhogIqviyGmn7ur7Fwlgmp8VjQOK+/NWFsMw3/jWZK6LLHAQJDOs1RBmXzOX
/LNJeNpKK31A1G9cK3/0t7RhH+ZRqasgwwSyCSqiQa9rwRyrdHwubakIZsBInWh4dxNIC+Z+RVkU
4Tm02ebvwMOsH3mQO+VdG5AcWlT1xa7IxQhaYCrTBum82Dw5qdI/5j6gHrjq+dBLO1czOPvc/pIl
IqHDWOonkG3OBaBHlB0wRV11c32alysL9YUwu7J9XdAOKy5z4ILryqTmogONV+ES3IjGmA/EHOlz
mmk8icZ4OFlNOJ64wAis/RCRp1qzD7ZFWA/xuu4EURfW5Rp2MUoX6Uq2HV7sJH0FxIzOCbZIhhWX
NWpJpV0NpzEq7XvDcZuT3ykLMwfDvQ3UCOPNdVIMDuLiPtbFq1VH1hWHuFhnKjfuykzdYXqpj3Vt
2A+0RRZl7V9OnS6qfOml2ztchbNt3+lOdP0mEaGxmd0oDcEAxXN74bvRN5mXT3Qeu82UwMOqTOOY
hqTIVoKEGvJja3uiNsU7fPArafwqKjAGZeCtm6ncp8iHrcdqHo7cEDvHAdTjc0i2ykinjk2e2Rvh
hIKX2c2uIs986AN6e2Yu9nS+9Mqyhwttt9bRkgZ0EHQy1n0y7GY/Y+6HoUlusf3oCecL+pFtjNsN
gvkbB4DAk6Vb7zpyldeQGOLGWaY1xFDfahEAy6ZVE1v105xmz/hk8Xh31U8SoPYeCB4oh3J4iLl2
Z3BX4/gLN5BHCkTJrqPfQqf+PlLQ/MI68Ii/h0dC0HSlTO6JqsvQL+v0lzlQAeXZfDiFjcnSiJae
+OAWS3Yx1ANK86tpDNr0MnIcB6Lz4D3JzLWv8sHJdwAZkv0YWNsUHNAUqHm7lPIZm/rWYlDcFZ1b
bhX42vbSi6vC3lnC+NGZvrulTuQfrTExr/1usjl17LBQgFMZah9omozMFW7O7kGCDkATtp3atZgz
cT2X7bfMqYarLhPZPk+baZt3kX1BM7K5lmNlo4Rd/CzYjxvdJdlFVQNbXaki+uXGCUihaju0SE5T
Np8sTlpQPQx9CZyNpsVBVf2lZ3gbEfTxQUkAHbKdBcE4otulRNSSHmdD/BMAzXDLXUWjoQH5Q+v9
FHTi0NGSs6YWHm+z6MCBiGhS8RBE7bWn9KXCb5nKGPJ0WkUAbO3ayTDF87ptNAcatn5tAN9J45UD
UmlTFxXd1GgQGzfGfLFK/PDQ1LY+dBTe+F6AX0kwPSvR4rrkIbaUMktIqCJ4n6bwIMb03miQ3W6z
if4WlPHAGcNVOyD6NQjntlR9dpEXDj0tOuZJqJoLIxuQZ3L1gVbduIkxQVuVJYVKmZk94Af/ax6b
KRUU41WK6WHWnbVuKb9vs7q/HIbU2Bm9M5dIqpIeOr79ayk+H4fZ+yXSduFZu327zQgVECmfZ7we
hLoK0YogA/kb/P2PIO//dwJj//9KstgfAuLXcZL/+l14ZfnX/w2Hd13Mghb+Kmh3yKP/dhfCHe4/
oJOCh5CLi4hw+A/+CwkvAND/zc9A+8SFtmDCTqTJ3sb/539xg/8H/jFOYApgsn9b8P2/q6ygaoaM
y0KNABDvuRYKfH+SI8BBydQQ43whYqeh+uKXLpqEtZ+HT1ahSvEUR2n54zeqwO2/QPa/S0icEU7x
HESYCXkYdJVgvaNAw5f/TjhNRidSYZT7J291E63uv1xeP0CO+3iQP/mdb8c4+zDMom3tOpl/ylYv
3yB/wef5Z8SSt0Oc0WgmV6uKSpF/arZ3L1ePt+nmdl5/RZD4k08RCw/zN67Cm/k646qSTeWTMzHQ
xcLBfIw3fAztw0+o4uJPhs6b7zmng4ZWjGptybJkIUpW5d5THayceAmWV55Vr0OpNoF/CLwHgSim
qdAhHZ11CCq2Bfsq7VOmAupZ3eZ/tJLOGYvLnv5rmufdzU2w3l+Dc/ofDmH9uSErKvB9mPPlaiEJ
Praraws64MefsdDEf1tEdvwiU4ZXD4oPWHqdM9l1FBLFBl67x9xw2BqUDzZuIuWqovR++/FQy94+
H8qlcIl2koBkZp8x1rURWqCDqnZvOGH5GDn+qSDwPADnzU4DSLcViCTzk026nNnfx8TQS5qIkTlE
i4vo4RmjOSPVnjF/Qo+5EaBQTWgbDtSapWJbnHiHk/3H33gm/MB9xYDCksvhsJGUX27W3y8RytEV
WjQWAyqINVaNNbJd1O4avIC36fRQbbKsCvdtCqY2bivvwnFqfWjEQI8liCoy4Hb4jkd0rdetwMUC
JLy/yZNkpCabjPPGGEPec1cRUTgquPJCOr6dSspDVGt/r0eeVkQTvSOgAnVhgEiihRTIjeyqaudY
Db1Sz4y3VJ9AzXgq3+peObuP52DhKP0x5zYcKmLSRdzD8lGc/HMKylbBYKeHs5NABndBngOlLJHK
/oejoH8pJEwLXGLhSy1iYL9P9GRQmcnMudpNrrLWgxNiVWB09SejnB8PnCLRsMSCFE9OIGDm2Skn
jSI7n5S9a9ugftZ+YZxIcYeHDsOFw8cf9M5QoNlhEPEq88yeO4ZYWai8mBrxboqww8wY+QlJ7G7r
z3Z3/8+HQuAVABjOj5gfnJ0KWBR+mUhzKTfi3+pRGtoIWj672IqDT+6XN5sBaUveb0woWC7QWmcT
SCY16xBE1S7wKL7Ovh42bW58xh09v1pQ0AywJiIkkew8jvqfmyFsOhiOQ9AdvFBYfxVazKSquQ3Q
JKRLsp2hMjwETR/8W/TvvxUrOHubbAwVMRxGTxU7P9OW8uzrECsyq9buw30UkecCcMvrl9zJhmxX
mIibtI5Xf02ItaAziAaY0MfLeH65cdngKmojpY65Lw5+ZwdNKSvWvY3qqcjgaaznqBTOYWxKgKUU
ecx7qw8i8cmFej7TNlfpcuSIADEKQef1z5n2FY6pbWG4wHXK5MCtG71oF0QeIT5MPH8uoSmU7SdH
43wT2Y4teDT4h4uFI3m2vI4KZyUdvzyoYoqoojjlFbD65F/aqP/tYp4fwL9HCYhipeXiBeKenQrh
CooHGR2uqm3UBUIYJWQCWHxU6ox/eCoYyjJ5I5hMwQt8HjxEvSOmEdLIwa2BSQ6eMFbePH8mKv3O
B1lQXbmKSaM90z9bq7QESw0hSR+GwioJkpo5T3ZRgNnrhmqGa3/i//d2ON50KNQI4tjkDf6yir8J
tnSA3sYMRfnDYAJcLB0ZX/hSJfg6DvknHpJvNwQ+gziasA951THz+XMo6BptGTvudDDDsL52QnBl
lOXHT0Lp90bBOwUPcNOGG2SexV8GlPXIU5hbC+rwu3ZI6oNRFT8+PsTvDAIkhOcikK5NsrMc8t9m
rQFvoQIjHQ66FPM2HUqKymkSd399PMybu4LZwnQGzS3CE3K7sxkr/ZGCiMiHg8GevPG6Kry0aCVc
6cmfqXmN0+vH450lOuwCmC+sjglV0oUjfX6YnFxH3VSOqPzbEc6BmFMLCRYkVaraVMGQbVrdWlvo
B0h8yKT8ZOne2YseJqtQmhaiN0bhf85qxn3pxVYPOsFJjG2oE4NyPwSGFV3y/unjT31nBRd3JY4Y
V6JpnkvFE6arvOjFcIigT+D4kFPvCyIz+UwG8L1vwm3bhOBjsvv/Vgn8bafQ9pXYtQfTYZxshP1b
w2sOPnoJYl8yWHn8+KvO02Gs1xG/Z+FAoqJijLfYn1PYAKZMPJkbhz4apL+DxFL5t6YRlc+g4Y3r
eS5U8zVVgf84hL5/X9Sl9LcVHX1sVLo8SD+5nc/ccwkpXceCxWeZ2PRiankuSxeNbmqng2keIuah
p4479sGeFiKYYiT87HpTtZPTbBOLoBccH7HcLovdHo5sakGapUzfAqGBrjWucOhLkTUCUPYsomS6
tWD3pZuP5+/NAeDnejzQjit4pd9M3+h6aafkPB1ST3g/i9AwwfBZXQs0wHIuBitKae/5zVXnDeiF
mdPwyW385qFexkfgnx3D6rnniR0GFNqxVTUdpoWEaBX4AImhT/ZSqfol7O3kEmB08smmebNFGZTK
jRSBY2LwEpztmbmb29EqjOmQJGn/LQt6fCCirClDTBqLZv7kFX13tMX3jvDPFaj7/rlD9ZCNde86
E54gSX/0Uq9JVlFTAWaMLfOT7ffedC62vkRaHD3/PO7h2IcD7Z3pkLcGtB9SLq7pKekOQZlgEOFZ
43b0vOgzu/ozRdV/7XpuFrQpTKQrUB3/8xtjIeMZZiwUxRJuaIVudbe3WhnewjoZbMyMC+wbKCRr
L/tiRoO+sUd3GxUyQwi3BrA/9smVIG3J6RlF7Wf2g29eFdabMBBzHXQcEUY+W28j8Yx8MCFJL6yO
dVw00yMleGMA3rnwC8z8s8zlvWVA59mjbOywFOeOdqEHLcwclHlwcjenV1QE8Bma8knbVbTtamnv
y8E1PtEJfXdQLkKKm6B2iTf+XAMzlz0GQdZ8qPAOxO4GsAVoJat6sJI6vo+lSfMnhZPhfRJrv7O/
KV5IaS0xPkXaMyG0sQIDCY7JPCRDAOstAxJjbHNMv366LO6Xj++rdz4SpQgCHRcDCCKFswfbGAN6
fZ43IWlgGuyiNs9XTuJ217Qeiy2/owN41DX/NJBb3jEiRhyKHQwYguUW/e1Nc3tZ5rJ2Z1j2NByQ
sYfvtjaH1Iu2H3/em0f674G4jZeJxH35bA39OJaS5irMl5SmNAlVdsAB6TNhyPdGoVMd8FEWT+Z5
CdmEbzTShxEYLNZlv3GweTY3wnPUp0KMy3L8XmRZAgDPopyG5sgiaHN28go3D4wwA6FZ1aYJprae
umqjoc7Naxkt04fAiXrEnc/2EUJocZzStdXg0BPXHoTkITe9lakhsRwSP3HqT3bue/NAhO55XM0U
xNyzoBY0S6ETpcUhzX0dwK9Ad2WH1zZ8/Y+X9b0j8vtAZ8tKrgopSDKQA20lAmdWGciCjVV+L+oK
mNnHo71J97nigLvQ1vVJ2yhv/blbq6oFvpjRtUUmy4NxA9fQTenzNuOoIE013k2CDvUmUFImnwz9
TjgBm4CmLXwDfCrO34EJT0bA2NwFkwqKR8efW3MNOmW8510AYp+3gXkZGSHIi8BBE7fPdfrJL3hn
TUnv+Hb09clTzhMVzyq7KnAbKOIqzREBM5tmgAHWoJjx8Sy/MxA7m/yTXNz2nfM6cQHeOSuyFsEA
yJ2bPNfg6KdWfVJTeOfpIkMhQuJtRdPpXD+1kd3QBiNge6AeLrV7NeBJ1w+JeuUiijPAsqH98vGH
vbNZgbyAo+Nk2DTQlr//dtlZWRlryODeoaR3vqkjr4EcgpgTKWD4Sf7zztfh9sP2J1ImJz9/J4mM
fCR1BL6Vqm2/4Z9W3ErUVPtNUClUkWpQQN0nsd95P2gJ0DEQYoMCXaUse173dcoaBQeBvbay5srb
oWhh4bdXqey2FnF1MQ+Fvo+qqPvLbmEmgOhLxB1tZbfcfDzN4kxB9O+giWyaciNxAmKm58kuRXhH
AW12D33b4eMJK7Ctd/DoqjsDJKKLiWMti73v6BYUfxfUGJ+NlvPaRjIwd1bWunif9kXvbN3Ez57T
KK7KTcMLUh6haWP70OKU6UOZkO1zUeCutk6S0Eo2UW8jv24WM/Z1oIu+CCNR1yiuN9WLnDOs44NM
jDfK9QZUchoJx6OnsOXuYe6FemfkKRbqk2WAHomzqvXXs13bUOf6yQMz6yvxs6779i8C0Kq8jC0H
bEk+WNlzBW3aYAO3HqpZeVPeOx0g41XaGOa80g2Q2W1ptfZrH/gDSCQzbOHHFIIpGSYjeOkCiFdr
xx6zepM5veHvRk7GsDb6dKzXKpPhDf2hvrxPsb0JccGDm7zC3q908GADg7mySQLFSlU+ftzISo/f
BMrX7U2adPVVPwBeX8Hzqb+lmgAdhIIwvjcoq/hHxAIGxHQDZ3puESF61G0Bb1uCUn+USWr8mkD3
vfpNa1f7ppfDnQtl2mIxUw0UPrSCaRNmZHaE4aMj7+AQ19Gmx5fwrk5MYwJ+0Aa3baOFWAmErl7R
NB89vKJCfd2aYY+VYV/2T2XXOeGN20W8Ho6bmtU2R6/sugMqAjyPeta4ruVg1NvBKdS3AeK53MvG
z5/GwREZRoRD99M2+ymCSxRBxUHVJRboepjOqx8JNItlpYviIlatWay9eayQqMQGOOc17CxwtR0/
aNeoyK92SUFWemfOA0gxVVQgON0e6721n0sTzJ9Kp37dWuZgISbRw9aMVGwdAEnivDtaQRmuS0s1
Elf2wcxWI7Df1xLeWbDKhBi8debVvTr5hs6/j6obXwkh58WxFJZLISyUIByrquWuBi7zI/LN8oct
WyV2Zd3lIJBC0yiwwfONFyMyXbDsTV7facIIoojO5GewzzCsM1sUt5FpGGC7mQjPbGCAKnsb8Uj+
9b/RtxjGJsXCkK27/K8nqp+raErAon98A7zzTge8c47wyETBoC5//+2iTaUOKiNs7IM9SFgqNYbB
2TYbx/iljsYBT0kHfSUQmhExLQJfn6X+7zxggcMDaVNvA6x43l5R0giLwdTWoeWavK7pWGxUnsef
XHPvBOxkvcv3kR7Sxjn7yHHqWllKZR2sxugB+xEf8PL7Zof9ickLiu2DzL0fsTc15V8fz+97rwvP
M30xFC+WV/TP+bXx6l5CBesAp69CRjlxcIuV5nzvaN/Dy9f9+vF4bz91kYNe/KSWbNM6f1lCSG6g
0AfnMIeqzYChGiCwgmrQKAhlM9QBo3HmcRfPBuHvx0O/3UqeTQ0FJyvKGm/7uTSdBJzDMcU2OEoD
vEM9+SNKMhPcnDn41UqVXtFtO2yThpUVx8Fnuec7ZTgKt7TqlqSF3Ow8cQEhia6Nm6qji0dkhOYP
MgTrIkFnDmoucfa2JaWD62AkjTzQB9DGrkfaAuR0Y7ZPtglZ8ZMpeRvG0MqjpgVagBCYbfDn6mdG
UoHwRz6iqhv60EFTBxdTI5xTXyf+94+n/+1OYyzOckCbzQtIdf4cS8N4LErkTI6FLzFSQLRi6wur
wx5zCHaO38effNvbnUbOAmSAKadybXvyz/F6OBh+gvLBwU/SbA8iyAeePKsrmU5iD5NQYGUrm09O
8jsTuhQIoQzwjcAxzgaV5gg2A7fXAzd3fs1D3sCWdUFQdqb5yfe9vZo8z+PCYE+45tvGSR3FrtdC
hziUjrZ2ht1lpxaI/e4fr5pHcwZ5Ww7rUgH9cxZFOP8nZ+ex3DbSruErQhVyA1uCpEgFW5Itpw1K
9tjIudEIV38e+N+YEIssnZmp2cyUm93o8IU3kCzUPaAcHTQgFGLtUxcP+PcO+sApNeIrVYSVH8MS
8BHJ00+jN8hRoRp/OmCKfN4wkrVRGzarnNKXx/VHPcNq7sahsZ6qpoS5M8BZKKAfQlW4gSERf+yG
Vjwmmo2Kpoc0Hr7fYat9DidM6+ESW0X+kJp2CRoVwbIeC3RHPqW6VOEHUU72dxlO/sscEQpdWb4z
+wEgANkerTssIdfd7GQyCS0dGR5wwxmRjzHwG9tZPhtoM0UO1MHLX+vscAvEgUcLk+x1JqR1+AjN
IH8OddN7E0TNssDrwGraz4DNK+3daSRwnKUhaZiGudyrp5+qQQJLExA+DrKA1lxEyv3eu0V7BWt0
Zp8zCiZyizOi4K06HcVvGSHPp/BQuRrQeS2z0v5FH13DuzLQmffBA2xNd5V3YrkQTwfKhK0a167D
wywSdNkIl02iP5hubdcX+KeH+MDD94jvE+Cw14oC577cUg4gfWXb4996OnhOvVhTnRkedE0mn4mI
pPktS63yxdQACH9+/zahNEiSRw4LYGxV/Ig6Lxr8UWkHrZXaRjWpn8J5bfSjwsT5ygk4c+2z8anv
AqwgyngDuxkR8LXRqztEOUJuuZISOrw57GU7/YSMqq7cimdufZoV4D6ppNHwXbeTUfSUo18Y2oHW
ePzR1Jt2684I/nVZDo29VtqxhVB5ZecsH+e0ggdOhZI+zzvlHFxcTj+eVLEcebs1tFUKV0fXQ4/R
hW2Mztn1LraVWxeRYR+txHJ41czQw8aym+x3l7YFhRbQf8ya2tK6jJiVo1s4iHQcKFwWxgFdOIBh
KnLQD0VzaNK3sx9FHZquKBxf3k7nTqgAZ/y/ahLYmdPpcxRj1XeFdsib2b0rUCcIItLZK/M7N4rH
2aT/RbhKyfR0lA7HT6f1Kr5sNsViM9CHQ0Ou9ztxZaBzOxZDIwI0Wt80KFbTcZVvZ04YMx1BNSn1
ZR0gS/GfHVFzbaPiGvj23MnnWCwOlBzyN3GK9JM0ry3PBxHTIQ+NHijtJ4m6Vqr+H4eDHvrSewWW
xlZZXdieQ4Pb7HOUgTMJPKz30v5JjwsbJGMBpWdT2jXTSxvff/8lwH2K7jqxL5YEby6Biq0vZ+bY
I058oCwLj9iY3RcEPqmHIK2xu7wjz6wpa8l7K+gRmG/iWienqL4kk4fccOAJhRCgptizKD523fsf
QZosXKM6CHuKnKuzTyu/tJD+8w916iQfcrOMb3tXpTfvnxAhGNER0EX2/mrzR0ADhopI/hAhOHDn
dancweSOfvuRU24vD/XXgnB1m/E24Bq36OtjVbiakZnXrTHkqX9I/Q7NVOore7SG4bC0ugv3M4T/
m8sQGdaoB6WHWvimdn3va2vN0Q3i2N6V+ueZZ9knV+RCW07/GxhuTmGjaMfl/UdRikahV9U3FUK4
qAigjZtoEcZhrUvEx4PWXFmLc/sIxVQO5XJe3rSKE+Bjoi8Ym14LZLXBHYFDeaUNKtfVxlFd2Utn
hyNH5drhAn+TjCcW3MLScogWNb8+xu5oeVu2xPA41BMc7cvf+cw15zseUT3/tjkoy4/5p7ICN8sf
0FfwCXeAUhvjiJqMZVqbEPAFxDjdvzLemaIykSmdQUDKJn+vY2FXUwPkJOkfunyW+C5JE7UEdDds
VC9DvdX2bhVG6R1l/i67KaJOwWQvraShHorw4JUD9TfZXu9yWt2Oh+saieI69U0Hu7NTz4aAlQ5I
+fkUYRqkuYsq/thWLeXWOE9R7QlnDYlGLc+yOwUd9Deicv03BKErdAv6HIFOb0QnknfBKIobXfbi
dqKsPmz6EMXC3fu/2BJd/C3NL53J0y9Whkk06nMcHiBCt78Rp0u+61lWfQcvl0/bMlVoWF0e8e3Z
IxWjU05U7JPSrq8CwTl3YvjjgALmobmx4VR/D1Fh1begK3K56xCezbaAcuxPc4eo2JUt8/bJ93SL
FhlPh77kuav3qne6zJ/DzCOuslo/GCP0g/fZCMDvyvt0fiAbsCMwGy6b1UAxyN9eRp44NFHkoV2a
l8de2uOV6bw93kyHVwLAGsUW9tzp98P6vEUPrWOULM73xqzsbdGW8R5c4nhle5+dECkQ5CfgiAAf
T4eKp6qPwSmLQx4CovHhBxxqU12zGTo7IcIICodUdYjKTkcBZKvP3eSKQyxaNOJ9A+d2pSNirbXv
j5JYO1JpipHYqrwBwJpW5CRYmFDq56oIsCmYdjW6fsE8Vddsl8/OygMJsxijg+hefSbs6AWPkS4O
czx+NQALAcQeOuj69XDlaXt7BS8IK6FDZgH+QcB5un6JA8pwdkcBsKuSx8Qovb1eZEMw+qUJ18ly
3n2BMCeSIwCwFnCydW0FRV2zBF3kHUrEJ24rHd3SJscCuLTwkTbc4dqVf2Z+7HaLQ+WZ/LPmQZRZ
GRM4IPFI20t/7Gl1P5G34WMRFsr5pYdVal7JxM58OzgQgDcB7C2EqNW3iwbZZr1We4dY66dNUg1I
6rD22wlRvit347mh+HAEB4Saxhs4l5CVBD9mYQhezt5t7MhuSwto3JZ2qa4MdeY0UzXkIC8h0BIC
nu6TzG8sV/LoHCxFlVa2HVI6SNUEly/7c1/rn1H+vt//BAQWlN5aTp134GgAvkQanJ7fpD5POFwc
xsJ1/x+7kU1PRVxwtRP0nM5qIHyb6ObyraoZOZKy8p8md8TybazKvW2n+vtrLB7lFfgdPhuDctLq
UtQ8JajxVd5BIMK8Ex2yLC6APLpc4zU2yWpzwDjlueKhBltCPAd2+XRuHdoPrd4YVBtCp9oPyxbM
Y9SzyskZny9/tnVc9XcsIIUe5RUykDdeb7LWJMx+Sztqs3A5asZ4a2fIg27mxCwPGpqdm2FCC7Wl
/fDRLq3XRar86fKPeDtfioAUP6D+8EHRpjmdb2ElRe9AlLktZO0Hriwk+gRi/mxB3HwfpoTpLmQx
ogJyFCK39dIWhV2KyJ2SWwDE1iEufRL1rLkGsl8dub+jEBbzAghyDn89ijPbeVWXdnw71p5xX02D
fbQhkFVXQoI1FHoZ5y/xiMvYXSAyqydAjg1yiJGIb/XC65+MSKjXTCGKFICCyhWaUjGlVWiR8mM2
FvIlj6P5BhUMcp7ZcF9jHJZ+pUPr/6zgAn6eulFHqVd3Xy5/3b+A7H+C5b+/kluceBlCGwi11a9k
t+emVw7xrZqj7rZKUVekWRwXf8AYRIdI60t7g/isdz+VkXowm2L+XMwZ5dIU4QVHIZioEFD5qGJ3
Pl7+aWc2nrn0Z1HPBB0NAfJ048VIOY9eaqE173XqJreL9uCEAFhL13j/mQbn8zeCMynXWGtSkad5
FbQLibyX1utbALHZTVoS5OdWdu2mss9sPwKPJRx1Tdh91mpapen5iSm16DZShnxVdgbQo4q1IbsJ
QTu9ug5+LUE/ggbaNE7Yf9TCiDzccRr56jailvcy0qebkYAdlXIEJKztOPvmz1pLCwfRQAEA2U6n
pdEa6RKotVY1xALK6j5HOXaWHnKT8cbypDpM5gjAPo1CjFdSoxp/+E6Ciqbu9P1jTRSFzL471+gF
aUZTBAU4C7RnIgdjDBN141cZolYXlHkFMFGFnv9nRGCaN6xxI3ffxShkB6ZCFw5vnSr51AArvAZg
PLNDFvoqVz+QH9Dsy3//51nTrNbMuriKbwsvUYFJPXpnouzzNFrVeOUFXb7K6pjQbTQWVs5fUOHq
q/VoAFkAJqPbuUx/GL0V4wrkyMArrHZrep3+6EdYQxTEtxvqYdP28lFYou316OxLD0VZXDDfYOgN
BFS8PkcEtEXdg8zCRyrP7RG49n1kGb2m2BWU+q/cxuemjNAyfVYaJ9z+qzc1GkSRaXYe3Y566u2w
GrGO0u1MLbD7IXwuw3Dy6JwU4U0MKYot1reoMV2e97k7FLw6gRHyaQvIenU7tciiTX6IM0XZS0wR
TT8vjlaoQv8ProCV8cufExRK1IRomQQFkByw0OFRnJ1O03Yt1huPGBd6X8y5dP7YOLYU21EoHNhn
wEJX8rJzyyVsXpWFyGSybqeb0UdpAW3ENjwW7uw1QY0jBU5TZNFIaULAcjcySUwROP48tofaRb/m
xUg627uyZGeuF4duAWBjglc+3CpxKxM9cxBlIzyBhBQMpps/2qWsrxAtVgHl8mowCicOUpxDwrQ6
eTLDMS/B3+Y41VhXbB3Nj5/HCFh+UE1Va+4jmV7rbJ0Zks0voBIS/1MmXZ3AKMcdK8OP6oickddu
W612b7pCTf5OYOTxiUhWvFzefWeuF1cnltQ5+MSV6we8M8I+qrooPLZciA2auTuJG+RmxLflcHkk
f1WNWdZTAFLhZFMEpvG6OmsOagNZMkntSINce7BjH8gWQuqzjibZOP5kw83GpjNT09zYdYm5CQLw
yU9kYtNyi5tN+2qFloVtgdX4v0PXnDBQ01zjAZIzaneWNeJ2YjQUs2ZDH2uEZDXcvlrsY5xbhN/Q
cRZUzJzfRqdX8HIiuuwbPawjKt/O2D73qAAlGxM3jRpBQbN+cZIOQQMqgXERpA06rzulGjR1x7CX
OPyowdqZo2Z/VsYMo6+t/fJRSzXriNoB1UFXarb/vCjX3JWEJMbWVjba3lzfo3wCDlHiPNenBaJ/
Rq7lG2U385NNyK1RG/AzH73kUkOBPCvxCfFA4GF8j4IDvbkyym58WTj5E+5zFuSzappRB/R8lEZ0
qxYyQA5d7wN00fqPjS4x1CkrIe5B++ovfefqn3q8L1vsfzT1kOS4M21mLB3dAMvVBCVM3/tkWTGF
Qdgd6PSjQ/nFMzpEuqt5FOE2qQRWJ7EwLTwWZ9AO23IGSrhBZFUft35WRVgasC5oikVTW4PuDGNv
68VghRgnRHfXkirtt72GpRFwP/TFQbxWOZBHE/zCRmR1+R2QE7Z4UOzSL5e34NsnBgIy6R9K/P9D
I59eX6qVDqUX2znqU4xfumYm3/JWz6haqJCf4Yz7KbGuxV1nEhxGBXzHE2NSLlm/MbEkmUFbwz1O
tJbEprUbDMwaexHgixrV6hvXaqPfeWtF3YyvsMcnMWNU7+9Qnc+6K0vw9ryf/pjlav0nnPB8wcfR
BEJsKNlu0Sv2dpXbmLtR98J3P+gUpxeHUaCPOiory2X3z1CCfu7YDqZ9NLg5g8QDX947VQweDF/L
/cxBeQB+7Vx5os5MEC0OghguGQL+NTkgl5BF+0JZ2LhN/k3o6s12zpAbVEP07fJuOjMStEpEK/iL
WTrLfffP/BIwlQu50Dj2UZNvG+mkz4tS4l3TO/GVod68CwLiK+Gf6QDEcXkfTofCYjmplRn5x9rU
nmeW9dYYus9+l/gAtKzo2qNwbjgQjmyGhThKL+10OKPEVxWpI/9I3Iw+XCyxUx40I/DTELXCYnau
BJ5vVpLpoZ0CzmIR5qBDcDre0LTYneuzfzRCUbwsQFgElbTK+FaXs9ZeGexNDLMMBp4DKA6vkb1+
1u0eUEFuW94RylESHkoztJ0gLzGabEwXkPM8NSNa74XfIGoax/nHrp/L9/XowTksSjEEyhawKh7e
1feczdTG+UGII0bC00M02SK/UZ1hNsT2eXkHH338fHmzrumbf4cknKFAqZNxvknJbG7vIqtq/xhj
VNIdQHfk89ayUNjczroQCtsEmASlkTjmpvfp420N8GX/dSVWjlL0lXMXe1n0UicxkGqMlLJug9WL
LN8b2rEyC8JwqZVTXbNWl4bmzTw/WusfGxGXn81qzH8LhSb75dU4t+GIRiD30DMBRbQKIH0TqiYC
mf4RScPxR11M7kaEEzaK2DjVL5fHehOsMiOBEJOPPAsQsPVhwsuUXiUI1iM4m3FHTNzfJXVyrdV1
bkYePW8dExodgPLqCBHdIYE/eezqdECksZ+Lm6Kaa7zhqmuF1nMHaJHsASlKukgucHpa3aHDgRW+
/hHXosUZwlHWN8ySyie4yOFX3Hxj1D0FzSIMVUfoZ25aAea7vKjnbiiaG8ZSRaMDsV5U5CPsXOLC
cZxmPDsDGDYN/ql1h7db7pSajs1JdG3eZz4kpTROLSmBzVW8uhXxfjUIzU33SErjbcEmNgcrj+Lj
5Zn9Rcuf5MFoKthLnMLltEhkrJbXbg1PS7FcOUZTGqGOW83d0O6IL9JPhUS0DM91HglQoQ0C217p
xvVuBvDQPoIAmMLjnDgYfwP505wfbdzZj32IgvwGiGwE+sGY5fTBB4KKKaqIq2+ywuXtbu5Tia2o
L6L/lA1VfyO1Ei9T3HY7zL0w/7FDTRhBDxkOjkZnWPkR87TwiyxF+p/XZ9knfVQ0++GaTHQ77T53
gqFt1A8dyL++Ge1h+DVIu7rGgjyz6eHqkr/T0loAvutNPyhPZEPlH4XXtjcG/jX7UlngfGVW7i9/
ljehIwgDEwlIwAYofL0pqJb5FLeuZvrHiVg7QGECP0g7xiReK+YbxwR3NOrTtY7528LlMioVS5RD
HH9hJ58eNUq4We0YkktbDngbeSBig0WC6VOFQtEtVpeILZWJmh9G1Tgf5y4rHjQKGh+lm+GhpHxc
uqRtuj/8Fl3/w+UVOXMcHFYdVhvwdH7dap/ycDlzWlMLMNGd/RVqzvw0RWPz/1l30gkIxnDM3wTP
qdUJmTSef9Qqcz6mQHkr4NSIbNyLsLH6Y6p11a8mzYxrwKgztxyhyPJAkBBQxFw9Ea2Zt7gXKPxC
Y+TjlY+g9gwzPYABUe4wUoIsiYbgThrR+JyX8TWs27nhl24WC/y3N73a2nMXTVmUaj7BpdMfa2B2
gZbmxSFv+/o2xzcLYesCw61+MPd17pjvrYux8eh4LqQhQjKkVE833mS4aW40CRGgh7GnTiDz0bEq
naXH4DsxOlw+jBzbtryh3Sv04kqM9rYmxvhQeoBOwCrnFywn/5/YmvlOXljm4dHOSNI3YuzKx9TL
U2Mr+9l8HGdTo+eWts3vdB5iNl4mvjcOhuR4cw3GjWbhunOQmYh/hCHOpkADk+gR4SFEhy+fgnNX
EIjOBUGOszTx+ekPndpM0OggdIV92fwYzVQUuIVN5OHIRQ/by4OdOXIwhA0YIcjyvX15RQTKqY1I
A8yhjgIH/sQfd9T775dHOfO2kj/pS9gC3YXk5nRK2Crmukaf8RjR3T/4oHFfYjqde6Bzmh7IJr0C
Izg3K/phhGEEpiAQV0uYWbKthzb2jxDaw5vO6JJ0h7RqW1zJDNfIwCUEJrQk+Ac2RmtijR+dzYn6
dkrgAuUUSTXs1l2PGkRv/dA8euGf8BVSPzvTLvAwdR35auaJrVGPxXwHe5Okvk1FjSHF5dU+s4FO
fpR5utpJlAhzrBrvmPctWvRJEz6ZSY7hkx5eY5C9rUQsCwAvmpcMrDXBxelYDWZFbVVDeB3tsL8Z
4oRCfpUpBNv9GjkKzccYlS4vRyYJcFKgSNWX+TtJHv/7CgscCpYMJKO/uqX/Hm08lTKt7ojweW4f
bFdztkNbhbf5jJXb+9eWhvnSoURl9E2YX/aIUTgFO6uyZfSnk6rfhd0ov+Bj8/nySGf2MBt3gZgB
vV5oYqcrazhU0pJ8ICZ2OnuHeHP1PHexuKKkdOZkMgYpuY+ix9vyMB5vNOBbol609OYveizRrMXN
8jFhqbFaxpzl5+VpLT97FYuSTXCtgdszF8mh02nJtJAi0kvvWHUKxwIxNMmPfBTp+A1YHfr9duXH
r3OLuM6Y9zxR6FpSk7z8G87t2kVoAvQ1CCoYJqsfYaSd6GBNIdweW8MPenPhTdvW2Fh6yoKmHZIC
AO71rXKmIdG2d2AE5lsIwogSXf4lS0FnvRpLaQms2NKlWic+E1RvYfe6c/Rjyp9R72FU6gx4wRrx
tC3qXD5NPeQBB1L5led4zb1cDg1iQ5xZ8MwmHLPVnSzqOcefqcHlStRi3tljZ++xuqIuayrTUvdV
aNf4x2lNgj2yFX6OpQg/p76YP0xdhnXV5YU4Ewz7pOakz1wiC/n2dFtgSlvGuJA6R7Nou00c8n3w
iUkXwWbX3xs1DlBe0c6vl0c9c8bQiAfLbKL7SX65isi40EcLEQf3WPTuj2Zu8BDN8vhKZebMdQxU
2lhYYUC/3jTkSStzveiYmkRN4bbQx0YH9dJPP2cMYprd5RmdHQyQxqLVB55yfR+HaTTnZTpRj06L
6lj6nXVbl82MPuZgvz9apwINMJuW9tLvWX2yVi/cMHdH50gVB3RGUcv9pDvXCLln9ylBq07GwjLC
ljjdGaNeWEM4pc5xtkeY7p5eFuMGO6P0OWwAaAXNbKT3fYIMTwBHJv7Q1yamayXGdnlQ6gUqBe9f
YXTFF+w75VNiytPf44uq6/IpY6eaVXynKCxVqC+qKNvqysMH7fJo53bowp01mDhwmPUppVZpj7PX
uUeN9l4g6SUFCgXS979qJPh0esFlEYesT589Gp7CCsU90sbH7tNyBkxRm2kP+uaaitS5DerB5kPV
DlwU1KzT5esJeJy6ZCjPoiOT+8N49FPUacKovSbne27t2JrcoAhLou27/JR/woI4afFDNF33qAut
uFWMt2ubsb6ydmceE2PJVhbYEpBwsHSnw/iUSjy/WlpASeH/JxGwDINwlnLY4OQ24d9W+d1/xEgu
PqzFnCMYUpXZ1rIHilqXN8vbx5xfAjGU65PK4JsmdhfRMfcSwzli11U9qCxTNZeoG8FHKUVxj2mL
eS1/ODfkAn9aTsJSX1pN3u1w+Y0IEY9mmUUHHQH3djFKG/dRNWLwaWGsdXmOb/cP5QEDQjmw3aVI
s3q6KaKrwvIScdQMzJHSoo321JOcXdmCKPx/DEVBgrr6Ujxed5etUbfyIXPcY44m/b4q9PxuCBEW
b3AFvJKwLMt0GgcwK3o+RNOQT4Etnu4hIjAazTlysVbdYp8bjmo/SfWKxZ29y1A824jYCwN4adUt
RojXQXcLv/XN+OR//mKNgub2alX11NJi4D/iODp+CwYiaj/pKjHudBV2N0ZjDDez1SLdkoUlwi6Y
nA8f5rK8hlU4922566iGAVl5myaqtIUyZkfiqHdGsccwcApsa0IC3KRff/nbnqmDLeBCvi5vCxvq
b3Pjn8thrgZPJNjPYY6KvmPQ0f7/lafxRNLiaZ9zEAxYORT+p7Yd3eM4llhu9khn3s+5Pty1ntXc
9IlKn7H2Hv9c/mnQDt9+DbY3Cleg0p0lbz7dDbBwmDqYz2OYRb56Jfyq7SeMqAwtsDRLNHt7dpEK
EaHrmfczmYi56SZtmhYRw9jYj3HfinpTOo3ePSeoZaXuU11rZVffO5ntZI9E/F2yawr++I3C9w8f
TZE1f8CyedXvqXRltG8MEKz36Pqk5j0m6JgaOgkZwaZ3sNa+NSsVLa7nejV/j3MfZzO3s/Gu1Rx/
SndUwKL0FdBPM2yVNfUWSrYWBFzpGdIK/Dp0bYRihz78I/LYxdMEf6xRBXSyo/ShU0O7aBUo3JlU
6GLLmNlV/5q7cZrt5eCC4YKf2RnYZzvY/pY4r0m4Ny49iU608fQxTk1F4V7zUW/q2rS57adkwMp3
xixrk7hYuW2gkZmPXlLRQWm7Zk5vcZ818C+0ko7Ys240D6TRqH62ToUjZGJi7LzVsUvuNm0Sxo+o
xTX9bZY0EP0jqD/YvBuwPm67yB+6L1mPbo27FRTHxes8tEa0L22823c1SpvTbvQSxFY2YGjn/Cvw
DK++H1OIDndD6kzVvsUP2/w5VMWIq+NouyooR9OudknZ48letcnQPul5jeRpPs/TjxYveRupqDD/
JKc6134aVlF9QITJ0rc96i3OcOzmzqixx3UjHTuzqen1oLGt8V61Bs9Do6TzU/SmEz4amPl2+6Ks
m6+O26hsa+Lr4WwQvAKFVdSaic2Og83J1qxLXd2MWWh+qWo3/m1YvU/EZY7jfdGY/nCDB7lRPDtV
WLzS4sDrmGp9Fm+UHhvfptDUuo+ZnEZ0XYxSWvf0eawPjnLnIbBmO/2vd9yo/hJHSBzcUG8e7qVX
V8XjzJMQ75LIMfH4VNnUbaTjjrdFoakQC8BKfRG89v4WkbHh2Qgd507XM+2LP/F3YM/TxBucCPh1
Uxx+r0jrnI3ehpnaDnKa8YvzjVLgpZOIeA78Pq9eC3q5UWDbtfXYUuRQd26hS3xhJ+a4sYremoLa
amY0+7lfXsRQylfZeT3+kQVqYlsdvE5/l4UtVrfIylj9IVF9+RuqLzYR+FBmPwu/zxoM6x20bGvS
0f0s3eQ1cRZRO5TEnI2r517GRh/8l6SLdYO+V2ag8KT68UnDcqYO0rROuo2PszJmaI2LzYUNsNPf
a/Rjtr5GGr4dw5Aea6yEQY6XFOVRplSCD5lV1CE/0k4e0nYK/5ODZ+B2b9TjSx9NbryFguo9uqFW
QN5w29EST6MRwgu0krB39nTXIyxQ7TqWZGe9oX+1uibhqYQBWN21/qCFWtC6UuB2jKwPwL7YAWlV
4ueJcISNdP9m6GI/XGyHHSK/3rK0Z2HjPXtHvU2+FJI+36s3ZTk+6F0fxg9GmxrulzGdMDVUJXD6
pIo7kLpNjqTb3ZhFaLkJDBDbh9SpRRVEifTv6JTLdBdp/vRQ+/r4U6UzNTCIA6kCu9vgsRhnUn+c
hY+RpmqjGfPmKbd/GbRAsiBEFHLEtb6z1Q2NyO5+pBDgbnK9BFBTuZabbbCy1uVjko4gKUPVNJiH
mkaMqIqhQJ61afl1SJoEwoPdz8ONiqjNPfZ1l3/QqhCogArrTO16KkoRm66YHKyKk+q5rkoD3DE6
JYCZ5+ZT12TV8MWI+zDfRVwvH+depmKLgIn+w6295qOl4T63sTqcO4+YZaNn21OWmja4cc1i40kp
HsVoJ/aRx07090Y9x9GTM0zyGy4wnA8r8tqH1mVv72PeA8Ci+PoFujvioeibCrN7PNtHd1s6HKSv
aB/jtxdZwNnuqtlIhsUfPam+xlonjRvbSNtPcT+VYs+39fwPPPZTH7ixqz7WYRWNAZjAYXioJwEU
rTMLIbdW0s4Z5uSG8DZ5MnU4VTd4xQaiylWzzzPTjfZ1STjNE2f0+c4y0+KJgMSo9k5htmmQRAr0
l8LQ5lePvq+xKXszv43BRxkbCnls3qkAgiamvHoeQb78NLQ++S1Eaz3mBfpYG2co0/+Srh3+0zPh
pttaRR2aCjAL9O2AdeMnKuUpyFRjRlhXY/995UHuMJ7oq+k7FK7wk3LH7q4ay+nP6LkjXeN86l8U
eTf3RIlK4wbdv+brYM55fqvl2tzu88IoX4TV1d/r0Eg+UUuOb7GAz+tdM0gjYVWU98PJqBlv+HOT
bFvCxv3jevQFbkM9VtXR6Msq3g4q1j9WnpY1x3Iakg9z7w0uchtuhBei8t048IQfv+RUFAVJCbsa
bW3MGo8S+Ge6pe/tTveycp2vMZAgjM7KXug4zNbjn8GjY+Nmdh8GXirkQ6uDStg4LR6lRe46EZ6t
mHZvYLXE1Vdrkpg144hosfHETCkY9U8+GfDAp4J+C11OGY1zoJVp8gvrnNnekVQk0d6WdvdDYfFS
fx1Hr/hCb3HQNlpSjUgwODE37Yz1ojj2Ux0fvQirSO4Ny/8xqKn+ZTu9be+4igr9+6QwKt6HbWjg
9xtPur2TSBR+MEXRfrdmr+CRH0z50Gut+Y16glxcpbt+3FiK/AUXXP68m8Ui3N023QjsBTXMucY0
L517K2BmCjXNFscq3h4/tze6W5VPwxyNDqXvAj14zEXDI6Gk+OaS7GUBJbbws1emNPO8qenaR0JI
k/clT2oEKf3Ur7aTps2/SqF0Z4PVex9tWyAK5I7CnazbUZpeuhVePBm7UUPU+cZUToullhTOVqtS
Fd/nppifMaRv7BsEidjjwJ7GL20OnjLopSn6IPZ8rBsAy5JwZy3QXKBITpbeEC/UH8amR8ffkYLn
N8Mw7UVGMbP0wdU+F8i/GwF0+zDdjJNVaBgPoerp/lfKrmm/Xg5735ZCwZos9TH0q7ElMVdBr1Kc
BjvOjCMOW/Yx09IeNyU9a/WNNZECbSI9jO46q0vv014YzZUE7Ezq4QH7MEicF4TaOol3gBLmvGjG
0c/9JUiLkkenwmG0Rp3uSsHgzFCAF6n1IuBIN2yd63Eh4wIsuYvDjkggIo5CgjLsDpOsr6l+vK2A
kEYhZeDDuaO6vM5gMXPFtn5onGOJIusuNEhjo6GIni5/uTM1AGrXcHMQc1/0RVbJK55ovY52tHME
Q4xDL0SY+svInfTJwrx974Z69OvygOdWEGAr6dv/CKCrbBUJwKoYch9AJnHlzlDSvB9KMQUmomjB
5aHO7Ep0fADpGPBNoTCu5jYqiIImfAOunspodjOiuTiuTGEJ7VrrbnB7xV68kEPJ21gbsbwy/Nul
XdoTy46kMoC28mqmBVa3ZVRVAEIRO98LPQnvzBxsre0rfUuJf7pS0yX9PZN7upxAFBmXptO6PlcQ
5s/KM82j7cTaaz26YYiWOr8CTePWyoO27fUskKVCiwenPmQhsq7r7psQ4+CNWw5DsZsiW1bH0ffj
jN+deq+YbneLblBs4awb6arZtjpvKk8FLG/EdXX/dbLaOQlAn1TONhdZFBEkmvKrHSlt/DqUjZkF
NWp135SeIRtMPJ0BbJ5r9w7/DYI2vbDndG9rBYyauZU1cZMKw4RkAHecXWb6MrzlTwnnu9pebnoi
e6PdxjWdmWzjdYP3MQR3Mj13jfCSnaYK/AYRWo8f21qf7B+tYY3WhjsVRSsCSiMKagp+qK/GPHDR
Nq99rdjoENTCGzdqB5Kj0OiefdRisjaISkhyH9LC6McDUAu8rfHXGGmzNIXmBrouw35rY0uZ3Hqp
rhk3lJGRwVNa5Lj7xB+NcksQVPZfUuU2+HeNgpA7Ms20/qBcI3FvYTM06YtwSPE3CBplyR3ywU29
E7VdJwG07zDbEVNn7otNCv8RW0qe4NSVVh/UfTrPQWRlgH7dDnwDNZ9JfxwLT+UPwLmdT7Pjp1UQ
+7BWdypG02Nn+FFVb0cUfQCV0xywD7Wq5tdxnI0v4VC0PMVFXUf3miG6ckN/i7fHLqqiw925SNob
cHzNY+8v0K1khh1AnIRFDf/jaLU7U2gIAQuK3fEG9+/ZowsY1dpOIr8pA2GjYb5RvZN2QVn73ZNm
eQUvw/9xdh67chtZGH4iAsxh25F9k3LyhrAtmTkUM/n089WdjZpNNHE1Y8zCGqiaFU/4A+9Ye1Iw
nEQjNi0n43NR2Vh17HLPfnXe7DLxkgexqP9L5rr4ZquxTfpgmZP7GGtu+GTnuE/LXCrt9iB3ggdR
p1V89ArFNU6NmpXNUz7ojeVPik3iYipa/tUrcFuCxqFbnANAAN/6obMfqmrUvXMzacljxkU7PbSZ
hfxwFWPheB7yRJsPre1m37G7hIg/I3gRYWOSGp86q/J+kOYkn0ZP6I8hjUhl30VWnj1VLihZVM0L
xfMzUr3nDHd3gtJ0dhI/m70m2DcpjYJTmyUEDjlg5PKgWUVX7Tiq6gC1UHdf0ijh4GRFgWJgI8Ki
2tt9Xv5tmjOOJrnIvH9NNJcHzs1cmUeCLZV+ZBhCT2mNSJv3OkQY6wDft//YqYWZPqmZbjvwGKfg
m5nnc74HqBd/J0Z0sj3WcvNnxHS8//pZqPNRhNn4OZ3HqjvjfKy2R5TK5N+ZjHF6SvG5+RjOrWRs
qIhx7znnxUvVZ6Kk8WkZP0kBZuV5wgLx01B0krgGxVk9Zm4sUmg8k+OcA7eLKfdgzdmcSrAav5TM
riYYLgAFd72RIxnrZNb00Z4wOdtH1Bh1xOfmLr94VVEjfpp73r7VorncqxP+VntC+Lx4HGOAavvB
U7GYIOWCeDx7nVHuIsUIjnFaBd5OVWyRnsjoDLI7F/jDDMPxZAxRR3dDC8bHTu+7ZE/jYcxhBFe0
tJ2yHT73cY3C7uDpzecExXr9AKzAtveaRfZF5ynrdvOYie9IrJn62RLheAiSvjJ3gi4OHhdho17S
2hj7Y15jDbpPJ9BNl1EPnXin9UHynpzb/ivXu6jeeCJuYwrsX+HWU6kGysUrcV2czDRY5j0lvsss
Syi0gpuD3odb9o8rbT+GAbDFo0ftnc7U9TCaU5CUiMS8gIztkt1gNc07r0jwy25xcP+FRH7xbmoK
65xGiqbtPDupbMkh1R8ULLR+3I8CFuV5cOM0HIBaSw8AatPe4sfICwcwdIEQRK3iB1+hqk1KhCw1
nG5SE0P1KxfpfIHN4sFKav3n/eG1RUH4/+PjrSCRc/AIlnIXbQnfxLARhhicxKz8WAvTX56YO/OQ
xi7njYJjU76fRFoPZ7fWHYF6k9F8ym29eagILZDKH6Ik36ihL2Kj118FVhtSjOQSg2C9XqKinpJO
FoYQzbSmaofZgUYtKXD+7jrRDHs083lWXKPv/tOEhX79/UlZ7MPX0SWez9TQB4XvL4PE3wr4ufR1
E2RQvl0rzWHM7HiPB7pyuT/KItT8/ygepukQO2iqm4vdHoUORTPeIZ8C+fRSd0VyTPoJ/tlY/Xt/
pGUfUQ4FrAiC+KvdKrCE6w9qSY1m7m7Xx6+hfzcUOE1wHYSuvR+LzP5hFk1S7mLAORdVRSnQ0wak
6mGC7e//jpV55eS55GKgNSWV5PpndEZs4A46eX5B/PbSpTDZ+6nov/zBKMAhaKR7wByXsjS1baY6
tXHPD6gFBK/SjljITW6bbfQLF/Hs/2fVBqjg2sAbbySmojyUphBh4OOQWAaHrFEMws+sTr8CN7HR
zEgy8WxoZJob+3MRuv9/YD6NPreUX11qqwDjRAixzNifWao9kcfrD4Ru4bMZ1tD/J9c+35/R1f0j
zZJANDOriOZfL5xT6ghcpRoSj6bR/0jdoHq2G5QFAgOuRDQE49GKEdiiMkOEkpLWDhoQ/fs/Yu2j
AUzLOxvdE3hX179hNNt5bmIkuLvaSn+MSdl4Z9vJE48OtGEaR/7FnB7vj7lyRNEPA8eDWwBJ2lI1
BxToYOQeKj0upKJ9PUc0KEEfnihrl38wFGPpIFi5hnmdrj/PsKaugIqHQA8uDF/gT5u/Gi5naxfl
Vig2du7K9ar/Ppg8qL9dcKo6jAUxlePbXaSaewUJsR/dnDUXyptmsYvmUHuPU4Xr7Erszca3PfOv
2xdQINsSlBjN/cVtpCOcbnoTnTBFH8qX2EyHJ2wO9beVXV5HocUpLxpKP6zh4htTwoyqg+Hh0JM8
mkYc7sfJNo+RqIKN6Vy715B5hZcOGOvW8tNEJ2amc+b6QZeISxrMMVQXYrn7m3FtFPyj6GIDRwVZ
vZi2tk0G1SxS24+yHLGLNC8PAHCrjX24BLO/zpvUNAf0QzAGrul63lDfHauZtMUvRVZhFEy2ORmK
RzvChJJjgseqgik6V3RWD00VqHRmVecJ5xsU181OOajKoO0cR9QveQKPPZgTa2Nl1+5dCZtAoYvy
OXn09S8Megn/ifDs9hK926tlnu20w1EtIvU4AnbamPbVy+/34RaHBSPoPFbD0CYZ7bW/g9Y0fnJU
+/zUlTW1cNLS1Id5Xn7G5dCsHijO9ebRC2ax5WmxdhtJDi84CkmsXd6ApalPdmX3tq8MSfvdi7R4
b+kifJcCcNzYBWt7DYIeahJQyChZLqaYlY/swp0cPKkVY5806nwIIwyb7u/otSsdLAb4VJbSuXnH
8IAbYpdrxo+iyQEt4eoHyOUjGo1l8V6Y/RZccmXjQIDGuQwwGlQgfXElwIuoyJIC23f6uXsM+sg7
1nOuvDAD4360rOKEZvEfXOxSPoLQGsQFAp8L/Xd4m0HoKgxqtBm8/aLSD8OgWL7eWfEG8HZlPjFQ
lDQIMIQc3uVOjea+pRTPqsVSGEwz40NfleE5cpt0jwNxe7i/fisb8mq8xXxmajcnfZI4fmjHVNhi
XX8BwjiSIYhk481YHQoQuQTwMpfLvV+NTtZhFmb7eUXpPMSv690glOFLaW8JAaxNIo+9tBbH4o7o
/Pp2IW1sBK404WUooU8E8SCOdeO2j/PgJvsEZM35/iSuJIAG9FQgwi4k1Zsoso9zyf9pw4tRO04m
W73Fl6TQYI6lJQhy+n1edpRY63CHR4H+2KZ9spGJrJx2RPEAEQPcRgNhKS0KeULl/XXDC+1j7WhV
JH+8QWLjtK8EHVxdUAORz5NGFovdYkFQyYQwQoKMtnoywA0823Qsnp3atp/CoC29AzMEDMJpvfDj
/UnWVgdHYB5qMVxYNHKuV5UeVJgrYxFdIugjgkgA0zikrHNgV10z4I+mCWrh+7Eim9xZfRMFD1bW
I9PeK3lVHvSgM8/Atcz5ZPdZPe8ELUtIKQoFtIPlVjWsXk3arDmDKbb8D9d+O1VUaPBEMmzIxcPf
UYwxKgvpvRANWtg+uuKcgi6K3mfx3D54Kk4rbtqoR2fK3eP9eVs7djwC9F+kKw3n73raAqcMMrcd
FV/NERXyYLOdA4QyDmk5DhubcO0cuKTCpBhEUbc5BodOzYs5RlgqSr2zmPR+3qc1RIW/7MDQ/6Js
qf1Awwb7jDgy3adUIwPaoKysfa6LCrPM51CqXsp0G5nX1mbc0QjWRoq0bh0cJyf8t5mieePqXHmK
YMqSyshyF5RZORu/ReBJmoCZmmJcQbyqs3dRHOLxGtM8nvdRTvdk1wNHG46xGKjw3V/TlQuOeg8J
FNUNpKaXysj6gK6Z0TeKbyC+2z3nvZuIHV1ecv6SP/sIU7gTGy/TysSC76aaQnqDLO6y1jFGsV55
Sar4GLx9yURbfFGzHCSO22+s4Nq8MpsEgMg7OjcbNnOsTtH0MvCzrB4jSqg52Qw0nwcxOPSee3wR
iuPo0EDfWNC1L6RnSBrAciKbvHg2JlVDyyUbUM5HtdA9pIAi1R084cTYOWM9b4TAK1cC3QJWjzYa
bnlLcqDTUYSmix/49VjpIRpLDl7a7tS7rY9gZF2eS677X5GThZ8KJWymjS20OrwJ2VjmxfgpL3Zv
iqYbx9UNcJfQlS+al2NGGjrAm1AmBJ391GFDXvqmm5T1RcxDr3y9v4VX7gqUeZGngB9JjrL8fOim
pTbVSXRJ8t7pf2IGiVJkyf7rD7M+4NpYuehw4d2YdtEOTjLaTprXVH+gSiy9CmE4oUp26yOEi4+Y
0govFmVswsdMFpNdiJE7aGj5xgFaKqLItAyFVCmFwhECjyj3328XRlm4GZ0YR/FrYSvhs1cZoXoC
RhIV1NAM81I6ZYV8Rac0TnaKbGhB37w8TMa9qoeZcxJ9XidnB7PnB2tUlO5xUJTpZQTjY29szbWD
wMpwtVFVvM1SrHyoVK8OFd9FutLadVUa/qX0fW3uAxAi5kZ2tnaZsQlRn5C1/BsPuBykKIwx3JWi
wiYxsmjy7kw3mo1LaFTh3zHnZzrd33wr0RIvImIi9M+pmS/LF8Q4Lc0QlV4KyN5TAyDwNA+2frw/
ymsX4jfcvFxwAhUUqYBZqLIMfr3goOvikX4TEUvdRvlPAYIkfmwsbUK/TZ9TAMcGGksPU+sV47lT
nVm5lIDisObEeSa5hLqRJd+EiezDbqqNengMir57iQbZoGyNvrL205w4Ey6Udjc9QAWv6o8x2br9
SyEKQzAtr0aiGvwby40dsmzAvH6aPDToFCAXcHN8B1OjL6lq8UWBgYmOkj07I2UEsBI7MdEje+4S
tar3eiDbZd3cMMO5ZTb6CSRn9lJ5Kb6992d7bU2pFXGWTR4/kGHXk21rSqMOhh1fNCeoLrGwq32U
ofp6f5SVo0Fcg8AxfDOEuJeFC0GztK/B2IFDspIHlXD4fdrO1dmJC+3H/aFWPwi8E/9A/riJpuY8
qcE9MsVgxcfziGvEHtFeY2PaVl5b+XdzzIEbESEu9mimilSlahlf2o4GpuLUItsNNU4IgLebA3iI
9jnUour8J9/GJOrUfiCHL16fbIZJK1oOoB5qYb7zJlNJDpDSs405XHnlwOVI7SCahPgxyj//7coN
Brcp7TBLLikySCZaDg1FytjRjWqXQ/4fz17gxtULVf/+Czo0ydvd3Mh3+ED0NR0pLiFn/7fxQzFX
o5mG8qKpScug2u5FLqqXolZRAmvbLY2UlbuUT7VhnEkaOkWP6/FQvw4rKqkRYKs2Oc14mvnmXBmH
eIqmb+qYbPH1VsajnmlQykS8AQzZYvdgSQM2ehbhBSxSdcyixNoNSVycgyoefVUUf/Ay2fIBxdVF
atcu23qOMYQZrYvwMsFM2YMKqGBCjfoJ7+stZ82Vk85QvIBSts27iQa5upMhEml4aezYw+XH1h+F
WmkIEcX15f5pWB2Kci1bVbpoLDMJMDdaVupkh/2AVfacNNljIEL3Qcm7YcMvdOW4Q6CiJqi5TN9N
nWAutXzouzS6zJM1FY99Exj1riIhNA6VmFHNnqIkCb5baIpG3+5/5Wt1e/EcUvSGAilzUWLfxebU
wJjqFt3pSzknqTjDr8aFeoQd+bOJWv0xHQk8T90MWOxA03zK9i3GPfbJsWOw3nbSddNegev0rW+k
gbzoOueps/kXR9tK4pcQMnL09f5PXlsYSKjwJjlUACQXGUGKsSqWHL3ng5IMQUIh3koVKHsg81E2
Hpa1GjXoAYvuKnXGW+tTxcTLgaYuKB6I4i+AuE0C4XI4grku97mIouOQN+NRBHF8QL8Qng66kxsZ
0Mp1KWNU3IbpGlDeWVxXTeMOdaLWsu9a9f+V5dg/NOMIhcidzf1kxsNH18p/BYnoN/bGyltHrER9
QooCI1m6uEfmCGBLPNLwTfug9YPJsGEkDN7WHOtcf8sdSGDLOdNoPNzUr8ap6iRv08NAxkyLXdUo
ZnCY4raLTjqi4z/w8Ei+tXCGvlltz//BTKKCXDMqy/KkzFFqn5129qKNaHTlEqVop0oxSqhoNwZy
GcJGEZ17jL7qOn2OnXD+z/bwLSiHKdqBJq2+39/VK6sMXpSJZgKQSb0xOxqcEJonva6hpu/i2f85
Wvwuqu1nEdrfADP+XRbAVe6PuXLvoCjBfUPng4b3MsxoBhwN63TEPS00yh9NkE971W31Yzg6lGnn
Cl6FbW7cdSunl6NLYsHB5WOXQYZt5FFL6ItTpJf8oNIEjzMv6DXXc71xbuTNtdhXhIJca/gcEWgs
/Rrt2rJhw5k0tmOzRzir1eHYNICOxp0QnDboQK3VH8pIE/+E9Qwmz8tr5e1ePsThzC5LSvtseVmV
dab0saCgoMHGA9GWqvZL41gBrqZ2C1ru/oKuTa4upQkZUzqpLK5GqxmBJ5oUS+BzZxKYFn6trQiq
jdGLP/mw34aSl8dvQVQfK304opjsx01SnEWn/DCqZDhNWjr8wUmUwm/Irxs0t5f92XwgwUiCDsPP
fFTQvo3Up7nmcnCnElsCNFDOfzCJxNzsTZX0cPkiVoZBMS0TgW+oYLl3ZT6p3VFv2vwXAEh4hPdH
WzuD5EZkbDRGbntncaFC+W1tjCptC5pHC98veYFobEHmnKaKAksi2Wnw5eOtlvTabiEMBzDOJS/b
kddL6BmjPeAhwPF3k/4Ils59ga2k7o3SfKPGicxMebuYTSQOcA1Y1imVMbYnN8K0VZThDMcMEZAG
WLmvde5WBXjtqxAZoEKCLwBopcWr1Ua9WuGu5/jw77L3uaqFnL3J2QOSRcv3/uKtXTEETrQFZbv1
JtIeHK9AuZ7GYGV2znuhhPOlC0z1A76CwFe1dmjwrPCaC67Yw4+B1sxWfr32aniAW3DqIEa56SeH
eCTNQ26RGEZBgN6pCIruNFM2+aVmYfCfiKq+OYRDZnwjWsi28HxrU40IJtx/Cvv8guUGoocnDUsc
38mn/F2b2+OpQvhkR3HH2ohFVoeSGlQEI8Dtlk0upxQRgOzQ9csO7nCdGPNB9HH6oDb6HxjMObTO
0eiVdjw3pS9Dn8itFIZqPHd+qmyj37eA3PaRSEboivXWhl3ZREyeBNOAA7ttjoRWAkJ6dl1fWpc1
YL+s+YsAxVhTiSrDH5OV8nrVBTRJkogSG4Mm/nV/G68EeoASeJK5ZaVt6+LITGFbz0YJcEivLGdf
N2126HNnC/uwsoTYFdOnlJoVuDnKm/C3F8NwxzbTI7zmutF1ToMw4TjCQD8nNeI/9z/oNTRdvP2E
7SrXDrVd6zaawoeqtDrP83vw9L1vDXFqFLuWyuA/eCAM3jetygL3kHVdVv8KldZ6muHavmhVYFRf
Z7OiRWT2lTO8DMagjKehFVP2VRl6p76kLe5ke6Uvw/w516L8U1nRd9kldT2/2H3TKftpqDEM6ytN
/UQDuK2PyujM3Xmegumnl1Q9MvhBoxsnfZjEoQMTWuyh9UbxpcwwHZJlZ206AAnGuGtCBqGG3/Zd
c4Zp/ICfFmK8iB6Yml/ETfYJEQP8KRoc7/uD3njlfw2yu4Ccq6Zq90le6Ko/2XH7N9ZImPbUYcdW
ckUTfbRTdxqhyqVmccnaXvT0GeCegPnz6mqvIgUMAEmlTXbU8sqad27lmi8JUhHptxKkjnrcWLDb
WA1aL8k2p4ANuDzeU93PSSfPHFUtZT8MSXVRjESD1mrNF4ie9tsDJSkGxZOGaol+c8ZjQtDAGvDW
tgbV+VDiQvDQVgCvetXbOFtru547EP9Xm1I6Wf71rm97JRYC6vYlssy0PDldgQKzloZuc9JjrLc2
dv5KOMHLR3xNQUal2bo8ygKwA7mz4ncAg048j+Fnaxob3BYi+5CYpnmgcjxsDLr6jfytwA6p/tw0
0oVdiwY8Il3IfmguLF7wonul/Q6X9i3N9rXLEt6iSosVKcIbX/vGGc1paGr6EgBWejpCekjRwqpj
e1crdeIejGwqzX2cqeaD3nfOuE8ixxD+/e269sHgjmTLFaHHm3c/iBTE4keqhVU0hF9AyxbIVdTu
V6h4zcZOfX1El1cZu5TaOYhZsMmLmB7+lWO0SUuDikBw+tR5RfkX/VCn2lWwzKNTls3DdOp0hHIf
51hJnsKWBtou6VL7ewpr9yWH69ZejMxSioMzj3hCqRaIJvxTFTP5EIe2V+zj0YKFoqBC80VkBToC
Q9OqMOzbVMn3Bb2Rv8FuJF8JVQvlhJO89oDwY4YgBFrUj3UYICTz5hkGz4JPAWRbqRK62McjNTlF
s3XF99T8S5oa3rmabAMdh9HYWMuVx88DX8o4liGh2ItnCSMa3QvwQ/G7tM0giubcvciObCzjWiWJ
UjOtRhozUp9/sYxlVZlenZssY2yOT6LETc1GbgVNacTD90lhmv9UvZ0cRzv9DhE3Poad9uv+nK6U
NPgJVJEA7erceos51ToKmdCwOKalgX+YmWbDroyr+QhQSDtpaRFugAZWjgnXHgV+HntToq+v775m
tjGHQObIT4G374qgz/amp8TnTuHtvf9tq6tIDMy191onW0yvmEcjsTpD8a3QKfzYRhVq8GprQxdy
bRQSawnoQvbypigUQ2qNqiFQfChe075BAOOIweFWSri6VyRIDusaSuoEMNfzhixE7I4TBXwV/9EL
FiShX4yG+a63qXxb3jj/R89atXcmQhFPRm7N0QEEmP3h/pSuPCWobLjorXKjU8NYbJfRG/I2U2LK
+ukY+RMW2fu+q5MjoelM9WbszrQNk411XBtUYpWAH4AtR57v+tMFnancDAe63FFoH0NVCR4MhMaf
sygVfh8W4qPeiXajwrDyqCAkwAblIrA4mosroJYyOONYAgSL4grNlsg4hq0ApDgb8QGx7fxxTFwE
sCQzEf2jP2BgSLyJCT0e4NBN1UaNJ5zJLMG5pMn5jIVdcdC86lfgUmmUjuEbU3y7ialrAO4Ah45k
2U37K9FardLhd/vR7OifHWOK9nh1Txtn/yYzlZQLoFgIOVqyuCB/xW/R/qSLVrR0NXyvatwPdV9X
7zqYk4cu65wXkRsOJLwKUCL4pTcnGgwNqYSslPqi7PZfD513XpBYutP5Yx91sDvtSPzVQDmfdqhr
BZvOjQshPryzqU6RfNOSol1LW+J6uBDBmhmH8MEHjcGmEV2Jlxu2HXP4rkfV0T5oFYXQ/YzoygTf
sMr0XaYPBTG1ZSVbVpYr006C7NGzlErB/KbrH4Pwva2GSdHz7YUH0R/gfn4MmY1viejc7y6aaOYp
bAxnoKlkkUzcvzNWhqeiLB8YwiNe08U13M2R0Q90+H3CFmNfthSWdu1sN7sijfunpgDVWWWZ86B3
+be3j4wNl8wsectvmhVe55YUWeqBByCo96lbZY9wnsUIkb0Yztocuo91LfCcm5Pgcn/opTCh3AHs
ASiN7DVCQmuxAwK3CXq0Lwc/mZ3+Ia1bMz1MRaAf9D6az6PWKE9V0hk/vKnr6RrFzSlRjWAnbKze
6GHWu6ayon+7oPA2Lrab25QfJp9D/gfkEOpW17uhRA3bleJ6fjco9ldsYjzkvGbnDAdh/lwj7vCl
M7Phy/3puAkzKL4hwElBgRGpwC32QAW4JrQavfOrrFLVozFmmd84Ufxu8Eoo75AVYdDfH/LmSpP1
PpR2ZcdG5bVa7voh5QCGVe97qJVB3oino0oZ/PgHo4AdQkCYx+IGKgaX3MQLtun9uu6sfyorrd5R
XjD+YBRyNF4h8AKyR3K9ZsLM3KKOKVrUg2udm34sTzQgtzoFazNGw95BoxnyH0n39SjNZJnV1A+9
b7YKYlf1hCSVE2Xn+zN2i0hiYYDlgKzjLSCWXwxTCSoVdpAzzOC45w4/phq7QVt7n4TCig8V4HgP
VbnCepnjsnwv8q50D4KWVbRHG9HdevputibsDXAkeIoR0NBRkNfXb49S6bRRhRDR7COxkSInUFB1
QS9KLaMd4k+6QuN7nH7en4ObmZZjUl5zOIdgXm7q0VUZ9Q0AMF8hPH3fmW3zgozfsLFrVr8MsixM
GN51HqTrL8N32rL62JwJYcJ5X5pe5yddLD7SvtXPWhx5W+7eNzc9/XCOGn01gjTJ+r8eMBwRGmXV
J3/OzOToAWd7coo6+YQ6e7UbUaE+Y9Ij/LCNw7d2EOXI9BL4L28MteTrke2YZhAoENVXFFGdTERP
P5gTvQTbU9qti0X+XVfJtxyL94zVk6DYZXLoGnA120qZfaDNqKQEHqJrtR19Gmoz32I73ob9DIbm
Ezwjgl8imMVtPdIhdFpbn/0hQ3XOGPTokXjUjU/5UPdoHZoNirZtY7X/DqFnvri9N75LEiqCG5jY
2x0rG7Syawr69lbL1g1blPQSgnxd6MV7yBotMj14g7310qYbJMmGHoYvGDiri8PY59iOJQ5blg2G
WlkopsbdezgpbeXea9/z+0CL1yHV9FwRmTH7Wq7gDVT34pinqHXcP+e3J/Dqc5bqF/gVEB9iR+9D
NkaStujnD5WZ/Bvoc38Qmr5l037ztMvZwxBLcn4kq1R+9G9XWT1nVBWRifDtyZ6PZW41l9g0x/OQ
zGh29qpxGXKKwve/cXUmfxt0MZNFMWnWbPaz71qjdkZAN38IxbBlO3V76DQKJJw7WRBmEy6uFtxn
QtOeOQcIDE3vI30Sx9ZJSj+E6vDmrU7AjkQHVEwZxS0fW0VJohapUMMvlDQ6mBEIHrNrtqhvtx8k
R5FHmoozHOPFjSUrlmAOheHjjiH2+pQN+EKN1ae4o/p+f4VudyGAFTYGDAKgozepbGLqGf7aquHj
h6Lu3CBVj9PcuMc2z+PDABr32/3xbrch5oTA5zFgh6PB63O9DVt2dwbZ3aQgkEm5JFX8VZbJfMjD
KoyPSebBsQfKqm4UYtZmVPYJsHRg9agvXQ9bQhF20IkwfYCc0QGkXr/PNJrlpYKK8v0vXJtRajES
TsG0AsG6HqogkxNoapu+yBDrjNou/YIFy/w0J/r0C6FiYur7A8pDdP3mgDUjaOI14OXBoPZ6QMvL
tbiKYH8Oelz/ncWpIx4ge0NIMKq81AlvG8U6Z3WOgTmV/kth6uW/93/CyvTKfq4UtqeRAMzu+icE
+tBkCMg5/hxoyq7znGpvpoF2dN1k3AgRb68U2seSbc4nrzR2pymiSxVCi59LIzpDirMPM3NzvP9B
K4sINYZDAUCVWvqSRQQF1Mp7rlGiFeHQmrOQ0qis7gBxtDoP2Yh5+/0BF59FJ5aHDe0SYkyQPxRA
rmfQAQVQ0GHKLlRW3CcryIkzTVSe3zwKFGheFhAkAIyXWwUbQMObmiyDr5MWL1oY14e5dLdInosz
Lr8FgwNCVxoudLFuvsUUaVoB/byYWtHtsi7Vjoha/ONgel/tTERGA2SAvS3XiMUxeB0VQAxJHTVk
+riLiLZrW8SezTq7DFZcfE5oYj30gZGgK1UkpbcrUyFpxF0MahzJHeN96tJP21jF1d8AK5q9KTkM
S+ilYpjTyKOaXfpJdT9aBgHXGDjOToRBsrfjuX5WFE/s7CnJv2dmXX25v7xrE0+uQzuPZJp8U/75
b298ldH67csazWC4i/t6GowfgWNjzFr17V5X9OIZchi33ptHlTbcyAfQp5d2Qdejon8/NqgRlrj3
WOWHsFX1s0An+Wujju4zgnu/YjAY3++PuXJc2F907B2aXLfVG60ssnau++LilcJ4J0pFINimZv79
UVaWE/gBDzBaZyqI+0WdBqUmAHJCKS7I2rp/4diQpMdBDGnlE9mgdpXrYVHuUElM7F1aesibVE1Q
xx/u/wo5f7/d73Jjg2OjtE+kTxtr2doaWtfrsIrD6oliwvfA7P+dMHRDOrnTP98faW1WX0GHRIhc
5MtXMkIzfG5jTKVEELQnLwutE46Y6cYNvvo93HGvTwWl5cV7FTVxVJv1XFwanKz2tCDrXWkEDpmK
8ka40+vUOdz+HEf8gf6vhPrbgWgsBH4L3L8ujjPqXwcjgxHaoTxpPNvKKCNgtA7tS5hESXWgEGnl
bz8alGaoZIAocSjXL+4kdGJA0sZtdZm7VDk0XT9dMrfqjkNp5ocu14l4xtbYiHVWVhGAgmNgyQPQ
C9rD9XnEZTYsigTl8CFUjZMRdOXOG4e3uiizK2HF0AORfXzwc4tPM6peIdcPigvGn+YujStUtQ0d
FTpF6Y/3t+WyKiSXkbEoiODSQ5lriQFOM2r3qsJpb0RUj2ejDgQussLI32cDpjunCuD5U2jX/XTo
0cNJn/DGdJVjPTkYzWJ8XWSH+79obYrR5jGwmqccZi+38IiWfzdrEx/fj8W/QsfGDt8RbQt1sjoM
7ycIKwpvtEauV7Ibm1QQ75SXFF3xD+GQOpegd5WNj1lUZl5nl78eRKLsg9yQ7UWc6TWKpMXF6r3U
2BUUM+0D5heJdkIofHgwp2hU8ONQknOpu7m2sborH+lhjO5QD4eCxIa9/khsJCCpNnN9ofVhfFas
cnjQvE7f31+xtT2EFSQBuRSfoEy6GIZOw0BekteXUDHVL55SB++qWnXOSq01+yo1lX3VRsq+7+f2
lLWat9fTUXy2MMbeSCFXrj96tBCm6VlKY8bFIx2PXa23UVhfQIEU6PtaxTfKRAIVxbDfuGnXphbM
CdkqSAL+kT/lt+sP45B51DC5v3T0tI4IDJtIyjpvbMFKsBLBuNSBkja8N7h56M4BFudOigdbgeJt
xk7jawav54zyfKonSvHN+1APhvCtW4eRiXQkNgES8A1YHt8ZV00ExEDqleFHo4X3DT2126DJ3swi
owAe4gGhGEtcuViwABv0wtWwRm9srPIKaI94OyIM/NYNKoehWwD71SBBXW7QPAtxEemD+BL2gjM+
5ZAQdlade4hAp/kQfNGjdlYfBlSKjVOPdRdg9twqlCMdgDl1dwhyJPpl40fd3A38KNkWlYRc6YW7
2EEBNn66EzXJpagmY+TdUgkfJ2SE6Y2ObLijmgfTpapLLEgiN/H+NYh+cWLSQjV5DKJYNrLaNMWG
RyNlGm2j+aFNkJNOc5BHn5u6SgsEkdJ4i6lyc8j43ahAgEGHMEqIsVgzs+sxV0+M9IIKzPiY2EV8
Gcss+FBnubfx3K4ORXABmhoJkZv7S/FoEufenF5gI6U+/r36bixTx4/n7Mv91VgbiftZ0t0Bqt7w
bcO8BMIWtgkHLbd3rVG3lyxAtLxDHft4fyhd52q4CjqZO+iupHGyEMWteX119HWDL5mapBdiTf1n
adIng7pmeF8UGF3TLmuz/C/BGvyVJGqaPNiwbt2dFnbqD0hudbYXdWca9LZTpXu2qt760GatpRyd
LMa3Z9Td4h8Vw2ht1zej8bV0sZzY6VkO2nQIjWnra1Yn7rUyD7ro9u7XBUh+Gu7JxRlKHEN1nFuE
Wos9GvBbRfm1y4IU3qDaqoFCWwZf4ThEGMFwJZmxZvozxmRPQLfCt+bxrA5PNjg3xKo0SkbXqwMg
t/Uyx0kuNsbkhyRC9qiMJ/twfxOsfQsnn7cZoAtiZosns0GdjWJ+F18sXIsOGO0ZJ3iHzUaMvDIK
NzjYDwl2layd62+J4atE5cSMDakevh/dtjlYdpe//RJnFOJIAOWg9JdNZlTdh8LoQkZRp/oIDyk9
mcGwZSWxstHog1AB017DqWX7p1a8kupfyl1QiMk5OmHaoLw4um6xs6vOTTa2wcrtzHBAJ4jIiKGW
73uaR0gwtnNyAR4y+V3vFpBIMlh5Xu/N30Ytao4xvo9/q1mylVnJHba4H5CHwkj29dq7UUvDpdyW
BZXkUnq1ccBNUigwn7TZ8EdXLZ+1aBy+FkDd/kO92PkpVOvn/b25Nr6UbLZIzGF4L0+AHVhpUdRe
esEnrJxORH1uDXs469yL7aVp+Jzoov7QAL/rjtxYdXHAGygtNwIs+YwsZwHxWUALCArehs4ZEqFG
INr0Eql9fjbGhovYBLr1sdWS4lOUJrH+IMxmq8S8ss0MSrWkH0SSDv+5PjJK6Q6o31r5xR4sjJMC
t/gfZ+fVHCmSruFfRATe3AJVpVIbtdqqdUO0xWXiE0h+/XmYq+nqOqqYvdmN2NkYVJD52df0Xlwy
/QZ7C43hvyc4mkgCzT5Som+/6PRaJwCN4TXNue0X046tzR3e92Gf/1wd7d8q6a680T8etuelf5Ws
tZv1njdkdOyqlq+MsMpTbxrNeKw+GZX51GZee+MS+X9/Q+QBWLWghEtIvbxEqpyWPurc+uyhGD3H
uNEtH8cGteFErqUZ7kpKcn3z8um9VHvfa2aH5b63L/oZDlwiXdsROc8ZY7qzDPvtEZ13LAbLFZMm
MTtpjsfKEW+EOl0r37rLxxYnu7wfDtSPw/dRN7foL9deOokRXHq4V03uxZyL01OuIy5UZ9Or+MHm
rO7XKOxeq7yo0oy+Cbg4phv/PfDvgZKympEtKrcXSQwdp7rxjbY+Z5PcHqcWAFhvGuH3l1/1tc/L
JgYK4S6Qgu3NnwcKiR68AycKma0IjWNjZOMRRYL+wwD64H1dqlss4mt3kzvCteS+cNUv0pk/UZ6P
kcG7xNoNnbO1PXi5Ck/4C98S57/+KOpy5qAkncv8bK7+anShrM/+YHux16/fOxfLDR151o3m5EqO
BtILG2u3Z8c96yIEVGNpGALQ/rlQVfPaDIzlHvfN9sa49Uo62xVFqaJ3VtlfwsqROYwqWGi03Epu
80OTjfkar1G59YcSVf7h7Je5g/dmtvbBfYMJ5u+Xj8qlttd+K9HtIBIgiERtddk1bHi4BuNGKV83
IWKOIMfNu9xAa+CMlV+9PDlWGYgvTY+5dxIyVF/i0tCoz8cTlvGfdFn5blp11TAmm1e5zaHZkIk+
4jtpzf/97vCXRpADyAF/85/AGTdOMXB3MKrPHrEPlK8Ybty4Ole+OktuDjEkBwqay8g4Zy7TX9DV
55L1/YnGpo69TXc35iFXLujeW3KIwa8zK724oCgINfMuC3r2liHA1VWXD6O3lt90F4pPPbX6LbuA
aw/ctZKYF/yzsbw4zAGIRqPAQudstG2fTiVamtOa6zehsX11WH4fXj5V/5SWF0UClfru8AVyYJ/I
/hmBugy7jqWdi/Mk+/bRwV7IjaHyFV7Kzrv5YC3Z3L4JM9OHK8jG825R28x43130va83G6cZVeMQ
2Owrt29VhdENuACcD1N/krMTmxpPv2SqmtVN1GpbYIktp8gPflQ6eNDPocMcBo6PETeYExlJO+Q1
Arq7BM9RmLI9RkFlDPd9FjpTPKyiclJZBQNba/CXwXGwMAtNX34lVwIXA3EKCvIf/eXlG2ntxg2h
saIho119WMJ6QXvAcdIMK8kbj7r2sdmqMj3mWu8Dqj9fvuAfLYxX4QeskT5jbd58nKZWPMNdNJOy
Nuz/5XQxy2RsgmYUif3iOGfwKlyZK+NusVSQ5q3zNrdc+k13nO/xDbolfXjtjrLwZNZP8GIcfXG4
NlmbCvCOcZeZ5piWjpenXbs1NyLztQ/GjN/DdALGwV89mokOed5HPs5o9mRC7eqtV6McxvcIgtQf
Xj4b137Qvx+1f9B/FYAQxFBnDpFRGh0xJa5Ry1PQIkb1PzwFpgFDASATiCj9+RTf39Zi3hkzuRjw
+2QufmKLV914ypWExtIQ0CHSbzuTeX+t//otoixWgY9Dfs4CnDqb2sKnDg+8I7Ra+176Q3HKQ2Gm
uACXN9gU14599A8qz4WzgTbon09W5mTDO+KGqVWXyciVP7WzwEOp5ucueIMmL7/P/VRfxDhGlxG8
hh1a9pfmUAQtjD40QLLM1cYj3u3hsWb8d9S51SdoqAiIs/oWIPDqQ3ezB7ZC/NfljGpi2SoqLyzO
i2Vnh3rZ5kQNhXdGkiZI59ab7iJmqjcy75WrgLyTjXvpPqzFLerPNxuMfp8ZxojeTdhYb7van2h2
A/XZmCPn+PJLvfooeFSgc0nzXPE/H4Vllj+HgvzblGV4VH4mYmnI/G3Yzz//hyfR4wEhJwF7l4Sm
qomktzv6nUOv71VilRgosGBr5VepsuUW9vgSuLrXWRB8dhNYJjE2Ok5//jC95gUm4UVxHielXru4
Gh8DV0gnDsPc/zBiSNwdPLlhOOdmo/vstk7/ut+kvLWe/X/+kH35xWVhtbifsH9d0Lzrg74VqJGX
Vu+khdXXJ4y/1HGxu/ZQzJFBD9jPvAqrDRNUs4hKmRoOL7/8K3d1jw7kKNhzNGH2n38ErJ5m8Vb0
2MdaIaVWBT+lY+P47tcegxU/+B8OML0nM0pmFmxWL5o90S6unbUotRr7fC9tV1VCT5yK7xP46FvC
lFeiOaeJPRdTZAbWl0uNtd1weWk7466Uy5LAzBvudW2a55ff4LWLsoMXd3VWcMGXSVDL3leegPy7
duU4px54rTtdQ+uK56l0vr78sKufiz4I/Z1d7OwSjlEsOEK3NozDAvqWlzRTy5fLLLYgVWuly0Zf
cOOLXXsiFAQEtxh0uX8ZaXVusJJb4LDDREAnP3SlAsZQ5dlbYfh6Sj0hA/NGQL/24ZhRsMLfQaF/
QVD7zqBRw2DzXJUV11C6ESQB/9ZTrkVwyjLqCiYPf8+xM7hFrPYoxYfGUAAxfKfsTwOEtSMq89Or
iS2EiDen8E4vf8MrB2ZfNaOvCeMPstNFVRgtDJeKxuRYepV1XxRteaidJYgzYAM3Pt6lj88e7Pwd
uLCvomA1+/vX/VeMQfV701E1l2e8VSXm3jKb+lQ2ItsStdiDgaOq1/tHR9qyvGt8z+iTrBlBxthb
BjTGrMzwgxkW7FHz2mnvaiXnT0KOlX+svMwzbxQO197Mv//ai4g4GLoS0yjRFgE4krp6Rrxumew4
oIe9ccSufHwwFOyWUGvHremy8RNjxZaDHTXzn23+aK4Yc7YNq2PHGPuHVnVuOk6TuvHl9y97Uajs
JCkqSLDVdPsXqQfp5aFvB2qGoImqx2mxdOwbVpGo2rGT0BdGigaG+5XPY6aziuTjywfvylUGlbML
MzBr3NPgn4dhbgt/Wqq8OPt24zRpPggWp6E3SfuUrxhzxNoMcE1++aFXylDaA0BQFLp0JZd9vESQ
DCAmbgqRYZevLNWORw9X7XgzhMUhYsRqYQEIVLD4j9Sbf84+xRlVEjsXhuQXP3fNu6q2wWCejS7z
H9rA7Fj4FRausENw48Nee7OQblCW2sF4rEX+fLOB9sHqyX0XUmV7Sd871kn6tX3yOyaXudlvN27K
tbcKl4KuaJdG+EtzuVKyckAIVucin/Mvy1h3AK766jB4lg7uy1FFbUzIjI5074a88fB/Jm4X5xi3
Ugptej7ArpejKk9ZGVvtnjerikpBHDXcPhXwOIp7B9GT4ZBX7cy+c86L1JloedmCFKYdD07YPBjF
uHzKBwNYbJ3bY/MA5XTwki63svvAUVP9iLH29BgN4fAGTV78ULsu7LbjEHptc+NGXEk00E2hMREh
sVG8PJzrUPRu1TMd6btqfcBk1MpjhQXV8eU7cO0xETsT+hMm739NmaA91SgQiuLczIZ+HSpElRo3
uCUCeiV6Ih2LZAZHEC3ly3rSH71N+Ysvz50H6yV1YKCgi210IORcxsLPL/8m+8oRDNHgAuDD8hQE
1UUamzF56up9WZI5Y5gfs7Fb5xiElv2hlO6iEr/oMHXnmE72Sdu6q2L0OSMY1uOqBc7BXrUd+R2l
SHWl1U8HzbctcVd7EHdBG/AvWKWBAr2Kwmw8tVu+PmLObC4Prlnky4fJ9/MaJ2f8PBLVZ7lxj6Jt
T8aalXjl5qp5hNm09Tc+5JVXDJMPER2gdwxZLs8LQihSBcqRVMuN3JKsn5eTk7tFd1YV/3kjR11S
tfcIhkcq4B8YP/BRLx+3iWaacffjFZezFSboXAkrUdIcZNx4IldJYU/yecI8sXttQh03T11uVEvs
49JsJuBKxzA25sFSzOcddBmXTXb9jfh+7ZXAiAPXT02PEMZFlG1MS27rDN6+qUK+v9mpo7HqMfaE
+I9al/+8DkijwD7hkYH4vnjU5LZFgaOLOCOUah0RQ5t+ZDJrEmVvze+XT/e1X4V6NFyPfbvKfujP
gJ7v2+0OCZizObXhUdeOn07onCR+3Xx8+UnXrhH5CYAc41kkdZ0/n7Rktaq3UYoz05hnIcvwEKE+
GZuIpjy60TInWLnU6WJ1tzynrwSlf9x/dgdZQHCXxUg2ebkpPd5m207dwdE6eKMBf/33/e2uCsNU
BqEvVEMuooQYXdGMw8jxwK7tbquN7lCs+H0Zyrql7H6lpONRzCPJTECULku6cjIzaZkVPyjMi/tC
Lk0y+HRkpdIWCcgoEij+7aeXP9+VgxKBgOCEAEf4G++cTbsBygx1ptTDCBhqzF5VFoZtbVDeAJFc
OSg7zxADJWqMv3V2ptKOBqJxfV5WY97OkY1c731BMO2S3llhd2xVu65vZ6Cm/oc8D+3sVji6UuXs
2xiCMgnmb9jDpAdp5q0Jgcd0yx+ZwcweL+mi+mj5QvTxGPjyI2JdTGqR/qv894buINoMVLx+rDy3
fLAnPLxPM4oMr8B4YSzbLXnuxiKDXnt4+btcOQw0PSwmyYgwgy+HSmXgzqqq2aZ1lGQnaa9+3Jr1
dtd6zpYISX2flet8g+x99RMB0qSbZL7EluHPuxx27WJmwVyfVSCcr1bUik+6bRb6crc4VeNUv5a8
X9Kb6Z1f/rnXhklUGNxi0jEd8+WjmR7pBjPI+mwHusDGW0LFjmGqbFUikGLvUzKNEAiKtF2TzHNt
OdjchQ4U7bk33r/8x1y7E1AAdug4xSGLyj9fw9Q49M6BJ1Cf9Pswpr+3n8rc7XfrFnNab3zpK3EM
lgwkGWaxe/mz/zX/anHpsmXRdiQgoH8BNIcRIUb05dL//puod5lG7PS1v3SIcuoVBoeKpwgreARE
68SFqZtDTl688YOuXTOKUQba0LD3keifPwj3wbo3Jh8Gm5fVp1HKoEyctQi+rPVSOOwLVPPpv/44
WLjgiMBTUcxR2fz5RESBIe1HlTzbAvH2OHRxN0R6sZu8uN2wgn/5aVeGElTCbD8ZLPuEs0tiSuMy
BjQy4kg4h6iKq7ZCS7qRXv0ZU3E6GVeOYZ9MEAS7x6hdijzOsgj4uB48Q598ErFmPpzP2aFZ/Ko4
+L27NIe+sacsxoaid//zB0GxGGmmveqA3HbZ3dkjuiYNMp9n6OTDoYxW7x45FWyRQ7t+mKJpu/E8
j9f9Z3sFsJztJBgdqEN/mXmAp+uYu7TVOUM6OKHsGJIqxNahcebg7sa3+HsksY++9gEpwyhoHhf5
GeUw/NKsSZwJKnpMCzUjyO7vstQxKhLmx5a2/Wsmxr49bcFQqkRD11hjOKpVDle67+q4n2ThvwKV
vt6LNY9+AmIaFEKwqwmPIV+WPIXq6i/pXC1k4xt/v/33u2Ih8o++JjBRlql/Ht1gQwM36AFQlYE1
vMsYt31fMuo6qJ725idD5rm/aBwjWFAyIgLVgVt9kHUt9Wu/EWgkF/BpyhtFz983GJkazjfAGAZv
f2mV8z4VTnN7qrba7qNVGn7sLFF0mOVsferU+uXll3DlcfvknoBLjfW35nxpmMsi5lLAnKMfKVAt
f6uqDUBT5DPUcbfqFmvm7+TK1aUqBhAQXsHKVC4h3qg9sD/lVL5fCjDZq2lqyPtuiDWoVnfInVc3
6p+/4zyYZgTZsSWiYGWn/ueXhg3QwmGr53NXm/1hC0ex60wHNxLpfsX+PlKsTGlqqXLgz11uvnxZ
ZuZci+g85oNTHH1YLPnbRgfeIbK0UcRywdw8WYo1+GpNSzseCm8dgxTZhFnHMjTmn5iwNPZOS/Of
ptXLH7pMFPKt1494qQ2WnPvXsEqmMVmaVbesmYciB9Jj5+Mp0xliZ30+rfO7cWmEH5cbPuPJWmcC
92FlygHF+yD6NpjCeHJ7T76TZNmcMZ6dPYV5XmyxLyirUmCHxu8NZTOdNtvcvrVkPn3TehXydbSt
6w/PmucKaoQ3N4lTw+tI+CmFiFHcQzMQwNj4eb/CRbwyFvWO/eQVOtmiQNfvUCoTH81G1k9BZbdP
1rpVw6mwxfi5CJlrH6xy27ZYDMuCG5DK6voXEjFFe1bMhow4jESxxJ2Hp+uHJWsmDETgRtbuaVl8
VieRoXT3LS8dZoRa9957w2zD7+US9d6hpA5fTjbObDUyCvU0vK4NVqWvJXSpPFXeKupXShrafAVo
3HG+zyIqjRhxpWX7QUSrUdvqhQ1c3dqaLCkjLd5I2zfIeMPQWe9Ek/UfpGdk+QxbZI3Mn9vaR82d
YfeL86ZyWnazWAGvpk1oDoxGDGc8tQGm/rTDQvkJOKxmpd51vJ9sFhr/FQ28PtV668dE7V45dysT
p/lOhLP4WWS2emJhTKUigTN8UiYS3Her4P8Qg7JcmrSatL3GKCwGGAeBue/wwiuWPgFAlP8Om85x
E/iO1RarRornVucL5G6ZLywt+jB8j7CxJUCEyeJL72VdD8VsEF8nFF1FYocjNbkm2UVg3ADuHTAf
kX0MmsfaYrkJoDpiaCIwVzDmf2Y58muJZQH2AI6f6zwFpxaJlHHv+jnThfWWMmb6Cohoag5FN9bD
YRb5MsQDXncq9pH7F0kYIfWbDN42/uaOe+kMvOJRj1FTxqWe/NdGo0KgdgGLR9latZXQidRJlXW+
SuaoKB+NcUD210NPWcWB26tXdRWKFrPNdvic97V4VXlOczIa2X3Xji+jk11rq0tHfDNEEiFC/FhO
rV/FRmPPa8LxrytsElF0iYfNC35Zs5M9bTjl3bfVWq4HWDV4gzWmcEQ6meSZ10Xf25BL6s69L5hX
t7HZLeMrVVYa5G6QZ4/WZpZPESlUIKte5h/aOqs+ml6/PRdGNW6JVxaWTio7y3/ghFQYcWnPokxq
WJZ5bGBDptOsDprwrrOm9bNj9867qBOOiss2rz+v9eZ9inJXLcnWa/+tkiBL06IMlx+ta2g7VnPL
/HIIw7aAwaUcqP9jVyHgHcjSTIt21iqO2m02+N9VdKhCNWQ4TbTVAwKtucUvK4O+StXYen3q6LHU
P6DtcZXHqPSKtGX/J+6MqXdfS1ZmD1tWRKmEoY6SCaaTOgZ26G4JGsVzm7Ys92Qs0e5LpBiX94bj
D2Oqp8V+cHNH8B9eM6Sy20KZrNviFYmMVPNU1oP4jW2uA2246Sy+rs6DiVPYNO96jat94ulSfSly
MeZJv+Zyi/E/4YLMwzqhDO01/ffaw/QqzghmMh1xqM2OU+H7n32zWn6Pfig+O42q18Pkz5OXRKNf
vPM6w89P4MkhAummV3laiMFTQLQYBKYU/JFFlZNnY7zkhn1yx1rmR6dliRTP+Ti8WWvbrIl0cvmU
2TbDr8albo7boHJ+lGaZFwc9IBh1rGsdMtph+/LV2ZqqSENGZdi1IgL3aTSKTCWy9L0vzPeG6VAZ
+dDG8DK33wZ73p3GtoZbvFmG/oLxdjMkUW7Iu8GlqU6WvrYQm0CXtU59zkwUW0bXvIPjVj0BsAAD
No/TvMZRZE7PeZ71mCc1rfkNv4jpiwBrgYTBaNfPwtN+f8iR9fPjaJnQfQxKnpVUZblzLGCbeXGV
ld3vpQRClA6eX8nDPK9BkPShKR5s6ACPFqyENZnWopgwXSuczzC5mUGapQq7T9lk+hOItLn5tu0A
E66jZQyHLW+wTrQDnAZdS05mitPbNCRhUKyfO1g6lKZY1nq4PTVYVNdoa6KHgouBFW+DjXAmQ1s0
fv1m24JDaCwBGJzAAL4AThURVdft9Lk1My87jW23M/4Ct+Sl2CsT/8Sra9tIms625KFaDPsz44G2
R+x1AaCn2tb5OcooegP7CLphoOG4xL1sVYO3pdCPzjp3r726GIPYzQfATaTI+kHbg/7ktvX2qRU9
ZxWhMP93mFHHHdqNcprYUdv3a1Wj+SqGPOyP7optXRx1atLAKpEDjY1KuuK108/uucxV8S1vCQu4
IxZFnehq7j+NrlPUx2qG5DIz5m/vkeLZetY/7nheu9H6hvlghT1Gx79BofZeEuaVmR+aIVh+d/Pm
IKkNsYdpshwJg+bYRm8gOWR5qpUOTpbdjH3iZJ7fJGh+Tr+8JhNevHVmURwrPQWSW5ZHvyFxD1jI
Ek2MeGvJlokEBlhg5lpiBcoOWv5WpT9v1BZFyyy6Fa6OLWAFU2LlQy5ia2mihyIvEE0xtbcmWmBu
FbtOXz3NQhW/2s5e5jQLZKiZahv+Y+6YLfffM9yGjZPwKDBQNQWgRGKte75z7KpmfNhCW42JpmR+
nxnQ4Y4jsf+s/DWL0lVmFMcdmchmVqhVCJy6RPkWqh5Z1/ez4YvttvYGCCevPw56i8ShaQHAxrhJ
hQ8degNzGqwZZ7K1p3W8q2Gr/XIao3lXGw2GOp505ZLkYdjVyVJF85rqeo9abDH045q3pX9X2VX5
Bqkq7CtG7PrAc3jD/K7GQUKfdAvJ/0iUMN+FOMKvFAWWPrRKdtFbWvjqEXsLet/B7QOZNp4G6qaN
HS5BvtFE5C0X3cEsTTHFXW6SdnBsKwIEcYRZvjaMvGvjaWhFlyyQLciP89pxRYn2v5ptqt4hl0b3
b7kFnrG4kmz23TY168/IUvlp9Bsv4r5M68fW1+2rQjvTR9OUpEEk99k/NP3YZ3FrE2ET/CTkEkvX
JPkbdY1MShiAO/CHxf8qwoobZm6Dc59VMpz4BYw+42wgKCeWWDr884xibuPcbv039HLlGgcI2Hap
WznKPGx1a9vJWvTExcFZPS8FpAOMSKDOYHNFovABEBDOHEFWZHVsLDprOH6F8XpElELGXT/O/MNy
jh5awd6OPBPgKpwt0bKc5omdIfszQeFV4Rrwq7M9VcLMp4gFTikxKhWjzVnJtKp/4n+7ZkglF9YH
Kbv8k+Gp6CkYTZJ8LojpqsLm6bQURTYcB1wykSbybWtgQt0ZLS42q29w4BuDFYrftE9zZM4dk7ta
3eH7WjR3Yi2dj3JQwqH/sEon7gYbTGOkBqs5mr3hAuj2wGikbDUQPzSXJntww91SuXDZFINF8pC6
pMMSmHVqu1iOBauaCQ0yAxnoFXqZig3fq78ru9mGu8YtjPdSmogUjQDVP1k7QCTxBgTU4soHPh6D
jrDvGmms7O9QgMV6bF3Uh6jsejOpp3B+Hk0rf13gJaOTenBEf0efbFUJlAoyiUGzU1MeSvft4GYN
u8GwsO4XbVjLSQK7G2MRLuojMikef7XpCYy+tG8+111V3S9+ttRJEyBWmkx9t37pAe1NcWGN/oIR
sLOuSaGGeYqRgck6HMeXujhYikI8iRo6m5SjajUJq6ThR1G7M2pFURlUMVnGMN9YBkCQVzQHgYht
ZNNopWZbvu/Lsh1jpH/sH9DOPUqQqEGsOug7eViqhkPmYtSyxAh+9O9yII1tjPJA9t1R1vR56+Sw
pivFR8N72juBQa5ySGddTwzOw7Ue4oylJeibvi8/jNUWPUBYIP9vvh6W40iZ5MZVH+U/pt7JvrH2
tGTihb05J37mdjwWGeG3LXukn4PrUWEXpv9eIhg4xI0x1G/zzmQBqxtv/YahEMrwkQUPOnHbblxS
TeX13fWs4cuuMGYcF+qRJ2Oz1G9U+2QNh1SFe5CWeoprqpdvUsz8PHvUM9NleABvM/Yxy9E2RPmD
Fm39LTpRjCwEBEfUld1Q003M/RJXhUsQzlaPP3hZLERbBD2GHBkxZc70BkSD5yZ104kfmEcNP9w8
ImsIF4G3uC/GrUynynCfXEVvlrhrsDzR0BLICFjgJEPC8+s6l26ZaKuci5Qyr9vfj0RSZNqEfvZW
v+9i7HvoLT17c54hilL5GOU8rWntRWKAvzS3T2VWLj89JYFyVJLWKQacYjxQsXu0r6oX2WnupbXE
Sk0rn1l4fXnAaH6EvADOciIrrvqrLBGhi6dgMI2EBF/dZ5ihEG2GWn83lrx81drrWD02FlCg1pD+
5wKieH3sFh1BRmi7yHmFAHrZpeEo81OYDVOdUnd2AFgsPXcnOSPPEK+DdnLq7KxtgJ3Yis5ZujbX
Wq4iMTN/HxjLnDSOM8vwC9PcsI4XvZX0gMz+xGFP2s+b4a5T7AMNqlNidPZ27Z3yt+9PbpV6oyHe
z7ZZNul+qF+1eKlQuPe+2SfwCmwsHaqAQds4gZ5bqB4/hNpXQzIuy2omQEIM0p9Rq591tsFJi4yt
9WKa3PWuqaLeiimthk95qMM1CSoUKGJjGIxvgqTxPVv99rl28g3VZREpYr/XenTEPlWX5a5WSPjr
jCipRDd+0SLwSmx11iE4kvf1h8psy2/AZPpH9Jfk8+BvVnBaZ6ufkggx+Dwefd2RMWSj2qTYZED4
l8CBY0mHQ3NcF+43pYbprVPy3LjEEeTn2tVS0HVvS4aOQOWQasjVXmL26/JO8M/ei9KIjJMvLf01
kzJ6n81TFaWZAfCKm9APZGaXAX78D0UoLoA1nOcq24rEEMoBDhZunp0uS1N+qql9T5EMo+dl813i
eNRUHvEOmfq467LoF5o/fR1TDA7DIRoyVxzRRQirxAkLAqrOFvmFqtF6vaCfrmK38yzc2ANrHI+t
2Yff1qzSz+5iT/eetWvUYd2qfxKuOSvh5PHASKqGKAliMI8tRgA/J+2FDyrY+i1BPLb8Tn0UubEO
jeYeUsYUMKVQIA6YB/TZueg25khjb27LqYqWipG9WZE9/G0IIhpaR54qOvP1bsBjzIAU7xnWoRjF
+AbcitZJOYVlS2LqGUE1Rs7Xr3o1iHi0G0E6c/QSvjK6xfykikE9QPmmGNpcWbymaKZd04XIG1AS
44wh9WwzsCs3w6EuBOkn4qJDf/8gPTt/NPENuWtsu32/bONoYGaB7UycWeHapktWBF28hfPSIBAR
hmVSFJrboaBUMC6bbX0I3UJ832YrejaNaajw3YssFrL9Fql4DrWdx13IkDxRqnM+OubcPldTtGJy
OoTLwvB57MwzfaNaqFiXoUxwtzOtpGCwnMdeiOxq7nb0G/7cF29NIxJ9QkVXGEeIiWw74EF676vC
t5pU2AotXYcBl45dy0fwpArW9qcvZmz68jnYyPVROH6uqzV7v6xOlqUsGexfI7/mbR3Z8AkDS4SP
azmt/I2y2tnIdvCcAcmScV3RlMVjxlA7doco/zYh55gnsu07MkxehP2ho2v/ZTtLWKRT17aklWl2
ttjrHGihLcDit5kjyak9A5rxaO0Mu/tp6+cHQ1SyAA84Re86f1AEaMPcGGwEgzOlBtPW5rB5rcFh
YONtxabc7PtWtb7LH5z5T2i5wGYLxSwfDdcq3mAPsvpM9Nb2S6DV6CamX64fl8rOeV+59u+NoTWC
e+DHocViSeUrIrd54N/jY77+7tBmw/YB/NzvztWMZXLXRM5aAkehXpmE+tl5ixpiPdX2ayozrU5y
p/rFUcmMJ1mbbn0YKGOfm8hX6NSwjP8UYRdX0JCPVYsepAqf8a0TH2e8FUgVKzKp4CBDerF6a+d3
UdRWBZ12a1sHV27Sh1IVmB9YCBrDuZnoreMos/23wsuce4SGIzsO51w9r7knv1PB2b8dqdkFFPgI
Y07XOQj5dFlQF1RsmzWcsqY0X8Eh7QaA1Vm7puGSd99KR+mQFVqUj4g4RP54mLZ8+Dwza7Mp3vO6
O1ALMFoM1FYiGC2L/rcwe3NkB5TJH/OQEz4FM9swXcLW4OZtq3w31lbxG4QOPbbdq/njZo3rg3aL
5Svnw3nvY0L3vWDKWcfrCDoUacysf5boRbzJ8za3T1s95980FWOYDJVmDxgFNGPxVtvtl3yZm69b
bZlPc2N1Hwa0gp4MOQ7+aQE/+ABfP/hWlnnWIYuo6yrtmcA16WZY6wlcGqhCikz71wYK/OuIiNGT
aFa5Jkgd0bhSqdo/pWbOn6Ik5XPmFJdEhU6NcJ5p1R99N0M+r7YzQCUu+d+MI6SZo1hLEQ2JZ67r
eooGJiyULe30mcW1/VgFUftBeUX7yurLoL6bpGkWaY02iJssJJM1ngrHxAXFxicx1oubf8yMXufs
4ezqyxIVBmFzXbBwaNvB+9X8H0dnsuQoroXhJyKCedgasJ1zVlZmTRuihk4QkwAJJHj6+/luetHR
Ue2yQTrnH51kB06F8vlxiJXEzaYXUwi03blTCedj7qfY2ATVQ6K/ebXfzBxqdZBcRiKk0xPPJZJn
/nZEDeyr+8hBxPEmKlnBvE7e9omUkFPF3Rv6IyGXpHPm+7qxfTzm7/uUWPYFzZZzF0zWRKddwiOe
pqyz6YnRY/s14xoYT9heUrC4lln21MMKjKd5EiHFJpoT5jQgwBZQJisPVlD7/X8KgAE823MRYy4q
GM8h2kIvDzWl68XeLNhxsYlwNM5Oz0p8TKSqnCKAwr2QoKc1UpK+f127mcrqxgyx5M6VWZbX7bzc
G594Nz5iu7XFQIH5Uz8PWZxT1uR+q+wSfyroi69jvTFj6I7nc0Xpu4ATRjLkeFJORl9fP373NWHl
JysS8bGtwRZ8UOQSvs1IyabxnE6Q3t/hrNV/6+w7nPEqXWlGvSjuuuhCH8D01PnZyj4zD8ujJ9Bz
XInb2YZy32T1a+XsuGMytMO5ndBQ5H2s5b9QVC256VWfLuS3xkDPVN1lrM5yWz9mZRpQVs7s5rIl
en3KtMYLTgv89tnM5raxsSB+ifZuet2Fl4wkHSyBYfhvhyczef5rt1lXlDMGLXFKpdo/2yEOHmST
7O/R5HXfB57SiKTj2bzuNlh+y3aOv40Q7SBoImbdHIN2/eiRW8vHhN6chY2oN6yVs8/wvA1eCyS0
bRG7BAepmJ8n0NXFu/YyDbYOECbaowBo392ldlEzJf4QAxYsqi5hBcaEKafdmdxdhMFd2Sxexc7l
BeJ+ov+Pfz1So3ZyUuu5xcL5+tE6XfCagpwybiDF+c+QBvp97ZTzY+GzeKeRDP8dXkh52BPZ1v8l
OgihV1iRgxzFQXuvwbSmolHTDQfklHkmWLaXuLB8M5dtxceB1bDxPdaIMTy7DQahf72HW/kUQn5r
UueqjUkmY6AkkYuNnsMBGZomw62KRfUc2dC1+bYP2dfRzHa++kT17pdtIOX1Bi6409U3LHFl5A92
K/tgrL+PDjpZ4IsFSIcaxSbOXWJf26LZm0M/uHHdVqUNjiQrxjFO9UmoKTGFRIqRMpbo8Q3Hxt5C
zO8zUuzE8EV02WK+AkRIlbdZ76b/GrePYAXTZnHv1eod0Snh9mxyNQWMZzqt+o6XiTH9AjFEGYJa
WRzmeJqHYh6GeQc/xbpRBt7osgCK2iWNK9sReJypi7XeK204G9JN7rjv/l6lgP9jdEt1nMJgcMt4
aO23LVl1Vpgg0TiYY6isU4j44njh55v9XMcwboXe0umBS3v4sS0muGZtP//tuMGa64YytzunZh/a
czzP2cuwqaEreFmAEFo/mRvWjLjLSunhFj2JNWJAFADs0/l2PXp3tREyeWpZFP5WfUh53bwFP6Vu
dlm0vTeOJ0s6i8yzHq8KqXOH9xmNIZPNCThMxxcvmXz9ukdiPX4Aelj1dACBx2XIGNOcqt7U/+Hi
q/eLB3U3PAxUHrESrE0yfJNkkPpnbyYKowAUDOc7pMVtfd6SpZHP4T5V9lSbIxnvDHD6wiYa0hTO
e8EQDBot9vshCJX3g2OLjSabcCGIkzDLGp96wR38bN1eRK9ORvBJcHKy3eoS82j/zlRVxXeuHeTy
Iv2bQKxLo90vBlce/6QACvy93sybF82DpnnlXYi7RrheGXDktaWo8fvlm6YynVN3HLzznNYruynP
D1SqZwhxE0QHa/5LWYX3pFHF+iG7Dd0f9Iak9m/bO6viDebwOXWsj3xfSij7TPbqytEm3XYhq7cP
gqfE2ljcs+0OXY49ogVIN6YhObTixo//yjiasgtQ/lDnfargR5qozrYSbiL71uyZgxZwPvy/wR4q
+9ZXsVpLabouoyN5Y0RVM0xuPnhS+Bcz7bN5ImDW8S5OKyD1HNpU5Jlzbv60gbO49EJXxDZouNBz
f3jm31S34CBdtVvD8JJ5nxt/+PYIBDd35wAQU38kDWfQZT9Glke+H+9FurjP8gmHAhMuMTxB7hEv
oh99ZxTXddoo2COuZ330aFVc/nGxpCaHeRq9V6ea0yBv0ilzXkMGuImwhmPdnrPKpFCUvP/miyfX
xTyBVSfhD49AkKRUVoUwLXL3zX27p0Y/8Q54OmfLnMjp1LwQRShxyZ+2TUXuXw+eeylSATR/F5i+
n+6AdUkXQH/PJaLxIyjOLS6L6xLpqSmiWBh18VfkRCecK7v/3gMPqdPQGRdwxwVKz+dd2vFpTBR3
Qc8eqwqzjAjULdk1w6knCbo/IZRwH1xvawGdRLDsuT+FmWY1IiD1PgN4+3dMOxwz2nSlSxbXKjjX
c0USYM15sT2O2cxzBMV92EIz+siv7c08wV0liMWxq12dQlIp3fEx16rNSjQBsc0rqbdffndsYZ5h
jD5OPHA6vtZ90uqz6o6YLSKjr770x23U+RLSXVsoGgr3siJhzi8aHc779y4dfBeyMlzj90hNXnKf
wa2yJJJrmAfOyAen+U5/LLOtcLhQUy3zDZOpzRXdzkch+m2j/FbvWtv7W673XtgjFG2Jq8bnrxUf
+GkaZzHyOTNj9MYfzgUp+ct9U9oorzj0mhFvAa//j01KPROCVO9XSL7me1jdriOaxVP30W2sa85T
ZpgsIsO8CWPnMOY1cT1M922tuRe7xjniAgXIAfutk2Dac2DUObinwyj8GrLeor5rNQF3J8DKbmRt
qNbjm9zdeThRvJhW0AsjzK/M1qo6u5sbTh8QEYofZmuH+gEgAxWAElqDMcNvxWVvG4SI6M4UVHbd
e9s3YPimPh+2Im0Up0Q8FxPdP+i8o1Tb53FNnKcIeUV6B5wQTydncoX3EIF9fKxbFQGWNgjC4FCV
wwm2ZCPQXNiFNCQlKA/zfg+Ixlf+MIHQeUPVnHVSx8OpFWyT99MRkQlMK6D3BjLLijH0C9l6OhtB
UoelUr+a0JNHIc0hqnyIj0lRlSdDUbQj+p2f0zAw+QbQU+0pCfqxvy5SKPcl6/BQnodtSN0nl7w7
TvANyABOE56EqQdrQBCVjBCE+vSVifWFh/Gghn1RWHuatgfk9VD+Os9Bhfz8S3RL5Pje6aZpIIM3
2Npyaiv23hDldfR1ioW7FetGwPC/VlfpDFnAOdozn4PfAM66POizyxJ2CRcgy+fD91pROAhfg1JH
JtPXsQ7Ves7QBzZf18UujBO44sazdUgSn/ptl1dDG/P7QB71w0LF9VL4Qh+wiug8iqDxovExCVo5
3XHLDSgNrQAiEVpBFC4i2GivD8TwA7yrinMxp1VDLUy0fg6HjgUBAf0a3k31QijThhXk3zR56sVA
fv3A227/j5u4EAFa78EZqNjxqRkCHninuC3dqW4Lk7nwp9apyBJiJLaEIEN6oS4IzuNIdOA72TVI
1hO6CP9rV2WP+5FD0JSOESkqEI48cvAnaBvD6+a/ob+Q0s2HDvj7P9mbvr3gOO2GfIHHTgp/TOLt
PIfQ9NjKrLPO8pQcbUf9t+tu2/RUEyu+EVcMRPOI5lVs57iV8y+9oI0Co1oFyGLmjsRnEO1ZcSLW
1LEr/8Cg32/H8p1tYthelihrHnEVL/WlWfYtOEtAYlCCrYO3VdnhjchsxqCiwK7raB43OkXdEy+A
gmp2w+QU4UobTtYJzJOAs88uwnCY5J6CMsyjwfo75VoL29zqKLGex26eLhqxVZ0HFFU1jz6k2VBU
K47ha0pAFircfez2gqrldcqlv3tHoetIrjkcAzc217wI4LXD1cn3KKmfLHVDBKmPJgXZy7rmWSPh
REnUrBF/MeEdZSw8HVz2bFx+tuNSP2+4ltHCCD63RyDwcD7Yo741zRw/73zuMc+qdGX7roX8bmzv
/yYEoXsLo376VVfegPJiO8Lj9aa8SZ+8YAN0RbukCLEB9J6o80vlcTIkyP4SXTQ1p0CnvQICcaim
q1WcHZfDOuN/nuDFPve20uOZHsQouvAy6rT0m2TrzyRHIJLSct+ni+/Enb3EKApUrkSdRGcMQap6
31aW5WIJw9uFMGr3O3+YtzxqBlbvN52zWXSR0vH8QjbmaM5TGqvsvLeUmbyt1SY+wjbk1RVyqX52
aaZAMGwY/ILuQcfVEhv2Ve8AhqWtTfRrqbGQnGYWPLhihhZeeQ6mbwrMrcmrZpk/DbW/QyHghp5B
BDtkNbFOXokGWBA3pNHWnmHXLW+S31TuyQ2kQG8kV3ckLLCOQcYHd/xopM0+2j2ePlENh/1TuLsC
8fKA88HfZD/kiWzA2CJXTHjaZj7ZVx3Nsrki3aLb0G4g1+9rciMtmLTXL7GZ9z8eWpyBsMmUnTV1
5PwPgq4Vj5QicuFXcazCh2DXSv0w6CWTc0UvV3hZGs6Xe98B4r3UhwrWYlbBhmbGNwMW1IrFpgVS
snerSPRXonl5RB0nnn4NeNn+GJTXX5yMJOd8rAmZ4Y2kTfraWuICimbeaBmZjsoNb+qsgNZSNLHj
pZq27e3Q28A+vUyEwmgY+qzw0x3uqHZ6DVzXCLoCpon1FjGH2dUVIdNqCmeb3VcsRqBlspkXckXZ
d5vzwDr4n9xSCzm1J5DRS82j97cb7VKfAt8ePijmZuc7RH98CQwS00lRETKcg0Z7TRFbHf5kv0Ay
AIi2D99WqQ03+LpxJ1FEC6t9whsiyUeefNWUKyBs+9TJVnxrTNd3xSwzzy27ZF3kj2SuxpgfLYBF
CWjJ1VfX06EhWWhw/+jKINxBjB8dSKrM9kdp5yBNYRarvqIUojIhiSLa1FNDG0+R+F304jIPm389
PcThaQ2g53LjKhzE/eg0EoXXEotzE7Zky2Zk7pHOF0zTN+OTdH1ezEKDLmdSF5T8s4c3YYUb4XU8
nmc1D9rgRxXHD69pq/FCwi/ZZ8j2Ql1WPKjAvijtP9q+dpOnOa5qtAq19urSNhoM3c2c+H531gmw
qEnmHg5nuU2ohGJGOVVwCEZqjOeAq7VboUiCgBnvxp5KmGIb09oWaN+aBpnJBIy1TbWmPXdKQQc9
mTjf9nFgk+Lr+uk6KcW664SNDGYf+rewWwNNhNbSRQTBCU3RZ82vXBxrnyxXAbn++1AC+CwBO96Y
4+qOQUM08/u2iWy7s431/otVE1flAv79pT0UIiOuygZnxZTEN3pyWEts2TGWEtuEBXxi9D4jp4lL
LA3Vf2QRos25hei8HrE/tJesGtzknuNz6wrG7cDniphmNuLocNEQsc8355qxMb1E/PCfLt/XzHyr
E3HpESr3v9VCUv6JkQNO+iSS0b9CC9T3OOOd9Q5TadbddDDHlMeDZb/3gSDnNxmDpp/8MQXkU23q
2QfOzdbkUTalZXrzjp00jIJ3jQhuHS4sRg1uv7pr+nuUy51FlBkpjOkJSNuZJ3zsnjwEpgNvIChH
iWG/uh+XfXlqND//+YhX9yvk2faWpUH2yx99WO9GcTu64NMuDw9CRfdTLJnTnTTEZlNABHnBucss
5AYofI8izAKEr7NY3hITuqagNcdi6VzHKT1phHMG4bIyfgnq3kH6ecJHPw5GLx46Ok0W7HKeriHy
wbV+JGMgnUcRMAgU2QwNnIduR1yd3/jO8QXNBsibnqssLkzvRk89GrDmbZdkG7X0WA9qzVGliKde
W298CQ6zQPKpvckugSPELUlfeW8uPkzC+Rzh2y9zJmvMw+6k/7NSt+bBggHLF0aS/ZZpkFbMw6Mr
3QvUK+NIGOvZfwWZkrp02KQnTte0/S6V6cJTUPnR8n6A/zJOdTXYMEO4db578+xsj3vvwc4dmEui
Z+CvfjvTJhCFH47sj6BA1mWBjmMRpLctxeDdQLTUFIrBVpw602qHr2nKXlsWNOBriFH3iqA5+xmg
/m7Peg15brKst0gZg2D/u27Zzh3YzVDPNUoaHqpK15/OtGTbG9JxiNcQWnV5DZt0R0UKWGRej2Dd
fiGo7RYkrSj3TvN2xMMl1IihylpnjiLVeVcqlzbZXo+19TcG2Ur+1AxCNf4T6fzcJ4dhsY98XE1Z
MGzmPcUHov/GgMJIyUOjMcfIY7JfD4pD3FcNYIRkwl/DcL4Ks3FB1SjivvjJHobgIFH2ffR69/ec
Lcm3AKX+etvz5p9D3bfZV79qEY/7x9Bmj8ad6v7VHsENsUpFOl98ZLdofANuq3zyIXu/HAJk6XFZ
5jl79KYEfiHUW/c1wmcaPzt69dsLE1Dll34HkUJTUbY54FxOtbDZxrWwj20EHlWaNd7+Zly1W66a
aeKoVtIdKYKdWfUrz1Ng/+S/vbRoEodTLKYV+cXIJvy6AyDJgqyvsToxaQx0t05Hv52QxS6kY1JJ
B3Zvb2kG7F0bU8t00Hu8MIzdGuqOSufJskugMOmvQV7zvRNdtc5GMl3E6ZS7HLi3ERbfYCF3uG+A
fTSU9xWvYJbvAgwz7+Yhlcwv0zzmxCDzCdNscpfPw7aB39z00eteLpkf+bkHLP5TdKY3JzyggV+u
SZOET2qR/I6hIrz5iVwLJNRT5k/qvQejPc47HSW3pzEDlMOZ0fb5EauxP4dIVXakmGw3LUkeaKK4
r7kEtzj64U0ATTmTrjdcOkdNy4PZOvHuLdOg8k21u1OsFpUujGyAZjkEv345aOBwzpSdD0E5TnU9
3RtvbpuHMJ02JtVgQ6PJV8P8OQqzP4+EJhDxNfeSdFXbypalU42K0Tvb7/GDtP0PHM/JlcTQ9W0O
GuRDdp6m3yZK+k+4yPSddhog8dWvkN9TgPrku1H30uN8fjWj1EtpYSpQeK67/9YzCMN5Q3e/hRuX
EJwmEUjMRmbRedX7yJ/dVW1nM6ogewSm9JJiTRv1i7dh5ioFAoAa9wytDpIp9OeQbhtmiX1BDrfX
UfpZ28yvy1aozuYI49R0zZo5+Bwc5K1l3COqYJGkc4/o3LmdYvjozv5ZsQB8t4o74sZpx+ocHnPn
vng753wOjeEvd4FYq+PSIVn/iUoKE4S/D+m7R/Px8jIh0tNAVolnwFnSSr6s6c4hrdKNGLvNptHv
RnRtcgHqgC2TtRL3QbJnmBpIsO+vXOoa6WlSu2USJctQomlFPKfwYD4cTJY7SjsCBu8HL/O+SK3k
tRolgiZ/rvhL7cJUDDLSDe/TZOCUDRapfm6D47vnpGk539nbOWT5kCxJnejj+bfHhfJhm1gteUM8
TlC6UROk10Ew4Je4ocKJKWeMyIaqapnge5lQlrWxGf7aPl2/77szr/dO4pq7Ttdb+JbqI91DiGVx
/HMng60nHH2oAEOW2M8FdX70cHBwFQjM2xFX7jRn52ON2L/Abm0znD3HegILg1lfG8cZ/5H4wT68
u+7yS4q+lWekWuiV220D2pfjJCPm89H9TnWaat7x4ZgPNhQ8dTbds2I/uDdRTQQu7pqFe3hnVP9D
1aGxhSNXDjIKspFnuUGK/HlgxXxu0Vx+ECoA3RbOzfw3QaumT2mXTQ9JIGnRTqsVMEcdnXgA+uD5
IfHWqjxt/OgXxeHtt12kIjkpCJPmtOzIPPBei2M7hX0j0GHdyMPHlO4ZW3qVYq5MtIdSHNM1Ug4T
OD4IitpJ/9IkabyHx1DDW6CT+JusuJ3vks0c+KjdI17OiY9QPK9cG8yXgDGtuvH6mcg3iIxydhqm
LxLs5V/Bi9jc6xHbGmCi7/eFYwIO2NWR4cLFzEj7OAxQGij5Z7QlKAoR0I8+C0HZq9RR5ZTV9pnk
JBP/OfgmyVlhYnQfpiQccEm1q7+dG5GtQRmbYO+ufWLDme8r4ozoj17j+NkaKwrWGvLrT5ZBUtF5
AhcCSD/JX2RvYfripwhEATd6ExxNbvbHnVBenVCO9+L5cFU/l06cou1iIglDvtxw5Gwe561azwtm
GXVNHUB3qNwD1eyiPTBmhfZVFTSKyAzFzY7EVzB+Y9yrqRErSfT2kbY0+rlLzPSUJFrVRdLoOnmM
g937E1iyi2FWNxNeAJbsflEiM9PvTiXKz8WGRv7+phabCmoxwECA+NKtiJ0alxejRZpelWfa9umY
PfmX5Xh/4zzrxAUnjXhyVLxOF2NrET0gEs/eiacSf0e97oScoXIOkQWPC/VfchQNKyUR3qch2bia
UVWNgq0E2WmO2QA7EvRtDcgkWRPPJKZR5zeLgKsZIV50UKq96fAVY5UnzpWv20dimA9dKkbd7lmx
YZzHNSB3K3PmhdOSCsRPSnzC9h7h4fYjCyvxHLJp2AI5ov6vjt3kxxRgu3pOM7PI67G4+kvS26D7
6YJAHB9HvZnhmuq91jyjuEiKMZm3jBGhS9RdWyfcLRx+3of1SL3N+7DnlGPY59jlBlzJFWVrUqTR
emN4ccwaOgVehfENAFt8Smdz/k7I+NjrVthEpIPr8NsZRibExKO74ApnFIsyavqO8am1TUmz6o3y
SgOBQIlp9nEBURiL2UWmi7c96MKy8xInArU/kj+jbSDvvA2nENPL3B2FHXGZln0i0BNuxLAF19hB
QXJp18P/mawoqgoPYXZ/ceOk+hMbPuqyViuJR/BxL7hGkFqtFlnMLQ0HLY8exl3fRWDf5y7e7Yzi
gWdpwBA3Lt+bdnN8aJ5bAuESRMZeZrDPmUNhSH/jIQ6+IK/w/3Cqb/FNS9XVZ8DGufnqNe46oe3n
jtZfms5IGBxUplXZDnY3XD+R6K6eX/vM2fHOconMfZSFAzz+Q85NuF6CnVULTquWw1PjU6KCt6+S
66vbRJMqtnnfHrutG9GbIo5kdQpgAp8wXkgXWaw4IP+HYKJZMtRitVfHA94+gbB6V3/qYxedl8Xd
g2lDtQWBQOND1I5z+ELnRLOcY+cGw6gtE698oPEXOmO+n9MBT8a8tnsNkAJNy9PXoLKQHuuxaWS+
RNrjijFyV/dtIrOhzFwUah1+O7T4hJWnF844d7s6DQJWxBGZ4nQELH9HoL4zP0ezXz/VyzrqZ5Md
x4oPMjlQL7jYIaAuNJ4XtWK1v4DpV8kbH2oEv8W6U+WmcoOPSkLs5pMnWHeTpskqxHgjh3HWIBnc
3RXb+YZ84LHynSg5j5geHrqOh/5L4pKcdGVPR6DPjoWILp49p/rRd3YFDx2l+YwQIhx3rF2LvTjQ
vME9cnkGzXjsgjNS954HqRXd0yo9gzoVjfw77inUXzynsn9j+Mz+Inns8A0n9TrnWLp8NlYCQpv3
eG7q3+iMkv08EeUZsUnQzYdjK0z88zz8f+0kKS/gvQNz/+ubaTEn9LTtExjRIu5pehg28rg69Wn9
BpQbMAjd/0xoIA/QPPJrCwb34+xG63TcS17luuhDIV5FPbQ4NBJe5W/cziNeAJQB9VODWjq9R1gu
gmLtsKMiloTGLapdzw9DH7RVDoKXfp8JneoueAeZZNaha6e7ZPG65t7zhaRdk2IIDDpQTKRnUn0O
NlvBe+dLH6rpu5Edb5nvt4RaEpdGDUI0ulqXoN1p/4JQl7T92O64U3Z/ql+ojpPcultvS0iAsCqH
1gBxT06QftCrLlGkzLupnnjJkFjclrmvbh1667U/UiaXKkk5IuIIo1KM2TctlKe4+rNgkvHjahNs
BwkwAIevZ5In08XHD7FE6OUUoHyWD0EF65Z1LjuN327768D/h28Fp4LgBZ7YRDo/GUXuIh+IyoDm
DVMOAb7AcvRCEApZg+ud1gWlVR7XfthdkON06dkX6RBerANZSibXuFzcVCCvndUeiGsYVyI8b6IJ
bvqxqH3R2lQSjVsXTy/HsIjxC++vjO8qzzH2DiMFcHEfri9NgpM2l1OzIRjlS2QWJ77KdydvfSIh
yKb32bSMz/WOof0u20kdQf7SHewQYk9Rv1Tt54HTdbmD3mR9ApLKhPs6OFE6nYhY60Ketvboi0E3
kSwWaNQ/aoDKLxPlyCWfEzAkRqyj/qLwBdjfsw7gyAQTW1dWiEPiy7TBdl2nbUmYHKlH+Ay4IvF4
JPQzFW7st+NlW8PNvGpPdjHmvn7/lhhy/PlfxEOKYSFYHlJpa/fianSvp/WooSeIfOBgH2v8iuBQ
MzfP0CGFOdku9vigVQvvATjXI1d2nfhf1iT1kte+bUSeLvvslQOR1nc24/jMUVsScxodfrxwf9lF
faitPmJ4KtqVJEMTo/VSr/uH6qr0Sw3F4zE6IOkv3FDT6e0hTELvLBtszyPxzbg6+kiZU1Ql82+o
EGj7bMwCdtiwQWrIlyPALJgLuyticq8r/SA5gGriNRSwYJiKS+Jz6uTsLYD/dztSGkCrEfkpI1jn
KsBA5HXFnBjh5G2nuNsqkh/DO3sgKL9Gdkj/wTlgxgIOausysLMNykMO+wdvMXQiZsz9lHq79C7B
SBYtgQpb+D6jP5SPMjO7vq/naPvGC35r6NvWuhwyKf8FOtg/kesKHGSzs6MJSxme4xXFJ5dGiv9p
asHb3UxqGG9MddnFsepYcltX1VEuQcD+xOP+KtFIfUKiZwUawJsXCWR6+XHs29Hy4WJmYcO6gbVk
q+cXSKqZ8dCiebljcjcpc/mypCdZHZx6QUbEQ471ZpQlJR4R+peZ06iwDbHwJ4ba/fuWRfprMHvq
px2S/doTUyTuZ3Dqh4SktJuJ1WC+6SlSQcebkP8PplW1jzMauB9+s6Qjo6X0JmTYHNw88slsSzKt
KhBN6laSa2qctCv2oMEalBmSN5oUscNlQuhHpIMzpygS0np8pShs/kncbfMm9s756a0jxM6QcJs8
ko3VByVA5RblCN/Tx6S1GElo3AkRQrmU+gVdgkBiqHxzvZGgUHuI7sHVUdg9qdBOf1zqj0252pAg
AgIV8Iwnqazji6W/IwMRRHL0pvc4Y8Hj7jmxLGXfFFo8gW+mWmNihqroPULN3ELR+PY9GY75exx2
1E4Fnmx+a049W/bgz39mB8XXCZFxbS+k0ru/eSRIDmVNcdmLEmNfCJgIb4l5RxTSI7J0XamyValX
el4WRNXB4f2N52NkG4GHGwuZkKZd1EcyfRWk/wTlPK31qyBC6h+XeRIXztrvPou0F6CsHfv+zwhT
Z5Ggzwl7zWFCVHZBB6W1bBI50REwzB8TnlW0sWkXXROf5Sxv0N0DHvlkMJ/ihXyK3PcaGI3Q1hkZ
FYI4Iw1Bs166Wm4V17yJf9DEbvC3BEP0Uic1u5DXZsGPrUp8/7LKxH5pRV/3DzHClc842cQP5Uy8
ywPv1v8h0mMtSLwbkpxopOZbImW7XWdx4NdI6iS7Olngm2f8YfR8bZld0VP6Itjv0xjVKcPjBhoi
OzpMT5228c/dWGQCds10demgpR88THviPNGe4jIaqRtsjCEyvBzOsT+uszbrnY8FLyvijqUVx6HJ
kgdYUjXwEs58CmeVANH4NNsODpRMiSLydDs9j3VFxAVPr/vRcVqMFyRbdD05Qberty5e29dO7cdf
D7fDnfVwVd54cgrp9Sbnmtb4PTowJ6UA1lkVZ34eTkwBd2M8hy5SFIfMuVA0XX2JyGaAlI9CWRc2
ZL68gMg33i+rrHmX4eaoM6bG+OnQ9bBcYiIhfoqVzQJ4dRreEHSO5mQivjgeA5IKcm5M0jZMFR9v
sl+j/QSQsKPeXRxy2GovRs2yOjsrD9v+Xl9rMMrSdy0MfysGL2Rw2eZ/2k9ZEjTSAn3SJrYh285R
fRnWIXDOAQaCv27fB/FdaPzgv/WYogFoJXZfq6MbkNzLdP1xq5BGLILxn1EhHLPo/kBoSdU7qSEv
I9lVSJkhk9b7fdqi/5F2Xjt2I8GW/aFLgEwm3evxrFL5kn0hZFr03vPrZ1EDzKhYxCE0g37oBoRW
HpJpIiN2rD2daDbPHm0S4JwaEEi/9zTQkzS3jfq7Y6aB4rak115K+hOiHS3R4X2DijiiBlTIR41U
OLNs1KkFiDEPvTv6D0P6POPKeai1JBnO9GViwivmigwKmvJF0RoSU2omnOBoNEnJ8lGqpn1wen/w
j2OfYCVWQ37PL2xPRFxOqmHoy3RMsA4a7DhhPlmwRMIM7UjgUx1jJ2ps/VwIaaDf+ZMhSufOUHIb
HFP7kf7uWyMfOmZcioqJwCmgEgPDpUUaqFGz+hFXgfMQcbxBh+Eg+WbS3lXdhIHni6MyWOQfSEj0
+tGCMRIeaL21noU3aUje9SJIsauorMcmKNnl65YgT0lLumNB4qDbI3FBQW5HPcHXD1PsFeTXRGGd
VOpSaJyyQDf2LbUX8o+qmj8TpBHI9bmq0epWs02dJ0MfHxKNPXTXjZTReiMK5xC6It88dWZEZiwP
g304oAPedR5mSrd6oSb13I5CKPmDO41lQQQxxAPvmbPEMFQcw+inH58kPK7PXl7WwBcCHR3+FLKD
nKB2NdWNyg3m2e+tmDZ8owiRCNFQ1e3yCDn6HWkHEmF+XstPnh17j40/eXcqlRrvVubmZO1hbij9
0XF6Ld1No2aOt4Uv4acNjZr+xn2w+KoErfdpRDw6uTFErt8UP0IMzTIkEDuyih1U8DIgN6Z5TvoB
PDSbri674Ac8o8A6A5XDLHEck9Hk+gMWwVWsonzwglIjA29y8ToaFaU+PkOQ0cdkmJ5+sRRE9PTj
mxNqxqqsqEHktnaQWVruY8wGjQtlMUoVqGMi7yAny0a8htIZ7404abNneh7axzFquyc9zWu2aQTt
NWr8YPhcyfl+Qv9IdwOLAdmYHadWf8se56kvzEYaKcxRzzoka4ahHX2PZAmNoOjXdlxMZ/C+2vS3
nj2glTQUA1omxbt0b9q+pvq7GIul/0oq7LNkjU7jHUn77mur2SjAuadUz0FTINmHhnObo5Iyjt5I
CQ5uk08/mqf74S+/bLXhgGQc9MvMzBC7CcmHdzLIuzQAA3Tns+GJ4BOo9vwlHkIWTiiz5jKauapS
hgnkLQ06vthFTBrQ/8Q70dGIdagSY6g659yJ9A9UZZsMN27S3A9Zm6DJIVFtvDaO3dW7otUrFgLy
H490gs+JKQkf6/vJC0tn5wOrMva1ls1d3D5xzVHxteiLWUfldCoptLSP/NThueJwAsyvlA4ZVNPQ
m+NEuwF6Ss4uk9dlUOFM5VR/AvlE9SdJ7OJn7XRWtdN80+aoSFo6NxBxoBmRVYMS0J/NEfaR7qXh
uVIHlD5AcbDuIBuk1/dicsJXUv2mcc9ETGCGCrP1jlppcKaR/Kd07reorUlaGqV/VOMeIgz/a1ce
wR/DLYisCRQe/YxA/nm39FyRPiLxCtrBig5V1zfRqQZpG3DBCrp7ITp1hgjYwd006Yr94ntyfE3n
xUh6IuKWW+SO+aqiAAFvYBTxrV/ZiQ5hx6m/dBQ9h3NKj/19yoGAnVqGLaxP2SnnaGj7bw1o6P8g
JsgPUkklaCPL9uy9LxFR39DJpkJwLvLBhU5k3FQVlos7GltQRUxEVsxX7vnGN42E6GcNhSZhE5oj
Epq0b1ovpkj04thVnQnphgN5X9Nk5AKi6MozfxbEu7ofaL5JhFmoB53OovRky3b8llg9me2pCxz/
ILgBp99IytpHWnznlI5eETdzvVP0C4LC9qbTO/JIil0axCWW4XyneiYSmvC1YD4foEPTL5H0+isk
NvVlqEXyU2GefK3TIb8LpD/ObSMeO6jhjdlPGvXVuUNZI13mALH7L0gVzOyov5jDbuT8unWY6eNt
ItPkUYmj2NhP6IKjnWEhNfgCGcOn2w0fYrrTwDOTt5+4KXLOUGw+NEPRPw9RNDXPOeU6+qacqvmU
kpNEGgqI/gsKi94+Ix/TS1RAGTslppCWsStLLp6XXs2V+huFcTXbiz4siw/kNfKbnPhqOlfIYsQx
UH2FlgYkXEB60iF4Ig4R3zTfI/rMJmQjaLYbNHCTGpUNOB2cH3YldaWctLJeROdpckY6yrKE4Lkw
VYc5F2SSMJkNcDilXOHYBfJaKx6Qucb3NNNU0Ye+SAykQGqK6Cr29Qy1cCT9o0EuuSCE7OY6aAmF
8QkKGq3rhhbamYtKxtT36LK87xC4/OixaI0qOmGFIbJjJZweUaYtynsMnMtyp4Uqv5pGGyFuhI38
G5W2nZwTLU2CGxKkOXEb9kQdqqx6VL80dqH84jae8Xb73HoazVQivRyjytyBjWzDlxLp10n3h7E9
JmLgxj+JrkYAq3v5CVVd9KhBOgIVlefFdB+WpY7tLK02GMChvvXT+/9BGWgqTdj0rml3wQ14zsK6
60ToObvJGgft8D/C0yuJKDZ1J6/DKUtLsyIDuSOz5NhDBR5OqNDVnL9qQpSQR8V4Kaoxs45Jy4k1
tnw4GififoPuuQISNQlwwGtCd+WOMv/5X2hcip8jhZ6idQFGq3vNyHV0Ieh3BffMLTj0DNpcQEuB
hJBjNUFR8s8CJBrNtFA6elq3BZNw8IAeHUNT2PcjcJg9GSLrm+JN3Ccc4kBq2mjPcqJxGgEjfYO+
uQaKtHSs4ykLWdgyLZCgClOadJnaurU1NacWHiaY7LA7X4durjAwTQs4nC302dVBX+AoFZ807sg1
xG296oUP6H/WUZjPtUXFJX/AJapMaMi+Pqi2+pYB4GvomTEPWnqaZLRA9h5JR7fvOu0RGYN9lkJT
9pKCzImoC3IR+ppjWpvToejjcoe5qbMv+nzLlHdtaoHt+j8/ZGaS/jW1oC1VVmXykrs0hb6HzMq2
tfCWdtFuw6J19XMi18AQaga7vyO8moOZWLJqXZP68Vm3dePeBBu3waxeHcWSFm9L1xG2LT5nhz6l
1VCIugJ3VrJT0rjkfWUcr3+/1Unz1ygLMrbe+CYqrKF1C5qiXRwq/KNNdegzJK7sJqoQUhLzdRvr
YeVTYfmjYmKqqRa+wotHw0DeIdEoW9eCh3g0irG5b+PeA95G29/151t5i2hBUdWYyJWg1S8A6C2w
JfQgUetiVCfon21M+4RUkuL5v44jmA2qjvuNBop2udkEGds5IhZmX1Tr9/kkkIpOg78xJ95zdRmF
MFKXFj2S74izwBrRhRvMPA/c4snOS/HRcwZluJnCSLjkAT2xYc0+f/+3myh+VFhKsndZAOSXc11g
dWLBI6pdQoT2U2BwzVCiJD4OmemDVJ5Z/7GZQ3/zhNgA3/4x6liMbWGa4Jgwx6WNLc5iRVN1oREs
nNymU0zNjRH6gl6SisMFuMhE7nYWukO3aonHLlQFzJJrimbctC3dCadYdUruVR49xdTo4bYYiTWm
e1oiPOOS0U6LiCCFA0ql1Xb8m9QyqMIXyLt3CS356RE7KBSyKcwTlILJJF+tatKLje3z/fSEcs3B
IFHMSLxrFu6DmpPkYRiK0Q3s2HwFFIWOYQrUp+uT8/16m0eZ5ws7NOZIi/VWxUosqWmMlKrADARK
39BcGAi3L6b6fH2o1QdyTMd2JAhFsExvv5lKq+pk+xZD4Zd9jCWZ2Vk6uLGq1x4Ikwsc5HRTmiTa
344CQMqpKkdiMoiYaD/WBuiDiUsdPQtbboMrC4DMpkpulVuPRVXu7VBomzP6Fu3B9bkg5bsk7eFD
tf2MNAJgKIIPYFaD773TIrsViTIGGxvL/PcvFoHN8Jq0aFmlLrDYwMimRmkry8ElXaKQQkyp1+Y9
Mj0yDrdlqUYHU8+3TMhX3q9NBtDAqYxtBufmtw9deEUYWU01upESYulh9snRqtr+qIO9+fdPyVCz
T4LEwQMjybdD+WYERD5mbkZy+CLF0NLdRa3X1GW6MdLqm/xrpMWkaUoFhEybjm5DEPqMdsu8z5x8
pDVGdG4J5YSarG2erq+H1UEdqok6RjoqEcfbx6Mfjgu0TUNHjXjjByvG/5kWXF7sTGh3qdaK7yOV
1x/XB137fJIzT/JSpa0ueeG0rfkUdeLe9elxuSlTeqwUSccDKepq46WuDWWbQqLFczQBkfDt88Ge
5oraF4PbS6DgvSxpPgq7/9qhdzZOopU3iXhCNSh7cBbgQfV2pHKUedZpZu9Gddc8QhHVTyPmIR8p
7ZYfbM9HvhiqP6+/yNUxsQqi54wzEGXm2zHDkYyiNpdHO2TBKVXfOrlNQMwfwgFwEowAFfzPiJpc
Xq4P/P6g1zWN8wA/WtWcDT7eDowWLovhIpUcekZA+zTF9gQPjF952ub/6UBK/I3v+H7fZkCpGpyz
GH2YS9OsioXXB6IuYdkrNXdGWHJpHNYb33B9FEJagmfB3r2YLVqdQXccmtJN8wH5iINs/8mJTLHx
MO8nJQ+DF63N0SrefzaN1KnsvKZyqx6eGeqdejqb5BP7QwC9+Pf1T7UymDmf3rhygfQ17MWnoro1
WmUYNC7AHeW2wX7wFAxeej+qxZbh0jzF354FOghOoiFTm00Vls5cTm8YFBS82i2Kumx+wWvmFiXa
MbkHUIhquqP42N3Q5OM94mCUcNPVOOqvP+7KJwSCxPLjbMcMbnktgQA5eTEpVdfwgvaD2rTIXeg3
+nR9lLWXSrTicJvDP8hYnnp2OOXYS+WtG6QiOHlT+p3O3fRoSdTG10daWWnz2sbs2+LyKpbPQ3Gh
D7TBqlwzmtRzO9h+RA4bGDQ15649g1xt/t1ymjshRr4qVyCOvuWZUOSYKeigCVy1UoZHTgOoQubk
3Aoac0/Xn+5PALmYMhzgnDss6Vm/Ou9wf92K6fQL0MEARZL0fqY3s2FdRcWc9pwdXRXypjaq/D9a
Y/vvmBGII/ug+irAfG/sZyvfkwkjBBYkOnHb8kRC2TyIUsy6BTS9r7BrKVPaYa1cxhR5/fVnXvmi
jg5wmO0MVySOwbePbFlpYrZh2Loh6q5bpS+Mj17ZpjT81SSKwEDiEXP41yElAnK2TolABSOhxR6A
UifLkjCqXSwmIDkY5pHaa31QwZ7vs56O9evDvV+DDIcJI+YqKmVEaxHJTD3prqCxKzfQgtYFeJGf
FZ51Y5T334xRCHtnwzKVXN3iPSboiqXXe5UbNs50D27HPie+g7h6Rr1cf6DlUHwp1TLJ1XHymLhm
Lc4FpZSQ+1uFAnrVlTd1rtcoVa385BvhvwYsf4Zises2zEHnnWUjBRhUZFWiujiJZBeCli80DvZz
V5a/8f6WX2k50jxP/1p6GgCHOG5yDCqCoj/1rWcepAK+4/qrW54J8yi00Khc0zVuXcv7SReNGidF
q7ka0QjEVcP8pOuO5RKzW8eu0aIjVEjnDs+U+jjAONxYbCsPiVOXztrWiFO4ir19yBirZLyLQEYK
RBc3mWK3l3BuNrj+kMslzUMSDlkIXmh0tEnkvB0FmJcpQ3YWN4sNetNT+lBDMJ74yISourGD+Udn
n3m8/x2jCOYkbThvx2snhWjIU1SXwqDa7dMpjr5UlQWP7vpzrcx73hxxkI1KRn13EnSofUYlMwXd
K3i40jUdTTCWGhK59NjAN9gYbuVjoTzlBZIOc2gHWxwGRl6iG6f/gGuzQRNSGUUf+LiWe/2h9Pnt
/H3m8PbY6Ll2CNXCCG+5cYjGjLjMosJjxdfOpzDPAhIcMq9fy0JBA2bj7haSU/GDUybrEfeLUgiO
2wlKJvrVTuwVP9QAntitFZ58R60uzG2t3le2g8K5nIIRFwS2VdrSqec95VXWKAeAOubjhFaH1E2i
6PJk9nHofAXMPEJDKUSH/pp+AkFRDKOTm8FT43YPQSYL9rj0qGjHUXyOG+fv2ge2cWrTVGoeFgmL
txNp8AXcGailbqDakTvRb7iLlCQnmUCz2fXXvrJGSJvy2rFyX0klRREgC3jyE9isoPts4WDj0o7W
H1rZFv8NY7fhtjyfMYuPrFM60Fkoc35keWGwq77NJpXhsOmDKzT56W+MJu2PPk4Ve+C34gG2B87P
KX4l1x/0T/D3bmiDqwo3FtKgy9M2TfyoLkvkVuR2feO2yGT4BT2E89wptjF7rdow7YLWf5hapfwi
0rY8oes3X0svF597SAgPHSnD4/VftfKl/+R/UajzUt6l69NB0/wwltig0qB98aumvoH7kX9EQRdt
vID1oShtUX0157ze20nlyAmUgWLypRsVZmReodYxwuwuVxCY/D881ZylFySB2N8XB3PaiRJfdU5L
QCb0LgHJbg6JEgTPdJw3j9fHWpnA+nx/MklxS4ymF49VjoQgUW1PLvqAKf7kE9t9HBAT3LUJUKCf
QozKxuG1OiKdjHPmSedfixEDJQ19Lc4mV+sLix57kJKo3nB6aX3ysIm/5Uy9TCewMXJO6gZVAqK2
d/e3ulMKq4yb0Y0DXxwGQddjV6CkQp6RohT1f6qObv5j5P1nTOYkGzERD+XHxWQJ0HGmvsEGnFn5
M+IQ+jmRAJ/zPgn/P4eaj5+/Ap4mp37td/boTsKOwmOG+cBTGqMN2imJKsaNqbn6Mg2sZS1Tx9Nw
GROACjbtABmI69S9dtsD+D+3Mkl+z+L5iz8VxSe4uMXGHF1beoIuLkkNm7LS8mibRXlF35KtNGg6
uh8ADJ6bogrBIdHDfX05rG2wpO1tBpO2aS1XeVRX9HlnzkCbvqBI4eflhTZFjXbJGPJXT/SDLRYu
pQhwN7I0WyPPy+bv7wj8NFLGjIdEmbgvUwv1kzMCFR0y5yIHrf3VBTWagsrMs42htbWx5xouiw1r
W3t5rJRG0VGAj/mqXVXlnOSN16FoHMPuACY4svdYjQTDIeNa1O9NJMbuSF9rBILfc27gaNnaTqUB
INjbmfRBXNMdDV1tHDx7VxlljVnRJHr6onu4P8frH2xtbpAFIvihLiHfReJpkHraCO7MLRM7OfWO
Yh1AByREj6q9MffXNi4CClUQx7FvLe9LagfiWfbT5HZVOZ78PKgv2OXkB9Ufpw9BkI/n64+2ttZA
BVIGJMg3SPW+nRHIgXXfB/7qdo7niJNs9fYObYvnP3Z6Lmw39WaqhBbXzfP1gf/Ui5ZnPYoR2g84
6omUFyObPuecCuDCzZVBFLAlQvm9cnCBcRurtKuzRAdhn3DqisNjX8UBdIOS9hd0loPxpQebkD3Q
dRIL0PIh7UxeLnv7UIwhqHgbvEB8qun9Vi952UUfU0hoMyvHK1oaOILKv0GDP32Myk5FozQaJhJS
1GvyW+PTjr2nJ6n5OTXTBC/CRiJ0oHumfB37yELRbJcDqvwW4t0t1Bwd36DrL2ZlBpCthRHmcJoQ
ZS+29SHKapOe3YFQvp0xZoWWKLdRHPTfkNtGyalu27A8/fuYmkWKjDw/Kf9l3FXgKRF0jUIGPqe3
/lAW2ci0Y2c4Inj1NJpVO5Ie/y9jUoGWhqOT0l0EIJVPdnioGHOUlsdH0BA0N+wNJ0MZhpdOdTYm
3HxGLeYbgguOSlUn/U5d4+1MB1Codx4QetdP8W7YeQ02NnsDcPeWcGZlSUly0wZXJNMkLlh8QAdC
LI1n6eBKaA8BhAlVU2D7pLiVwmqNwfwH0/Qhqsfo+/U3urJNSQlimfiZf1EUfvuEUx/VpmpQ2xNg
xrGHMMPROWLZo3fHThhio3y5Nk+Zo5ohNXA35OPejibTAWYtjVRu2UwtbKMGEKgMFTEcrGaCV2IC
MN/Yh1eOEEoYBlOUyytJnsWUsfPAb/SgnFAkQdW8a+K5PdgMYhPJY/rdVJQ7K7P0YZ/ZjbdxZs+z
Yzl7KJfO4b9m4Am8GBoaWqbWXE9d9pTywuafHNMGgV5ly8jFUVZeTGyrDlkVKdOu6Mpq422vfVvT
4XKNUYFO7m4xe0kBpwTnGrtCkz3ZWAm5GB78mHBhOV+fRNraSBYM8Tn34xB/zX/+V4wQa1C1Mr/k
uxImiYcgMkiq0nigZAcoPVREds6UFne61dIbjOdL9q2sy+yCSMv+pKaZjgqRzsYfrILSvAnRrTQu
aGXySNd/58py5rjCNUQKoijSY29/JhqVxnLSYXJlQO+maBtI4DVdyBujzIt18d3pl6G7nrwiWe5l
1KIIDQdBsJCuxqmfnL0ubYtbZNf+TYs/EI3KXV/p9NVo0a2FESe0Jz+bvpLHzXEnHWJaWxDQZ2fV
ChH9WzQU/6pVlN2QlIWOyckkrGYPUQyaH7weWky4YmL15aUj7R6R40TWD1OpgdqChFbFLffDZLzY
dYnpsimtuAdkmlpQgotm5COFcQGAv2Gz/tCNY/RjkEHxJEPf/y0KM20OXq/5dO96GLDtMSvFqAZS
fnWjQ6XzD6lijhkOOb240dU6zb5ef5Pv5IRcV0yy99p8E6QWubwEJgBjgSX4BtfoNhQ/iQqK/r8W
2M9n+quD+lGVteTOG3Zmf1u2A8TQjA8T7Emkjb8tROLpxgG0MtHJ6LOUyM8RlC6rCbYG4DIpNenq
Oar3nW9oH7nly0e8B4eX6w+/sldyJ6TeZXMf5dHnje2vNaU6VdbnhYG3psLeAsqtKUHpRBYew35D
3+gzZYbg3y80pFHIQSKjYcjlZulPoQhB/+vQIFLTvBA2OOGpF3jQfBmlZm1V2+b1tlgoNqogA4De
fNNfhhBBPVJcnDTdTXV6uHW6Fs6ViQUA5PX0M/Lt/pSqxdP117pyHjCfSB6bklqGthQLcXW0uiYL
JFVtC/0poCOBtbid9o9V6RA9lx1pKn+Kb2mB9rcEzysbEIb0iB2R7rAlO4tv2qcTPff4LaJKhdBN
qxP4LJDq/77NcZCjDKRSSiPJUinXh3inxGNmunFr9HhTWthsB9qW3/3KUrBnRdAs2aSEv8yKR43h
eJKAzB3A3x8cWF5YrTXKUc+pHF7/Zu/qluwD3AENUFWOo/H25vf611pAh0/nLhbNbtVZdJebqfFB
2k14DBVjulijNZIpTpsvsu30Q6DY0WHC92Tjra6sx1lxwpcjccsvWfwGkx4EmFKR5Rq0HX1OIqMB
aq55p9zujc/4hPtbheG1p0ZULOe8nkAca8+/6K+ntuvELGj2MedoN8PQ3qBdZspo0XSM4kAtCd++
EXucuB+gsPphjznjZG1seKtPbRPlEyLyY5bLJR7VcQgS1QLN6chTTFfuHrcceFVICg65bkVbV/6V
JeKoJK0Fe/6s315oIGl8T8zIay2XnqfIBhDixJBqZXZobKxNrELOttd2+IzwAXCUrdbY2pPvH42o
2nWkfA/w5+1zCIPm0/VJuPbDyHtKfKQElBh1ETxoOQj6XlUM1q4tny1C3J3Rdv7G869sibzp/zvK
YocwACRhhh5idxGDeuXY+4Yvvfg89PJ7BwD4pu4bfSNM/VPoWWzDHDRUrKns0kjjLGY2aHpCdptT
tqjSVtkVltJWpzwbCuxQcATeNdi40KeTAA14yOBZ0KtUABi6ExFM4Q+x2nRfgbWOF1xuvO5rmCgS
vweRAeAZIaUACUGpBWKRdl1/X/V9/OyZPW5GsejMPfnRuVteSYZP1HAUHBB9vzZw5zNq6xCiWDkH
cQODTcf6l45DMP5YxlSR5h1wJjG8Z9sb0CXl+pxX9JHi+4e6h+0AZNeQWyXc1QWpk+qjH5UGB1WK
twvSAo4FR7o2SYXlo3OKIoK3c1VaanDRYjxfd3UlHWWnjaF10cx2BMAgUL/SkBV45vn6dFzZfufS
DrORFhLE2It14oStNru+mO5EpeEYmT72aJHA3MtJ1Y09YOXIZCgy47PUfK4Yvn3s2IhpM7IFp5Yf
Br9iepzgFhf4E/rVeEfj23Bp4RDcUNI3tkJp/ublzJxVDaTP2BQovi5GTkF/RuNkuvUE/C0zRLeX
Q7hVK1t7ldRAuSUSZWH7tZj/4BfHOLQtw+2nAbNEX0vZ2SL9M6Daj//+0djZaGmwkUsRQb59Htwy
8IjRU05mB7/nOA7z70hu9buwQU5xfai1jYRcMYbSc7BKIfDtUEoGYbAomB/pYOk3vqGUr2aaig8h
l+4PYgC3bpnVRmy19iIdblfkZ1gcbIFvx/QjoGsRbqSupfutdVQIwtJ9aHTFEb5KtHE5WB+MewFq
bIJWsViMsnLKFPseww1xM2dnyGd+uRZdQDzJjQXwfiiurSoBIw15hMf6YhqOYWjEsmNTdkQy3ZbV
CK7aM6aXYgq2crnzK3o74+cbso4pBQldQo3FUPAeYjZVYbgGffZ0R3PIp0APT9cnh/l+SWvzNoZG
dxaevUveOV3gBaKNdLf3jdI5D1QtxJPR5n1wi/FzlmDL57S387z6lWFTAb2YYxVYWB2/YmGovjoS
XeG+SqMSbJUWCcrm4NossK94qeG1UDdadYi8xv40WCa951ogst8TvQ0vXYE+/+TlpiRDOXjeTzOh
l3GnGIH/kU6xPP1gQ0Ozd1FL7nFHk4Wi7e3OM38mbWzo5xBI4E/LgLUAJVsx/sOpV/9ZYdz3gK+q
/aOBrpvvucJ2I33posD4sLTqc+AUrfVKrxkprniayu65HpIou41xaHiaMqOPT15XTL9wUKzSi5cD
7z+MPZIgcJqleO3pjkeDVKLy3aPsyrQTOTmcX2SS9frOBxPwM4m9oDvmY9RACiFgvosLxcRELy0b
9QYfRpiAmpqqu9aaceqJqbfmxjG+clmm8M4Rbs0XRjIciwURNqqKa0Ksu0TBODSCuXL8H2oZcBpi
UK3Ju67Qe3QUcYShZWA6CTxOYfWPHFna58kunGojYvoTEi8mM8IZrpEak1mzltfJrul6aJEqhYk0
eLFxYwbzEQEkg2c9VHf2aDVH/J1BX0SUrnJFOodABhHIIV2nxqQADyKr/Hp96mvza1j+KBLldGZx
l6AAu9iDpzQHK5nkwpXJ2MZgQ2wl+xBm8DiYbY7/2ZrQsFyGLITIUgM+j/apo07KDb05TXKTFukQ
nWSY4lG58cPmHXn5wygqE+gj8iZVufhhlL/QmY45uKogzzuoZF4RHZOxL5270VHb75PixOOuq2M7
34NzVPEDoJCF14rER+yTSJtBvSiwnvSDjlNuARaiab5Tnh8filDrfl3/tSv7lEDXY8+qaqKP5W3I
wNwTS9RKp1ieqi8xjqXDftQBOW68Fef9SyEBj7IY6S+jmYtjrGtpxLIDVXfVPnO+Jp2PgQMizged
UBW2DXY1KYjnHgDRUCdAj0qsFLQNYcD7o5TTBdU/8BHSh2gF+Y1/3cMUer/BBJXsyfzHC5/Uhhab
CnAjEON90Lajc0mQRW5cBdZeMQcBVR3E8Rr657fDhgUUp7qZSH5NncCCN41uuDiIjUW6crYJqSMH
wGBLp469eMFeQic/PSnSpQqATTzUFOdn6xT+k0QhHZ3+edZw0SCUJCFN79lyiyKq74YMKLabF6nh
jhiCPE1N5G/kvVdeHJdHixwvtVfEDotHKns7iyDo6i5hpX/jqSBuaOYq768/y/y3LJYryg3UesIh
1cuN4O3nyabG8vS+7N0s9Dznt9MLMz7QVyChX9YswLuMmvXGmCszUdLLQKMxwcH7eng2mYNt5bR/
aaVef+vVWZ0CbmRngdk5FLADP4w5Tn7XH1Sfn2TxpBgVGCQ/6D8hYTev0b/mf61jWx0Oeud2MZYm
d6ko0cqB5qd2gpypeuT14GSF1WgzA2R9atwQv4yjb9RBMUPi6c3piwDnkDBNI+3gQ1T0Hwa6iz/2
4USdaxZq3FlJmeFbEAeF9hr4hDw7xPiz53LMhvtdx1wl/lpwVH1XmkDLLzEbRo2QS4TWqU9iQLEp
0bX/nNhdau6CfLs5c+3dM6fQZZL+Ufnyb9+CFTi6JcumcaNIH188DF0wCgEsiJylEaeB/DXWKFrZ
P19/+yvTbC7NodanPkff7bx+/3r5QVYCcJPo1zWaqB4TH/o5XCBrT8ur/cRm1WxsuPOusvzY5Cip
RXLBnZtE345HCqwlgEZIjq2q8dRnWv0TcFewh5oAeLRqpp8Ibco99KdsY56tLFvuluxBBlcH3vRi
mhmFqAuvogbayhoMGpCxs+Ebw/n6+9RWXigjsIrm3QFm2CLCLic76svCpEctbEGWNIan1hcz0oRr
Fr3pM2HzeNphVqQohwQM0XRr1MyJlxYT0niHo7LX/Kp8DAJObHQdcDNRCXQ/udJ/FNhRy43fuzLt
2C2pq829S+8birAXwbu4iijigXugPGwWj2OSAN/vGj1ud2HlJW4+NIlzuP6e1sZli0ZPgORZiKWo
pIh0wDFA/l0lt4pL0jbhk6xyPIG7WHvgmKwBslbhp+uDrnybP7lxMn9ze+Syvt91A0T1uX9Qt6cC
QqKKu5Pd2cehzT95eEy514dbmXH4/FGc5XxVqUovlnSVxarssK5067oF/WF1DjYMski25BlroTk1
2DnapMnAYaN4u6gmo6QciImla6CFng69r4ffMzJMM9o3G7FFDirpavB7O6QacfiiwlsX506WBsbn
Qo7frz/3yre1CGl0PhPBG+LDtz9n8DIFnqxauyEWm9h5J6H1VDCPz00r8tsYzJg4akmQ/3uiZY4U
WRb6/G3f1XumOFZDShJ0FHaAwD0P98Qk9utLR1hwvP6IK3Ej6GXyH9xtSbQsrx6jM3JXDYvazadA
2xu+qe3KSnX2ahQ2p0EvvLPmqc0pZC2dAsz0Xq8Pv5Iq1JhUVJPYS8lRLAUd0YS2PRRF44LOmLyD
sFqQRBk2BY8hsGq61C1AWCiVmO1HPUwkWdZI8z+rAeTfjR19JcKziCGJYOkXRI2w2FcHbtmgHunc
GeJ2PJhodMydVIa2OtRdXm3V2FeWMDs4HQysK6Roy2OS+y7Sraamt6vPUew1QXvhmtXuHDx0DiDy
s41r79rTWWyQJDP42kTKb+dygDNboTtR4wJqpmm7rHS8hIZs9L/iyVGLh+vfdeV0pCjL9YyDiqm1
HI2CfgFFsWroJmubfatoQPkNLXfbSFNO1gAheNAs46mEBrWxHxuCB3l7MJNumcNmHnOu0S4+I/KW
yMsTGojo8ItZqh2hOkYPbTrtSGOolMBoHbmfErt/caIAI8Vc2uNn4N9Kf0DD55Flt23PPPrTZNuQ
oAsVyyjb6wHo9U2NycNUDuFuxENBO0CDKqpj3SfA62ofsczZjvNhpqhPEEF93dN+pw7eMzAd/dHa
WV5hvWhFrSS7CZbZvddqxu/Y0pTgZAxUDVydnMlr7nuQgLsqaxF61O2L0wOgODk0aoABbAxF5+ON
mFN2Vu90UP/MGDEvZmQHg65E6DqB1//OAwB3Lk17jbXH98XIDhWsSW+vmSFOcTsjBbq898vANDam
2fsPz1JGy0m6TONOtlS4mNFIox8oNhd2diFfZhCD8xt7rTY4w0dHTRKkFb0mEfuttyNkE1vSt/Uf
QFxE2kLV3kn8Sj/A0s1SOI9N2UTPU422BkpxXd75RHNnakbRPeKO+mGko/TL9Vn/fk0TL80lD+IP
NrVlTS6sqbVNsT7BXOZMUC04oypGcrseiMpp7AmLro/3fk0TcBAE8qq57kCbebumk9gKStx+6DOQ
dXYMIZgfjUr9r+nafn99pPcn4duR5kX3V3Q9CJGFuFaoboMR+rEZnBYDpg4IPmfiSQRYABnDWJ6v
D/o+7GBQVrGtEc+TilpEoE000o8e8HjCI4nah7p90w1xtRHcUCJ+v2MQRf/JWVO/fbfxZ+nYN+RP
5qp5lPWf9A7c7TenzGP9e2HRVHGrykD0Z7rNMFNvwgq+uAfnGkx8AmPxKGvhlC6hSkxKCvFatCvM
sZkOmPEKLH/zdDJ2utYU5S7BGGwG6BVFdBs5CUlx34yLFv4O2toDG01bunUhk+6R2GIS/4uz89it
G9nW8BMRYA5TcmcFy5LzhJDVbeZMFsPT348eXLS4iU3o9EHjGD1wbZJVq1b4A/r/tvin1H2YsWFU
tWhPh/4kIf+vYI9ZJYMldlXYEFuVRmlR/k59PIYD3OwELJpR656k0CILBdQdDl+ABElfzShGGzNI
gy64M4SNqRwm88Ef37QSa6eXqNXuqi5i8qibYeNOPcqD3oT5dXyk718+MtGO0v3cXZqQbYnMTzqz
khDZkTZ/K0gSD7rhK59twO9PNT/+Tu0dnEuDMJBxq8QkrNlNE60I9LjjuLqH0GzQeEbz/ZvSKnbi
hXiQDTxeqz72rTLFP5oJezqXznhLp90nF+B6zOrylx13dv27TQuaokh+OeGdgXLg+DjJUvytHcfQ
31VV0xcHJE+do1BzrX3DFCd6QTg0S46miTr0yca4q3iSC47MW05PoOZ5pTLAltFsQHK1k/qClj9a
Xk3fxem+HMqueIorqGmePBh29Ko2tEcvjV1ztUi8GM1TslpF1dDIhXNC+N+Pzhxe1EMm7DZgkZct
4vNJrYwXLGJt28tDKHif0hZYFrjoHBMJG88P/6dZxualbVV8vGiO097XaPf+kIy6EbTElWT4kk6l
6uxs2C/aJz+K9XIP6yFLPAv9ZvtbHwAgvJ8qUITfTDS4i9cgSSTFVa26PWk1+mu0+2VrcPUYldB7
qfWD3h2GjuxqYmSt39VTpMenICtq6qkGJLmLKLCk4IQ9mhGe21PVHBBM5NZL7ZoZgBwbWvldNJHV
f28MqVHdtFLV16DSwuauiHK8P4ImRNBoIP7KpxG30AE3kTmdc1qt+GQYJmES8qUlH7CkkBF0NBHo
HTJAvjs+RF7vWjrxEQK0pqLH+7bGJx003pRe5ALvY28qDfUX1no+qroY6IGWTdvxMzZaeOvZAaZU
DrLNGn80h4ciS8YKac087LwEgMVv369NekNJFpd3ue0M/ziNFXFH9SWfnUbVgCV6aBnS2WqhKrgp
Hq0RLqPkOPsUXwjTpYLAjo+rWU29RtitgqG2rf2uDXAQeyY/TPjxD0VzKQvbJtsFai1Hu3yQouyk
ZJ2SAVfzkeuPSif+VmBefGfi58ZQ3PbTz7LRmsbejsGqX+D1iPFSOkrUHKzJ8s/E4KT/RCURPeA1
IhfHtDfb2sO2m4NlhSPDxSEcs+BeVtpeO6Wp3L+kKC+9QX7HVVdPESD1JsPswl3fiwDznFKKUX00
6y7x/AaR0CN+A9PDWNvVHW+Nl84Em1FWxQgqc0dbzpX9FDuYPAJGMbtvg9zW1j/QPTosaJsOuy/u
BR+z6lrl7h2NfDbNAxICjYsr658cdw/lbVBl8W2I2vxJSVXlqwFNJjhGYRqd+6HJlN1YYG0GbrGq
6yN/hXYWNpWXW9QGIxuEgraS15V5DL3KeYI519fOVfvVTkojitPIPvttFFRkc6F90DNVf9URkHtJ
9FH7VRpG+lCXWv0QRYF9aALV7F2rNsJfgcgHf48jKBr12AwoGzXpSo6BZBACA5D+1etRv2RGqj10
ElR13688tn15GBxnuMvleryTRW58/OZHAJCDR/cbjLQ6/57/3PxtgKFdW/IuYurCzzU+GoPLLZae
fPZy6OaR6XwZC7/79uG7H/yoQkFq0Eu8GsvjMYREbjJaZwdRih1Fqrj3mdsdbq9yXf3yCmnegXun
z6UsRwcd4OTW8RXrLKWak7oUhT520nGvPeb4zH+rqzC/041S3OMp2D9P9VS93f4BKxkcAlcmDQ8V
boi2bMGj4Rerbc3bxTym3TUaOMQyACI74I51ur3U2sbRwCCSGs/17RJ0IENJlYdO5Vlpjrk+ht2U
ZFwKyMw7jwoUqK1C7DqrmhvwJs1DBAiusjc1bhpsCzTrrKjhqx6Y1WVKHfM59Sd548lW8kSHo8oo
F3QK3am5JPjPFmVEriaEE7B3QUhxlPbKoyH68fn2+7tOgZGLYH6BVye0KpRh3q/ij6ZaCWWwz0Yj
yXdxHEj4jIYWL7EtT0wECq9X2T23F73eH9DFZ4z8TIyYqRnvFzUnjM8TQUNPxTUJQUZMHRggG4DS
hbL/X5ZiZssOYYa3PAuYdlS+3Ne0uUbc6tGC1NxQN8ZjFvvhxrG7/mC0nIAqMRPlbF8BbzH1ikIS
O/tchQDsZ0D6A1lvtdGDuN7wrMIoAHkawHp0Wd6/uykFXBP3unUmkvvyHtBmkLpaYFjYQUkYriNm
iVr3x1+iAwKfbindaG6R92vKccNpwMINQVN1zqk4BYrHRSx5Zlv1G7X2dfQCtmyiL4o8ELKRy5Fk
0zRhi4uOce5mywIXOZggPPUYtAN97YEz74ZBs/EXJ7PDXRcU4I6J31BvnPO/DZVFw+UvQob7kn3K
uO39M2eWVSDmZZvnvrIDycPKyXhkTmvoHrMJ5wuEhPgPlEADd0aQ46U7kzZqr6n73MTpA6iiyzjB
Kg9owErF0fRFr+xEGcTJQdgdJg8YOtf2LnDMsn7qs1btKCjGIH8JJCgcD+M0Ic8Cv3A236KjitsB
qji9BzzBPoupHhkBxYn2BpilUzei9/U+ps+B2hYhx4HBsoTdVYWYRnSwrHNb5fEpxM3zbpLzbuMF
X39mlEeg19FXgbR49X4dJxKlIxFIC/Sfn7uxTn5iy1mUrqa2ioadphVe8gxPBFetq+KIT1z1/fau
/ivn9f4Ta+BTCOZMwGkoLCEXchPFtY+q31nrrVzdgTsx85c+Kevuzs5pkXpAq53MSymRvgjsTBts
o2TsoWHuR+3PEE3ZftdKWFKdILThFyaj31rdVXFvaftR6jEpUvCT3KJFX38evgmDZ/qQ8xx4eT7S
yZJKNo1O00KZ9lGsZDiJYaBx++WshOh5NyP6RN+LYz//iv/cPj2On04dOcY5nx2X24QhgVtG7PCp
StUt3aL5LC0+hIZGH1GTtvFMK3i/WIz/ShvIECMkamKvc4bxh5h6K8ZsJRyfdJLUyutCS76PtHZT
1mLlfWo8IYMZmW4Jr/T94posAi0xwdlXFm27YDQTrx2NrcthhbwMthPJNPiyCD6Abn+/DJoojVVX
nX1GrbZ9gI/H440Ypn9uVAlNOuqSUaKxJrdqRZXOoYD9klAVJLmk9RD95UDB3N6cXiFxAWyj8xpw
SopYKVwEFtoMH50pxz6Enn66t5O4vpQt0G4P09TooWKWDhA56eqfpiDjwFsqtDuxs7j95T1kPOfN
VlrUtvDG1R6djCqf8k+VCg/9Hpy4tSlH6RbTCOfDsWaWwp8bmgDQaYkto6zIfP5jbJ/trkn3mFdr
Jw0YzsfvL8QfmYFwsdA9VRdJTuHIvhkMVBcRvHxvaK0Ep4EcX6Vq3Lq91nYTjCZExeS/+h6L5qVQ
U25RXC3JDxt5Rw/c2IUk6xvdvbXT+d9VFg9EQy+udD3htanRBGqnzA7B4IsvMYZCG0utJIhkochq
zDBsMo/FF/L7KC2TILTPnaz0WC+PGEwSu3G5pDd071QM66HKWxsZ4kqWA4OJ4zhD3G11SWLypxb7
MYXmpR5iQmOkU3+Qe7wiGSgM+xonpafb4W7tszHWsbARY39dwQIzuR6E3vfWOeFdPk64a3uAz+yN
1GbtXc4jOCIrqRv7+H0McFIQQ5FAkI0OpPOzwODbwbKTvgqeZ5ey6aUzBlJiS1d8ZbNAsdNnqh1J
6dWFYdPiS2syiXM6YPURlVJwxuQNrzgntDey7ZXPRvRmEEeRC/1sWU0Q3cHp5bKD2lSYU3Mmhvom
adLwyJQnfYBSmW2A81YmrYDkkAAGt8/NwdD3/SsdMHcI8CH0z3R/gwf0tax/AEpq3+lPOV8G8I+7
PGkJiFPi7BI1Mz9XceEPG5n/dS4D+AdJbpQ+TEATy/uLZLZAEa4ILoVJax3P97i/m+JxQKcEjYJv
IQmVg2dVmISeo+YBSbqSl9FGkFt597P6DT5SZG+oXS7ehBVmUKkBYZ9bRZ5G15GlbAQFKo1/8skn
pIZmWGxE75V7m5aNiu4XgAJkvxb7WTcQEA0HR8JDZ4rOA/iNpwKvPE9EY32KwmpwcyecXEFFcfzw
eYXXPqMyob9oV5+9DzKjdCaal4bVWk+9iY+akzvpxnn9G9wWiQlCbQgmUa3OWeLi0o4hkgaTU0k4
HgyygtM6ilRCwe3TTXowBi5wbvlfWbKSpxheNKZWzhh9kjEbfVWVyZi+ZGES+65JchhSNRnT8FhE
WZG5QMyRli2VylQ8RxItziyBFCmHtlUsH7+mWMY/qAscGp2Yy097AZn1voFbiV5Jlyo9BKcUf7DQ
HG3M1MeoT+5FypzBFeDWjVMZBMoXmAxOf1JAVzPbCIT23PSN/x2dnui5rfNU3SVYczd7Rilhexzh
wX6e0L/CYKmfHcBbaneQ6mOlYzubzA7DItKHFzOBv+8lSPAN2KZ3yiccJ0zsyowsfRZ5mJk7XFPz
L4JsDYdHuyTTaH0JxyojAlbq1UNWA8esWqvZZcIpM6/Fhs5020DBbc5gPvTMNSNA9yO50rlhN1TM
cooh/2wUIY5NeDFgHm7n6aA+5TGSQ0DGNQxT48QeLznF6J/MaNU/XQDAuxx5x/s+6LJfiFImjjvQ
zm48mcH1b7jG2pc6i7LfjDT9n10d1G92ivfCJe7i6SvcKkzxbB61Rnqjs++h0kLkii0pPWAXRs3n
0x/CFhNRqRRqW2zrXzPJMsONu3clcs/ZNwAsBs8zDfx9cBs7u9GUrpPgm0ffx0E1mQ7Uir3X9Tza
uADXlkJHGpEM8nCypEVGUWFwzM8gUZHzfPiM/ErxlOOydYnwd924JFbu2hnSqNL8gRxwddcy4It9
TOTsc8vE5JRg8vk4xhhm3Y4QK+HQntkQxozyo5JdvDsTYymM6y37jGOJ9IMPWN2FkSNHMFU0m5Kp
sAuxu73k2oOBQwH5A6pKJnlZfK64CWIGfBToI7IbkiXEQ6rCXb29ytqXIvfjvdEenLta71exw16p
IvDi575Rpl0ismGnd/0bcLJkY/utPg8RFs76zMnV5mvvPzWgbkqpaYY8j4Ud9Qn/SQxOS39rHr7+
PP+/ir54HgkiaJ7mANFodqZegvrFkcFR5LVwYE+3X93aA3Ff0fafxW6QOXj/QPjb2wlmfvSxFFzq
G9pd/zSSFf/+8Crcv7Md3kxOu+qf4H9sp1IdOuegEdle64rxoBRF/vFTBIdQ5lICU0dKuXhtMfIP
GSZ3Dq4Aka1QofW+c8JVum83XtrK96Fiosk0S5bOchTvX1orT36WNTUzi7LrviR9DFBA1VBPY4pe
BRtJzNpiOjsNfBWYris+guoL2i8thQ1kDH8Hyx4UbiMGF1exLU+4leTFAQqMPxojCotK9/1zBWZO
5qIyi0lpf0ge/p7Mx/3EjjV3LKSyBRAg7N95iBueQt39+fYmWQlPKCTz6ShxSJ2WsSLUULDKJvru
mFdnrjRKOIL2YanDsi3HL+iaBBufce1xQSNCw2UkxP8We39K6bXGgDPOCEIkb+B+MbwVjT/tGPel
j1IKBhNGhvzYiBp9vNsPu/ZVoUkwIEVoio7/cm3UyaJurq6A906X1hQGqY5RWw/AP3R1Iz6uHHLo
XRpeJ1QEaGotFmsIIP5kFRaovMDc15qTPdqZmm6scv1IqFIwNWGAMfdIl69TaB3mik3jnx3gDieQ
DY3bNWHxabA2/T9WOGsoGqM/ZsDScWiML54IgKnClDr0z3lFo2dHlT6Gu7ltFNHG0OyvlBR172Ec
a/a7ps2awSsyXM9dvdRzbHF1nfxwbw2NuQWzvd5T8w+jSQwXA87aUgRERmHIbPJozk+mIDjQ90x+
IzCqH3AgVkpk9ppW99QxqCM3LbBF3d/eVqvLz0AqJhME2+UZGuwCww1Z8c9R1xmZh2H2KJA3Av3p
SkFT3Ile1r6Di0yjfdujbPbhDEOXSfNojKDZTbhaBJCixhQTrw0fYXBYP7rkOLtcLsU+9x3tOQuS
rVHdSq3LhUJdbaMeQ727LLfquqqYrBb+WdbwTxd6C6MUtQPzOHZ4nXZKK+8NJcYFpLT7J/yLsZfU
+/L59ktf2/gUXCBIaJhaV/MnnBZE0zi1dA6HXvNGZ4A8m7b5Xs0tY+OMXZ/k+QKlZUrMmKnsixds
JY0ZFH0hndUBiwo9pp621Ez7H3YRM2p00rh4Zqny9/eANbVdmef2/Fbj8SArKTaObR7vhwQpqQ7r
lF2a9NoushBxvP0q57/5fXXJ/Y1LxCymCWJq2eQKO4h5/qT7Z3R/Ta8yNf0h6Krcs2Up/yQxgdi6
XVfUsnWY3/NZZc3raS/ObzpGX61znoCHzHVblqi/UAgLqmdDTGZ2yLMu/261rfa1EbmeehaO9paX
+3ZU4E9d1H8E1L3PWtHQ3bn9MtaiHHhIQNWzrgVI7vm0/yfbNBJ7SuW6BJKRGkl2EH2SvMhmrCLW
ijrf936UlfIAfTz/JUtOoLtI4+eftchS613fWfHkVVKpJBtb8LqzAwSVdIRTZ8x9psWPapJZDaW2
rHMcyc9jl90XyJAfI6cxLmOgpHvSg3/w2J52QVqlP26/ketuIe+Bf6hhEIy48gM0czXUzIxuYaCY
D12e7JKw9gAipY9pEQJ7Q23zdHvFlbMNOgjfW65Nm2mI9v4TBIFIJK2qnLPjhwDAHVnsw1SR/ymV
8ePoBjq7JJVcZ6gac4O8X6orR/heTE7PkZWpnibV3Q7KV7vx+VYfCKbJPGlEd2uZeCSRRpJKC+YM
TA8zUwo/Kgyohi9Tr1FsfPztGdDc+WuYFJKWv38kNKhU3R8ooQMTUCHY03yHJI6Bz7O/VQPO224R
OQBjE7C49xhgLscmcgFr3ZY655wZRhedWgGFzPUHrDFcTKeGwpPNCCS6KuzgRcbyceuwrkQu1ifN
oibg/5YAH3ofNikWcUS2pWlnQwzYT1pb7QpLpB6ktS1975WbACA4D2wxsIXOsojR8E9VZZyL+a4x
+geKIR1V/Whr5rn2VDRbIGmRkHPBLe6bUUjMAShMzsHomNHFCJTiJYs0wrBcWn63R2zo41h3orDN
MBdJghVkRY+lZKMGVHFWr/2ryk19X2aT/0AnLt2idq6dBfRlUYSh8YKhyeIdjlLWOT179DyUco+8
K3rHNT1JT0bceKM7u7IU00FUuxnvz7qgi6XkCQSMNpraObRA0e+nnskHLTND+lOGTZLtb5+7tZuD
1iw0qzlwoa6xWC6plKmfUC46g+ys/vSZhhgYuGM5ceOUGvk4TkUxPGt1P6G2H9QIxAgH9vQuSdSa
LmwDm3U/yKWcbtzvK7vWBhhDC4q9RLdmEeMQQKmSLIDCn+pS/X2Sg++DkUvPt59+ZRFnLuso3xCn
upqUyaGvKfg1m2elVANPoVN4lkbQ/bdXuT4ac0MLNA44du7nZerZ+JXS6TNwsbOL8rNkds6IZ1dk
An6Z4tdoDPSNYHod4Vhw1lClkWKgfbE4iwlKl1ajoLcHj8//3Jp6dhgip3wpgAa50xiKH3CNcs+J
jWaj6b/6qPOFTw8PaPYyjDeK32qxLCxA7sN4BDVWMkzSTE+FcMskUvu4KgLq7QZDTu4NBuFXUSdx
TCb8FbBcXwzHYvCVUy1668NXO3I/czNKRZCYHHCxFzsVoU16RNYZ8jI8L1kL7vN6+u2oovj4+0O1
lEbRvOuZuC+uQd3qRKL2IDJRzVYf1c4BFt026M7WknKY5MjY6FJep0lMGiHSoJvHxBjF3ffXbm2J
ODRhXgEhQPw8NqN6P6A04QnJHy5SrI8ewj0fdS3XwQ3NrGyT24hreDnxA5jhqFNTMlOtHXMXFdiD
sKHK/awA//X20bs+4KAWgS/MEzaHOmXRhQXs07H+4J8GMwo/i6avz3ap9Fu2Wtcxe16GKxbFNV7i
khU8ai0al3D7ToWtS6UnKUqxg5KIB6+sJlsjgNXF6HsBoZ1P+FIjGYlkndCY+adRNtNj05X4MZmV
fwqVagvp/Xfu+S5XQraSsT45Cc1y44q+pmB2ZmdmHV6k0QaXGSLPYe3lLkEGqR719m3Myn7YFSiv
m65cp2gRdUabv+aTE+f7wDJyFPyHofqeG0X2b5/TdDp0UzcWdBrS4nfIunDFqr7yPd3orNSLpwq8
86DZkvVJC/hmqhsE+NW66RTrFkJHUZd6RV6gsJupqKPtpi4J/B2X6fhdq/zq335MYvCEALs6FKQA
dBDZR7SNZ0arR6y3sEtMRjZb3lmt8Mrerz4Z0kSLK5uCEK/KScu+T3mPSNZU5+LPFAf1CVyRoezC
3FFwau+7FMKHPCXPw2RDg/nghp1f+Gyiw2SWTuOyZoKBmOU+DkgXf2iCHaOe/JyrABxur3K1hQDZ
cgI5g1RcgEUXYUYOJSQK2kE6N2DCvupyqe3SSekeQ587/fZSVyfw71J/1SJY6QqubIfIQBgG6Ayr
bqK9Jmr1bsqzLRDB6ircA/ST5rbAMqef0q4z0fegmdanzhEVSWmfw1/beJar2w25FuRLZp1PiBZX
Xe9ycupY2IZ/Zrio7n2rTT1FUqMfvtPFF70eoi1vg5XvRJcb3dwZ+MaFvrh4GIU15oRH8QVjbyRr
G9k6+mDx3DAUW1XRNaCTh8NqnikFU8xZ+/79VVAoo1oBy5TOU+hXX6kstXY3N9PulTaehEtzQ4hd
lHZpD9Vx6jkqodlesAwMnmM1Hp7VfJBfBkNrQxzpBqlzi0KN7T0HN//N6LneGn2tfHKiEjorc7zl
cyzejTKZ8dBCZTtbWR5/lusu+gW5Ut6QDdLWPgFLMO1gDAo8Z3FDKkEipZXpQKyypYghfBj0Dney
Rokx1nDlTokY7Mlt/AiJ1hHXK+kUMLTHI1xp7dcscrTws5YHkkDxXRg/cAKCMRUiFaWdkjypR5f5
Y2vte5ngeSdQ7Ek8IzTq8LPiD4mBWExmxsjIqq1xlKJIajxYB8lrPuhi9BphgFdEGTMnwqEwqO0N
q6uqQ6gZfkGrWwZrAc5o+kMXuIL75vvqlkP02lcg1VT5l7oIpen3u0YyYsXAvYA+bqyHBNtqvGh+
BaH0dhRZ+wozrBr1IMTOr6KIaNTeyLvcP1e6lL91hhY+lEo66K6JgP2HMV+cBABm89WKFqezLIkU
gcgH7Xn/nMYigXY4qa6hptk9SDqxv/1cV5n6vBRUGDpV9Ayvpt4IqXe+5jOdGKNB93oT3YcsSe39
KE/ivqGxdZRyrHSqwTT/vb3yVXOOlWcBOoILDdyr/rAIEauU7N45Vw4QRbccE+MUZbQF0G6sPMlG
klE1U+B1mTHtQeEXG5nn2sYBLUHhjigUIWexcXplkrlOG+ds5H546UNz8lADyA63n3Lt/YJgkGna
Ij0AQ+799kQvcxKGLzln3aqRuMOPRhxTI0x/zly+kyT1r3VvNR6gvA93DHi/TJzm64gpB7nh+5Wl
AvAWTtv+2egn7VjWmnwcQDmBLi7zj3YMyN85y5wMZmn0XuZX/Z/mb6MLFP7m/erbdXKfq3J+l1ed
dahLsVVZrnw1tiqIkFnM+LpNN84tOjRXgguK4s23SgtmxmcmNuT7Vr4atKq5LmG8TK2weHdmAZtj
0BGg04Sd/AlU0R9zAcN2X9a982tSMo24ZuThMUtKf2PHrD3hTNT5C9edJ0XvX6aVSLbdMgW7lEVn
HOHfa/1O1mFc7W7vzPkZ3mfWAJ3pBVCgM5OiV/1+HaedkpyxQXCZYPftwZmfpkzsnagdTniabPlq
r7zRmaoGTZRWB7t58UZHbYx0NQyiS6iV1T5NLedQdqOJqY4Zf9UqtTqrdlb/aOEIbWzOqwpz5iHB
UOH4EeYY+r1/ziEpHEQo6+iSmmD8BkUYxzZNky8wZrW7dKr/wI/3NxoufyP04uUC5kSAC5MKBlPL
CD5mJjBDK00vUBNKf09vWUJCyC6CxrV6uxv2bVNk8aGN4kI7+YPSiEsGog3YmgiD7yl+voM7ohL3
BpNfNVyhR3m5p+2Pc4jqdIabNkXTuppgm7qNLgVHRRpMza2d2rAJY4b8aQg1Jb3UwmzLSxPWfusW
VotpeoT65T92NsIlkJzoLMquVt2ycKJHsLXBDxPf3R9+IPd/okDGpiuowHq5Yeuob+At0p85ZgXB
3kQMKHw0DPx428TQnxnQTo8WGxay/iSbo4fWcvXl9n5d/Y6ce+pbEKtX/d3KyZWuT9EsoEfO3Cub
lFZxM9XpDbfJgtI89iPmbd4AJ1jbOJIrVxVFNQvjm0qP4i875D/xDb2WCCnzLLzEVpe2x1QkATjG
JtCN5yJp6gc2fP9bAi/9ibS4U+/RdmWudfvxr/uk7OO/e2rOxwlOi/sqUrS067Uouoxx0iafU4Nr
GzwjE3uIJIQlt0NRdfIk3JN/w1Afngb8iuQdHN8m9JTKEi+T0GJpoyK5Hmvzs1A3BHeP9B8UmUW4
MofeD5qWUFnkTSP2LNSUnqhKmC0DQ0jFdTIlMo6KIsrWa8bKSF2jMfXctVNd2agq174TkGIEpTQm
OVdIFb0DMEE7ILiosPB285hzH5ej/5imYKz8zMSfVcrzXTRAOEwYGr/d/kTzoy4PPYBF5n7oPV4X
MP4oir52suCS63Xl2tJo3Psk1RvnYCUTRWAcIxNQamzK5Vx9tKkAIVqxSkClCewJTRRWOfTVtBU6
15eah6eMdkFrL5IXytDG8p2EKyJRnX3bDfpnLVb6HRoW1UYeur4UzXYeCw7usn4ug44sJg6CS5z1
Lc5Wsr7L8mlyO9FtTYVXtyzlLI5bWGDOYKP3N0Ldp2FeYH94TvPEvEN3Jt9LvmZ80aS8eRyiAoUw
OU89GYXQQzsoML00P/12e6+sHmcQ/zOFcmYELqvdCmexKFRIZDpltH4y5ozIgau6/NTIaYySCZax
2XFI9BBMd0J4e8BPo5h2RaD1PwtdkRxXNXNty5B6Lciyg2djCpyWruCpcpJNFlEkuHC3id9IsQ9A
2dNA/mr5bXOHpCaMWrXHCO722/jbn1wcHUSjqETIx/Ei17X3nwTPScEEUYouTF3QoK8wTvldgEt/
LYZR/pmrXfUsRivNn9VYFCiXVHInu7D9YvR10pqi1Glb6xkFnPjrhIxu6mbWJL3iDShyL5865YtW
OmPoRnlVCVfWekn3ULFRup1thiNdBamsD6LQVTjfDhdr1ZcNbLwutl7wREiNiwb3D6upsMa3NpzC
5hfjizy9yzA9/AfLX0Hln1rlHke4v1B1ZG48FIBCYOtjGj/HY1X9I8VR0XsFPAAA8uidoI2UhbG2
T/LCb4iMY/Ha2EqhuAjYV+iyxVr2RGkoFT8a2yjuAIg22kswDck+05upuauaIX6rwtT4NwrC/p+N
D3Idyt59j8URKYPRHhON3dkbyasqIms/1lbl5XoynT68EqR7IOuwOBlwLmNMN1I49eRBl1EH9GYI
fLvyXli7PBqMp9tLzT96scnmucbslcl4yFqWKXlTIcAstdFFFE5x104oI5hFXexur7ISyVD/pBZi
7oWA9fJCtADBYjkwxBda4t133U+ix9zxo0OOe85GmnmtTQpQkiQTZAtgAv60CNB0Z9HzNYL40ktO
9dr08vRrhFn4TUb75aUr2/5TX5fZq1KJqDxFctjjs9RrXbnvddv/dfu5V0IH9y5vlrIeaY3l5Cg0
QBiLivwE7Fv9aLcTGkRYsxyY+Fp7o4jVH46RmhufdKWIsW3aMUQNEKpXgh61k0p5VSjhpUJraw8Z
AXIHAsiPQVe3Hh4mwdf/4SHnQRxtyhWuGMJc3RTwlJc4iugxzWrlL4GSW/wxjfyfTP+HydXpQmkb
EXJt79rIVzIDATRyhbghFiLtxMz2ElLuRq6W2xN21KH9fPv5rjFm7CjqlRmXbmA+s7yHR3zJW0sd
w0sd+lCUAQiKL7KeItrd+jqyZ2WQPklwMN+q3B/OjShTpNYa3Fn3fdZXXtvKsXKoJlFtfOi1UzVz
EyEysNmv5oSBClWi7kKyf1VJHnvJ6o+9bzv3yZRszdJWXvUsuEexSB4yd6fe30VpKMy8KKvwooZC
/mXVqnZoJ1iQt9/0ynFxEJiFx0CwwDNscXQxsa6cydGDS6Vy4QzatIs63xvlePT8BMpVh4LFxyMT
cA6uWVp+tNiXobYfclQ3W6xMcyNNd7oZyEdTYSBvIuSyEdVXziXYWoTn8VxgxWVzATGxWJLTPrqU
YyPdidjuHqcolkYvJetvD7lUqN3GCVnpMFAUzgLFM/qHofL7z1aC6FUChRMia2n9UJF5vzSWPd4h
Kypfwijs7gyzsSUmfLHU7W9/zJXdOR8a5lnz0bmazwt1Mq1MNmkjllp21K3op6ik4kmtqn9vL7S2
N3GVgJsCeh0owGJvjgkoIzEfzwKt4U/AhV5l4AYbZdTaIiT9oJUR96CLuHiTPq6I2kQj4qI0+OwM
KIiG+1DT6y0a6NoR4DKYATCg0K42iWQoeRS2PEzXipeKNvSR2bV10Ns0qiEyyqUX1XCrN/bJ2rei
VgUpxtzxGodt5iix4NRHJJF0/6ku+8yzFXxhzGLcMnH+Gy0XGcfMf6eVBw2LwLqo2WFsaE1glukF
Eu/gH9SuqeJPyOR3f2rdQPkR+ggKbUMb6DuNfqPlMsNon0rUJgDPTuHPOBaoSVqRX742QIXe5CDo
XvK0RXMxy42ycnuntLaS8evPbzCXmbMJ5IqBZajvDxJHSG/GbEwvpWZjRdT5yh6t4XKjcbC2yjw3
k+cO2fXcxnY6kl0roEPW59EuRhdlP1ZJ+eGDyTbW6NrwqSFyXwWFLhzCtq2QZJzM9MCGT491rZTn
pIZt8dGjybAGOsk8BGZoc1XQ1XasNn0fXywJLH2ZNuW+LrItAanrMwN3ig4Qx0Wh2b6cBmZj22VB
G8cXuUX/1VXbamo99DGsT37LZNZVy0Gp9wLIyRYU428N9n4zM5EiLZjnRJAkl7Ngk2IKZckou4AP
0uZEpFFtT6hdPexKbEFCN1Ym3ekpsoKiOdKPNU1Xkgf5tUzV7muOPKjY9XEHpZLb1GTYJJrsrcpa
BROpKkDTMAQTENw7RRQCfgUm/i9tyOGTgX6q6UGK0D/pThg9V4qJXkqlOjVIiiLTht3UKim2f21r
m3u0SjUg5WGgjke+Vz56UTqh3G74wk5hMDd6DUNbyVrPrmdplrTJ9MgrSln/NmkFdGnhGIScuBgp
APW0thETMvjPt/fKdQziVRrk7fTOUDJczheAxYOn1FSux7yNjyk233u1KBOvsBJnI5ivbZiZaw//
F6zOlUBO6Y9hL2lDdBkQOHVBrJq/9aQG52uJ+gVOCg5tQ/NhLC6XIPNYYixdOJSgFyFEdK2iVQlp
MsgR5dSMEF7kwsESblClHXDOauPsXTf+gKtQ0JkUd2Carzo6Td2idJTHF8UujHQXJaH+Ftemr8xk
wASlWG6ggzU6eb8H8WK9qUGFTPntb3qdf8xmG6Q7GKatCW/FYSI1vvg/zs6r2U5ja9e/iCpyuAVm
YgVl2/INZUne5AxN+PXfg87F0WJSk5IvXNu1pXJPmmb0CG8g/6jTMvREOEef6UXnT908Fs9mLzc3
XW0HZGX4/Qdr750nyk3GHGz7PaK8BYg1qyNrl3nueCv+cdVQ1lHFzY8avntxe3U6M6lD6MRvtzqT
GkqcgvMUIiJ8muyyvlZO0R/E7fv8EXltkilUT+gIoez09g7KZ23huzWzQJUKr8qL4hLSf3flBmkX
YBcHubiys394Dq1FK490L4URpXkmGRUYmkgdVJQB5si8pqDfPttx2YWnNRpMvhF18I5tQTfHbZtM
ehYFqKI2SXKvlLAuvJojsmFeCFH9KZWjI7GUn7C6Tfyls7xOsICAcnFu9mSKiHjomnGXRTgDXBbg
LyBhmAhgy9QjD/6soC4on5qhHt5F4aT3HjgvUZ2Soc4/y1gw/g8r4GJ5MuWkuhmq3K+y1q2OSXGS
WicTil3qyyKxISDmcl3dcvpfUoBPTi482179oEKEWKZTEZpdBjYzFd3BMd45WwCNUASx1tITfcq3
b92kk5HMA69BQQ3ks17ojquhI32gwWitKk7bjWS8ilknTAcQk5uNXLSk5h4HaOTY7TQHCXrxiluZ
zMeA5kll+wSgE83tIWkM5YNRV7rkaRnjC7czViqbCiyvQM1rHkMvteTyUxgtOqIeMNIndxrknpZu
pw8IGwq7clVsD4qzMwBO9NKozFsvmmb7hXoECONs1vLiDXKWfM96fWAUuZjfimHRPhrVPGquAkQu
ceUuTtJTpk626UeDZHR+l0PpOilDY6r+KBjv0mWxpj+qVit0T4xzdK0qY+zdIlHkv5s6Cf8t6tB8
VcwZFwcLUOznZMy1b1DokUjsS6d2nsIS8Wa3pvEZnudsEV/bJS4klyCO0kIeSel4KgYItc9WRHfQ
rcZRan0HK+UvZFhSdl4wGrvNWS7/sMPSGl1Jb/tvRSNmvl+wmxFaKKiiu3Q2EuUl1ZvpD6XFef1s
Q4A3yAtm7ajc3emOUcUA0eIpaLLf3bKzGeNEhBb4re0mpJnplfqp3kZeJBfTu7VP+Op0acXErC9f
Cqkf/J4ZimdZg3oQzX5W1tsTB9ppLajAcd0D8CNVK7Jxtm+Ilmj6yYlEXPtN2jXt6+JMDV+WGifR
U+Y4Y3operIDFO6lLLl26dQabt87o3MBphXOZ00b0aAvLKRVMnSQDdegNW8/MzaZh39lpU16D6Ek
2t4Fx+WLPBhdjgPsEiMZH7XweyZJyNXHerBFfa76bPxW5Bb2AOieK9WLbS/Oi7nMpu63sdm+Tw0p
/cuuMXiFjKFnBX9t6vjlfTHPntRZY+pKqAl8TapFzs6FJffAxeeEwmSJ9WL8CKmcD2ZGGL0MxDxU
wdglA7bCBJjJz51ZeSdrC3ZxlsM5OwgmO4kPxcUK7eEzJzFYr5hfhraiQTxnmSrnpsq45DZq0Thu
T43ljwpnQMq6xo/JdA9W3Tt0LItABdxyBkzb8VxYrYDdVrJvMfIEbmqC3hizovKTemCaNVS5Zxdd
6PUd6ais1uMTqlvtRevmI4jtTj7C9Uw5wm+B6XuHI0FjPWX0wQ+BWuaPTba8SurUn5hFGa/9IE+o
2hfW2TCOGsE7l6m6alsgBimvKqSbKG6BG3C0ej3sslOewy6VvbRx9PMq1Xh5nHPttCu5qJgZ0gnh
Vd+1KqaSUauOD8DNzqb+A8I62P6mNhhst9MWZsBmkS0f0kQguW81MpNMCGFD8nkYpeVvTUU8oUGc
EbaTGyWhXP42wgzcP1nMypCkkr5r1kxYroyrlIgttfkpS4ol0KaxOFhl75yvkzPiGySRO5wXf1AU
MyR7vA1TieEWwNnPc+a06+0xOME0ZBaOzEacHGWCyk7WvTIbmLUboF/vEHQg80erb2LpFoV5N520
NlpFEwvHALvCH+kg9PsaXWhDzN8mI5n+JRb1Hzk3DFfLbFYw7Y213jmZSmg0V7LNTPVDqxZ/zgDN
GOZZqXS2p5b5fUpN+vHg6Oz++rWaJd0GUr2d09BOHhU1gp9eL0QqcKTMtI007wAJKIX+PGvYWED+
jM51pchPUxiprUtdbHjwwfTXEa8Ur5OE9M7RJum82IP8KZq78QoWRfpL07vpEufSkabPTlqMYB43
GrUzMNRt9T84i9U5MZBj4kh+S5civoy1XvybTlP2OSkk5WCTdj5lCDKrEhPdk/t2Y5w1cEp61oM+
lX/PYZg0XiWG9n3EpX/EPNhdjIa4hQ82igzb9nSPeD/GdaZ0m6ch9WlB4dKCTvMVKTbj/Pjl7ySa
cNUJjStC617KsUL/DZEYnotB8uQpC/rN1WxoB1Xp3ttaMc6caB6H9/b2BuIJSafikhohB3pSN0t+
0mkRXSISIT+u1COM3d4GctvRBYeSttNPhYrSYg8S3qbCHHyDzOok4aPuoqbx+01UIvsqAsY0RsGK
e9PY1MPQmvJofbRk7p9hpspIL9uYfuUiOYhvu08FUJf23coTu4MG9CNj1iGTbnotkpdBcqYbXcvu
70KJLffxsThaavPCMJtR4ilK+bwQZTlbsk1rDS7xlyhMflvZns4614LJP0xLwTa8PRsWGMARmm94
S7Hkid1h1loPs5fxOlkEkcePtXND0BZBCWEtqJmfrZHwl0xIans1BVMC3zwbolOnL+lrXIjUt4zl
72aI/9U7ZTy4mHd28tcl7U0OMJaLkU3G4twUM4Eehrvd9KlCO1WQnHZHEIK956NdAGblJ9p5m3I1
K8RGxu/jVttm+SrhUPOUNZ3+VJod6rNjNHIJLtZBX23vCVd7jLXrQl9tC2jl/1z6bghtPFblLDDj
gd5rtajnyBirg2O5E0fwwlyFtRhuoXO7OZYz/q1K15NSVkLq/QVZRn/Ueozz9CTxKNXN0+Pzsrfe
Ksq6YtgwDtjOgGEHh4MoUXfIBpGek35cfoyd8VXvezVITOEc1OM7O0l1RqeHMSjp6pZvnihJKeXt
ijWJYzSJDVwrCox3LkhLHvmN7C7Fu/p5f97zaKcqgbcI2yAg+I7PWmnMr3R9zPeDDdfo8SbuALwM
dNAQ7EKJg5H6dh5gmDmuZ2a4qo86ynmaC8mrp1L3J3AZF0mxZgqRBWItBLXXVqv7P4oxKz1VqaWn
KKLj/fjn7D05Y18T3AJn6W4SpTWsXzkq5CpUT08zBLgrOZ10iujUHqBSdj5H9Gc4Oeu1x/Wnvg03
ohXhaAm4fXihzc91V0VXJZHkc7tE+antjPeTVKUH4JP1E9gU2KACuIcY19M//dny+SXEyV2RI2w/
S7e0K6OTM5fZB2YR7YFe8e4m/rLK5slquahM/B+kmzDThHocW0s3dZrERRca8NLjN7ZXSYLPh/vK
21rdvDdXxBDmi95j/3aD5mH9gym6cRuRovBFCEOAVNTR3jc4tj314eT8oTSZbnnJogEla8LfZrlT
XUC4WKcVlBl3tbTWUrynGqlZPct50JtWHjiRc2Qqsbu9SNyt8jVQ97cVqySnVpQWdRR0mjEFdg6I
xjbi/tVxiv8wrGNPoQSQJq186c3ejiAK06YBRGtPMRBM1SmvuSg+PX6Dux/CqvpG+4HG/PaKQIjA
ae0QaHSIC4c7WzNuIGaG02CKDK7Ik84bsvjAimtvD38GbuA7XE9bnRDAScpkIZAb6HPU0RtUK8xh
2c0shDT8+PF2l1pFJYhv/M+2GKkInzn6ZehHw8Dz5jnDbKOTi1uIfNtBvr6+ju3nDagDkW4IJPfA
biZobSU31GoItOaXYbBlJFeG7IyIauoXw5h+pQAzvvTR9B9a0oATTZJPkCwrm+NtMBsnBHQQiyaK
x7VzqZDc8q1kmA8GEHvhiwKLdgnp9Do7e7sKCv3KaNh86gCP0QJpJfmWqWp2cAcoeweSwnFVIsBt
C9bf22WsQWHc6iBZJrXGErlIVDWgaHsxK66JRVV7Da1F+5cBGYPUdlGm2m+7WbSXIl+MtW81idpl
EtA7vuVYwGnXsxG7Vb4UP+RyabsT7U31aBS0d8xWEWXqGjoppLBvf7SqLvGEIZt0K4U8B4vd5t+d
UtVOpjUp/+GDtYDuM8VDlPAOTYhOVjvKdU5Doypsf4VRuYkpD5e6L8U5y+bSLaoqPeCa7b2Un85+
aLfRpbc3JwxkoxO3MnAzKRwF2o8KFpgYQZwyQ/pg2jN0BShZ/+HTXcnwJuUpTbptZ8pR4dGoeJYH
lhLpn7KqTTyUuNvvs7V8fRwkdr5c52fTm1WoSrcnu0gXpe5SYG5SiVIS4wS9fdKSSHnF+87BXtKI
ik9mr9fLBWjpUeGz81lRmxLg6UTS6dlGKCvF3woH2CgwJsC3rtLKYDZRwJUPtnN3HXpgdMJWnMm2
c6FXoRk3nQFLvs3q0RXGaJ1HbNu//f5erg6QYPdk8qvtXsYFShKLLmhiopQUMGxG1GoGDMq8NwyQ
ne89J4ImiOXHUbm/94C0FslnHXBud60ZlWGX2YW0WduhEB8ZaDXQTdqjS3kv46EeRr8cARqLb3AT
BkN8Uay5gbIax6sk65I0ne1DVlg1dut5oY05lrV1KlKnCF2oKeNE9zYeGZYs2mB5Wltq9UEyu/fk
K5EWDANozbtmdmVPkZFWsO8LXZ5fO7oPMAKmo+x898kp8CgWVjAoz/82yBk5Aok1ZJUb7AjlOtGZ
DrBFq/zIhOKh5ZIKHrSIXkHfTK4TD+Im907jD6PdHHRbdn/JOnvHNgGI4R3NbjQGSfDR2rdcQsnE
L2IgDPDCjaTxS3O2zCsSRAMijnKD47RKoXKqEWlpzxpQA9vNJHNMD37SzgXggKYHurLWoneKJAbQ
ynY2svCWzUl+bkHpPGvppJxX8OB/eNtg0la1CwD8d7rAxVKFiIslnHNLjk9G36QnaWqOCEg79TXS
iegpk04gbLi90aa5DLWuwZfCzEBQxU0dXYWsZECA2tCvl/T747Cxt38g39g6lW79HUPPoZiu8mp1
5jWh+Mst0hB1KXCQEVn++3fZatW4woxWcvG2c0B/okGbKpIQMUvCS6d1qeTqZls/i24xNDLRWNHc
zIiXPx4/4s4dSppNVCQ1QWlpi7OsEFPvMcilVMKH4dIOUhvY1hw9hamN9QUSBMHUaUeJibaDI3Ag
lBAYCPmUW5ubO66ht2MkSn5fS6V+SmrEl7wkRouF+UdJOQaRcwgGPL01N9Xi9vvQ2lh1WQ0gOaiY
IRe9nOmSDwnFmq89VI3MHWBBV17TtvNwsuN8/DAvjgT2pM1AiirJMKUuVhzpP7QXJybrxVIk5x75
o79w38wiD75v+1XuYZ687xwhcJkDBHVN69a2PEEIiw5Syr3rnZCF7ixiliCQNnHLkuI6aeqalrMU
V4jKT1b23My1c26slM5zEXfVLXYyh/lPnVwev/S90AyE3oafT3i+U1jNDUjkpdIg4q2qyWlotP5S
JOERimDvY3U0eiFgq9al1qP3S2ehKpivyyNXn9Sk+dWQWxmcKqbPYW1gcVJp2UFf8Se6elPrcMn+
/wU3p6qtcU2EeIDqqVWZ9Ne7wlsFut9FEwBB/s1x9RljpBzAm6uG6HxZCZOSx1u7+9C0AIlS9Bsp
Xt8+NM7i6KjASyNk1M27SXLac7JEqic1muFGTnU0Kb0PUfB3GCaQj9pIBv6cNP6yyVLTpSJGMwb/
EoGBtNBR/oGVcDLD/KgIug8Vb5ZSN49WpQCMnHSVbbat8ttSLKPnoKbkMbvTXjvm1OxxcSQVtHbY
375THmqVbmZkt1pYbN5pQ4bNdJN3OqUq+xk64CEBoZzsJMyFm5td9SGL6P45UocBVW7+tu/xyhgG
UarwiUIe3xZ+WWfYy6QOcaBpRfwunpby2R6aermlgFvDgxO89zL5TpA/QF/2XgqrE92oSjjZB1kU
5a9a2PW4qYTT+7zq04P7em8pqkIUe3+SL7atxkmPZj1tc8CtplP7fWpjMoRUwanLUL9+/EnsLUX/
C6syG8bZHb1NbstajnqYscmcSE+zIuU/Ok30vjVr0+fHS91/ffTA6DWQgq3Cd9u+UT4U0sy1A8Sa
2lPquC0MbYzOWThmPk2S5fR4uZ2Uj/VW+7XVBI3cb/09v3x9bZfOSTSimYtUov1ZtGXoTksIGlkq
lJMYhhkEmqmdcWSYfYyusucaGytvyhTtoA1yf5vQaoF5QCcEgDnuKG9/iJmPsagFPyQc+/S9UxmO
p5nUpsgWWJ4+zYabNBLY71IYB4YeO936t0uvl80ve4DIUW6IYc6CZpHlDqROV/fGSTay7GWx0ehz
63ZJhEvrGQJxobRaMGAqUAdDHsrnjou5Z/ca7Shw7NwGWNGgeYH4IZ/wnaTBNDDEEtTngVpiG1GW
nXnppSU5p2Ki3Cvy+kkTXer3Qti8tDa+pNUo/4ejv6ov4pBHjXtXw3e6gl0FZyTIesPywrKVvyrD
0Hsm7mYH72Hv6NPrWd2xacveQUqEHDW0kCBSZfXyJ1IKpezZqNH4Uldbn0o6CQcBZHd/SWBIVpGd
xuN1cx1osY5WhSHFQZgO+VmNFTpcyVxo7qCEpl9poX4yWuJWpSrxO6OhZ4sFUXvQP9h7ajKZFdNL
/kqN/fbwoVNvl10EW05pUvtvue3Nd2LOyjOyGt2TTgZ3JDC2uyD7i0En+KA7KoelpGmYO8RNxeZo
GYWcf5yltHiyRin+kKMNfZCq7V26FDrILaDwQATdRJgqHjKtxug2KAaUKqxxxGWwnDCqK4d0prQV
od+muvbxcWDbfUrQHSv+82eb/+22xhGZfyrQHGodMX2d6rh3SylOX0cjZFgbJUdd6r1bnlHNT24M
1KbtLas2bSH3pR0HVmPivjciFaMU4utshgaa/MWCcWCceTPVslvm84/HD7t3klFxQlIeZgnxfNvT
M0RFm97BxjJkToW7YKQgcqkoqA1dpN5czgW2WYHaqtYZo4DxhXaZ9rEUS2wdlOtrpNzkOgr9WNh1
iIIh/rx512ZjTHE+DVGQM892cwQWPtWjJB8kGburUGUC49b4aLboLZsdtnObWdGcNNoPOnNfGiQJ
/zzY050LiTod5yzG/PQRt+dWo+/RDKtFjlxKi+HSJqKNmCxJ/zLINT7OMx2CQLZj6y++3DwD+4po
qlsK0KVuPoD5daU4XFp3djiMLrahQ+QtJp7juEE0Ru8PpVi9Jassk44u9fWu3L6GtVVHEN0z/srJ
s52kUCjFTb1xPGmMl+d0ijv7kgyJLl9TcpyK1FPt/4oKWRi+ZU/ykxJm9T9RP4TPZpXbhU8uUP22
/cBqf04WheA7wLK7NuYIDyMvDQlQmRSN56nptXMMlv6Hmlfyh6lcjoTw9o4KmQsNRXQSVl732zDA
UbEkgchzoMJLDww1RHxogEP7/vFh2eHHoc1PAgVKiWrxbh6G3o8U0wWLgiJPc9uFJBf/E4em/qVb
1IaTUISoGUJNiv5RB0uZXqRZK65oFrXCW2C/dq/aXGXWSS3WmgR65/Q1tkwQArWtSvbVMnK7RVRI
zH+B8re+tSLt5Ysy8cX7pp02CB8sRfGpskMMRV1mOnZ/HVEUc07VUOH3ZkBDtd0F84nxPE5INFzn
3p4Xd9ar6gl0nxO5o1CyT+Vcq+aLHKdDTRt2iNqLClbib4v/SPa/PoafDrS2jaxTV5MineDLNNGn
g53cObrkvypejMDm7iKZpS5Ztcw9DF151gLQ2+br2HXl9fEqO3cSc0MCJtGK5tg2TgknqRAAYO5S
p5X81NZj82SWSRfkS1a8wj784lSh8tfjNXeKCMoiQgm4EMaJ2wl3L+pOLSqOPjoLtTcVenFrmAH7
MEiSgwCwc/kBHYB0zCwdyeBt6OLST/NmATQ0N9X32rEF7zSbP2H24bwLI6ccDpLEnfXg7dAzWC9A
ht5rKP0lgZ5DOwJUUgARCLUZAuUKGTg3uUTDKpK0dvKgW8rpl8f7ubcoQ4k1ZaLgvJsN4tKbN/Mg
wlufSMppGdVvVrx0rjnXSDPWy5ElxM7rg7/BXsIcJbBuu/SNlXQQlJhPDG01km9Ha/Tmbxu6VyVa
evAGd+IWYE46t9yTP3PDtzsa6Vodyc2K/6gaFCJkTPHADGoHF+nOFiLZCQ4WdZEVzL1NgHVI2LXJ
eLWVGaKcG5XuxCdzdGIg0E67VKe6rSLTf/zedjbyJ0KIWpN2LdiIt4+GYazRoSYo3ZpRb9A8XKRz
VqeMByl2D3ZxZynmKkAhVi4EA5bN8+XdnMaIlgFYaUR1tihfX0StxYXX5IeBS915ZWuaS/Gyiovd
9b+hgJqSumh5YKG7XJ5EqEDHNBfZEK5hiNZ0E8rI7+1gJX8nRTEUrq6IKYOmlev/ZlnavBBx68XX
WpjLpzpT0Xieotg+67Ot/AGXxza92KlVB+LVAEdIGvvumyJU+YdmRyaGKVU6frJx0zpyJ997LpIs
lc4+LZ27Vqs+DXQIJikL6sRpEbufaz/ESuQgIu+t8rO3QtcD69Xt56VzExlTRA1u6Et+rUckbhxt
PuqF7a0CqhFWGAkq6cd6L/waqCIlSmxN5AFIwP45gZfldVV/ZK54tMomHA4Ny4xqlweJAZRAm8z4
rJqN/B8O9xqOVt4BKc72PgGeD5MdcklQF7LkjRr9IuZv1VkHnHoQJ9Yf/DafBCtAkEAM9/+JW73d
NlAjU9ctaRYoYZS0HtVEewrNwv4oFLOIfG00rDPKv1fNyuKDIv3+EybLp236s3OJ3crmE3bIC015
0rNgKfUSY6dEdjVdzEEsDfNB8bL3lKAWGWBZK9B2iwuLEZ8rqbrzQIshuV3iLu2Gc2tNduTlJQT6
76ol0CvQCy0M+mmGgPs4MO6uz5wZ0jOZJOS1t7uctNnIJJpd7mujfNKXMXqlfyq7dmfE1yKe0ldo
bPIZRll3sPLuJiNqBaafouGO192rVp+AE2flRVYWD494+5sB4zNybbU+Orf3XweqQHx+GMyw5F0e
VI51PnQo+QcJZGw85uf4GWbecHm8mfcZHowBIEjELfj9d94hqVaOzHlLCNNI6pWo901G4aND0FWu
CBtiaxP34YtJ4+VoaLTTUl3JCuiBoF5Hcrk9R60clUOnZUVQIUHxJaza6SXPU1M+FaiFfY97Q3zo
u9LyUdgfnjJNijIvK/Mqd00bV7H/8Gpp28GqBkNzT6aPQFSnaGrk9Dbrz01cWLfYiFUf1nH8+fd3
HLDEihJd88Ct7BMoY7UfzLgIQKbnaAs78ocZyrrr5HX3uXWG8myBgjwYOu90PhDYQflpHQQgI7iN
D51o6N0WURGUoqrPsxmhMaEY0/uRTrM/WOqPuRmcS9b2iDLmXXmi53E0C9470LxpThp9k7Vu2Xy3
0hiiV2BlQUuD/DI0tual4HoPwv3uk4JKAEoKEuV+4izpdqTIoZEFk9PmHzA6FY4rq5OTurlSxyvK
fJyfqz6KT7aZFJVb1ub4ZcHB8AicfJ81roDW1cYewLV9Fy1CdYSujs1dgKdKtri1Zo3f6gzaJ9KZ
U3Qqley/fMxMzwjKClDoOxpQO6AlPJAXrBRi3HNsLtensWPo72VjaDbukCUi81pVtMbB57P3bn9d
ef3zXxIG2t/4GnVpHtiVtLzqY2MGmBe3B53v3VWodmlRMKcD/fx2lYkGaVQ0Ia+2c4wygAQYonOa
RIPjP/5Gd18doBNEngD/3Yn6xvJIteFwxYW62pwN7QdKVN8w+lK90kG6+fFiOyGYaEAcpAe7lobq
26caenmKrExLg2xU1fQzc5LsTxXHDPVdZlrhBSOE6ibLw3R9vOzOM0LtY6RFXIAXvG359PqsM6U2
0HzvBhDQYqE68MKUFliiZt2TWg7ioPtz3/tFvBRhSBRs0Q68E3wH1inqpKXXbJYj3XV3bEa1ebal
XgIVa1fi4yKrQjs3ZZLH/+tQpOrPxRj1+ufff3DAsqtwIe39u5eLopKasXQS2ACiX6C0Vn6ttgKY
XBU9x9ZwJAq1MzfjuQHSo0cN3/2OKyQIiIxGUJ6xtQGTrDisfZHM+nNrL/2ltUysQ+IMyaVZ7Ty8
cloPK9ynTIqUr6R14uC175229d4FXbWCt7a3LiLtg67T2AmqOKOjmQ+6VJyNzpn/aFo78cWgdzen
VqLflx4E7wxfCvzCCrTa9j4iVNzCrGBqFUVh4etLmfutfVYK4P6JeBa9815LrfLg2tsJGCSpGNKs
vYH7gTRAIRAMwmFUJofIt9S99eos1REXbCctZBVUAFcJhVU17+0HHDtq4VAoIXhqSIkHOaM9L8oc
+nOBZ+3js7u3FES99RSt2ORtS78E0FJZCyJOzjLCf2r6FtenrHdC1JwFDpKPV9sLEVCUINjQ4F8R
7W8frJFgGXexlAaFPOHUloBu6QEQXJ0l+baAq/r9qEt9RnsMMBLdgW2OEqVLpSetmgZqVzQ3xty2
X45ad6NEzE5paHQHue/eZtKEW9vRVOx3iLgSEZFBlVhPjF0cxGO4nHpUdfwKeaHT453cXWpFZjKx
36Gc5Mo0Swky6YFUkJTUS6mesqlT/uzxYTrYxfszD6FMXXvrqHwS5Tansesix0nrKQtQpSe/pPI8
qT10yMcPtJNmsYyOvQw3yE7PCAi+ycFXWQaBYQ+b2eyyljOn2olsaP2a/R75sOZiIWnqSsqk+6be
tgc35/2Fsv4GC8cvKntU9zYZ5ZT2SAnNZJSGMXBgiOLXSUjzc8r79sbamQyXeF65uH6hrTOnR1zo
9b//tt5nfbQGUaflxN61x+U+MlEYtMlH1K5NXdNsnzK7a08R8z1vAPnjinqZP/RWlhx8mbsvmQ+T
Fhre7ZzHt19mr3QDMusFu1/E/WlBNv3Slbr226f2Z2OcaekKNIHt8XYV4KRl0mQIWU2xFHoVf8sb
W8Xyo66VDgLb3lYqSFwyDyVzvQN3rzx6yelrlgr76jpaVn/ujal2LXlx4E1N8hkU5Xg2+s444mjt
CKTwmNTZKlUZjJ9tRdY1eq9ItDGCRpTWh6nS0++FMED/rpMIcaE1iTlHHkvJC5O3urk6vZWcuAgG
35y65HO3xGBNEHf87ZYOP4uxC4AjUus7nEekCVFKmkFeGJnNDHIrDT8uyEJ2vtS2gIYff9B7JwpW
AfBxdBggGG5O1BTVuYVddBqEiGdrLvpY9ufG7rvflwDkqfhYAcSuJKvtmUosBu9LUqVU/UMrzimS
jl9sxIEFeh329FT1BbU95OQ8QpFQCw8qCFXZ+WRRHkJvFsjmvZS+pYu87p0iDZZlabKPatFPaJZp
0RL5yqo8+Gcx1QIpp1JJ0BYb01GdfQ0km+aqCuJvbmLrdYwvQlpWrpSADPQno7O7a74s3V/9pNZQ
MoZaoOc4h+a5LuYpucqy0EJ3mfVYOwiA99cKymwr54JyiLO77W0aqN4WVZmlQSurRVBk0+T3tpFf
+0U7Oh+7AR/sOJ8JSjq0wDbBVg0dpemESIMYMNW7SugaSmWoVJ1m9NlOSZNML7YxIucEwe1fu49B
5CnYJv3+KUXDCEk6OHrMmTYRKe2TITIMBGTBGfav0yIkzyoK6yDu7X0L5Kh40TGFJ2/cNFORJI7L
3ga2UGSNuBlWK13RDLOPGgR7b481EMLk5aHHsdnRRdiiQm6O6WqrmH4sJ6bX9TA2nTyyDljZ95kc
DQiQceh8AUO/U9wiaI8QU0aynKXuXxQE4rFsp2U5CUX4i2bP/uP3tHtawEoyNaPPRRdns4VDNqG9
uDox5Ysmf0MNaBan3iqF/pQrVqn4Lc3wxs1RF8xdp8wq630ylPY7OeuhMD3+LXvbjCbv2uYkIbqr
POjZRpI9I+keQxLybb0Ngzh1rHOKQ93BY+8uRQ3PjJfv5E41UQdFAhkUWG8FVlD4Si53ysuIzpeH
eQtz38cPtvdSqStpnfJC70EiMdYosiVllFS9UXoTkKanKAV74CSh/h0Q5hG8d/elgg+BaUS9gyT1
5o5QaxTVabnhfBOOau6icZg/ab2u11d0jpfMGyu6B6hTRZ/nMk6bUx220TWbau2oP7Ozz4grr81/
9Mx08q+3iUnHrowael20TJbJK5QFRxngVulVlGNzcGXsrkVwpT5gFAvD4e1aaj7wqvGiCYA3q1fT
SduTY8GnyxRIKI9f6E7cYdRLv4lVGKFv9zcaWz2GRszxQSvwUhRdfQ7l8IiPsncHkutgLEo3hqvw
52v+pVmnzRO0XQgUgYlaq+4iSDl9x1dK+Rtgk/2qKWWFVccYquXTUImayxDvwekftNZT54Rae/2l
d2Z5OOnI91+rto9kf6zTMVNcTZmxRVV0VKu9lMq7dTE3yVYAj22d9LnOnd//tIHAUAxTe6OLss3c
8Bxnwox6cSCZGpa8ja24eRFl18zMjYNPe+djYylCJ9cOGNRtrVGIRBPqmORBhb74iyINve210JG+
JoM0nTU9nJWDz3vv4EFxgTRESgzmez0tv7ymuF9Q6yjIvnGpmF+GTrcvjRT1iCYOzkE5sZN94+IB
6JT8F0zm9uHquVoEtD6mQHaUvJdKJ70tbWZWFzZff4EyZwXMNRvsKOEZHrzDvUNPEUMeA8qI3H/d
+F8eEy0poBsFayfoeJxmwJin3kj6gyfc28xVGYsrnXDJfft2lUoTStiv0zSnKRrTBdZkoNEupf8z
Fz096CvsHRVwpGDbqZnuSVdoaqbI3Pc5Pm1mekrUuH6apOhjrYrKLy17PNAG2lsOGMWaukMK4MS8
fbQR8aF6BE4XlFWh+x23zR/RAL1Z0kV2KTTjaIC1t5W0jMnB0IxisL5JW4wks1pdL/JgQZfez9Qx
9DmSpV9q0u+PjPAJoB1E6xCO/x0GhnoFLRVQWoEcivBJqUVzSqPiaKC8+0CIPTA0ASR1p3IIvHoY
dJs2Vz9HljfRm32takd3F/R5vzyO8PfdVx4IKg4Ebnrud63CTFSgo+o8C+y2X84ScZEZWGy/Azpb
XLquy255E8q/3QVlUeQsyJeJk3cI3RIEX9NEGYGkIVU2IkVwl9U/Hj/Z3imElEJfkkyLsdf65L9+
xgWW6SqU2UADxQsFvXUrp5nP0SwaX1LKg308Wm1zBvWm7LgWUMEWVWI813nxT9pk2fueT8+ruzk7
PX64vRMCmI1cnTYPWuub5Rx1hldRRlkwC3gGA5ADT4phn0YVX8DjpXafDFAyUD0UYu9SSHx4FwSN
OYy6JDnnRFPzq9pFvZekiXxq40mcH6+3F34597DZQRnf0+40dXGs0qbx4mRKfiaVr4NwVVV+vMre
BpI7IW7BNX0/46p1rHydoUIEzhbOyYCGe5rpVF6jQW3/w7tiwkCFyriFJHHzrmxaxvloEg6jVE3O
VZjEmi9Ny3RC/FkUB4vtvS0LSV0GO3TJ7pqtVbRYbaQRC6VYhqSoxKOXWAg5ywvzOqvqjhAoe/ED
1A3IVEiDAOjW3/PLVwbqBOZJyTU2O0X5pS36zkVANzkndSd/QV9mOamJdARb3VmUJJEbhkqYt7fN
sjiHRZutfXI2oAuqHNVkN+/N3pvNPvJMqcDMeGi7vx4fmd1ViZGrMhQX91alSbJUOKbWkgZdidVh
QgV9yRkRnfM2tv6Ps/NokhPp1vAvIgJvtlCmq9Ru5KUNIWk+4b1L+PX3QXejAqKIno02E9NZQObJ
Y17zDpme/DRNhfL2fToLdjKbNJS5V7+ocMremfoyrll0bJLnLp/C97ESJYdMFfoOWGzjSFD30wyD
X0RtsfyUqhXqTu/jSyisULFPvplWL0ECcvJSmJQ2O6XFxkYlnszYD1iRs4rG7cYRuHmkWuhTjyep
9b0KK//cd1VzNqJBalxmrcPOpbP1+RhCUKLN8tor2DEvccr7HotHaHGSF0V4iah6GDxoodqfcuDx
ni5jhX1/z8xne9GQn8uBeaz7JyFafD61srvexKb9WuVK+Wop4pky1jxFFr6cVlhF5zHIxVlg1vXx
/sJbH5M1KQ+Qvlv3pZS87hKAJzTiEPaKPfx6kP7NBlhMvWn6/+FbzqB12v7E7VV7alRJGVCHj66a
WYSth0Z+2XilVoY0wwooVa92zkW/cy9t3BNcgNzrKLaDVlhmfXjOZnPGCx1unrWYTp4+2Xhw7XzA
rVXQEaPAIuMjhi8+YGxW0KJaet5VZpSHZJzbjWWf70TtDegZ542RnwXxh8Jq+TBxkA4l0tkA+RSS
CK+n7vvqVKX0WnMMYy9BtSJ3m7zKS1eBCXQIAt0ID1ME0ES2tHanw7D9c2Zw6kyanq3Qbg8n5IQi
A8FIeqGB9Qj6IvNy/DMelSk3v+ASXn7N0SnHO0rKHlLmbocuqdqnQKAaeX8bb/8SOquzmtsGZSx0
RMrJVSio08SovVHo0aMRSxFb2kyda+MH7XOt1PppLIzxBeVm+Sms8ZTHRad9O88VkIbssB2YP6N5
tHgrWAObU17Q662T8FeK5gxVW9y4iK6q5yGWqv+w9ci6iPyE/TVOOEgbICiGSUqpxNN7w6qSlxCo
ws7Z3QgUGpm/gqvDLJa3bGAjvmGOAbrpV8Bnw7HR7F9jE7YnUuVy537ZiIUw/gkSHKOZtz0ftb9T
hd63hZXLkPHrovyhh0UsLpndpM8y7IXSbcIsB/NSYXrR2cKUzvd30tbqNH6Rd0WrCcD6IlEJJrts
UtoVV4neKwNg4DZx1RQnpRbhQ1Lp5rnGd+CoEsh2vuPWG6YNyUyfQMzdOv+yv567CwJlHNOMVrec
jMfYkuxDaPnJmU5VsRNHNubPgAeAR0DFJyQudyhKLkThZgiuydS0V1lua2xEsszLmkB8tNDwd3Ps
0s5WiFeky5D17SxBCvD5EuDGITAvR/3YRgyYd/OJxz45wlCZTlM7wbNpm+jAl915sRs3OhGTnwn1
gDbvEg2C53mBBmPtX/LYQY1JMvpH2wpHr5br8ZAwtz2Ggxx8vL+PNhiDMwMSTWfQA5SVy2ZlQ+Zd
BCk3goxriDhOgcVU2JzMLDtOVYHDSw9aDPVqLSkUeMOD+T422hAKvmH6vSesUvmiKAG2BbY9/JaH
MK0OaoIVg1dXmfSYlH6QwrNWEaitcb+yzv0kgn8iRbQ6bkJt+c4vkkl2keUI4lNbN8VXvS6U8Uwt
laQuQ/j2B+OiKjwx7Ko/Y1Eb6Xx0FFMPY+pE9kNumGN0yJSgeM2hB3aHDmnI9BftcYo7tBym49R2
evAgqiJQvqhqO37Ef7bZQ0psHEcUY6GmMN7lZS6nrgmSiRAco/BqpH51znBqOPUdOnipVMb/i0sG
MqOfh5BxIvnh/gfc2DXQEWjgoFhH5rkcG4a+UtX5wJBLLcPiiq8k7E0Rdv/Q9UAfow9qBFGTPez8
xsEkf4dHj60IaOdlbl2lWOZ0DuzIrAvKozOl8iFBLvtLpWopKj1peRZB3nuNBf6sF0X37f4zb2Qx
dAtm00JgTDN44jYEFVYfJ9BCSdAQIr80kRWd5HSqd5RAtlah0wKIjzwGp4ZFgC8zPLKcMZlHbH0R
uPj49ocizcVOe3F7GcYRczsCxukyJWsmrocQ9KIxTHnmZmOQ/cjDYs/ZYqNAQduIgE1A+5Nh3r6z
YNapYedj9xg6xlNp40cUNZrqNggmHIph2ptnbz4WySz6MZB22CS362kDTlFOThKdt1J5je02/SDS
fm/Wsr2KwxzU4S7mn9tVEPY3uoCrnn4fKv+HYJQNL0jSSH17WoHfMbBO7juy8CV6w4qhsYNEQrxo
0NvA7ZWCequwGmjLgwTI/e37m5XoFkGrkgGn3D5VWChqnFVg5tIc+7O6BJEd1rtCg1sxC5YNLGDS
MlApi1XMtuvKCgTSVQ806ZnjZB1ixN0eJztpULYU1oGIknuKIt4usv3HmgrejYoSx6qFNEkOXLEE
2KgyMcAcCxlbuknq/oE1+PX+m9xIVpiQz6hgOBmMMhe7cAhtTdRZFl0Ds+y/FUZe8WRR81EAlN75
aFsHbFbahwrMUGnlbB47vWZHLZ7O+H8yh6ida6umqWfm0+c2bL/cf67Nxfhm9IPnbb/MFSDc25KW
6Jh9d0H75BhR6GadbJ9K3LmPgnexMyvbOGfzYyEuQAufJvdir0STrqaDViBRk8XjiURivExwSQ/3
n2rja7EK+Sy5G3S7ZWoZtekgRkVgxq1G04tocMMxmQY+ds2wh+Lc2PwmGBsyS07YOtkyZbyDMEAJ
rwxaHP0ay0kaH8ypqx8KW3IMvAXN+FyzST871WTuhPyt5wQ6CmmDmRJ16eL+yrUC3xh8hq5iSOvk
4A+Z8sGPh7g8yKE6nu6/1K2aEzwByBSmnDQ1l2dASgM/Nyszv6ZoGB6VUfMPiSxSN7Za6dRbqv8Q
Kc5HCkU8kI3cgZSshAe7S3aO4saWnd3Y8H/g+mFUOP/3v+oGtOYrv4777JqqRXDJUcLxBFj1k5E5
JGl9vJejbHzhmUQ4B7gZY7R8bFUuJL2KrPw6aEKukRaJwq+ykNTmYCn+SOYSmS9NEkaHEULiv/ff
+cZxAeQHdASsCuO15XVR2QOXua9n1yYD4scH9o3XQLbaPQ2ljeQPcBp5H8B/jEuWHHY1m1pDgqV5
TYc+QJm4hxrLfXzMG0B+FZLeXlM32cN/eDg6jmB+EDpdFb5BXKKHViv5Vffl5l2m19mlHuJqp7ze
ejRqEliwtOHA+8yf96/tAg5VLxNpzK9MhoxfTT+pD75iJd+cstBg0wRIOaE9nOxh1re+3DxSpjFi
AD5e6uICUwG+6Ic5XfGkOya1FSG6qQ47cLGNAMCkB5oBEyEkHJb9MZ/GN9SjtLjKWlnILjAe7Vsd
N0WPLWWwa2q2cRJoSHPy6E0rGK8sgnfVkqH1ks9J8E2ne7CtoXli2tJ/bRwlzA+WBnTSw2e3U8Bf
jqIwzvc3zBYAmB8AEYrRJQXDskbRfSVh19hMcSYBOWXq9ER2wYnVP5rQiTHiq4xyeugJG6FrJUH2
r4Zr/ecpbMTPqlXtmN5yGyiuBNfa37m1N74ENzZHSAHktQG5wj8eDUGTnxagpSoH9niytFR/oPKR
d17DRgAkBWEC/icqrQhhEhB+kx5YSi5XlQdjKvpHzBE7rNFm63Uo1ztBaPO1E2kJQkA/1o7kkpEG
sItBfnSO3z43sWm8kvtX9gm31dE+RUKWJvwDRSIfGiSfzauWmvUH1FZRcbc6KZYvU5ZoD2DwkbO8
vyW2XjvVztwOhJaGwfbt6ZbKcCgUwY4oYiP7JUUj3HYJiQ9/MPS3w7x54/MFMNsIrpq/kmqngnwD
fQIt+m34uvNo111/0mg+fHr7QzHbgoZCC3K2rrp9KAFjyI9UI70mY1IcRjmKqK4QmMvU0dqpR/6U
uItJDJPyGWxKEb5OoXHZNMYwqrJrm/rx9yGvp3/aIZ18d0ic5KIMjn426cCYrh5naO/YhXEcWto3
bz4+DoGFEZtNgbzGqsRKLjlxoWXXSlMG3YNZ2CUHsG4zqG1U6z2Z0PW2cWjWk0HM5d5M9rt9w0XS
9bYcgi635rBZJGP6eTTNHwi9am++5FiJCSX5KETYVXO851bPfcTnryoOWq4h+9OlKtI9/M36kmMV
dJhQtcQhdxUYaZMPWm9HDCbQ3/3EPpEfSOKSXxp4O8uVQ7M79jIa8ztfbR2JgIPh6kTgA9e36hkl
3NlxFQtECScz/YASsAqjuWiezVGvgnOvRYp6un801tcqK1LM0pOHF7CCK1tFTYFm6NF1iAKctoc2
O0ilpexE2K3Xya6AZTHjIFZpl1YQ7BrG9demSoOHuiiU45h19nOEt9qJUqD9MMt5vv0oMrZHKPdP
4cc/i0wljChUlIlqNopz1U18jt7kdKFHo3D8UKNs+3tgWnpRujo9IUIYuCWc8Xznk269YKIcQKR5
mkNSeHsySlsfeCcMc+ikZ2c/dPx3JC97bZB134+hIbxIOlUmCOVl2AbfMSpYP8TXUpLG7jxGuvMg
cXl/DFS0/E5q28sy/PcwfQ8AN+o8Jqn169t3EghDOq0qO4m4c/ugyPYFbaaGcAf8PrhomqQcBsRy
d3p/WyeEowlmk/6VQX50u0rHS+5aDGquqh1M3piJ7jWpVfTQg+BnnAJ2uf9QW3GNYG7SwwI4vELI
5ai44MwDfUBWCG5SrWm40oT2pUV2bGejbJ0RXByVGSE3l2OLjdJnqsb2s4B2h2l56BwDiDlapDBM
LDOcVZbb4GHKx+7z/SfcIGnTFYG8O3OUufaXNW83SuUgFxTcgVEJ37MB2nhC+PJjAOT1t5E1devB
mVfORpCMjkutqPvHaprsFzy3JMY7eWD/uv+bts7M/HFnBi5Z8bIizVBAtOuxD6/NEGk/k8DOX/X+
Pxi6ztc0XSgglkCol7WgZEswNWpGA7bR+ldrQIbFUfvxyazlPcn8PwOx26yAD4sEHgGQcdUKz0kt
jOSUQ2CPkyjFzBU1h8cqG7LRnbSqAaORBNikBRayXqeYK/QjboJZ8LMOihD2iNp86c2ye5HbNqsP
rVn12tm22PK06NrJdKew0BUXCUeNGYwAFXuyW8c44phTNmepk8tj2dh6Sjuhir62mjOMntb0zAEU
MYHecpSosLwJvK7mCkVq+p3ov/E5Z8ku+qUoUa2FUhGdJteTQFCIwvmodKn5lCLMvlOWbpxUFmEP
4/NBLFxGwEBL1TZptegKuag94BfOTECdqndGP8g7d+ZGDAKcCyZk/pTrqkkNk3KsZsyLPsgKmvLT
8DK0avhkTZP6I5dFvxMZNtebZ53s0w0hr97Kkcy3uKOlFJHEKDK/osOZPvR0L19Q8LV37s2tz4Uu
B3UhtdSaJSGVTo86RohOXS13zOcUcYSh3u6ssvW9eB60iOm0rZvcVTApTQHz8irGNH6ndGZ5KCRV
8aCGlTtF/Rw5F4dvlgwnAZilw7mhbu+MAj1GXEgAOIS1Mf5K0Jr0Oub3D6JLO6+U7PjRwinqtY13
Tas2HhLVROqpeSpPO1+9XVlpFYaLGuJkDm0g44SuZ/IcZXH9LY2l9vv9oLmxSwAp0UeA8cUrXaoM
mbU2Iq080wnkMTph41C0XqczM86TRqrdOtfVnQJuY6NgzEtVxdwFgt0ygCaaNuUiKrPrFEqFZ/a5
dp49Z473n2vrHUInoD0xd55XDkWmZMBJnKLsWjc6He4gjK4Y9ZoeoLQ9qY6tpcihgHGTX9ArX2wU
dK86B6PR7IoO1/QDR8HA9xjImV8jOHr/3n+sjeseQRhANwbTUi78xVo9wVmPDQxTC3VInxQxjLXn
Z436IfLVKHeFqhSopRbpTizeXpYmGlZxCjOe+Zv+1b3rZnZyOYKjrW2Rd25HWCndPkyNYyh0yfBq
VMuuozw4e3Z7W++WKQyoT3DkZKmL5x05Jf9PIxpEZx4i/AU/5hrOp5mQ1ff3X+3WUnPTlb76zEZc
ZlJSYqgiySyugjY3UJxBYN61Sj09ZoMG3OH+YlvBhfsGFC7Ym7XqxIBF8piZ+HHIg2F+aVKhoG+r
NdbFTGvjEk+l9qDAHnqK81jfIwVvPSgtZuhZvFTdUrXbj6mDnB31lqzCsKG9FJU+HeUqqk5RZAc7
Z30ruvy91GLfpN2QBqVQmBrbWXzKY7s5DdwevyctwnOoCv23j1pBQOMq+Kf5N5Mrbp9Nk5qqjHJc
CDpl+B3pvf+YNtEeWIt7hj+zuBvmi47tQmuIXtwiQiOEEjFmADTll6Ghf8wob6bChS0vwcvtVPmU
TlFjub6vJq2HmI7ReSEK/pTLEEuwXsnzzLOUThrPZmWbpTcGhvwPLjfaF6vJAsuFWRPX+AlkwjjI
etqYr+OU1L8TKEqxa9u18zFIjDx/cEzkJs6aXSnBsQnzonElBLqvqaLg6u5kiS97YS6G36ac2ziw
FLb8VTFzRz0EoCT/6fvBf5/05tQch0zNy4OpCgTcnTjoHyXhNO2pcmLtq51Loj/oSRdUXp5qU3ZI
GdM4h8ao+s7FRFeSMBqdpmehaqV5KYcOrPsgAbn3HGiuv4yGwvK9T6eNmOGbiXJWy7qB/jhO9Gl7
JOe8MSqS1Gt9yRLuaLSM5Cdgi3gijlnePEM4wmm4Su20JLsoxM8MwUEUruktgUzJA/FZBCL5RJSy
ppfGsZhLuWD9U+NfxCYFUhCNEn5r4ioaLlmpO+eshzNykdShCY5k80rsaYlsp0dfThPzKGeBjouE
HqgacS3SJK/Q4uh5Ai+QHvB6av5H9BDmOzUVkXoMJKkGFzXEef8pHilyDpOtZ/nrVFTNhzKuzCfk
9YLMncxB1K+jWYalm9bm9NU2EufXYE7jyRF4WLldhNDPg6SYtXXO5SpD4XDo++cuydXkaWiGfnDh
nwb2gbpyIL3PjCQ4TFkPdzRxBn16kPHGC9xA5tY7ItNvpQdl7PTaKwcTZ8OS3lTzkMi9krlBWlb6
oW6d6F0+Dk2H8XfifEWDbLC9VuTGp8oxmty1AOvYT6o0DFejVIYUZWE4v57MRSMe+rAYK2Qf7EyP
sDdpMsVtHZhTEH3KoT2k4KOqi5KEJt5bXBaVa/dB+2+lI/Pn+qlkVtjVMXH2Glzk5XdlOxmfO8kP
AYAZce6lXY6oopkwo3ZHUG7Ba08x2biZbVbS51zUqukF0KuvUtlMH7QYkfvXHJvdySVni3s2pTP2
FxFV9ad+bIzW1ctW+1JW6qScEFo1i99YUqqZp2KmsddA2rgrqQvp/zHJI+9YVsZlIgIYfxAxjC7T
XgHi+h+dyrF/ZdTmH6pG+bcW5bhznaxC+kzAQAKKC5JkZ6WU3iT2YFUwCLDTGSOvmbF2ZSTFx1Ey
ft6/uFYtIzr8qDVTkqKNyVqLC1nQ1peNwcquZqOm32zhZP8EWmuCOXLi9muJPue5S5qCkzeKz+B1
4/J4/wesHpWRE3UU7UfSVUaJiwgvYtFM6VChG105xT8iFCMOjf5A2VYnp/+yFNoZQLu5UpYoibjP
88CRIQL6A3zNLA8m6AmlcVIlf8+mav7VywuFbI7RIQo2a45CFE6AHe2ceW81VP/Obl2/lI5J2dsf
aNbG5YacNYOWXcUgQtsNMD/Vk9ZzbOtJxI5n27HxY5aPnXY25dYlScGL8SmQuxlcfHsX622pjU5O
AZXA1H90Im049wyIxdnUBGlr5UTiove5cixkReydwq1tgvM1bTGmzYBQFh2/vAJ8R4uIU9hgHZm1
ei27Kutecqlt366GC4gGXAC6vEDXVnCa3IzkNpzoo6oKnP9EJUTZrTg3mJHsvNM/yNObjTJDF7kq
eaP41q7qGtWUzAJJVgbacRoPh7lh+m6snebnpOf2/8xQ576SMztR3ayu86fErEP7adRLTTq0oWSn
J1+k0TfZz2VGtgOF7f0dtvrm88/Dbg0mArPR1Q7DsnPUsSvNrqFf5x6e6twjzTRoh7R0fvSBpR1t
W6Se7+d7BKpVqsnKVAqgy2cIKTKdt7utUKJwCKouowzxxVHS8uyYlmV/NhJrelQjY9zrr6x22Lwg
Fd9M36VqWEZCpIcrvwpZMMfV+FqMsuBYle+hpKQ7Tao/gWb50WHRUpgwiKQlOL/1v8ovXG9GELoW
k0h18ntXHQIQ20IdjOCga23NvehXduGSscysyiqvkLQd4/q7msTFPzImTh9VI9LHwzTCiH/oO8Sy
3TwymvBBcyrrU9Y05oARRJl8By6QfktVH+zSKHi8Y68WynQcKm36lQsJsc+y9wE3ILiqpFjn1bX6
mT3ftW7cTKL/pw7p1B2tBlIpUzYY9i5pj0lTDZTetyoIDOFSDliRh8No7LhchX3rBgXuL8+EreRD
jQyU7yqjPXy5vzFXAZavBW+QnjUKePAj1dtXmOehKcIcWfuIZz2ak99+MiIpeSuubl6FLhjjTBg4
q0AgWzHuV3KaXeW0VYlzkfRUZ9WequUaAsYyzKeIXxQh6+lQFMepmYIpvU6WH53T1B+O5DvyQURx
x/dXfC9MVf0ljNoIlzlj+h7WlvYyMLc+3H+rq1xn/iGMAcn8IBHCgrp9q+bgy3SymPtHiT4eMSMi
2EsNs2lZE4fEltiTBMed47AVY1iOo6DjP7qi1nHSnGkGntADCfL/BUbWX2IpsC2X+tI6+Xqhf4cf
Fj/5iHLvEe62Dj16PjOyG/wBGfDtA7O1Sg5ZmV/Nbhze1XLagzfzsUbrnT35382lEDmmpcpqK3Wb
WCop92boEmLUNg1OKYCpgliASCZ7J9HZ+Iy2zIAVVVaacvT7b5+KKiLQRvR6rmPjFOdRT8prmVjm
UWHU4JVVWLyTLT/fWXTj+WgooQ4DbpIJ0jIZqbXKJDOfsitS2+13DUfKc1R3bedG6mTtIeuUjeuB
fhlSQbTDN0wvaZxRQfRsmpqy0a17Q7mYdZ25RZMiThiNsgtcPz7WSWf/HhgVHsoIzF1iys1DDInm
LOWTcaEL1s5qlZPrV/KemtFGZs24l24QQk0yWMPFBTYrBylCcJ9EhgV8CoHHjGCJSN0Ja4fiI2ZA
zdcJ/PBJJGhEobaRjg/3T/PmO5rHpBzZeeK0iJGVDdylptS+TmpivpM74xWDCpQ5hwymFA4nO7nM
1nLMdWgGM7ZcSxuWZpVPTJyya2kr0ie7aBAeMDKUR8s+PU7W2IqdBdcoG9qQ0FswmwSjtB5aNn2Z
O2nWgln1zfIZHFFwzNoyRHfJSOJveBMNp7RqS8vTcmf86Ldxf4HrVOzkSFsbn5Y7FH2qqLU/qCqk
tM50QDaZ2UTvMthP6Pb2ldtKWbQTnzdfMc5Z1GnkYoDHbg92lspTZSdDdrVTsz1aQeSc0UtJH5wy
sN61U219u7+Dth6N3r4OMA5ECs94u54ainIYzA4+bBA231nJmDyUl/VPRt/X+s7n3Ho4tg+HjokT
equLA9NhNh1gYZWgtYS7dqIk01mp1OpcIEzidZYI/8PDUWXjiElLk107P/xfWViq5InlTzgllJyU
8+Tn73tHiGOEJernt7/Gv1ean/yvlUCVKMFEOnRtGTIfgIUl9L3ou+Efu9cw3fpi1BNYI82ESGN5
5tUGFxhHoSQcm7JwC3B8T2nT4ioF++3Tf3iqGTNKNxR+2zJZGOG9YsYLOiqW8/YaWRz2Q2ET3wZs
2KSdUnfeaYuUeYZsa0wN/uidLV5hQqtMpksUX7sw6LzB1sZ3YWlPO6nI1tubhTVJzY2Nwm9ozEhv
gcOiUz1pn+IpTI6iNaZTOTV7LZ6tB6LAodygsppng7d7ok8d+kkVg7omSFElop18Bbyzh2DbyK3Y
CCSvXANMu5dDEAy4zVhUuI1B2EQXVW5CV7fH5mL0ZngMbdqzUdU3ZxLCvVC19SrJ0KFwgANc88kz
MwVVwKWGLFccwdeQxwe6UImXiqQ43d+Im6+SGw6UCAPbFXWhMQUmU6GZXkmvYTuPLZqavbUHbty8
bcimYHxREzMfXFyn6GuHorHmksN3umPcxBONUjn8MGpTfCK5TGMXfaT2qCUTnbqhazAstoodbsoa
NcydN7NSoC9w8a0yVr9Dz5PiJ8VLvFWDY6z6pqCXHuunPkaKAFCJncEKliDau0Xu1N25KDIUjZME
x1aq7SxzgRJ0F3LuvabX1mYj5vDL6Jmswdp1H8S5rzIEyIFLvxvMiiGGaUmvWVT8HHwh/3AQa/ve
M3LYuTm2NgChgeKBOm1N71V925Q0p0yvQu7NJ6sdoi9IlexJU21l1dzygHfgq2Hksfj+mFGoeVJm
2dWKrOBX1ongqyO1o6sISO5AiITriGTP3X3rGPFIsybPDAhdBtlWx0LHbpFzMjJDfsqUMStd37Fa
3QWSpf68f5C2PuCsAIcziE2/e4mQNuvGnuSMxfgxUGq1aCjP6EX45Md1qJ/RBAqfRSUPB7rTzU6p
PQfwRYCfscrUl5Dc6fjMytV/3ZFhmQaIchIPGSjp7ytF+jcRqfMbK66QGrjr651R5saeuVlv8TXr
0Fd7Zx6Bt6nSp26utuNPZ1Ljw/1XurkMXGh4JKQ0qxyc8A+9MdQS+PuF9CRV8JUZ4u5kMluhCQGG
mUkJ9ENfaaXzNWXmltiY9aHa9w8IDdFKwq7dPJhRaioHyTQjxTXyzlTdsG7r3MVlJ0oPGX5jbx5H
I1iFfCsAX8pPDsrippatpCb4kTNWRfZdMxJchO3O9ECdFm+/rbE2wQKBmIwryHJ0IPt6rcUtQpNd
lxWf28Kma5UXsAPT0fwPmcH8ERG0nAcVKwBvz3Bf61IacTY6Ex9KKzFewrj0D5borZ2ybasdNDcF
CTU0JTj5i9QAG5BcMhtU1YxG7+CejGr3O0vK4mctV+WjiBX/pKRNBYkfD7UjFMr+omp5p7h42Wk7
+3cj/rCjcOsFeYYKhePcHsuxqUtbUkiSVTMMvnT1qHjGUNTXNA3G4/2jcn8pgFK3SxXYHPeTA0wq
HP3IK7quOiBalT1LGoXz/aU2Qjm8AZQM6cM4M/7mdqlGwwy4mRPyMFHALFnwE0QYRxdHtMm5Qhn9
YQz3sBPrSAByCbgg+5UCjhv8dk2hRlUb5zWtdOHjwOYHxkfqRnlPE3gdR1mGzUgDaM7LlyWbFgaW
MTn0EvveHo9REGlPzSDlB1/KzceoafaEBLbWU5E2hBLMpqUje/tYalIV2qTQ9onCUnGbUvGf1CFM
nlWtN8EvYZxz/9NtvUYYnwA1GMrOPeDb9XJTOG1TwVNt/N760ElK8tzKSrWzynovYhKF8QQjSY2M
ZllGRTq1vIkownUg9f+FZq5/SrpQPGlysiMUt75zWYkCdGZvU90s64BEZ541hsDnoJSUvyYH1yTP
amXjbPuCoQC6pRfDYPYa2RhG7hyDrXfJmjP1g4oHX4rbdwmOA7axBqiuwFbp0gihPEai3EOSbu2Q
v1ZRF19M98MwG9WcHWm08mugjsmpDMfxZCrdNwng8/n+BtlaDn/F2byAjHCFgIw7EnNY8kgdj2Xr
5YNkxS4GFsG7yOyac8P/s6NftvUFmYuS8SrAzVYTbLPRFH+AlXitlUq4ZmgBsUFDAak/4X+QwG7T
lOzjbxi7O3tx7I/l323WRM8JXBT7Zy76V/UdeP6Ogiq7DvHYgg2xyKDcFjdwxeuZj3wsq0Qhisog
UTS/uyaikx5B7WNkhRnkF/I58wcSq0nt2iKLM4Sq/H5nf6+ZBZByGaZyYkkpZwuC201mq4kxMGyA
4AcW5H2QFMlpqHv/IxpG/SOe0dMDEC9MrFMsRarMll00mzUv6Bv7KS2scOdg/9nTyzcGoIdfRFFM
NF78HEMGDRW1PWxbCP2525mZX3txounXIRvs2u1CI48OmB9m40kairI42AIFUDdStNT2gDXpmWv7
tWl7gHlxng6UNoxe47huLK/tY/zIrGwCexWFNh1+0daqvPMI86lcPgF3MjkIIQHY6HwA/s6UKzss
IsfMrg6131GniXTqUBiCE2rXT6qPuo+TIhQ3lkOOBmu9p2W7cb4MDDbR558BsquKBBNeB790Nb/a
fS29DHLfnhQjNc51MToePaE9uceN5JbDrKG+SGFCJ30ZITlcUh4EGLxUsSNfRnz6vMrQvujCKSrP
GKcJm6SyAIEAWbt/rioj+wwPSrz1rYPQ5ZTNIj0oYKzu1SI38YlnmnnBSfZrVevZK/R3cx67Gg91
WWcv2lSDApOndMZjGZf7QW2VsDCfminCUHJnjfjlcIUHM7EKEebFkeCCFODGXpgd9U+MHsQpU7E4
pXm6R77+Ez1udhqC2TOAlgvKgopoLGoyYTuTHcuxc3F0ZAcfNdWEpNIMiZ680w3hfEZu2kbkKe0i
16zt6rXvStl0ca2Pw0OCrNcLvTxZevCdkcnh5CfBh5zN+yyb6KJOejO9I3tQ9+qP1f7kRyNKgNgy
nV1Et+Zw/dfxoFEtRFpI9qWvwi8xBnNn3QqSUwPV32sbvdrJWjeWIy82IZwCfl9zejAFbPzZMPWC
WqN471tN4zEhxv97DKSfdlV/fOtGgIwKOIGm2izcudwIthXIvY7/66XQco2BVuJ3j1qvfpVSX3/N
EK18AAna7lypq2wIRw58Z/F8pXOr07O8faUiK6ue2si5ADYaL7Ze2Z4+oi44DIgb3n++VUrCUrTp
YNkxTARotAhufVeIwG8EW85Ex+9goy4XPOhgQP69v876s0FVgCY0k0F4oUtFuN7gNNGrsi7VkNqH
WE+li9UB7/GnKDq1ZaXsbJNV0Eafis+GoBIzZdqpi13ZqoNdZWpjX4wuqP9xkqJ9qABUPARGWVwV
4fSuZBXFsy3QOh+1bK99vo4fyHRQ7KBFR197BW6p9NSRp1axLpkm+y9IO6TfGFt2rGrkxneEDbmU
HasKDvff8nrjsCxyXFwWJEirZL2rW1Tj4VhcQkuazgn4Yg95UeeElni8s3E2PigETZIwmkeMPpYb
J8gCVAe1XuLYy58AaKuXIZKtE3bc+aEvRfr5/pNtLDebfyDXA1yck79II1ArzIpZF/0Sm/WQudC9
mm+DnUTPosgQ4h/GN+OhQEfAnOMjMtafJ7q3Z3BsINDRCXAu9pDbH6SqlN0YzcevwM6Z7ij17/vP
t7FhZsHJufQnrLFvbpfr8PujVlWciz9XdANc2+cx6ZQXTbIqt3aU7jLJWne6v+gqk56fEaECJj0z
W3uZKkJDAZ4y1c6lzXQnOAc4nZWuk82wjwmUUXJBxFH6bqS58qPI6nbPqXgde1geeMas6jaHocU3
RYu1G0yTUF7z0KfR1pIHn4fc6VptrcJfR56Ve5zDOO+sv+4nO9a0zm9t51LVlf6lQkP0WkTBm/uO
BpuFgY8BqAVu/7KdmgWNCBwJ8qwV5bThpUY9dmWyl01vnO+bVRZvzK51PaDPj6ja6DTHyinBDfua
7NJ12LvWN14bOGH2JHcCX2cZsIOCba8HKOpa7VQdlG5UL1pn+zsBa3MVPg1Qb5X+95L7JcLSGSQy
euaz2XRRRAJWPpje7FvIx2FaZTHHgVjBhXC7BZRAUbKqRuxRi/PPU+un56xWIq+yzGEna6UC5W/d
5nDk6TMmA+074uISMqBm1aCKCMvkZrCtF6uogq89+hUvyiSHsdtpCRJDUR7pwh2KDJE1cCFq+jnv
DSj1ft+ZICHD/+PsPHfjRrZ2fUUEmMNfkh3UkixLjuM/hD32kFXMOVz999AHOLC6CRHeM8BgYw/G
1SSrVq3whgRcrzmKM4IeOC6YNCWfEiWT/6V6DAeEIw3cd2WSpY/CRj0sTGSv/quWid37UDX0F6dz
AIkWtPVwlpSD+Zi4eTb7uUn/2U9JaTFxVvD3cEDdisDrxKAfM62r9Y8k5bnqW2jwDAfkxx0SzSxX
ZVjWuAQGGL8y65qd0n5vL2mhUvMoTnZQRpObzes196fppmoFeyHmvkmbyXzvzj21URsv3uInY73M
70hyrXurbVCMHCZX/V5OnvwvSQznGYpvHIWjgt68b+N88stssuIly5CcOxVE/yc0kqIyHG0H/KXa
K6kRDLi+fJFKUX5rhz73gtGycjfMhioaccB0ko+pC7Mm7KDfHYzIHftz1E/2Yz0oU3cpe9FkodJG
xlfZwcGgVW+smJ0kVQ5jb0yxb6PDqBxTTdQP+TS2IhhTJf0mEKwS5wLZr8l3Wq3xjvhiJ0XgekoN
flQg9gD/ZUJurNet+gl/M60Oo6nTq8DM8tq8W1pEndBzkl9KdOFrHBgTKC6KWPrat9rOtX07TQYl
hFHm9IEs+ct3Fat6QrRYScM6giwc2qRtKh/JVuhAdFzA7+YGDBSzotm4d3Jnah4VPZ/b5zY21F9F
uWhGkNaoLvhDXS/1ez1K05O0S9w1YnpWig/Wpfm34jsPwbikkQzqtoAzYrpT+bw40+j4lvTq5qzo
ev0fSgRZctewJJ9Ch0zjW8KV3ntbVrr6NAw2rRkKk/aBWIuEAki4CjSWkznfMUdJUkhSQy5fInil
5Y5WxW1IWaf8KwmRiHyriBG5YKJMRJTvuNitf4Y46j5zqwx/G7jgHQK6wluJ1PkWqVMli8IQHLc0
nIHSdxIBqW+OsLydLPbmWdZViF1kcox4APe/Dlz5kCqRo9jpZSD0gpRp+gtonuz8dhpwswrhkdYC
s3aAQEw9r1IdW9SaCh1PXOYuHu81o40Oll00OyX11t3lchFTJZKa3vB6Zu6tCV8XdGH6UYTwoRYm
970Mm2jcMxnaWoqOAa2aVeSNAfnr14apIcqjIkMNflHwT6JWA1Yi0hN1Y7vDct9YiqQU+je9rY3J
hqq35WjJWrmLZGcEsm7yY1Xb8YPRDd4e1mj92ldXCzwl3AK4jfE6vb5aOsvGRw4QOJ4YZn+wZzU9
WKWVfVfyOHsY8UFsdnL8jY3B5U+OhuD8OpO6SkozqMJ6ORTR3eK0U5jjUBHWBKa9juXmMutUaFXw
vxXv6kBXZ9jFkqGRe4ZZ3XuB1+De7iIO4tujbv5rDU16tufcCHM7Lu+Hev7B4czCeLGL81jpfdA1
5bBzLDZScvrWKNRRbQBCuE4cmSlhYbPE7l1rV1gXxF4Csr9WD53jlt/M2bZOZLB72JqN/cSiYMJX
29xbZmxECF8ygNh3PV3mMEI75DgsMbCAXnF2AuXtdqKJvQ5CSGJW8fL1s/yRGM+Li6ygVel3Whxn
vZ/EUyQ+NyrU6bFIWvG9HKM9TYjbp2M7MZVnVsC4ld7e6yXjAi7u1A7anZhGN2zQzTxEOnh3WdR7
ARpA+/VxYRGKKf5eH/IGP1Ih5zy7NTMlaQ5ufcAx2j7qahzZQZcg2uDPU+X8lxaYsR/TrJOur5q5
4x6NMqpkgJq/80lnnBeHNP9EFE5jDKcUrNDEPVs6pZ8aeluHSY+NOU60pf4koNdP+CqXZHjIA5vp
UWlH673XYDh8yoq5+5YB2f6lyTT/bHlzrJ88uvPenRrjJvBgELLMIGcYzYXqTfpPu2us9oiDxvjV
QRxwPleoAjmHiE7gPwXmPwLectYux87IsuOijQPTwKa0nLuVNV4dNU/ObmgPiIHcK31LqhIjtmOG
lpkJL1CVsUeoAheY6JCUE1BhjezwWw5puMQlI6+lr0MesELhKp3uN6bXfGhbCM+kGi5wBsT9HC0o
o57mArLwhoP699AkPmlVGfmKZ8+6b2Zxqv0z5aVdAoJvM4gqqSF/WKIRUUAWkP4bMw0zj4XwvK9K
5cJh8eIiu281L2pODZlOGWSm3SbHHr79jzTXouzYW1P3oqVVL/E9EOXkF5DSMr80euNhXJZxuTcq
L4kfvVRxhyACz/XVGoVNHps4yE/nXrrcJ+o8ZqGLnEsXDGqDd7nZR+XPDj9a7PxKJAJDTUSpAk/b
qB5cL0uHAIGZ2fTlFBu/lizPv6VdZ9zjrVKOBz2Lp9Z3HBnXZ5m26hnTTbXzey8HAzIWyk/dRvrQ
1Rrr2zx6yjkd9OxH37T116bAnQHuwwvaOWUfCfOcRYb3YU6NWR7amPz0sEZDmMt2Lgs/WeTwi49e
P0qjX7T3iPzb9sHVhz57xv0KE9MB9mMT1royfxzEBNsoz4bhpMhZGAczyjt0GSrhPSHzpNTwz0fB
DMVeukPu6jK5K3ojKgNSnupblkGK9k3RWN2x9RY1PTt2ZP4qp8qrQ6pGBVRbQuYTZv0Cg3VKrehY
q3FVBHpn9iIs2j5mC6jK1Mz+qE3tSwSNf/X+Lo36QY0pHPyuaC0nHNXISH3sBiGdT4vSne0hW7wz
owmEGycMYJ9qJTE5Dfb4spSR99iWpvphTphtnqu4y4SfD3b2iRlcNvM1zbg51J3rxqfWMdpv0Fog
dlXQGYfvsb6MWph7tUblkc5WfUoExIBctE3qL11dJkGiudUYutWQnyehVU1IENZfOi2xlneeMrX/
NKXt/XDwI1DucYNXu/skiSkvlFiU92NiJ+4h7uQI3GcyMs2HDNE9NamRwWWERq6cZgVFLfjFkfcJ
07Vp/ICcFK9Sl+xwzidB/qkkheg+IAYq2udFL9o46DNq2wtfRQdSv3RfIpTKrJNZLNXHqmzqJXw7
G7y59sg5VzQRozrgNzfZoJuj1A3DjIF/LYIJuiNirL15yEQDN39p7cNQ/jV/Zl2SaALSeJXpuiaX
OSWzQTAMwOzzcTx2ApuMqm2SkP5Ec+csjggHU847pfpN1rEuCrpwFexksHedJBZV+VuUGlLg1Eaf
ez01nynu9jTIbm6836us9rxANWjvXd14g2YIrI1jKBNTnQcMQ7UACn790pvlnuDXmtW+Sg9/L0WD
ddX8QuHp6j6n3KEPjozyhWtlEP7YV5idNCnQRUQWIr/DFwhsU5kdU0PEX/+HTfN7ZMVcnO7H1dql
oI3X9kCoMM9ygrbqHPrr5nTInA5RhUmkSsBFoH57e9WNlwt2kQkl4xL6LdfArTxP0NsYVxWMSrgP
GSbZfu0o8hsCqHsN/a2lmJHwAbEj4mNedd6g/nbFtL7cZTHTYJhR2taMvAh7LCn+tmFJGxgVVPQP
yDlvR06GG7XmlGFyoRfakyDzvW8QXthJum+SP5Ij4DzrofOQ+ryt+cAkF6twG3prELViVQ4H12IW
I+rC9D1K+Z1a4vYF0mBWV+kDJul0Y69qiVFNcJrvYOjHkh3RKapxj/DqEsQwnXde4MazrbUyL4/U
9lZN2RkiBUYs/nZ5XOfnOi3SQ5N13aku1SpAnGR3bnvT81ub5wQuKmiKTeDKr9Na0BWW3YkxvZid
yOawRttRwanayJ5zRS7NL11LyY0SQx8Zy6bJ/L6YcH0aklnT/HmWSN9YbK5z76wuzW8fkdsoRwiH
rMXZXIWRr4NCZCb5kJhYCSuZ22JkpUXPbdT3L//LKiDk+cAM3q71fDyjoR2SujQ9e70KFXS235Gx
DD/fXuV2C3EwVtzWKhXG6OkqyFgdRDduD0Qe2iTCNTGKfTS9k49dPzU7sP+tpfBHJJDS0ke262qp
KMWvIIU6cYk6XT7OU2Y9R/kyTn6XTqPYORq332i1SaXHw4QZAOo1wAQWrOHFI0qnup2qwWgk4mho
zR41ZeORuH9W1TNuInSHr5ois50uJV18iaOu8i1tizyclFy/Q4N03NkNtyvhTLoiIhm/orRw3dQf
+trqqwLFONMql4eonn9mzoxhuzD+2ih73XEwfNf7m/HV9XTelOPSIlGaItUOiXgo6NDCZVN8Pan2
YDE3A+V1KR6GZhyI5Bs8SgemS0UOmtu1RJ8x7hvnHw/G6TFDZfNLWdr2Jx55uKtEDPlWAYa2U63f
ElHWHwBgkV4dA20sfF8HmWFwrLKsuIHmzqmnU14I2/ONWvWqg1NFReQbzOmc5wa3xV9uV2lp2HlM
G7D2jJAoyFIXTZsusR0/1hTrr3nd/DhmK+B1CAC3JhiIXXlGa9GoNGOpXarFNk805JVTicHnTkTb
yk9pj+gMZRFhY0O/fg8oO82kdXwInHfh9uZa9s4u7NQfRyAgfhIxBSjbZQ+SsfX5AYyCPFnnpTfs
4g63AOTWkc3HJ906ILNAJB9r+2RQj586pnKf0LxegnRMTlqyZ9t0e6GR0uEwQosMmPFNEHeMEc+/
ijynVqzyE55pih8jZelHuZGmPu456k5Xc+sdg2aG2wX8hP7f+jb+aA3hW6hGSge/YbKs6POQxEqA
Y07kp92YP/aVXNa+R7WTkN+GDZ7y/y9KQvd6Ucj5hEgpSLGQKj9Z6IPfj/XKJK93ldE3Ii6QB+CR
a+CFQ3y1h8AA170Ls/cyTDrNEHq7T2qU7l0i659ynZCvXhqrWOeqo7l+1j/eopH08KQjHogBmf6C
0W1+bAerCNDOMjW/nHL7JJPxq6K1e3ODjd2KThE4G25JILI3BVUNkrKe5/hSp/rwI0b5amG9RmOu
r4PX9dEM8+rnqnCcf425UJt7JEzlHjB44yXrMFPoja/mszfiFtpg1FCnixgPcHsGt5nER1Mp93iP
G6tARVmBRQQg7Sav7JZyItOl1y9RKLj3ximxAkdW7t7u3FyHNiK6Qd7qFXC1ZUBkTJ2Nth1saaFh
p5vFTxmMwJ0zsLFlADxiSkSP315nMq+3jOamtj7minKn93kRMKP1sPXWFnpGtf7OraQeJGjKv49B
jv19xkN1aP9m3ADFuL60dStRB4G48UXEEVJ1lhIdUGZ3wz5ekp3osvEqacly2BEfwdn1GnYSG8Oo
E7yxzEW44H0zOtp3yHFyZ5WNGEYXg5/IUr/J2a9f5SJq0St9FF9KFz/Jg1bH+i8rtT3UfqascY8Q
VqrproypdXZqq41A9v/YWMy5gEhdY8+yYmhKVwel0Y10y7wkbUIxL1U4FUpy99cpMXmwS3BBVxb8
0FWIGbVWZODYkJGvBHan1A8FGMVYHPE30v+Hx+JCWIdqwL5u+unpkCJ1HjkxaoZxj7NKltjnGQ4q
Y2VRjHsGnVsvkaEL5RQYZEjv6yb6I3iOjeU1imjFJa253B30mcKxjqzQFcreoGdrP65FKVg9h4z1
ukfj6lrnZvpCLVxE8SPtxfmkGON/b3+pW1g1DvAAmclYANUwPLp6oNJrrNEma7tQHVUHaaTNM4pR
WK83o3GYZFeHzHpxIZWKfYjEaKHMOf81EIbfsAojoOeG/A7R+fVLTYTTSzUiMx/VvL7LjFo7GSNq
6nXczju7ZeulcrpXLT6NC+BmZyrCU2WBmGqaJd3ZneR8mlJX7LBKN98qPGTQY8yyUG+5eiIaikxA
YRBc1ErTw6TUnWO55IvvQIMPerXPwhFBsaBEhMZv5j5/riPzr8lL61uFDQLYHtm2GyikmOchi9VK
QKUty6OgAQLgshx9QC/ZzlvdOhXU8cRO+PAAr6/Oe4ILdtW3DX7uU4xdWD87fjNNzbe53UU4bC4F
yxvIHLXVTfZSO0ZiWnDML5Du5UFHFS00JgEPWhh/DVtFXQWQJYeD5gHclKv+ySouZniZlsOx75sP
AGeczwiTIJbg2Ym9U5yub+gqKVvhFCzHDB0djasbVuF0O2aBpIuSdcNRVdXeX1YKtt5I5aQWlfvj
7XO/8RpZj+V+Y9Bujr2q9DLWVTRz+mrJE8SH9e7BoBx7D1wr2tkdG1ce4jHrUitw/IagO5jVCGdh
pTwyJpehRa4XopDgFQgnpDn/h5nKEwK3zoe3n3Eja4Gfwo0AHgbi6nX/S7VKo0I8lsxdL5dDo1eC
+KZmT8bQqmjcypbBVK8+FVk+/n3WQiMT8VYIK2un5uo8THmucEosJBC6cQqtOElCvBGzw5Tv+gNv
hRr2KDaIqzgj1cNVqGntGSWvDFdxJrxm7TvCng6Vrk1HWdg27H1Dr4+9XToXXQF4FZZT3dv3tWf0
X/76ba+pIS1HGqq311WlWCLOdAV7g6hvHhMlbQN6b8x60+hXquPmq+JcE04TLLO3F94I6SxsQ4xZ
dc9vtjLO9MZc2VRNSa57j1DFzceukuLw9iobB4bmNxEdjSeuDnfd5H9c/EWc1dxRdG91BjMfNbUf
j3o8r1oauyKnmw/0x1JXsQCv0MGZGD9euqmyQ09bstBR+73O0cbpWJ2JTSqyVV/4N6fwjwcC4ZpU
7VpMp+OYf4e2G3/Soe+cKnKOO1MWQsIgtArmtnZffHr7ZW5Eu1drX50P3ZiHRqW0vZhpXhyQ5XIY
P9E8JXpovuDd7myRWy79ytenPUNzZk3trxFrZS3buVUQlQL4GSeACOLsTnap+4XmFS6AY4+cld8C
+QnVOYp5ci8zHqy4XB5RDcz3QCBbe2mVLKA1jwYxQimv95I0F74+lnwXrn60+h2mqo82WIbKN42x
//j37xqKOxx3wwI09Dt+/PGdaQROhgesAV2h6lvBjO2YSISVITmKMNOmv0YK8aZRKlnvFUL9zfzS
Q8EIdOpMN1x41SUxzTaQjqmESWxbO73HrR1MRUrWSIHt3Nhr60kdjYmBm67RgK4ALholz6NSopme
9EBeRidmhNEIO5pCkEbp3+9hso+16UpYuM15wCPMk4Wc4EUViw1Up/6lzkjdWHrVP0tHZjtbeGPP
IMiCnQt3KDHo+krRRsOdM5DHl6EZuveoRpn/1fFY/1MNSr8XUTfXWpmlNJTtW4iZazEN6m2EdDrH
mh6KyLbuNKBod70FvfLt3bm1FFwPEnKLAcDNTVlEKrMHjbCadEPyblHG5WjH+fBRKrV+enupjbBK
jkvkhsdCx/w6nUuL0VbLiDlNNlny/QQw+Azg43/4TqSlvDkd5tTGd4oYOteuus6c6uSfue3qoAOw
8zj0rbHzQPrGAWDAx3VLOQMl5vpoK0jIyQiVh8voLo4CeLlymgOe6KZ3nIDYiMBoctkHcM3AWemF
Y/+IChOBX9kY6rduwZiZ0qScwWtaWvqxzSf+k6QbbcxRlKFFxzeL+d+dNVvQOUcSYSfPXUSterTD
8K+f5RB4iaeIELchNnxc5sYv/KxHeVStCAMC0bkgd97+ihsbhsHKmvtDglrHbq9jJ2iu3ptyiAzI
qNYHGF3zwUNw8ilpx/dvr7T1djGMBA6IkgaF1Prv/wiciptGbYOcOforOsrG4DFP7mSnJzwaSjza
8jww+njCiw8LvLdX3rgegQnzUZnrrxzIq2fsna6Jcr3EU2yQ+UHyPvw6TceT7OLOzwt12HnSjZMB
wpVxu8mNdIs5YdY9Y9oEBrq3zfhQltHyFWS9t5OOb32533zxtYG/AYvQk2QBwygu0QI/Tw76+KKM
CJMhvLuX+W8txfAb/yIQpNT515+OPqEVxyoNhcYuw1rEzRGOSOankPV3vtWa910VbkwVVxQ8PCsu
8/Xd/rlLZkj3qh7hzmJKZTzZnVF/1RVErAKvjMQxn2T+DM20iv+Hc7BiCdADI4G7mW3Xo+YssXRZ
NwEYCF9q+iePpnd95NQvb+/GzZfJrQMsiQzipo/AXBZArGWJi6PEEqW52AxQGzWDWSv3kuytjb9u
QXrZdCxuLrlu/D3+mAXaP3Me2HBlv2dRpgaWF88PTk0D5e1H+22KdP310PYnMYJPzXa5Oml4idlg
O1EAcsbE+srQQf9Sg5x9VkG1frGqPPk4ZTXmPMJpkgEl9kj/rwQ78cGFWKMGau8oc0C+g0enM9TF
HVoE/ey7LX55Iwao3bGXzvB9sFq3YuxZT9CcJqvOw0YvrXtzKcw9I72NCQu9Ax4EPSP+cd2e5K4Y
TBRj5KXo3YFBt5L/rKh7f5SObIbAXEyX/k+jT+HChOiTMbrtsnMpbcUSZIDWttPKHL0+D63lTk5T
OzD7F6v8Ytggy8o0nnawNFunDtQTs22+3KoA/frUQRLqBmtFdijNXABUFO1pEvknz5vqM2DhJvCw
Sz6/vVm2zgFN1xUnzgTrptBeqDzbyAR8MTjKDyhH2mOVyuSsZ12/0zDZOgbuyicmBaP5dF0fLDEN
ChIu0DGLqnxzFVP7brRZGqNrtpQPY1vsaY1tXXUecJzfgEMYglevM/Hw67Ct1bE7aaonjsQceAKv
qUpxTV+txu6z0SrzIcvYu2+/1NsPadDMgmgJ5H8DFNUaEFXKkkjdeWN2wIF5BDTtTgcXa9lg6vGz
rHMr2dk9t4/LotTx0CFRcrsB6C01GYyUeHYqUVecdcX8MdqpGWRLrGN0lFlPbVRaoY715U5faAMt
wcqczFWsmpnF9elwZ8toxIiliFlW6VcGrpnlj2JZYCFiK3CAkgzfWTYp4gOdp4zEHcv7HLVt+a7G
00n3W1JYPWiHLNkLvbcCPcy9oCOsTAhjA5KF/rmuUxRSz1jS+QyWowDHhIx6FFraUPzCYKy0YBco
8qmdu+JHHi8kRGanG/+kgEYXn8lhnu1ccrfBhN+Evg1kX6pKOmqvj7lWTqWS9STTat53Z2NA3tRu
4CS+vQdvDzZtBdBbyBNsiTM6hWT0XZJueVFuXQYldZOgyoSi+73p5XuuMlubjxIORB7NiFV16/Uz
9Vou3F4hRKeJUO7zzFJ9T82mA8WkespVYz72cWnem8j77KQqm89JMQU+GeHSG/McaCcwH3ugVmBS
oAMMIKebmmtM0dBcevuVbj3kqqcN5RF0302/pTZamcOkJNeLk/wugQAigiLyFDN0M6XADW6O3M91
1Fb3ckGydWfb3MZPRi+kK6j6rXic6/w5lrEtTb7gpTbmNpgzkT47sZP4SznKk6mnyc6d52xFMaaq
dLcRR1mVeV5/UyBPs6jL1aN6MOSj0LuxhANcFR1Eiwb5d2wZ84aPC7MiWEoXcmrGxPK7k3qte3Dc
firvoGjMzQvibjBGFsOFPZuMYnw3GEvnfhnEqHQHemYyf1wcvSQq9qBsQuo7Szk3djpFJ5yHReq3
0ax5YWJif3ecaq81DvkAxhUp16hofVoVvQGpYKgfR3uQHV5RkY3ql65F93k6QDUo3cX+wjTajX01
qYuVLlOaj1HVJ2oALnaoIPV35UvmCFRFx0kxygP6S7k4NAv8CN/JGnpmMfcijhZmNqwgJAOdsYHB
n8JDixLSDSB6LLf62ZjQbbKHHxaoWz0crclhwtkMGYdcuLMTFO2ClaxudQ08t1YpxnBR2w5WxjSk
tl8t1qCHWRvZ7lHvRaL5WaXmE+c3MauLInGDP/aI4ddn8jjjU15Uav+YQ/eownoa1PcqE37h95E9
JOHSjZrx8vYR2NiElAWod65tAPbEumf+KAymCo8UveJOTbE083NmLcFcj+Y7ye/+acfO8PHt9Tb2
ICYI1tri9HTkGK7AUblWLp1SC3nJyl5XAtN7yFG0zPxIjY2fQ6G2L/ngVjs36VZIWaVJV0E3JtXX
G79HwILrGUzBLGMjpHeF9SI58Kkeu24nU9hcavVmIWii63R9qDsm8rWwMzAF3pIfidJNgKhMdN9i
kP72m9z4cojHUIQgzLDeDOut9MeXs2DoL7kYGN6iZGH4fWPLFyot+9RNbvfDqtU9FP/6B76uQlAb
oR1MI5NWzk1m2TnLADCqhumcO4XlK1FcY1upEC92wvLWk8E9pxG+kjhvRLFUu7eZlWAevqiyCUZm
zmGv1Z1P23Gggpn31NK2vhnzN7gsNLnJLa7i4hSZiKW7WAUZ6lKd8IyqwzId2peeAe7h7Y+2uRSK
X5SO+GLQGnr90WJu00EtEnmx1X64j9FAv2iV0R7m2Tb/h51IFUCRY0CG1a4dI4oZKGUmJ95iUZgH
pU1Nv46T5pCYUBb+/qnWThfzV3ttMVw9VWfbk5FUqEXP+YTWoDJO8oxWWhRRZKLm/vZiGxEEzi0S
e/SAfqtuvX6FwtRmVDVWZz/DTQNj8dzeB7bc+8hQVKcOlex39DH2wB+3JSszQ5hIBuBZqtbruFVl
JbKqKvlQPpniB2Op+pCaWu36jTXhH870ImIeY0O1gubq2Z9ipfd2k99bUi6YLP5zVJKZWqBP+frR
HbXh3uH+vMAyc2hJFbXyTvFGpFarpM4eEJtx85cYwnKDuD/o/AAbn+pTrqo5+YVAlGbnU2wcVFDx
q0nU2uBliP3690xarg+2KFEJn0rU/lCY9BtZ6r6VNOnB7qI9PsbGgGy1hYBWziaj96JevQCPmwkc
HilTokvd72ZvOtf94vqySpwwter0bDtldTTjJT6kyyJpNvfRZXExRH17E27EQpzraX4C1l+JcFc/
RBssVeQu16bMsv7sRJZ49nIzOr69yubz0kZmeMTYHDXFq4PVMO5E+RmDFOmueAs3944YV5s4vCMD
0w5uced4Ffx96qCgsdBPiVuAPCYN9tPbv2QjbgHAoq3GBISfcv286PWVpYNWw2WapzhEzpBgYqVL
gIv4Xrdr86GBrPB6mYKsM9/XuypvRSRyaHYXM6qNwVfL1rVguurNT3LE6gkGpfxUit46W8n8MKKM
T6lX6Hdt0u7J/G+EmnVMyGMTqwGuX+9v3SY5WSqe2moVuLVJNtwz3erf273oTxTjzWe6DtNe5N5Y
FgEDuGVcR3A6r9tjcdfRoaOjeqcVE4aE5eImWmCgYnpsoCsVAUx25IPaykW+8e3PvLEy/DmmhWtv
jD/rCqVROXFrD13q3ZlW5xz1qijuvNGZTooJRVei9YO5TLGny7VxloDMrrYrKzPkphtooDfiJAWL
CnwcjmBksoM90ON4+9E2djBuX4xk6E7Qe7xmWQFQd5kTohwtga6GSi3jsDGNYwuF+u9jAy59tKGJ
RTTHrtOJeFkSoIoExArUhT8Zjf6+i6W+s8oGogZJYJ5mBSOy0HWFjgWr1WGqgsYrZmVjMHa18iI1
tyVjGmOh+Etf2eajCnJ+ZURVNcKzSVvGDzWNHfn3aQ2fjgjlIRbBpr3aN2jLRk6kdvElolg8lqgW
fBpTx/ITZ9mTFtx47pV1DCqZC2BNBNai/o+8l6w3A/MGytsuMFctvGiZuec07Uer50sdSM2ru0NV
LdEHsWpDBIVshyeva4yfb2+o7R9CtsiFBLvkZq7p1kMy9EToCxoNEWZSpQhwvTWET6MsgsHYasc2
qeZAF/oc5mLSfT0y7V9v/4rbbc3bQKnjN2MTtaP1cP35NurSqjC+Vu56tULfmd+DUJRrIzps5Tsn
aPOB2WhECG5gtpz+eq2qzM1kiC3lLl2NygIjrqXhi9LAFTYDPXFGVkDvTmWiKtJ3osFKjrkVNxc0
kOE1vv3YG5cEYEeel8YoxD80UV//Fpbz0s6yYmZnbQJsu6zsDxKdt3d5XA3/SsUQODgt5sucNfNd
XyJzfcAc1DT8YknQ6Hr719wmh69/zPWL0VSK5wXGiF6oxUtiOSh6jdrsPNSyGoNs1lwEh6CQeW78
vkIX7O9DAakQwFZOIPqJiBu9fhl1Wxn9gPLdBUVvFBhMMvzfyOgfmDeQ+mVp5b2bhzI6ouW3Ctwp
3oV3oRQ7UeA2kK9Qc7IhaIXO6rX2+mdIk80Y2318SS2nO+eWPSvBkom231nnNu3kz6aMX3GLjFau
v33ZOV6ijBpsEnOCzOVIcJlW2R8Xy058RNGU57c/79YZW/1EaC17JrfyVc8iQSltMb2J6JZXSthO
1XRqlqH3kRrxdngXW0utvDzAMzwe9f3rV1i4Q1y4IzFFWorwY4Z6YewuCPQViHPsZO+ba4HJBCm4
+rf8FmP8I3Q40iryokjjSyeTFjIwoEirVSewZdbeuG1zqZUe4FKRMkS5ilJFCoBgSmz0bjM1eUZM
xvyU2+PwDrMv7+vbH2trE654aGfF69i041+/wTZScF+3JewtcxgPZhUpRyfN8p3M3N1aZmXHACUl
maAn8noZI4+tMhrn6M4T/SSOjjDV7nGGlB6/7yyt/yKaNNOC3FmYPg9V3X0XMHfkCUW9Ig2S0iut
gAtiFmD4PPkxn6dWHuOBXrFfd7P6c2q4Ov0qmsoWcaBGpPi+dJl5asgslnBYZjqXbWLH/wlTNpXP
XYQLTWKISQZlkzlD2LUKHMfFsUQS6DRb/isg2lMaWNb0HnuiKfLpEGXTUx2VbGcVPcwuGD29oGaU
jeOcY1etzWBIErvgSs2MI5obeY20XW834dBNk3eg5k8HvBjAEj2q+uJ+klo65Q/Y+HYIVaOIeZhN
ic1ii0fWOXOKHHyIUyXyvKS28c3OMAPwo6KPo0M6DflycrJRaQ9aV6LYWalV5j6Q7s/nOEar01+1
X94ZSgkmeh6V/nPjZnl0lxhN85Py1ksOilqlj3rd1agsjTnCOdAhu/7QgSFH9ykSqEM2SBqUfqu2
8QcKJvQnkhjPWb/VsXrzi0KbEY9qG/pmQjHL7/T+hdy5KDbOAWigdWiqahYd0KvcJRKMg3X0b+6k
OWb33Ou4+WYxkI+FbnOyc75vpxvUwqsxDFc1shve+mP+ON9R05RGXDTi4tmxODBPmHz0wpcwX9Tu
gMJAWOQZWoJOsrfwbRUBcoYOxNpLsyBQXt0DvV72RuO4ycVU0/SzxHnhy6iNEh123e3ucBXmLu6q
2N553o1bGDc2iybNqscOVef187pGEvV1atLlTcr2yeWlnFGdfxpNd7mXnvkvY03l1EwDjfiyr3cC
98bMlHYe7WWIQcAK0AV5vbpnLZqZd724ICNaeOhrDdUJXyb6Un0HB7FtzKG8oA6ptz6CJPk3cEb9
+97wKCaRa039SWuMk0j68fx2PNzYcnQq1kGTy/11A6B28jhfRKOCmipx0eTqpH6U/RRODMV2dvfW
d8fVkKBLFcC1crXhBPJr+iKbBCUiYUMpXfog8/JfqhGXvuw978DMeG8yv/V4hGBTg5GywpuuLsxE
znk2uhAVYe7rRwKIdhchSvYgFW1P8HtrKeREKSKpzlfNhNdfOO2An5Fgsa01xq0Ws59waLQBS+xi
Pr390TYyHOphJsmrfOlq/fJ6qWj0XMApJpeYnCPDLzMvfhj7cugYu8vuJKCGqTunZ2NJxpHrPHL1
paRh/HrJGJcWHPfcGJexKjngMWB9ZP4UH70EUbTUmpSdA7OxWdYhL8MLCFm3ra1SGiMdDCSyhadz
RffT/3F2Xs11Y9e2/itd/Q4f5HDr2A/AjoybVKL0gqIkCjkvxF9/P7B9rrWxWcTtUy6XW2aLC1hY
Yc4xxxzjQ16nxTd42aY3cUy6Rj+O/4uTCXIyMzs3S9FmujiZUujgljk45I5R1Xp1p5r30piTPA9N
6qG7LLyhLP+2eSNfUTHBqtGwQineXAxqImFodyYx3WAUCCUGQJKW57MhrP/FJ5yjEWJUclJocOef
UAmaAqW3STpqmFK7FDRCT4sLezPryO2LKJW276/SN2IgQHFaemYmMTjwYjw/8bPYEoN0rJO6/GbZ
eevZibG2UObfcl52mjuRQd6ppoGKLbedFHVTbCW2dEybXN33Y5t7xZTbXlPUxt/fdlQI6c8xWZSk
9IsdPg6j06YOQ+lqUNz2Eg0fmeY8xXFlb/H2XFN1emvL/TbcsqE0hsNsUh8mdw+dyA1DQ9mPWi42
RpiqW9hpa3D9WzMJGY3L0QD8t5Y6Y0ILm9HyB+c46lPvIkxXXKFbqnttJ4kVru5bQ83dxzQ7zzr4
S3BqLGnjUBC+PDZjMr9LUR70cmAWW7rJ31+Fr4WsxQJhhcwENOq7lzhMU7O3EivEEy5X84OJ1HgL
qSDujzbF+9tB9onr+qR2ki021vHPWm/r3u2BniEqtSM7UtdGezqIXEPNOyV5Nj/IkTOJj+j26mKr
4yMje0jT+9UmKybZOGGapu7tPDG+xLooes+Am3Mdprn5wSom4wtqqMTupjml2h2gnOXvuOaLn2Wq
ZYhqdra49cmFgu82gefo0veBs1c0QCzzBlUJo40Fh112e8m3HbfUoci7yPwL+3szdULe0sUafIsw
Kxnd1Ohl/WjXudx7fiR3T4ka9+0eIRzjM3gclxQZCir5Woh4nS4pQeJ2VjPCPRit+FcGdE7l6P2P
8UbMCQzBf+b8lYtkXhe/xZyTacZmVKLoHKqJeZ32ib8ZFZTW5wIRyQdJswRJ5CWlxXdl716MbKGg
Ax5Icy+NhheVVXuiR9OqB+0IS7C4cfwGTXhVba8QgLAe+lqJgSKc1rX1LFkZ+WIbv448l3PnTuqL
A0qkVaPipKQdm1q1H4Z2UDy/GbOd3tr5Xa/4ayaWb77p3EYJYg4QZy/uEz0EIOjLSjsi6WS5hSNw
fau0aJf6xTffycwntRuz6x4q7e79j3uxqXlRTkauGG5QspfF8SihOt+NdMYf0e+YiCKNdjOoie22
lTyuDHURHcxD0aNJDkFQAuP/fB35dZLEsRFox0rzp02aNcGtSLmtqW/FSDBarduZlrkSv17cZ3gS
snDmfJ7jnzv0fNDOHJuinWL5KPSqOjqt/8MY5TUGwBurZa5sIb80Q3YXUWTZ4YdHjVo+DoowK89u
++w7nWrilnKpU20bOzJWeLpvfDZWC6A8/4WVsgyRI5wkYaZr03FMHPR6DBQMBpr+d61kZytB3UUK
BvYINj9LRnPwA8GczyDdC2pXGK1yhF4zbafaVL/P0fkeHqt+VYNBeQg01dtUazPgD/rt3l+gb8wt
kRbVKxBuYzZZPh8+CpPUSiEQHzsSqW3ddYmbmLHvlfqEnkGv/y82BE0ieJFSqGT7LwMgHMz0IBPy
dOxU/CrKKSlAUqLuaBhd+rc5uXDVWZwkOjQ5wO9ebL7aMPvcaE35mPkFO1uWrOZ5rgBXrtKH9Q8H
EaKE2FLLSzeOHSn2BKbvwlWLWrlrRYVuY2LJHZ2Gg5M//O1pZxZml4VZ4utiGvRKNGaLEjnoXmQ8
1rQcfle6IU42vV3qP0rF6v52pslkkGnCEeLQn8kt5x+6SjtkzKzEPCqDXx47GYH9cdLoaTBKTB7o
H/Baa81t53IbQQ/iMJqzaVaXsfgAhZMPijFN2tHwC7FV+lzFUk51XIe8emUdvzHU7IgMNZQqOMIY
ixOeqMqM/JQbRckNn+JG36b4kbXmuE1alPv/9rHHkYcozewIOAtOLV6M0iRcaslWj1OHxpVGdHw7
4fmycjRcnuhk6agJaZAZiAyWp1BMX0uVVoFMZCBHt7UB5BypmXmDXTCApoy46Ijq8/P7K/PyRGfQ
OX+mFvsGuxEoxrf0SJaPcOyz60avcOVy2rW8661XY0GS2dG5bMNLOl+NNi3aqk7jxRExTPtezWvt
JmNPnNAS0j9WlSP77hiSk67EWm8NyyFHnsIKIVlZZOyCoyeaolY+KlopP0hRLO+61Ih2nZnR96Qk
KCoSHcRdtTLuZR2QlyV9/gtbBNJf7D4Wkqp3EIOOScUmdAe5VjLEku3pC0Vp0bsV+kP+ppExRiqj
gchaEVm2SfLGWmNEXW4UngTVDh2kkUtyed9IQgJ2m02BkIhKdn5iTUdVxhJBoSS2EpG8MRT+TRQb
58jg8mrLLSGiTI/0o16Vd35ki7tEEfImyyV1+3cX7euVQhmNnjmg+cUtpjSiKRq4QEe1c8xZ2Mjw
J88oMmVlR15uDlLduQvL4LVmvsL5slWHMI0yuFFHY4iLm1GIfDN2qrxylr0RrRIMqBqabKTURKTn
oyDNmmO+pMtHc+Ai2ExDHQOZjXGs7uy4KjvPEG38HS+AYtx3TZ6sbU5t3gZn6SF1JxU67hyxckEt
18igxnobmKNCVKd0wm2oOPQemF1duKYi0tI1cDSQXd2U1EcKjo7pqlii/iDNcp4cs9R+yKjWPvmz
kpxbQ3e9ayuhYnYezhW53jCVb4nWq90z+XTz6NTpWLlyC2HgqBXI3GlOHj8noW18LdUorDb0KkuN
ZzVW+602YgwXmkRIpH/DIG1KaOZ/22mSt5+TIm5J9usFg8yI7aJJIHQdNbgBm1EdqO9JKFLWqTF6
eVK2h/cX73KbgMFCWKJTno9OnrlELqF7qrltYszRdmH9CRmkydOltPSkLCyPK0Opiy87dzJAgYEC
DSdhPnTOl1aEl4Q9avXAORSjRNT4SnOXStag3k0JQB8+OIO41ouRej8eA+HXojH79iqWGhJSoXWm
6sV9URdPse6P1l2VyplX0/H8PPj0U/+sjdS5kXtBSZT6WmiaVyLtDTCAjjZ05IECI7xvwsEI3b4u
28LDSSOTvSA1/eCQE0N8nUZnogEA4E3shlQGXFTLqh7wTMOd2ZNGxYxxpUgTGh7g/weHdpCHL4aE
kZtnZfCDXZFhxYA/XV/mp77vmx32Hd14hxdFSwsF6Khz0Hsn0k6Vii64GwVdYnk4mOvlEV3yKNgX
LZHZIUXRBsK7DS7x6f0vsLyB+ADcA9hEcVA5yEEtIgdUplKJfdAeI7u0j4oktyGarn6bXnfxYHeH
OivVJ6cIh2D8u3fQ3K7DoU97EkcyjKPF5QffCB8NyeyOGtYniWeHJUTEsC+Cb3KRWJ0XQrqRrkxB
UeaoCEn5zO6kKJilkzWtCHy8MQsEamwtYGwgXmvOSn7DPFCF60Us8u7YNJh0YLUXu7ESmz8cHeUB
s8wwrsOpYuXwfn3B3481JgCZFJw8aPKE87Gkd1NrT1QM39tjT29JR0puOvcKcgrVRk573BJifYhR
9EVrV77NhgDR4iqohLmR4rIJt5ESxGvdVMutj/AH8Q0gDEQ+FCyWWz9EiwcZd3886nnh3AetFB9t
udc2U9Ws6Rsur65ZYwQVMhbAXNQCCDmf8nQW8DKVfjq2OCQedIF3QmmKNWDnrVGwvoRnjFIMFbQF
HpAlzuRLaicfMQ3PNuGU1HulTvWV8PsinHoVTJlNGFC9mWUAFi9jwGfGjJcjOqKHeC7OyVd4MzVb
q2qVjZrM3d3QYIuousYi0bxT8nytRni5gkFpwcwow5hM5rIsUvRNgR/NKB8xP/IPUdNEh8oS2BlY
vnVMtHr0ChOnlvcPj4uK6fze4CzsYABD0sdFZIC+GYpgvTkd6QRRUDvyLTq7pKGr8CzKB/nYlUml
30hUcjxFHZva7XS5ui7qKBQuRWBI4FYgWUCaPdoe7z/bK4nwfHfxbKiwwDLnbrm4xtLAofoWiumY
Kql6XcSIT7os/uq7hVD16HZJlw37sJyGeNMY+mjDhnam/Ch3tR56sCsC9Gc1+PiYfPZ55DZWk6mH
WhBdeFhCUYk3pdKsPU2Ql3h+2JtfNK0xB7cuaZratGrVnEyS6sGTk7D4SlteU1Kaqrpg9iHNnnt2
/z0ybXHt+nP44taiwlxUDuT+F0yQCOxTWHHkGiIIIOd1WnjSKQR/lVs0x1bC1WWAN39GWp0QveUz
UYRdnMS6WfqRI5rpWBuKfycbuXWTxQFEFH1KnJ+5lrW/aANs651V1ObH97/TG6cgRTwwGPQrgV4v
YmU6E9SG/TMd4QNGxdYaVeNXEhid5qLZhQYi3ff+fRW3ceo1HI64xxI0fEnFAP1B0UVtrNxL815d
rBuI4rimOXMARG52fjBJSuHojhDyscyKItpVAeozbpVDaVY0ai+uCJPG95RRt7LNqCNz5aJsODy/
PytvHMSUcAm4ObzASZZXwwCzL/DHuj/icBQf/UYet7KU+B8I/Mr9+0O9cXLQzUT8BQWW4HiJ9yM1
4BPcTwMG26NzX4kk245ZVXp9UMpXOSf/Jkv+R2Tqv34M/yd4KU5/zWfzr//mzz+Kcqwjdtrij/+6
jX7URVP8Ev89/7X/96+d/6V/3XcvtWjrlz9un8vmD46Nn88iKvLl3zn7FYz07yfZPIvnsz9scxGJ
8aF9qcfHl6ZNxetwPPP8b/7//vCPl9ff8nEsX/75548Co5j5t+Fxlf/57x8df/7zz5mf/l+///p/
/+zuOeOv7eqX/Ef4xzxV+Qtugsu/+fLciH/+KUGK+AeABHwMiME0Ps65Uf/y148M/R808s2dO/O9
g/X2n3/kRS1C/pr1D/JConciutf+C43MEOT79Weq9Q8qiCBhLHCgXhK6P//nKc8+3H8+5B95m52K
KBfNP/98bS/9z37hhDWIIOfUjGyXO1Zd3H0iBgWP4n687aMWE7Qyaa5FH7f3Nsimm9R9dwuI2W8V
RdgujW7TVZsX+VaVE6Rpa7tyY6NENo32WlfWQ3knmTrNsmzxq8qUK3cIo/ZjlJnSBkmKz/XQfqrG
6LmPh/ajn7Q6rFH4YJK02tGwuNJ5LTJd4iButdn2AIjk/Bjoq8ApSisfbtNysnHm7ORvJThMj9ML
5TkeVLZ6L2gijmUzGq/KqljradTOk6M53UPAAWo0XVl0I1CHPX8Ek27vWCsV+XYKu92TXY35Ka9I
9A/Y4m5zux52YKdyuAmodT8pfhyWXmf74os8KcUDLmxF6RbmqMOmK5zpkCX0QLkIC+VPbWHEP8DD
s3tkmKmvaY2luDkQ4nEgD3YljPaOptHoNzVl38JNKZzTqtXGAxFok8auolKGdYnJY8tL7NXuofOg
7fW9adSBhgykyYpYomJ1FbajQpp1m2Hg+ZgGokLPWHHgYRV6U/1SolDFxDlN+x1NKXqIGaOvUw9R
7kOVBmhiygad/zGLv8IfJOz6bZf+e/3/vt4XMc/8dKQqbEdMEQBCYQGef5U4iWIn7RX1NqbF8DlP
wzR1rSbx90Y16l+1pDfAeGstuI+DcrhKOyI+WHMS8UJTDoUn2XZagK8la+K3l7MGYRusGVAdiTBY
e+fP1USNYyZ109/WUfyNBiCHxTAkK5GuPv+Ws93OeUI4xfvL9GETup+PgtNTUBvwc29lHCFplugF
yw93NWpSH5KqEjgDaNMLJuzSNpxksyNdk+pdVorsY5YWQeSZhUjx926ASbhwyLbQMElmJw9pr4mp
+yhoiURM1rHiO7OJUXxTRrGluch+yBSpzj0AvufRKBxc1cKRPK1RIv2DPtjZNyurv0UGbrHbkOYz
KudNuNEFuqI9NQ2a+X0Rq5vGQn8T9mr1k4WXbIC90nxljl7bts/naO4Ohr5D1DmzNucv9Vs2WU89
kmrhIN9qbSGe1GTUbdcYcwOeqqJJHh4QzY6Eb6c3cWl61tRaH8ywyhKvsbLI2fQfc0+r4/TnysKd
F+bisUBawO1p8YUZsewMaxokDfrSGW/zsgO88Cf1NhlNTHZVrT1mvTx5ktT3x6no+s/TVFS7MTas
w5gm2dPKk8wH1+JJuDboAKXSThfKEn1WJlxy8lKSb6WhqDbCT41go08aHylu9HaDmIS5i4Mijjyl
kMdvcHFr1S0aJhBVq6LcJiZ7yW3Hwdy8/2Tn1UfDpmJN7YscihRqljRfnLhYyYogFX73YCX5c6ky
TbYBljNLR3rJoB7fH225Y+f6OPVqeo8QjQaBmYPA39aJNBhDraMV+dAMWvUVzzu6beI6X4HzLm4y
uHmECBRsqDHQ+q8vliNizEbSVoHyMMqN5nYNJLKmysLryZdt4GJgJznTvpWWDyKFmtW3OOvzlRjz
tZr3+xfnGeZghAoLMoeEMos8fHLSMQC2JTAbnGFvNXm5QxqGBFllFYaWfdc51q3dmDGNuCrdx07n
31p2cpfxe11cT63KxcN+8nzdL9cO9OU1CzMN/AlY2+Zz0AK9fLa4MVoV9bcHJ1d6zxQ6hw6mqAAv
Co1gcSUjL10V2zIUxmPU1JkXKK2xTVLfdrt4XFOfOE8/5iXI07AeaDrkliG2Ol8UeoA3HuI86YOC
s9PeCOTU1YZG2dibOxHo5gcj01Ez0Xx57RMtj4flwAsMTFcRhFFjOX0Y4N67WtnI20HWYpestPrk
V/3oRnmJX5+FBXhbRrUXaTn4vxOsrdeLTYi4zSzoO/cIAg+ZixkY6DUY8kEKH6wSQj3+UtampLfh
4Lda8ZDHebEJwoamQCw+vLz9Whjia5Mbu6E2xae+maxT3EbarTkN064P03rliLjcTjweBFTkH6iA
zqKP5x+olRxN+GTmD69w/OBb+Fho08EYzOBaifGgp/+gvYPj61ybXWvslKBc8wuYV+TZbuIR6E2l
AkFFFC7B4lPZUR6HWtFHD7Lu31WjIT/qwVhsZc3yj43AVBEz5fAO/nG5wgl869PAm55NuOhtJuk4
f3eV/xsuus/AFd7ceE4Df2dJ5DmSFe6gFKUra+EVtrp4U30uEszlQWqk5wNCfcuEXsfxAy30jdf5
UAIr0zdoq8rMYySq0S2hbG2zNqWQYw7Cqyc72vdyPrmtVElXg9x/q+K43Y0IUG2Nrs89XQkAWONC
3/SlP35r8ArYgMp/NutS2QWmFqxgy2/OGeEiFriQPogaz1+hiyJlqqM2elBb/KylRJs2URo/xUou
zabja1jkPCMXMwZ/ZmYozffZYsZsyJKthGrIQxVaH/0m6fZlZoc7eQq/F7FzUzjasHaAnoMVHFlU
bmbmiEqiBJS/ZB8YCYgM9oDRQ2zUA9pL6pNcN/6xj0K3agGOp8gSuzopHh37zjGKu6iPxE0h2n0N
IrWFwikx8+9frZeTPiM3YPkoBfFPzvzz367WHNWjV6HZB6UZaFoprM+q2j1MIlQ2E+SbtRl4azjg
8tk9inRFVhf7ArWqRLSjiB5yaTJSD2FiXfMoP6oyZJ2p/qnnygkOwG6SUM6KUxUH+QhL3caTm3Da
d5GEX7pqHLpgND7ZvpE+z9p+a4bPr09xvjTYSWjukUyCx15ixCLNqqif4geVcPu+G5Tpk+j68Bg6
aVt5ealBOUeFK0WJyE4JrXH6TLaFxV7bUOjSPvSQP+8UJ01/2EHV5m6vYLOcgHHqG7XJtdtcGNUN
xdHxIU8N9en9L/qqmr14egAqWHAIDFDsntGO3z+phcIzsX4ePKQ5IiV+ZVfbVE2nQ+4g+xW1irYh
lFe9rI3UTZAke3/steuRGtuT6SvOAVFD3W2L5FBXQ+WqbRxuZEWgv0e7pBlalqvaSY91RV95gyS8
plEmD/D86Ay+v9FrvCaL7hXGTl+CvJeujPrRNvPkg2845QbG8bCpUunDkAj1LszrwdOSoTxQxbF3
M3bojcJRj2pK5wd0wbUK8UUgCUQId8JGwhn6I3SA86lBBF8OrGGSTiPOVK6aNeUmN/Bzev8LvF4r
yy9AQkNXEX0QRMiLm8+BuVkoQxY8NFY1QgUuraOaF+km4S7a1K0SuMD9YttIyvQhBivycFBv74uy
/xj6+XQLj764Sp10QgWqfFat7FObONaGe/ajOQ5f/T4Lt1OQbeWm6veVKvy9rwLu0ANaeZjCVysX
+RuTxrE158o2DbRQCs8nzZbbEXgSAzbq90gt1Gp6cqYw/vH+pL0RLnAOgatCN0MNXl4ejr5UgjLJ
ZnaKIjaW31kEtcFAdqzl93oj7mM/tHa9n5cbO5NvjdrIVu4f5fJG4Al4wVlfYDYVWQB0skA/dxiN
7FR11seo3FvGneTTXPk91sNtJaxtYyXXyrR1+nFXj8ONVjkoaLW3ZfgrQI98iJ0VNuvrO58vJJ7o
L8IakRQ9vudTP1WpLwXykJ2mQGgHPNUUlz5adTfRs+T1SZ5do8Qgf+yqKuPQafJ9Tk+MJ/tdsaEG
P261Iek2fTHFPyUKtkhWSZkbBEa7LamJEnAl9t9eK/NlQvJC6YYq4rK6Zlm9XimJnp068PPt2De9
FznJ2jVyeY/yfWbOBQNQt3pV4f/t0qKvWhajoWUnO+yafdL2gZcqWrPxUZFdubEuLyyMOubwGsMO
KG/LNRF2EfquvROfpigLNuooTDfwswwZWDX2Ek1e++JvvNp/xoNmurggVT2Oa3SmklOc2lANUHFV
NHHdJM4h1JVtqYW3OZKBqTazTEw3kg5Vl+/7mQ7aVVfBsHt/U17kWHM35XyLAKdDM162tsC6E/Uw
1umpTPzQLbEkVfQ43PcIax7woCZGhBzmEuYbXiwNa6L7byx/C1wJ0GA2EuS0XqAMRt3laQVj6xTp
+rQ3rbr+4I+VdWtp/RX9iXJE24N22+tSiyqm0joHbezv4GAFN3nXJBP9F+hPjEmtHAKZjqbcV4eD
VI7BrSPi6EYo/sf3p+sy3aCyizAcvhmUoqgZnG9XdDl8DQve6NRMo0b4YqOY3sXGJkeTErZMPu0a
S7pHPWUNbXzj8AS6gHeGaPqMHSylUaw071kffngCwBt3fRY9drY+feo69adsB9MXoTilq9Wy5sVO
RCt6uqqYcrlweYJ5pVBZn73gFkeVWg0Iv3ZTeHKa5jEva/VUNyrNSHmer8zyBbA8s5KBndiOAE9z
b/P5NMOn6ytYSAw1FIfYQnYEZwjttqVj/trKmrsyd8w79GoQy6ZCUvqboIZIDGB/146F5f3tbz63
YM86Uuj+o+10/jBqb5kouI7RCXU+yfVF0tzZZmI8qPb0FNUNUrB59kHO0vjb++Ne3soEMUAfc6BH
i9tSecnUlKqy1CY+Kb5h7CU6JD1H7ZyV8/zy+ONrzvACqBi2G0vyeYGTxpRoeXiKaSY/OjF0QnC+
cotv94dGGVeIPm+sIRBX3TDnjmoApvnnv53rOgaevcCP8SRVzsc0r5PdOIFfAiT0x/dn7/Kqn/k0
kKmQ9oT3sKwB1GpFG2ySxqeuV34WYtS2iq/WnwM7/ZGOQv6JP4G1fX/It16OQWlNoXRPvWoRRhUV
DSN9LEUnJaZn29Saz4FjSjDW5Jf3B3rjm4GoU9BEtYgERlnsxLAYuqnhbr6vIrXblakwD2Y0vLRq
X16PFMdXNsAb2dIMTrM2CFGY0SUzTilTH6xJVe5xYLBu8V6ud3YYTXdUlwA8jGhT2XF3CCEs31Al
s68qakVPTltu6qiyjnXowxYJDGw3EVIIfrRCDPu2HH5p4ZA8wpptvGxKopUWkze+P0fVvMgIIWil
X3wMjKps39QL7b6uLX1TdmX8IBX6jbAINvNaajao0q0Jzr05UZCPKVIDVwKfLj7M6EfoT7eVem8k
+Z5uqyvRfEzaX5qkvhBQHQQc9nT0XUgvntw5wo2DyLUKpAH3TZ65idF9sifJ4YwxPd1XDvQ/rpwp
l7PCYQIiAvn7VQVwMSuZT2dyzPV5Ugv51LbOI4px2l2l2je6XGePfV6tNalfnmJznsp2mJMLwNzF
UY7w9CRVlR+cANJiGPy5jaWB0u7f3xEL6swMvJwNs4QdsF3U+8K0gpNZ7dRabBIH1y7DiT2qmE9m
irmOLfZZIN3U+vAdyYu1csnqAyxm1hiRxIk6JzixOnZSr5muETlYXhbprkXLoXOSWyl1njL/yjeD
beYgJ/H+FFweCoQlrHboz5xdsr14gN5HLaTTCk6fSqMjOGassf2lBHqxyZov74/1Cjaepy0z1EXm
ghovbKVlHJQKLY4iVQ5OWhU/ygpBWFoagTvmtMx5qlbs9DGuf5G5BNczGP1VkSv7WuhmftAbjuJE
QaaFMMe5acZA/hWL0kzdPJXgEJd29VI2tPrCfKg+gy/0jSuNwV6yEt9ydTqIryUnDJONn6J8CKUv
3kaBano4eY+3sR06O9UYkzvVTsud32Xmd02qUk+Uo/8kRsW/oaPNWTlq3vr27Cg6tink0de2DFd8
rWqdpIyiU0ub6ZWZTS82heErHykIraNr17A6AHiUIV3VCoothWPlU6mVKwjxZWxKNXNu3/tLbnRZ
ShSyDuBbK+HJYBl6fZz8cqYq2nd1n9yQ5VQbRbQ/s1TIv95fDG+MSwAB9wZtD43EcD5zfrvTVSSD
g7zpglNQmqOLlp32ULR28OiP6kkmiEMjx2wOeSysNcfnywuXMh6NXuRthBTUUM9HLqS2rSpqCidZ
pXSHtd4vgYjDBtY+HP0qiCLuxt6/ckrpszwI52FUR3WvcBjdxyIMt0YTwcMp9Xta3B/en5M3Ilhw
RVyogULp56HN7vzRIimvZ4zIuY8d9bkEC/HKLypl+CcTpJ4CavIBhu9Ni8KF26s4AlvJC8pS1e2Y
BGtKQm+cwDPiAtQ5N1rSTn7+KEXdBLVpxM49Kl7DM62siStbU7KyCt74FmgWzH2TkH4RTFwcP0Ua
AfpOvn2fFe09XinDTRM79b7vajNaydjfuMTo8SFbBcLloDMWSaOaT1pkqr1/j65usU2cDrGxiub/
yjK7TaUVnZdixrsy6BvYERuc2aOnl0gZN5nzacwrNTLrOHTu5Qx9RlevdQPVDjOBiRN9TcbacrPO
DPcpMg09pkGqv+kn/0FD7vbg0IGduKK2HK8RpXQFGxxxkdKWfzWt/nll5c0TvTiaociBzbATUYaR
Fxfu1EtVN8mZfR9A8z0UamV6yUjHsKjV9gsHyHNOh93NgC7bFU9lH+1Krr24DX+sPMc8zvlzYKXH
7oT6g2QMrf3n8+UkkqSIyi9P7ZSXX0wjTY8kkDGhWN1vRmq7G5Nk7aCa/idJH/ttRxy/meXwS2nI
N1k5IkMeGze9NCJFjvDibijDws3HQbpO03DNDmB+mrOnBX0gWnz1rZ61lxbLV6HNW8MOgKOkGlo4
zzXIv4g/OdPkeMOEoMn7s3OxhBmO9mIaYgnGCKwXk5OQKvi9rwWk0G0MXRB3hUGyqw3yF+nODPNm
w6WbrpyXFwfBPCgC3xwCs2vzMkKoWcKzEVxw6kFiPLDpFKZ1Nq5cQ69l+cVUzrtyBgpMejm0xbuR
t5oFHbDOfdLEe2ASYO3cLTB0a1v0Ba2NjWtFFuz79gUBatTjhkS+77pPKm5A7lBeS0OyCdzqxxD1
ezyEd0b5yXcSV486/ldfedgLgtLcWjE7YWkcXogJmAtAp84teaqyQroXFA62VtY9WlONYQ3R7Ef4
askhjVppM9bOozU2GBVlyRyo+NSu5EHOgfpl6xBhk7uSvV6eNjRo8Ln4WjNDCYjsfPeQkSf9MI7B
qaWavgtqPzoEJEnHuqsxiTETBGioBpMyBHcYn8Z7R2FX6X3Y7gV8pcAVNkYCTs2kiTF6CahGPkC7
WlPCvNg1c2cMR/5MUJwBm3nF/Xb160FZCyVU1MeR0vwuy78H4qHRptylCWRNG+3ySiWnItCgekzx
i37dxcGmJxN2PQF5HA5p5n1d6PdWNNCfG3eEjUFpXYVmo17P8a6OqPq1GSqySyHhu9bOHQTUG3fv
7+HLbI9mXS46xHoUGnc5as/f3p5ahxBEdU6t3jj7oW0mehLlAJAS7tBjizfQbd05X9HdROnJtuut
VVSqtMFOhm+IZOO+MiLf842q+WjDCPqB0gxosOyLutpic0qftWP/gh2srDlcXHy2ucsYPj3aINTh
L9JUPSmnSZF9/TQhpTMNkeVJavFAgY7rggLQ+9P01mBQJMGyCELmAc9nCTpWoKe1oZ+yJBlvTCPP
PT+n2ihw8Tk0TqiujHdxyvFygC/6LNcEhLg8fkTOAsz6lpfLaa0pURjYWJ28dsq9OQqrkC55ViL8
uPO3yjKzrOza1E80UAxeV1YQcBytWsnpXlGqs7OUEwAEkGuUZioCj8USg5eMJYM0WKdMUbsbWRLt
J5wd+03b9MajreUyqGdGhhFbk+Q2TdJ7Am6jte0lmDHbVmnp04cq1Z0KgpPAneig+2WJ0XrCTdj/
0Ld1iy5vLpvCnQNWLw2Bb8jiZMw1uqG2t6pVBHf47iafIFbTchsNTVO7Ayn9YQwGA6hQlSDNjTjM
uEQl2TGu7cENcH3vPCiT5bMTdodSBsb1HL9Waw+7P0S9K0QiJS/uUnVDgcTnAoTrmJQmO0TBdKtM
BmXnY2VVuSU2yoHbWam/kbi2gpU9fLE4uano94QQSFpO++UiNiZrmcK2dOSTHuXRtoFw64qy0Xmq
NIH6Bi/l/c3w2v529kEhsKOFjG/ljMMgNHe+bvAxTjqRDtO90slXtvVV6bRvorVvojCFD1yjeXJV
2d+KcHzs08RVIFRXcXrQhsj1HQ/AdKtq4qD2rSdZ9HT8SvUXisLUilXqwpFbVulOUFWOfGmTqg8a
NQpswa5LCkk5oF0mfbK7UXiUYx7aGml7Jd/KqbQR/Up9/CIZmN+S+t+sDAtwuGyEaAnee7kvp/t2
RHTXVevmZsBf6Wc0dR/fn9A3R6In4a/CCKXd8/nsAy3s7FCf7rvYGr9Q5L5mZefHSYh0+/5Il8RN
XgpAmSSXLg+Y74uDDEag4ptONd0XxgD7Uf/RpOmDbUIELLrmEHUFbVqj+BXV/j6kQTWN01PPpfx/
OTuP3biRLQw/EQHmsGXnVktsSc4bwvZ4yGLO6envR63cTUHEXGA8Xsh2scgKJ/whDvttYVPAl1el
Kxard34iLkXiSHUOuO5Wb6yqQh5xmsOI22o2qKnop1ztQtdqdD9wgcsVu0odzEOaKPYFvSt6Nea5
TqEHaIOUbS2FaklnFvaTpRXqNu+TaqXhvjglbeoRFjBX6K10jO7L/blM8mflluJJOKafDLskAozr
68qHmad5u6dmfZm5DEBnX4f6ebsGut5pYDuosheT9+0Vte9jrs7EOPXEopDUfPt7mztXLXfUo5mI
YeNPMhg5mCAHVCWjkC3fWo9d6P/ThzMiSohwZtwhY9tJerqyjN4QKHdPS+cQqhFXInDke1nGONIL
RQ+l1rNMbsHOicQBVRdjnyqTWpJ51MnZMaTxUQRJ7RZ6LR/I4MPrkFXhFz/Qqmsyu6KnWmVySoGl
UxCUDtyqcipXqdpxExa1c5oUNKk6Guwwba3g0GGabLnoJzOlXKdsJieyO2tgHxxt2jtZWv/G4QEF
CKAg/qk0/GCbNWNzyJwko+/aw7sZLbGnjKCeWOf9LmyiajuMKn5tdvAnHTGQ6QqteRVjb+8lET7b
WCKyEAtF/OgH2fGaIs/3NPSHHVYKT9zal1qLnEMrpf3KEfsmlHD3gmF/4Lf2lnwutF+LuBJyrDWD
Z+Z4FLoOtNHnAAvDPkB8rfFLeTvU4xek1/wnuu+WJ3R9fAA+KK7VVNqeVpB1tqklDmU41AesMvOH
pg3hTtTB8FSAL3kY0Wb5g26utqXgL7ulVNRHh+rrysJeZNCzEwbB/0xjBmF7D8vpzCE28EHovcro
lV3Yk4iwfLtDlSnyH1bX77IRfuo2Y9fs46FS1pAK8765f5GA8hVEEYhJyeFv91Va0uOo5bTz1Ah3
WkWqwT1bg30eeiJSApDxoESi/NwaQf2jlshS2qHa1oqP3XVrr5KY51Dn7mlgQAG5QpVtBt7eHXZj
oKldWzSWB10uOslmCc4V4yjrYg7jy2S3csfTNWIbR51GqT2qf6Zt3v5W2mR8oeFQf9I633RTgsPH
qJKd5xIk+wMKpdaTVKepF2LBsYeKhdQslpZbetPRvpmibmcOAamNM6Zcr3VIVz3VK+Okisb8AQA8
fM2KolgTQ1oc7DNaExQ60Tm1tEXrF6VzSp6V3XqaUlT7KK0jD8xNdAABrGwqFIlWKgPLNNiZe8yU
IUFTg7uZOZJ/J3I92PpCQevEQ+Cx3ltFNv0ggQgehVPUXhtX8jaqkKBm9XcHfcCYBuWA7p82tPKf
oPCqHSequlFH2Gkfn+2LC4QCAg1w+tLggJaZyoi1q54F1C4xHTAh++X4EKl9sDLKIoigazIn2/SK
SVOQ97mdvaZkkYz1l+M5avPY5ar0pVH7M6RB5dfH03l/IDLFWXFqNqW6HShKQyPpQrQt0q7NHk2r
zDeWH9aHolajw8dDLbNTJgWYb+62vxXJ51f7V26O7hNCsGpiexICmv9kWaQ9k4PK380qrT0nmsJL
MopvmpSU26HM5wAxdV4DeTRcvD7rH5KE740IC/M4pmPK1SJF38xc6o49STjesJQU3VQynD8fP/bi
Ln9j4tLahgQP//7NqeKvp0ZL0o5QBrc9OUNIdpCV2jWFps7Mxq6/xPboPEpGNn6eyjhcuZkXNTmG
niHbM4UJFq9ztwqQegxJ9GLHs5HN3Mn9izVY8hbBR6pkWLHEo79WfXpvsviVUNOg7oq51t2RVhmB
0OJYsj12Z7ydOsncdkUWPPFZW0pgaRxebHpLjWuGw1qFaZlaMl1q6FCVQdnA779LLVGucsIYNzqv
EaPyKmfICGth22ynys4f465V9qL2nf1oVw0GxLY9bY1EyTeZVgd7MZSEDUHZXXqjolVXjvKPKZpp
MsKcSnec2pQ0sgx5dRPUwzZu5AvS0JVrYFK8VRJurdAfpQpxaMPcoUIcHpsmtN4YCcGORYCJczgm
+66uRk9qhk1AMafe1JHUoB1SVNmuSyXdLYTjTKghZ+JYyQIJjWkqNsYETVe3/ZOflcUpCrrmMXJi
f5OXPYZJFDjEJrWHcWO2sraSjLxpqt7cUWxtMO/QCu1ZttO4qwrgFqCIpI01L5e02WS+gzRYpvUj
ymSWhn6FGm8aXu0DMf3nssFSJWpMsS0MkDfEiq+iUaNdqGQdhNEWnAAyXfWj5etih0zpGlhheRbx
rGAUwD5SWEPw/PZ8UDqzlWqR0P1KauWnb2c7TKODb8EkXj7e0svLjCYEel1YqdGRYNHdDjRMogD3
02ieMl0JVgGp9liyNGrxaTSVlZBpeV8wwAwc5c4ErHZ/wFqY14daYmgeaLnuSakbY5N2iJH95xlx
OfORKKUDwbkH+pjDbOeqS5pXjirxV9fKuyQNf4V6hy2dD/Lg4+HemRRYdlr7HOWz3r96+wJLJW1L
W6dPOUk9fU4L/2zKAX278p2WEEOKtMzLwXyCywl91ttxxrzqW5P8wJOD4IfRhgDoRx/iXy03kSub
xYMYh2g/DUm1i+pUf0bb6/Xjmb7FGXcbiJYIMBEieHBN9yo6ydBMvVJOmtdMcbzTcMM4Tpmwr43h
PwOnGL/DyONKMKo8+aIUKA6bVO0HPBd2bTRqj5UafhXG2D/CYGgfyrEf9lIj2we8dfO9U/j1NcCV
EZ0yvTv5SU/hrqsfxkR3m6CCEF2rxcbu0ocohpqDo4+OBgs4GreCKrytEF07R5mSr8Vei8CWm1g3
6UNwT5Mt3yfJVTiWleO0uifS1sTkyBouSU6IpcWJ6gWWXX6tJOdKRYoTj04BsAbF6r5//OIXqQbP
AH+PUIsketZpvf30RhhQlE41zbMhJ51aw2ipS6f6Q57aLaqQzc/GaLI9aGXPLEft8PHg75xEGJGw
Y6gW0Pa4V6rOFRWpLavQvCQ0LmrXqImbZ8pjq1dAkj8e6p2tROaNbDRCEsgX3BejFUuMo4SLhJf3
o/gVONkPfA/llVX83kbiM84ykXATWcTzifhXECOZhSxJGqNoownBBicoEI7cfnRE5xZSHV0sqcvx
vMqsg5H6f8oY3s7HE12GFgpFIfgUyAkRat7r+8Z4BtqtljpeH1gXVR+f1DFNn02q1puxzNOLE3El
psWafcE77xcSw1zvIZ6elVhuZz41tdCpNjpensbKvnACZRcU0lq8/u4os7gviGhcVhfFdyVFjrH1
HU+CeHpNhHzRlCF5/vgNvpMTQQ9jf888+LlfchesG23g1C0O4B5eB1e6hIGrQOA54w1eXDAjLV+0
XB8fdav7gkCU/GyEqbH30cbaJ3rWn2IraM6tsWZFsdyoKiVVmMBoTqC3fg/XLZWRnhG4LK/Txx9S
VzcPUQl90HfyLtpEcoOHuNnDDo/Irc+Sr9srd9FyXXG7OgyPERff955NWNlyoMQKWYXuN+O5z/p8
WzelcLX4GXmkSsqyLUXLNWjTfPzcXgtwBAis5n4LagT3N1MSCtkeS8XycKD7lsQdcDOEI/I+eqF1
+1OTum7lSHor5t6NqJAL03hFepu+wN3Hj7sYA5pKmjxis/YwVoY4FM4kZvhm9aiYwd6yK+VBj0S+
hauQ7uzWULY9OIYNjft2rRLzzvyhp5AncG7NssvzhvjrQJGloidB5Xhui8zYyRGXlIufW/ojprPy
gAdn4TWZrfwjO4GEfEG7QUB46wwDUCMI5NoXXUbLRvWxdi91ObwWmkYpSeNe/8/HqwpZnecjUOHg
uyf4ophfyaVKTKnowryaTvaYtG24EuMt4XaosrLEZ743cmBcWbdvA9BxGyFqrHhBnk4JVjN1uIlE
M+zTsXkIY6zwjGYad1krq3tHa1/rqWippPrOvysnxDufhetSBl5M74hw8C5j9KWxJYyVFK8flfgU
RFM+uySTAFFCQinNkQr9hx+O3dbM2viQ1NZ4FVp5aqEPfq+Dwn50ChRjyPkq0poxK9NToKbp2WnX
surlqUFoMftiUiEHA3If65s0fGspUkxvUqXpT1AjVJR3yjbzdXfUrGM4RJ8TpZ5+5GhMrSyJJW+d
7FKmfkifbW443yNrpHbSot4ZTA9rSJeayKUptcKNHaSrpPM0/a7Sf8pu+D2bSQFQO2Vme7YpSGBt
S5wHncWxT0P0aDW129kPkYmoQBO6tdH9kRzj9PEHXQYirF3EFoDQInZF3eR2YYVhDjYwCPWn0Nb/
zTpRPKVJUGwd3BpXRlrmRHP2AAN+DnfgXaq3I8ko3Epp0WtPBep5+1JLtX2fWPmuBnCxmxP3lXBg
2bxiLCSkwN4QZTowB24HNOSGhkiDh0/VI9Zhy6l+kBIxG34m5m81c4yzWWaI/87xPjKD/M8Pd5RE
9E8I7ko/Ajuy9lVXik0emWtBw0Ldi1oPRHFqESyQGTI0f5e/jjeJ0z0ftQZDFCQXrWNRFbt8DH+H
+jcpVbYCgaMO/50uyy65kQwbhG/cWP3VGNOzGdQPs5m9jbbQJ0l6DaRicB35qVIfhf2M+7urhgmJ
uLatHHrjyC0NoHCH+tjkh06y1hb7O5EfMyGKtjQLP2dgIbczIbnHrpX/KLCFX8LKiLfSVFVuE7XF
c+Db8bZGq+NbayoYoQYQUOtizWBseSaRSaBHRcPgLVe8W1mobalOEJmqZ/ZCuRSJ9Izp167t9Uel
K0H7if7zx5vmLTe4vSrfcheAz4D90Be4i3YDpTErRJHJho30rBvVrqNRERr5Nq5rLB5ebND+ugQk
XRb7acw2bQg00sxPaZl/CWTMvaeXwS42snEO/Uuu+24kFd447Jo43NiNekw0BM6bjZI1Lx8/+TsX
CU8Ob4pjBNdYEuzbr1Ui+ZyFsaZ6pNXDU5jm8UuA1YdnFbWy4S7jgre6YGfoknyoa93Y+UIV23oC
iP7xk+jvHNAUeNgGbFBy3/srbVAFrnphqqPbNoE70B8iW9oUqXqNRb9z4hclek7baGtL4bEcmxOb
CKTAuJOMckfN6OqEezWUrl3xZZDOICeN6kuEO6iBNpz9W8hPBvp1xVWL809mUB5LJzv2lvpFZCdT
lvgjgWdF9S6Sn9qK6lxGYyUIAUI08W9fNQ4YfD7DqX9NspICXkMfZJKsL1nrPM7KAaQuaxz+O5F7
yBzUfgm6Zk0XKiyQjW+/i5nPyWrRyV6FNpMucexPvmvGX6Whx95tpuZex+gTBb+aZmMmu5rwOuUS
Dv9O2tdBUzZB51FNG/pwX2DWqcOkzjPkgG3tB1p4pmtlyTN6Dt6U7Zvmc46skGwcP/6g7yQPiEvM
Oq5UVFSC5bulhW4M6m1VO3l6aEyXEPOuE4Qh85oWfroXk5ocojrvH9vcx+5bqnzA6HE64gZct1vJ
kJMHq0vaE+bu9hpZYZk8AWAgkuSkRbjOfJO1++uw7btYGwsQwd7QiHNUN8IVZm8cFTux3UmzJIq7
afODQHTcE8R1v5tsEnsDIynXcfJPuZ8O37qqXjlE3js4afrCrQXFQOPibYP8/VSD6utRAqWNWEg5
17r6nfA2PCFp7zx3aSgOpllJO61SwahRaT5bobYmZ7i8/Sl9KKw5mMi8mnsHiU5yIiPXwHcEWnxU
kAkAIwBj62HCy3Dl+l/ynucyC0U9choMxBeMEcNHtq9r/NGr7bE7o7Z1mfQyORvQ1h6DGCW6socm
gxde+D0ATNuAAkpZsF04PXALp9sswkTVLTTRPjqYl/x0pMA6qlVgPsvjZD1qwpdXmJvLtjqlBJY0
2CWOeRXRvNtN2SqxsLF/GbxWTs/QKgZPNDS+3VBWqQcKw004oV1zsPRnNHrDB1wH8wffEcO56bBl
R4hQuKodjk91lQ6Iu0f2U29Y6GdZzaWKw3JHBnUIApzugqyMr20j/QpMhFlWjtr3Ii8dOCJyYgR5
AEZup5G2kw6IrdWeZvdeRBKwdkkSr5u0duMU+spgy71G1EWeTB8LyJN1H9gA3bNDoyy1p0FqlU2J
iPa2rKs/H581y3UL6+fNthTqhcWFdjujOBqjAihq4vl6mHmlXb+MwjEep7j4z7n/PBAtUupaBpfm
XSEf5rvf6WqdeCiVZ0en7P6pEucc9RiL90p8yYj93SpO/7OME3B1g2Yg5BWgsqy+2/l1uR87kZzm
nrCc4Is2Gd/VMfykFzFgFsduj2iK+/uPX+nyu81DwgPQYM2QD9xdQD6sbCudmtyTAtu8IPujXhpj
DRy1jNRmBCD5K9kGfFFLvZ0XZgJdisoHsQ7Qj13UjDY11zzaWWaquoOqDq6UdPHKNl4GGiZVVhRy
oKuRDN4DHrG1DXwxWYWXjUZ/4AqWXupCb5+qyP7pVPqF9rhCDVobL7lPiWNlPyy5AXzLv4efH++v
Y15YkTRFcV14k4wCfvrsJ48SqKy+c3Za324pKn7y0+6oA3fP21+53VFMQzuoyl7LqKFR9rkkdo+b
w1ReOkvC5kb7YRfV1UGQetMqL6GzJtf43kog30LNjaY9BKr55389sCNnWWGPoqRgjFRz4zvqznby
NQeI95YCHRfyH67A2UXgdhRZhiJthHKBDE4cnBIR8nLi7MtoI4M/Rm11tSZ9LQ54Z0yki2CPc5zb
TO7uU6jlaNaTaaTe3N43Qb/qRv1iSOlWaOMuKv1NhYhy2/1CXOIpKl5Tx37JO2nD5X1W+/Sqa+Eh
69f2xPJ0nv2oqBawNAHy3Vd2hykf2yJWMi/K+6+NaeVURGTzNOkpqhplsZoWL18CCDxOZ8IhejAc
bLcvvlCrUjDn1ks6PfsaJ0mwr0p7+iJGFciVKuCmJ3rUP8W16mO55LxkbOjPmSiJhix0BisfjJnr
mIH2kjaZOEWFNf1MHSP89PGB9E6qMgPoOXiJjxBPMu8Oi1wYAMGqAi1xgpdjban+pek1s97oZvxt
cJqrn9X7KqfE5yqSmX0uJ6Pc5OQbK3fA8gOR2HJzEtGCSaMWefvCIlsJ+qQGvShXiJNqUi/t29op
D3lh0C1U8jWltmW9mfEIOuajkh71fWMKxGEZ5VCyPNFh+ItvcbEzGjt6TCt939iDcsl7dAVagXXF
yhuf45nbtBYMCg1RMHhzB0W/25OqNWmS3VmtFwvZ2ImsVg/daEhnv4bhkTa99IzdNJShokEiDUrv
d8FPwUgIw5v8ot72qbMml/POaiU/BAgFKIpF8JY3/XUY4V0yyClNGy9tVPNIJOufDaPMtnTp8u+A
bZ1dlwzfP34PywOQuwJMzFx4NpDMurt9mzHoy1wMHYVwUlJbwZRpUtA8+3iUZQwDUumNJILcKf3H
+ed/zSwqDSmqkqr0EMuowQ+m9cFWCvl5wkt8pd/63oRm/hDsXAACfOPboQocjkfb9gtvEMQNPpgW
akLVtHLPvrUkbpfPTP0FXsHhynu7V7CCD0o6k8n+U1TThTbHJDsRQF2y1DA3ai3KXZEbv4pRHx46
dOT+OHhpbDWLDDupYpgbdBF2Ek7BG9OYfg5ERvte9YULhV5DSyBBDrowcaeQOv33f/0SrCvSEgjD
s4HwvSJTZTbWCIDCf+rCljoNzsUo52f1oa8o33481DtJH0HIHFDKfHuO/LtPUaeo+QKHKT2oHj8b
srwXUXX+ro+DYJ8KDMMTTu6jJks07+1p1mJs6pWFNw/x92fCx28OvUyqdg5FhfvpNkNrVZnRNE/U
O6V9b4tgJ5zR/tLZiTj2cS6OnVHXXhdql7xLgjXxsQXPD1uT2dOC2jiCODPN53Y1ilFYorB766lF
8vmht9XyJMpgP/iz1Jsc7bKIXR1q+kRuHn8XremfpA76X0O+8VJInbqJEyyGxlD9NvhYKeVCaXcf
f6b7UwcxU9BwtN3magaX8ryh/tqbDqY7YzPq4to55T9h3xvUXOzqJBtx7mkVgFlNZO23j8dc9N/m
QSmkEqMScPLb3aBBhug5nPLommp68NoHDvwiAwsw3DGaB3uAe42caniUNLXZDLWUXdAqTzexORWG
GxrFWkJwf+29PY46Q+Xm6IRs6/YdtEAJgOTZ4tpLzq9Ibb6lmnFIbHZkVubdypqc53azJue5/zXY
XaZNziwo11viqrfCfvDjxgcpgFbux694OSWIi3Mrl+CWoHxxsypdoI5DJ65q46Sf7MQnB+Erb6ph
MI8KGeXKbr8/4ilz4BAOex7LCKKH+1xYpZ4j/IxZ9YHxazL0+GTETbEJR2ntmnx3pLl/Q4rKzXV/
wue6RP7WDuKKS4dtuBnaXS6G0trkkjxGm49f4+Kgf5sXUS/Qv/lKke+urj6GyckRD3tAaTaFFu01
e+5eCSQE+2GYNpPfvhQxqCPK4TBxrJ0RjEc5nfZFGj+O2G/pCkXxhASGwMZFVmUfaMEFNZmzCOKV
oP8+mpqfdSac6zMgj/v87lmR0bP8yHTENSxGFQJIZr9MjZrtig4dilwW/TYfDX+nF8Na3vneN6HR
ZSDlSDZLH/B2A2WxXVUZ9o5XkRq6q7SR9iAS33cDWc/+I+loniSd4XmeIFG44m+HkiZzNCqBDFco
rHTTY42wkZy+X/nuy00671IgeSwzosT7tqYfxlITdUF0LeA10iyICcNgEu4/Xl3vbVKuBtIzlhYC
JvPP/zp7TUQOoSj24uo7/lMS+J1XUZM9l1I/PAl01E7/z3AzTxelCxxU7i5kgDu4ixTsUWgeCJGa
/xJiljtHsn+piTrsPh5sea/wBqmP0yfDcYBI7HZuyK2qRTTIHHNDZ7hDFP4p5RKpLhwoD3ihXiO1
/o+xDUETUgu8yLcKM6jX2xG7SS3CVu9pg+smuOJkqPZIf7Zup5X9yum6qHTMY0HcodjBATvDrG/H
ijsDQlWmGkA2tL1a+3sc7YPtYNfQkfvmLPWNtLVD+5eRv6qBehzEY6Jf8+FzmF7rCsihjm2if1JD
yqHJtBfSoG4qK/uszLxwpW/2dqKhJJWvPPYiz+Sxqe9Rq5xl+gD4zMv+rwXXF8IcHNJLL8aRxo1S
rd+iU07sGkb2Ni6N4muEYqBrNg3ejXLXnTsFlZfIcpqVlb88MHgQGmFYcPIGiURvH8SomsqMYsS5
MTFTHubW/HGQBJxWwNsrk57ndHvfWrODADAFDifSkLtqHzL+Rumk0uBlYYBiE6qB+0Gusq8fL/fl
Vr4d5W5CeVAUZuUHI2VMG2y6pmLgYCuHWKOp5a9a2b11DO8nNfudQU23EEt4i73/+pCKhPCOXdWj
F2TKXqr9T4Wt+pu4hlQY4glwLvvvUhRcWuWSRVezP0fli4i+jJFn+Bd1+B3YnhFd1Thz03HTlt2m
MK/A5Lyk+FnHv+rqnPb/BE2wmWQEePaq+o89/ZpapOzxGHB2lFzc1v/eIy8+OmfHRs+lQfz7W1Nc
g+EinF+9o2FSUMG4PkZStHGUV814lqZPsrwjs5X658ZBLyw6GOW/TnfqlS/I5neUIzHfcK3wX8nZ
5EaK58jRnHWGfmXB116K3Sz6TT89DqGw1D8t8SfL/k1hyNu+TphxHuuzon4tnCe7BQGlbjOkhCXw
21ZywvbE/fhrL3IbgmVQY7OKMb0+ygd3+x8xBDGE5FKgB1talK2jfEGG3/jdOEPwUKphgDx8qpyg
S+iXHFifi+6utWbo8hYm360C0ooZLUjkjsL33YWfxoMNmcvvvaYqMB+Qz1FxHI3mJxYSFIrC5A9N
wGQ7JcZvxY42svIzGqn0ZW4LEKfEs047d2K6JPU3e/hnUv44yjGx4XNIT63+UwJZkU/FY5w/DM0+
yq2veq4+G+lPa6B7jDLGhrLdyqmwDGCACJObAhLnyl1QfQ05DK3eTDRPFfCvtfCTROV0g+Osv9cz
I3tAs9/VnNJYGXbRztXe2nTgQWcXNkAOdyG5UmZInBnD6LU6Hymy6vIwTIhfJobfHPQIRB7aw53y
TWj+oUmz5DVuNeNR5ElxjfNOf2za1t+YQGP/84VNWQZfPvRGwTQvgJF5HBthEgWyVyNImyNevde7
zN5QM3PLGYj28aJeHpSYvHCWUPbTnBkBensmy3YayKPIGQ3J2/1YtBkE2GENDLFojvKyuaU5+mcJ
TQSP77aOBT1XVQoVWnsqnXxO5OYElNlNktcuTVmDXUgrzcB7SAo2UQA6c1J+RX7228wLzc2q+hWt
0UMVJ5tugHOvTVa1Erksj/KZWcetTt2CxOk+GxQRP25G5A2KwuiR+NKkT4YjiY2Pl9ErLRbt34/f
+/Iu5B/k1SNlChIZWPfte0d4ozQpjcueKsHMbpyw3ndBPuw0cy12fmd/wdLnojJoJM70ltuRplSf
QikAtmAhd7YNBLBGaL+t64fTJQgPFNX8373Rfv54fssqCF+cmANsGmBrAGDzC//rstLSHGxRmExe
Dzv8SwpI8YHWFy70kTJ6GQVtL8zKHtMbcnyM0n/njYR2lRiLTaMFQCnI8w4djNSTCQPelZOqwy6q
j398/JjLgBVr9pmoQC1kxvXfxQkCd49orE20OzQ/h9hVK89ZWZtPWMaKTS+MaKd17Vr3851vTxEE
BDK4a7KZe23JDCm3yu8VvggZ8zQoNtVu/CCAAnQrq2yBEWTfwTQHAQn1hvTpXshxlEZgWrYDZkWN
zK3SyeY1qabPSRFPIC6dRv8z1mh0OUXyTAfANfGl/F44xnDQ0VX8Xg3xJy3oqn3XaNp/jtDgpZjk
cjwe1Yp7CpmapFVYD0Xl0doI0EYyJLcYinTleHtvGc6dvre7Zf7Od8swKQuAM0ZZeaKeQBUl4fhg
I+DnKlAHHxtN0vfRUO5kFTNxAhFzK6weKfCs8tCK0HaAsrJ93srfoZ1Nm2R2YBnjYVh7yOUhPCtg
0QaYfdznbtDtXrEaFWluoyq8EBrYZ93oi6fJjr6lg3C+GVUYP0am9VNx0uZFsjr9qbZEC8Cz7p4R
p/4aiYoeRSkna1fDQp1L47CewcU0MflAlAtvH8tuWqDhZpt7TftNoEN2Vv2qOuuJ0X/LMpA8WeDA
zfRH4zLhEXRtMIXZyWkRfmvl/tyna86T770llgvcPPB96ETePU7bYH7T1nRUkyAsPgks4fddFk+7
j0+E90Yhd6XuAxUD7rB6O+kWDHdTArP3LDsNL+0kUP01xzXLjXnZ3QZxIMNmbhaN2lnm5e7cSRJQ
DnKZlxDxyYcgU5a70jamrSmFgOyH6D82SOYvyVjUogkcNYCst5PqDRsT70LNPdzFmge5lQkAe2ul
j7g81jhnaPISt8xWLPdbTW3kgMzbLBDpCAKI5fVzPijJbwcFxo8/0XsLk7LT3MJiv8yyZ7fTUZUp
tBLJqT0uMkQ8WsU/qlZ0MKN6PORoQvxTVOpRNM34oxtGsQHm2m5aVYtRitY+RVa2pk+2wMvyfucz
FpIw7xkew114UzRgMCIMXL067I+tbrh2VCDThamvD5k5jeVNnvbaa8iO2eaOvJOb3tlOctt+xXdx
Zn7qTk6zPu9dJ0S3xkF998Lftd04bbpdhFk5cjC4v/6w06h1kZYcP3WNI5/qHKdCOWmqyQ01AXwu
SbVfH7/sOTy4Wal0cwhPZjg3PVM+7u27LtphQu1zlD25Br6ih5NACjB3zq2CTkia2uLUgcb8lCuF
OAlZmlZqcstvzbmIXBqNcn0mvt0X5ewkrJwpShQvGdL4k287xyKahqOfaHuQlqDdu9o/IPf1Iyui
eGPknbm1sHNQJ+zyxqnPVpqAi0XO48yMJdrsWBEsXGwCxWxoLqWKR/M+OSdqEF5G6H8/y9RfyzcX
J9E8FP1GSHesL+Rvbt+834bNaDi5QnUhn66SYdWbQaVH/vH3XYSHjGLj0kpNBqYETJLbUaAWJCHy
9rI3k4M3idqkRy1XevTGxsFja1WvpWF0uxLB9ZVrb8ER4MqjqEsGO9fwGPpugoDFy852mtrDOhlb
uTSuv0m4hGyHtFcfykYZj1ZofM1kgIhRHoCdxOrPG9vQfh0tLGVpJndYhwT+a4LY+LHo8NXNq/IH
mPUrWbrsKrHTnEdnSD0prLnHKcv8qycz3wSBRPVYIJu11wZcWftC2hcgJLZJZkjfaZuo+xHL1pWl
vIg1mS5VWMiq/KJZcheIJ7lwOtyl6TyWFbKo1K+21oTfZzQqGAVoTouulRUfVj7vfLTf7l9GnVs0
yHbhCrRw07QmO047vfZQ+TuA6rDqLwYVQKnogEjvWmLrUo83an5Iq0/o4rh9f24gY0jZtyACG54+
B3W9nY/ZQtepdT77PYIRajHrnx2lCC8r52fRq/u4ibZJ/tSEEg4Ie+Sbw5buh5IeC1/DyhKhHdFs
bD3eBSqvP0T38BHOeRAbG6nJt2HX7yMr2sPEO1pJv4OHu0UNLwWeEFZIfmbhcdCzXR0l2zlQTBBF
TPhrPka1w7HRAwCfwFXAF9s7zaj2mY3xNL8HvYzdsr3XE7H1pRPo7UNiKZs4+CXzNIN+aFX1UPvj
IaVGgoBU1YURFyPU+I8/wjL9pcBBf8wir5zrxvct6cysZXpVlez57eQW0tS5MSaDaLc5F0kbA2/k
bR0G0Exb1UwquC/1hABlXJ5H0/pX0sr8lBiZtfVpUWwwhg52EoyDbV3Z2iPp25qo8ELzAjQ5sl+U
ulgzHP33RhtObPuKlKiUmIwmP2aFKC+otCoUDXvpQZ8C5SmUE+GGQLqV3tZ3ctX4uzrRlAc8pr8D
cfAyixb5LCZTbqY46ve+5mRXLZ3Wbt7lGQnGgBY/ZV66DvQhb08vc9IbrR7BShVUC7ZjOgT7UbXK
54+/33ujzKQFmjUEnrSub0dxCtnoIAa2UP1srMRyhHBNGYW2j0d556ojmgGxhjTSXBK7DwqrNgt9
WavbKzZI1plO2HcVLwS3StU/gwyfT9NTfB+7A3W5TVzVCNhY0eS4aRCLB96vsl15nvnl3R4dwMFo
k5OkgdJFuuF22nlaGVUgxcW1cjJto+Vx79kZqt2ZCIy9KMOfeBR3ux6A3ybLCb0wsLc2Im5eP36O
5dv/H2dnthy3ka3rV+nwPXpjHk7s7gsMVZwpipIs6wYha8A8IzE9/flA++xmoRiFo90R7babFhNI
ZK5cudY/rDAO5gORa+jn22kxkmhK8X0p3y2O9dXRUxzVIrnaOQbPBtGBwuN+gYwTPeazJknpdBFm
H6n0uCC6eQcfkepfN1U70fgsmVpHQdaQxQ9BiQvA6YymCctUU2bpUdKrJejzoQ6EWQ1XTg0Owrbj
9CCS0byWZts6gg+UdjL0Fy2Eky+KZxnA0FWenPIMdc/T8TV1KbXUGI0HY0wQY8ee1VUm3GqaKo58
rng6DC3qhK6TUMG3Z9TTkuL77Ayam2T5O61DqqxTs9lDEOf3dBgAEkXSgL1ia6nvJie1rmzazrdZ
N4zujOF7cHkhnB2g3P7gdCHshefMqgN8+vTVVBR93xvZY1Y0ik/1qYRPlVIwGvtjqyTXZiLkvT15
dnwiOMNZvWrJ8sn4cqdjtvrUMo20eApclLweO5N3Y4p0iDVV+jcr0ZLrqaI2rSyLcY8fBj6XoVlf
d0tiH2fkHb3LM3CWfVKbZBOsmqWojVHbOX0aB439sE6WGq6FjduKkWi/NwgK/5RmSd/Z/ecbgsaZ
io0ujTqwkttdF0+GHmYScIVGKrMDZQfgSsgo7oxyln0ya6B0YaGsX5W2yukLCfgNM7WL9DG0RHlI
Y3xQM+TLDsicR5+aYkx+z6owPrS0vXZGPm+LIgiGcSiuWxqQOHL506GzaQx1Yfb1oxh7w59iWdzj
wJDiP5geKn3KDhG8TrfN4+rawuNgQKzRS0t9+PPyJz0PCau4EQcuABqK8Fu0WGiNOr2arng0DHAi
SIr0x96wPCWdx6c6nWdk0GnwVPqIxHLYqTuzcL6luFQhkQ948kXkY5OTjiouEYs8Fo9Qa2K3hDB1
1IUx+OzA9+mQ2UGppHueauc1OcAPxB9b5lZDjWVbkUYOdUHky1YfOLj0gAS1Dsj06sLvMz36I5Lk
4iqWFwj+FZKnLmWf2K0mgRx7ZGb3ZZ2pXtUvNc1HTf5i1IJNn9WZdqvlsvOr+21lViOJAbuahiuw
8tM1ki7lYNfTJD/okvqRLvlAxUlHuyccdo6fs+8APoNLEPAWyrRwutfd+KpaLhXgJeqKgRbp0SqK
PyxsJ8sK6Ym2zT6FRVjvHETr7zs5CNbx6DysBaiX2uPpeEurly2tfvkB6mnvxtaUeGaU5ztvdRau
1lGQjOauQ/mZ6uvpKGWWh4jFjfKDJBXoYOMNd60SsV3K7MtOhes8eWIsHSrLC5eNQLIJjfWUKEWx
dPJDbKrP2gqsxdwl83QQUT90MQ3HoZPvw1p9TszOVcHZN27WRs4xKuiWlpP9/fK2flGp3s6wDs6B
lILmAqnj6btrwm6TyWnkBzuqZ7804zBACiS9USpNuLkcOsdUjrOrJZTTn7WJM6YLJzn+4qiLhnJ7
XzgBhlrdsY2s3sV6vDyEtCqOpp03VyhNfp/MPL4CPikd5cz4EWZZ7TetOhOmJO3WGLPiIVmq+Gtj
hvPnFu32q7xSjVuR6OZjU/aKRzzHflUfmjsOMueDUopdd501dp/OAE1MwDnkGzDY8I8/nQHLqtJU
qDXsQkWYvjlCHR8H5SlLVc+pRgNWMv93N7bo9ml25DWt1OwkDOe9csoKeDWRdYEMWsutp48Qmlaq
RiVcELWUbjRDuhNa1AVNa023BVp9N12cfx2XIb0tZTQEMZis4R2kGl4bWZHc5TkTqkWLcsSZdvhp
9rnuh12LQXMO/T6to6uWJOeYcmQHDdlPMCqTfNfZRX3TJFrvyRLS+94yw6hcZs28L8NEd+2qkO4U
TWnwWyyJ9RaaTUn57vLqeyPEIgxCnXzV80G0fRtPmkmqU9FkMGxmTTroKNGHptYhtJEoDeEy6cVd
ITmt32bLVT4uz32T+7mG9a08dMZ1kdKDJQnsw2f6n45PUeNR2KO2E13Pgx4PCQeEaxU5BgfB6dex
I3BUrd1JYMX15qabYyQTc5hLqQ1GJWnTye0GTd458c4jH5Vamk6UvBwOvq3yXooVUb3yMR6bKFqe
0Qxr7+U43WvxrWv7ZO2v5CMNTOaqB4IA2uZcRb+54SUQUJBZ/+qsj0E1jVnQj2kDoHTXg+A8+lFU
oHlEGkV9H0jD+tavzg/bJNIa+aw8plmNvnfdmdRExNR9rkZdCpqwxZlASx7mTlGvUy02vKxCN16V
ps5X03x6Bva2l9qdfd31kRDzIrcgsNFQOX2kskMDxJpR0kF+7jP/Lby8qItvRQVMJdLl5OMc7gmx
n33blyFBtCPewz3nRT/31SxgED2ZcxUqj3NiRF6P7KmfTtX4qyVgVJDoWa4irzSJKIqfvpgsI1ud
0RB91FslOthLbn8WSLdfFVKlPV/ex2fJIZkZw9CJYgJhim12SFqPKbLDyOjJbSYekuxWOC1GgI4j
5R7iQprs0WIPVNTebyAJ7wx+jpDB5OtFPJJqEO2WLSZiyfAzS8y+eByRvzsivRheZYbVUpBQFIib
2FvJwdjIH2Q7roOhyxVcCqohKCiKu/VohF4UmfNOSD9P29eHAnbMvKyUwi1n3c4GiYM9Lh4TTe+u
KWrLflVVzjGLWsPNaBpdD7L6PjYmL5NTVJuS7CpU872y6jkWjMegOrLK23CN4CJxugg0IJUY/Iz5
Y9ko97OcRPdobWoBWTZAJqWp/BxOh+8IOfOnEnPvPCt3kqvz/UVWwdWBywPVhDObjGKJMo6WAY64
0J91XYqu+xTVLCmuex8tryDXmr0t/cZbg9MCIA1HR8YkR18TvlcbLEeus++KKn+c67JFhrV2vrSx
hBtdn1G6HG0ZeAeVg5SKGYu0a4JucigSXN4U57v89CE2eUVBjShrW5E/SlkiHRpTSoO8SqOPvzwK
5H56PDRoIeFv4WFF7yhSVqTxozrGYOxkRfLHEhLT5VFe2KinBwVlGFqG0LYRAaTmejqjySzrTT+X
8WPkjD6HuVtkn3It8eEqHSbjs6O+S42bXvukj6VnpboLiNZ1cuHPElbD4sEKZ/SYE3wKZbdPvqpL
9qCVN4b+Q0Q6hvHPavwxnHCVyIBeitGzO6AmTX5FZn6wy/EjRKg7Oxo+1e2XCo+0oK3/RO34178X
BEDOQEAEHARbVjKkHxGJRI0e8VS5tQtJxSui2814zoqVgBRsQIRICa4kgW2+jcbsRIbSxI8ZwvVX
tTFbXghD72p2qkMsWVGARUfrjXbqeBZYuqsyVxUXgEO380XfWJ0r6wt8M9hZLnOb06FD1MMR6Is8
jkOq0dzAbFBeK6SX18355odbxrpZIwBytdsoWAtniBKrjB7Lpf0wyovz3HRW/0EiUOGCklhccVjA
7395UNJp4CDk9YC3tgl93AGiim2khRa5y68XjCJuAZbjvxJOhzyTBp9MdM/p9PxFuRIzkVxVsdOG
3H66Pzp9iukK9yWqKuADDTM1Psn20vt2OSk+yyi6TZoiP15+0RcbjtNdyaiAkwCagMdBpeJ0VKeg
j9bMbfnYO49LFXpKjL+hkaM4VrgVDINlPAg42uWHCQyuPH7IJW5zehCO13V4VVOrMrOHXlwj3OJa
9tOQfNEbxzPn+SqbrxQNdxroX3CziuqgjbGbas9Kca/FD5ZDGTgyuidzUQ6zDGa9y9F47NyEY9VJ
ikPYF8cOqcxB6f0euUyry74WAJ+DOQcza7cAFuMet6CxHa8uT8l6U3o9I5QkqNDhNmutyBsAkqcz
Yi3sbXlMxvclh8NVI+OL1mAGeSVVskZvDg2F3hqsoBD6Xoh8ydpOhkbrdtWNWkVqUEndIsVsp4gX
DqX8PUKZqtsjQPsscuNdq/bRNf4ttNAi5jq0izDQUra3KUb9Ku1BkhfmjFzWUKi48prJDfo/ukcQ
mg8NIdPCvPV5KbDdmsJPlyfrrN+HtAQ3f3uVHWQVnVk9TlOUxXprSk9cva8QUalvKktKHus47wKp
NtorSXR+bsi1L40kMPMk20GoS8q71E6cq6nH4VhQUjdnFbvxQdGeZ3to/b6KsneFmqo7y/0s0VsR
OxDyMSchgtL82GyySnIaYQ2t9hQqERcFVe8OEAmqzyDMv0ihQIUMEQNPVsPqPlpsw21MR3hZMgjf
7qzsgKXS4OEenv7iEQxsj87eeo1dGRxUik/XXFYtUuVUk/oUVlEcpKbU+SKKw53K0TZgv4wCRQZ7
Mzj4dGlPR5nqPC7HZbXSmJP6gP0e265p+uvLS+JFheX1KgbgB/AKaDcIP1L67bkwFEqu9LlkPKWK
0xzMVp+9GqVX+NDyV5QBbsZMy4LMzj+Yq0bH3ImgHNI6mCdEfx27b4OqmLIrp3SUG8RWfm9x8XFF
/BzHSYxUsv0xNeTJH7SyuqHObhIduAGhrNJ4aqTEQalbzZ0TFsZVHNelpyxSdqA4a3i6XFgod/ao
vuFT7ZWNrn+wMzP39Mxq0I+z852T62w7MxHMAh0Fgit56MtifJVDJvW4OD02gU/kOoFxQO/dm73h
Ogko899OXnUf+1D8Husv/Y/kOdw5wtYls/kKK7oe4M5ajuSWePqxEVru1bjt1ScAn1ewOPXW8k39
qHBduPy9z8hiL68J6gJBKojoIL1PR8J60S7Y/epTfWcfzWP2MB3qa+UA09qNAsWVD4WnHetPQ2A9
GUfrRvbLY+THrnS4/Bzb83P7GOrpY0ymEMkgN+oTKsGugRRcbnzR6mOrmsA3d9b4dieRK4NrWXMv
MhOkRDavrGtrNSVGbW1SSuPesqNPXek4O7fvtwcBO01Zj4N5q3tLQtW0YV4Ank5wU6ySNAkwkEt2
XmU94E/WCbokQCDo9a/SdRw/p9NmjDFSrktdPpoiwr0ZrjVy0FW0MvNDH7GML7QGincNmDlPypa9
xXP+jiuW8K9qDmXtLWOP4vAMD5XRGzkzYU/O1XrD2jOu3IwC2GtFGeC/u7bXKeFpp+9Y5FR+CoQn
HqngFsJdgB1f5Vyony6vwC048q9xqIGjAUItjD1/Og4aIyG7QS8eJzmdruNyGunUVl5VZRbHudJj
LtrXrdeGRuvbGZqugOGXD50hh0dlwJOuL4bKZSVUgaK1w+0cz7G7ZFC/m1aYx6ierkV8lQ3JnyNe
f16vtLd2nT1DC0+PlVp/m80w2+mjb5Khv96IvhA9rBUBvZVPmGGNh32pFY+NEz3NOuXelu9kQAR1
UfFJXD1Co7JWZPvXNvPLuDodIiI4GRXt2dOZnAFCWmiYU5DpFONjXuTJTS240vV6Ebl5Y/3e1Xt2
0G8sEhApIJQpqPG6W8RCpnOQjE2SP/aWHl+F82J7uQY16mWN/Ne36f9EP6p3f+2s7t//zT9/q+qZ
5m3cb/7x34/1j/K5b3/86O+/1v+9/tH/+Vf/ffqP/Mm/f7P/tf968g9BCXd0fhI/2vn9jw5ToZcx
eYb13/z//eE/frz8lg9z/eNfv32rRNmvvw29sfK3v390/f1fv62ifP/1+tf//bOHrwV/LPgmvn6v
2u0f+PG16//1m2QZ/wSVRyd/hdZwuVmLo+OPlx856j8RhScPAXlD/Hn5UVm1ffyv35R/0k9BYhr1
VBQIuZj89o+uEutPJOOfLAukH7ifrcSx3/7fc51M/X8+xT9KUbyrkrLv+K2b1Y2aAEkQoPS1zkbJ
cQvLlKZKxJm6SMGCw4qwoID09CGLn6WhX+WTc12VR5F/LctPuXVnW0OgAKjsp+q6kcRxatRjjHik
PM07EXlzcq+S2qROxESAGFxAtuI7eTWFduNINF5klIWHKSu9seudoIs1ESSmsxcdXwoGr44AuhLI
q4P6WmfC5FNsTrNw0dNhTU6DZEEdi5wX2O9Dby5m6A5xBi0t0nR0oMdSAphrygjnulFWSs+4UC6y
r4TdgNkZDrkPYpmTFpRWKBuuLIwuRTa5k56UJu5/b7IpbIMyo+XhrvQkmvyTrn6up2W9CaIN+nuc
9sYXRB6mCEeIea79wbbH9LnsnEWh1GosLeDYpAkP65uYoPBEp4DK4aZ+NEe5zd0aLIV9gwgqXzNP
S1ydjUXt34cdSCuvmmGi15MyGMdksaOjZM5gPHJJ5PohV2NxiOEHoiNRayYgobwcj0ljNFD7RZn+
HhnYy7iqHism6qVlurj5MIo/Gt3EHiTt0LCpQ84x2vhq3vlxbcFtTzK9LdzSAC3kmk6I0BZiNA0t
aKVYZOyjqxK+YwwjxdMJNt/ssJkAuoRd49xkUW3UyDKQyXNl7qrML6MRuVVcUerAVGemV9fSmsNB
yjG/G2yr6IMIkfDQLWPJiD0hSdQncN0xPgqyiNmbKttEXrkpdW/MR6W/iuQ6fVAkddjDOm/yiXUx
oSYC5YvDlmboloAhiTQBv47+q55o3bUp586DmTdyDadW0SUvzKf6updSygt5Ts+UNhxh7q8gexJj
X2/ss31N9EZwjcotmxqG6Sb37VSoLTlI+6BqLVwk8qTvcm8ZbDW9WSwqggBTx8JwQxiWkzsh6bVX
Gtt2qRBlomS9Aj4gLxPEXvzrXqX+S4c/nFgyugbJqH0QWdO9S+Nu9GdRtHcC/8RrJ4/odCuJg8ZK
Yt+hiQE5PIRKtOQg1OKh3wNlb843RNUh+UBQpF4HegCL2dMj1aKzQQ02VfxYQbjS0VvxSDWi/bWb
7F+jIDSE7CSwTvLR01EQlcNvVSTUyLWpvJ2TMg/ycNGCVyfM35H89QfelucZZkXG8ZFXO1Vga5uM
rsEsJkR9muZMldnvnME23osWjp8CQlostv7gzM5nQjOKHHrUeT2GiztRerPGzp5g86K2UslLOtEM
GCflp6WXtV91Pb7xCe4UZmN5GPbObtrM5Y4KzmZ/nY27yTHDOa30JMFZYIjFeLPUpoT6gf6liRtc
F/u6qQ8gLOfvc4k7tFfI1bzTcN+cTi/jr4gmUA7If7HRTz+wVErAAdCUxxcRqa9QL0IPiWmB6Are
zxbN/z93PvV6+rw6nV4GXOkwK0GcJbXtDCaVVISwBmVfddosQJPY8qHGqR9j1PY81Zqw5s4zdLbR
E3tYuN7+mM3CejbyaPpFg5j1SaicoJZFoYuUZkv7qmSC88xF3w9T5EXYY+p7vZmznVvE5h771yi8
7ypVTBF7y5kdbQTkqxqDk1SX0w+9My/XZTZZH4wYBPRcscLBF+XhjkvPeXSgvQZ/GW2CtRLlrMvu
VcASkjNjQM5yNuqeczYWWbAMybBTK1gX5+m3pLLJDCFNqfDXrSxlVUXGzOeUfd3q4sNUTGhvDkTE
QknzPy6vm/N1igq6gxg/BxFliS2qc7FjciyuvP4C5eK+dMbqkzSVAgCdpAdVHaU7t/W3Xg29DMhL
6wmIptLpBErTZJRg6OjRJlVzBEWfk1WOqS8myJWXX03ZvBthmaCnrop7L4n1Vp4jtsy2BpVvBn3T
DUsQKfjOuEZtVH9qc4jcSWWqGYbqdjMMPn318UqVuwrSQNTU811h1XIf9FEzIWbWhyLI6l7W76fE
QlUrGiXO5MuPu5mZtaRNTwPoKXA/FfFmbgAnSyvqdautUjVAM2vytX7GXAP8wkHWyj1iwbbk9tdY
cDPxIiSj5y+nYykw+ESZzSpgcyF/GZcprbGFMbqPLZYPrdfNpa1ypY5z7ZhMk0aZI7IRK7LScfZQ
3JRXg54sm3wTQ+WvRcrhctCz0O69AhbTh65DFdOF76nq/mIZYemGypwr1788X6RN4NehiyFiIG8i
bIYtlmKUiRYos2bfqYCVbha1nTFVwI/k8lCbWLNOF9GM3H4FZNJ02hR/yibustbkeNb7WDkuir48
GUvYkVimbRcoKIB+QMJW7ES4LTj/ZVj6TevBDR6aROz0K1XCllmKhRYUZdK9T5smLKF5tNJBQZIY
tkC7qmTQJZmu+2xSsL4pABp4aRhTQclohZlXIF7o/2nhYt4kJtZVR4p/ydFoC7ocQ+ck5Y0yqrlx
O0W5VR7Rb2jwH+nRxQQ4kdp7elmb4PnyPoiq0xcifkLx36zw0u5HsJ/cUjAx6O8dlNRAzS+xf/lj
rRHkVfD8axTYP6vbMtfml5zoVYgO62IsaqTNgrwv8ztzEOb3ykxNND97O77RwqI5ZMa43JUCmKPg
YNo5It4Y33np9IKQotu7tfosOHRRUDCInnB221a7rVX9Jraah8ZMftAOE25pW590rf52+b3Pox13
U2DbgMvoNKGlcLpamhIYTDlC4aP/NwTZ0nbXcp2PnomjU9BLlvXL80z7j7YnNQbAvJhGnI5X4PeL
E12lwrgT7Z1TafmzXsTldcY1unD1JNYQlVOlo+6AWrbAme75fG6RP3xprv4v6nxr4e2s5x0miZ7A
7eKN4zF8hvZgt948zsgc1k6PHmSFhypVCFMZETHKTA3xoyoRjmtqA+LZiWn8ol7g+kDcHlaAL8hS
VNY2h1sbk4VLraYH/NTw7Kb8ibLEbr9k/ZD/WeArhJMBVsQT/ws3aUvQtQyp70oIzoGcpbDJ1cg0
vtVdrExQTaDZHbC/gJhWKohn5UjI4nmbgRo4jnIZ/zTpbv0BuKyiMAmRu3alArofspBWdxvjfdgd
aNuVKiWcSkGGJV7y37ssW4qrKLPTBKZbBisgsRRpry2xaTm+vBUqAWungOIzsk+b5eREYVWXia4i
b10cukglkU3NERXJwvy2TMsku4uSS1+wJwZwJg2NOPZVOjmusiRT0C216ulJaTzptpR9vLyxTg9m
ngycHVRzuqE83Oo5fbrQHYmPPWf0hWwrafyht7XJVSnhPNmRYnz6xbHwEZFxh0LsmaLbmT2zECOw
DVW1fIuT2W/tqPAFDQ4Pl/o9kZGz11ovC2gicwlHxYxfunmtWO9RJhUgIntDu4P9YgVUbhDVsXJr
5zK0ueczhetYVDBhS4J3Q7LudKxci+yVv2H7comSCU9FQBKDJwrF+uZoFLxssGluNSziIAtHvYmR
BXSdJkOgBVj1ocmiPWuE87cnfedQ52Rdb01bdJAKaV9TOou3l/T50Cn92sSGaWe38695Dq0vfzrU
JipYeiurZc5QSVy1wUxVw7M6pMKzfom8y8vnNFF5GWoNCwoIUY4eGm+n86zaKYL0wjb9pZSHd4Pc
zp8qjFzeL9MM6qSLFD/LS23nwDvfuoC2setUWbkyThPbE6+dyzl2htQicx6tZ1CWkutMenrtLJ16
FeWh7dVW1blajJmCmXRwvS29ehebSft9UFrVwOLFGN4veaPuFAHe+MhcaxCCX8vEIN83MQWyTpqV
WW/5oz05h7rpF39qxXhosU4KLs/8W0NxEaVCjAYJ6LbN6TtWEYyswrT8Ag2vK0gF5j1cuuwB+7n8
4+WhTtOol49M1X+t96/nDMWj04+8KHVTsbMZqjMtz8iJyHI074WH08LN36NQPFoTXuQYtqOYEvJD
uhZafjxZeXpQU8X4Q+ui8nYqUmNxB9UR6LqUy609hN3OMt6c7H8Njm8WkwmiFkWczSt2IFl11Ccs
fzE1cUMlXRyirNEfTYhPfl7EsHRwL/pEWSM/FFYD9kxtk6+RNTZ7mken2dzfT0KXciVhUdjY9j5k
rHRAZUC1T7I5v8cWMPvWmc30UKDyeqWV8nyw6Cl+tEZZfKg7Ue5gUd7Y0DiksKeI+S9H/um3zpJF
Tmn0Ahw2JCgqkqx9mnQRHlLRfyDzFwcjE/Hny+vrzVdeae1wMODIbE9iszRnyZ4KywdpsniZg7ZD
xeX3uo5t6U+O1/l20ZXi09jN0zEtzOnD5eHf2kmUjhAA47q1Lr/TVxbobKXO1CBuYMOJiW1NvEPo
JbzvVVV8vzzURoH+76/7aqxNaJbramztfLH8wYCPJqLeuKnSTjtGkmhuZzNGfCKzNKrxy/BkWCPO
pdGU/VFqlXkvsnmPzvz2m697e8XG0hc4ffNZn4HFjqw1eUaruG+Ioygo/SQZ2pNl3htpGxilqCwz
iZHK3Jk9DI90eJ2JQrtGbvydOV5/10m6Chydas//vNUmz8hlJRxyfJF93CzGx8UsomCaC/Ux1tEA
MZs0sNvK8WhWh7nXIVl0347jIceRdudB3nzn9cZAbZK6/lY9R6yqwBwHlq8NiJcsRrh46thrh0lJ
9sS83hoKbBfBGZofldDNsorDblbyjvClxWiK5G1vHNRm0tBDSdWry9N7euv7awWzXujHIwYC+GAz
lJPXtmRCSQeLTntRj83yiyO34ha12uKwJFa/g3TQ3/ianD0EROgOIP43KyeaBRcEUfE1G8XCOgrZ
lAobs50D4K0QBBiLIEDtDgXOzShWoRdqozDKsijdTTMu0oMWU6uT5FZz2xJcmtMn2n2ha+WDNo6d
e3lS34q6r4ffLNlJ6yyrHdagb1C3z7vYBs5sFsd4NGQvI1/2KBSlx8uDvjmzK+GbqgE1121B2xjQ
sIDpvn5JHekcvcyvZ7KXnVHeXJrGqjqhkfhT8T2NMVIC50q3eDWca+wjoGnjKEPtQwPe2JnEN4Mr
e4oCAdVyipubobKW/CTjnuNnDsLyntRQBzGxcL/KM4EtOXoTkzpUh0W/6jNRf24MbLVopstzUFPP
3VlRb+4TQDLrS/PW291fg+vr247ZTbE3DOSxbe51TJPvu1RrfAj/4vp/8TVfjbe58cjxXAL6Zbws
RhOx6WFfqIy3M8dvrRlKgwCOMJWDFbb+/HWtqxigmMnE1i6XivdKm0bgh2P5f/Eur0dZ19SrUfpy
LBQ0Jtjz5hIfRVRZB3BFSXB5xt7a8yTqqKhRPeMavHmXbqJ6WUrs+SRv2pvZihLJzZp0/GOYaZ+5
lZY0VO+4M7tW2yjKMVeHPRecNzYHzRbcJFY4FaF7k3rkTor7ZVHa/jRG4lbEYkEDFIWlki76p8tv
+0aIWY0yKJ+B56NbtznrTRkG5iRVDAUf+Y8hbyfMfwyv66r6S8sRdsirUD5cHvON1cKY6E7JKCRx
OVyf6dV37KZZkvKZMaOkWfw4TZUbZBn2mldvjgLjBlAt6fLZiWQN5rLMbW77oitL31arn1qj7VGI
3pw+IAP854VSuokteaeJ2VT4UolWWCHngp0FkAOtPxZLqI/Ul7OnMVW0X99ulC/Wti4hGp7NZgLJ
xDUzRnvbb6hN3FNv1W+zeLeTu54um4QJOxCEOanNAEPfsmo6dUlEISmEjnHKjpmw2t97fMyghxfL
XS31/Yd00ZZjU8qtJ8mjesxqdb7u4DQartQ0eyWpN6d6lUNf7YpW5unpqhmUXK6Qwua6GZfO7I5J
OUFSUZtjXs89obsY72ddA+BzebG+EQ6Yhf8Mu87Sq8UKit2SSJos38AvO1DrIfyxSLUVZL3T+EXU
pLNraa3jjrYxe/1kJzvjv1GzgjdNeQjWMA1SdurpAyTdFPXoENp+W07ZJw44UXhKa/QaCP3O+moP
xvh9QSkaQZZeVj5Uaolcfk4bFYGSpaiCejEimRKXRTfm8tRs2CQvSR9GMTJlSVkhRdoeZr3Zx9qE
VqRP/gpwRKA9Br0rlx64LdsPSS4pnyeh4z7e516qhkvQGMj6AY6dPyyjrv/o2vAPy8pDT0oT/RrM
anqQEzt9TMxkRMXNDoedEtFbMYEW3Qsh74UCfzqXs4FJcgGx0gftoiEsYsXXchiaO2f8Wyt1FZSn
54uEOua3p6M06IfT8cTDpM0RqKqTUZpw8AzHg6JF09EpZzXyokpajJ1xz4+NVUd3LRBTtiV325xc
JVKvmKNwi7CVOvJeHCNbK84PqD9F/uVPv55Ap7GBoRCvQKoFEgz1y9NXHFErEA6AN18egZt3I47d
bjoO0wRcydaKINPk9E70slV8sTK0bndW3ov75HZ8wESsdl4UnMm6a1/tyrEWMxKvGGpnApYxlJ8m
+5FJghwKtKH+kOaqE7mobpl3RlpOS2D24zPyPbRKO62rAUKX8WIGjiwK29fbJR1dVSosdB1MQMJY
I/dpdJSbQf+aIE88eNMShv2BE1J9sOcI4rBqJe0YRJbcvic1xymGwuTXLhqQmVWWvKoORdm1ulsV
DU4v0J+rnSTlfCEj2EkxCOAWy5VC9en7O3SZVez6iM1GMgZdZaXvEbT59bolo6y4DPYKh9Y2D6mF
AVnHyai9tYKuTrk4B2MZfmRqMe1gJN5aT8gkEt8gaLCAN+vJBmbodIKRwKzW11aqqR9lsWgHrW4p
8kmTaH5iOBGMkqHt9QTenErct5FlQ56CjOR0KlW0nYrCoGrMpQ5/znGqEWJxmuSoybP1ORwjpEnN
unYjG0rukHAUtvSqbwlqK1ES0JiUhU+4AI5Pl7fYG/eW9XrLLWFFbvE3myyw79DCK/OBAtTcGRpt
p059NoGDfqAPpD9MRh0VYCMQsp4jTRrctrcBTy42m9CbJilqvMIU8y/XAXkmKChchSmmKFtMVRKa
MVTq2YLIb1cPeQpfVIhh+a7oVeVPzbLkblMgPXx5Kt4KbCbgVJqaNMBIfE4/UavGbEKkBnwEpkcv
UhEd4h71XZkUeyeEbrA6HGkQheC4sBRIikGFbmJ3Gyqd41Dp9BsYZjc2eGW31qboPeFG3CV2kgpX
ikf1S47cwEGkhjhWpY0+b9Gk79WlqL/ZjR5/rydVfmdKE+Z8eacnO8H3LCVZn5GFARyKvaJs63Nh
FKGlAIDOb4x8eieMVvoWtmGIWZK59Ng3JrF8rM14+il4tM+zunTHy9/jbMtsHmCTirVjaceGXkq+
EDlw89j5iEXEXhXyLCSsg3ABI7FGzRq8xulHT3vLSHvOGT+1pTtaeTdZrpXeJGl3rTHc9rrx3uja
nfxg/bonx8o6JihY7lzUlfi70zHHRq9jU0pwSzPJMt0xKiLCntlym22OSRlJny9P5AYY+/dyQ2h/
lb/HAHcrM2hgSC9bkhX6lowDbiQiw087Z8pxYtfbn9NQNH+WlWMA7isGd27AEZrF3uX9bHetL03C
sOI1VJSHNl9zYp3FkVFJfgJK1o0JeHRAZeNB1KJ+vvy+by6cV0Ntkml6nBGAGRZOWU76TWrF7xfo
p1eXB3nrI6IetyrIvQD8NoPMlj5MkZRKvqrmiJuVS42tht3Y8jEsOvn3CaT7z8sjniV83GaZJVQG
VrgkdIbTZYPY/wwKq3GoJoXdrWLn873VWflTPkVJ4i4izQ/lYhQ7YWBv1E2oysI+GvK5dfzBQUrC
AGD0U0U76tB0zuBbplHfSXMX7hyX51+Q0wVQ4EoQwnxjiw5ssmUxp1gNfT1NrFtdLs07RYny68sT
er73GQVsCikOro2MczqhI+HFXtQh9HMHtzInHsDdxzod22RcTJj2cxEdi2yeR7dK8U6+PPj5jQtJ
YaS/gN5TO0dOZn26V8llJpEy5v+XuCvZkhPJsr9SP0AdJmPY9ILBnRilkEKhkDac0ASGYRg2MBhf
39ezs1MpUh5+qje9UZ1UZQYBGGbvvTsJUhc29bt7fWqz8nkw8jEK9K0vuZcPiG+5srqN38eSpS9o
0dxDBCz/2iY6uApl0pev/06/eyAo9SCyghrgRJb89VcaKaFqUJB4dipNwPSDb96KlPOnGkGwdR76
gtzJIYL98+Bvl2xtQIzAT99vi1CJwNkjAZX1H5TQxeNw2U7mBuHQJrmBsDHx8mYV21R28ei66P5R
/Yh4JG+6xlt1hu50hVSELj0s0qUfwY03cSBJYkRG5DhMIw0glHH7jzjt248AYN8K+HBP2QjwJyxb
3cIxqWXBMORpLSRgZeFYWtZUhM/tNKXtcQ1EDGKG0ApS1zoIs8HxloeQzEgLCBSjWYckIzgBYHwh
kM/n9KyQOplhkb0y8KUnJCrzbITq3s24moNvUFusPwaw72/Tjem0ZLHqPq4wN1QZ8mRSzNnXLXwf
jFY8KVBgcD+jlU+ExXBunON1yGQPAXwmA4I/h3oDmGWHuO/zAYT3r5tZ/RZhLQbWONABRRRCFxi5
XscwujSw3FC2zT2xjCuG4dRUKe8lyeE+ytEDw4CxuXWIb0Fjd5X8Amv0pikiublXoKpMH1eQpLvS
jAjZKKIxEe2Ds/g650nHkkcWWMUQkbBINeSYJSXznJPEqVzZwKwCoYTK24px4yr2P3jAitAYxbg/
eN0moAsgBIvwsf6AeGBAHDRxxaPXNpBiHqfY9DBFlYtC+HDQyhaaKL70MIaESXPu1vFJdBpNHqw1
kZIRYBrkxi9mbdlnNQP8yjs3lX0e9OEKG5I6gav/MrHFZJys6Ps3jzKdezFdv8+wQX0YAUh/bxcG
v0k3OmUs9k7T6CI52bU+aeTELYdokDWrdBTKOds214zZugIYKkbEecE+cUpQtkmr5/eeHjDK8XoM
s4pRE3StPpNQ+/aBMlsZQ6O2XaN2TgyQiLCHW1hifb9I26BxStp4YAOZbXV+WDgDZyuZPYxXwka9
xaRFYWjKYliiLCgdnEPX1wZLPZije8TnbCGcqV1k97aCIExsBIYj+giq3LF17DfAAXFX2CBu3skA
ew/CEuv47Qw6o86MWAeJDiAA78ohnD3boUF5MCu/f4PyMnkwVo7vQUoYRbZJMWLc6Q/eWztKhCQg
GEUtp1W5zLeyFjo6LLHj4eeDTDBn2hWaZXhzUVsiWcuFqbuQHzDpmZeS+Jjo5FsTqSuqXHfOOiJC
VaA+Wr8AcJ5fglTjB53caXXucLYFkOLN23tSN+57AJ/+Z4K5IBxkkKxmMztt6nHoNVlLCADmEKzg
OooKf6IubJ9Gi8gvjEvodxPU9rqbMerOdE/bt3Xor+Y6gH/qNXNGpNRrnPpJJki7qsJtHVgPozDr
AJM3IIFLoITNbQJnnneOcuLP28zIWwL3IfiRdi0EjH3NSMHrxGdZiy7lLnQQ2JL1Qxx/Xaa0CbD+
ltm9cpzIh/146nW8SOAxnuQceCZcpoM2FNnkBhouV0MQfpeGbf3b2Qkamjdt5yxV5FovgYkqevcs
9ldBr1rFhk/SH4dPXt0ET9ppbZO5Us0sizVJPydds4jM+vWI0cXY9GvOOYLp4JnFBpNj0tjgjDME
NZkK2uPSBctjtDK/0qR1IONMoTYft+uJ9fTLakEmQ7ZI3z23xKU2a0emsAETor5wqPYfG1Dlvdwk
kXmG40fkwaY1hhsVNoYJTmkTaz+4TRR9gPUy04cwQdJdYRfK10+YmgXw8FhDwkpLW/9hpfW8HvFR
1PitaeBOX6mSvZ9zC0Z1xjuq4xvawArsqg7honLoFSZTmadXgN2pro3IfFvHTj46ICiVtukZPUAg
JfrcNat7DZ8Qt88ijM8dzJ2Z+3kM2TZVNhTcy+beMbAh89DlZF00u7A816Hti3UahZdF1IeKYnAJ
i+CxZ+LP86qbp5A0IH5tuq3rfJwnSMzgbAPXFtZFvXslWuji8xGGBKRiPF6OSRd1SQ45CJsqr4+C
J9+ZJ4T5iEjxKx3PE7yVQHdKMxCHavy5NE18mNya0xs/Wp0j/HHdH746CQrD1WXTbU/4ok7ZSxMs
VHS41B+YcTSCJ3zgIEfTb2bGemki/L/QmHbZOAO4K/qELc8TPOCHzBLK0twLpPYQewF53IcAIlj+
zSDDYinGZEX4EY/0eONN6XJsIhp9cGW6PYeoQIMSOyhc0pEXSj9GMDY9jeogjbhnBtKlkoXD0H2p
HZw6medDTg1GQgpg1J16zGoDD3k1bIOvVx7HrfMyOzrlmMNgNFH0rFNrsfkt/Qy+33q/8W5h77C0
FwSnNKNXdR51vqownKarYKrFiwusBDkhRG9DZqK6wd6RmnRD+jx8k0QmBsfAqjFOl/CwgOBDSpAw
wSaA1sCwktjIfqTceE9OUNdj3lCGfcJBHfICb6LmNqRM+dnAOI52NzThYxPVzrOENzZa9gD2f4UD
19Y5N5iSmrxTrP0YDHAtyAXTwwcOGpFfSDF7Pxw5m+9LsNlP0Esv+PBk2N3EtYpRMgw2nrN0C2N8
XY473mwKk+TDUAvbIMGF9leE6Mhm6zCEbzFI6T/7cevfKzL4a2GtEOZDoDp6Z4YtUEUqNnmv8W/V
GcDZMULaX8u+tAH8lXPaDZzk1s4o56Kkm7/7HoIZi8ato9tudMfPk1CTk62wHDTlbA0EyIlYyY1B
YIS5onST5hiOzElyD+GA4JlM4Cvn4QybNPz+GzJoILwJH0K4Xryvh8SqYzzSZLyft3BJimjBGBRl
3JTGQBWwrjNIQITESQpae4YuaGgLC8kYcmad2b4wMwwjShvu6Bw+z+6dEwtQomMBzTik5r2YkRK7
Xte+WvIl4N+DuYWv9yhDZO0EbceKDbANWSKomymWEE4bzJDmY2sEu+mTUSYHN126TwLfo8nnyUFq
zqDGCcGHJnSeE+3hIySm1S/K2pXkMzp4UkbOmFwPIhAmU44LdaUH+twLDLWPbtAbaNjx+2acI2in
E8rVX/gaN25J4T5C8xCeXcAt1vSkSEWDQHIuNfwzzBZv10G3CLfoNme5Uc7U3oM7NrDChQ/Fu56y
DGPGTeRw38Jdc9ahPA6lj6Nk8cceisBZ4PgW9SYMOLDOYiFrHgdZBqJZb5IugbdI54A4UMZL4yF4
iaBiLRBSFZeSC2nyqKXyW8jX6UfiSlREQxPxuxRSG5I1agYNv7dd5EIWlTg8R9ukglz5m6pREEGA
ndU1BnWZJwkitSDVZGOOyhfbWQrwHvp2QgZdwuIFaQNosvxLU+s/YIFfGwkIYQDA4M/TEHHPToXv
EFG9bZ0CmpQWEiH0MWNWKzHeWEyRsjqywTVi8jogJQF7k8RmeUu2BMFbPa3hjy4cJMTGW5VOTfyO
bynBYJrWN4OaSUbmOTgKGG8cuy708wXpXCgiJpDXtyXJOqY3OJ/ID6+3Zb+Z30BfClEz9DUwGMLk
8Ne+TG7zttTGrYsTb//oRVN4FXqbl49jSO5gRtblvVd39yiw2zBfId2611PUXuBC/XOAA/E8Gnr0
Z6eHux8Ux2u6qBnW30Xo9yZf3G56h70G5fhg5X/emP9yqV0f6jhGStFh0qEHp61a5un3TtN7GG9w
RFhZCCW2UT6GKI8/vv6kfzN3gMAHWipyisSFauvXBx3xUC3AvVP0Fcove8Zk6cBq40Kb/dsnCToz
OmzwBGGQ9etVNneA0Rms+gooxPhHDts0nSVQsB0xdbuo0vn9xdBOg6aNBOQ9TJjiRA8VxfwmhBd0
oQRAUlSe71KLvun1h/fP/h0LBMOM/73S7uEhL6kF+xxvDYDYWrUxEoUTu24gH8Zg7jYjnI1a1j6+
ftF/juEwFDuxB6Ahxce+zysl01K3yKNPCwvxX2H9mBUUIQjjrYe0sAs3eFp2u30Fhw7AVoztI4iI
dzeohkYYHfO0qKUffl9STZYiICZ8L1bjFv1Mh8d2CPpnf4Jn/iqI//T6vf5mdWJ0CluuEPNqAKK7
dbNENcpuH3PjwF/iJ9lD1hgHdP4fGcGflkFv/+eGdu5Du3/8rzv6VQktfphfnYd+dTD6rzfzd2Um
9f1fcCzS/8JR/u3FwCVo/9+crvz1b7ZHf/4m/5/mRSck97x50eGlZ3Dw+favK336H/13F6PTf/mn
ixGJ/41jBogZMhZA5YJPzl8uRpH3b6zGE56JaRoQ+hOn4U8XI4d4MCs6GeOdYoWwnZ9Q5798jPx/
wyUDPscgnUKlFkKm9J9YGf36cThgtKMzxiV2o0WFQhfMLtZXbCVv1naT2WgQ8IDxHgjARgWfXc2c
D3HQr88U2TG5oHB05aMHK8J6tTloU+kRCiZazm7tPTE1X6RJ//op/fzNdp9Q63RIWEhC5HEELb/x
QztCi6VwRkN1eecPrM5dBSBCAvPOvNn2702wfZid1jv4UAcDsKjJnCMxqCngY+Mfah8atUBo7xiL
ZC17jHrf/e3N//kxvGIq8vM33Q2HXYET1KSMVVMN/C9Qk8p6BwHdGAm2X90+bG+icBXlvLWwjiE1
4Dfo7sUFSHJ38v+8+mlX/9twOEh0nc7o6jFE88khiselcBA7VyaS+LlqkVIK6lyft8uCKEpvmW8i
WdMLKOWv0+Cf1z5tQ3+7thgCuoHlinAWUD0QphDN9AGObvrKIRoexEvqvkPwl00zE8eXeFC/nlY/
rxn8es05Fa7veH5XjWzih4VPUGkibO8OtMBvF17oudvaFVEJbJk4nItZNXtNe4MCoi1xtItHDhpQ
1W01LFZDNsOPybp5PPKh4ttsDkmz3bN++UORUqThsN6lTH8ZZBQeBEWusud49YWX/gcr+ec58/Mh
7CAy0BXFoKOlq3zWrfmgaVdGidCHHsVKFaBsuF7ganLdpCnPY2Dkj2DKdjB6kGmJkPYGH2+jM5AR
4yOiyNtrd/H8+xEt2U0Ai4crV59ca2WsM44Zzv3rT/Xce9sdSVwv1PQJGRDks3IY3xNU0Ws3H4cx
vgDq7azi//epRP8wIWlZ04dohirINXpIywOZtQPGy6Qf1xtAl5CnKiqOmBgICAGtupqU5NcwnEXC
6zp5DwgismWrWvJGMMmBq8/soxmasGrGdqrizqLZAxc3rzdwMAJwt8p1FRCGth6aOT15JettLjEj
LHld+4fZbMMNun15tY5rV4wEt6wwpbwJm1BmmokRLr0wu4NZx53fTMlhaVTwHyn9fj6K3b7eWbJ1
oKDDUxkm77kYKUSIERzQ3NHGh9df6JmdB4b1v36JCAdC6QPb3aqPO30AO9mFrW7LczNM9+CCfFxq
9QnGEEOxBLHMEh7YCy96x0j5eXe7HXeE1TLUo6GoGI2mNUO6UxjlC0qhJxd9+nc+J/GA6VYPe98k
tizMJ4SMH3UK1xKoWVfiVhvsNMWFou/sr7PbggE/jWIT5BQAy4PbZWNzD5CH8spaEmOKFF4PSdOD
bBjABG4SS+l4jEE+IddqDvklm6GdSPDnU9ntxvOAMBbueqICmEKrwYcxHoOkJ1dN/UEGS1DQgcvS
usYBqC6TcgN0d0ySbbpwGvy+lgBD9df1gOI7dObO6atkmZHL5zogVIteIjIq6cF3htPE6wvv9zsJ
OKi/XqeGxbfZ4MVRzd0Kl3cbRTjsQX51Pfn4+hVOK/if2yvsyH69guqRugd5I6uYmbqiBvhcdAyO
ipJ40xUgERCtAIB9fP1i576jPeV9GsD943JrqnXQwcGyiD30LHZw8GDXYV6E5KEkaK+ccPwxTQA9
orUbLnxJfzCWfnOne3FNHNvEWmmcI6XtcK1HB3CZSLZPFprPu9HzhpIEY7ohLIWoI0LhmhWPGVKA
7BSM/AXDcSUzgwffFMFC0/vB1nVQKGKnCm6o/OCEQ1MFnHpjjnHP+IW5CX+GBcZ4ROBLa3LH5yjV
5CCBn9AQec1ZgEnfG2mi1Bxff7zgS515m/uTZ+2mAZ3zUEErYr+B4gPfICBc9hqDMSc9AAUadMZ0
1MfZpPr+pm/cpCvMVK9AgMMUI4zERGvJolEhcVazO/gvYPEh9CvK+zlhd2uvIpYhiNL9CpyqPkXc
exPwoKD7xOBP/ql15wYscQNSBCjJCknd6G4ziD1A81xMPMgMuSYpO0Y1jd+6yaS6XKQ1LGtgvIC4
Erv6d3qa7X1Q9/5Ubuhhr3qrE5R31HO2sud1nGQYFQCwjVABHyOA7h4UAFCIwo5JwnoTwqY3DUnA
DkSMQndD06n3MP7hA0F4r+98tKFiP1KM6NbSpLHgt1auzSeCsu2GTt2a3M9ITS5JtIZB3hHepCCh
KT/Npm7pojyFi0tUwi69OQSraMzRb0X0CIcCQXFnYvvh1J3zdeloWvq1gzh02NoFDzLZTua/qRPe
qi5KH62GSKP0wpqOuKgdQD9CIEGY9WJSzyStF6jnW9xeBovLTSEIM1Dk1sIqIHAM/tIXbTUF/XXv
wtUyG04ph5jpy3jOPX/qXjo3WB8DypGJq+fxSg4YzJHGBwJukAcWQ+EZjAmwnLG1GcQpC6201Wig
B9jGwdSVwvdzY4P3HAEjD7JlZAnLFy9ibyJQnJ1rzDv1dxGR/geoyOmNkvEIo2hAhCVqMPgxJ2QG
LkmVQRrEYOoZlN6JM/Dm1+SRJxvesseW/t3Ah4HDistPBJAjHj07GxUsUzpkJ9w0xXQynj3+vCAJ
r87sRkOvxFQdw+7WbxxepQgBee5sNFdBwtQHWI12Lx6Loq8c2KKGkFdYOLwYN/oKZ4HNOUBpuBpI
v/y1eYhoMMjcGx3RQsuXoJ73mS/egYzKnxpfDA2sJX3mVkxOcswDz7iHGmFN4MnP2r9CAq4zHeii
tpJD3wb0B2jjrSY2DTKwQaFRpCMFgSZKwJXO1tadHkKD7z4bJhfAfkJBJp0QHtoU1Pgh7Evs0BfL
SKKCpy1gNJWmN0SJqeiCrS49rwY8nyBfq0g6NKdZ3XTbp9QSKXPYtSDv2K9X816OMFXLSGgdEPmn
EbPIJGyP4bpMEh4uqXloPKzrfKoTLPbeND9IO4wmC8mCqT3QdVIqwRoCS5hNVk7q8QNyAsbuzWK8
6L1p1+lZuc5oSicSWIdYOk1B1gDFUIR83AeNyIE+0zxKvwh8azKLewRp1NM4/HACHX1FnhDSSVo7
k+8Sxoc09+QESH6W0/yhc7QPoAXY0xczI2Q7JzoYvosm7D5QoXsQPlwbTFBDYoyeYXRovUx60/Ai
IVq8nxAx+tGu03TwYSP6GCk66kwD7r0yiajHsiZO7eU1gKBEJ2WDmD8QC+CA9WNtyAgOcUIyEJ7G
66a366PxeKOytePyJcZyAlTNwfuofMG7A1vaAHGIIgk+zXpakZ7QiOuFu+2VBIsE0G7nybFKQF46
OTF0a2XCPvbzevK2LyxVo6ms7uxW+k3n3NZ6g2AVmwJ/V8t+xa5pxk+Y3Ft+7Y61e0enYLuSU2tg
3AXfjKdQI48vm1Kb3Hrw7DUlUxIosQNgc2pqeu9JfL54kbIiclmjbCEwOcpTBgDL6+OtsMgzxUYB
Q6RqtqHhmVrT9DsRLq1L3i/uV96AVZWhXyfsakjX6YtERzAckhGbZzYCqeN5FDr9HYKTDHCOSGHa
zMyIHPohbnFYnlgbizOGn9zU8Je5X7Db9toPeJZySccsYgzrWc9zXWMPx56ZU5kqUA/altzCKATf
4etH4JmCac8fk0swkWlUqE+N1QcyBM1VD2gjE1tQF69f4lRj/qaO2CdUrhPXHICQqCIG6G4xNqga
ZDJXr//0HV7zV2m759/RzRfpFvtDtSJTDTgCc48oJ8JsIo1FAIfQ73vSL4fNByECYwdAGzV8mCeF
0jAVtD0wD+y5hExe1oUCXC6cgocQuUxP4xx7R8c3HJCOplVHYiBNSAQt0f5v1zJM9L2ruvBSp3Aq
IH/3mHadwgpJSk3N1lfdtHS37kZ0hmRaWnQ+EpPpZr1SN+L0taX6SqIMPfawdb71xtm/UDv/fqoG
OeevlW2MMo6zRNKK2M59A81vfbcuY/fsSGfL7MJ1AXZVg9SdAXGtW2Mv9Ir+mYp6b7hrY9uDTxEi
SqTr5DewRiD9p2CzeW28jAib5REQs2aqZTYjzPyDIaF+MWhXMI+c7OweI+RWg0qValhax9vKS/j6
UZq7ISBFULZm+YTOHxFTyKqaoZ/WffPo9LxBY9/2Ii2hTow+OWadb/oFKDCa9KDGBhIOlzyNzj3X
XU8yhGMnsLkCgppWH1VPexoUjb0pp3XRcAGXNUGf6sP6NoMr4vCt1Z24pIE693nvupVNwQo8CtA/
pEPEP0XNakvYR4O8hzz0/4iP/tf3t6d7Krh7KuRmdqjc/FNyIT/ywUMh69Bva2DjC5/HmRvZy3ua
eKOQiYysonMQ3jZ6nQvFTwgibAovbIXnmuS91ncYtsjpkUtcBWRDjs4CGLSnAebesMaFuxiOn3wl
nX07DKnC2hPp1ZJsHbwA/Pr765vZjtb782HuphcxpKopEsV7fGVGIAfN2iOCSdu3YE7QB9kgZnzC
QPfDgNhnjDYCctdJTh42yWRuweyuRqS6XGiOznyWe6I40kYoFqZhlYOyOUt6l+XcJWB49cLJPS66
Mk7tn7DRWXv1c693t/dgGhbDI6IR1ZQEsF+MmiQHG8IpA7h2vnv92Z67xG4EYSy8MVYVnIaMnX+Q
iBlAscNmKIbBrH39EmdOumT3pY/IFpkZhtyYKq5+FlAt4CNovAsQ+pkZSrL7lpN6wSwgjoZKSqJy
GFs+CsXTG92DmLHARuzCZ3Bmu9rLPIZ5SRDH6g0VhExb6Rp3ue8b5w4s4g1x1wTDNIC+eTQRlDhz
7V94dDv+9l8rf6+SHODY7LV6EBU8nOUTSyhuCKmk6EycPtyeKTgLbea5XYOmd2koNGR9LcBcZKCz
5rV02K3plQZFpabsx5AI8SRCNMJQSc4KwYJiZhIF3amhdiz24m3oseMHRIqjhfvp25Gv83MMriBD
7t/gXvk+sIqiRl5LDS9YlJuIiNfozWJHpuggQEJ68Ng4NhnAfnibrEbPD7Se2NNgOVCncJBiu/BC
znyIe3On1CxAs8Bfq2qBIUgPgtth1Ga7DUD2hyk8655l2zcXFtnv8Q3o2H4tAuD7GYwCgb8Vwku+
B4F5OLnJoH3p7pHF6x11svSfwwaE9te/mHN77t7l0I06uM4ngKiGqb31kml6cAV3ccGkBssQWXKT
btNDn7KXeoud55TA33DCaf329euf2RSi09//DaViyCsY4eTMqhBRILnbR7zwpo1e+YgFugDInLvE
bmtTgFySdR7aClAcEhap78J0mIobXGsrXr+Lcytkt7VtCZiE4+Q0lQk4NG6LBI9eEnY7Km+8WiVI
hRIBGV9fv9i5+9ltcggjg3tAmjQVekedJ4sbXSHnO82X1Y3L1y9xZqfbWxm1MWTQG1qgimPg9Nbb
RidLhgB8dpCYj7UBH/n16/xhDv+bmvsf0mQjyeoolEdeHQ033WiDXEeiLjwRhofBCZy7KdHsWrvT
Gw8f/ts44ryMPTE+TYPvvYiF96give8DWoxsEBBwJMZ9bJZuqOYscmpkgbVSZ23DPm6URofN9M2p
SUbsjgOhvZ0adnCUObaCYyI1clLO4G5h7jGzN+Asfu0wgkWHC6FFB/ldNQsQv924ldkkUACtSPB+
GPB6y5ohdxhO4+yGTRpe5NqHnWVUf44NlYcYPeiFhXbucyWnQ+Nv34vpRwEmg48uAPFgWQtSXJeB
yh3lEdJiCihLkmOrfLdSzlIfZtk7nxotpzzgvXuh3zuz1skOvRIz6E1b4DWV5nEDyuo2vN98KDT8
yfXApoS4IINgZf7++grxT5/Qb1YI2e2HsYRbkEGoYwVbYPcujqCOD+phq0at1NUCrczRRNpH16h9
JA/MPKOQMeTch3CgphHkTqv4kLZOmmvOFOjEyj2EyxqWmofb5whQywki7Ari936BNpxnM5i3Fz6j
c49qV0ymM9REMZ2aKl5XXQb+4GbYiCy4z+QjOPv0Yesx4Hj9QZ1dGaft4m8rw56sBvgom8rn6MXD
wOqj2xv7JZ7tfEOR93A9RwyGyX3bvl8YF/nWdrqQlF662zPFF9ntsx1LKXVcg7s18H5EWpSTcwo3
kQv3d0IEfrcQdnus1CqdYarQVI0H76/N92gltkWV0D6BGb6u8c3orH7p8627UkRCQQCzggst1ukZ
/u7auy3XhV8zNNQoY1zSg9IwrQPCyDsK1zNfXbi/M1vu3ngMQ6cu3Cx4krG1/nNQ++udq+uvOoEh
bI7ZyaV50x+S6N/dyw5xSSwSR2CSh7DBGOQPma72IVg2frMoYwpf1P4xgT3rYekh+kIKDn0Y/Al6
poii5IvGDjAGZvuZXh1bzk0cXFviD4WOo0upJWee9T5oPWiawNgEx3Wvhu6h9jEO9ja/B2RCvKfX
19K5S+y2MGoTMUHZQSsDDdrxD1fnFoLnN+EUXjKUO/2o3zzlfcCnhpoRmkuKS+hOX8eLBx6Ow9KD
T3gKrj31kU7hTSUwo/HCWXrupnabjcMRjjYmCITF6wP1e/XZNZaszsNo5BcqqV243l89wj4EM1ih
Ig77FBOq2GkfMYLlxzlV/tteqTG3jRMUFqqI97iuvALI3lb+CuY2aZLtoOJhKtbQgzYjXsN8g269
CJFtkmOIYAql1kvt05kPKdxtQ1MqwcelDkX7BHFHuhCW2y62BxEB5YmhdTi+vojOXWe3H9WRdPy4
wf6tPEsApnNYzIrUO7QYp+Uth8jo9euce6+7vSeFOYwYJaGY3k7bVT+vXebUqVOqpecX9p4zO/fe
PFcADTQgootqnpe63Ewa3hk52PL/dgO7DQcSwRWhg+lQKSiNMrgpkLL2cUIkFqj9/+kS+wwDJoUJ
oAoaqm5ogClBA3oPs783kG1fSpA/8xb2JuVNCtN5ZXvcRJsmb0YGvUYq1PZ2nvmlt3BmQe15yU6L
XBrEbSK2QNbmqa7dsRwRQnYVuXrMQAW9FOZ9pirZ27LgV1frxIKuAs/yPWRg902no8yDj2cxjzVk
s+Elo5RzD+30938rSeCDvWyLRRuBCDVYSQ7IT+ti6WGK0KYXlu45AsHex8o0/mCSce6qrgOPD+5Z
9bW7UgchjAPiIxZtcnmCbHyMF0rKPOh7YCB9rThEMrC3v1iXn3t5u90gaQnGAgPa6FbIcc0WhJ1D
lkw873MNoe0ICWOnrma/hjQO/kgvXAvvM5n0KCBRCoOvxjrLdcoI3HAZeg5Q43q0EchqwADl9U9k
F+H+1969N2MQDiVo78HZDSaZMajV3ttwAnaPtCZfMVVCch3moB6C1BuJJNeBhYbQuNMhbaYlC3tC
ENoZWzi14TUusHoF2hvLj1PjJUdDoFmfeb2W4F5ukM0uTdk1HQSwrL1Ri76VM9eZ0FDQTsg4c4EW
3s62iT5GbTIfeROww9SoG7xBeZyNA5UDbfz71dWFpy7tEWdO5BNf+++LsYfI2R8RxVwB//evOm9F
n5J24N26Cs3i5v9wtlMcqoLG4vUnjrC13xcBe6Y/mJotS9a2qxAW74LwPInkhkoE90FHzCCpWN2p
OZKkj9J8hKbyzqNinjC4x3yvDAilBdpHUFIgP0GZSXHSQvC4jjhRFwR3ZwqRdkiPwk7kE+cwK+jc
IZLCs82hslk+8x4i8WwWTn00LNFXPkVfkHHMYL+1cw2pd4tT+y2RzvwGtKbgfR948AeC58K3Vg6t
hyC+uUe6oqbR3QIYmmap0VObw22rfsNTh4hidtLlHVTf0Vw0YySmg9N8BUo6CEh7a/9+MJDdAmJn
wCDgdnQNq4ixK9LNSOj3YG5XxNYFQ50CPlxLyPibNrNJ3FfTtgIVdGJn6wvoW1hc1hphFVkCO77v
EQY5xYo4Gfg7rYH+pGaXviQmAZHSkSo9KZoIVL7wVqtfXG9an4TL35moXa6JBb6qvfTN2MyQ124w
1stC1UJkO1tEveYrMkxuBaRgLjTZbThnNcTHY4n7o9+mvvdu666pSQ63wnoqQJJRh0iK9sWPlQau
WXeg6hEIAtsyGELvmRjpX/cw9yvbNtHy6PIBowqY00Etx5ZFeXny3+ydx5LbWNptX+VGjy8qAByY
g0FPAIIuyWR6pTRBZMoAOPDePP2/qDZXpWiVou/4H1REhRyT4CHwmb3XrqNmLzTeTjrBpg4kj67k
jqwlATIkGhRePFHOXyu97scHlJPNg3LVyKpcenhAEbl4n5uoy0Ww2l5O5ivB9ZvScKLhypso8EiK
uJ1ue0/Lv5SA0V7zhS7U1xy4A/AiLPVCNg62twkb6YcpTWw3mEmciIjYnORzX/WzCsY1rt/VsPBV
WbMco2IbL+PBmJUYfJ1teoAmoTG3SHQGjvRq4nvH7l/mPgdyel0Mo4qPqTHK55o88W8a0qd0V3ZF
kW3coov2c18qQAhtyVreWpBh+NYkCCCupR3h6I77AQ55tmBiF22JhmlIG7WlI7ExI5WFNe+yCRy7
EKMwQ4IxLSuwEzc9TwS8GXRqk34/xcnqEpnXSz81veQ5FpAiztIosUfo9ayLw7iuuuFnuMrLsCo8
1FtNp5XvaW85BNgMvfdpcr1tJJl7B/VcLneS+OLMz3LP3Y14wwTWYmsKlENYn58CUD9NIEazLVOt
5uMypvFbp6/pVhtzdZ1iJSownU73jiPrtCpoiLgJ64k16HFKDai2gknH/eACUNlT3rH5ksAJ8nBo
Mb/73L2td49ciWct6ooZOqHuHpVpwHDLylInrATaCPkW9vAaDc14w8oRL6cpW1sFbJO8xzjtNCzV
NftQVtteqx6YNFe7Umn259EhlZmzoBX+EBUrs76sSZ+HMnK/VIOd8dBWRDoGs9d111SyskIl3bAp
2PZevcbctaP6HE9zmm2Flnf3sU3MRCCZe9jBmnnE6bWyHfCoYnWI/SpZbbQUw5Q9ac2MGIzpTfGM
JBqC2pwl8h24FJ1mBqNjxapw1ed0tmVfVnkV8VfZ6OQb5fbRDrFcm4SaF9nrtmGYeJsXM5bgmTtI
6mfeanCrqUcNdwnp1+zu8kULF6HVxiYXuAbCapU4WfWofsIyg9x71N1TJiaiAROv6L+MI2kPMEbc
dbukns6ax5hYglgWNI4VA6X0TcVp8PqROTkB4+fR6oC68u/JwJyjeN9GnTKPw7DWVshbRzZYJ23+
xfOImN4UkzEApS7sj3j7dG5dWb9whZpxlAdhoY/yC6gjsc/xHW/mlThDH3GOfdEJfYp9r+2nQ4FX
Hb+1l9r3fOsbJISJ1yiwEN6wkGwjp6BaIbfsYqb477Y9nmXRvJCFnbYb0p69m9nU4q8Ff5+TgJjH
B0+cXqzCFZ+jJNbAOKi6JjLUMe1DjLze3YqE+1RI6BYbWMAJ7n09d/AYKv069Zxz1/KdhgcqOIlh
JD0WL/5b1JHaCGpTxezeC8NofKYz+mu0QEbc90V0aVLhXgoxGk9pxbYREkJS+WAwHI6iyj10Agx/
IrRXpXXK2bZx0OspupuJwLZ8q6+Nj27lDVVod0iN0FI1ly4ye1Ivl2cEi1fZhKfKJy1bNYWuMum+
5LNTLQGBrwK2xJAVn3ISm4leIy7FIIrQao9MGAvonBzZzVJX2uTPqdSBhPXZ8IAibXpIiPv4RHxO
t+xkLzQzdDK77UmESEmbVCMJFT6PdJ31VBXr+5JLQGBQXr7PaTs+rVVZ3NYYyy2kYvFa+2U5Nelm
1iJtDBwOzh7aygIlJaumONDdOcGAnQ6p2NUY0j4nfHc/UhhAMCjQG9fI7LoIxeEYt+tVr0uovO5F
Xo/gwo0O1lAy7GOjO5zYa9s+Qi6xY3qu+QjWTunY1qBBbLN7+L/eyMGgapC7sVTFB/Q6/GiQQ+oP
f10Q/aIC+z7i/aEdUBF3SUyl3g7neucT3fHZmvLu4nHvOhAsb7Hc4klDEqb3m3nFL/qPn9PCuHXO
ZXJ9QZ5H9X2GEPgbfa5zcPP081+/pV/pw7+bgH54T5MOaAwnvLdzR6ZipRCExBZJtnVSo3vvHZcF
dD/mm7ro2n2K3HADnnl+/82L/6K+NH/qrHVUoo7GFG83GtNTbBt6sIwJZpZsEoEZ6+PGHO00BICU
+iZ35QOUJv1maiYZ1lZWbgQA/m2mj29//eP84uP9DoD+4VLMq1kX9Tg5O32qeOzEo7Nt17K79YgQ
I3OHTMFIT8lEokj5zSv+oun6ORGWx2afEYeLUUJT2YuJT2gjipmagxvWAdX+78CzvzhHP9MlwW2R
bYhZd4dLuAyT3MzP1JbjpjbT7P6vL96vXuL6Fn+4eGsewd+pXbmDQ8/0xXMu+bwgcSUF9Ted8q9e
4frrP7xCpwpDaCyPdo7UnnslxJ3KDRJv7eV30Qu/+jiux/SHV2iKMmdnZrEASBsznGRX3FRzZWxx
hVY7Y5C/Q4r/YoDxXbvzw+tEhFV2dQI6J86SV5rYAzw3tMZF8qVJq+WQOb37G6fW93Htfxjjfp86
/PBSTpu3OqL8ZB8NODabKo/vXK8dL2yaHH/tO2cvnAF1aqfKMx40EVRtTFRskhCGzMPjxcu9b9B8
qFnSPjuN0Wy8qGISeHzEtDHpjEIZo16wYNYB9OyLEE20E5p56twJsHjblGBg32EujWKtdA+Tptqg
X6wi1NhCbhuDcDo4yfklhoO2E26dnSM4jEE3LNNp1Oo5TFy9OBSEqAdTnvJULa01LCcFdBup+sYd
kErQicLBWLvlNwftV5uo77/+w0Vr4lwhocu1XeOU3cGgzgzhmCTA44ZuY0UExcCQwWibZdqxS3v9
ITEMCjKZ/M7p/1PI379nHd/v1j/8BJkZN2YbFdFunDpPwH9a8wtbQgGmBjfFzjWcxtzIHmAkasOu
exvNsdg4szPsJGQyOoglM0jXtu1bTzGf/s0I5he3a/2n3a1I4g4EzZTs27wxdmXKMwktp7n5/7qD
/BxSPmSG5s0R3z4bl0BQ5SBSbLH0W5rg38kcvj84/8PX4We28oDBNxHJmu1bWJwbPtRlW8cM2IEs
xGCF0edWap3w1jZrWJVR/BF6fwsaBwCeaa7LMTdp7CLZxrt16nFidl50jsgP2zKswJMZe3eVlef3
WV99bm0v3f71lfnVyuu78PWH45BUUVwOOfueNVrhgiPbCwrAU9t/2LDX3r1rhfN5lo045Ytl772U
1YyZ6vB8qI3vhAGvCoksX73I8h6txLZ9s/OM3+Cyf3HbNH+69csYXOQKSnIfydq99xxITfDa08D0
VvxtrWvt//oy/OK2+V2//cNVyGK9IFfedHeJt9wR0FDtMjDqPqyYyOdD3K0xroa/fqlfvaWfngSF
HOE5Vma009t5PC3owgJ6xWlrSh3fIWaPf1y6/4Vd/J+vZZ/2y+HL3/8GZeaHi3/FbvzzN2/fiq9/
/9vj0KYl//cj5eL7X/kX5kL84RFiDadagomGw8BnQkPb//1vmi3/0F2DTlbw6ZNDcTUa/hNz4QC5
uLIvJDWsNAAWc5j+Sbkw/vhHmMKVjgELmoX1f8G4YBLxpxmpTSSofaWxAAoWkDOA3Py5eIhNs3UU
qF2MWSlYxNpcYUxJE9yWT66eTLbSyGuGG3rEeBHh9ofCKecbO44mE7u2UtHeUkb8wsC1ZOiYduXq
Z1aemZC8sAbhk7r+r+k0ZajsPt2qMSnwGkxUwKByjTQA56g+KW1FvlIwzxI76XZsvC230OdNNNnF
zeJK882aB3TpNlDhwRermwx+ZrbkP9GAmeZ1fHNdDJFmD1wuHeoLBhi9CpaaTjFU1dzCs716YKq0
i5WvTGahG5oESKsriRJukMvWepfjiO9rqlZwGYPjZPUh7lxuCqO+5A0G7nLN7ulrV8gNsb0UoZQd
rDBRKW+CP+TQAnPzh1IpZfJSatO0bvW2L+bASGbv3orn6BuMvfg5sqfuuRUVbwcxmfjQDnHyYM7m
jFupH4pwEGaBp15qIwOWLCovqmQDxrhubAtUVkWC5Ae5pjzUsTu/MUpXHxBtOZ/StKyHYFTJ7ASa
54CqrAzS9za1R3DaJhOrCAwk8Gdvncw7CqroYTJn90MVD/lV0JTlT0VbJMVG79LhialW1G4E4R63
TRKjKBG99F7TXB/v895swOLFY7Grax01SFk48TamH2ZbVpnDsR3ztPBRb2vgcDHGzSGjPocINQbJ
a5DikayDzostwHiWaB+l0UEPZhxevkVKmsCb1VXHEucx/2CMb+WbwiGSbJq5lAL4n2VJiMbW2kML
1porWBI7kQ+81Jq3ix2X98IAnTTyYRYB2lmQhWqcWH5hQHKzQIo6/QomL33NVRyr3bKkRR2sTqz1
ASTynsD3PgdEG+Vl5fgdtsgsWIWlNcAkSyfa8j3qFDQ0AxJ82eltTDUKoekmwYYnwegZKnkrjUFL
j3Fazd8Kac3aodbcmGkOkpLiPs7rmq2Bk3v3S9MS92PC8d4Mlta+zjkquaNh5bo6OIQFPPbjUEWU
brM+m8/SYuj7DqbBUTfEBYDJradRfigtG+ynmzJoYO9F6blvWi16xEgZ98GgAVQCtJi7lZ/mTV4/
aA5SaoUFq5RNwNhhnfaJbca3Y8T63ifhKMbq1+V4tUpDCXWazGk6G5XpDptJ12E5dnHPZAfHPooC
WKhrfxdh93MgOZiI9JXesQJA+zADX3RgdmZB2ilVbgkoRQFQLsoYjmNsi2qva8yH/aworZkBrg3c
Ewn5eOoqODFBpGGoDMqkUgrMbV0zzHQ60fEDOvq9USXNo/L0LAmbzLJ7yCpz9+R0seYSp9R7X8qJ
lOeN8jLtDYNZdvFSgnHJeeGz4GIq8WYx0f801XgRgU3H061Lw86MKkrmp3r10iLQG6x8zBPdVfPr
WI0aycYVaszabOqP8DZJWTdl53xEmcxoubHt5Y3uNHqFKRt/RXNafWPWNZArRPyxxei5Bo1d9fSz
1OY4LfzOc5MTCI62vZEiyr7Yuii5ehRxFzAuzGvn2Cmc28ZiOg0sYYUtxF5Gvtsl66JAxK5cIJzk
uTrEZN7eN56DQNRTBgpiFlhNiQIswQBc9a0pA41F6FM90+uGhGDeZP0VUjmObrZeB1C2vevWNGdO
msbu1aXjdoRxe/kQskAtbm2zqtt3FCcMF+H/Ef7qxTD//IQUyCJsrMw9TtnQuuxbqlELubkFKbdA
Fttr236i3eLPSqtttGAhwy4NF3s6Y74tLF91TOhm3Gro0yVjz2CYo/oTK7MRbmY56z5sjnn082ZJ
36PRgxKoK9ub/WpCWxrOshiLwCtNUZPD0CzNTrYtM+EW8t0Hs6uqr6NTrl/KRdMviIOv9xzVOgxn
c9Pi5M+dprBEQhvGWJJ2nU9eCojwjFCm0s/TzvhmTzZrt6GYWMBGfFz3wBbtT2keLSHogWPuljIg
2Y1Jf6KKZTstswOuGdHfk9WnS+oPkK4fTf7Bca/P+ElAAlTDezo4JlbiQvPe06lnBBhZiakCL2X+
4GMD57tJ6m2k+UvayAN0fcPyRyTBL2Pv2uhJcTfHG+YV7jkqkhg3cFsMj6YmTNePlBUPO0xcxasT
8f4OeMc9WAlLn+wwaaasfLQJm3/vjspmRjkmTxo2sg8jbgN4wCVlQJCubIbvLTXovlYs9UNcYn3B
LmIkjExHx+YZVxU1CTbUzf+MuPjfYvJPxSTjn1+j0+7e2rd4eFv+XEzyV/5VTFp/ELTgIUcBz+04
/PfvYtIx/3AQVjqOR0kH5ufaO/6LmWZ4f5ieYVFRkvv7/Tf/XU2ilfrD0R1BMAYFJSFVSMT/i3ry
Osz6fw2qw7PGskD7CSJhbEeSyPfnapIyTJqTE5OvGOePJZAB3+HLx5Y9dv+rdvtfr0QQlW4IRsnf
J0c/dFXWmDmGRkYzMQDLclsPun0HZMZi4sFa+IfPgFJniavyR4jZf3pTJPkQe8UVtKkZ/vym4AkO
vdnzplC83yVYYgPNsB+aNvrNtOvPXds/3pIQqMjpHxyXa/jn1/HAP3VV5qkwm82OfOuZr2lpJsYN
8kKcoAox/V+/sT93pP98QSK1aE7IhLZ/9haO7G5TIkKQBpZtfvEq+Ql0RXsGJG5tiaLVfDvput9N
p+R3P+2fDomEYstnJmG9k8D38yEh4KXRvE4kIXAi906DU/e1rJcImRDqU8He/nGc6+l2uY7pRN/V
exqT/DhjS76N3MHe2C0Ge7vOig+ekXZbxb79OALvvFtJPgisAgRGsgztwaMw2Rux4z4q1s1+ZczQ
ZruOKMO1YNTgFxUNcT3m8ujMVfYxRyMawoD1cjhfZdUFLUH2G31koOUv+Wy8RhDNEAdk7kfAfgQ8
w9iw/G7qtAu4fPk50iPrk8VHR0DDiu22aDNsS/3QLycelf2bW+VfkmxUsNzd27FzQY6YHtBlFAUo
fkWvuB6uy8bLZjrGgvGGBxrcINjmOOhT7YNhJfLWdpspNArQao4zNOlVPTG/lBSlu3Rp00s2SXIS
SK84WIgy9rZevOlVY+6j5nrnB0oRv+hOZby1jK0ea/oYIASkbQx+sSyfdba/VIuTzLerPQ07zYIB
4ecFrHbNGVgceyn+/SCnQLnYSm96do5zzrbF04MIrMgpARCuGILq2YYnXPuKkCV7oJ6dntykNg5y
UfbG1KjkKMbNd0C7yMVSvSQNCwD6Zo1S7UTCrYTVp9t+O8nhc+wsmh8lkfGkifo6oKkiOw2WvlAn
p0L1NRZ5dGjZEYbmCm8nar3umCBruqi8je/6vIkOhgsYiTQFAYuw0DUWjUWeQ3Jd7G2G9tthLjZH
QUpC8LGGKvG4FHbjwJwuJ8PvksI99spOPsbErBn+KumC1zF3EPFnJJuuujhCVi3fzLijFah6ZX7m
kU39lhXdsJ8idMF+gk3Ez81W7o00VcpnqbqEdILGxiqqcadX6QUU/8qoZh2+XCmIx2L20IrpzoQA
UYjWeOj1vv066Hp3o6LYQZnIxV1tS2zTbiXYQ4c5MfplQ+1Vm4oVfd43r40zxgdnVAIJBq3k4GkJ
GfPkwIFaBQAyFum6Ecs4wUcx7Jd+Gqs7Vr/oZuIyC6Kqjj7IflX07griilXoRwb92YvN8kv6TZN/
WrQr75pAGWbY8mtvlBT5Zeq+GpVjbGynX55Sr4gfytF2Ts5oec8Ro4DJjx25o/CLjx4UtDNaJzlD
3jP0Z7Em12CYOro1DPJFwXhDPU8iW9+wjY2+pGmcXGa7VMG6uNmNR8bfPUTF7pWOzu3hptRNHoKm
L7vPWkJCWGguXqH2fbno1Za8exCzLlVLT0JXcvXWtlknmh3L9aYBxuHMxf2om4o2cyAI5Uvp5VO+
FeM1UaBcG1nuIhtnpi88UVXnhO54n4nOU89ZJoThx0uuf+moUd3tQtDAEsapoZPkLSGlnHmkcL1X
GOEyiJbe+rQ2mtOT5by67hYD29BvtCizJvLOa/CCWIDvdAiVrtINm+Bqi46sheswbUis0dS+hDhU
vKEaGJ7SsbKyjU0t5oa2ZVpnwGVdAV3cKqZjYk9RdSSFd/xAEWeNO8MR81sxmrbjM3y3Mfyb3fx5
0Bm+sJfuxMs0UOceMzfpvxV1tzwaS5GIJ0WGlR3Q5GvwcgtzTQ6tpmXWpnALCIKJAnoDWFvkDwjh
pK+lZNHgytrprDrZoFhaEHX9ycbJiS4CrHnbEaQ29C0uqTGKg9Zza5r66RgzamqQXwUAsaMXMaZE
AxVKfbOSZQ3GOgFe2ngwOzlOM3+wlq5v4VDa0UseW/oHsjE8/UYbHO4XXI+DNmpfIVeMJwD29V3P
cAuX40CXB1h4j7IAycYyPmYcr6rXAzjuwEJ5vZ0xU4L3iffUDd0FVsY+KgtZ81pS38KX39WxczTd
mfSdciiJEbKMCxzWl+F6jQg85wkEZbS9gYp+4yTaoajdm3zOX6apebUrAivnaPlsN8abGBtf9dbO
aMeT4dTPUk/GZ55Du2Zx9rpDWpfTstlG2DD4wwSJJTKn2I/j4VCV1W5ls+4Tnv2SkcsCMZ64odpd
3/K0PVVZduYpueu99htq110lrItl1Zsirx+rJr8vhVeCkrd2kyN2KZO0TwP3Br9IrpMGlyU9Eik/
Kzvrdiyjb4k1PUFourgGh8QryfmBY+iabVgl3ocWkhbpTwvZKOQPbOOuu5c152hc967eYHlqdtHS
MGRTyedZR2xJsHDsfSVMBmOm7W2SNX+hN+39nGA0tF20IRl0IHBpYH/Kk23PH1PH3QuLuIBuDkTF
fTczwpxMAKvv39qRn3g1Tkm2XHAjH9uku5qcDerNeuVPNNuO/FdXuZe+myBI6c5tXJk898Vwti1p
PlpuG5IUt2vG+YmEooxAgLY6NzLaMwrjHJnFHjzKdqnhNbn58hFGUI3kLD9OUx9aqURwR2AMN0sN
lj07GoaHmrUbiPzZxLMGgY9BRGBMbGIqCenItcFoeW1QyVwjnNbcEZtF+s7S3mkJTashSbGphdVe
BpBnYrSwqESEaJ3ydUh8s7HyLd6Zo4UgdaOahPQjZnapTWmoZ+XZabV4l+Xl9uri1Vd5Y3fJW15l
X0qhNw+Ep4SLC8bLMs2jYlQ0XjW3mIsevULeLE0sLopENVytuC15Ad68KkM3WvDmCX3r9lq71Wb5
YYmWrxYRLow8nCEYqqt2NBkIIeomXEq94d6brqpvmbcUmxzFha/r7W1dw3OcPQ2Lc197B6+yX+m+
uWTdcuO5Ktpe812atdB3cd33D2M7RNuqamAqa9HeW83pzdTm5Ny4q3tkwXoXpeV+0aMhsEhNOGea
fWikVu2JnTu0ADKQqWqfBM/6PSu40S+kcaaDvi9n4LUtsD7fsxQQOl2i+K1v2dd1r4hVRDC1JKEN
nblbognoWJdt+iF9RRLQbduZhTcST/4MYt9ZzvfdmL5UxvTAgO/GmzpkYWaVcLgJoJlM89ZwtTMC
RsBbDmO1qk8e50W/NcR4EEV974nlOKTdaQR1BuzLgUviJeW0IyrqzMp0DaWONqqJbxyr3VfzdKka
0lSXwTxZNhOqxfiWpdPeFc1Dk0QvjOkfhC1u46w9uXlyl3nDuB3JfTOW9aqpRZicLvNnR09JN9FQ
isuD17f7blK7tbFOGl9X3CEYdbrsXCUxgbGZ2kqZ3pKz8i7mgliSFJ2hQssJgMA3NPnJsJqHeDGK
gMXFhdFx6EqxZdZxabs8QziFmTxZtZOjl0/9qr+jPNF9UnI3iTanmytHgyM7JcdOIH1reeOx9DKQ
fjMzwxwATkLSGNlsTstzaT0hVDytiu86zlPuhRWDmzS1xYPb9PCsGJtLazDIlmeCO7cSCl8NFaev
B9f3avNZ64xDidwy1NvV9Qt9XA5E15iB1ppfdMmHmF0l1prFnD7TPte5pQPbH5wjOB5y55LuOa+s
xzIZNDxMI+tUorTh6tleQuxOm97b7VUpyXrHZ5OyBlmFLHCQ4+cxrqKgHOvz4EzakXTxcOWrzVHx
Xru8/DS35cbt1Pq4zogZ4QYiByBKNQBv0GzrCTsT6qUPdj8u/JPTR+R75yLneeM6qAcMpItQIkkZ
slZIG/3cqS/m6L6T6r5bOu1maau3a1xMOCMZ5zYVWg6XN4/zfls7jG0ax1i3KmFq30rEjk08PrJK
4eFSOwfeP2/FKW9VWn/N5+6GsBMsBs5VuNsIIOiQtdEYYS+YwTmfdeW5vl10mt+beXcTjR1g556R
N0DG65zcqEpyvbJyV62O0skrqhU1a9xsjAYts6iWr8U61ISsjAkiruGKRqxLdBhNs+uRfpQMmhUA
o06fX/DszkdmvPZnUK7ZE6i02w5QGrKMtnhcSQtkg6XB1U0i81SwyabP6p3hRSc+iHkb9THJ4tN7
yUA0DswiMcJCVPIRKgEVQEzPd/0ucupiBtHMWKqvBuT3k0ao4wvzau+bixR8108C97pToP1bQL8H
ksgGL5RXhAIxn8lDIk3nLdPzed9a4gxJLNlOusxu2bKnX9XAam1DJpvzSXM8LWDmD1TEoKwm7ijK
CAVuvAOhvTOu6k5fDulgEE2sZhNxEuqUzo+Nwjwl0ayO0EXJv5maZlNCzrqLpDNuncmeb9us6h97
UqkvAkDIuc28jwDNygC1h/U1ykEE4s7uaW+c2AnijDNaeX11arkL7iySfCAnZM5ju5Qq1AGk3fal
xsjPzOdt1LTNpmbhgprMHi9lajkvy9itOL0TcOPRUndnB8btTYcCb2DZ0UX3tRcXmwyHU0CqFV8n
KH4f0iUxb1gNGfcMBxCgE9uXnbEppE/kw1H+RjpxTkFmR9mWE+t+tgyN/D4eoB9mTuE31x3acFST
+U6sWn7Ss5U4LiTUN0nRpkx/wRQNPlptQuSbeCKG1+a7f0T5H+9Qxrn7xor6sx31eZin+teBVL9t
DIoOeUwin9Q8i0vjGc3jtJraZukmyrPCOCT2GoENll/G1ohC1J7usVs9PuiZ0KZEr6uFheg6PLR2
cZ1quGpuduiPm3JDsoWRHpnZasSPEcJM1YRrU+fcLie9MIk3+VaiOJVVKG2Owx1BVMsynHWrSY1p
07BUVGj2e2j9vb+AiRRhsxDoFeRT5MD7yt0cLfWsGeeuBaJ/52TS+NBbxWL5NnsORsdWFT8U1nJC
H8bNlQCtg57EI74oEJo7NnkskBZb0GylMfmQEzQG16lCh5+eQjQRpGa15tYw8uZUSzMJnVReQx1H
PayWZgjx0CyhAdp1NwAr2xqeM+3HgdwlMnfCVizAmRKxITWz3LLocRnBKAuAq+g3zAnlSRiW9K0h
umsmqiUDjTt+LW/eVTz41wBj2ZXSyseV1SPBXfl8zCxZ72j5H5dxhv0ZT/IQLZgbx74JVT/FZ9XN
Hy25fnVS7JqLBpxiFL0WQkgVx6SOdla7PkhWFhk5cscY/g1uQpZOc7z0m3w17O08o2sfAT8eiXxo
z3Uvp92Qr/lNslg5AkcWidoixGvkIVzh+7yLCTjeWHpabgmLHEJQOAsSHOspMimCF7vbDqny6ChM
1nH17CUB8nnnpjfZHti2Np7bwq23ERa2Q1/ZMCeLyORZSX7lLbtgZ5IGkRPEPruYG3zbXt+BIXLy
WAkSHyqc7WKgLSWacCiCInHubcu6aQlhCyVOL34eAgfIxyVeKVONX3nkv9dSP8BPdU98lcmgb11s
S5nBhc8S69LW9e2cwvdKHL3fxtbsHRtvIt2XIZb60FUFmNeOtMMDTOD3mqzKjZOT+uZIYww7mVW7
eWms0OpiSKG6KHDYdG/pspZb1Otoo1KpbZMoJnCRvKhLUw0P7GCdjdvGL6OOZttdpixsm+XT3DdE
uusjCytcSnu+7+4+nh02L43H03rUt1XBGGIsDfG6FGWzja4qoZk5gT9Jccuoc2FvnXcbuspiQ4sx
3NjI7QJBcAclEeu6rWlafkXFERQGBzPWs4gMOdLDXPISb2jU3nQz+9YCR0kkt2aM+vmtmhd5Tr3o
gtObdqI1x4/C09TBW5JrXNgovmFxhNZ3hY4+w7YdmJ3F93WvpyepgZElgNPbjjqqRmQf+keDG/Oh
zvR2A/PVPXOLV4HdyG5PG5OHPAiIxMOXBVouNcOldW0yCOyrdd2YX1fGq2HnyOXEHLy4qHlaaHRU
+a5FpPxajOaROXi2AldcZmEtjegQ8ebDjjVg2Ji9NUGA5RcHNv5HU4d/r7cIAr3aVnmwtFoTxIWm
P8tm4GGpCYfItXJ4LCHD3NCL12HVYkEk0XMiwaFpzmoqvQPuaAND0aoYbBKiSHOkvBpXUSGjWwLM
DIT/zcsyZOthiTIRjMLldIoW94tpFmz68zcTIw8huxrnDbvEaolbI671C0AqnfuSR1XmNqWa/Vgg
qtxki+e+mLDVN6Aw493stdpReA4OESiHDCGq56xmzL4CtYmqxA0iVVkUi5oWTGSWbpZZSN+w11eO
g9p37Xp1iijMaQo3uW+OlKAkmFLdjJwUi0K5Mz4VBLPtRW8wdBZIAvg+3TnzCOdGFnI7ZMzrFfG6
gSdr5w4ITHFrteIWoX9OriWuO2I4gQZpVfrc58azAd+X0WdCI1/Z1H9LY/tR2XKX4EjIliA4MWYI
L5yXBjSuD06REmbdQnnHsVIevKEMrbn+6Cq5V5G4E4v8hNn2nVLKpsQlRQLBeX9JrPmLVa/WVlld
EUaWS9vRde9JPCEEJdcCICxNXqP3B6Od7Du+c+15rbL+9D/snddu5Miyrl9oc4Nk0t6SLKMq2ZLX
DSG1JHrv+fTnYx+zW6WGCr2uD9YAM4M1rVQmMyMjI35Tc8Vvs1hpvBJywjasgnFllDBGg8iU5Gtk
kJMdzqMXejQ9imp6leKq48U2TLf5LDcHbaDAUbUBWqRpnYGtbdWrsstIM5Eathw4OJBbo2Hfqd2w
zrFkfvSbaXxEWZ13lLCkC6QiLro00hyzpHkaWGgBo+x7a/TWg2kbe/AH6TqF0pYmOjdcHRho1VbP
uTFVnuoPm7LHuxm1DZIGj4Lu+WRq1ks1cY8moezxntr2Znc71NGqHS0Pc9yDUaYljsbmWo8phURy
cYEGtUruC2Jfj1uoXFF0M9SNRwHcQ6PaK3T2YoyVxZBHZ+aoX5qR/WTX8j4edLfUVJB98S6otK01
Z3ejJltrgDE4bnfbriBe2tFNI3V3fVje13nn1oW1paa6DhHy7CiH2Fm/C5rIS0McgX3lo6VB0CDH
OBnNdS7N+ouqoioPADtVuGyR1fbUSloVQb1qiml+jM1sO+PLqYc6guzTqiRRT1MJFW5Ob27vhams
M79HZbq3YM2NLjvj2rLF2tazhxKFrjCqnxHXg9fD03h52szBDqYkgK0S6VjUfKSpfe4zyAYJdHbE
nspaxTpbVu3dZBv3PmAk3cYFTuvYRbMHNhUZfwyQY4TlTCr/hsr9BvZqIT86QfaeibK6HDO72Q5q
4XFr7MCelE+DELtMrzdhP5xpIbd65I9nQSC8sIDarqGhTXH3vC3yDQ9T9qovznMIWhQM3DHE6ZLf
NAmK5zKuPTxFXe4PL8vLa7qhT6ZEGLQCLm3ZOM/0/JA3FJBsGRwLohkOzP+1WSh0BRQ+RufGpnE+
ms0mNHqXmse1ECUsxDh005C+UWutJTvJz1nKC1v379q2Jsv4JQb1vImiNQS9a23Q9hW+vV6TAlfx
0+vJAmYzj/wQqs88dmy1h48dnAcIVyGvnt3C87tIJ6pf3OiiVb25yhb1Kxnm0iBughCMzGy/wDqF
AAXDg8uD+qi0HdV4JcSswj4az5O6uWisknhhXUhducdiw0t1zrJUnOU+z/6OM2aPNP6ccsCmiVv+
pkyDc9HHL0PTXU9BHtFCaHdqPLshLpcHCusTaUDqFX7XrgzduOg6QDyStBQw8T7Ii368EYlKWRvA
AEit+JoL/yY12oualHKWEwoIKqU1Zp/0kCh1u93DLz4gAN05tdnvy7SBdkohFsnpTYQOXqkp+zHr
crcZUCGk7HSNtMW5hryWawTDoden2zD1PTNWkcmH8p2LZlh1ok6xyCSa+hJIixC9jXUbydsohKwr
2Fe8bVdGrL0Iy8crIOmeC617qDVCp5QC3k4wSNbUyQSLVr/LQ8ft0n2O4XiGy+GZVtjemEfPfWje
0DG6V/UcU+mpe0lFv58Tyz6jF3GnEbVKeoP0OCGXhG9TP+3CHmJrbFxPdrwNLJ9wSbNHiezQq317
bSr1YdApKqiDjfp5NO4rTTnTk2zj2/q9NUtXpkqeXEhzABZLu+2ivHF9KHBakF4MffYRIw45Vuqm
HKUr2whfbRBZLnUXXJ55+C1PuYKpD1JxxdvEE3Ky19Nw79vjITGqQyfTzAv1ZpeXzSX330sRoRxt
KNZ9GoTjJlNb8icTgXS6gm4251dmnZzXkPk2vjQ/0sF2hmzcQ4O8goQ9867w5XNI4tGtEvAOl/BN
uJxnunKDVQRkGr3a3c5RdpfEw+iG2BmsElkKJjh1Nc8uzVfOTBtAvSIn0/mgyKCB7PmyrNGFsxrO
BecjPWumytwEo2ZBQhXltq1M5X5a+oL43lChV6x2cky1xR9iBPmjdjkFH6tGy3kgnX2S0GGc2XT2
vI9koVyAh2rdpG3Sal2gbb5S6npJgSxjTSOZJnKVLg4oaXibIaf6lgg1vk6niqpPYk8VThK+7HVR
pB76KdKvhRlCXp0iO0DdM5E/+t6mEgNtpiMQ+VHsBj6ilpUcvqXh6NdbP8IqDyx/0D3jmT5xQw7F
cI0EPu6Po211XFb4DyDNHr0hTIJofJbXNxXdw22RqOatiOz50QB3fFVi93Mp2ZUCaDflxWxHwew1
vSZj5ZSO15QOxbMvhfLLQCV5C6IKXJUOFwpuvey7MW24dBUF+MdkZputfTMaDhVfZjWR3qz8siGp
UrnD8iaIXu3KhFjTzJ1njC3W6EUpyMfRRDbiFqRwN4o17QRQwIVvH2CYIzAvN7wbU5IL3HolVawV
qiQE9n640HoVovikG3yjXB0e0twfUcfozV2vD9ZriDDiGszaiE96pzmWBRts0NLxXu5aUI2A7wIA
ZF4xAZ9y2oELQLHlctuoebezFvWLIWre4zB8MVu9vYqoHqyUIanuukyTO0crmh6R+aQ4m+Yuua11
CqvlEFGUoa7q4ZCpuGah525CK0UGaMhKpAFNSQqoujm/5fQGkXew7eFslJp0UzYt8UeezbVpVeW+
KuqcA0RoqwLZ0wrlsqDmvh4pux1seU72UatvACbc0BoShzCbyYPRO29WMqgeb7TyfNWTbT+OzYge
ETTqldq0OVIdOve/HuDsPkRTv2opoXqqoNTUC4oNFVDhC78wpUvUX4G0mj1ARkdHrY8btE+v1Gmg
ZZZrwV6rx4G7Y/CX2wTEhQNjvLuMGiGQ71PivY/p+Y1cmC9VrVZr6j/NOkiMdEPuZLuSqWNALRdc
7B1qzZdybxYRO6Ch2ZQgXrqDy27f2pjDApLriuZ9VnwkNoKuztaVOXRXVilnPNcMdBm6We02/WDP
JP2kbzzxTW0za03dkhYA4nPqECgsbjtCu/DrUds1kLl2WlKmcImrGRF/IyyTfp3hpbbtaIAucOXY
J/dXa+0OhJ9aevooZpeOIRWANpjtqyzrYOCXkzSRMbbT5ZggrTCBhn1SGiXbJn0UYmI3oIHRtvpF
RKOOnykZl6XfmJ6OXC9rOmXIRceF6vzXnIPYKTuFUoKtTqBMrUBWfeK1z1OiSH3lyUa+O3zCCxZ9
AfxJ0JA0jRFdhP9qQ6VSKlqRq6AHYEV7AzUaemNtJV/i3NK0m/9KcKzGII1CRRljnumEEWO5E3t8
dJHyDB8CH9eS9W+s0P9H5/2BzsND5Q8A1Teqx8NH/jF3Hyks2f+hh/z+M/8Xnmf/tyUbBk7TChIU
aIr8D9fDFIulqSaw+DWhdPx2O/0/8DxF/2/DpNxgm7YGLIqa3/9D58lg+iyDP2NjnGsZOJqa/4LO
+001+h/kla4bOlwJQwUcqMM8ITP7ijCT87TLpGLyvYer2cmc95fIuY6cq8C5DJ3L64/N/e7z6X13
+8ci/QU+px1RTL6NekQxmTH+0zMUzryXynm4KZw7kEjOE//y9nHO7l/+/WOzen58vdw/XJ6/3n/e
3u/fbwbn1O/B5H6a/MKf/gMxSLl1lOaEySORrchvdXiCQmx/xe99X90j8KM6aq2qL/MsnKeHG7xO
nZeHp4f92wdhyXnir5fMmZ27t6vD2dXL3VngnB2c67PD4ez88nA4dy9X55vD2eZw2C3/tNrtVvuX
28tzd3e7c59vL93b2/3Vjbv73N9e7m68/f7zxO+vgxD9aYGOcY6WQXCXcIT2Ll4unm5224uXq5f9
09Nmc7e/eAqc1fnhfLXZna8Oh6vD1fpq+RV3N7c3+9vV5e4EV+63LeUPH+tYCbmgPF02ZFOs5duy
bVjLt7e7j+vAuStYzdk5fNxFrCVPE/4RdoNz2HzcfbC8d+Oymx/5Lx9L5/o5dD5fny8/359fb0Jn
93rD7nq+/mR33dx+Pny+Fw5leXbl50PFgXi6OT9/fn3ff96Gzs37ifUVX+GW3/aHsaz/HxtQS1oV
f3jm5K0vvO2Ft/x97Tirs/V64zqus3L5F2frbU9AZX9LbP20mOLrwLCgxpRns+8xQ7bhzfvn/u0q
Y75vh4/AOVyyVrlz/rx7eL1+vTzxJZdT9dPYR6DWdtDIyCYmLRnbyniM5JcgucZXb+nQOoX88HOs
+S12cDycYVqGCRJZEdax2hoq6V2KIK/v4VB7EQ3nXSO2mTXQCPmszGw1iORlHl8jSazy/qD1j5qG
8rC2k+bXKbkfSCu7u0BEJ+xd/xp3qbnqWKxbQF+PvRPRcMplk84ku/nuDTa4c4ict7fr1/Pr1+fr
y/db2Xl4P3Wcf5Otvy3FH4Mebbc5rCv6ggzayLRn9Ufc/eA37Mfp1rIDp24hMFl7pT0BYv4KlmaT
gybG0ttWhLJcaceuKJOkdpieVbNXVEHjmUo0I/qVDYE3tf386+evfTyWadIVW6DS3JGqZv2mof9x
oOp+aOuiBTCK2lR/0QyTeO21QT3UcZRd/wdDGQoIey52HVn3r0eowLJZtvvY8tKqnW/1OWhjd5LI
7410zu5/Hms5En9+uGVauqyykLZlqSQLX8cyiy7vtNo0PTqy+pXd6P4KRc30xKb82yjYHOiGZgoS
C/koKPQ1oBYBI5S0tkNcfjDNTQ5C8kTs+bYLl8kYFqmPttAVZHE0mRLTdBD6qumpzWisQ02IxwED
cuHmuunvogw2oFP4bexViQU6GBbtrzgnoT6B4f/rbKHTWmDPad8bR7M1uxCqUkEtB7Sj4YU2hd2h
mVv3H7+cJesg2knvVNkwv7n/NnqI3K7fCQ8x+miTWDPkLWhmm38dRQOFoYLbt3DHtZSjgx1Q2x9C
wwToVMkyCMocwEBo/5tzkk6mqGkK70QLTIlpi2ORF6OhCawv1XOA0PYurBTb7VoRekoQndKLONI1
+D7W0emykevIFIuxpjpGSisBVmW6VdNuu84/i81mlUrZY2G1INhNF+GmLftsJVXGWhm7rULTmebw
Sh/nV2FonimrtGf6kRKfcj/G/xgIQEbaiM5wvUC3Icc/WvxQsYflgdt52E40IECKYryJNRSt0I7y
m37186deTseXULB8BPgtuk0WDRTxaGFkxRdgHVgYkcfFurXEk7BoGEUx+KGfR/p2QJaRNDYWE5Nt
3ipfg07SWlkqCqikPr5jF4muyeeSLswTB+Q4RV42FUeD5wdzgdCy/BZ/ROzCp6k+VtroRVZvUnuN
hnU69OqlMYHRL1FzPft5Vt92FowmXlQy+k+8eHRVOzr3USvBH1LqyVPOEd286h7yi/rJftdoczvt
I9KnD9P1fBm+zp/Rtb3zV7V3Srn4yI+ed9vRr3A052HEDSId+BWKB3ErH8wr7bL4NDbBTtwM1Kyu
Lfq89/J1TLXnrNmKK3GnnQj1x6t+/BscxeA+FGB0Fq50UMVQyBFTDrS1qg+7AvjLzwt+vI04HkLA
yrLRLiDPOdZakWK9lNumHTwMkSVHseb6tg5y+enEKH8ZhhY5IUGwU7lXjtY0KIWvAHiePC3Mziiu
Dd7UK08WjQ8U8KBC1NSaExAf90IZNiM0nc6+NzPgmCXGTdDQHROArF09zcO60yMc9/ZpPWwzrfEy
6UIFZ6ws1l/AYEX8agObnRAVG54V5XlE29wvzxT8yWb5XeUDytKjCcka9aOVSRE7id6Ltnzhvl7r
dMb+8RpjeQ1FNjSD7MoyrWPGVhFjvYwL9+BlxWy/jUmgvRRZeiLo/GVxyeA0oRP9VVM7dhqJFQO+
G3VBT5syGYHb/gaY0XjCZ+nvg5AdQCYzltrG10gAmKNuJK0ZPBAKk2MjH+GkrRX/B1NhvZSlgqJQ
m1G+joIOue6bajyAMGzEuW5qOGOiKH4iyhw/7PgqlkI5BfkMVVB2XM7fH1ENpKihhFU/eGOSLFKb
KZVOEaOECKNnU8BtcpPFr/rnM3D8sPo9qAlCivDGGTCPDrUf4PoJpn/w+sYqdmZdv1aQoSMMiSUw
LmAJcd+GpeSlOMv++y60FJMcH30hMvDfQfeP+eoik/IsyVlVXYCSRm/Ao4qsnng5/m2HEEugrTLJ
5dl0tKpoVclzLWFUlwXmOtbTbqdwx59Q/1GOg+OyjtpSfONtBurfPlpHKUWXvWiywYs1VYBSRmsA
Q8fguh8ma5f4iyh4MmZr7JtV/hOBG+lQNM/YKGy1Hr0/bRpMJ06zu3IwV1hPn5BQ/J3M/ZkBLL8e
rF5eA7wHUPo82luB2lGK5rb0FNEEdHzaOn/TR6W8qqNiiUWJfzAQZ97OvIZ5xitBc9OMNMxd2cCZ
2pVmNf/188ZbFuToN0KsRicSkUvzWx3lJPRHDQBF0PEp24MQmQQYGRpd6xT71hPHd/lRX4ciMpjQ
YW2+EHn70fHVSysoFa3vvD6ywORgzuK00QTtzyhzF9BcdD4LGcMJ9VDK8ngiV/k2T0WWrYUVa/C3
ZaN/3X9QlGoLdlTlYQWBA6ap4fTk0p1O0bdHw1s5Mddv+5B9rqIPIUMwRgP2+EqT4XmKdJJBFsfV
VSq1T6UY8PA2pxc69qeMGr8FD0UxFV2VbXjahCz9KNuTpCwHK28mnh+b7UqeACLm3dydGW3THxqQ
7lwwQ7pBetta/7x7vsXK3yMvGQnLy94+GjmVYCfUjZ14xmQCQ5XK87orsVEvwxdYbtt88VT/ecRv
cYQRSaFNRbWJWVDFv37HSDQjdXWDQFXVGOwhOU1bujhlE3L0+YzlvW5wKXMoBP87FiTNIArhlDWX
i+qOLs4zK0qbAxoeo1jUuiEZFeGYnLKePdqiDIoiCztmGdNCZeroKOY6ahVWWyMoWJbNrwgs5gb5
TTpXsHXF6z8t4zKWjhkP5QjuGqSpjsbqeRb4IoF+0LaRcuPHpX8XzWjn/PsosL41oRqkIBRAvn4s
f55onMHW8gRE682shPFrLUR44u78tm7sB1u2ue9NXSGKHR3taKwC3OlZNxpnIPcy0eSPoCDLdN3V
VXMi+z5+AFD0kKkFcJGxy2SmdLQBJ9qZadXDiIqgyVhnZqlRCckDAb4DjfBUu5HBCtgdBN5pNq5K
bDif5xL9Jzhy3RSvUAsFDqRGoNleMoQx3wDK5/GHlSPmhOJUPqxCWADoY2uRisbjCBug2WOs0CD5
hjnYiSr20WlCMIkHE4VMsm5qVIp8lLdJTdfVdehbsCtCxMFmShy+kgzez9vgKEr871EW/QhEyahP
HaegWMlWhYRehYt0U35QQT68VJLVPysAJBaa1YSAqqoZdz+P+m1ufCiLvhj7jy6ZcpxSVSBuMKPg
Q4k5tpFyhJqexYV/Iq/5FikEYZcXtkrSRlD6lpNOdtUjxIXJgl2pUDG0FlszkDuS5bZyJb0oFBb0
f8u22YIKOnP2IpfBin6bWcvaIVOVZx7lxmo1xMhkAwEoThxeRXy9r38PYyhMDQ0QagnHUsQJwBaU
eiB9VCPwbCDMweVgxTDC+mreKYNV3lbYFbhBGAXrphvDVWs1o6PA4tqYVRNsYTgrj//6TZfMnCeG
ZqhcN8euvpnValEWgwK3oeFuo1gf1rFUixMz/75zGIUcVeHVxN2tLgvzR0YMjjzKsopR4lqPblFU
Da+HGITwv8+F0LiUTjQZ2ZGjECw1wMhFrSFrHanAlTqp2wCZzv+DvUK2o6roAhoqufHXuSRhoUtp
aafk9D1EwHFQPWzHpv9kLsyEshYD6b/rxn+s2IzsR0XOmhKvlPSzEPKwgheGwNjPS/YtkLDxUVTR
+DJUm3jMfp0MOQH+A8swaVNIN8hVA52MZvhnbdhuqDkmZ2YEournQb9fLwyqkRpTNcVr6LcvzZ9z
izD0hr2VepaFZ4mSjPJWS8Cdz3Gd/XPIIoCQH5PLMUt2+df5Jbre6Ko9hh6VYp5hSg5vOp7TpPT+
dUrsBej6Cqm8pnNpfh0Hqq4mNwVF5hzMz1M58OTAG6KJVGNl660qPn4e7vtnU2lNIH0nKH1CBDia
VqrURkMqwnAF0K+aKKGvp2ECTFRCud9gTgJdn0+7+ddh2S5c1Eufh0K+vITuPz5cDO9NSFMKOFlG
TWNlKCgMbrDqASvZ1ROiWcSs2AuyrD5RVT566BA4l33KbkRAggv2d2v+j4HHWunbUQ4lIuXg78PC
zM4SE3nCeZwmN8hRN5PSRLqsFBF7WNoMJ+b9/UqiniQDhbMpyKA7enSpg1ipR8DhGNTIi90kCrjh
ot2pxKhlZILyc6lavXJiSy3f8I/H3e85U0hHrwo0jGUfq7tbPYbXmuH7LtIa0krq8CkfYtxHfv6k
388iU2MsVQHRq7Klvn5SO25j7A1UH6pTPw/niLlSDWxDYDAeRDoA0/84HBmlKpuk4oxFa/KoaBF0
o6Z3oHRhZ84yrLj4IRWytlUrhGD+cST2CbfA76cpu+Z4JDqStqg75P0Sf8x3uQGPuOmVBIZCHax/
Hmo53F++FJkeh4FvxKsNePHRaTTQKdJmDa+kUDVr2Bfq2N8YXSpFkxMnQg4ueNEC0WvjNoBxKXqU
W/41YefRsdRnKPXyk8xjx4W00Wp6VanuioHrSCpxaAKon7UPRWVp//rQWcZadA+Xdxxb5igITICU
s8KCYh3GXbnrEqm4ULXo1Hvx275kFPa8ZrE0zOs4j46nPs8kKnvgZeWkWkmaZGergDqr7FYLVvqf
d8tyCgB9qcTuJYf/egxGraZnzQ0Cttfo93GiAhrPR+XKzBC1/3m3fJ8ZQy3FGrr/FNTMoxMXJCIP
U3Ru3AwlHSzB9Ep7nioJ2kjVqdKJq/ZbENG/Dna0NZWoTMC1T5obDP2wLtV8cGDTZSfi49+mRCmc
O53GPMdu+f//CM8Eqkmd1F5DDtKEkRe3tYk1mAmDtbb09j9YP5OgZXKp87L/DTP7YzC0OOlOd6xf
KHx9rbWpvJIjTTpXJ2M+Ma9vcV+nesCFZyC9TuXpuAg/+xNE35ihFLNrbsJZWB5WTzLiFOmERFae
nTjGf/laVCtk6k4qUjK6fLSOnd3XIioaDSpoa971mRxsbTMrvJ834F9HQd2OgEXt7lvJtFHsshji
RMO7R4uv8jjFlKSL439+CLN21N9pxVOl5nn/dU+MYQs11UzZ5iY6J0kDoUAZ5lPmrX/5QppAQk8h
+Ar400fnlh89N1qO3ZnUBuY7X7BcdQYEiaRq6GCqedOfWLy/bHU6a3jZU38hPdePBkSpsZYo74PP
kHBPcuW5wVtqoAL5QaGbVuXPn8r8drMoGkAJWWMliRXHNf6oT029ChgNPLYNXDwExZ8D/cbSDM/C
2rCv+kEOThRkePous/hyo6GkyuObO0Ul2UKJ8OvHa/t4VucE4zerqNq7UkEfb9uKqD0HziNg0pU6
0gu52kjPIi9wnYE5T+19Kq1VJs2xuU7sHGqoWbTRIYhx7HQaTRkBm8UaqPJax/+rE0F2m+A1KBwD
BXIcHQ1kC9ekcfj39ZUW3vocBWQd27bYW6WUAoYHJR45pWGgytfhqX6vVnrznLXxDBEoKMve7dpC
XQfm7IOkaTXtFypIxUVSarOFwLeJu1xqwZfxtKBM6Eh2ZtvDty6mO8g6ylkdLgiLQg+KnRzL5oct
2UijZMJvN0nlx+cQOQPqh8K3Azds9PgKKEuWu0E1pNtaGpJgBQbdeMMpouqdrqNU7LRNUpw3ZV1V
gNArCfWz2lTRtYrj4BnjgbLz9KBhTo0ci/1kIKS+G/zOohLW91bpllNcPCa4YuK1FvvdHQ/C5LnD
0i51Mq7HxAnQiTh0RRlPsH257h0qUtGTjvTyDPwfM7G1Mo/Ne6BIRezoQ5Pc2VYqprMcb1rUqeb8
BkQTOmRZJGl3vSgiyBNpG+270jAL7MJMHCmrBuxGGix6tqoC8dFV/RbZILmspGu9meOnQKHc5LZh
YSGJbMA1cM140fOVFnsTZHKl4WJujKzamMh4lADCxIBR6xgkEdy3ctgiklWPjhVqYsDVMoyeJ8UI
n+EPo3lQN6Oqn0mL6LHXgX/4aMB+nZMLs2hTgxiVrFdjjSjGHJzDtsaoRsSm9Roj6a06SRCYmdvy
/hQuqqQm3oFa2r6Z5YBWYxYl2mNfT/XrMDX6BWRG46Wis23uCxjcA6rHZgWJt0PGP7MNKI4yzrmH
wEeowlU1HzM7tZkwspnxMlMcnLAxxTCnPrNWfVOKMz2aQ8lryaDppcuihvCfMJgrEkucNV2ZvSXq
mF7byAq+d2FqP4Yp3C8XI5BpH5R19qKUWvNIJ026j9DL/hXkANBQbius2DUo+lUr0+zlszDSSMSM
qNemFYZqGu120YnRzcNevmqRsjfcRhfKHRyvXkco226vUWYqTZcED8oW/KeGJ2NopHvBBvoMIWr4
3hhIDerSyOPxtRIR3PZE+Lt+sqcnVN46tJzw8YH/OY1D6aSa1Q5uaOKshJewnq15PQbxuqA7it59
H8Ifp9Q8rKdZaja2ip8weNLEzMlU8dtwB02bH7K0r/YBr0lMwUSpvU9mjzyNidRcsjXsvkIqY9R9
tyZ3Q2YZQTU0ZoLaPkihPXc7mXLSI9WkWV/nvZAucENCQQYefHsGdiHfy35UIu1kiPYmsqxUWzd+
G5wlcxXHHq1AC1kkRKCStQS6pz8bVDKK9dzM6UVj9voHHg/jwajy2YC70teqU7MEjaNlbS17SBql
d1KFoYHUa9qVOjQqh3LKekwxUVo33DaNrJdZGavLLOY8opOaBfaKnmWhr7NayXa9GEfTLRtpsleR
UAlUwvytsIfAfe3gu5vHnkIxAbAjeQhrp/f6G/6nAypQ8Tw+cAkZ5qZrJhjRoyLl41qRVH12kAwY
8/VoJfE1BBtL9oZO1+86BUUarxRT2DhjW3eXzZxh2Nlr+AC6pWoGmov5UQMplUOvuEM50zMdskqR
PatqUe1DHOUdGpYF8wgzgOcOudjrWZTBTYH2wYvKQ/wTIaOKqDGmHRU4JcO8e7ITtIExjp7cSPPz
jyiqYPHVxZyGV5UMGpZ+0zTdxosXBrDnOPgFqSz7RGvKmryRpLzfKlOIH8QYGjbzbvsHte2aXaBL
aopM+hjfaVVjvJLAV9EaZbPhku6/8umPWX4lIfMwrqxpKl6HikON9XMj3mxYeOO249VZYnubpC9o
8Q0y4BbsU4ORZ7cXCSTud20Udb8E1lCJU87S+AZWaZTXNut9oaOD4LN0GbvWAE29NjJa9St/rPmZ
SiAhsmVhRJxs1Czqb8LYl27oykqvkzwPl0tz4AU7OrQR2kwoD3lvZR2N1Kijk2HMsIDHaKQ+Guoj
XRBtrug1piiQ7ESedb9Iptq7YezYbIaV97cyOq2/wlBwI4wDEmyOnSrVa2D0E6Exxr7H1ZFG4mrO
YYDBAg9zt5fhrLm8j/2HapbtXN7PecQ9vGnbJLsRMnqFSNg0IvfKMS1jN8Et4LrWGrxHRe6fjWPb
/ArrxE/dDk9G7CyoVc2/Ke53XGzGG7JFOlzlRhkfgl7Ez2VqlPVacBPlrhno2ac01saLnaJsBUuu
rHtHdFoZ0SmX+hcliWCfjZJsrDhX0NxAIKTniYkaCrr6g4LWTzHUrI45NBZvjiS5T2aLeGO3UoSq
FmBb/OIrIp+rhlCWIY+aAyLb/KYOUkVJiDUwYlb8unNQ7YZwUZaQxzKfvYlkVl1jd4HIgoUbcY/B
sMKodtSr4VozSvhwxHf9wbdmfdoaUreoywPmWwVSWCDzC8JuBspfINrvD34gHFE1/YuwkO8jcoTF
ol+ZmY2r9aNdEHQ167FpfIttEIR27XV5zwS0xWcZWmyP0YlGPoLgTWV392Mym+8NfeHakwLMt1mW
xh6xdRmsX/g4qI9VNcLI7qf4hcpUfSU1wfxrHIoSxVclqF2aHH3hgHj3lQ33fnxR5RKafWVcJpJT
T2F46Wsw94hqXTStfTh99lqNFl2yuSxRFKNDK3t9LaGJpsIKjR0Jf7i3rk3Vt7JVis5rkjpuWPjR
Iuik2iO+wqRCsDz9aWMk/cA+hOIHpDFNxtABp6X4lheR8KH6SzG9jX6pdqKZsO2rBAfIviiKZ5v3
V+RJ3C+Fhy6Ufou0XYD3rR6E/CH49kiARKz9ps374GOwZPSY4tmS5rXUZdkTaSeMJh4I6bxp2oQT
g9GmqqA4XUQ4PSN8yLFDyalBOK8LkYQTWon4JObEv+Jex2WeHmM6u1xLCLaEWYyWZxRlUrzrqcBq
HlIdNgxFTEMyk8JEk+o7CokNk05jOd538H+hfeYQ4herVOQF7APOxgoqg0Obm09jlQV3ZjLWg0v5
tE4CtHhqIzijxyHNDxZezcZVS89tPivzak53Zp6CA02wXJ1DN7ItNd1LKe7EyCWjobhBd2pKbnBC
QxkjRn7CC4QsybueXFvd6ZmetO8ahOsUuedaSlKkfXQZE+ci63DLgCA8bYbOikAA0iSzfbz8Ijnw
wr7sUdVMYKk8B/Nc+uOWRktVovkq/MneAb/JmvNamUj8CCdad5uS33T7sUcS6kag84BzeQTYpl7x
s0W8ngpca+4RDAJsNui9ZW8HQoR2EKQ8vjvQo4tvizKos3trwIoQxVtTToJHE6NG2WnNyJKf4hxN
P5lzggAKl6fOk4H/UrfOGq1CViXPQjRrUTYHepMgrolgCveogqRGgmQsSVqGnAyXgY6PIdflps6I
03ewSqE3dzM6UTszauoeWdIWuvpURWZ/ryjJPF9rIRVAjI/SsQSQN4DJjxBHys2w/7B8H1EMZAGH
fF0JKUPNb2hD6cFE8Dy9QqSAQhJKTh0u4Uap+/KOx/Cid9QhYvLSlvS/8eMZeLZAota6NkSZKqgf
igG1slXQAT64ww0JjWEY30LahDXK3xcokZZahRlKLxENkA9+ajp0+cgSQgXDa3+uyfQMfXmQNe2i
G1OOAQPz+aKzEr1w0inb9CtMtMkumstSznuCKwQP2P09albzvvWpIXzasj2lq//F3HktR44EWfZX
+gfQBi3M1tZsUzJJZlKVYNULjFUkoVUE9NfvQXXvDBPMYS7nafqtu5oVBBDCw/36uQbINP3JznPh
7gs7w/69dFPL2NYC1w+iRlm13+ilcKbjv8M57/ug1S22LTDpfHEDDIGUPUZGWGct8zTEe632oqJ+
VhMIUjuQx1ZKRsIKaftGubfMCyPdFW3Ujjs9ViydM0uT2QAjs8rTTRSGSXztyTCC3tHFTnurqT2e
XLVtNj8wpyyGG0OQOF8YQqjNM40cVr52rbb93sc6W7TrdGa1Ml2RwQ1MR++eIpGWrw1oacUyHBAE
rysVbNO2qUIN6JFZO9woPNMS6mbsRY9rC+wJN1zHwq9KQjqIbs4rfeSaf+ilQnjXDqPx1e/bqFvm
RPXDpoGYBmxOx8V6VesQzK5QB9BioWYG+CYQm9ByZBW3+peaj5hv4GRnOEQBmlV/aV5q2hcORDcD
2nVdOyCOq75I7wbpamIBR63O9kns+tEeegTqoQE8F73uSjeWD+TyIf80imHBsmjLuP7amUUeg82H
SgBDJKyEtvXQ6Ee7oEnY5yKjM5RN3Yny1cc66FFzxrFY+IponJ2Nh1S2UAMdKFQbdMG954UwtQO4
VmJZqUaXXgVKlRRLWPh0sTXkvC8pyRr1EkYM1ygyaYp2K3G6Hxaa3nNnLd0IpKOag+xbNTbREf+F
R9yldcFqxZ0CVEHoxbhuU1KII/jA/dD+6ock924TVH/+r2jU8hBsb2q4V7Id3OR7n5DUALOlDvl1
iIm7dWj5xceDYupdt88KaXH79FIBI4qY1kyBNKLavCjVnvkvu9K0b8PMcmC+9HFvOMR2Y5B9g8ii
lD/HuOpfor6zYCTlPuPcu2rNzpVFZMXXGR5Dl44rRjYuYiB3+NrQvl69DgDfkuAiqj2p3dpqmn3T
WqbLum9U/9Ysc+7qEa7266aM6dvghcWvWC9JD3u22DU2Yd6XYgF6vMGPe0jcK0yw3PoKmhLX99Tw
zEu4l7GHaarVXNuWsFgKMnfzdWWFQIiRauivdYd/wYoEAyeDTMrqt9UGLhcx6fS3sYOSjtWTAtUo
7MS3yNiBkdnw96Gyw43deuSKW4zbsenTr5qhh+M6G1wzW7pVJf2FadXm9RAHhbEu2kKXWzn1Oy24
gKTNViosHkQjmEesRZs4r6OItxAwinLb2GV7XTQTTqH0YG1zNmfdYtQ6X64hClaYoCVxcuXkkYgA
h3hJt470slprVav+MmSUAyuPp3Uu1EoQs8UO9pxUKIdVRMvWF74IWQTCBv++hneXg27pdLGMq6H9
bXea/dw7QZ4ulbYf78s6G8ixqVq1dwR8iCVoZet7LWIogY6F+K/qM21c1pEePUHCK+Smitoek2c3
zcuDUNTSDhaR2qsB7mjR8Oxg1MdmbkQ+4DoFb6Ana8ysa93zu3Hp9cAV1pYatw9kSCptjUugeEjB
EkKO18eoX3Za2XwbFSNFdNsh7l11COh+CNdzALB2oJ2XIFYlZByjVF8xfxvMda9Rs1gOnVqPF7Gi
kXZVRFy+8OFSZwHbGA9AWs2Cn/D5FBIDpgBKTdN9/KhFGaRyIDAcnoFX5j8LqSXGpmyVAcdsu1V+
dPkYKxgzFYkGS9hqdG09GAFRSMwlsVlKmWvaou1bjVfcS5MMdl6UvxwjLjLoQn649po+e5F6JLnD
Fs2j1sEvWkbc1/mFDYXAPOTK8JU+vi5ZuJJk6EoC3cBTo7ejL2okoOzWtelaS31oX8OcBA/2hfBJ
cPUKzGdhTOitlLlzY/g9CkabyJjspYuZL3yNvLnCP1V7Vqy46Red5zRftA5hWZ8MBvFFRbrvIm1U
MLVWk5XapZ52IbipLiie8zrBHE4UInrEEhOHvCYn6F8psTrmRPEmTseh8NofvptoVcJNgXjDjNAd
43myaFLduRoNYZSL3g+A4ASGRu6MjaXmApx5xY9ex5AUsigefUuqCjiiK0YNfzTJMnsEX6aw2Wo9
US2gssDV2Wc7i2SmGDpcX90ssrGkGvznvqnYz1vf9DJ29VjhKmS5xi3BENFs6vo9VmatKl+qqGdk
s8iCbBm5nNuI4gSqhbrWgmSHyYLiQkHFp3wtSj96VbJGB0LoxtZjn3iRXPlZU7HYk6ZTVljckSCu
qlaEB7wKsMnx2dK6feSmKbsPxurdMhGlTtyVlOU1sSJWHCHgHSxGVDl+N42KSqwziKZdAg5lkWC0
UjWrgKauCRXVOy9B43cQ1dhT9QtojYkBhEXQ2hYFhXwaRtmTa2xLWL+1WQO4zGtDwq+juAZ3Ue0A
WoZkWsjIWGb6UKrpkB0UJXQTjLC96CeTMR2WLkeutrK5FG2NsIybXVvZEFFdEv0Yr3C6W+hTtUBf
Obi9BdvOK8px7fuuLzaNNCEUUlTMrVVQ96VcxEaFyydpdXDNbu6Rsmh6UYREsNBsPJHpKlDWWpgY
1gCaWjWU0vK1osBrWjlebYM2SsxQXCh+bno7SN7WSxMBAFrD2e5RaLlBcN/Veg+UPgPO1VTlir8e
TSMQG0mbqCdSDV6sNegrFRttsS4x0BkmM0Lhr/TKbP2Vm4y2um6tIXrN2srFIKcfjXCX0mAHaZTb
Sts/CD+ROGUihSNtJDHj8V1uMEtkgeqLm/kp93zCxasSB1K5NUZA1AuH25e2qg29va8bx/jK8gC5
JagSw1crNGuRKWlzoK2VPIaSJS0FLgVGrhWXwUrrIpYPWa+vsV5gVhrFrvrDp18pWnvFQEooNJAl
LXETSdNtpPX8dB/ncFmtMSYTrhWO1YO8iVRl5aY+qV2yJcqDiLMo4HAv1N+aH9k4b5CZCXdjV6f9
NqL64S70Ni9v+pwsABRyEiLcGJoB3IHeelcx0LHxKusIyJdcftX8oqytLIC6XrBXBa50v7qlp3D8
EU9FqxHFXh3cU9gIs1vBbeMQOUT/KwcKIDjlofhdKo4ZLLO6Sl+9qhq/WFSpxsXkK4JFfBWl1xHO
5+iuenNqtbfg6bcNjc1YB+YXju9aEQcaL5mc0iBv+qYZoZjlAwGS2ofJlcDKx1tnrk3Ya/XOJTvn
+FhZ9LJhrFLSKk2M17VbUqrKRd0b+CUU8EBJXOH6Gv6jj/sUCeemfMkf8Nx5qfdP5f+afvR3UWKw
FIT1H/e0//y3m/ZFIA56+Yv/Uf61afLnpzoq8vnPHP0V8n//+ePgpZgYNEf/sv7jS3zXvIjhnmJA
+s9w//6f/79/+C++5stQYmD8m3byevrbMCTN35JtJknef21V93+yFxH9fsr/enjKiqf5z/0LxEET
+TeSSJ3CHtAZz5761f41P6b/4G+VAu0ktXVoNp40R//hV8cfmQiRPBQLLs5rDj8mC+6EmCZr5t8U
CidVGHI3c9K0foaIMyuvOiB6DFrfNWvSRqA2m9UBRY0W17Ra50EfNX2FpYFNGWmo1xhpqDufO+Pu
zTu6/afC+NZKzpjED28Kj5ApENLTbUTThT01I8zEEbB0vSobi/aL4w2GTx2MDPpCaKF7OVJ1WLmd
qV9bnLMblRzyReGZwVbSnZGvNKb8Zey3OGk0EXRfg/N3Z0TGgHda8yNzrQD7VoRt98Ic0p+kZ5Nt
4GsK+WEHW05DZtFuiNv4qTcxJIfFlqur0OYcgRidX1pFuNH8b1MKwiG/NerrktTNj4+ffVZZ/vPo
VJYtk1sk/b/arLKs6X7mUzqov4CqozYPTnzVDMYjWDXrTA17VlWe8B90O1kU5y2UWLQRHFd3vVpN
Bdzc7EvuRPWBqAOMINfcle/UDtnHoCyumi7QNx8/37Q+Zt92KmIjTkI5RE+GM5Pn4lxX9Dn41i+i
MjQyi42zSnHhWZnUIxaWpScYDUwmM3V4nTv9b0Cu/ZePf4V5u/OfJ7fREk7NWbbBmjt+ciDagzD1
LPvCQa0fggoKQe9iagyZ/oDFA8VjgxtGCVNsE6rjnRrKBlYwE1FNqGEkaEnXGGl0WzsVyY/EJOEw
mE60i1EEXtreD1LL+kaGHWxxMXxSNYtsDIENSkDVQO6ATn02P4KxwUUKBf5DrH639WBZKJd6cm5q
zBf8NIjFV0Ixy2DvFnxLEkeJgkR5sMNsa0cvdVZu2QW2ffztz6f41Cmxj37TOli81vPd/ui8+PAs
+Z94Lkz6v//6YLh9Kpunvw4v3V9b2KMvx0fD9KP/nA2IPv+eOkg1FObwJd4cDaga//YcNGpIhFSO
h6mL4P+dDOrfdOTRFsI/9GdMDpJ84P84GjRwaWzpNLUhKJkaHT5zNPCbvVnNrF7DMWhOZjYaCNmY
kMdLqTN6VemhuV1LF0+jRY2PwGs+cWvfvJwTJ8K0KfzngfBnGAuGh8Zjeip8ttmKzSh5K6ks3Wul
LtOvhgoq2RR1MVHDcwjrmvm9IELeGaRdvldkZz8l9p+GR4FPIh0JDsc0XoXHT6kQU0srt4J9ro71
VkvQZmR9d//xM75/lRMCgaYXHZHz5DJ7PEioOnVaaEG4p63UXyr4nmMiKeLlx6Mcny//PAq9ohZL
m+AC6eHxKMo4BL43ROFe7UnpKHmerUfI2yvFJVf98VCnHsghwUPMQHDyTraUNBXTWjThHnhs8xvj
VGWjZsh7Fp8fZmr2sDnIpgBq9nHq0MW9oeGJeipl67AjrZ9S5DjXYjxtrMdTkOVG4W76OlN8MlPl
RS2tEVqrhnu40+WeyjiYW0NNN4Wvv3SyxywTp4G10TTuphvCYkUyqVjDdPc+Pxc5t+mL0g2EDsYU
9b1VWba0giE/ccN9KJ3mEqa+BQrUSX9+/FKPT4A/02SK+nhQdhK656c/fyOvRMuT4aqm4yeWqM8d
oenCs8s7Wo1R3Oi9/fmZQvsa84StijBzrtImj6SJCAzzPmrMZtvEhlxkEnuYj5/pxNSnswvBHkke
h5U8e3O+iFpw6iLeG2Pvb3svrVZVNrx0qt+dWWTvZj6YelSBNO+SOKNVYDYls0TQp0yL3B5fCb9d
MLC88En5ntkx3n0k2loBT3BGcw5Mh8DxR/JJ/SSuU7Jj4Ay0soMsebYxh1vYtGveFbiBffYzMd4U
MPKBEAvCqDkeD89ACdk/jPb+GCWrkMIYeSqy3R9/pvcvT7dtupE0jRBnklgej1LRIV+5sZntEX1p
uxFI0bIoE+PMKH8C6aP1zJXKZr65NDzQ6jfnOBa074AP87N9aZv5AkAuhjx61T9HeeGhGwz0G2g7
d9Ts5WuJ8uDGJ1GwLEYy9J99XJBFrGad5utp95rNlchKh0IL83Bvhsi3INA8+0p0rr/j/Tud7m46
90eaV3jg2ZdLpV7gg8wC8/y6WeOfgRTKsatPz4/jUWaPUlDWlwgLwz38bY82CHD3QeeKM6O8W8Yc
KdPiIu6YVMXWbBRv6N1U1Ypsnym6uQrsjt7/UGnWhMzu7cff5vRQHksLbB4y2OnP3+yCauFCYHfU
bE8Nzn6gw7olEV519bcEua65+Hiwafs5npCcYuyASONAsdBDfjzYKGQwYBRc7Glfvu1BPlBqMOkb
rgfSmC206Qm2k3ftmdDq/dSYBMy8Ry6B08Vzdg1E8de3ddDj44FcaWFkEQTmIUk+/dEYBeAR7Sls
iEz344dzwzwu8YPHN9TD0Iy0IrqMq2qUGIMOtMoHu0+/S9pwWMLYO9NhNOfpObExynaEJOCQWXPX
PrUP9D82lpmZO7oHxMHuMy0s9r4vFbK3Hw/+flsmGCHmBq/mAhGeDx4Ix0RE6FT7goR6vkowIMMg
PBfxjzBMDURmKiqEj4d8N1GJfGAHsp3R78qws9erJwh8qyCT+6C3JHW+NLhF2oNTkq9ZZ9CV7+YL
QxGAcP+g8YfzdDZNkYNg8VEWGI7B6Xg1u0hDMSDxNPr0ExHfsGUBjCAkdmenQDc0A/XctN2PyBWv
zCyh1Q4hzQ7jKf/x46HefS8iD24nhHSscVrbZy+v8BKBq5xo9mSq8a3hI12CI6MR1VXqC1Or3TMR
3ImPBcKA2xcBq0YX9PSG3+wqAeQrCz/VZo87ZbCTpVevcpHjXVD2zpnF/W5PmR6NJnOH4IDe7nmP
LVNP9Fh2NHuiIe2pU1NqkEGbXfeW0x3yURRAl73WXjtZYJ3rYjGPMz3EkNPgEGlYf/p0js9milUq
ZoqGSb+pWqWnzOb0irmWLqWru4DOgH4z3U71BfwnbcTNRejmZSbyAqFbXHrAhOIKgwbkSThSrpFE
q3a90EXqIrDL8M2JD7IxiEQNs1OVnWPTOLCyRBwWOBcHfbyymtb/pti5QnyMkiO9oM2gxOStVQpJ
T3Mg8gWajUqump5ywspUO+ognlfE1k8Rj9mAUjAbv6e5jicNbCFuY3pUSvsq92UUpwuMysviQYsa
CFJq2RrWRrT0zzyRwO/qjYEdln8bkqz1bjC8kq+WpHmV6maqkNbCbNHc6bnX1HdweMtqhY4NCYRZ
YfGLcVamJjCUGvkYZJifrzJXdYNrmqRTb4H1YhZT1jRCSqWIkttrzMDKa1XFPBs9iDDWyADD6Asy
h2inFWxRT70xpPohTGQZ3YQy7Yd1lI/uT0k8/13RuTlsRy+pQ9BNXRFsxwRlwPc0QXp3jeghdna9
6weYSw4DgsG7uNOsalEAnnRv0EUq3YZ+WefJMAcNvmyW0yle5LKoVn5Pf+dFhcp+XFRpVASrCE2L
Q9XXM+tda8Ke/SOIczc+tsUPlN5pBC/VKn4UJJso+DZ0PK2lWdruEi27iesBViBPZag22aJCxoMd
KFfoHQ0/mD9qUqpYK/VI8hZZ4stfPjjI+7rruZGxftvoGm1GgRNAaXovJJPdcemOaYtRa80WvfVD
Uq6r0ab8uldyLDQ2aCw7jd9CsjDXIRGic5MZ+NEvKypYzq8QHgnCx8RpAjpxUqty13D2wIqB4yh+
2aMrf9miKPHPrVE+bAC4BcldIiIduWmYqfrPnntQ+DI6XqdfKJHlFtvURxu9Ri5XOouQBogGgZGZ
WBv8bvF99nVSBhv0Kp22xAXYob7FLSmZPJDDqr9EEiPtXVIbFgowK3Ux/Yi8Fr5gXleGioWZiv+b
HDFLWcqkTuorO6XSuGhTIZqfA+6IcuN1nRFtosSgHkQJoOwupadUUi4GSkn5lWt1SG/oT2S6xy15
8ish8zTZWzbggGd0GmNermM3DrEj61OrWxbSbYN1Jitf39WYikdbDMNK5clus4JmA8fD6LjQ1SLd
tjLyauTAqX1H+iZ00TRy06b1wK8Ca2d7oU59OC0LgerEr8tdlPDDiyGGHbQeqSoFyxKui3rpEQxg
tdimFXbbHFP+umvU8tamaQJDj46s0o0Uoqb/oy119zFAf5ohOCZFkX8btdb2cduo8+BxoJkSYX2f
Bn2JZlTNwmZXjoltkC5xe0M+lWll1fcJq33A+pZjZZs4eOle1yU6Rx/rrt4vBcXArnhuh6Sqf2Gx
Q2N7vnH6qBEqcxHVULKI6F+hFK22BqJURELpd67cSbK0OhYAkvAKsFbmXfW9NLbpwPvaCTsb2LFJ
snXFQ1kHFeX3uG6K2y6LvfGiThMzvTNtYeE0gjUqmWFyc82lnQZtBM0yM2gSob+puMHcoMtx5sRW
63YQuWOtVAVnNYwxsOjsXgYxFC3u2TRz3ntJEdSHmJYtbspEMsa2FEqov1DFzgZUgqU1jl+GfPSx
d8GUSLaX9Amgm516dMUtPaF5tFKZBNiyIZ71LrOhMVhYupreK9KInG3ajcaw1WJ0uhdarOnNviWs
szaYCwXFa4ZtaqMtQ7ZnsNJIc0AA0TXeG9d+4Ji/tRE3uSefdR1gx6pitmrncYAZb+5qUCdFEtXG
RWw4Nq1RsGEtuqlCS8ct0sczZaG7vf3YptD8r9nwHJ/2oxgWoIJz86GQlEbXBJIurFzZet/wgASt
ayqyePa8vNTp7VDG/srLJE0hPUpIJFMIga01oUNmXoRaizdhbY2lt/TCzOGz6WqIARKilde89gXd
TzhiaYvGSIp03aVx9JNTwBALgLBVviyVJrwMBU30iFSNKFrpg5viAtOl6m3f1PQBYjuJ6qtAIGB+
QfgQ/q6yLhlhI7ARXQMixjvVcNnbKZfVjXqorTxNl26OE9aK91IgaXV7E72PDMrnupO+tkICPKJR
CWA/YnYXIn/L+2wUF140AFBBil8l9cbHBXnYCn/0wmvRh2oXLAqhGf11XDsBF1ioDDbiJaEpO7fn
drZUhWFIXL5tkSxGKt+QBbIUF9sVAaoW9AtEK+x5dmZZd5Xo42AZ4Ax6X+IBJdjM8bS6CTNOelDp
ljTvm9wNxK2oUqzqRsAasKqNbogW7ASyOHilgXKoFoh7VqZV2dVFpHWav+2cotPBP4atcpcZNDMs
skotf3KQIPFLyYnSxthJbxEH1A3XKaHbT5voNLus8BDGzVUHVEmHllpdm8hsnWoRhak+btlfsCOv
mySZQMoosuulP/pWvu0rnb6fApU9GI6WqGWJ6F7VkYZMyko287xcGL30wwvFjQU9BY7W2asUbB7K
EVnVtnpFGqsD+YlWEfNAx41fhxbd447/PXoIaMH4JkUJrQG51XT8hKIvE2QICXgKsy96fZVEFrPG
MkWm3OdGhTDAGYbSeqgCv50oCJpkm5B4AMmrHp7jszXFJruWJqMc/XIYkxTBdMnqVjrLtNtWhWYM
e03tg2JTjjl7Fj7IKmidrI1ZFnlc460bE6YjV7LLZEcTRvgtcjJkLhg+OZPdZeQuqqKqiq3b+N5z
FGlwaKXQOz5e7ZMWFuUYPCW2VuUXCCyKfJNOHfgLA4q8+PztgkCfVOkEazNwQDgOwY3cKEdAic2+
w+d4ZUbKYxWHYq34wzkqxMlg30Ulg7YYkoE1y+rb+oisvXaaPZKwcVlQi15IK4N1amvnMkknh+KK
DZlaJ2M7pxfkXdEje7Wb/Ug/IdGfqj6q9EReRvRGn2sOnu5ER8kKXhxFH8oxrqtxmZndYSRywC6I
9HbvKpMfMGFafBgVO7nUDDvYq02v5xd96UANTvACxqY4yPQXNOH5TSUS7U4QQeln7sAnLqYwG8iI
4x0EJXJe2ShVQO/kMtr90KEtH/3OvDTbyD+TWTg1yoSBmW6KLgSM2fcco1Gpx5pRxjb1F0rV9JuE
TOL601dSSjPUuajQkUuY87iisK+bQbe6vQ4ObBmRxdiqIq52Dh7jj42U8aevpITpFnWaqQKFO+Xs
qgYzKIQApY77LrZ0PDy57ThQfZboPc4xkt7ftpk0k7YDwBoN7X84gG9uv4N0cnr+THWPOIybZyal
ri1oRsQ6TKk6x1+mcZ8lZ+bG+3swF80JTOFy4TYhnB+vdzqA/UrXAm9vNr037GPNktFWqfNU7EZ8
Lcu1bJFV3aYeh/E+pXZ2Dul+LLaY7sIk6vWpgDhhvIw/fN03T92EuorhdaTsbVe4l51TajcYknIR
lSDA6V7kgryKJc6GZx78/XTlAk4VAhIhCT7HnmX38LVFDaoX/p4OZXedJ0KiYuXY+Xi6vh/Fom5D
UQr2AmXS+W6Aa9vQ24Xr7/2kHjeDicLbmSKMj0d5t79hGgGfjkQXaYGJFHn8EdOWBAn2Is6+ATq4
9CldLQl1cDDMU/3M+nv3QLOhZikhnBfpvB8GZ+90jbav1Ny9IU2UnzmF3o8CcJ/pQIGfmhR5+eMH
AtubVWYOx6GMFWdXNTQM+9yFzuxY71/bhHSiQEodDzzZPMHb0jRiaqkIDmUbdsuhwFxxRYeU0i9Q
C/4r6ECKgXru9p8T4K1068QjGRbXYW8S+bALz9J2TuvodIJ5wUFJA1Xc5FTtMwx1bXPz8Vx4N86U
W2LHmhRS9KfNZTAANZOwlhoHOAH1BhWY9jM3wvHMMfd+1R6PMpsGdhVVQeMRJhiZ+qMx834N48i7
oJXG/xLHKJtxNz1HGXs3JgWpt29wtmJHugi9UMnCQ6237qLNlbUmXxTsbhaOb42bycVx+/G7PDVB
KEGRmQcgjchketdv9qakr91oukAcXHotGnrouuwSvaEeXXTWEP7+eLB3H450JGX/SeaIBMuY00MH
zAAUtHXhIcoc7eBoCOuJ8vvy9eNhTrxFBDPTLgGyB3rJTJciwx4WdtSGhzy0g0NclAWXRy2/obHP
X+PPS9+R2XTGmQV94k1OMh2CL1TQhAezUUn0oXMemvAAFCTfCSuP1nHUOyswreci2HfH6PQeXfro
2A5R082jHSoYmlbWY3jwuBUt6DtJ9jTiEG/huKsDSSiiMwj4Ux+OsAdBKSxFztFZ4OMEyCatQg9x
Hzecx8C1tB+JZxaf3ninU4SDCsY3G8gcOUPXcFPSahUetFGv5AU8LNu/8YZRDT+7gfD+phw8Ti7k
hqlNHU/61jZbkZR1dKgso9rhNzvS9heLzy8tRuF+wf6uAgudvbSylqEyFDJC9g+41UMTsrCRre+d
1D4X4pyaEEwHGjomTQCFoOMHQmpIAq/rooOlivs69bgH5rS9SDohqbU/fry8Tk30qayAepK1xQ3q
eLC4CB2YXkN0yGVq3qhBV/2mDwOwyaCfq5acmnfEbez32vS55vWmPM3TwqhTrheaQWNMLVpffoPQ
ELZfPn6mkwNxfZo0qTA858Xe1Iyi3KBr50ALL/7dtuLY3wCueufIZafGmYQbHMZcCN05JzDl2m/m
IFYOWZE0350BP+hVMZZp/tmgbNJ/E4/9wZBTC50mzJttfaxoSxwbJoQTWvTT0MC6GRw3fPjsW6PU
DSTKxOto+kqzUWQdDqRLquTgir6/BnqkXmd2kp5RX72fb4SnqJGAxzsTyXW2WinfqJ4geXKQQRr/
GKO22lhNgRgpVcZ2+fETnRtruku8eW+xm7oYmY/JoYUffIcc0VwVEvAu+eLgzPbwfirYzDWLF0iB
TGO7Ox6qoV7hB30fHcB/+N9Ai2obSnLOZy93KL2nrADXYg7Ed5efzC4NU4B3PrQJJuhrze685l4g
hGqXHsQM40y8efKh+FSoQi2kDPO9QfUBM1oN9pCUFEhQk7+GvtTYZ47aaec8SkDgIaCyIbCOJrGQ
OpsR+nS/AMoQH/w26slNojoAthFZ7YVQ3eK6cbv4ml5F5WCacMU2vZa5/plf4cREcXmpqCjhihLD
z76eJeOqMHG1PziSoh8ZxNGPlg1969+1AMj26uNpOf1t7x7Y43VyPnKczFGYZmCWXUgn58FsDLkh
KUdSxYadZJpJfGnHTX0V4B9/ITwyTB+PfOKD0mUyXSE5j6d/jmdp1EaRl2ZhfIiHFB57RUsWQKzh
zCw9NQqG0MigkL+AR5/e9ptlZ7k95ZCqjg/0+LbfbXWikfMfo3NGF+/Pycl42ran18ilfD5xfDLv
tLPzHhUIZA92bZYPsRP4S9snRiypYHmf30/AsBD0UglHo2rOdsjMGTpITUp0KCVazQHLgk0qFe+y
Jj95ZjOevsR8jqCa407Jdc97F6PltOdWselHhySQzYY1ESA73Jetrn4r6HBZxSN0zo8nx6lF8OeD
cQbg6jE/nqHJ0ZsDb+dgtZq5yYh7Lx2lhyRjOPLMbnlqBZA9Idyw2XUdWz+eIfRHchnr2cdoh0xp
TajSq6pWsksgKhBpNCu2FsIvvUuZOJ9zGCQgYJMhecvxg3sJq2CWeugp7NFl5ceHXrPlT8OrY8Tm
cqxLyqPYcp5ZCienKChL7MzZX9jhjh80DLNqcBnj4Da0yfqlUeLdSucJ3ZX5FWwE88fH3/DktHkz
3ixKzSDN4QjMRpZ1MGJjJ6XlVoEHCEvgktJ7dq0laXbman1q3uh8TTrUyBjpdCEcLXcD9kcHNIdC
m+8PV34cTvbDYZP/8EPQqGf2zlnT0T/f7+1os6lDFYT6PBDXgyZkCbAnr5oF8gX/Noa3t83jPEQV
QV1yqN3GWUjHyL/TcXAuspg5P/z7a9AsMSXOEdzNb6WeH45eFzmcxF1HeixPnfy5olObRmnHoIDY
FkGbLnMb2QNF+KK7E5bu3zZANC6y0oh3vVDHdWjjaHNmiz81A2jzQR1KFELn3WyPcl3Z2T6sosOg
NeE6KeJObnItoV5J3rRJtl3u/OKwL8/cKU9OAijy6KC4RmAIezwJSIX6ftMg5WkseRiL3PhGM6+6
rlL7HLP+1OnCTZkoa1JmI8o7HqmCouQD44sPRg+DqwUCtrKHVt18vJBO7VBcxRGe/AlN5jLbupBJ
DhUxpotMSw9qaMuHlFL+tW522f3o1N4VFLn6Qqv84Iwq7+SbpEGUb+dyQZ/7DpkiUUvoC/Eh8RJr
7cmxWtPBbFyS4z7nr3Eq8iKBrWM6MHWrzPW3HGBNRBieHCDgvGQeU7WW1fgiK0P/QaZi2IYhkKjC
LbIXVBvyjKzs5Bqic1Cn6wgNsKVPU/lNnJCqQcWf+MlBcCfY4tFV0wWBE0241IGjAJON6u9OZtGf
XnXac59ZP4a8NTel2xgPQlXQr4RWN57ZQU99eBoYwPTr1IXwUj3+pZJhEFQyCZHUwiDVIzRt3Pjl
WD/p3dCSWEjznxS55b0Cp/vMCzk5NBUizt7JPH0eneHV3nqFSvnNKWCdgGMHkLcoYmQbK5GpXb6C
+IN0RVMhWKzSzPOaM8fyqb3DgMJN5chAZzhPDCmGH3IZkPEBVrB2Ay/R/UprSrynyzzAVT20tl7Y
GsOZuOPUGYn8m7YHEh7Tmj5+414V9+QKyviQ5mYZLKzCLCYtRajctOT1dkauKWcW96klhrMHuzhv
m+hjdioHQ9gDiRzjgzC0Klh2WVN4q7RXLH/hRGl6Lto59VpNnYQOaUwqV3OmdTv6KvAMjyMrFBiq
9131SyYBykMvjMJN13XeKzw/59vHO9jJ1zrZdKJ7MjBUnGUwabRo7Ij+ukPT9sh7xiDNmoWOBGg7
9dY1cDU1+fXjIU+9V26m2AdyKdIoXR9/yb6OiyGmefDQ9EZ+44RBP6xKEbSwz3wzuftvDGbR1DQl
aBHPzKZNFLhjPUBzObSWSL9ZDdXITdFH6S/hJEG4/niwqTv/XTzOYADHbZr2sEqZPZqX4zDq8jZl
wT0GX50OyFAXrBEIjUtbC5Ztamp3kSrzlRPT6T2MDsnqQMKaUfrwXMr41MZNxYQTAt0nyYZ5yEXV
oXGiLEEK1CQ//KyuD9AcqaIR77gHI+mrm6ZJfBsI51heWy4pyzNhxvumG+JogCGTGJiTij38+IVU
dJ5UFuiPg0jg23uaVPvrsbWGVVxF400JRhFr1rC7rTVAUkrkaAs11Bp07B3A5Y8/zql9E0UGWWuu
ZFQUp5Xw5hxpgzisjEAkh9gM3Q11CAgtJiRQsNcumLYm9H6bfZbuy6Kwz82L6bvP72lTQ6lBIdPg
XjGbF1JAGElhLx7yjGo4Xu6K+Yitb/N/OTuvHbmNaF0/UQHM4ZadZkYajrIt3xC2JTPnzKc/X83e
2FCTfZoYwRcyYEPVVaywwh/+FJ2JgJo1t0iqDH3keMtYIWuYFfVkAjaAhLtzqd26ZcimqGJAHmCj
rvZEgkJfmi596qv9DEA5bqiGHxC0ARG1zNQnz10aBv8JkSl7lrK3RoaGrFHtN7lR12XQjnkVgvvM
X/hfkE+sCiU69aIzPmU9SDm0XMby0JvdvNfbvXXfQEaVDRrY0xvnLgPJ1RmJI14OEz1ZdarHg4GR
0acB88CdvOPWHKVTkEGxF+boOh4UaPjGIAspjgKmOQdTVxwoalmP4AzEuzaPviXFoPxGTP3rmKtI
tzUdgM1VkfoKlbF34xx+AtpWvEPGO3+8f4JuvRVULemwSftreJvXJ6gEpFwrgN/8AId0BLUQ31wu
ddH3LiJiRdh7Y4/54m+MCY8NqjQ8KSA412MGLpbmJpJf/liADkOQcemFxwmHbJPqLqpz9t6zf+ue
IKCUwRVO4ua6RjuJuK9TXUv9KTYRds4rIz5oRVA/aFpqvRvtOEIrkFfyKNxmr1Vwc/8QUVFWkdH2
WnglGmwlHDT2jwibp1IJfCtBzqq0+o8CracjOiG/czMhNfB/I67Wt8CrQ3WmJPULDQYALvbKsa1q
BAkjrXmy2244LnbxPdcm96J1w3KJo35PIeRWquaAUyC6l7CZdTuamq3aghVOfS0vzEvsKpXnWMGw
U2O5+VmxuSXM+R/y5fVGylDXXuq8Tf2osFOUoBFta1MLM1AxRO8HIDLnoZudyhMz7IH7e/jmBfTL
0PKr//LyWBFGncBtaWbQyxKea2XRV0S4gP4qtqRB3B/t5nJKwro8NLQ7V180jNuhMdos82exBLaH
+jORVVWPCOPdH+jWtMBtA1dz6aliG3I9La2jIK/GMjFzKrX0Egv7hzPhbU5BoUGBayeWuDkc0bjk
h1kUp+V//2UVK61aYoyX2akWHQcvLrL6D2D87X/CCvps55m8tYjkduB0CImp5q7CxmxKIlEsgquu
z6pjC+PosJTT/2pm/X/BMzen5HC7setpn6z51XCbUNt048zv6GkoqJF2hXbRi6j7PLa2s2fCduv6
JhSUdgkA4O3XmtkvCyhaenpu32R+X+rp587o5u+N7kZ/ouhhOGg5LvVvVJlI2GTfHaAhueoq2AgK
tUAUYcl8nDJtYnxUZQYXLWcvg1xzKFGK/lAH7fzw5n2JPbxBMkMBXlpqX2+UzgwQ1CwItoxFD0YE
3TGYMXvg0qiotdpOfnErwoUT+ZqMOzz6a/dRbuzAajSqP02GIGA/WO1TbGTZYz0XyJ+H6JJ3SDy9
TwBCV57ZKPVRGK39Z6a2ew6lN74visx0jKDsc82t+79WG4iMGzTzk8GYqse+CQC4B7kCdaGJF/1L
VzTtX/eX+sZ7hVSNLM9L/1zgltdL3RRQrvAPJKajzvqPWoaw7ppYOeWQXF6AmAZnKDz2sHMT3Dic
lC0lxZGziV366nC2UeWW/aTwgYtlFscmslG3bEcNicf707tVe+KGg/5KkUcqtKxiK0DPtiiLJven
ZjbSk4oXe4eeeJl9XbqSdBlSUvKQDDWmOWZyImzIkdwLIeQi2PEc4FD/YBWT+HD/V936zrJrhuco
WTuMh+tFXxo3qMmgcx+ohnrq6gE9T2Rf6wtUQOUR8Hv1/f6At6rpWJPJ4p9BIr0Bf2vB2A05Dmw+
EVBw6IrOxZlemx/ZF6PkhSmHlAZwD4kPkobCin1RRFrsTPvWXuOqJPSkH8MjsHrX6C8BZnA51pRV
ly9xvfztiGx+EAY6dZUZ4/0EzmJnp8mdtMrbMLmR3XqsymFcr5Z6SjNDjHSdfSfX5099qFjLu4ry
fXNwqSkc0bb5A74XLsBd0WM/hjCSvny7v/i3vjbhIKVscMw09Vd3aDVCjTMnTvWkzo3loTNvmEeT
9PCn3RQDWtBLb+45Vt9aaoPKHnka6NuN/BFiq5GVGlbmtyIbvmrJIh5zJTGecTqqjjjviYcI+PH5
/kRvDkq5nlIzjWekd6639TSZs95glenb2lBirFGKCw7w8BoypX5AM7z7Pqai29lUr0jl9RcGp0Ux
k+oyEHV51/z6KGbYanUCHTg9ics/KPbG8Jfs8VuzlONF0cP64MQzatyY6wgjCI8WYkAHWjrVo7p0
0clBiPWCqUxyvL8YN28e3DYp7BNyU8JZ3TxBKWLubPiChQOjbRCdewRENMYHB0zAQWCa8Bzo8BwH
7MmOhtbSBC2QVu/j4FDWGMCoSpTsvKu3diJpCZk0IQQaJqufNCdzNWpRnfu0me0RZWGg76wO3hEH
N8aAw2uGudizw711AmXbQWbT/LmuV6j4FwSWq8GbnCv1bDa19ugCmXkEl1ufJxPMgOugaj3kKC17
sI/nvQ1ya1uaPKc05wknNilZFqMJXdB19i0DfYLj2NOn8wZdh9UGvWq5uHNkPrO5DjUcdeRPKHxb
0Mc9LpXmgN9G/ZRggfRfhAVD5E2NU/7AhwrLG0Ubsx/3N832XeTUyQxHdhsxTV69xmjKNEaCmYvf
V8rYHyDvqV/1rDGWnZO6DVthFsh+JjcjRc51ByJNJiQ4ZG+tq1/l3yfT5BGs+vJJzWwI12+eFVxn
0Oxy2zHYatvVS+/CnrOAHmKGEB7rqKyXi4E9wLhz2d9YPpD5QHu4BQge17gNvSpyo4jpijspJAM9
QMMcMteeepl8pq4vHF4TXJfZ0ZDm6UyuLhxNb5kt5QUa4GUM/MupnCMwkrjHgl2PvmHXhHsWjH9J
pFfcdPj7/nJuDxTjW1RvJFQQCdrVJnGIK4CGxakP0sr+gJFIuJwKbVDCPyvRVNQiEU/4F+n+mKel
69r2NIpyfjM7BtENapCSCKFKwKL8kb/cunVERyLGPNG3YxxGshTJVZrwcZlyYtQZxBPmauhEZNr3
+5PfXmE8aIAPJOSTM7IOnewQCXFCFdK6RppfI6W1hKepdfL5YmLkgMbVYFR71IXtDcKgUDIMqb9K
grB6wQuUBCtt4otjiLH8oBy4HOzBHC64PdTvSczjP2t3cHc+842ZAtWlQUejReonrQYVIrSqvqfo
aRmjS52X8B0OYlZgyqljLgYzN1Ocw/3VvXEvyHiUSBH3UCD/q62VRFmUpwsllkVBUOLY5wNOflmt
17qHIUP/5f5ot2ZIU0OiKbnwDF1Z7SGqAWXg5CSX1qgjdlAomrc4k/jqtN3oU23vxM4FcWN+dCCR
xzNMrlfAXdcjlkAprMoNMl/VOsV6XDqlHk8d7ZfqG/yy5s3PrU1CBakJYiDl1nWHfzESKemuFz4m
Vphgwenyh7yBLU0p62LQpfj65vWkKK+QTwCVoz4tt/EvZxKVrbSQphZ+gKXKw9Lpupe7GkLKVttO
B7Syd4UcbxwMcBOAiCW6SyO+vh5RZJGaxEtf+MDANYHlXPASQBT0cmvOHsyhd9/haKfuwfNuXPOU
B7iAqUiA81r3YqhVRIBnF7Taxah9FfC3/6nraH68v5o3R0E5Ce1IKF8bIR61CY0+gUfml1OJV4Te
Ykshxr0w8cYZYO0gGrB+Eo632pEIfha1gSMQ0Azy4bMRgzfyRoSwcbPTHKlKrM1qunMMtoOCf4Wg
jtwPiQnI+evPpkdhE/etW/hRF5uf7GgxPuvIpvxcosD8nJW9tadOvF1L+BRkfIBEJWtpTapICilh
quil31sWpmeV0Z9R/BY7fZRb05ICu5CU8DkjGbieVhEaRhJZDqPkNkR5zEA8My8DxCCwVmwXTT+/
dYcwKwnjAAIiA47Vt0tmdLcddE581Pj156iDpKmX884zsD1i/P2GfH3Iq4Cery7JTgi6bE1a+2NW
JE84UmWnIBwG3lkcqY6QYqc/g9DByvb+3LY3pRyW0gkiwVA4173WKgCrOelu5SMBNbyYYaI+0Rqf
UDKy3FQc7w92Y3sAM4KXjg09DaL1YDF2AIEWRrXfWMO/eOz2F8yj9mCvtwZh58mT5kKYXu+OGqWS
2R3Gxk/6usCxAwfiP+eWyt/p/mRu7EJCaxeVSnCnWwGvGQ+QMKOg5Wsa5JehssMn1dH+07Kq8CdR
7UG9t8NxA0vjeWC2gMnWF8iMYe/QpViTRmX4faod+yCU9qOFPx8mtvMeZWkb+77e968xGHXhNYkT
G4xCQZ1n8tVSWODV8MI+BErSpSeeb/d9MeSRi3JAndensXDHvTb89jBwWUIpprfHw0pF5/qEOwXQ
/iKtZ044msGF0/zRqcu3EDzVoTbHl6JS6p0zvlleHjWgjhLnQoGBxOx6xN7UoVvUrniOGhsVlsk4
CQ3rwqhweN8W9a0Rw+toKMaTwais7+oGU5UWsnSlYhCYacoDCVoHVzrGFYoH36owSHWtnRE355yC
MwHfayKo0WxarWiMjVmZ1WScSEcs1nEqhei8MNDsH40STebO2dicQUbj3ZZJE5Mjlr5eTZqwOigK
yZ4ZMOQ0pl58NPp5D3B4a07EBmhkcrAQr5Sb+Jc4aMJJV+cWiH2chMYj/pc4teSOeBJZMb41SGBC
khbGeZda6utLJYvMpEBeN/HrcqqeQPJkp1kdtZ0WuvwIVxkno6DNKPM5Ap8NoY7bPhhM1OT8nvLK
lxLAKLKfcUIxscvDoPhnLOJUybxWYHj0rsdIq/TstMGwbGe2txaWOJZmF8uHLMhqYSOhBGE6gamn
5BiUp16ry/aI6pA5PCeu1f/GZgGeSTzLPUpZUf6aXz6j2w5mb5sD2XwB0FpTlDI+dmXRdcf7F/at
WfEiSAAdkRgtietxxmbOZ3A2AGoyO0GwtY+dH7h4LAf8h4TxW4OBHaEAR2q3xk8HXaDC6GAwQKAD
VQNc0E5wm5tPS57Pe7Km2+PGJeJq3JYQP4Fcrg63q2CJHYUU3Ie5MrApdxZE8Bd3py+/vSJfOWOm
pLDKN2EVoYxxiAXWKOiB5rULo8tsuhhFJD35FyJt/KJZebKzD2/MCx6CFB+nvApJQP6iX3ZGXqHg
RX0s9+lWSB7QaBfYXuYlKob3t8atqdFoRRacoAHOsfwhvww0JEUQmQ21yybrhhrpNDUXHsJz5XzE
vyzGFbWWdY77g24eOfYiZ4zvRaLKNFenzFrIUmMMhv2wNISPPZZyFqgEosvT5A9L1X7X0J7biTJv
TJRekyavMSrVmzZZQoskiUH++piZxqeuqYzvpVuPn3g5kqMIUJrZmeT20LEjpQ0FDVcQ0Gu1+sop
3WkaaVCkE7WPo1va7b8Cl5cvjZgRK7u/otvZ0QuhA+MA3QP+vjawqUsF/19wc34+CVEeNK1RquNY
zRi1O52NH3Vs5vWebcP2M0K2BhEjYd7kWWu6f+IamYXZbua7ixk8IfeLyGE2G90njfDR65IpRM6x
j9Wdt2J7NnCYsjnvNPqIkNbgJ3QYe0QSaTu4I96vwk2AZ052c37zioIIlfwqkhJC9lVJ1yqA4y02
HczUXn52ehT/lxVF/80xihowKi30z/fHW20XesSkdDpNJVDASKOsT/wCGrIVWjk9c6cGB1X27xyE
/o5RZ+8JM68WUA7FjtRoXwF7tWHYXJ95BfCUUjnW/Fwg6P25iUuLiuoS78Rdt0ahESP9gGTpa/2Z
ugXZwqKbp2fFaKmX8P6cEgOXvfvLthb0lZORB5oqMdgUyKCrN9QMRuljaM7Pks+D47qa1NqpcBvE
aOOas3J0h9aeDnZtz/+FnVaVHlAX631Icqj7I8qy39WwtD+VSldPp7bIdQ2T4SxAoTBuM5YfKReB
tyXSDF6bA4d9HBUUL5+MMhHdcztwQg7lmNfZme6zMV60WceRS8mC3HoRkz5bR3dRsOU2IiBHdTCS
+kljpjB8n1h2Gz2nldMWJxeHuvEQKtKQPDdI3h4UYDfzY4Hl2Nc0jezFC5pKn962x1/XDig/UT8V
Lo7U6h5eNLVCM9BRnmvc/h6DDLdoNc+SMzLd9anJa+1thCA5HkVz4D20ZMj111UZNU+FIfJRfdbH
2jioemWeJLjRwzIw2dsX7OFfAsr/GUoj3CHhpkm8DnnoTAzWHCzqs5J2ndeHoB6WNtx7PeUCrUcB
NE63kS2ImNVqAQ07ypCvmvRnXC/woI2bKTiPdqueQjUV+MH2/3WJapXneYBCt7PxbwwN34kAywa8
tGn762Ic8njKpufaLPJjIYrwo6Jl9s4OWV3xLCNlTTBXFO5ohlCKvL4qOAiKNSHT8Owa4xcrRtNx
cnAKLaKfmBMX3hzsZTbbW8PQOHm0CCWAghbu9YCi6EerKYT6nFhF9dAmxdfZqPYocTcHeVWeokjC
BlnNyi3bvkusWnsOOyD8fahGZ+6L5Xj/C21vdGrjGhVcKkwunbRV1NhlVacLeud4NhdBeR6qpTU9
wNXUx9HT3mUT3vhUFNEgxaN2BjB3PSnb7upgDgbjeYpc9XuPkO6jDi3+CcRC+FxDzT/jKZzsvMU3
5ggelmGhrgCyWosLCVNtZ3RjjWeSYvED0/rg6zLGELyw3KjfFoWzFwF1c9oMafRCp2rVLjLHWY2b
xDGekTRCS1GY6dGoIthlKNIeA5pyOydsFVP9z3iyASe1FKiLyF30S2ic5tYY4i9rPidBOh6nwMwP
9tQiaVwOvYfS8fTx/n7ZfkAZEb9aRNB6pPF4PV6M8azI0cp4Jha2h0Mw61X3aAscbh9Vt7Xrdy08
HcD6WZ6aO7Hq9h4zEXvmGSCIBMK+hl12mHka46Kaz3E9l4dgUoJ/AEIDlgIndZmacP5kwGY8TOqw
J3l0Y5ElqhRoLhUAWKKrMCuhox3ODqJ29FPHY5UEHfrGWHuDNnW8opisN39Uqibc1CaNCPk6rDYR
OoF1BRGWahf26hgy5+klXeIIL/QsHbx6wML7/lfd3jWMh8YiiTAAWlKB6686u0tkZFglP7P6htd1
BbogTr3XflhDPNmsDAOFSk6MvsdGUG9ajNROLfFsCtMvjHQ5tkP192gq/5mdHnpO3H2OI6c92sr8
Mqrmg5NM084mkvvz+jHkJ0Bd4ZAyW+6965mCGwfwSWTj94bVR0drCqzxc1qSDKBk7Dpd4lXoCuQX
3Ami4GevYqbt2Qravjv37vYckd3RiCHnIq2li379OxZDq6M0TkPfrQPXw8S7UunTt9XfViUNohOY
i0Y01XtFlu30pUkeyReVSpKitZznYOMHb9l57JfWbD1ADmjnk1HlleK1kWbNiC0r1t+6NpumVy16
97VQa+PnW/carQwKq7psRPFYr14c224UOx6Bp0VowT23qZqczKIed3b09shSS5Klf5x52HBrjFUy
2UGagRf2C6Ep3piMT/SOHM8dxBM4gr1awfb8MBr1MeAQeK4QNV5/TS6rrk7CLvdxXym+p3phnBw3
GR/ur9xrNnK9eeUwLB6SXshRruvuEW4IxqKJ0o8TZ7E0r2b1Uq9pKIxe+l6Nf5aFoSxHtxgr1LAF
tg7jU4gixnh0CrT1rEoZ7IOVY7LzGVEq90dIl0T1VBf48SFplbo8zqob6o/cOHayw924tURUm3l9
aRvI1sH1EuVJb5dF7+Z+ovbWgea/ONglgvP3l2j71ANwkuZ7EI7AG2+KlROyk7MbFL6NxRVWkI51
HIPMOlTAoM/3h9pMiKIe6C2pm8z22jAy+2CxqsIOSr9T3fgwDpE4OOiW7zRTN/cEo3BW2FPkQPT/
VvdVGSR9oWZjxYHN43Pd6IQSzWwJLwhQ0PQAww/n3tLeqEsrBaKkngXxEnRtprna0Lo+ZhZKJrXf
Wd1yaEUP69ZQp9Obl5D8inwYS1WqluuSZZZPcTpj4+KPgTocurYLSTureOeq3ewJ5iJvWTqBvKfo
NF/vPPwpzLiOR+aCIv3DMlvJc0Zoc6Tys9d03A6FQNJrrAlPF9rbatmmBenpwV0qfxlb69L2hn0c
Qgvaooje/IAQAEE9gZ5B9U4i4K5nRSUm1RGbr/1enbQ/+DYpKii41Z2Sep5irx77ANmbRXtrfCuH
xfIJC8BXJOFqhkqXFFpUNbWfaDqEum5OTsMYLNK6OT+7eSbeyFZiJzIgoAVCaXKtTfE87mpZiShq
X3Gy6sEBpX2J0rQ79an9xrbf61AspsR+0jGmani9pJOp9kbWqAwVq9WDkiAs2MZGf0qpDb1LEJ78
+Nbtj6YKwRCVOzI85KavxzPsKnFFoNc+8GTrVOZmcc5V8UaQ6f/MigohRwDIPyWU61HMujfibHBr
H8FE5Rg6au5lo7WcTW2uduLW7ZXIhChD0ibD+RQy2/VQtppaY7c4tb+YavA3SKvxQ9vNy84dv70S
r0dZfSZaXmEgkF7yoYmYh9iyu+mgJ1qDsw+41h/CHP/trSH5+hsfC5MUeVfxydaJXW0Xpgqxu/GX
0AmfRmkAomPJ8/YVZLsDYiGPRGNBWb2SptEFImqsxu8RIuUoJxhCRfH85huRiERCm6X0GLTD1SgB
3jB147DR2yBJDwZil75Th9OTrfb6h/vLduNGxHyaBprkHfNErPY4wMUQ4tpS++Hghp+zZlEeZzV6
F87xsBMd3RyJmgJwWIm9XZdyY8p2ZtHZNWLMSn90Wif21ChxDnNMf+H+pG7sc6nBz70LWkbCt6/3
OWFMpw950vjdFIpDXmnFWQv1T78xCJVIWU2g+7qOYHPF6q02KhpflZl9ly+j183q3mHaxMmvO4HQ
V7JFKEKu7vNmwPal6gc2HCf1sa6wnalnTJgI1urHMC/2DItvfSVNAmVkFIvpqTzcv9Qr7JiqltvP
zCoOpoQ4cO7FuRBx99IPZtnv7IlbHwrkIGg0KSJCwe56NB2qaZDPSwP9W68ucajgV2viXnb/S92e
0/+NssaGBS7UNDRWG7+N4+ZImb841AnuWmUU/rw/0q350EEgiCEw08EAXM8HDmK3UJhs/EbEw2My
LsYhbKfg9BujkCHykdh+G8hzqBUlQoRu41dI2x0bdf5XzTE5+o1BpFgO3RAi9nWkHjf1KMIxbf1A
izCjHbvxEs3m24N0gmdePj4OCMEN9hflQcftnbL1AUw4f6n6YLqPBt6O2uU3ZgMBVnLceMvXSS1m
ep21BHmLUmyzLJ6bTorlNUVR70mn3twBwGpfOWU0Q+Re/OX8dK7ZQeiKWbZ8no+kBraHxeKb81nu
bAlZAGSPOBZv3vUoWW9O8WAgLYdbn34Kqhb7OxsoxpsXjRxNiuogRQWPQVuNMoCNNhsLAbtsUA9J
EoujXvVvv+EIRsCTSDcP+edqlHBILCyLTFgDOCN90OJY+RcmnP4xXLr0ceIS+vv+rGQ8dZWkU1Zi
PvT5KHdRVV89rk4xlPbkAMZe7ErpH8qoq8XnMZr75TkY57J+LqYgsM6xjcHzA43oLnxziE7lkEow
DvekIECnr5d1zFnyyRgqP21aSrRRGKo/qwwXmwPsMPEnAkP93g24fUXIehhR6iWzZ9YBheEmuP3N
BseMCKY/FIUw8jM4huWCOx+0ZVvL871y8HZMqXslQdtUboiUVidB6SGKJsDk/HBWxujoKllt/ZEt
+hB+FUYj9L+rNAl3ihjy77z+ttdjyt/0y+kL23GYqPl2ftcr2vuU4tjRivLuzzklBr2/jbYHXV4n
XPV03KWb7+orOs7SGgKNRx/GljhODSjqrA6rnQfy1iKyVTEdoVZGzWc1oXhQu0Fp696f9fRbbrS9
tyTJ+37RHvuk3Atub62edNeixw39WFun+2WpLikl3d7HKrN9QlDsH5DN88VZ8LK+v3ibkeTtxY6G
g0Bbiyfm+jsJncpf1U2d75SVOCaohUJI0lsvXuZmZ6jNd+Le4kUGLW0Qzmy4F/lcl7GFNbAfFKh+
pYnbH5Ou2jtgNyZEFAgAHJiVRE+vLuS2ngY11ooB5ZO41rywi39MaZDjkW3iWP3mxaM6bgFY4CzT
6FztCQOT5Xp0tAEQklXCUq/gquLI56rVocZ7d29qm/vyFVEPOo5sRN4fq/uSuMls2twYfc0ZeQZ6
oIbFAW1/q3nAHNOkbTy32DrSqhu+1aR8/U4gsl1aAlGpxsk7RLFrgx2d8RrgEyu+lWXxaaDUcmjV
oL+Mi7mnt7DJXKkQszEh6nG26buugm3ATUtUj7kOyhebZJU4i+zESc5YwRm+ljX2P5kexG/tftIw
427mTZLSz6TO12fBCaeaTm5j+70DN+JCByg0L2iyq9iGDWLeU17angeqrsgvs3foltEDvR5uGvsh
DbvSgdw8KIcuUi1P0XZvx+1HkxYNNOHhyHH21mmL0NE3c/Vk8bMIavmxcTp2p921ToF3LcJhO4dc
Hq+rex9hWPpWNOOgFEiy7vWkKjWRfjuz7mN9aByjEsiTNTvNWTMnBRe7Wju0fUw/mSLwQ1tre2/B
Zt8gOviqn00zkFtmLW9jRWA48t5efETemvDsjA1DtHrbZe9oczUm1sh46mKcizvG+f5lsDmdDA1o
BGwKtWfSKP165oYa4RAclCoq5U5VnZNBj9SzW0WRduKkDtORZ9d0DmY0ZcupEq3xRrEdiZgCScfq
g7uWFmarhLG2iKJKdTD8ZMEM1Uxd54MaEUtFY6t+xk16r8my+dTAzlTIUQ5RL33C9U3b9bkbL4tl
wpESzYMmgtR6NEszo03JG3lKixgf2bG2gUYYnYYRp0GmrJ/ur/rmEMkfIU0MJVvLJjS+XnUBSiKf
s9SkwIDwDldS9rQUprbTW9gcIigAyEeTr1Bj1YBlXo+St9XiDA7iaGOklk/jbKfHirr/sTd3bS9v
DiXbrUDnuWTd1QGiU0LSojqBb7qdMZ87zM7yQ4gT7nIwevRgvbeuH5LCVKn5hzCYEvL1zGy9tvNp
6Gx/cqvQs0Kklus4rnaSvk3wJMXtSPZAllJF2UhjV5pLsyl1bH+gTvdiO432rw2Q5bEa8UJ080L5
6/6stovIpiBbBnfJQvLhrmeVDUJfut5x/Wh2UmgoyCEcaOhmHy1k19564/E6UXSX3XrJ5V97kTSa
meE63QY+XPoClXUxN0dRNdVJaQ0T92pMyoFKCifXTqqIrAzxe2PZWd8b86X5RMdTyr7L5s31fJPK
dOinsGlKNN8fSrXvj3FeOqfB7ueP95f2lTt+dcPrRL/UrHmdaTuDib4ey9IzybYY05cmUOvOi3Bw
ry4JH15/SZW6b05WzIV7xN0Xz5SGSKE7K03TGJdqmGfxwI2YkQuYYQsTY5R21YkeJfNXNF6K5iyS
eAw8reis9F2z6M0AbtM1/2va2iy90hzUeYRGng+DZ9UVItRR6ur9t2aODUZBEL05Jn3Wd8c5S0oE
mmZOk+GlYQOtEpZXEXxJDSMYH5S0dEKv4UIR3qha7WWmQB0ckBUy9EtqdNOLmnfW+DFwrSB4THrg
cu/VUdTNsxrWTXNs3Qo9jamIDf2x0MwywfTa6HIAdJmR/wG/bV7OjdEE02FOlin/0tuQcy9NqITh
KdG6djkqJnmR52TW9Df6LkVyUHQOxCnOcwQCqwTi7snJw8nxRmfR649pqw0Y1TeWKR5QFQ6GA+ds
DM+sq2KclhS5no99Qeuu9dR5Ht2zgqFr80eE/7uTeBnZmI6ESF13xksjxhqjQUUdviZD4+R/TVrf
5x9E3FAHDqswDb5MNX5OwwGv+Ch4cvS46D8Ek6bMn1y9bGcwKbEaPi5jo1ZehTxVdQHgZBL/Enla
HwHOOuXD/U23veX/14iRwIzq5FrIdbBjLphSr14iROFPLaZXXqWF7emto8C0h61HLQBNAUKz652d
m21eZX02vpCI9x+r3BhOSaTtdZm2IQrdJXIuHYqs1IRYjRLoRjsPQl7wVqYdsTIqvzQK6runohf4
6hht4ZoUlZPhz7fOjto4a4ekFntDXxPn0ICIG4yOkhdRJ+N0SObR8CKntoqdLGF719NZQK4ViXo6
dbR4r1exLlND6Xm1Xsa045ANpZb9l0EI/sbuB0fUZKpZ7Xw4+VdeX0kMyYyYHqVL0OnXQ+qRhtVo
racvIl1K7ay1dZCdCijBw3t0IRbnzbuRNAdJSDbJK1539brEJUUaR0EcIUe++pQNs3oO8rdy3gnn
6PODkpEhJf/irmKOYhrDBbZj4Ke60V0qsJGfyn4ZHhQ07074QYPne+sGYUA+mFQMkZ2AVfyoGYmR
4AoT+NDmtIub4F+BG9QbLePktKBTgtLgtXqV3rr+VjklqMKy4uTFHQ3jRV8i62CL0N75RNtNSDOI
4j9ED5AMJD/XowBWbzFCzNMX8lP9r7Gul2+RjiuLXjn5WShVsZM6OpsdSLmLjjj7gmYuosHX4xWT
uqDcNlQv5ZiZ71RC/OEY4IfwB92q6ImZKs9cCsPPdlKnnUrbraFlC4K9IjHr6wpOmoX51AxG/VLA
xh0eqiJDUBdBkgXDolm3y8uMaEn3NKoQ6S4LnbIdFsD2bqYviiQTjlBAD6B7Xk89C7WFqoE1vhha
MT+hdR14OYWZnQ96axTE7WV6JQdZQ1qDlCK+ZWbTyyu8s85F/HOqqmVPKml7k1Bz4CohZOQIIFd+
PZkCyBiMoGF6SZriXRQI+5B2YYJ1DqSa+6ft1ab4+tKS0G4yclIX0MHras4SG7Xe6Mn8gufkUoDE
D6NPtTX33cHOFq04Dtq4OB+qNmyUE/GHWX+YUqtTvRGqyvh3mAvqZ/W4FKGXmL1wTmZgj+/NMRTm
DzfCDObNdyzKfLB6LGmgwO9dXXrCzkKVqGd+IQCSlchMeZjUrn9xbKKZ+0uzPbzo/xFfcpbY1TQi
rj9CqCtDv0CreyGiHRqvhTf8UETj8KOk/fpFWGPTnu+PeOOzc/xAvMO/lqjtVRakB2kzpmayvAxp
PzxBV8wPM/XFo7PY6s463tjILlmk5OYjswOC5npyQZOK0OjS/EWZFfWhC5foAOE13VnCbZBBgMEV
i/I9lVBSr+tR7FjRFwGZ9qWvh/5BS4zqG4xJ8ySoC3ouapbHrO/nnXbKrakBwZaS6cgVbVJXqQgf
Tm7HoBVE/Cou8oNGjXTv4Nz4WNw4VLQQTuGtXwcyYTP0iUiK4iWuKCe4NDIuYJGKw6jo6QdjXqq/
eoQAcg/S2HgJmvFpUozxLyMJs6cMn8Z3dM+bU1gCc7OMfE/dYrMGFCuluLLEjEDGexVZ/LXv4caz
Ntu9+jLkBUUC02k9Rdja4/39uh1FltCBhoIhoma5PiF05SCYhTjGRzOY3SVO1ZMD7n5nq66VKjl6
lNCJUiUfSSJRV7soIectU63r/UzLZ8tzDQLXn0g89O37cDFr5bnoSWkfaEnPUPIW26kumXAW56kO
i1A7BH2SdCd8o5fJm6xxoHyyzPmesNtmO0hVJZ5RdjlFR9Cf11vdUmkS9k3T+5rQai+JdXB2iPp4
Qku1na23XXZJM6DEBvafWvG6WAKKgAQMHrdPJ6U5DHZUXvQkdY9v/bjyyDKCHESK2VxPKENsGJfl
evAnowVj4mrRhepp/tZoTzKMJS4HpDHlwtfn6ZeNqhhpq4KlV/xFWOpTOaT5UelnsbOFNlf56yiw
QagT4k65xjLXcNrAyTeMQo7j9Yn5T68vD2WN8YwVhHuGrdutQBGLjUB/Qjbp1mU6c0xIPjNdpdbt
BrGnp9BBzLYOqXRn+h/3v9LNsWSvXPpSYWuyOhtl0ELhRO7SF0WCungTGYdS8G64FgXf+0Nttx3T
kpY6qJYBY11Tz/HLy3pEGFR/7ELroCphcIyXeq9LvHky+FRgfyEQo0DCJb56dZc0GzttYfHwlCuP
Y1/M1Gd68bnToe40elmdVSveI4HdnBqVW0UmittkeLKcqKV0qPrLPLdnvaAmGKX9Xonu5iiEFHBI
wDfzzl+fKLXvwjYqDdWPdCs/9G1Rv9P7cM/Y4vYoQGgQJ5ekjVXn0eqmearBc+Jr1ZmHIEnqRyHa
PYbVzVHgeXMLQaDYoCtTM0Kic3bYd42Nfn/CvVx3Yg8KcnMzwN+S1Bcy6jUYMZ/TwhpINnxcpJaD
lscvlvL/ODuzJreRJFv/lbZ6xwz2ZWyqHwCQzJ1USimp9ALTih2Bffv190N29y0RpJE370tZyZiZ
wQgEItyPHz8n+IBL+odElI99EbzNqpObhs3393hrGD+SEwN/HJ5QUrZfihCrk84JS98oumts8JOq
xTISPAFq3iSGJ9Y8DfLJnT5JypM2YMbZq/ZNHBY3VoQQiFbNL9UsvgRd8A6/hzcqSLzOkdWkExb4
gKrm8mR/O3GbrDbaJGZ/IIQQ7NSun+AYO8VNRsr41niWSS70Ksg1pBcA4MdDpS3bYp7ZJFHnqB5G
2bYrHA00cmiv5THn9iMHLkRwrhEiktU5KAM4N5RrVWw9HVwJnVy6M+mi3l0+As+dtiaZ9UKDI5tf
U5PiUe+Mqa7Upzqw7A02PD8D6BG+HabXiuxrQzUeE4wggG3qulBKKFocrx3NHE0ZdGJ+KrQ0Qr90
hHs0laqXCavYDdhZ7Ls5Gh+7Xum3pdIGW/DO8qZowwEY1LqmpHS6vJDEiSOR4yAao0nr+NvkhTYZ
+qzPT6MRTl6ROYhtz4X25sCGRBQO1sLZoX67NgGi9lOHyIyqTwXL6odt/8UYq2vyBKdT4VhkPyK6
QwHhRAWTkm8KKKNNT6FUSlsl7PFBs1v9yk45iTiQLoGLQbl7aTjncj5esCCIOiVyIusprsyHyTYe
e1o53Qj5LsrP1zbLyZQMqi3IUtMhCScISsbxYM6InGifNMYTklq6P+Q6tje5dk1y89wotFUuFEOq
Ozyj41Eg/vaJM/bGk1EblWuqvbPV0+5af/TZUQBt6VuFjgDD43gU264h49An8ESbe0zTsKThcB8G
7y+/yGdGWbQplksSWQAKZsejlNAu9Jkm0adQE7OPEbyy6Vtp9C+PcnJcUJKjFwaZ3oWvfRJCj5PT
NqOU2ChkNe37KqNqFGtp+x1dlO7Kq3NuKLSdaNDk8SwUzeMJ2TGCzjVf5Cnv+sIVs9rvLJ0iY+wk
9Vur0MwKQtPigEpMRPZ7PBSwaYaSVE6lUUojH/9VtEdk9MmbfL5GCzvzmDA8WrpCqa+z7VZDxUK0
udRQ1AxlDF+7QOkeFbud3nrrLxOie4i+ABIdKrXHE6oj8L5Yi5mQo/8VYwt9q3UOsgP2+Fb0cBFu
gJmEhRyxJgIHxwMVLToucZiHew21oY1dqt8FonRvzagIKLj/uD4WUaqT1L+rwhjcQgFzHopnjBSj
FwlRu+fLO/vkwfCCgE8p5G4WFap1tZnKThf36Vzse5kiTt0gYmyp0nBlU9NTyIocoZMkNdQcSEOB
Jk+byeSCsFA1O/tpqOtJ+KVqh4cKy73R6yj76TC2VWHtWZAq86MpHcKP8SRG+52F3aV6F6KfNXzK
YjktNlNRoRNnEgmXHvVS9ams0z74pAxDObuR1lLLFYrUG66a9KZ2WxqSXbt4HtB147ZmM+L9jHxy
scPDNW383JmmzBW2HEq+it3P6KUmwf02aLPGdBU1GfSNkMdB2+bO0FZbR2mGfBdi9Djedb1tVjvH
CvJtjDKaNblUikb1ecrFPHyGt0et2KxG+y5MI726QU/WiW4HJxW/Mo6Tn8TimrKdh8QOH5wi0uPt
opXfte6oz3LsDyXUnOdxJAV5F6R6FO2mQamBm6R4qh/UwTZwbgBgxvFWKbLR1ZrA+SLyjneXWNuR
US/AzMKNRZG/NyO4rN5Y6mrqCnSPiweikrHeVnoyP8tZY/2VKkMm+LZZGfnjLOlfbB0cZGNPxay+
N3vNaG9ivH1Vjy42SXURuqjQabaC0lQ3JmSM8keTd+k7SC+KgqIJUeS2aA1cf/MaM7B9oiDZdjfV
5TDsxgbnqG2a0OF+E5DoomWBxlv/boiV/i8JwBraD9e6kXlOJAX6T5DUUPbMecymX3jOWaqX4KrS
esWYl42XmUlgPc9Ei8626vWy94q8n/udoRRGctOa1oiyQC6mQXrkdqc1U6/18CBYovibYw1BupEB
AKNtZafa58godM2jTzErN86Q5tY7OZ0yGtf7IHoOB8nJvNJsSgkFKbmq/N5KBpmN0fWqP4xRhC0q
bej6fZr2qXKXD8EUk/NOTnJoabiebvS6SGeXhyHBKGisyvZytAomD95CEv2ap7C1PSes8+9B2BTP
ZoiBmmsQNjZeGQ7Jczdpo/whmzvtcZLHDBNndpriIK1myok3FYYkfJxhxXzbtnLe4sAA1vPOmPUs
8dtIl+K9omdSsktIk8MdhBcz2sySsNXNFLUdBJPlMXyqSqVRt2AdquHJSTKU21EkpbyD7tKpnpJa
UeVSu3fGHeWhZHKjOJu/oEdo9ot7Ce+Tq1eBnvkxkjlfegXjJb+B3lG66A+Mqm9rlWL4Je72xqZu
G9n8qShVLnuRVqspVBNHPVSaHJsHRRaNSF2ay5rPKe+t4plGGqoQ4TKl3YpGl79fPgpPbl4TRGlR
xadVGa7oGrBQBnkYMknU+xAIa9s6ZXxjxJL6sW6R9L081JlTd2EwwQtFMx6n7FWch/OIEalNU++N
sjVvon7IPa1XNP/yKCeh6xISLTUu+rw5dteVtKKl7IUBdr2vyIPuYLTXdByS5UA93yJ8/uPyaKdz
grQEhsnKEY8T8R3fiZXkBHI2JN3eEcOEHpkpXDmUq83lUU4x5AXdQWOTbsNF8GHNSqSJzOpCHtV+
kvJicBWpwDSoKkOaa4NEUTs3tTU72jRp3uU/FGdatCtTKYBGlA6ieSiyVIzbrKJZ9jG1MqNzcbEO
3ly5gPZBVZpuUpLmhb16vBYILgQUYvp2nzq9bfj5MMj3xuiMbzRcp3eLHnTqA9zh1KcBq4/HURtt
nEo67JDnpIm0TKM+d6GGJi9UcPTNCA9qG5pdEV7ZWCclYlRHofaj/Q7Bhdt8Nb0sjsagHciJKqsP
bi3rW6IMeLeFDa3HaQFVImpNV6076c3dUTAzaYKHVYBENCpIq/mGMmJVc2maT0WpjDt9MatD8en9
5S12OjviYSCB1+TIgJ95vKi1Nmv5opX2pNmBtDUlXbtPqIL6Rmnr2yxV77MYyRynGbQ3R5VE4iTl
6H0SzxBhHg+sdRUXodY6T0PF+oVw3e4brOiuRP0npwI6dEAf5EqL+d6JxyLZX1UNpuQ81V2QvHNS
K9kqeil9aiMIUKgzzC+Xl/P0WOWFBUbnOlmYE+seTaXkJYsCZ9hz+spc9XXiJ8SPbtSN13xjzwxF
gkd1ieifc2hddg1D1i0a5W6fG1Pvo0uXvqCaqd2XQuqu1CbPDgXCDGuRiiGt/sfPSoqqyRkivdvX
cThaHq8bkI4Rhh0BllxX5vbyIq7N1LgpwNEpzi1GMSQf+vJ9fgP7pjJrZXWyhn3LiZbvad2UsMea
MwNFSBtrN6/p+LXbwqgt1RVaL1cvto5nL+zGMrGQ/1bi8AZHdComgxLF17CYk/Cerwdpm9OII3mx
mz3+evYgtS28/H5vSUrsaUNCsEcZ7SFWHUpORkV75ihdqzCcuXEAJOkCouUcYE1dvtRvaxJpqHxM
FF73HFNd5OJ4YxwC1uTK2p8+6uVeY0ctbYynGfmUobuZ5vO4VztKwp4miXmPDasT+9006+GV0ODM
aP/qerEWuvEJXDjl8ayAnc17GiSnmzjuILEGcfxAL9C3y3vq9JktnZLArEu2jCjV6pxzBMa2+RSM
e25u6R1ajaFxC2au+kVua/kWOZhq8rJ0qCPvzQNTbAdF5hp/1bM9fm6ZFUI5gam6B34ofSB1yY0U
afA72RF7paqym2EJgi8PenLsIQFOOIRKJRcI/10+/22zWDOi3KIPp32RTc5z3M/hfSEZDnJ9cf/Q
5CmK8pcHPPMgASfJajki8Hldq6cqeteQThUMyOI/hlaCpgma4C9B0Ma7y0OdvghcG+CUPEiwfmdd
pzSLQNFmK5/2jWxH92qSokKYx9ecEs6tIPcS/cKomZ5CbULXQoWUZtrrQTR9tIy48UPFyHZylwR+
h0L2FSLYmQXEPhINMZU3gZ26ug7b2WyQkSjkvZI5Jp6sZUfUipldUo/XjHPOLCBDIXOz6KkvjMLj
zYEVTy/ippL3WjgEGyTN9RtdS96MiIJ+8LYBVVIz5KxcTUjLsywqELzeG0Or36aDMz0CgFzTeTgz
FzT+wFs5iGEGrau7Q9E0lKdrZd9YsCXSrB3pLB1z//KWe3VCOwJ0mMyC7iIAy8FP8fB4yQYrDiXb
CuR9T81Q84NSgzwnQCsQERSj/E0abSjtLaTkd1MdVc4W6n8ThkAtpeTcTLWspp4aOOPHyRqn+as6
FJm1KWSrMzzsQQd7X6uFnHmyCWX6Lg3q+rsVxGZ7J6q4t18AzEoZbbGYSqVmRFGynaJeeqM9PJcu
1YvFphk2Hcu5Zk60qLNlfVEpez2PrSdyG3T90zJeWImK8unygp55u5ZmR15h8kKgsNXmGOucQySR
lX0mZPq2FQPSrEtvnXYAKK6bTZ0lqnklFDzdKtyJFJaBkBYPunWV1G6RLxvHAt8YKVV3qh3DY5r1
5spWWb758U4BzaaNmmVc2nXV1cxSVemLFJGGvWOK/ltmNP2Wjas9FzNg0DTW5icdX+9bZZL1K1TW
0xOE/AgiKYk2OhScI8d7tAs0KEMRexQRjfIhqyflY5dC2B0mkL/Lj+/MUjIUdWCAVNqf1nRGLpxW
agRDBVo2PGpslbtY7azby6OcXtlEBAtvkoCT5HKtW2W1aFZjA6/tQUtrvzAGY5uPhf04qnX4Po3N
7IeDd/z28qCnU0ORG1U1OKx0ftLKcLyKKC1ntShUbU8VxvHMOo0/2k5kvDmgXphQPCUk4Smjrx3S
pjLRJ4F11B5Tx/gBZ15edXswH83Kusb9Pd0WwC6QTjkkCar5/+MJ5aPllBJF0L0jR9/q2Wlv5a6c
tkPUXKvnnTklUaOjAYT6FHKFHJjHQ0UmqKxeacYe9noq4WlMg1+ySROEn24VHb9HP9aHku4jTJWU
OzOa58avzErsZaey640aj+X0KY5HB6XSXl8qXKMuJzeh1ceHakrDyZ9qqfqB53MYv7PgiYQ3KhIb
+cYs5DiiRcnG8Fnp8thx4axUAe1PWTNdC3WWBTt+w3nB6cNDI449ANh0PEv02YtgsIW2r5v4l2gr
zbP07rYMaABS4+br1Ee3U1rjaSZdCWHPbM2FlE8qS0iyEMKOBzazZh6AitW95gjzYdYl6Wtm1MqV
F+CVh7eaH5V2LgE0WRhnDdf1KLLUs10be1qibA/Q3HjKbLPzw6Rt3ylW0+xlVHx3k9EJb5yG8oDt
QOwLs73mE3e6cxfbYu50gkrKkcpyPvwWxJLEdTEyBPbewnbCBa2UvHqsBJD3nG7e+tYvnX/Ly8gF
uKhtHQ/VmiLMA2ppe12y442GuQWlBOoJl0c5MyEoxeSMAFgYdqy5t9OclqVkZwYhEcBxbsThrldn
HLEj9s7loU6vIWup4hO4LrjcST0acbfU6crG2CuhJflT2LUvppL2XljboICKHdEROCpT4o9aVl5p
5zjdp4xNJY+Dm90KLHu8mEMml7GsMnYSx44/4yBBsqPG/uUZnl1M/AxovKVuh1b18ShWn+FY0/TG
Pp7Lbhdi2vsQkYhtMaO/lgucvvFMyFqI4ItVA8yx46GqWhqxVJWN/QQlE+1Q7ohnJ86bTxHb1k81
Lf+R1Un3OQBpC90wNJ1rCqbnJrsY9LJrqI2e3Bd6rEc9e8fYl3Q6vB+lqH9EazH8ZObGNcTszPvP
lYtYHxsUJvaJV4modaQqAtXcI+jTWzfB3EuWm1amQ3eklSSWJ5xo+CiauM4JXses38lOE1ePZq3g
OFVByCquZHzn1p+AmVuMDH4Bh47XX08nCwXQ2tzrYTOBs2c5tcrpQ9lUG12YhtsEyrfGCbeKyN4s
9AtXnjYoaCMKMBTM/OOhZyxPhsWhZk/obHt9LAcw0sN6F9dtd2WW557xorvCHcry0wVwPFRD4QSQ
MrL2fTGqLpwmTFNaE42SNNCfL787pzQtpoVwDRuKCAS0ZzVWO+DJXoWDxX5qe8mnM274mWQVKo25
lM/vBqWZJteau2w/DWk8+nTZBum2FW333CS5Oe60VI2uISXLoMcXz5LSE3iBIgAhrnlUfRG2TSUi
ez/Itf4k+rx/HGGTfbg89zOjkOMg4Ige6mIRtXqiZhyW9JB0zt4auhHOSdGIL71hTlcO4DNPc+lj
oBGKLJuHtaIdmSKyulnKbW6UPIV2NE3Pg6EMWyUy9SszWgKO1bpxDC5LRoyMkPLqnrQSfba6Xrb3
md32L70RBffQ66h5WpnsynrQfXzzCiJkAx2Y9hEoGfrq5C0kUalgWvbetILMLduMRj27vWaIfm4B
X4t5QOnLvbxawK5vtNCxU2ef5kW3Ceyu8xRh5Qjyytfsrc5sideONUhBi7TYWnPVMEIrtKrM2Tdj
NflDW5YeinfXZAbOjbK4LcDjY9XQwjp+v6O6HscO9GdvtHiftIjr+Qkwz82bHw71DuSuF44sdYjV
WTkqUUHlMg0P3IrGrhBD58pacK255cxcIFOxC9hvnB/r0MxETxiZDSShykHLvC620tuUE/IaJnYS
xfCevor8UjYmOFsbpNrJoFg5lroHPbe72Z84tOYXJW0KcLF2lGyspPA+8+nXLhWvalSZ3l6zhdmd
jbbevEPFXB2fMc2EsQAwUGcewTnu24vMhJS4BsfcX7GM6Ipb4WHr+Ng9Ofx/2hXSTRYAVj3a9iBg
QchWQV0lNoz8pUbI5NBytsQY7pqt7DrdgAwX6gpT9k3g2Fk/CgtJBVcJw+x5HmMDryCpb8vEpQ4V
4LxUITBzX9YBRBotlGIUFvDzdNxUNZLvQ4q/6HOcGK24qVWhGhsdZaPhfkTTynJlBaT4r6GW4xnN
KmUy7yU9Vqx97GSiuo0xUghoQxlQlirUyaF0Nzfz5OKG0ZeuhERpWvshfEH9m9LixfPzjRuP0IiG
Q0qkFBHphFilRb1Ww8QmP9urat5u24ZmizyENf3GUSwIzK8wPkfrqYpXT6CBJslk7zvCDN/U8tBv
c8TqL49ycqIuo9A+RB/eEgatA75GkhSVxit7b4suOZiYIrl5H+r3mTaOm2DIms+Xxzt5nRZlf4M6
L/ANi7i+LBy9cgSfKvuki8W2UhHGjWrdePOslq5GQlnQDQB0c3UAGbSGyMhbqPs6tGpfWEm5pe9N
ujfKUbo11OqaVsPpKpKpLpoQcLAVrvbl7f49f0tkqTPrRtvj8qQfcNlzIjeCEf4xDDQpdOUO2+jL
67jM4OgmBHSDGr1oJyx03zUENjVOW6ZaT6BY57nlG1ZZ/dSHKSp3ZsEhv6sMaTS2WDuM5hVA51VU
cDU0zT/wZmFPLwD+6lKE6Lc43znOPm/GbnoqRyf7nlpF+rm2hjTcWqnafcHUiHphlo7hiI6kg4ZL
5wTdz7LNG+nWyTCocjUzkxyfPWlD6dPge7xEpt2oO9LSevbjWLdo1azGtvxLs/IQuboumQyvTOsu
3ggwpdrvYkO0753ANH8Fam99ooVV6914QgfRlSEJfu0bCsTbywv/ehuvpg9dkboaXSEkfWu9ZUVS
ps5EemSPbkDpVlT19okzGLqbTI7xTeunj4Xd+xPq/d9r0Td/6bVZXrst1g9/gQmJHEGVoJMTPx5v
tzqCa4W8g7OXkjTeDW2t1FSn1TD1pjZNr4CtJzeTTbwFOriI0C/91qvHHQxaWzR14+ydEJbhQGrm
0iP7xRxz3S2kalcU6rvQ5qq5vM4nB4UNHAIXCDyU5N48mWNt5bKRxslhiEX3eZBE5qJmrH68PMpJ
6LWMQs+EAvWIg3wN7xrVjK1XWiSHppfSnZUr8kMxzukWiOtafnVyRpC4MxBQAZABcNr6jHCGJkdm
DeAlc3CTMMe/xjS0vICW/Lbroyvnw+nE6HJdwC1uEBXRhdVoYVSMIizL8FAPfemBIFBpzkrtScm7
N1sSAn/AzwYgZ1KgSurxbszHEZU8PCwOySgo8lR1vu0zRGMuP6nT/cAsEFEEnACNJGs8HkUCrBNq
UXFH1UHmEXdEtyIJnd3lUc4s25IxcXlQxwauXgGPVWQJKx2ilGVLtdAvhVN+sWfaed2kKSLZvzza
ySFO0YQ7kBlZaART0TiekxHEg5kP3LuyEc6ukaOs5lTS97rs76WkFztomNd0F89MkDsKqjayNMvd
uBqy46ww57RND9Dcy9vAaCl9Ta2U8Xa1Qf/X5fmdeWbOUj3hIl46EV/J479di5E1hroclohGiSZ8
dBCn/pDoudi8fRSKryr376Lisl5FMJJIaiUrP8zKDE0ul6QN6hziyrM6N5el/IpuJa8VmPTxs4rC
RCkQLsgPamcHW/pTzK9hZCRf3joXtGF0aFKLEDlQ8GoUySnTMDECVqzU4RIjiOeGfXXNCPP0SGcU
g4dCsxhylus3drbkWRVNURxEps27nK6ujTOl8xbBqfZWl9TRrdAPv2+r3LxGgznd8tqiR8CBREay
NHQcL2MwKCWk4yg/CMXqh2e1zs3kid4YdTzUpJLFh0ktu29mGRjJm4XeXx0ZNFRUqBqCcC1f7bfd
2JRZoyRDIw5ZZA62J0oHIzpMdt/+ilE9pyhE0MITRMDoeJwsngJrtkNxCHr0WqDY556RI37mZKb1
5kNxkVzg/uLmQrd1HQVqSS6gbbfiUJRztwUdMQ8iacWViO8UJ12UHWiRQuqGuAKezfGM4ibROknK
xKFP0uHGTPV0G1lSsCMXizfqUJp+nsNLBR+3vRHjqU1vD/pTwZl35Xg+vUPp2udVp669VDDWu2dC
nxWc0hKHEqud3VAVppsPUbHRpDrwlZQ62ptfR7S7eISg0bRqr/H9PNSNsayT8lDVvfAhH74r8L74
/5gUOS339aIIclKHLdRMz+y8Kw90xITerDmJVzgBLaVqUG7yWW5uLk/qzCtIlyC8YvIHOI7rZIWc
Yq6n2ioPvCmax+2kbWKq21sng+RozyAL8FTDr5cHPT0+kY8g/CFHgnwBiHe8hTi2A0QWF3GiQHW8
ADFMw1MJLe0rT+zMDgHZAsGmiQuHpjXdQoE2PBqTXB1EW8i/YrMQz3lqFh8bDP42ahm/mZpKpxgt
TlylEJrQzVuFJbZaD4Y22OUBurp2t0hqb7NhtH3ZvIZFnpQGGIljBTiS04uAdRWH13UF7zNkZqAw
2qYJs6r3SEPoTqrUFB2TOMvlF3Oicdvpo/aWXSs+X36GZzYOYDJNXlDROEDXsF7TqVU/z0lz4IgT
2objulY3mjJ0+Z0jlLK6RdpAei6EbIgr+fxr+/JR0rVQZyiQcncsEeBaQT2K4gROUGccsgofDYv7
ySgRUUX8oAzv0P+s4lunhBj1ECFwXv8qrXG2dvKQJ837wpppO3NTYc7mL8VsRHWPQ7sz7dpRrZql
p0cubi8v1HoT0hrAVuAZLfyKJXc63uzdQOtBPyvZobeKxu/n9C6UgkOhh5+oHb8VJ1oGg4ADiLOk
aSc6q6oiOsWak+IQiUbB8TXr8WCV35q9MArSzRxSC5WJVGk1pSYr1TYv2vqAe6HpGYbk7NhqL4ZT
Cg+mRHvlyllv9mU4GHsk2CQW1OiWFf7tri51mJu2PTWHuJSsXatzxWROr2zoqOq9wR6zXTMN9qau
zdBTpyq6coqsTyuGp5+NGInoiGt8LXrT95WSzk3ZHqI+CIBbaXioA7nfXt4mp6PwHr8qPXAqciSv
zg6zQf5Xm8PugEqN/VjRLJbfjHk1XAuQX8siv789Kq3uGETgebGUVM11mGA2mVQ4XTccwG1w0VG1
ZLR3jTPLd+jNzsU2s+fkL92QKuVdVCM4Mfu0LyEfCzOgRSvJlrumAlpQafHNyjD+kPSaPO/oa0tG
z+4HJGamHrUZWiydJHG71LTnXRjk5rfUkvMPcQBo4OZ1lOC0bIfO5wktWNp8ZOlFMxszeWNMxGRB
DUh7IWwtvoOraoqW0uo3VsV4EI70Re31aBeJxLzyhp+0Ky2j2JyCSAgwFK/58QbVqlC187icgEx7
RdnUo9HqbgXpbfJnqUD1yRlH4CppbB3UesMxLA6Zxtu/S4zQbrb4XCcIstSgfO6Ito3kU2jShjdm
Rov3AjuZ15bCLiDKKtkrK3sAjZvLQ+/YxNq5Yj1JeUfh/nUf//f38X/Cn4IkALJ90fzzf/n3d1FO
dD5E7eqf/3yMQbMa8av93+XX/u+PHf/SP/flz+J9W//82T5+Ldc/efSL/P1/j+9/bb8e/WNTtHE7
vet+1tPzz6bL2tdB+KbLT/6/fviPn69/5cNU/vzzj++i4+jir4V0zf7x749uf/z5x8Kc/O/f//y/
P3v6mvNr7s86734QCP3rb/3nF35+bdo//5BM/b/QvabYgpQL6f3rWzf8/M9HJMNE1EAZqKWhCfHH
PwpBv+Gff2jqfy2qMxgioC8CPLDkmY3o/v3REuwvskt0L4G+qn/856sdPaO/n9k/CgSZRVy0zZ9/
vGLgfx8KBEe0uxJHU7ZFYoFQfHWiV10umeXY1ttRSW8jI92VducOHHc6Tsfq4I/GMwez36cIcdjp
Td63O76U2849/bvKY2KlOyGx56ePXHCewglRjI6H0LaXt81N0Ni+LUl3ZZj5jvZDb784VoYfd3dj
R+EnUNyXriu2AQ01YZTcKLXsFYNnJWI7lrPf0tQsBZILD2sXtdGnEO7qaNb+LCo3SmgIjDNXwqE5
GbWH9DbRnJvaHHLXxmoPXb0QJCWEoVYkH2g3/Bw4/fNMl/UQS5vUae9Ng5K+5rZ5CoCcucpQX7k8
jm//04VdpbiwOnozR0p+21birpzATM2D3qE2V12T7zm+QE5HWj7//Zas6AwcSx6hox4k9S9S9t+2
87/3zO975DWsOt4ji94LdU+8GSFKr4kalSUVDa3yNdWTx5he5Nx+DziaKoFnUsyTP4Sq8JxycO0q
fSqje03k21Q1/STZt3bj1W2+0UrstLPorqHRzuw/dSi+y8rHkY0TicBt2gAp8YESp/CWv9VW04Nj
4C+Ab7GlvZMm2e0QTU/awg0msZlKsWmSBlfScFNrhTtL6U1BL7FW0J1l3FVCuhZ3nq7worwKS255
j4l+Vsc8VBla4Ye+3hJo8I3j3fg9oWnd6T51or9JUZNEzV23RuYYuAWLgkP6NuDrXX4Qp1vq+Gss
kflvDxrnSs2cQp5D4gQu1Ah30hwoSr2LDu728lDLnXDyyH+b8SooEaXeO1GIhsCozT4cPxckxuV2
vzKjVw766TiLfynNtIhUrq5pJ6ppfUtZ2Ub9EJXGbQLfiDZjFx/anRR9qp0HU5m9Vr+r5e55lp6E
6DfN/EnFLWnWWetSdkWwCYJvQd9ciSCOg8/ltVpW+++vtsq08Owa+yahQQsYy4tGeG9R46ad7BZI
BMK23fUmEGMfPl9e+fMP+e9hVweyI41TUPY85MrMfEPgY6AmXlOSUAbXLGDOb+u/h1odUYWBdUfY
MdQEL6ipCzfM3wRknq7h6miKOnrrnJoRhulLbX1ouitH0/nFgoFNaWhRb1o+/+2NgAFu0//IIYuE
ajt97yx2R2i4TvD98kM5+zqAXGDNTdajr/P72GqdMaejf1tlkev0u7L7KM/vL49BxfbcSweKQIWD
OF1bk0wahDCw+2PH5TW2BcmwLSduuti+RTPbb1PZL+wAaGZ2u3zYxuY9WojuHKInaWkfxzDnDLV+
qUa8j+HA2DUEjE4aX/q2Q08lriEzxvyoHQ9eGvQ3UmY85ONLkso3elZsaab1iijaSxmiKV26yUpj
J5c/wnbYyh1SnM781Frf5eqHpPP7VnknlfKdEj31dubagu7MdvD0zB3mjaT9aPQXRXhzfdsajZvo
qY+YyG1f8P0t3u6Kt0ZyPAKWbTgHW7JzjnCKEOPoRbLlB3Hr1/PHSlLutD6hqbW7wcK0LOWNaLIn
tfgp38WK+BbX1i9D7z+axvzeDiC9kB+qT0M8vusy6xceHH6Ezk2v1Jsgkd+TwLl2Et23LFwTWfcz
dWM0V9y4c1w9l9H4sXxzONBn70rDlzo1XPrCdzRg7ASyM2Weemn4pFbOhi1yyNv0KW2wKax+dIQQ
8431rq2+p/Mu4G5cpjAUxjbAUXiSnjvxtTC/h/OXTv8EQ5nL6asR5/hjZC7i3b4+On46zP4MAUIM
yaZ1nM00mtuhSR7n0b7vRnU3RC8o0m+rVNyZzk7NbYgElUev7yOmDFu1FQ/LdpHiH1Wcb0c52Vl6
9Mzj8W3uTOrtbj4ZfiiMhylSf9jduNXt4P0whpkXy1bjhkr6QO3wUdCE6OIc+6T1w/uyGm46q9mN
1fsgylxnus/Vxi/BeTt18HDTus8xa9AlkELzRsaCcliuB/qRk7F2Lep/gNRuF9T+KEvsjW9SnvhT
xDkueXH1Y+SH4hzLYERD7W+tI6ExM2xiR7mt6JyzwnvBW2ZY0W2SfNW0hOBM3rLmRUgc2j7q8r8i
gsz0Eqm7scLEq9PSUyEq50Biucj9tnc+5P2+MQafOMSZGr8h7Gu7b2q0qZPaddQn0W0H+SDrkTtX
kpdAQhJ5vwV788cy9yWt/5yEOrefTtcbbxl6t6LDAybEkZoENugczmP10Yl6CMDq1hDZU23pX1M5
+RLr874wxRMqQc/NYD/khLKy/l0Jwjs0mlyLILTtvne64+ZF/VGTMj+wXnqEtgWSR6H41k4/B5Th
ZLRu9DG5qa2CQAgVmbp5ry7K7/LsZQ58mQPNAqid/1AC3dVa7kMSUGTlRqv1CJx2+mCyDuWOQp/f
OvHTSDcB2LirTojtTDTpS5ssmikHpxCv2vucPoNILR9JUb+U/LVOVTe22AtV4hu4iZK4dtjuF00l
0WE2k6AmZPbbWIr8KfmYGeQOVX7TSTkb0tim5Rdw3gNmChvYn1sxTD6KgV7bJhDM3g+q2AQyWbFs
7foRmRtD3TR0zyzBpPp/2Puu7saNbc2/4jVPMw/wQib4MA9TVUhMIkWJCi9Yisg5EMCvv1+xfa/V
6D7C+Bz72F6nTUtqiQGFCjt8+9t711T3k0OVau753NJwUFxUCTfDCvCELlBN9E6KWjl6hGrr2P0j
0gqywEyH0FTLfrMcFleJ4MFEE4lWgJdRjNiWae0ukU8hDKkzojB/lYyU32FsNEe97u1OfuzOaLST
oesZibE4xXlXo6NtmIZukKWPRiUcwqZa9bW3kQf00/VR5EjYCLqMbtQBqcfHSI6ZglXQIK5B2zY7
7UxxxpoityRcSEJ/NzU9u6qXWFWtOkhbc/twiSPcWeDlmh3vb5kvTUPcw9BkqCsKX2EkKE5DhxTZ
QAIb/fNGMUoTQITtxYt1UPl3SwgoIW42qfwu9ktSi/tg2a7B96OCXpLB3yDb4rBAt0mlfARL/7pq
e7frtoVRM2VYmkKckAH91VGGggD5zOSCgExuKxB356jfCVF0qryMRugpX+ndFWiJ2zGOHZQhoJ6G
cI+QuGF9rPy5bvOXuMNXFiGcWqTBILSDOAgvbfO1SheGEdUR27yytDBfRUApdGQ6aXJBc2NJULjD
SjO4hDISOQaVCG3MQKg0VSRGA8FFphyEgdHtheAUn+e6hHyjnicjm5jfi9jIEhhklaWnBlMq70r0
UBMsQsi+PqGDh7WsU6tpfltoASbU5KoTSxx8J2AWdYE6AX2MRsOnpo1sVZ7rZLHktt430w5UEIIZ
eBEyD76e9mBRI3gvx7i5RUH0Vnc0AdZ22+xbsTJzYcHyfmmiCtsVNwCioDYHWSXLsV13pXHvYykS
xSzkknbgKizatYxC/poWXHz04AyuEPaV2qq3yJaD09iQShuYgk8txVctADl40N2zfmqum/CmkRTS
L32KiuNEQb1HR4FLiFAi9Sq0Q4wJisybknpfeKaiwjpBWZMWFeYK44wkYc2u9WFXKc1eXYyWobyF
IAYHQr3nZ06XupPmp/dCHTNt9PdJvTSTZbr1usxa+udToKMu/vJ8qAv58Yw+oovgqPvgEvRVb6HZ
/bEWRHS7bZ1s8E7DWb9PGv96hGsiypUtyCj5Cm+sWETvfQmDqTWYn5a0yWMUXIShAUWiRDjQwVwx
1kntkF82yK8rN03zhQj0qkFM+LbciZCJQXVUBYvDOKitv+kwx+OpXbV1bkP2essZy/jraBC/OuIw
FzAKJMtvwcW6NHqtUnH1PLfrsLUKN9iFqbZpkFF2sY9/E754k6f4fwoZfgU1/v9BkPZbztG7evpR
f0H0kZeW+MfoI81f8vqn/71+e0vCzP8/P7l18pS91h/RSP4BX9DIpf7zEsnXaKgENwaMMF7I5QsY
iWeAQ4LhjnRqNCf8AEUKkvQzYld4D2pCAebm2Q+/QJEgBf+MrFC8ATVyUN4bdN7fhEV+LWBRlw21
JxCigC8HTiVH1r+WQaMaRSiiqMi2jkJXWoe6TE5YrQ35Kk3dpmJ6ytLsmGQiKVCXRUVHmcbRlbU+
dmTIFFIGq4ynY9HQI+hbDo56NzrimSr6qjKgaE1dhQKFK83K+thFtiLYgufAdM4WVCuhR2FoGizQ
rUW0qjJXOW88CKXA9FqqJQyYfdqvi9EFXxnuUzjcpFVL6m2wXpzqm/S1f9Le+6fMFtTdkB7C6GFQ
3dSbcXcnSNy3MzSR0rKR+5UXqLJtCGb9OLwt7vLH8lFGKO5OfOsCsniWCrZ4zh/zx/YNAG4ck/G5
R9vFI7qCelY7vKFmYY5OggrJW6ALzjlat9GLzt0YlPgat7WCHoTWkLtNbEu+o7UPifA+xKCDnwPS
g4Y5sA+79Tvg4iWl4VfF880tGRMEaJEUteL5WPTz4r6oDkbiiMZaE24LeQ+HZDe+Cwfjvt2kN+Mp
flBMATbaA4wqhL2zETw5KqKJApJyrtEIcoDlV6HKKUjFZKb27OwwJ2jQnzTMuQ0yrRXzN9ggl0YI
n20Qbrl8wHj+86TC1yDY5QSByAnGI0oRgRI+TSNMpQQMvRSBkDArDYL6mWgaq2hAeXQWD81cJtTc
1SZC+l+82iWrebL6KOWAWoRIFAH6Pm2TUaljjpynULVbqtsDPZsqRYU5hkNPlyZEPB3x0GjIfMtn
PtNmxBOyu74yjL/M7ocBTMupp0k8Fl4aqLZqn03RhG2HouAqPG8YeQnR7gfabNCsplFpd2M89a8e
6qfeIlze9gTfUb9XQK3eVXFciki6QmtmuzKI8hyu0p4qYKvhr7fpm39oJJrqcP9pfCvslAVp1uGt
iBbVSII6k/itAxD2yy9qQfoFUVL4aaT30SWHLEz49ZVnxrUZNaRBWObG3zTvAXCMW2EbXZ9DUqN4
7crf+w/jU9GzVqXZ7sy6a1+loFFvPNJuqhOaDRcJ2Szgid9Lp/q1s+Or4e689ll6jULy4AFcxyVV
NSJq5EZB3Vjil3RMkApGyoieA2t8iFwpYKBJhO+oluu/Fy/ZS/FSIRPM5/8r8Cx2r+JOgdrtzEHC
gKlS3HIgx0eWCAKJtNJYr5LWINmjvA5ZjY62GRkC0h4b2ytYmNBgLQZkjrw+v8wT+f5jmf+Oyzwn
Tab8pd9bmnztLP0iS9CGDQg/Sg1CaH+tytApEoUohgTNrWX/7Syre7QAQhUt9ER0lpUiU0FR5xhb
c5ecgBa/xyWnRGFuxyMUA74U0pnBOZlmncSaHJdLJVNtoAS0ZzW9uRvNYEfnWtDOXmhiDv/TF7oE
eKdaCEVx4ZTwJCS4Jl8vXCjngWzUpWqDCOZRxcjPJANNgaILroMqPr1VF73vLJa1TlEsZ7SEMSxI
pSOOUFVotKdJQsnQ7zR1ByUoVoGgohdTiFixPgalpQ+QvNWuLJCig9LdUHBenDEvvullNbHEuJkD
e6ZMsMsCfbydiQ7P6hgBoTBS7aVCUdPiTMSejvCaRnCRMASaoG5KxpKQQZl1qP9AxPseBeZBOoW+
6IiakUW/zZ5QlgK4UEznlO53j+nH8U3W1U8TcRmlGN8Ay94VQnxD4n0COPJYXRn3umM48n0B3wCl
E55RNMGutuFMct3ckk9TVP/mS65N9Nu/e8n5jvvkgE2rleZBimpZyA23y6cSFWViUjzVLQm2Gf3c
3ZzbWtNyAX/E1pq710lQ/J++1yk78XLML80UwQ3m/02kVt0FSTSeY9W+vxfp1ZVPGvLwcHs8zqAS
l8WZLt7H60zEiW/wjhT8OsPKv27cgJZEXHm27zTuc+FWrgqzXacwkN2a9MQWbIV6pCCw7TbFLiNP
TytmCra50vFHCZZpQe7QWoNkZNfQM1nOGvUXUttnA57Kl6o3wjKHfMlHEl9D/nk+bQ9LK9hLgRlT
hMJEtxppFtLsUKzKK/DSRJUuSuLdztX8mxvLlKjq/4FjmdswF337wdX+ZzfMd/X2hw0zzaLTAlSM
0lJsmM4C9Utf1Y8ulExuIyZaJGY/159mdo4nEMI5KmtRrLDeDetfUuSiXyU3ZYikF6YELAgZ9F0B
LiDinI4S0qVyg8Jh3UhLhu7kCdylOeLN3Im5LMSHif7TT8zsinGCzIcB/6srdtkBn5zQKfW+1ttl
F4fYIegKndsi3GLqOarKpHcF5FKSjui8MqcaOLPqs2tOxOUfvktmJ2EiV3+PSfgegIhEXRR0AOYP
PGmatogGxdJ4rgvVZuwxJ4+Fdba3jylp2L0VMfLmmwRkCmZcPdBDbSrEOR53CjXIwJz1QO8d5txG
xPlcZ6P42PdW5tdBqROMOGnBI81HDEq0FwTMHQBB+kEjvRXc6HY7kA5xOfxWr/J1vcJBvte3oO0d
wFN/wSsLKjjI82GNpZCTYL2WjvKgsZYuHSR1ODFBXP3Wg3Ny8MzDKaHSXjeHFfASxxWoQA2muwDS
aO8YLLQbsqD4Mhti730SWf06sN5G2pko0c8K861aqwpRb/aApgQTtvNbvvWYum/Im0BtF7UFzA4T
qBNqPjQkxsfH1Hg12FsCbWfSiqxq5lnBM1T1s2/XVohPRZ8qO6Qve21L0s3eYAtTM12wB9wFLTAO
pMQQE6kERHQ7usCfVbyitpY0tL1NdhfikjrTrhc7DpdJtujeRe/NqrXuOtqvcD8vMX3R2ebhzO52
BrkDvEXv9tcptVVcDuXC3DMDAYXYd3hqU4dEW61Mg+DlygpEipGKVu5mZLU7Hg4piUljaUQ317XJ
H/fgipH1a38F9q/V0orVZsPWLX09yRD9KWmh3CP6quF9Kd6FmrcbpG5b9+uWbBMXYWEGBcHO9H67
jtyKlSbQoatgs0aDK3xYwSoLHbdW3X35PlSkyMmZDqtoE7ktWoJRRH5Iu4qoYPV7GfBhtBlWKM2C
y/IRehS0UXoCaxiPmLzuHjTbuzLIk/PektNJPIQs6olISLlBhSTMcWGCs3xvPsRuY+qkM3P3AeVM
2JmNq7O12GKaBdoT1yf2QAbiZNQ54/5mTgI3Db8RUR8OwsSKL9BLVJf46UQNQDPBneIGtpab2yG5
2vZstLLN2WT7hQ1G++qhdk1phSFag2VSNmP1zUmKafr4v0VSzM3PRNFXTVk2fXWZH76pvO3i6mxu
BVKTkj5KbGQgXdHV07ChpmLjDGREtPz9ZrU6HmamZ15oTcz8H0Lrh9D6zxRaE9vxjzyUc/JhAsD+
kfJT5pyKb4Q5wlq6trxwrqZxO0FtvDFApgV0U8UqJtpcP9ZmZ3VWa7bmaI34mZ56C5Rd+0z5c8Oq
hJZEyz38m0ek+HMDHS2wjF3JkixjhWwNKjHNks2ApmZshmbEBJCoFtedA9Y3BW+SgRKLn+ja62gH
RHzkli4qKzu1rKc62bTM7Ext1ZlPPlsyw+SaVLcj92wKxwFatGOSdcZfC5oyxGngs8NiSGDVQJru
IhKQ2yeFPoF7eXHxYTTYbyk19qidTa5je3+tsgaGUUeuc7qR0dBts9yVL4o90g00bUY2+83dgw5Q
ICBOAvPhlJMlGS9aG2r6dX3SYCsAz1gQWIAD1cihJa98Pt75gI7vUN94HllkF6Pi9fUV0dAVRVV2
y7cSO4XxqpLBAlHJ5NMSsPq2ZIOlWykrbG4UGHTBEvtzvf2l285UcX9c64kpHxqojuRXOZB/rF6L
2WupgS++8gpUOV/JNTK2YdjyZVRXZ7NwM9ewC7dng6lYIkKPaMVJC1jhoak5ieWbgRXhtwz4emoG
LMaCK2xhBVh+/rfSDiykutHICk300cTzeLWV09AcndSO8WzvxFv4vMWSoYVCDpNGtEaYoLFVboZ7
8HHxv3ol2ZUJzrw7mgODpe+ZMpGt3tSoD2u6gA2Gm8FDwqhC08Nt6PgaTFhvbAGLuzRbmq5LU7nS
bckSAQQlLhqhM4/inQCOK2yw2MqthspOQWkGPo0ZOKS8Ed1xpxzyTenKm8amgemzjAIAJiOGI60y
JyQE5rmJymNWalpnt9k1O9FCjsEKn7Q9MNDfaLBK8a58bWALc9OzYaiUCUMShiENTx1+T8yc9fhE
ZDPClg6pin3cmA2mYg3cCQaobOemYer4WuCGYLTzwwNgwFlslpvQcpYU5f1vhqvWIqHruzQgkR3M
bZ9ZUTEBrH6Iir+tqJAujY8+ERVTZ9drkVYRGhAVnVVDUNSmbncQ+L3lHfpfFIOHsyRDRvBnkNpq
c/kgMdEccAI9W6QDWBIZi6zUFuhLB4cVm9Z0Q4Xm9zXcgZaNZspC7OcFDmFCE3vFsm2zPbv6fY/9
rBIPOOy4Gq5AO2A4Fb6ZWQqsZ/gXOL0DRfAfH6leiWQn3wfXDU1WS7exGxuHz1JssK/AAs1dBPWp
cTk5kHbm5yIV2YGfq89pVeaqi4wsOFeqrQAS4CcaHfNMY3umXD22pvYyWh0roBZHS7tP3BFSSYWE
VBiXk/yhU4notLUTlmL2aqqaCavtyEJXY9vHv31ISt/0mMd6/PTN3PZXoZlYtV3a0jOXvcjSohnk
a8RyOzjy96Vgp/DXhocQyheUOlZu8T7IXumZf4LkRFaJ9wcMa2Om1GMCJrxbpzZ/1ZdX1m/8FTke
gcW/+6vECleSU9r4iSuGZklrO8W4Q6xLYpU0wXfkbOErNQsLY8I9ZtACidViBFzqeyzAfaQ2vrap
ze+HIxf+KmKjk/PxWPwnxok7yfEqfuXL1xXXE/x9ELa7zkkhcrnYXcCAWABQCOk+dlPYDJuRcvsB
uUIHbVW7yXV0rd7nLsQ3dGuzq2+kFZLJLcMGYHMxcnp49tyYQedNJrHWzrAKKkW9I2i51oTGgPzW
zcTOLzI6Z81uNCHdKdcuMtbLd/h+7LEGIk6JZyK9hFZUZB6JrjWKGiF2zAJT2IcWylSZgcmiA6qx
EoEJUO9cdZVQCJXlmYOT2D5U2mANLMVzjQUk4YuBhfNlcVUd2BynQG8QKIHIzK4HJtGNYRXvGgwL
jwZbD0bDQLQ9Yrsrnx1zsH7sBChPZhvXkR0yqHkPes2jMEoGnC2zwsxpmEmEZJZAgXIqbBe2Rpd2
6daberOwj9sSqhLVTcn2DB0qY+AVjdm9ZGm46RoTVJsFtj0/X54ZgvwUWwr1QYRaO+uleyYnfocG
JgZDxvCZ0zqI50LltjggGC2rzJblgLYKc3FAOh6uvTQJVF9HyAKowUhvHQ96HnaZAyjcrV1lVW8k
W75XX/SXmg0vPnZmzeINSOaOC78aKX/c0SYyhfmVkjWgHLYdrXurM4UtlhaWp2+DpbYXVr2dmPQ9
g3x4f0/o4RXhdHq83T1F5Pb2TF5h9XlYMNo66HW7Y2tu7UlkJNccYqnJDb9KiX8gm4kuYR4uAPek
MA5PKAHAAIMwvs1K8+ws9z5W2MBMlbCnB2wtvqQaQ2tuIFLAm+yzk69zLAyXhXy2PCxNiX0wEPRo
J9gdbAPiFeC9s6WsAmeFleTmODLQsev4ZkK0HFvIoxGFsYztMGC/oui1WcLOpAs7dxe2hIlTVvq9
AGgos3FbdCczjQ6YmA0NHA7vEXNpm0heu/Kv3nMzhhHhYe9neIDXhlvgglrBX5dYQqQqmgE+Zq5N
HgqCzIhU/vwHlF8tjLDo+hpxkgtaV5ryxSfhB5ZbqPxQIIJy8U/6e+578AOd76B8LHQmMjVrZNWN
ZklMpdJGgoBtd/56gd/Rg8lUQuI7KuVnV6dbbqZqm8J6lkh7CynGsquLpQqpxuUYLFYrs+JVa5eQ
d7BeD8Nta1dHdFbZ1rZEIO3wOkhCW1rnNuQ0JHMECYwCApDY4KCZMbBNJMxcHnAzlgVFrd6DfJSP
4aZ9kHbaNt74rrbr7nK7JwLetTQ5RApkdY/0KMhwyG4u6QnGxqUsNENsxzi3OmThl89GNiP1NypB
ypepwobFtnF8y8Ah46vEAUbY1mvJRGbr6WzhVYBzO7znvO+o7vZrSGY7OfomH2XjALBlAO4aExZs
duuzBDY2cOm7811lt6yE3RlCvsX4fOwCM7INiJcIh3iA0h6xm54qSmFWV9ieWCesYGDXzwmcmoLJ
B/hxOP/cBYpsyQUail0IuJRbt/iJnm1Y6QpQK1edXDRzdJ3/CzAjVH4JIk8FMBbeKTYibAY7vBqA
cQr4xMxOcG4MiEc8zAhCu8QG5kq5xWQE2NUS8PEWZrUICbu0z3C3ivcduJDWYsNBWqS8QYz5sN3x
FEN/W3yHu2FxS7wFxNpj1vjbe3OEr7CEz6EQfoT5cV1CYC/hpvqYEdSDxZwp+/QOYs71aAp3BmuF
nZBCtHGHF44nGKM8gNHg87m707oioZDgOE4on43HZWYcAR+5eDivBRfJhZAGeFjJqrMbunSznQiy
ZHbqVtoWy8VBdxI8CQcoctM76ggOYCvt0IvLxddlKxqgq35RqD0p7mIMgTsR2s5gCr64co1vPVe4
hmJep7ed06+5YuYbjn+CANfEuxgVMEqsjIUOdwZHHKJneN61WyP9ISTQQ3jw1YggtGVrI1sL84Vv
5BBGwdkO4ALC6MAUpJtx214VthNaGaXJWwug2sDqtgiElFi/JQuxlVFyBYUOCH3FPsYE8dlWrwOb
72ruIZd3fLahFeHsYK/fcDUk3PDX8r8atHb4v1HPwZavuebk3mBgw42CN4hXU2y7GYNw1see1or+
4WP/8LF/LYQkzbkTE7getaabMTkDjYtg/HLFUcPIe+JiUt7OkTLnnRc+mg+a9ofz8sN5+eG8/HBe
fjgvH4sPfixSxhHQz1CzSWRHEtLUX3LxDaoBMGnXXsAmnkkCnLvGhCD0T11j3gmbhAp+OGE/nLAf
Thjsrh9O2J/vhM1a0ZNA1b9kRS9m5PE0RUMUyzhd9oiUoPbYJe5RuDxwnm2UKx5Y5cwxxB8JwApE
d1HDDzHEAr7pArjxyFRTRhwDtYrMETgMx7e/oEbg6Rns5Y3jsjF9y1Fz5vVuXAHeRr6kqdmoOGK1
AHF6kB5z5oP+xgEZjnl8wVnX3D+e433N3umE9/X3vdPZ8Nc0E+Q/NPyFttbfM3h09LtEe0Det3ji
r56rDqXgu4ZvfqB1wOs45nY6vZ4G+gxQNQcL4oQ/FAxo+ho0wTO+Kxxa53gfcCh3ZM/XI7kq8dKa
AlS/EcgVqASr7Cq7qm1j39zJe2WnbPuDelOYBQDtEsyRBcJVNaAlst/vXxKECvdANROyBxQ1rsaV
6IKTuhrtkqG+Lhh2OdDRwJJo7g4gs5aMZ330cK4Di+DdHRlXDwlZHN7fjwE5IgyAsQrsNWSHd8QA
FNxDjMBeCp7HidM2BWt9WgP43rTEo6+vEQX3A5E/oP+nip0A3gEX1PgNg8IJVkjLf/Jn+N0fTpiL
yxzhkxsL3/AKTio4vH4emfw+iv5hZSa+fYLmlrERtyq4yvyxRsiHPp7NnuXkfkGsGyTi3HXEJ9c9
ubnkstsgLxNzQ8B/2YBBc4scGdMnHgsR8uBhuw7BFStD8CoyQwQmcC8RMNfTK6g2w2XW3sF9icz3
uZa+lxDqN0b1hzuZGNW9MghaLyMeoD8W994baNb2ebU4hk/6QTzIh35fm6hO1wdMBsVSp+ISLdap
MJLF1jgiOVCVUTKEZ9P0z/mLjiAfE8DFRjVTlPuNKRIH5YNudmcy13BK4TTPz8Y9MdSXbb3oCg9n
Y9hJIeK0bzwEmtIXCTEj5pNwG/r0NrWA6ZoCi4/xMdjKhEfuQkSEOKbN+cGf74pLgt1nY5qY9U3l
q0pc8NgKIlQqRSQKoRDFajYGeFw8ngdCDKmdC9cElfJII5k5mEDS3dlagbuEjClENhEFrC9BGQV7
PsJQwYlBjOiMEGayRcwIVlNmaw9IUZ1hHqMW0MycTjR7hL5ni1DA+Hm0wMB4eZAWcYMtp/wMCNny
6ACPD6GYHLhi/jWnL3WIxHknxH7AR2uuOButvk3wk4e3eZDZQ/iZh9M5nYmHvznJnu/3kKaIvttV
YfoqUw7+TbVclyorFZIBeB6cCPTrGhHMmoWbHijdk341mg6n/Bi0gLpH4BeraCBwWiPu11mXcBpA
aD7ixO0vtCRU3gR/Tb3ifIXOVFYiTASUVwSPzD6vX1898/39dvOW2td71JXOMoLzBxkVMnwLcAaP
70tWg6HG0XGOeXO9z7+fgXwjbo1AQevw33kUiGPlCC8CXEclXCCKCNn+i9tLnqRItGoWeoOCLZ8S
8cJBQL6uw6f3fKs4qAeI6FlIAhpClEDwrlaQGMeCDqSgtyK5Tdnt7TFHkONyh5CJh9dX9N28yMjP
z8H3LcRfZcolQfMD8in2WdgpLQZaXidXqg6rC0wzu7NzzgKzUeKNjRv5buaic9rykiH24ao/tOW/
S1vO7ocJZf932Q9zwlieGE9/3mmZE7sXZuCHjftD7P61xO7EQvqLafU5Q+lSKOLD7vp3GEpzRue0
1vpfxeicM/vliYH01zX7FxxN+MZURXtTXlFMM3RlIh21vPRRdASmnnF47MDcucp7x73KjvVWckDy
Zm9gUpgJeYu3Piw5cA9YewsaPQ1XMC+cdAVuDwHZB+7dS09RkhVcMtSssnVr3OZAYiICol63jS+8
iozyLIPgdgnLO4xpcCjsPCPRoSrJIYGnh2TNGVN29vYm/tnf7PYu7Zy+WT002kXnMjSpRR4vVvfD
mTbSOg0bbmCJA81uWlBk1LsFu+emOefC9gzGOK1u4H7AAYmdeK1fuKIlbbecBxpZPE2kQ/UaVOUl
7QJEK/D2ePIAi65AsrLSLUpWA/8CeQYRck64BJWHKlhTn/a2jwyCXEIBa1uTrGVrfm7Izd7cxFr4
W92cwl3Az1Zucu4GMfYzWe1Qr2MBsGN9OAHXON3Djwb3TgQKYtt7FYhLRy/o5N7eHwqky0gU/siM
O8HV1mcjmRyR0kMlo0TDSK4sd3X8fA1nb3OiM//A29T4jH52nxOgQFPyUG8rQDWlybmk8W4ESGOF
kF7PHHx5dncyeXrY2D7yR8OVuwNkg+o0eObqGWRHvCynwNA4rDCYj4pdu6qF1tAb3dHXhpMe/Ybk
zuezx0f02YgnMMLoLRe50WPEqG1rrQHoff7xkx4kX0qUGR+kx0SLNTF6ZssLSI9qiWJQJB5ofHrm
yWTSRqUifmZgYGoOZ2hyJnrCJMeS1pw2zj34wArYdZ1S5b1CVj4QC9StpxKEg0cUmlyPZkVATiPd
2fSuPx/4zLwsp/5vr4tCMGJe0sMDUscOcw7297XGrxOznEDwRdkHjVLiAusGWcQjWKGolkVzYHuA
UAVyw3fGCN/7Gbiq5RIbmWzoa0I063kEuveG/9/2qHVzW5GHAjZtRTBKJLRxhDCAF76qyDV0IRKc
jsDx3kUigpb3PrO6Cp+FT3bPN43Fi1GIxAA3AakyYPD3S3JfAgDmaPHjlv8F/Sw4nRUKvjE3D3zx
BLsi7PPFmjt3l2r0H3TUX//cLbkk+TDi33ru5rbvROC2v/v2nQjdv+f2nYhr4Q/avjPacdqx9Tdp
xzkBfEGyPmy0v4wA/m7BPLRCldSFqKLbqDiRwFksSLWmn1X7OUB6Um3nKNwDsPEOso4eYaLcQt4x
5FLwINVMsQVJ5Hbft4Lt14tPpHMyNnIuKD3ya1Na7iJkFI3IhR3M7aWy1xU6EDoZyPaczr9EMlWP
YlPgeR41JEI9r6ujjybSvKkkFDmI18jp4hIeNTUUp2PeAyjp1m4n4j5k9h7hLjrbWKPxHDyZFFk5
OVPoUcQ/B7e3eapRBMA+tEQnQv0QH1kkCNJwoDUyZSeG/5NakYlOIRRPIvtDhgEtM5HJ7Inb0SWe
+FzYfulT/NnkTDyCoQxRhdLDyrAFMqnR2OIi8dc5VM8As5L/KkL0bx/R0hDZNDy3BtnG+MuC3P93
FItnYffILVcsriNywnMDHpd4Z4k/c6uJZ+LwfET+aY8lwXNfHsGevwb1g+EU3iAFDCR+TvMvEMxA
yNCUERw0CLINaY/0Lh5lR8kt/jvo/shIQlr4AhkD3SXB4ox3IXcqI+g6fWHvSysJCqpHPZrPp+wf
6KdftxPfbh8OYepLaZvH2E4ivKSSPPvELen1jQ9TD6ZhTTJm8T/wPZKamfv4eDewO4Wicl0Bo+fp
6RUVbKDDI/J6eF+F2PUFDbAZUja3trMbf6KX/pM2/nfLRn2USBOlWqKBUVekWMWLOc+RCv7gi8bN
t8i6cW+QQ4RcIiSQX4z+EOt78/xcwjA7vJ9OKD3w9mag9lMMf9hzuYWHfNrN6v39HbmER4e+CwjH
8sVdyYSfZ3pEil6IFJ0CeXiZjQQ3Hq+NVsfAHMiMzJu9u4lG/3vd3bzQmuj6H0JrVmhNXMM/TWjN
WgoTH/N3tRS+a2ijtbaEhjaSrFzAiQ+S3fP0MBl66EJoKbTExJHOIeBR6m4kqyfdEkmympHR3y05
i06y/3PJye2GstDokYxLBgvptRcNVKUwKjRgaZ7VAOmnndTZaSRVLI7T1MpG1EhVJZQaVWOyFNX7
8xmF9ss0q9Evr9innfxcBGizlQ2VrS3imizPnTg34u8auL+OWJ2YcmkUx5pXQ3CiEkmHPFxQcgJa
uAoZtsAH0eu4cwqUAbl94qSE1c5Hff4ZDXxB+b+xWT4MYWLQpeimOOgqhgDHmovoa9/kiXK8nF1C
eFkYnjfogyd0gHV1fE/AhfjcBpC5VfTZCCZWU9q3dRyUGMGWe8evhy0viHhloaZfAwtlc7uKyGHm
knPzPjU7fv95v1Qy/+yuJ/ZEXbTNWRBw15JVwpIDL6ykwL4AdZSgFZT2iPPCCyOgkk9HzmyHPD5u
GqbkkIFNEDIQJAYHS8KtXw2wP1AOkJTeT5/P1Pdl3YftMVHtvdEJgpxhmCdo62duYcIqg9kJSIOb
tPfM7ijqERVkz4ssvqgoLMTLNtq7ivshPLHbcW64JcCHfuZ4DEUi+un0fnz/fKSzG5mv+QeB8/tv
5NklnWjSP2lJ58Qk71r2caL+fDE5d1oncj31Y+UcF9iDKdnuNzM478yHT7nNv+3DL40mPjnlF37E
h00Z9Qo6qZ6hknBaahxgCWVKUJiExtvoriEbngUf0mSXg1LVouQY6mug3FdBdijOwBlPrzzi8GB+
flLmzvSU+fvnnWlpxoiYFpH/PYyIGW10mbwPK/Y7aKPZTTKRsekYohdoxTeJSFFKzAeRF9YSNEBN
eelbrhME8tgz+Py2BhLdAAAktrwduIg2uIxH5ObTGctkdkxTafpXGNNEvv6eh+k3Ncv8f23dVE9J
+JT9RNrq7an9KX//6dg8NWHdhC9/h9aXXAT849aXu7xqgrcq+2n7VOEmn77X+5J/wpfel+iQ+rOo
q7AZDMPQF5IB/fKl96Wkqj/jT2hYg9aY6kLXsKky/tn/93/J4s9ocbpA+wQJLS7RHBdv+qX5paT+
LEmyjM5kykJXddVQf0vvy4lEwefrmoxmOZKETm7ogjnRJZIQZ3nvaf0+FiqFiYL0uIhLdILJxAUp
s2ykQYWw2ofZ2n8R9x9TJrkp90EJ4JoLWUerX0PWJLTrmcrbojYWmZJJ5/3YtWjlLaJ7Jpp4p+7n
V7k0MJhcRlENKBRDkdQlvr7W61IRJedUlrp9JQXZJojQhTuIepaMqswioe9IUMv+Nj7Hbp8ZRz0p
fHtmBN9MroxW0ksRHUoVSUEfuYk7kxtdO4zjUO2NvOkctYiX1rnQNEtcdihtWWvxKk1F4LCBD95x
2cmuEKOhmpIvEyeWKo1oejWs20CJt1Ij+Wu/K/xnRe+CmZmamoqiKC+WqiYriwVvgopWfl/PlDgG
aqRLaraPlCyw9CyCCZ35gn3OUs0Z5bGDtzfWKhoUlLtQAO1eHIsHKQgimqrjaxP6wUsmN8ouEqty
lXpJvw28aOkk8qK1mrOi2IVvRJZhLAtHFdv9WR/O95KCHmuGhj7qQS11NG7E7FGP+uPMEkwCj7g1
Q8L0y6qBbBV5qU+WIEuH/2LvS5YbR5Yt/6X3KEMMQCAWvQFAcJBISqLmDUyVqcQ8z/j6PlDVfSWC
+YhX1qs2a7McFmmpQER4uB93P+6uDC3j8Z0mI74rUtJbYtSCW7XzKkuWsWo1vOwO3E26lZ8OqpNK
DF64/hETgDwTxGmwNdhMRKeUSky0PT/erNI7zdDC6K5La3oTx9pL6NF0xTq9cTA4Xo4eMtV6udS9
8fIBaIaE9pAqZu5yKuaM51qVVauniXfXicG3RoO8xH6DlkChpthuWMlNUPsn4WrIJnhRZStlq5jX
dz73ZVEgJKH7poFc0HMSY+LPt54SmaWhnsojhlZVa+Ep4NIXo3jw0qBbGa6I12Q4cS88VnRAvgKT
VaugdB3SUIT2MSrlJmKF7xhtPNxHpbHxg2RNUwUN5mryWsfUqtEDSYxyod76QkFpGGiJdBLlOu5M
U2eGNap53vUKlccykOI0aF27qofCXcCdZHpWZ3KBn24wnI/BNQxbn0Mr2meZlwljPAZhsu29Rln3
BEIKrpHZRFrokLrsP1jO/wwaNBga9cFMGkMsKOO5+6OqOsHShpjuh01j086vSIlKP22zkR5T5qoH
LW9v1bGP39paohTLzTFxsmARuaUYi6Wbodr+qWmF7ttNLgwIThFlb5q29yvZZVYdqWBeGVpJt6lW
VqYrQo5Wt3Ux2RJevo9NyT6vS9gcEk+fbwguJCUGDJkqZsDMy7iulZFUjz6Gf5dK4L1VDLIVCs7R
OooMLeiAjQz3GMWS7UXAhWv2fetuRaupzOF+RE0++ORd6/RqDxqGi15NbPD2qauOS/Zg5lvhWynT
iFA1VM8JLued66nso6RK2/rIwqR4oJpWr7vCFYC1EXEUxUPj2zYVN+mQ909JluMAE5IhuNEaULVF
2FZWxNM8NPMkrI+KYIXjp6ls/3q0/wrC/c+GmR/zz/RUl5+f9f4j/39govk0EPC/h3VWlkW/hXL4
X39BOYVo4g9GCaYL6oamcf0fLKdAx/1hcGA1A1YUCTz1HzCnGJh+rqKSkuHKqa6K6eL/M8qckj8k
GnGrknNKGAAi/TdwbjIl/6gUTcB26xrQhsZUGBpI2/ljFlqvNXrpsodKoYhfRl5pcT8T61ozXfAk
Id7m0PUmGccFQ3uuMr8WFgLHg4m5DHiHzLRIgpipVnklf8AYwszOhI9EthiXkMr0U862B6QM7IvZ
7wy5fryi8+1paRs2SVOr96PC9oooPl2ioLZI6XdR99PjYboTRF1Q0+ePFjubrTkzYVkVl3kfqup9
5btm4ntoq1gl6CSnendGXi4sdo4Y/1qMY569SlFaC9MwO8ZMSVwoXizmp51qSxRzYvBvNNgBKlZP
idr5zjcJv/vr6L5D8ZkN+lpQg+oECGccg+/nILltKla6taD3pRc9UJdXt6VbbNMo2npK91jyQdkG
FKEYvnGbg1aP/gJCmJXhfH2A0DRCBIaTSpjd6fi/xRcylg+lrDN6j6XYbcPpIZBZvi6UTmy6rEFi
W6/QGrHNqK37aX2KnJY2CLDmafgSBOlW2dZVW++vH8vFnaNpPgd21wwVThEwzPlHebCSJI8DcTfy
BmWb1TCY4KWj32cuxo3RF0sydnkKWFAzDAGwYcAtmt972eqVbhSjfpdq0rMGIziVRLkhSV44eTig
4WdNx8c47XvTLxRL69A1sOsw6icf8i2FrbXVJDt5jVhCBxf6BN+F3glMol2MEJgee34QKu2jLpGj
uMtUlDDG2hazA96TsClWAJ5k7evqbVOO4WaISbmQZ/7tmUiuq7rOoBWNeVu9MvZE1bRYW3jVbSLC
XxJI/ol4vYOv7V+EbI5+jb6mo1byFWfc20pktDLB4EK1w3Are5fa/14upADJCH6SkMYXKeKbsCoU
+tUrKK4pL6M71ZCFVXvNZ6Twt7Qy6IIUzg9fTorOYJOug4uO4z8//C5wXQ7vSXswZPMhC7otc8Vp
leKx7+m7P9ZPfYBW8um4CEznylzCvDECMybhE2Je8OzWu8DPUcU8kgcuT4HIzMjwbJ4w09t56FuK
2gg0621qU0PXYpebYRDYbKmU+stgfFf1X99AOawtgVmF6J1vPvNKxseOkocW1bV7gelr7E9OnUY/
aKUFWfgldKcPNrqCibFWnln+1h3NkP9b9TT/jJl6istgiD0Fn+H90rlT/iDNBpPGy9ZSxE5PLbcx
Q7TB/tBLW5AdX8oFztAtZGy6iW+nMBOBOvMSVx2wfIe+dWTj0U0b2GOAIcDHTtl4T5yYfmmV41OM
/pyvaXxXoVj487rQz/zIy4+YiUMTJik8O5U8NHpiacVbS9HowABW7X+k6n0OASklwvkDX3JN5tbw
a/dsCo/Bg9e5mJneVi0Dbwhi+sAxUcS3uDoNC248S+/X7fjgeuh8zTYwDWbU7cOqN8vufcwOKd8N
ndPFjwLjXDmYdOzkN3aS7wK+TSLL0/eUbq4f0ReuupBWvBcGyw0zxudioilNmUWMPESl04M81ppH
vbeN3srQQBYJQAx7wOyJaJWeAOKLH+2vaqulaBXeA5fFTp6ui+ZQEJNKM0WfBVt1tOcqsxvfaoTJ
iSWbDR0XRHvm+P11rZyoUDJAi4acg6ncN9xEYS19iFDIH22Gj5Leeq2ppG8CHekTK/BMsQk4Pn5V
hCu0URi9+7F76jG+JLUR4lnQdl/J/fkZfv+e2W33JPPTTGnwPZj2kliDZ4mD0e49NMoJHF2segT/
o33lbVll+72TFE8h25ABjUWao/eeQBHF94l6o6kbNTAVNNhRX4LOLLMVLXYC8+9KjlL+dR6sdcQP
XiPjPnY3emmqDxjqeF0cpgdxbScz3SXVum6UGicbjO+13EjhxOAQGB/N8MzY3fW1LhCc5FCQOswk
/AtEK+YhFq74mpQpJw+yxnBC5iTop+9u5F6+C0yQvb7YLFUGmZktNttZh6lBwheQ8wacSIZfZl2u
Ah3JbLES2U5LTJnuIn/No5u2tZhrKcBP/fgQgG+CKXjhsW0OaDCh5hi/U6DFcWZq9+rtGGH2qlmh
QUxsNiBhnoITBqEWYAG8cgdFXZG+D/0Ag/YUk3WPFduM7d4PVyG3k+GWeTb+c/BDz2xfeaDp7vqW
L2DIX1uW2hTKgss3t/lAm1zh6UAehrUEX7WwEjQa/8FeO92qqOMGa8THW2EH/m0RWWWx8Eq/8q1n
sjSdOIww/oI1AEA+t4NKF3MZ5jhx6a1DdGJHJ+jRnjSwlqJTiyCrITyk2jpDyMPptY0fW/1PBGo6
w66JmWb7DkEC1+mC0KTh89QGJTZdsGeS+7S1Od5afDtWz0Zm8hPdoA6SRavys0Dj7uRVZg+eYpHM
8UEKMh5HcqPm6I1mZHa6OAL1PBT2t1wBUcEDpigeJDP9WeWVFKOHQ47RO3y0IjB+P1Roz2cd2b/c
asi+8Bza71Lkgw9Na9a6ycDcrZxQt9VqjTDg9VsX53Hjyw+aGV63bklS9T15MAYrQL6RPof8tsNk
hyP6yLTxvqiPbXBs9V0T3hB9hxRGo5j0pJWmj7os3YxCk0N/enbl2mkK18XucSmp6R0N3/Izq/mz
ehY/cnt48O+1D901xQnS5Y5bRwdLOTYzwywfDMd91anJnklkerrJf8G0GJrZPScHYAB5lHchaoES
p2stqlgM/4va+U75ef0sZjyOv88C8Vt4aAIJp4uwlaojS6V05EE5yaP2I/wpmaX9mdCbmm9V4uiK
00Bd35Y77bMcTS80iyP2nnwAiMtXcNuzD4XYyaF+YKv8OXksttqv8gCRUxMzfW0Mq4bR+RE8pLfu
DQLAyj0GUWyzJW9i7tJ9PWOpEgpca3BDnQXhqYizupfYBA63xOQTlIaVZnJQ0Le+XOeaSaINrk18
1pjLmsKrQA/y68f4VYc9f8mTk8cRwYDP/SVy35yHrpJKovs+ffB/piD8P/no4r+OGluih1xnIioT
d04sHShNLbTUV2oaN9Vj+oALbbZJbqfcjDk8m3391PmmgTIDZX39C2dzf/+6aE3/SlfB4YIXda5r
ZCLKXDdwRhhiC35xbPaPsP/a/SoMrOquRq30/+WCM+VWxkmj6JNkpSVcCVP/TDHZSzUHjAQYzHHP
0QoeqC5dwJWL+5zJQhqlrpFMsuA+jT9qanaH5tN4JPfhR/shn+MF/HzhxkF1fzvVeQpK0ZO/V/Oe
XbQSw9TiD/pT86dB38EifXFpsVkqzxtr3a80uG4DJuT2W9ZY3nDMMlQODCiYyF59kYDmGZvAUxk4
6KrDFSs3nAAW2H1sxCajd3Lc5O5B1TxTK595uucQtxael3Z0i1PWL/Uk/y2A+X4+9Fzq/FBRGhZA
1RYYyODbw1OabTKMhAhMhtj3D6Sn0nBJ8CaccvEW/5F0fRZITLs61j0fa7q4B2IOw0qRTlqdgDEV
d8WeFGGnD6FnYuvanZsvPbTfmTvEVVSK7D48p3nLBsXrUt6MCX1wf6kf3rBz3yRZpX/mN4SbSn0M
kgVs/RXGu9jvPwvOM9HUa9NKZgV90OWKGnYfWZp0kuExxd61wmzx3ANM0aI3AjgrUnWHZgtHPumO
a18wE8y2lBVnAltuH0tMd25sHzNwA3OIHq/rlAvsPcEHqDJVGFNEc85f872y6wfXVU9dD5+xNONm
NxROm7hm7lMzkG/Xl7uMU8zWm+8ralJRBlgvGlaxsWmSVd2uY4x21K0RQ/8Su05sWtzHwo7gPD+1
9xWmWq+CaOGGl7Y9e0QdUoxu1+IzDLIzMKAEc4mqHfHegtRKjH+vZWabnj0fLcxGw/WxmoIcPtor
osVg5WAUuqqZHiZx8VWrH5O9Afoe5qv0W/UtjU3m7XWGbIQduSZ+eRjKEthKZpW6VRCENBHGt3Lq
XL+eryDhmdjNvpSfKxctclsjz/ClMYbH1JaX3/oYqtSuQ0QKD3619bIb8D4GDDYbTVauUzyIvqWm
Nvwo+IHnwNhuAA84sVmOYEK57zDptDhEqFTG/BuFWj0GOca3KABHDn3dqL6lwXDpVq/Ell5gYg2m
MimbjGSWCke1EKek/Xl9h2Q664sd6oRxhmA10j4z6KwpftgEFDts0+N7LtGSFh3Y9G2JsTLsjUVb
Cdd+vIt7q9aX7OgFSJ4O99vSc7xgBFL1VSzt85WQ67DDIVgNytRRiImngD4fS9Xwl8ZituQMMaTg
Dfx9n/Ftpm5Vq293rXRU/acAxUHdM7kS1YK61i/UNRal4GJNPCxNBTHgXIh8RQ10NRzICVG4uthy
dV2AtsIQnHE035Tgqsbm8KxAc0qbBrswcoS/JojEdQ5F24waVnObYCASRgrldoh2morlihUNbd6Z
2kP3JvcqhvbwH8r78OZBFj386Nr2YxP+MXpZtg8lMtWYr5hYcm8EJsKMFQFgnYBqgPacxq3MG7Pm
L0axrr2dUVpdAgdi4Sl92cS5oFGmI79HGdgkc5ZQLMOGerWinoLRxHol0ta37S80cRkd4R4lujSk
NqSAW63/ZwO6ZmDj+ZQv/Q7TfaVpPCoPIDfFBg5gD4DH/ZVqbFjlNMYmePMeo32Cd2n22iow7Lhd
+2A+VU5vmHpuehgp1T9JZdXwX42yA2mHZVbXOGNoBoZJ1wgVjTjMF19HOP7TRQNI+GiICocLEP4C
XH3JwT8nMFOytaxk1YSQ94re1znciHWgbPTtR5GgklTZXn/Ys9mrMGGz1WZK1leMQUl1nDeCLNvy
h8BVG5ioVAA/ZqjYzS0DUwU/49gsUASYrilA8w4+JvyqH+V7GJkwNO6f0VIE6DfaBvHoqR8F0h+o
ZDp/CuC6qUE0huQEtiCrzNaz4Jdc3/glWJk2rqm6wI/HQvOIS1pEMUnKnpwEyiMwgBD1vJlZ/4z/
9KgZulbd2SN6/eRm6m28l+trzwhLfx/6t7Vn9oL1TPo8wdpBZfJn8aJ+GvkkgtpL+9KB7xJOzYkE
3PE3RHsqYnkvLmIqmwhn7ZnqAg/pd0b9+0HMom2eVLMu6DtyqhNrxJzD+0SzVLQf9TAa6Pq+L12i
2ZnPrEgqx0FJypGcqiHdGBGCeXiNtoqWoeRWwKorcFwcRd0PzYJaWVx5ZkSiZPBVFIlDogobAa4C
1a4Y7IyBcPBQwM3BBEXD1DA5ctELnK7yQp99u+qZKUmikDNwu8hJf2+eyzfImP4xGmaYmsqz8umr
VlHYcW8CmSyc9e8s9vdrndTMt0CAViWhISKctcYeGGYWtrZXrNUDACQ7Dh/8s+nXOcNNjwviNON5
/ke4p3Q72GZI6s6wqoxFzdpOJciHWCFm1zJLGZzSXWuytod33WjNxn8ss9dUjCYPfwTeaXga813J
3gpCzITcdREyMMjFIhXookk2tXQ6mCwoLUYrZFhW1w/q9+L/z+fOdI3v5qStsfLJRRCAWznsTLV1
yTPSj02xFOb9rY2fglvgwIGqOa/PrGNlGsKVk1NarwodjcTy3iJoQD1RDW79XDHdwMn93WLok03y
fSGG3xaeSUOhZEbeaBl2Cdgem7CBSBsVkR3TlYHW1txsWjtp7fEFiZCIOrVi6Q1KNm0UZkr0/WGr
BjOEG5BXbT/aDv0NRTK8XvPQYfqtLu5bfvLQirrdtt1Oa/Zjv3arBYX9W7P4zw7mVZtGGhClSgqI
FbdqRKZLyAeioUP4VvfgXAPvRPZ1ybgMSU7qSgdnBNW0gvI5QSMmI8+6GojMF1s2amYZ3lakgf+R
2jze0sauMOQRMzxVq+SboUqcHj4gYZaO1tulE6fPWrKP4z2CbhRN7INjP+4NarWKzahZ5tui2wt4
TSJ7KdW3AJM/29UYv8Z8W6Zbamxi9OyIxts8ic08LlZpiHg5RUyFPPjubVCdFjZ78Q6QAGCgougI
j4NGPKc4DoEW+HoPICDzfQZoxw1Mp6wRZjbWyXMpt6K+D/MjXmuS3HjJVoTOGCMte69VZq6bbmSl
udUFtvysJRpkkWHlJ3ZE7QZYDSAM4OGgKKsSgfYUfttNvc5jdAOJh1VfOpXYdq8UPUdgenEgNXry
pffXt/eVxT17ALPtzQyAoo1D3VbYHkfnjQYeolWhv9WHYSkY7t2iBTn6oqC7SXmPKLKgOPiVJ264
hoCUwzFHWTNz7I1bBsY50xXarsjuV4ihxXTV4JjYOtOtkFiVss5zkI1XSYL+1Dw9larJY6urNrUw
pWGpvq0dEmGR0MLRlIateVYyOnr0kTSrmu4RYq8Cu6E2MrZlYjYoSS7MoDdBH63f+8LM3+G+ltSJ
89HUXYsbTqm95PL2+lldQqPprFBMwlXVQNxoXjpRkoCAaeMBGvHVQB3Vj8yxvku93KxBCUJxObeq
5s4rduOEvfudXi8EMy+01ewDZqC0bGlX6wXwnxFujOIprw9CtwS96dyFJ37p185WmiOxXGPgRAFs
q+6qhms5DK9Ev6diW+Rmk+2ku4nKGxHYWWZXS83uyIVKmy0+Q15qworenWSyQB+6wdJjW0IY+p06
FUXcVu1W8x2tX7nuLijXJDx45VovLYmZBDCLS6GzSwLG7Gtm4GwseUrc0CenJL2pxcZAdqJZ8VP2
E7y9AvSBagmTXSCU2YKzJwlGDy9Hiu2D4JgOP4t2mxieqbMXNXlIB7uo7pvkFacO6OL21fa6kF86
PuB9UBXEJil0MGYviF8Vjft05NEpARsd4NtITV4nwaqW45srMjTAQw0PnMvm3SukfxNN7lelsc6u
BLyhVNO09VC6h65MUosPwy+DgkRNiPJZ1vo7MN+wZsnww/ecduzEHhbrcazKcgFsXaBLbILBXUa9
l4bSqnnHuylVL1hAolOZTqQKvehXPczW+vpZXcZD4I4THZFT8DeQnvv6929YshY9U0JP+KfC0N/6
LBkx7roGwTerkWKKXLICVflWQquBnobMaYOkOmuX9nqplr6+AvRRtN9CjY0xC5D0pZF5njv4J71H
KjOqPNso9NBKm0rf8tLODNCmJGcosdGtJNsoym0V0pMoyFPTBeOC9E6v4Zs9MVDnA9YUBSECrCEU
v8xwfdH3Re27rnfqsYhdBPHJ7ythqrX3qyvLxRKX2VuZltO4RBRsIvaDLDpbLjJSTR1lhr237Fan
AXEIq32rqOmTG3tmnPNgU1NWrvI0+SgieFJMzZSbSh1fsxZWPG+FYnI9L1ZenPxAAtRrGm1TtAze
Zs+ZFUCxEA1Var6uxQuod84Bmj5+ykKgSg7EJabO67GHIUNJGJgPD7RH6mMsED4sScod6UZbt473
miLINvX62iyUxLcNL1Ecr0QOKS+iwhR69jxkRWQGKt3S3PDWzLjR/UGxQ4EBLFqD4RwaW7rfWRsX
ACH1i2ZFwWtREerXZoi5G9zGpcJTT71ODn6iml3BQ7szgupmDN1HJYiUe5qMHrLuvdjEfp6u0oqq
69DoDlqY1zd9j2Ah6KW3Q5AM24YRK3e1fQBetzmoqn/nYp9W04xAAbrWHny16VD3poZWloSjdf0F
z7UddqODgCV1cIp1HVU4M11b600oA02tTm0oMXrbx+l7ShUAXKRipZUBiFjhq9BJ42Agjm+5Hog0
IonAgsuA2cq06XeK0iEahcxyGlXuIQwQgvNG3cG8CwvlpsV9TUUGEDSg+VubY3yYUro2qo/ogh8w
z4WAKg2yKAq+8P6kmNjM546t2vWylUkuH8K8zG6UoHuigJqJLg4aBMnK9Lyy4qDZaCNipazXukPi
g9DCiBHtYhKtmk4JdywOTTiqmQ26U2hTBnP/deL/v77lf01697+vb3E+f36WH/Xnz69a7M9qqsr+
qvNJP6vgAzUuaR3Uw/bn//76OX8XL+vsDxV8Z+TSoNdBbwQQ+rt4mYk/OOjBDFlU3Lem47L/Ll4m
6h+oX2AMdH4NehgVG/9V7kLwLzCLkBJQmglYa/+q2uUcjE61LlLXuQogjEo9A5V65/IWsDBLZJ5G
e7UKLGLUKy9SkMtMzTihpicfv53W3V8W5HutxLlF/3s1lJrpRKLUDMUZ56uNwUCUIWyjfaa0m7Jh
K64uwPuLFVCjSfhEuNdhR/kXKv1mzPu2KPImTfgelXjU8pMOAf8gXsqhXJwagquw16i9JuDzXXSi
SgyhtJoR1/tci8HDazTUmJRJs+6a3F8VY4bAckH4AhyaARWcHvx1/AG9MK2MBML56dVBGuSZIat9
JRrllrjpr1wMsR1l0oBX3Q12ScDg11CJbA8jakKQrkUcJG31xeTluTv995dA/BjqYuFEzRudgvPe
KbJm5b5OA8PJRhAMXVaSVyUS3sbtam8lY8odHjCMMZKKML0E6ZzOaDO7UFuy7fsoWg0xi26E5gqz
DSgDSC7yjde3r1nKwdvNuspOi8ZYk0Rrocp13t7opHQfXGTrfBMlWbVVuIZ+q7qZvuBPz3yX/+wP
VEXECvAwvmIn36QoNsJB8dDOa1/4snSY1r1k6DCAYnIq7MyrPSfsc3bfZINhJq7wDxokAgU2hXt0
QzY50cGwEnR4dBsjey0LPty5SVTbgHZANYAsC3D/HK5Nn4uaMQnkCLCPnMLcmifpMDQJNMweZar6
uhNIqvVghFsl6yTsH1viYV0+MkEoIxgwASsFjtNMELVYptEY8WCvBoE1ppgX0df2dU0xM4TTns7X
mGFCVuvdAP812FcrUPVaNOOG4cMwA8WCXJio9l5R0OUyWzWXpPvyNAWB54HSZVRbS1TGnj+zXFV0
r0eB+z6oHdTf3QYpWvobw82AOt7rm2TQ4t9w9l+blAhITSAb+mrOTKW1H5XRQIN9jUFswUP4KI/p
rb6DvJPX8BbjwNbpbX+ka+HkTvXkfYKSfH/ID9mWHpFD4Y2l/erQ3vIYLJz+ue9++V0zeIj2FWlQ
RGOwZ93NAFSRp/pKKWuQ7EYnDITpJ4aFHOT107iQKgNF/oBxoNIDRsMNOj93PioFdZug39dF+otH
w1pzs6VauYu7/VpDMFT0o/oR8Od8DdJUuZoydFdAAAbBP4wsQ3VAy+/6aCHIc6msZytNV/9NhYSh
H7p6iZWYiTr8nbYJ7R8aBm1Ux3wB/l5cFlb6qnbUYcmRVZ68q28reUOixvrUMSLkBfjiqNtAxIUM
H+34EiDqGk8ZIbGQw7wwAF9rwmkDFDHAwJrBBh6PzG3TvN/LGBNfELB2hbES/t6QpyoGFaVYMOtL
682Bg1Iz2RKsB68UrMps346p45Ffeu1uPcR0abSw4O+EcQoTIjAAuIW/zg9Vpa3oCz3r96Tz+22H
RiyWiI2lApKLq0NPC6B9FbR4dLIB4j9fxYuzJu60qjiIFi2s/QqutmFL8BszP4ET61lG5m971Ltc
f2kXp/m1LJAfMB/4c3MnY4xTxvuwKA6KDO5VJXJqF3pcVKuCZu8yRmoWjM7rS/5mpwi4It2NIkQd
/trsORRCIdyddor+Iasscbca406lCWdUS8ulyX2jpbtKbq+vevHcpS4EjLIBzISHMa/CSwLUxXa5
PhwC7toDH1ZuuRYIZYd5+uP6Sl8C8U/IxABaRyseBAAAP5EYvLCJRhaX3Gcj2/O9cuS77hDtdMzL
eHRhrDCBY52v0hUXZgPihbZwnXM0+tfS06Jo0qPJeQOiPmMDlYjeITOF0aTAgVoozQG04woVPSVW
vL7V3y4H4w/GOsq1oHHOhRaNdwLWe6ge9wyMq+zuUIy7jrvhJmBIrhXwkv7Lv/ofeAxfe/u22AwG
6AF85CD/WuzGUN7J0uyR+Tun2ANHXSjEBGE8NB443wwVec0CVVf2RediAHk2ohfaAEre9V1M6vBc
ODifADt+o30NQpnnq3CCrANNMu+QFrJ10qJ6z+Io3oRDwJzrK/1mP1gFABzOI/TKnGeVgSqbjP4Y
HOoqDPY+Tw279dlS/n3+rqD1dSoZEmnoQoXg1+zUPDKMgaYM6dFXmL6OfYM9jm1O/gx8lFcUavx+
fVNzfYXlQJKTaE4C6SZ0jsh42Yb+GMvyGPbSRtOkY4dKWnUg9lDRU5cT5HcXnvNvNgg39eu64JcD
oZ1fWF74YxEWbXVkLAZxhnRbzRvRBB5ps6IVD9e3dyEd2B5w5tRsAlXact49s8oyhAfdsjrWUMcI
8aLtOBe7RGoLBRwXsgFj89VFC7DdQBeladPfgIIb5WkcsKo6NnF2EzQ3iSrX13eytMJMLoY6CiMk
fapjIQxQCY9GGi0on9+clWTTo4XUIbkxp33nWSto69XVUQC8KeqOVlslyO3r25glzqDMp5P6Z5U5
1zshFYbGRFiFP+VHoZrjS5RZClp43Qc/QAuLP5Gry8KFrU2Hc6YkZovOsKno4yFLMiwalGaN8kuy
cpkN+rW2ZC9+85zwdtFDBclw/DG3iiiiKSpjkrcMXEq9z+64q3RgGKC5blqulBodrLslju3c/k8n
KsCXgboG6qBf6Y9vsud7JHYrOZZHFINRhL0PLNxUzMw98GWQb13QghcO/LScoaJjIPK7UBzzeit9
dIdIalqJC9Q2+Z03YnQIuxlvMPZwPa6jLdvJ3fiu/OwMM//MXq6Lz+9ewffFZ8qDl0lXji0WV0Hv
YdldJMoFAf3dDSLhYExaeGrMN7OKiZt1bZtgBdgT20cZdJRg1ranYZ4jHw/ukL5nabCghH/zKLRJ
RaEZHJrwIPw1k08E9AzaMqU79oSgl1Z7p0sKykhlE6TMkdRG6BDl/dF7r0YrPZNm16EyO11AdJfv
H32fVERl0GsLZA51OvtvcqSUaTugWGA8EpJaAkH4ut9q8uf1C/zdVmFxUFRigJPDERY9X6UojT7A
0Q9HQlFcbkpicWbSH8Zrf+jM4s/2uXxKl7JglyYHO/u25kxqKhIVqdt52FmKQYypkySJmaQIfGh3
C7ubvv5c0WioEUV4ZepaJlHiMdvdGCCimZPxmEDRIDtcmIlh05/ivUXqN7GrW/Y0itX1RaefeW3N
6V6/3ZuL/k1epA7j0QddT+1fchQJXl/hy8+9tsTMvDEStH7M1fHIECpiN8W+N1Fnj/F16o2yVewA
Q0CCNVrkBZkZbMt18stfy0cjta9/xtJGZyawqnIPTkI/HqUf7Gi/EXq+4Jp+AeyLjU4hEsx5BWKd
s8hHKqKG9dV4HHYoMNTX2bP/sy23fmaio0S3jk/G6UBWyr36A701lHvlPjyUz9FjYcsVuEw3zQKs
uAh1IHWBgArlyN2iGRGb5xBGRGFFoSXqMXpG1AGhuXxFUIV+Yoop3pZcut++ze+rza45ypP/w96X
NTeOK13+lRv3nR3cl4nv+yKGpBbbZcm25KXqheFyuUiQ4AJuIPnr58DVt0uCNOK4+3UeOqId7nYS
QAJIZJ48R28dVVj72f+wjCuLrbzGbwDzF+QGvgXU3Loky2jmISI1sYuY4HiU0sIaiWt2Bofd/Cd5
sJbJ0gyzK/vOuUl25EtyMzFffR5mturpOS9seiCuQegr2uePd42KrPkYK7Cp/jSdL1m/zq+oscNl
PUuBcBp84NWAox2LKDiKZFW/jlklbi173A4v7ZK8OvvpzbspHzJQN92oj2g2QIt+DWcDmvmlW39+
y6AepKFkgzSIITN/WErkeWSMxu2k2/6gBPo0FzWeiQfE8H6bkBbPMWnlAGIwbtVrC6TXw3L8WX0p
vuir5rq4Sq/MVbZm5sLYFOkVATZqJrI7dyYcWpeu65EnuZ7XybSlE1X8alCWrKNzrURnjYCqVISt
yHrInccuBeFWUXfTVjGxHQAzbtjz5XU6d/eCyegvC9IwlLxnSkVx7jT100SyGzo6a5arM95w5h5E
pgjETYhukGU0pTCDkG5qR3GMd97GG5cdf66LhfZnBftt+F/xe3n367Q8rESe8Xcbzo5rEExh4ImT
btvJZWmZjtG0iWNzM8bLLn0skvZ+nL54ijlz953GviJaArEgaoWCRlY6sdwJfU+pV1gbPfUCrU8e
B+9KJTdeFKFACVx2W4RTP5dyOHNOCm5UxC5YMQOlLGm12Ji1dco6kOJ02rqapqsRJCqRq6D952p0
2kXe2gtaFMu+/t6jnxXsv3jp9MvLLnO6mCihORa+QYCJQPl1fIDZiVG5daYOGxKhgqKPzhK5f2iS
sGbfuMpc2UJqhMAZjZYaVNMh12OAwBH5sGNzVZI1Ch/0eBvhKeoPrbkolfiqpWhnotEqQb5qjNJv
qp5cufFDX3eLyotnwpCTTYLiEQSKBCU4KtyOLOEd9WjsLGPT2xDmYg+aFSonFpg3zCwmMwXhs6Y8
EA+JywnPYWmFjYINnCBY30TWZC0oBcJTbSK0X5RN9lkXxksbGSUHAC3kJ1D8O55YOrQq6WJ13PIJ
gHlUgobknQyPk5V+UfMegCfwyM2UGE52jTAp3vlYTlEhk45skxl6DSDBuG1Y6yM7vB48LSSmcYcM
SjDq7dXYTKuJdzPxm5i0o+BKZP1BJqyJzBYayKTQvySVQ0FyUW97nenBqPT9jUcjSBqCdsJPU3VD
AJm66u2xnNkqZ5xXwJKRQMaWNa0P9tPDEBkVLxa7lDWwnK1K4qytAlwHGp7lsZV8R2FnEafqso9D
ON6qj1zNt3t7xnvPjB5ziusDFH14Wcp9Y7SphzFxWL3NJkXtAQIxswVYG6sA9eTmB1BYgEu1lXbX
g1t95pKUgHRi84KNHykwgDFBAYtX5rGPWT1AYhnt6m1tKQQ9obZCQUWYgS/FKYtb8FmPN46XTDdj
PeZB1dWpz0GwF2IcSFo43hDwMXkeldQIp3pEX07Um8BF2dOSlCm6G+tuuMpqe/CdKmery8fcyd0r
Pl0ccSCaQ0FFflFFUzElNY3qLeFgb+Z5SsJBsb2ZHSGBmH/NEBJ3ePaiyAAr0gyZrJqGwkOGKE09
hEmtVi1sq3vJslS76V30J5jTdB8XFN2rqeEuUrdmn6zRijUS/buAv6CKc3KVTaSIEtDpNVu7r7qr
qabFcuAunZnO062PhKjYBAAwi0SlPE4PkAU3Mppt09gmelyn/JVHhRfY48h3Gc26wEk6sganOd+U
zKQPl1fz3CbAPgSZPo4dURQ4dsTa5KztcrvZ8tQU7UvMCNOyBwU/inFaxdOl3QN8p5jKOLMFxB+W
zh4c5xCyAHMMeqjkPLerREMSZdzeZC0qOB20AlZ6wzt0OqMdHOrfxho03W+XB3tiEz2o4EtFFzou
TBv773iwOapaWuLEBnbdd0W5JTwKNFUNNfrEYz5zupxcWJItsY0OkgADxBCUror0rQdIZuaaN5BE
uAHR8YyZ80MSlUaIDRuGLcVb5RQDLJ2Z+ta0wIcTI9sI7Ppt93x54s4P5rcV8RUHg7G9vm3VFFFT
z4Z1WToB6a+TeJp5XJ/4omgRxokIfAig8EihHlvB2ygDi3qmb3m9tKf1aFwPkDJuF1p51w4z7ncS
rCFpqUJlAyk+hKm4/Y5tKe1IVeoMGNFLbgcWXQxPsXF1edZOtrawAZZkFGSBYAQk8tiGlnGvaTFx
28SEbkXUZI8ZANwuMCWT2QSRVqp+M4L7vo5n7vXT6/XYsgwvQXKo0yaPqXgfgVCvK8kacVKgTG91
Th5K1QFpWhPqtrJop29ep4ZjasxAxcX8HW1v8QXgMQLiRwN2To5ocLu7WTxU2tZz6NJR4kXiPY88
XXT5fRsbM5vgNP4X1sQpDagg4n/5PVgjOAUTDdO2dNBC7tgriLksmkQPeZs+mcNLRPWXpNxZvAq5
gh6orr4awWd0ebnPuZTo08VwIVMDNOvxche5VmZpomtb4JXDpvlm5KACaX6ojTLju+f8CjgNRFBC
EQePlWNDU+a5aV3X2tbYpf2yq78xclP+oNEDM7eA+Hx+VIDKanjP4BZGafLYGFG1sckyzdgWvfvg
TOoNH7Lbts5f6syZ2S9nThlgNH6bkvbkkJKBeINuoFajP8Q2OKTaAeB7PrM7zrmmeLQApCwkkeQU
Hsvrzkw1KFh4qQl+19R7ifqO+K3ZPRkZXzMbhBWX5/A0JYO3KaI8sCDY8M4Tvu4qLzqSaSABVEnu
vtBRg2pEnU/Xhp6MQZzn9RWOw3eqZqDFzMxywdGw1Sf9F6uywPKn4qqKSB5OkDi5HemU3FZZ81Zq
lKyI1fTPMx97ugzikQVqGHR1CeijtOJWBhplNHO0uCXREWC6xVfmtdUCmkRWENc4kk2Eoje97il+
orbqgjpVvxgZOG1AGwUK2oSjqa3LFb+k3hxBz+nagRAPrzMI1WiIGmRytBrXA0cfLaKl3gU1VZt+
SevEDHtrQCeTrdy4UTrXVi41D2MqUDUUZOtAmwJIimfS8Q7wEr3lROBdeTQ632K3S37wrKW7kXcK
lNZJz78NueGVwTTl+deyI4aN9kolQ1oY9ZvdwFyyccEJ2vgl0KS1P0Lt6DGjqfKtYqqW49njABes
jB75hg6wqfI5nMRDy7yu36dJC9pDNdGna5621r1Z6UoT1DGFGpKnU+h8qF4W7V0Telz+OOhTEaAH
pdkUSoV0pqaR7Cuy52MKTm7F+WZC3vc+Awdu5rdVx7+PjY3Kbp+n+R70Ggx4XWr3TwCP5N8570B7
WLA83g4c5YyZHSHm7PB6QEkWgApcwOgWElT2UnSkVnED5IjNtji6w3hAc2rsG0kbaHx12ZtlZ5YN
id8fRC5cUXljMBjqXDVslT5w6dYDQcBlK+JzLw1HcpECeZ6yL2DFUoGhBVNtCTrmyybkGUOCALk7
3HHQ39ERLkvpHtNVtLbQ0n5Lc/SPJvlVT7zU9+oULXIZsmuXrckDQqkVSEchB4V+KcCTpWlLC0DY
Ktr3W5IgszOq6MRpXOD9L1s5uciQXkWCBe8r9COiG1Catt62h15TCEAaSb+oG0Ec2DoPLeNL0PL7
Yz+hHOlCr5dkn/QKvLNgGOS8OlDkQD1KDwGX20NbshyPS3DfliCYcxjxe3dmeGKSDr3iwwqq80hv
YDpxfR77Ht5zALEZBZIcSh/q3dbVCHhotE/6nmxFXioSgdjALvFMTWmxyL3oGbUHvry8UlLLJg5B
MWPiiYjx4Akl55A7a+Jq4qZ4J7ZRSFNny8rJb9t31HGDbKoWqW2uwSaGswuaH+Cg9w1jGPAbvq6U
ua1w6jaIfVA9RvkN34Vy0fG8jjntysGMkjtBm1Z49nVWVuGUASKlt0FkmUvW3je6N7MlTq4eNL+A
0hbqFugGAAu6fmzVHD1zROmI3NkovHlLMlxbUxCDI/758lSfbj1cbUg9CFS4SPBK62nmdaPphULu
qNYqS3WyURq3QFFx2cpJfgUvLDx/9I/+pA/M4fFwYps6hMY6blLDG3wz0zWgfPgI2gvTV7kDpjTm
mkjvNK/NiBcLKas5YJ08UHzBR+EDEZ+KDJgpDbTghHUg0AMzMqDXQTnmHOQEeTkTVM5Zkc4YKFYC
31yq7Xbw4q2VA+DvoCNnxjfOGYHIx8ecImf8QRN1cMsMPKd0QA53a8Q2rs1MLapHZdLUmV0ovvXw
QBEzhssSSmPgc4DwouSCDoIetyQfm9AployTOswTpUZzpkuWrGFscdlJToaFEEsHUgMQahxUqOoc
+wi05FKrMDS2jW1QILc/mfV42YBY4qMBfRgAWhmOgPNY3smIze1S7S22pU7sewRxDEpEydM/MyLd
nENdwAM0GCFg40nZM592zKk/6wHSSKSlKTKrjkH7x7Za+Y0DRkmmceacl089RDJCXeevuZLurJwl
djUkBtuWLAA/IPjGsFFTVKn9qF3wuWLW3MoI1zjw6DIaXAqQFdvmxl7LKr/kN0hgzEyafKTKQxIf
cWBEq4yxSMXyV28Yz3TFTH9w8EKfMXPejX/PnHQEuDnUZ9CSxLZj/x3sUz6ZeyLMTZYY58E4DIL+
VWUw2dZFLl/J7xxrr7k//5kXS3uRUiUnKYWNeAQe2H018ifwM/0zG8IFD8ZBShsibD1cLEWXfKcB
mkWf6Ww5emY5ZMApn5q0qTyMpAcXrAnSbgYK0ssDOTkoj/eKDN+jDQZRMZ1tHS1dM4ejLWHL9Wph
VN8vGzrrwWgPAPEgGj6QSTyeMbWNEoAfse3xtFi4qNVY/JszGqA3fYismZLIWS87sCXtFpeg/bIo
xVOm9sAl+kXrH22QLFwe0JwRaa/U4C6lXBfnWF/5FHI5LjQd/s7zD70Bv6dN2jAtz7y6+bCiJ0Fl
gU5XAXGjSoKu+LxLA0CJ8gYSkSiWfwi1H7i0rehgklZUHP52FZjgIcV7GSzxM1bOnM1IJgFNhAft
hx7fsRuwrkmjqm7Y1vBQMcbjGpqbvg5WOANV1cCde26eWSSYQ0QOTBySEiclOGZEqMdzuDf7OiF1
lRlQWHKWlz3hJKn68XQ+sCL722BBeziDFZYvxMtlU91l9ymI/iu/6X32Nt0m97OMvWeHZgFCgegU
FQ25Gzlria7oSYf18mgYRfzdBp+dSedkWs6aOcg/SNe14yJDjkoEAo/0dQDWiyqbrPtxeQLPHEJH
OQ7pwtZNLWstMPlsU2g2qeZ9rT1C8H41gQbusqHzK3UwGmk7GU3K+7bBccdBbKCjnOdP7nBbc/2l
pHFogNvX7rsVCtIPllMFYOa97h1j1evx54/doxFLd5RTZkircnFCpS14OPUQzDY+UA8rt/okHScq
RVIGSbqrwAFSamhRYdsGJNp1WER+u28enHUGGp3AyEPUwUpwoC6jfGa2z1xfh4OUuQQzTaEZF4a1
FPTOkKHox/uZ9RQPWCksPjIhR6wdZB2Rt2BbkB14Lx2o+76DPidr0XMWevEyt2aGNOOpMvlUrEE2
2AMUYguSlTAbb3WSAV5agDzyb51cvz1Vhl4SK0OyicAS0dnCJNcs65da9nR5/mY2tyddynnexXXz
sULFsLa6GwPE7Wo6czyeufmP1kg6HSOl0c3SwBqpOV9pfQ0a93ihd9xXsk2txavLQzp7wRzMm1jB
g2tMq2qiWGLeeg3RP/jwm3JVTSC9MR+dFnsencIdhA4vG51zC+lY6af/GAWOHcfKNuGP7vA8NTPN
FnLZ99dORs0Mjd2iw1oaGwiUi6JrEZ63RbnMLNVHKtq3AXJ2vGqJPN2mm54vD+y8RQcRm4jagL88
nk0IO6cspxPuz8qDtH36pSrGoIAok2q5D5nngY1rDmx0Ahz/NcrfNqXboI2Jx+0Eb+kCEirceBnA
uO8afTBxsixLEC/oV5q3MJprY7aJ9WQd0e0JZCIoo1B5QmpJGi4EnW3a6Iq1aauvBrQmWnTlllYZ
Alu/+OTESpakQXpe6po8j+1Nrd5FTL0yGgwwxVO1JY9tBVV6e+6dKjFw4x6QTEqb3RhtbmsRTJqr
UL9unvQpQM1sAItK4wNIAk3CeJEHqMg8Wdej/QA+/PSGhHP1jJMK38dnAMCDFhpNQ8+QlJNkSjHR
fsJnkKfmlf8EufpV81Dv4nvnoVrQ1+6q25V3MI4SWjhb/j67wAfGpftiHPgU2TqM27eQxPPAH6L5
RhoYTdDfgGj5bljRxxJkk+9z9CGnXi1mX2BvAaxByCnDMjMjN9zGS+zNUId973vQ42nDWlmQdhFB
8TXUb+0ZFzs5dyWL0r2v0nE0shIW2ejd68VemwikHvuwjp4m0Jte9ueTm+TYmFxuVL0iYUkj/Bld
YG69cB0WDp46c7jPWZGWjypTEdUZhgRVlDitcYPEfqm9XR7KyZknDUU6BDiQyUZuCwdN8pXeQlKu
8NZGPSzqHGQ9rIZEWD3zYD3rlkCcwzFA+oLa6fExC4HqGnWxyNpQF1LokBSxslCh18lck9f5+ftt
RzoCCKV6P02utSEx2p6MTaWuoOF5efrmxiK+4eAC5iWdtKb0cIaWe8iQhQZYGF00WBXW8rKhk0rL
x0lyMGviSw4sTZFqlA3qZVCN8dV7763dFapPvuhX9Hv3xl9AnuGCUHguqp2bQ+mu59YwqDXq4Jui
AXcyB22yEAl8vDy2OSPS+8BgWpxWFi4iU/EWLgHPeP4O0s3FZSv/l0Pptz9IR4SiAobj6fC7BgzV
5hYqlt6r+wMvH/tZUcMO6rBzCl2XvUNXpdO/bIDgxlPA2rByZXg31Nk3aDjI5nAkc2akg2IaKzOh
MRbJiqsAlJZAAb8U0L706pkpPAk3Pw6L/8zgSa1LRRtWaoxYKHBlQ9cX55FoDF+Bs0RVhBzl5QWb
G5Z0TrSqopaZi9lrzbfINq8r9h2v/4BDM+SyodOHMlBM0HJE6slG39BJZ3ZuFk7RNIO1GdC/l/ZB
/gDufCTrf3h9aPs7aO68XrYojp6jl5wwKPr30Q+CQrfc7mWOgJHXqA1vPGMxQhVAxd69bOHMnoIF
USfEDQzKRcnZPWDFDUWBBTVhETJ2tFmOJUj5nMyau3pnTMkxDuQoezNBk9EmF2S9bJHqUHIgP//R
eGScg+tSlTBgWDaqDqHupg7tpgqgNDnj4XNjka5DPQWuyegxFseBBBYKDyp5Lfu5BpnzDgegC0q6
otFQTmfZ3pQXLVOtDci4N9ETG8AUgde8GUL3C813NfP11gdVzt+Zw99WpXO2nEa1NAZYLQU0ad9a
L/YcDd+5uBt+99uG5HeiAWpyysnaAKn2xYLyCsTKnQ207nd06YZN2P9MX62VEeRL/bva+t7X8vsc
7fr5NfzrE2SUqxkBXqGx0dqMWof3qRfiaUrLx8tzeX4H/zYinbmlxiLof2KcXHkak9ep/fq5vw+2
byARAV4FtgI4GFsM8uC6z5gatSRm3V2TTjREs+C7MqhzfYYn/SbicBC4Q3DBCd5pGYriAjCo0Ubr
7zKlUIXSfKR8c926f8nGqftq6gWDIJbd1c8pzZEO7RKT4OEQQUgk6+LhiXAN0PKR6vybZlfWEACC
AeW+Ct2sz0ZFWBoMSFaPfg6CrcLPlaZV0G3P2pkYVo79xSiA9NWh9ISAEjwyx3PldUbVxiZt7xKd
Tvu+YL2f1ixHJhMEzYWWXwkaz5m9JMfNHzZBHIL7wgNnn3y1G7TLS+YZ7R3O8v5d4ykPgIAlfsGF
rHFlTF8ztX8cDOvqsl+cGSs4kQXTJfARwJtIQW3qaS2q/Sq/AyHQPU9IsUzyFODmDjUFUJglKz13
3j9vEjMLLwQ7I150kquPFJhKPlkchNZgHU2i/l3BpjINdd8a023U0f6TFz/mVizlXwalQzi1QMTL
DIffoX6SLDhV9l5uc18f0Y7VNNEnnyOwJtIF4AYFShyKRlKYobmVncbqwO+8KNEh01CnD3bEn0rq
RD+aup/jLZGjGmEOHEdAaMMeUBSSs+KC0W0aF/zOcsAMZIyQ6ItBBAdC+yyCkCVzZ16RJ2Ev2ugA
pQNSFag2lIfkPR5bVlNBBc64o85PYsQPFjg8s8pcZypit0hIkbg3Os9vU1Z9MdO5hPzJPgGKDvwM
YBEBRgXcz9I55tWupaTotLszxvTbYDbx1ajGbcCL9smrDOaDLdjx02qOhemk1QGjPrIrluHg/OSR
zek4GBh1qj0Po7lMLOOGKzp6Uit/Klu/ARy3bqKrlGuAwQ4GmnGKmTNCviMswZuCLnQg0gSHqoyT
qamrKmRy7DsrU92wNKzC5834WUzmhxU4DVKWkFVHW8XxSDWsbi3a1O6oErFVkRsUQR56OC4fAifk
foJYF1U/dIOCd9tS5S4cxy2NruwUcj8Mdveo5y7UESMeqVtviooS+vGF/VqkDZobKCkTyJDT1gUj
vlNU+xgsmfdqTYZVOrZXcVNmyylWoS6TKumvq+D/s7L/G5HiwYqFr+3rn1Trm9f8/b//HSQ1adr8
tfnXVUNfix+HROwf/+ufTOyq9QcuesAIbRSl4Z3wlj+Z2PEbdMmAhlOAOkEshJ38JxO7Aip2cM6B
tBJ93QDkoc/6Lyp28Tvxt4AV9FwcbeIv/s9/HXEQNNLPh5wEkioDtAs+kGzISqvwaxTO5fPCmOIs
S0xtzarGuNZphqQDRCOcJKwqKyyJxya/iMBqudRSgy1Nj/parUJfqTf4l7yGhIivNer31EkrSF3E
d0NsjIHX6w8eNRWA2tu03rBE9/Z9HE1v6FsDU2uljbi4zbG4MqPmtux59qtL/VNe+b+7pq1fKXkt
/uV39ftrJ4jzd+1ri2Ujb81/iT/2VoKSnMRJ+z/HP2IG/7Ql1v3oh8UH3f59916PD+9NR/G//pp8
8V/+v/7yT0/ajxU86a3silb8tZiUxZEbCSbFv4grTzxw887/FbzS9x/g1cJz+LcOACJL/PjatP/9
b2DU/1ARNAE0aAtSMhFL/Ol+lvuH8DCwMkH4BbLb+M1f7uf+8VGRgVvCZwW9wW/30/U/4HyIFxyB
7UHHnvcZ9xPedfAuRw8J6CIF5TnQlBboCKXoqnQdBJJxFT3k1Xeehrb6nJQz1EVSAPfLBMaJL7ZA
PyW3jSh1R8fEHKIHcG4u0uoFhIcL03vV4n3bz2qgitBMHg90WUAoY4nNJPc0RSguYddqygMIFZNg
3HhsMbAV2uYdEuTmGnKvc2/Mc8MT4FAVffwIbk5S4yk6ss3SVB66n+W38tHcJbE/a0SKoT7mEJG3
C7Q32sDRo3985VlVyl2jsKKHKnX9HhjRPEb7kQXFupjM3OFnxgPQCQhlBF0k+hYlUxFixhjwoeih
VYtAARcifbGrygfZrG+TT2L2xbjQ5GqDIRAtAJ6mSrGhUw9lVbKW7BK3X9iADddzOTXZwS3wDoPL
E5B10eZ2UlTlbZYUAwiVdlWkfnH1jRpbodLxxcHGv/vlYIenuBT0IeF0bEVM6kHwZTLd7cd4indR
v4gU3zaeo6297EHNNau/KsVYH6YcUNQjxEWUiRU6NqU1cRe5XpzsmqqvgyxbMkufw6PKsc8vI7j9
wAnnfbRyHhsZuGFAnTFPdvUPNwvHIRirJTQch+9gof+egLa6hLK0rz+jU0UFg6S3vDydsruL6RTU
OSYOOVRN5J54vTKKotWhDdXTx9Fku4SXEIPP3jibQ6zK8P9fIz0wJV2/uKpSR+Ms2Xm9j44N50Fd
5lu21L8Mt/lMW/fZlTswJa0cnlaWk6MpaqfZ/RWYoYJ5xm1582LiEOwISQr0c4quxeN1U+1O6zxa
YzRqjLKMdQMJTFBC5EGraesEmgaX1+l0c4n1EbkUgY4/aexuwD9djYYOybBEX2QeDleI2M8lq88Z
wb6FahVuQ5yx4sg/2FtdMjke2GfIrkyyn4q+Bv/MI4HQ8eWhnC4OyE8Q6IP8UQfXhqzxm7oAx2uJ
DkG41kr3ppZkQeJAdmRmxs6awfsUEYEQP5MvQ3UYa7AjWcnOxbthnJgbaE4519N/bsbAfypCC5B1
I1Y9nrHGo2nf2zFOVV4vOrpJKLnrk3T16RkTuXyk2lVRJZETQjmb7MmyONlpFARXmQbJ2FlyDDk6
xvZEh9+BEWkoLcurwQPLyS683e6NtW763nO/NUIziNffH+6mYAzVsAyra/OmHvxyp9+M/v3fGCci
LaQcQdKD2Ot4NkEfUyYJlMV2Row21zYrNzG0jv+ZDWnfJg0lXqQyrJhJ1+6IYjSfqduecTy8aH6P
Qkr6jBC3aZO2Ijveon6fWF3Y1nUa/p1hII0r6A5w0kknHG/6krt5R3ZFVq9TyAskxfqfWZAu2naA
dNUw9rCAA65R4yCZQ8R+hIiHIeSHy+m/ByHHJE7npZCPJ7t6qa8GaLRMIfH3eeCG5D2qcEOQx7s3
Z8XDzeiP37nqRw9uMKf7dHa5kL8Cz5eLpAqC/KNDz0oAZEWTN9l1WXcVT1kYK+XnjyLRqfUfEx83
48G5GhNWKgkZyc7bui5ZNYUyc4tLuukQ8BSbFwk4AYvB8S0/bUFd5KQRN7B5v9OwW+VrCNqsytvs
1tpEe2fx9vV67YRYR/uB3mZLfV0u61WyGP0ff8NnDj5D8kqki5sYrANk59o7SGsijLVm/F4uK5yM
VHJLqmkTLzKH7MYgWkXX4zvI2JgdTK0fLxyArsawWNBFtaKQIEddAFqCW+hJff4KQ5UVpRPEACJy
k8Y5odeeDNwiu9hmK96x/FXRWfR+eTLFHznZHSD1RoEGXFSg5j92TLTLJ4jjbbIj5SYCtooqN2MH
7RLIYF42dHYHHBgSl9yBe2qF4nEQv2PVRhKAuhiqnnMmzjooxBnA54F/hCjfsY0hKaBpg5txd/s9
v6ZL7UZ7BnKmXzsLFk4BanZhEdDAXXQ3cUiDDqpT93ydXKs3679xxyCgR9rUg/jMCRVHB0U1K5ny
dGeWDVjS882glTNXzEe/7PHKISGOIgPYg6F9iyjneLA2CBmm1MmaXVz0znszKf1OS4e29kvDaHhg
mXz42jNr+lkNnL6Mk9W+NplBHyuzT29tA1QkJM7IdW2MMQjhRsUo/DLtozd3YAyn41RCeCRPW3bb
Ran6c4i18a23c5X4dkWTW65aICYeJ82YgtrFueAnda/kPtUbc0+ZXoJhnyrFvQ1Z2FvdjvCzVU+G
FzT5UALzTSs385k6mkPgec0AWn6iFZuoHmjuoypjPkwshxRRo9iaPw3uYCyG1srAjkxrp/V13gP/
Tmpd8KVlCQM4sBssQOXNaEKDiqWVL6OrDiX+FUUhP82hWOi7QzPXvHb63MCWAShS5MmB3If28PEi
9E1Eq2FIvX1mj+0SnarQ3+lUavgK85TbrnbMLfascgOBz+m2MfBFVZN7z5e3ljiNjjxBUGShixXl
LbDkg0nh+CPywqwKQtJ+p1vRZqweStP66dHR58kG18UMYeXJPhYd/0K7EFUBRAQysdpESJbwAaqz
eGf6DghflHrmSPog9j8aD+gTsXfg3XgfgD1SOpPUytTjvDTRNksNeMnY0uqr7XLjRzlGbRO4ZqE+
KEatgFd9gGKhb1PLua4h1vUzJ1l813kMgZ3eZnrtF8pI68cu7ps0IIPpPEXobGM++t7KH5Gr53fK
MFQ/285Wf+jN1H0bc517fhT1BohzrKFBRbhzoUmsTl1R+UVqZQ828ywGZWlDG/1GG+Kb2IL0kZt5
w6MLEZUkcFJGCt9KjIIulKjQoUAP1Y7buC5aNOSgU9taDQSPcb9DmKjOHLNy3QhoVeQfkYQWXE0f
ecVjZ3CgC5G0rCd7xa3GW9WtAAHRujpAXbsEIojT9pvtNMq1G5UqCq6x8RAX8VvMGVSpPbtcXXbN
Dy2P47XEi8IUCTxoDEKmSgp8nKr0OsbKbJ+pWbVkuRaHQxS5a2VUBfWOFt+g6JcF4Eo0dnVVQVxp
NMpHQ02Z5g9m1ywa5vab2oqG6wi6b8FUUmXnVXGy9NysQDKQO7sIfUgKH0voherdUh2YtqSjNV7j
XCxDcO9Ntz11oLHAzd4309aYO4lFCu14jA6KgwgxwRAMuR5b8lfeqjE0qjR1D04wcRSVZvuzd3t0
F1alpt+QUjG/5lU/XRlaDd7vkrbmPUc5EfKpaluIxld9X7hj/drZ03g3ZUXyhNtN2zdjZUCKOdbs
MRhLXt21aAFB5x0CEwDsq77U9mPK2b0FpWd0FeRddmurUCmCgHUUqUHnxe47KBmGl6RuasdHEoa8
92UCjJ3tJkDjJwpjdKvYWQ82X1UZqI89EL9XUek9K1nq3SVNB1IINe0B5ulzJ3vRe8LexkGJ0Hla
VeoTQx51B7XiFuJtXWf6ve0pYUQzx5xLY8pVYKjHC6kYBKBgIQDeTM5sj45NWNRzb981XuyFrQ3m
t9vGiyriN7Tr992YjSQEqrlKwYOGLGHQscY1wS5bg2syglj202XXPjkIUWMCiRSKSUhugalYihGh
nVlFndln+wbK1WtcV1bYFo5zd9mKDJvFfoYIChhJ0dGBVMbJG0yNNdEhkxf7KALFCuOd/SVKwbtS
xeo6w1UT5N4iH2N7FemkxbXdDlBWioqAoFBL/IRbdw324PLyV50ZO7QCwL2N6jAS2DK/QdnGiZUb
vNgX3HWXdVtaC5BEzcFCT+M5VE1AhI6TDKkVXDvSUz0HuCextUogk+vmJrHVCIRTsb1Gj9wmrsZs
J8huvmixA0IPqmDdFeiX5bEF1XJzgDgteNZ8ZoA7aqA69HAiNV9rqgJu2Tx7cBs99Ts+5Gvbjqx1
1xTJGnw21Q06dljgplkDNT1dAwMBdPWaCEXpy1MoIoOjQ0OMDTc26pGoGuHYOD6nYxckBE7Dyj1n
cRw2tgNRVBM9tsA3JjOHsDhjZVOYPKT04EWoaUhncDvBTU0oGu9du01BWZ7aC6dSPX9IDSS1aeEE
eU+zvadFXlChwHd1eaQnzoKRWmB5gt6y4LWR8Sm2TctotNtqj8BUCQZ7iIDpJN1MWUoG7uGAwA4R
Iowo9OPZJDO0VxVR0X7fsn01QY6It4mHBuKpnRYZswWqCEqwJh5+D3EeQUEj0m5rAyqCoIVR1jql
43XejblfDZl2TdtB96eMAG6ieCnIftjgAwGA5DjNcxK4aqwvhwoA5cvzJFZcWiYNjo4cH3oFQUgk
eYSi5IVSgJBt7w3dFGhWbfpIJMSB1Vi7trISX1famUk7qXPgMY/X/C+zLnQ/jp0wMaIE9/bE9pli
QRyHaNHabSdjwbUBc6SAdBHnK567GfRAPz9Y6FYB7++ArQqX5rHlVkdJO0Yjxd7Lcs13oxatFM00
0YVZF1WYqSb6ilx9Tmb1jCtibpH0E7A3RJhSuK7Wuak2mvF/2Dtv7bixNW3fy+ToBW+CSQBU0YuS
WCWXYIkyG967jaufB+zT/yFRHNbSH01wgg5apARg28+8pj2kHdbTck6iwJTxOdrp6dZeSWk0SFmT
RLH25tjSBmH2NYvrIOY0DZ05fuz79T6aAEj96SiCNGMOXS4h8kBr/d5nSfUgurG2Y8sAocLWgqYW
QXJAUl2CaQ5soA6hpRjizKLZgn/5qpUMRrXAIMIk0d4sVB2pQNWeKuWAsGW1MxXrqkNrz/eiLrT7
6br33BstHg6t3mBK6jb+PFof+8is/Sg7p7R2OqFk1xTF9ad1bG4pgK3R4U9uz8oh7mlsaanze06G
c7pc61p8uTFNuo2sGUsDuYjlxMtRzg216Po4FcfWabDf0avBr3SRrAT0Yjem0TlS7GkMT6zzBAkg
r8MawNg80JWo4qlWD9sisb9VjXEh4FFhCxZ/mKMHa8r8jqpTOQ1+UmaaH1v6PsuaMxv09KPB3LFB
cVB0KQttg1rKUqSc4AAPRulZQanL5VoSntAVqORFWjnqmVvi1QBvFa0j4wMEAST15SgXJdcXt6V7
iBMVW8h40fWvJViK952+pKPf0tL5aMrFGyADzEiUKXo1xfsoyc2fPff+H5dTV7TQE9AIdDuSCZtF
XjT5DIy+9g424q2+KhQlWHLt99v711obAS+XFs1swLuU3+gAn4ApZau2eRKZxTGJ6pGMfSxYV27a
X9btosH4zPGZV2WsmRfIuJpTkDWOzPyiKyt6qUkKArBwx0e1RqcvMON4FiFEVTgmNXITJJhufY/R
srUnW86+LIXjVL411NS4Y80Sii/syH1PclZ+BoI3zT69kdYLJ33uQmnN2fuUpOQe7c0WiclcDiTA
SjJe6UMad36eRconUmi9DNKk874mpmJMPpqLSCJUll0XoZI1ykezXfRjBV2AGpNXqorfxVHJm0X1
IMJSTa1uj8mpIf0afvK91Jt0DtiDih3EdfUxVxv159tD/so6A9EIXRglbhus6pbaGRuj3QHhro/C
s4Z946nQqBZDyX20yZCFTT3EbqK8unTS9Noa5Qh1sc6OTXRWqvv07MK5BtDj2qcEKb+CjJ4f3lVT
F06t1elRdXJxI21R+6A42osz33uSndI2JPNGlBGwDvOx2Veq1alamyHNirgDokGJ6t4IB/E9JIQy
qoRRdhm5SbdLBiX+qA2TgyW92YVvv8TpYbLi6ihhr6Ra3mJzoFVRbptLZSdH1Wu9O5rZ83GaW/Vd
UXkHQ85te6YK8srzqJljmYP1EMHNNuSscTnMqmVOjgWyFqESi/Fy0debyFLnvSXic924U4AF9/Aq
+UmgSzeY1OjlXJLiK3OXMJdzVfSXsuvHYOhMsYMlYQdd2UAyWCY2n1fhjmV7+b6KXCPE3gKCCf7g
wewk5cM0991VLEQcpiQNZxqGp6He+oac42RS5G3bISlN7BaojKVHV2MKrBY3AsnjA0I987LPljmY
x6E5lsnZsvwr63yFV4J0IlkGObddgI3VpMbipkdKVvHlRJC5p7J4ruH/yqW5ShlTBycDIO7adqfs
WJ3N0bUBEziUsWy11/Z0SeXeolRwIVAv3teow/hZZre30hqya0ukTljGqhFOIDfOrPh1wl8e7OQ7
4MYh5EGywL385YJotLlplbLMjknh3c+Z/G271cGOxNfISd911fj49gY7DTmJA9GHR9WWkvZJ896l
/Owk6D8c4TnUN7YirI+Ku3yhhKmd+bDTZBL4I6krYqnA17isX35YLyKrKDq9PFqL9y0Tav/em5z8
XTqZEguhbtppkTFdFT2eoomb/CFVj9DTJWOgFuDCu7ZA2758ujugE5nR6Tw6i6NeFy0lwFq1m51T
WOewh+junMyhh144JXWgKnTaV6jx8wParvUqXbyoPdZs0fpSHRMjVF04dUYFTnxXm0pWB1VpTN8W
SxrqRaRQkvSbIa2+l1WeDjdOlOfFBSLbehHWS11kvl5X1oPmNuK91JRF7Gxj0feGXaGsqCdTe5h0
pdqN6hAbO8Us83d2wkyEemur37VxMn+nkHEvR2RTzGtbDPF3JFMQ5UpUh5zWKehB+KUzIF07j0QE
oWjd5KtXDRKRpAns30RW/OjqyMT77pCY7+dBmo+lyLwkkGzQXWEbbRv0uTPdGnWJ6i2BhvwYxfye
P5Lif/TK1Digs0TrB0Ol5thhJwVV3MLjeMWxXat1qSCPwKd1qN9Z4+AbVt3bwTjlzkNXWc2dYw2W
u4/TLh79edAj485ucBTxLUoQl7JmGvy1xUDlir7JlTMM+rWg0nmoGiX6TQKcTdTxB9XxCS7GL4s2
0HNarCzH9n1QF/BzzlwESVnxJyqQmcmv1RVaoA5LrF5kWj3Vgaj6eAhUZM4hUvQyJsCsJufCU2g2
MQu0B1IN+th9KzLla+P2ah+UpjYOAIgadNBoNEk3nKpUp9NiGY0V0m/DV4qI0VRDSlA455ZR/Xmx
0K7YyZEEM5iZN/u90lT0S2qY4bpfeuow+q5XZ2XYGbEdhQgl5LMfjW35mZO6r8JBn3PHd1GS7ncV
tSjX76dG3kSl8B4TCrqPmCMVd1KKWOUfait7ZymibFC5LRbTz0o9SsLBtJKrxBsUYKaFmRy5I/TC
H3O3Il9zRgN3vlhDJjpfyTssjPJrvgzpvq+oVqvz3O04Aqxr0SrJYYG5FWBPDC97MS0RYHOzyFCf
5ndsPrW+t7usNXyHTkAZJng+tcFStMlHj5beg67GKGeV9iKu46Us7oA6ye8pJVQbo8i5cC9Ta4BA
2imOkfpikNq+08ril2sVUYoFnCoOrRdh86a6Iv7Qs/G+DlnkfK0Ht3m/Wp78GoY8v21NOwEmLMzq
ZlYb3QsVuxOPTd+Jz7QsFTtErkt9vwBqrqBhJUdzMrMLLW+qPGwNoHwBeVfxyanM4aaxZXzhNnU8
+KY+xS61CSwOgqar5adKks0zRNliB4j0d5kv9NK+lp6kpzMT13xGB7L5WGW6+q3p2lUZf0naj03b
Oh2MHYJ0aEujdef1SdsHqbvE+9q0lXKX4nXXYnp3lLo5vqu1ZFJ8pRR9fY98PiQfPLRmnmBPybdS
ce17sZTisUzsgb2v2EZ+nWfJOtHe/Vi69peIbnhLyKNoFCGUZf5GF5WcHQk1pPhtYaRhm+e2RylL
q5owUjKcyMRcyZ+N6/U345zqly7a5ReuREE/6zIRTmOi3maTav+MW7csgY0OxmfVWKZ7poOVJyi6
WbtZGbvYr0RlfEr4WRd6auW5QZLbw2GZCfMP2bRoU9D13vJz1jINDXsv/yl0r1L83K7rB0+gNKBG
3fLoWLNJxw1CR9CXY34hhSN2AvFxSrQ4af0eLdvvCuXdmHpXnlrIywwGxE+bvkVoFtD7ddAAn4WZ
2U3AwoZ5bfSucacIMhvw41FzXWRmr5LeJS0NP1eTSOyI0egD3ZXqbx13hPdEa9ODiBT5qdAaee2V
ROu+Aj+LcJL6HGWkuJG/UtdbGL5mMCOGnFO/rnRsUOGw6ExZlCemL6qmUX3il1Rg8sXa44xLdOFz
TqYfSjdLbtUprbSQuStdP3F783OrWZE8U745DQRhPxEq4I71xIfaVKf6tFe0Bp+6Y2R3xbXoLDSq
YaeHTF3kp7nihcM0ystBWOei8qdqzMugCHg4HRxqGuQB5hai1M62kQmZD7hEzCPsK67dy9gsxS4b
dGsK1cpBRiDCowPfRym50jDqklOgGAXqfggc3HeRmt3p2D3k/mRRasJYZPnOXdfhhtk5476Ez2si
UKm31UVeWP29xzHthAwIwiL91CbHXPRoYmFEwPrTUAr3KXrnMbaSs62wvrs8C/SZKrLfR5r4MNgo
O50prJwC0kj4KE+TEQHoJQHd5AqmmaW6N2jtUddr5M1SaX+YevN74RntOwtzo13VVmVgNGVykRoT
skNFgS9e4eQ74hH2ge309LZ649acRq7PXOaXNcIqPjwC/R1clvGiBjh/MQ4okEzm4l71s6g/UrcR
1yb15TPx4GnkudZqUIZiatF29zbNhZRbbpae1R7HhdHMZOUFSawMAWqN59wF19Bys3yePeokyPX0
SgWz6bRHOcRiZySTFXrL4p3JHV/5IIN+Na0K6n20EzYB7qyasSxVqzxGSv19Gr3hHs+nJkCMwvr9
dtD+yvcAEILFQI8PoPK2BVQDix9EYlfHtp8dFKIJYa3MPGfE98pTiGDXhIhglprvJhNJotRt7FHU
x3jmikPNhdjJ1s7RZLdPsdG4gx5rU6HgBGOHv4yVpapEdKvH5lPGTRFUA9LHdQ8A4+0Re0rini8B
nsBgYfULmRPj3+2QwXu1eqlH46fK/xY2PuLafhU4Qe3/jndlcBZMsV0L28dtxs626ySabR6nBpav
B4RqQbJTdpzlPCvdXSNgtH/7C9cEZvuBFPQBTSAZyDm9OZ0JBMDVmGL6ZNfefW8QmRt1+ohd4i+l
+0MLASBLlAGePWuT30Sph3yeqYyfxuLWtH4k6eHtb3nqyb/1MWuC9aw9oWvIL2Uzw3fj+Q36bX2I
qEZ49WgGue/6WvAxDi442kJ9H/tZqPpnCBrbkgDZG85UpImcsyq8pC1WCSpIZZe6MR+zplS1IMoq
SZlPItkf1JneXSMAD6SsLlPcnrIq0WvAZBIrQ2tWczwrh8W6z9VuKXdvj4u2uYKf3ovzhVh4xXee
IDthEscRTHl5hAc6fxm0fvAzi1TWUeLlamjMKCgrI/roVIlBF8frr/pKj3yhdNO9LGt7P3hte980
44dJ6/LbXrZ9KBtV4KybZR/fftfNvn56VYxe1g4TziTAcF5O4UJ+SVRnz0dvcZRwkPjJLDOp5dtP
2ax6tjJYdi4RknrYfvZWuLIzRwNn8sE5YrPufkgKRQ2yuhuCjLLbJUz4fzmH/xGf9S750WJX9Lt/
SVV9op/+m8d6X/8qH/r216/+7nu9/c0XlNf/KxxXTow3OK7J8OsltZVf/5vaqgC6+4sCkmv+TYOm
1/UPt/XpR9zwmICvmD+NTfWC3OqhAwErdp1BzIc4Rrpq6OP//i9F8/6iGAdsheIKTUMqYn9Cbt3A
sglZyQspO8H9JnZa0cqbxWhhp5F7Sn1UlbWYgtlwG+/QSLjO8YKnvbg4zbs+AXLnF7qkFDOMduqX
ra4hXmYvky+TOQXqVCzidmo9MZIeFNNPmZmO7ccpN6TaTC1w1rq7qzs1fgTTkv2tqP6flQc1mrPj
f195n76Xw/d+eLn4+Bv/8KpV2NPUMDwKuHQrVhz6v3jVtv0XFjQOlsWrp7exHvL/j1dt/EVVDggS
/K6VV7g2Sv9Zejr/IPxkzLjBzoNt50z5h1n+/u876i1a/1YHlU0BuYtQ7W8JGXi0L5deOiEqWxdu
+4Aln/3Zjah2NopqXigSTkzvUoSLE8O47bpMv0raIb1py0z/TklOD2YKsztF6Zo7K3WWe2F6dWgI
Y7kn+MSx1MUXcUmX/vHZ6P7rC55TWDdH6tMLg7UBF0APGcLsJiAT1CvAjAAPB/q2hPm8LLuxqiFX
6Z2313DYC99+nr6tlq4jBFQNBW9Gfe2DbEaoswZ34bp8wMBN/WQ23r1dYBYzF8q0G2b3c5ab1XVf
5uml5yTwJgYajqU55pQ9HBfJpfEu60UXpDnuxWgWDbfjJLpd2+cNtToXk0EvdfamNJ2L1LS8KyPW
5eXbn7C5lhky8FEeEEPcqv8lEvE8XKGYaHP/F/1DalHJ8YqBEyMVSeAZXb6TVDDVtO2ulG54ePu5
Jy1JHvyUbNDeBvZDq+Tl0ClzOhZLOfcPAKWGa6noyYUu6uSmGPrh2uvRu5kcZbiqRITtmFSUsFjc
LkTn6pwX2GtvwvNpSwLV4irYJj85Ihp1lDfDA7713WWaV8atGy/jbULCeSkts3tPyU3b953aXjlW
CqSqQ7TbrCionhmTVyaDbpXKoU/5GArnSSAMEgu7qeWBlHKgVZWjgoFI1LFhBV04Mp8P7dzh3zWr
cC6Jit6xm7JdkZBERZRtrgZ1dD9M2ZR/Bj+i3+XdMH5ylTyHMe4ZF2de9nSzEawD+QF9z2FzMoFG
4WjIxWT6g4t51Z0TN/WPuC6AbpVJdxcbE+STubUvhkiWD2ltt9f2WLLE5FJqezQi572BRc2eHycX
JTyseyUhAnr7HbepDLc6fVfmFZtR7nCbY/T54lYG0ZiC8v0DCmjGRVpL6S868WXqZbr/9qNOuqHr
s9hHnMgoU4HfX9/lWdxPgyD26MbpD2NjeiW6rkm5+NAuYWv0RZ7oQQrYDZ2z3kI0UKjqR6o/s7NP
Bom9sVe3LYx0LdE7dCW0Yd47orHsGyXxtM/43xg/337b9eR+nqQATucNIVmbukZksQXbdFZrLX2s
GQ95sSQX7Rgt+9gc6wu1l03QjKl+0+SLvKKyWoaUDM8C4U4WOiUxUvOnNjXWePb682eDNZh5PeSm
4z0Y2mh9zSX4yGtgIJ3uV6WpPgDRl4bflTPmplw7GYjWnGpM6KQ5jJ1U7axvBWSPMuxrzbvSotrK
/VmZo6Nh5s4PT41z35k76waYndMFdiZHJNBsdy7BMcbOj6S1TYhQMXjUXVe4wx2PNyD2eFPaXbUA
RGqoNQ2MnQkjQnQq5nFawn7QlyXoqrIokOifzcPoNVbtCyCtvd/mQ/aTTof309FFF/mRLEQWYJvd
HRx4kAswNW35lYHaqnwx2XoT1qZEQRzQXKZeAGhf6JPXmHTucef19F0/FfWFGF26D+64gC7J9RWF
ueQg23fauNa4ZdMmyBoMWozQ9NKmN7SXFdAUUWvkaPdpWnaXVikdicHpjCxcTYetsOzqQ2q3CY2Q
QWShqbUGHeNW16OLsW/TOWwy9J2uamtKrya1b6t9oxfxfd2VLvJf+mSpQdlN+blU6IRSxJoGD8Kh
Z3lPh8rm4BOl2U1pOjgPdjF7O5qEKq7DdrIfldr8VsE1ea+2fPNSWdaDrhvxzznOzTOHxcl5hk4N
qTMhtr7SVbd7QququIir3nlQiia70Jd6Dkp6M/4oyuqycPRz1tUnhxPPI+hbzZk9mzx9czg5dbrI
Xo/dB0VJpss8zrPQqoSzp6h+jiT4yqeZ1Kc4qAHZAl/fPIozNlWsafEe2grhNiO2xD5ToPLMnY4D
iQ404+3j5ZVP4xojcCQuerKNf7m9wQ0PAtM57yFbaJotjWmzabNfpZrrfz5pRLuwHhlKxAK2hMDG
BCYWFWr0MNHQuVInT4QCJcvLkQshnNpoPlde2SKLWKnUotbiCgEfwJJNbaCoM9VJvFJ5MHO9ukTT
1tiNSZ7R32aXljY3WtIDIW7mctk1eWNeellanwk7tzUeJGc0YIogzCkL0qPfoqgiTxu7tlKsBwlP
IkdqC7zxVdY0ahuCrHOj0JoLk6MsMulJA+P3pqBnEeIBVzrGcekt5Gqdmrb6uRdb9+mLewUIJ4be
K1qW9BgJnpcTbxiFix1H5D1YyWAHsxdd1ZFXXmmNrT0YkItvqjFxfM+IxlBVHLr+lZzejXZsn1mA
p4E58dwqdcCyJxkCI/PyRTj9GrtK3OyQ94XyIxJd8sWqPPO+iY3+58BgyFCTPUy0Js3n73rFMReo
QyK00HE9RfvidV72KcY43U8NS3xKlaSBKe8oQOgzKFlHQ+cDwyR2nDQgVaO+rMqCYa5z0xBBAqPg
nC7h6R5mjaPQBBERq3t4OC+/aGjrfqY8FD0osRH7tV0Z/rDYNI3jcthDCTy3h197HuPGOodh4D6p
0b24oo3cVovFjh48vb3Mqy4KEwptS1Lct717zsH2lflaIYGchqwbe22Wvfw6qqadHneu8lC6Zv5Q
GX1yr0cCSkOE1Vs5SHEVNx0q/arehnHbT6ExkxcYg/6j42S+Ez3IzwRs10WuW/mll9pu6sceVfki
EhbmIbJzrxxQ4ru8bhZwh0nzBXjWOWj6a2PGcmPdrzJ4hJwvvwKzlEhFbVEQ5onST+zo25guP7tR
fwQmsfvTM5YRQzzSBv5FIWBre50apd5MnaU8GCC5AhQkv8VTDRHTMr6+/aDT/IgDdi0osxRoEtG9
e/lVExp5hbQ8cajipv/WyGr5blhywtfCnPH3lI2VKkGZRl1Coj2Oiy+03v42aYW3+AVAjvoMG/eV
aIEXsvlq/iOJNDeb2yx7LSnqUhxyu3UuHaWa3vdwvYOpBeyppl2/Q6Y7vwXZUe9cL3LvSUvqMx3l
NbN/edIBRwQKRshP7EK2thmUOE3dLo/jA3376aoGPrSzEvmncgjcbcijU2qkSkT+smU5l13b2Vkz
A0TJ+jiMCcDCBNjBmWP7lWVrkbmQyJHJcWgaL7+laCvkknVaIX23NOCduwegXdTfmzHUBvnr7eX0
xJN7OXLknlyhVL002I1b/oYsbV1x2zo9cGOHpVBLCpPzYJcBQJZWu2jjHk+JHBloSJVRkX4AE48G
ZIve4/uJUqW6W7xeHnO99t6PrlI96mVtXtlR0DjNBa4onUGwDGY7gEvQXr797uv+3bw6QEs2+FPv
EnrEy4GytVHxQHGkh07trlOb3i90tmOVmzeqlf/Qte4PDQG46OnH0l9mnYFiPbnGrDTOlrgz0sPk
zglBhSL2UT6ouzoavTOL4DRmIyFETGXNXmnVb8PfvLREYQxadphq6fnx7NrhpLWWL7X8HCPptUdB
b0T0m+MLEsDmmGz1FAeEjsuZ+DcNl6YSF3abKVexro3+mRk7jUhMKuer+7rGeWxsm6dzDOLbMDF6
ycxm+ODarf5FLK7zaNMc+zpo0vhpjINyl5ZxhahokTkQhxVgKkWG2grEgUQ5jhXDnqUtTbKpFdWP
LFvMLBBKCkQBdZhWp0VkNcSBy9TfRnXWLiFL0lh2ODh273GTrkz2kZlCJcj79qut1PZj20Y21Adj
HstgbHswYqkGSAbfVG26V/rGuUpjWeS3mHXPt2onQIdgSIUhVCFb2wgdND8EXMZ4Copl0e0g8WZd
3qh07Z2Ay9P9ALUBaOCoR2W/b1M1XXzTrpuvSmHCN9ejOP6m1rMBpSGt2nzXOHo1+igTTb+1SRhc
W82wTxUqpv5YeXbnK0Odi6CQsnrXKnUH7QjWBKG9GHHLK+xMacIk9bpbo+mVBfWCeX6Xac2xV6Io
3eWOlDd5X6tnzOaM9WDa7EcAAnBxqcMSN2wVhnQDD+VMa+tDIYo48TXW6hQg6JHO4JEsJwo1dUkR
N5KuDZlmdrPHyG6lFjR5236oxnbixDAa5/NCzE6ftuzVPYh59NLHaO6uaJkaV6UU9adcjFagAiTB
xyfGj8MejP7dCC853/X4vn1I7NT70aEQ0QV6MU2gPE0n+9VYaoLVapHrbjDFvTbvnKlPvyRzr5xL
g57oZ5uRIJ1kLOgSUcJU1y33rKCSQoPrQYi1BzPTvR9W2XMNt5C0Cx/v33rkLRIMtZZ4VfqXao2r
kq1MfY+z2KR7gakV1b4ogMBhKFqgLoGMSPRDcWhFhlXb6DZOTOrXfs4RywELXN7xSfUYmDUxvJ8u
iYWtjJJRw+5zoRm+WVjlu54J8BvIXPbVmS19MulQ0sh/VjFaxOG2LsD1UKVONHj1QZ11Za95ZXQd
a+OPXjHqXexK58bJIN68/czTEwvKu7FWrFxKnTREXg4vsjdt741dddCoWodN3UZ7vTCdndpO8uHt
R50GFmR1axURLhYN6C1xuR0RPqm0tDkIDeagrXXDzpvn5UzevIZIL9cLT1nLldo6iDzn5QdRQLZ6
K26aw4yUTNip7n08KM1OREDU4l5+LBuSDGvM5t3bX/dK6kpfyiB/RsyKOvf2PJaaWSdwsrpDR9jx
XXUW9c6p1PhOOghVVIuiva+zPt/ZHH5hZmfuO2ql3q80jp3LpC2iMxf6q6/DlqFRu/bSTm70fuyJ
HnO7PwAInS/MpDjobQsezxqmR1nHrHHVlR/cSiv3rYXP7rzI8UMRZeq1XiflmcD2lamH9o+YE+JG
q/7BJsWzU3jA5qx20OMhqRTNFIdqOZ7Der1yVqygJUAHLGQk6Le5ViNcKE/JOB3Qz9HuVDHKHygC
EjSjtt3v0sqW6CkpAgGYyuyuC95V7tBkipOgUYcBQriacxHZagZiz1WG1r2Czd8XmEwky48h77oh
tGyIcYEtmtgOF6l3YJMVWYQu6Gk91OOxzi7borV+REmPG2mvFF6w4OFwjsS6BZ0AMkOABbqbalDx
Rud8E9kOmjuaIpHzATxrdKGPHbdm1hnNVRMv+546zkVpdN0tM3JcyjE9FqVeX1QwnvyYrti+EKmk
ZNFU13NUjvsq7rTrSURVCB54PpNQvCJ6wQJCVAPZQUiY+pZ86knNTqC8zwehOvJT3sxjAGw0z/0k
y71d26VKmLnq5ZIC19RYKx+BNytXnVtX140jvHs99vqvYMr7/dtbdnv2rWO47g22LFg6d6tvXI9D
3Fl2KQ9NGQu/bpLxZtBHwEyDjP8/HsV6hOcCEIw4dDNdQpkMG9FceRiSBlkGFTP5yYiKi8GIz/nh
bkP59avoe6AdyI5bpcNfHoAqRmWQemx5WG/GYHTi7iCnyA1E2ox3ZZ65d5pNUPP2UG4TrfWhsDBR
66flAcFm81DNa4bEdkYe2pg5CPrZ8FtzVnajoB6lNvG5EvPJ8cYDV3V/snYUkoCjbLJU1DTzvht6
9VB0ntwbBCcYN4okvq3H1gz1DO8JdW0mLLNFPWTUjmNbDUcUeLy7qRTtmSX+ypivFKZVDX4d9i2n
fKg9hb1lqgfKlVkwJsP8saLm4E9Toe2bVp931jzJM2P+2hmwiteDnwRLAc96PXWfhUZuaxqZXrvL
wYoU5WbxMPTIzKQJkfvrLzqYZTtktapD3ZY4uy+ZeuhovYXUkuqbYervFNodN1Zrqh+GWumvFLVe
bon0q7CxlT8WUSCQYNXTqqThSb1lA7hABYnWMkZchzZOik9pNehrdOXt27Grz2y1bQDAyiDKIHY2
WBqUkzcro9JmDmAz1w6mMyxXdCnkVS7R+LByCC1Cjio5RjXv5ig75za2veUI1GmxIM2CMBatv+1H
AiVRqT17y8EepXrdt7p8j7jP97d32unnwTHn3HKJcehSP5WQnk26RFKPFDdXD2WdFeHI/34uVbPw
PRMfE6Or52u8psZ3hejHMxHOk0nf89CK73vK1ddoEbmIrb6IHEUDxBF5q3oxZdi7ivmxADAOc8Qb
dCQgzSRrw2VZ1O9lJ4ic+2qYp7BHwAPJJrVwdvQwVTWo3RHi1TLH9VHvYutypvXfBpVY+JcgbL8z
nAqK+lLK5feswyQLasiPD66dDA/IVHy1rCV/77YgF/YsAwFTHjLlb3OxqhsPLMly3SeOmPdRlyXf
BqEkV20CtiEwaTF+6qWFMnpCgnifew4EFQPISnMmpH4qlrwYJ3QlVk4l8DoMcEhdNvsyH9dOnJ0d
005tbqBuqUOYWtV868gkFwizoah4r9C1KOD3mcWHwilTNaiiAl0WA6WnIZiXorJ8swEg70e9UvYB
kj/flWJI16Yt3DG0VRLFn8uyDNNynD2fdnxR3Sh9D2xCziIFNFc048cF+RSx9/TegtEUid7XLAUn
duo93SWdFMTYTEzVztRVT5We4PRrK0IQYxeqiFsV/Eoppmoy+uboGHF8U9fFcKlZaZUEqbBLwQlU
VYlfxEPzjrQmvRTI2GGrMtiVxORQURp8hdH4DloZG5lvYFl9KWAa7fKx8WIffQvNCiEwyDu3QRsX
A/asqkNXmeJHk75Uv3PbLN2PC7WTICqd9j6bNGqMhb2Y/V5TNfNMsr6eXS+nm2IfLV6wGFx87P+X
003/oh4z4VbHcWzaPfp7nDPMXHyN34V5wSqpdoXldpeqiM3eB4TYnMkbT+rYnK0or8MWppKy2mts
bl8TGeJucJPx6FnZdJlVRbOrnD67hOxohYuwhitlyhD3dXUu49yogqmy0w+xU8iLtw+nUzEZtH/+
blABwVjhVy/HYlTnBGG6aj7KYuq/OtrkgpjrYyuDy+mmeSBqi/7RrNf6l0VdSIyEk4n70tH1EZW/
vP9QYHcZqJnM/56k/yA1/4u+5LNJOvXB+T60wwuc5vr7/8Jpgsak/wHCCSUPPJYcIuR/4zT5U+Br
NIO5T9Yl9Q9OE4clEMA2tVsbNKIL5YBZ/geoyQ+tVQIDdBL9cetp8/8BUnMDEgYfzJ5aEx1AFEQ4
xFgvFxT0lDyGIR695zYkrovRjum6RyAi8rJ29UsCIDwcrWyVrRWwbn+1SnNQ1GUMewdZ576AUKjM
zifNDaI4ma+SasgCmpoiGMYfyqI/Pg3tf1YZq4yU5X/HA69uS99+fT+x+lr/1j+AdMcGPv6k1LVi
x+EX/XuxWX+5zB/aZXQFaEKwDP9ZbLoHkhguGgkvbk0cb/ytf9aapf8FpJBga62C072mifQHS22T
UqziIiRNxNP8W0+Qks1S0ykNyhH2yNfcmV10RYT8PBFlwiiplUCxe/2L3fWlFtp5Pt5FUeJ8BE8R
f596i0vI8rLh67MRfP/3DfIc88tXP7tX1vcheEDkg0jyfzg7r+W2kW0Nv9BBFXK4BUBS0QojSxZv
UJI9Rm6kRnz680H7VG2TVInlcz0eNdForF7hD8itQNo4PPrpkkQMj1PzVSsH93pMUyzqDFkEU66f
gzesj/bfK4ylEEZw1owFb2a28fgKo10wk59N2b6Odm55uaCB7toWhTBKJ6TK+P4U6TnJxE/XBCeH
UQ6HArDl4eNJy5sFUtDZvoP4Ve3AgAXZJg7P6dwfXY7/92x/rHNUelvOMIx9jN2j3E6h2MZX8aa5
fFN9JTw3/TlCSp4udVSQNUDhC4NZ6d7xkUbybbhska+GafCzCS9G3/Ah9Z8pAj/sQv58dSjwQBpy
QNTrKynqmGxT0NmI2izT33uGIQCuhatfxllr1qHNPNLeOWpbx6FTDtYm0mpc5oGPVHE4QC31Aj0m
MQlQXIuXoDYqaLUtQ8coGKzWTkhOqZcDr1NzI4jx5NRJqkcA3FmCL5mfKHl+ZzgiosgeK/fdlSPQ
AAqQyfKNWStFuKQxuVxbW/YrHr32BSIfg2AW49WLP0GZ23XpMhhBzwfU+EWk5wsA/K7XN8XkaD/r
qiuARBqd/NVVqY2nCKOhdjO5WZQjlxYxZp3UKkKID2dNvyO+PE2zrdXIgIoZM7ElzV0EzO2y9g10
971dGhmLF5Q1gywsPns6czG3gYfaAjj/UJPYRV4bjVYzOyi17KbzZBsHUjF7NxxKdTXFFqQvzIRS
MI1LN+u3Y+ataIgpI/VeykjvAlBNbRHGvSwfZzBWfzc1RyEF5R0i5MoAJSSqx4qHXuJ5qVW2y3ui
LXLXaoKKvZ+VM1ncceChb0R+TZuKNhKwleNm1WyQO9ZqpL7XTl0G8HJSP3XyKvDapjtTK518nR9r
EePcNWGgqDwKujgpZm3aFdq7OhIDWawGrzoMmgDA1KkFYyi7Kf9JpyR9sqUX/VvUjCX9Hrnofe9E
mrn5u5i7tszYYpcwCHoY3sNhUOraNiYkzzy6iO0t0ifjNtJkfdHOznJGwukw/q38Ki5BXiMW5CQ4
9LAOl0rcKIv1XpSvRMdim6edEvSZmwfznMaByXQxcOwJbipyCzcw5cvvf/Ok6/LrwiR+uFKsOJuj
qoWmdN9pWmm8IoiGEayHG1o1Df3GQrH2TEfmqC+yLoWiNhkEIE0IJcd9A3ec3SQj0Xxt0t64Hxky
b92hOccxIBH44w77eCB6uOwo0yVqkGPsTBcb+uzI2n6tmgR5eMdub3X04YNoSedrD5WRl683kAHz
8Yq8N7racJY8ah20Dg/foKzdohwQjXkb0ix/L7XFjXeKhTeAn8p2EDf0FgBSRIrdu76AHJ5vkOUR
ehC7ae35YkmMZlfaTcEoVXPKdjuMDqAPCmCgua7Ea7qycLq67HW5cHdlkXifEFPKw7GmlYubAyN+
mlqzjdSFaONbE0Osy7EzubxjjYi5I4/Kfi00bfogM+MmvRQO0oG7ZLa0GSkbKfdRmhnxhWtxM2zo
aiqTvxjj9AxpJGt2qZc4o2+3SvQNl6Uo32VNkrvbxXQK76kcHPNWRyQHeHceoxCyCHvMUHowlLHe
mCgi/EImTNSkE6UzXApjwOR4riZ5h9ZOnQddO1r1blRnS916SMR44Qpgfp7M2v2OqDn/OOv1ogry
kjFOEONSAfJ1Qe2ZG1abLiwnTrNgdiPPvK2ijgZIGsc2LmqV7iy3PeOY7MIQAIfvkxoL14tCK1Ub
eUlruOMoDkUQ2VqRXzRmm1xBpIfaDq0jS3awKUqLb6ADGuJqSaEGRq22UTip9WjtahDwnu/hZ8Ar
0wuh3XsiXYV/QIa2O6eraUIrxgS2fUGlBFQB72WGZjCOdH0cN/7dORUyJjAjuXXNRms3XgKBhQ/d
1rhWVQZjq0OBOiIOrEsZplaOjHs8EgHyyIyfFzt2H/O8LCE1CN2NQXEg/EK73faewCOPz2WlzkVA
z8N6QFeoLZl5eWXhV6OFGJGMHPNlWBBuCo3Oy8I5WxgIqkWfNaEDCxgXlbZvtkYztMWDVkNUAPYb
Od1lkXjZEC5OIUYfrkjZ7zK7TJ77xmte2mWJf+azFxtXjZE11yNj12iTF13lboZ+VH4N07TKaBm0
gDdqWnnfl1ZPfk8lBg+bqEFBJPCmzuA4K3XCtZoZyXMtE1PzLaDWDjJYen6vOKZEgwJNum1fJggo
MUWxd7HRLc+2KSUeu7KvCJrahDp4rerptpcGasDQy1D7rBLb7rb50E3DZcFPfRijTr+amFPSWnSq
MQ0UdNjqoJtHZrQCPP4Gnaso6GzYFHB5liZ7KhJq0z2plJv+ysl83G8AApK7uBfKd6vrNO4sdc7H
G6HrWXaj4oEir1NrhBTndtBgfDF76nWstAKlxkmf8m3pOeOwWWRUZxAPsvEptgs123hyMm/LUXW/
o7/rvdZAcXD31Oz8R9UCV/VzA5Siry+R8thkbkXyItXiLp01rUNSR7gPGSz9fzGE834bmdReOiSX
Jt+y2li/bJWF/8GaMJin5UZdHeYIYj8ueQHSunVM80HjT5Z0YsW06WnijIFRNAgi8eOnZsMkLa58
bzTrOytuu1tzinGMr52mJzssiuYXmkujtclcq6AC773ZN7rBhioJjMRo+wjxrah0gK22+gOD1/R5
aMr+aV6MChKMEw+PSudm+0SOFo+SeMjdo/yHySQvCwQs5uV8kWpkh5aVawBxeme4BSQHk15RRgW7
viFnq3oxtK0fD2b3cxhRb/Q9d1BtX80t573OIZb5EPUVrA26hfnjHHXdb8cZxrCR+RxBxFOKW6Yf
8p8UjfUEzPM83kcaswvAJgWiirklxH3SJ0gP5ZnDmxCF1j0Y1ZyATzXyFJ9xixYkSMMh/jVbQJAI
iMLxsMvuSZxjic8457gw7huLuBaOtqL+iNWcAhLHEfinZW7T/c1VswgKFD7mb7ClNLqn2GBGPrhT
BMzB/eoX1kjed+OVU0eKqmvZGKKV5o1XhCzdCMHCV+0GwEcxBVGT1fVmKKbe8sVU2S/2BEDCZ9ir
3DUkAemmNMq+DpS8WFCSSkXxmue6+Z0RBCaYndIWmJgW2ryE+KB4rxKJ3m7jdXgGB13moXIrR7un
cR+7XhMw8lsIjfi93DXLqhvTdVM8MnqEyeCnTYxlylSIZAgHXCamMNaimShXdh2iZUvt0MvHfQF5
qilR0ZEAkHiVGXMtNmOtZ99hb5bVBmFh5VehVdzsnTKWEshSiQjaEo8956jCMiE0dam17J+dAkGr
7L4LksUrK18tRWkFg933xiatCxVZPNm8TkKB2Opac3k59nM7QytoW31bJE7tXhpVORA0ocBJoEMa
h1rQApA+WLPE2k4MA+swil3aTFPfepmfKbYH4XWY7Uf0BOOfpQAHh+x6Iq/1rE4fRQ7kNbfUBOG6
NGpvaGrUVjD3/ZqDobCG7xip0eSbbdcMOPTlHapXShY99IPV3Rl5QePcQOroN82KRcUBOHL2eo6Y
yAaW0/I2QLtatmM5T7Be4+G7Ow012HKlnfuw1pv4zklN+5cgjeh8A0CTGzIs0h7ypLN/dku0/C6N
eN66SkQMLOymQUJDunYZ6sDQEQRDV+lJLcdY28E/pOiyOm/A6G+c626j6y1w4bhRZsRZB3c/Vxm1
mKnm41ORolO74SloyBNFqFLbqFjuzbE2f8ZgHCO/Qd1M+HMxdu9ZP3d3UlRo2irwT5INPmPR+9RM
M1tmTY0amI4YQiHmRmKL0ca/FKeQv2TJv/Wpn/LfZLDzdVxk5kZWD4JRWRFUTeSKLeRs66UblZb7
dXEyayd1ZyqCZVDQ3QYd4txajMyTjYUuHbKBRKab3kU+wFcWBknECLwffSO37PdKVLOGqFfvQJSx
owY6s9lxNpBb3eeg6b6PjGPysHTm7rFDZacBd6dWMuTGTPbozeWvWdPZnMjcLt9IlrKfJbBgAhcT
M4RpZJ/dW3OMn26DCmy+rRBt1tn+wXvRMjQ6jXKakg23Ymain2hMl2XSjTcQQJ89q6nuKhGnzxDb
NNMfK7m0WwZqzoI2lmHum0LkQ9DElZdshTr2j7NwcbOfyDojRkvKKPh3LpEg5jtJfE2bJjTlmlbK
wMiy9FbvLa9k1KeN5aaZ8iYmqBGmUi1F4AtYISKXA+T4K7Nr9HmDNsNEp2WqM7nh1E7yIlFU/aKc
sz7gJEa38DywKObTkP/ojSCNtCaLKJiaox9HifAX5kb7oRp6LmmtnMywLocJZ7DCnl5MvtM8MHS6
w3ybRGA9m7MbOEEq7CypuWFsgwEMoFCmEoRxPKuhPcm4ucrauNhGcCbAS8qijO7wNyvfarWykV6c
BsNloFm4uq8uEVuQjFEzodkjYvoO5ahPlYBjmIp+F2lGOWz03skMMgalJvoPvfeSiKa6BwAtbwHa
wmBgytbhI5Qrg76P4w7gYdrZ9o0wsero0cRG9nzSx/EJeG2tB0pV4X2iuS1ePib5hU8HIrtY40pB
SlwD4bRkNYpdBFrmKRuataOSw2fc9XpD+FDHxe6Com6tkY63Ni5b8EnOu5jn4l72BvzIjKv9Uknd
gUgCXOfBXjDGulLbwf0eRZaML+em7OqwX0RqXusrSmXexHVWR1lYO33TPWA9nnd+XJtmvFUUQLS7
vKyIU9pYRz/THJpIQGFu3KFbmSO9h3xCd6FLp7sr2lyXl6ZO2IQfqtI6EQ3CpIFmzvqymZU2gQmw
2JPwdTl397SmBnXrIBJ33Xaz9qOsSu+nWhMOAi2u1HIDxTNv/V4lBwliNNOWYCxKaJ+OKRAD7dJ8
uMXZhmsBAgf6hrq9pHeN5+S+Ei1i3E5MPsnU27aeQ5uBcudbZaXcSaku07ZZtVG4Sdzhl5uN0G41
rAHEqjaq9BcYr4w+SnM4RQsgw4gh0WUUfj2bYq+1CLlGsVpfWtRw9rYZmuzRjfsFObUlJVxK6pf7
BjYJqoDDbKSB483Ov96HpUIhRPZC5RfdkcbkUMr1ur0wM8Hko2/RwiuIWMTh2FDfvSqekVht88eG
Tw18CaLhsIhc+5FD4b7buXOzpCvM7tGcOGV+5trud6pYmPfR2A7jNZdx/6YLvS98C0zInduiheDb
UaKkYVEX1bNOSItuZxnlaRqY2AHCxU9G7G10VcbPcael7c1QlynibcP6YJNddMlV2ff6nRslTnU9
W9aAcBhedq8K7Tac2KiQVbbBSq5i1DzrkABU/erbkuCP4wtGbMowpmg40YYf6KvFXuS3iTW8JPQx
3vVsAufgUMMyGu976ypNk/mFg4D1T26khrkb9AoTI43uUZgkK4g9QXqbUJZ30UPp4c4DULyOQiSe
nWt8p1B+jGRbPiypCjMLR/W9ao6I0UZ2oQCqEHyHMs7bZ4rz5FmparG3GrPHVLYYn4dIGq0P+V+5
qYu8ru4Htx+AIIMPbBu6q3p/Z2j28mQOQwne0kF9gqTAeh1mBxybFyV2y+uXU+qvfvHdezx14ucc
OV50Ba4lUq9VRQdoKEH+APz2svwHP6J9KZXB/ieb6unRimcCkYPd101uKBgyCmf20KNNbJr2TjRX
DyUOhbyVMnHbUMdIzL5MnDTZlVWMOZEtcR5wmdJPIEeW+Sf0xXc15vOHm2Jk1z29ZnID4S5hnxFN
fOGmFDOzNDrTn7vF+t7WPd3UtIq9rdRgjqLm6iQeOA/dEWGdlDXntJrVxRf5GFPjJ0b3o6NFQ5d/
jCvz1k4xg9qhspDIG9ONnXqTZzmdr3HyppfMMXoFdIhbCiRxa6cIu3npyutEt2t7gziW5Wzcvh0e
nYnpu4864dhdDsyO9Zd4gRjhG20ao6PqjsLeaLkYfqdiMMxtplYi3SaKk9oIfXZLBhjFtMdLK0Kl
y4xoruJMoVbfTZdJ0H3Mpl1YsajbS2/9vIK5dr33cWl7B/2CsdewZ2nFlVXVvXahigorD27eId8m
jS16ON1TVJMpubUTUDRz+Rl6NlrbSs+sdKst5iSv4slYss3YGIYgpZlUcYWwg5fvF0U0bZCV5myh
exu3yP66zYTZcKmVDTiXKMr/oQEhzOd0tuiKsyHOcsF7ccZtoaxvPMIsifst05N7KQ38ryaMFLVg
UsvhqQbf84P6aGp9LEWL5wTaH0meilTnNqopcbyMxCcYSjqEYQ707LaYVDPib3ZNuXOSCZ68F88M
DQqyvjWzqKp/8kRmLwPHKgt628kYf6CCxqdQp1V3gZYZdXbUjiRWWtObDerN6fxdoPKBcxVtmYcM
sJ/wkYJqXrTC7OMgKjgU1wCt1/rSyEvrWi+iGvGEXFg/XADFYzAOVvVUFrNqbejnw6X6H3ruugXe
xHjtbbv6t/ZSNOJSNTV+fd38O2lpOjjBgvZax+NrG3dtRv6BwlqWqZnlMmOUUdjjBnyZu6kK7cwi
Jx3Nj0Xo0yLhBZ/+A2zxxyJ5YdOgoaP6OqF0EA6uEV1UFkbqUFrIV/vsHIT9CFq2DtppNLFBK4wF
rNfRwBHXAilxc49eF69DiZH8nOIuVW9pgYot7gLPiZvOW2VasjNTgNMH1TFMoeVONsteHiuMtKM0
U1vmYu85Uuxgu7bXCjlG0JYLjO+8lw9/+fa461AngGjB2AzG8VHj1mo0rUdkLNt7Y7LsphxqkZp3
zV/NEmhIH6yCn9nhGXEqa5xjw6CnUSrVtV5x39mJbHF2Ueoz5P2T48j4nBNCOqKCuwKIe7iUMkiS
bicWe6S+PZLUormbLdE/fb1th3Oh9YHwDwLYBimXVcAaHa5C/0dG01KIvYp6CqB46GAmEvQ9bdjg
65U+e54/Vzr6vKYJV1ZPFWKvuLG8NGjahYZX//56kZNTt2IOwLEwgwHiAnj58HGaUXVVyAJiX4xx
vm0rF/POWG9e56Yzvo3uolx+vd4xDn7dPya1sB6ZtzBmt47eEorqBYS4ptvPK44xVmpRBrADrX9Q
Vi9CjC3qCzHFTxGOdfcw46at0ho4kAKVsB8WW9q+FY3Nj8mU6plR1CcvdjVY4cehb7BCZw93Qpvj
dqj54PYWUXPXaYydegjYl0vd//x6Dz55sShk8uUhxktpZx8doZahBdfl1Ozl2JaBU+k5GvtGdCae
fPY8eDDxhQOKoyO9/oo/AmchsTMdzVLus8LTaf6Uv5ZCKYOEyfCZlY5AIx/fBDMXYiVnyER06Dhm
UrI5Y9x1+0IZok3ZV/oFvXVxR7GhXSgNVH70hpLbDj32Z7h5oEfkWN8uWqf/aw1xfCYOHBv0rkeM
sn4FBBDMiWz64ZNPtbn0rpjHPULc+CFGzkDR4iWZvStIDhDTpvzRN5HeQDpqmEKEdtfVHoRIN74f
h8r8YUeyQULcRE4W/ypvgqNFyR8xs/DmS6FD5AlyW2i4CBZ9fFE3RnmrOCL+VRilcudaY72EC1bJ
3zEgr1zfa2mVBjMO4A8D4f9OySN8sP7ySK23JG406zuA7nUc+6Iyr7Jmsd3XtEy1myqbtBeDzsT2
61VO7sZ1Y1f6IR8K0eLDr/KPI1V7svei0WFkVkMXsulNBj2Z41aydpjgD/+DReUbg7LlzMqfHGYX
cRusU/lmVn3fw1fqVA0w8ETr9waNhT3ZbXM72Fq5NRvrnLHTJ0uhIw+gEL0ZxD8/TtcfDwmFB5WT
JZL7wioxPVfJksEmv2RNK8481MnoFHTBekQ1WPmseEK9UawYerhY9mPrbBbFdjfkvdMm18Z/7SzN
8MI9Zzl88myQAlAPNkingJGdEKbSHvH0yjXkPpYUjVah/UNWraJvlXT/fH1UPluJT9BdHw4UxQdi
549dHFxdEUUTD3u3p6EUpfm4xZlFC1wd3u7XS52GH55qTUMd0lDit3sU6ZyZXmFUu/3ejJIFejVA
Sa2zpgCSwBJUy5Bs6gYqKcjn14my9odS9P2FkiZWqKaT/Xzm1xgcxf9ikQiG/BpU4yGkQHPyAIEf
HtW5KGtVSethn1FY+gNY4Ytp8JD+0pkc0aFwH6NsjrCVa+1HZ6jVDWW+9dyWpUq/xdtleqe+fv2T
PnsXK04Ga8M1u1SP9kdxupEpgTHs+15NbzCRUDdJbzVXNLTPHbBjy9r16bFr5xZA+nTdi6NbVNj1
OIx6P+0Vx55jn8E+jjn0t8CwL50z34GZpeBye316dhEpK3yjsLxda1UAABDzGb8hhj8tfqfPDBKc
oQCBpTqd+G0mHw1MeghX9PIobls26t2mSfKsjYryXGSJ+vT1tq3bcvQiOVcOqjwqetbkLIcvUp/Q
zStSY9qPixCouA14qriROHNbHeu/f+wY70YFzkSZfRIFCiaz2lyKeS+0pN0ojWN/W+oFY3mjLh8T
KHtBU0rHT8pG++ZkaXuP9zE7Nk9yg+xNvHVk2V8DcjMvqPmmi6/3YD2sx3sAa5FqRGeMg3La4R5o
epvLdMnm/aRZvU+GVG6SJn5tIr6xZBirv73GOD0QJnSXnYA/8sFt/SNqeIwyVhjBvGdewbwzmrJN
HU/nyFGfPBTwGBpc3GUwBY7jbmvISE31etkrtrq2XFNYAXNq+JW6KLd6p/0/nmqlPMKNIPByfxxF
BL1XAJh41bwfbVW5wuSTWT1ufpuvX9UnxxUAO4SklfCFQPBR1lPWMSLjcTsj4bPwcopBeS+r6pwU
wbFqMMfVBocOVhU8Bmutitp/ppWTpY9u42XaPsqc9qpvYLTC8olo6ZqMkUq6djvZ9uUqCgbqoDOj
fUXX1Ee4pbhJLdHQ7SJjmGmW3RouYp2Km5Lse9p1nzPuFGMmzhzh030hCUbhhpQFVUwQg4c/2C6t
WkSKpu3rPE63dVPiVNWbyZnP+DTGsgqbY66aPhC8jxKUVnGN3saCe58JL9plg1qGcxs1oSdH48wD
nR5fQHNEWXO9Zvgk15/yx0eSqYb0cOqy9q5Fhx9mvQ7BtbVvPbOZrpjHG+HXB+skTeHMspRq88EQ
Co4FdGeMj4Ezqd6e59Z2mLnDDkbjxcb+dGk0mvLpvENtrv7x9bLHNBo2E0F0qglaS1wmaEIdPidK
X7SyW6nsgWPpF0QFqXyrG8Q8rytO9zcFvtFtNec1ui/AZDum14n1I9LLJgsWW/H2nck0PMAMh/7r
1z/t9Eitv2xt1FhUiyDzD39ZMtpehWlhtJcAVv7h006+l06an1nlk31HSoFmhg2fievn6IOO4AdF
isyUfT7CZ0NcsQntWGsYCiZt8y2103RnQOM9E4I/WZWjxZvk+gameIx71RojwnGN8Q0VjHIZY5r9
b467z2tWyGSn9cLa5F6Rn6EOnx5pQJGIBalUFZC4VnLOn0e6m5vFgzNavrUkv5deNoFlLlo69F2V
7DJ17p//+gV6KzELcg9gf17k4XqNrqho4EzijTNGisi9dpsC6TsTE06PCcp64Fo5JDAAIQMersK4
sdFbaddvtrX8gpbZhWpXnrvMjgMP9b1NkcvHSYN0pRcfLsLUSq/BUVlvdeTcEpjsaydZDD+xKmv3
d5tmaDBWqB9I6kmyEac7XEkYVJU1eepbKd3mGvUPM5jiOLr7epVjrUAE9j5OH4UeYY4O5VF4czQF
UFrPWVjSsQSROXo6Cmz6kKU3jaNYN7gKZ7fMJrzBHwucZMLaBTqDIdZgtb7CBAAkvtS36FAbeDAW
mjCA2yTebvK0rN6JVO2kn45A50Ol0oYHb3G951ZVNBLNsi10ynU0us98VMfn++OZONd8LZj3ngK8
h7zqqa3ZulHbQDmvNlADmyu5mHdgE87J2Ryfu6PVjnXygWR6kfBYrZdaERoS/mPlRPmZZzo5eOt7
Wq8hcg5In8fiG+QaUkMkp3xrslwJisKA3+zB/SzG4d+vj8TpSmSeKz585TjRlz8KhEnXx8uCY99b
XPDuRsWmoKspyxfIBuFfL2VCIzWgGJCC8boOz3gpGhCxxZS+CXXSr4tqZILVwBsmuttnwvtJ2Uoi
CIcB5go3OaHvODyMGVX3IMz8TaBSA0PElGEFph9wMVpaoWXCbSabqVXfnEX072CIKTRaY7xJ5gQ1
r4xp0pnE4vTcHP6go4dXYtQIO0fN30D2MA7USuUiLtDpPPPgny0DlxJmJdAKzILWG+iP/KXV3HJo
ayN/S9tYDVuvVO9dY6zev36Ta3bwZ+XC7tqo6BJ71+SB2vdolSoFpDZKRIgGFVWMQu1v6IpM10Di
vRdZGtSYiN5slrleNn2UZGemK6dfPOkxTQACpYraw3GN4ZhgdAEGVm/M3pybSq+QfFvt4/o0qwBB
JGRPXz/vJ7t6sOBRthTpSQPsz63eZN6XOztG/Kx3h+HMETlJythWeqoQDnkm4pl9tK2WPYGqj6r6
Lcnr5EeFABy4uAYjz1nrN3UBDCvRTAb6nNF+F9uY3qMG6FU+UJIlWIj5dNQsb/P1s3+y2Q6EINzg
P9iRx2oXGbLtMca77ZsJ6PumUBzr2V29xQzGkbe9jM+59n2yHnIKNCPVNTNF8uTwbOVF76RoBndv
oCCXuwmGwH3TOJMfu0K9rU0kPb5+vmMCMHcivGSTaRO3IqAD52hBo24qxwCG+hY5rWZts7K0dD/t
kHTy5eAmP1Fnc5+9RVV+yRxhoRS49kXSdXjt4upZfmsnTmrYcGdeWqTH6L3Zo6eGDTwt1e+r3Cr5
Y4WzbWuBo7s5uc5vWwIIOXNjfHJEGf7QEOTrh2V5PCYw8W0tNNl1b17RayBg3O660qLozGadrkJt
CshOJ1NhZGwdtW36dGTEkSzyzSq7aYP2hXqBS+lfmgPyRlgFJWz0kw0aRMc6bmkx2tIEy/dmL10R
aG6eh2Ccjb/9qGEI6zBfcQj3zNUr6vCgIT8O49XIl7eSUm+rpku0ATCbnvl8TkKlwZfMfUfAXKu8
lZP8Z0BemRytinzJG+MbpdskiQmHxSgybYNYRnubGZN6CURvLDbwBLA0drziTKZ88kHxC0CAwo5a
8yMO+OEvwFSHOsdQhzeZKOb1PIwz8OcBkFU5AehYke1ff1CHRQ53LvMhA3E0neKYI3l8EjXR9x0G
ugtDyPoFkGdV+3a/THjFWsYF2irZJklXj5avV/2QpfnvnfSfZYkZtGFhFJ5204DCyL62tGUvZ6N6
LJ1KIsYzDqByc7xVtWBxnPTKcWKcUkwjGdRLGxI2GVyG7fGZr+Qwp/r4KRbCUZCzV4lN1OIOd1xP
AZYJkx6YXNwSrLZYAi2lEVZPXv9Xg9WPpXhWynjYrCoDjaOlJEDdQrQ2zBEYNLsKpgtIoCS6AF56
rjA/CpQfa1EdcJqpJtGQPlYfNiKlLHDnVvdencZOYC1zfl9lEUha0vIh3Yx63D4NOGfUIbmeZwEz
HmIjmPOiucH1OTJDtLv6C9CD8FWMuFYN5GREcycsL1LuvThHydVKlSdFY+jvC07Xk2s23fevD8rh
B/mfpyCuwMI36Bqe6D3Mqd0imaxyPBGIRFDfldqdqXUyaBDQelymUb2BM9O8l4YYbufMEWdqsE8O
xwoNWfujRB/mbYeHI507pbCNZdkPmt2FnQK8LSVZgvmBZcjXj/rpUlxuGo1LXttxbj9MQkoEcdW9
mcLW7l0FtaqoAGvWwQz5eimXX3309XGJrsPhtZdtH6toGIU+GwKLkH0JrDRMQVn920W5HiCP2SIa
RlNDNop3lWDs/lftjf+8z1WOzqP9SIDVjwJsVWfOUEEo2U9F0/7MuDk2/Gtz7YIml0vRZecm8p/t
Kl0NYy0raHCfjC4qkVgFapt7FX5lCEXJvcL23A0TS2vPfN2HoXt9tpW2y6XuItXA2Of4rAwaZt9p
Y+zNkpAaoL2WbQ2vaX5AOoc2lSYiefn6PR7Rpf+zJMoZNFbI8NnXoyXhmMpoSBd172bt4GwH16yb
DVyr5HH0unEvphpUdZqn+cNgGvUNMVfcOFacBQ1/8cxNcnqoMFBAvAG5NRJiPtjDTwUs50C+t/Z9
gXCk9CIQnUpRES0CHftzSJhZ8ZS2E8BOUes/v96Iw0znYx/Wdhl356qScQJ4WpQK0WhpGHucjgYM
I6MiVD3wyF+vcnqWQOow0KMRyWeK6M3hEyK+sSRQG729rjRuoE6ejkXD8BbPMj9zlE5XAnjDmSV6
k84zRTxcSZ+6URLrsjemvFqoZWa5tVqlR9UqlefqmNO9I+VV8WAEKGKurNrDtRKm8k3vyfytjj3x
mk+M1IBq6ps4BmrcDnF1q8F520DhNZ+V0TYJ+xIlrVIAKoXWEjg9wONUac5lQp/sgQkiC9cDWNyr
Y9Lh71qUpkZ01SneRjfLQq9L+6Cau3inp0xFv36xn20BEwRswbGLQt5o/e9/1uGNmBILWXiE6qZy
py6i2lSJqV1+vcppqoUSJzJJiCDRMwTydLiKjDrEDTCmekOlz7hp6fEw11VH+DhWCvFgcl6BOcjw
60U/eTSHAo0iDdFsJEnWr/aPR6ulXkywfmryZqR2pWmKy1lkf59D0eREynXFpRCOjkOfk6jKNM1Z
Qw1QRFjEoyupKoq+FXmUnUmQPwath5cXElWYLjG+J0km9h0+kQ2Qq2+Xno616sSQrDxp/3RjJbk2
ony646Q3DNttS0LZ0iwEFAqQOKmPXrZjB6Ob2BeUwXYO0aNQEAQZB4Nxe73ANyX7hZ0jnELzR2Pp
nvQpafOtmtnalZWqKIKjJI6fkAZ3BUuayeFU0ghWfwsIFq4/TYX1faLlUPsNsQeW2FoP+dIxoHAA
PP6BoF//WtYWvxE4RB+0aHA9AbEdfvV9Tq/WyDNRh57O2OEScKjyvqhlbfplXZtbVUVsMaCd8L/s
ncdy5ViWZX+lLefwhhaDmgB4WlC7k5zAKKG1xtf3gkdUFvnI9mdR47S0HGRkuN8HdcU5e6/d4VEm
DZfwY5HLDNEApTYa836yCYuRd7WBX52ugRe9Gl1J5pWQKcNl32fUznKvygfXrCUsmQ00RbhrUaUJ
OzJGfNFJ81gMMAqJYLMivMyCI8eN/OJTm7tu/GB4zzWs1fRePMz1g5GUT9pkAi+oGtF8zhTwvQ5i
9/ygZ+Yg2WkTp9TEjSbK3C6JcLxmk5Ji6RsmTXdkrBF47lCFNIvUnAkfGP7Mnx2kznNVzG+2wbz0
BhMbjVpqeqcbuGSQO16LrHoisSYnTgilxS5WxreQpJTLwppNzaEwrEOpRYshk7xTempxW6lau4SB
Ebil1MTLsdXyjcr8v5nqwFzUGTUHX2yGLQdAzJlFIm8gL6hnFoFvPl3KySIxb7CdIaWeHAUDXIeD
TFTIU9ZXBQeyCtG3nkuLP08Q30yzHOGRW5OahrjhlFoB77LXx6FOnsoWmyvRgJY7Th3OAH/U/hdD
sYIqxu8YA9rmn79cX1V6/OkKMzp54+tU93VXShprA4FoPHPA/GauBd01UxhpQM/z3+ehPAW7YKcl
6ZMQyHhbaW2wevhVtuuEqQzsqvGs66YYxut/fjN/n7bQyVAROZ1t4WSAIzK87KnVSMsgupds4N5T
nCk0gzObka+7TQq6bDd5PehEo+L4fIWSkkXWoFvZU66Qg2hMWKuCIIjXvdrCMe2raPnnS/vmyE76
t0S5E/EGwuBTjKlAkGWvJsnMslcx3ZRUw+OI0M9a7iiaiYb3S0gA+VdsCraQ8cOFShf6zEL95ThI
uYAcJF5TaM8QdU/2RUo7Dh51LB5rhGupoaN1ULTGO6aCFF5AG/aWKT/RxuYRL8pRGc4spl/eKo7t
3AGOZ9DpaEafbElUI/Lhh6QSlXSpvuclfpNUNQc3HUWbAjnX2urr/Mxz/nrJrHWwvGg3sr+mmvf5
OWdTZkWsg/KTX08A0DEWl3YhEhpAWmN9GSc9Tvq6TQ9GWdULc6rPKV2/zEJcM3sHbjyjz+qsz+P3
ehJgJ1DkJ9WrGnfU1GEfTdq5XehvpffHVZ09LjJBmlq8zPgJTr+cniI5wrBUe6ISW0u2nxHJirOx
tnZ54SftzM0QEldFInev1hjcAIT4YFREjue5E+RxcwwEU39oLAJcnJxoD8lNlTGXcRN1GpkofS9e
Qx0xd22utIcu87xFg82EHJME+2lOt3R2EnnvxhjnL15GWkOh12nkSrxtilOXYxS4gHqkNZbsQiem
tcMO4yvd9CDIvRzgLffwfQ/g9l8UeDXIZRN5Kh0dGNid6VWYJDziJ9eQq8yNNHa1uJL0DpRNxoLs
2yLU8o5I01zSbA37U4leCNf5olEDba+EftfbqCSLizxPZdWuskw8Cq3Grx+iQdn6mpq+DHGoQiDj
xXXSLMDlOsF9bWyMNt1jjf9shcYEnJ83pMJ4bmqY55rPDw+fENPsTOVkqT1N+Bx87MXlMKhPU+V5
I0CjLgXwmqs6GzFJ37ATQbwo9Xl4CYbZ6jbYRrGZErGuGE5TBWnoQuQOrxRBMH4WMjVYux8M9Xok
vOEocU/abZZYwpkPC4Xx6c9W8a9Q+NMI1BTptZwssCADpD4usL0qeKqx+7Y4U0l2ryzbgE4LSZny
CA7YGW0gK6VFwqwnibfBFOVPajQkpk1DLfdc3fA9dUXsT70n47x5JkxIuLFaQau2QybDiJCUlnyp
0KqGXSMMzeRkuRgaq67tgJgknhm94AbXJ7stsYPY2ewq7JpeftYT7LR2BWzDsyfPGLzlkPQxApi+
w/cN0QYcWy5nmMEsQETaEtZ2FDpSUhcvUH2Eyo1zkpj1vhvGFRJoVVr0FmlMjiEUGuRo0YutGyhd
2UjJxwTA5ZEDeQNbbNCcsOrzC45c/iFCBN7aUp1PD5Y3jDvZDFPPCYraP7RxA6nEGgUMImIVT1dE
v8eC68eFsG57Hao6EJbo4Ivt4LkBPPocRgJgEVeKW+tez1vpJmzqJF6EzWg+J34+HVIMifISXJZQ
E8jU032uVPFi0JrxgfokeIFO1JjxCDo23tS4xfjGBOxdZXFqdmi/8tjaNUnuP+Y1oCY7IsmYuDXL
Y48dBz2AE6WKbF1tqmstTwvLEUkXRa+XtNpL3E+lx83PtWKBuVQAUkRsyC3Rprl4SBv4CW5kyUO0
Kizy/ty+zHLJJbetF36OArJiNxAlv3SjshnGQ1KSY+eA4O+ehiIvxiMkZiG6wpzsRY964WkC6rGy
7XHMSqFQXyuil5gwDSI/j9bt1A0dYOts1JNDH4ioIlBmCvraoE0sOHnl53cRpr/aLggjUt3Ij8Wa
rjlVCZsQpnZFwx7WBucBDw7RqBdvht40v8hX5o9IWjD2yEXk+tZT4CDpxHgpy8nz6n0qCIGIPzeS
ZyRzUG45zEmxXfutB+Zw7NhhpKVsRceRVGhiMYpa6ld5E5NgYbRRu+6VuiA8Oa6KbuEJZjAHjQpj
vEtNMXmjzKDvRzUi+ivwZA3ATS/pB6po1Yuq1Grp0BDQd+DVIlyGgwddcCjgjQAFArGFOiUcAPuI
pK63Y2sOq1n1yT9B0BEsyLxRpg1du0zctmo0CgvKNPLeqIdAdVOhhN6qtug/N1CRymt/6IRsAwq4
iPcEslrhRdUrBup/Chobqa3zLc7VrAROLkzJSxB4xtH0TJLBCoXYaewvil/ZUpEaB65TmZbCmDFf
eZ1eHiFmCu9tU6DJJq9WgdQ0pB7chSTyDr0KhmQ75JLvr5ERW2spYI/k8NIntSM2Si67sdK38nLo
B/J21EJPQqeWvDpdSnkHFYEuJJSBKDdTg1CXoFXWyNJAkXmij/F26vmGUPjXIBdyfridm0PxYkBw
QJso0/lbyjzoewtLMUnbftKBfZND/7oTm7S0SwqkD7SVPW0hCUM8LuLA8zYNcBHDBimTvHRSiTxf
DoJJdAlmY9rqYzlbyBa/wy0sP9xpIb8P2pkUh3ZglMGLUoeasprPj+S9p4V+5cfwzLbQMfMdzQS4
AZUZ40aaQ3s1VkthBPqpTsY8UcrJneFx5rZrUFW3E8vse9nGVWPDFfQRX8PEseCXjeGjV5sQznAQ
WwVe92kIV2Yr+b+GqUJWIHdmrTM/NZLsKF7C+Z9cOvXQitAr7aqaQtUtKVUUMxgs0DiQE1iz1NuR
HlgDBJUcwjrm9OBB4fI5qMrTLQIfCxW6VzY/RzUv3s06Ux6Zy2FW5Yqv/oqjsXwuyobtmS6EEXdW
MYJ8NVaF8cTDnQqnaIyBRS8P4luhCKXUZX/RkoEErv1VTWJDcgMukl18I0kLJaxAoaphMBS2FoTk
8lEoSDqbpUUK3azrKbFKYBYcsnJykTD1XBhto7USuKgpHWZ36k1llfucyZyyEr07OdfrjN6JEN3h
/tbuRr0pc2oUdUgUO8iiB6puvunKgxVf9EPKjdCsUtpXitDsIbfJN1GW6U+GB4LbBjDS7k1ibHxH
yoXwmYlDTZ3agjVgK/DumeK8ST0C/4eA4I0jsCd2khRXGrMAaYjG2aKCAVWIwoaXG2t9pC3hqp4Y
seYpYiBA09Ib0+7bUF3GScEpPcuZZO2xSMUHNUysn7SE0wD3VdlqbMAiY90Q+c3qUEjyexDVeuJU
Yhy+5CTRpXAGomSnNsnUwknKRcgnQ97LLgCr4aGqu6BnH52X0TLPxhjOZgx/CsBFC9sri0Pliq0d
QLGCmIb7SQiTdhvTDYc8kZe+bI+Vlah2MQldsWCmGQOHLQ4fVp1NEMlEJWgfy0xIX8qQyPc1aDBx
FY0hSEfM6uNW6dJQh3UH0MeW06T5qal+81hAL7m0eiko163aqj7LjyHfqplZXCONKi4zkgBjDPsF
O8KEY/cy8+RctLH1xxe6KbzopdJkdCFSZtR+EFrym5Ow42lHgyktBskSIG7lkjVsqEQTjZMB292x
MxEpn4Vd+AquL4XARdnUX3mtnEVwDQtVuWP2ViPoXZMMiYI2AofPRskuDWrWCrCBcVJX9RjT8OiT
tme60EPlLSPqTL5IfMU7hI3Y0xhQByB5NZayO2Z1VpmhjlSggk0sXY9maoXoFyPtjsqHaOxC08zi
lQS3JLHpannmTcZU2zugSfrxoWff39rKMBrtqq1hBS0p5tYt/RZ6guSYqSz5/Qhlowdd2azYcPA1
5RBNxq0VTaL3qFKBmjZxIBX5cybqEPjEqZzaZWv6+lNlCtFo68MUXCtqKUMv6muCl1tOgL/ovAIc
HlC4C1sdzOjPgBQRqm3kgdpiMHa6q5pD/miFUgLiDFxZvwBwIeOgyU3+RMBByKFfFKVXgzQG/THx
qkJ75/m14kPsoWICsRmK4rZkmvEXjVXJyT5g0gDa3MjKdVpWfboWtCittkoyBP6yJ1JO/1nAbd0D
L9dvQ0ltlSXNf+kdIMRYuTo5MLHb8CrWbtrjL1rWrdLG7pDkakETqS0nHGpKu0OkZMmLqGGr0TEr
PwJiKVpXpCIVujj4mhyxe65SVLOE8qGTJnlA7Sh2w0GWksm4HFUS9Vb5JFeDa4Rm7zsmH7Do0q0a
IiYumVATpYn7tzYaDcFBO5Y/ppInFJsxrdhEVDrSTZtej4JFQU3TF6XRR9aKsYzjpTomsb+HyBGS
Zko105U8TnLQAaAxLY2OuqrjtTm+IYqZ4iVC3Z6dumnUP7sm6MsNxxhQPlxx+loUonEsxk4QlgLW
/NGuq8bonS6TQtnRmIguNQ0M5QqMXWcsar/RFXuMq/qNk7J4C7mneWKKFvJlLmKosNQ+9dEW6fIm
lgR1dDqSX34JnjDV3HIOE8sqbMV9xGGVGWMMiDc2u8qobf7G+moQo5IzR1oKxQrQTXXUq1IcloPE
ic1VUnmsbTKKRG9XxFKxT9FnQCnofYLb057k4IUUJekhSVHg22Kpy89DULJ6dwaAIsfrSmnh1wIq
9hxE91L1J1G1m7YLswd2YNHCHOrcwUYGdLjQMHBASwL65Vh+yZomjyNrblRNvlN3KPfsQI5r1y/T
vEIpYSml00FV41ihx35MAnk6haAZgUOsMLj11UqsZXFlJLB+9kXOpBOHlSTu40mSL1OrLTVHrXzy
O9u5w8lpRxR0NyHR83HQxOFelMY4g+k6oN/Nq9qq3LwWDAK0TEHzHK0zRAOm1NTuW53/YechHSU+
KrV/iWtZfbfMyboetV6KNomgA8cTyLPmNJd692LZThdpJKih3Tei9tQBpVRhvQpmvmS6HRBkRqnU
HMnA1KqjXAzTi+aVebWtxh7Wt9fNhGaAuZzHWXDee6XSu0U3WoXoNOlM9JPNUb1JsiEi/IzXtF/0
9TiCOtfGSbdlWMDW3oSwNbldW/a925MOdkxa3LF44HsWPgn50eCEGUk5a93IgnuBDfuz4flT44D5
FHGwA7biq1cEmoSRnAZv0HFT5bYZaB/gM6r7A6rZsVt7Fl2NFaXQ4b2E9cbGNBu05zkRtXBzsNOa
W+i+BQZ9ZmxFdoLU9TYBghY4eUFzilmLjAPuLSdOLjasnvIoNgOOK3KY0X6Ih1cLAjn8rgiI/6IV
WvWCA6MxckCmNsG6oxq3OOBNvAyy7IMYojraODQewf/k+CxA5gpedIQIaggbcAcp1EXglNK2ktIR
Dq3SUXBXhKC9C/uZ2ajqqYEN2YvTpRLRc557MnRZ8P/hu/K1sHI0FWDOWpC6TFnIPa1anMsp0EaI
euFlXVTzPag06ecwhPROWBDbpyHoxyP94/4ijNLR26hwCUo2XIVwhHjik0Wk5N0Dzh8SZ4NhyA/E
0qTg19BjI0wZFOWlC8La21rThPJyNGp9XaZG+TZ5sFUXMrZNwW4nNUhdi2ymW9CL1S5QKEzZuQ4l
zE4I670B2NviiG2akVKmYIn1OtGiWrsA9mHA+uzzlLM4eoJ1Jw9sfOnmqjuMZ3BQPQXUvpNWIxRH
tRWjwzhJ6tNQGUZny7HE0gmYKlAdOeAUaRuDVvd2q3fNwzTlcAhyw0g5SgahuRuAhng7WVGpe7Ts
qER7CPT6do6KuJsgtO8tpeiDRZ0TK+BqkWFceIGqH6OwmF7TWmhUh7+rfA+SWH/tS7bNtsX9egRl
WMO/DQ35CRtpLDNkMES2lyfKPWU8/ybu4D5xOg/lzu7Y+Neg56zisoQsi5uLoM6YAy9ZAEw9IL0X
jagO5P3xOalwjSFQUtBoPeaRggWZ/UCd7XUkzWAMiQSoV4peNffVEIXvZ+ric835U/EL3YVMbRLt
P7oWurb8/x87rDEzXeY32Sszkt3678QLL2G+TuZtlnOMzZiPs00ePcfhtQSr7szop+VZ9DufRj+p
YUlZYYmG0WavHKIO7DuLl/xGPTT3+hXTYyE5YbsqDLdZ/XnY06L06agnzYdMMQtfFRg1UXDZTNoL
LMytIFT2UEHX1Rb6qDpt3Z1poH8pM55c6/yrPtzpWIeU5TU91wrRzTC4vz+B6CTc9gYmrKeeaTbM
D+7//2CpEH4eDqCqKMYeF6kPspskqTOK70RFA18MzjTG/nxhtKg/j9QLbe/JXZe9DkJ3QQuBkRRH
NzsONTC1mqVs3f75+f35reHl/TxgkQF+r0mveS1ieuDczSy8/PMIp23Fz2/IFzWQlhW+AO40e6Wu
Zs/+NeGlH86M8aV+O78PqHGQyiJcQR34+Spoxms0+aTsNdvUK9U1VsLmnyVswLw4GeLkRg1TrTXm
IGev6MgXVfoaSOcEaic+gq9DnDR4sBBKcJS4Cs69rLKZbBNW/7N0q8W0ta78y8kJ/jdf74f7Nr8d
H74jDbdsDeM/ew3MlijoVdlSc1ypebZK/HUm/MK1deZT+vZ9+zDiSeNMrsa6MmJG1LEReaTi1eca
vt9+rB9GOJmFqR2zH6By+SoK4lIV1I0OBdrztnF9Rn/ypQ96+kqczLgert/QaMfsFTfFBkWoMxoV
O5rEbasDwG5HlOpllL1V0llg1LfTBAotmDOzglg7ed8p1E8FzeDs1bhByLFNf4bbnFQHO16pNxRk
Yjc6AL+/GfejfS426dsJ/8PQJ98BTZlRD2Uze+2sp3a44/zn95VrKq+ifxSSYKUqj/+L+ePDgCdf
BcLmTBkrI3tN+eKs5iemfkcEL/7nUb5/mB+GOfkUJpq5Rgq+jClEWl5fXoLddkEanRnm29f/wygn
rz8ejUBpKZW9pgYJEuxow3D55ws592qcvP7yqApI6LldBczcZkFhSJr5FM5AmtY5f9W30+6Hqzn5
AAQ1JlZJYqzcdIyl9mg8gkxOz9wy6csoxDnTDOY9lyzCxfSTJ1NOua/K0yC9yvrQXyL6AlTb6T6G
9mhyx2DW1paNf6AZqRCzlCUO+/L4OSIZwG0HFc16VKeDnVq66la50DlE2KooQwvz3A+d38Qv24RZ
hDETp2Y3w+fZ1Chp/KbzSmdGa8DnWm7rT/WDf2ddUUPdBPmR4JZzi8aXm3OyE5I/j5lGaRNKChuG
1IzY0T9O3sVoviMVo2V+LlLst9PzywV+2OCefIpItuEKpeyD0qfwGG7jK3OjXyJzMyhA7MkI8wFM
v6Vnptk/7x+gSXy+Qk/qag01BVui8WayfhWFA3vsz9/Mt3Pah+s6+SrHvI5SWq4sSojQbEG6ElDA
Cc1lXHUPKkX1rH2ygpc/jyl/eVssoGGaOutXEFNguv98XYrcFjNb0ntGX4xGhkLEEDsGUWgBkcRG
GLpNqfAk5wKTXbQRgBQcK6TqdEptXEmDpYA81qZsZ43e9BzjI0GF0yt9Y7M7bootmiCDMB/TosnS
CsTYp7Ngxe7kycQprsCQ9mRMkb8v6j8xl//Ci/Xh+X4JU70Mmxe8udn/obv4lL3Wn3NV+aP/nXUp
qz/miQjxL+dE5FM89b+CVQWE8j8gimAdR+inMt3xov877FL5wcNl/gOxKUOYmSX1dd42wX/9S5C1
HyC+JA6cs9MAFcc/ybqcp6j/+cI12AwGYiYMGaqGdlc6JVHqVlMWXZtNR23IBaiFLe183ycfJIxd
XwCk++EmXf71F39Msjzxe8/jod7CKUFdF2IDLqXPH0GlpkMoWYF8FDISscRATRZymAeUFyE+9fKj
KCXUVL0mWgneZZreC35JDa2Uz+UT/6YofbpwOJ94o6ipYXM3qMx+/iH5lMJfrPP8WCgBXVBKFV4W
giROh2BX1k91mnkrJaQ1lKuBsa4q7d2v+5sMEooLRl07or24anMrW6VKf2vkdQhfW5WuZdVbN4Cj
lz4aHLesIDJ3CB/dxu+QkD7IegEHO+zzM3MmeqnTB4llHxs5AmlUOEh9To6shUaTilAM+UDpzg8c
NK0tuTsvGkrzsF6q8rYV12qyVeON3yyrZp3UVyEN4kur2EStbQDOEhz9Ld+mMf3RFVL12lxM8qIK
bGYprpfyu10f8sOY76NwaWYcTgnUhTUOwN/VFv5GL100PT5J8JZNmQk7tJ4t5VcttmNhiQhoOvYR
ELR18Et6BD0/GkRsbaXxALmH0nyeOHDRsp86mCQlf8mkrY5c29jM9d7MBXfcOkZBOdG1OtdCQZVi
7F4p1TIN3LbFM+gavTtoywQcJYHiqgOAnBm1uG4viULQOeleFXfGg/JAbDhENoPuGsor4miWaf2L
gzAhWMh56N4L+26pr579BR1KwbClX/mV8Muii4BiRF8O6dITII69wB3rKGMFh0lxmhdUACVRmUgO
doTAPJbiWrMQ1tijZscpLWBbk2z5EB2MjeYaNxhI0D17b7WxNCGv0z/e+c88Ne2m5qqi9Wg4JVP9
LSGhK2+lroC/0Ec/hL8mkOxkqpQbwoSsi/7n0jtY+3bnHUfD1m7zXbNM9sO9RffkkGUOAHfMo/7z
RFSXM26rpbbxrmlVUniLA2coDuwOh2GlXHYCAi3bokNkxxfWA9Xi/fSQPmcHU1ulhRsNjr/0HHnV
v0ee7V0l+96x9tYmWIhuTWy3UzyOG3M5/PSdyiHxhmBTg5aajdY2geSOAgBpilO8R+8W3tJ3JEeR
uOlMR9uScrLMdz3denAll/BMcpcb+pCt6I1tysalHdcuJSd+jTf5/RitrGtzP62sQ7cAj/PWHZOj
dYVKShid5Dg98dlCPydwvbM1iPqX0iK7yq7U2LFaF5VSGBN9hzrW0UUaHX9Na/9ZBv+FDenDDP91
GSTouf209s3//t+Z4gpLnzzHFiPaZZqdt8d/Z4or0g/OsYTRMWFBjpon379XPvMH6yAEYsB3JpPc
bEn6e92Tf7CGzoQfEJcztxO3+T/IeP58asJ7/LtuxNrH/hLU8WmkcieXHmA4Y9xbYdrw4dOLC+Dp
2INE6kRXjOQnKONCDZV08eH+fLMCcjs+LLjzwEhcYXSzFIIxYDn8vO6IpOlZ8J0IfAqm2O70SHcU
Qc7WEtG7Zxbbz2fPv4eiOwBV6i/n0eeh0PcHI6Djap+TUOLETccEpunnjPO/STr/s5L+HoYiOB1v
JPczDuJkvx76yMTE5LciBOmeWJnBshY1dDyj3m2bUOyXWpxIqEyqwVw0clTS8tfpiXB2s/onZLGI
E9Va191JLqsVUeweUV5SXszpdoZ8URA6PS8yevhaWPGR941NStaM453UjUzeXdm/dmEgPBAHQurG
hKF5DuLtjh3tWZ/2TDBeR6ks36ltXz40vmTsMLU8a3UkXiGnJV2sI1+QBDixJJ8Ln/ajNUmojP/8
2L95FpwToQTRl9GBUZ+cnGWpTmWpF5t93Bv4S+jmuF47pGee+Ofd3O9HofD18HrxXxUO9ecnrkei
yi7FrPfaFJCq5yrtMSj7gg6Id85eY3x3RcSkc/aF2Qluen7RP5QS4RGR1lAgHkSMtSxHkQjp1C09
ZRkxH7cvLK2FrBF2VDtFHDqjVi3brkEfQrJSg52xupTbp1iMNgiK3nxBXQS9uUqtC4VOUS8fCRRz
YrYJQa+4WvrT1FK3ZVXsp87plb1UXXbhVmycor5GNWQHs3X6V9RtKaAnmYPSxgkMceFDuI6UykHd
sBTobkbTSgoK3r5ftXcR5eNVjFTT8lC10wiMrkb9zUPdNUVErF+zGV8m0tZDz1xIR/K7nF5fKqa/
kDviJlBCKcmFWcjrrL2uosr989vyG+t38k0pKq5ElMsYwgGefL65hEplXV5L9T4PQjLWwow9TCYu
ozh7C2MsMyOhGXs5iBLiI/18FTRdcCvF8THE7rXUSO5xgQvou7xKezv1RLqk7T1+kmWnvnXSHIkX
qZObdll1FaHEufSivCDVa9ohfSNoOVAUR6oHevm99JoUWrOJDa3bWXlnHPTZhZAJMA8rEsRulFgv
NkTZ9TylbFyRGR6caf2c0HT/fqkRzsyGUJn7wZLw8UVDlCoWUas3e61m840CLVwyF41bALH0g8mT
fbd6il2BQQk9Ivrl3q8zmZzZQYQrYelO5+mlHUqR5Gr0+WFtqootiR3GNI3wMTA++Xrwav7mNk4X
qhqfe5gnlca/LgB0LD0jwi1Yweav9sOXIrSBFjSG1OzTsVcdlDWlU/uEZTUF/cuaZJpVYiKW7U2I
f4XU/jKis8edb1Ydag5M0yw4vy3Mn39Cn6mdGMtxuxdMQrWQ7kQ7gfSlFYG/+pk56NuhWFZxjSAH
Ek+Xg0wNyrKe2nYPBw0PhjpKC5JbxYeg7YIzn8nJoeevO0vhzYBlgIGEc8/nyxKlxqyBwtR73IvN
MTVTE19mqlz1iOh33Ay0hsFEqbKv4n0giaToyVW91IR8XBvIPy/GNteXchPVxwpO9hmXgfR1NuaA
y6ooYj/SQJ2cHMl8I5/62pTKvV958qIO9N7WdJEEsaguTAcYdesaPuk6VqPce2WouEofeWst6/sl
4iZ9pSf9tBaEpLeTqROPvjaeA9l+3QXhI2PRpqY4e9tPrTeq5wc6QIhiTxwzLJasyhcBQcPIv6ts
ZaBT2kT1pO+lWU745xnuy+oBLIAMMkxSbBkg+5wcv0tflFojyLIdekFzgfWmcH3Cmv/pqquywWND
yX8QjOHz+Px+FJ1VdOUQqbtURPAmkgxpAwo51yH58pwp4VBCmJn86jxdn0zWui8ilx+7aZeO0kop
qoqeGmJVNrKlKxDz9PvO/eeswVmD5/N//3tT/+WscXiq6uApSb4tuc1/9O9jhyH9sCBrsQGCuPPX
4eLvY4cu/rDg8c8vBOIwHJT/PnZI6g/8SDCAmJ+JREbR8e9zh/qDypgJNJ5+LUYh+hH/5Nzx+V3h
E4MyAKpihmbNvY3TgJVeSpO0F8P0uhpENHSlZE+iedP1yAuDAdnnhxv0zWHj8/f912iA/+BSwpfT
MWd+fv/1yO+HRAChboS4A9MrefIvenLCc6U55EpAsLJqhOt/PCYzvw7gSQR0APjv85hp5AXUmYf4
moC7iyG0WF2bYVXU4ULscoo+crwLLenMdPLNbcXJNZfVqaVysDr5BDu9s3AEJcm1PGnTumvMTTNA
OBTMXRLq53zTLC1cw/9sz7iv1GShyTPgfF9Z5j5fI/v8DKaJqF9bF1q3NIlRD10zfhUHWyJor45e
Q7SSWXbf+jdSdBG1R7O5ULI1tbDKc0SQXjiEpCdrsiPPbYNX038187uh/BW0l2K3abp3Rd2Y0aJt
3CZYJtGtWl/owS7Bf6Atws4xAiSvK7N+mBpKtT472sqRb9tqUweuusdsFCxG5XXMb9XuJsiOSXAx
GQ+6sJqKlWmuPO1aMdxCvhLVaxNTzuxCLGXZ7gsCPYVVTEWNTJjVIK8FP3AFIrGUa9PbKCtjqxT+
73qOcWH9nJ70wE21xmG9CB8Qiz6TnB4Ll0iCiNg5hDqOB3wU+SXmeUdN30zxYTRvNBNUqkdGN2e4
4koun/FVuOjJ7EJ+62BJEzCTWbbfLmtl09E8o6tnK+W9N115mVsHpJqCWWw7rlhzhPHeoNsnobQN
d9VAxXBipSzwS+7EYltQr7zMQgcVvo51yief1lryLviFW8U7MuyM/qGl5qmuSPQN841xbok72ff9
9Zb8zsGAk6eyuz5Z/8vIrxB+W/p1H6b4QXVkSipBmu4oqvjQPU9dmnWo7LO+BBUplLd5o3b/9Lvg
Y2ALRicBeCJUiZOPcTSaJo5HXb1uzKdmbAKHmvfk6EWP3YB4lDP7sS9f4fzpMUHy2WPAh7//+bPQ
BLlBfV3p10lr3XlBEdiGjic366L9UAXn+CZfJjdzxlhR6mZzRTvhtPvq9UYntMqQ3A7se1H9la7a
GHdGgX2pT3e6Fd6NFdaFP89uJ81pHiqjQgQDfAksBojdybF3BAwuqrER31aj9tAY6yAlLpfMVrzY
ZlyixSYwrwr0YVHH/ZrQOd7lIrgN0+5K7zPTrltT2cDIyBe4k108wtd//n3GfI8/TU2Uz3DiAvUD
FjzzZj4/g1DWUKLIvnWTFQdsETxtgxK1udZk1+JUF9qquB7jtbQcNmK/IAMV6XRQLIQ33Fsj5gV8
g1hbbhq0bg7V8UO1k7blBvjvimz0tnJRFlgHXBdV4PAv4pLlz0m9S9VVcsixpgSDv2GJAVMFhmIL
r8K+3uakctj6kWzTm2Ar76rHZOsvg5W3KBey4WSCjQ9bilzvWnv48934PRF/vRsAjtiaabgBTxZA
2HWmhnMAs+sdOEXlhaMXximkdYSuoojF9L3L7+hkyJfJjhsxIBwS/x97b9YbN7Zt6f6VjXouHrBv
gEIBxS56KRShzn4hLNti3/f89fXR+94qK7xhIR/u291InDyZdjooBrnWXHOO8Q23agihAQlqN8/4
QoXaqa/VaTwkP8s3fg6jsmkl/P06f8Hy/3adN+0hGMAjrY3IukITOKqzPZpOtGvojpdbYVuwjL5L
3NvX9G7xg4fhVbovjvO+90ioDe5SeRNETnCKdtY2pFF/UWC+OjRl4nJr9aRRukLtZhFRrO6SHgkK
N1HxRC5I8BHbOj7x1mEHG0w7pQdjG1vjEOzGs/QwXWbBJnSlou1SM1zBVuPW/YYRi7LcAxFeNL9l
AlGe5+CbWH7puktRO0pjq6/ZXWCXvrqtNslDdSrv5dQprzA0N59V3r9K69v7RpMY3SQ9TvIIbvb9
FGlgDu7DvMbP4l66l3bLfXJs7/I7y9a2wov63Nr5AzG4jLGYX6E/1zoieJzB8klATbCsfs0nj46R
WTrttGvGM7OvTHAKyWlah/8ua5gzeUbsc1aOag9KjzkirHWZRpiagya+x1OnehIDzGNy0FK3IGGD
tFlPiPZ1xUvnZ1/rq7Dvd+YL9t8X6TTc5b5wZuNRoBQ9MFzJ8bmxeFx70dbU62qR11zeh7rcKip0
dl9INuPC2MvDLS1i+Yjs5PT3p+8XtP7Pu0jVAgZTWXFOH9eMOaHGyal5rsEJl9Zzv1d20RMaYjc7
1hG0M0+AIVT6UevoZMgR+n7Sd72fHYoDCkLXeih3kyf7sIqI1n6hdZ6dyu3fLxFSzM26RveClgIH
RmYGaCdu1ROVWk71giH/ITM3cb7BIUAundn4Ou8jgG7W/0NaBXZreXm4C8N9Fe8y40EnTrbYidZe
Hw9t9UW1nsxu37aeEZ602WEuOwdbjPP198r0w8Huyn33Pt9HgYugWXkoOrsRbZmB2o+UaO9v4bl6
l3WvL5/C+dVs7qXJ49dpMGYMtSJnHh2z9zDnrMJ+iRxJN5avS+m2tTuP+zK5Y5jQZNgON1nkx+G2
Mwpqm8iReO0s5T4r94P4ZOC8m5O7JT1V9SZK1kWW6i9ODHsp7lazU29Yrlw86cqdZbm8mEP/k4uv
uw0Nz+Ritnb/BkVD0a9pf0hkvwQAKGz0+W2mVtSLbYElqdexuBuKlxJq3zCqzFR+RC5GLSEh0bQZ
EyBvUKy4B5rDI1pEqS0my7YzQ1tzdQaHYyTZjXHMp4sRnYf+1JoxCMLnGLNHgfSKgaU1/sNSRlM5
xrCGi8i16GKpN696kMutviyReCkw8WNrTHYADRSvhn/vLLXxyc5xW8owy0DPb6IMI+ZhJZt9fCXE
PFH1Mk6bCw2aH21D6aaQAIK/CiduVH3aKvrYDjHRBXFU1aDxrsfDVRTy8eOYkugtAJbwmuh4R3uJ
KEFawN8ZJax1/j5KVNGJjV0xDMoRD4RLkrarLmGztSpj35TKPzQXrBeERINZChdFnI90mzsjgBOJ
xWgSL5IZvBDWrPkUjvRY9WMI8cuOwmDTKWyqQv4AweIuro0HTS9zTiPigzGr2T88yHI5lDUaeRsQ
zjmM31SWrE1TmIvycgmacaPi441UhE96XfvrsMZd8jKwucWfQYc+9jLXu8Cc0aB8IFsEYPctdGiK
lc4wy1689DH6PtRbojNIiN6miifv7yvcbTVLg5AihSplzV/Fk3jzeAthpgKPyftLV3cCxDZM2cwk
meNEnCy/Eh6su6mk+n//UErl22UVeSVxgTzk3NWVqvfxwZsauVIITpcvabpH1Jknu0j9YWWKk5Z3
S+aoMCmsOyP8VuSDrWBSTrALK+KdKZ40XGNV+UWrH9XuElTPhXiepkMxXefqeW7f6tX0PV0j5ALd
W6xjvz5SLafFIV225rwtalxKW7xqEhYeFDiS0uIMzp3XHMtKPjjJzqi3KQ5sFZKeZN4vjRcvW/y8
UwVrhLf+XPQnTd/iBxchNtSqcFcvW3U+pcJ7yZljkTWnlWM7EHyDrZc40/DSWxejfK4NTkJbgwsx
74XQl5XvWfmszV453bWhO+pb9rjBeMjEnaUdmtyVincLA1bTEp1wbxr80Dj3sw2BwfaQ7Vn5F8Gz
hBczeZKXOzm6cMI2Vk8W0W3cRWEvqz+DfgMORCrvCuUhrh8zjrd6t0+kTTTCuZh3CfdKYKNtXEM4
xkzHqtz0iNlzFQ29jd9/j0rBMYtvksQ91b625I4iT6mIcpWcqAUY9FDMHHa2TeyU2q4ysZztOD/r
xuPQP0b8VoI7nEa5Ir2fzOfe8iWsccqWHkUccHBe1+q28hTmXtonILs/dm3KMvrzKpJHuq+8Tx8f
rzouxtDQAvUSxWHGgV1nmlaZHUnGMDJmQDVQUCrjn1bTCNpWbp5KrpHKx97WCtESEnpViMpl0X8U
g503awKmt2ITzfKQ1u+tcCemIP7ZTMMHpduHyj4oNlJwUuvnDuqG4LbTF8H0MwMqzUnO72IZtID2
YHIU0B5mYt9CR8X0Tz+BorHZA4XHodbo+zk5t+rKhuTOzvu69AfLHfaycSzsXHmiqlvOARIZ68Ea
ek+MgE26WugPGLUDqJlOa+6XobArcQ/PZGp/hvh1wRuAnP8R6Btcn/yK9TCkp7sFUdx4HyWvJRoj
AIQQa3Jb6o/E61ZGaRvNswEcihCE5j5TfFIZivgTxdm/s9F/rxrXuwyU7JcJDd74La/ebGu0DIUi
X2Jlz4SXamE4ZjvtHHiZM74PuEZPC/itV9VwJeZsMwJlO5l1ewgexAUeSm0zvFRARZ6q6Jipb+s/
hDhh4vyZoVQ+uFlhLxWec7ucHIuK/Trflcs+MU5RcbqHuyHhuOgLqmZ1p7I3g3achs5Lldfe5BaU
/I25xi6XKh+bqZXhxv82JyeLno/F2G8zx9co9uRpK7xVZ6k9GYIrhQeI24X+HMxPQz+AS6ltef4W
qg9KhayoPanLRtDvK8UG7mGLUo4vkwWhuZ/nbyYTLyAMnXERYlSU/XEAow7b5iIK9OxKRwBlZcp2
DXpBs4fFbfRNpNh5+NhqpRf0bxIz1ERIES/ht5zXWzZzHuzTLYQfrTnJHK4TzvCxjRK+TidbN9z5
WTr28qlWNvJo6+KdGl+ab6MbSucxc6oFdJpwynSIFvW9FtwFyejGw0ZrfiisbdFJ7oFfdoMTjNqx
aM6t9iyFwTYNOY5X93XnfdPQiWn9Wzlpx76LdxgZUKuBoJvemKXmxk8RVV+dV3a7RJBqNkXT2kvt
G913KXaMPGBd9xUDDGK0D5rNjJhQb1gzUywq6mNe7YN5N6Vu1dPX6/tziAc/19+q7IemPMp2M7jC
tNFSZt/UzNtkBsHGXkCZ75Mm/cSXuSm+PstvQuVHyyYP4KS6yUV46kVX+oH2wOTwUvvK6FkYMVOv
mU5pBD/YHh66u2nhCOwPvOUuG022iXZz4gfGBjQXUjWvTvdz5lZPXXqgrepjn108BGSgI5RwJ7rH
KtuMjhZClMFYf4p7LzJ8fWu5MPhqJ/qShnb5NTxYfnmXfhPOyOByyR4uk9fvxi1Ck/a+p5eq78DO
RZfoK5TuiYyjbX2NE64O92SNi31XHZIX0FqBMz9gtVVfik/OfDfDybW0MX5NJxXobWAd14HH70Pp
klo+T61CviRNYnpDDDNrqgfc02xcTAtjt5csLxHhvE7wqjxAfC55f4dMp7ET1/odkOQn7PjHVkw/
2TP+qIXpH2KnwFGLSIrZLpOd36+MsXEeC4hjLkmU9U6oyaWbFkP8TytKnQqXU4SxEmIBh9/sTEoX
B7WZzOKFNFm6z1r/LEbiWRUHDvnLt05czmNifbJmwlbl2j+smfQqaVqix+LjWTvXX/9NCoBCSIAY
OUuXPIOQ7oiGm4tbGlHxwkrg14VL/3tSPF3aFvJdImwintPlOWONpQtf7cyfwH/eWH4AZdCy6LOD
IV3CpHQm5E/QdKbhLtZYMw5z9LPXz8v4U8pfjfYgZm9Df64TYiCei+F9MX1G40PioAQxFmh8mL3d
NHF7zaHmlOjC20bt8wwkkV/MTjOD5PJKKqlkHze7wnAnVFO9A6aKN2aMWXltJg9RtjdpK/uIMrby
gYbGlkLkofU4TDr0C11aVxvJn53aG/zWC+/MB2JR34On9L16LVGNlgfmKPw+pkZ+7ene8CV9yd+k
L/VB2slf5weBv2vnEcg0EiKRMYo9li5/FeF2kfx0uQzCdi52inGcxodiYyrbKn8b0u9zfiLGTByQ
AJ3E5L4bd0JbgFhgp6m2g3ZNSL0oX3O3qI+84Ivsx/VeSg8WTZxwl8XbQvGtdIM2gw27gJ0HuTHk
hRYf6y9pZedfZtrcpWPQ75RY2VgC7WyyjS/x299rdQ66fz48qF8Y2K8dkD9PI3OHkNHM+uUSSa5S
byd9myRHEhSkyQ8sj6KSf6/qrhzvGMHZkLp4sNWvFn5S1Ruqx8J468s7evHmspoF6TKq0maIgWd5
0eLDZQs5viV2WDntJfsivK6IwbvWobimQ5DZ+rULvBHaRO7J98F1foWxlM4+NhXtQX0dnqX36FI8
o8dVHsJjteWC9vUp8lP+AOtrhjq7sctjcN/7hsc17orn6pv2TBSKnxZQrZz0ynL/jnIXpRVdZUl3
Y8ntKzvmArfRvbHNKluE0u6Ci9pVDVyNR/1e96t99LVA9AUIyWt33TudQDZOyW6/aCdQX9pJOWme
5WBt2KQb3W398IhE3MVR6DceJxjhW0KDhhcqcZSv9FrEa3AMHkXU4dy7H+IPeReSvWmDADcTuz6V
+/FO2Q5b/UfLau2VvvwmvyQHNOfaQ0Hr87FGb/XKO1VUHmY1iI3jvNfooUreUmxFZlbDj8p4mIfd
rFzx52y06WhFfgIIDtGzirHKjgrbuIhfipf0pH/pITXwlZzyJ4AU/GVUHn/BftOFrV6CiHEkZPi6
E6VOXUJm88Zxa7Wgjg/mcCpHkW7dazvvR3qYrO9vw9bYkHTTLXTtvTHaoDkZHtDASU/jD+3ncJJJ
hTTthj/JBOTtLKlHB0kYto0Org4Tnl+lm1bbyN1dmp1E0zdWh51Tpk6h2tHPSLWL2tYT0KSuObti
7wfaPrCAqUD38zXJDxRAfL5Z7qPxIaXFGm71/l2NqaeuCiPiYRvXm1YF+eIo7f3I0QTUQ+fyL3sD
5uCmLN1uZKmz0X2lgUNjmyHiyNSC8R2TyE9OETfmN3ZIjCrrpAeHjcq855YRqmpNbhpBvlzy3sAh
MfKGB/FEbt3AvCNKjX2XXqTmqMv9mdQAFIqyK/A/Jxc1WrxK+smO/UdHisth21B0JonM125HeThJ
gJb1kXSRXq3Cmj1RwxlXlYw1JvOTferfHruP+xTCGSoDi8wteNa33QhY78oAbGi5TG6+rff93XQc
nxFT+pY3nnk1cMos0GajfT89VqnTACGiRfwkn9XHGVrYmS55MpwTNPd0zAXOI5yE/diCiubIwIFA
XH5fnpCCOtq3PHcUzYa/T1BbVhIe4rc822fZ8PLuHi/eOHgGaI/O7RNvKkEH+sxrxHPyvr7o9/OX
ftgqyWOo3s2Dp7A8n+dzdZC/NNtwlx87nPThJsY6kG4ErzvMZ9VNN/RWX/h99yzvz8W38Vjdyf7I
uqTcIQ2skzuDRzJw28TTcAU1+zkmr/u0dOcpPUFK6RNXPU+JQ8dXhfqZewGxcoMnGA8SWw7cNIPv
xhnPwtO6Np7EM5cPlpQy/Ek8M18TX5V3gTUyO9AnNkI7gMPiMofhQMQao5+Vi+7qbulINlzXI/Wt
r2JNll3iXN8bPFOWLTwVb1biVC1gGjt9GnnvTLv+yY1el5rtstdfowvu8PixfOQoJOyrhxXF+HMo
1l3T+mGdR8FRJSRooGfs9g3GcM4oCQqQbPfvpVec6vv4lbbJ3rzr99ZWvyQ/Q/bncd8cs0ft+7yX
T+mbpdA4xkpDU5i/C9M+eVIUxsowaDhC25100JT1VUVAlg0PbXAw2zsQ84Kflvts2M7TcRoe+u4M
vDhU/Rh9sO4KMCUlPzZZdFgeAHxsrHZjKa7Qb5d4E0f+aDh0MdTK0b/SsNZhcyZu3jpawtNipy9W
Ya/KAhBI3tydq/4ky9u59+UZY9YpbZ1Ih6zpCMVR6E9Zdy90gZNqJyt+rsJ90NrGJxLA//DOMqlA
hKSgUNQRgH4s98ye+LwA7O8Ft3l1TzYOFPpcmmCGTqpHpOr8j9cIhNirn43eB6q62+F0UupzMo5C
egloKDtdbLJiNvW+FNMfs0kM5d8rkl9hUR9XiVX3jYDQkiSCTM2bniXAVmXoIzO9JG1Qucucv2ly
0Z8VI22cufuOBi4g+dMLo670cK26UH/wjRUFW6rOdtXlgFzZrXQ4wpsODb9DRkPnW2H7/e8Xevs1
cOfpBq3ddVHXVMyWH7+GegKK1CV5fKkWq2S00/OY6nrnctgBnyr3u79/3C8Px+/3Zf086MnMJFcZ
BFFbHz8vhRO8VG0WX8x4GQ9ZPR+nJDD9tI1a/P/L91rnRDUnmIBnc2HQEpmGT2u4cEo1aw5Dw5mR
n4cg5wQ3oQ7XnLZeZRwrvP1/v9Jf0uMPV7ri7HVUFOwq3Bvt5s60MHKDtFGWq/y15/OkFUOSPQr3
6ka7BhtAE175wLw0uob78qfywlLPUDT+mqUOPj3qlQYtdnIGhJ9TgBWsJp7U3xHvrcS+EPvkQVKS
aGs6amhLMfv/tVfv1GFrXfLkEEqHAo5bfaDKqzMngUOJY1HzwawOi6eZgx1lO6nz+4Yiwmf0iWdP
gNuanwqZ5u2DEFxGyv3Ei2uPngCFyHzg/1UEO34jW/oBuwB4rgHlAZw91Ar46RiiUC5Ry7EfvXSs
fmisDAd6bZS4DUWg5lTjJ7f4l+jl9hbj+2Csw//ott+sARAT1tzkTLwuVXMs+pyMTBBcThaxUUI2
lQH76t/gDmL6TqmucpGUu+A9sdJyx1Dk/MkXfnOEgLCvaOzrhDgQVvZvLvpv50+OwpHOK1tcZTmW
mOJk96o6Dpsg/i4RN24XT/NQbpMRaNrfP/e2D/zrczFareHfZB7/Otr89rmFQjy73sbFdbAEn9gZ
kGRTstixDqNLjmWaWXr7yUDlj5d+jRgnV5oDExOOX9rS34/agkrKqqTU+ZWgw8FrjMOMC4ZDHtV8
kn8WlfAfPmx9kUCiojXG2XzTTQBTpoEk0rivSf1K3BsFtmL+LKX+ac7izyrT2wYJfzxNBKQNlIPr
tnLTulFqRaS5HY7XYElpuRUttbbMyObvX9mvzeLjg6sR6EayL88JsthbR3GiAlKTan24mieabrRe
7ekxAqgK5mvh9afoc0wOvfHWzM4aVEhxBWDgdF2Kpz7elcUhiS6ChX/rUGleEhB6qWHg9TPNk3O3
6rx+ckfI2c1j1bpZ6EotsE3XUrctmNIYE8uhkzyDg6J1CFUPp0SzbK3AszRG1K70znGSqfVEqYRb
DKzKY/4oPRsTLl3YyU51R+3Fr2fPKeEKJC9HnlQ7IdXn4PSdUzIyzO5Kxevi7ZTfJYY//jrE4xsy
BWdAelP7teKFxiY5dPlWDDbpuBlOxeazNNTbqR9f5aqXgyDC8mD+YZZQRQGUL7HcVzFdHEsf7pnx
2YslT87QNa9kD91HtPP//sX+oUskeMHSmDPzGK0P6y1gozCischwIlyZSSYcAyd3hu3nKZqGtmto
VZfMBFpCA9RloQu9uqw+Gy//+WOTRk5WH3EugAyMX9vSb8uBGC5hNGpTcc0E9TmLcxCuahQ4SV3U
XpfIspuU771BRvjff/I/31KWYNnAnEKQi06ay8d9ue0huMZD1VxnvWn3nbkR0OJpkebkUih80l/8
D3fZpAbAD6DDaTDQmX38MKET+2BsSj5sNK+1KG3bIsNlDh1xPJdCsWJH+oygAEZIWVV+Ugj+h09H
eUrcEuUHpZlxG80MV1KOChKkrkIhWswsQI0W4UnptdrV4vg0H8c6SRgChs9M5l7/6W22LLSHirx6
Xjiv3jRwZTWuQvJ8G/zsLSwFmXONaLFe9Lo9We2n69QfWxqfRluMNI9V1X/byLZGsUHip7VXpBXd
lkbW2O2g9oZ2L+vPCuB6B1PamsSBzf/vP+cfWlAk4PyUfMU0clGlKPLHrzjipyFQgwlYns+I3BoS
QtBDF/2174RD0Si8xTIj6akzBIyQiumgEDUxFe90QnS3UpWJfreIvjGq+rVlzv7J5a33+cMCjvkI
Mxu7PYN95Y9ozKTKhBWGL17mujOdcJrfo6Em96GsWrigTPcpBgyk64wyLVw/nKs5RNfRSxeD4SRY
RvU7sy+9XKfcq5SLrGU9IDwUb1XyyaX+8WIiV4WOo4NEUYin/SX++m09IHh51KdCr65WhX57aZmY
WFUtOYGcfo9qFGV/vzN/bKCsAfCleDvQRVOa3awDVtu3UoE96zobk4KkHN1KFvTZJ++gtlZ2H+8/
3ndKa3gnhKzxVXx8PEatUcoW2u+1RqwGlcKSvyjSdGmjZRfVcXnUVdRq4bwwBFbr6qATTGJbQqac
yD2+J9zBOmPcTv1gQd4zGdp+0NPxrtJi5ZCCLrP15VU1AV0VTaLfWxERIP3SS/4ifyfjnkNF8GaB
4t9xGXRLaQoTB3ln1Rrd7sJSnayZURuIFCqdKuyFNCgvVl64idLxBSyQ3CtDhHBCdzTozOFhMbyM
GKMLsoJZ68qzUXfzXRd/Up7+eXKSiexjX8DAwzEWLNHHW9bG0JP6NkuuS5cnpAkxEh7EunRJZixh
s9Pyi5Mu2BObeGYxf4QsMNqdaP0UO/GUyoGnTOrwosqWszT0ARrZanz80uonpZF824nHWIQMCUDP
WoeB57l58Wu5CHvLLOKrRiz7RhkH5V7q4OeEQwffu+Nx6oMSNUEFGBmOOTbjftvWEQ+02pVOQyPg
HBYkQmb5frHiY24MWGzVfhNnbXtUhfDQBZK8/ftD/8eeyyOIEwCsAnIMIu5vDutKXzRCpI3Dquiy
QKc09pHZGmGGSNdNDOl2Zk69+88/kwVyrTfIP2WR/Ph1jrKGQhfS+UVOuu9kPP/Mo+wlC9JdbgZs
gsy9AG/5f/9M6SYa2eRLp97nw1YtnbWuKB8/lXSGRtZhSV+K2FUKHMtXw4KdPD0XIKvBLYfSq5af
8CF19T7X0eygzSQmlLQZ8jCB0dReHIfEQPwQZ4Js8GTEZusqnNRa8i1ItrDDBSmG/GZ0yH/f9KnE
T3VoaPjh/ZGH+0FOaYhtybOe84s83ZF8wdFuG8znLnNBdBUpZ00OQs9tBj+9esqlt7H2WsZ3vbZT
Ld+K3pH9ZhGdQQAwdNRz9Ukvt+ZLobtj8aoohxGjDUmbg9OeNdPrZyZhCH4Yk+qe3jsWmPN+eheq
S0p3HApRMeHfJnDn3mieAvp3+ouaqZ6Z3odccHOZ6ZmVPpDFZqITezdX7mzawhdWXQZeMdQYw8fI
yOuU1wQ4Y65gO0cIuSFo6O/f3J+7AEi+NZgcXyjqy1sRJCB5whp0mRVSgSxP0pBC/+guRFZbjkP6
yaP5b8THx+WZj+NNsNgNIIvcml9jLc/FFRd/6VV/lB9K3Q6W+5b0ikysHQ2cX0ajQHs1zG9WdQr4
EsvgGnWvUb9vlS+K+lNSf04jLa7qHFY/M+EUBXCkPDV9WfoNmre+PAQiM5gnyXxaMfpq8hKuOby9
ZRPFRZb8QwheqyMlaEJUMaAZGdNd0F/G6FTKm9B87Qm2masfcts4i0L/gm+o7Qn5gujU1YTRTi9W
sJ8j6EK4eUZdc2aA0yadlKntdkMkeMpYOGALENCpY0/rZKQpR2M5JctvQB7BLM0Chm5AE+pmepLk
AujM//oc8pHyU9J+xEJlF9LZep04TJHVZgsI+QnWCMLXusw3A5c+089u+FUZC9MYiPRXn1HF2GIM
AL5lN0kZcENO/4p1gMTXpbGT5wGx0hoM/tBUlyT9oTI8TmWLfsDOxBpthY9W+BA3X0r9IqKYiV5L
tDs6qRScdDEUIXTLk0vAxajWzio3ffUF+RQy5glWPOoJnth+I2iuiS6dTnS9M2V7eS7Z88g4sy3L
oc/CHK1/kt+l6xS5TMAlFXFXepRxKqz8csgJXl89CA9MBYc35QCkg/58vCkL0gq8kRWhs1VkHPRr
UK8BgULJxyYpuqn5NsrPguWVRAbJ/DHuMLp9CpPIqSNX7zdGss2KjcXZONjHyBjHr1ZLS3InE+s0
+0njj6sbD1zUJICkWP/1NN93DSJ0/HHt9EKwCPO4L335ZWKOiwp3jFzjefwB/YpxHjwszIUMaBv5
0Ur3Aam88j7sXkNzly1fjeHbwpNpYl4xKTfWWXUfeSnrGM8JU1FrU/Ye/HhzOqCHZynkr2I4NsI1
RRmV7jiTTfI+zRAOHPPeS6o7HaFI0b6l6zx5stN2V0gPKhcvVD8G6WHIrsF0TRg2tpqHWcRsdjo7
epk+FdGpCO4UaSOHmyjfq0TMJMe03yfZvu7X472ybFFHFsu9VBxINyhUP9cIBHzByKcMTz3Ii11f
Ar3cTKpfxY9NijXwIvXnnsF/8CLzeizTTrM8yzwiZM+1LXQdMBARMqi9zkCy/KTRpK67/c1CgoFe
5ownghXC+PpxvxmKsivJ4BouCwPAGG1plnS2AaLGnyXxmiTZuFtqfbxXu1q12zw8FoT7uoEVRJtI
pItS9zJ94ZR05VRGMVenlL/GoBCToOfoGMjcIzWit4ZHMykeu2Cd38qllxki6odVCFYg1uryaNrU
U0gHZgABMrRsU5klpo4WvcAXkOwKMD9q2QHfienpdefEmY7ecyk36YA06+8r+Z/HT2oiHIfrOdAS
RUyBH28JKYNtIkVCdpUDcTzr0eDWSuECxxtsEobZjAfMLGb4NvUtyCAx7D87ff/xnXABqz9w9T6u
p++brqvWSwNwei27cnhTj2F1phsw+1WnvhP1NNldB0Qoa2gONzNB0EW6/MA0zsyp4kH/+734o/W5
XgmMHJnxj2Ug+vl4K8Yli6wMLsl1ycQvoUa2Sjpz4lrjSjY6oBuLdf3vn/hnebp+pK6IDIxFjePf
zQG8yJWsXWSV1mc7dq5ZFqPTpcZ3haDac66GGCd6eac3BIibZRt4gdrcN5P8qLAZ7mtzRtGn50+h
3PCfmXNDCVQMTtek8Eh/GgSIObifp0/u0i9V14eXCJQ7HCEU6JxVJfG2pI6XIE7nuE6RwfF8DFIR
bYZJhA0Y9IMrkXHnVRnxG3LIcUlHrZtYeXgmQSUNGTf2RTYQbWNJm1kU+43cq7ZWwwJK+1Dyw6DV
fRIorY1prB6YPEGM0XbtppUqfTuXqK6iKP4+Q3Q8zoAFx1kWP/np1NsVYuXU06pFBK1i4zBuKtJ2
rsg1VJf0KmOqsAE0Pc5i8kl9/wudeXsHf/+Qm289CDUSptIAIU0rMuhYjNyPpaZCR8P/UU0cf0Yo
g87JaMVmYMD01nqt+/tiyio/McTGzzhxS6N8P8GrtokO9dapkyMiZXCXZF4jONgZJrxLua5i7hPM
baWG2BIqwfAtl29X+ayU//MtXpvpMl0sU1klizdvcRWbOuycRbjoHcImUkMWryZ+y7bIatlFFYcW
nbqgD4/atLZ3w5D0O/4bBFqj+clXeMOa4VTBGGFFbMp8ldSmxs173FlqQER6KVz6OttonTJs6o67
KCzqrtRkTApyNfsLqjziHh1ZmpV7K+4oEvBJeKFGEablTFoS4zMh43+8MGlFPAB6EBUgFR8XmKIa
CxLiG+FSW4TqdOF4UWBEUh9kLmsb5t+i+zL0gTsFfId5JBxE+giOMaOSGoSpBT8XXct8ev3HixCn
eFY9vj0NY8stFaUhYiqZwyq8EnNb3BH5tNWVfkPY6XhYimBHfljjkkEROpM6iY7K73L0ttIPRER7
iUAUzVFhSqqKhbAN2y6nVtDfCyua/XouRGfCF/Hrgv9/rsp/4yT823f3B1fl+i0uun9tf2Y/i2//
/V//q/3+s2jjsvgXWON/PTZx230r/vXj27+cvoi+/Y56/PXH/j+YY/W/TKYJv7AmSJTgt/Mm/7+Y
418AFY7/dEtEntDfYI+C8V/MQzEgYaOneyozdP8/2BVBFf8LWhbJX4zQaSRr/4S6clOPoGUyNXmd
AkqUJOvOeLM2LhPY4byM9mIaDZnfGiUDM7fAT1psm0Ia8icme2QAhqk6YSKNyEih9JdIgKTgNiJ0
+r/d4PO/F+W/YJCZ9uAr5L3gh8aksvaRPr6z5PLNqWnhL82i1Zxh1j21+5BUeUP6C+Hl8XdhaE3g
H6WWD8gV2kWz2u3ULgpR6ISOBoXgTfoic2ZtrM9UKzcNFJ2BBWFGoggKRxZpGKk3VxdaOWmGA3L/
kmEMavkKWDrFf2dE2Wam0BWQ2ERMbFD2rkIUFh2NFOlzUmST5ROTtUqhwtAUP1HT3HQHkSesZAMU
afSzxbVDsG4Xv7WJZSafhaDH+6bQyHD0FrEnkl5IrZ7hcT1moEow4cgLB9leTIv6mdVPHXapZMWG
6UhDEuigd0dyKlFZWgUIO1Wf2+QxlzLjhYo0mwY3bZIYPXYzEJRiV4E0i9m/q7P/D9aZxzLnr/+x
/snfSYpuYoQyv+hI//efTvH3pmzL9+72d334j9r/+euXw5/l+vJ/+Aev6DiaPPQ/m//N3nn1xo2s
6/qvHKx7GgzFInmxbzp3KyfL4xtCtmWGYs7krz8PZc/Y3faStg+wgX2ABQwGxnikYih+9YU3jLfP
dZt8W+D7//nf/cv/8/zyW+7H4vm//vU5b7Nm/m0BQeTneMEoCok2zgS6LfT6YTqSKv97uSfg40Xx
XDVEom8a62/+rr8l13XvHeP++Rv7Hjt+xCL+CmIBRzmC7JzjOvHmu/Csob/DYtohRWcQy7E1Swl8
V57lr6gkTKHryP7M9YL7R7HoBTz5I1H75TG4J/Ui+KaojbCr3rfpWYihqmM8px0NDeAvGuhfY7yk
bWL2q7FcjtNDGcCrX3NYxvYa5z3bPyT5ImS6jZewWOdq53xWciGg9MjbsryW/uXkbQliItk50yOs
pNj5MvOPMs77qPlcihtDnPvBfefvQ/ShnSU0KsN+isI7V11q7aVTHErzrJbXuXsu4uuuPlP8+0zz
z6boqh5QEALD5Z/NKpJmdInGKohtXKibS2dW0oEVpT452c4HnOO9t6OrHGWRKluA+6kQEMHFkbbC
pkguUmBD3V4am84/gwAls3sUJpS1NNFMi3dmtQ/7J7NDuQFXS7ywl3F7m453oXU/6XtNPRrTx07t
nfDCr3dps5fjWdBvka+TPb7mO0g9tncuDX8xJe899BTUskFnW10N41ZGkOquQu/c6NfYAtfFbggP
Vn8xdtcAUmvs6kNYeH/NLVhoAtAGrPia+Z1v7RyA0NMHGHs7wI7zP/lmEo/hcNOq+6JH7CQ+SwEn
2ZcVpjz1nZ9cxOEOaHuMsIa7xi+RXq6aVmjbj/JQaTuUC0ygqMbGLLZlePXn6czvA8j/wtAASOe1
UHCfq+cTnemXn/j7g0fxzUASYC4fIXsyj/3xwTvmOxQAbbBOsHxe0oi/P3jNfcfxazGWYHwLRVXO
ScH3L17z3oFPIGehe8BsWgfB97cs3ffTnZBKWCZO/ua0fxn0/fTBgzkgzaENwkWT6IhTkrUJxwnj
z0K/M40bq7zK0HHHJ+pmNM9yE/3zvaXfFtjaosjiowciL4t0Xceb6SBQ0n/01HKCH+kd2mybF4eA
s84fFsFXIO/gXu/pGuYrCreOXTpcwk1vk1UgrtCTH4yzRs7iDF6/Dcb1YJ2XnlhADZYT4oQxbYgF
B3nsP4TVX3q0TPEW3sK0bDr3XpPFqoFWbcQHO7uOoo+YxMvsatAvvIlB1hWOzhnEYx3+iysvDPU+
ELTH0TMbxW4E2RzcdcMCoYRFeVWXB/K7P8ufODnmJ0oCyitnfitn9b+fM4FeN5vcDVP9Dqv5D3YX
RKshEM6ZNTkfnaFlpumBtNA2/aM2NPaFY43dKu7BGf60C3/zYk8oAvNlzBAWEA7AKElsZ3OPny8j
y2q3sGox3anQfG+0hntrB3p0xjjIjuIPvZs/yUI8pPqg0fCutqZeYC5sJeNdHoNA6oyH169nbiMc
7TO6S2wvhs3IYnHCcrr9fDl57prBaLn9XWVW+qYtIm9TT+JDY43bNJYH08KYjAPuux7e/0BGc1U8
Z3dN9fzcXDwV/x+kLISHn97AL5XTfds9Je3PecnLD/wTljxMXCBJA0ohzTdcXtd3IUpHvtMlasDM
RQF9vQSsv51fbEoiUls83oBVewQlekl/RyUSEVQo6epZJj9metafRKWXvsDRbgHGRWOS4EYNgpgZ
UfPn3VI7omjswm5oqTMsSBm9nQ0WTXs7bcUuamt3n9VDupVBlV+bnVUcROEXm2SU03VtDd1Zq1QC
jDXbBgEgGzcv1bmHncy9YQzZuZPpcPhQQ9yJqp7OImPS4dTatY+iELoO6PxVb3Q952/tx+0Q3+ep
L0kloR5IJNaQx7eji8pGYc8SdzZdv1WQZu46dt3PCAa+5cZ3/Jl9X2muQFwyWaqQk5XatPZiPNHt
OzMFzBiGg7ufBgiqmV2kDKpCeVG0s4OAlxjTGxHnNzc5+8wCzAO3R9ybL+2nCih0i3xwU92/syMU
odDyCc4SX9DgtuW4/mkr/ya4/bIUm8ydG8hk6zzN0+cZs286r0vLe62XzSYc5VMqQ32pDcZ394x/
ez6+4KSOXh3aToivsg1J2mnWn8QtqnEZpHIs75Wjb9Kg3ruuvXGn5jwr9XWJ6Qq6rAvb2meBwmXl
sdS1GyM3lzEYcv8JIroQLqCKehf2zWFMr/WK0Vsn9qlIN2lyZ7fhw2DDMkpnEmF9BhHgrOpoHofw
wVvTeAPDMl/s8c1w1lt8nowdWPh08uAOYyxDM1HosfdQZnXa0IOPtWc6Av2IhJZtXn9Pv+xGMIaz
eBBKPZxH7IzjLVH08LPjsRL3FM1yO/kDMFltgFyU+tm+GHrM6DSHjmT15g456WoDLaNSws2CL4/u
KPnX8cpOHA8A2SJx3zqyR1czgzNl+un+9fs77W+yDJAA5H889PuYJp2KfBuFwWkJUP6+9Q3A6Vqo
dkJp01alDkxPN1mBMqkXfsDoMKjoyNZ+iJm8qJH6S6voEoEBa60hTd+WtLf+qUd/84X88uQhcXto
j2O2AGHdOxWfwyQ8afPYDx4iP8iXftK0V44BqMUvmHEbAEbWnQEE2qEd8vrCL4SVoz1GMsvZQOqB
HiUYxJO+uNFM6IhLu3qgAkSqu17ZYQiAuc9uynp8rKzuPk7GcekEnr4YE+tTg+Zsb0GtToUPwbe9
DnurXtABfsqbYqta8zkwrGYB//BTDlRUuNN2KMr1QPXz+pWfNOKInXMPEAY8HS4ISmAvjveMxghK
BFM3PpS2eeEjct4nGNG73mXtobCY4RjfZItIE4/Gd1bOf7KUfxE2f3oLv2Qpj2hmR/VLO3fTNm3G
Lv/Wr9l/+a9vP/tPwiLfgZsyyWdPlLM1SExziTV3a+c84u9kxbDezXkN/X3KpZnkRgj4J1kR72ZY
LMLZRPWZGWH8SbZyEgUo6iybARrSCbQlqddONQoDbFOiyNCbh7iNQalUVppcDlmEq6o9DO12hgEv
4iEI1Hoaze4TDVXE7Vy9ZoZpSfXgl015mQxWektLb9rWDsZsPz3U30SDOc7++CZfLpAikuklnW6K
zVPuXc/UTK9c2TyUMcxD6DQH6K8uA8q0FG+ExOPA+30peluzgP5c/pxkbk3n9Ez7puZh1EZUIPoq
WAd6GL+hw/FLgjif/pSsNL0En+svGnA9oAWtAljwvoN4vDUk6IUU8PpQ5voSoGIJcraFL9U0Podd
MrqXU6ldqCo5q0IfRq8R4KzbqmmNap99l7o8cc3wsCoeR7Vx/FvlAHpVNL13cVBYsFlDfxu2pY3W
JQ5vr7+cE6j2/MiYjZFZEy31mXlw8shGMsNqTOvwveNo4ReHM+G6DyHQkmThrRIVHrgh4zAI5Mda
MRbbLpmWwaj0VdrYIGxh6id1WoHtvrdFF687FUTfXup/4tO/5sLnn3P1l/C0fc6rIDoKSvMPfItJ
QmIhhhC1M7s1zl8Xn8K3GorxkI5RKuSk780b/uZ7WBIWkyO4Lbxw0yYDmyfl36OSMN6R0FJaYXYp
ILQI50+C0jctmh8fPekWORA5F5nVfKIBeDk+ztIyfhmUYNjuNqXaJmPMkdk7hXwf2bUgbW59bAbL
oLPkRopqeDC7xH3iioe97+bQrbtJcnKrsBXILjHQaQ/Ui3NbUlneB9tvYco1TUoPyI08ZW/JgHsA
f1PXXQ2mU5doapmAjMmZ3Y9NIhnZ1J4+whv3Sv8ic70a8FjfhLNyY67ly1Q5iMcovR/Om8awfDwq
WnMZOAw/rvrOj3dRp3vnjUzGy8As8ydhx+XXvMAki7RLf5qmEYZ9hdD1XzhfJhad36RHriIJ9csI
ANNfTdk5D16W9tE29EOAhV0cohcrxwAZD78XTr3ok3RCTClI6ydYsMaXMEsN2ONTlD6aDa96oY+B
1S/8ZkpRRjK60l+5YY3qrQEC5YMdyuksg08p95pplNvISK5MUSG81PZedTBDkaptWmcahi428AAv
j+MvYay0cQFmARdEWZAS6V3jSMSOxxoTMoWQ+dI2GySzRKV13QpaIW6ejZ9ZiGVrNFtoE1sWMJms
LYgVcBkv8iJCLbbQWvOjqDNsI3OZVDeMP4IZTYeaTNxQmq10JRJ7UZqNe1UpCxX6JMD1bVmmNew1
Yo1urjVNVI9WbnufmD4psImWCuhCp73x1Glzjz0IwUqv1FzadCHny84HJosgSRHT4jPMrAHHVIrS
XThpO13LGv85RDHGvti5sYjrReAoEHRan5m7DgEJcyX1HiOB3JjchzTro3Sp+bETLD0k1HCjbIwx
AiiSRdq2HTwk0YTQnPJQ1gUQ1sTWUfsus7wEN5hDo8BbqS3MXVOitTUID2AVpZHbrUMvbBDEiyq0
Aby4Mu/cHl20bGhCUIKTezv4Q+guIjOzRsad7LEgiMYa8aG6exhUhcmX48To6hhem8rDFGZxu4yp
DJ6SYKRV6ZMonJVu61frUbq4S5quPwMspO2kazstIAACGnEvnCmXail6B2M/k2EeYN1EwwxUOfU0
7eISMfeFiCrb3uUuRBkAtCCbMDhQ6MKNwhg+ZrhI/FVoJhrgonETnk8tamau3tjx56QfN/pYeZ+q
qeE3lS3Q3nAsKkxBM4pkLKf0XZN26Db3cc5na2FnbgJmDSHbUaKNXxVug3857QR4FgZAYy3iGC7T
PkS73l56OhECd5Cy+moELvTOGMC8WhlA6nH2zKlKFoml4ZvaRr796KR5ppaWGAB/A1UpeZhCVO9r
XHa/Jl2vfUzrpkTxuyr856YoEJPjC+wvbeyh41VSQFFctnWO9jADUIjTyqsSPEojI3x0lWfieGaV
0lg6Q6gHy6YJ8VxVkRFM9DhiuJt0GWMozYY76ZRkGVRR0IwOOtp2XDsHBHtLcyGaUIRLS3VIqBSi
5zu1PW26pl7ukRiywzRd6W6T6oxwC7jojqtRT9JldvS9xCQr3jYIdSFKnZB8bfIpN/vNqAWEJlzh
pbXDVRHQfj42hEMrEFUCX7SinohEQWd7KnqtQikudrqNXw4JfPJOiQ+5XaG25rpD9N5tcu9L7uvt
B2adQlv1elR3W6nbYKbwgmvuvWGUEXJxncKYtmjMbG2N8IgwhI0dDJtGIyiIPLoVf+ZyhnYfyTTC
c0jW4uPgCYR8uPH2NnRUEK7TQuv6XZW3k7UNkslobkUVskM0bbTldTswHtzzGLWnDPKK2vR9jVCo
p5Lyix71zZLlGSCkEr+9IroRZYKnl1O2MWqguYOBr5s2OzrBaKD7KJFUU8RrJc/j9dkeMFgbAw5p
p9toyMX5lGcXcW+CCE79vc2rdxGpcPPxmr4XJrgjBF+jxxa5vVQByDs+47TorkSpf65ZW7fh11qx
cVBVu7XaEFir3y9CyQV0ql9ZLhBeXEC8OEWf0QNeX4A+jYLirK7sDyj+fhnr7G5g7Cf6YtMZ5pMR
XHdNeZGqEYG0cWfV4b5uEMUPvPXIjHQCx23AWh+icZ2W4Yeqc7VVY5flzqn6+zbzMTiIo2FnSaTj
suy2S3HVhPQEv8u9yELLXCZYqOgI3TntZzeNkHrtEBHzWC3RkaWoIEz0vnvwrPjRHq1w0yQ6rnIx
TQYfUR9wuL1Cln1SCaJR4yGaCnUQtaUd3LS9Bz2SLmxRr1DlyXe92pm4PHb5WO1VAEcjzNwdhiCb
xO1ua8rbTnoHzyiIPTFyosOnqcPQMOudcc/PP/pV8FjHKB76mbhLVHTonPDMVda56kYoze6EV4M+
brtyYPCo82uLQNyEyfDZ1uJsnXYhBoq9bWBqYFc14rwYxaR8qFWz1oS5CTvBJzqdxSiKJplx1hvo
4acZMGFbXLVwc5cVEQcQxX5GTzLlccsPjHpXaayec+mBwkt2bWzu9NF9X9RAWOQUovmRuuo98AtI
2MVVbUZrI0IRZnLTC2IR8gtDGq3DIcZkbOrVMswgbOeU+40xJzIJPsq5eVuVqQtFO/eWmGjBUEs2
ZV7ed2b8gXC6pKMe7rXMvOnmeq9pcmJAhHSZKAHsbUh97konPyvL5MlMwscB6hr4CcO4d0zUVYXZ
Im2IRl0aAjHFCe+i7vV2FXvYZdv5cNOBxl6Ak1brvC2RtdM0E+ewtvrsCkCvudMZF71hjItm+CAK
1C68WD6z3CpmcB7iFY9ycWd7KFH5pGipcRGjbWyFfrl1STdWZqF9mWAmgNdbT8nkH8yiKu5q4ZCa
mNOyG2YW3rWIYaJn1m2sg8JNvBZFSlNCO9I78VdbddP5pIKVKlGax3F1obLxxhT9Jo1hMmQms3WX
d0gb5TrNim1VXVZBhzO3sC6zCQ6n1uyrJPN48tGnKcJrGc2cyefYGIJLTdr7ZpTXThMjZM8hOxT6
CiTxnWkjARj2KBDJYB0KB71LSJqzdgWmqQopJ71szJXIfXPRqHTX4GNgaupirIIzpdBxMtLbzEGY
30EJhIga6N61yTljgwRQhsG80lc7r2SzeSVjyhVyMpiIfAwVwmNV/UCS8SFCb88LP2cFgITkJhpB
KWAwnuV37WgdpM/rR12ZJFBbRqBBLST7rGDqr9vgPY2RpWNUG79CRsT7ouXN+QjlvW18/yKp7DO9
iTdaggKVO/q0gp97w0KfRhjrMlQII4VofnLGFLioYFGdVe0O8e91nHX6qpuXQtDio48Bhiiws9v6
FqRjQNmrQElv0/UKbyjOaE8CJPCJzOb0WZUj2gTKnlaGKdrFWJGM6FPzJcPZKO8LhpQTsCPcGiEs
pJe9XaOnXWUrlRBO6uhD2ofViluDcNYr2AJ2+URqjZxK/jSYWoHHkD7OArHU7B+dhhe0Dybd+WKh
dGT0fhlSFjSNuw413awXQ+3qGfYAbTWi75aqj7AFkF6JZeLGeBeg+Ag0UEfWMZc9TRS/1TapijkL
6qKNEHHp63TZRZHASkCm4nNlx+mTIVJUuBhg+MVaOr6sYEel6bD0QeKTamVZVK0Apho7W3YIFHmD
5ERsmLIumC3VZ4WbYnMCJtWCFlm2zzxb1e1N6TvRSkY+bI6hcOVNHKTp1wQTItS5dFhElVbBQNHd
EivxYQiy93rihN25NpBeXUk/aq4drwvDdZ104q4wA8Nd5IUnklU44HqBJvFQfOHTggs7VAmD0xTq
QAocEobpYnC5sVXhNIzIDI6Gm7436xrVvWa8wlkNveHUqECYDE069FhJDLoL6jZAJacXMReYQvpP
DnohBceia86JpZeY8pCrSHvsp1y7JDEZyzM1SrVO69H5YjSSY6YoWmikgO2nTy/F9X/aDP8Cs/Va
n+EWKslxm+HlB/7ufUoXf/FZoOfHSPb7sNZ7NyNaMZgCGEbHbTaR/N5ocI13NOEAjdFY0gGfCHoQ
PxoNaMoagD5oMoBGg89wghh5DUHyopP+o88wA9boeCJdNYtXIbZFL/Vo7udbeahj0zIRdrF4hu+g
R3IZtHHVfhhEUyT0EeJCNZu8TKbqWtcZENz6rhvHO8ovb7yujKGw1CJktOymjAJU2u2YjiADmiAr
iuqeX+k3Kvfy92EQoepSpUk8UkeqyF7nofTljQht399oeaqFcA+zzK0E6b2WD/WmVqgGwIuLZV+t
y9Jsb2lQ6FQ6pqZfowNRf/b0RkOWT/NiTr3B4LSjSKZUyCPs17ygRKjSF639wWitBm2C2MNKWu8F
PDU1gBWze5/jWEURgtO9aEglsjZDx0dGTlhv4shWt1og8AHR465INrrZGXKvG/GUiI2sRx5Vonkl
J2PjVQF17E/b6DeN3+NB6bd3Q0txnlLxomGFH7+bUss6k2fmxAv8xuNqMfZVVfNCCu8sVUYVrV5f
7gSdO68HYpi9xuCNf5CmPF7Px3CdLdcAHIwJDyB6ugD+WCwD0X/SzZQsYGqiMjzLs3xMPk9ebdx3
RV9/GPuaLTBG9fCWxtXc5TrancTamXzASIo/SOvkiupAm+IgyMi9MVWX0C613FzhBKeBdomtfoL5
2IfIYydeTR5UZgMSg6kTvHUZ5jz2+vk6XIaEfCgCXBAaL3yax09GyqydtMSncRDC14UwEvm5eaUy
hfKkCpte3whf85F0R+xInQ2BtJ51IylXxqCZEg5oYU5PVtDV3nu2PHOqLT2ZEFd45bbFRGC2fOdW
NFYf3vX+NPqf7W6o0QwDjNTbb7kHEjpO7mXWv57Dik6LEX2943vRYzccI/AZEFqR8fs4oZqQrmVo
oSHz+n46nltg+8tIzuWZoSrsYNXwst1+ghTYmeWzO3w6bEDRG4lCrZsYFwIHT6oRYPMwiO2Uaur1
VU8/Glblk7EghqBjhQTQyRwwdXvEEWRI2wTMErWRgjxjydxHLNardq+v9csdwj9kSMXnAiVwHpge
P8oAVF5iqoR5kC+ToYCphFTErhmzzj0gjWKbZ03bD9AvX1/2mPjHgwW8w9AaAVkoiAIOw/Gyjd+5
VloHksQnmCRwvFpdp35M2p55fv3eGLGiblJZ0Br/p3v+3whH87JIjsxzMtMCw3HyMU5m2o+5KWyW
1aepBNvbDxet6xbtIjJy8fn11eZP6uiToyULBIAePcty3p3cpNMos5smJw6wQVHtrqoKZ+u3lrXV
/MS7rh1TRz/GmlD8HYY3thA0iV8WB1JJnx/trBdF3JPFfV+VZlRa7J/aH4osWCqPduxtXVHtPCUI
stQebglc99a1J9QaQhUwnloYnZZAvVAFrnLgpOtG4t+WKwASQCjjLgMKbKGprGctOMdy0CQJdwJm
KUatsp3y6abP6yHf+rzg9CafMooL2RsjfXwUn8rxtmh0nEhNX2ryZvK7aPpqRWVh9zu9lgoUdtc7
OrjuqNO650AvpwAF176jLo1HN1YXoo9McRnR+ilvMi+VwzIwgxxZ5T6xAudM6VC34EUavYs7QA8R
At+aXKTrAXOGatwEU2RO7bI1sghpakoe2e09EaQCs7rY8ZKHcErobIdDMBkDmW2I0GRsTcOEX4YZ
AR7t7AzPMVUEkkLeaUPN3RdJ0qOEFuhWeEnLJYsxFMtTseN3BN60CbUh97ulYuX4U5KFjX9uzi04
BCkMj9BR61Jz88vQid043bNzHQTki8EevFUzdShwwWTXNOS6W8f07XVSmulgXSOUWo7ia2bJrK92
ZZEmWrTKLbSPzXWmiTJ0lq3lj2Twwdgh/B5EqeY+e1rqwe6vekV/VUJgpCbIQ6f4pNkF6Eu0+RDa
iKyhDpu1Z/Ra/Uxm4zQIc0xh/Ox5SZIdNMsnJ6FhEpcmZURWSEQvgylEh8bQh36tRBNjJyj6us2X
ZuxmCZozE6VRJY28P5itTL1dH/QpDYugaLD0yzpNu6Q6Czh9NFhsNb680Zhdk7sUX9O4cL3boNJ6
5GnbwjbUB9oCeO9Si+kdyutqGPULssLIRKzD86yzbhjrfGO15kgnX8nIPrgNsl5opmd2MDzQgx52
gef4alPkYuS6DJWgc1mkMQ4/oZNV95Ge4u+QN3iSMpbQglZOn9xM8wcyTF4ZXiOJmwu17Y3ayprz
ujRDQ26LjIELnchehdO4cAOoepPWIOmF2MN01ku3s7ZDnapk3xecKwOazk3UusHBDTTbKddO7In4
3nGstH1PV38a22VZxXq4H6xaC9m6rpEOG2VaSQFTXtchsS4am94zs6FW6Ie8CzqZLjoENCZ640Ni
5wiki4z54aLtG0ntLbS0R19lhF4BSLHQlnO3m97+oCndvHblyJOl/Csn8cmsAgOnDVnifyp8o2HY
G1TKPJjKJiHVezzmPg4mQLiNTQ+qvSxMRmHn0+ga44VMW9rW9Le0rlwqsy+dHfoX3XA+5o4Rbt3e
MYILw3aD6L2TRIFqL7o4LdwagfYwb8Ylm0MM+yLSG9/9lFR02R4oVBVSmFMVJ8PIYdw3eBe5g++F
D3UnomiHXlTRt4cUGILcd3jQWsHGHSDjmFfVmGh0nfS0cfKbnIZ2ra2S2iJS0OAxRPLXSN3aPLZa
6mJ7MGmG/j51Wr09c/QUjxytshr/QvNDGtFDL8TnsbGd5K0D8ThcU0EBEyHYUr8AOiVPPEnP/MwO
leYiJ1PidrxkXlHv6zTHWtQp4ckOzp+ZH8/rgWjGTg2NJmozVNCOD+AYYVCj7UZvo/w+3GVhXu9y
BzFI1yJITxPehn9yFr6sN6fkM82fDYd1yfF6mi+7ruldD5V8rNTYjcNmCLuJ0ZFfn7uta+Au47sr
TVr5GzncSU3wsjT0X2CUJsGTqfTJSdjm5BWJOVGgtWEdHhShYliOAzwdXQ/LR13iMpYAOEbgtsI5
O4jTPt3EZYzWpswz4w3kyC+5K0klpongYKQECnnKHzQCS4uY2PhfQ2a5h7g1zL3tRG+RKI+3E/mV
w++2AQYAGXUY988p5k+Jq6+1sNKHpPqqOHCLRV9oeg2znbwSIQy3yjYernBvKiafphwz8wB+K46A
zlyHnbxj6dMsyukGfS35yjp8J7JMbStTj4cNNXoP2zBSiIqj2jJRn/pjs3f9WB8/vL7Tfr11RLUs
uCTAc0gvT/XyBluWvmuFc+ITMgy1tsUQoMyHJREom4uS+hAvD9iSVvmHW1zCfEfNyyFyQQ2FbHD8
zNGLHE2zhP1vdRFCK344jM3WNVvjNiM6htscM6sFzdJuVh9Hqe6NTP64api3OQxQ6hREb4F4m9I6
Xl4zA9kKO3I2IwzDXWKZ5SEw+/DSz0iU3kjff7MWjR2Ap3MfB6DIyZtOzGayYsrUDTm2d44KVbIY
bFtdFzIe1q+/zl+XAiw8byf28qwjc/JUk1bv+tGe+Sph4OD3OAAACXKNsbCOHN8bLNrjsuQlVHDA
glylaYWBm35SeY3ILSNUHATbOq7cfVwp5gEC7xKzaPHdcDNdLsDbWm+EhN+sCkaZsgRhUAOe98mb
C9ya5NcSGvK/SXOTm2a/l3JsVyYaH3cwd+Egap1dvfEOT+Cm3CxARgeiECOO2TPnFMTugmSwkC1E
vcmZlA4LputJ7M0RaVkGE5KJUaBh5mdMjGLXSVKk+ECPuoMfr17FwVu6k7+8Z1ojQOm4JkabnEon
WypoOz+gE4ypWWxo/bJokyp537V4p6NgGjV/+shfAhUFL7bYLm/65LiNq9BozLZm/ORWXbWJACIy
6jb6pRhVunKdtP7Sysj9zm/+t2j+49jEIwfATwFKVOIsojY7WVZ0ZT6EpV9vezWgfmSZ/a2e1T04
xbbV0GQ28A16/fM5bj+9rOjN8ESdAxAG1GkvQVeGZrWkf9ugN9ZmlQZXGTP5bWY2xSOb+oMp4uw2
bYLhPCCdu3l98fl2fhTA8+LYtsLI4LDjpYLKPg5JQyH0pJR+sx1zik6VGLSLory+TwQiqn0GQKDX
ChyzYjW88X5P2Gfz0mhrcMKSStHuAox+vLQfZFoQdkO37dpg2kYutj7ekHqfq6kb9mOEm+rUN2rJ
jDlaJ13b7yS4qa0CILdyIsxCzBa0U+ubwCBffya/7HO2ETquvEqLVhyom+MLywvJ4dBU41Yrh27p
2W2x1erpqUvRlHl9pV+ePisB6rTA22L//oteqB2VaZvX07hNIoS0hszUQQshf6diW/ur0cL6HPcD
udCcoHlLX/53Nwnlb27NszhzvZObFEFWickbt3TVyPHsDsSTlQRPHs/2y+t3eSp8AMhxVsWFDzZT
LcCwnrxpodUDski9seUJ1GsGaIy7mgrLRQbu+zKR9TI3GVCZbhlcDt5obJs6lktXr/S7YhrlZkrK
R5GaxTKgUAPyZqQgLFT4jJrCW1Hn+I2QbePRTAqKTMMs808j+vixNGlaspAbr+zItoxDog1i+qhp
CejDNvDVlVM49W3K9C8H4sSg+Y82BKEeRpvA8pXdQPOUMHS8vOrdoUsce4IV63T7TCuyG7vsnpQR
dls6CMmyDnvvkGlRs3n9HR0fcN8Xdkh20QdwZk3Z44VtMH1KAo/CE8vIviSa6tNV6FQ6hF7LKQD2
Cdm9jxgXPby+7nG4ndedCyoohB7UGLbGCQLVMFUeONUI3TNyzS1Nd3OV5YOJxTyChV7dJ/v/h/V4
x3zYFFd0/Y7vE+PrgWYPrXTbx1jQmdz+QouZ4lRT/Ck0Bv2N8Pq72zPnLriH4Adn50ko0awCIJpb
6qBnc+8qQ1LZXgI/s5nW5wVtNyh/b+QMv12Rdi0qT6jPEMeObzBvLC+CYKNvegFrBlSCuR1pG64t
v4sX6SDyN8y25h354wD59gJ5b8YMICaMn7aJE4HSy1CYPFABgC0I0RHs+S+rTo5v+Xr9binwLRAG
OKuwpjn5OLDyIX02/Wkz+Rnj8HHU7EUOoXCt/MHX/ugQ+HZfREeoPjNGG7Lr8XNsjD4YhRsZm7jH
QLa2Q/dclhWKonTrbl/fk7/eFwfg/OmR13IQOid7Mu2lnPrY1jcwFp21F3pqodt++aDq8i1tnF8/
c6CQUO0o9HVKsNNco/GAl8aG1DcKsaq1LVoc8ILYBSBDta/bIdimHs3uP78/Kur5zfGKjFMZtFaG
vd65jY51XuR4QJNFfj+I3kr25EXpWwfbaQRnM8IBRwxlHgoRkE4+OdNrVRd2ET6YjtaWV0bulOMC
CSkXVcuhqq1ylYQmEgR0Qd3xHu7GgNvP6zf8m6dMHKejyf0K+NEnLxQhO0R6OsTMzUmrGc8BIckK
ZOpKGgGozwPeFlOc/FFhNG9YOVd6BBuLswsWz/GGdaYkNe2eRUuJw/zcAtgHnHaYOzoAgqz/y9l5
NLeNrWH6F6EKwEHcggQokYoObdkblCNyzvj180B3MSKoIUpzF327yl0+xIlfeMOk77Nuqj98+qlj
cPApUPFqwlg4H5TJ7TCWQYU+io2XXk4HT5kWFlxmNf8TBPl/xuXvzekSKLF96ZeY67ax1ERjB14Y
vXtBMK7maXdL3kSMmCbzoZcW5BSynfvrC/nOyYREjDYHyhycinVmG4EfiPW5EbxOU7hvDbDaXTUn
N80Cw7w+1OW9zZLJNBTgfvBerPdMJCjkSsaEe1yWqbswksTDYEbDnT9K4adUBdV3fbx3Po0dSty3
aBrB8l9ltJlR9NKAla+nFgBjlbkdn7Qw+5NUY3tzfaQldDh/IYj1F2IZH7eIqK9CC3pHQ5J00+yV
KAq+yF0ObE9O83jjZb8chsoDVTu8JRFKM9e2MDa2C4DNEMxs5BBzWF55CzmeQhXfrn/O5f1CXQVE
DUESRSTehvMtbwF9l0C2Kp6cIkqJNq3tzZSB/8ghQO3e79FwBB7mxcB2N56kyy2yQHVgIqo0nSki
rUofltZGWTCPikdeori9Bj87r8S/qQzH+zA1tmqF7w1HaZIOJT4BqCysLpScxEGBkUwGaAgUqYHg
pO6g14qj2kF3W0WT2Wwct/WIS3ldQzCTqg4lOiLC86n1cXMr+MKW/hig1t5W/naqeRwN5KDoQw8b
07k+AYzGu05lDNQLuKhXXeQ3BdhcyXoc722cnKRevq0ICg9SVvipkwEhzD8Ylr0ORqgrKD7aJNyr
ydTJVYuwZbCyU3Fyh8YDs7KrjnMfYPpUFsbGoTsvKiylZT6Oi3lBhFFmVlevoBXJ9Hd7rXVHpdVR
HigRUbNTX99PHd51jNdAX679W7Ux9Bf+rfrg9bKMD78NizYqV/LFXm0SYiekK1B2DtJxR0E19iYa
vEjb1PPGrrlYRzAY6JMs4A8AGeAyznfNaPc+AAhRukNjTN/7OC3Dp7LqmvgIMTJ5un763xsMNwhe
PEpgHMXV6RdA1oQSacRJZR6ffCtB26ygRdraTfnx76LeuNQidDantV5CxEw6rTK00p2VsKpB4gY9
WHm/aGgADlX+48MftljAETKBpkE6Y3W5JJ3hgwTj7AX01D3SJOu/pLLjfRsC4L8+1Popp6rCcwB6
hn1Btr1GA8YmQn6Vb4I99dv2aDQGGFlVcw3iGwdMNM6w5bylcv6qU/32FWJQKpcEvpTY2C7ruyWy
BB3qtGhcs7TzJ0lnm0D0qLFcGmjw+mC5T6ba+R4QONnfUaub3GjUMAoOZyl7BlVNty8toCJ+eC5Q
QlmsrizkvbgY1ps3aXPFpJmPC1fu5eNsp7tKQx0yAKBzY6AA4dXIFG9ZiV0sAX8dwmHEx2LJ29ba
D22sBQKoCLIXvT4B9lsMHmpIVIC25lu5rak6KO3GA31xdJYxF5whK0EqIK9v92CUxjApBleb0uRf
JDrknQgYbotSbj66mZehIPsjarF0UNchh4i7ItSnaHAHTZecNFvoZ31a3eaTmWzEpeuwg81E4Eb9
VkernEto+eo3r0g0zxVEcwREGk3SsOKry50s+8NHj8wyCs1CxODJES/MDKN0DqNKNwfXb4R/GNUE
wmJkph55ACkpCLVT3aqz98G9uQy69Dw4o0CUFuTw208TetuJqgxGV61Usbf1GQ93YDvPYRn5DvIw
MAO6Lv/orbfc4wuubvnOxQHsfNDIh1WoxB2DQqjey8iOP3APTa6iZtXHv492DncCh4Au7zrAQfC6
zTuLou6gTuIPHm14ZcQCU9exjNovhSaPB58E9df1WX3nGLwCIkGeLYW2ix5kKIeYoaPeGOn9P9EV
yl0HioUymzZtFJ/eHwl8JNTSV5/j86nUspwCty44cJEc3MyGxNViNzB86KRvXGProJhTwEf936FW
4Y3ph5KPAOjgWlZSItmZYBDYw4nYGYloAYb54ZPUB/FOqothI9JZwegIdZaxAamDkaRqz7Y5/8w6
tiKz7ObBbVssdmEaDbc2ml5PqTmOwIuzpC+cPGr0T4VhQGkwsBd7knt/fJSbGoM/VfpPTZvgpo+m
rITwQSucnBYHyevL/s49Qc+d946H3KDfv/z5m3vCJ4u0NcqNLtyLf0qeTpDCTGvjmlhei7NHjqng
WQXDAXKTzHwVCs1Y3VG/YcWb3kyOJbewZ9W+uLP6ULjKOCkbNYeLKHMZD11KSg4kCWKtbQS2Cg8w
+LluU8HKa1pa26LTIo8WgLJfrNCg9Y34/gwg/9NyzA/X5/SdV4zhSWOJyBa1hNWcdlgSdH4Eoq0y
xvReqZRePjQGxDizqGcLd4i0e2z1Vtc2rPHenWYyTDAUS99sDd2YlXQYe5kdl4q025PaWqcGGtDe
yFIIQom11RV4Z4ujmYbi0PJcI/0rr45X3wBtnA2ld0u4gQh8N0b8l5Kn/gVaxNg6fVprHr5txp8+
Hvp9iRQzMrSyVv0tJiVB6DIs8X/qkXhye3mMCgegdLEPrNH6eX1BLm8cNgPJIjUo1gP8zPkmb4o+
oyjdw6HqSUzLOSkVl4yxwJiBOou/EYtfLsMST9BEpCKEM/VavpLDJowSnJsrEliu4Ffm7xA1uGT8
NuRrJeXD9ylBBc1KcwlcaVmsTheGlzMeHugD0MlTEVOhJDf+Tdt5lnYWK1R8fDgUO8jzqUGjjSZW
z2+r0VXH+b1zYSonh5kO2zc5AG/tq0Ec764v3OXtZCnYVCz5Ih/ILjtfOEB0k4VW+IQcYNf8VXu8
y9LEHL5dH+UyCCd0eTvMagYbbagHI5onF6Kpvm/MNnxRajmuSG5U9V8lGlO6V0SB8DFthe4bCFGx
z8HgohPdiIOs4cBdRY2/5fN3sW2JcxCTXOaasjil0fOvh4sHpo0owUOpOUQyh6ygCPEVnEg43etT
cLFnKe9boOwI9XmyCK3OhwqqAMZqUuteEfXdE9gyzQ0y4F/yhHkwhNRu3Hge3xlQkREQIqOzhUk9
/HzAcEi6NjQV1bMaPb+TWfz/hAW3x7JD/T7sTGnceOgu3gTiNzpr/INqnMLMng9IApe2+RSr3ujL
xaMaBcYnWSTiX6DBRnEy8KEU52TaKEdMKOXspomkraTqIhpZRl/E2mhILY3c1TYj1LNFmvSqF+Rh
9T2nmfkgUyN4kZu2mHbJGMMk72C61rFabWzxy63EXMIQfWXccZBWSQ7e1J3mG5Pq0VpZuE34Hrh4
2ne3QTZp9sZmunj/+E6deidqjQxK1fN8qkthpro2l6oH+zrfR4CQPzGj/zL0apD57vBrG5SPnxU6
B9y3qBDx5gLaPB8THy+JjIG51fUhuU8mqRn2VdqYsN9mddpy1n1nMwEHxVrjtYN6UYAfhS3p2tAK
jyQ22mvqNJ7mykJyTxHlZ1EOtScHSXrfQ2BDAUEt/l4/rRfXIhsFTCpULHobBG2rwxPEsz93ZYor
rZFkR78z/dvZjtuNZVzBvJhGQgg2K8tIvwhg2+pSkEl1sjrv0bkZZf9bNebDbRNp/kuTpRgUtZ0v
pRDAmjR001kfy12BRNwPqs+mtvFL3vleJCEXWSouQnKG1Q/Bb11vSnpk3pgE+n8VqLPbPkUw+/qs
Xl5JC+CI2wEKC7HC+t026tFqc/IyL62jf5oKyciRbVYW5Hh251sg5K+P985X8YaSLlKPJFpdHxOR
GEFPboLdnjz8DnFP2OuStdW/WbbCWejNwhES2BTReInp456fi0bixZjbRvO0SQ92Ba7zDglYc2Or
bXK4/j0X80ehAWYu3wLUkXhwuRbepBJtXpPYwVf0ogHMNhpaQIQMpBOelKZ49uOk318f7+LTGI9N
idGo4BmhWbQaz1Sj1pxb+g5j6H+Vwcftgf8j26nVNSJc1we7uNMYzET2DH3Ahfe2brlJZqYVTRwr
3qTm02cY/83XLJ2BJ4s5PJKc0ZAv5nkj/Hln0KWEjPwy8R2WT6uLNOukGkYDXwjIs7wre1s+GYWp
H7he8aS1mwmRFqix17/08tgjJiprBKmgo4A4rhsQLWqi5pzzqUpSB0+KKtU7LULmFL8dZGCQOXCL
DGWAXtEKr5MLHeMYa+upfGdtlyOx9OWp2AMxPV9bOR8CCbl81jYLdRd3sh6sw4ycTOhvdRwvjiGf
S9+WfA3dV5ogq21UdpLq13BWPBVb8PthnILTHEPluj6r7ywlwTLHgiqjSUdw9T5Jo51bRsOVXRWh
5oWRj1MAWFJPkiPtFCD1cILIsdXwf28WX5tWgITBpqwTUaMzZzx6WMmRlcbCIE+P4FQQ9phg81z/
vncOP9CXxduBTrjF43i+YJafyYiKCDYNwPx9JQlpp5gxBpxlFd1JgbrVAn9vPnkNiHSBxFKSW62a
8GGaLFA5NDUS9RHfAjoRueK7wGPtnfDRTOuMJPauf+S780mrk3yLc8Hlff6RmYrMSQVI3hssOXaq
NqmdUMWaVobFtjHUO/NJuUTlPtWgX1+YMgFcHtW+DolnUtRInTIlpKHDqdnfoVxq+0A3643n750Z
ZUSGWzTDF9jU6uMQ/Boqn6htCIJxH9TxDMRZNQ8QCes7dQp/TLiBbWQB70wo25KxaK7yRq2PeWhW
s9GxylzhabAzei32kJULHSPOmsP1tbsIvhebdmj+5EzISlzIy5fyqKmJ7cuegM/pJaIscPAOir0o
UwyHy2z2GmsuXYS2PtwwW0YGKk6dhDyTwv/5xGq1NeVRlwFuivxsD6iwdRqtIMGyra3S+Hu7hrrD
EroRWQBtOh/K7qzWEAmQrRjtHM+qcBmLuz57VEO0oFSp3Spyvrd+SIjqS0F84ZuvDkQCQjvoJi6Y
YNk4xgSEwtf87Aakw5/ry/fuSHTnAIXwMBH2nn9ZLFWJiXAWHxVOufpnmLLOeFaQz1ScCffSl+uj
Xc4jqTDPDw/QgtpYP7zzXKsisbmoS/JmT9Iwm4xIGQ+oXiA7k9KOvD7e5dctshOUSNF0JqSRV/PY
giVA1gFFyS6U9RstBd0QqnP1w7D88NP1od553pexFrVwUmHys9U579BzIP/Hnd0YzVJvd8ZgpimK
lpFZVwekF+LA01sYrA9GrSZYWQP8ztEWrEVBu4/imh/cXv9FlxcPJofkpgDulz7c2nWmpLtbFVJC
TTjwfb3C5lxL8DA2tDnb61MfZC6VdECcZh8lysbY7yw0OTFNzgW+ArB5+fM3MSuuYqUy+r3uBQlU
Bp4QS8UdXbU8mMDVzgR6vBHSXV5DrzcsTU6COv3CszaN5oEQJLc9dCETr5v66MW3+vyW2qDsxpXU
3GfC93F974uN+/2yysUZpRgO9hYwtYoL5Pm3hmYrsrwbwXOGpew7esDi9xUgwDjryp9zL8YTukpI
Nuu5cSePgI6rviwOxTwOXzSzGt3MntWN3Xg5/5S3qFwuWZdNbL2KcHvY3yIyCsIirQhPutp0bjLV
+Sksivmh1K3n61vtveGAzYH7X8D/pHvnUwCQLzNiwLqeRBfgc4WfBH4XVp+gvWP2uOCmmp1uvDuX
R5s6yJJWgjAlll5XXlhMq1QgbHoiCfPGyRpENuEXGgXCjHawBTpRltN7lu+BACFyRooZuWOQe6vH
ZsYDGpoiLyqyTTWWAyUigk2nfhrbOd8bTd/u9TmBtJ6l2S9uzxc0M8xdNtJN1Quj2Pj2y9AaCwsA
ilzbYBWBR55Pd5aAzuqUWqXdkrWHtLWnZAf/Kyw2DtXlsjIOu5oUdxHOXwfXcqP2fRpS3YryKfyS
yWZ0MlIlO2WACR1MNH9d30XvfBbwBGDRS/lb/E9A482l0SRGHoQa6NJkZI5RctAfrLCQn66P8s7G
4Wt4EpZsGk7haq+WVhuUM8V8r0hj7Us7hmnm2MkwnLq86lTn+mCXdzBto6WYtFgwL7rb5ys1VclE
AuxTH2zC8Gco2fpPmEjBfEs5WGpc3olROkQ1+hUbS/fOV1KN5DrkTV9AmMt+fjOXrWK2S7S2pERz
d9KRzUAhsukqCIOS/PX6R76zTRiLphzh2BLprrajpVAiGDXqWfoUZseQy3IfCyQRYIGELhKy4QYK
+d3xlgYwy/jqwHP+bY1ljBYmLry0yezfpLGVHk2ClVurSrS9SuXH/f/4PvJ2IsAFaL3mCBLS1kbd
Tpon8CVzbRUUbZH45i5ZErHJN9qtF+XisuG95nATuEBdWThC5x8okikUVmVpXlXPZu2VeWt+lqKx
ApDh140rW42JbqZZa4EjlU0X7s20sQ/InQ+unKPCDbh468q52E/8JBDuXLjsKgHY5vwnzSBPax3E
tZeT/p341ZObj0A0UnNK9h+cboZaAHAGHFiqpOu3K4yRAKYpqnk0XsuHoOzGQziPodvGcBh6+M8b
2+ni2mE8sGZLkdLg/lmTJPTI9xGKE5rXqqhyomZOm9uZJ5QNNy6DiznkFiBHApZGyZyS4epRTlCp
Mss+UQ8czdhrRw1rTbtWXW7yb9en8OKTwJdx77BQNEuxo19dO6MlNYtHVXEQ8Fo+s2n0IyyFcIPS
eTkKfzUt8eWCwdtjHWAid6IC7m70g1JIInOjJFbVAFPIFLHOD08d1yJZOBRd7BPNdYtnFqnWjkVr
HXzYTb/pL6Esn0+IY+EO8GHsrglVdcHQMhK0qvXpS5Fg1QtRWYco0WgfyXW7RxxJ3PmiPaWy5D98
dK3IYQGUAZJYxM3Wu6JPcKYz6tI6aMY0utQ955OPFMTN9VFeq8RvAxgo5QuvYWHdUS2DD3R+gHvD
BApctMhHS4NiOEJBW7e+hencGXs7Rme0d/oOyNk9J4QpVSF2+Af6pKE4Qk4wMHawE9XmDWnM1Bnq
PG13aSJ04QRjM9WeAhT/R9Xp2d+wDOrPQzlbj5CAxZPuYytAPJxOX4HQdic/MdTPw9i1shN0uaXs
IP7jbDbEgf47HtsSqXZIxPejJY8/w0FF/7GiMnxqY2p5exMjcpqKtWrPR2pY3H+JVraqk5uTj2Iz
BMbnYEDHGqMUKJwPctG3/Z1fmmJ0izQx/tiigWeM70L4xa/T4WemziFICZPiyF3QaMgdcflU7Y2v
t8FD0fQDQryZKfWeoVcRMriKkhWeiVwFCtCJHJuuMSDQ+mTVZfNn6IosP9DhtVwfFRuEs/RxHv6I
AEblPhg5jcATRTR0u6nWkwzX7jREmDvV4jErsUsdUBWIDZrRqFl1gxEeFD1GmsxpraD2871qJ132
mDcpguxBHej+X6GNXewSeKBtGcmRyG7bcpytHU6jFUrFyMLXFVOodVQPCEejysvEYGcocVs0LyTP
bsJ4vC1wDRj/ZmWlV5TfBD59St1N07feN0UyI2xv1/ahoT2vbVzzyyN2tiGpb3DSALnosKIv2wx5
PStl2AcIrMfFIS61do+erpI6YaDNXkdvwgmKOYIVmxdu3WIrcf1ErKMIAnoCwEVpAZYFUf1yW7+J
kPq5KSbIx7HrG2NxbM3mp993OGZYUuWZatF+uT7cK7T37feS/HNz8agtVHjajKsoSVf9EFinGR8D
kZW+N9hqVnvzWKtoluY0CvdzmEXDraaWqn5rNpXVugh2qacR43j7gBi+qh9MLY5mPKgr2Ue6tJYt
B7smVJPw6LaSH0WDV4MDJhrn2wJPef8zyjewpwT6o9UDOr/ykd6qqBzEtPinxFl4zgjD+29tYCqF
q1aD2u4NM6FsoYtkxJ++MVpUwbJB8R+zviiaPeqdeeIMZkAkRBsjr783wJFM9BqkkJ4sXLwvpQqP
/zEBzn6nIPNcOMuj+0vuo15z6yqO8wcbsQdxGNBrVm7UWE3+KVqc6NhXV6RYDrdGbD8Nplp+auI+
+M5KZcZOQbgPjfIm6u9NXZrdYaja6DOyzol84reO0a9Ep3/zXxBLwXzXzhMIEl8geI7OQmaCuMwT
2MeICoA/H5WmGZ6iEV3YwyTZuFLYySju7QI7kT9itvMD+Sywk4QujK25Og0xyYk72tHhztDhUlKv
iet62idRnakvVRtUY3kzRGGIjwmathESonGgANdC1qx1osGYddxejELa97VdBU8C553xM0qDyp+W
sE45UTRTAnRxSpvmqKWmmeujMo7Qfo1K2cv1nUjqtjp6i3wLSRZlAXR6qfSvtn4TRoPKlVccUVZS
MN+oqOXgUtEuBz6UiiJoHQTP7dpDdsP4kuJ/8s8OuBaeME3kaU8KkMJOU6tAy1rKO93NjAXLL9nK
w4eg4CFH0F9DYU8oaqm5EQciEA6qQ5B2USWcMJeMQjV/ZI+jkZ1nMhqw5YStBOslF8VTLwVD+QzO
WsJK08r8wpXlQY92eZWLWkaLDKW1u742lcRpcUcrup2M5croFZBMk3spi6PIzdHl7xF4RUzP+qZN
mB5/N6TZ0l/UOi1+WU0okONDb6u5taIAse8O+S3U6bgP1PTBntBK/BtNvl1yERlNPD1gMlQox6lL
OjfLZzX27DC1a4TzsYFEtB1gYPOD3h4Wj2npI/kWlnZ7jHESKzPuMx299smvqmgfzT12I0oYB1hi
UAd80FScaZBPzHP/u2FkveHkGuCg26gzi8mLA073vZ8GqPAzNxSW/EjER7+pJYTrg0xvpmcE0OzO
UeVxNj09gjOS6FRinuthyLEZCccEGwKtk2+nHDWzk0SI/yzp2SJcb9XjsHiKqfUk7cIaLf2vCe7f
L3Od+R1CqjWnD4UZqULHPUsxO9nLIpKmvZ8iCr83C0uXdnQ2kFzfNSpvHU4AhYYLjCWmbAa00Zf9
4BhhEcmPco7y029zFhJONpMoMrcN6w5nIMCecfpM4KL/N1Z5k3yh8jzvJVyKrKMeW8HvOk2VT2UX
9Mot0y9P+wrVy5eW8xPcoPjEIscgrytp7+uzehByHJvOYBQQ71GZEi8A6CMdgd0u2vN0CjyY0P6b
fuZRbyuPDcIr08/SbgTLpKgjHn1JmEZYFPnjl6CzzHinyu2wB05MY7bt0/wmKBCO2mNYhLQUjjOh
DnkbzSzVSRHVTb/m0uT/0KSyFY9Rq8wseDzIoQf7OrvRB2lSv5jIgEV3DcJr1I3Kvoi++KLJYhVr
STMyb+2a3d9hRtSKutpT/0kyd9aGfPqC/qX+V+MPQYdoM5BXR6CQmk4YOyRtg9cWz9xNUCmhb2AH
VDcajrPlHP80Z/o33wbf17BA8A2UH06hJcXaMZxDy/RyBZeOWjKb4WYqof3eh3ZlitPsS5myT9u4
7GlLI0UKMcYabVctOjX9QwOtt0/8XTrBqi+60pXNyjx06PsjuBhE4SjcPpCiGecmxDcckTRN+aNX
KpG6TWOov2WfTsDvviyjZh9mcxs8S52o/9OUCn5Kbox4gE+DqhU7uwyjU9eNyXRfw50aKUDxurhp
izk4NQ2J4K/viaGdrrLtLnYmdFA9eaExjFTgs/AFEkda4BmTdV+rHI3vf8RgAtMduIflEeW3QXHG
WFb+LJaEW6IC6xADoPTS8Kf/Dc6HcuUqj4+1Tu2lqpGxyhjT9KDM/oTXkElvbnRivcHJq+1qSfq8
db+vr3eGpTZCSINAuoZF5nlkE0yADDCD0I8J4WL+bGEtZE87CiP1b6GGofGg1/3sI/wD6MDFnSIb
D2WYcZtpo6TPT/aIGJpjJcP8T5+mWd81Rd5j3OVjx9McZslvfmHxg2GO0w6DbEK2V7C6sM1K3Wd9
1/XJRnH5tZ1+FjnRUVla4KDOl8x5DYfWyMiSkQb70VKaAP6mKLr0FhU3u94j154QNhdo6ad5YX3V
ckyB3CozS/PJ0iZBJjDS/biT8iCSl9RG0SqnoAPtfyLJiuF3YUknUDrEOwR3My75b03SxketKBX9
c64l2jdLb5XWUSJ0Rm/xesqsDXT5KxDi/PMWdhR1+oW4cUmBsVtgqn4g+iPGPiOW5bks33cGmXTZ
1vljPGF04bZaF2NMFIx+CNK7+V5PeSH2E+K1R8mavmv0dv6Ch0vBlOJp8VXr+j+WP6hbNNOLwIGq
DBBEFR40rzaFzfOdpdFxrc1mGo6DMU3l4Ixlg21egC+PqjojG6rB+S+WH0w8+wpvAcF9VNCFHiXi
7UtnGxgNFYHlyL2J2rUupA/qG/Kxpeb5lSZW61bA0BFUjXlyMOojdr1+nJR1orKgkuBmELEvDeeL
2gOf2pbYexlHgB6Y+tDaKoq91ZNcnMxSxNYDAG20c/sgso6SSilkcupJNeed0pkJPjOiq23zOemb
GaeyJk2xO44NXEuCXEfIbhy6SMVojMfH4N9KrADpUW18w7oMDa9LX/L+/5W8L9QGuhRfPV2M1jHA
m+y2JCB6pA5v39XVaP7t6kHCVTHJtwopl6NShKUmLMCZs2PW59YWXeWrHeXfMjVj/VDHtT3cFIPZ
W09BOqXhl8QWrXVnKUhAb8W4y048O1R0vdBtBcpCmItaxmqf5ImQqA3hcN8keERag4UCcQs5KXiO
aIs+SVU1lE5cCSyrFFTx1UcsdBrd04LJRxKtRhz3hsWLHqY47uvcmapaTw9jpqYvY6DCAhFxCfWA
/Cb/1/CNAhVVv7Q3eI0XO+8VzkzfEq7hK8z6fLMHTRN2qpxLR9PoEJGMgp+D3k5/eUv0J97CwJ2U
sHtExVL/O+l4NF3f+K/aQedziKgKqByyBd4T5BDPh1f7qMxR2k5O/SwqZR/awXCXtpVBtYbQI9uP
UYIK9ihCrfpsUi6tePn15gmJdR0TnRLH8+8i0IvAVU0CXH/Xz5mf/cJ7LLqfTOwCvWQm5dwVY2E2
oxMCTpNc3GbMenK0zlLbpwHQ+h0SkNrojBpmCNBZSsiSTh6W2h9Nx2DQAVeGlE3QKkbrIq4eBic6
VrZ66iZ1sJypSUrpe9mSKse3mhgMa0fJypZDR1daGMFy6Deb5r2XW49lA65FpRegL/93Pm35MNsU
xuT4NBjBOGMkN7VHpZmHByroxYE6QHyy6Y07shL8KUdLOcIqan9eX7v1zuGRRIkC4AOlTFBO63K9
vVh++kbXn/KaTtBt6hOLLOaaCpYmfU9tU4jYkPeaUg/Ck/RCjk5aVMip9+GfQUd84etxEVjAEM6n
YpznAcv7sD0l5lQLdzDMcdchZD9iYRpmCh5DUevqQSLd92OWOlOfFhub+LWs8nYTMxOgPGXKLuAQ
AT2uVqO2Q0pyUVidMMEIrMMiyjA7TW+hJjq3HSYgkT/21R0pVv1Lq1pLxQFAKx6Sduzq2UEv2zxW
aYAaBe5JUuN1ddTX+1qpjKR1Wlmd2hurl7vYg3Dc3BU4/o0/fdbYPvZDYZ1yzUd7SDLT8tjYQY00
v1VXpeHpWH8cfDwIcvf6jK97DHwuXfjlQ3lcF/Wl8xkfFBVfLwlXOckyfo+yJeHSFSbfwqottY0W
40VPfBmL+gEAA9aXvt9qrDjGZBSTm+KEY+fvEeaZhmNphgdPj3HYoeyojTpRLczCq/M2+zr4YbjH
Obf7TkWuvwUUt3n21gE3F71Md4Wt/ypssJbdmChoDvUU1ye88DCFa9se57U8qdqdrFPC3KlNhBPh
9Rl/Jc+f77BFd4qohP3N5bEOt7lODHms2u6EpJ1FVqSnpbjB8rTpcVVs0dXUcKDto1MjS4H0eYI1
WD5WuF3scY1s05c5pED1YlPoeIxCWwrc3E7rE5mdalIarZXuD4rxw+iZxpz6h5jqPTZ4RoDJWJ4k
sfG9x++EN0vk0aA/QHFJhmdoXzy65LXti6QVkRR7FSpDxa7vuaop3Gij9QCJqAo2Nt9FYYn5B2iF
0jN4pQXHudoR5eBLWh70xUkYon2YQl0OwJ00ZXqj0KG00AJb7GBrvakwqOva8jfsjtHylDgeJkh1
bNIj5Ah5HwH4wHouNsL/0jIopptxViSMzSZV3Pb4TG9is5fW22oNIZ2QZiw8F1pzq5SpzQEAhENR
n0yTHfzYFLzs91FIdVhRkN89VYmiP8hzrfsHSU318FHqtQQ3QGEkyKZj2WNudPDeOVxgWqgWA+Oh
83xBB1RrzCoT0BBcnaI8jUYPhrLDZ0JRiseussKnYbD9J2J89bbW9Sp2ZJTNygXKOn4LakCTG9v8
naOFvIK1YE4WKPIa4jOGmT8MXSpODYVk6j2zMTimks8HraLfP8u0oTdGvEDUAbdccLP0SrldFgHH
87us6PpU8SW5PYmhD+rdUJr5uBNtFsl7FjPDOrfWBrX5pMT8R65VUGbdS9SMwNwkqdA3VuRyAvh8
fgSaDLCELn7NYGp+IJdGfdIb04hu05km2F4OtN74ZQZDVO4xJNak2+uXy3Jg3uxLwgQAR6CGlxOF
3uKafgVnfOTGNGgRYGHS75Spm79IiwsQYUVUVxsz/s5otGJMWujk2QQuS0D/JrmCGJlzNZgLMUCZ
88X3U553ExJ7R4HD2r/rn7bqHvNpCgwBEOb0dDl0rwfgzWDJZPR6mcyaO7dzTe2Q3ghtSUlsZAKX
38TWAQRDIgJ7/UJWp7T1EWtHqvhRVszDfa80Rvht6Ghq3yD46PsbxZd1Nr/0eMg8YMgvqTwczCWF
fvNZk9yHna/HBmY4mq5gxIqlWUKK2PkWyR4333AYpMXnNFMIxKAVq1PX7+3OT39JC+TFpdMTJtjP
s7N6N9PmZq72CJ3NNFFx7jQwkI4rDE2tHtsy5XB9TVbODEuHioY+UjE0xiBY0/5e/fqeGrapzcZz
g6XnE20pO6aYqCFXT7HkHoPy7AdGBtgn+TF6NWVepBgsl8NLqalxsxG6Lbvtzd5ffgs/gXgeisXS
G18Fj90k63mRa+GnPDAbxQm0wNhhGaz8GOrQ/ByOo0nV0U430CCrY86oC6eD/3HiFhfD1ROWxy2B
wtD3z9aQ+3/8Lsy++JI1z7+kvGqKPaacw7Qhq/DOrDMmhnxAlTkIADbOZz3PQNdQopefJ9bGvi1H
sNinUityK3NyP1WRkRBZYhz8JsiQNMKINC2/S7z0836yh6B2qc4jcbFxG6xyiGUmwI8tAnvgfUAn
rCLnctZ8HOWa8VlOZrc108nYsTluBzXWdDRTtPzojxo3EVXwXNyEAKHqrQhzWeI3W4DbD9lS3mW4
b+AwyKXOJyYxW1xmJl95zisliBD9x8fhUJfSLL0IDGye5jYfcjeq+7pHKnlqwq8+gJDsmENJkJOj
QH9IcQCX6xnyB1xHWz3sVy7c+Q/koqC8SwcZsAg/9PwH1kXtm4ncGsAOKmVGgqyDPhbQlQ3LCZso
OZPutHpC4Jxaux3mjtLNprKLawo2z7I12L1XAwag8QSYSuOJy0Waf1ZzETQnfxjz2xnx4uFfDSpE
i5xKovwPgG/IGjyUg8F36g5tfmp+uY/E6U7R6vZzNmZhSyt/KiNrn5alZLV7NZCUGyWb9MEblcnO
Hn07LxNPsoM4cbrS6qdnq6oNKiJSizZV3RMLuXEa6NKx8CO93nXorXxBMzwSSLNjrotiZTbF/4ey
M+uNE2nb8C9CYl9OoTfb7T12nJygjJMBin0pCvj134W/k9fdkVtzMNEoIw1NUctT93Mvwx1detN+
bHIzoQldaEK5D1U/4T1azS0AGIl5jTyYU4bVHoEG2hO/qngDeKK3r/igReQUKqNM1vO5vJbtdAdb
3y4f4rpy+0sY2OkqYzKtGnXuwh5cRRfA9fO3arQacpw9GI+qVeORVLsS0GGeq6gSjVFGlS0Kk/Di
PFO7hD18Y04KK9kkXdtqCFYv8AHWmfF55qCNo/NCZbeaIJ4Ku4Za2Yms7fZpWOJ71U/pIQB+JjWt
B+2o4vxf367igzHG9YXd5q8PBpwEGGOJs598HgZN2Y2JX0/3NAV2eqBfVoZeBbOOvy4fhD9rb0j0
+csODfThwvFyAo3wCeDH88qrKNDz6UB/fnbaFMyFaU6fGuWlwaZvRxEAIkOTjVDY5JFLcLH1LRsN
L1r0JntSKNK/F4EoL2ws52MAw5AfY8JohHJ1StnX6JZ2otbkk/SY6aRpmaFRlPOxHOdur9tt9otk
0DQqBld7/XoITg41RgAo5IPEBoAOyflkRysI7ezKstYefYP0MvJFxnQ+ZqIT9gbu4IwYdBgNEr/q
4OJm+vFWn6cc70oAA2pMCwK0f3LM6BnEvC7oiye1dmtArK22WG8vM7GiYDMr7bEm9bQMl2DCoyIN
7Gp5niaH69YwBxap7Zk2CXVU2khngcsQAdMm2930L0nU6Sz+zIgVFXmEMS7kitCmdD8kZlBHU6Di
4jg1Mm1Dn6x0MuSbaSLCc+kMOtV51d3UKqlLQsBYhdthpFdT+sKco1LXJxSPdPmhpGVG0mxMD89V
zCxTO98B2dbjDlxFE6T7tLnsv1GY1Q+uNS8/Y3bA+NGp29bdk63dV1so10uAIkIX/b73MruNlsEl
ByF1pe69LwMqhoiYwSa+xvWmYHMYsC/Zg28K9yH2k/JYCbqv+7kMnDXCQDMlQ8WADdfd0PbepgEx
lRtvxLYqKnvThR5A76p9hsku+ocq9ofyBndxgU8tJGNaqrUzxkZFwH2Z0RLGNzrfeajlnxCJeHXo
pXH3PYfZwCW0F8v0w3FL5+d6n/fhncn+Ad5N5e5lNpaCXmdHqDGRTngkQC9VB7+sNPWq7Lk75Nkk
IFO5VqcdlaLEC/1GzenWFfR+OaaqES4HwRu9LX53itYqpka1CQsmmVu7/emrxHMfVtHS8gDjWTOu
YAU6fRrNgZd8xJRbEVWctbSHVlX6rWAHFu1uUUuH3XgpOd4Wb2ZJT3VjDT8611D1ERloAcgBG/AP
mjP/oVKlejXrefJDrB/GapNUdRNszBLmA6mCZrFZiiQ4QErikhTpJa3IKEhTiAvIxvzrtM3iee8o
smeJhaYprPxFfOdaWQSbWVu5PG5hVW1kLglshz20PV281VYvgn2zNM0c0aeFWNfVfh+gXHHSOOoI
ocONx7G7oLiaranQr3yjGv9pizLJN9gc1M3Mpjn6Lz0XT+sok1J6yMtSrQ3xfh298tAWwhQRG8J4
Y3gE4T0PWMxAGJgB7rC3KAN3vmciFOWv3qTMuYsns1ZXmhMsTuhommj2ntSGEt6hyssbUIbB+YYK
JRmPS6s7pDZPqfm+LHPO4lINKnZllr6T07AlUZm4q7EstlNtN/vSU7bxTYNSsyQ7N0v7K1hP1WDu
1qKGiqr09JdJazA41gzsdxHSxE69Ez60jvKurEvSyrZOCoQbLSLvH0e7FsWDucgZB8+81OILBPjz
TRJ1C41zinD6jEB6n48JiL5QQdxseIL5Ym5gwflb0aT6cdbr9KWWcvU6s+3/eiCz6NZ7PRLWFUK1
T84mEGooHAi4nvKCbktZFtk3X/j1e+D1INU169m4Ac6O7ytyuS+REc8PJMdBy8qNgyYjaM9JrV36
eo/hgeU8MpkXwwilj/15GbosUJSfa+54Gs/leAd1EEHXpseqPD18fTKdwi0cTRjdGhAiV89UCDcn
A+D25SLcKcueqkmnNOqKJL/vaU5d2WUbP1ujbh8caybYcVi8xylAvqINmXbhBnpy/eJHsChxTF6Z
65zNp15rk+imIjDq8qlwSiMnI3fI5mTP+iL3IYHLql85Rud6F+qBvz11NbTDqgko+/8Jc/9zaS9K
AFy7WJonjwDCxxqH1j9DXC0HCPYFvoE0Wy7crf5SjLogO7C90cJyubVOLtpjg26star6qfeSqjpo
1ZRPWzhfhNm3de1tDJn6/t3cqtcq0cSe5nIPM5Zq7rZDzPPw9ac/n32uTncG7IfJt9o2fF5vTQrn
sTGM5kl1dfGzH5r2WM6xEyl66jc5XRxiYRJ2BTVp8sKq+8tSpyZB+w+sgOzrrB7yOKWLqa2fLByc
70Zp6ZtJOfLXBLgczoXD3VYM4unr9z3/3FjgAj/hcMBUx5Xz8/sWRosx5dyIp1FCxmwywSmoqbrM
wylrdvSLoBl+/cSP9zipvSzMsQw0sWwvZwtcuR3VQl/bj3m2wHGtiDYAzXD9dDwknKwGEmin2C14
HFm7obUrjf07ToPhO7uBhkeJ367n8ZDU7bW0C0vcgVFwKMexuTzzy2HQs7mUSxpq9WwFv2evlPB0
8xn7v8iIy9nqQ5l11HKbr1/sbOpgMQA7gk0aq+U1W/vzUKIzqSEzjOK59ESxbILeaQ8avMe90Yz6
wQsIFws9ICK4g5V3Kd/xBKFgsq6YHrsWFQVNvtM4ilwMyirxqX+2nVTtek1nylApIbIt2qjqxvyA
GZh1b0FLvNaIpHr++t1PMfr1+StUxp/0xxHcrPPsf7YNvPQNKMud/sRqUVakiSKoKaFH5w8u5dkj
uJUdtovu9XvRutU32aRFEZI+473AMihpH5bO69c/6Ww5sXfhVLmiEauKyj6d2fTcW61ATizyrHiy
0C4cMG9cYrjdtnPAKyg+jkt3yYnhbD1hb8fSNYLVt8sE//w8Dgts8hgk3H5qYy32bwgkx9ipLWGU
122QHxRs1fev3/ME1WXkyT9Zh5f+42qtd3KXTzVqAjkl85OctPJb32r1k5cZYp8WVNdfP+p8SMH6
4d9jcsHBTP/k88thLQuTWAXJc5M23fdamT9U5rs3Fdf7MpSxzLeu1oj/ekmnil0diugssjEDXHx+
aEeTD6pbGz9lvZXccGfzIwLWa8q82LlzW8+7aSvKvpCVPV4AQM+Hliej2Ke7CyDG7P786MWc6ikv
ZPpcg80c0FtBiDXGLrmPO4RqF85BGjr87z5tjDhaMV2hWNFDXufu58fVTGbuUJn3RPnRdo+wJ1RL
tbXkpUJqWdr9H91Dtf9tQV6bIj8wMGabKMFF6NYSW9ZwPWTTsB8GA/GG2Wi//bbNs12fZeWD8oMy
3lmQQbpw0UQGyxeUKb1u/by3ihB3yMEPexwTe9r1adxuBs8ZM3yZ0GZcKWXUEuv4wJDvRuYHxV3u
kO3FLSu3jel+WNvf4UDml32Qqq8yWjJe+9qUWfnSiiItoMJl7gqVj8myTaTevhtsCPmmdkWXRLPo
rTF02aXv+k6ibqGw1mEUpVX3x+/tuQxn2TfDrTP02g8B0VnewYLsX9Ou1t78SvbvxWJYYov8anlw
nTK2o2RMneGoW9J5sqdyeYc1zOUTqzkjzEeg5QilD1GimWnGMizmJL1Vlom3t8IJVFwPpaifZGzI
4aqq+sXZ1HQmIkJcoLUlNJ+qUA7lokd24Ktyq7vTkhxI7NYjzUea+tpOhhbsZdI3/yrh56yKAq3q
vvB1lT5X3Ny1P51J2uYDLG6xoaysp50TiFq/wafWPSbCKrQQYHf4l3/gr1NkqvfAHZW1tQeZVSGg
zfiiqbk1v9ddU113PefCNUoty9/ijCbFZk4N+cPiTK+3yLgwBQDA60c4zxC8wwbaNYUzf+9uTNk5
cIUJo6vdu7lIsCvWdfpcDz63pWnn6/XcHW2wi+zF6UXZbmJue1PUExVdHKaJWi1M02r0IseunUNX
V6UByR7tQihrKey9Q6iPvG1nsJPIxUltfPWcNo+vsYwazXG7mHG25BH3raD5WZoQckKnTapXiYot
38zJKPfj7KfW84QPqo18pujgl1CKpiH16WyFqRlwQcVfa5k2WV37b4D3gfvedtBkN1iMDC9tYgci
GkzhiRt816p6Mw/GbB9LHxHgFWT87Jck99rd1UmmcZUfLTnWm7FR4j3hmPqewN37WRZV2YWa3lQ7
mFiBcyeyxL8l0cOrtuSnxN4b8HfdbIDuZo8c5QaZmsf8T8MMZVWGhEw6v9n8h/5ROmq6kxoM0Q1U
Y5oGks1NhqU70BXLast4K9C+6Q/5sBBDHXqZ6z75MaA/hLMSxKnDo+3AZZBdBEwgV60MxZC287bP
sza7tzty/nbBQCDxSz1OdjCEmDmnKuSnzrrAqZkWUuSkWoXX4aiKOox72FGHhnD5gXWTl9PW83Ca
DSGIWM6tSLvhrauUfF+Zb79JsDS0SPFpp2M/Bv3PCiOs7FiRsVdfTXPVYP4wu25oZ2LyrvK+dMor
HcPmkWqsyt4cWfXl77jzBxtIQJpuZEphvrdIWuND3sigIrOAynujmhlaB+GPbXcFFbtwADew3nuE
kt+4UW51aniP+3nMr8cBZ9lnIZ3COFTtjHMV/Swt37f5VDohUbLIKZiPiCB8TosDJlcT7cW6wx26
TMccH6MsI7kAmvy4WQ0OJ/YGL0k3+ujH9pWWSpFce15c2YygiYOrL0ozBsErMmMzxJ195y2TN4uN
qJ0s21GuugCFdtG8IRfOVCidGGFpiCjAWjDWsknX0ISZ7ioKCOdlIOpE3o4xcFpUGn7VQax0ZR3a
iem+qrhFCRbbXXcrGVXpbNoZ+v+N1aTGQmQeIAVuwYYod5PjNFvRm7QRchshcgTRXbhPgQs9okAV
kdpuNLU5vlNGnWt9WKH32/I/MNu9ixD2T05ixJ9FNNWLZRi9PIwBH+guHmZvQkehLxhpZzV+uZXn
9L+aEZbrHfoXb6SW6gozmq3GSq/nQdfw0EmHYvI2qMBqc6+hIltTE6bu31oFQgu9otb+aKj1R5QM
gdMSzxZ7lwxwTmnKlES+50GPpgBcZeynCV9e0wwQZsb22U/SdLrqSRm4Sls8BjY5ziQYgjtN7/6b
5EF2D9ilaegQWY1GpXe0nyQcwC3K/tyJioyZtHVau/xjeB0RiKmKmyFysGbU9yLr1NGbszL4z1UW
6o21fKTYgepwStNLXA+WkJF2zyVGYw3nlQy2U2H4oebqo7a13XTcZEXSXUpGOb9CULBCKQeUp8l4
1hQKOl1j4AbcZZEWcrQHXV3uB+nDpF+mIWXHHQZlRtk4qze8lVsVqiVPLpkonxfQlM7mSqRD6EeH
wPpcBLUAsYWqjfp5QRTyT8tzYT+lCo1aWmsR2ir96r8Wtaique2DXKwc41NqjW0pm9GcrSfYAMmx
Tx3RbHQbT9HJmfsnzNRzFM61VBfKvfP35LHQZ1ygNrS/pynES9eXZp8o60mlAaXbkqY7jhT/Li+W
8s516+f//pbchYCEMaI6v3TDcZ0ry+ytJ8iQ/c9pFk6oi0RGE+ShOZIOfq1tqxf/FU2hh48vPvbb
dGxwujrB8uoG2pIY0+LZkVxHwiRocQ6py/Eeke6Agn5utHCgu4Z4sPcvWfacz2dYbDDH4GgBNZzR
T7JSr0DORv9JqgYpFVRWeNpEyked5aT9RuZ2dugXwMWoQY70XakY+cvXo/6XnwAVElsILoWrpcbJ
3QzKQDeNMq+ehynXwlnl+Cwqo7K8MGmDhhb5UoWJrry3KtCCERcBZ7xgqXA+zdgKaethdqAj3ji9
PYHk6mPeev0z1xxrT1NRDbg1Gfa1nZCt3ptd9fL1K589kJxrYFs+us0Bxp56sn71Xmhwus1ngziM
21YhU1SZ7VzT2WmvkYhcsug9x2oBDuFDOIA6K2R6yjvwarxdEWHGz05ddS0dJHfgoAogjoRS05Ka
QOnMfVGL732zXQnf3bRUfa9BKLzknnIOgqw/hfdmE2Fdo1P4/O6eg9ixFWP8bFdSYZFjV3e+3zZY
ElRocYyiynamUWkblejxj2IN/s6MzvqZztJ4avwFT4mvv8VffpADhLsSy/gWdJtPbpSzRRvIZ3/7
ZmCTcNRphfyQBaaDUeYgmMIoq882LUwm4DFzwZY+MbiQ5AGrwTEb/Z9hbC55lZ2tCLyRnNWg9uNb
0YH9PER5HARtZ6QFHRi9m0JiD/xfQ1+on3a6OEc2i7fZ6a0Dmn39Ks9qp7kwJKfTEzdCCLO03tep
goju5BMFsxk7hSy6R63NmvQaXUtXPHhN5fcHxF4Y12JYiCzw6+9wipvwUFYFuj30j/RVTk1yq6TK
SlH4/kOOy8bvYeDWvO/5W3Nv6pwBW3cqO7mzVNl2F7b9U0yS/Q9vKzhjmDCC0J9uQLrsoKxpAPnQ
WIJ/YoJSbpt6IXpBmIEKts4itB8FPg921Lv9nF59/d5n0P5K1ITbgCsO/7KSOz5/bRh7XYfMOnms
q3b6NZkaetxqIS3U6ov8B1KsYR/YifZIGqVA15LLl0aOS+hTgF/Crs72CX7LanyJ0ya86RXq/vxb
SNi0e7gOxaNRZvP16pi35RYlDjHOUjfWmvcZyiBIYjxJ+nIf+0v+OnZLbB0ujMn6nP9FeXg8IC2W
6euxhJju5EwQmWFJBVj8OI96ddXNc3lnd5PHPRCK0nuHod0vz576Z6vytT8AlAmiY+fCJn0+LVxw
LZjE7JmAc6d8tiBH6i+K0XmURFXVkVtJUSOOsPWXTh/seZPaspKRjVbJDcl2kub260E4XxAchig8
8VJAEwCp9/O3kNibiqnVp0c8OMrHnJzo3eLJIDLjqt4XltKuGKJLdfU6sJ8HHgblR1ImVEYgvZPN
kNAga2zKRD72wyKD0I0rEuRU4WhXIDti//Ubnu0zBHIythQ/OiYnOKt8fsMM1kDXlobx6OuFTEJc
JcAqyj7+NyPoYJcQlnXh1nC6sXLSYh3DMcjTaD+cufCXU0+SOpQue1mCwzQu1a2bTtl8B+1ivGIe
5690sp0tGK7HCluK1L/wUf/2yuzqFDqw1c8DQIhuNOpOb/XHBe+reAfmNc53icT2PK4yw7gqaOEV
F9rjZxOZt4bAz+hh4mFy5TsZZvglZZ/P+iOhHxn2LMPSH4BWpB3p/uhZR1Ck8g1EMC4ju47T319/
5L+M+XqWsKUDtlBYn2wp7tCyZqrOeuRMq4cQzV33vVntfPMBp6EDp5fYVykoFZIBL4pRul3YYM+m
tIXGh8YdNpysYrjWn1+fZkOjz5ppPi70f4aNnTWafZUbWLd1QZxkF6bYqbxnrea4k7Fxmbz2qqn7
/Lg+rfCf0oPgsRJY/23adnTQGQy1rY5QEYZ6L/scy48yTgcLSaQLLbN28kn7BzKJZYFYj6N1kBU8
syQLMrxpg7EorHC0U8hLUWs3fXkz9LPeeFiFOumOXplwolo43JIaT/phY/bpFlk3ljYhwSRYJEVc
VWHjjn0KJJ41zYgBx+RnzmZy1qJ/COzhPhsnMVxoDRgW7/ppN2EsqKnXiNq113fqKtmP2VDTTXIf
i3kCchrrR4ELlY2uB3OuWsaU82lWeDcya+ptPw1qbzdu9Uv66fyGg8y4hzuqX/pRZ2cLOpmVubHO
RvLSTnteqW2OTop1zaNRAXbvMy3pgiPpA6U0osKvtD0D3oAyYj8RbJvBLLV9wi6WPQmjqS5ZPpxt
8vwYrPDgA3MhIHDvZAuE+5Z2y1Qvj6ZZpQUmKWm8yeZpHiPPaJwtWmcVijy2Nl8vyr89FrnzmhBA
zeOf1hyIpDxMX2rj0cNtxbnS3I7EN/JrQa3bthm1Yw8tate3w3ChUfWXxch5xi6wnmjcONf//j8t
0KlDyAmvT3+EjJb/63b+skk7zSQQHelge+EtT8Wc61qEvcgDud9S2Z+eZuBGVbAso/4Yoxn5kcAR
kpHkXlYB9BXpBqbAIm6g76tNKhvP3LaJomFhVKK7MuAYH/3Om8cHTHLct9HMLTNstcX1winp9E3n
DmLeqoZuxLOEoJ1GWNRk3gZDo/aQIWkewzpvqmBjq6xAPNKNK/fdmIcsxK4zKC/Jnz50wv+z2KAp
M6Whp64WabDwT4MDTJEnrbKa4aZSeFLeJnEPMr6MApt9hBlZ/NDkNrAm/fGyjOJicd8bFFrqiBFw
ehdoC15WlQJT20nSj/VrfQoKbY/QCGZ1DX1b3TRWMf4UJjk822zWtF0851Z14RZwWg1/vAVlHxHT
7B1ouU4mSC6KejEhoSMSLfL+2xC0xr0o3JbuDJ0lEeaxWLJrwOPxvqt6WT1a4G0yNICd01fE49UF
VcnJ8cVJTWWO+OiDCEuHdV1J/zNhKbyDtKXDecwZ2y5H/rvkS6TnRm9tXI/+nx6ymOpXM3MrtVEz
SsBQaEtpXTjEzz8vl/f1Lobkg7sKe8bnH9I7XbBMjiuOIranVkZVrXr1VjswLyN6SzmehbPX0TLI
ejrTYdWPrrdZKmM4zjDHhxvld4OTwmvE8cfgHKkpukJNBkZnRLVV6v4fO0smrLlg7hy9ppsLPGeS
uorcGJbzhaLgZP8hRc/00elA6uaawXF5MqopbnNqSGLzCKQl++96bWRX9GKVsQGSboSM0EPEzm7p
UGy8fL31fXgof1onPHvNtIG6xnrhB3weSH0MMJKUvX2DB509QeeHREqkd5qhgce/sFTlN0HIecpv
wRsM5VyfF2MWFbHq+j5sc3OYaK6LGNPXwU3e0HajWu3HxHd2GdxfjnBnyG9KqcPMNTHsg30KL1wH
0ypK7QaeWPvD9GX9BFMTl4S8DIbuqMWZvnaZzLkk3LDL6eVlQ9mHqZymNjKCyrofJh/v50KKOTli
PtRd+ymeb1v8IJMhskaIorSkmIVvZS/nalcWBJ3ibcldYcjHNtklhtFML0g7stdhhEe7GfDte9c8
+CbHurdTZCZ97b/7GbnA12XZjb/LmJ5FSKXTc8FhYpb7OuDWtXc9rbkpagfLzqE0uaXnSKYPmKmh
h/BiATs5xIgv848NKD0K5h5EeecWzhzcADVp7V61nnGVN0Gd8YL2OG8vfGE+4OcPDMjFWUrv6MP/
5+RCXSrATlMu6RHPm0ZtaITIg63T3tljI74chnwyvn/9xPPFCSONBwIer9rLs/lM39PjpBXpsa0z
W/4ORmX+xHbdH/dEVyYNGUOLwQHRxpXphUDoXoR3EjaOqHCFQ9vRrbAES7EWXuiuG3pyneeZMe+X
pHamjS1q08WRK8heZ61R2Z2T+LV3kFCJrAu73YdC6vPYoUGEukLZxtZ1FgRQ6rODE7CWHs2uGcSV
GkTVGFhP4GkdBn0jrlJTxdl10Mo6gBcu6tQso67zpp0i2ADR+pjHR87+wdzW/lCLHn9JU//uZG1w
74By4/dtmwU0B2XCF73Dg3r+1ja4zWy7wCaw3GKXv8bRNX/Ol8yo9iwZHf2643ZLvpn6fCIdUhPY
NUZGFptIAnq7+DhWPX8AnwsEbrNff9uT2xNbFbILgFpuEDSa2Do/bxeSXOQ2GYLgxoNy/qfxPQd6
aYbrnWHHD7rG1wpH2iNAM2kVXPocJwX0x8MRmqF9ofXClzl5eODNyYIxs3+juJ5xEA9CoSUg37f6
x0trkbxwkSo8zMgC4xdAkZO99DgIuP84vspIkMCAaYxczTR+4fwyDF1YGd58b0HQH41rQ+SzeAEA
hKQSFn4xyilKnUZ7ZZEu2DQ5cZncxW2qZxs8KH2CHBeUXjt0EHnwmhhpcO/Hi9Uzq9nkOqACrI2o
5IL6Dr/ZOj/0U9f+MxkTpIkLd6yPMf88S9eWEMsNlR/9i9NhWRzBamx052aSTVnjbIApYnBnOK3c
QmRp+53FfX7vlKLK96mjlW+2xl5Jx9h32qXBeQoi/5+2S93sWqd3loUVwcDaj6BrkQIIoK9qR8qS
S6c44ZpsA/KMMR3rzm8HbVvT9aQCqVCeIdArCw5bxxd2u4f5n5QbdHiB+9Mpuc4/G+3k17d+niX9
xutFzxd0/Bmfzklk9lVnoRF9psVZWQ85ns/jcUBqC7kjnZYmUkY2O1sb/gVXgLIxDWgo/lLtu0qP
1TN+mQwrv8t77EpsI+4CLxdPFZxJSAmTO3cN/ghNG3+vBS0sDixwBeJ7/dwWb25s4XPRs3K0F7ij
AHtDNQn8nFsUE7ENJwensGDGsLDSmu7fLMt9PA0bLkqvXy+tj7vw6Xf0aEsg2CU0Alrz57WVFbqD
b4o0bopm7aa6eef/okhNivelN6vi3fBFlYaDES9bbKHnbDunq7h19FgAG+kZadKFXTz35i3ldW7c
dx98bNEN1kuCDf9qQldimPezzpzRe07SnKPW0VVrcaov6fjW9IWXvrfp2G0r9ElxsA3a3g6iYBCc
/n6yTM8BAFWGQgICQZNSel64ovxld+E3kQjpwqX3MS/4PAKoh/zCL4P5xoUJ2SMkCuSDpdmWvGXN
mfqN3Y1ICIJRZv2tGPQlUxd+wHklZpHXurbRgYGcM+0ELZ+JRvdo3EgXmP02H/TktrPlgHlAEesA
CaLEFQs75aXbff3110r+88enAEM5sZZjePWdOkSkRQ0YL2txxKlS5cj6tepxMgsS63Sn8S7spKc6
e3ZSYG2sCpCx2cy3UxBscPTOIirVvzGScuy4APmJlRxiYqwJA7dUVb/JlhyESFmqySM8pDSHjVDT
jF2pD6bfbwo59+qmncW09wn4skN9ScT4WDVVYV4xXVVZ4O9bDcmFYTr/QMyK1WGeVjj5DqcGAbqR
+yLNRu0GLaRv7DEz1FFgLo1fPtVoGzgMnPHVkOyXFx78l++DqoWhwrmPP08lB/SG6kkbRHb0UyEn
CJUgBi+6TLDnhjE0OeOlRvD5WqD3jhcRVRRaS7b1z2sBbpFsU5GJ4yCCmqRUHTPyzUgJHT9QTfvZ
va/HRgN1s0//kQQI9Y9fT8h1rZ1MyNXADCuD1Q8I8O7z87lheQLHheCmlZW4nuL1qs+2qj9K2ia3
ZhEv44Xa4gOA+PxIAitW/wTckFjbpzkFdIeLptQTj9uu4eEtNdFweESg1/U3ml537VuRDFkf5VMH
FzXFlQ5iTeWk/oORzOUPNzGSGKfqEU/tZ7SomLua+ly6l1qkfylvHfzTYQrRtsYb4xTD1TXlNYHb
Jcc2iKkdw1kb8+V9VIO802b8T8KuzFC/5GvTPi/S5n5NfVodmIfYuE+rZqiSHQoibTi6A+KA0DXL
VLsLqsKFaDAjojtok+X8o8WG1mUbyTeodolXjskFdOF8LTk2fCDUB3TbMFBYp/z/XOYr2TZLT1f7
WE+GcS0SAT9o1LNUO2RpAYU61CxOxS0azaq5pCf/iGk++dYO5xy33pVlgF7t88NLyxE54eLejSpU
80Bu5vjm+DD9qhCyP4Rjr1EJW8gy6D7xP0Mcu1xd6Evzp1GLjeNxoxphqMzPM77WHSe4rMpfiw0X
8EXQV11eiVOQUBy1LKh/tO1sHRw3H5MY39V0vc4PCe5a28AHtommpaygFnte2297FWjTsTWQgLx3
rdZk3X2q0r7vtqk2iioJ5yav6TSp0a2842TR/f02EntwhVlcY+/6EgO9kI17JU2TGtaHGJNWv1iq
ktsM4kQ3SsC3fypLT6ZiZzfF6j/19dI9Q2lYOyvKv0oZoIWfbpKe8BqIfS1Yh7voKsp9kxSOztTK
70mCF2cERQpHqJ3RQGK6zmqv+iVqw9bk1dc/4y/zC97Q2kCjxUOv46TVkOM3vWICydFnxyw3WtBz
O/DTRYdR3dtqv/Suv8k7Bxfo//xgBHDMaUgeUMNOiVIYZXIdSci9gFkgc8p40hu6Ma35CVoHo7As
xRFJzKW70Yef0MmcpgCnn8bOYFtnWXZeWlLJjvFys3K6PS/qxOh2uxnL0yKsC3/8o0+NiMMR3/jg
Orb95bYbqmrYxr2yNdjsNp7KKhP+jRCzvx2p9LwV1jPi3RLgy46qPyhx/dax5vwe5zk2YH1fzv0t
xavhH2LgiPkmDWbh3oyzMw6/ipnUgTvNw/nqaWnt/Nc4taAmWqswg3FiDLXVlu4CDvub3s7jatzg
S3XJ9fbjoPo8KqsxL0Ut5xhKZvNkGqwtA8+q9AAqdS2QP9PD7zbWkFfzU4tFzSsrljIBS47gG3eD
+gde56M/bZD/Lj3EaNoT1b6qhPYbAi2GtV9Plb/8OrYgC2ATu+lVRHEKJI6wDdLYRwNcyAWVHnYW
Kr2yjYx7RrDkvrdPjLq/Val04xezmUqKbPJCshY/ImSG3wLUv9YGe6vM/jXOTZfZ/3kyg/9S7iDS
QiXGOvq8UQ4e6O6EcvU4Okpc675AaNF1YCzJlT0wUfbkNJNLa0OwrroLdeJ5DbBeKV2IeOZqeHHK
BVHzsOQjNvZEUfT+v0TRQOD0uuwA5UDCTnKbzL5QZp0j3iRuAulShPtrbsKpgMb0RGOK2CyPzoTC
/kYWceYeglj5+y6rHtGULP/mOKeFeAfP39xOQWhuVVA/6vgGNhc2sFNW8MeQg+VRKKOyPEeZoar6
jVn0w1EsozZnEfxnfdwAt/kTvjHOZNgPDq5m9xJrXC3Cpt4pHuXSjkTr0GNEjxEqpLcpyQ069MXn
tlbj/1F2Xr1tK2kY/kUE2MstqW7HtmSl3hBxTsJehp389fvQexNRhoQsFmcvzsKjGU75ylt0E9UD
v5E+16mk+0duISnc14iFlbtZAjp8mYCkmffCZvPqS3IJgxRHRnjmRhHFXu6iFC+DTBNR/RjkdhL/
iDUtzE/Agm2k5unMHnRgyQWK5dyXKKoiUgidIY36L1i9J5vIlHDt4OlSkBqRKInn6DhTAPK4U63v
Puz8/BWsfX6SadahQ5FO/g8/6azAFfDn01VRZvbnyCK7cYUyct3T9/StrZKn8BaQ6xCRnq4Q1df7
g1EkEVzA0B9moYLYVqRm1eD/lO381s9sdBFUI/hhYqrUrXQpkY01Ld0CERw/JL2d1Bq7HsPI2+wp
MFLNodPs6D/8PlakQzOoZn2S0sGcYzMTkgNsIBs4q6JGu8aoIrqfCeCMfcu+FK7S603jljJ957Uy
0VbZm+iZ+rtwUNALNFKV0A5ZUwtT9oa22k8zod3+7jRcBqWLeTtMhdRMbJBydW+n0lcTaXgkAkKt
Qir59i129dKi8zSncUTOwCmMZVvGQHjcwE4meJTMXGnfQqOD8ebD7zzgmCShjxYSdcwAjHu351Wk
wcBc7TQOLMrLXBKX26oJS/ohNiDocZoB17XmDI8Ni9IgTmsI6QeGDFF9iIRSWrsKge7CG7lQ3ow+
N79PqUjwa5KHxBm/y5EsYwNKc0CdTLePirzdJya2BodAV/CndRs0r99CHpJ7fohLxCOHHMAxDbZ3
KDvdwgVEQR2SScvUPH50JMogWyUerZU2GrA0tMp/pG+DOruNow3FrLRPtxmllNDTY0VzrSSxMMZA
UP1OGeL6FuQ3EcNBrubaQdRscekjhiE3VZplj+z8ZsT4RddjMMdFZT3WAaQjD4MWXmtMRLRNHYjq
Lbd85zvkMOw4Ja3o2y+3N9j19UEcN/ep6f/N8iqLVCFoLGIZgKOPhBKT7Ip2zFaNQOEF6XN6t219
T8TinYN6ETW8CwHO8tnAoehfLN7llLAhTdoC84HELkPUggW+RTh/yAl4QHwWPUqYERzOQk+rsPPG
tmcZVjY6ayAqskAS3YsCFyN/IOQOEEXFJMBBuFmncNG7dhFMWXjnMMzf5OIX2zSa6UpCmYSUSfB9
eRYQHKVn1/bGozWg7tYmhfVqp81YuSpcy1fo6xDfMvDFz3kXWnf6odfpFE28GcIFsAdaL+/VYnCM
hHBMcbRHNo2dJ3upVsovjS4XuOr0doBVSWNpIa3+vIR/oq6NqI4N3x3GClsbC2YdTE5yUpiN9N5k
N8QP5C1s7LH4VKZ9Uh1n2Z9xC6kxRV4DRyzVq5BHPvaiGyg4ox2uhZ4tOe2UILeTROOrLEu6/StR
quS3nuQRbk9q1CWekmlj6Kn01M8RfK3BHdGXs9a+bkFBxG6ocR5yeShULL662oFFBOg8AtCjq8KI
V9w1krIaZTkPvqttUT32cQhKwU3BJmqtF2D5cBw0Bb7v7e1/VS/jduBmUBDVsOg9oC93ubx0ASnN
Cjk/DFVXGICKGk6BMlnyFlR0e4Krir2WMfsrkXo9jEabbWD4FTu5xLWKS7vZjnqlHHQltE9x3qO8
bmIo5uIndy8JWT4FlKj4z5yAEK8R0C5u5BCZ6BgGeXWAOm/s7DSN/isodu9GSEvrUpWL5zT5R1ku
rsAZvmLQYURtlfEXY1JCKHq/lvpDKpAtiIay83xZzT0o/v1OITBxI83q7mz5+cr5+7jRcQBIByiT
+IxqsbWoT5VxCQHbFu0u16fsbFhICbohzYPGrWUq+nd2wPICfB+NuwhHeKrCwOMvN4DVOBIdPbnd
lRg0UgfLI9ltka0qV6MyhGxQB+Gqf4z85zHnCgn4BnYdviGXYwZq1wuBe8wOAL7xFWGmalqVdpDk
TzroNGyvpCo9Zw3R1p2BP1paXkNSNRAnMyzscmDkFxw875V2VzR1tbJ6o5g2cL6j2gVRYd2rVlwt
LcVYWquIJYGKg3SyOFuVCRApJ+/dZ/oQrobEjNcOYcAGD/C3qiTUv32W38sOFxuH8WBcMCBgqNkU
9XJ2beb0kEYnc1ehnJ3iuyTGoAW6PCPuXyCT6b1ntZM5PZvRWB6qRCrNxxTzkvJFZBU5t5iU4Aeu
KWqEPpckIa3WaIBHYmiA0ko1Y+O7raTyT8GNNqzVEbWnldkX8TmPIaqtefAcZxfZuXpERQy1yyRH
M+Axrxyz3zlRmoWfnXFCQ2uTNz507TUbTvd/RUFmKD9D2sJcHmhtN1PvCblt0l8VJSj47iIw4CBn
sSFChCsLSnl5HvmNJ9qs/aWiKRc9yAi4pRssYKzga0LK2+5rMFkrgWdasMeKrhOepo8G9zm3rPrY
EwuvcxvsllcJDZSk2ltdIQA/aApJUB5CIM/HIAerbHVddbZiJyl+3/5YH+wNyoMO5SOHGFNeuslK
ik46hBzAfiwCZTqrYayAI8vk3/1QTe1TOibqnYN+tfdpa8+6EdRwiGeMpQi+E3XEekYa7ZNKSZ9A
kCrVBqyi/EOKmqhY357eMmTAYOX/bQwNsW7ChsUJz4qioYYwgvbBplOjrkDpEIn8YWX7mJsCxSzX
eY26letI2T1aywcTBWw0S3qiPUKevQhXjKi3/QwONId88EFhqPIhUErtkz6p3a/b05z/1OLEzdxM
G9g18QmykZcnLsVcjnytMne8I70r1CLGkgRns/jOt/tgHBtUM607sJxgbBdTUpwadecisncBggn6
107ueuOQVbrc3rshr15Z1ExQ24Cmh2kBV8nihowiFYMLbHt2QMj9Z3qx/UkObJQ0srycMK9N6Z05
fZfe6cks9ss7gpOtSTUInWOS+cWwCml7W3WDdixjJ1inCc6epiYwMq00rdxBnE9zl2TG+iPlob67
/RGXEfn74FRFZ+gozCQMWS+/oo4aYFLXvnpUHPS04II7iS+82p66aj8i/6q91l3cbwer1LDgkoz8
kwMvN8Vk2JAfgnCyx3VgNL1BHR0LxU9x3fXPSZLb6ur2D13cGe+/06GNREIKRJC61eXvVALMfDB9
V47VaMlf1NyPYy+ph9bjsk7zVWVX0evtEa8/CxVuWkHzIz3rVC1GpBQng3yo1CNWZVPw3OZj/TlU
pXRcDVanNFDGZOU7CsJhsNesWv9ye/RFDs58IYvSH+Sfc5F9WTEbm04raQeox3YWQK8Hxfhl+Ubn
STmacxJWnisYq86mTmna15I53dkX18tNTZf6Mmn0LGL1bp39VxeJWepAxiftGJTY0XRFiTWmkamf
HbSAFa+09Wa6c2subq73CfMPpIvI3VG/WWxEZCFbB9N5/ehj0zN4iaV3n6Uipv6gR0J9ub26i5P+
/8HowsK7YpHJ6y53ExZ+slqXuXFsRsrET4PVSH9QiEDg2NTk4RP+ciExWPPvNA2ksW2F/1qQ4Ozl
HFnSWMrYa0daFsmbJIGK8KjnWAcdlcp/zBne5wiydxZoUpxZhOpyjioCFH0DDO5I24joNh4k6Wh2
vvyMriZwvRCC16qo2+FO//GaX8eenYn7M9LfJLRePH9qGJmVWvj6sQwmB68EHen+qm2t0jMibVjl
eVb/VyMtA+9cwpV2MoI1lC/1++0v/PHPwKVrFv3iPlcWn1gqkD8aJEs/dpqkIH+mJRsToWckxoJc
elCa0DyY8Vj+GsPIfgK15MM1je5xEJYln/kjgMXgdVQ4piat5cuPgEd6UwgCBj5C3Yq9MqLxs0U4
IwCGE0SIaHYgtF6mZDBzqC4J8ixO30/zhRKmO6jJYrzz2HxwsNGH472mSYyW6JKJr1d6niZVoh9F
loAMq6Jwg+62uo4tJ3ls/LK6c29fH2tU4IiC0C9nVNoxlwsQxpB4cN/1XyYB3QCjnaz8KqeA3HNq
FNWdO+T60iQS4XzpqM8TlyxfUsdPQqlUy+SoDGXePjdVPGnboe67lWZKISaYdtRZqzwU4ruJddA3
R+7QtrqTilzfLfSGyEa4vCnzXfHQG6qMUmGMxbFo6+yN39N6cd9rlZcUmT1tfT9QHxIfc5/bG/7q
w3JPs9tn9UxKRhDPLxda4VHqgh5hB4AUQ76hLetCp0YatCnrTUnf+840r8dDPwIA7YwvB9+6LLAW
6PiPYET9Y5EMob9vtDY/6yVoM4SRgrpZJ/ow/VvjCjQ7Q7Kgcw2EG3QZWOco/6PGZDvH2mjKdl84
RrQVqYVrcGnkQ7+VJ1NP7izrspD8PuhMnCaXZWdd8WtCk75JWmTBKVXUAIMf7Myqb2gy2dN5qAc9
XlU1IepBFU76iQICbOLRwW52lunOhr1oRCXWXW+G0p2DdbXXUS/CBoIkCtAsUJNFeOKEo1FCKXOO
mdW0n5MKwyzknWwUhkjp9edOJGSrNDjTY95lOcm3Fd1hmX2wA2Cxg9yS4RDToVj8gk7JRKGNY3Dq
cOA6qEGkfvcLtDXtpgoSL1HS4F7XdP6Lf6Uc87egkcgGx5KFMH2JUx58/ACQ+nCOyKlP0kOhpdk+
LW2b0zxg+J3YU6mvwghvZo8yAb2m20fs6i7TIacg6kCuA6WNzu3lEUuVDlw92lqnENBPvOkTK93W
ZRKEW4Me0p3zdT1XHHDnec44HoNm++VgndZEud+L5BRLUrMvwWCfJ0NoP+DpfXNQidsgrAlgHdkh
dHluz/P67Zy/KdqhxGFAiPTl2FqBAq+FTugpRgbnC6q/+hbLL3nf9FL13QyNAvU6kAuNLwHR6fPo
z4BO1Z3D/sHBm+WAqZZBC58lNBcBYW7i5oMOu3XUavxFK3rDTfMaDYFkPNMQQB0AzXSilwgW/WwZ
O0j+TpfyZHAV0cc5Hk2h+lj16jTd2fbvOfTlLkTTA3wBfIj36vxiG+RNoeadnThEcTzta2y3DbFC
f8/q3LSSRwzO8R/28Y8O5PbBNutIeBjo1OsQdFmws7FqQd0r7v3YQ6sjRm+uGLKvWJvZ2gFKj6RT
HR8RxY1pCWxayxn+UIjuXhpsdqYTDoFl79GbEuU6hL3wdufLz/XV5dyQiXEU7leVZ2yx6HGcTIrV
dJww05YqzPY0yzOR56WSZDWw5KMA9X9FR7gBjZmHdFQhcFhV8mjJ3T1Diqt3VDfn8iHIQVNHsGFZ
8255diwTrvQRLJdBpzjVgi+BqVTWupb7oHMz2wa3FZhV/Hp7ET4YmEeNChVUOHKRZcHBRBq/8LmC
jo5RKdi0wOL4Risg6baohOO2lkzdOQxCabpz7K6vFyIymV4TbV9c7JdFKi4CHHTTITg1jaFkSOIr
wgMxLRScWYf4TqH9OjKdTTeQbqXMQZInLzM8uwSl1CEnfmrTNPgNPKdOtk0Xa81zL/WOsR5RB5p9
YEwQjRlw1OIVLTWpXGlKIrRVLQvpzrn66NYhXZmfs3c0wzJxkIKg0UVnhqeoz63PJa/5U1vI8LIU
DZVTVM+FS/dw2GeZ7sOXkboB6F3YbG9//XdhscUReBfFmIm1FMiWmGDwucg1NYFz7KU2L/d6JE22
iyuDii8QvMVpnUVFh5helFToJ3aW8S0wavQOSz2N291QSLn/2dfGxnclPcWZGLR1CJxaWM8qzlkv
kKTCzE0pYwnPH4f8dcRSwfBwZjeaJ0S5xsht9Sz4NAVh+ttqCTwodufaY+Ug7boJEi2OXm05akMP
+IaNUqOBehYdhARVadSPffOgKFW6NlqQkJuwlKLR8wWQi61RNNK2TW1E0w0f0X3ourLvrNC9KaJf
sRIKSuctRjtJPGqxV3fse/xF6hovSkOpQ3cGVQLdcfpYdolv8xdw4t342MCa61dtIYXiICuTrP3U
jFQfD3Wjq+N6wJgL74zQLgAJRmJ6xvhT+1E6uQJ1J4mjz7c/3ntWt/x4yF/zcqDgBuFgEQV3bZEa
qjD9Y6Pn439j3otpG9qSaYJNayPdKzBugDwywhd0s9rO2jeVpyzAKt3J0k1SN1XnVp1onnT0WQO3
s4v2FzKUIvISv6jLOwHFe89l8XNnHIBCzk++wE++fOSjfIDSETjSMZzyrFtB2oRsVAT+KDO2EYYP
ndql4jloatneSqCrKpx5ejKZOvM73S0RRiWpqnqtE640tLK+Zmu3tJbqOHCnXlPeJl9mH2ipXP5U
+jh5tTI51teIfMrDSmkQHlvDRc6ejRJP97UE2oWB6wxOG5qhqmCXd4nO/6DMsk8F6+WWYTeKdQOC
4d75nyOa5WJAACZHBG05v/2XiyFTkMHgyPGPtLI1+ScPHW4jLvzGMKBFNZb6t5zmGHbB/ZjLT/CA
nYMTyVJxgA8l94bnd3ilFlR97uWw14EusA1MsgDqcTWTCVz+MLOx9MIctfyU0EGvnrUqnL7HsFai
JyDHxg5aT33nHb4ekWosZTcCexqwkBMuRwwHrSmLxMlOsKpUGR8f+q5jZnWVG9QjLabiHrj2owER
AuK6oztJLXr+93/V+wBN0U3w6/KUmb294wXEk2VsaTOXYJ6UrVz7Zb27fVavn1lK6eBpecc/qjyn
gZQ5k9KWJ6TEa8PVsUavU21SvDbLY09rM/QWK5pbd4a9zpuIb+a2E1U/JMyXYUUG4cM2Iis/9Y7w
racIBebCi51B/IczEZxkWvCTg3ry3PmdcEg2gYWpbdXeeew/WHBOPNkbLRjk8ZzFnuqsLlIrIpgT
SmC409Rg3rgPw++mDum6EEV5J5z+YDw4r7RqkPak97bMXZoh6CXEnKpTgU/QNiv8H04OwgtyUr3F
rDA83f64HzzmTI1WLNsGscEr18wc3aF+HDVx8rEkUDbxGEKpsREk9wmStXFTEW+Ea2IcRX3oqCfz
KHVFGp3gSTXJnVT5o7nD7+F6fMc7vUto/LW5ZZRQMIvoqlPg+/02UKfyUUsUbYLPWTxjnQso+Pbs
37vbl1fZzPQjhuQUI661FOWgY6WjZNACxox0HDL9UDbeKJANzm4qLWrpcdVWNsYMAUPLmAmBNoRP
+iyjFJi7xLt946mxsJHKlnNJQ9ZdsSCmI1rpIgSekGILTcddN8jl3JPbCXhEyzUSwvhqte9aVyTd
JqxkeIW9jew0KMyiNl6cwbrnd/7BGZ6REzTcgRFznOaQ9q+VdfRY0gazSU+iatOzHKbmBjYzrIBY
6w9lOSV73r397cX9IDGkHTJTTAgVTchui0czg1udV/5knXSUPU98TtAM6qD9EH2lbk2pjr/SUW42
odOy0kFglgehKJLq+SCZMswLlfGfzxZdIhWHHt6sWT5zXqW/VmF0msiqUYE8BZGS4MA8Yk6c4b41
ADG11ccyQcvuTuRwvaXncjJUGxoYQKuXRBuEHPok7hLrlMJekdBYR8KVRRg/RzG6HZA7q+FOaHWd
nTCihj3iXPCbJXIvJ9njmgLwjRETf5q+h1Gje+k0RaZbibxb3/7E8Cr4axcHCO1mJIzm949ri3le
juYbiSDICx1uaWtqf4Z6g9YHXHywxW+UYeqh3gSwWztUK5tIxbCvT5ClDsI20D9zslPnG4pyUi27
nCgxPqA8KmGk4NdxujMKM5V/c95qE9mbuLNXRQKY7mej+lh/Gv4EMi3G1rfawXYPDoOMEyGA0YZ4
C0X1YS8PqC+cg0YL9KdZiTlxSwMKGwuhxK32kwIVlIjDoJYjcX5H+S5dAbCSxgMGHeonNchqo/UQ
bZIR4NeNViWjHB31s0SOxkNQhsOZHLeb8EHUseA0Ms3fYIyDHTT0zjZxpdi3vlqd1j3NAX2yq8Cm
bIx+CJuViKn8rnrOY4r4D8hIN5DkIRy9HttC+TPkz0Z2E0JO3yv7ajraknCsdWo43Vuo42+5so1C
fs6aXn5VBkMZTdfI9c7fx3FR+o9mGNhgZiPFOGa2X+cIAqbKVyNP6hFEuOK/xMUAmTGDL1+tCq1R
fxOPGtqXnGNYPBSBgV0rlDrxNmEa8rNqKZ9tW1mpHzjPEoIyaEhMbpIUY3SuChquGtbq3zCGFMdI
D8To0UfyT1lCQQp91STxso4y3aoQaf2AqmoRe5EYrJOJhv8XP+i7c2Il/q8ucZTUpfqeZ/tODYJv
Jei835QmFX+NjLUIXuHVT5qXJeQBboqYg+Zh2tOkT7nW+f1TLPfFGxI4ZFGjElP+FZoTYgCQYj+C
sIeKEddIvbBcRU4tN2jN5/XbBGHEfgiVMBZY1tn4EGEh5oQbksRA/2RPfuMcwSHgCSDJmflgq2P/
mXJnEW/gZecPhGm241Umnh28CiGyLGM0iqM55U2zhqYUNG4cmyW+9sTm1snCdcxyZVRufhiWVfxs
S7VPnphUuJrGzm7XEyj6AyDnTHX1Xm7719GGMreaJlzr15WfiN+ljyQm4Z7cT17hW236uaV7qOKY
UKCCr3e1Yp2x6vbfep309hVy7tA92HIiCc8qWz/chhnGtRRkxq5a+aIYJ6+E8qk3sAuMhm1Ot+1n
1dAOAUuuyNk6xidyPl4BjsBR1CjDqqXdjrveECrkYk6JEHY0AxS9WBYIjptqp3zrcmwPviul0NXn
AOHq9lVj+b9RwSm6Nz20MNR0MSJQi30YpP2j3ClV8SPogekeacVOaFX1Fc6JGI3X1q+2DuL+Tx1G
uvlUI4M5bTKkDka3NO3mUMiRM7gze0PjEyFYaiS181zqfmU8JEElDxBYOhh3Y4X3ttePPVnTysc2
5AnFQyM78H9M1w1OG4PpIbBIeTIlVpp1n4kVdrZPxvklM5IQ50C5bPbpJHpizaYZJzcF/Si7RpBN
1mqcdGGdkNILCr5vUtsrKZPrzmsq0T9X0zQpe9IfaWt2seFsoaCCSWsCExOXqB2jbpM7DRaJqkhH
NIgRtwj25gQK7dzppVM9MV+/+BzH8UA2mVbI4ylCNV+gRwTKWs+a7Hcj4SJz56m8Chh4tYFxzKAG
2u40wS/vdY1ySYkd9QiwRjWOPvqjCVQRH0G4DmbDQZ/gaG391E/uARquni8aVeB9kQ0j3AbwO//7
v95oQGiB3ZHgncw0l/5LiuDcULKIVipOYPWd8O/qcTbQOCdNpPs3529L20RZx4YJnoqNVkVXbIpy
yt5CUhvh+qNhnNSmGu8EuNfRNg0Jg5Y7M4M9D4jicnYTlSX0w1RcZRB6XqMPKj9FQ5H/B0VEeVKq
ejjIZq1tlcnoRg85Kl+4Q6d/u/1qLzMrmtxAVqhdcqtTGr+CU9PlzKAOZa/qqBWqq5V0wZS2iN6k
Io03lRyTSk3Y1w34pfSIOFZZ+88tKcgMWApRu4Zk5lzR6rIC8CdmYukrxFzhb+RYHX5LaUuXIql4
eA9Ykap38snrQqqBvCABKTMmoSXfuVx7rOgQ2uKWONVaVLipgeNLbIngk6gFsQEmguVTj7W4vRrr
tH4rC4jBlLtHUGU6xd5/jQs5X7PiOrkOwShsu8sfg24aFUM1H052j2LmGCuNh8BBg5KD0VhHp5Hu
0c0/OFf0AMnvwAqBKljifEFMW1PaauPJKFOo0CI0dpmW9F/GpvDvcfSXl8e8wWjwUw6ZxSQh6V9O
zoxtyQ/soHhtjUoNVo7WOEhICjw5HStuHsO2ql5oQGa/b+9rmz/7dyzKsLoCT4CmPlE+lM3LYcO+
RByuUstXG76Y/+znOfuJg1h/nbQw2JZBVwSrLCff+qThJfT19ujLBZ5Hn/0oONjA3+j5Xo5OdOd3
JQqMrxSBEIrP8sI6okLW7c26w6nm9mDLmwvbPkpcQEeJyFGJ1xZBvjUlsWbCf3pV+0Ye8HJyQhfc
Ikaj9NHUNz0ow/DOkFftNFr5pOV4BsKERSt/WQMFZdkXQKDFOZM0dJ/dWZ9LwwYpt2LCMpEFO9CR
vfKlkAdideL5yVkBmNHeikCl9VnZgTJ6yGZZCOiE8M3cYIjteAPWVn00NN/kgdUCqfbCDLU4MuzO
2SCDhRo/0l1p8MqDJI9u56MI7aZI0Zmvt5f0etMyPXRvSJ1m5PGS0dDGftSTzTTnJhiy04xWfKzI
EM5JM4yeNNTmwxAl4Z/bg17BOhmQHtJMW6fegzrFvKf/eu6yNrDLyc6LM/bj6CRlFUJXXmtFwUNg
tJaxDzHzXuFRmcHRHivDOthKifdTLVXaFtntroQH3I7lloR22Dkjcc5OHaVmON3+nfNzf3m0ZoFU
ririW1QSl+X6yAASk4hafR2rvEQumWpJs9Wgid25Fq8PEeM4LCtZOMXGpR6u0hQBFWdNfe1EHY+b
fLL+M8CcRZ7SybQ5/n1SXIfMhySW47s8sVlS6jUia69SLmFdlQR5uLcwzRrvvDwfTervcRY5MiD2
OO1lHDbIBoQNWQUkgotQyuiv6PsAJbs9rY+GQ+Ba1gAVws1ZtufwbrLKwZ6014j+N0FbGT0YRpT+
ksMkv1cdvd4XlL7Bls83L0MuAQhRnDdWGKnkGn7Sf++l0jfdjrrm53+dEnX9mYYzn0/YCIsHRQgZ
pVe6yOdgEAqmsG0z8XDSbfOiuFLfbg929YzMiiyz7A+tXZkgZXG3miiUKjY2jGetSNpqFWa580bq
hyy53erjIzix6GxEcflngo7V3zkAV7fQPDgQROjE9H15sS/vA+AC2pRQkTiTN2Ec6ECp1mD42Y4b
+0Hqb5syyfeKb077f580GgPEwMDhZs7r5bgwYuAkQjM9h03l08zB+GedW21wnvBRPhfI+VKdaGUz
cnVDmP/8nAFhoJACZgzVO1C3i9EtrO4krRTwqWLKpVqfwF4bcumnXoty34b1varc1RGZxyO4ZtMC
70Xw6HK2oDv9MANYeEZf2ZYOYa9k5WZo/RT8DMoYzur24l6dErTFZvDVLGGFvcZS70s1UeQk+MII
tAqajNpJpv/nTOU9J64riWna8TPebg4tYUlqy6BS18OUlzYbz3ZEgeQHzuAasrvCDjC7q7r2k5lS
S9upren4a43WFVXW3hRCbHPDGQ+pFRmpm5p9Pe38yGhQZTVKlFAw3q37kLx3rKaDMEVanW07LHeF
LFcKHmNSm3lJN2G1isgNeb3b5OT0zRaKPmICeNSZ+N5X8c8wqpFpuL2yVx8SUVVeDIuYfoZJLLsl
FbGc1SA+cJ5MyQKPMVjfFOwnt8Js76lxXA8Fs5+CKt5FcPzR8r7cM/2kBlDxwuqMvHZzDsPEUb0+
qk8Y/Bnt5va0rmOtd5V6aEnYn5AdvQtK/BUWgLiNSB7V6tzOZLStP9Tpzup1R/OQOmmqP47cxPWM
cJmMbai15SuY/4nK+TRQ7lD8OkPsIZ+mMF/JtSUdRzkTqmeJegA20AU63oN6MP2KA5teBG6S6h+D
eG1H92AsN1KDPhC60WEtngUMm+wOouXqfp09L1DDmSkTBMpLSRWOeJVEZtaeFavukPbDMQVR+7J9
GdSq+DqqVrnWscbextSd72yXq7B5/nrwiDmJ1MivYnTFyUTg48l4LkOqeagKlrTO8ZvVW6+KZFFv
szCY7rkwXF3p82mkfQh1iAMKVOpy47TC5pGEs3xWhNIOW4meJqiUMsZygXCtf8pxmNmkdfLPTwnj
0kBEWYFoADrOYsNWlRFEkVZ1Z1XDWNzlq8qHUJv2Ngyd7x0ZMt7IpnqvpnJ1TOboEP4XDVvZIoJb
BDtdOFRxg7rROW+pauLrBZDDdTopzTZ+b6Xl+vZJucrq6VpawEdQyuPx4FpfzBK0Ebi2fAw/j6DV
HyJBM1oJ+/iRWt+nqCq2ph4pz7Pc6ROlOmPXMuUnUfX1v+0sni6Urni96HQBeKZmdvmR0UoJDaOk
CW5lhBUbayRN3TgqOghpjc+sZ6J4W/xbXPk+pk5fCaMmwhTAAJdjokyYIXzsSxhh2XEDGQZsK8is
Knwas/bH7XVefFbGAgCAZYkJlPw997wcyxKGSLG6dVBhlutf/ZD56xZFdDxyrFF++dexMLNkIWcy
AiMuk9ssSCU7sPrwYPsG2r/dYCAqjtBytWpKG0TX7dEWdwIzgwZK6APXmnMCVPFyZrOSoolUur8v
U0ffpc5Yv8jxKFZYDtkrVc3qO64TH4zHowUsmcrDe+53OV4ucRnHemju0aHrXBv++q6TC0RrGlE5
2xjv73txwccj0t0nrwKsYixmqKhQu6d2Mva5ML5EtlBeeLjrA8zT3quMvtveXtB5q/+VK84LSm0T
RDICAzO3YzFc0gQt4mY4eSSgQlboFumuZMjFWmsTxfVladxFWTOBoXLSre9o2eb28Msb4X18LneW
F94MFbZFMJmZCLdJTWrvseMNv4e2SB+CfJC/U1LIvtud1NBZdNTE04zcfsx0edz6AEwP2aTLd37K
4qX7/y+hC0s9ypwFNRcJpqHRXB6oZe9z5JpXRjuNv1DVsDYV2ojPlPwSUFooDO8SZF5/316F6/MK
ERfldB4eByjUUlhtoj1RE86Zewli+AHsH0bjYRa9WoW4xy+ev+fye/Oq8tXl+bPbi2sog81DesRQ
Za6Xm76NihVPHu63GHpszRG8/+2pLd7T91WFJ8e6gh0kWZin/ldshAZbZSSjwnZWRl2jlBnXDzbO
pZ5Sy9WqGukOe6xqdWfY62nS/cWcj/rDjC9b8naA5CB84g/63orC8BtNq8w1p3bYDFote2hnKneS
hutpIstAZAuRgtiWSvPlNJ2JlpcU9Nq+S3UsrvtIXTl62Jx8P/cNV5ANvkitSpvp9upebxyGJaWn
N8BMwc5fDhvkvjzfujrXYRdtlUAYe7smHsT80DzeHuqjGYL2sSks8XqZy+NBguvXXZPp+1FU8p+a
zuVXP6YwhN+9OQ0uJbrpEyakxfCvK0tRhDQbZUqCsdnz6HKKCC4KH0MAZ2+Cp/okVLSDvFxyjMcm
G5VHCSisV9lmdOe1vto/86ikZjOkDdLbcrYW6KE6azsbOpRuvQRWg1KSCk3qp66jJOVmiW7fGfHq
U6IFIbNZGZf7h4v/cp4D7sS+PajGPrZGFeuUPAt30Sj7bpiW8r1ghHiHP3d5DyCV+NfnXER+9HRU
bGBqVDRNrT9lBsSQfVmZiMFAQOodd6icxHGBhFfGE/DeUn5DvKqGeaVZzV7Ou8FH/D0yECfo1B6h
D9AWZuWpE7VTNPRJoN06j7NxXZhIUKw18EwvQTxjmjV5lM883kPtqWgRSzCgg56ea2AU7YusZX62
njo/E1/V2uzHxz6TKvulK1C4XVuhUxo7fRR5tRp131e/AeyPOk+32ZeHSS2sdKN1rVysuqqcui/A
/1TtlcdNwX0lwxTClUERZW6epP7nAlAYDqE59j/rQlGCL3mhSMFKzaL2qdTynMyMyT7hcZCFD6Lv
xUmKh4EucGSm1jrqdPGaEnz9tNTMem10f8IfT3OkXV8F2h8VR5Q32ehqyYPNlxeA1qUodssUEUq3
wc99z8/UQVOVbSLW/6PsTJbrRq4t+kWIQN9MAdyeFElJJCVNEGoo9E0CCWQCX+91a2SRFWLUc7yJ
XTZ40WSePGfvtSHKlvM5n6fiXm2t7X8I/RYyw4gN/i4ozfwjNpb6a0exCC6F2xcHBAacq8yTReKQ
89gnkArD9tGyOgTYqlbuF8ihI21Ly9rELl8z6RzCuWPC3mrj5yjcxt4pQ3hWujlgBmL+e/MFLngI
u7MdoxitWzNcymCNsiYuame5DZYI4UQFMtC/DTNm4gmNUoNkKL+w/duiUtzWDej/p1mMeXZol7q4
HQlkHmMzHNTPOveIn0X2MkNJyY2fVWAR4YL+q/maNxXkJVQEozAfjGaAsew1bdPccyx0jR+1I7bz
1OZh9ENFdVvtdWGLNl0WA4GpEoOOzsYwmTd0B1EqTOsqEKNJrQHjeFg97rqAjJm4tYfG3Vt+z+46
mlZ/8AqEZ3fY8FEDLmJBiY7uKa8PCnyxTsowL82fg7VUw60ZQPbfCSY7/u8pKvMi8YjGmu/6Vjrb
Lnda7zcUVGB3rBnjTTABpWXOIifLu8s8jVYu9Le+3gegwVIILdn8ZDajXq3ElY57IwNGyHNMb10o
8lpWbby0ItoeXDKXtu/MFPq127XZ3P6AFFHJr/aaGd8HJfl6BD4apMtDtvYNCTxyg2ND6i5d5Lwf
516SzVSY+SdROEGX1sa6NJdg7Xoi5WvfXGtW7LI2E4liZYrpNtfGJ75G5JyN3S9nhbkFcnsxjcHP
WtpGQHd/CcY9YVFyjWI27+K5rgxa4zVCves4S3o/TUK+xbGRCtgYwV9o9jCwfZL+sjlHDQX1HoGm
FZz9yRhE0pdr8zKKUrhMTAZh7EhkFQt/29TIZziHSp7JT26PQS0LCGGr14eXvO+VOHabhQOezVAN
8QD1er00s3CnX3TEyunXYrjDcF/UA8OYhAiEZTiG0uu9xG3n8dQR7UAHbV3UGsNxBohvRMqEliYN
b7ihM+A2d7XSDZ5qx1l/AbKNdNqULNmQKdfSQMYPMXrHnbWne8bCbpiCzrOex1F196Vn+OE+H0Pd
x6vdeyWRcXXFhzFt86fOJ5AVKmYfjXExTHN+O11zmQACSXiKFvJ3m6E6rQ7EMGZwy0AWybK/9GV0
qkANPHZwqKE9Bjn/QOSoKZ4DP0eL1vOq7EF5N+fRJYAPg4NvX1rjmobQdrJBHMT4qd412ayrdJXC
fIrazRhTRdIS7LFSz7QRg7I9hc5IiqQkRo0uy7bBZCYw0nYPgsQA90aI3P/WtTq8AxHDhHRy5xnt
TeMu1S5YuA8/RlXpnAnGnC+JXnoNAhZeJSx3X2dOPNLPyveDN845kZNjCQ0RYRO5eBz/XwzG4L9V
k0c/NPLEz/7oCC+5nm97VE6R/rXMFauPA/zyUsm8+Lj5PSz5JVIsHE1RRE+GsTjNyS7MShzgOm2n
iteUaVvWZ886bwQ66HAuv+k6MG8DgQklNbZhvi3sOsyTYlvnZRfOhj5F0dR/aQwEyLFa7SFAW21I
/HGR83s07ClIen8SYpe1A02oWQflL0JHOnqpfdBH16jNhkUIOr1RgCNwt/2GSCs6EIsM30SOi2El
2El4SNsk67uiIEoTKI29PtiErBRoxby5uYuKWj+hg2weqjIrt70R+aK/cythuA+OazA2jCmYs+mk
Iaz/lus1Bmt0alE/NHrzLqtUJNAaxtp9GzKpv5qF8Oo99urI3sOpHW+K6ziPZF7pfpjW2rdiNfu4
4ZZrC+ogrM2/CTqEvXGA1OVzQxf4BTqfJU56CxQgLTHxVFxY+By8rbBJZpgPbeIQONXsRZ9zSs7k
0CHgyoB5H52FmxvXEKJvAWu5LhuO294unvIfVTaYWEyFF50Zjude6k9u1Z7GTKjp5HDykztiFmdz
N/aRQVJTNSNPbKpJ3Djl0mD898tiSsueGMXEm5hTxn4pPXXrkbhypzj1irQyu8mkqdpeRXOOX940
UR7pfdh3vnPj4kf8VY0ZSsYCsDfZAqqVVQyuYvoYtm6ACjYsm2rHwX9+mcN2+Cod+F87erfyyInW
ZOADmt+Ps8KrH9oyG2ZE5mazxJZRz/gbIh7WAcvD/BElHFlTlH/W3doPATUWOcVfo9oOtruucUNU
qBVBfLHFmaWL9UQJw47T9SBgSfExYre2ZMAyFFk/A7fsFBB+JW+lEY7fjdxU9Y1jqunFauknxVtP
MsAns23wKi1jFz473iSmxFLt8lIZlq5PM8mI3dG2hiy/8E84UTIYUxHEk13MdyFz8+oSFpP6FSw5
XsnCF558snpZD7t8Gk2ar03rWEf8q9fwpm2Fe1m6lrQP5RbKj14xVyU/kDNhOjlZGJJ7mI0Z/RN7
+LDOA7rxYqytKpbUwM4LRAlZHsLNzupUDP6yi/oJqQ9V4/KysJ/IfR9qUOMq16g8vVr5ADfzIP8S
uRMKQAYcdpXyPi9R4uW+G8Y2FsDipPt2rQ6GGa5BPM6mKC+ztXYuLVQn645NrYodsnUvOzTB5DyV
hdj6nSREiKS1eaUui6Jt/QQCWotDqSkjd4Ss+jSdqNNAyhnaC45tFNUfjdJQzj5HDRkmwxaE91Vu
oZvokMbfDpHT5+fJEkiondVy6+Nc5+FLEXV45YDrL/6+1V3VJ21RZIL9NbTHtB5mnnrUF508453C
vebh7iieBTKhEb/kjGuoQ+CY+isFHgp9tB3HBmQEFfvgW+1tBhs6O4ghIzew7LOyOtWgMfgQFR6Q
mK4jGOduLRGN2YS19R9917PUueClR8TciexzsBXGGNtGbs3AqKP+FxFINQYSj1LQC9htzsoGCz2r
hg+grjNYeQ2OD+I1abZirzXnZjdFOf6KCeXwhth5o6RrBMT12CUwmlDRYOalT/1SL+b1pa5aevt5
vuvcsDDxoveBdY+HqZ7wpLXYU81IgsZavaK+1HrTYaq3qb7ze7sfL21ry3QCqdUSbdNLvt9p2LT8
7Mk5mlIGX/wFwea1j11LDOdnc7AylWA6k3wANvbEvRqNnlBlZyqsEyf72apj3Q9S39k4e+qT7a1t
FE899AMW8GLY53IZVR6js0cAcgU/UmUHNkB5EDPZ9NyHox7pcoRLnlpLU/V7IjuCaDeJ2Xioaa87
38KC/+V4wKiUJZg3fSMdwOcZ93JwLUoDVq4hDceBy4rZbvtbYLgTZUrbGB9Fv6nP4Rg1iATELGsw
skAZjVGyfocUpwCeDNn1N0yX7PrkugtqeCvqeXK9pdb5A4zHIEqQAQzq1p1ayhmajJVxT2VN6eXl
ogs+ETljfMVO7WTfNiXGDxKCvDwYE+i0d6yJ/9ZRYLpED4oGMqffV80Lr6YPM8vcPaEdPm8LYiwb
sWySzYa7N9v199Use/h7E+OfhsjrYy+M/ogGOThUvBd/nrIVKBRB8p5zYkYRVDcOfkwnbSnggVNX
WpXX5F3Sdq1iFPY5K1iG4kEt9rH2jNHeE24Fl9enJnlEFZIXu5wlPIjp5Za/mDPwFHwrL27MEdFc
CrrD/+xGs9vdgMa3ftJc6/b2WqzFbeDVPDzJ7NNI52UGUjUZHDY/DkFV2hdbq1YDWYCSvlvdZuFm
THWVNGbf3YVqYVGMDQLj9Ld6wOoQ91vo/mbckrknqy3CR/Dg2XrTC+09+xJcR9yxhfzGjcYhMPIz
o9xLdzMaTl8hYhO+UUG2ejmG8INrJYlZ6RtcVBJ2UnggrHGQ5zIg/O4E0smUe1pD22X1ld3tLaIB
rV2x+vXjGoVz8TgYGaxrjoRAEt0ZTzW7g8zemTe8aVwAx8EXhO6B4QZtkldvDf20SYHNK85G1Lkf
1eRsN3Vb2gzHt0bTos6Dn6gkx0Oh589/f3nedmhwzaBAohuFUgfRyZ/vTs7JnqCzvjpH0j+HQZu9
APO/yt5U+Z6F+U37CYwtvqerygwxgvtaWUWckTbxgPgnXTL4WyXfHlDZNRnGFtNA1rxzT/+lC8/1
6FwyFkPlix70z5/GsH5gDpB5J3+IyqNdbtW9sSkitpvRX5/skUimgBflYpczQaNLFlADzsvgnk18
/C9/v81vHjCKGjIteMhw8lF7vZoIUBbakexQ0xEPuRzHYbZxMJCahooUYWLLqv9tmu0fVZFlwTu9
xn+7NEwMni9UCA+9+Z+3wRrynoGh6Z+c/FrXcXzZUyqM+4gZCaVq1s1fAm7TJaiNZf/3X/1vj4AR
ALRkkngQi/4TmPN/jXLHRfnRBqt/YhwCMa8TThCzNGRXCoExJ/RFCDdWtFes2JJAtmM4jSBxJbvm
B5jHjX5ndf6XVxAgJP+68hoZJ7562x0nGJYcfsxp3ZbpMKguEqmhDfM862Yo6aRV+j2D2r/c/iuD
EgAWWmua2q/GslMEtL/ulXeCCW6nwBjyg/IABeMnKc62terDNJIm5Wxu+/Hvd/9ftiKUcQg6+bYd
l/X6zwc/WZp8As2UIpIy3DdZXn2n67qQtx4Zp5mY0mtextb+99eN2TvD9+unx0d3vR///8jtNsuv
/TMyTaApfG+ayCn2i41hTdmB6lPaKXniYumCRLxu0XsamX+73depE/9nAe99ffnV0JsMgI+eohrj
Xwd/7RLqVd0LJYMumYox+5mX/XTsqOLbdzbit2NHUFFIO5DFoNpDDfTnT++w/DU0OJirznQa4kqw
KCUc1IlajSbVVXGF5jvRNicmv1z8W5jSzX+enfAlYzBgZI1hPHq95vXz4kQT0RsnMIU2el2RnxAM
3dRBt72joXn7bV+BT+QdQG8FRGu/piZOgYIWubGuzPR0l73TwTBmhwxpnLWF24ibpW2w7IxkswX7
SNSVeIjosxd7lOPhjVqs5b2x3Jv8QHIhIzItcddelTUs+n8+AB/8rUUMZXgqBuEd7JEiPnap+g9+
E20XjaapInBZb/dBI2RzmU2SCi5uh8Xi0oK2SGFZ07GorXLcGe2EhP4/fpAM+HkpWf5ZD9HMvxpT
RuHEFhzO1bkZFvqxfoX1mrNAauWB/bK5/W4BVTa+c9E3HwQXZWSI3weFBurVV8v/NrkT84e6Pnut
ZRTx6Of2hzGoxaXI82Y7TU1pzfRQ1qo45iZuwf+6HHB5Rj8wxyxSTQnH+POReKaw2XNdgqsUvlfZ
IR6PJ4ZutJcaSxwrfJVIRjAu4Lbzl09/v+Fvfzve73+KcUghqHdfFcY8eWVvTKFPWT6SQmMPsJJs
WGhJPuXqjBGyP42+VCIR5mz+/vu130ZGBEyHWQ6u+DikT69XA4dj0Tq0a3kyCSl8JN577A6mJTUn
r4pRNYLGaLjRnUBfMhWtzJ6UTcJJOsxL69BIIMo5dWW/dHmykdTYfLdCPdgXYqRy81C3o3P051p/
+fsf/WZ/vO4WV90UM7urLejVBzR0yqD35w6UTLh4aVJ8Wcle2dve+GvRkfteCOTb4pPLedwfTi/8
/2vllLVoRrPCH05NDujepbH6m/ifei87a6reGZ6/2Q2vP41J0pU0ceV+vvppZk/4nO4R8+Yuksl6
RrWFVdLxCYK0dFnuVLiYn8tyXd4pOd6uk9xRlEQMXRGKsuK/2hWutAVWxsU6jVG76DNdVXsnnW65
LSm9voqCY+sIdB+TdNS0WVz1xvQy9gsNZ3QN+TvSnzd3HMcfCjF4JnT9gSS+ugvDatBokcI5WWBq
nnHAqjvXyZ3o1Ebu0v03B6cJhg5pMy8T9kbUqq9/OeEcyut6ZDg0t9A6kss9WseSFy88GTZyBeI6
RgzmK7bT5h208JsXOWSVBdmMhRN/En/Bn8vOFaVbdhxyT5uvGzu2+XZunY7ZVG8vd/4Q3P79u3l7
W7kccgWLbGKOcK/r3JxgYE1PbTmNGL/TQa7VPSbG6qBV81599eY95pcxSke2ikoCEderetJz8bmX
W7ec7NKsDq1rZ7sK4FjS5rQ6ieaxP7RWLv/zk7xqHJnlX+8nRtXrH/V/RR0ykEAiSV5O0dypMC06
v1mSpTGZ9DC4dJtjvgnxUolWN6e/39k3Szh6dVZP8IZXDSm1zZ9XHujWBAAUtxPysezZ3XL7gXat
7e2cbDGn81oGRLWRzQW0Ax4UfIe/X/7t3f5Hw8XxGFQuiMFX29fctqPB6cQ9EYIYYbI3gyJu3KY/
S1Xbu3pqX4QFYe7vF337NqFzvFJhqJ49yrhXK0apa6Na2UtPfTnU58byFich9y4YE4P+Unb8+9Xe
fCqknWPRgb99tZy9sWWqqGAgYAXjZRCDaqE2DEyw8rxgfuh36oXOLnf4P18S8+9VnYd2Ft3sq9ep
7Mh5ChslL8jzLCadqmH21lQUCCjbdX4eciHf+ZXXe/ZHjyyiWwRlB3fC1Vb+ujQkmqTLeJHmi0nU
uXUoJCjc0yAZGL78/be9CRSlWYRYigUPPwkXfF3ljYz+/arC+Q+Vpx9OpTH5XVLSui1/5ZP2P4Xe
pNco2WjMAfHAWPPV5P1tb5mnVPdMaVX5s+8C5cckjgfvKbLfPuzguvZzOuNMSs698+fnBP8BVls+
m5ehpTkZ25igYxsdwUNILNqxndZ3mjBvPl9U9iicrtx8C2HOa3YVEYlAcnXE8LbROjhPweZ+IMnt
t7as4pBnvjU/VMIxj9WiqsPfH8SbrygKrm2PqwL0H6H/9T//vzULCbYnW0LPLsRbLv4ct46DRNnT
md/ekGlWvFNnv33Brj8VQS0NLkRdr0/bm3TIqcu6/uKE/eg+GUFvNvu2wcDyzpv89pZysnbISmLW
hnn9NTIAmxRzWd8YLg0VTbnuwL8tV9b0XD+33hrqk4HoaoT1bLTLTz9z+69/v6+vr0+UxBVagA0O
MRnK5esr9n/3dSlzc2QrLC7wdduvTm27ZDp6YOHtK7UjG/vqO97n7eAaS5Onf7/26+X4n2tfuwvs
f1d74asTVK2FQQAJ1+7ZXeNyBCTJCISJYjBsX6RquyddjPr57xd9/c1cL8obzKESKTHHiFc7Lh97
Fa7NWF7KjM8+LtE0fXSVIAlKasI9K+br+TsL5GtKA/vsFRRAWCs2Bjbe18hV5I42KStbdSFGtdiB
+slOAJ7lvROUMvW13xxh4g/JTGizlYwSsVqAp+qdu/0vT/raS0AITygmb/arxaJC1yImplUXvOvO
c8Sc7s4AQHwJFxeBmpdV+hwFhko9KCzvfE3/bKz/v15fbwAHEYSgFDvYVl7t+xMKHgtYWXUpmCaS
b8AEGJN5zjAr7kj3eRwb9FzM3kaCeLdh2044Fo0sqXODwblUC4FZo73uyams9ij2nRQUk38cEGtf
GCVU35epeBfD/U8r9dUfjfOfj4JXk2rl9Vl77jhw+mO3nUcVVR98DR43NRSy1RiSHkSkUnaAmwk8
rBJkLY2+r6o8/z3NzjXkoKpB2Y5sKJ87W0wvyLrUo6PLvDkale0bse2zWdxEKBbLrzhaGr3Por7M
blonJ+V+Ydh8g96mzZ8K4RYvujTraBd0vnoChr0s+2y1x+PKOBfF95Abv4sh0xbkCScrViY11SDu
GFDMN7gRx62L6d51VTpN8zx9XpnR13stxADyE3aDaR8wF7gWT8L02u9tL6wdq6pRfBObWKcPvR3N
grcSKUxCMK1zP2voJo+99PIpNlZrzuWudSbPPLpO178UgI7vrGKbv3Xa8juSzOzlMWf8BPVoK/Vv
qazBQM051uJU+w4nxYglb4ldV5YXQ2Seu5ubQO37zKPTtJHCtLedIszOUTSSl6obi7AHhDVL87lH
9FLdjZY01dEBDfEBj85VlhDMwCiUt0nwuz2TngQ8VmDsylHU7e3Y1NnJhTmo46jyxfyw+kJbidUz
0aYaRA4HYGya8lQExLsDwqYfkJZmqx6VzNruDvtP3id9txH4aIaLf1kxsGaJN880haNyk6d6mHoZ
rz2sJEm66xLDRQq/YX4lXta2ha7TionnnObE1H4FwOmacaUkMC0vKPSPGfj5HJdIx15CBZ3iw1I7
pNzLxrY/RvM65h86YjvX24F1Ajf2ItogqTeNTqVdpXPxK5ioMfC8cdqVzAi+4c2cHlSx1dcw42Cd
DlteBkXCDL8AcjQ70T5QQPcOVubyiiC7XwE0hVO9Z/wP+QwkrW0nJDOH5l4429geVSvMfEdlQ1Kc
1Qn5a1lz8dM0B6/aLczkm3s3yIb6Zgsz1zoYiyes2ygTDn2Z2Q+fttnbhlO0IHXxAk/ND+XWONYN
XcTmZ6CL2YwBTjA5OVTLMPGucSD8FOaEUL7MQufDZZCRRBM4O+035B1h/hvVQ1E/eKoN9G+PSV+9
63ALZvDIBj87OrkYyJCe6w6BAt2pg+LkwSlVO+v97FRtuXMdkcvTGukcPlW+oRJt+QaGFPztNKVZ
polym3pWyZN2F9rsqA5M6yMfruF8ynSDfCNYCqD4jaPcn4xjVZPmy1XxVJeda8fb3Ej5iBDKfg4L
lr37SVVyN/WNaX0uixmtWWbBKU7XgJXlS7VmiqM0IUx+RLLC5v6yfG4SicWuOSZBvbUPV/beY9vk
RZ3Ohek90orT9SO4YLN57NxAT3FD53M69XkJbnPJjWY0oEz3ysItgxZuSWu1Rd13luvpO3PC7Vtn
VeYvk0CBkghwpDff5FSD2zXHKTzAAY6stHYysRwyS2Uz0gRiYVPtob7GsLDwD7qRzMezNdGLiYEq
mR+BdV/bg1p6N8psMa6R1wUqnwyYrLuIkdDhxF1y8n23ybGSKjDx9eLvnO/0JGhtC3Pc2q8GkxSE
oKQZ8n14i5AJ38M43DBDzeadKUjFSkzt03uzZVGcydRjN3HYGL7j8B3yGAW+L2PoYtHFml097rZe
Bd4+6wavR3asar3rqy37MpWrGhMam1PP2CrqvyyYVkUCnHb8skYDH23GefbZKfPoazWDkroN7DxK
zQKG39kYs+wQ9a5hJks+ze2RjhHQo7ihiXseNrusDyhMqW7agUAYnVSkCyD5hKj+0Sq61T33JJ8W
Jxvw7kl429w/DIywBzuGW1dYKVLK8jZy63k9z2zsZ4Nuu5UCwez83VUP/xQ16DFTSjVAYtlkKYMV
uXe+Fi10nMMQoYY+cGKrgjREnGImhb5GhPjWBE8nXtF0AJGOlq7/FLVsb89u2djd/TBPwXQmWA2Z
UDXYQ4trdx2NY18M+Us2eRbGYNbtxd3J1nJ1CrQU+fGKFJLATObw4Zcot6NnEmrLLTHXtg3ITweX
kSLD9cmTzxHQn5Czh+pYFi7JUMi0Jfqpaqb3c7dKmfUfpspf1IXW14aGukWZgRyrL7tJflVmMZQn
Bcjgpgmjur5pl1GfWxCk5scl0u6Z8xJEP6LDjDldfTlYVNOLODkWgPeU873dnoZlkVWiiCmNUo9z
yydN5tmjC97RPY79GhTPGSWpur+Kyb6ygPQ/pFMYtxv21+ZcrPiov3h0OdSugBhowuo3WisNAdTV
n1FvWeI8h8DxBOlx5c6svNz6ztHBAApqi/7m6og54XEndbNt/B5ynj8NtocGCOfphP+x3IaDnodt
4EvWbi1vNnB3wYdNdmp8mf0ieCmavu/3dMFceTThx/0CKIseGDSHj8ogcytGwRYD4D696igQNXGy
OGxeO44/6JSqIfXDxn2Jev6UJFph7+3RiFtuqv3cs34OhW91N9EGJhndPaLs5hm231CdyJK0it/Z
nNkuNMmse9YNlrdjXoIhSMKmXY6AMN3w5Bil99RY9CbnXbua9AToABeXwFu1txu70XCOqxEIF7u7
azcXsu7V9zIoCYyvPMM0LoUALHBx56DJE8Ky3OAmW0LzALSCQ1jfAe59NLUZHVbGOoC3TCKJ9rA+
+u5HzjqRJ10viPsKAqgMiUZT4h8a9lNrf32cPsSgLCrjSQLF711kcngt6Hp9YIXKy9TM835XLCQk
nK4xRzVI5mKCXDBYhjngKg/bJ8OpUGUOxuxm+7Zz2PCFAHOGqsZWqV12dnEINjCFe2rEBUEimMMq
XiyQh7fdilY6MVQ+zjsrb/I59aX0nnWk1jwZ+CN7WKIiqHaqj5ofYhVXI3e0IFyUZRPsQ7dYKGPC
PqNCiwSqXceIHu18DaYfQdWXRk1Nbc6/gz5AKtbLCmviYpb0D5fCDqvb0d0sW8Z+u1W3dTc03mkN
wjJtsrb0dsamHfiWTuevsaWCyUu6YXCyHSXwivotqH0X5akRlN9I526odQul72paqGQhIIuc07IL
l/AD/ZipuGuDDkzjCivx0JLYTknHRCs6GHIKOqSTfb4inROETeLOGaIawFCMkjO4x8tTD7djScfk
Ix2k6gl82tYddTQCMKXCsEWqwMt9MfoFjTvQxqa1k4WR+XCE+UrE11g2nrHDi4Z6X3jI1JbO00ui
gB5ovLHIyrq4EYWhftpln6s4GHrH3fFyI1IL7XalMUkvO2HBaf1vde3W444QBVWzUtHaS7UdALwQ
JUH0uTSmPBHKmW5Lx5/8D8GA/yyKTeTCw6UnNhsmv4EuOCmoy0gzNyoLtXXjgp82VRh1tyjNh5HG
a2aIKukpjtsbBXC+4p1tDEQWSK2vFTdN/geiKWaP4tEVRnDV/AJPqfy2XRFRj9NnPXZenVo9QJtd
GfhkeDiaFDR/q4z1p9qg8KXYUtRJmPWI2g6MR3SbZ82Gad1hJ7Dvh0hND5uZz/UN9opoxFowRWPe
4SQCynGztVbxzTe8Yjxlc7SybtEZsT8aoawBtzrX2hMX6pTvJoAwBRyusDGCOOrBSjIL2gpnz446
Q5mtmImkcmq6PO1y1YCbB2N1WxDG9gMh/sB4XUZBcTDqZjmWTqQHeNl1XccSGY55ozZlOAla/3JM
LZpT7b4tqdcSUsiyz1ya+FQp1q0/l2L01YGXSHjYlyptJtkUOfXd2kybcfAmq6VjOBQisQGpRR+W
uaRccouis57a7aoZbdauqM9FNoIB0PU8TTsEtsPRz5vS3AHG4oBnoQomVaJGfJl6fW8yaWYUZGRl
7IlI9KxkIuqSxagC8GKdrNWP0KAgiRsZenqXR1FjppjLvCH2MK2tJ+oRWx63q5l6E5E/ggo0ggwF
LLNEkpauxLvrkZFE0BLjgVdbdXjbRbm77bjLeJMLEv2WWA6b/7n1barPqw8lv0xrOwncRj7epllq
bD9Nq0sWqz7fqSbcis9QXrN9RJWfd+msovEpyOylOgu3Lz9b5Rqsu2bFFytjWWF5j+1hrvqdLjsA
qMs4j81xWgT//rUvHF5oNBktxc6IrB9x7exBJtc16ve29L2v2bai88zszQh3aEOpnEkTGTSwZLlJ
yNnsG1ZS1KwRfVwSJlLf6NIPplvDt/vb0NatfcwnQuL4kvFzEl8OElfFqtAmz61d62RZxuyLHyL/
iX38ZymMHI87ibpEJIPSXXDOAcUFO1DIy7d1diW/wbH1tKMCybj7CK79J1K8B/SxvlrqM1t6uIN0
vnUpKLHoZWQFqTNUEL4cf8q6r74KcLf6qW16LHlmhr+wU6XzEx+IWG+DCTXrQVld/g1OxrKeTaKL
VgJs+lo+TNkoz607Wn1aqNZRx1ra9t4aIHCgFi5EeW77ICc9Za23rjosW1R4aU68IBuZU85oIegG
GuFn0lCW8aw4f30XW279HkqIOnETEvh4cGaerWYja3eR9swt7WaHYIN4cEohinjYJmxA1OfIIO0J
n1+cI/d+sGxdm3sEoc127ugwy32w9YNOOdR4KkEL0j+urUA0irbCj9ZdK2pWUtPb3OeACHa9W5fM
GnYWwnMrFU5pJzMD+fYZOP0W7VuidP1PNtrl6VEYUvhpuRHsk+abV7j7NSjDIHZLbwsTqObW9i2b
fK0/sAkrmbJyt95poTnNydczUZgJ6N+aBbMKbPQ4W1OfXcmfj1eEVSxP8ope8YFYYn+CnYy2O97Q
mRRuTAhm24HnzC1FkehvcsdBx+xjCkFX3c71OD3gE5mqg+93tne4+gzOykdwFVtNi23HqzZLHDYL
DCaqD+JLbms+nu9jyUKROlFWhftKLNWKiUCUdbnLnKLVHyJfyOCJjdYKHkHGU+7HCIrG71bmTdW9
wChs3YQTPdeENGqx3WJ8stB/r+vVnxqI6AcrK/tY1+tiIHibajI2xYpUe5xwxeya2RDlXle5+Twh
2TSTcS4QUGdkwaN2XVX+4ueVNDnH+YbMY9cqM6N7p8v4tqfreO7/ODuv3raRro9/IgLs5VbVlu04
iW0pyQ2Rtux12D/9+xu/NxEliPCzyAK7cZDh9DPn/AtKndQJXP7DlVnIf/LJtTYlrDG1ftCQjuqe
Y1sLOCzdFEw/fMpyXzvkI75mrNwP2oqQZAXlgJyvBSwa/NKcT28bsXDjpEgfjELNd4jTcxApChzQ
lRPFzV4gGN4d0AqyjaX0riw/nycKqeCieAAkgCKfp82ymw06zWmg0zKoEEI4XtqpQt6r1KmJB4EK
I8vJfgVDAoFDR8FhZde6vW5JsvzRuiBbKF5fIBQo/hkUAYHNgYykjDurlAhnsHrTUpKHzAV+wXU/
TQdShmlBFqQs3yrwx83DmNQUrWB+/IidkJQA8BVodBosjNvZ9oukM4cHv4jMibks5AfOl4MyjGno
6U3wGHVWetTTKb4XGiILnGIp5J+kRF6ycSBWoBu/vd30RaLfACMFSpPKJMp77ly9tWKDtiYolIOD
/+o3va39nWIaMD9Mo3uAfLlkV3/RVRY+InvgUfDFgKo1q2bgoxVMuTEmhz6sinXY99azhTz+08Q3
sgRkLqpvTmzGcGnGZcnibP3RstRikd59cHzneiyDzcO4Nr30IAYQ7dtkdOv4i2G14wAD8x3G0Aa4
+Y1gYtZuOOSYqo1EODsnRzFlVGv4QfbYjt62TrrcO8XKoE77hNPJ3Fl2GoeYh2FMeJ+6aNkhd67j
vnd7quYFEgrHTJJDjEBZBnjJ+8//OTXyIcuAnSTxmwjEtDVhs2YrMxQc8zCzuO9LaL6PZGVKEDVl
MuBPgCMWh7wtvIVVMzu/3r+E+rlkj4B34WvOF6x8HeOOMMRvBuKEySZEw2/fR1O418qp/uZ1o7FF
q3QJ5/p+RPwzhTQLHAM5NOzL2C3OHBghmnrqosFJ35I8Kp+RqEig4quZcV/3xRSvfEnOX4VhV5Ur
kztzX7ugXlxc4sjkltA9EazCS2ZhVmY7SH4UCXPUxTlPkX2Z1+di39N6NeDMKLM8bFawhtuNI4wW
Hp5ADmYVVq1DXAjBJ9iU+VhXJI5jHSJvWiiv7lDFfyrO+d8ZhJ98ZYRgKNd6GrZ70af9AkJoXqfn
Wx0pPc4AkkHT7Xf83j8riBDEElMVji9skionKERaCxMzaJgrDMNEv6LSiYYdMFANozXeg8oas8P0
P7NTsm/MjRgfxrIojm2s6R+1iZHfhnMoIFGOZlczZbH57NuA5hmtN7wQ8ooHYNreV11Ykbqq8jK7
txjRJXjc5czRoiHvYE4jm3/OW8xNT3S50g4vaeTD0kra0H/0eN8gM0AWLVqVg5F+UBXqfQbonilR
YoDR5q7AbdJleucMw0tEDvSrY7vjtwQW10kbk3jDpjf/u708Z+fte3sACplviuc29/55H6XbVcM8
Di/mZMHDz0UBCDcd3/TSUSo0whVCPt8Tn3kMlgto6WtNg3SQ1UEUxZCvPm/aHtC+IEQcX5B3F3et
q1hSlsr6XZSq2CWtZd6rXeC+ZbnZvN3utOzU+TkhNT9N7IipyUh8z6zlTAPpLmiZaz35grxAVWM7
RG5VCXRjASZ2pS1K89DNEJQ3gVjO7u6grLwxM8fpJWk18U0b3OZBCmG1aEQg3LtQIr6yYmkMdC1l
B3SR5np3VPK6BNDx+IJjFxYBDWGwhuFn2wIwVluUOpIKNbXbg3m1TWgFHmgph39nu6RvOsUbeHu+
cHj8RlGrL9euMD1lVyS1iTpSI8pmITy+NqYW6l/A2g3EkOzZmGpkjgwkhukmqpsvpV485yIxjuk4
/rrdt8t7jF3xT0NyCf9z5sDAlJjgaXzheJYM/hjT4RrVnrrNnDcf26M7aJXW79uNXgwoSBEif1CT
8DUkwu68UatKJzeNnOHVqiMe3l7Yk0zxE8+qdlEBSgfNIEibC7P4zjT7d0+gogWwTh79moRDzYEN
oionLXWc8g1EsIHs3YTc+XbwUqKHqIyzz0WFIvx9oMf6XRVS+ti5U6Wp97mut94+CA1RHSbt5Nhl
fQrCyflsVrnYwT2fHqteX1eNtU6dDnqvbzthu84Ge1T3Y2UkCi95C6Fv8sYeYjMYJoUvgekPd40f
VPXaDkVur4IyRo8F9I3x2QhCSh6YfNbHLkINA8P2sf8We6Hh/yGJEUw/83go/xTd6D4OegfpHRvM
UMCU1t1kYdDmrwSeZjxUYBIB5eIEBTx2PlVm2Tn+CFj7reapAHkniCFz6c04+HuthtQFrMCigBKT
t/hFMY+0d2r1Dko7FmmqesyxifzY2uFYI/ViS9l0E/z4hQloWYbCcf3mTct7zwRcUeA/6+cK5im8
YJJNJup+YTNeRF2yTaBA8sUEFghoyvkgBCTeq74ourc+19p+FfHQbtcxEhk56aKpN7eOlnR/PMyZ
3XXlCvUp8Pp+QDKjMzH81aaiBquEZ2q2MBbzU0J+lwWunU3EUQ/w8Py7hhJ2heH35ZvTdNlTMLX+
HcCiYJIXGimFDw88HFWPWxRDOch9s8uMHIGNySfZGNMKjV++37q/zcDogw0lkh4pAcfts4XVNz+c
6B8wPgkF4k2IoIF+3j9hNAAUnKp9UzJKwbWXV0fgeOpOiLT/XXMiFg8pujL9AnhfnnlnBwUAO/kg
pnX73RTovNkMAUPqbabyaqB0KvZ6YzvPRuuK75oTI56WcehzXOVO8RBPcbE0qe8P7/PmWdigJsng
Abt25pjC2kfsgOy584q6EuUPa3DT4fsUB6O1sWrbad6EgQuYm/UWS67w31zNUKy7cQzRQNLNJvmZ
BUbk7XuTU3ZPOVe8uGOMakuiC01sJ7PDK7YZezPfUGzRY+ww6tzmkd+69Z3pV4PS83aAujbsMaKO
AF1j7YpAjpZofbsZSvIbyB6o3ps7Siz65Oc1tJ5Ai7eK2YXJPilYCYD826rd9oGvY3SfRkrzNAyh
1z9TVfD+8oxzy799PI7my4gxR/nFQviAdrt6hCC8UtF9r59sX/XcPx9cxKxfcFo2GFjAfQQQ51Mb
qa1TuVPgvaJEgS6Fg/zMK5542UOpR6W9xQqjWNJ5vVjE2PMCPWY58WzlVTG7ygEMFIhXkAwd8qgC
7RCH5nMz5ik1z8AOpLIPlZGvWqAV/u52Z6+2zF4lv0GaS59zgBEFmchXd/kbt17PTiErqTZ6++zk
mor684ihQeovoxjlQfDv+rXgfIBTR6oEuDea+rODwkkEFzG3nyyJIElcC806IYLheIcK7wlnR1qu
73AonbBljBX1ASMSpVi3yKCEB0yj7OjguQW5U7WLmp8Z1eml4Go+LiS83unYHC6GwdfO7jQ/jNXC
wKjurU3s2lwBqCl/IgpZF1t/NIefgzX6LxU6AMrm9nzMj+v3diHdS2YDr/c5PSWsO8ArQx4cFcsv
weMU6DXUnfsl6sJie7upi0zJ/7cFKJ1LCwL63K957DVwBpqivNVDKR4a0ZQ/Ox9nPSXStXWpVZGx
zdzMs9YCp/n4nreBfd9YjvAW4vX5WSq/Q/KfDR1KEHf2bPUnJhV8zJP9t7EbXONuwjvxWyqynFpq
j+qNKcFA6zxoJ/0xi7gqP3hpcVfp9P/dNwjiqj6b6klzk9KBAHocfFWN4VMg+tMVfn+KKV1D0KUS
tzDylx2WLXJwcx2TqZmnEwOds0dB+OqI+FN7MBOr3PRZ33/KUrjvq9rgdlYDeyxgRdpif3vWZW/O
dh69BYGp6bAeYSTPE8wREBpkL5rkWAWpuldFrz4WaesDCGhiC5xW322b2LCecUSst+TG84XJvlzg
7zwhkxCbxyAg/PPTNQlH3wX/mRyDbuwfFK1w9hbA9W3SmsrSNXltnFnb8nFEFIjaw3lbwqFc4mtR
ehymMt91oZV9F47ZrxTYZXuId9N3Uq841jdpsvQGvTw/pLS9DVVSKnfA1Tlvuq16hTK0lxzdyQbt
X3vxixq21bYCHXOYhFedfIV6zO25nb+ZWMmkb0HXONjrSNrkeaPDkFG2ESTHUdCCTQuCCSHgSENr
YR1FcTKsgFhpS/SGKz2VD3uK5Og5EGXOspyKhsZUHRXZEcyffWjaqXllZU1Eszgp8OQx7G/NpAQf
X0aI6XgMLNka/G9nmzZuPH9qjSk/grQ4UOgLjHVPdmWr9z5qV7eH9cqWIT2DZDWpNSlcMF+yE5sV
1dzsWPh+9yPzB2+rmWjZ4J5c3qPhrT+U5KW+45alPUHgXprV680DOnpna5NHPp9VBj9ALsdmVtsh
Gx6GtnbzFVQSsrhZWzhfqxG+fKj5VAtDHqybCv8Ne+GMvDbJpDUQtVah2wG9P/+GJhrIVvtJfvTh
Eh75E2KTOEinNoOKsqkXj8FqUArxwdyYXM+IFhHk2ti/s8TOWy2zyKv7MsqP02gHd7Y3qPYWqWux
L0phB+uhaKq1mnswdioeWLcn/dpe4un0bsAFRGe+rHmxxgmbNT86I3itdQ/cFqSJGP76SE+l22JC
l3dhTV88pMlDUvdx2LokISSj5Ly/YQfE3ImM+FQq+tiSWq5hikZ9E24bC0EcUIspQMJAUz4NHZHC
ngDaOjg1rDJQRmqcLrxxLgME+T2wo3k2IooCG/n8e3QrxIy3CaPT6AcGUMei7/x9xFbhbDFLEJkh
76Bh6yVl5GzVoYnLTY2rbruOyIa5CxNysQ04RdFUl4GKLusps8EZ1ch3O90IiBPj5vcIouEx7HF9
3bfxgFZKI1Q8UnJgUNa6tfU4vs8dsCG3F8XVbyAbrPLowdhjPkHGiFM6RfvoVAtr2vTwPO6UMkp/
Jkn3s1cn5y0yMhRQcz+c1kGVhAvn+8UuZAioaHFtsyeogM7us6Iv+8JC6fCUq4GzZb9UMbVhv950
TeN91yjZPyKhFi2EpBepDUhd1JJkzIBELGXJ2QFUYEE6ibhWjmjwJZsCZ3p1HZU841Ldi94yc3CQ
Oa5GCYhpHk0gB3fNmOAeGqj9c8/CXMglX5sEyuMyVc8XceOcr8qBBwlMGic4GQNSIaswh1QxjMWk
ojQSqysjG53HwE/qu2J0iw37dlpYBRdhBeMhaxOyTMT7cP741ixJw7UnJIHtKHgFxeMdpTrXY+qY
6ZutmDZqPlGV/h6mpD/eXoAXpxJNY05rsy15AlHlPO876F2soC1WgDaI4g41JMFMVCSTqmg8WF3p
7m+3d2XF8RylZkVO1KXwLb/nn9SvMUVaB8IjOhFh9S+tmjY8xXR1bUeWupks3/wcBqyG241e6SRr
2wSCyOuQ3IYc/38aTdwERetej08eor/PML85VirNRtpcYFmtLLGzrvURCyQkARhbrhn583+aG3ka
2LDKEorVgYu2qDKtdbIO8EJDdDbtAESwoafewuFq8beexeEwJbnLZaUdU7SLW10pe1jpg5uccgN/
NzUPkVZrJxXuTEK+5faAXuuh58hAFASDRoR43kOzFRypsAaOnYPF+kCy+qXURqTAp9gBc2clPGrV
8MvtRq/sEl1HV4PaAGoEFMHPG51CWzHULlOOSqt45Srw4uRk9LmzCVKr2xCtG906B/v54MS2s7BD
r9ykxKJkYW3AIiSn5wU9BB5UPbZs/xgUGPatdCg3NbynWg+RedZ8EKg27okp0uso5fp5sy4xESUN
C/96lTRpv789FheTTYqcmjzvWyZBRujnYxESOI4luP8jYuDqvT1aoD4j0anuJm0AHixM98X+ka2x
rniAyHU995CodT1IRKuGR1eJvK3fZeq+8pNDm6MWgxj36L3c7t1Se7Ob2deroRmgTR7bIIn+To4v
wpVTdX2Gnq/9K0qDRv8feohmGi9J8DFEJrO1hUlRiW6PGR6jqvwZKC3cpMZJXgVwNTqYR98+3kFZ
27PAg5Hen1faKArHMenG+Kg2IvoKGjQ7ZE5Q7xSfqvmagNCN72+3eLlgeD5qJMakqSies7NzPrKD
njRcGR9ttcVuwus0MIkqqY+uzNSl0bw4HmCL83BkOOHyauo8B+gi66iRc42PbsxZpwD19w955zTl
Zqizcdq4jm/cayFg693tXl4uHBqWxXdyEhwVc3EUbdQTS9hWdAwHUGXrsfRSZaOYUaJtweSLN2hm
8Ptut3lxLMnOUk7EaJ0NAlz3fCtCYUBB1G+TY9M0xZsfQY4BOux5nxxlcF/9KR3/+EadYViQhsmS
/dRlRE2Wi4otiVb4R8QOs3ktmigylcRIjgQ3/o+sdpHSzkIj2CuZb/1CDzBCXKMadOjcIW93MYph
C4mg+vB5xGfYiHbLwB68xCyQ9HGlzGBmxUcKU1O3rWMrCbZq0o8U6RTn9faIX8Rrss/EqzKCRGds
vrwgW4/CK5UEtouK9rCXD+JXPZK3dbkvd5FHymAFZK/8kecBmHdYG8nx9hdcWWe8nd8DdqlnOk8w
ZlE4uclEzgklglb/Uk5luE8CSkNrnBGCnTqlqfbRIFWmM7mCKIyzry7KbhpFjUExrOQ4VW0tNlXg
kb+23bJ4USCo3UGp9X5DtmnafdwaQcNt4IcLOKYr25piNrlEoEKoyM7D1BRXCcXCGuEITNNVVqXm
pE9drXS/VdLK3pZiRO+e4JgWC7ta5u7PIhu67nImc/cCJKSKcr7DoHsSwNV+eszMOBbbOO/08Q78
ZLYwq1f6R8mVlwnpCPQX5uvKbkHYZ1mQH71IGN+sxoUJCEd9LeAOvTIcwfMAA3nh5rl8DIGsYx3z
/MNOh9TT7LKrtAEDHz/Ojlj0DsHPxDfLdI90aEsCSjGCF0LJ2tyoXOvtL7U10V/Q0HerYeZ27T0K
6820Vao+XnoUXbkwEMyBNUE9lLfRPNpCHlwLUAXLjppRheG2hF20oizidg/If9fDQoR+pTUEgdGy
ZvghScyLroUJ1KEtmVEYbW31BeA5qpbkPJ3kjwWjL1o4s681x+OfSAY0OGzI2ZlNTawu1BpEHRS3
Dja5wRtrTb5L/KfgUfb99mFxZfkyfqxdcDyIPsydqTTR4h6DBwVEDMuY9qGPk9DBj/Pk7XY7Vztl
SBM1VCGI0mYLCemGIuZoKI5jmZTfNQ+aE7L0VMkLrVs4ga/ceYgpkL/B6Rnhs/niQGEUDR/kJ462
O7UYSGlV9wBFTLtLJ8ydcmFrryhcx7t0MtoFWbkrRy/3DPK5PFyp78zrWTkgdSM0xvyoVhlmBqZd
s/4T39kLCK0vbRMv2WdfORU47eQqIfqlOD8LtYcRcKiROsXRUQP9qxfY6UbwCkOHLE2eQr+sgi31
KKCct2fzWj/R8ANrwvOeE0nO9j+PSK2pmmg0qvKIokK1xiEh2pZGUmyMUQDSR116/8H2mE+w6Drl
BXDa/M95e+kIe6kaU+1oUhp+wBxAAG4xqbzD84WYKmCKLtULLxYsrci9TgqKpA1iVudNKqZLmh0H
imOAkuouTEfxnIQNTgTZIABT3+7fZaREQZCiDahItOmRCJzdIqnRFMC8Nf0Ya6N4cfKq/+z28Nh2
WQYECcnA0qruOk2DLZsqKYZYlXMPWmBJFutiOcm6JEcBGTDiB0K3804blB2RS9CMI+Zm6h300+GE
7RGkA7fLMR+09piVxUt2jhcIZGIlsjzQLiiHSrGwWefztC/GIDH1Iz5S6SkOOwQD0Yj93I5Ch1k1
DNUvdTBwo1Ob6ZSXdbwZAgerMuwR8dmu0CoY63D4e3tKLpY4H0VShhItxoRkSmYfVSSJUNXWMo5K
nka/OhGlPq4WvafDP/aD7K6OasAft9u8XHO0ieYdelKgy1A2Oh/+hsd6XAy2cSxz1/kZY833qUJt
Af5YqG9vN3Vx7svuSd4AcH0prCQ/5Z8dDFFxkheoeeyG3mzWyK3k6abulSX1sWsrSuZuORIJDs15
NjVwW9WsxsDCGC0tHynrmz+CDrcQEWjij4XtR7pqDWPpCrg2eUiNgoUC0ICT8GwgbWUcioQvOjat
mtir1urgHkYCXRbq6863ofWQ9rk9oNfmTirJEZ1x9l/AcOumoowR1MYRGoL5qASOWe3TfkAfo+jc
JR3Ky9mjYkLHiBI4nGjtfPYKPHWVLImNYx0ZuvLJQSnD2Da1UO3ft3t1cZfyagKcwQxSqkHUc7YL
YKYCmJkszIoNFYFis5HvcS/x1a8hZ9kud1E43/QGLA8kbJ10YZFeLh5a51xEtF9GQnP/YLKGZR62
tnUsIw19eKVE7quvqjs0hOpNAAVTWXn2WO1u9/ly8Zy3qp8PbppUUZrqCq2qY/cSovhyX8CHgpeh
W//F8KQXLrdrY0wUy3FLmO6h0XfeXo3KQY97oX1Esz3dpq4ebkklRqvKDsQTwiTVOvYRbMYCpv0f
ekpfSQ6g2MplJ5fZP4dA3AX46bSTfUS/CgfO1FSjdZhPot4WHuJu4RjghvPxwZWVLXJ1hLcXKfZu
cLBZrFP7WKWJeQcLzd+aLVaWGyCFNvjYxK5+3W7x2iKiyKgSEVLdY9+cd1IZgSgmWHQdm9J2T109
6NluiLDfWceBDnlaywqKuo1AaXiJB3S9aZoFNamx/uXP/xnfgR5VFipXR9D4IWZJfo13YU31sK41
cY9DEyMPRn/JbVaebmdPUggOpFtksgmNY+y3z5tNxtHNY4wVT0h6qHcWUj8DMLfir0tJrVmlKUxg
oMLOBrGSAEU2+6PrGRAheWhJ53Mhd8573XaNCvFYKU9tFOgIMonmpEVau+X3/HWJqvebVo/Gg5PV
4ULLF+Mt+Q8OmFxKGwz4HLpgFIMlEOKrTnEQ5yg0aOa26rtib/RRhAZLGRyiLK0XLu0row2yCWwQ
UoxAbeflhqosXUh3oj6FNZydugiqRyQB6z3yT+4WNydti6l9ucUWtPpq9o2ysIcvQ0eq57I6KG2U
TTnt57Nd5oHl5SidnWwUOFoUHxTvrw0qd3pWjXEy9w7BEraptqUIQpcoz+8U/M7t+wS30YXz+uIO
5FOYcXhMEkJgzVVOyyExmYBEnGBMYXwaTAZmk2P0M9Z6ayHjpF9cgbItigvAysjrAVs873ZQx0iV
CbM+QbMsvXVAWPsy9k6rbTG9E4/12CrBlmDWR2spDnPMm6TuXIXJD+mnMIIaaQ5KLHAaTEndc/ZB
LcE5KcC5Nlacz0ZoKf4OWUUbMekybqa11xZTtEKftUVPC+a+sw6LZHpJBZTRD55YdI2UC7ctGCPp
j33etSlFgKLBHOCkI5u6mQppwGZ79SbCvO2+actPxHXlAhX24tKjTRfmJrIzbCLOjvM2gUQCxHSC
5oTbqENfpZ36QC1pmpDDU93y47lh2aBE6kvOApjy2SEFtsirfatrTmi1mKdSUHzk8Fd2gaMqBxKG
gF26toq3Wjzl2Tp0jRZ1EeySPzzU9JgyqCwGeFSaz7vdIeFRDGrZnsA1hc986fc2jYJ9Zw7ZVm1r
/c5v9CUw18V9j2C5BaiD8xlpa2uO8xmCGO7YYLantEKpe12wp8GQWAjMtKNqHnonc/eGjrPfipzT
t9v9fae5nd8NMtvDW4tf2JdZ83nWSwHlvEtPZKfDtz5Rszt3qFtnXeVBDl24EuMOG2E0sZos7B8H
zat/hA3iVUqN9td9K7QW3lynFH96lN6fY/yqdi0yLndIGAcro/wcFjtV0b27GF7fPmqBei9EEJfn
LT3gwQJ4nCOeQ+98ypJR7WocVdKTlYzx9wZu1mODlJu+MpHJ2Cqplm60lsICnOBwVU2Gfn97CK/s
FJgv1FRISQAkn7M+vMYXRaAW2al0jfBzharap1DBQhWzQjSMgtJZyCnN3dxBGyKfDWyWCUNmWJ9P
WZsmKWb1Wn6iiF4/Ct1J7rDD6FC6nKYOtzizePa8IHytdCdrV343qso6R7bpSwJt9VOK8NLLONVD
i06cCd14cqojqfppA/be26SW3WwALCpfqGEm7aoQaZusB2vy72pDz14MGGJrZ5zQI80M7rcoq8zH
JAl5Sd0eVl2GubOVKct/PH9hI1Mjm23FQfGQbS317OSBQ8avBotZLATsushXjSX6H2ClPHT3EwR1
qNMZwRYT7aS8lxx+Y4dti9uss66MfompVL55U2jWO4hpprUaSnIeEigzRquUbXYAroNulKOH9lOp
p7myvt2TuePJ+4QxTeRRJF6Gyub5Cq2o8dQFluCEPVFdb009RqSxROxkrZM0vhsdrxg3kMetT9Qy
Ynm/aM498rX+a4Al+BfRm/1PQ6V4tsGhOkX0NJvsna4q6RoVl/9uf+xsN0mBZRN0MqZccNqAvMye
AEDAAZdWpn8ANFHtKNxrG7IFBQqoBhQtUTmbDsWtPcokiMF2TbS93fxsM703T64DGjJWJDCfZ0MV
+6kA9O+h2Gkk+b7IscJJtIyMh+uGxOrhB0UKyJJS1GbfIh9EYo8Y8Xxqysl36lyZ0sOIzJANhqvX
7a+YL7uqFE52xO8MpWRYh2m8SH2eBafvTUvuFtcsdUgeXPOmx8QvmiBF1T9TPyFrkUVrAwjGm4Lw
WLzOze6/QA3HhQGeY0Pem+XZw+MOpKIGMvy82cx3bQqvIzV8VR2NldEnxd4d8/hrWPQ5GlAwGfd2
7bDYrEZ3PyVZB0+upOTw265R27493Ve/ho0BNAR0sa3O89WWjrGUxIgfGqGEWKEMmb/t2tR4NRWE
wFd4D+pSY8ubjtRnY870vhTxGnfpKX4m1d0snK2zq/h9cCiQkyEi8UooMlt+dtm3nZqp2aHJ+r+R
LbrtlNeocBW+QdaIEtPK0dHmVEMduazbQyGPs3+OO9k0hHTJnSQDJ6PY83lJ8fdTa0TrDkpIatcO
tWJccTr8Mrld3m439S5FP2+LIgEKGeSWgXbPuoksVd52bVLgOxBm94aRQrvPUxF9gSFXFK9iqIvv
geoo4Q7CKujWddlowTelIQH8YJKQ0DdAAAtrBUC5+tvbnfPWGmGi7VRULsaX2x97bVwIfkm8Ex9x
x8oD6583c1pNTRclojz0oza+iio4xmPdPhm+7S+c01dbIuQlhHB5u81DXhSPK1fJg/IQKKq+m+zA
QRCXR9w2K4M+2d3u1pWVxpFDr9j4EIDmKCUPgubgG1p5wIQeQDHidv1wj9NH8KlXag0V7c7IXpAj
MJEpmTK3X1joV/qKIQOJfRLarn2Z2FfjiURaUh6aKouf2zCzP4tJ9N81tTfuPtpTGtKIb7nBAELM
AYZKUXemGPPuQCSP/nGDs6iSK9Y94UT6pCh2+EQa/63Vg6VU8+xFCGYTmCibyoMBQ3F4TmKr8k51
fERDkRZ2o8esZT2v5JN9YSgvznHyuzD5yJtxnEo1ifMF2riRHelq3R4mJ9W2Q6Po6L/X015VRmXd
1LW4G4LqdHtML25pyfqlAuZCh8PIbV4hsXlUO6VtlYdaBxi+dpu02hYos76qA06PyJoVzueirC1U
pP0A2bCkTps/tz/hSreBn8Hk4pUoLdFm94hAZjPU4fjcU3pxkMjuSyzt9Wl6iN0eA5eCVNQqbfNu
YTVdTqpNIsmBjaIRB18QE9Q8ia0eLbBDgbt9uNI6JfliNIjM3+7d5cXE2iFgI89MwlkSi85nVYlK
oFEYex9CD9Oatx5qAjJfgFeKYz152rAaozhCpduLNOU+cfW82fWolwUr103zorkrW9x8v97+qMtZ
lxZTEo0OHNlDbeD8m2qwi53eK90hbcngkaussBY3k+GeUyY3Vr43JH/92O+3ONmU90aD+cjtD7gc
fD5AQlskPdRz5m90pUWTt7XS/qCpgfHHGBWjXSmpOX14R5EKBognU0cS7C2DxH+PfLuvR1E63aFD
/PJ7aqRHkjnuFqBl+Qh7rr+T4q6LkYhcsGeXIhVXgOXEIGBbyEDMZjwqG+RgbX04jKzaz9j7leWa
yVDblVZJTUpwlv1r5DQGsoTNYBMgan61yzEjGzeIcZDaHFiu0ScrUkIAhLxXeGmkg7U2rD4mtEuE
cDaZBs1yjSYq2owwuX38CXD0Ngm7BP6gjlNDlEtiwFJD1mgPjabmPhacg9tlq3Dy02fYsGH5krhA
9qgHjIC1na5pXwPPzvmrUCErXxAVrtFTJcVpvpp2obTPbCj3Lo/GRPuh4fzg/Z06TfCoUwx4Q23U
9fajJJppK7Jbtb3qNHLxvCZDyLCocTYsMqVoTmhxlEe/bL3yUFmF8ROmioCkmeXVqK84H7R8g1aA
ba3LCqtC6rptui+HsslPxJzK3xwVa+9Oem0il8mwFCuYkMgrdtnwX1gM3qOZY6G2Yu01LhrrzuTt
OxBE7jqwtO7RGyK9XuFQUr+Z8Zi8Jh1ZfDzMfQ9Lgk4AqfaRqRz2Bda+rwosLsYLewVzNSGYj1EM
XlPhadIHXwdxZsbD3ySOwooUNKkPtC0xBbg38Zn6mQqrR+O/dgzlCWnv7iVGMbb6Tp23++xjq+5v
eEGW+qpzpmB6LmEDVCtDr53+sw4lRFmR4YlefKTpknVg+2myNauycu+1qsHfsoozXPBE1IeYtVhR
Vv/HICE9XFHVytdt7JLYw3zB/eGnaVssRDfzVyjXIaeGRKMTb8AatGZ5kgmJXpvYsj64Rq8eQxdL
+1Xko5K6ijMQZDoS9uNaiTOzeQJBMuj+GoUducDKVn1OLS/AusRv2gGDUrKwu6yh9/dxOKHCs7J5
wiAo7RnltHQQy7h3ti3l10IYpiQGjnJ2vSZuFJDBiMTBQVBsY2M/260yPS4Q0W9bEKzO8BWZvgKn
rDr7JLDNhJOka4cmqd0f4P+mJQjcReTEMHouVz0XEAQYb3bvdYjhZI1u1yjT4wQf+yYylKPSo1sV
aOPCZTfP5cs5g3jGRSct6MAdzB4FMIhjoutcHNjeTBT3z9Cj+Ah6kgp79znTkJ2vXR7JTlpkX8Oh
Cnd+ChhqYe1c6TOSEIAxOPh5o8yfqh4PxbbzBbaCYrT3OEB0T1ktom1qFNpCUxcJAIoXtORQNyEO
hzpxfvbrIKEJOXrzkNV69SVNcjwPumDkZEiLsNLWXRmW327faheRDFQU3hUMMuB28gHz66bMnaav
9OpgaqH1pYiz4h44uPKkF9n0V1ECpPMB5S6ta/nGOlvXtik9/iRKVmLc56i0uMv13GtG8wFHHlK7
iMDbP6AUdWjh2jD88IQXwc6KLFGvCW7HX32MvsxmnBolkt4m6sKdezHuNsJkDph7YH88CubE+Clt
BFGVYz0IqjT3Ew+WXZOaykbTW2WtD90S6l5u21n3SfaT+CbHRG5vnt2bOhuQQh2aD3VnWVvug/53
nOq1tptwdSyoMIj4SxCiOvWUZwkCTh+ccrCNjDqbREaT8I/OV5k5inDQcNV58C02cYuQGmIDdf9Q
Wxbi60jsZp9Nr1DU3e1mrwyyKzUg0c3hkY8AyHmzVjUYbte6+gPOGN4609yoPqYEir/TMMjVY2yj
Z3i7xYuQUcpbAMyD1yBLknM45xhiqKt4vvbgRKN+dEsr32mTpu9RGTF+Y2PpYeCD7Q/Czqa+N0nt
lQsw7CvzDPeKojPMTc7vOfcn6AW4Kd3QHmqoB9+yoTVelBqeA+58yl2SDep9agfVU6lKNvPtvl+c
WgDImF+0R6HJkGOb7Wu9bTJ+09MekrEZxQqL1OlVrz2EwAMUXRfqj5dHNa0BZ0LxgPYAms7CRwqS
fQE3XXtgs0ppXgVRB7jo+iokxt3knGt3EMHyvxW6+C/Ya+r9/aAP8YeH+/wrZn02O5D0SHhoD1Xt
ByersDkyS2cy8Kjxh+k7ssTmusyCoIaRlgfFwn11bcSRewD1jnQd6OHZGIwZ0vv5wIgPrU8FCXl/
LGd0kIOUMZxoYXovVxbSmEAFgffLR/AchR1kdqbala0/hGqfGA+t6uJgUmTB/3F2XjuS40q7fSIB
8uZWacq3rW5lz43Q4+S9pZ7+X6yNc1CpTKRQA2wM9nQPwCRFBhkRn3nA7tBOMJgw+79CJVuSlzys
hnLje18eZWp0lg5Eh49NS1YevHc5ipHGosKH1H5SlhBXqAipdLEXQyI+O7WT7GlcWBtyAFdHlLgV
mAWSXLEKHq41DV5FrfTJKIv6kGOA3vmqWmpfa6+1D6Oi6x//muT3lJi4kaUMubw3303RHBBVQF/W
eWo0+J/GMhnFoQC9rGKY1Dcbg135mhDK4TLwxKNos1Y7txXVwu3e0Z8yWI2fZyOzv6NCvzzq49L4
mVpOyBFaWbKv6tDZSP0udq1sLoHr5V2DR+FFAWcaEbpviwWtsioyu6OazSov42ypK3iaKBhu7NuL
70ilmx1LQEBcF6TGqviq4kHF00ZtmGlWSxul5AFhoOwpASr+kKN+9NGVBddIGKTJC2OcZv5qPLtN
0bvDhuzJslLlWDeczNpL+l1ML/OgVZkWZEqc/NDy0fj6wQDMyLwkDJgS0rPZXG0gb1Ss0dJF+9Sn
vf5VtRfjcwZMcZdic1H7t8e6eMQxFugii8gL0giM9vlmjQsiu5eY7dNg4ptkRX322HKb46gzAlrQ
yAV9PW22qrhXviU4e/YPBWNwRsZq1CiBglNGs/7UFb0V7bopUV7bxvK+j9grHBB2GjY2z+U1A5oG
vRd6JYQCOPCrELvEiWsrAHaelNDMv+EJEbZ/2WrqaGxZu6TM59uJmf4MLan2U4A7ekAgKIw96lJJ
tal4eHl0DFIg5EnIUmi9r38NnlMcrdgVT61eOUe1kE6okfiLZ9tWvL0syEFopiFDLZm4K8Ho5x+4
6oshbh1teYqoIRQP+mKTnI9q2NzpU0llF+Vzd9rPBtIQDZI17au68JzBRKYyhQB6lNbpj9tb7iJk
8YtQB4GlKrUv4TSe/6LazMFhY9n1VM99hMaQrXX5LkxIkZ5wCENCEJ1uN9lFcZn0dyWZt/t6+wdc
7nkCJVGLtiWomQvMtihcEdEsm59MHDoAywOJ2dHFyO37pUl085jgMj39ATXM2CwmrLJyLj0IcjTY
ydTeunfG+dwJWL1FvhB9HpCkXZ5yh0/gPGVDB1DfV3BrRB6mmKoo+z0PZTYcomipUiT88sz7rqXI
n3v72rJ6DC2YmqNtRPT1ZuGTSH0KKU8JLgNdzNXtPMshUJGdPke98MzueS4VEkdwXn3n3LuVgsqi
ahSxSWl+jmztsIQUeHN/aZymelD6uAc3R8xYto7vasuwWmwZHkhEDB4NF0jMcCk9NL88TDop5Al/
ooTd3cfAOdp9a6NAOApLvFganq7HehR68cGkU45PcfMti+c5fiG91tFN1VgX/blxjfqu4DPYXAbg
jP8aSye60+txzo+eyLOs8HNtKusHpLtUgYBzOO8QvgnzjXgmz8i7NPDtB5GdIA/AdahzrM/3UZln
ShgrqfGcY0Z330N0EX6Mz9jW9SA/+Pk4UJPolGAIQBS5uHTz3hN2l4PFcXIFZ0Mc8ebMR/rBcXZ5
iYf1YSzKyt6VydIXPugWcFjN3IGTvH1iV/GS6fIzZO+CisMVM/SBRnZjVIr7nFnYXfmFwo/22wYx
BIjBMCs3hrvcbgxH7wL4JS1GaKLnq+vlFkzU2XafB1Ofj24mtOrBVEJMY6s42zV5Mu8dRbP3aof4
0saXvTY2tFv6mxRzUGOTV+e712MyNEU9j7n7rJDpI0dE6Yo+VDjpD0CeI+U+Je/z/DgR5XdYnWg4
3V7pVWyUKw2uAMV12gg86tZtY7hg6ShISJ+VDsk5E47JnohlHRcF14JWCOW+i5Ot58CVOUOiQQKd
PidXw1opQSPgW5nae8+k42mzz40UN04aSWJvm0n6FHUTZkjgv78a7aTpG4f72ozJdnGqAUlJZfLi
LTKirUWx6ZljWh+c0cvvRRoaL7aqBV0Zjwcq6O7x9iq/MZDOzhW0Sp3OJ48IKde55qbiChTNyyLE
i5pFRroXqdm5fwIl1F4ry0SYO7JGT4rwjaP9WqqZiE5zW9OhpA+TfCnc3PqOX2uefwO5Zs673IqE
5fhidsoo6O0hbGt/URdt2HlqLe4wTFm2mIvrEyk700QEKX7zRu+TAerdNm1HV6ncXjOeMdarDsJL
tXRneK33MqiJUDbO4/oTUYih1UJ6AwGKxVo3FVW9WPSSkthThPvjQetS7Nm1anq003HBTjnVvg2j
tVUGuQh9TIwXE1APEzcdYC3nM5zjJa9NBWzb4KRa5Ou11jmv9G61Qd05KcI4r30BuoymVDjT7Mqn
GFm7XSdZWBuY4vXxYNKSxiz7quwYDuj5L6m8GWdE6vwvAhtCXLs9ZVn2daVNo31UFDHd1Y0zdfei
xOPsD9SGPQztbu/Xt8b4+/0qiWcIYPNqI1OQBJDzn4DASYktdKM+e2iLRns+ch0huQrY2U+HxlH2
YbRkT6lQ1eiBuq32o52g+9HtNTo4a1OFO5yxQ4Z/Sj+1ISGgof9VOcsO+TUvDNHpT+bhvgwbvfyM
sZs97xjQ7l7rKI7tQ64ZePBSP4qNr0U4LdbdPI/zyaq1YX5wwkFVd2nXDuNdZBXVeIjM2Ih3va5G
nzue+PER5HTPH+Qe2hiusYA0R2tt1NWGBl3h7jERLHuf/EExcaFFLZGf082vNRlnX/s0FLNsr4DH
x7hzBHDcHcxpyrWvgKjnhzbyovmzZnQ6sqdQls39hJej8yudluVVjUGq+VpcwNC5/T0uDgScPOL0
WwpFNdZZXRK4hToxUq3xM+LYqna09LH5HDWG8qnDRnFvFUVT3fOY3KqKrtI2Th+xSm5BExoZTH65
Ud8demOJpqKzau/ZNZplVylZ99CVElZfitn+mmGY+MEOCiPy4KNyIQOwlD9Zbf3SQ1kEZSvveSgt
dx+iL/116K1pz4sTc+Lbi3rx+mUwNLyxyWFyCEiuw0w20x7r2jp+Aee2aPeZlYBeA7StGv5Ca1NQ
k1Mrd9+kopfumA4u204v1GyfWHH8JE9xvnHyLxecXwTSiTayXIM1BagLXdrfkMdeSre1/hRY2/8g
RafV3kmHL613ttoLF2FdLgFhD642TUOon+dfmNfenEAkjF4qy+ifdIY90tJMHu1ptjbu3YuhkGiD
TAYfUYrtkq2cDzXEY0ieZevPLRjGT4OezJ+Upk1wUIXycvvLrkM56mWU4ugbkAbTjFu/lkfRRgOA
Jvsp95JGOfRd4x3GPrRsX9gcb1+pe+8B6V1UlM14/uWVwvly+xfIdTuLnzyppKIwFVeOjr3mR8xT
O9RNmw8vauzY1T5HaD9/jhpRiN+3B3pTc1yPhGKbh+6erAlaqy/YRDD/MmzqSYdAt++6xXCe5wmH
j31dhMYXUSFe4zdCq2OSOOQ/dtGkF8qRe5cauA8921ZetQHE9wtmShq5RT5M+DiaFQbhbmrRo8dM
1vZ+9uTreGoBaPkZRp4xOhsP0Yutz4qh4IqiG0U/kM2reWhtO1CahblJdaR/HDpH+4zOkfYYIoD6
79AqWxidK+NxuUnyCpGGJupqO2pjp7Uajikvw7hUu9wMi9/cVLrwM6P4UtSVvRHCL7Y/lWhoDxKS
BG+ch+/59u+U1Bp5jvYv7oIIZpfYIXeNnS2/SUWH19ub4uK6kGNxXYDo42zTOT0fCxyMlyI31r+o
Tau/aOmsHD03DZ+0qNGP3WDN/+rxLDY+4MWgtKOhIQD1IWwz5iqJmpzInXBgRmXSWSTrC71AW5+y
O22owdcB8XF2Y1Zlf9ye6sVBk6PyakMdhdISzenzqYai0vH77tWXWltAFCpWIn6BMowfbg9z8fVA
TvEmYrdIEyMC9PkwNT0yE28M7cVpXRxs9dIsnni/2l/1ydEOt8e62JmMJTckp5lZUcM7Hwvq3awm
GBO/zIlZPnIG9CN+MMujlaDUhCdQWf+8PeC1ycmaIVYhoMhIzM4HrNWEOlg64ouNBJfqs3tRll8A
Wj0gvzJt7ZM3fPBZxCKl5ybgimeBQESuTjokW0iAwso+LWFkuvu0pTy8n710oN2rwfddmsbwUIu2
2p9VbWcnAECoGkcIVlh+5WEUgmqwh0FJNPffDJBK9a6woVSp0M8nnzqbo/yBEYHTQYXBAuqvbi7Y
iqJ18vEPHm5hUR7zocafecyH4ueUTe63djZ4I6qFAO+PFXdSB4BiFVwlbq/zm9bU+cx1S2L4JW+E
1V4/7EPUNsAzRNqLndlq55FDtO6CRxXpmjhERuwmTxZWRJ+ptUV4Y0aR+SU1aizoU5O3Px3Srhge
IWLX+kOWzC6lptRyZr8osg4aOtpgHmYYup79rCb04spDSxd9ei5ytCq6nUBquIVNnejV8K3qWL5f
vIS1ZB92/axsRLtVMHij8vB84UXBoSHi6edbakQ7DIXStg7sXFNOoirGT8im4v4OEOkQh112X1th
sbG+66L//0YlBlDRhPVFw/N81FnPUAKMrSqgZZM/zDyQ70ecq5+kTsCzapTLz4xCKD5kqvU4R3mx
SwSG2rc/8pWZy0sFugqoIzKnVezt50KtVCiQQQuizkeWEn3Eyc1/GUM9fzIM0e+5jsKNnqd8iL/b
WHLiJMv8j7Id9e01YEIzc5LaxuiCsbLbw0QPGwpUJR7iWP8Ri2F5sDDI9MtCjBtBX4aG84EZEDok
XCjIMsz7fMU9PLEHraumgMWdHvrOiB6IXsphrtXfRe12G2H4cp6yOie7KDqNFG/dRwH7TlQq5zHw
JuCtjg3TpRHuvK+c2NhHRp5+7TA8/jp5w1aZbp0ssMS8TRic40uFgLLk+UwhAmj5nPQiqENvfBxw
EKcmaHo06XLthxqq2bHOswLmTcMzM1Vcse8gSd3Pir6Vt6zC9f9+CY8kpCCoxlD1P/8l8bw0RTX1
cxDOQv+n58FxbxltGnRNY2183vXr8m0sqUpA0onMKE+J87GyMVHs3OpE4I2zR06eLAtcxxFVxF22
OG7s5zUoR5pmZeL5iVUvfw6jhqlEP9LgeIgrL/7BK8srdkOYNp+NGt3FfVLPhvKYFVPxh2Whqein
ulaaPp+0j3bTEFo/bp/Ia+uFag8delnYBhR/PgfXFQ0FAWsOWFM6e6IGc4Itq6jvUMVqN94jlwfC
kSL4JB6y8UNh93yweGyqpYemGThOEiL20obZYSkWPCxHp8cqp9HdaYvAIQ/Z+SEkzeFC4YnyhkJY
HUIrGnMwoYMWFLgJ7nRDGfekipHwVaG6T3Eba3dlg2Zmn+lLRF0kmzeynSuTBmhBBVuuMGJ1qxs9
R7bORt1WDyaSi0Oq29VzUQjVn2rV/jdJqvHb7S96GWNpb5InoPrCB71gIOlh2ywx2iGB0rvhwXay
Ytcx6MHWWu+oRHW0d2Pk3m8PenWSb+gAgH82DYPzL0uqgFAyEIighpx6F5Za/lAMRf/JWvr6ULKd
Ns7e5bYFACFbluxczAQuLpLeU/IFwm4Q0Wc6wTrqO9+IBu2rmEdL+1jGzDlnw8oWqdy2Et+4mtyy
GG2ZdUbglK0Ww8rwKIVNSA20PnGfOnnVk0ZG5pQ2B6wNnC9Fojgf9ojxqEbwOkJSEZwAp+j8R9Cr
rFENMuwA3IeW+CYq7ncCOObOiipV+ENXIOFgbUo4XFwqDOvCqaI8LwVB1ilEoSBxasERCcoFnoFN
XkwHFJPEfZoqVuAgfvXkdLq4c/FdvP/gnvLkqJTWQTnyHF7nTJxoRYmNxQpQo07/wNwuffRE6Hw1
a708TAl2RP9hPNA76PNRYadecL7CrphdwSVuBWZqloRth/YPeI80+eSOVXzXYqe6McOLo8oMeZTw
IKd+CLJx9RxCTgf6B2c1mBVl+lHWFXxUvAKOitbS+InL8UcLDG2LSn5lVFQOJA8SVxKqL/Isvytc
ZsUy5cCAlUAkzg8vjsJdpWnDvpAJvjQb+qdQ+24LqnxxYAnB5G10rXGdIB7Lv383KGX6HNtCXQng
QxS/697mHjSa+sc4Os6P29/xcsvKoaiRypIdgXAVi9xMNcmaJiUI7UR9qqe4vjPm2Dy1Bg5Sk2mS
3PQjSRxSf1u4/qtD0xoG6SZVe9Yk/WqsB21O4uhkoD0ovuVJZ37zrAIv2RwSToOgjGIdNa+A8lJO
MH82AtVFFJZV8DfcKMFK3jbniyyaVPJq2/hkpnX1r1uK4XGeneYrpFfV4vHlbvmaXB0QvCokQlkC
XytMmrOnTF6tx6c5jorYH3XUP2Dr/ELMsvQVNbc2DsyVXSSlLBmJAjJsjtVrJe9bo1giwwtEnUQd
7yYeEztlwP3NL0xC0MZ6XhsOexL0I99AhetC5Whj2ygMJ6T1aWQHq6F/6at6qN7r7ZQ3H71CMUuk
1kZ9j9N5iWLIaxePznChuYn+sHY/zKN57HtERHcW2ifW3u7q5uH2SbkyP4YkMeIpJnGw+vl+qTO7
5gGbRKfaGuDMG/GofG/zap5BIDV/3x7rylZBhRK6Ap511KLW9I+YhrfhIIdwajOv3tNEzD6DNMvu
etGnRzDW//yH4VhHyqYmCee6V6JA7rcEYfvUDEuKMmTam4962vbHSLMWBR4cHJj/MqK0kwWaQZ1o
dfgQThxaLc3jU65XWb9royIZH7u0dPR9u5RphtdLhrfO7UGvfUHqtDLdYXW5Lc+/4BibypLRcgyU
NFfUlwZ3zXKH35fojzB/ra0r+crVQXB7Qx2hcHCBTQDy2cWFV8QnzHPpItIfUcpj6w3K3ZLOTf2C
4tJLhiPJBq/kcpY6p4JrmbP/ZmZ2PkutaBOy5yI5ua2O1wAYV2tXtTM3tSa2juHVsYjd4Hgp+12U
vvVKy/AcapJTVMb6AyBl4wgcfXhBvKLaOPHXh4LPoDIYwgSraNb2rimMumVaqGlX+7lS9QO2CvZX
Tw27j8cy1pBQ/f8Gk1fXuwtYnWpXaVQ3PtXpNDV+5Yyi9yPdTpV7Ny23CvqXG4XR6B5KbwQeN2s+
e6tog6cYTK32RlPshshF8KfAyRvLcrf6tCAe8lQSLl4/ehzeYJREGQnYueDVaU0Uy5ZtcqJim9xr
+eCdQDTCBIqVassh/crXo+BBpgVznurO+nKobQh8U6wnp4Fp/fBqA+hJ6EgZhio3P5rucCdQCyZ4
EllkLf/84zW6mIt2WuKTKAzzGSMp5SXvJ303iW4rk7s2LdA/DmmGtNlZq2KjYJOjHKTEpyWeC85a
15mYYw9TF+24GJx4I4BdXgtScQv+BYKzSNOtN0rKvhx0O0tPLfoLX+yp+jHFtgLXY9Bek2kYvt3e
IJcPtPPhVm98YVexhZZBfCqnBQQRiMKCy2eavD/czm4+exEcotduquFyZfygw+3RNya7zmiUBFc9
r4vSkz0mI/UAffRDXk9flKldcDcwi41tc208wiY3PCef4q38+3dnvgxDSJDcfyevdaenzEuV75Hr
jLgNCut3S+l/q/p2dUBoOxDyZMNkTQCser0quT6S0yi88Ls66+VLZUf1rneX/AGw9fAxphKaXpDB
4aXRd0KBBBT5+QQ9czCaEUjeyaSgbPgdPHT1ZRBxMx3KQS+Xe29oVOdpSuYl3dGf25JMvjZftHak
QDNgcoCh5+OPitNHIX36k1ubE83LmveTcJqgKNXqb1Zjq3Nw7XCiMCUxyRrDrgmPea4kRtyFySmv
2/FbPg3UOgxQgQ92tJRbQrNXB8MfijWmig3l+3xy9ElHyFdqfKqUsBs+t/3YPOhVLepPM6DEjSL9
ZQkZSDMMKGh2XBqUxFZ7FY8DbQLamp4K+lIhPWf0+HbznFiAkbyl99E/yf9wAfPs9Hjq+NNiSvxB
17LnmURs42F85fqStCzoZ+CsLxWlyrLMxzGvOThaZVufjcibabLFoXecQnY2iiFDnNxTWgMGdTtE
XJqjsA6SJQ20TZeKp/KrvDuzYV8kRj702Skt9TDdN2Evfph22O7sLvNM3yTu809NUF7ukqoOyqkp
eTv0lvdJLMP40uv1FlBffuizEio/CfQsB5cXhGwwnP8koy4cGFNheioLqxC7MaUM5psc7Lvbc79y
mjAFdWjxkHtTKliNE80oJFggDU+6Wc8k6CrC8cvS5eihCFjUQ9M5X2+PeOU6ICqSeNAVMpFvW73Z
9YzrHb344pRHRfgkBK1SDFkXhB9Cffk7aTzlWxdqHUQu19kwL7wyWQkiJDhzlmWT/nxRMzsus3lB
i9MYy1PTqb3YaXbSYO2nlEho2Zux+cpXRDqQMrTUv6LHt+rSj+pIgxRA70lPi2E6VA1EUh8RDrvf
2MJXZoYEGSUBRFBJ+NZJ+pxrEejEujjVmalGfgYacW+2iYQ5Wg1uona3xfe/FjwgYFNiAkMCFnBN
/BtSw2oR+SpObRLqx9ahHyy6Rf+H6mL02Jtlck/xrd/RSTatnezLAb9c0mOqKeLH7R11JXK41Ph5
P5FVAxhYHd+x0aNF8G1Pcat7CqXSNN0l6PKBHOicU6I6eCYamXq4Pep6yYHDQjkkcpLrqrBZVycH
rfHBoVoqgmbU6oepMtvHNBmInfU0/uNkXvRRxXU5IEoS9NiIUTyEVgMu7chdxEzpqxnu05xG/UM1
Le3s028ZnrXZSz74spcDksnL/onMA9cKHgDTogK/Hz0wENsu72NEGP5BRkjp9l22bHX25Ed6H/Dk
YPT1eP1RgAbrKpf7XQzOqQy2GNypQbhkebqnkFp03xTPieK90ZT5shGFrn096cok0zw6xusnd1hW
PKlcbQnivHO1I0aJRf6MQIbx0xk8dx9lxtzvb28Y+X3WM+SupeiDhBZX++r7NWOseXOJ8wmEvsWP
bdoarWqVT9NIirirFlJ4dPiKX5Rtlrsh8dC3vv0D1udELjEiBpSf5cOJ98X5EjdWXddjnWoB7A+r
8PVBN74VFs04JfLMP0dlSL+Mppd/vz3qOgb+b1TyUugkspmyOp3RMljj0gstUJtGK/26JNfycU4x
N5b3yhc10QyQWSjvmQtGkihgMCR1ogaLM5ndndV37bgfkE9P7pJUV19HfbI/6jDB3GTzQmpgUrZA
F+N8RZW+wC3aq/Sg0DFaOGKDSBvex+QnSR+HkAqfT1muUn7dXtELWAnDsp4gDnDTZk2NVV3BWBAv
N4bJCNJuqb7EqlnsVQSeSmRlm4n/G4MQN2HtjcKMD+08wfPTW3vj9XjlwNIcfyv3S6rOejelRqcN
WTOY1IWdvN11rh0+qDENLd/K7S3u9frRIGcM/NqlEQiOFhef84XGv2huMKo1giwUi/eoakqzr6Hv
9l7Wot1nedRuOsOpnhvP2SoyXtnABAhODPAO0Nlr4aCkLryaRrUZjMIYij0I/NQ8eH20pWR2ZQNz
d0MzfFOLx4XgfI5lrjdkL4YJWMhqPRwO0vgOT9rQPE1iSX/RH2u8+9s76eqySmobrWsi/RpP32YK
vfAkZGrTFIm7LqpBYfbQakw/NAzluV+8XNuPsxme8mnZgrBcCYhoWklMMpU42gureAQBqaTrMHO/
IAr6uwa21d7NZaFnR3T9p8dZmUrx0I3e9M3qI5KB1EJ45+O3OIqhZBxUHQmJ64QL6kw9ggzVAtgU
afYkFGg2Pmpwtfe5gO6vPZe6i1bi7WW/OnFqdWgzoKsGj+v8SycRfBmkSfWgbmM9+6SEc7HvVGxs
D0Y+Ts4uSpJFPoDLytpb/MeSJxJrp9s/4tp2o/Hx/3+Efv4jFB05s0Wr9aBRtf4ziKriV0F55GCX
VocvQmFsTPrK7UOU4P0iRRt4Mq7ugcZBBy/CdivQFZAY3Mr5iO6c0F/TnibhQeSR+LuYPTvcuBeu
jct1wuuYmj0o/9Wjvxd572pjZgRx1Xa/Y8SRw5e4UBXlmIDDLI6hSN0/dMnh+vj6csmTyxsg/3gh
rtZ36oCq16YRUGLuDlBlvWMIujH3dXtJDos1b9kPXZuowy6WGf2bIcH5gEim06FrOzNwK617zrxp
fKmcKoW10mQuBsllGQO2p2y15ft2dWBUHAAYSjXV9dMtw4G4dNrKCJSp0o4JzpP+NGXti6dOsILr
JKzwERV6nP+HLwtIASEoaheIj6yOUWHOo2ZGrRHYldF9msUwfxuLkX6P3jQogdCUnRGORZt3i85x
7eoDBiMzSKIXgNLzldaauEqmRAWcYgDp3ONu5/Z36mx2EzDltp7+yzylcgRYPzIcdXVyrD6PJtA+
ZmAPcR5ktbJ8gbnphn6pLzVntY2NQxXThrq7vYOvTpPATImYzvaFSMSiZ3EFTpPbwY1hvWpiof+U
JF6JXENOGWd3e7hr2whVBJ5R3OTgN2XUfJ8BlKaYrbYwAzUxPymKi7c1cOEjS9wdc2NZPleGIn7d
HvPaFMliKTwhWcezfDWmFiltOIy8pDx1bn8YSrOoR/Bp+ZFCXLfF4r8+GPAkj4xRsgTOJ4gmIK67
o8O2aRTnH1yj9Hy3TCNIUVOo/Xy8PTX501fphsxvgIZRegD/tzodUYhJuGZ3dgBxNXzS66Eq9tVc
vTRte1LqNL/TiIruI9K/ul+EYb0x/JWvSSQCWc8NRxl8rXQMfggDI6eyg07Ms32njKEdoYNoTkFb
zkt7j9IHxDWzSMSWPfuVibNncTsGiIfg0rpJFKaTY8NfZ2TLnKT0r7EPUz3p/b4O/+WRYad+FOlU
uKa5wpNirhJT/fiJlXq0VDEBQJKNrLZVitZ9ZRaqE1TwP+/GQsOlUJnpbcSetSAXS6g40kbdEmW4
cqXTqZLCk7ws6O2shtVcGn2oezpBMxlqcmgsIxt9rfH+VdJo0P3anoyNr3xtrSV6SwZ+fAnWHDph
LCqfOXGCQZmiYdjlcxr/WQ9pEe/VcQiVo1GKTrnzzKXCabl19NeWP9kSibg2byrZEigogYnri2DW
daEK5JKCtC1af+kn21eaOW59Kw2/4Yccb9GRr23u9wOu3k7Y5PRKLkI7UAelSg89mJFvyeyp430I
2mTvImla+loaKc3h9qG+EkJI4GkUgjIEXeutCoqt3s1zXjZ84TKua6yyO3TrBqAOOzPqhw3yp3yh
rCII4FlayuA9JUFkFa8MfUav2gytIMpaM/Sxl05Mv3THeaMucW1SJFgAxxDEBD6yilSIHyP7ApM7
wOmzWRBeQPvwazzXuAAlsyHa4ONrKLEbKGpJAf/1bjHVHM7NYlhBJVCifUxi1+l2YW3T+Eyb0t3Q
m7uSYslSC2QIrjUAVKtFdMwoVQn1VmCXcIW4PkE16VOvfi+LwvlheYP6uRBt+Q1dwXkjCl0dGrQ9
tC0KPheiMXaZUx+YbDOYuXNBshtq92BmZpk+6ACO2kcdiS0o5bFI/lb49w8qNLxZJQJzR6SVf+Av
LQ/Ru/scj4mxy/reCYwYWep4HNM/1LExd6Jx2g289+V5BEyF+Qbbh+uGJ+H5UDomHJOZaHoQqlE7
7ZSqq/9GjcYWxzw3rOHgqglcabUp6cbe3kyXoUen9sMKQ8Tjsl1/XleZh34ikQjK0o72iMJFxR5x
MVP/Lu0h7herj8d/bw95eVwYEj0iTqVULFmXLjWjaKLJGsHoNsXwHClmUuwactidqiTxVnf5MgaA
wMZ9HclXUCUXDyTVW6DF54kd6GOV/KU5QuuOUe41WwJL19YRmQvUTyRejYfu+Rec9V6zI2TcA8td
2vKYZU6y7FPhKNadbVTOPrPDeUsE5cquAe5CMRQIp9SElufn3QZ1B8furKz1AjquRnPsmoqmVNqk
tkTqdOFT7Y7uP/B+m61S5eWtSRZMuYV0WNrHrFWuWERBTxfMaFhVlrdDyzw6JnQ3k6PbRcbvonOX
vZi0JdkpajyYe9RXs60axJUFf/8b1q2pRu8QxI6i5FRaavY56vokPWQ1Fqp7d0DD3OSxH344FMrk
H2y7LLzjPbH6xu7k9sOI+tiJK2eJn7ABGo1dk3iZ4dv4kqPFl9atn4qi/xmm/bAR9i+joRwdqQ0T
OQcKEHJB3n3tRJA5V1Q4Tnpoaa+CQkC44zlhv7a9CeZmLtMvPFErZPgLYyMQXzmxnFZeSBT/SaXs
VXgyms7Oc9NWgplqzJOpwLcuMkf53oMHursdHK59VmmKxQsBvv+FaEwO8XIp5yw6oc7S+uieRF+8
NBT7Ycm/67Nnvd4e7soRsmVDQcpywKFd20qDg1HxmcqUIC9jnFpR/JnFoWDxk4OJB/oc+a0AixY5
s73Ry70SmCRrnWERUyQ3Xj3BuiFCpdEO4xN1dmEfs3GKnLveSaz/sKAUf5GoJAumvCJ/x7ttMxp1
WjWxlZw0HG/vuGRmVCmhauXuMnZ3iaVQYr+9ptc+IVcKvTC6q1Lw5nzEthgTL52N5NRDWpyOCQCB
8s4TrRXfwyJw2ocCdeCvt8e89h3pDfGAp59L2rI6HEUWokhvghTWe+QapkWdd4WC4YVV9d5Xe7Da
Q2cWW/7C144FtV+qY6wuffnVoMoCvURv3OgUw4Kd/ZRo+KAnRvG1a6Es3p7g1bGwdCfZB2BHnf18
UVPqcwqoIlDz+dR8UTO13oVoyXj7apjUcmPPXNubPLv4enA+QM2v6kOlg16ig6TQKdP74reqZVV0
1+dJU+4/PilQIrzRWT3YB6sLrIuXtjOywgvyxBmPOIA54c7o+8h4sMTSOa8fH42tQasAM1uezat9
aVjIJmiK6lEOmlTEOjvpxmv2apkcutSI/7492rU1JJmlwc7UAITIv3937uawduKcl0Zg0d7/hC4T
ECBAUW12uD3OtWuBi/gNcEXYXMtuSPqWmw15GND1sIp7L3KSFxol7suiAWNFAs0tR5BQSA3+jsjw
2o3hrz0FqI6QtlK1ReZ9taiqOroQYxolyBbPLXzFwLoOgn31VHUjxPTZa44scXKH3UnWHYqyK3/c
nv+1ky/F9tinUnfkomYQxVkdpkTweKjDlxBe20tGzvJcWktO88GmK9QWxsZpvNLBxAwCmCSiElA9
kBY6/7pmqeG8GiZeoEWizV6qqg39DiNP4w4jFxP/wDIsItdHXk3Xn+iXFZ9CC5PoU4kMxD+3F0CT
p/E8zaVEBqqY/IF0kDLg+W+JKLuOtVeFQZFjn+K3LPc9pPk6RJBB6x/V0YvuIi3rsVgV1p0CJrjY
kZZqh5CumdjlTpPtG6vc4t1cuwYwa+K04fIGNmsVRKJOtxZ6gCGUqqow93OXN9NDnakJFG8RDfcK
hrAPt5fi6pAccayj2Qm0BM9XAn3eIdIr0wnmfkFYTTGa/oWfN7kHw5wNnmZxYf28PeQbB2W1+sB2
3qB3wFfJpc7HrBHJKItpsHE9r10tiFUP42J2hqIdKTK3nQ/HQjf8KlWKdhfHY4QSqKH+ypY5/Bp6
Kgq9WRWXD14TzuXJUAYMXW7/wisBgp8liW3k8LwBVrdU4lReaFhRSB+nThvfE8Xg7QR5dNCPupJO
fq1bxcEyctf6YtWdsZXFX/koUnyLEgwiAzwIV/tgXkTmdviZn8TcWS+U34e93brlzkxJHTTbEltw
yNWEIX9S7ZdvVTYAWrfriIBoTgeCASVFkcXNdzO1G9XPFFW7bzwQr8e8Ice+Dx0plAxHxF6Ot9db
Rrx3G0IOT7sdiV1kHRGbWQOo8aZyI9504QtCUP9H2nntuI1E6/qJCDCHW0pqdVa37bFl3xBOw8xi
Tk9/vup9gN2iBBE9GwN4LmygRLJq1Qp/EFjR6V0wbHrp7MHAGMOV66udPywhT07cJRJRzkJPt1+l
OdKLR+hPpYiLzdRl0c4xo/zGU5L41nJTcecRFbawpuqVamgZA3nQt+YIqY/B0qj5nC5td1MTdtGs
P9ltmDzUYxXTl4nsTZt4huOD5Mi3ZdnqT22lGrf25LY+7hPNWpdmsb34FbIvxX+AZ+AzLaNfEamJ
2SW9+RhgsHFoOiQrgph8L0jFtNExDVtjdi8uHHiidGkl1lQCoXQ4CKeP3XsU12JquWXzdP5b1cn3
Qbr2piP1WJ615iaZE/f2+lc+21PyAIFzJVcCqIfy++macesqIRju5GkQSvwQdqP9y+vsH7Hn5Ss9
07PXKQEc8sEgT/FqlwOlyQhMtR7U9GlORYLxshaU1dYohslG6CbsfkAKbdcO7KWnMyRvhOxWXmLy
79+lSl3ZNzXjnvQpS9ribg47BQugAYwZ9m3hl4+/SckLg5kOuwFY4OlafeQ2TZTY6dMYIDvlhpr2
0wCn8cso4n4tNbv0XNB9EPulScO3W5xNwep5aGopZ7NEfai2GOS4ancHhDRZqSYvfTZydTTriD4S
7Xj6WGbUcwcEeUbQKeW279SneEiSvZVgtrJLQq1d83M+PwZEGyIOa9I91Ja2wYaRkGk2fLSYNu1X
K07cr27gNgFeeUnL6Rcz8gZAq9bUrs7DDjuUIwjgn/Y3wBv5Kt7tlknN6Im6Dl/Q66OfhZWauz5r
gCXjptfelNPk/LAVT4s3eWLOP5g1jF91HK931/fRIu8lCvArwNwwoqMjBJDs9Fd0mWX10xzzwjt1
fFF581ZU/UnDsVfvalfUPqXTbGwxwAk3CKWuCT6ffW9Ac7TlZdcPu/SzOcrswKJ2s2E6mG0m+gcU
Vs12B5gtqSwkY9UsJOL3VuCu5BJLLz9ZXDObRI2OVQGkvIGq3738to0rswalcXDSuHJtv6iU9LNh
VAgkbaq67EVPkhXh19LSJPykSZ+2BxFY0DJsJbe1zRS4yR+MJkXr970YPMsHdukM905uZdOjE8S6
6dMv6X5d/1rLHJnf/VYgwbQFyQJMatHBGpwSmei+6p5jHES3Ypo6bBOiXvjkXoa7EQ2+iU6jBA+R
pymf41R4+8TTy3YzYJiiblRTRF/aoA1XdtEye4SzrdG7ZYxDggYq0F1sZtrrXiCUvn/u46nDt7PI
smiTtYp9CMu4bXe92db/IGQWNZPvjth+tqVtNiTTtZtsQHmV42tqwdHcqLHuJQdtTBRtJWKe7XTZ
dYTTAtQKjDpk2tOdHovOFGqbpM/qNJbuJjJ0xC47K3nOG4yktyIZGvPGCzoX+3Y3qJu9jWDYGmLl
LNrY5DhYSCJ9AWafsvr0R7iWGBAqqNtnOweS00Gh/GUlldrsXK+gGSrSfluYzvzt+rY5f3QaZyiB
MmgDg3Dm5tBaXV33it0+g7zqbsYq6O/sKRltv0XE34n1jbDyZKtMpfta2k6/EtMvrM6IBOoMGFmS
myWBUwT2MHaq1z2HnopsbTuo3Y3lWIO+p6Wmhj9hqrcvFIYlo7E+G6VyFrq6K421s0DzBh0FHSsR
Cc7ZDE6ENOG5AdpnXbGDG1eJqCA0d/rjNlqwqXSl/n79lV9YT7pbgT5AEQi42+JA1A6NXrpfyaGh
lA/9carNeOMVafmi5Zn4ayMLlO6vL3keHLihmXxxBskgecpF/jG5iUBNvisOIWmu608imELFJ6lU
DDTeugA7bduIao5dmZvqLh8Vu7sh9a1L4Xfgur5aOrTMRyPtjBhTVbOK1HElUMifcFJUMC6nywEO
EAQxuH65V97F3UkMkadXQ3zQmynPn8dmCoFP1V3wNUW0bA0Wfr7zkC7iLXOxsP9oN56uxvKJNQ5V
efCcYsJpWhki/mSODovrc9W63xE4NnykH+z7qYrVNYGCNw/6xdMyWqJy49jBaFsOJeskrxPYpxGI
qTg5pP1oGBtI5yJ+Ge2gAv44mlP3NQLQUWydLk3K56hPzcyvCO7fmzqdAqTsLPcrAa0ON90ceCEW
aZRjN5maU4E002QBC3ZLRmXlmGCrazlCH/duqgvGDVZBFjqDKvAbVRjmc8E+f0JhM3nNPVjqfhfH
xSv0VN3bV9bQ1VtnjOdx21TIGOwCYWR5CAagwTUTWjSD8yZQPici1pPXKHTaXwH+F/MX20hAKYeh
x86Z0ZcgjlSp/iVTnOArZlqecW/P45TsnMwJsr9gU5ryIaVxb/xTxCrEL8/IamNrRWYYbKEt9dV9
3prZwORRFj5gHaryBga4Nd6X8D6deyNviufRaMp4Y43O3NwpOAEbd32STPWBLQTycexnGoaD8DIg
PkrYOLBF1TJSbq6ftwu7i3IVFUuG6oBLz9JiFcfLqEjig9W2w/1Ui/GLjoPfY0Afk9NnNtVfJa2s
CSFTLc7ZZtlaJ/j8F0CZAWdDCccvAK13ur/pnnecbrIYdEq7T7WSRV+iKG+3taNCI20yrNdiRTWf
zbgMboDmrsGrztfnFIOpQOWAXeQtOd1Z7cyIn+sBTUFgjzeJ8MCweYhmZRvdTSUlyqtn2zwmblc9
dQgyZVuPmWq6crO/dbxPzxkFFzGW3yFpCcsZambZ0yw8PT7ExTw7Pr6ksfrZrY3mcRj6xvU1Pc8f
uZedY4H96z0iHdkRem/ofpq5/O1vWVKWyRctYKDz3coQU39Iskax1twrzu8El2JNKj2TdTKAXISj
pkKXBXGG6qDhrHQ/6QnM1ijnavIV+mkKgmqq+H19jy7ZgSRmLiNPRhK0tGGQLdeMc3yJPK8vDn0z
a8NOUYfiS+w2Rb0TvWTwZpGFsbifak2c/DNHnpFv9EIZngYtqTC9VIwwtb5f/01vF/7J55JpIu+A
trNk6C97PdZcIOIw5NpLLerMey6DqGtfJop4/TFUk2bY9k3k2X5WmF70OlmjpTw5aTlhKaWKXuKJ
kyj7guCeGDZq2+M3oldKm+76eirSr5heDOW+zafB+zKW3RTuBOLqzzUyUOMnFE/z8aYMjFBdSXLe
9BsXD8XYAKU47jX+WF74RtWlbleYxgv26POdOoXzb7cThfHZ0YNwb7SVl3yLq4pz6UVD7N17KBBk
d2bbtd8MuxLZNsLI8NE2M9P8VmdR9egMtCv2GNJ1yqNWpH3+j2fF8fQpd2h3burCyb9lgR73Ky2a
JQlb4r5gYHCgaA1xQy5JEZE9FImTZ91BbVC3gyxqCERjVSHCT/3QOLGfz4oX3eaxNWDRnnWV3wLB
+zyHZmjsUkYY/OvRbsuVku0s1vBbkL3GgBGkjXSeOI11cZT0XZH346HIhaPdoo4XPs9xJe4DqBWb
tMjy71VgxBBtnX78Mg9uvJK6nJ1efgBrA8CmLXseZPogEfrgeOPB7LBk9HFgMf/kdh1bm0EDrqC2
0Rre/LxFwNRNNstA5AHTQADo9JmNiGmziSHSQYUY/0sd+vtpDpMb6UfiJ5Tlnj+6KdJqmhOIl4ZC
94nWyRqM97xWlr+ClrdsFTKc8hZvfhz1ymgpSg6Qr9DV7arKbLdKMer3CrSkcNMrhTbeqT1y1ALd
qeLBGN0knv2+yo1RSonAORyV2UieLLvtza0yNHC9NS+jZz9YDTwxa9LWzF7PAx+/mj4qXFgqZgLg
IhnWYH2AcplopTYlNqGZ3v/i/sjnnej0+Tlo598OPzIFHls7O6VREP5KhuJVEbbyQTgwJwr0MRpH
ZN1A4lBiPf2MZmyGXZnKF1iazk2UuH9M9DG+qBgIP6dZU3of7aWz3puaOIQX+JvLns4cSzJX604H
wnmNon8zv5SNa+7dWA8/R91s+fPocT6crraO12P7WX0rQfyS3QoKma7a245+l9/Tsq9pY/f2YW76
9msfpE2MvnioObuAmfWL0WT/xjA0v15f9fxoUmnR52V0wOrQyE5fMOado1c2lnNw4Uv1PvC79KZ3
7Pl73jbJU1fF/15f76yKoX1ARi/5elKNfwmUbZy+bgYlsg7zDBgkr/TxS9fW3UZ60n847J0utXi0
2U5rxRWJdbCLHE89N6rxe1GBg2yjKhpuEAGM96mXZ7vRGJMDWgBrjM/z5ArrWdqE9O0B6JHALFoW
oUC9OmHCdxgRUUzvzLwsm9s6qOfU77yqvkXhGeiNnbj576IdhEXOgE/AXdZW5nPP5OiXMffJa4UX
VbfBeDW+KdJoWpuenO87QyL4UE2nAMaxRu6Qd/tOgfo/koTqh1IZEFJXx26r2vXwBckS9Mt0Zc72
AZNc8dEpAw5WUmZPikbRj1vOUGzPGOuEDP2A47G6CVyn3DSR6bwKOq23NBrCu+sb742kfZJlIDmA
Ii2oMqzZ5Rzy9Dm9Jh7NEu7KYSKuavuUtMLwgzSzNb9UAbvcR62KpLSr2uOd1g0Ab9uw8RRuZGgg
mx4Gv7JJYivo99hEaweqqHF4NOZOwcxqMtW/pR67095pi/a209QpADEmqtSv3NER+SbQ1WQrdCPz
dmCGBmvftRr+W3qc9hp9JNNNfT0vJsljceZw2+iKlb5anWXu0RToEJ5SleEzDcG6+AF+Vf9qGrNC
ZJBcJL+Py+EuavspuK8BnB1ztF1e467pgseBMln4NUbhSFcXQ2v9vf5Wz48zugNArmgPMngAwHP6
Uq2mEZ2oNefQMi+LtkFuBcqugG7O1LPrgjV+1Ztm8vIjksvQBqELLT2WTtcDF6RAGFCtg9bh6rox
hEn2lzKa8GvVUvdO5TTzXpviLvcp/3uxM3rC9R0AOOU2ih29/TEIsOqIrc3QG+Tsd9sBzNH82MOs
DgmQVKOt1+Tkbddf1KVfTnIr4RlYs3GxLN5UXsIZCoe0PQQhKD+nyvVoq8+NeXDomFpfQrNTNoDA
Ff3fPO3SXcr4yn3RqraofLtAeXsXgzLZ1yXNAiC1nehTXwU+0f1UPCE20PeK7DNvPJzXxsvn2aMk
c+PuiEgIlr9L9fUwjTu7wtfjwJFAbiwWka8WjnHfCFH6tad422Ksfng9av3cIR8etVKVsrkcUNWQ
18+iE9ZLbpEOXXuYuDlfNS+IfghgsAg5x+Z+nrr6a930/RpfXm6jxTYD0QSEAEwoSdDyLlbaTJlR
GBaHZsR0Y4vcW7B1Ste4Lccm2I5u3bR3hMf8Ng8F/mbXt8r5lUwJwUiAy5GGs7tcXJjCil0rqw85
fPpbtYLdtVHdgLyVNuSxCNX05/UFL9wA0G25pCw0SIHcLrYmMk7CzqekPwh4iv12DMSoSR32EFuB
aNhEfRlSKuTpP9eXvfCS6XtI2iLuInDs5M96d/G0aTXPbtQNB5dCKTvyAzDtdBy8/7ZD2JTNn5q+
i/VUzFYhPjvB1K7Erovrw9fReUAGHMs0t6uVgjRMdAcXP4kUIAiWy50xAb+dvDrI2HE2LG9lQpNj
LxRLXZv8XHrtEqLCF2aUye17+vzGgP9lpqX9IcFjpQKGmMTujen2watRIPGHzqhC93tU4pXGxoX9
JZNMuggEI+gKi8/NoMvry8njuWfgWPoQw2qMMFj5pQcx0XQIvLUU40LwgzcEpEDOTLmGlwIqhZ0a
Fbt3OIyuE4/3xWgU/xLjM2ObOnbaPKD5n/5J5Qhxr2Ve8HuonV7Z1tXYBxtd6W3zwRj0VNkrRa3g
lBraaUl/zLFzH3nVDmSq6SaInvexvbu+R9+ygtNIIBlPNILohFPALvt0g57oQkzFfEi0eHjVITwa
2xJtMWb5RlA+jmGavEQh7enNjJJ0tFNsEtzt3Pdt/dBEUSwYhiIG5wscXMDYYW9a+ZPHTHiDslXp
3ZbwFRp/cOrSeCg0oafHsrPTYSOy0flXnVvtGzR7zl9MH9rbG2JAkHSYQ/yirz/o+aaAIoNAiPSJ
lJilRaE1Zo5WGo6CioKhJrc1l9I/IdXnUw7tdMup6FfSsfOxJ20sDp+0CZAEV3sxPW817Lc9te4P
mlul2ex3xZgwCrarpvcNt8u7O8KgmeJv5s7mj6iLhwfOUuTtLBR2k61eWDicWnFlfEN7t4tfNXu2
f330nUhnKeIhzT+J9VwcUCVHxX9szPmge5Fm+B2mqPhfefF9T318gyozpn7XVzwPCawotZyodMFy
LDth9Vh686AM86E168QfzEy/D0flS+CWBCihdurvgki0v77o+aenUSJVW7hdaUUvWdbC7XO3hv55
ELqYtkWRmn46wuxxM/V2GJ36y/XlzlPG0+UW4QdHGjwBg0E99BPa7/Bs2h8IMx/zZNJXLpjzzEXC
Yem7UNhS1S+T09Q1Ry2rS/VQ5lNz4/RD4NzQe7KyX00jrVxSvUFdAWgbupBiTt10E4/p6H2QG0qV
QyMBlSWpfYAl6LLE7uLcc6YosA6ONtWzz6xeBwcYqrsGt7WVY3XhW8pMnNAONI+QK1/+uzvVjNxK
FEhYHJo+m/dAKiZUH60Mb966se+oeXLt5vrnvLQiF6gDMIANRBFwumIU1CaeyaN20CoFCqiTRntv
NMdsE+ZduJ2HZi1bubB/ZGtKaq0BAQIJcLpgHTZaA1xLPxT9PM47M7d690XNTA9vHl0PzJU6VQa+
0wuANFDy3KTei1TnO10Oezfd62tPO4iYAJMrCL3scU6s9ZUu+Hk2ItGETDdIRGSFs4CnKFE5AxpK
9cPQim6jNSaDoMwabnJsojdUVeod8kfJFq9V+sgf/oScEAoqaXmE1vfiE/ahYYwVrdlDmlXpfYSa
0p0RgDzpIGduETNahY3KZ1m+UxgYMGtJYtisi08YVzQXcSzU8VsuzM0YJeNeeE33WGRh9KgFibfx
cCx+xedEf0KS39vEdTftEABbtWq4EHClkg9dGsAtEF1kCHl3Xiiyq8LAyu7AlZx9nmst/VOQ/d+a
hN3BL7TcnLeaorvKyjm9tInpTqP1KPtuZ33GbiinWIrJHZj6GntvcPvYV2QEso3AWbnGLq5lQc1A
zJk+7bJmpgFlpnA01YMlqv5HlSj1ZzwOAUT3mhWuXGAX15I4CmpdsGnLhrdApSHSR56rNPLxTx+E
2OdS0/bmT9G5mM9f37iXvp6UCsUuT5UkusU+0hLTm2s6qQcEcrxbVPFRjUuK5sZr1Pk7w344kfUc
/3N90UuPCEIEPNDbFl42rkRpdl1Xz9ohRjH+FUMK9T7XK4wPGbwwQf0Pi8kpBtoFNEyX+7Nt3HIK
GHQcRDon5YOK7uTOcBVUhWMls1Ze54VQTmcGfBzeQuCszgrPwe0QPUoI5baVeNsU8SeVQtvTf1TV
oGw71Mc/aE8l70aLfJMQQPrBJ1yEnjnKI1MomXFwFLfaQlQwCpjLbrKVyhO+VhvODVtaW8GtX/iE
wMjoXHFBMlpYDsQmp+6GbjaJP3Gpf+fazrSf9FKaWy450/wofApgEZaCjIAAygJ1kD/mXYhxqQ68
ebLpr8Z1djcU/d+ygeHRZnTI2Z+pseYmdOFUsKCU/edIkMAuToXjFuUY09M62Eapdr97KT93Sw/S
6vbs6YD2t45V6bZF0X5eEVa/tDS5h4OfLwB/3uzps8aZlSC3kRgHxVHKF9Bbebp3jCl394DW0h9U
SAMM23z4L3mPjVoO0ow0Tei4L16yHaZtERHDD7Nip9u6cfJup8Vz8DSHbnVQu0zUKw29S3tImrtJ
LVspZ7J41BArJ9VoDP1A21h5ibH7cbaV6JP0JrXnPF15sRdmcrYjj6REa4DUWA7CRq2ENgZT+QVx
rvDejbzc3jp5S9ugUOZ7ErT4ptdSVMvavL1XDCeMn6NSCe/pp2ifrsekc7Ac7lgkXtTxkocAGeH0
K7tGFqYwo7OXOLT51qJvDdOPizH+JOp5fOBWae+aZCqR1LcHGOrWiExeOdZ/wE3Ss8ZyRmwg2K9p
wZ9nUPSYaWxIuSbO3HK0pNWA4RyrrV8CuCCpHwclaQVgrUcQQPSD9UH5nIKt8uMJz/iVe+8tNp6m
NGw+qllJ+eHULR11QLGlEbZdLZu+/Is+NAj8yLIe0bhx9pGW5p+Kuuh3rR6bvt2F9f1gJf1KoDk/
fK4OiZ2Zk2SVn8kP0xrHxrhwxxcSmqTbjDEYuJH2yCu6FInnuzocyKZS9TWLmPNrg/1IcxY4EyMu
2Aen26Eo26xPvHJ4mQKj/zu7XnsHJ6hR/gG+zxVsmaETfvimAmFK94qkHAOHs46lOeX4JLWRe8hD
bR/Vqa77TZsIKGy5+ymfq+Dn9S1/fthlGYlbGWp53AFvp/NdDI/meGgRdnZwM2jF377vLfqjdvBt
wFf88/Wlzk8XtsIAfMifpD0sW/n0dZp5yGVbpPUz5lrzXWeOxV1XCSfdeUMe3JtZMBz6qFN3UZsa
9aZC7/Ify2gjgUy6Fh8jYxK/41QT7coOP6uDYFyAPTWY2oJxAbh2+rP0OqhaIC/1c97p1V9oxCNc
J2YZ4vb685/tJukPRR2JkopU0V+SmVsvLkwt6KZnWB3usDeLiBNjtpToVhMWf8PZtm/+bysuXniQ
2K05oRr73MHUaDaKa2a3Qdg2jzF4mH0c6/vr6y03k/SpYAIEwABQObt4cVdVdqNAaorzp7Iw0zuu
ZeNJGMFBi9IPUwPflkJxGJEW/qCNefrRsiqfirDM86fYCZhxmXgcA/HLxBEQLbblbmv/1BCQmzap
hmjL9cdchiO5NqMTiPY0uMF6aqdrd4016kPnZk/jyEwqziobGmDu+qHdaSWqWK7xt0B8+vv1VeXd
8y4OS3brG0WBmM5IG8jg6apOo7WqPqrBtw7HiPyXWZT9EbRbcFtNleo9JdjG5Z9wHbTsFw29Km9T
zeGapsHiyd9+g2zrk+5J/ZKzbjezrD6YZ+UbWtpBtK0KT6USqQCI/xnoZpZAruwqALoT1uXu+uMv
76H/WRuKLeeHKTcjrNPn1xgz6z2q98dk7Pud24XJplQD60ZEgeLdOlbq/FuRvD03ZlHv1aKNkt1s
18rKz7j4Bt79isW+65tmaPoGB8TJEM1wmxnlCLo1Nub61Y7j8e8wmwnyHEltrnlZyudbfn8GWWx1
OTw7Y0VlQY6vVmoo3yB84RxeTqbx2pRUE1z72AZef9uLjOPtZQOrozSDpwArSr6Gd9eCFVtqVYdD
dARIXKufVL3QFX/UsJvdkoGED2bTuulfctZhX5RFsxZIFqHyf5Yn55DSseh/Lvl3zmyV5LVVeAxq
zBC9Mk8Oc1FU31MPjD5ZVmGv5LyXDhe0DG4BhoUmB+30eQ1l8sJBOCF+GYM7bGea+zsQbYmxbQlp
zGNNxRm3feJOyaYVEK42dJOVaiUXvvSJ8RViZicRRFxFp79irspOE3MZHh0cuG8Hwwu2xtRY28oG
tH39A19eSgKWqLEpa+Tfv/vAipWx/myFR20c0q+1LpVydA/2j9b2zlrddmkx7j5ya8h1NBwXAdPQ
YMfbLQa7+HiOTzQazeymzKoSd3cttvSP1cBvmwfjdiDV3OWUL4u3yF0+zI1bBd+iqtZAuaRGNN0M
ShPOO6i4g/OxS/ZtOVDq1NtvBLKlOJretGMopMqSVaFvOTh6uk3L0n2ZoiH0w2D6uPAvrX+SKGn8
gWLhku1Hcy3MerVUvpnkaX7pOYjnZX1YfPHMKFszkrlwLlwqbk/KDfB4y0GRWSPeqWCU+A3kSLTh
Oed7DbDZXTeXt83Ue18KI3ZujFQZUt8VWI2vnMsLO4dUkUAk6x/+t/iWJRMwAFRNeGy1Kbltuql9
6CKgGPCQuOavH4llJSq/JIvRC2e8AIxv6TRl0ZOhxuwUblhRF89OqDh/orKo4y3/vtrlQ1LHmzlV
6Wh286yKTeVKkF0BNqffVk35Ybs6+YNAiUJOk2Mz4CKnhzQIx3zMMo2tVWrDHmYFPaQ8Qqy1HNvu
XuMdrMFDLn1vvjXtTQgAztn7ztNYqZvIyo+m3v8bOvmcb2myesamIfbdOrMSHwIoO7sgMNzb2lhb
/tLnlrJ7sndGS+CtgngXlUI9N7UsDrBkshLjR+YOiGlHs/mzIPD/uf61Ly5FdxVmvir1L+Xfv1vK
dsKuMbw6OXZxpAQbFQ2fwkemdSj9Uc2qlbLuwn1Kys8MWuPyZo61qCRNfUzGForCMZs7o/4kSitX
X+zELod/6OM63mb2+j7/HWhas68tWjCv15/2woXqco9zocpWK5Pp06ctAT4HYeYmxzI0J0ARCB3/
S61pfnGMxupvcnuM1gDOF1+wBLLJWQhN7EW+igIeHzhVkqNZ2NO4sUfLycjYmN4dgmTUflx/wEur
ySaZTZtXAtIXqwXtWBtjXKU4h41BTmu+CmfnkOdurv+Kh8H8+B2D7A+lswp+S8qxnL7PrMvBD6lO
chQmdmX+QJQstm0j5tvKEdEayuTyw/3vaoukM9DhUWthnByNFlmO16ma6+AByLT1x22jNe2DS4u9
eWZJSiatvsWjWQDgzV7BW7go06D9NCZZ4m7mDnPaVx1Ct7USdS+dDAkjhgpMzDnDhNHoE8pUT/FR
V4w+960SyRy9AL3k5wZNuH04uJ4wgJD2zR/EgYf2P5wMRoNsGYnBw0nj9EuWTO1FWDrpsWlq52fj
TM5eS4Z0J5TGeI0Bp65dMxffLzKXUtEPy4ClmkVr2l2sA5o+DlqtzlsvRTvA1xFPGja5Wq2OQC8u
R28fDRLw8Fyhp8/Xl1HfluhSH+3IgOna1NqcbhrVyTetO9QrtkPyZS1qFCYPsvKHYUtTaZHoTUHb
FG2WZEevG9zqQZ3i2XgYoHasZK8XwpkHU4zJJnQkPt4inBqOF/Z1ZeTHIB/t7EaLTSsZ/Xiopxur
Uub5XjiZuaZ4cnFRhGGRfdQRWVgmXoMROVUvjSi7MSiQPxvB7PhKNw7NthWpYd9oiOOuWU1e+Hw4
uTLhRAaNpvyyMAkRMrT0Sk2PilVHqMZoNEDNmpo7KGMIsgXcm+uB9OJTcldBVgPZD67tdL9Mej2G
cyPSo1VNw3evGG+nUDfKTVlpeUuLe2jXij159yw3DeMyqJp8UYA6i7tJA4yeTAjUHOdcFJ/MmWhL
i3e2u41VEWWfmJiDalfVzsk/fiujLowiK2LtXI3Lme4MI83FXCE70trOqxurREjGSZvceMpmXOQ3
0agbceeHZaC6m1rJe/fr9Zd96euCT5Dlgyc1+uXfv0tCEI3rkTOx86Oep+KP23vKk90bdrCBoD7u
P74W0kAUDDIDASF5upanINsbBzXemmFlPcZaUfxDaRQEfqK2P68vdSkMSEkLRnVMO0gnT5dSzJZU
BOH7YxGE2rjNp9YJd3C61qwFLr0+AF4gqUiODULO6TqitvXBbJ3iGEau9YvZtYupZFcg21HghXv9
mS6uJVHi9ESkPM7inkD8ysaY28uPbmNlt6jviBecnR0HxQhjjV13cS2iJxhtBi5n9XLYobkHbTQ7
VinuV3dpOjT7tiBE7DXI5V+uP9il46eTp5ELe2zDZScVLYDIExbupGmf2Dh/qJbvwho5pAOiI343
jn9r0xjvri968QmBpYC5JN9HF+v0y8FGmEWXsfHrtDEfszbr/kxW3U9bqwWPvL2+2KWQRq8WoSrq
NGg5y08nQVuays5PsiJz9nVh5JMfazUIDnXWQ+y/CzjzN9cXvfSEFOnMrZCalbSQ0yf00FxWYhMH
VletReyPHvBWYUzuQxk6a/CGi2tJPjeiEvQEzMVatP9sPZiD/OhZA2NoG27YTlgDtlKaEa0NBC+9
zTcVQB4NpOvycMemE7t2ZqPnSCM8v0F4KMuBAtf1TsvryL2nJv7gHE4W5tDUAY/+/yUXu8UFYF1i
yVYc8wZ1ksc4M/ofOFbV1cat1O7TUDE0uv71Lj6k1IEiKDOtWQJGkqrtmyFrxdFW8eWCeT4+B0qs
JX6Pn/vdpCXF5/+wIIUSQUyKJpmLIZQ1N3Opebk4Rk6U7wc+p2/bsbrp8rp54HqaV8LZxQd8t95i
ywxWmGdmWIjjUHHt8YR8RFqP5l9y7+JnppXuSm9THrLlLU/bnm4jyBgQjotYPTVsl7CpxdFR8zrf
1vaow4sTbrWSGl46C2QIUnQcmR3+f3ruyrHzupAGDn7DXfU90wzltglz8dpO3sfwk2+7UqJvSSAw
2eG+O11pbiXLpejFEV/ARN9l4DR+Vlm0mgJe+lRSP1BK7WH3dTaFDoskwb9GHBOnDl9zUQWfk7np
bmHZfSqq2lhJitaWW3yoARQvkNFEHGtXOvD1eeH5otAUQf9fD8ut7TT/oeSECQXEQO5+vt0iNSFv
9uZON4tjDRDB3DqJY9zYQV5Xn61aT9d03i7tRHoSqKZBXZfuK6ffLVKKKg2jQSBObzkvidLFCNpV
pbVyxV0obEnNSS4ZEBJJlnXeMPZp0ExWceyQwA8eXD1Su31W2tW+pHJ5bC1cLDZ1EAkVIlC5JuJ8
6Su+X31x56lOI9MVl9RoNtTXUKRhc5PnmvD8FLkCdeuVODBdD2GX3qt8oRJsKoeDixBW1DYCRIlW
HMcuT4a9rmhDdVP06hpy8PI6VH5w91ArXQ4CqzanoU+pcEQcVil/e7E2lC8e7Z8PSrO8HXCpzILy
sRRGXfraJs44iTnuOAlVnCv7KK/vzRGZpaxwniMhguI/XDpsfpnKUgYxYj3dmHU5BwpVoDiaY9BX
fjYEYjuF2XxbV21nbyLLW4N6XdyjgB/gEYAZZFx3umJRGWlZNYo4KspQ37tibjYFOK1/Z8aCe05r
84pdWHY36tx81zfLpazTerfy4sjXbTEYQ5aWx7lJ3J0yDtNtpjS5nzZFtJ8xrPzmlYGy/Q+LAgGV
sHd628s4g6hOGWIpLo5ooKFDhL2g65cDBOWEVGarEsa7jTuYa1fSxQ3rYCyOswrIF2tR4JbpUDIp
Dwk4LrOTvdKljruTmLeVq+/iO323zuJrerNKRyKxSVqGagezNf6NfaAmVacYyu9iNMqf0rBtH6+/
1EsXLrLk3E826ScQvtM9FKNWBoJP1g9zroz7BK059aYyxtJ4RC3VmlbC6sXlDGQyZeeekmWRuFA1
NN1Ye+kRDRRd+YWLVZc+qZ1V2r0vp8XJ9+uPd+njoeilMn+BkQFM6vTxWnPk7o3aAtJQTaNO0zIS
wqr27DWH2EsRm/mAZGTRdEUh8HQhW6ssgXl1dnRSEf9qhR7Ot+L/cXYmS24bTbu+IkRgHrYAye4W
1BotifYGoc+WgcI8T1f/P6WzOCKIIEJ2OLywHUoWasrKfAcohOWlhiQFLc8yhufHY9sNKV9+JlIF
lAc3Y1v1xVAXry+uWHIVyXvPAtv+71hpffcm7jGSCHJU1NqD/GILA/t5rDJCsBiQZO+tROmhN44q
HAVDwDW2vncrqN0L2VSh/dDMsVpPhZnn+tMwInf6Pp9yzUENtO0NCw08c0oG36ngbj21TZeItwvJ
3pfHX2VvhfEuBXwtDYkpgt9ORNfb8dAg/ns163j9XMJpHP0lzZeXuPC8z49j7W1Z+kJAiZgF6iWb
1czrty+FoeTXAS5me1KTpJ4+672ZRr5KJT7wsvQv110L+yDu3qoGi8YWYoD3AAskFXqyEDbt2A65
9xUSc6+IQMNn9Qj1t7fGZAqElLCkmm5LXOXc9kpaL8W1Q/kqOukiWv7FaFlF1jcq/7I6bXl6/En3
hiY1X6hpIJB0V/B28gr08CJY1ErRzx+Tfm3zp7Zyyyl4HGhvncjNY9gSIHuHGeEGs9as5FXaZ7mR
+KPWiuHZVZehu3TJMrkHN+buh0Q2kq0KSgUM5e2yLOoRO3gbhFvZz/OTQKordFds2XzRC8cJ0mSe
o//yKfEFl813Sllb46E2A1im6kp51VK8z85rFdENMYGc/3j8JXeHhpuXTOhYk9vaWlbUaAP3PH5t
pRe0f4YE91WBOOoU6P2c2KcUPN2ReZ7MMLYPUvkxpci+ZIVstl6RGVW2IKd2nR3sQyw1LQc/stfu
5KzuAjuX/t9b4HbRc5Fm9QfqqvX/Ho96b+/zDKEYy2OVl+pmQnFV4nSnY3BVMZMXftSrWg33to9h
MtXArdTObhDOFI799XHgvc8NwpiBA8jlmNvkXumSck3y+L+6laKeSdbRpbbH3rNPNIO7Lx0ItvUg
SdgdKwkXXpNSGWebs6t1bYxOrxTXvnSm9JJ5sFXfKEo9tN+VdE2QPGx7HKZ8JOayoyR3PzYngcSy
cSJsvnOT19YksaDX1aAiEFtp4YQ4kkh0jpuXf85u0hn+aICkO+iG7R0QNBXo+UMEv+eMqPbS2YvS
UXFPkZzEBTzr5tC1Ofg+wZtJk6MS9R6ABUQXnCqAT2zbLaeq7pBbdrOUuns7aV+tOXkxJ52quzrM
8dvEabO/2nRM3qSq037VsxK3FksvPmvDYn18vMLuPzn3J9UzPjqdfy6Y27NKE3PlrIAGr0rUNfiD
K07o9kWawApC39KvwZSA2Pfm7sPjuPcrm7g/RZ25bmArbBKaEfSFGB03uRrOWD/puRmlZzau1Qe5
GFY51XV2kI/u4FJlTDgsNAYlZ2RzjqjrjNAUQo68tPvM8UdnzZ91iqLTF08x2tantWQ7b2bhdfll
ibJ/eCZ0Xuzr6VwfsQbvjzR+Cg8AnL1pGtzxIR0Hrrs1OOKaNrxsVogrP+pJrOJN0eBSc45me+6f
FOzqeSEohRtYfWY6T4+nYGcR8iOQPoCtQcn2XlKd0kBpFTT0nZQMFhHtqv+7NAbLr7POPjsCWwHc
NQGtsYiXq7An/mUeIzXOK6U71Pi5zwak7qZUYUG3EtCw3KO/dNhqfe0RFJ2T6zq7NgIVZq0VF2p5
yAw+HvduIAl/l21TyoKbQ7VaVHBLWpxcmwSaLULDmZguuZO3R7iag0Dba6PVW9tq0oZAhtc8C4oU
6CijKFEfTOTeXgK1g5KdhLpzoNx+ObdV1SxzZ3HtMjTefCpdqvpkos01XRob4j0qhWpz5PoqH4u3
lzKrBk4oBBo4dihr3gZtaNUqZayLa4weSBJCIZ7/52l5/G6uyjl/AlWRzL4xreNTuTR2djCHu2uX
gZAQSFKjvRWh1YU1aEbT4O44DtVXx0imt2PSx9ZljqkP+XmXoJgdV6m9nlOqtaavzeNklzAPXO1H
Wat9c3q8qu6vEL4HGZEhO4/8LQ/aX5Zvb6ppFHl1ek0nq/yaq2tLrwVPurNdsI8ex9pbWIiwo2JK
kYkjbbNVkq7WOm1Ns2sPJWh+RZ1FRyq8bWfvqPizH0maVUh30nugpUADsk86RhWb9nKqQc72/2IM
UR91VfY+H7ky9TugBfxzU5tIc71rHCUD3KPn79Q5qf5Uxv7vZV2c+GDp7A1JyhaTw7IRqITcTlQe
IURX4PN85WdM+RmV1gGdcfoC3QHybO+MR+QPUxYuHGAhm+umsMHBl2iyX0WSOMsnr5py8R09KZH6
mDLW4l3mJmMEJ1BthqdR6eP3/WRHR6I6exf8r79ic8Grxog1Q9Gk177v1OfRzREILEicT/3Umm+s
3NJDkBXDePDk2gsrDwdpOASucAvYSGniWkOdpFcnmcrsFMex+YJcjvoHOCvc6NYBOYm3kFfXI1n3
vYWEpDqYI6mXc9czEMOES3yjp1cBPj4ETEn+ojsYR0m9efsIUr4bjTr6zxIEcNxNxuolCzT1aU6v
6Ibl52aZvc+eqBdKeLP4/HjT7y0nTncwWxKfT3/pdt1WY9mYVp2l8KYShB0xCqh7HxJomgZxF1t6
0DkGINw6y3Lhx9BQA1VLTPfT41+xN2BEQuSDhCcJuP3bX9Fqw7COEOKuboQIUqDOQqs/VoWYHN8Y
K0xvH4fbu9qQbKZ3/ZNKvr1ldChi/ZRzhdYUen6Mlvp1GnBBSBFN/AKmOz0Itz+6/x9Onh2/HOJx
Yy7aWhTY29pG1p7xknO8j/W6Aq/gcSuObrG9TfKzpCRR4zLnuQ1XdL2rt1oVX23MbfK3ha5GHdKP
+NyIpzb1lL+cqJmsc6K0dn15/GF3R0qJAkAH98dd6YxrcJmhRQHXt+zpEyZI0lFFqfOTW6L5+DjW
7iTCSob/J9kJd4XZZQJ72xIrabQpwOzMCpt6UH1g+skpcWbntxvYkm6hgt2Gm4u6yeaEV0yxoPam
xNfVNMv5lBR27J2UdYgPDvi9b0jyTjmdwgT3yeaAd6YevL0ypNeub8T7tG0LWXRRsqIJel0f9INh
7X1GSi8gC0HgAtjabD2vGItoaEjXZ/pPmDStpvVdWSrj7LpT+nWdjcO7Y3eAPwGNLlcymfnt+jQy
iqE2IJFrWcTjJR8Trw6UrOqRB0Wc5/R4lewGo7Esu2pcmFsiGzYCcYXwYnJNdKMtzugeVouvIzHS
I1yHeNTjaLsfEwgVxm3S12iL1rQ7fOtb4STXiRbFK5YK9asGYvMECie1AqEKcsXfj0j5EWST1KDn
1Xv7MTXYOUs68L5BkrdEc6f/12qj7GPZDNNZm8bk4HPuDfCXcNubqbVtZaiQdr5WmFadynXmGYdE
xZn3sfh3pZrw478MT3LhLCDadw3KYYZnj1ER04ec4j8A4V6txcb+rhzsxY9qa/wPRzXtQarGJIvS
jPL2czZ2JBqNxsJ1tEttCWqlWf7osj7ynsj0jZfHg9t77LAFLEmKR9hjWznQUYaaJioW11xr1LNO
ze+5BmYf2onqKb5rdBXC2qrnr1j0fH8cem8eKX5CJIbyTt66WTaY0+Uq7l/ZdemNP3NlVlPfjrss
NLUZT9NYzb89jrd3J1Hr5MNywlBr3cTLsqKzSmWGnuHYzQ9Kq315KqqsPI92ZTyTznrPXtTq6/lx
2L3dT8mLv6TU7h1nGrEUmG3OAJBymPWXeaIQFbQ2JKYyrZXiYG/sBuOZIT2a4cBv5dt6pxJdrCY5
KLWxu8KAZodYzjicW8cc5st/GBlYVF4CgGaAEN8u1FwVZZ9aOZY1MVQJhE+Lj66S0zDqrOS/JBQ/
8XdAZkD3bxmOxRwX64iA2HVWhmZ9dnDx+W7XSfkBjSHL7xdcDHx9jPUjxvPuIkVwB/CF1N3adkTn
2XFSnsQ8SNOm/dOsXPcdiez6tAo0U58LCuvOwXrZRJTgSfY8dTx2BY+rLdQqIxn2aiWhQtWvaqhX
7jfN7BLMLNa3U1FnB7n3ZlP8v2gOOYVUaAOUvbl6s1QBeWL1xautTvjOxigy6/6CA090rrW4DTrI
Wm/WxjaGg5V6Hxh2HYuG4ixbDRrT7eJpkigXmTkXr2mULG/itPoyMLEdJJtIexbZTNpR5/PvNZsZ
LZVJ+ujARphQ9JhugxZwViOrjMvX2HUXwIa54XWXXJgz94gVGbj/TV11cDvuDRSAHtJUyG0A/d0M
dGziSE/ZKq+c9trFyDvvWTWw3YqxXvvQLXYeID5/FHRzDvwcKFoxsMl5VJEuboLGybhAG6rL12Yx
uvMoVs08x/GwvqbgTY543CZf7ZeCGXVeGiqGSQ+ZrYnZweYc6BoRAWaxvHOsgaiRwukRdOBCnY9e
/NutQSAPpDatBWpR7MXNqBpDi/Kx6LxzEqHYEi2m+Qkv8tGXJl/ve7evDm7i3Xjkh1LI2eJduok3
pbqmTLXjndOqdi5dycoseQmegQ3NARTyg3DbSfs5PJlnyNoCNanN6tQ4Qd1E0b1z7tbNX0Lpm3Pd
2+KJQvURy39nysDHMS7cUEgTtwVcrbOgY7YmdglFZZ2qWO+DUu9/k9vCwqA1S1tTljFBOm57qlYz
pZFRzt55xsDcj83KPpsJlgq6VhYXW0HNq4In/4QIj35wiN6Pj8jyZkKsgtt+K7qJW2GhR/boncfU
8C62Ng14+MVHPKWjKJuFr8ceKI2h986cY1pIh8++JDZOA4+v2ftVKMci1x9vTEAMctn88nTPJs2o
S6P1zijBSrPFyaRGgpyAa/XDWfSd5z+OtzcqiWqiDiIbeFtpGTh1TWtimXfuVie9iJX3M+VE/fI4
yt6oJKLYomGF+cA2ihqpddsXsXtuV9d+zqDyJX6rlw4dfmMhlwf98rvjwgIIED/oN0263W1xLqqz
RsPca9llHd3qtbeX5hXWdXp6PK67TUxughkG+jccVSz5zWzFmWb3RoYZVrPqTaDa3KFzW6ZnEEdH
Sjh3jmjS8YvjltsMhRKU0TbrT7FrRel0PIW6uEm/5PRlnyxvUNag0HTnL7MY+g+c/+JsdG6S+H1l
Re97u7N/xEU34EaE9Kp5sFa3l538RfAxwI7xjRF134y+XnPsBqIpu3hJV7wURle+mcnSTjRc0JS3
V+3Ngsb3Qflg75P/GlQutV83iIirtkaR5oKabXvptTY6RQqEgjHFs/v3Z5deAW94REukevltKKvl
6yoJocykEqjeYHyKL3e/lNSf0/JIb2hvYBYXnvSAoZ261ZocomxQjCHH+qMTELp5m7g2tU+3sy/A
9JsjGcS7LcnkyYeglKqnA7PVRx+xHFn6oswu0KHFOxWlMLhJqL6k6D1citT5TfCSJhcLMCJGhuwi
V6w8iH6ZN1AQ0Wjq3AKL2ejIk07zGSWP8tTEZGWP523zzJWhoC5ApSEFk3CpzU7RE1OPS2+Mzmbp
xO6XEbZu8WxlSdW+mDmN5CDHekQfMEu3MP4Zmwkvsse/YGcueZJJgCrrh1bmJtFWtd6InXRQzno0
Wf9ErZ1qp7kw6g+RJarq4BDamUlKdwxTBQ4L5G1TQlDjFT5Sr5JJZNUMpKYUWO70jsTbp8M0eYiV
tWt9AKq8/8ZsDF6eJDBAm6G53U5nmWeoErkSYTAVTqAXa3+qJ324rJBxPrBmh1MftwniJXV8MNxt
ZCnN8nOXyD4lHP5NntZHNk5RIGvCAnOH9Um6SvwlPKN7B0sMPh++l50X2HrRhmmWIJr4ezMrG+68
+eTrEK4k6IvbcbepEzsRVqGhWrhuG2BC2fyNq4lxHmnkHpyv8s/6NdX+GQvYMS7ttEt4ld7GEiA4
KGMkYxh3o56c2xGxEqSEl+YlN4Ten7wmS9NPrh1PL31axs5bUgYvfno84O0hz48APwVKjgOQp+o2
TzUSJc8yL51CeBXVc+Tp8UcvXdxPad15H4Gi9Ber0L1Pj4NulzSR4NnzfpOLS/J0bkfe82tWpwa8
lDQgRH/ADqd8dPEgV/VnJdXW/nvJMZL8XoGfGtxtVPmrfjmi3CwxdJSap3Bq0zX7qq1Obp0m4JXW
N9OGTRzwrJ7+eDzS7UkhYwJaQSlB9qV5qN7GVJXKGvUuX8JS6Vb3jLrROJ7wRss03xXddGSgsPNh
AcuQ7f00GuO1fxturKmilpO3hHiw2U+j1cdfMpN7e1z0pA6GJRVHKdL9+gF0TfMC4USbbGx7GCua
6jVuItZQWzkpfEvrwYc1Xa+9qLGq2M8j18G7HjGCg67GFlohZ5OEDHwnjx6QWVt0AZ4JrRWJZQr7
WFO+uG00DL4ohKOd2rX8oLuNA6ENKOKHqIvs9NKaifYlUtCMeQGq2B9ZUt6fWmRunBwa0uoUXrek
BW80+6ockzls0iH+Ezpy/Car1B/DVCmf2VTOe1SP009cV0c1rftDRKaMsseJcoy0iLmd8TUdiq5R
mimM5nK+6MKITzHI6a9g1LS3ZZKkHye66a9mtHbvFc1GUezxAt8dOIBexPU4ylCzuI0fjcCULYdp
oK41fkZj3muRzh1Rz0BRw16DJBb518Zo8h+gF6uvj4PvLD4agzQpyNBB1m8FthLkModoZvB5sipn
DGiy19abdVjmy9ifJqvvMAJU24On/W5UHnFSHkhi7Dd3xIwqEgITzhQmVSLOi+ksoYMhwUlXs7ql
zN6XT5yZRx5gW1ygXPDodUtta1NeUXclb01NrB4nRYAQaPYvknQHbktUgWYn3ocimsV5rOb4YmXW
e0VmfhpWdE//4YODVuDK4h3Lw+h2tmm+cWqifR8qSTR+99DUShI1odZPU/FTlIjmU68k3uVxUJk6
3t6TDBwYt3yHSOedTVBEX/pV692ZC7+1nxSkP2ofOc7on8dh9qaVtJLGL8IHfN7NtMKEl8LTOarc
3dxyejkLEnSqotbBrAsnDowu094veAzXB3nAzh0hy4muPM9QDN5uYXPJ5ygTBavYqetLVPTRh6lp
/yi7ojxYuXublTg26j2Ua8Ex3k4fT0R10LtxDmscVP7ommX5oleZ+6zEuT5dHGcZ3sd66/H2gqR8
cGDvjJK7HpIcSngcldtZjFY8LqnZLqGOJLvPBppCfUyr9o2xatqRv/jOqUh1lgMBLgU1K2dz1RtJ
7q6x6JZQa0edN0htnBKz1194YgNiEsU/uuoa/9pz+odppPXfv72QfhbBERZH+A7N09uvbPOIX0fN
WUNzjJboQk4Jg80XdRPFwbwMXvK2HMWgnhygtEcKJjszjJYv0Bt6Y9Iea5NZDUYK/TGbuY5xqVF8
rOSS9a25LgK8tEttoU0xnlZ7RW38VIzlEcP1p2vSZq9yLEL95FWNy+n2ww9mFk15qzDLnjsSqfQs
5RQbcJNfS12sZTApS14lQUMfpgyQVIvVl3LV0vpEAcLWEbpNk+ZsSvX5v9QyF02Yibw6DfrkqOPB
1bVzrrg6m47eLCzwuwxilWqLwtDnUG2n5eqakRk4apP+Zkddntt0gGEqGew78sDNchitvLe0pFhC
Sgupc9ZWtTibBqoCsEOKtHyarUE9eL3tLH8oKNI+nvYhD3O5Sn7JdBE1rtNUX9bQoyyEMWM7ju/W
1FHflehav+97LS5xQ3CM5iVL7Om7aFV8RB5vgp3tTo8UqRJgIFQgtn0EE5a/0lupyk8Y4S+p2SD+
iDAFbNAKHPP8N6tG8htzcpL3gvrCLW9zRaSQDsEXF2qY29XyWhsDvtGLlMJ8KeOiOIJ77dwUvNek
LsrPaFvrMEwZRB4h5Ra6Rjw9pa45fxKoGH9VjUF9nt159AcvWw5eL3tzihQhKTY4RZrBmyONG3Ou
tCJRwxTPjKBrPfNNVy+Jr9V6cQZsh0QhUOePiivq95HRxAeX8N6YEfWR3lc/i9eb8MnkJECHNS2k
COn8XQyr85bOUPImrzWtCsiwk+pkL9Jr4/E6kn/u9kAh1WDzUIy4L/S6ip7EWTtqoV0bUyRQjljz
4V3LTY3+QOQqvRnotSOifx+H3TtHUdHi9uBg4KbcbNrZUEuhK2zMRMmME6o3xmd3UdtAU2CPIWie
ntuZ7qKRz/kByWcvz6P1xqalwUjBftvFtVS6HenUreFI+UoEg9w6HXWBVnP+yL1sSP10hIz+Z4+q
U/KWbj0QygxGPfqGkfbbBmRyD9MIpOWDRxWaR5vqk1mabKCxXsOkbPHTzHAhg+qU+ItaT6dlant/
Usf2CUVM72VIEWKJKlP1OyM5QgrtPfgAAkphRVmPBjJ3e6ihvR+nrsUvKZWx+b4Mdv19zmYl6LpY
PItlNk6OYlfgXIaWKvoqluqN11NG0aaYHfl4eezsBnCCPLSBMSDxuEW5JtyAqTvpzBFaZM8Wlbkz
p806ndCcrN/pmQorvyyT5mAT7qxKQC+ccj9Rg/eg8MSuSrrrS7h4SqdCYq6WMcio7MTnynZLCxXx
DkNDN5rrU2pqVA0Pxr1zqlODpMdDMxpZoe1r31Co3A2IMIbJopqXOlobv3VhrLqFo/1+riqdS2h3
I8iGIeRmB5rV3I60/rjDMPcNly6F6saOrP2JA+9V77Ay9bslzQokJQyjeXo8wbu7EEwB25AkjrbW
5gpVysrsFFVjhrVRBKO5WO80Lcsq38Va/s2sVM0J6kP93ipMntgztXXfaiq4aI9/x94Hl86qvPdA
kYHpul30uVo1mtXJRW9quOyVizjF9aJjUC+UgyHvpEOUciimSOFxsiL9NpSBE80AD0sNeWzpHxs7
78660LSPjwe0c43dRNmcJ3HTAsvoidLbufatn/PoWjq6e9FaFzVIbXA/O2WUv4Dqak8GphzfHoff
blx4xyxR/sCfslEc1LeDJBMU1uyuS5i1kffqOnlzzZo5/aYuhUi5SXSv9NFxNg/yk+2oMbjC8IfO
CM8K7Da2zZ+Cnk+ro/cZAtxcQcKD1PF8QzTLU1b09XBabFFTaK2bz03vju0pz6h+HdBxtktJ/gaZ
fkLx4DV9d2Z52tR5S6Y54eKmI8QKeqbmSWtTUB551jm/CfIi96Sb6SJTBGqASv72rZl7SFTDGnTC
mIz/S1GkTVB0URHaqzd9XHB2hbrnHsnLb7OFn0Gp8vKtmWZ7ey7H7pDWZlm6YQb+KPBqdwFP1vfO
58rM2ncogTrd+XcXFGRrdIbBcDO9JPu3C6qpO6Yuqd1wiSB5q0M/fExmtQ2tQenEqVW66jP+AeV6
cBPcr2PC/qSHUnLDHXQTNhusyjLzxA3jVLdeNGPAVpsc1Ps4JIN+KsrFCZbImY+Oo+0ZwfeVYCvZ
FpZ+CFsQTWXkNmr1HmuotgdkbpzE806FbWKW8/iz7ixWAtEeAIyPL8H2HWu2Q9THCIyHhUMBBrn2
4dJElv5SQHQ+OBJ2QwGO4FDAHuROZqqrGlN4U+qG1jokr11r6TDimjqY9Lg6WCx7objPeBjTPXQh
dt4ulg5amQPT0gvrwWpeNTWfLsCgrG/T6BxZvO3sBMYi+78SH0GD5zYUj0IPcf3CCwclHt+3q8P2
Q/Y7nKI4+dDVs/fyeML2VgaqI2DVqS5LFMhtvFmrUJVzWi1MRdZDNVizvyM9GQ8+4N6yB0ZJ05cC
lETg3kaBKQTMhKwudJ0KS/Gl6DqQJk5vvdTQh6Mnw4rKp9EQ7hE8Q87Mr88QufCl+J/Em/ws090G
dqIOPOqQGWGt99rqY6C4vDHxOnvuLEWLAgCI+lNhq8vbAatuJYis4hA1u03+fv4EjJJgqqEddAd5
qUrWjhfbejgNjQk3zXSqU5tX+aUt5hGdKTuvyRJSkfurntNfejy/e1/ekWKLFEiBXW/pyBPHQWOa
sRE6SYdP4Fy3z2PJBhFK0n5ehOL6HU7AB4+/vUUlT1Y5aPj/2/0C9kahnJVooYFQ/UnQtvuf6Kvm
z8dDu8v1+LJ4flFatiRqlqTvdnLVsnITgPp6WJZe+qakSXO2+w5HNaXXz/TYHaBtSv2uiXFhz/tl
rU6d8I6km3c+MG6IJp+YNYYelTw7fqnZ6BZCaWvhaeFsmaMZn/HP7swAyZRCC4rZmLP+PNK/ivUA
jh17JHj8EXZWFxbh1IVpflv2HclLGOMw2p1qhsMUx6+icLU/4qp3LgkCWX2wrHPxw3BK5eS6w1FV
eueooqYgi/ucinIibkfOfVJ1S9aYoRBQFJ4RyBusoIPVczW62aqTc9NPqh4fHCU7ZzECNMw52BjC
uhv0TxQ3njqhjBTOCIOdI2vtPsGscKFeG/bz42+7c3jwjuEtI6mmsvh+O0AEHOJ6qms9VIy0rC59
q0/2aWzj2rQA2CKIGSQ8KKz3k6mU4nODE/RLOdVe/fu7CcUSJpdPzURvvzPWFS3Zkafjjezlnt8L
Mz+7Tm2uB0tpZz6R6GAmsT1F2n67ndxl0t3OFEbYCy/+t6Ig1fqr1XTnuHMnf0jGIwrzztaRdAJK
nrTjGMBmAa0uikyVXhrhOKnr93zKaAN260cx1u4T6OLp7Zp6xUE5bm+Q7BeVa1wG3uKdTH0ccAVO
jDDvMNR2p9EEbwQmVrMG88zD+AgEvhuPBi8riAc49Y/bNYSOG9nriDirSE1xciJzhv7VlgHSn/kT
Cczw8njN7pwHFDcgKBOOSrInf88vx1HGTZAOa22HeTTqCOlQM/bmP5NkcYczrtPaHD9HnUezF7n7
RJkvE1qdRyDPnYOZqj/4Kg8er5ROkxP/y49A/qSqkz63Q7cx3boOtEJL6i9TMTikGK1o1LdWmo6j
fu69tEz/ADiCdmDQ6dUy+Hk0Z0fp7/1H4dmE6RiPGyq/d4Kas4evx1I1dlhSYc/PcdUNb7LUGoPY
MLOPGbpPH90u8766Rvkfrn9iA++moURF5J68MqyQklhc4ZSv4xxwl6AzGQ9V5gSKWtXj28ntxRhQ
ftNivwPr/uPxgrg/L1nsyO9wM9H3Rjfsdi5Wva80oURmiLd5ZfprWUxPY7Haqd+oRn5wVN2fmDKY
VLcECAueQv6YXyc+1bkJzdIKnVIsZzdNykvWJM6zMXWfSUCirx5+Tu9LIymf1mFMy4MTbDc835hy
J5wfCLq34cUgags7JzMk3vIWRBqdtMKKPk2JhrrEEtXvkgE47Gly8nr2zY4X8EG6tfu1kUWWX4GT
eotu8dAqc5zV4Tq2iuKPRc0/dfpUvYh5Ptroe5Ggs5L5AF0he99s9Hat0sZOXDNUmuQZ74jo71iY
6sUc5+Q3K3rgQyRiAslL7E6Y2c0RxnXblCgYWUBVvK7+gM4T2l0XUAPF/KFIBtwhT/gTe1fwnGoc
rqj+fv39JSxdgbj8MIG8MyMTRpbmVmNbYbZORtjm3fxJTZrBTxqcpB6Hus9cZcMPRDc9E2l0J//7
Lws4WzJjqEbPCpUY1bUAZjnQ7dg2ym+P49xfC0htUtGhLs6tfnenr1hj1GbdOCHv5eSiufNHVKDH
xM8i1fCraD0qZO2tFmpnyBxw/FHh2WzMuOYubAbiRea4zH7XGbyG+qksn+2xrA8WzP29zuCgIcsi
AJfQtnOqNLXT8MxxwsrN7a/Q46c29PBxKf5Z3Nlsv+sTSul+G/WVeXD77X1WDhgkH2UjnVL/7fS5
/TBZahbZYavSMvddS3GDurKsQCnyNPO1Kvvf788jqRLnK61S9oi8eX5ZL63R6G4Vu3aINFLdP7u5
kbe+2efx+7EtvOkMXeqoVrb3dQHWsHxIu4EzbaZybEbXGBfFJuOvmw/NWI7PidPY7616yJ9XEatd
kLuiPKoL7t2hnGfkwwZZxZ1FDedmhvgiK8hpzTroQUXyYG2z/G0q6vSkWf2ynCfUbz7Pg/qbVhNc
21REwEbiE0LqxmV6+5X1Ck8wkQg3LCNlCJI1V86iSMRlalQc+3BDPFhGO7sF+oSLDoLU4b1L/Add
rTpNJR5FXesFgJ77Fh2o4q/JcLWD6u7OimX1SE1C+WXvqrvOzCPWbBYqc3ZtnHHFQ4gxghKy5toI
u8g5IhbtxqPySHqGuhktqdtPmY55ZDsRBciyHxuY0Ir3brWL+n+runTvimw8goXvfUpqyWihGTBy
oLrdxhPOiC+3stgALMvy1M09t3EK8HM2FuUI3n/XaiS9kwKLMreHTofK9m2wtCzqLvdiL0Q23br0
hVD+KNwUu9eyWS6p1baBqRgZp6yzjCcNpdHYdyJL+0ZR1jiATd1vF36K7PhJLSjaL5uDwRbk2PRB
PK4rBHUhHyXfysXSxvMq+vzF1hbjq2k2cXVBpaH8/vhQ2ioryzQXUhcofCwpwJgam1tMb91Yx+jW
C/NVV6HYlmXnT47Xfe9UMeb+bBbji+kVw1mJKmXwrcrBu9DyejM/LebofitxF3rvKO7RPuaY2qw/
NN1IhnmayL1Fz2r7Hoqbus6qVkEFU9MBCFVWlhkB5bG+D5IsLgzfLiI1P43L4nxsLR76ft8uM93D
ASM+dKymtjxZijd8wcrYMs5DAg4g8IyBd5WRV1Z7sjWEpyIURKzzihiWEcyziQUwAljzCd7Jsn6V
fZ5nrc4VJZisKDWWAB1Ufe6DNPWQygkKU8+1IZiRrYoHf1oLLV2DsRtF9C5d1TL7RrerHb/Hqt6I
S2mTIzzDX0mTzq9T24q+KoPe9rofFYYzI0iTK0uM74/bttOPsZIf+dlexkmxUXotpukP02xj8Trj
Nz1cEgyn1T8pLVTL+1pUpXgxalPxrtaUOO5zpC40Ef2OK0Abfa8Zo+6pghuI3ZW+xl7xpm7zEVns
NLbjF1utTRxrRjfSPlhuA+I1q4exDhIRz/bqW/CyajQKVb7QmmXrj0GoSz74mrmm9cvS6nC3vMVt
xVMXT03xdnHr0XyfxFgIhLg4m+JJN7vcRZhaR+/Lh+pcPDe1p+YvJYzT+QvQjLkISi1vo7PuLbaJ
fGC7ZM/CpdR7NrDcWHz0JSzrorRd5J4xc9CKgPZP3OAJE+vdx2nQ9PUfJIt041WZLAyjoQHn+Hl5
1lK075QZap0/uvQjPwy2naz/WEqbiYuLSUry2g84NVzmTFH7j05c5utTZqMIfYLKL9lUWgGJIATd
NsbzC/DX1QvaPJ/dKx6Q1fyDtvasofFu8zJ8k9toDv+NJUNZ1aepnxZhnSf41mZQNdjRdr5mrE2e
+25Sxknhg84yBj2Y6bFJTeYKztYXfUBID0/oSOmrVy9f6uiEU1kvej83qlhJ0UZCS+vtape015Rq
7qdnHdIQ/9uai6oWAR0hOxGv0do77atQoKBhoWovRq6dRFNq6/NMPwvT5xY8qPIuNmTDPTD6zI6T
oJ4Ku/m2VLOWv0ln24wupZED+Duvg5LGz9aM/EZzJpdu0VOhzOr2k68tzZRMcIRXkHWnomWTFn7Z
RbX95v84uq7luHUl+EWsYg6vDLuraNnykWW/sBxBAgQRCBDh62/rvrhOle3j1ZLAzHT3dO9dg2Xi
CJJE3MFy/+heMrkWtB4yi8je53Mm5PhD5sjWAW4i9Mimpeb2OAaEcUP0U3aqZvB3nhNcTJ1z+IoH
8BILLJ4zsYCvG20Vs32qaPRx2hMoUntvk675mcD/6EOfmIknfQYq+jljpus/1o34GzsSbycjJZx2
Osy5ALi5luwNmEybwLB9NvISFci9fCjypc6fG1CccZzPo8wfbVWr6i60DUapcRMQkFzzMHP1Y+Yg
Ce53Xrfx1W2n8suQhMNmPXWRkT9y1RaynjSb1w79LFVpTIc8SevjivX7HaqnpBHIy4kxpjPuqtYS
eaOpauwdVsPo9uTTIw8vRxWOw0HtSubuwWtSxZ4L2pR/mMgRVt6n1J20X4su+ZCjnk06/5lLnoSf
hRRSv8Fr1Mt7DSNF9oWsBA4yWMUhcPcC6lQCd4fhWK+6WHYvs05ter9gozI+0KQ+8vxuEaGZZX8I
kAdjTgw8PS68qqGXgF0yr38shUrI79WeuoJCCNTltOSW2iuTMlWX3J45ucfD1fK3hNWEfkK6bxLS
vi5ZirMA16XF/bJkZ/GC1bCWbn1mq/O8EQdDCpSZ1mS/ge+nhPSwl0zDl2TW+ENFu87spvMARz0G
tI58koey53O2qOS8S+XB/RtekKYeCueVHWpdHvJ61plXtyU/0+UWjPx43Xftz19BwD8kPmhDQD3V
55bRO2OEQ3JuWOWJS0omIIRyotfs5wkBw3FHW7Xbizfp7H/uEgVlaCFGgptrLdoP082C6A9rbCfb
43iLnShhLDyrEpsbKVnK9AfWQmV1vy8hBHPZPOyt3uE6BfsH16IoZBeUHW6vnaw7eSDeC5LOacHC
hWkGGSkVA52dkzfUQKW+whhDHO9QyqVBTLWFj/IPH/D6oFj4Y28w5EC/JD/l2YqIDdZCgvbc1Auw
Tazfw7QcvK/fuwHmpbW446ldkzv82039Gl1w638Lwam+SzGh+ptM8hUS86oSYe23slsfT1PPBpPp
0W4/qzqp3YMFD/Jh0WtYqN7AALDtPWzS1Tnya3FmbryCVEGgaLIjuzJVBev6AEy7vlpIfswXYMyl
GNGxC2CTWlaylj1kaphWOgWh4EsArr1PO20hPOh5xUWLpFOxIp5Joot+UhRJ5BM726QwPRTLZB05
Vq6TYU/a+rC98WhDewtjEXFbgtUoFgry3QHPNocFB1/L+kaQXRL7j+yV7qHbU7FMDD5ny/eqFl24
L2qvSzf5gjfuHsL3tvtujzNZv5Czyy3sVg+ri5vWzdz1/jDYKOo3VctcjSnOKcLikUzxn02hGH60
sZyT6xn3dV0mKIbXRsKZsl7jT3Y4uf07tErxCQWQ7u4FQTQqvgm6lIwOEhNzHELJkTU3+NLgmSI1
rfOfoumKcEHyCdilX0UST1UOqJN+fp1hW3BB8IoykJcdfrnu2EvMn8kaFvEA7gwLriN2PmY4A2Uf
38gGBeUf3Eq7n4zg2whfAyxlhjzCqXqPcVMvVCV4VMEhK3GAvCat+kR21b9tYetro/VyonIjgOne
2vNAf0a8fWA+zL/VeoCFT5DTp6awNIkckH5cfa9o267PUu4tu25Hq/er3Rka8BQeGNhzhmvQBYud
CBK0cs6BhyLytcNntdn+7PRcNfjXIHe+BnHMWS9Pc/5ZWws36bYl6w9dzORNFyGFrJE0Z3ZZud1e
i4LM1Se/RUcniEAsXHWYSUV3xbJLyS42NMo+esY1uWWJhXJTrSij93zb3asvitm/KNUm3fd5Z9na
Y2e4/lICQE6+JHCvdL8VRxxHJrKzGND2zS8hVnicvjir7CFNuf3DsADHhq2U5ethRPGCyOVY9t2e
d+oBroVsDB+LQHepSOHMIRtv6MgzU6MThhcnWjtEUvohkJCJK25bUt1kfvgSMbTF8SrBAqwoCvia
/mpRKj00Gfxsx7aeLRlFKZfX+cQLOWRNwl9XoeQf1rZmvuadFeFH5E2x/QkRvqJDaFiNt3mRWepH
GI4iI2hxYC5/oMG03eeEKeHeTA5POyh3iee3CNscmHPyhPJH9EkSSPbB0MxoFHOFfn1WzWeUtzW9
dyAny7FrQ2l7GAi36WXF6xp5XxDa/Juh3cJw1mE8vBJoV+RVUXTLgwtiZtAEnKV9yTUoxEebSefe
ywS0VS+FdfuEwAvS3ZgAaYAmKhJypbYmRTUqntd4farCN5MplwZRXQGRQF2Ga/DxPG26XrOSJPWK
9q6rRW/PKv2ysc3/penOz7HCJ/nKiqQzE0pYmfd1e57hU5xD1mGKKtEmIOc9hm4dI8wN5FBtSrGR
hROO+qCX+TJSlSHpOmlJI28C++Xdd5RPXk0UVSq5gkzzce5jmupkdAILYeCqW75fWdEe8/OiWUG+
sUY3++RkehRX6spUDGGpKn2Ba83qno6gLRgluR/iJ1ATu01Jw1DiSIHr7LuiUeR3HxrAFUsKznc3
UrhCfCvKs74iL1pD+sOLYHnPmWfL1Ll6dS+YLBo3omdsKaSaKot3ucTiKKZFmDSz+SEVLSU41gVt
7nGDQOraV7rV9UCZshcCKf851q7jEt9obsB9557PIxJ8XDNg1W5R14hFLdOXLWH8m9BpcV54Wsg4
NtbbMLJWzMjXQdBNeueRVVdP+abhGEolwzpiwSoSvkanmxQ5epsIwy7gPZ7iCKHFIjfMVcGbrxEo
KoQUUGh3DtLeIzPc9gmtybY+VLNvMvWSnAVKrRuQz5jlAOZr8BHb2ab3jdmycpyVOlqPkXghDRpY
rJ0/qnhm8OPCVQS/wdLLv6thhcLCYB7CU81hgP+M2Xkvfy14ony0SBfA+3ZmBjMcKfFPHd0OmWnm
bf0aZqhPR2othiAP+633FiJ5nD2dFO+hLFZ/l6l5A1mTL664y4g1+l7mBUHqWxvY3q/p0b3CY7H6
D0Hj4UeFXjbtvTphY7nbIFvspmRhm3CKCz2wOpD2J1LqUjokFpwLNlK3CPdyyYq7Im7lZ455C0DJ
kXXqLuwJQslUthd1D+OQ0I5Si8P0q09gcDq3nedj4oNvByHF+cmyDDKhbPFQNmx0zs0DE2XAfYAV
sZ4Cn6RjyAq99OIjSvjmV0aKYRGyfAfi0a0XsbamGAiXuxoUrHXkRKOEhqtol6ZETC5b9n5veR0Q
IMhR5iLHnuxx7Gndl7lp/3XnQb7vCwzM+6Zc6n+p7sivOjaRD47CiqrotMzwW3N4qpIPZUK6VWeD
nqOjySS7kmx9Lkn17kAI/1v8yc9hQS5IGOru5D8YcuMxOq24BkaIxgWmH0n3+S7S1CJtVkBBnBfb
WkHxCURlNOWKbh9p9GXWF/Ba+FX5xKmegWT2vYLDxddaYzjp19zXdPJsaxIo5JqNDQ7bo9i5dZbJ
MUnMkeAubezn3XHdDTNQjMfkhN1ef3KbHZMqA4EXO5rMpC+O8GEtXobZDiLXfO15tHs2rBhOlsEJ
3TU9HB2XT7tPg+5rWB/G64kZ5FPNlg/J+Vz584LlegRloy8wj8jXwvatL218xyIw5j43qwh0QHlY
ahPYhHy1ORVicE3JfmM8E9gSTnTQN/9x9h5PZHpkQ6bWFQFsZ4dN4i4c2UtbRAZ7hLQ7X5KyZHZc
Q0Ck+w651KODG80T1iY2OXS4IGGTSA75Lz9onU4zAqkkrJUScTUcd/QItRQ9hgZpAyiWHn6u/UYw
FveJ78Ccxm6Hi+tR6/xfsiLYecgO2KgMeMs2PZxwlf1S4pNlE7ReZJlMGnwclzXAUo8BtGh6tlr+
Ve65d33rJarDcqChH0m9Zr95kfpztCLL6EgBPOKzEFqjNENI9WILj3yuvU6WnyI3O8NaL0uTHgMt
1O6V3dyIjtKQS8Rw8gSpFVBQGOpWGOg8Nh4mmFfVJ3xhGVZG2sbU35zAkG1a4gnm3tq8gSffq76o
YpHjdo6Fh1deCn2lo5AGzv6AVVl3GDxgerRocNq4YCbICmpnfMcfHVyOzIJlFKb+0yQfK6o8D+uQ
s0YhEyTg3KTZG1uO9mOyrX7JlWY/PGvd2OkAW5103umzPQG24DaZ26+KBL1edFGj4C5Q/KheQXcD
DETE4h32qNmGVYpKYiwHdnDDMdsLXJQq4/3hDl/0tFBlM+55DAT/b8cnmDNJbPkXcKrrIVxa3JhF
IjZ8OygT/eGzbMYeHC+x07uHGj1og4yLD0F97fpZsRN7qCQ7Vd9ImhMYCArOx2xv0+d6PUyK4pzC
jhKS6S4fSE27P2UhVuyy4eJ7X/OlWvt6buC52OhTfEb/Y2CQXSBPtA81UpD7HN2A+wzx4gyBQMDH
Uji5CshKscG31IQETY+Uyg3NuvnyUz1D0YtvJMsv2O4HwpXxtJrHat3XX+gYcmzeKJv8ceJg1eQ3
Xb/uKMp8EHaRmK/TdvmXUiPMBPgp/OC5sGLkFlNbbxZspg0RaSvHK4TLhH9aGuOPZ5EW6r456/V1
pbq1vVgy+mRRpPdLbCHzvd+MwofcbZMJsAt2lhPZ+YxgT2foQL3cKjT3BZjHEn38jQFMbAZYvGMP
Dwvh9dzj3Ypi4AAklgvkbJu4lMCdwgX4IYYWgajXHsmhEXVdnPMylDCoNgOpsMM7obnQ9GEDzrxO
KRiV7mt6xhm4Zu02DIowfg4uWdtJwe8SM780nE25Tennek3K9C7HiXEDFmN3+3tLUiijxaZL+5gp
QPx3s8UOwm1eI2JJO/QCckTIrn6VRaSAXeDSBJHFniugwpiSzaDC0WBGl3n5FMCmZ73f4fEArXVd
5VfiD6RPhNMu+COmKckdehGfDi1Pou/TAg4ZAwhTcE3Zjrimm/RwiBvatcKejllK/O5m3SmRb+QC
f0qSuJvxLEuc4ByhWuktpRABrlrW7ArzdUpBg0BzNGDlMe0GTOTn2oNgX44rV3bH+NVpV703FW3O
S3MADxo2YynvAYca81uuvgKhkGD2HChpGz7ubQUPzT62+9riBUhF9gEH/79psvFrxEzDPrcxd2+Q
r61ykLLGP7UbBG88LRTo+nUnNnk1QHjzXmmuVzBQp2jEcMYkwzKWmOt/ZS5R4Ha4v/BerR1G4B3Z
2jj3kPYkk8NU5IeYH/md7IxS1x2yizcCzSUfToJ1bpVXIl7myuo3zTpm+oA3jY4b5j0O7xEQOhMq
PSDDQhxLM5UNbz5xJMzgAC/OpBdWb7jtcN3LqenWhA2gFsKXXCXte0qSlt63JNrsJVeKo7/J0bxN
2E4+dI+qooqnD9RWIXIwxHjXQJD1ZcXOxjG6Y4FklHEcyksWTxic40hbN3QLZt87LKHMLyo1RE1W
VtkX1NyOjDNP9/fD2Ur18cO25WFF5mg57aXC6NO5oviyAS1de4lM4l+sQUYHEnNwCWCB2krAESvB
bxK55MVg61LdIeEx2oGU3P7Ds0/+WtvtsmfoB/7B7xLDzS5o3PpUlx5chCLrh28UOIRLRzdCJ8PO
jkx0d6IdtubYfosiymOScDxB/Y3hfBamKn6VH4NPf0SMD1cMA5yAKN7E/d5i1h5Du+Tz6ORpv69c
1D9r8IH/5mwVP0mXwBFwnhOd9Wkscz+huKCrogcHGHZwGLI8MmQ8TQglPMTIgAfgZ8ZU18uKhU/b
eWg+GBqqz3i2TcBhLve3UjWCwfFk+XC2Xc7qjWPYyYZWRluifa0bO+CzcXEhbD+BGx4tytcMk469
F2Vc/GRxQz99nMr/YIA166HFthmfZlAZ8VID6HlVvvlwSajcfxq5RX5cGY/qFnJvX6Fj2Zex1Ca+
qAMVbmp3YePDClA4TBiz8LhWGDh0Az8TUEE5EvkIvvazpEMNJwQ9mFkVbpCASPZJIz3I9J2Fkqyv
/LZgVIMlMr7nZa/XIZoyPnP7Iffi6H09HirtFKCCY23GRqt2pNsJ050aBowXYAk5uZTp4X9nqOn1
RAIndydswti4e5AjIOYOeOK4eQH6QUuxXGy54xvc4VsreqHW5dWKGpg63t39XWTeo1dytWMDh8mj
7I0V+0tUq1IjXMTpf6Da03UAyx3/zicGo5Fsm64Gydb21QulmquKav7RiWS7d4k29pHU5XK3VstR
o73P3H+0ciYfKJQVHtSS2cOIvSLkfZt1oXcsqqa7tDMsoYcKzFGCyc4s98BanOkrULf3qoRGvM91
1G4402N5gAqJ6WGr81mODIXmHtOwguNAowsz8gMpM4MOEJwMSsvlA3XrRIodAuCagFBPASqXkY9Y
EhXJfweMmtRUgXdCP4ZOjI6MJOYV/bQ4+7NAgmbvFpZj4Rsr5/+KucWKMMtFfMIPHpenqkoWd7+G
E6N+zivys4UPU9LrEyD08BEE/ISIbIq7GyHd32VogaC3q0fUGlWbfY86JHMfeKvmwQKbCBeC5bm3
1GPHMwUr931e6uS/kqTzTyQVHC36HgasOsQOi7qAX1mPDWGR3uuCCARfZkv1UKAnPYeiDPt/UZP5
n8cNHHoM0exTiT3SogfuL2zvYbSaDSTNku/UJ3BVZx1GwAEy6kinBHls4PcK4fOez3u7DdwmHwI9
lgN+YrKDx9FZ40Uc3Yktwqk0cUWrF2RV97WVcOcRHWnWESvk9hjbogWZiNEY58NT7cCMJNXOe6w8
qXN0usIskOolFPeVVUk2nPYAQiTLc39pkNuFjVtvkCYGGzH+h/puhyZp5v69OaUjl1B1yTkCLzrn
u4ToPX9OIB7dLqQG2ItyvTaPMMZ2OSAcvr5nFh6GaHxzwYEWYE5EooMK5yUrtwyrXXWKSinPDGej
UUGh7wx+/VZIvH6XZlmM6kXcl7+taiPsyzOz4n9LmqUcE9Cl+Ps8d+1txUTTXmy1AEHz2Vpcu3LZ
lmuygVy4arnL89lgm7Tp890BBATvcWJO1uhkJ2wOqXZAN0tXzG+4oy/Qfc3uNmfGKvQhefaV+maJ
V2DXaGQPvjg2NvCu8Z9WLATj5GwcsO3Hi/4Fm04aXvmb0xmKBDLMNxx4BM0BCeyicz2payevqzny
iS+lMhchLWLMg20l64EgdOmtLrfqG+5UvJyIpWB4+zZHQl/UtkpQ4NGUYC1dhwfJtAFC6RIT+gSI
1dobsHzA6Qn1FC6Cpu0Gl9arGnK6oH/sMCxv/bx3MN0TQKa/5Tit8+h1jqwL4S3Cw/Dq4VdFMnbP
6dG9RpHgOEPyBvTx3OPHAlfp6c8ACgddzQ7ZwrSQkGc3mukQ0dVV88+CdzClLfxm45g2yXLfwH3n
m1kWqJizVmNOgLqk2yZaOyPR1kNyAZ1bCgNudp5rMoBZqN6wnEvPAfYFLI7W5uX7roiHuY0q2icY
NKJxTzOnH8FfCHIFaZjx+7apZvaU8HCQr9gyU8kNYhOU/CyWJ4h/mYXv3WoVODEOy4WHSq3UfMMb
ceS9rgyMMyg6B2Dzc+7osLf1CcKv4AWd1kU2uO6b9WwvxM0guZKq+NLpeckn7/cEf5rVawpraCLQ
oKfYRn36ENiFZwcAhr/hGC6c9XPn8vC07Rnlrw41/20mOQ+vsA/EVw5LrJZPBbwefpW6OPgFHwuh
oAhFmItPh8FG33fmM6OeZsi67dXlyzG1J7r7m9g5SqKMsErpS13WP7woDGykOQ7dTcBxvbilTu7p
awn5QhxD4OUxHW2tcSnDNybgGjTxc7pyHhBReII36mOml+q6A7jKerWD0HkMEshDX6JlNQh78viV
AfmOGMph+1Td5WDUm/etgSAFG0vd6V+kN3igXrW5AV5KK/FKjyXhQzwLRR8QttYVF4mMh+4lnvWZ
XEwtTjnBRZGLh6VFeF5f5KBQb1Xc0xNUc7GaQeylE4/LumHr9eNLcg97F6v6q4NVvX/O8IYR9DIg
86rXWB2I65ggfdSKTuWKwRjNJJKdnpiX4fceOOrWibJz020+vzngTlg9Oj24MDDvbdMrq/U5zozo
X/YE7TeBG2M/IgRCy4QEt60bzzrs2Dc2y/Z8VnXgdySxdgAcdA4qXT5joNa409gn1Ju3uW7noau1
/rU5q+9wo1XvCAsuMVEi9fNHxM5d8py5EsPugQ0AnJj2J8Jh5Vvjqm8MLh2wHtvkf+Rs1x6viOoL
bnFxjSUT+3XVZHvLjC/rSyo3A6hg8T+a0ncdatU22z9bkbHnOkUuO9QborZ9qVRM7m23tmKALgdY
KNUaxjXmrLq/0RpQFdgmX29EVR0yFD2Aq3kmzW9VlKS8oPp35RfRBJlfFnRrfuSUMFgvpqzuq3Ot
8xvSyOIVpHnxALwLuF4p+JccUtQL8I1275N1OX+XOdzND0gjcN+U1Ey6lfS8uF0YfynWLo+fKIdv
0FLBImQC479PabXAkg3rY9XYYioBkdPQ6ifdF8AArf24XggJ8y/Q2PJnS8MnCM27fWQNgiJ6q7sd
xTPHel1/JDsUZonKm0kTA3D0QNK5HaMz5xWJyqUeapNyg1Ba1Kh+QUprOuLV6USP21VvaCQxWhgf
zxTHtsSwgMAJ+/mc3XF3rNjwxdDUsR9oEPgzlK4pRrBaVzeNd7LANGYLaDMlYe1l29blH9y6akDd
mOa+F/BTyjCeteG3INhWGNws17/NgodSVXExn7Fv2vSQz7EF5Jvdn2nlm+2C7C5dvKvQ7n+d9Axg
c2qATDdmCd/gnEswHsQPAKjK0uSR8U537wEKoOKZFvv5vkRtdyCN3Ce3ebMbhTBHdw7XCtQrfawS
14xcJTj9rcnBF2qoia/FHJv5otJm1U8q2VwNum+p/i6tSP9AEkuOHtv4afoloCvC+k6xOvoathSr
k7w9278IYMTJmT1l0777Y7lWrgHzqtGEPUJSxe6hscrgd0Kg5ijxrBLwGP6YTMWE/IJXEAOg5J5l
l9SkhxvWGqEjk0Pzq0YsJQnz18jFntDi5Cg2Ce7/7JZhjwmQpgLINhZgS87HoL3K8M+pDvJxFGhy
XWmLcHhMLWZBj75Xx2XJKuIGCIT2bh82SEDYODcZMhW2zqOF17HGp6pnTH9bA9nZxXahxKyNmUN+
LFUfxxgXJpMho5n8Vm8Q0fRuLS38RVSkbX9aMkPc0BVARwsYXXRobkoUgzZZmqPX0PpDDOZqtt4T
nXW+91JWfxNz7sdzSE40d2WESySkKEgeYrAl/Y0wMiOGo9TeIO+MQD7jWohWx7CbLennQKW932IM
+eVjMgD4leItqh0Q9x5Vt5wnE1C9+s43iLojMqoJtAOUH52hHSRHpV3ROCYAUj5SnaB4oVAXYZAO
ClSGROSqvq/FEutbg50/M5pKk3C3EVYu04ofprqcvmxPkD7VvvT1TqunxdPts1y8/oaBZsbAnaT7
FzJn1R1qjUnHLlqFSTTuH1C93ZI7zSPhPTatBZ3mVe9fAmjcX9SH7rmUhXToY/T6z6ClBOAMBlYM
xILQB9Adz/zWhAK9F+Rtn2gazr9psrKz9xDPFT1XHX+ggpo7BaARDizguj460wyx0HzL/2Jo5xAe
Fjn/KhrO6KhVBuqNHWTLeqi40mbIWuO/bwv3d6j38QGRoim4zXIh24jb6TOJKf4L1InDSnWStePW
bgE2zG7BF9/MKeRsdSZc1YP+CN1k2lLf53RzbyVc4qtBzLPw0+rCdu/BzIl7OI5uJRy5E1thqVHR
l5w4dj6cCGj8t+6QUfbYyoc3bQ4CrECccqbfQi7qy4EtH6gJkNbTXnZ01B9GVyvFaJKoowFkwuat
N7FDM577Vf5XtZT/xX0IAQgj2/KStukyfZT6OLa2aOe/LSSBl7adQbTSrNqgFlGzfpvhggEyFo1x
C7f9udpGxnfcBajkMCnMFwiIcGi2EgXNB9QIX2pnEduA7ViIMYi7nNDsP3bRo74Ard6OAW7HcZ0g
8QBtnIjTbF8YzfbvJQdCMbgy48UdSzezPTaCcLBauZUyjOuSLyDRoK+cwP2Y7Xrg54Tk1FQV74E2
7Tv4e7zGU6WXVY5brUrwCwXF0OAjXLCvCmPE/mw6m7q7GWARSFLEtSoV6JcDdDmbzELo9rrNDPtM
FB8XvQPHj4hwIhAgiD1Ny5tZZ8PwIOB2eY8sGmGGKrIS+GIClcLjQTAqjah/JLtG2M5h2q5cAskC
33PgfXWypTcG0T1m/wDHmsHksMvpDd12O26NMX88Y2TGh24RQQqYH3Jdi+HnV92IJR9BEVfL0G1J
kQ5bOjc/q8rDjMGDuB49UVi2F6xbLg2izx+30unf+FaTv6kMUk4KQ2h6K/amAXUGCSXYqZmgCUXY
k7ZQGFJx/ILEGhM7BOT5E5Lk49cDx0kM65ycDwG9uJ+ynaa/4GvuHgP8tparS9L2i8OySdnn22b1
rbYR3WzFDcsHHBS6YWkXboVDwU8YYxmoSIFkqVmgURCwacKAMDdvsQqAbUx+Ft2tlLOcX46tJOtd
gKCjHprydByuVU1hEVi4VvllTWSKAmCRXzqqCF9dsOZbl15DXYPj09l2PEfYBamBZfMh8IZCnV/1
c9o40AW6685rOXs/31yuoXgyFJHXlWzRkDDa0uIOQxBW2SxOezXgrnQJFtkB/13iRotn+IZCIJLl
cs3G9IgAVwHG2qYnlU8levHdL9+WdW2THxEDFLkKgGLbgDdUnBnC3uTu7lAgq3OERhV4nof0qBkR
cwtFdglvquZiG2Ceg3NV7W4Ofj98qFkeUbKhkiN4pyXKiah5+rODqPUvrUy+4SPMR3XNMIQ0H38T
tZkGHMdXcKnUDjqZW/xNRXBTQ2iTfllJ7SBQxgoU7csE3IpvDv5OZ2jLnmCbS5ZL4Xb/jTGj18Gt
tC4uJWYz0DRIQbZXa7XHFdA1LLs7EtTrK1vhuPuI1DyZXDB/NciyBZ3VXNFjAcWkAPHSG3ZYkmRU
7tQPhbEIddhn3ANty/D1Jon6c251ba/tauYSHcjKIi6cpNSPtcfDG7haz8+GQ80JXKjSRd/pD5l9
Alp3v1RzpORT3ArTjbUtSnupUSOaf3kjmzesxM7+4sFhNve0a49fBc418A+eA5GTNcKx+hSALXzy
OIFaJeqdD2ie9FMmU/pAs6O8sOR0/+PoTJYbx5Uo+kWI4DxsNUu25dkue8NwVXWBMwESHMCvf0dv
3dEuWyKBzLzn3nxIVe4SLsCVcO3YZPAOIjlE+7XG0gAUmAz+A4AvMpnoff9ZxcEqt70mu/TC2tfg
Lex1+tgE2lY7tP6GLZFT2L5iAvSbOwn+MTFbzh30sSQTpzHVjFWipfOcfYzkSE8TlB92lGZ9b8ou
qk4rf/EVS2hFkFsEEHMUlafu8QOBuugJh8SNEyk11zZOXS71SEY7KM9ZboLZBNS6a0hjHPsDdnMR
EM0BmRg0KElpZpiiEYW6JRRV/iMhMrXHGM+R3ZXp2v+BioUFzpltG6SNYD3MeLH3bpFnF+JwjdpP
/lK82yHiWbupmS/WSvp2RNUbPi5z42zNVBRfi2Dsu4m4hwFds++6GeJ7hOrlGRTF/sUTFeMzYMzN
hAbIlfSSvGq6+6kI4F7aeQr2YxGWH6NyGcPM3IQ7B+jWbhTKzguczPhnmSAnaQzK+MmPbqu525yI
sttMX92NckkuQ96lbx2S8ZXNMPV/QzrSTQ15YC6lrsKnwpumx653x1+O8lOKjnSaHzW/HIN+Fdaf
paaoX004Lhuj+uC/ZuVNBdsi662SYXPX6NWh7sKGtwtSZ3nQjYOUyF3ShDF7bPu1idY/7sjgXU03
ON+EzS+T0P3YsqauqZG8PBk5W50Ey/42ON4XY6QP1dKq4+rG7X9qqf2zycLoPIxO+z64g3sng0Eg
owa0RGGr8l3aIfWFg/cAQDnu6aPnZ9DTv3k7ST4Pfpm2JJlI1C6VBclMkCxNtp7qPP3Bf0fER3nT
n5Q+OrEyj3Bw0fvthT5WHpKeWPi15zUoTq0vzTFpk3upGIB7gQ02RPkiMIe6/gLkTa9ov4c0rZ/b
OvGQN7lrt10aHMrJDneSrIfWGb8hFP5rxhkUobV3HYjihv/KolM/Wu4HNXRvWU9w5rZQkDjze6EE
7RVpn+PWJGrqdpBy0Xty24G1D+PB37b0mg9hHsUw4sr0f6No9aJD5dbxwzrU+jwP0SAZ/fYaEj7p
gEeK6YpvnaebmQG0d9KOw2Htpm7c52VlCbNRbryNkir8ZbxVPK8YQD/6BFNI3sn+sROt/DvDi1Na
keLwEzWB8znSUHyLXgRvrWjcR9Ts7skZ6uaipZiHnZNX/kFyV9y73dTsUwbRd6j6VMmj9Zp/HZgl
oE235JskUNF+hBxCf/fSqzXhjTSazJ45a/3tVrBRmzp1y0uNXnxMYKQRzEhb/4ham/wYbv2Lh1z6
L20gjuKri06iYflHZtbUOfoAKbE8kFrZvkvXUMUnWt8xKsO23shVvXqZcX5CnCd7ygDE20kzr0tX
70v0AajoWnn7ceiD94R35VTNU4GcMTHILKpXyb395MY+P0r0sfe7SG+miyWU8H6hvXDm1qiHXjuA
uqeFe0Bciz9SuTb3lMgsDebsip/cKqg/uZxjpLvMuziC0E8gCJt17KQrnOMyJ/Wd00JmAw6JFnnF
bZbffiDy5yXCl1MXpbjGbbW8rGXvLRt/0N5hUl7xLabM/yrmXi8YLnp7plgTE9aRIHslO6D5Wojz
ARp2g+K/Ps98fr7MCkYjevK+GQiYFwxJClrFRjxzS1fzc0oE8icIcJYIUGPL9Ow2gWAWmWJg4hgh
tMYmEtvANPO+yQ5/jGqbYj932n8AplR3BjzyzgPg2Ji4XR8XcsPyLXieK3bh3AJCJjlHXU0fuWdU
2D2lqrIo+kwQ3zM5FM8VojdoqSMWxs2yk9+jzdoRvxUIkVlF9zcfB7kbQOOSTWTClKYhLNhK4Za5
1RCDQfiQUkZelTDYkiL8X3/QVSAQ/SBZ37s2xdOf4vDCOBbdnFgXKYT3m/KqYcMWtKg5ryrIbsLK
6uX6RFHiBs++cQrvQjfGpGhNhRj/6xo9OxtmbM6Hn+shAhvH0f6VTcDwp0rLufkzjUE8Hg3+w+q7
qm3j0PAlWb+nb1nDbTKK6g0SMqyBU6rWbfZwJqx91kOtVpqpNnJJIlpVjy1nWdsq7Pjj5sq7YPeo
7JlewwDy3bZy4vlh2ECCksaWpXDasqY2eem1rc27iHJ4uy0KfrEeilhn8ZNh47r3IBvg6H0YyuSM
J2b9Szx20Wxz24z5KacX6J7ahqLhABe0LM4h790mWa+diHSsDgN9RimPQ8ysrtgkelITZrxU2eJV
a7jciXvPrMlXi/QQ7cOi6Mzb6Dc33KP2lbW4FkK45eHo91AdBS66lU2inUV72APKJmAMZs00rmEB
SuHc1x0UI5vnkGTobjun9AYF4424pLcLqN0id/4c5e61RWlKTl4zmIzPEzFH/+GQ8ximzqt2J3P2
MlZ2fDbDOokjKFphxk0ywfL6FPDZyNosJxkSO7CKjJ7ZOcRJMcu3UcRczMlI7OQVLKYfmWkMvlOx
HBQLwXvk1mN7nnDaxYgi1N2XAGQgpaVd5nkbSC8j/7wGzNwXUH/VfR7EJtvxdxeDg4rmJcsvvpEc
DD+al58Rw63zZntOyu8hdpqF/oBt3fQ9cpCN80VAtkfyzErlWj1Ho3H7q0LR9c5YqTvvSIJGDykf
9IgzPAmVwhi11E1xjRSaHlDk4Pj7AOkmPtZd1pp/UdRWA0oNBPIrroas/ez80UWHnj2PCYm/aOrV
qVBucV0aXLAMztkx420LjEjZcV2iBZWNJo2rw3eEofBtoE93MiHu6M6B3MhW/B6JXxyE5xf+r9wU
sXhA8bR8vf0gBnvNkLiSN5wtGAycNu/Iu127tHyqQYdjOMjWz064KeNsQ7q8Xc+NxaD3OKTFkKH2
xz79xSr4R/MNn1YiTyIZ7WK3BbOyoD0wze2KZ9J6wvKRbR4cyGvigFS0kQqZAbHBrO8fRT4xCtlI
oSuZbg26RRge+QPT+OQ6cQWpjDN5rM9Y2UfU47hHSt9EcyclwU500OEvp05G9ycoowyTyGzwrOxx
FqsMyRMz1C06KOvT8dhJiqC94jf03F1thsAcfcuOTf/M2Z5QZY9Fz6yo9ZTvfytH8IjEQyU8wQ7q
mN57I/Bu6YnsrIz6FZ9NuNxnE5PbDSed6HYZX2c8Qv/dhiFbX7QKHoORfOZ+lE7n66cQYqh8zNwE
XVwzpOj/wXw28hIk/BjcSjno9sZnhiIvykTzdIRhnLMfErnn/l+vu3A4tx4D2z2Ub57xzEqrj2M8
zs09SQsiPcYJg4uTjLuVFSJtlmU7NwYI3aZz4AffuE6Dck+M/jw/lfBM4jAwEcTT2mLD3tg4YUSG
GxkFO29pypkGSr3uhfRUxEPqkbqzc6p89nZuWfPsHxIm3vKTmtHoFv1bLL5zCVNdjPOB68VDQOiL
uBB3VjQwrqZwRI+wXZGyzvURtfDtFD3LXNPbtWN/FwRTqhBdB1MGOx0HwhqmJca6r2JBfkBloil/
jVZ8IsC3rj89iMq28TGs0YTe56VhYxvGBv77TR6GK1h6fF93M5jQdMOSbbllSaDWX7iNy/ksO9cP
OeVwtXYk04Ul5oZUmXJv+VBGe8pCcmxfO90hL3h+F5R3XaYcOGFfOigA+4SpsH40cVmW38otJa8q
vb631rsuxiqbHSiAGs8cxtLtlDq32Iya/ljzkVj1ERnm9V8O3hXPMqTltX/qknCoo3cv8/E3b3KW
M0Q7txiTgo5K6jq5tEq2/yZOknQr6qlMD6E0EwZm2HxnPWaLX833RJRjhV3pqKanGC8pzlZyaZ7j
eXJpiPyqWbZzTawPb8bge8PvjuR1F7diiMgQHYqOHSKPY9r1VbNlIirK+zisRPAVrx27QFlyNLaH
VoUsdNgojuLcwa6OBe+soyDN7ps4cplJ1KzUCy4C73W99zkvOWjhGtM7iwDQnUEXRgRs7bXdg/ZU
VV1i7lnEnBmxo9uAEcwpD9M6u4eoZTJ7qv2FTYv4Y/xefvqikt2JGWUqvNPkWuW77z076e2fPPa7
/LOtSPLy4VFx0JoNuuM6QDOxu6rdTEMVQQeVBkZoYUNDvg8n5gsebeQ8mMvgpwyq9jPbnNR9a1wM
N2QkVfGwHchILZ7bBKG63dTJ0gEdIwnWGyv6Iv3pCQ0cJMN5kRc54YFkZh+Cvgxmb09gf+RPj0k4
tusZh7Vqf+OPQPDgr/DFs1JMPe/dBJg63ykh6deaeRmzF4zbhoUDM1OLbINXGMC589iNfcfz5VdI
RqsMJWbRTCzHngr2b7hG2lwCkxFGIaZoRDGJdapeVydP+1+5ACsIONeqVF0QhIxgJIlA1vW4P4KM
Pqfic8p3eTIjd1Lw6Gi7yKSqjjTrChtEHTb1n5ogsfwpIvSi+Qc1qfN//nzb6ckye+LJIdyB2Sx1
WuFojFs6xMOJh9DfCU82IePYYpIfeBzq8jyCqXaPETxC/ly7+K4OaxnE7Xm2paEQWkmAqs9+0YW0
zDGuQiyeyRo6SMigdj9Ta7iTiNozFD7TPKhmOtTKiBLvuEntdMxDx5XdrpzQCk7YOBHls9vWtjtn
rKJ2r5ve/c+2dV09g+mHwwSjyrt3aeC5LqXHoJRSHTvwr25Mk+wPlPo4i009QlTvNFRYnOyiTMXq
t7NU2WpPVsp4/Ahb8izaTe4R7LSRpJaQ8YKmwyA/mWQVEuUbJvRbi7dE8U43cpoOCulVfzU9w3bc
kY67fIJcTC1mC+4f980HseFmEkHR9bs2AD+7Ks8mqF7WdeTRIRwMGiZQs2CW5FbZgcufg3VieI5a
lWiBxDgZ1M9D7ZU3cAyJ1EdQdxbv7HpLXx4z6qXx1MWU+yUVYFmJr5VRB2RrUTjpZzB2BDhsGU9m
ZtmMcVDWfynxJeAu8bN0LSF6bHZvfRNrUjoYtr4gAY3+toTdpuBCQ22fJACW/ZAwYGRWCK7rXZeI
KPjD/aKd44zHjKjVrGCgPeUEAhQbX4eZPhRp4ekrtktR7BNjVfA3i514GraB0wTzoSS9q6QkgV9e
+AVl1P8wvGJpcEDyVbl1RcBEaIPzDi+uDWsPzlsWgjyBMUHREM5kCJYb2kmxhDprh/BWM0v1LuJp
AboPx6JsDqY3cf7PZBxnEKNyqec37NeJPXLGk2tOA7RIAsepD92bhwxjI7AgfYnnKr/9bdc2m52d
qidqibGfeEGidrLxG7n3c3kPbIOru5xufEAfj0VzKrrRgUFh1wZpDWaofPsWmHQKblJFpO6wFdNS
ibi05UINiY/rm2yRvj/qEB/ayaRL3RmeZCWWVyImUPAOyg4MZmw44TI6tlQ9+Y6tqp5rD2KGMD5W
iaTh5auew2MTjhE0JSCT5+MrG5YMQL6zEqPdnHl1eM/nvtrruOS+OgRmmtLfeFI5sXZOYgy7UWTh
2TfF9tsvaLDgSwXuwi2mgIuK+3IMGQbuwUxJZgi90c3vXK8VGMB4zssefsQwg9qxuKhe703ee8Mn
1eegP70ZOzY7g7mq5vua8kGeKMTifmdHzOP1mee9HZKdparCVTvFXKCCPmoyyZtT4bVIjlpUo4Qe
zcqVxVR1S2Z4otJlOOhqsObV8xszz8Clc94GiA8KepOdPbBGw2nAJVYaYovWsXt0Y97sljH/sPII
q77Ml1cYfJE/rbTP9ruCUBE/IUlzy+9KsrDx3HGwFiukqeOmP3ysnT3aPoKHwjy5lHLnNMos4HY6
oaV2WICw/iG/DKsTxdoUeLypcQojjhiWF8LfhMYwAOA51JPQGzIwApGiPkJpc3tz4Ub6fiXCeOj3
jBvjroVvGKbI3wXkRjTlKZh8Vb6zW6GDLId2CJe/6Sp7+4eRgGP+INxF3suIgzX+l4/V7P3nLHqY
qg2iaFB7DzUk9TzsM6ed2qN2ioH3e5jTKU64pORswp27dCRKbGPdK9wttWOK+lgz7yeWwcPTfkJt
L4LjMsk2ee4kuSh3RJxq81K1KgmvvRZZ+9IjsZa/dAfadcjnNVVXBzUu2vgiKNnBQ39f/IQM/7Nz
CD7NPcIt6u4mlmgXWycPWM3oIgEF7yvz/+jFsdSspJ/47e0noHHfL5NN/P6GUFoWdvVcIQienT8F
zV0mnbX+DMM6TF/wtOHfp02uvHbnKk7kU5qVkXvSTLiCfdxxAt0Zngt9JPzJh/RRDiHCSc5+ip1d
8JxfbKGd+RYysNKDhMQyLBxKVgf+E1zOGpwil8ingg/FH0dz7JMUbgbZe15x8oQ2Li4TD1gU7TAR
xM0ZWUp7KznUAZOdUa6F2DeIN6HhzoUm0zu2d+TgX12YiP43eTFNPW5nzJOk81stluBOzW67iN2K
jvX/Tm3BjgzvW+LDxA28hqXdQGv64r/ZpxxR7JaMsuUIRjkX11BjvWHN9ernB1kPMjyZgNFVTgwF
vcVlWFZMXvjUu/GGp0YYsR/41hxLU+w2CiRglto748Rug0O7isZQfDQrIQAdDrbkgRqsdZ8mXHO2
32PHJ1zC42QdH0ypo/aQ62UMFSRJ6kQ/lOo5uWK4gGnJhiZq6TNhZNCroa7EFw1EuPBEAy8t2yAA
bR92oJeS9O4CI8dU3qdLXrT05m1l/C/BrCp41hUH1jlfkDjuWlhgTILcWRNJJZXr7oY2SnJmiaVs
y8uIUlqSWbRymBHMoplxExej88PK/5g+T3lk++NA5NXw1gOQ3M63zo+jj8bSvf9HcEKi3seorTFz
Zd4SY79rkVA/MNQ4JJlEsLQfU5f6/UHTPndfIAM2g8MjraT4MytnUs+Aj4JCDosirzH0hTc9C0uS
MTqam687cMu6eU6a8YawuNql/O+TEcfkFNWziDdppzMd3eddDVzfS7COw2rKaTxaYl6KfUDoRUhG
Qw9/cV/JGBdwGixL89oFgUofVbWiPs5m5G+dE6o3d8dSt3H+Ned8vIraJ+TsPTYlY6ZLzWy82od8
9mm6rRaZBkcZJ/3XcAsDwOOZWlCSyXfnn2Q0pDlemPUhONHLkepCPc0SwftY4QT8zpKgYDZPj6eo
+T10h/JjJZ1gpmIDnq0o7COITri1DCMhrIQSXzXZpuYNacq072jG6KObbhzy+QESYV5v/zAj1G5O
cZ54rWGiXbhpa/tHN+9lFe9t2rkMoTPjsyoEnBVPy9Q6Pp527Rl75d7sEKWEwd8BbtlVw5QjtucB
PUFZhUMDP+yDEZTMtYprlgZabDGEmv5nscOqTnDbXbGVRUQAQkK5A2lUyJlAUHbPjGGYbBgK1Agt
Ok2W/iHI/Tp9X1SXQvUGKnGCDcdXruk/PLJ6NozGlhAvTKL5lRNcprsCD1zyvrY47bFaFhnH2r5w
SzYp9WFnsJN3OhYYzELptuuuc7I6Ca7S9ag8zlWg2d0c6c6z6gkGZ8zDFxorn93VbGWNg7cydfz5
vPQ1AdRMbBlCy8amMXOmsvAPhOQ53nPdtIV5Di0T8HdDdoL7y0kQQQ8ZQSX1HV5i8lwnZ+qSbBPl
YRYRrRCr5DqPpmouVTF0WERlEbDV5ZjbYGaZYu+TvF+C6Noc0ra7bSxFG/fKhtY+bOvSfHfpqPgw
cte9zEkqikcccYpWsO8oZXYtppD2KCaFQLwBTsTktyN0CRAA5S4np6CBwsgxeVR9TNuKrSDr1z0K
MDPUBIafPkwUUdDvyXSa0kcmu01x4rRBkWLeJ7zkq1NUvb9srz2mhnx6cP8YEZmI4QJ2g/dRWMrl
DTZ20C7iGBkuIwnFDr8yrVd5njCfBruSe0qX20K2zDNjljB5L3UGqWS2cVvK9csQhUEwHDuiOngF
oO+MR8sP2nHapxrGFDAwL11vT1gQ1FzjTMnwtKJKMf8HWklB0MRI7mVsJbA5yRR1cfIKY5r84RZ7
0+/rfrWQTANtWPtYMRRwivN4q8sKCglMge1unEwHowS7GY2JvDCkove7qjnFrgBxH5rxH50wbskt
qs+NvGqjsl5e+9klEuzARna3vaPrt85/66BT7bPKr889cfCCpRpZGDR2fKLrigaxw6+b2eda5U7z
QsBLEs3nePUDVV9wnZjyikGnPHQ039V/TNGnhAFRBYRnsKESJuK545s7RyPtqzLznwWDGPelXOcX
5hJJfHS6rvibS3jUzbqEox8zdXUG0WxWji//IMZ0/Qx4Kf5mE5FNbBAiXmxDS+nfVcHSz/8o790n
GbQFguaYp+4uHLErYYDS3uMyMKM61CLLq7NIvPbQ1Db3cWouw/Pk3rAOwOUp/nYZqXYkjcxEykAO
AVbOGJbL157EwfaacwtXvyd8nY5LV57mE0Mnb/Dnd87ZOPE3TtRF9qOfLBXGhlbJrQ8do7kbluqN
63VQ+BNxLK79tHV7d6DxCaZbRxB0Idub8QNB0+YaeMlb8JjDXYPNHwaueKIxYjnEz1w8zu+6ziHA
Mf34lzmM8+4I7UxjPhEN5vGMdnS027HycMDneMAyhj0F0rrf2NXbodm1/01eSwZ+DCb1BrjjAzoQ
g+r9GpqENRt1B3d2Ckelq0uZtL5L+nnaePt2GMrxvoBk1M8hK9H8TwBcE3zKJhi9xyxhmHEn2HHa
3xVAB6TE1FHj9Z+MMIPwTD5WfVGDXhi3R22awt4Q83pMs5wgXf5YUZ3LOssMUKrsIv83pF7bO9u+
JBjuDJMTl4fcX/FuRa6TiutQ1BPD7sbS8WyQfJP1I6/CZn4AJCIUYv5/Wjw52/lTACpK4kRt0vWS
NiIyX4LbMjGUiww1maq0Of8G+2/cEeSNvK0JBAWpDklh0pInkHfluXKYta7UDqYoWoawaRMve764
JW2wSEBNIO91dZNW2zBYK/Av4tiYkILpZu306TMwDaDPEsb3bjWI4I4yKnLuJCzeeCewQwVwolVX
jZ9BGGpxcVIofcbv4eJBwaXD1J88Zvjhj0g1cXAsUAjns6kqXKcq7apHoNOlpeLy42rvhj0FA3XN
zKmSzGtExgshMhXMe5RyThUuP5muBkC5bJZA7ZO6XaJDXaZk7XiEIGIiLDG4qh2ciPmhaV7mXUIX
jqG0nO3rIsqSCao3+4QtSVDJq6fntbuZNKInVpFP075upJz3AxJk+TRnc+rvHG70/GprezMjzOV3
gV/nKkETceS54M/7qA7tiy5hrO99QSDX3cIRiaZV9d6lxstEiUzRwah8jbFMPTOkw81JYpPjH7WH
cxrwnIn5U+9X2bnmyMOaNELJP3L3FMMm4SBLTjf8JdgQN6FcnoQE41gwRhEGp7iYzSPwbOX/mcmX
kDhHA9b9CMhW22PqmvQAdExUWq4JKg5q4JJ+m9Jjh8zEFFUvC0qGsrfznu29LCiQDu0+J+McEEq7
LXvHTCRZCJFSX3fuP87TGjhJY6Jr2ossgFmDI0ayfNy5TMPW/bBYGTDW9JrfyWI9NWyXRHdfZHpi
JC7isUluuw6NSHlImWDgFsPoqgAbVT5dWMJY86VnHtEpxzVs44gk9y4X3WldnNo+E+KBm4reerDv
NgcxJpmmLQP72HWV/0/7fvcfnlAnPKZhIq9+Rom5L4uRqspp6VFolWkJwcMHNizjCivMrxCMdTpI
iq1zLAsSpE0magIo1sLndyNV4TazbiJTHTIYlhew+BLzFi7ieyIEO9zjMNvugb/Df8Hq1f64rlcV
p5IvpznUfR8yUyCh0W5iihRx4Ycvh1LEa/GqwuX/li7KsUvmsBB2R+QBRBBNKy8uc6UIsWLO//h1
NL3FnHB/hBck9r7QJu6vpnP0O3/REHzJphrG32HOCIihtqnak1tMfXfO6x5hVHdKZntEZPJRZDrg
S3AtZnhUka7aK9ImQNDzohmfPZB2exKMpokycetK3vNotb9Zh1xHh7UvspeRUaC/UwHV9b4BjJp4
CrBeMi4I82RHHCpotWTDCDRLPzhO+2MrE8otDzdVUUFrqPce6xiq31VbEyrFYCsbagzSbeiV3s4R
yISbJIWrxHGm6yk6EU0sCeBISspC3ASKF8nu2TTWqS1KjG52y8SM/FsUgVrOniYy5MlxZGZvKVEs
WAXlVnVMaIN2KTBXDdC6KZ0BBW6T4rsr92NVCAg0YuHCq3QG8x/zOhH+HUk2/dUPblG+IgNDgsSo
zVf0QYJjk3X2zmhl3PJSO1acmHImfxk91ZdUkNiFKyPI1T6I4/gZRtyUh2iYCWfB/+mSvUw8cEOA
AMukt3VPjB1BLZip4Wjxazz6uFwZA2a6IHygWgUuvtAobzsh9et3vKP9MWPobSmxKuI1CClUzjUj
N6c8d2kIYJz5cg0vOuX1R4Z3k0fpTG23NQv6yoWJ4VRTUSli+qbOBXNUXDQ7bJ5GEUZg56sHnTlt
OyLAXLCpJH6dacfUoeeB+ScIU70lEXSWHhU21TmkVdZkx3xInHOjah3cM7LEXzlUt9gXWqv8rWLk
Q+Yf3YK3JYQ1OVoERsb7Ye3iABesMHzQbawfHRYk11vWgbV/Zx4cNNmJJeIRUzwWR6CvC5aWNAi3
G7do3YiJCDDIrmrjij3GUzrEJyoBhNFprhyQM+QjdlvNa//CaQDMuxb5sOzIMlphLRGe/fRojV6v
bRyqJ5PNQX2MboJ4hGgTH6NFDSS2pngDiruOlV2Bf2j5oqoTMoikSabXcvdaDGHcXxLF2MX9cJUI
jd5jLsxBAXCaNN/zGLnlfTVg3z1StTWGBaxR9teisN1lo5uoo5lL0u58jAe/crhwhFJ65o+IXA9a
P8ondmRE3BPitBAqbH6mGivNkUpzbXeyDDkKGctjCZdV5PGKUTsHd5IcQ2e/MuiyP0ShoOn/trpr
sVI7WZPXBA6qzGEtKrbcRMJI6OTO4f+MmzeUN8VNE2uODPgQTvDi2R1tg5zp5oUrYYm6PFushWOW
svmoh3Q9dYM7yl+1s2bEKnoEJE2Hordtj9MCUnc3zhGBFIPnuv7G86f0SsLuiJqkoUQOYLhoRkII
YoUSl/cNCrtnmxKO0wqzNNfXCl6/mPFXQXztQkpQt1Q7n8CwdI/uT2pvP3vE5/CEXBzsmP1pYnfl
NbFFvOzixk4slMmnsXBfWEUyVX8XrTUKQpYoQnwIm3H9TyAqViDsPVqj7uz1MVFTpu3SL43yku4Z
yTEFL2rljSfVGGziSSbHC0a0MPmTWGIffnHG2/ye0Il+t6Rw46gp43Iu+CgZjDQJedHgGcVfr4pY
PM0tGlr0Bz0/0sMv7VtN5ty/YcT/hy9Z1cQPeOHKMTm0Q9XsdDHDFOMQsvI+AAVlnFPORH54DZDO
2SNUntyTorH1ca7SJTzYrq/ta+GxMBQhNU3URZNrmkMJeZk+Jn0T4rRVjHU35QpSyyyY/NeKkSSK
xknN+QKPlRAuIUHpywO8Dt1mPC/1c4QkrnaF8Sp1WHJvJBClrrg7ZZLO48OiSnVRPOt4zeJVHBt1
W6Y3ttp5znQpkn3ph+P9qlcXDnzlzb6rIUtxTHd6PJc+Vvyd9MYKA4AtwEKzzEUC3bD7SwEamni4
XzCh00Gtor9vpcZD104UbG+94GY8ehONzCa2YRl+NwbH1aZi4P+XK1Y+JQMO/CPWsfJZzCIgB+Em
FjF37pceogkNXmzI8UCbmt0l/I6jm2OFZ4XOHZchaSsap+nOujp/6gko4P+fJvk5sExu3uGrcOtv
5uyjvwEMXK+kGhm5ZXoUw5syuSOXqw5ByNPYC4B6DRajg4shW20TO4nvaBBmwcjo0sKNJZFu2O7N
78VOGLZucQ0ASRE73NggN13JsqdXdtkS+L50sSEExPVBrUgxnr8jJqvFY106csSyLAg35MhsevPU
9b2H6R3fUXnMnYg6dhQTdgQWe7XoCCurRvplwEawpARJY7drimPf+Wp80FS640lXs/w9lRzCTFad
5U3aafb3o12JcypQ7/SOgRA1DWnajt7WbIQ5ERw+Ma3Py/EtlUUYHRp/nsfDXM76T55SaN+aYvPS
liIkoHoEziNxJ/JJ1gGjnfESr8FnDeRf76vK+tVmyUse4qDm4t/Qyc+/Uqnidle3rV/uCH2Y0LqU
lxzbtSswBKrivpG2fjdETgBJ/o+j81pyHMeC6BcxggQNyFd5qbyvmhdGdXU1vQMJguDX79G+bXTs
TI8kGtybmSfbtvoPo2FW3/SwcN89AUfnBnyR/4TOX7+D2FlR80Q2XuJ41iTMMeJgflutIUyZLqtf
32NPi39RVDN5DsC+mQsmu264T6KwPeuxx1MKMCJ5I3gNVH2uiVVjvCp7ex80GRH7okKCy+e59PeI
CnqPr9CSDxt0zUqHEqj+iu1KMfcCMkp+o3lurDkEzPPzoexDlIdUwOM+9BQWpFsgFMmlSjGy7Mgp
VuZUzX50BpA4HUEYToQPTJ7g3DYcTu7JVjbuvuisQ6q7p8uCMBymdIHd9lj4Oc05E1Y7Jr/VVjx7
KulGB8Bk65uXlsK5yzvEqisCXZFJhBTADZyCyzZT8YX+6nLJ2n5O5H0dlanzjDSFehQvoZoubjT4
43kZslodCozgzqZ0kuS/ZUhBUdSc+IDvLoI4VjQumXsiHcn0m7QIIq9DFYeI7s4iw0/C5mXM22PE
MOFWUJt3o5Ze2mEhtyULIt9KdMNVtm2z61PI2kDHs0l/eSJh3NikYz69zXSCsfv1JrXTkyOL5/pq
Ft5MbeIMD5WiQ+o41ZQVnomEOvY4la4EEzYPGHfWoWKeHUd2F9sVnx2DI31X6lbPcdv+jBAPHszE
1H2bKpCxWFDx6bOICcCEb6axjNpbNvyAxeDczQOuCZeHv7EkIHfdupZPVSDrn5TP+DKWDDtk/Pki
WVrO8yt40EmxcKxX9F9pge7DPEce6EP84H7fSlbhWV+1u0KucX+KLJ4tHmtV4l2UTORlGa3/HsZF
c099MWAdD0vbe+4KiFyBFJBKWWIuL5bjE/wXAubjHaZJNPNswcBJKF173c7LnVZ+r4a2jAvtg3F+
LEZmcqZMdsO7Hn4dIWIHKiJYFB435UQ0YysC2K4bCQ7nDe2WH7i0bcpzIZ+X6cDpso53VTj7gI07
p/wcw8i8gTFnh9iDfHvHK5FWt1TbOeNXlEnK8tw5Vwd2FrV7D4A5vGt95AaUyqL8sW7W3uaqVuXv
KHxX0dHCWpqDfgztlJIHRCvOw8Ar59lOKFwmWIdPQzSOKEvD73bCul++TZQmVG/TtA53Mepv8x2H
QTg84ocy/yaofeW29lbvP05TfXuBUa0avBCm+tOHTvXYjG6FQS8SkOVs5SYY173JmjsRumSJmGjY
nEyJq9RTkoeIjZJf+9bOZfGj/dR1/rhEZQksSmXlgcsiZZZh/Kp3npDkgpAIg9Mysgo4Q7uZgyd0
OOk+NysnER6+TRcuN7Wbi/hJkpv3dzj6l+ridc30d/YStz9qk9TdDYWRNVJOESJPtgbf2WaIh2Vm
eWdHd2dExHZpM4XOOrzUfdAkj/hvxcJf2bq/XVUkwUWEsXA/ybPq526qU3MZi2aWRCI8b4T3ijf3
kdmkTl978gnpdsa3vuwVeNjnBTtgh+Sgx3NSsnN/6QD00rXh6/BYtSM8cM73EJeIJ5Q4I76wqUXh
XQx5t9jMMX5PWsUoXThVCc5LkndlUh1GN8YUliDPbAM40Xug41Ry6iJw/EdlaBm8Ta2YsF4NlV62
qGCsFRuTLE+5zSj14ug+zVvrF+FXtSivy7Zd5jVm0/Rpgz87hHuHR2XISfpwKACJqFL/N+hYGdy5
OK8+IO6V7jFFmJBQhMT0HBpeUrso78RKuUhfTn9D4GhIfQmbGdi0fNn7ht8Zc81YeKxW1rELd0WJ
zHybDyz2RNjo4FNOg/b/xJw+zyMFCawBaampfvzA+uOWg05HzIA7AjtEOiUXVg0eY/3a9LfFROXk
jlhcCme1Y6ra5i561gZqnvpqAy9Hr+9UGJIklsOfpGqBRKg1UAWK1IT5H5zv+tdJfSYIsNDB37Uh
rXGXGW0RueIqRQPoGGmGUQtGNUbhbkOjB8c1SLy4BmZVO0yt7QydDgyn5Fqqg3p8oGuFhQ3CbSa3
YWUsJNORnkeF+VxBSqroGWHM6q7QQcxQJ+wQKUsxjWPCK+DvIT310bilu7Yd2OB44o0TewSJ328h
i1UVZBY/D/VG8Fr651lM5dBxVfdDYUBGaQUjBY/ilD3dxp3T6ZHUp+btzQsyBxwZm1eDzeQH5Du0
hqSYjWV0cOGDkXvG6RzacDl5HI6XDXsY0p4D3KanEfsqXsEahspmwDHk72BC6q+8WmGKVmyuqFoJ
mqi8K1YJOkOSVMDWG87d5zoiuF/tRRK4lGme69XqI1cMQB6YB87TgGcm5cBWDhc/SVxilaEjoAVX
OvjnJy5rDcf360NhK+cP9npcXqFKyge99DzkUlBePdvfWr3jtAAQK0u6yNiFinFb9dedsUfY4RoX
gR+6S/xFvPcid1/GZu7aPYI0/utKN4JfYp6XvyxKmreQIGAIkgupZiMaX9PAw+aE7ATkvQYMXBQS
U23Wr64a6j9rJHJooog0lOU1Aam2dJpSNndVFLFBZ7e68fy4ec6NxIVUGwy3fLQ5+rEwVU/8aJHd
5lA8BnJwReEc3Dzq6Qe3V7NtU+X949D0IiPgWbBwwOo25VvfJoB4aYxd663HePaq22h45NVZAygM
eaKTZ2wpto9wXb83rsEzv+Td+qGbCBMgd2aTb+UcxQ+FN3NQYNLWBCOFY+uN9gQmUUibHbydlJDd
ISX5Em/pdG48JoSSDTje//59HsX6DUOglAQ2cU9nCIbA5cM5/3edj0HWr+7yImUVgnPDbMUxju+b
M1vG7tO21HwEnXbIuVlyyi6NGg+DkAusXXi98eZqtzxSO9MmZGwV4faSbUixLbmfz/Dt4uFia+Tg
TQ7XgrxsHuNvNeRevoyoDCZ4ELBPcyXQleo2jX9qwrQwTCKCvwfZR/G7ZxsW5zVn2Gd2nPxPnKzX
Apti5MZ0Jt3L/dpJWB8j1L11L+K0fioyL//u9ZU8SOLOObS8dvKt6keuLmg46X3kNeSJOT0gFvJF
8Da2acJhWmbJ0m2X4jqKNG3LKakWUZftu9kfWfqVxYCZgu6wN9ylqO0EYa5RbJuo8+xhDdlNGA1+
ndXJfmkCUgIlPxbnNGrWj5nnoN4mYy0/l8VROaJTUbwRDjafdROKmBhYoB9iYEnutvMN7L3Z5a21
KRhlX5LRS1ngRhp2EBI2Q79fYllnEYENkVxVFV5KOXYfiWWrdUn58n6wEcIRASbHiL9WubxIbKzF
oe6gI2ACmPS+1al8iELr6P0YNvmtaBYeyf6SljmsjrB/mMc2/rEFt8uBQEbibOhQEs0eeCQC44xM
wR4a9Zc6gog5dO0XRCcdLsbfhaECsooY5f31cunh6AuWcDwVekyfqsYHizFj8M93C+zibtt1k4FK
pQo3qDfGF4KLxTXBhcSZ852wfko4gy/VPd8luvVIJeQZ6YtPQAoo04eWNidmrHHpb7qSffcuTnzL
n7Dqf/FTxLRhg8TjcWYE1E/YnSA1+RQWQI136+dOCkihh7n1UeKOkod4BNZPFIidiXqsFdbYDY1K
3L3tOgCdQGXO4pssLOI/rlCYvv1ODf/MjPOAipDOTBR/ToA9f1YPMkqwabxexfdXOgBuNC6rDtMb
K2ofJz+OjlYcDWxv/VmTAVCEkWlYWCAT4VyiXyYtTnire3YJmBjmiSZYl6PupwwtO/qDZYoMT+BS
kTRR1OAPo2TzyhnyeDmhNxO66mZlTyXFCJwNZZVT3pWQyQ5zf/guVKTifZx7NZDlIcr/9DyYvolM
UNnVTV2SM2HnrO2WdiKxqthP/k2SPlrTbZMPcuouq/L9+MwiuCdvm2Cr5etXodLB7cyLqPmlnscy
1U6jaK+VUOo6yoBxaxgp+kQn/0kPw9iOpWwWEjJDkjmKvs1v/Qbb8fZ6mIPYXy/E0SwhABKdtRrL
7Vqwc9B17pH591PzjSYdYD3w+na5tQDOE9Dxgm55vtyuMdiGYLbOw3NIymKISPZIuj4Kju4EmTN2
NGe9KvVWuSX/HHUUtn8oFhYiG1k78XeSQrXiVEbGYNPiua4eTVaNNLJUafVHsnJNTlpO8ZujYmPx
G0bEafym0/8GG5ARa6BH8sM4oHlpiWaq38Ppi9UxGYfuFduiCjeaYy/YilY2dOVkapFvEw2HrwZ2
N2YCPxntyVt8uNYZpTr2mBCs7vdh17rNbpKTf4/moyceBexd4w15rWq4MZ4qpj8ZMqv76+BXF7wl
xhreDsHvo/GX6DEzbFw/+sIgO5e+25tzV8UNgXDQaV29ZZlV1N8avXMad21O3pgzhc2I4248Un/O
LcMNNxcuafl31hMIQD6KU98W7eongFnGEDk5LYfwZoyxYFKqVKTlZgrCnmopqE6jeIjT6zGwpwBg
BciZRzjh/KoqsYAYY7fIbjlwLqwhzbLv3TpVULtF5ZsHHi158xsidKtTwOKW4g/NVn8DRShrX8i3
d/bZKyP7bLGwsqpa5pgbvIugF3KtFgYq/FqKl5Xte85rPJnzN9jOyfKRj+Xc3breJMRdThU4j7uy
DIApkBdIbzRePuqNGuJwexkRTyJ9XP1fgCrVA5uEEuJRX1Zq11PlzVE1RGHZsGtPx4dYK2tPQ92p
G17vvGrI25n5Lysx6o1C/EeYDmyKwUy3Qr1ltmzlnanCJNy5mv/ij1qXXfBJqtSTTxK2K982lmTW
rpCyMA/RjKUfeIh3HK172HR7tKLUPRitsyOn8UJuayMQ2rn8dLdpcPKO33jCWYTCOcLzmFrD8g5o
DxDJrF7m4Y20FCCMLFapvkcS6MJ9p9mxf+mVe6TmN4Pje8DTUBdP8MZQSIJI1++YJodoMw3WPOSj
gXDUrvOKRRSeqzz5ddgvN4i6g3jvxn6dd06oqIHcoHuT6Tap65X/EAsW/6zIXEyPIwV4/XvnR1wm
7FJYe4Q4srno/xp0XfxEssGOsXqjhCaq8dpTk2mw6zCUtNQrAKMPiM4gH/U3TKSMXQ1On+CJdgoV
v/nAuki+YsVIv2IR5e4zbMMZ/BdT7gUojZL3GgfKeFsj1x7ZfbQtLnzMC2eiJUB8Vo+t5B9gnCFq
DsZn4ZyL2YnKVw6MGOUB89fKnbdNSZDlNZaqDV4JgfngBNnDEeHDCOlsRwAWBAaJJLuwzmEIvBZ4
IaIjx333hDWijl8R/+jk8vBVFrs+suLRNEVuTyHwg1tjMu81TSoCiA5pgX2l2+ISti67NzSLDLxK
0XBYSiYu/e3iz/XtMlwTJZFGO3tqHLT0y0T+hlQvcRGyBrOFzoOtcHLOK57InBSjC5vwwR8zmiP9
dTT2HhkJqyYN34X/X+Wh2n5xT5XhHqMnlg8mlZBXuK7xcP5HczzGS8lKgS63Wqq5obTesrHgkCtJ
RWxkwLv5IlhyDXdth3pPMiyd7obESXAEukD4JIm0hHiqQr4ngQBWOk/QgyfMUne+nwyvmJzab2ZY
mX4nfMxvLUc2mpUQFUpKsbb/yLmpmH1ZLdCQlmXJ8/PSZfkTLuw1203gD8atBvMKvQT54I5tr0KY
41cq6u0gyuvjKCTNtR2cRuzCMhia59T2o3cI1oY5dVrwroJPMaul/8uVD2HchPGhSloWBWGco0S0
8wLOI22GZBcgKnHVFYXpdjPvY+c9ZKUbfU6T85aRuCFM0TnHQPKqCFq+4Q3FECK+o+FlnVnd+B2v
dUXASHBkTXqnvO+CZSVkPFUF8qQaUNRiK5fbSVBTzTENlDklHEmj+5X4QtzddbWr3uyg+ivObfXc
x5JtsXOnQKQHj5Dzq+CoudvVMbbcce+d4Hi1mTx4c0Dnkrk6llOYfOV5LH9jLMQcCNZk/ls1UUPZ
w6h7kAQA3V/UFDWUb9K902LHaZd35lo8HbaYvdugxSpFw5fJOYwMRLVOKRtMktfUleRnrw+BC+GQ
IEa6FrQvHAsiGN8S44J9uTIO7EOC6RTU6YCou29skRXbCGdheazdoaDqsxl+6qR2O+Zsp8c46STG
P2Uc1rp9iMn/dkiQ9Xds1l3DUrEXBsQqaW98zlX9MNshREGClOK+Q8SBSgetmhFwlo1Yb5e1BNbr
+UmvT0009sPBuizdMecMot7S+uo5p4rsNgO6X8LoEhEOzy3VjC4bQUnKaZcigz2FnCMhisI+HkfM
q7rgOrROaz+C/7fNlMNSELUV1L7dYbFfzpyEgvxOiK7/ZDJtxqPwohAowqgBtGciH3fEtHpSORDU
Dn7UmoMjKQnZ0KVrl0MzJqo4NwWed0goXsLGk5uGLV9k5HJM0Zeae48TwnoThtEc7qdUimvPRzGX
3UmEefCY6jnov8KCGmnKQ+yoj6i58j2lRAwaW43eSSo7BsoGWJ66gkI4k2FcEgLGgeREFURDxHE7
ybOofwqsV5+DqC4cMLf+uB48lmP9YzSv42+C7xUJw9rYa27GLrM7La4sbLZL6252WNbfsK1F3nA6
Ag6PM3h+im8IXDzWIu6Lg8eB49pk0pXB54BpnvD5Ujjfnu+Sb0PpCZo9bjztF9sZ+ER9Qn5Yn1eR
DclyFMSRAg7YRPQFP4fxUeb91XFusDThD2malKNmFjnosDD1iH2qqjzwOHEecTD23rabiFontPtV
UbOPo0DO2zZHUsBdrXwmU93q/+wYVzfhglFrm7B7T46R9qMBehJsn4ijpOSEu7VNpHiDEweQZ4Zp
b8HbH/EiMC24YiSRFezAip4Z5Qne1zZaKucjx4N4o3Qtl20EL8ceaBKkCHVw8A1wouQkDNhonT5W
QkHNASseiORJgyjCP9w98YBzX6gISdcnNUgOeGibXctZaSFzVvdXBnMYNg4ghHr6pLgOU4eHjwhH
bJu+pTjh/kNMFCW/4cICA3OU8E9dEzcP3hB03117pYesA8zkIUmsf1s6Iy//aRULXKWyc2+a3rP6
T+MWSf/kEmA8cGDumeltGLWvXt+E2UUidNcXl0XZMSh8haViaYX71CMf4vnwIvEdeNcrpYiFofev
Czs4KH5MzNMCPzT7iGqSlJOJ9lh+e17W79Y+g/JNUSTlQWgIfv5ilzkNdg12CLlb+BWq/ZWlGvCI
p8rzwARlW970kyqflXVn9xhoCjg3cDBYsqCrAdKYhUtQh525dtIjYnKEcDhmqQyP6dzrqxgy+utz
kKvlL00X0e/AkegWKmSOQUHQXn0clZzXN8zknDZCb0n/Kt1n053ynPSRBw6ELIzLE1gxH3Trxp84
5Z//3xHy6RrLCxIPvErFzyQzup/dgUDJHlI5T86mz1vn2xlJ9gqhqvihyovwnbBH534hrrbxs2l5
TmKl5FXoUqS89uHWC911+vKX2XVQja7Wh12eD3GKG4To8sYwAeCQb/JenQvAvPIVj04AGgtR1Pka
1yC4AXVlFQDB0iMulVQaCrkOffjpLn8ATjUkrAPFqr0YT2ZmF3DkucXqN2Z3/ET1F5HOitKNsZcz
dQ/deKdHkJ4wbvt5vpm8nFK5Te43GTc0P3n7nbEXij6DfhwFg0NbUdHFyhWvOjMRP4vm9+WEB1Ir
4NnT0MMdN5NzS/gPbMxEkOU/WAdJzDPATeezUvHSnmqJX/cQSB64l5wTXnhy/TC9q5kk18egXzF9
jHJdMgpDcpGdmYJxY29chMr0Mly7uB/xFKzr0S3C3n3QPhDyBlgaVgCvgWul6kFzSm35tOQfq0SE
T61fqcs1JLvuu6tAACzDf4wAWf0Kyy5tN+OSwi1Mr/iOBKB3IRYcIcJ1cZaNr9VsxvlncpqxnTB+
KWmfuzivnb0yy/VCFyJidOAk9ZqJimbojeFC+kaRc8TX1eHg76Ehpv6jZwqdnJOeYe2uaWR0Wam2
CG9xV7IVjLnFpw+WmLo+JrXvLNt8TCZoMFaNO9Ap9bQfWVrwNo2vMdhtHQXR8m3TdIRPzOW7TOs2
kat5cwB5+w8hWC/kZ/qlWffveusQgr/ObHe42tVwzy4xGg8dQwUujLxmcMfQWC3fk201i0XVm5/S
9Kl9DOdlILw9zQnFOTxvibaFJpyf2KR4Hv67q7+KV05+DwNTNmzgWKgh5lOqtRWhNe0ThZ1jfcxn
BMWtoUPk4jZTRN+FmXiKVkXZdzvwffLhGsllXKKfMdhEi9c4jy2dZHYT+iNVK9MAf/HgGuLgEMAo
hN+Z0Mle6AAR3gWHr+Rj6GxuDgqMwOsyANjfQlCX9Kcsc478tswyk4em8JwLTUp4VkQJlWePFMpp
qp9ib9iWVHuSwimxNlHQUZZeY6EIZ67arWB0ooPP1u2Pm5Q2RY5IxnvWQVdzJjTaXUYae+XbWOD1
EfzgBGJyDR6MhUXTHljAILFDGb+SzwQ9kls5wRr3h35RNNH4vdmx1O0es5I89nZIRyYFHO6KXoRr
Q7D1AM5t48mZXVS9KfyRfaO7t4nkt3hA8nXFdogyD+snwMI7fIfVjYK2uG7XkmAZLWlNaS4U7ZW/
Hmig7JCBPrvxpSoyuAf+sLy15eBgb54S56akVSm6LVx/TS5FEXY1wKxg+U1Er4sPHmXzU5MUsrug
1ZKV3UgEsqcy8ZYrqdg1bBLjGQ+pT6klReZLz3BhkExZRHkcczw9kaClx3rap13efRJCXOsHfs22
vZCho6jNFuDQzmiIhAq4zH37t+TIwztDR2OzJdcnaCoQrLB3vGjQ550+NdR0t1QScaBO65D2kQpf
e0/+Pt54mmxVDDjXxWRbdJcamDQIH7ZhJzlQQQFLkGXWTuOFogEdwfR5xRkoT6iE0fJWT5IQygi5
4aQCVWVbrOzXDkqKcLrnKcO/EyWmcV7ihWgljzfEvkfWB8GT07EXeMz4hqhLz1NWPAEB1qN0Skyq
PYrXd9dQObzpjdJ4C2SwHB3bFHfo9iI4ljxBLsZdTI41BBjnfRKEmuYUHsClT/Y1jNsHgrPuMaLV
BmRl16rxYHMM/S/IldkrRaptf2qr2DmaZqKNxB1idali9o1PC3Jn+U1MXsO5i6O1+KtKh0JUuKBc
+Aik/vAxY9m4SGdw6cxcSK3Pg5M1t2YllbtZVOXDOZYE67cxqef+YjV0bFSwJKwPUjsLpB1LfQN/
YiDreHzOnUPHA1uJGTWNXpUwe5hB4C0XSD4A2XNon/+AH2q8TOh6z/z+OZ8vloXcVz4oAvwEU60/
6jrtyFNLNENBRzEbSPSWds/rUAXHibcOyRyKnbyNsjUgUqIW+rZp0aoeXUUKit0F+WEaUYtub4YS
7iACyMrxF4wvrZZmTNd9agzo3JCVjLwNoJk+5jMddts+z6uPqYlL/xBTO1/Qrr6GD7b1pnRPTmkI
SSteIdwrUs4TJhoEDna6PnaI0kv+I4QE8AaQyDTcdyzF5QZfTf8fTLqczVN6JR2WHOUQxmYSNE5U
lxT2lYx4m9CCSXhKjIuXULhl/9RxKnNPDAriIxy1hzxcxuZE/2i7Pi4u7iw8aHixSVOv7g2uI4rH
FtXHyXMum1jtV1Eq1sKT+MdG1DDeceX95UhtLhhFcSC7PItBo8zK/Xc1P9NASa2ifxmiXj/F8IzC
reMY7D+408iNWoq/rnTsgY4iXdV/vbHAwb7lZBcfQLYE6auOx/zigbisf8kv+fDniL8KnHzFOAAk
NGzmKez2F3c+avgTy3vAMOv+TT1/KE4xfieWggSYQeZ77euchvhn1qDIyP9mA12gO+SyeboBiBFD
lidOtF+h8RNVaAP7MgIC4aSV5Db5ogtQQtgRgAEhm7T5PSULllva+piPckeKAmzlUtDEWOAlvUnj
ovw3ygiPWQT+bGIpE5ceIYVr1ybhdQ5FclbZy6LW+dZYxOJtRyltunWnxlKZSNDsQfCuGV/DNk67
zThMbXFsZycACZEs2T2SGh9cKE25Xut14iaZYAJuVLqSGTA4WHlOYXb5wwlbZ/zFAXv3jdJ0IJ5k
De3jpEdnOHYBKf0jNQXXk6GD0H4emqE6LQqH/9bWciXUl3nqBrDs8gd3T1NTIMFJ694WOkh3+djF
sIs1/vcdMMSQOGoE7ACTPRUOJ1fFNqOOIEjp5vOaKv3HuohHBqwQneyYmJ1vfNFMj3nngnJMg0A3
75VNV2SmkOj6C3M96FRHMjJucUjgHROlFCcq9LQ9RGsX9RdT52F3y1Fv4f8onPAfjL0JYtUo5DFN
4piCw6jBf5sRpx/O9AmSmrOwxlJW6Xxh7/FU+K9g12MU4ohcFVyaTMDbKDEKrqQw1IntRj99ZnEv
ZXTjc0y2X+26KOe8UMV5N0YNUSQ2jcF7hIkl2hZjQNUWDIOVEgbjdCMWwCjvMQXShQkIwE1UdOT+
yYOjSSrYfSWmnddRUU92AoGew6NTpRbXaoMAIqw7stBDqGNoF3PFaOglunIIOyz6Ghty432gBvsA
SkgEuGOT8Tp3Eafei9JP5wOMA3picODD5e5mN1YbymVhkvLC1bfUWV6BVrhzmU3s4gBp8st1h4yg
1S4xVn3Mhk4nzjAY0vZssEgfxFLoN1i6E72TjAFfWnWIyT1mYh7rkNZcjPzUVm1SxpmEiuVxegZp
RTcFM6lDbM0V/UWNJlK3LsPwlbY4SXP03Ha45zbN1xtbzcF/pVMxtdPSMa63VWnd75Fion6brr18
G03VMpWT5aeZlCdpviU/3VgEfsaBPQzH6I3hOKNHofSdgYYRN7lfKneK78ba8IIGm+G95WZI7tlU
VwXvvLxmT94ac9uKjnIouCnzQa2g0e4qUxQPi2fibDt0iq49p9RtfuHFUz00jK1UQXoyie8W1qxE
tf3J/1dC3zh60lb49WFIHtiCONEFIubCw0Kk+SMvM9dsELIjb2/WAg9m3gGbEzhhuJyGwfkkzi9+
4nqgXpOk8nCkDqj+7YXT/WknytMwIaUs4plky7KFOpt5jyH9lRCGAuFgxYSvxzAsLFuK7ehN+NBT
b0TWTf2J5taO7e3tTJmb2HJTQ4Ga+hU730Zy8dpdttpQb/sAas/OM0516Fjk+dumL/zgCRW90vuF
KqerBD+rdL+uoL5xqzpNf8ehgda/zUyj4QsXTEvzIdtLpig/nd6jquMo5pbUShH5TnCNejM3xb6N
MaXvoB+QFB9J+f4GYo7fKo61tDMvef8HuiRuEbEYq+9604nhw0fx20tV65CVoYNwAsN9+qDSA0BT
hJfxwe1zXOt0NePYAa310dAFlWyJXkCOKHjahyhV83QJm3hxd5XwEUgqepwfbcCy+zSW0zKdzVjE
zyAN2BsEbC0S/tM1jcMF3zl9S+B0NhRUMOW3SUqHIonQPD7FQyix8ghSl2eqwjEjAyETVP1RIfnu
M0M4f/AYp3C5jFJ3S2iy7MmfJZ5q9nafGH0w/IQhsco9m6cckT2rg3b8CLs0Wc9Ma3qGL9oloNXj
dHVPim+a/TdtgO6VmhTWzzRx2AerJWNKTuDsTMYtaw49jZndPVJXfAOJN+SiiwjtgFzo4E6v9NbU
Nw1oNu+Yqv/z2Zc4Bk/aAcOf6MjaJ2saqGMRgPX4D5e+eDALh8KdRyWG3goFuYvTlwW2scUAklNW
sphe1mrTQxyojuQEZ4KQoeMJXl6BV9ND4K9Ps/Al29/KjE8N/DY2xlNIhus9dOkF+G5AVEQ3CZxZ
YGKJzLTXP8Z5gKd6x9/WWofXdeWxumDn6SOG8kI0MJDimurjFc4AF3Yxs9v3MNe8gFQw3cEsJn7i
YBl0+2ld2pt+rN15F3oB2fVu5UDyyViUZ0dUg5lVeCXGS+JDzdtx2PCTfT1F41trNeNBn7sG6pAt
wlMn2TnvhRLRX0LCmoej5vWx6dtWfJSziG9AT5afcUfJxYaKFk1fnoqG7065TNRDR90CVbg4ZjYh
AhkTjjeFj5g5U9ryZDfG+0mNbUfosavOPiYbfbJdtwRH1jM0B3GERLhdKpzWRxobuq+VDk/n03Ut
XesOVLyaeSadT7SXLo8JIV8MFs5Qdd+Og013m4A94AwbdVgJKeFzWH3kqvH/g2W7VueJQoG7EcDK
shGpnf5BtSij3Rr4xGXXiET3iR4KE+3ZnnXNZTbrNboAgAnbKi1wCfIeQXa8buH4I70s/JP3A1Hv
2JnqlXgd9c/53JKVIKVa5+e89Zwn0u2KUFqM5eKWfobUveF8nmKFtmIw4bGjRCs7U9Jb7xqdYtfY
Qj5Km1OSACS5Mb4FQwOPACNbwEJ7y0TT5Dcot/YpLbhIT8Q5Le/mKKfxU4W8QrH0wdE5cLLHHrdK
M4QvxOKo7Wwynft74kfECDCqGgMaI6CJCbIak0sxsj+HiO7rvNjLqY5oz4BTZJfrCEG+BEyJWj+T
WZvw7Lj1WPxUVUVE0WmUoHwFHD9evg3nx5WTPf8cnL0DCmulvF1JoMPfUxNF/17UBQy0DePcCgiC
eCDNUfyLdwSrsOwDiJj2nPaTX42NdMJ+PCAEdQHjwiZk7GePo+rsI/NbVpoPETJM+kJfHDlLII0J
wU1uEowwN7Yee/+XU8haHmZeUL8dXThf/USJ9jmJB2hWBoFmxdggUE24AtvkQrxCXWglyNJLP4ze
y5REDbclaoV3qMlTmQvdEcs/Wpndn5YtUH29Yep4T/gmQgSd4n7dKRdCN15CZ7wH12acNzEThUpt
wZaBfWPlMyhnBZYttmOVfm0AzLh3acYu+29fURdwtFgS+U7BWAWfXID/4+g8liM3tiD6RYgoAGWA
bXtDNySHZjYIcjiC96YAfP07/XYKSSOR3UDVNZknMV9se0hP0Snhy/e+Oz0I97ykqPmYbzWzU5yM
8UWOedWT/9FEtwj4Z76iSzRrkmR3jisH9JGSKdyPozIK8IB3j7CEqO/EGQIWhmIHKW90chceykuE
2xVLh4d4lBPJg0YfKSEbQ5IrcuutjhjljjtvhhYLOgXOCZs431FcY6PPJSSixNH3DWBmeKMhRc8+
DoGv78FuaP3sui17Z+wuU3oQEz/xA+poxFm2V91ZO472z6tRBTM5qbFqTZC6fHoZR7WHuDXFA89p
RMLZxJQe6HEOgMYMpd6n0LEkHynL5PkiEkR4zIhVYH6XeBwAxRWd8VkQ1+OHSBvvq0U7E772uBMB
47MgvIS2H0nb1Zl55px3SDhbLKNW2ATV3dRIgjjbtUSrD8EmPPUsqci1dwf/OoINno+UmDTbjRME
TBfxtZQ7FcxSHZAYmOLdz1h9nBNLSf4aJiBMNuMQJ/qeqAlE0HCldYq6ICt18sJIVtG85wwK9HFo
oXgz2i1vYIpQwWcFnW7Y3ezW2KFn3ZiWVNMXBFayfFjhVKUHJmnRd1UDKcWziBztUA5kZG5L17KQ
okUix282zfzhrNP8kRirnVOjGiPvmanh5UNKme86ICU/1dhI5Iw68+G59q7rbEq83RZtoWbQtKJV
yDfLJPDMZ+M4231J8E1IrpVsqtPgkGO5V11ApqsAwuKcaz1144WbyZ1OgU/39YyTZrp5C0ta3SGG
yZ6GLOs3K04DQsmkIG4nEJH6Q/HAidJXVGJHb2FgsYkQNCCtLYgzOpahJGYegyeoU29Q9gntdVD8
NoztbhHCo3flF1h8TkbkIrs8CiFs+j6M3rBoluIzxKi+QBho0sl51n2FzCUdgazg8kWv8QawV4MS
xLmD4t4iD9D7bsz69BqR6YwI15FJfl0aK6vPVZPb98UP1UVfjfJa435VPbvTE270ODzUfu8/DAH9
C5bvJHa2Uw7U4sJ9s0KfpATk/+nqynnOYFUxnlmbdh1ebC3qHPX3CHHgMsIn04dRMQK7sJkYl6/E
y6ePG8kU1IxdJ+aOUSR2YBoSycjGLePkjIvaOBCAG4MKdIgncXU6oYPtTPpgc6eLiWTFkBEcA+RU
xpUl/IyzE4wF5Llk6+Zd8HDbuqBaytISsuQI0GuDsNdcMy+KyRCHaIPsnfRwemLEUABeb91LPa0m
O85Bmck96Te8PLoH8gI5kQfhhTlzAFtoCTnbwZc4djvHaNbQuoaSW6we4ugvFpYp/NV03Lx3+bxq
Ph/Nnw0fMz0u/StZeF32S6PPualzRjeiaiAnB/cyy8xzBfcKFB9kPrz12ZJqiFaYkg9mDj3aBcj1
DbK+NIqOtU6A9W/cmc8JC0UKRXXdlbPfeQSEG1m90+jOv4T2KxcQbYoPgQGZvggWSQ5NvCMRxpvc
eyF9eyWryxaAO/ZYF8tg53Gs4qhJm/o46rY1v2WY0lWyjFwP2LBxObQwfwZk32xq2D5Ztvip8cxv
jlfU4DiHNe9TZ0biECFt/ekn4/0k4OTQFXFUwiENGRchsxDiPWHwSiQlikGiyUWj/sxpTmo1pQjJ
8HSZBE1GDUE8sE24Lp9QAZHk5buV/9guWpGoBm2cerHuDefYpo0g+GA77+A9eHmYiv2CrOkWeqKV
OK4AWl9ZNLNHqdBU50fNSAMZWPz/SGSgfbhCxs4TFzl7YQZ9XhMi0JVUMiwIBxJKh26Wf1ChQCth
Y4bHcAmYy0NabVVxDctOHXyGFMS6tIWed5SOHicrWXQoy3U2s3QbR4RenD8NXHbcEQyfuZ6jLVSN
+F86iJbAxXoCLR2u/s+YksIXF1H6TQ8E1gIN4g/0WLIdXDziZ79kVLYhgDxzvjmHkfJHPQ/hniKR
6M/CcQ2SsgL64F1dS3h00h/b6pTOqGIRwQEqf0hot/+UzKqynelM9ioa+TiPc1g8dtns3Rkz5vN2
6ZRPRsxiwDiGiyP8U6tnCeqDdSAzcbAPKUcEWs0X+vRBH9itrqQZrCNlTlEsGZVo2VNfQflbbYX9
sqR/hFKEABCCfZX/Mo03pfejt+Z/3bWW7r4ssTaM/GYObc+W/n39zhc0hMdy9Zt5izqV6O14pCe8
uIz++m1l3KzZOLmukTxUpXjvpty+t25r2kMZWDfcd5nr+Nc6DqMPnompPcIxVfH7VADk3hqnZ0Bu
zKLvy4WeYheg9yMmem5iYp7ayFu4YSPvNQws4XRNOKzTW9daEJw2VOKuJuGk3AEqIRmUwZc/72pX
Jm/VInBe+TmYDKxG7BfD3Ryit9uKue/Le7wlNRVtVaHaWdxFXMWiCKtucJ4CxwjiUaB2y0pqv1eB
8088T1iw0isBaU31h7H5ABe6S7BKLTyJc1Q80/nGH+D3GK5hxWKmNZoollsVCwcvYlyi9i13PTED
iOxqDUdu2yW1M9ytlRmb7ULfk75Mqu04xGajwl2IxAwj4cSYD6wZnpQZmXHXRoXkUB8F3rjeGfkZ
bxoTTCkMWEFB8YBPbh8fq7rH/doUZRPCTIfN1LDGaOOM2VnW4N9pG8twskr1iNDXOoGLPBwbHk1F
0ftuLY4JgSZ2vcd1nLCQbR3s9t2T16Ste6Dzauq3pRIryV2+3wzhIU+jHh+5TvAo9xqP83PZyJEP
FrIc0AlExiNuS5bZ4XLpVmSMh5m4nPK+DSqt77J04Hy8urGsSVZBqR1M4Ow45yTcg0aNR9by4/jN
HmpWHxEb0uytS0q0zESgwErYuj2htrusa9bqTjCsR01WMsEFExZEA7io1uCOnxihF0e34o+/JAV+
JxBrrCoQ6jajci7ZyJz6uIoySZ/aAq3mhoa/5V8qrU2A2MXkBaB5n7q7wZ2L+TOLa48ANmeRxDSI
otqGjeyvZNHI9UXAmfMvzVQAh3LcZTLnkUZ43qSUoMSHkkfBjKHSC+WubMEwHS3rg7/0PxZvQG5c
RGYUkSipuKQrKEAx2CA6Keihl46V6riNRt9b6Y9Bau9cCJ+QELSw1W6o0RDvQs8Zi2eRkfnXbVpN
eO59t3BxIfcaADbds37Q43Pm+X11TyG19G/K0v0y28zjeKecGdegjxAXdomuh7+D8tfkAde8d1e5
Y/eKzFuUJ7/1oINpzCCCgUFNnM3iUwkWlccsqHYrwSYobYe7bB7hIBc2mtGatNONCFYDivqsMtSx
2IDy4Dvn/bJ7wKK6IJKFknMzJIDEkKKKEAI6X4w0R78NUXWnoHj1aQnXnnUbiZnFFsUWYaigmnEj
hZSBBMgaoH2s2q1t7ufao02vWmDSRO3OaAdzQlfCcz7IMfhwGdu+1yh/0bwgwrlPiixdH5xpEuUf
ECNd+lRhuIS0AyZmRQ7eFaF5GenT2h2sBftV9w4le62oTE7o4aMPtMHNGVoZqnt0cYKXnnbqbipb
VIzDrVAj1pGJ0ysLh9ZcAeriKxCIL92tbWd3Po3oCrx9W7qDfkp4eDGEFRA+HpyRTIfdzLX3HXTI
6Y+eVmOCA5Lh4qZzA53t3KopwgtPNOkUEP5u+Qy2+WQzUnQ7pekFIIn0y2Xm+xZbqxgs37XoClBt
wJ4drl3TxOt4UuPqlj+rChbnwv/BlC+p285PJL/O4s7xhHqnMpRlQXrznIHbhM6AtmTbZH3gvs+l
nJf8yHeRxyyisQ8qJotEnP5pEn+MDoVvsreUVSoxazkvH7a9G0D9hYVlmLD+Dqvhd5TFcYfF3usw
UYLCK9yDokIr7lk/R9EfXt7VB4bLQh/tQpvEYkeHefPtD6UlLhl/U2dKMABeln0NOcDO21lJB5Qp
z7uxTnJlvJ0XFAz2xiLq0VCOaSrbF8tfFudccQpzhjJ5lq/1OsyXJMxAMLTcLaTbZDUW5UbDjAcS
rG6PWp7pL9ow2b+XGEsvPGEWFf0U4MzyGk0jSKK6hPIbAyH+xoel5MkEGRn1CWT75r1gc9KQOMW3
jpl/cRGatSAGDx4q8XdFXPwDUgaiAmFd9fZA0pg3ILKImplRiCkHRlSBfAMRqYlsKybH/41GX9ZH
i/DIPec3AhDlFBlGz1rh5xntMBWnAvh5ss+U2+D7RBx3tUkTh0Qp4bLY+y7OP0oXJzqLZsZj1K9Z
/s1L3v2x2NyhyWrhf7A/IpdugYoYHhPtEdrMFq35qEzkEmE79fHb2pbjE5gpJtc1bgfkbQRL4/Co
5VR9U5WF9l/u+NwvjSIWcxePXTpfMJeUz1U4Bv8l4EcsmeyeDRDDBpCxsmSo8i3S8Hl9M7P0zv2C
V3Lr+GwttwMT2YYVDlfRkYVqhBS4GqGkpJWSL3XQLTluK4hUnVvcKqbGLX0WF7dIdTTn2cy4kJjR
czBMyGrKZirLQzrMuttZKjOiICGykyiM0Ji837lhbZyEcY1EpkuZXYKnRMxIbeZ2JJSM3mEkptzZ
50qpey93RjQfq589cr2wiZ9Cz4Ml3xnF4r6edWu2qcPpdCBFZQ6O0WxubHDg2tnwHuU32lDRBXGH
bkdgxOxj23/lbgp2LQAghOGXNIQJ/0HP3NTzy9cKYQ7vOYWc3FiMKlBjsUd7/bMdQ+QAG7T2q3c/
YSX+b01BhW87K518Wy7MciAikIVTQnWLX1zPx1nFM7+8sdmjgoYBSDfOHKKHT5q6NRJeY51/fdam
V1nWYX6p17hJTo6Oq/sqJzgb0187Td5mTlef7G7JVGc3YSj7nHHIxZdUQ+R7o3LIrqPoquxmoQ3r
e0tyhPi7KI/kKXy6Ecgdx+s+eGzgcseYFNot82MF3khn8ZvvYq45tqWH0vIM2LucPye8AchXZxUW
x5HJ2TOEwOBnQsaHDn8qXflpo2Gc74n5IcoTfSzAZlj8NSFgAyb8TZB4DZtGt/qLyyK4JyoXAYOP
y+PFWI/8YTQTUjwGDkOv9uyuYmW/CYBlfKhcNZAbI7rSfVLrnPpHxW0UIgV3ZN41h3HKC9siQic1
YQQehoCQCr5SgViuIZWfAUnmGjltIELnDs0KK3zWha0IfnBFBZIfgvznE3qcyRB3jDR3U6Y94wf8
jBYcjugX7NKp2wOyrxYNRUrSLeG4K3G7UHnOd2FDMvdBWhFcIEtE35MBqbkbC9dvPqgjp4xMe86K
Lw9IxhsYk5FYkLj6Z7rJHis5+29YMsy/hBuZqAuXjgCPOMlcBJ0/hGgL7M5rYeFhTJnr/+ivp+U0
iwxcX0MAyBuabA59DHXcxm0k2ISY1mNKk1itoiuY4PUPqpT1C1um/wesMb+MF7DWYYKHpe5gkBDd
onQw3aWEuayndaRk2OInwboUUgp+EBHtrnzyYTifSOIYb05BmvNH5saZfkI9VQlkLlRc7b1KPb3e
QSt0lh1uQYOfnAgV2H/ujbvVVXRJvNsGMGCHrqr8bhtt+3MDoAm2gfGz4hrBs3IAMhOL8qwEfyrb
RKgyGQajtef4BBnh3gNwzbEVTp15XpuBlA1k+ikJ1iO+Nt4GEpFTrtDffiOcH4zwrn8y8MnErzkZ
Im5v1ASEpuBLq3edX5bZw03d/pu3hDyZPiuWLRiczGMVu+Qnz21zkNV5RDzXX7wsiD+HyJOnkVgU
FqSZnO90mPXynBHKCZONmh+aPZYj0lXSkLV9/eYUWUkjltI1k2WLIX7vTyVhO3KcvAHuWmKbP3Pn
dWbnt+6wHlnc5sslYK7F7h3icvWDjjjkg8h4v+vPUgMSPOIr8O3hFg60vKncmYZtlt/Yn8AtSBNh
rdVG4bOf8Z5TuUqNZwx7P5ClAIxBlzek1W4ytCobUTtk58Yx5dRFh2XfAuJFcx4dbtc5MJiCJC1P
Djd1q+96rxXrsoQt6NJXW5+gdW+7EtA5vRRU8skBjpZ4rmPQmxtx+5YZbJZDesTek4eMOGpO1CIe
LEoiW4o7IYLyROwkWRW0SGt7AtyDUCCjtP/MFoOZIeSkPU2oXPl9kZ89AaTR0TfssRTvTKxbSp6o
Iw+Q9dJyz/6C5IooUQ7sy0lB6go4cn9bb0F0N0qXfems/Q5S4+Ase+H5rf+ULNPKbYOTHzEQ+unX
IfEWnIhr2t5Pgus59BobHhLpMpliIVutKH0LSd4tmo/umX6iw8SLj+hfULZ+eyVjwJJVMKfjHe99
adDliuYVYQbB3+g56F86J7cRQMJlTPZjrdRjxp5whZ+JYTTt2vW75n2P6a5GuMaM5ZWLa5NFHyAU
mLYR1AScr0QVmBOeG3bggGRg7rW0f0iu/NDLjj6nTnXu6cKmfQdpuRoPLE9Sb8/36mJ2T2zAbqkY
/XXfMt8J+11Xs2nRR1QdA+ejSEFSus9entHltZ1ynONQ+0t3VF7Pp+Cl7BJ4FGP0IZmziN+jVLag
2XJQIjSCmdNOpGlk/s3wXSJSoEjtQGjWAs6r4GCjsbJzzyvGZLV4Rri4LA9Zg72KZxmMbT1ODZcp
SQn3LENHBqIjp9sRQIL6YsnhIYSlrx6ObQVy/oxkEoVVmkNU2CqcGq83I1jC/ey02CSqqb/PHApc
sh0XdjvO7A3MhuOBqnEoPMR+hBzEOIXQMwwX63Bh7DDBcHSSt1bFF03+LbD6PogfmarDALL4dOze
BHKdf0/ZQGYKZUMCni4mlfIjyEVxH8ZwDEhkxjmDYRsp+ODLLcNSjvPIaYNviaAEIl6LhnfXMy9n
xFAl46817kk4YfIQXEjeIH2xyaP46uZOEL61YhxPBRkg+UYHE9IIksAW1GSM5W/aANutUlRHmJ2e
vWP7mphn4EcQfJnSBw+lKwiqqvGm/VtJuRx2CCit3IqbTeGky2SGaaRCunAH6apFV+XLU5MsUFxH
RdoABVAVBAfql9E+NqQi7QsadLOPAXH4d30Qdu2+I8hEbqYRHMEhzzwqrok8tew8g0X718YzCjvs
iIA2yQX8r1vJjzsl2oD1hthCosqJ5VO6ntvJAiRMMwp23mRJsDqYrC4+DmxuWOmaliv6oUFPYny+
jb6ZTnne93/6bB4Uiibynm8p3+AcuLe7sU+bO7yzbTCdNGl8/SUXXuGi4+E6/XDbBvdBaWEOIclq
S74a681sNls8i1uE7gAcO9qYr9Y0+YTiYGmXCWEmeJfPSBT1EZxYKd4kYvD8GX5H1D3MgLBWzn1q
CzvDXNS3oNQ0wmbnsXpmtrhCWkCvhmd40zJoy150aVAfGHK1Axb3CRVxRu2OTymPe/2AZ4IcIDYA
N0bLSrjQsq29ni1Dnk/9zbdS5mTapTkDRTdU+teSkjtwMknAmbXRBbNzkuwGom5Q6XL8sxkvFlaz
0V4WQUUbxVMpo+zgJYRcwmcZwQ0/56VwwxuAxenn5xCJPjKLVjXlsMmJsFziAw1GIdvdutThH+UU
ebJrXWftfzckt+W7AkXyA5az+SV1osxu8Lsy6Jnp4oNtD7n4vmIg+Vx2FMrsJnt78QMflabCuP8c
O3FKN2MJaT8QmpmdDaLp5dhAqpWfDt16RkYL6p9sOzlZDN5vTQu4lP3Ur5+rtAhxt7zcBSBd4dkG
9Swcsu8hHctb/lVodfvgM97iPmQAioY9UHkRsS5FUroMmzJq0LMIk8Jjkwkj4ofRIC+5BlDk2AiW
EfrIHXedkgcyup2ANAviyesHDsBIIuqMFftHjPSAtbYdx5IkX9zEkGUAU0ED3dG/1aO38Vg4Qm5H
x5YWfwMfFRqnJecyOnyytgCo5UQ3IkmkDkicO6edveV+rGLV/DAMnJneRK7QmNdrL3WPFfgjVHoF
hnYM8pCf12DYI7/P46/aDUJvL+dkjq8eqJWRZEt3TqL1Y+a6+klQw82UUb0ofhHugh9h16AQmSl2
+8J9yNLw5p2i+X3rSnx6z+wdffnR+IMDxMOTk5ve1WLt1H6ewbnskQvn4z9JDyEjlqoJbIxu4vJV
D+xtVYmWsY7g2FLp+MljQDy6i6IpzTrMdsUydQ+4Oad8zzlYVI8AoiRaQhB38V2qkG48dS4N9nc0
93Cf9m4v54jlMbLOBK88Sxr9V1FOeDfpb1R8+NxseDxGpliXUMBc/liw5iGBL/tGpOzdanZF1rLa
a3Yepu1wT5EP+4b/Irjhr3AeVx2/SuwNLBVZsaTmWLNanr57GbgdztykcQ627rR7DNqBmnkFC5hA
IjJkbOx6FGEh4VdBZAWm6ZISa+s5ZKiw505MfYcKPIwJV0tXycIFVcsUn3u3UwJuV6vt8l0TG2yO
k9SsSCHy4kz+zDPqZoSXXhLvJlk3C+JKG5Z3c956NbnpCR30FMEA+XatgmNjGUUNCB+4BKJHmB/c
Dnj2XFZZYSKg7lbNhP20T0FZmqkB6gKYOWi845qt3fwAg9ZIJm4QchD8iDn8PTPyKPZ9GS7mOOKx
6Q8N2uxs3pZqKEm8h3QjXsgOIlmT4ZTXnYXf9OQKpzIvOPOw9PgATOpoYvAMatIxJIfP9GaYKVYv
BSSIGAhNfkh9Aw0XHsMBqmBb5acSyIOsMWBwGJKeNhmXt5booExsFnbjzWc+DIN+1S1CWfKWOk0s
kTWkXm7rzCZ+j5Wcjpb9MZOwsNmZDGsJf5NtxXc1Lnm1xW3X280cR0J+5kHSZcmV98b42KJzdPk1
XgKQ+RviQjilGQkLMvxi0UVQyzSIuE2QtRoKZifJa2AdNgN4gleEt4COueGX6bi4P2ZmH/4d+4pc
/NMVynqkuLMDvhixtAwIk8iZhkItJs1cC2TzYBuNPPlNPPpIDBdWCpdSM2k9WRmkN7ej8DnViQoh
8wrzDBq8gZn/ViHl+FNQx00/6BsY+xFh5AUjaSgtlBQJoaXnyrPWeR4IwaCrkpaHXrqt1hr/N3v1
ewN6XD4FPgSdEaYuQCecoHUyPo+UX214YZrdA4rb4vpMwe9U2H2L9MFADLLZA3DC2gaHGsha2+7x
/XoliMVKGBFswebjk17IPrCo14NsnQ55lZniM6IOmK4BT95wtFVHNkUZh6lljV714Wma3cEeG+GS
wOf0ElwRYwuMrtZdFtKVbpTRM+P+YUIGnKDj7PrSAw9mg4BE9Rja174c9Xwu6K1Qg/IhlbsSvRqL
ZNQKDMyyIn1GKdsy51dTTrJRS9uwXfBBNLuqoubfOTYcKI2YX9CtJRXpdCinvU3vL0NyYmCjlpNh
8yd2rLTEq8cDFJ4EocrfnPIMGctMy7vaHwix9br1vS2EN+5FmVcWW3iPe0tiFmGmpCJUBLgNmIs2
czKdiYiK/vW1T5xyo6Kg/4c8RKkvWhu34StBAbfVyFjUiXDl1v5CPUfszTj70BXqrC/NgbkeDOS8
7Z1tTbQa6z5/ciaWeZxI/a7B02cxmqyB/M4DW1/RhmQA9fKVLsqlaqcgKtSMySP2MLMFIEkxjLd5
eu37rg6vQBemGjdzgY4tJsTe27OaolQzcUxkiclSHizj1BnqzXpWK4ci5EakvEHy4Qx1up5KkI09
z7ZbRVdOAWRSwxQMfxO2jq+iEDMrXxxnKOXdmnq4ksg/mE1RJzAUp2HbBHlQq82MXQ6oxKJ5BxyQ
p8QrhTr84wIJUE+LTyGyp7rRCFBoUJIL6TJmekQqnqXnPlSDuJq5WNSeZIjkdz/JIED9Sw94D7+8
fcsCxJVfuoqZylUKnNYuUuwFDk3uOn/iQBX/BhzlFd+G2/8enXXBUkXmX7m1KL2+gcVg8SeHlxVC
E93yNyct2mcsyaV3Xklu+1vEuqlBOUEYR8/XrCmJgbH1WPNl9tpD3/w3TGjAoJGG4fqL3KzksYb4
tByjslTtlg3vLbymFqbeG9KcCZnpTHVCZZzIndvUYcsMFJHjr8Fj13QYOmKpHteByf4L2ypSOPh8
kprjlnikDQsDdaRFgpaX9PkbCAX/P1Wn2QlJNZh7jFvpq2zHuL1k2gd9Qc4OXHQdOOJhiSecv0SL
ls+TkFN9KPXiBiQshZIoPVC37UbqtH9pqzlnOM1hdMgQN1fHIK3jx0Cy2j5NPtMuYneKEFvqRFTk
3ulbDTxKJpHY+IYB9GNSlVaDGh8l5oZ+CBjIxJmz1W6KBYEMAGnOzFjms3FcnN6jNZI2oYox95AB
3T7A5SVux9EGx6mLeIiQWqwxxFCE2jlWXUQqRo5SIGf6LDuierqUPTTBos5THcxACeHaZP4GUVqM
KhOn0+20xtR2aDWv8VcUY2TbmchRz+iOgNaPlY1/taXIfqSTibuKMTmDuP9DupxQIdvP1/V2IOK9
R5RYLgMM9iFjlAaOt7pTYCrQhw29uOmk5ygkAwmcWX6DFg5XWAMGuVm/ctvovLR/XZca2JBkAGXD
1Ol5IorgNmfC/YcUcJJkczlrOeyEbtrlirY9bu4Qp2GJmLPkk6pv0YR4NfHriNdDXaxKSLzC2ZC/
V87QfGeEx/9kUDbdyy3J+dXpkFxu2TJWl5ZfKd0lWMkZ17jkbbzWbh++xZyjz2rOmwL9F4evQIPf
idcSpG5zJo1nOrD341MOIkMQod8ouzWIz3uKG8CxM/Dn6JuxlY+cA0pZcRQq872TaIP07yrE+hOw
XCJxcVyzYwjBFleeU4jgRKm3sKYM+e1JqBYxVlVenZAmV1izKxF/EO0Vq/5uACQo2Y7zpDA3qRXk
TpkzMyOBab3YcTLwtxDa3yO1GuIz36APtNlF+7yrhMpZdDQhHd3s5BGQ7qHo3euAhzHdjP6Mr4qb
t3pYutRO2BOsC5XIc6udv0LXuVvXrn0bg3z8wOcITid0gjzfm5g6cjsO7q1DTOPmT8swCOZJypDt
s3Km/qdbBcb7cLCEISEWyXRwLbxKT9847xjPAh/W37FdeClHT7bzhuWe+Efs6fKPTWs13rVrhBxz
o6so/usi4cnh1K29fwpSkr43NcAdTlPU8N4BGXlQ3Y9toKpDT1vnb33Tqu5FlhGLcGLtwgPywJGM
D6Jcby9tN7zaGArLnjXqDSWIiIKAJOp2EtTgv9DtZlXi4zhC6La1g8QwESeJ96lZB6u7njSw+bXC
PQ3Uxk9KYnsRLWF2diawPn7kuOdgDAviXPKOslgPkaquyMrICAU4Uf/NnJVpdEph/xLUMv/ASRZ/
R3Dw7L5auLtRc4R0psNkcLansnuMGqrEbZxMUNProYs/QWtjPwLbpFnN1VHLMChmiYfoUQH2Qdc4
7pTxycIiqKoot7nE5U/AvbmFEkpHPiP+YeGoU4KYZ+K5g6fS1f4PwIAJ0Lns/K8iQU9ywm5BR+zX
iH0I+1rMXhNnVD362EZy7u9U5A+uwKj3YNNO3Sio8A8wUQW4y3eFCtYz1PUZRGE5g0wUZdj4u3R2
8bs0Nu8l1Xw7gsZEXzic2qmeAZtB03CPbohCkJ+qJLxoAEWyS7AViw3ujmD8ZTtank3QYVW91L3K
TtVIl3Bd2qQFEN4xAdisNEBqnzhjZg6c3cuZlkIiBibKVTsPVmLDMCcR0fTsMZj60ztj0UQ8lg17
hP+w1eDT3o+mATZ6mBBTp/E9yz9CpI8sGvx+2GcGTyn9hzepjM85j1+cWagUGFMYjd1dNSr/N4e4
MXuVJFm/XUwRf/Y4JvqfdcFfLffMcgd3qy3ebQK7pV9+tUmhr+OAfQB7CVKCkhAoNMa7fJFje48Q
b+kPo11qBIVIYpx5p6jEIp52z8EF2UaM7p7Z8eKIULBy202+FF4Io8F43buG81ofceE29cOCM9TB
NhnBe96C4KqSJ5K/Uo/J98rQBtXNgniYxSlUB/zlJOJAHdPFNnfkaq+WgzE9rRzQ6LyIDYzxICMy
OqMfGWgmpZluQQM65NDA8lZsVyXm38kadhK3b192B2RFbrl3USQ+qxiT2c6U5AcxTnGK3xkJAd59
1GiKVwYSyE2Z7HfyN1O58V/IC0ytHKiJSMBZcy3j/dGCbSDBtVuemtvxb+q2POpGTebUuIyW2WqB
sDmx3PHiH+K9EEOCK5T6UDcJQm+DwTc5kaCz+CzOZSeqq0rGYfzhgvfSe6AQfF4Zhr0bRKeWL96t
Xn9GCRFHL1CmbhvFZZXACYqFx/pwc4wnB7uC+uKOiwPvJFWM6JIqdnw3S7KkxzjG9L9p+xlTGR05
knV6ecFgJXFpXjQlI2QaXQTlNguoebcVCiX3WdHUs1soiVLPHpMAgyo3AAipfIXsTFEE9RF4QxCo
ADBRszxR9XjkAgRQoe6BO6p/PYCO5Y4xRtC/Tq4g9I2ZeIuAyDjmXOZAkn7ZlNL3o8ExoU9+zHAI
CVVlsZ4n67RZYuWM70migvpSWwS1WyarjSDequ3CR7+ee7FnUCm4G4inrP/zXFaCB+RrCsZpUiWM
QH04ni/o26fiPCWWkRnzmBDpU4y0U/7yEaB+jvjB/PuO1OLh4EYUGDAUPOw+S87XdZhIbr/RIrrZ
tlvMfQkJ2l2H6OQvExJ836QEyDvEgLMLLJ4oA2SpTtQkr00ZLF/UFcv0qw0JcCaiyLrqiALOwzLk
NDIoN2jNq+Y+jqs+u5LWYLKHpmb5swsBGLKyxutRMdwB2u1j2MQGCIDf86GrMgAP4DChx2rakKgA
3Gr9XY3yZeh+zaWKstcxn1L0/XwtHFpLxjKeayaMnKdUu6brXuk0LNGjsRuXbKCcdSCIopXRoN8b
DCozEIsRzzr/JPDD9yEIl/4nC2mjTxihRnWaAuWm71x5rvPExNxGzzLO2v5EGUOyoJ2Nj2fcd7lS
StXL6mlGm53sbzsf9yQUnre9TlFu0VOzzmbXJMggiSR286hUFKeUOT0xs5AunA7RkTwwm7ZU2B5h
RsGliTHc7LVK+/IvQAK4FnNi0o9W2vg8S2wsDJQ8crEQjUy/Pc2kA9Fca+ezO2V4wv5H2nksyY1s
afpVrt11w8YdgAOOselehEzBTKYgM4LcwJIKWms8/XyotrFmRoVFWnHuohaXVfQA4OL4f35hB4Pz
3SdvvVnXANOkDyUGh6jr9eY9UDhRJEnMXN0sJ5izoK7OwTOxFgLwxieKBmCBLQ00Icw380bWV3Mv
usWtqkJQJTzonrRspqTEVEBjRVrner7xXaRMYF4jnpFVr0WFQeBAHk8DLhSskxaCSp3q8auRR+nj
FHphiHAqVDA2oWLj3Iwn3mEsOR+RRNbBZxHi+QI6Pxh3BiIHlEoNC2oNIY9qHtKa3S8RvNELfOv2
VzSUsJEMKPh0lMtI8Z/gkAGgbkRYllMA/kB4jQRZwSb26SGj9dsov0MKCf0banI+zPqQOElcbCro
9kd4/TT3ImccyJlFZ/gFTo1JYBBZKteOIr5u2wOMv7Tz0uNpzGy6r5mkd3gaAmymSaG7A7ai6es8
m81iqTb4xjp0O+sRq6DhaTD99guZlfkvs7GTbz55szemOXSYOJYQ81cjhzkyN6hFr4CjMK/qqarL
bY0Pg7H1sjQ+el2OBZ6E//wlQqf2bMCND6E3Qz/ZDEgW77OQwKyVVxfwrzBxq783CdUKfXYzeURK
a714wjJ/JVH0V1pT17nrWWc17OzOqQTOlzIhGhD2Md27IJcbR5rsiyPU02RDFzm71TAzcT4i5rha
wWDEU3nArjRn06vQL052RXoR8kgaGbHPvkYqCo2jTDuIhEw7Zr+d4wkZRRVCXlvpRnAj4LZnpCj6
7OJXbZeNsyZNs/5JnVVEW3PI3YgCJse1M85N97aFdChQUtl0wnVR8qwV4TYR1wrXS28cK20RFrFf
dYRFQVzVAo4KfMXY7/dsBtnPoa/sb8bAfrsYgmfGTVc61XeXFp8Hhy/LSX71AOS3gYHz1bab7eq+
taR+5swJnCuS+IhvmODNYoaR855WHfsqtzcjcuvrGggUe78+SJ/rqiGU0uS8JtG3oGm7lbRcftlN
Z3waYARfzVVpfsRTeXHXwZapoWeWhBBOONrXgxeb2T7yA0RoU5jq2zqdvc85LhjdusPHAXZjUSAb
iUyKFFggyHs9OoIPBqSZ6nrItPnU9234WPmSszCwCdDCdCAY72XT5xhzQCW3ViHmZLeI+uZvoqc6
X4cWWdcrZ+QWTodVoqi1+3F8GcSETyaXUfqe9Kxr2NlWDiYcetm1guzUr7tatY+01apPcTAVd3FO
PNYKzgzAmWrc5jHF9RGYJnDHXzKJ4Y7QCXP2VtKmxa4V5JPvDIME+jW8cwIsdTXOX5FPVc+67gNI
JGLRBre9zLMddROJ5qz7ol8Lg3Jqm6toHtZDpLG3gkwnVmB8yUOciPAbsicXjGgoVLRBwxg/eVxs
XapGP3vtLMP97sVtH2+YCWRklVzJnjzcfvgZEh3PliZCdestMoX1HGQGSNtcJp9rb4KnkhmD+hCU
Mjd3HpVTtXKbmA00qAGSiA1iX115mJMd63F0ER87fH+qBp+pwYEGQYi9AW/2rozkA1mI7FMYcsnX
gD4Rk6ro7H0ztelRdWZ6xLgl/9K2FsRKKSb7Aw2H+JOfO3hBtzlw/XWfxdk+HXH724z0tb9Aw+GG
5LsVVP5hhgRF7RBT9rpmgfOmCds8vMLlgeZ4g7y1v7Zzrs/ah/CNvdNEn6tmMWLPVJaUAwTbQLKS
rsDNmLsjeZLJ7H4ny70esDFT9THjtvlsOQahywhANHKgynqcUAuNWwMl1tc0DPuPg0akR3ltKoq2
PrPnhYgFCoalXPrZEDC9VkhHBZzIIPCGDWhPE28FJCCInA048KrpvMV+nW4LaE7hyhfN+qWh7uQJ
1uMDl91VUAdduwYc6kv64jABthAn8Hsm1zg5KIK/xGpOBmLNk7rR2Mr1IckQVeNzBQuwDbN3GVvl
vXbn4BZiTDlu8L+Pgy9xE1q/IqhOzgoOVwO8nraIMLKweI2wargV0bCY/w8Sd2JuHYEmWGXKD/j+
yukjYG2N+weMrbtwHM3sWsYjTiaYdmRYFZkVzp4xF5fiKq/jhXiJBwW+T1Utgq2B9XJ/i1UlzUS7
huEJWCHVfV9lxs8OMvZeLT8dv9ZgQDpHoul3Z8ok7PduIbBbvVoor0mNJ6EXl9VzMmbuN69uBk5R
9kB0qniBbCdh2rgqAYV+sDsbm00uaFj1aEzT0j2ph/jGcU5Ww6o2zWwk+gADOeihyAjx0anSPYnF
BQqhKvDDK1UWOI3ogep9G+I/ptjU1fDLIsEo2EquQi1d7MZYRAllc42UUx4xWKeHOzqcROsIvJp+
roENOmakvZsDeAjlrzjRaI1g9kX3oYu09wRVjaMb2VpwR0+YNpYQPXc7IYf8kBKOG+OuX/gvEPWR
dfrBYO3LlsYlHwc9uSSXcMnMHPWir865u5ll9qVOszy8pYCwP/L9K1jhZRx+Q4JcfM50Bvxc+naQ
3QQ4bADMGwKEIKKV1OzqXhfPPgk5lM9JoO5sVE7Y74zO8CUIWk5pehx2vQmlGbjb3iHHfiXMrITX
A2K9Geh06VUfo5CEqN/UHy0uvmjzlVF9Y6WTh+E4fvFrRPVDniwUC4iqdhe/ag8FtdVxk9zlIsQH
CmVe++gRNwTUGBf5NQT2sgd/cokdW4pOwA53NA8pJvP0Q+gVL1pmYmiwq9T5dRqEC/zfJPAFO0TC
5BXQf+U0qkLYtpY1MksJmMnvRwy3vwf4FBF2M1dRtQ7bJHhpoJOOLNy8vddFNho0MVisKzPpUK+k
Vt2ScOD5P5ngwDk4DeeA67F4ZmfMnoM5r/ONapvpq0R68UjDoVVr4PUKq2/8sO79uV1mDJl1B9ed
hmuSam2xnhtPLH5UPuYZMuiTAGOScT5KqM53qAERVogOIw1enwB2c1VfwtMnbHrAVTTE45GXwW1/
GiXeXYLGKkVLYqhik3qGdScpwMhqiTJ9S/o3UiU+p1lsrNqidTiNFsVYS8CkWBtDbdLDpjpBCiRn
b9jWieHUW0javH22IfcltSMw2xByD7hHVVpXzH8ercxkdXBMzfUtG3twjBbC8+OULVIpilu9ybHX
jxegB1lsRUmLbii1uZZ1iAaualQ3BLZEff+ZUMP8mYt3/20M4wRZUUNMjgHUUK5zMMtsFRIpLtbB
nMm92RJ2SL26iHdrK09eoKzXLw3OezGH46JkiIyJjrWHmTd+DDGBXlYfub/YVLS7QXsS6+2QtsNr
iCvWYS7pv64cCxR3S1xc5FxVGmHZPqBm/djojqsX7PAY7teQRi+WjXoBK06C6W/Cxsif4BWGcHUQ
yKPT8vPxS1hSa63DHKRyg1ejvGbn4kLfQEJJNwZ0geEKKUFwj5iLrpYF8oErY8SxQzJZpuI1WkPH
Q4MfBZwBtLoxSQ+K4VuW0vHZoYxqtpLoALqEFWQb4M66NjZ08fvwCXw5oNwqC2MzooQU9+0Yy3Hj
5Sk8s0nTpr1uSRj9hJ63ucIwUNAenKE70q6lxUoL24y7bdzNPtYLTAlrgxOP9aUzWnwjaxIo2+tQ
I2bfLdNF8XpZRVu62XhucAHFrRLeYE0ml+E61c5A9swFijjwCS9BUsfHoqK8SrWNN4S2CTeApETu
K53VRmCB6BXDXsuh6tYUnxwdyJSrJ5essmBXSWf82kTj4vhSmwiGabnaMBigexDb1XbFK1irjW2B
iQxlZUA3/hxjaINLjCRDb1XlkC83dpLgxSNEBDmkxlEbm7qokK9ticn0mi3c/DjjNwRNRg1kR/Vw
tghibe2JZr632Mo2YTLM13KMo2aXZ0560NMUqlWJyxYEDOqF9KptSo8UaZR8/p6sLq4hoIdYldZc
bX7FXYwG0mxhc11nhtvgVkgpA/ZoD7Z/FQCVIG0fyb/Gbyi9m6feNjhegj7/5LjEn2yQTfjefcz+
/LULh5BeUVFpualyf+D6Sp7vN4ABvEa6sSkBlejlWY94w5T1Br1l/BAltTVAa+APNwiWZ9YFUhIy
tzVFzsZSRnic7QzWdxBZwUPa51a7Jd3J3veuIFNpVEl3R703RnuTK2W0sjmIBKu/w02nMRL5HYOn
+FV2eL2s69LI60/4tOvHTHR0FofZrMVedTBD4S3XXO7oIUT4d+NABcZjVvErstP8J+JyWaxT4aPZ
IHpSzlvDdkIDRRfqDrb1yABT4Z6C0x7FXUjqZb/hwKypZHD2OvaJxqiv7lrn1XZmXaONsSREzCBc
0qmdrr/yO2VDhCTCLt9pKt6fFgBksInhkVNgImt5QC7EgasK2naIsNqfGoimBpIwXcyUUMX5+16g
useWQmUvMIZo3ZVNa28BVGCEgOhxkUtxWvgE3lZ+qADl0FildT58yjA0dFcQcui2wM0hVRkaswks
GbvxYtdP9GiQqeiqESpzmcXZhOk9cGv3Y4ZZFW+bGorFRsLXOCbs7j9ytqPnCQvaaJ0rZ95qrpz4
4xeBerG6OL8VDUkmG7uw6KJbqviauRY0GjykygeMzcKPs6VthAZdOv0CpR1/CuQsXygnyxsN3hpv
Siz+cK2y22yb4jb6EvKBn2hSwRRKOqD9KCwwrq+83IZTni1Im1d2zUgTJyN2CjFPcs8Kw9OIWrcf
SizfiXbuflB8gaGyKMs4fYQ0EzpwVHXRm0ARbM8bGU4dm4gwVe89e2jR8l0b9o67MuU0JMhtauH6
/SrT9KG79SzHqf0QJWZBfxmiVfOVHABek5vQYwbgbiJhXQf49He0boqpgnkErEyfPZ9NEK+1NDI6
wBHzc4nRaK1o3xIXONLrngQrpZKBl9icenBhrxebDovU9wr7kDbxrPHBhDaDlkKxg1UPvumaNG/w
FnDIX4udtAteTEeKTK87vjkK0CpWGP/jkYWN5XNMKDQm+UPpdrdE13n2zu6mWO0dAg3z72haTRe/
CLNsBjwYy8LZYuyASeKN5eHMSv0fyA7T+TCVDipeQM+xvQt15zb5lfbIXHJu0evTgNhGoY54IaNV
4rizbRLUEfYWK8IRG5WQ3LqVAN8Xy+2BGz6avpFSzTPmhxSf/mwP5ZvWHRaebJKZ3XLgc0I17k1M
fqCxHmVekDoB2YnAVYRWixfYgFF7TPr4jGEOycDrMESyjuWCyfaD+ic8xB4OY6u4hpdKZRHlEg2t
oyzu59R6G5vI0nsFtZ68+xqqSNqwP63QXxtfawC3X45t1y9guXWzjrEaoKDKCGpZt5GvDjS1SfDp
ClPCwVOEnm+iAgHNRgQ6tdZ979S/FsowGQCDHS+2J7VChw+VnazzxMJyFANym+vYOP3SDkJrgrCz
kY4QtH4qHyQNyRYdlriCUmgqIIiyvis7Q00r3L69b246TDuc3kHnidRoYR51LSiaa1uw4oaujb6M
UPS/BgTlRdsxt3JwJy5rJI7RF1NX/A5675pLw3yFYIoqH4NgirJyrLBwD2bV2fzT0Hd2VmL8zb3O
hQQ0tygOR4dqdY0DqF9vcTwiIL5QpIpEfe4dQdahryCFzZwbhxY+lMomgQDptZnxJBwbfEZZcfUr
BISd1tmsVHer49p8puaDuRV4FMarWZAcuh1sOC8rpTBWsoWw4muyT9CTlDkNlTXiR9hHkanJcLds
w61u2mWKbGJkM8ZeDOMc4SAlIe/6fuwGawLMYiw/5Kw/O9xoaabCozDJzutNhGBwP8kSqRLS1IcJ
fthIG4sazgT0KUsE4GwP5J9xCYbgjRtBTnBIF9bauWrqvL2J/SZwNlFvDv1aKx8wAvsV/m18ddQq
zgv/G0yi5uDBCqVIRWTxU8nK+oFBWM80cSZmdmm2mMWP+Nauohbz0g3SNvvgCdDfXQ5K/QhhDHyJ
Z0uuOjj2j1gsjd9UbpV3pkOg7S6ih+NviaqxvW1DCBsnprVYG1k1feuNbSI8XquKD0w+g1Ona1I1
QNXwcvXECqctPAt07080S+P4R57mZLPmTW7cY+qU4v3mivomT3L8lV1HV/ssIsDx2kNyfyvaOjm6
IRsyGaEYCW7wO4CDCLsZ/pJsHdtd+XOUHeB4SHR+mHF9C6Nk+j7gYMz9GrZJs1JTEEUrgGHuPlyH
MZ3ldXDyN2Cin53QHL6Yc1s8+IoPBb6YA0TkBr71RIhZ2OVOg3iNM5XTpu+ip0QuCGuUWVOPybpm
vtlkziG/G0FtuO0hIqB4RRDgBkP8KgpMW2US9WgWDIwc0D3N0cGbpOtsQriE3q6kQV2uKAjoFGCq
rBDpSQ5rDM6HEKMIArZQ/iKfI7nNHb5z+ZuISa7G9pbviGwoln603LpA41YdWxFmlqWp9OKp4H5R
nr3IkucMNxruXjl0OPIoPnLFGrmxG5HqrkAm62rdOVI9YOMzvqJfrF9jbizf6eUGHRe+eTymaIuf
6H+2R2y76+cRj3JchkKJvY60HJ4YE0hexH+gfIN9SaW/rfAnLa8q4YYYa9ReTwZXV9IIuong9RNP
5aAjMLf//tf/+q//833838HP4qFIJ9rs/8q77KGI8rb5z3/b//4XXYXl/73+8Z//di0lhK1sD1al
C+AJB5U///76FOUB/7L8j1BEYVM3NJpLK2vveqzwSz/sHy4P4r4dRHFBEJ7taWnayrMcR78dZNaR
0phFJMemENMDuxGJnUYVPNa+ttfWNMPfxxcm3F8edflbf3u0/x7VsUhusWhBSetkVK7uve6wLT16
rts+pip2ni0rN4wt2WARiq4J0p5OHbGndkRJfXlw59zgroUzs+nyVeyT9wqpBAACNukxburpw6Iv
04+UVf4HnFv9/Lqs6wEp0+Uxz75mbXKdwWnetdzlN/32LWVGzq/TivRIhhZS6Rn87wct1ehLPyNM
m0I57PJBEn9zedgz71kKhiR5Wnge8exvh+0hmpWqipKjU41PmQ+w3OsElg4VHx38kTvpIZELDQk6
beqtLw9+Mn+Xj8zgmqamRqgnLfl28MmcaDPmTXJMzYpCtEDhcgMFO+2uLo9z5t1KYTtoQ1yTB3W8
t+M4NddNhuEhDTJuDCNkX+dAAlgZ+vZlwOFxnxO58OXyqIq/9WQKSyifFGuOa9soMd6Oquk2j37u
xkcm+WI7iihzIjqgjKEdFm0Z3l0e7uzLZLkwZW20Ge7yc36bQIgcCOgxyuQIc4jup4zVIbRCvK8u
D3NmbUjhCQemuXYcV51OGDk3I44W6dEvRvSe5OnUBKrTO3M5buBPVaHp7y4Pee7zScH0hK0P41Yt
f/7bk5F4bymiVZNjNNhm9DTohGrOYKRpGwylXXzVVSB6HDy5HN9cHvrcSyVliQXCFuvCnHg7dNDg
RI8xNk9bTuD0Mba7FVa3Qf8HM/T3cU5mqO6TWctIoRCBcIfAuwqeobxVW/LPkBqEEf66RRB9+4OH
A+wyHSyWTU6Qtw8nSz2DFlvp0fWKtv+YJJXZPzpQmTZ/Mo7lOTBWNe/x5CWiwHOzEeHvceT6hfF3
I+bgqajhP74zUc5+LUfS3dAWRmmnD0RvHlJRl2dHCMhL6L0agy2GpsQvXn6gsxPSMwWNUCFdbZ58
rTRVPnBbmB8dVFSfKSBCubWE5eHDFzcuNzxlNRIWXUy1ennkc6sPMc3/G9kSbz8Zexh6DDhxR8zD
xUfppngrsvVIRCcYA39rWnCuyyOee1ZTmJj3wF43WQZvR8TQKiZDssmPcQep16fkuGvrMXsUGBtj
3FjQzAQySt4Z9dzeaTIlaf47Dmrgk1Gjyp7LocnzI5EqHg0WMZff8CAsjy65Dd8vP+G5d/r7WCfT
k9ZuMSJy42tGVvviGe1iqlWRTDwiIH7s0Zs//f8NeDJ9PKj0wurj/JjptObhDCfKt2iLymfZmPaX
KkfR+gfzht0LE2IACy6WJ+8zJEPSLIm6OxZDau9pnan2TscE263nVCvc09zYqW4vP+a51WhqaXPs
mlLZp6sEajjy17pLjzSDm2pd+4TLbkea1++8zrMz9H/GOV0TKo8rGes0xZc0fKUTOyFzCK3HSCdK
fyICdoiuifB13yvYzk7R34Y92T1bvD7C3m3SY49XlQQ9yXx4SRVNvz2Z9Hb0zt52bjiOP609V5p8
ypNJE7ZYasxRlEHeE/4uQSd1TWUYYDCdRZ8uf7hzL9SSrHblaEcQAPJ2yXMclgEyV8pf0x6/L9qD
m9yCerBKdbDntnrFPbt75yOeW4RsL0oo/mfCjXg7ppMB4KuQA3CgG+SuMT8qr1E5ubdkdQUAiHlV
f7j8lHLZK0/rM8tCqwiHxfRMbb4dcsKusHUMm2NJt+GrC++g7vtroy8gZcCkWuAhhKvgQSNdQ0OX
7U4NS7Dm5Z9x9rs6kLbwzPRcrZY//624mb22Vpml46MRYIuxwj6ju8VdByk2Nw4w18ujnf20mmJY
SVp6fNu3o6nYIJBwCuOjDzX5GlFwCbkekfGTk4EAlmmlD6Mn7Hd22HM7gYWj6FK/2RYC67ej2lim
LWjsUgmHAjHB1DebBiRx3Fx+unPvkkKGClijiFLyZOKmqLzhmfTJ0SYM6LYb/bLbjclcSZgJlf/O
9nZ+MMVq1Ka5lMNvH6ovBuIuvCk+4mZqv2IDbdyIInCwahXd9vJznVsctuUI7vl0ADz7ZKjWmuBY
GRZfTQpNhjyNn/UYVtMDeR/Q6REIVu98sXPzBDjLVrgcaGGJk+VYZYXIXOS5x66tMWsOi3H4NjUO
MEtnISYmwK8e6z14DJ7Ml5/13GtlOaCst7l6C3FS4ejGrzgQJcU+iD05n1Ept3OurGGjcXt4ZzB5
djRlEsFNyDMz9OQ5ORH9fIL5dYTeWq9LQPJPpnTx+HAra28gptqwCXQovp1peLYxUcYFMnT0Q4NI
8Ja+ocLxiIg1WltgvS+JUTnXl1+HXH7B6S5FnbmAMAA8lNBvpxnJq0VK4Gl6RD8PUdt3yE4z6vln
gkAd/ppMIO0q67H3yKvE/VO2RJRw7zN3IWkYl3/LuWXM9dlzWVwO+NjJp2mHQUgczONjWhDjiKGg
wJikGEQT/sFZ9/tAp18lNscmKQuusplovs4lLi0bs5dSXncFzPN3Vtey+5y+YZep60JaMBWy+rdv
WDQKjqauQCHoCxVriLIG3KPacWn74PcGOEesJyTt6B4jomZ9+Z2eGxz7oOXIW6635rIQf9v+HQuE
hJwpfXDxjoI5HaNPfyDdwTaesdad4n1FxzO+w3M1aT+FLqS2/eUfcGYFUN4z/8GeUMfIk6fvyiGs
G37XQZk4VOE6m3bOld2q/AUKVWj988dl+6e5z0kHLHJ6n057/B2A0Dy0OF39jOkl1muywmFkp2D8
Rxs3b3C4yYOh/mDUsPX+4PwzXWoMCg06tADkb1+3OSIgTCrbO0hY9npBrNlaAfAr73GSZNb4Nizm
J0XKX/7O2XRuq8GNxrQdFxYPTa6Thbyww6qYzsfB6R36bH1nSraYYPYeygyS8Q7MOMifUA/BOdTe
YByonpFMCILztobvYdpttf0wfghw7CFppJw6624a0TIcL0+I8z9UL7sv65zd7mRKWrQK0Zia/sHD
canYg9CRTS1UPz3g5yGwN5loisle00HT7Th3175YqB9hFI10zste+fug4rgixNpL3D2zQe9lKuJ3
6rdzExc0yOP0NVm96uR91ggTB78U+jAYqDZJuu8+RERQfMdApZv/edlkUgrzRf7ag0+xtQRHzECQ
pH2weiyQaYPN9AzLapC3Rp8HFc6izRDa67KTXvTx8udYHuNkd1pWp2JlWjYX4ZPHJKxhNKlAvAN8
dlwVupa8iSGV3PjtHA7Mx6ZWxS/U/unXppTp04jveHx1+SecKQYAhxTvGnENhgYn2zGR9AqBuO8d
YLfRo8UzBm1xWdifO39GFmP2sf6Kb3eiri+Pe6bsoSrG0kpZFovmtFglObtD4if9A9qYAa4JZ26+
WMjhfR3MSbTHLDjK33nWZbs7fd04DUvJUaDpPJyUWrOd4PZS+v4hwVY5uil7emxxUpgeiX/IYVE1
djX9JTTUOLCF/ZfLT3xuThOnRxPAA6WW6mR0vNFyiUbMOMSZYU4bFHYphFpTV1Z81dttPb1z9Mnl
Lzx5XGx8eMuO5bAh6pO1PvTMHsLWfaDiRjYwCbR7PftJIV+CeBRPfVVMz3E7LXb9UQWrbjTjK23k
2B9mhAnzavJCbA3ti3fA7HNlDxUPELOQlvX3Q5mkEkKnSss4KDw3XoJ67u8S3g2tVewb403f9BkW
fa2DIWGeIjKl7e09pCH+TVgbLa/r8oc5MxU5iIW7XF4k6MzJueG7wFQkURqH1KdlwKVQxfbPOY3g
yoFK1RsK99F8Z/qfmYrcwqWFxwwtKOShb8+qzHUECYyBd+gq17opiI0n2paQa73xnCqBpkbUVbMH
/Ah8iJ9R6r9cfuYz5R6PC44K8i2kbS+T9bfSRKYk10HIcA/GkGSkkXolmuOphy91eZxz75auhcKq
ir64ZZ5sLxLmXoU0wjukUQZvKp+k+OCGPbkcDdaoWP8Xff94ecgzO5rFngJ6w7hg3yePNsreK0IS
DQ5wqZrbeLCGcN9GZgIdjsDBNeQpWsxFMLDrXB747LP+1TtB2c/usnzz396p6qCweMPgHRpMpm+y
0q+gRZk4FrvCdT/3MsB64A9GBHpnO7OkdPTJLOppX094WvgHvI+9GyMygy/IaFHQANriRUzoqdxd
HvHMJsZJxRV86XtxaJx8z7orIO36rXdI2Ex3AabTt4kZfUrqsft8eaRzM5RKkp2LJWmqvyqZ394m
/fmqpYLTh6m2ow1KJHJFjGGazT/4ashU4fgKOpV/2yWx8QRnzwx9sKum3YvWrsI12gLnyTLwad3l
hSG/Xn6yc++QBQEp4q+m7OmR64yyi1APME8WZzzEPvQQ1wY0KxRsPYFS/xzLsJT0eI3giwsS9XZa
jmEYxYRrA/5AaoNMWcwwicIBgxOhkaRcfrZzX40T3YGPQZVJQfF2sBi7ZnywI++gmYxbRZNmIR9h
RvkHX+33ccy341h9NVppP3sH3JyGp9Qj8m5XWAhQsOhZ/BO02WY/Lj/amc+2dFu0p3iPkprt7ZBy
0j2xI5Y+GKb5avuJd5it+VAnlfN4eaBz4CUjaZdbKCc3DvlvR8ryERsPbLoPniZKMmtrcUf6U+Di
61vne8xRiHtVHkLbwoj0QQ3w6s2mTH9e/hlntjMbNIBqRVGEuqdgTctVjqynkXnTYkdvxY78PJDm
uGa87F6Sf/rOY595v1ySAUpBagRqvpPNrCAWNep8zzjgqE8BPuvgMfFDiZ2N6XX/fJoudadSXMDJ
5RMnY3lJ5We5afsHY85xUif+ayIxN1oQ03/8EhVxdBKgjYITHOLtp8TEj/CxWBoHWzewb3GUh9NZ
Z8porojVy5vPMoZ+/c614kxxwZaxLHcLtgCtvbeDIvbxg7qdAxpCBFQ9h3mgt9IcySpRA471G2JL
zPCuDIOIfOqxem/inKvvGN+F9UFTGCrwyfwlcdOpq9EPjgheZL8zmUge2oB+iSKA6/coVWBeA0tE
cDFzwoCSMc2/IILGVhpZOBEP//wb8FNoHHsUisI+WbgO7BAzd43giOwExaDEP5amao77RAJ3Plaz
/HR5QPPM0oH/AlOZaoBj0l7+/LezC/pbiZuUywfQBk7A4CLqmHEJqq6mQYYupoNESgYPUDgtssTL
MraPfdr3M7FpJCztBN6b8VVAlgqOBHqW0T0Op5jQDnTD6p3n2Jg3ycwOcPafOf2Hw8gJehfrxpAf
dbPIrThZRAJ1Mx2gpfql7W5LKB3BBwzB2vrb5ac9N9uAsgTIAU4XnNRvHzbA/qoZ7M44EEvuuwmM
zMobP2Zyyj+Nfe4+ZtLNrsfUcT/0BCVtLw9+btPgeoPPIb5+TLiTqVY1sM0jLw6O2MA3L36EeQ+R
bnmzSkA53xlr+btO7lMwmVxKOxeEi8vL2wfFBAIVv5r8AyYSXBFxWvBrrChwLsKAebgjrRCZu0Ie
3GAOPohhhR28Hb8zmc9Ut3R42bXYvUzg+BOc1jKbrp7a5VKHSRkJrkRdBc9+HoonNvJ02HSI0u+m
Vo3Zr3/+pjnTlwYMLwA48e3TB26GOsdt/YOPy9vWaRDQEuuKFk2Eat5fHuvcCahcDy4SwD2841Ng
pKoU9GJUM9Tw4YxVQ5n5H4QBeRLDnXh8kAVJUDutWxOPMYUkipBCeMuoJOuxfAeKOneNVhqEhJYT
zdm/kaJyglIlSV3c2x0dfeiIZ3swS8/Z60mSTOgb+bNLQAORGg7OLpmyXpyUSNKmNmaWHt5aq2gM
Cu+dc+XcNOBjOKAG9DcpJN9+jc4DMOh67R9KM8Mg24HwLK4KYtvFiliFUq4EPoh46rjuH8w/bXsK
QJ4a1j4lbwSuV8mSwOVDlGrke24zdh9FuGS0BcD369mAbbUleZoY58tz4tyeqmHAKRJlFdyRk5M0
DAcV4A/oHawEZ0eNLdFKdGn0MY/lNfbqwzuf/exwOI5Shy32PafXDzEXqJzbkOnu1dlnZwQAXZWx
Ya5HFweTG06+qL+//ITn9hc2UCpnmrgQt06WNi4LQ+nFHd+0J7p5FfkOKak4QyT3Ja04FHWVnSEG
S7r0c203+c4OW/18+Sec2055WnxzqVVw7l7K+98OrgJBVlOPjneIiHy46imSWqxM3R9dHPbFOyX8
uXNjOS4oEMAH1CnsEiUg6c7I4yp8Ua6Q8aHL4RAcf2QCGosk99p4dOYWT2pdwvL8gy3GAfRRDhgB
HGTn5AYxGQUe5x0nx1CD7oRE4j45gWPHW5vEQXvrJANrp53842TpXRBCgt+pAm7n9T9+4wCScD5A
JR0OsZOF3EgICjWu5Id2kYaNZulWezW0r71RVdE7b/zM1+XWKYCcwB+Bf06+bpbMWGMRG3Ccszq6
TvDCwXGSqM2dUvZQvbNDnVlAS5eByoOuG2jr8ue/TaWuFyOxNlF07JHePy4UtNXkZ+ldjzKOYK/i
vT76mdXzVyMVtgXqmr8xPtDDxegxq+jYWYmF0DmORhyp67ZOPzjB9Jeb3uR8E9ls36ACCMPbUXQE
2v7zr7mAMQtmgUf839iQ5IYnZHDAGzCW1jrkt+LTAOHzaDfCemeH+qufdVKPOL8PdjJ12h5pUDea
0RFXPe97BCdZ7LNYdvt6wjafUhv3hxWlBAYiijv4c1v0OMevRsRdKC3Q5YA+W8p51UYxm2skulP9
zhw4N+Ho3yzHFKQNz7HezgErsaH1h/zCSdgjNkt1qO19ZrX4hgOC46J0+e2fnXJw3QU7KG1I62Q4
8vEURDuP4Wqk0bvUJH5qN2JJjWskRJ/wg+103y4Pef4jeA7m3C4NFEr+t4/oh2EQwEIJjrnpwaxa
oRZzngjFmfAVwJ66uOoFNj7XLTZDH/LMc4jG8dzEDVcd5q3XgtoFWKtKICORW1X+0J09yHd4zue+
AljMcnAC2gEUvv2JOc9P9Cpc9RDjhRhLLps0B1IHrowac553vsHZwZb+L8zOhYl08j6wfHazxjGi
oySfM/jYzEbb7mbiTtv9jKXbr8uvf9mxTpfA0kCwlkoYitlJUVD1anIJGoiPWZWH6UY18BWfcIub
3z0uzHMjMYmhkigJb+ZkJFjpCluVDKfPysCDMwHqfsW0Af2YSfBxtYbxhOuDCWkWsDker30rLrfw
WQsCGVV1haF8v7v87Odmu4J0zckJWsR1++1nTduyC61BxEf9NY7q/kblRnUv/TDyCYiwm/f283M1
OWclJLb/Hk+dwNuN3QQWPhXR0bZj2V+Tt9Vlu84aUX0LJ7ytQFn8B/It/i9nZ7YbNw6t6ycSoHm4
VU2e4iTO4LJvBDvdrVmiJFLT059POefsnZILLjiNbgToXLBIkYuLa/1DvHFdiT8QLyCY6GXS1Mlf
RFkX7CllfpBufP/TmS93CRkUAmVmVTZTiI1ttp2r3vrHoYG6+fgqc2naLqVTnVxwtZ9nOQQzRNEM
6o6D/H83eiU+kQpYX6j3DYYFpGb6hdzkTGZEAZVbxKJotISW0/mNmHCZRl2mx5K3bfUpiMZcHgwk
Dz+hkxrn+7QZ4umgBKKX2KWMFdrz70/63F3KAab6SFc4wLz79AcIFIBJCciNtE4u1YqyF8gj0eDZ
SEuDKqon/OzdSNHxB0Ysaehplf0XEFz4aMyeOihFUGsJNH/kD5rmqkjndB+tWut/DmLCpLkIuKfK
vjy+P91zMYsSDPmmQypqrHvRLdk9SMIuOSbogWU3LjJ8OzwkrH1Z1Uq/en+wc9UxwDG8Y2CgUU34
fc7+mNgwCgX9ipIgLg04KbSl8dJSd7AORllza1SWPt8kskBYAaGVNHhVZC/oQGeB5P90TOJCHnEu
jrC/LUjBYPLwEjld6NRSlVdHU4zcn+bdxDNZkmpsL92JCfGPLX2Y8sv7S7Ds33XUplzDaSLzZejV
9nLGzs4yizuzjCRqxWZk9vYNippuvROaE28aze/RRkBhNL4QOc6PTHPw/478u3D3x9rrUa5jFOqT
Afu+snZ0dp3+ASJzAIR91LxPZVAC1ApIiKrdX8zZ9xzSbjBSIFtOV9nG9UXjcomPE0SmryAOoxu/
Q33zpeevwh7cj3/jzXrz78eH/Y3xXBIU0/NWH9cAuUghUiagcw2571EDC1PC+FWCCsbPXgyjRFgh
y+e/mK1Pi5DzBCvPXL/t0Lp11BhTcq1R/v8W4WDzrcNh76bR0UXb5yX+R2FcaPjlvT/dc8UaggW3
/BKygTktR/2PD4yakcPtm2qPCpmu6dZHePwakQekbWJderg1QoYv/LT1boHYYmHseVutYTNsjFbN
CATowvwhgVbHf5GD0cmhFc6+N3lxnv4uCxWjBR8WH+WYwKTDO2J4RoJQ/uPnMnp6fxHOHWjKg5YH
mmcJMquxXCRc2MV2fIwLxOI2de+N/bZpYQ95vaG2BYJLf/O5bfY1VQNI2O6Spv2x6hS94C3pRXpc
PHAexhn7WT8V439mmfeI+FJV2OraxV7j2XnaVGQBVy7he7W30VVI0axOkmM2p/ORfo7SvwxBY80P
EbCmdmsjKXup477sn3XoIrulHkThgqtxtbYIDiEg7PTpEYmR7qnNukVtcvbFxrNKX124hs9FK17O
DGWTeXJZnC5rbZZV2kIdhEKbdGh7YJ/ylVcDPg/1aLXFvvBy5D/atEbK6uNbaIECUwmiVEDp83Rk
a84kDzYu3wS5n5c+T/w79Kl6xNTN5LmZaCJcSLPOrSvFXm7EBafK5zwdMNIKEzEFKzlijgDu2sR7
Rr/JO0fIHbIxWXoBgnQmw6KhiX4+j0S6B+sOFQpiYhHo4enMM72767CpEgSDeELurJy76V6pHIMQ
r1i0jlLsUMX+/QU+M18PyOFCMKQtRUv8dL4WYs31jHXWEQUycytMwdtBOv4/EyjHb+8PdeaY8DZi
Cy2obtgwq5sHyyK0j+wyO452hUPsPNuGuNGoBWEt6I/AP4egmpoLG+jM1qWy4AYLiZLy9Ppsugoj
kaqzU55LvbENgjYJkEg0vP/Qe3Nu27goDpEBzvXCNloCzep48hRyfB4A/EPt9nRZPWR3eg3r1UeA
tYsTmZ724mupGrhU7y/q2flx/Jkh7yGIoqcDTW5kunE7gnW2MXjfFIWH70ROOTna+uhcF1+72nK7
Df160P3vD33ue3IuF2oTJQfDXwVbOzExeJkKIBbxUN8hAmbv+0xIhP1tcysNbboQhc6tKfCRhXXD
Y5NDczpVeFpNgU0WQIMeid9rw8kByXqiGC7gVM6VUhBIAGBBi8niWbt61qH9VWkBWniP4BGH6wx5
dOTztOF68iZtgwBP/t0skUM6xG2NgPGg/UOpB7GZ2JUuenmOi6rX7MkGD1erv7CvzsULeI4WOAgS
7DfNh6ac0ZdXnf8IWijQbxoMQuMr05OD+p7hzKCFjWarB4AUVnOw6U7F1x//5mQNVOMgWvHn6pt7
fe8guwdaFpMXvF+SbtpOQPb20+g6G0xW/oIY7AH/ARVJ5DDp95x+c94kiYW9WPTYwS5/1YVl1hhx
uVgxbFMxa2noSqrHt+OMJ/bX96d6bruBWeBaX24eYIOnQ0fIRdOhKLXHyAORtbG0RvXI3Xvdr78Y
hzsO4tqCAlnDcSMsi0qUQOknzel4lYvWKzY2BbpLCJBzkZ4+L6IN1Kk8Y10grBH0RWMDOCL6g3KD
HFZ5C2oXk1pVpz/en9L5oShEkmbyvlz3rKpSaggvM5Sl5flVX+qvedQOP0THXfoXI4FrAAZFOksZ
5vQjmehV4bSbRo9lmshtXtX404pev2MPRxeu6nOTouJGJWL5VG+EDJrc6eeSdvOjkaINPpVdibV7
imVtGItguHBXngvrZCGgVXmZQo9dfswfiSz61J2FDrH26CYxDlOpPuD57ol+xggB7/PrgLbjfBNY
c33h0y0Han1xBUs8D3TSZ3tdcbEK6rEOgOAjT5P2hfMhvhWe/iqUGdwZWRIh0O4u2vipaO5kLtsL
6ciZefs6+QiiH1QC3vTbtQg+rIx7nidlUH3TunKcNlMfiFvT6YtntwnSb22A/OOFsHrmKuOxxsWy
dLG5SleFgBx5win28+RYeH71tNzTQC87tJhdLbcfyBqyC8Hl7IBs2SWE8yJe71uJVnkvnIy8Fquc
n2hgR1/GLv5mlCo3uEiK+MIE3wYzcFAUKRekOyOuYd7NIqxbI4z1OCGo9oDqIvcVSZj18v5xfPP5
oI7w5cCDUJ+lnbpM+49ta2V6WWk41h47xMq+BZXhy7AfPZGE3mRJBOcsP0Ul0/mwVsZq3FVqgEpH
Nhp4SRzhd3MpRJ7zFRnD+oDv/YDFUqoj9D5FH70Ll0Gp3xhGQDgAQX862WJkYybYmhx7vuaWp5+9
zVukdnG0Mh8Quaw/GusYj+clTWL4sksMPx3PgANJpRR5ChcOew9PQlh6iP2r0D6nAI6Kjx7FZbil
LkhpzOfmXaWwmGXUpjfkDcLpPnI0yVBvcfqprvLWaQ+1sN0NBr7ehXPxdgNx/Hm9E5/BfIIUOp3j
NNaitJ2xPi7lk+vRDG7zKEV52B2odpdNRuUxGdoLMMU3kd1iUF7RLs8+oq2z2rVDVLcJyq310cDE
ydsmVKgeiinTp20jL76Czg4GaJdPCdODZvvpDHPhTKh9FOLYkO/8VHUtvnqCDj+y3/r40Yx5mdgf
Y62ytT7128GcKnEsJmxcdmiXI8ML2BCt0vfP/Ztwtgy0ABhI1JY+6+oVac4ioy01oJwihP91yFFj
xX0630RebCIC6qsLKfq5bQIL3aemx2MAEPTpIo7cBi2QxeoooVxfSzbHNdLv0xDiL+rcenWnfW1S
uXt/km9ybyb556CrbWI4KUaaVlYfy7ae79gZGoav6Yhtt4/dy0/VFPFrgk1m2GPXdCGwnts1SA6B
bQRkaLneaoGxhfFH9BpqQAVVB56r8Pvt2KOgvaW1PT6+P9E3l8UyUdJttPgWpYy1pljkFx4Idlkf
keVvvuZYNaOGXlfVpSL42QWFgQ8T34OFtT7spmZ52typ6jhPtCeDEmupOJj/bfXodaw9fUKj1Ulo
q4mquBC632Q5v2f4/0emn3a6f5q5N2Ps9aoj6vL+T+FTPHNnAK+mirHSUH3wfbbEiIUdllzRApbW
vr+/xOcOjOGxwCBFDTQBVnHOVsivC9wQj4Aibk1T2Pcm1tNYHmBi2I9m9fz+cGfOCzgbpByJqTQQ
12UmERC0OfsoHdW2pBoxlhhl+hQlCR75d2RC/bsBU4b9+6OemSS8Ol4AjA19dl02zFEzqQLlV0fg
+t5tqtfRAXJddQPpEcvDHEmQ5qNpDvAlLmLQ1aAuPO6Q1XcVQ9stmeOxEjLfjUlrNlct2rfyw1fx
6Tir+FOj0TIi7FodEaGOsOWBZ37oVW96eEpT/Hh/Gc9sVh7bfDc+Bsjida6oypSEIK3LY2eJxoDT
HahrQ7XdrwVJfWzyDGoytgE8xsJ2cXp5yLCQDA7v/4iz39KBBkX2we28LsS2qjFSir98S4TVKS3l
8yGWkX9FQjIfZglu/v3xzgQ8cGi+ASKPMd8kO8rQYDv3VnUUOVYgmiTKhR1t16t5DqrqwrY5Ozkw
xSga6hDY1pmc6TTYqkZxTSBKFeZT9fxAT12/brvEuMf9Mr5wHM9OjhfWgkfjhKxFgQwvxmt2ZnJ1
3rd3o7K1LhRqSKqtlo6BdeEYnjv8aE9SHqTxQ1N5mf0fSbkrTK8turQ+cjpwxs1wYJkjT/9q+Ep9
4VKfd5HVef99/Puh+gcaBi0Pijer7DF29SrHpZ0TYhv+p0AY0LxQzn+uvPKSYsi5rwenAu48PSad
QHM6P6NGmHqYcPiREn3zu9LKUu2mxs1r+kSOPEbPutLoLV7YM2dXFdYq+C6Kkfx3OirS/5SrYe8c
M6Hr30GS+dZB6mP+ajSm/72J8k+1niAR/f6ynrkyDdR4ieO/ayvrcq8nbSCTVlce9ahLfwS4kYZS
mcLf+kNq4EhaOUESJpNv1lcJBtbJhTzv7KRhgyETsAg7rbGq9HrqyNAQ7SoKdNCjKErCPmgiP9Rk
a+xUMiN2XfSoW78/63Nf2IE485sWSexZhXWEC2SCuy7BYGhLEE3+vOGOFFdZswisg5f5i2kuxArg
XIQ73rGn3xZGm1XhTYhYn2EWT9hWNNsWfvKXWZf9tSNBlG5yMxYXYNfnvi17eFF/oE9BV+Z0VFyW
IgukKlJhZoSu9YQuEGlQ/GjomCqOg9J2yrLlr1wm+bf31/fcZyWN9qnWufyhr/Yy3jD4RHaIlDW9
9D4hWY6vGyYEZSiEmLZmW4pt4IhL2mhn7jWiy4IGYFSatsbpfNteR8AjjZkvyd6VY7nDw4BL77aa
YFRu005gxJLjkoyrVxA5D0nbe6/vz3vZNyfFrkVdFlAAUE02NB2/018w572hRw2/oDJnP7tJ+zL5
TP/EH/fvj3Mm3jPO8k6ha2G8QdqYWWK3jYfUUINBCWZoxaTUdTu3eY1jG74EV38xHAxGysmLvMEa
kEcNxqQc72ZHZC/YSTX8LfPOjexohmtWFwj6fTwqsW//d8BVsJ+H2eW9jHq3ItJi+ONpY6i0oHsU
LY9ArNywexvT6jVvhvkChOdMaGBogDS0URc60Oqoem1t5rmHrpIVYxcUugpz+T2uHepnEwzBPzkK
8xc2zZnDwogLqBolPSDzqxFRKR+ljZHpsW3a5LNuJR4grRH3U3ya2v9wqw8w8nLxt3n/o547LX8O
u1pj1ePvZ9hafgzi9qUWtXdb2TLHS6bumxcRtbcAiT7jK6Zu8Eqtm937o59dZsrRwCoQMiNROj0p
XTUBjpJ84bkX8RHs4W1TxtOL1O3pYEtv+Hh+zXMB2A5PNP5d72Aku3MtG/Li6Cr52rU13lBWbBy1
3nAuSU2fibrA+ijoIzaGNNf6kWIoFVWBnqABX+g3USPKG6uNRhV2WqwOqUwlxsBJtDgUfxwPvYSf
P4ZefVKsAPMU/eXiaLQZtBqvCbxdoNnOoyQNvLCi53Yt9yTIcGAcRLzVFQoend5/bmfHulQ9piiz
Kfsbsyl6LP00L9jmmomBWd/g+XT1/tY5F/wodNHGgw8BjnS1dSoVB7LQQH2Dbp1uRwc6mg8x4Jet
OnUhTzg7FDkgr8DfkK/VUBGq4MpItOwIBLm99pu5u+5rmJ8FauIPfzEr2qhMCVoWN9jpgdDqyckn
vDmPmOJmBx9zwHDMlX2felwkfzEUXsqLRiJF/DV5wZvZuMbijdDODWaJfT7ZezexcYZKCq8eL8SZ
c+cB0Zf/GW21UeSUj8g/Io1oYlCHY5sA2vXJiAZ7kxZ4BDS4HkUhEsLeQThddSEFeovt5kgADkRI
BHUD9stqWWfAl3rcM3qpSAgxQx8KVDxNc0BPAZqYB8Z6NO8owznfSly8segA5X9T4PZ9icNxbi8h
TEbIg5nFG2aVG5iNmjBlzMpjOXTDvk9y75bGfLtzHVyhw49/YfDsSMTAXuakrAIBhtKwrQyt4ErB
8iEtVWZsRNoBqm4kref3Bzu3xuBw7EWLEr1PGhinW7dwOqFNVZ0d6ZvKCZyvkQ+7SZ/Vri9ajHgt
11DDpsP/dboxcFq7DzBXE1tQX83X93/KmaDE+5DYiwEGrglrgGAcZMnYFYjLpXXh3VXpYAUbTxtC
J/oVlfnyzUvz0v4+c5PR/MY+EO2YBcu2Wms6YS7+swC8GjCnrw7QPGPv4ZXrPQ1Z2yAMkPpV/vHb
ky4fCBmUqpcMf5UySLNGdXUe06Ovquwmmscan+lgGK+gmer3ca9rH5biBuGzPE0dhltUclaREEkH
HRPPCMHfSfNCSMP+NUacxReoq/7GzeLh0oBnUmkwM3xIUgSkM9bNKWuQte71DJgZmbtR0hzrXW4M
hn5hKc9tGZSpeQDz6OZCW23ezojdMTZ8lrLX8q9m1uH9Xdb2EN8OtDjjQyN8aosRGhPjR0fmxNCa
WvBrlIlANZwemzQFLWEaUHyqIeBh3VM3T5BvskQBkDeP0SMBR9tunKDy/vngMVn2DdcaTzTEHRF0
OB0Z8SEdqeFAHWOD9vjGwx5L0Zl2EyjdqTtaG6Oa5X7qjUuh4k0MZOClagQoBYgi1ZXTgbPK99N6
LAcE8WX7qa77m1ihQ4wVfDl8tCS2JJWLIi9NDoNm42rD4vKE1XSQeMfc7qZH/CLHhxRTqU3QT95H
o+0yFC1hIg4AB07J6ayadnDG3si8o6L1OexqDTzAzkqc8bassIF7/9u9CTfLtKiCkTWDuwE3dTqY
yCwyqswunnxY6ru4i+f/7MGdHpNOr38s++xSPvvmgCyTMymqUe2H6riWcJ+FVXStzKunIXHKnd12
bYJzVlDeFoGYnxEhG6+R2gz+Ypq844Gl4aIEJWr1+aJIutUIQf2pCVp3W1W6podwT0A+Bm55hQuu
NP5qRAe7FL4SQqerFo7gJGY0w4unUsxDOMLx/VR6Kv6UYHK4F7U/XBjvTV7EupI3+4vixiKhu5rh
ZLli0Ea/fBrhA+0mlWo7qTvjD7otao91a9KEZT5mPByC6IMWRlwYvOJh2IJHJq6/eXKWVZZgnTxl
34TRYoM5b+Ql86I1GYgUh5yLEgXXIsRCkp7TfYqciKbczjJejLGZ9nUr5BOlPqgBsw5B2UqexNhp
+xyWwA/qDt1dprqvwKHk9/ePy29JoD9KMvwO4H6/9QgXgCPx9vR3VLUEKaLPzbNjFq4mQksrxv4W
j2WF1roKEJoKazgF6Q4tDB2eRJ7FVhd62NQPn+fCnu2rWPm1+iUlmhzbUgb+Tw/nvFcvB9gFvwVb
cOT30xogA9jWoL9vB7f7F6yu84iBsd6Fhl3295ZwVfrrwtSWuHI6NazNQMZApltC3TruSFcOIo2M
9HkcgDvfg3SQzxjbYhNN2gu2fvL0eJejEu1cpVZjW7vGHfXC2lVpVcy3ky4M44uXakkRzok3JNup
yuIJpmc6i4M21Xl0bwCprq+zmKIHhpVo7FyL0iyNr3nOX3pubzkXkBOr6MZdD3CCA78QzRfFyqVo
8UdrYQbQF3leM70ANa4fTBWkKgwMrBWkGcR7t+ovUMQgr64XEeFSgBNA/SiQkjyu42k6VFoBE+/Z
KVLhHLRu4iEWAoxv3Ju5HL141/RIXW88YDHGp1ZBHAvQOJp2TlQbFTbanl3u2yz2n/Uk0YxtFExl
FgL/6v1Nk7oiwak+aauHEvvLPBzqOf7sKLgfd44vLezjZTBUh8RvjOqxs6Movm1RNZqbz/MoRSM/
YQtbHmyLHsvDnCEqeZXXCnNIbAk0gcOv3Y79gW5Me6NnVdlh+Tsa6ZfZiIdPlduaPgRGlb26XYLp
YW2383e7QoNn22k9Z7LwimafTdPYX+HKmUeHOuvNbjMWcY19XNFk2V6JYFQ3oz+3VOAGa4rc+7ov
i185ZbE+9MyobXaehZPgy2RPCMp3eeFlm6LMnTgc0eK0s71bDFH6DR5I8RRMLNltRaPc2zROWWSf
RINet6JYYNOaD6XTONqt1UTes0d6lOysJig+N+2sJBIL2JAfHCTU4l0XTIV9PeL8KrbSBDe5m/t2
EDscZwsZymIMHpBXNUWoD04XHEDq5VE4OVDVN2PcWRgJC2uSezg9Kr1uNeo0KBvM2kPHZRZd1SgP
lCHwqzH5HjSD8HeV4Sb+tlOgW+8qXRcFkttuGfQ7lD30dAMWd/Rue7s2PJoHqMttmibKoAdNo//T
okzq3nqTGTTfeT3Z6t6pncoGAzDnN6ZCR+CbSDizd23Vjve60yoVFk6SBmjVzm183fTmGHABto2z
s63aKA+aCrzsk56buXsvUumC7kVaf77qUj8LQuknoNjLuYKgb4/abapoyG16PRuq5xhlNLUZueZf
fbfzpk3j1uIL4XNZtcyOR8y9zWS6tdCWKO69epj/iWeZoJUta09gLoyMCuIPhd5GnhmKPh38DXeW
Ox1izGPK+3nQNaMIrZzgKrZaiYTAJ5vEJPqO1Y2hrpsmDoxPtt5q1XWEL/VYbyzVVOV3vOy1eD+i
fZi8GL3bVJ873Stkve1kEZm7ITIFWlRemerZz0hLVGKGg9F5tbkph7R0vulAD93bsgZide01dVzT
NOL1sOHoKfld9zWzivfmbFkCn/pU8/pwKF07uhkGd8StpE3jvIXd3Rd+JkPsRJB5bCMzT7amO0VU
1jFWOoopifUfSdzqDzPNwThsiQvZdUpoNvZI/pv/RniG3doGSgFb2OL4jpp9q1vf50SbhhfDEhZw
lF5X2Y9B9M69rVlJc+co7qaQCIVwsu/H+Ks20RCMm9gxZbvtAxdwzmDWpf6Ab3H2rwLq6tzrOu+i
icqeG45aVs4b3Fqdw4zMsxHqree+unNlPTbIYRhs7wTnbHeacR6OhDUUkEC9rgtrVI7ijdnEmJM2
Xld3KG75SEvYpRgBHM2pgWzurH75GGOXmy7Xyi8dwEU/TNzaH68qmi1T2HdxhDWvV9XlTYMlVbfX
E5lcz1ZhGdtW4mQeBpOcJEp4Wqb0HUlVXW5RqPU/99qsNWFnu5WxtSOnTg6WnZk2VscOLsT7FsZo
ft3DXOrAImDi6DwhTFL+inqbc12ooku2iNL29mf4eFLdFC16tHco0md9uc/02XZv0jZKHp0im7pt
MVtOgli/iWe418TOd2jo2bDV5snDJBbdx76Ow8bnHb0x0c3+HNt5JI9FAHJpQ5vIzHAI1JfZ1aLX
tvT2TbEnC0CkSyhC1Ne6N/srfahMHm0tXJJNOSblfNsNRaQ+w79GMKGAoXtsaR79x/Vmxz/iapr2
o4G61S/pubG5cboZqBdK/0V3cMRcfdGDPHA2tdtmzs4abSX2Ey2nfiPcxh73Gs1NENw5TpjhlIN8
vCrokiTbKrK9R9xZ0+l2kAvb2C8cW10rGSw2qHVah8MsZXXX5mC+dsJNR/e6Mgb2Myxt0w3pI9bt
g51WqTiAZerdXaRXYNI74WnGXd+jN2RsOySrjNepRKbqXodmCpXeGbPCvIuXQipogJj1hAU+qk3E
a0Y8qmwQdXqAp45H87YQyVxu3s+GVu0MGn+LHxJwFmpeVKPWYvc0zyMVTPn8ksVO11/VsSy+N6hM
q8+RFXHGfa4RXK2Z4rivpbREWFbK/6BMzvIrqPCRt1AtQaplzfbD68DAnNo1XiKrwMuYoH80ZJBX
UEwuiVG+SZUYirc7FXDYmryo7dNUCfJClsRSmC9ExerYTTK+9ZK0fZZinvqDMLz8ksHJ6sXC5Fxq
pECCEWLkHb8uG+RIZeUktslrUNiJE2qeGO6NvjTupIZMWixwFPBqgYPCKA1x4fOuKgdLX5fqIsWK
329CZw2wq5yBzlCrZa9SirHZ5JObPpWUpLbuWBSX3gzL0p0k1j5A4d89OYBCsK1XJb2ujX2H/lT2
EidSe8jgRMlP3B11vTXgM/hbJ6aQe6ic3gk+lyX0712jy6bftfFMUpZbGcwCOGXNdQQo/7sNGrin
zCuD/r9oSPza3kLVV+nPQUt0fQ/PpNSv06Dt/mkq1y2Im35Z386AHPsrcr3KuoB1fbNxIOsjMcLT
jMPIY3dVd+qz0e2QlHJeZrLldrnNjfhLbibt7aD1LZu2UXV7odb15vMx5kJfX5iTi/Dc6hXWqsqf
TAq+L8utpUL4EUN6ozRKJ2EdxOqSCq6zfhqxOJRGlro/LFi2zmqO8YDc6Jyk+suY4YS2F8Ko1JdR
63Aqd3jIDDunNWZYPXw9Z1uZhf8MOqM3NzRnYEtNSH+MRZjB6Cy+JQ0ifO4BJunc3puiUsYVZtdu
8DDj7i3wK1/clatQWFYi/k0nETmk5z3shDGsEfpIfwhusngXocNR3gd+UZYbE+hivjOVaTyhMTkY
oWs3DdhJQReNR47Iupu6TObku90Kp/0SV2at8FK3RlVvQXnr8UbDzVvzN8h1Rtl1aQMqDes0MjE8
hrSp7Twzd7J+I93e8PaoAeNAvhntzkM7h2BBgXxX9k6/mIvXsqKJFmWi7x7smSvsMYjisnr1ktbp
Pli7IlYtREGedzq0GGpXq5CFCnGWDu0wPdEviHfpXOFYlKT+vTdbr1g8ahf6XOsrwYX9xgMZLheF
VJOW1mmElG0yGkMi9Set5q2wd6c83k9abn7RC6eID7o/91vTL6wszBNEO8LOrXP7wsZfHzZ+A8q8
hGhKILTb1qqmQ6xrcRFU5lPsxtbG8/P8ezXUSUgF3yblgMp2oRj5pvDye0QONugJ9AOoDJzOOheG
cpqsM588m6wilZD3i6RN90MdRaE2uPMBdQ5jU6Xyp5Zq2a2h7HjjN8UlQf0zM2flOfQIVlBoMlf1
tNJJSg54YT1FMk2vdZhXO7tvp68Ar/RbJdVw9X4C8Ns3/s+ozcQXEisX1KKuym1xOvF28tTgDK79
NGVB948nC/c+4N3j3kKn8fQwVZkfbKXM5+KA/ZfGE7fV2p0yezFvowF82h6sRXShoLGqntIs4Ueh
KQuPgXqtvSYWxFjwKKhu9hMwoGRjorW08+tG6eHcV8NzWaNFsJ9bK9IfL6zGsrzr1aCDCd2GW/Ot
nGmXT+DbiIxPSeJHP8GYtOUWcU1x1STSCnZJnUzzNo+y5CkP6vaR7mm2g3irGx+8bZYFgPhHFAZo
DJFjuRn+qOjYQVpnzjA6T6rr/S9Za3qbKEhcSRLYeCSdfp2rw/tzP7PmOP5Q+aeis1BqV8GfbqSu
zajWPok0/S8b7PpWt2vcp0poV1vKdfInTkTmx3BDy4dGIARGsY2S8CKicTrP3qAkoZfKferHQb+y
9QRfjmGexwcK3HboO3l8iYxzJrwhYrUsKmIPwFpWKxuQYxe9qJynqu3mdldN7XyL34s3h8hyR/fg
s2S+sTKnHzbwgeqN3lrThfb6OiNcJs1UKWDTGFjEXU8nraxG6kXHpHXUAA4S8McNOXq9GXlkbfUc
6mGZWtV2Gp1Ljkdv6nbL0OBGQWiBX8X7aAk/f+wrZVFgw77Qf0rHKB8+ZRU74iEpbAc0SO6Yaod+
WN7eQ/W2NpOrfGvX84IfNhk65fc1knfJdZkN2lXvRmr+D/N5U6WhTtch3XedZ4y/RnuQKsMpJzEe
ZugV/kZA5rqDGtSJD18SVCBpVaGnT/cIgPrpXJq2RqCqLlhGwRWeOUpmYTLaBWiJIM/vDRBFF9Lp
t3uHEQG30Ufy6UGshfTd2I4MSY36qR8gHc22Jo+jJqe9TMryJsC+6qqz9OkguNoOBRfphaCwbM3T
4MTXIzB6JGnLeVndUTgSSpu3sfsU9Ik6mH4tt3ESjKjRjvP+/WBw5j4k+HIk0aAFKEnD43RxE6qp
UzQK98kdWhTdFPpN1zIwVBLWjWvLbe+rgiqWMj5hKF8FV5LjtjPpawG7S0Udfzg48XO4poCw6/7S
TT/9OYgi2X0xGe5TM5n918SNml0ipmLvJcIIZ5ilB6+wPyhXSnBiUBYcGhYS74jPnQ46+hrsSyHd
J1JE7+DW+vCaeR6gkA7+zscar/9vLDQ8KOAjnLd+PFEitro2y90nozaznwNqimGF6v91V9fVhW/7
Nvws80JYY7nxwY+vYm4TAMvS+PJPhdtjb8UNHPax2W6mvL5OnVjbxDNKjqYTpxf27/mBUeECOA+v
bT3HxKImZPeO+6QNXbAd0766wpsCF6gqQExb1bt+aF8ixygvxNu1kgiLi6gOg/IAJ6dE8vT0Qzq9
Sh07aYpne0Sp5Dv44sAILT82aP0qvQhrh27Pfiqtwd43pd14W/ZWbmCOI4by1k4MyYYfBFXkrrey
nYXjyiWzzDMHjp4iGf6CoYXQvO78pbWs87ocredEyOcoKvK902fJxioKc5vHWBCCxbQ3djeLsInH
YtONcXDIKN1t3z/5b4MMVlWgMDHqQPDAXSegMtU7lSS9/4RYVwLwqB+/dE2vvUyDo12qPr1NOUBA
ohbBy9qmu7+G1AEwF6XLC+wppwNxGxlWex0lTgboXtd+zobM0ddsL53q5dSeRlH6RODdqf3QmycJ
ON0M2Rx7xez26XNrWjQvaMI/KXwqOh5VtkJ/UY3/vL+i5wZEf26xSVjKTmt/J8oSQxLbevbcd870
CIC32wWtqR8gNExHJfXX94f7nRyvJ0h+ATVlcXOjZX06Qbi3nlCeFz83qS/cb3WZm2JDPa3Tb4tE
T0NNUBpFYOufbkyi29bCWjGcPGkcBDnvrne7HCTlkKpi7ww40R8FVNcLS3LmwyNkFhDHyUEgX64y
oCkYJyuNOv8pam2xrR0Sr2yUBdWwfPhll8oP2yTjgnl/Zc5sbQRb4ZfxtoDytaZHa13RzNhrMyoa
L8CVcvNuDkbnqGtZd0mu9G2sY2/9lpUk2yQ5WX7LH4mWVjhZkaCb9qx7abZpuro/lG1XhBXp+62b
6OphMpTYxDmkko/OktEgUgA8w03xDe1AYFLQDSopnpEU86wQlFK1GTocQcK8tC9J757ZbIwGmg5o
JhRl9JBX88RvS01Dlz9jm6mbm0o2I86FNkK8X7QMY8edLWtn2sYFal+7Ih987wWq9vhZ0IONQseM
9P90hBC920n0zbRDh9LPvueyY59+cFl4S/0f0s5rN24sbddXRIDkYjxlZUm2gpXsE0KSJeacefX7
oRobcLGEIvQPOqCB7plVXPELbwBbbWKCRKH5pH4XYIuJW0ntvwYDj84qw250TZQ8uBuEqZfwEyer
P0UqyHqSwpLBAuY4npUxSkpsnmz/NVHd6Ko1onhnJQl9cqbHaTNJPJRGcCWqtlx4Yk/umqlMRAGB
+BR5KhgZxwP7aU+ljMLeS8j78EKJbrxs27y/zeOif4EasmT/8fV4gLiIw6lOnRSLUlNkWh+pL26V
pHs1xq6r7dN4kyKYVzgeqswL1amvBiSDQTue5gxP5ewDTTfugsDttReAGNbL2PbGTRrTHZPxPVyL
Vlu0cj6piXI9YdvEGf7M2sz5UiqyXza6Kr1ZSdkY66wrajIe1acF7tpBeilKP25fY2UwdengQ3jO
7kBE1/WvVAyFtw3E2BblPlH6oVpYa+JxVvPopp84wHAleERN5TSuqWQvLGvUmN9ABfiIB6t25RNJ
geUNzFXXp5buXlnUbnaeZMXjtVbSDaItWJHcSaHu2z9zT03WiNCk5rpX9KT7WecN0jCpqcnVvkzN
Lj30kofQUAzRGgFGQFH6fqwCLdiXWHe2205uE+m5dhvgjxQqRbyxmtp/E8QKPjY9NdF51ypBehfF
yMD7Kxig6RBujFyUReGkdI4f6N9Kw7Pt1+ZvoZMY/1C0QPtNbB7Gb6PWes0mtNPYXwFYiF/9ujYD
J09NbPdyHEN3tlegst+1/eDfFGpJqaLOBf/TlS6TjKC+Rxe0O2SeoQd3Zhg2d2hVuv1eSt3klwae
aXCkCce0HkKTNqAU9fnloNbq/WhXtfJnSEYst7IoSsLrlhbApYEmZOCMdBTjyRLESB4qrZflg9VX
YN2csQI3va4MEV7ZUF6tC82zROOYnlRinBKXEQ7KQW7XBzolfvFeJVSOVlWhlHRkRjW7C+EjazTp
gyi+wk9IyCyf7T7oZoO/S6Vkg+HoRqQhH9T50jrIoAbskGqWrtwk6e1V0JlZeW8Ugy93m0Yr8ijd
GC6avD5eQJ5vbXsg7c+jFMraW+S3YbcNEqq8W7uQxIcWuGOWQGSybArmRgckqlt4gE+uxamcNQG+
iW/hrc7LeortyUGSy8MbV0S98+Ou2QZa7W2nrNopwd8hvovlthx00UIKcDKyCUkMEC19VEouPAPH
92JmIA2QDK321+jkpERgAl7RGgSdckt/KXsoQedgP0H1M7N3NbbxNA7OPz8npQMCD0RZUJoCNzgR
5Y5/wJD0gZ4kqfdRo9Hn3Qqrtp6lThkJxJLyGs55GF6OhVtuQr9JHnidhoW4/iTkAmdL7YBWJJkX
3eZZQEK7TUlJXKJXwntlF+Bp463zdEiFg37JTwlDOYtmup0vgSbnFzbVRCqZBNyE3FPQPcu9Yquo
+7yUjdcBCfdtMQ7FIVetfBejPopCYoEDxvmZ1maXIm1sVCeQaaD7Cf527uXYxB56w2Zvv6LYZo5g
iNrYkaY3egEEN48mJ9Q7SFteIfQ8DEqKxysqS1I+8srar1SKAkfrq/Zez7zkHdCN/k1hNOSfECiY
4kmiF3XygjoeSx00dwjUzn2VcYXah9VYX1RBIaOLizxL0S5KKX8G4P++LJ8DAkuC/MdhIYw5HhBJ
7DgO7Mymaa37t2Zrt9euBQm5lbv6MGD85jluTs0gKXPtIIr8Ra1zaX9+IU9S4s8fAaeLOIqdCzbg
+EeUrZLT2I7t16Ro1HLtGqPlBER4D37dDhfdYGkb3wijt6733HfVH7vrWE/lxNET2dqe/y3z++O/
n0Kpmv4QNeM5STpOG7kf69Z+zW2rMQ5226al0zaYkjp2h4rNWijFSPsxC2+VZvBuz49+uqVZfnRU
/v/os4lAiEvTG+Q+X4suDdZGZQ3eSvjLbr2nZ5VxLMIqKOjUIOZkq0GofWfXFRMeq9EvzYaTY4y1
vuNp7C6NwB4X2jxfjQd2Bf4zlkBAcmd3UtZaxmDbg/Xad7pAzbXH7nwYuhUOOdqfuiiDhffnqyML
eYPImEMLPH6a53+SsnZC8vaJZ7/GXqnfqH3p/U59qz+MWhgvkcm++jY66ZQaJrIR0ePxWFFJRFji
fPyKUb3Z77LGiC8zEVijI8WSjW1vrIuHb28TsAIK2Q1lG8SMZtOpKWlnSWHmvkqu0niriu6Vt5Uj
nvKFK/aL0zDZFrBodCpp1M6SvhzvjwGHAve1kvNslaWuDSoilzYGhr17tRziVZG55X0YltXu/Cd+
sYJTlgF9H6oBdenZCqo1ApxaUdqvCjbu9m6UxxDXKk0bN3IP/G4hapi/mZx65ChJ4BFRRPFrzmo3
ArWWYsWTXmNN0qqpIDvETqUa/pubSzFRRJ04nrDd5/Mf+cXW4ZJHAILKGLv0pO6MmwoVZp3pdUsP
oYms3ZMq9gcJI4ONHjVL9i5fjQdXBWIMKRxjTrHLP8eCZmAZK/IgvU74iAsJVs66zWBRbSQrCK80
ZmGp3f7VMk46WMRBE0VGnS0jbafQdpEwefXQ3PTWsGrdlaQaYbpK/dBd2K1f3J6MRabE0f/sfx1/
Xqx3fpX7rfuaanmj0kjWgJcp/Sgv3C5f7RbiDvJ9uvdsl9mJt9uyENFouq9m4jWHUe2GTRRHwQV9
a/fKLMb4UA6ju/BIfjXoZEBOURseHpiN44/rMzezo6rx3iQyhZUWl90GH2kMPXyl2Dd5o/3I1SBc
OIWng6KXRjFTpYGKmsacb9C5rRy4suG9NYEPPTbRi5YOEaS0rdV7xVWqlnbuwALX1ucPxulKMu4U
AVHXggY0N+ahYl32nm9yJqJalE7BQhCSUDL6OD/O6fbkAkWjiekEb0Of9nhScUUzkipr/Le+M+0r
MSSDE3amcaepkr35/lATiwK8B7kBP/h4qMQLohDjwYChuuRqkNTwHm9JsM1IWXz7Wvk0YIT9wps7
wWqOh/KKyq+gdfBVtkh/JFIlHfpB4Si0/pXlV9n2/Jd9sUnQ5uBx4A6dxGxmt4rm5mbSBPB3KrnS
14HZ18+2JOJDYocBmDmhokCbLQmzz9MsJpEOCjrhtC4o882/EXxLmWppFrzJctfthBq6a4FLqhMM
kfhJhbmGZ9irj4A8+o0dycbCVfPVxiG0mEphE3trrsXvBsVgFkIK3qjOtQeeyXClmWl8Z45tcDg/
vaeXNlkBlWyk0TkL7Nbj1dQzq9VHo0jeqj4WxUZOgiy6sZDMVx+oUNW3Xg7pekl46qtBqYVx0Egm
CW1ma5rkUQSEPcvelA6Sr4yP8S11IXE19Km/R2SjX7jdvhiPOgGJMwaepHLzQCO1jbEE/pS9idLU
HaDMAdqiXVWvu6HTPkLKxAsv/ukCTq8gDSk09ihqzuuZAIPC1Gv6+E0e1HFrZZ750AYCYyClHb/p
HcPyQbJDsphuBChdqsXHK0gYkfldl0dvkkun4H6IStJ/13YT6ZBBF7g/v19OvmzK42C/T8JWtH/n
U4nKpJd3IqjfJpmnPzXaR45CgMrjK4n2/zAWmRkIianUQTHs+MtAj+WGPAbNm5AzHZQAslYb3kQI
HpUULLUgTu4ZknBqs1NuxJeRJx4P1mpwlgtX7d/svqquhBsYqyLv9Ou+DQ+tHW4CNY0Wzt7JOwRa
DjAw+DSVY2DPEZlZbrlp7IXqmxzJhC944hXyRqVWuJD3na7ZROrDbJxOPVU6MR2PfwIzO2qrljxN
favpUcCuxWPkwu/dtl7Fsr0UBU7zdJTys14T1g7+KfrL9ICPB1MqHc5LY8d/Y70RgB9T/QFeaLga
+9gEABqkK4hs9saL1PTv+a15Um1AJhSJhUnlGv1ZGYTS8dCiN0TSlG35QcnUeAkQOrsksxruihC2
UVx63d8c8cD7UFP6C9wmrUc1GbqFuZ5bhU14Z1OgVUohnbiGv45/RJBKvZuNev0uBNjuzWiEbuno
QeMV1MWGBnmTQEb7CLF/7UHSEh9Q3CCUfdLpZUTNOFFf6gj0+yGWlUzeLszQfMdNFA2eM4RqyZIR
sJj9OBEgIFLHuvqOWJG4azVXvEggrZ6peJc4mCnQ2XqqR5uCTPSyCNPWXNm6pEycxmwKJrT2sRyj
/gkWRrOkyHACIZ1+HADSyWGNnQp8+HjmlNKK61YZ1Xe5rO0fAZ2nZwUfyMJRK0tcd3AEO8eukVVy
Osr1iUN3wvfXbZl3+1rzodD6WuHrC+s5fzqmH0UiTCRAVjOxtY9/lNkSJ7aRobyPQ9y/64WSfegx
VVWNVbtDrGzJ8+yL/cMBpUY9WWGSfWvzSBxiUeIrvfkeZqWMG0WX1qgimkntFH7lXWdVnspXpj/I
jhaHjbXOeKrv3FRrHfiByd90IJ7Z+mqdhOvzm+d0Jij9Tsk6CRCY7nleYsUZuhKN4v6NGv1FigyX
dn/adleuiXZjEpbv54eb38dUeumtw81nq5GQzGuVrt1UUCFU793jEXBGGY+YSiqkyzKv6kMn0vZC
6yx/c37Q+eX1OSjeXVT4we1S+T1ebehyPhwzBs1GIKu18LUdLS8bQmCm3DTonu56NGYOlQej9/zI
X8wudzR1bQrdE1h5tuzd6Be63kjeOzpF3e+8trK1HwbiUmv6aN1b/v78cCezC4MIzVFuaV47NEhm
H0qkJAdBGIbvHJwqcQTCWm+9aIYKiY6kc6hrodCra+1Snjl/ipACYVanggiggtOCsIJrTYNrRPRe
xhwdKDfZ2rNLV8frl3fvuzuWwWhtwiwnFJu0q49XMy9NtbXSJnoHWhEMTgGnVdrEguoH+Htpg3BH
mX8zcuf7qONDPRPggoglZncYJMmQRnmbvOuel+5L17IuYQO7hzEAwnp+Cb+YSoYCgMtDg4jNnHM3
QurOIzlP3v1YDTaJrUjb3lfVFFoiBYKF7zrZntN34TgyZZiYY8x1SKhChoqE7dg76EV/FUS92Dc0
o3bD0Eo3CZ5z/5fxEKqxCDIB5s4dc+QaVFOoBNl7EOoeihB5VtQHWe31S69MM8nJc00sQCdPzv70
iZyG6boBHzpfusinJy9FZvJuhGF/64ZFvimz0HDKJgJwI1dqfVVo+mSTnHdLQdMXa8nzgg4Se2dK
/KZ//0+ENugkDB5Uz3e/6TPoTG2R7auiCwM63Ylxc37jfLGWDEZawj1OLD+naqSpCJJYVNn7mEZi
k+FevwFS2O9aVBlXHdS7hbvmy/F4OWmdTliy+cQmqtr4edJn700ZGnsKEhFugWVyw8OV7iue+YV2
wOlkoq6kUNcFHz2ZD80ms+gT0+sSJXofzU6+K7ymWFNgHm4o5C9hx09DToIouE0kzp+6Z/LsHlVy
8J0ES/G7ZxU5JjyjGqO5YBlPdqWGtzjGwxkL5QLkVCuuDTiH26odi4UW4ukE8yNoEPB6oENCZet4
91CVHORwyDic5hju9CgLkZtIxV+zz6N9ZWffReswEh5dwGEpGlBqmtez0TVu81oa0/dq0F6qpqj3
nuDhykdzHZAqbc9v19PlBBpGJ5ay5GRdPpetgiLURMKVmncRae7PQB4Rrgnt4KCJ9v37I4EkJOyg
uU97exbrBTY2mbVUtu9up+ZXo2r7m671gi1m8+Xu/FCz9xdYF5KWoGOBMCjIgM3teIaxQqpDStQP
L800+MKVuqGq5j3mXmUcEkv31q4vV0uklS9HnSBl3HOCAHvaSP9cMx1Aza72a+UDwoOmbWqrUB9r
rW52IHTEm8jV+KlBZEX53mU+fSzFEFo8JPM8//P8k84siGilVj8GdVBw4UpdceehyX3rJ5WrOGFU
tgsv//TM/pOE/jciIn20nqc7YF4ONXr8Y1QvFR9+TxfJa7LxUQ1NaaHKMzt3/40yfRUxBpTeOTwv
qSlMpqkiPmpwPAcEV4BJdhLUzyxKcZkcVHxDv4dbY8jP6jxPFCkm8fbsbrP6prelRBMfRYbL9mb6
e7IrhgAKR9AAkhoJOM7v1Nnx+29Ebm+4C1QJyW2P90xepKgEqrH2AQQx2FR2aBwCH7VSqdWkzfmh
TueTZIs+AG0y/qAtdzxU09nB5Mzle47sDeUAQmwM1nqVuYiIywnUCdG8fntElNVIiIUGdIO/jkdU
PCvrdJAznqOFlX3RWPZtSNZrr8NSg+hbYeC2sDNPjyCSY8wjzzwPPhyG4xEHFwPSSEO6w2kUdNV+
NBBREAKRho8q7q0NfmfeiwANl76c/9LpITo+EYw3qQ6Sw0LNngOJ7Uj3DTsuEVYF9Sn/8PrGP6AS
ZjmiyL0nL4mUG7RucDwxK+3SGGRzyXX6dB+hWwnXiZcSoQmm4PjDa9VujVrOQs+JdA3wCZaO18wy
FG4tW2KInBz/SQcVmMs0FmWvudlnnmadJFVm69FvQT8FxDYqPm2eePl3V5OBINmwf6BRcR6n1f7n
QjW7oh/KVu7ZsW4yRhsb3X11HdeIeN2mXImGA6Ku9i4aFQWOhdvnE4R7tKQMThw3VQ7pU3DPHQ/u
Fobf5aNgK7nQl4btSBVRvfTj3LsJEoEQWWyZtQw2HLDhepAK2b5QXKTJYCGN2aoIPSN1ijQbakeN
uoQssFeIVUIHYYRAu8kSdNVWSC3UmgNS1sAcF5WP4EUPm0y6NcrcTy/0UGpliPaY5TnCkAfiYqVH
LCl3XLihQb/ShGe9olSUPvuJjxqjMZqlaDbuWFoiW1MEGuELlah1PJ/f7SenjMdm8kYimqZsjMzy
8dRQUS5E3AvFcww7qQ5p5SY/hFYkK9/P0z8kgv1zZVnlEjNglkLQNUIlgzuME056TRpxPGyrIzSj
VYnqOT4UourQFdlQrroWJb7LOG/N+AKuVHeJoluebAqaIEt5xMkNCgVmUhyeOnNwU+fIGwOaF/Se
TvgoUan24AB8raljg+WXV5mdNq+G5ukLt/bJRzMm0pZodhA5TWXf448GKY6QTouekqPp2d8MK7fr
FH1yGredfaH2vbbTQfdvjX40Fk7AF19L1I1ZNU/vRMeY3aWkR5FuR2gpOkMZ7M3aK6K9p6qjd1cH
otKuMqLgZCHWPtlZ9MgpRk0CoBCtIJ0cf63iaU3YUCgMQeBqmlOjRFivlFJXEifpvHwl5ZL9owTA
4i5cNZ/1taPjTkYDBnJi9oEkgfJ7PDJiSZmdCAHFpJbbOr3oSSercpU3Qomfarj+IIy1Rqn3Fo6A
Qb0yLeA7V70RpM0PM+14wrdk1GhclOg+XjfNKPmOUqrA0BMpafK1ZdfazidYhceXV+hHE2Qj+OZA
5fXMv34UG81aIzyWD6YgWUVsiZ6de2nXnGbVkVJTCfDLkqpxoyWJHPw0Ioosa/Spy3wdA3L8pqQ3
0R13Hi7wZD3oXFLIP56PiPhZJu9Rnzq7Wevqgx37TjL8+t5FMh9kNulR09ViVHz1SfxCLkNy+sEJ
ru2FPTXfx/NBZklk7eP+rUue+kTq5ghl5UkXZXCwlvR/51t3NoyY3U6GCSU7lz6/xdubd/Kv4bD0
JfMoYz7ELIPKPF0niWBNEBrwr5TakYa18ebd1w/q3fmFmd8685Fmt04BhdyUS0ZSrqMLVLj0jf7D
v8CO5fwwS3M2e0hUsP4ZvDv1yf2RrsO1/Aun+pv/bYjZLRZ0Wu1KbqA+cVGvtLXr+Btpe36ITxeT
f++O+WzNgq8ACyKRF3xG8VL8LHbbANaB0zy04PT/BpITPNsHby0dkIrTlyqic62A+TmdZ39JIBVR
3fF9obcrtX3lrobkRq5qp5T0C0V10IP5qVsbTxwUITmSXgDIOUjy5Vht+c3rDs0O4x5xtgqC8flp
mYek81mZ3SAy4P0w7tlDvvmadLdV+rspF+6PLw8Ez8VUf6Z3Midtqj6RHxoc7J/IuU8ulD/2H2/t
bbP9+S/5cpv+M8zsNGRDGNh+xDDZR7TP3oZn6TDs/rchZidBMvJaJLQrn5qNt5m26eB8N5r+XI9/
vmJ2EmoBnXyMpyEu8ivvQj0Uh2jpJEw30MlJ+GeM2UkofS03S40xlOvUdtorMFm4rpWveek0YhX9
lV//t2mbxQuVZ8tSnbD7s4/xUnoUF+luafHnvPT/Ttg/3zTbx2ak+LmEqPST+ye/UnfZH+Om492+
aMtt/eg/aKNTP/sL5ixLO272MNZR1pd+wJjDsJKejGIt5Sv73nj432Zv9jKmuRej8MjsdZt+/9+m
E4fzQ3z5+FI0JV5GvItjehxG4LAzAtKL1CezvMikX5b2S+9GR3S//7dhZntbzjw3DkeGyf2Nre/C
6CLPV4G2cEg/29H/bm9SfOhGpD4G3gJggWYPcG3COy9jefxtV5afOkrQN7cu8MYWmjjE9G2WZigT
ooQV7CXMOtJ1hFbjRxCVGmEHVggLVYf55ALIAHc1gViButA6nt1LQ9eXIqxd5bcVxdi/yX16XRIh
E64VwiEN7RciqWkWjz9/EsOhw40YEEXVOTsJpTV+TmT7fzw9sTXHDYMYV2fXXAoL5y8H0T9JD3kA
uFWAM3O5+qZ3keXWVPd3W6lW4a/AujXyBYnxaCkrmlXVNx27ANQAkyPGBSk/cd0/H9l/Cg0xcNXA
K+P8jygSfcW5S+WVJeFmZeojFsBhnS+JBs4POHkzT9ZUJ0b0QuAuc3wuaupUYK9E8FKpUnA5+lFw
beBp+ANBY+t6zMbsKgawv1BsPFm/yR9MsZhUhGlorcwOYyJiuZcQXkbBUwWFQtVhhzGAujp/Fk9W
D1X8qdMOkJsaHGiv40+TcgvB9URJX0qpsPMVEtzZL3uyVN4BMUkWXpzTT4IJM3lsgj8kTZ2Lklo5
9UCMb5KX3EibqxLbxtu00JcmblqNo40PAH6CkSkICkFpmEONJRepIi0yjIfAz9ptLhn6j9YMlH3o
JY+d1Rp7CduK3JEkpV2NTdstZOLzPhjAEBqJFnkpHBwO39wBW5fjqJB8z3oofJ4FqK69Vb6YvQxw
PM38BmVbqwwCsNYjLN57FClT1XYMz4uk9yjmP1uY9E+A5Ww+qPujwQfElH+YQ7x5Dl2E2TXvsZbQ
PkYKJKrMdKc3devdJkh3mJdlnWrKmg50Wa08hJBtR9bYfb9K1Bbydzx8m8FdVajnRbVjQMg2CseO
K6O6SNRKz9eku3WbrAaP4tZ+0KpQ+6a1EVNKXwSuI4go9g9zerxLi9jG1qCLtIehNaSfoIQRFW7p
zj6VVqK0W0RwMkBQ50/GyaG3aOpRmuII0iQC+HQ8ZskG9i0jsR5yhUmj6Ok6SGGYF2jMi4MLTviH
lpnFwgt8unc588CK+FoyefD4x4O6atfGY165D37l0/gqQ62KcdKsBBzxprbMXdwJZTgESSunMAPU
1F2rHRzmhVthnlF+Og7D7QUMwokEJ3n8M9opDdOgWD8Yo1eNP1FU8co1DuSGOPigzor1WFLP21Ch
yUkEw8TVF4Kdk2tpUhWZOixU0yBhzEtLcphreiCr2eMYDUFHUyDs+61euIPvpI3hLV1MJ8Mx1+Dt
2FwggAC8zi54yytN3DbM6DEe45iaT5XCgJdCaOVOxLzfn99ZJ7M7EVp4MQEr8zYDDz2e3S6CRKb7
jfSA3dRwGzeiWeWxSHd55HWONVJbGuKwX1Owsxb29Ond9FkgxDtn+gMo32xTU6XS0YeJy0fhl9LP
MrHtK60N7Z/Z0OgrPlq7FFGi3iqu5v/UFP9DVepkIS47OVe8aBNfcCIM8g9zxqCtJ5EmeQXROI9N
OOnyRZtc7aK/XaenF1rh/Q7QLdt8b8rR9qZNDwaKOAjz7jlmR9e6KaJo9Mcyz9Kbii7obZd0WnuL
dPj40almbawTfSzCn64/ukv9nvmCU36mv83Ggl/Dczt34kQZvYhaq+sfjcy0rtyYMuRrlat2vApE
WNI1AM2T7Aat7nbZgCjud1f9s/zNc0gTgL+foFzc1qP0aQTDY0dypKz8ULUu0shqogvRYkLjZGDX
f6aVmv8Ki8q4SNsheBWZ2+sLt9s8BJ5+B9B8yBUTkpFS9fHGl3Sls4emkB+LqnYHhyAhL3edWscl
QnieB7KoSfIFBMzpmACPkQlg2P8absdjNn2CywNS/Y821ijrWmvt67GwkR6JpDUonyXB5/nuBheG
0w+6JiQdMqJzs5sk0utRraq8fAxHBEP8tu5+IO4xbiXb9lSnYKOj8ZtUf89v73lgJWAh8EIhr8ru
4q2fHWsv0kUOYl5/FA220pPMZfika4NYehO/GofDg2ogg9FPmr0LSdNZQYnuD/dkKwUXoyvF5ipR
y1Jb2LLzC5kPApHJXQwyZKLFTP/+nxi/qgcbmbZGefSivnIixc02HcLdji+7SxaGp4eToYjqIQQA
dQVuejyU3UCdxGRJeUTgPLsSY2leNp3m0ppli8JGCNe1n42vcYvE0flVO92aMO4mHzoAMKzZHEWs
VLaJZqkqP2KeZm7TuDTli4KIw3IKwtd70WCj9O0Rof7TCmaLEhDOIRNdlMpR1creo+lH1dY1zHpr
K6m9sZA3cUwIlQsQjZPTAOAU5hYajKBesPmaza2X0r0f0mZ8DDM13pUDZaUUeO9K5owcvEQ2NnnW
PJ//xpM9CmZ4wi9o03M+aW0er6fSRhDQy3R8jDJbuo5ioW1FNWQLD8qXo1igsSCiQ5CbE4pdD1eD
BsvAR1vp6/VQxBqWQ36/cGHy0/m1/wbvCE5NmDrcePFIhLUyywL1Nh0bpDKCB1cqJQT9ygHDUkNk
RfTaG0VQyY4fwY7QHYBohR06Igz89HksWz2ZFOFBUP8FZ1ENe6OLLWxW6tjH5TZMcZtZxYCu7Fda
IeYQOTZiDO6zsEO3LVaSb3Sl7QC4biSe6N4wxpUYOze5rkTWQCdO+6o2djS+GwpdIQwUZdUNpa9H
axdj16FHeNfMk0svd/ENcOjMU/ndVRWbxF+F9SgMqu0WlkEHnF3A8jtws2ML8EeZtPTjRazlrb5v
MAHGpGPI1EIxHB+EdGRSmUR50mk7SBpXdohDzU84HKLs1ggK9UW00YvKii7RJfOz5yBUs+wX+nB+
EB4weNNgQ3eG7OKqNKT94PlOrqjY+Dg+UjaF5KhqHmNOo4isJc+RaoN+YKcXxYHKhhI+jaGKp73j
uyhWqM7Y5b7RkClRr9gnsj6M13WFFNKOrM6KPsB52ZhPaB5Kj9euPjSUPbEsDLclxljBG5yqNN0E
uMWQmOJfCMZEBnTeXnS8IO6W5NsIP7K+juRtgapPt9KLsTUeBeJJhSP0SE22fZCN8o3laX59pXqx
HuBiI/Im8pxY+JNMXFhjJ+qYWtTEP2vFjQG89A3eznso1Ka09zxRt3caOJgE7WLu+43d27F+E5V4
tPyWZQot/UoJE2Q4VrCWNFGySdLMOyiqlL2jmp1PyrVqH2zcWHT6VvdweNnZdirJ60Gt+uoXvoJV
uhsIdf1dTl1+OPhGHrfrvBduuG5T36vWpiV52qpzu7i7bDxRajtsWuxuVRYC2yXNbfPyAqtJw/oV
WVJjPQ/uYJfjKmyBu2x6Kc68VVA2vr5DvCXxYScYVrslHoOzoFsVJrvxaJWtM/D/HaxbBXxKtLID
HEsQmAHmbA6OanRWVLLZsdDaIGhRYM6H02E93Ei+JI0XdKS8+rprGzX43aqVpu86FzTJw9jGArd4
L+47J0GHb3zxQjz2NnihNElKUFdNBm4U3yr5HjoO8GnTEL5hbTQzR4cTdVJNbA0Dy/kfAC21idhq
tAi3OF6lV3IKp2WALu5YDTJSjojdqrznJ1jdoSdrjfdh0dryptFEn9xlQFDz94I0P8JgB2mTm8FS
Cl1eBahiAYVTOyS+VLYfpjvFqA3ZKo9MfUhXcqyUFTr1RMXJmqUTAU5wI+YpP3PNN/FQjgO3df8U
/CSMeSSs1Vx9HVcaIhxdkbr9i9b2vQs1R3iINicpF8GPMHIT7wC9M7CMVZbXYT25SMmpcm8lPjqZ
GogBwqAg9cJRd2ChNrysSupJyr5tgbT/TQFPBPU+UkPmY60WZER/4UpYwSaFgWS/nn8vTl5hJDf+
M/gkG6NaOotp+JgQi7dYulfiKgUDJgMpXMVl2f8w4oALR07zYOFZnEc3UJWB1XJtkwNCH52XM0D5
AA8qpeR36JtFvXY91S63jRSI/g05Fd38OP+F8whHm+JCIFkE3eA0ABMev4hpiDGCXUYlw3W2vWrc
vPTfoS2k1mVUttw5ahSabcrCj3W181W9V36f/wUnHwziaTI/twHawlyfo1OA9Oc5F0/8lGPb9mT7
wv/by1Z1q2oFdn7fHutT2WfSawTeO3+ZRYWR4VCb4VODaus+y/VeXVOXrlvHTwqrWIjhTuYWVw9y
acreGtpYyFYdz62qDRLObU30pHQZbmmA3uw7/Gnrmy5Ikh2GhOpvwtxIXedmnD2d/9KTDgdIcAoJ
aDcA7UcRYJ5PBZouYZ6c1E/oybv3uRFSvthWXp/n+CdLqdZsYg9r+xUemupbVg5eD70J/kFjrtRR
65Xb1nSlfqFu/dlY+DdkQTmR1IDpgCDDdptPSZUEMCS9Un5Ec64Vwc5HQQrd+NQiMrnhzur7eFsD
ftYo6ISjSS0x9Evr2UvNBChe1cZVhhy4jPPNyi5Sy9tTEEwNb40FG3eMyLtFBcyT7UlOTFUfaa5J
3RWw2vEi2lI2eMJN1eceQUBjl5hFpO673CYSIkLylzKOkyrMpDRP5EhUDJR/4rgcjxcU7MRg0OXn
JBw18ZPyu9qvXUtU+TboiwT8VOdxPexUVapDxTG5grwbL9c7sS11E/fJ8/voZA8D+SVYBjyJcPT0
k45/Tl/IqldrZvBcVa65UeKoBzKHuq4eKtVaHf126456seqlKF3oUZ1O/KQFwp/IAQEc1WfRLYsv
BTmvwjNpGfGmGH3kk3PX1pB0hb+dfLMWgH4zYfTEnzAmftE8OU/qrhoTQt9nczSjA3yy4GBUtnQX
+HV4MBo1/iachfEQ/lK47j+dR+ZmU6mklLUb99WzUmcuVkdGmzzWQeKW67rI1NKpRh3WnUhcbaEH
cTqvpECT1v50/gDHz6oQHW3c6arvn/UA45mLIrSl9IcfpGO4NlPkuhfm9YsNPT1pCODDckd1fC5i
kdIgS7q2K58liE/yfRBWxO1VYaU4ngyeFl5QIUBWL8N+I1mDAq77tY9KZLCysiBaKlLMH3RSv0ms
mZ+CeDLI52ly/h93Z7PcRpLc8VdB7GV3IwwMvj8cuxMhghBJUZQ0JCXNzoXRBHuABhrdQKMbIOBw
hC9+CJ992oNvPvqmN/GT+JcNtIgqQATFqh3C04eNpciprsrOyu/850bsYDQcNfvD2bz/s5SnHi9q
9ZuzaeVd1Ki0e8S0Th+/O9uUxrugDZDIMXYLb1Rfdn9TBuF7umj93AQy4SMtCKUPg3EdnO0i6JeX
j78rzRwpklUA1rFd6T4AAZG6XvVlN/UgbtWTKP/zKA56+FXg4zamXhv42RaZ0HDsjxY/hdj2o7dA
WhXzTH8FfODTeEI67+24ku/1YpI/MuSCMTDR/OZjcTC5l7HTDIxtnkbxbFq6GC7Gff/NiNI1gNQZ
Elb72L9vzq8eP8gW0Sj5xyAgGgo0CFlq+YIbXyjuMVG2ERRLn0nkNPpv4I3J35o4hX0wCob1/PH3
vg0oC3BHgapOcxka1SqjqAhO7qj+uZof1j4z0Jaysnq+1pmMx809F0HulfKBBDUDXDO6bAQxU8+F
L8BwYyRtvSY1qCXxxnrH3mQ5PR0Bk35MKqV6NOCznqF2B53eshp+r10pgMoCxM4sCOqA9cxnUqNq
aOhNmp9v8Ec8MkatYPja7zFL5bzXK7bye2yfrYtGe53AJNPFJO/VWwsSsE8J+RTBca4lcbs6W1ba
g6TXewMJppR0B4M9dTb6++AaCpzJVZOEJ5irF5ANPUZat+bF8u2sXP/QbM56b6JhPbmeh6PPeET7
JnJvvY3UhETs6ZUGKodaY5VJx9N5PCSncN+lcYDc+zIqMge3Eba8k3Jj7I07C9CJ90UE9WgP5Sp1
sdKlIQaJqvf3+bM4mifDZbHbat0EH2izCM6TQWOy50LsOBnRaYE/EY2Py6OejHGrXlBthsVuPrmZ
farNavcdRhn4x+EC0Majcn7ift8FZC5TkUJtAvDE/Cnf0N6XMC8ck/Rm2GWUefFo0ur7ndlsMTqa
DSbLPQbF9tHIsvDRuO6EjzHn1KMRiIK2kR93g/t6dFIcL+cnOCUXYwzICxCVZt/pa6TV79TzSJ+D
dL1pr8OIHUwW9eUCtM25TNZoxq971Z7frof1fXOmZKlN0VLDyCc+LXcA0QmcqHqy+4HUNDTA5Jk2
kpA57aPlmQc6w9s+Y5I/Pf69tojIh2L8ANBmKFE8Rs08BYW2vqgsa0l3Ebf8n5vgtDR7DW/M3Me4
fxr16nvUmpiX6snkehHdJB6NItWZvlZcUp9Ah0y31xg3fq4NijViaPfFOYOtk8Z90AFng5JXKT3q
fae8JAkJLAFpMa4c6kjPhlbn4+Ji2QxG3VaIljvCirs5WuIFt+9nTIXewyvbVEWekMsm04z0gjnV
DxjVJzMGx9YWyJN667QXDme/Nug8+Nz0yZ4nvXCf/NoqNqb9hTyroEtQkULtkubVEOLq+zQ55W8B
uGne39YpcVue5RsD76bUbvrRTTBtN5aL4bjcWTJGY342vvcYNBFMvLB/tripgUh4NPNgxqNx0oxH
x/HMGwQxQ8HmwSA+H6AXykelolfMJ0wbqtyMSkcJQEKNtj8A5jjP5NEoIYECDM14HxaWTkmpBQHb
CA1ACptOOs1rKE5Lo9GiDvD34qa0uAyJYJ76rcWkA5jT8G+10mK+58vpV48OIkIW6eQe5Bh+m/rl
isk4f1OeRJVfADMatKkLuT9izv3wZEj2a5/zrGsAAWxCdUudGRKFZjb1XaHHHajiCt8C9Tiru+Ni
awCsWG/RS/L+ccKcnfB1bzkhjFwe1NCG7ZlHEeT9kTeRZtF2K5ZREW3a1QaVwfGUmq4q81iqUXKE
+GVewR7CbAUg6sCWUBqDoy/NuJRbqbtFc/Zn/s3Y7ybVVjx3yxMGzdKgOhvOmdNNLDffqfSnxaE7
6+WZOX8fg0z/U48JxUG71ww8WpQGZMAm4R67RBMoBGMEnYeeJC43I4J0OyHBM1rm88X4shFiiJQr
s9Zr2j2IsxWbvc4QqKST6TgcdR4XmroPlL6VJtZWg+5gRpzpQYRRLxrc1P1afAkoGLU5g3n/1A9a
kzdhmeBHVJvPzjEgZq+rSO12nTa994xB3VeYrt0M2QPFShielA5yQ3REuqS5jMKbamtyOZ4Px4M2
GGelZnuULJonjWjafBf3vP6+Pr8dxCaqJygIlGXhdWkMSx3vfHwfliaXw2RR+RDM78cneabR/Nzv
teLjZhORs7yplk8eJ/bOl1IVSeaNgoYtNNG8R4FQPJpHlyNG8Zz1yVWcFEsT7wJItZs2zYyzo3w4
mO/5wpoYSIkLZFgNpiLCRWmUyuyTWnNM9CWeXtLSTq/ZIELIVShhppfye3HaV++qE04ke8TEYN2O
8Qf5iCxHObrsh/l6cJYQQCgy2yOs3pwvl9Np73VAYxm5nXJzULqMSoPq4rh/U44GR9VmvhzTy1bq
Tb5PWYLrgfDDGpBaQiqk9LLGJY1u92RFwst5MqjQ99b0T+NWkWTKzf1wzwXWhODqVWIM8EbiYzqI
B7A6cXleDBj74nu9i3yrNOskYX+fsa05a+lbaP9G2KL/MQA0NRKXPHyNyTi4vA8X/YsknHaXo/z9
FbVufYCYalGnApwHE7wGk1NKKH95nIN1ZhJqEjeuCgwEDap6Kewg32sMZr2qd5lftgY/oaXz7Va4
nL0BHS/cc1l2UFOqCcUQwHOiCkjlWxJQ936+Ngov8zNQCHvT+/g9EwCGzuMH2kFNqQohNkHFK5PS
NKPRHw1vGBiUH18OS3TrMRUtag9uburHlVa/0Zkl1cnpbFElTT2RueYMYN8HFqeLPkFDofschUTl
r7g16in9yXBeaSRzhH4x6r8v3ozJUhcrXtE/BoN//EtQ693s09Vy4TcMVxhIykPxuYGBE2QtkVIb
YQyqOsbD/qScXDK7FDC2aalYPi4HS8b0UPcT9I59cqfvgps46bYm8egNVSxxN2n1R90SgH63PudY
T+T6oXv/z+CsfVi9fPrjX/i5G47p5O31Y+3HHy+8bhROw1/jv8h/9vXP1P/ox/djN7iKI9eNL5yx
/pfKf8j66/cfO7Gj/NAJgL1d/JS40eLSnSZ+/PhvVzvlILLQh9AL4utwa4kn/VF6mG8ulHPTfV0v
xu5f/9BlIn0s++t5YfCH9a/O7v76B4EY/WFrofQwjy3gO5w5uWPlVgHRROZFEF1Wzx9yfhj01r/O
N6sFbgJJL+JA6YMM4IUbxPwWDbZ2tYNOj//NYydYUUdIADCEIQ3K5QLZU5myyayJ9FFo0GgVCKCQ
h2sB5iUPV+hFSODcjRhW5k3jyOvGm1wA0q0UxD+FEbQ1HhihWiqQQSbpSLlRdspNRmi1Ckykboga
X/0e2XVgVCCYhntoRIVKrQBsvUDjEf+XB3G4SQV4ATAIgr3AiKfPS1HhmxJBWrKeQgJtgQdGyJeK
BUHMJKzAUpuHr1UKuEg8GyxyYCyAGW3KAtVKAbdVAs+ZSFSpQJK6QFcMiDtSZfEi59e+3YMsTMOS
Rl+/0iowfgMYQZlUKQ/CdZMHEAPYfMhDotjps1JAB6UPTC9ApVoQ8BPaDXcLgTq/J0pJOmYtBFYK
6JBoYCwEyrUCJ5TcI1UF6aPwAXCoBZm0Q29LNWWT1a377Umg6bOHq8Dtlcrup1wGbY0HUVgtwwip
X7U6pC4Q0YeIAlIsqMSMSC8iELQTbFCBtNYTTURtjQcqVDhk2jNKmUf64BVtioRGs0BHCIM8qL1I
n5e6DtoJHqgg8K+GrFApF4DFkzCGZhE06wXCqoSnBagzfV5IKTxyeoHBM7oISDy4nLg/BVrpA09t
sgB1EwXpz2Yq1Uv5B98+Pu6L4fERdkz9IBJL60/6aDegVS4QriRNAcx9+hwcEcihrN2WlRf+1Xnd
dhU1Qm7IAa6AjAqlh3z9qEzQbBWAz6JUh7qw9Hkp21g7wYMcoF6taioI0AnpUAOi4zt5oVEqCHRf
hSDjoQkC+hRNNWK5jqtM71uLuN/qUXiAiwBOA5og86QPTxW0GNptKA7KFZzEpgwDWl935MuGNEQf
kgumJCgznQ6QCGsxbSAMqgViQgQegKtPH00tUrZXQF/WmOi8MpIPzkBk5LSpWqw0C5RMgwUhEOgb
HJBvNPCSSKMJeEn6vJSX9E1RSGLCNGKEXVimTExqHlbyXr0GeYrVCjIAhpmcax/i0AQiFbQrHWVw
D2AB5powt2Gt9HQiFIkowSJ4zAd3+hSl3MgulKAho8MpQVkHBbXTNzAZwAkCe/3wLCJMFWNboIhd
yAVYq4E0Xa6JAandBS7mwVY4LP8Qu1CQG4yYAClIMTq6UFpV5NHChmIdM6SMUpq1GDg4XqDYbqWe
DOQAcTFsY3gqs441jVArSPcrlc9rjXBwRKASScDLjVih2ihQQ1GhH2xnJoXQchEyiN3wEFU6rAtB
h+hTI+iabn1wlMrNQo0yQJBJVspfNO2mWGhyIajsofSDBLo8B6caSkVJCD41sfZNQuTL1ZQSzCBG
z26SoA4fUB7WwE9a0+jQtCNhfumDMLoOBI0oKJLCxbVk1NRjs8J1IdLOZOgDZQSwB6Uk04gK+Qoh
MuwDQAZ2koHIUkGqEIgfrjMuh8YLNMcYCwUJmFOIjDH8kDTYvBFcuAIlaKTZpZP2sIQiJgxYj6am
MnlFKVMmjLqmgH4baoWKzMxipNTqNqwMkwPKKZSoyTemgjhFWApU2qsikfChZODFjzjQlAquvnHs
hPAZ5U2gCzGbJX3QfZvXoEVshX+HROvfr+h9SExQTTFljUSiSDwQ+WSs7kr9aQHlUqlKLJU6BNIq
hyYMShSosV2z8xcL9NJIHnkdPdItJMosqmTgaXU7VPOAanpjx4niK74/UzYe1P/mXSC1hOtMUo3k
UvocHC8wm9k4vUgMQVoNZQLGzrtAQF3aoUBDWvPC4VnLDKswNZJwopnvSScpsYL00ZRjCycb3BFp
p1hR6eCyC+BzNI0DqqSa6Ylh3M06marJxWaNG0HHn4yBO8wbQYOuwFsZScdKsSC1J9L8/lX6bcqF
VomwU6lJ8P0hG3tYBiOCW4YtGlFBYgnUdoKAtC4r0DMMaR2WMN067rR64QFZCqRCje0lSTFwJbj1
qp3UqBcYHChluWsNenhSkSp9U3lQxSUgw8Dsqwept3kT6q0C82AZkgr2T/ocXJ6FHsmWqcuAtShY
CS0STatTbkvFBvWqXJP17w/OZsbUk3nvRvKAbFIKNQUr7NKQXAjcKkylzKI8OGOJ+Kqx4Yw4oAhJ
hiCuFaQmFJtFvEsaSynNWxHp4MQCRQjGGYcqVQjE1Ki52ZmAz7ekaYHgKnHmlOkOSScwNds08Ypm
JG5KyyqBw/ThI29KRcpW4RIid3QtHNz5RVAZSgIqtIGNwTjKso7a+cVjoI2BgOJaUhweF9DIbkwF
fGjuucy5WXEBp9zkggYhBGq1ZHL6gepG6TBYSWmDvFuN8ktkIRh5O6mADw28S1nqEFa/PzwrETll
TAValGrABX9tW9EsBIAaiCdRtERjY0qGA6QCdpypXKBcmwgyWArrb63LhRqRhiJzGLKapYOzk2Ta
k7HNTJidWDLa4aHoYFMukH2UTjfyjw8dHoflPUIF6ZY2shalkUtmf9B+/vXeb1KhRaSBbAu9TGvv
cqWUD8hSAOsClFRTbsjTyME0X7wHmv1Xj6omqrhQdHCD3/nQ7nRY7ED2WHAqzNiBpi6ZIoY7tmIH
TTRgNzPTgtQb7lr6HJxoECoYh93JQdIkSaf+N0IqlGcggGQA88EZjlTTmhetlqg+qcjopTUXoHEU
oYAaRXkQg30IPx7YXRBoNdO7wCllBhXTS1Z3QTMc09JdJqqXmYaXvuqAhCIW/9qne77JSDgF3FTm
mgtS6+bnp1qRMYsAaZGFT58DDCEAFWX4+Tk+3Zu4DQJxmj4qFWjjAJgqhTH7KiqfegmewClfoRHa
fc+/6wjIgedON+AX9v5BBhqwvcAGMAJ1eNRRKH8qUAqrxVcdIfLzj0orbQprsPFLgajY+FH52+nW
H68Pn25r/a7Nf1KOqmws+032j6eeGzlRt79If7FYn+qdMwKvoe0Ezp2z2fxfwXJ52OQWVsRXtfnY
qidgaAS+E9xlSwmwgthgpgtfuPdeN8zWSeEaRKiYLnvlgLuR+wCdIjfHtnMX3iRxucvZ0vImRppk
P+5E0XgSZT4GXuze5a5iJ3an2XLp6oIAaXqONgtEjp97NXLBdFA+K8BXkmD+5hvYzJMO0HYi7/bW
dRTSoP6InUm6bs/6uxj4K/rH9gXMAFRWwvn7f7/ejtCX0AbGb3YlNi+VfikRIQHH2LqP6t+FXWiw
528O4YK/+lXnhBRMUv1O6yM/kQVeBTHiJNYYrIS9r3//71x36qksS1DabMVOEoVjN1sjFRe07GGl
mRz/XRjF/Z1XLNURRmu/SkBjcXyNDlxdQ0JchcnuPZP5lnySCT3ey01Qd4xRjFUsfqCAvWMaSIzW
5B0fAEfqhfpbCEoDB0wDYZkmPJDNa1tvSR5gjp4q4OAZR2NEDDiCghQtCngog3orUkWlHucZLzpy
fO7QDlVALR+XiZQ840lqkn+SkWTGr7twp+E4jJ2R+qkYskZxebNMWx0YjUT9pFzU/GVOrx+5t9lK
cvOAdqBpA3agKpfcI/XQNl70VR3l3rlx343E6FD0qgA/gsAI1qtg39MnIFb6nvO9nJYSYE5zM3Nz
//8wy/HI6UeYTRkxU+H62P17onJpL8ZRonxBKVX45gd74qonztLhpkXeOFtrpQwes4ieuPRZpNlC
AmJsut+zaeS4frZOuldJ8BgvGzmTbJV0UakzM130TRjdaSSQmILpsgyUdLw4WyfdrZQ4my771r11
AtWwRwWar/t+pNFAQl6mm/0JtRdly6Qk2FakyYOKeyLHXjnJnZd7FTm3qioAziB71/MdnCsAGJ1s
GdkycZ/sx+evunabZM+5zsiLtrwnaTUzpfZndxrnjpxgmC2Vbv9R5ftEiv/NHbmKpCSBmL3k+UR5
F+Zguj9Oc7qnnWJzmFLjJGTZ3FVye7cDIZCuAhti+ToJbnNn0y2lTfMKCW2ZLm96ile3Se4imSoc
uV7dAlv+y2XnqnP5qXP8rzlhHjeCYDr/Y2AxBo0wOUXJWHU0aO2VNpv6u7OOaP02XjIj01pPcpKT
B6nz/8IJ7vXxUaaxKqMfswSfeLNfLd3o1vEG6sIW5OirCJGhSlILBgDSrec7d+60n12tVMZZIMTF
wglGqrISaCvT+8uUWf2jWZD0DMkIXC/bnZCgYmGvbWd0G96p30xKVk1pcBV5ubeoJUWIyUQQ04WJ
ggXqohYY9xS039y5/M/Vq8tsj0JiWrCyH5+v886CuzBwNf+cDJOVldVPlwIBm5L4jTNWRUPJhjl0
voh6i6UuzlIAGtMNr6Jb52HkKpyRDmI3XXsVhdqxtgXGOMfDG/a3SWLhXr91QsUhZfyPObtdOF0n
3LoiAi1nSuUL7l6ohRAZm2VhYce/82Zq2qIk452Md+z4zkK/0zJx03Thd+7YUb1omdtkuuoHJ3K6
rr/TcG1aWX+4ZaqAiWRh46RIvfGY9IbCz49H4p5oCF0xmtoZIzaybaaGhczBNSX3dd/xdA8nhc00
XtgZeNuUpg3Kwp4db67KfSokLCybREMxC3UxxwgS88U/Lm/dHeQQjD9TSn/y3DhwRtlCKWvYEHXv
yZaEs9xZnETJOPdDrhOHURgn65u5+TqZxGrhIOsXnieBM+17Ea/M/q+366V0plswra/GxDv8xS55
Q6LAhu1z4d3d+W6u40zjTaKtotHf/vpIkSfljNdUu+p7QxIQAVT7+n9Xzv/mS0kjkofY6yOvUsKP
FSFciFZx+ECR5//vv/3HdCg/nUQL6h3YwalzG46c7Ksp8pB0G50OFmKN194ojPJvJTKweUKpBksn
65heqysXp2CYsfv0h2PPCRf4S17upyS4c5Q6CSZqA51ngRuPw+FdCAGvnSFupDdSzETQOMhZ7f14
LxfgSLPUT6kCSP5/BTh2puRr+ytWXvBLpJn43+Gn8EkwqJ6kBVHyCr83ipS7ZkHlp+UG6l5LFhyF
I9fveYmq7i04NkfhFMKm9VmnbrR0Gf+pxS+k/cdUqLJ5R8tAbpehbEiHJ+rAo8TvUTqlfEHp0zHd
7rErYTclZWEjt3AWQQa1fq9ugeE601iv4pCWBFMitJdut6/StmGBtq+9rSJGmWdmutvXThS6u6y5
R0svnshnryMn6CrmhlT4mm75xLulLElLRtpwSU+YkxZM3UW2RXENZIik8YbdiNyYuqwNOlDYqlK3
ZeFWtKOQAWqKaKD33JwIpwk+eaQQgV5e83XPiH5owoEOCAvrxo6v7lZaVExZ4Y0baQzGyE4Ly+LI
XDgLNa+bAhObbvitw9holRtspBHeenE/0U0TuoDMSXHlhzNnqG/ZAo3fesj12A1woLRKI+ndMaZz
cu+SsUmiXrZWmqawEfC4CP07aKKsW7Mg1ojtOlr9e83CFcFVjtXN2ohbfKMir9SwYA+Tppg7qqyw
oZqZJqoLNhtVCB8oGU56WijaRj/EJTEMzdmgIzlju+en2eRG6+lnagMsLJxKzcgLlOAEIB4Wlh5r
5YgUfFpYdebg0EV32Upp7FIGeptKn6u5e6cqD1CsbSzrxdQk6GzMnE3ztT8OpeJTMS4pibaw7qop
5pwUwl2ouo020tyfMK668F2bubzZZlchaAs0QSKjoNxepDK0Da/mitISVaky+yI7wPPvNiFXNxf+
ivGilKQJcr8dwUynAdlNl0S9unuQq2zYc+cMcp4p1AaoCjB8C4btl3+Xe7PLNWOAJfCijOYg+Ut5
XaW6/3UvF1qTDp/fY2CtR1ebYqZY0BqvJFmuLGqBj47CeEr+T1m2ZGNddLJyaW3kKo9IngV3XiZY
RDLaSCe2+46iNG0oikt3nNz6NM0gvuj2yLWl1GFz4zKOzVQxH7ujsEvGjdfsf58FDqRszI1CtSR9
f43o/vxXOyT7pFau1CzYLV97TNPGwuArjTLCC//YqJluO2M398mN7hR749EWryeGyI4HHl5frHB8
3YJt2+ktxvEmGWyUsHQmiUNW26Or9yTB+FJkikxpN2X3TuTFWrGXDSujE/e9cKyKaxvpx2uu/QmF
lurKTQuWywkZYUW4CtiqKXVPqDtWPtl+u2H/zd5mBBqwzffa/vLfsZu7++PZLPTUOh5QbMyXP3eD
hUKKHe29yUPW9YmX+a13q1sFJRtOA1n7MO4ryiWdOmPKEOxXo0LVSgDnzuk5065agA0umflnI8YZ
xmoBAwPabKzrO3NFBgMZZWVZbVELt/gCRdrV425WaEtxSuwl0+zcojyZAp/9+Hwn78KRlfXYEDMk
LSwdLkX+ApCRrbXatQU2fudh4iur2lAZ6aqqvmDYavaa59N4JYbzR9506iTZcikttlvqv1+wXX75
exJ4qkYChTZ7z/O3fYlnokK+ACxuvuyVu+j2Xd93FWZOIYpNZeYavWALyYLp4Tb2TfRGDc0yV8rC
uoIm4+TeuvQrZKsJczC0Kfvx+d/wirivVuINcLmFdZM7NSpEw7z5qteh6qWVZfqVMVN8+c8wdx2O
vvw9rQj5EH35r6DrqWgf5YoFWtOk6GnF6cR/zA9w7QRLXUCXbRQ+fuxtXXAb+UPiBEPqbXKvnali
FpVt5OJAo/I0m55hwOZE7hCHAc9HMQnKNhTsL1s+CPDY5vv9xRvdOrdzVWLYaCVfydCrrfttIxl3
RCX0Ncac0mpBy6s5OV7dLtQ+vYaMCAfzm0kYRJMR1Pv9qZeLw64wt0wjsZv7F40B5tzmP3XWDcIp
5J3yruw32T8+VixN1Zu3VLnOwu1rh3Qq5C41pCgr99rPXTn+zKEqMuMyUa4NC4rlhICLi3pVfNVt
bKvku11VOiPvBFxoc8P0omc/Pt8aeAeBI6eXKDtmRIb5yh+IXqgV3gwk2rfsLu58hGctgrx9xaHL
WL4toJDrS6Pit3XDjQ+41cK+eYR/2J17FSW36ifbR9n9oSGw2TwYITWJjpzoFnmfLZoan9kPz2c2
EiaJ56u3w0abl+yW66zeDgvujgQMwSqCjZWlbbThtp0F5Re70oU2aojaGnfYiI4chyOMIRUZ0obZ
kq27Ox1go0cUSFEdqdRGZQ7C/g6gz0T1G2z476egFylmJ5PAzW/fG/hY+35MvjRf98KJxEzWgzo2
EkZSITEVXzjOtpnGSGzkiD5QPRyHYmCoHklxr47aL0lXmLDnXhxPU2n6zp15qgSx0VC4esvbpKvG
p8o2CiWuKbPy7py7dPvX4S0IiptfoGyjW+Iap3BFnzZ8GU53CcOyjf6JFaE+eRS3A9UrVRqSAF5J
ha2GZhsh9SOJzE77uU9e1PN2CnmAfTJ6Pl+dfrx69A0WGPmImlEtn8NMTPOdt7FlwTDIFkrNCxvh
2itHtYqYYZ294/lkpj09znUS3BE93F62EQpecScmTNz/8nffHS2yHQtVanbCiRzgwuENatEgvrCN
NPPqACstkPvTqonkz5uHqICeuddV2TSbH7zPXf+aeqsWLX9xtX+XyFWw7BYgsI1CXAqofw394Vpe
b37pOoWAgHm36nXK6ppNQI33ZtB2feHfxuNb4RebunuPuIYvhMv/Kuqh57T2Rhut/kdAw2jdJTbK
Po8iZ6nG/2zE+MV9V4JSNrry26Ef6vUjNsAoOl18CTUcZWM2wWscn25fin+0ShIbkdvXjj/8Zslr
K5MKz1e7JwmwcEoEovQo7PMTiz6uSG4TmFJYo2Sje1KgfQifKOq71KyZE+KDGyXZKqn7s1+o7ndR
PkaJvtmyjRvyiYL2JfMvlA8HhHZ2gG/xw8upgV2A879DpbAa6wHIqDMKlY9jw8I8omVWDxdacHCu
RNyGOx0omU0oWi5efIuj9t+Bdihe55/OXRIYQe/Pu/xPG95gCosn+K6YyCKId73HRoNfOwwzm0wJ
Ntjo8nvtDbyM4CKDbGChvaaJSdCYs5E2aWOJ1422QRofnQ7zRLm/1oV06S22QCBtpDvW66e5UvnY
Emb4Ou1EMDjvlI9iQzEQgFQ6nmwAfJ+6NKytOTQ9w0X3mCCAn/2bcoiSDdTvc4+pQLjWm+xVslF8
0e5HoJ0Ru9/hqJRs4Ge8c+e5tuPv6Fay0cL1ztOq5GyUVn9yAlKUqjlhI0byjppBdVUbd1YI/ItL
OlVFE6GbKmOW5wv/D17cJba1U7kwp8XCC5wxyTQ5wo6a65aFuNQHCKPSvFUz3zZKatp3/N0QlTZS
2atw0anrk5T5p9yrKUHZKbWKq0iz3FjSYsCstZOgr9gpjM8xP911OMQ2VaiWjjk2NSWu6SZSd1ux
sduEDmJtsxY48zOf11tF3l8nMXiEGV3TOKyNXOGWkVneD+z2BHtNEEgla5Nd2s191wgyMkuWmBMt
nUWg5Gz09H/cHLnHZL8gjHLvEwAVsRd3mnGMMq0yyrRaaxIFY4LV/i6bF3R8dszAMnV8Nk8jsvnx
gqPNv85ivraju7sGcP22p1wxdlpOkh0y28BjZVUnbkj2SLmbNhCCL5OpXpFqI7l8/eV/KPFcuJtX
kvFq2Y/f0tO7OOC3if7umpSWfZbfpvRn19ltc/+uEW2/w1PumA/3+zvlrnF0B3bKPSy91gZdHyfz
x/8DAAD//w==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solidFill>
      <a:srgbClr val="FAF6EE"/>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Revenue Trend by Store Location</cx:v>
        </cx:txData>
      </cx:tx>
      <cx:txPr>
        <a:bodyPr spcFirstLastPara="1" vertOverflow="ellipsis" horzOverflow="overflow" wrap="square" lIns="0" tIns="0" rIns="0" bIns="0" anchor="ctr" anchorCtr="1"/>
        <a:lstStyle/>
        <a:p>
          <a:pPr algn="ctr" rtl="0">
            <a:defRPr sz="1200" b="1">
              <a:solidFill>
                <a:srgbClr val="284E3F"/>
              </a:solidFill>
              <a:latin typeface="Aptos" panose="020B0004020202020204" pitchFamily="34" charset="0"/>
              <a:ea typeface="Aptos" panose="020B0004020202020204" pitchFamily="34" charset="0"/>
              <a:cs typeface="Aptos" panose="020B0004020202020204" pitchFamily="34" charset="0"/>
            </a:defRPr>
          </a:pPr>
          <a:r>
            <a:rPr lang="en-US" sz="1200" b="1" i="0" u="none" strike="noStrike" baseline="0">
              <a:solidFill>
                <a:srgbClr val="284E3F"/>
              </a:solidFill>
              <a:latin typeface="Aptos" panose="020B0004020202020204" pitchFamily="34" charset="0"/>
            </a:rPr>
            <a:t>Revenue Trend by Store Location</a:t>
          </a:r>
        </a:p>
      </cx:txPr>
    </cx:title>
    <cx:plotArea>
      <cx:plotAreaRegion>
        <cx:plotSurface>
          <cx:spPr>
            <a:ln>
              <a:solidFill>
                <a:srgbClr val="284E3F"/>
              </a:solidFill>
            </a:ln>
          </cx:spPr>
        </cx:plotSurface>
        <cx:series layoutId="regionMap" uniqueId="{00000000-C532-45F6-BE5F-E41C501081D6}">
          <cx:tx>
            <cx:txData>
              <cx:f>_xlchart.v5.6</cx:f>
              <cx:v>Sum of total_after_discount</cx:v>
            </cx:txData>
          </cx:tx>
          <cx:dataId val="0"/>
          <cx:layoutPr>
            <cx:geography cultureLanguage="en-US" cultureRegion="IN" attribution="Powered by Bing">
              <cx:geoCache provider="{E9337A44-BEBE-4D9F-B70C-5C5E7DAFC167}">
                <cx:binary>1H3pctu4s++rpPL50kNsBHnqzKkKSMmWbXlVHCdfWIqtcN93vs15lvtit2lJjgQr8tjlW/8RZ6qm
RhIMNH7ovdH874f2vx7CxTz/1EZhXPzXQ/v3Z7cs0//666/iwV1E8+Io8h7ypEh+lUcPSfRX8uuX
97D46zGfN17s/IVVRP96cOd5uWg//89/w19zFsl58jAvvSS+rhZ5d7MoqrAs9ny386tP88fIiy2v
KHPvoUR/f/705ezzp0VcemU369LF35+3fvD501/yn3kx5acQVlVWjzBWo0eIUspVrBpPD/38KUxi
Z/W1ghg+wtzQNUTZetaLeQQjv4TzIpivP9u1kqd1zB8f80VRABVP//09bmvV8DEQ9ZBUcTlslAN7
9vfnr7FXLh4/3ZbzclF8/uQVibn8gZkMS/96+0TrX9tb/T//LX0A1EufbKAhb9VrX70E4wxW8VFg
EP2I6pRjg3P16UHbYBj6EdFVpKuELcHi67mXkJzN42IOO/Xn9eyGZD1OgmQg7RAh+XK+bwvexh8E
H3FNoxhj2OtNxtC1I52qhGAVL7Ew1pM+s8fPefQ+/lgOlNAYqDpINH6sN2aXjHgjGvQIGwRjHdFn
BtgEBSF0BGgxQ2PamoGWzLACJff6JH4PKOuBMihA3EGCcvOhoOiGAUIJraSSvs0pBj6ixECMMX0p
1WRFkgfvlFtfnkfKsAB5hwjL3ezjYKH0SOUMwz9kGw+OgUewZmg6WTKRhMfdIo+SuNy3kt1q5Hmg
hMZA1SGiYX7ZtwdvlFz8CDOqaQYydqp2hIwjDXHMEUVLVNZzLyWXOQ+9X0kee+8QXptjJWgGEg8R
mskHqniqHiFMkU60lVIBTb6pVHQDTGRdI0xfyTdJ00/C0IsT7x121++REiwDeYcIyxewGP9sfL6N
Y7B2RBgluoFAuzw9W7CAVtExZ4ZqrKQYSLktVV8U82j90S7LY7cM+7IcJuEx0CXhMYkfB16UnZLJ
xb/BKbn6QPWuYAb6W6XcUHfzBzWOsE4ZQkx7BmoTiat5Po//7/++HYvngRIaA3USGiKf9174Eg4B
PwV/WHIAX3zw/9lHNC/3Ef82tgAfEYwtxlSKdysSlR0xykGaSQxhJmGSzx+TfUvZzRO/R0pADHRJ
QByEzz79QDE1OIhY1fmzcnipPcAZwQDXCi9tDcBSsU+9ohj+TVNv/cU/l1ZbgyVwBiIPERzzI21g
dMQ4Q4wQtpNZwBTmRAd3Eks2sJnE8eKh9B6qd9jBW4MlVAbqDhGV6Wjf6XybCKPsiIApTNlGGGvT
4NJAoSAIOKp8pXDoeu4Vy8y9eLH+6A3MshwmATIQdoiAWOa+HXgbIINOAQWvIwI7vYkE50cq0rCh
gRn29EhIrKPSn5Jfn0BLVNHP9/gnu/+KhNNA7yHidAce1keZxIQfMYR1g2h8CYcUaeH6kQaBGDCK
V9+T9dxLxrnzcsd7lwv5e6QEy0DeIcJifaA8I8aRChaAhtfyTDIBOBjQmq5RsvZk2DYs1iKcN/P8
HSLt90gJloG8Q4Rl/IF+PdaPmMEYaJKVWyLBokNcUueEYp0sjQOJW8ZgL3uP4OP9mX1328vPAyVQ
BuIOEpTpvj14m6pRMH1ChSAKhvCmrtHUI4DC4JBTWeG1nnUpvMYJhCWL98CxHijDsf5cwuRL7gyI
D2kC2bv/8q9wJy9O1zuzy/h5Gx5D8ItAEIURtGQCvI0Kp0ca+DaQ3V6BIlkAF4vm0+kiLxbdvjXt
5pPNsRI2A4kSLAfhWd5M9m3DG6GBXBbWscHW8S9Z24Nzg3RdHfJdT48kv25cSJN/mhThPH7ct6rd
4GyPluAZyDxEeI7BWvmzNH8bPOD4axR8R2qsOAdtc45OjqCwgnCqrtJeEjzHiwSssXfIs+eBEigD
cR8DynZFxUa1CALPTSOYGCCol88WzSAsVDZklvAqJy4ZOsfJe8gdBr1O6r86Hnv89ePOHQI9STUD
qhKWKW4VbWGg6ICRgYlKoKjn6QGJvjzzSz16XM3j+cO8KN9hb26OlSEBEqXTZyZFOf904z0AgLIm
Nf8VmvTWWu/NB2hSCmHyoUyKr5wvqWAEpMQRwALiQpN06G1Sle4nax4k5Tv4Y3u0hMpAoITKQejR
q2+vASOF9F8r3FoW3z2pOrkub1u4DAV2Jx+oxZ/yuuAdqkSyd6Eg4ohhPoTx6ROfAh9v8ukJ+ISe
t/5s1/ncrbjX46STMNB0iCdh8mXfFrxNZVMMJRFUY5wud1wFlbzpghjkaIgTa2iFiCrF6idJ8w4G
XY6S4BjIOkg4PlZiQlxR5ZB8XxoTkoGLEDgfzCAcQlrrQ7DUYZPHufuORNZqmAzFgcrIIdX8Ycas
cQSVKQbV1zVaEmdAtSNkSUCxQb3j0yMDMmTD31NY92S2DQNlUIC4Q+SPs+8fCAqEezHHusZW5rTE
H2DpYZ1zTtAqgCWBcgano3oIun0r2q1Dfo+UYBnIO0RYLsx9m/A2LUJAbxOQSoysSuYlQ49DvZDO
iP5soEta5CLJwdwz53kCdUPv0CfyeAmigdRDhOgcNOKHiTP1yNDB4NaeY7+SokdHQ10RFBL/vvWw
aXudJ5VXvE+gbQyVgBkIPERgph8IDFhgUORIuAohx6dHEmkcYl4qgxCwDky1ich0DoVZD25VLMqy
WH/1z41iabiEzEDhISJz8ZHGGB/CCkSFJPASGWObZQb3FcIOUHy/jgSvUViaZEup9F4ndnu0BM9A
5iHCM/1AeIYUPRgDkGHchoVrR1xFcCnCWNVKgOG2zTd5974A8HS+HinBMZB1kHCcrLdml9x4mw0A
Xj2FpIgOeCztYbQFC6CCVMjT43XFpGSZTedwUXBeuGU+37em3cbZ1mAZG6BRwuZfHRid3e+j/22Y
EAQCiuhUR7sD8oZxROC+Flyu+21Ob7LKbNG+5/LcapgExECYBMRBBN6mk48DBG6g6BzqhqGwaKey
B/+Fgw0NXuXqe8lQnnoPrufM430r+gOLPI+UYBnIO0hYPtDXp1BYD1FouJO1Skxtyy7FgCvBBtRE
gKpf7/xSxU89KIos3hWk3hgqI3Kgjv70Y2u6oaQLQi90JbmkJPxwgw7cfI7WtpesTqCAOKlybw3X
Lv32J0ZZj5RhOdTS7qt9m/A2hYIhHEwg6vV8cXGbUaDaDus61EaSlfh6YXo9ut380xUU3S8Kd9+y
/oDNfHu8jBBQKomyf7Wqn872bcHbkKFQlwo13ciA7PrTA1u/GchHKtymgyspWBsqWjeV/BRuNr4r
UPk8UIYByJJgOAhFfzFab8wuafFGOKASBW4uEs5XKWlZfhlHEI3hGAokl3BJiv5i8ROs4fc0k/g9
UoJlIO8QYfn25QNhAZceIcK4/oeMNFaPGIMilrXeAfm2ySvfwEOB1iZl8g4LbHOsBM1A4iFCM/tA
GwxiyDoFN0SF+q2nR+IYyLcQSvBwI3j5vQTNbDGYYsVisUZsFxPvVisbQyVgBgIPEZgLcHqX53bX
LrxRlJEjTWcQNl6LKkmzQIASCjzgSgREMNfAbfLMUNN4Mo9S4Jz3FHRLwyWABkIPACBpiSurZBOh
rV+8sWMRxnAvGPJezxd/tyNikH2BEjUwpI2VrpGcmFdXs5trVsO2Fv7353+1wXXxgWXbBIqbMCh4
qNpeHnuJLZD6FPGCSmJdklTDiZ4uWu/hHfn6zbEyKwBxEhiHYXbdfZysgnsnBNQ33KPbnUxBSIP6
CXBh+ErLvICmnr/nfsPFYjlOhgRIO0RIvn6gYzJAAuktUBC/pc+WYzI0KOKQeMSaZAN/Lefv8BGX
oyQgBoIOEYiL7x/HG5BohJwIpkODrqdHElhwJwsuZaug6VchegmOQfR8T/Jg34p2a4rfIyVYBvIO
EZbLjzSvIIkIhY/guO8WWXAna1DscCtrVbwMsG2aV5eu9w49shwlwTGQdZBwfGD3x6GURSeQ911J
K7mW3IAKJEhyqeq6phlsrS04ghAK8d7T5e7yeaQMy4H2gfz2kYod7vFSDH47JHafHqnCSFehVxQw
iaGu4sUSl3xbFOWn31d2Ny3vrd1e9il90aFTGr415O/PA6EHyTc367P7IV6iAQVe0BTqd8ubLTX/
FFmBmBd0YlnPusyhXOYL5z3xlPU4CYxLIOoQwbiCGNCfj+UbXXYVirmgs9oqkqLKQgyaGOgEAvXQ
VPU5DbkpxK4gllJ0YT1/18347dESPAOZhwjPrflx8BACzSWgPAWv0/KSJQbCTDfgkhz07lzCI1li
t0+3Y95fLimPlyAaSD1EiO4mHweRQqCZLZgAuoZ3lk5Ah+gjuLkEQS++knfruZdC7Q4aU8Nd+fn6
010Cdrex/HukBMvd5CUuXyrogQ19EGEe+TrZl6//gT5f+4/Npnjb+uUb413gUkJBJNxZgarJXZ4M
lLVAS2iIea0rwKSMlxQW+fOydiMkDd+i5EBadH/7QFYBToCdhuvy2kqZgEW8qfmhWSSHGiMG11ae
0dpUNt+84iGJC+89KZXfQyVmGQg8SGC+75MYb7QCwOE3hpvHZJUSljIqkH+EZBdIMpBzSz2znnsp
w751CbTZd9Yf/nMR9jxQBgWIO0BQLv561TT7wKuX0gZt3hj+s6B628GAm03QuhIU29pUlzl2KHeC
UgEIFy05lq3PwPJg/LM17Raem2P3kCprs//I5WhpfRtdUD4KCQWyCMCidLiasWRBya+Fl1EYGlx4
gp49O4XnP1rTbiQ2hv6ZUBmH/0i7F2l5686mHwYC9A+AMlh4VElCMnK0jJVuVHFsqq7XV7J769fj
/kCYvOn/kZat0to2LM0P23doowtHW6X6ulxsWw5B770jCgEdTlYKDG2LoX+0pN0AbAz9M50yDB9j
Uf9ZVTy/lMaal/PR09tsNu7w7//2iUy4xi8N3RdRWMI4efz7M5SNYdjb57fkDH9kNXK3N7MxaAFt
M/7+DCkD0ClQIwDteQwVUj2fPzUQcRu+gHtnGoLAEFzaRARuzH7+FA+3/f7+rAxu8NCrB2ptIHSn
gQX5+VMxuLbDd3BjkBlwvVbTOXt+edBVEnYQK3reitX/f4qr6Crx4rL4+zOY+unyV8MidR2K3zEc
Lx26/kOLf4PAHOnD/AbsGvgx+j9uS4K+cYLmVldc/7Lym8LCGVetje3YMQtIaWkWgxkcgyAf5oIz
K82ilkrWuDG9DSKrZiP2UKRnZXLV0+v988A+vpxn6M063BAHuw0CA5vUUNaFoa9U9JYH56j0RKWY
ng5W1zO0/5QW/eliE7zqCOpttudoWI/8LkT0NruLulGS+sKn502IxyqZ7J9pOGQ7yPk9lb49VazC
e5Y01NPbctwGP+iPuBaomhnkIbKvgmDC0laEwVkTmRrOBLrG2BH5XZFPDCa0ShTnYTjav6IXp4VB
c08VM2h3ANcm4N7X9oJoULak9al26/JAoPSbE0IDu32bO1C0dRwZ+Kx8iO5ANfngoW5PkHsJizyC
nFlBNTTLky4WedM6Zuxyf6zneW0ySOHd1IZLxP6Zh6PxYmbgBUjEwv0DqDzcntklnlP3UevMeDLR
qxM1mxpXTfW4fxKk7pyFwRHFTIcXAUnsZtuOm/o+0Mcyd0y8Ua57oixM3T+mRT/ReGCFx6h0jvdP
u2tXh/yxzhEH2JA0KynjtAQ/yJlFLDJ7bQp1G2Ya+yJxj5H/QML+lb18wYYMdBZlYLaB+wRvE5HO
rYLhRWRFSf1ZzM4L/6pjj3YXvDLHS5rgDQtQqqjCq8iguocOR3VDcIWV72c+zsNZrQeiSy8iPTbr
bqQEgtQ3pExeme7lyd+ebiB5Y7rOKB3ihUU40+JOtKQWQWDuBwntoohzyHUaGOI28N6P7Sl8zP2q
YDSYFeS6rcxSEVk/cpobhZzTGI2YVgg7UidJhY9zNvaLTsS0spL8uk3PNTcRaTLev6JdMAJHqIYO
PQPg9UjSFuc4qhrsY6DZTisL5GlvRWEYjIJ6uKS2j+2fTuA291F9CJFoTNeB77k0laf5neNkZTQL
krM27s4NWxFuTyeO6lk4fEzQGFMWi87JLPLVbRNBmldUB3opALaXICGcBn6Zll4Wzfqw77DZJU66
8PUUK6YGt1wew2rEyzLhlsvL/lxt0/I+ZrjVzKZ2otuQ6h5I4ch3RRPEHhnlhRI+FEyrsld4eddB
hBsEBnQhhzZx0LV/+5Qw1VOaqA+jWaqzU6Otb5WCum8/7NCvDaK70FgTKk+4pEbTKKoc8Liima6m
6XHnY8c0ktp45XihHecL7IGh1ngI9MMruLZJMeyWx12exjO7qJpLQ8nxvWH7NBJJX0SxidRa04Vj
pE4/LuoeJAjtlZAKW6trK9c0xz/Oihuj461vFmlYYtN2jcJ9ZZUvlTBc5qAI7mxAEQ5wgrzK0uad
k+q8nqmpqTu5cHOvMbP+OnMWpT9ukjE2bpp64mPvVnENkVWu1RUzp3LNrj52bIsoI4NUIs3O8/aV
s8BeqhNYG6hiPLwvAFrXDt9vSCW1V7NQU/JmpmQnmYPGqf2zUkES+DeO25h2f9LFxShgmYj42FO8
iV2HxykScZQJJTGj+9a4L5VzRkUSjjU2cqOT0P1VeaLRL/WKjuDXVT71qfBqTxh9KtzW1LpSJOlI
4SNFBVsxvVfouGDTLC0s1X6I1WTkXniLqD7Og5+af280ogBE94uLl5ISDgskFwbfCExqLknKylNK
v0asmUVZE4tYq7WRWoXqmPrer4Jm7ajG+mNdKcFo/7xDw1nJSBheFAdm+qBFwfqTFBvybM0rVb2Z
sfabzdpJq44TZ5LEN11yo3pXhAvPvjPaO08hZumK1ECj9JL81CZYOY3O1VufW76um/5F25mpYzJ0
6Rai7Cf0jOpjpllo2nncQu0170bpyLvCxpj7pUhz0U4T7bj2zIx8NRbYsPYTNnQWe0EY+JrAinBB
GcwTiRXbnLZB59rNrPZigcZNNg6yq8AwC6c0UyM67rTzzrGoJ5JzbaK58/rOdkWuXDHVjMp7pbZ4
Ytr6CUA/7dxRzy0cTWMqdMVCiUnskyDMACezK88cq3ThntI+7YF3sAF4F79XL5nkMSsabudKM1MD
16ztSuT00qAnhWZyeuz20ypLheZZ/JqZ2hlzbjU+zfJWcP9Yv4hc4QbKKwcUYWk/4eV1YP9AXzBo
4s2Gnm3bjBlEdchJT5pZ2ufCDsnY6O8K1xe5LqgTm2md39atVVDTZl9d/IrIemFlyrPLqqzMqjar
EexHbfWxb2UlGduJJ1I6SUtqavwkD/BZn71G9bDPm1r8aV5o/QtVDirE46ikm5qwq/ROT9pZ2Y3D
+lThheiT/gT56YgGF273KzfGvuOfqO0ZY4WVGfwmpvFxCWenfiyrVw41GsTAi+UMiRV4kwq0GH0h
HbO68WqctbM+s7r4jAdIGMlIi02FXTvoqhPYTyy9fW0XZOn0tAsb00rSyaNwPxCBFJopajnSUTHK
K1G35xk3RO6fdN29Ut4pZKInzc/E6vzLBnFRKp7o43lHp2X8dT937D6LG+sZzuqGkqCOg3lg5O2M
PxT0us+vs/4kUX7Uv7TaDPpbcCKrk/atLLncBEjjw2uC4aWCVHLkOEgTpauqdubkd4F9y8NEIFya
xkOQjhVtxiNPdBYhgiXTNDrNMxPbU6W48dF1Ht4icKad7/u3AcuGk7Qi+TT0YZNkqG7amXoK9gyn
N7xojx3Mjov0h69/J3ycadGFH4pUuTW8QLSwsmIS9BNST0loRtlVixpRujPSHWv0UveyVxwA2RyS
Fyidm9oFfVeosGV+Q+5TQ3GPvco9U2LcvyYfZGk/zATZYbjzgCARzDVJXjKvT3XioHYWNXacj2pN
MeucuCCMGLI4Vtpjt7VDy+j0fhyzbFGCp36Z+01nOlU8BfPLFkXbJxApcqsTN8yh8n6fPN+FFDRd
hD5lcHLg7Egb4RtKG/tF387CIIbtZjGd6I4WviYedu335jQSX2h+TiKlgF0IlHMl+q5Hi97+of3A
8blHTKesQS+c+BdJe4u7i14R7JX5d4mJzeklYRkHbuiREKZn935zXNtnDRIquQnoXGnu928oGUiR
JSFnkNIauslCs0rJbqkpuHcFeCtg0H8P9ctSzUQS16PEPykC0fhnXOtEg7zLKiitPPmulfMO7Lg+
nqgaM/XkLHAXSTbSojFtz8BLAgP9po+Pg4Jd6Ip9UuiNmSpXRZlNSg2dNrQxO6jZ3HckdmkWSDJA
AxWDD/dCpRObdgYLGBzMWWtQjVppkvkj3enAIGnS0rfARgct33f5Kxg9RX1ebNzGvNLGtZlTajTQ
2lmBE2HXlhc3Y5YSk9pXPDQDGowb5RtKj516WhmTxomEbggPC61hlqvdR0EiHNaYHgi3+Cx5ZXU7
FRyHfrBwIXN44/STuboh2UOdFbSveTvLqQ8GzmOYXrDQCnVQbBOICPJGEfmpHb4mqF64RE/yA1o/
gv+pGhB/kYR7qNCG+Q6gwdx67ENcAkJPZ5rdiVSPLdvohOOEFglHin2Wp0JF0zSd+YWFwLbswbuI
enLGnXGsXXXJadqkryngHXof3i4ILUKHlwzCbReJs2qtiSFioVezvL2Imkik3g12zZZ6ZlDHJulm
Tiqa7pxN9p9RaGv+ks3gZew6BKOG1+XCa0S2NW2b4CQjOewL3PdwqciQGl/0tEHTyvbwNa0cNHdo
7T9kekKxaBsWWBB1qae2opSLrtM1CP5FWb9QqvSElJ13ljcAgeXlEfqRxxm66BnNH6hbY0O0FXfO
KqwousWU8qeeEP61MRL7sm9KfpfHTeqIAGbAQi0c7xQ6N6ln2NH64iSOim4GUXrcmR4FtxRVfTxz
K+Iz09cgISAyO8xDwdSgOu56KLwXdpsoaBKyOvwGNhVgHJK8dYXf0PIRIjferGauFStthydlqSmV
icra8y3Mw/6ut7HijsIIYT8WPIuSLj33c41qjoidtDp1CQyxug7TfJRCPOBRCYmt/VJorPTTtk66
7Lz1i6YfJxAASiZeZUTd2IdWJPZFSEqlGLtV5f/sKoUFZkBIXlo+q3smOq9TShMXCklPIXUM8qEL
iJeLOg1oIZDmapkVFp7PLmiiJ9GkMGJGIKbtpYGI4dA3VliR1Da73m8DEdQFUUc1VPiqJskCPToG
47bjx3muu3VkqaluZCD1itrzOlF1aul9N4jb+K0ZOV6VlRd+kFWaGau9e52nUFcyNpJQT8c0t1Pf
TJzadcy2Qp52nFSucteCIv7VZBVZVC3PvsehX0PEsVYgHO47JYddcN3O9CvdbQWuNM0VPGozJDzW
QXgSAE1vA1s1wN9QY6QDoBjfQb9pLxVlqjS3IPvzTFCtoTc5x0FqpjTRDEEVJ8lPXGiua58RzVPP
a7skyExodaylWt+P4ixtejMMU3B0bS9DCUxYx9g07ARjEaue3YuBoNase437AvAFAZhpatNAwE6B
QDdra+9740Ck06xSlFQi0RQtN7VMV1SLpCjozJj72U+7zcp2lLapFgraZjg3WREA9U7NWGXZQeA+
qAqnqVmUNZp4gdF2o6xJAV+t4T5EOAI3iEQb5QUZ1bGGJmUbqLbAuZtd8SLk7gjyHO5dFVcYohrM
j68MXMeqpWo9WKoQmbIv06jLf9SlkboiDLPKM/USvH/RNBH7qid27pvAWORrEEAuwXJtTCJwO0s9
FESr6sLUApTPqYMqTSi89W4MOA3AkUhvIVDYMAd87JpgU0Ekx6MmKPpSlHZoHCcZBHEKJ1XKk7Yo
ggfH1umpEQUGMRvP9ZuRE/dOaPZxpF7rKc2u0qBOkhHYcdVVwRhAHGRGEovEZ7Z9rtEsNW3StfXI
d9qkEUZY0SlNfPBJOOQAzzsVQUy1NXxjTnlYflVC3l8mkP5iZtclbiUiV1fPoMtfl0LISI2uU+Tm
rYUDz3BM1S7GuCjdYlyHqX5SV30emBCHiq+gvbmfCdZ45TcjJRChbxqWTXLHplwouuYsKrUP7ivP
jn5oVMlyy2BdMu9YTsl5EPYpvnIx1+d2wPlXI0CRa2pGVEVm7cK3ouZ10Qgc8OqkdOuyNsM+CS8z
1rMfCtwkKiwnJH41qrwgNDs1xrbQI9yoluNhxzczRW+d0zAqEh22NEsv26h3ZlkI5T7CZ41xXIRp
AfGuOmk0oXVpSy/dJmp+gmIDH7rovPqXUxshRKPtQr3ASGGd6MKiOEn72CAiUEqiCrusHUtvyjIU
nseUbyAG1FOvVELLL/u8HOXEBjdMcQp0UUNDmVgUOukeK525pYkgYTPrNUW5h5OvA5QQlb6Os0oN
TNZ0oS9aJTHuu6xV7writJD0U7T2mvpRC4HJNqjvcGdEpypzqxyEmI0WOVf8WZ7q9oPKEuNrEAbO
FBcVmaMwwVdVDaH3UeJSMPmL2Oijs6TSo0mPGv2XHVUgKby2pecJZAMCU8dafx9UKorMwuiLqRHQ
rhd6BTFjQdLUuYuNOirNxOfGdz9326/EiLReBEnSXNQucn7wOixUUcZ1cN2VRlaMYpvzTIR9r1Lh
d36tClZlEELQPOUSu6l332tNkliwXzYyWdIn+chpFQLmmOHlj1ipIFqGI6WEwAqE54WahI0ttB5p
gSirAAGQehVj4WdGmZpN6TrXDXIhU1o7aecIHZRIL3pa+tqJQgJVAxHjaze17adMkNyJx1XS5QtI
3KXfs8xObypI4dz3rdef2xTEUpx0xbEduPgkzCtI5uWh5sNO1A2btl6T/mRZ2s7zMGTXipIVEBYB
RRcAolyHQ4MLVpm5DXrNjPtAO+0Lgz64eandEY8HeJy6Oj9t4qwOLOKhaMJ6NUGCKXqcmwZL4Pwa
HPZfUNLa08buDXJcOBxQ0nDqQ+g8UqvM7HMMrl1gO11s6jouJyqNsh95BiId9tuDMFTs9jyY0Krn
XmwGXh2E6mnb8KZyBDI6FmKTl52LfvnUzSJi1lGgB3csTGOaCoZjFPki85Rau6oiMBwgLtixNqGC
JBWJf6g1JOtHhFSJMgLh2qVnepXE/iVJWAsRsCLlHYhaWy+PkQLYib4BYzGMlTgXFenyGe9r2plV
o7UQTGF2AZ5Ll2nT3Mk8kGwhDnWrRb1qT+rMVS5dFe4+W0i18+LYaNqmubQrnMRmFmVZNenA5bus
Gm7YZji8DuXY8yqvO44jzShE2OZ+dZrEUWlcuuAOT3leGHzMQEO5sahQDlqkQW07r9JSD0ZUrZTL
2GsRBvVaKtTCRmmXI7cLPdtysZ8Vp7GhhprZQox6Au9ozMY0glMpfM/QPDOqwkC1Er1zTrSoo2OU
9C5ogBTpAZgGVQLquWtoOyFOV39VcWxDOL+O/Gkdggi7raMmudBI2bQWLwMlMCM3Y79YHhvxSO1y
9CvkLVFPyqgE0doanR+a2M0S3wxLo//ZgmVrmIGLWHgSdZV7leDAVy7cMqCRhW0nu655FzyAJtKC
kapFzonCQ5DhMfKSToSF06mjXsWOJ7KgCa7BbHBqy1B6gRw7g9Sc3zqdsAPmjVxbrUbwRj3Hn7CE
e/qo1/vqPqo0WxNRTYPLtsh708hL2lkR190f3Avb4tiLk+oKOZC0tpy8VG8Y8bufoIrJyC1dPREh
WLeR1altk5tereXIcuoSItCR57bZCA6s00JRRuJUwg9cdpfnrPKFq9XJCTMgg9d4cf6IXMgYCCOj
cSZaV3e/6RkkZs1WdewTO0jxAwaBE1rcVXtqYqNzIYRMjDQ3kU20Hw5XndxsGpI5IoV8XwYRPr+v
Rkqf2HOfYLAJe5RobExpwa/gNLJG6GXi2yZP4wJZzMHlNaqixj1HXtD2Y/AIEB2hxmmcUdtX2bRQ
c8ouPS81Esutw/KaxwUNRZSDxSVKL3KDUx0M8FiA75BBS/fA/pGWKPne+hgMRr2uHwmqklLEdZVe
8t5rr8DWDOZ+n7PvGadVJFhR2rpFoqJuhdolPBc0h2JLE/pch19BgPdgbsVKcKm4qnHBWtDVppuq
7TfF4+qjHzG9NmM/MabMzVwGRi8xfvhqoHwrwLxPTZ60ymlO3UAVcRmF/ThME6qMPOZ5UO+QZ2Vi
RZ2mpMBZKs5M3yewt7yh+GtbBr0K1ketIoGIFt/ilCUXZaUp/qhlqPaOgybvwxvoulJ106zL8nsa
+e2lbhRFLLDaEB9czDC49qrEh1Mbh8CFZa9FzErVunJOcsqbC1cz/h9nZ7obN5Ks7VuZG+ABdzKB
Dwc43GtTlVQlS/IfQpJt7plMrkle/ffS3dMtURoVegbomTEarmDukRFvPDkOoWay7n6sm751424S
J0Ek9sIRwt1wo+j0jZTYFD5QPGhR1whjPIwtnX9QY9Yzz6zt/OXrK+QnYQ7b0BdYiYI0k22v0jCl
xWlpt9JwmXG0KyyczbBlPBC08rXxSrhxuaSvQhuwhbj4ouOB7mV1SyakssdEt4eLLo41UsjD+K2Q
AlPdD/YONwf97uumfZaUACYHAT08Rg/N/aJ0exuGHnQJ3aZow2UqenYWIlH9GnYDi+iu3GBsNTT/
NkM84Kwmo7UtKY7Fr7/hk5AbHl1HLnd5lwIapnVeRC9LtcnIcLmzU9Xpex3eQsikH+XcuGUefm1s
4cZ96GATryAiV6/K2BtW1sqZ9BKOlvFSmNMSBzCku9LqJByWRQLZADQqW9EjaIKJP3lJh4SaLJD2
rlhqFI402/ynZGqTO6jSD+ij9W1Rszrordx2eyR4dn1m3xdqqiFgO5kuTnAzGuIaRx1BQMyySOdr
jf3cKG0dSn2qBNJYZr4+dbrTww0IdHlCXhhOIGJWhsbnfx6ww10Yai7DJOAer7tapDJPsqpAQrGk
DwY2O116scbbgd+02v3XHf1ZggN1aKqB/6C8Ftnw9zOrtDt4xSkbL3rsE32Ts3hDkHak2LLr8ddQ
Mq+tqoepHd3KkpxpLp0rH/BJPB0fgDcV8W488LW/43Rv4nA1NpXZgsLxwvUgFnbYQ9ylIsZaw20d
510zb2i2raTUMfVXuT+zngY2Nx0xPdI8uZJ5+WyOQ8ipq0gyQVC6zuQadDYG3aghCYi/8/51Isei
dhrTsdgNboVXGr707HoPgbOAfB/egVFQdPa+55NGqDVTh/GixdKrZod5HLIaMdFky8o2lObJm3oR
ZIpwYjp7KhSZX3/AZ3vYW/vLEnzT8ZNl4ASl/XhRu/xltkqnsExHmbOj+TpItVsmbq8CW/pVJPqD
agWDjPaiizGvUd64Huy57rq+VDqID5C1zze83xvloeiP8kHp/Ey4rGZOU++UHHvo7NHDfE2p+FnY
990XLKPyptXSSHH/y/EFk9RGSsE9mSPIaW4ySTjU0lxluZENaZAbTmVc2dU+SZq8s73qcYSEzTw3
0eP5pNwIpd3wiuyN3gQo7qte/nQWv+nk1d7Z9BXXp2VFaakEhw6hHIMG8UnncYhb/Y1F9cf/xiBU
VTh+8bzz8uDeuz6NG1saIENCZvKJw3MuzhSRiulOg57D+9rUh/HDA6AGdmz13yrlVTKjqmad81Ho
58fimSM+cJcG5QP9hjn7XDz8N7YwZU3otTBlf++db+ZKyWYyy7kG5fU37aK6upv5yq11kA6yZ/pX
bK23wd/temNrtRtYikD+KIYyWr2t4NEhKnaaKq+f3cSx/Bba5crTtubrPPnI23xt+0OiZm17NX5a
PfetXBj6eTe6j8RJou+6PzvMTb3MFe5Te3l+/jU55965uhrXK2JteTVVLV1PMyWF5aGJZOYOR+tO
S5zQ6bbZHtGE03Bjxp50zex6gaytrjzFhJu06FKMK5wA07G9/DnZpNHXnfrhYF0bWU1UWaezZc0q
jBzqc715iTdFSLbShoS5nwVfG7s2eZYGv5mopOalkkPWf/b47Wb4Jv1TYTnynnA9ATgz8Y4PHqd+
//M8JUlRNLF+Npw5QCQ/ImHjFNdW9jLD356H6LB3VlY788CFNukV0c9N6ie7+HRy5lD6boTzL2SU
U6dNrkz7j5rhlcHVkgNTctZxH0PBw7m5BBoiCDv5ST/RXev1nu1obnOf+gSh29NV28vgf9XW1YrD
a7MNjXHzO9shc/bCv7abrLN4675cratakyD8p/j9Zi851i7ed358xMwL290Ufj33PuzIv890lPlC
E4H9H7U272dHliZCzWToKEf6c8wOZmohaA6JvFcV+7J1WBz8Yt2vK0aXyfC2A/8wqiF9ihMHKvmV
0YF1VO4GOE/95E726GuBoYdl7Qy9KxFnMCK77zZ9F6U/vzb8O1n+hWF9kdO9WWo1J3bJjBEezLxR
0rssFvezjGhpDUcRzmKK2ztCFY6cfWNSsivpZhwPiHlFBFnUscvdOas3uX5BKoXLZxVyO6GGCgQz
MZREKvJUemQP377+5vXusOqrtSSk5WMneoa+Mgev3CCI5CRjhOyf+7WZz7qGLCoDA+9RL1i+1aRL
xcj6WWuhwUFcI0h92rtaWzvVt9gIkbEsU69EwMesbsuX9p40F4lSX5tjh5H4pEoHiEVMdpAVbdvc
mP1JzOGoRQJSkq8/c735ozeIqqIuDOU4cCPk1b5MbCtVamnpjbCatyK+NbQNz0pv0pEE6a8Y+13Q
tJousKYB97HUcyjKaqHrtdYVdNDhZOfnWG591WrDErERisQRMl5e2x0Rfbe6jY3xiAWiNhyKX6s5
NnGzRSnIAcGpK9/0eQf8/UmrYcqRH61nLkNeWbYul01/os/JNgkNxKzKcQj+m+7+29oyOd+slzib
RSFVBnxDiI1plGijo8iOWbzK1Yj4Wn5lEn62G6HDIWhFzR/S8GsZgUEHFfJ7dDjV9Y0yI5vJ8nmv
lDjfnKFTLdcep+IJAuifBhutC2I4yrPR02uy2vUG/3uWQSOGb8CzeLK9GvdBr3uUWaHZNb9N1TvZ
HWOk4ZLE1dXN1x38wdFYm1qPJxeMNJqJHubWkdOoe+RD701Zu5elbfbaGF5+iJGGj+m1E3v55Q+T
G+v8t5oFmtXVUmoFrfPJhvBZniI7m4Kh3TFXQHDdPyV92PTHfmfPyA040LZ6DX1WrjR96cSv7K8O
Aa2I46ZRIF22emY7Ehl1h4i8uzKlPhM/oi5Ohy4FhaaKaa+8K47821xlUOYax4E5j2iRctdWUWcd
ZiWsaoeWaOOdlbsoZnHUcT8Xd0oTdLPbFr3X8WA2vOKI9J1Lr8pTP51mbz5t1QNJPFX9ZBXiopY3
onPL1kA02pGQumwe8zzEdRMVBHf8sWs7R5tR1HBD+rvO7eOnryfhpzMBukgEcBaN3EJbfbvKW1xr
iZ1lEO8M7DEj/AfE6ukCMvzqXvtpY1H5t2jYUCG33kttqHoMJUdjqVAkaPCgKohR4gRXymdxtyeQ
Tnxt8NP5Bekz8rIIVaDi8H2rKNLBY9Xn4oIsVL7V2rl4ntKcbr+28mnfvbGivbciiBaXloKsrVb0
+j4e9WRXa2kaMKMj569Nfb474ilVnNNLNbG28uQ1XWi6Wac4otUUuUBHIKeG9GdS3xYQodg8ipO7
7vDfhK9Rl/e32VVHxjzXMrPD9JDqQyZ/Z/F5gIabHo3SGapTrYTX1uynffrG4Gr7ZYWtFKldQrY9
ZNOWCdH4rB+ajWlnxpXj9NNZCeSzahp4ghYvCLwfvkESqMjTKJagNMa7PNYyt26Yvm9aJHZShuts
UQzWFaOfb/pvrK4aWKGQ3aYQk1zUkfkiMpCHl8SxiVBS1dCDUfrQbQyjL1XX1sR/mEJ/t3fp+jcH
Oi8lo+y7GnJYAgki6lxsd4A6A/og60fyNFDIqZSzNFxZip8P6N9WVxuM0sNriTXswbLRHVX4kdDY
2tLyfvxXO8xn8UkIH1HxoKIABa8NrvZTpZEGWmiYN1Xso0Su7W+7/GLr3jRuKt/qXSSYmWcUO6jH
nG50JvLPI/9v7ONIfd+5Ukbo2EloZk0TRJsqti8sv1uSe/W1+PNnQtR3tlZ7QRWrhdInGMhMjpKK
QKegIzcaqjzzsK1uDDG7XRz0Mk5ymngQwnu6cmrpE2mfubWRnhPplyp2OkONp37Vb17G88PRjmAD
aLkIi36434mYWYOy6PmlggV5ti/IDef5U01OJI+gfdzN8pM231XyNu+iuO+9XGq3kr3n5Fo50pUv
WV/4Mknntjp04jLgBqejRorGgSGx2x4u1dez7z+MyF+NXl/UYhPyNFlfLlBSoOsPBIlF3T531bE1
ZJ/nnoFDXIWgyPZKLDADY2bricPgdVQWwmdHgYxwme2UYnDVTLnyddf6YbXPSRodBr3BMRXrj+oU
mf2TKZVOGn7dB59dTiA6xtatASEF2f37BdB2RM8hx0Dpy01rnjS5cwqoHbMgY9tKvZZ7+qxJb42t
VkBmp50w2IRNxeLiWc+GZQrpwoNyUtkPVWVc68PPzoo/SttUZJcsa+VJ2lOnqYLF2F6eE/bSpht5
tJ2eW+H48nU3fmbIQgkyzBBThlf2vhtjyRhttR6ni+Dcm2ssbKm/r5sxmll2tPVr2+YyKuvVilJk
DdAQghSAserIqcCVFmn+6TIzKyz6+1FUQTUPrt1vNbIjtbLVsl8E5bRft/KzQ+Gt2dWUTJROK4zU
mi4QiFvtNuOPRRF8beKz+fjWxMo5mw0xMSqZ02VoH8fh2EC+qaRBhkpqu7g0xbXT9bNxQzgL736g
/hFJwdW4SVnMNYlJ0wW6UJcXnSusW7WP7BGlQkh0f922j+4tcCQaPEEFriCuzKvDrhtKo0R9urig
PAI1ZHosbyU2yVd68OMie2dFW69ou8jLLJGxk5NtZ32frceaudPd10352G/vjawmYGI3Ik9TGNGn
aGqCQX3WvjPVsYor5/PH6fCb4KIidYmkOZKY79dVhXqUduSormqsTWpvUB3uF8kD8GuunMsoyrgS
eP9dE/1+Yb23t3TuG2cL6t1JHnINV0+huMJ+gdcjVGcU/ix5SQuhw7Bhj2r2Q5q+VcbOmn5MuGnX
qQSNVI1IUh6lHR59/amjlmTaUruOVH2jMi/BSTL2ELxeG4dr/bOav2yEXtca0T8VO03zbRe13mA6
TPXM5EqS80PSClIUIHwMoGAAHFS0NcsBVqS0EASmivKgDWnU1n4znMHYcfjYn6kcUjsYIZcdi9lB
WU2uy26SFCgyDzt50w+uQp9z+pwiIFUZGzW9kur+OO1xx4LnAkQUnl9Q1mf5ZKPuZLaM+GLJcxCr
G94o2/mX1I3/eHkhwIRXN/DqDJawucZNNCZv275upYtM6i3YQK98TqyootXg16q4xqL6fcd+OyHX
iYXVhKxqNlVcSPp5dPMNPfFDwp3Ya5Aygbb1Pt32D2309dL+cOFYm1zNqZywipsGsk9yKPa557ye
DBfXuf21stsPdyoEaRVc9LGuEVJTER9+v9gyUlZwSzTrXD/Kv6wAsRNwGloHuuPEEX7hpdccvvWu
ZUOmpgNCYS5MI4QJV53ZaVraaJOaXqat7CMEu1H88cqG9UmjYAMrBag7gsDoOjfPVWgyi9hIL1Jk
h1aQbOMfYIhtFV+O0oN0ZTJ+2qA3xlbb41jZWlpSM71kN0flgT6zgF2bDcuZ/m4CLn32xsSqzwo5
z/pxRnvGbXrKIt2lJ+X2Kb/hGzuQNlem3vJjXxlbTb1Y4wiu6TDWBFIkRfne3vJDExVu7ceRcptt
lG2+bXLnitm1O/V7Xrxp47LLvtn1K0lkJBv09JJu9K3Yi525afd6kPvTtd68ZmnlAtC0nyWJYcCK
mwv2Rv08u7Bz4NG1cVt+6GNPKgtx0SZ4ony1tqhGSqOQtfSCSLhvbpNIRFoYH+m1JfUxqYv5AQko
UfEaLTQi63AMii6ZWZhNdmH+HKju7JWesRt2pldsZldzwe3ysmB0+ujbPx40vOypEWhC8dQk8EKr
ruwZ5L9xraJWBHMluTOiLCx/WaG+u5ri+Dho7yyRVV/qQmmScoClzhs2sxMHtf+g+Yi9X3GvP272
OL3eNGkN1UpHhqK0pUko7kluvg+n1wAFk4cpSO+SJ1RRXPF2PqhcIal9Z2/lz9dTPkt1B3sTZr3k
Wn4f9N62Cq7lDRZk5Go2whBS1rJuoVgSkuH3C4xlkLsh0p9fuN/sy4C7pfd9CHCNjjIE01BUO53U
o33kG8OVI2sz3YnXH5w68ZWg1tXvWN0u8gp3ON7hO8ZtuQGmy+329i0kcFBw+zRI/CTMNmPQPxab
8lt+Q0KAcdwisDZXR/rTKfWmQ1bhxKysdI6niwCd2/ezk3rKjX1U/NTh56ux4I976vu+X50Rqc1t
OBFoc+0h/enMrSvddQ+vT6i3PDRhFsR+7OdXoAgfdx8w9ZYHrHHZgc+43hREnWY2HlxYJpbkzM6L
6cXnKvjnp997K6vRrEqK45fASvKsb5WdqniNK99d2WY+HrHvjaxGqqhUNhggy12GwGwcbZ+6826O
XduTj3zfPW/d/LY+cJTVXzmUftMV3+/gMIzgxb+5hKuzsI4VKP0ncAnlUN/Gobwdt/km2bZBtmmD
PozDNmwi+Li+FZoIkrJgjK4xPT+6gtggAOpaPDQ8OKqvs6rjbNvMRPnKpf/V3ii7yt0nG/6q3OcH
5XSln9eXY+xFeFMAc0VRbBvi6NUZDJQCIEVzRS+NBw6Qp+DAsjemp3vUIdv4ro+uqTY/w/ghIYNk
nobCDESHVtMHpWC6pCqUXlqHI/ab+MQ9+c91GFmna0fIp417A49bjaVhDbzuYkYvhXu6qmRcvvPt
RIHzDCTG37yMlYeGpca1mSKE5zUq9MQebiIOaRxjkx9QbWcHVw7eTy6C7+2tGkNNamX4JNz9oaw4
G7M3gBMU1OEvGlKXhmM0veCfKAsQGoikTRleF2+uz5M/mozNGq8bWtCUrJocd6bZ9ylYEggRy26M
xRCHzQbcKPwv4AlNAJFPuvWuTNHllFp19Ds58WrCxEK1xknvx0tXBgfThFNKUtd+9Of7cxtdMbae
MWjhOx3LyhaX6lFvJ8gqdoZzLbezPhHWv70aQFPB1Gc9fhuMp30cBtZ0be9aFuuqp5Yqnb+ECqvF
3NVK3pQG0p7lRgTDpUcUwCn8Pmzd7nQ0Ai34jmPBO+QyuEo3Qxkh7oaUJEoOWHT79aD95md8+JQ3
mclVR9q9TJusQxIbYqwh6IJpq4ZqKIfxvRSkYf0I4UAgXr18I29bf5qOLEz2D8VmCsj3Pkg2NXwi
JRwD+it9Niy37Tf478E/Z0HpXtslfpc7fPzWv5Nuq29tVBSfJRmSjMwft12ghrhredKreV6+hP4C
zi6g4Z/3/T/R5Kc/fv8PyvYrq6cmS9Ju9cf//b/+z6eH6L+cvvn53P+L/frXuXvusrbLXtv/t/zY
X3/5f9//Eb/1p60FNf7uDx+45/+BbH73s+3L7j/8y3fY81eUm3TNdPczyf5+Zm6BgytLIOav1OMH
6PnNzy792ZTP9Ef7b+78X3/rD+q59T9QMaH8CXVACEksKqJ/Y881vLiNeh0Zd3qcEjgPsRv9iT3H
mwI4qiDEITipwaRYogHtH9RzQ/6fZdapS6gM7xdhKfwT8vlq0wViFxQPIJFRjYYqLTxZubrtKPbc
iqloiNPWXLpM4CP1TtfJEKuNMW89q+hMCjFj2/mtlaYhgm95Be4lwIFwXjQUGoreB5BB3dpmTJ6A
CaEPXIhydI1OsstgpimU2UlN4ouu9YByo/jQpZM1BW96/c+59pbg/t4x/N0MuLWg3FnYSTXIAt9f
BGR9wmFlAyxo57MW1NrQ9Y6cgHGioabMa8uK3zGhp9EokWIDYqjsfm3/d/T77yX25wfYMu6qBnI1
uJC8/4BJ56xqxsl22rjM9w1qQA/dmC3l97zLnTjW+kX5PMTburClyOqLyUsT6VyaSbuh9eQPc2O5
GpkjfGV7nIeCH1WCKuCx4SSsbfDMkWFFcSxrgaxOaS3dAzsHsDtqG5/yvp3Bs2iUHHBJq5gDY+zi
7R9dvWRvvm7qSgr5u6nmknDGPqxrAC6tHH+Kst/BKnjsoAilvivanNy0QjbaYJ5rYgYpm8XNaJPc
dAphoz62r0VXARMFMXFpk/SBDGP5bDUx3F5ZaKStnCIBOh6MqN6QvBESpGspcjwg+e7gWL4Zr04i
0gwtISpOUAnyfnhGTR9QrkQ10BB4eaMo4mdX1LMvoYE+UYthV7Ex3nZEnFWhz5FVjcAzJJ3xMlVD
dRw0QUuPUVYBS5ryMG4sUKYAXOl3eqGM9zN8pdekrafOZ3OTQcncVPxen6nklDkZt1Om9QGKeOWT
PSELHlM9xDDyQKpQ3E3rVgtFVvCXQnTNAWKf5qFQtekX04h0x5Wq3FoZ6YMYQYmbWmolV19qiK1B
FK7SFO2uFq11tCdqQxoz0rNlDOQHi+f7prDnb6zn9IGllH5D+brp9YpWOGZS8l2WtMSPez6d2pSW
oCBhY2ydohLbas7Nm3qq2wObKT02ANyBzzBoD1qjxntDmYVLSHFnDXN7E3fZWHjMquqgaMrxrGlS
jgCrFG+4MCqQrvBjjjVM48GypL2t6t0maefsBjSj41CSQDQGSt+R/Ca9/KTWHBWpYMMCXyQkID2o
pHa+XhL5VskmQG4FHcxQCCPxKmHnhyRNas8cMnhqhGFtmzimHN6wAjm9+sGeJBIM5tCduNWC1y33
W15wJWhEdfXavd5+UJ0NwTzq/6ByUABfW20/tZlkghlT4rb2MAK/I2oCSkc78FCt6+ZXL1Q5mjpF
8qQ8m46jXDSHybQeOkmVKq8BShwKLi6ZiqeAjOWZWgIpImFZBEIRCVWrar0JuYlrYZolmfZ2z8JX
o4YPAjwT6QbIZFb+GurjgehiQ+pWNcBDORA1DkHOB5v6RCKBGQRA5fBTiYcxLBNF8+Vkaj0CtMPT
1zvKYmf9HSBSQFeNZ46QDVrtnQKZUsA34HIPYuAXkmF8cwvqlbSfEEsBpOOi1ygr/Nroh20Mjykh
IWzpuoykDvBEq1QjUggJuCmgw1WI3A9+Ooz8Ubea5LUHQat3QHygY2jkMwXdiJEwlo0KdQGih+Zy
4BMy8SnRn3jftnuJ2KZTa4q9M7nwCrlKr70lAP3Zuo9A+V+ON3Oh/y0PSr7fwJrRsmkmoYQVldvU
NXrriI9/Saca+NBCteKQpLanNHzSQHozWNgN5m4A4QU63tJO3bbNFBcUzeda19nJyMrmplAnyzcb
NQshBFO8UY+bF6pJUSaxbDsMHarBDfqgTVx2dYUrbkbb+GwC774xeSWHVqnfN1IyKt5sx1Oog7Hl
gQ9jnxsAyD02JorTKiOlbtpZ/Q2gnsoIgoSJm2Qr6SHBoxkiVTtH0isLNcAAwcx8QNJJ1QY/1lNy
MhQZTJ8+BrAqiU07mEEN+54RCypAKHvDHPQmvyVJHBRJAXxGYjMD1d3cPLcTkyOJp3FYVKj3MTKz
8YlMcTLzVH8y0tFAqKXEj8+5Yj4C6oZSaFBBUKg6FeOeSpKOiKXZbptRbU6GwdvbTqLDDz3JlADb
WXEj1yqI5rE+zNsq7cXs5LVqeQmTwCERXDukhnrLWuAsa1WrH03QQNwkTowbo+2zkwQuxjaJKWJj
cP42Ii9jX7ChBGlVLUBzqtJtazbzFgidIaw0khyregCf0pSTunLikclgs1oGi0ww6V5abip+B6Ad
VNN9ovlGDt1uAGRbFtIaCdEG0TR30lEhK1p78u2sAJeF0qZ+VhKGuJ3WubY855uFz3YzZaPp2SiE
2eedvbEB+Q6q2HhU5VjbaTz9Bta8BHgYUR0Q3g72BE+RV+rsyCNtb6AmZHt9bruwMGbyUuG0CSmI
ZsxB6XlXeiJZ6sCHHuNsMPvQ2c39PJXxoWUdMOvDTNyhoOXBgmzPRYQKQFpLPsmt9D1tM3E3NTNz
pLyNR6ceBtRUgvjut3HeYMqrYa7Mtdfm8WNSaOx2HE37WJoTd0b4Qvcxn5RvcKPVDUtybScnxUbT
ZjtUJkCmUruYwE8vJTcp6/oO8IsCLy/Y4JLn5gMFLMA1gXk8AeUxnQYiZVuJ2no0V3BnS2aHcTkA
+tl3tuUNNkBBqIGvFCcd8ArHXILAlYOUifS+6L5jDMdzaXTf47rMtqQT6mkYMmNvAMC1xTFnPXLU
bTq5arLANKvYqxIp97S+/DlJkxTiWi0slwgNAtSclup25qQNKgBqXTOPAVziYJPqnQoyXmVleCfH
EPgY5RLTKXOzZOaHHoVdU9CoTLrtsGCAf5qLF8qSgwKhlN/oDXuFLyZn7gDkV9DjraatplfqnZ4a
jTvbTf+NcvWc14kO/VYrg1WlVYqrGpjIcwbMmqPWaedVvTFFJQbghkqp/qxg03+QzK4Capmq9zaY
ZscaENFHuKoApANoswe7q4BnXEjgkJu5KKHGLEfq4ynQFJBRbgEX1+WKijJFksaARptmUOR5BppX
o1WgqFf0kLWACmRMHzdloqoh5hh/kQR/BUfEBmRFtV3Jmia3TImJCq1kAnYz6XZZmc3HVm2gtjCE
7NjW/ABt8y+GFb/QPEMcjSRIZLVyUcR+Uktw1yoiiBeXihn2xNKfh8yMGAEYSq5FE8GbKaxvFkl5
5gyEEjhoczZ+s9Sea6APAUlq6KXCg0wquuPIWfI6Faz3NZ0Akd+OQATOdJjDPuGD0xgtIA6I7EUk
n1LAu1h2k6ZINKKjRukG0Dx6hn4dz7yYgLSFJXwH+NdyEsUzkDbaAt8a8FIJdexJgAqZ2DteM3qQ
MgOYQ7u0c78bRPkjM+vCBXuoerApYEFjY+ovYHH057SXsPFPuh+3kv1MUPZ0yE3eRFjQyk1BauID
H4WRAdVKMr3Wrqm5HQTV3QQ0utxNKN5RcTJdNHFojeCsOYins6eJT73mTebYbBXsY0AH6ireXaiW
tV/XdeuoZSYiOZarY1YWau7XhhITf4g1dQJTgKriPgMwJqhl4Kk8YfSycEGZU36M/cyU45C3Wf2H
pXzMzUOiaQmoncsymGw72VZ8kkHo6RUQMXCMjOptk5km+9GTuHQZvvhmYLFWgfSolYOTmDLgZhRI
ph5rzW/bDpH52cABnOeA79S0F6eRTq3tcpNlYS5m5caya9ubGzyBlRvYfPvKrCp3FIo4UYup2Ijj
JjXAe0maOmgboWvBOGR89OQSPsqOZX2J+dpV6F25yEIAmrJQVLa9xzlOvsF4ye/A9s9zgCFpop10
k6u9q8MZAUF1UOoyyBqUprmJYtdgSqZV92Oo5RGeDPh6dZ410e9PLUiib+oGCuFJHZVLLVdNZNBS
ual6TGOkJJUbJNwASVRwGOPy1tgeGHXaJsYps1cq2kIHtLQ+EyPxK72Y7hoyAedmq4zds3kGxF1N
JrhAGhvEqTPQW1JnmcOdkCrlJp0Z1KZwJ/XnnDNMDUVMVgLqphEr0AcXmAZjMWZhGy8/JNOyiVrR
gK5gtIk3a1r5VMcE3zEU2exYclM/kb7puNswu75Ta2JxVymTDlC4IceEBdBv02c9GgJkEUajrXOr
81TJMkf8fyDXMJwQPqNcSJzKBjeivpQAn5rSsYmaVjWODH4idUuFVIC7UsJ2pZAn8MENiXwjCynU
EEU+43EKtf2hM4t8m+Yp5a48Iy0Jj0IYz2WsyA8KGfBUEQM5rQ6AgBpOOUIiv2Zbyg86YXj2Qk0s
vCiCN8v6VHi2Wm3rJuaN26cGOQFHKPkUkHBvtHSUCRQmAsUkA1G2HRAhT2V6Kzez/lziCb+DMTWb
UcJTSe3c0lvCRbpNpBmopz4dFA9PyChuKaz4opVFI3w9N15Z2imaM+I2tdXKcopIUxZHS8vr275U
9cNM5M5jJcXf67RmO5ZK5o+ELDe1lhBoyRMW2FZsvSgtB6NCq0cWcdAjd0o3qZ4VZ+WP1oLXwdWw
AEQr32uTDU+l7qtIAfPxF52YOFRxJ1/qNO0LN51NbXbMrlGyAKzV/mnuysVVAXPTGZmCEyQuUPyR
VVxRnVmjU9hwLUJUBTwF1arbBUc4l5HZpTHg+r2W7VTweqGKZ8omL3VCsWkqDXpbiXu4E6YS4ykG
au2KVhI/dRuIZr1UlU2jyWKr4IWVu1xvVNMFIz2NmD4nB73AynbLYfoWq/oDfMyzBZ5ik6qZK/Ea
EirgREOUVtxBHj0AKzQFCP40LwnTmAtAG4pJMOOPtYAjNRmVdCuNE7x0O2sAGpZu01EmLvn/7J3H
cuTWlq5fpaPHFwp4M+gJkEjLpHfFCYJkkcCG3TAb7unvlzo63ZKOu2fWgxshRaiKqkpmEthY67cZ
u6TmOkvcW4nitXjQD6Yz35DIrk5Nkzc3fbXOe1AE/83KavOWwL4m0qfCuslJ64ptVGuxQcxYNC1d
eu7LIrl2Z9Xf1VmbP42a9SIb3d5bvd9cW7V618akee4cKdxIyyTp3bkQm3IZxD5I+ue0ad0fatao
QrHT7mcnCP5aV7/nOhhIxlxd1M9m59s7U5Pb1Rc2z8xhuBuyWu9D7kwgQsodSfU1bX761k9RO08k
L5/XIWto3eni/yOatJlyRFah0/vXLC9p3Ex2GTOJPtWMnWLRb/SCjLZ6ZmOzjO6jd4d7XzmfmB9e
6pEzvdXlfZeoh4KYT4KBw7QQ72amP/26Nv5bqPZjU/HPH9HqX0Hm/4Gyz/gxm775Hv7p/7X7ai7d
mf+LcPA/lHH/HtGm8+kCFvxux/4bLHyn3uv3T6o+v/7uH/wLHI7u/hePBY1gJlDa36Dtv9SAar7z
yyUThhxdAsRxYV1kFr8B4obxCylOHk9z1Pbs7Relx2+AOM3xFzoe+BzLItZsRAF/Rfz/QFJQfPp3
gOTLHv0/WATZWR5lo6bLXuRdgrv+bNwZu9lrDGNst+YsPkTjXqeJ9pM5/CCSf6Xo++NK/+tLXaoP
qBv1eE842f+40reOmSUdiMeWbiEZ6f1EFlxTx+s8bKCWQFuSIDSzN5Tx25owwDDlyfW7n8/febN/
Eur85VvA1IzKiXcLG39hJn8nUPOF2/ht07ZbEs+zjXqvEu2SR/cwG8w9PDR1vXmdbHs3j972n7/0
nyQzv7208WsWCWpX+JE/vnQwZUmh97y0UaU/U6fJsJMbn8yF234wXwJCZjFT3uazuioGfeuVlMql
ixs6LRnmuTj6NZFI5pSH1sxpo1sP4/hj1MGca2N45QWvkuLG7KuN9P4FavZ3LhAsUoj6XbyrsDB/
+r6p7qtNLQC8BefP9mPgTPHkvxvN8uxo2cc//5D+9rVwDlBrgH7BBFT8s0zCZ/E32km222VI7onM
jIw1ffbURy7Hf3ElcGf96bI3HPA3mgwuSX3Gr9bp310IQTZIotkEP43AuRZe8ZbqwYk41od//ob+
9mUIiOPGJ23RIib+z9Vh8BSD5xtWyQzPKq+Gqoua2RQbpf5lHh76tr95T1BbwGXczrwn789pNwX6
BbsiU3Fr2OsWe/vW7/uDkM4x8awfFsLxrs3vRzN5IO/y3CXkErMOPoi1zU7rQmETE1IUePpLc6m9
ICT9ffa+NB2krWuczWiB2bRjaoaEnvdX40BUL+GnW3I37XOmamNrg4FFcsJoBraQRwyIJP36WX7V
yqDYLhaNNmwh3tZuNRznOT1dhA478YBKHOW/LYiMNbsNF0e1X9yRzjTN9MMObJ7IZNui99aOK9Hp
H4OR5V0Y9GB4a963sfS9mhB+qjnXoMwiI8gOaTMS5+IcqMkjvBrGTtnqlvPgSErpK9wLk2rla+Gw
lB+lLdhZ+OQ2CjZk23ANhplMABbWPDmUQfI1VEVyWDr6qjJHPo1D4+7Zf3dDu+6yDL+81bd3Tduc
Kse7NuwSNNwyX0pLnSsru7UNcqkzn9md6PQi9GZa3JRnUb9AZHI1VNl5yJf3MTGudJF+9yPfYkZR
V1ndIg8hJT0PsOhL8qgX/Y1jWuwyO2+WaHAQ7xJ97IRSwjfaTjWGiw4FoiUgu72ffyWCWa8p9pk2
lzeG1hYURnjP9hhcZ/KZSfW+rdLTkImftgce2Gj6s98cFGxfNF/MBpXbEvMspXeWVf+M+SuFOyIv
uTb9G0ujLaGdKR4s1+oq6b3r3CjeakF2Q9Y/NEIQGICYjcsgQ9ZRkZoBpgXpVRIro7Gvu2S3a+TX
s0TIJ0MuOB16uz/p4IaLLwI4mQa36kAznqNN9j4hQPQ4TPV0WK0GRqdcpq1cphzAIAfVzHJVMmSV
1Q509h3S9y0T6UexTFQa4mEOhtICyg1uLbATzni/fJk6YzmTt6DHpQmQVqeK9RdEKJqKKjYJZt+l
dpPgQsEd06m0C81ebs1cVlsTdGle7eKqz4Ce+oVupNbFqZFW05tb1fQEMJqGjjHbOwoMrRBc4LOS
jrPxBiK0G9OrtwgIP+vGsc/dJYKcrHrvNgMCikppGOHo8v2MOJuu2j4jmnyqry/Z59ejQ73GUnbd
9WhoVdxTWTV5q3+inamKAs1/ho96R8ZzOwykYYOsEtIffHeq8w+zckmVLux2Y6flSfnedUljRyTY
y+y68eOuqY/ID59Kp71v0+WB0+XKkeXjxJYJCkBhZN0PuGgdKAI1WUdgGHCB6Wm2q5OZGggFe/lI
fHQTSa/jluqs68xH/lmU1X7S+5096eQHCfHR2+JOMzOKGeS7vxhxqYMcFwFZCJgyPSfblcI8zhnF
ddDpj0GZPnQWzNa6SKKS0q1X+NfMReBwoqERxQWmEsF3Nfd0NWnfdUY9iTveGnZ9oknk2RDQwFPi
qdCf57dqlbSNrrtFK58ul0FoW+OrSLAuKPmu6+17x24Z2koMO7cPDqnMHpLRo9XEfxVaMMekAUee
1RytIiWaW/00NA5JXalT23Pkke+NQFtPvNgqBEHUVXLPCXDSfgWq7KOlarq9Cg7P3jqqen0SdnHn
snyFJKKfO2Vsm4ZkIeqfO92ToVD2zhEVFQ3N2Uy0G+WaR1eQ0N1BkTV5Hez9IfhwCmM7Oq0d1yl3
vq/KleQheu16Vw7epvWS5CSa0nuE+kPTmEqjDLvALuK2c/QXN7dnshUxpEdtlntxlbEyNktzYhXP
Dmvg9OxtQWlsxRK4c8jQ+F72+Eiqfr+AgIV5lkJ1p1oSqyy1btCVzR/6nI237eLrG2LSjW2vJdZd
oTljF3WBAJu1/PY4WLlLKHWjn/om2Bc9LXjaGFDzmtlqn9ICvpkWPb/KGw99vVxFGZPTb9L97cub
EpgiztnCQ5dM4WtS3l0Q2DlugOdjp/WdOJgrAU+L4nuo2uBq8FbC6Ish2CYeWoKOLJN1nNvrRHj4
pvTindzhp7Ft+1NvtC9d4egbGyw0GuYSbf/iwqAmA9Hb1tyLuCNgJcrK+WXRAP0IBiKdWYgf5Tx8
cwRdDGvmfZlw+5FfSbckLrWoxwzpkXzezgk5K3WybzIewSdh2/k2CHr0JjntAzGB9HoJXTIQQ9AQ
dS5rtuG58M353GskTljJdJ/3qg5HHCpx2ZFjTnxLP1zWzIVGDqEgMgvnJ0UaedwG6lzMnQfNnfmX
2p2rQQeh0JoUN3z+SskMKeqNRUqpdQxKSprMhd+ZLOeq4ra7JKd3i3lOyOEJ9EdL+lVYd06YlsHR
G+rQMqsr5dJG7/YUUK/u1saPo/lmqI3oTuoqIOux1u+CmRNkNscrmZAg0+jPo0u0Qj+sgkJZ+9pe
Sgow3MNslrdVT9lp13ixUZMgVnbiak0u39BYfdS9/kpFXx+4d51ZPNeOc6M7LUdQVRuhNg2PVuXf
FVm3J3kfoou/t2weqEuAR2rRi7SeiBYj+9lMzrUaDQ5bL9K6/sjH8Dak6amam1sez9frnJ5Ts7wi
BwM+DHCTIpQrFAR7U3qbIS8fgfAVItDxgErlGfgY10Jm3A+FpxE6khw1Q0RmeS+kOhC3HA3p+un7
aivt+VlL8iZqS/0C0nDNjJcwelx1ej2d0obuFLO4dK3Rp9Rwpfk/eT8/ZKZfUVbVhEvdnSdh0RLr
6j+9VX36ZZ0x2h9To8noHcqPbtLdoQH6YfXiOtfaZONVmbHJ5p6uXhU31bIDgfzKmeiUWR712nsY
c+yrXMj2XTEnB8+QkeOXZZT16BWc9HFO+qip3RfpECDIo1f52BFpjNeldTcybYZFxsEp3Z7AlXzZ
TEZwbDq3oscWWCX120+nobGhVZMX+jX9Usot9n1Q7NPGHSDzui2i5Xjpe1Y8uUIm9iLKrKWIG7nu
nDHlBVfjS1ptOBTV3kk6ItyT5NiQJ7MBJ5Z8Vu2BOKMpXFfkMlmPp95tvOuqAfqdNXOnkvnOkcW9
EOJ2Ln8MOVBnQaaR277YddfF3jQ/O83XWJkaPGl3la3Lc6ZnP4VZA/0WyHHajKgKyNWDWzUPVEqD
CQWhkrTxpt14smV5tyxZueUCbjY28OgN7QC3q2ly7a/5d6oX35mp/M1YWztVdLig/cLe0udV3Y5D
C8mnzIVfThzSAvrCavJdooo0SivXDTOxFA/OaNxRlRHsjIyn8zjVEFutfK8C62gG5bcC1/JsmMcp
OxOa2USBsNsjfpo+BOF2o/QCdWqW9jUE1cSK2F+nBdaPuT4UrRVhgj/qWXMwdXp9p+fZLs6wKrd1
u/Cn59tGd2/5RmI1jnG6VPeum4PY1ZwkFlMusF6W1FdzJ7PdYkOdaEOcr9NzIizjSuT21WSvPtCn
223rKaDRpz7yPHz3e57zdGJ/1Am0Ke2TFKN2sXHJQPKPwPAZ8gvmKLsmsrnPm+e+s799TW2RNv1Y
pmzrLNk5aHTuD7eYcOJe+Kxl/dAs/UY5OXvGEizUMVRqu6KxodaBH6U98qyDpcegYWnPTj84UWmO
pw6TaT1R5g0iK0JcI32oZsOIGQ1uZr08lpLfMXN3V3rjcTLnLRa6Mxx/7A/zfgguFUlMdjhj39wS
BDCRjPe6H1FmQPYcpVlL5r7Qpcgd63NliqJIQm9pSJacz5NVPWktZkyyBbSg3Zh+sgly42QIugQt
C2ayu2pGsBBTRhAJNC/nKqzt5NgpB+M53aSuUfwkghwsQN3TS0rwCM1a8HD0lu36ueCgqq7Stu43
LpPBZUalkffNoZXJK9RpdPrT6Fqx1q3btSufTMlJNGr6XZlpR9VyjUqXkwbf3rvHMeZN7qNn5x+k
wN7O/aIiE4VTNE5aG9UzR6vTDueuk2+iK+Ng0u6X2joSxB73koMpda97o7hpVqpC3OKjAd0xfNim
dkbRY+udTpE4bVpJF9CW7jxX9nwqRwoPTP+RVOl+s7YUH2X9shNB0YbWQlbIwOUrig0VOBvqvt4H
e3ZunQtvUJee3JKY12w66yjNPqX/O4mMCbjUqdO3JoPrmyxFaela+LvFCeg7e9HR2myDZaaGBy/t
FYvqK0bWrZaPe6qT34eJojd20lw5ethq1tNSzhSawUSF1CzdLL7xlZTqDvrei0r3cSm1H3Nm3xmU
dMSeAE5yiFpOnb1WMlb1LsMT9VRt7KU9vS3pTymaW5DuXWGwxdbaDp+1GTYA1mGnv+aG92IMrEFe
+pSl2UHTrZhCwYdm6AMs3/oYo0F8q+jPIXrqs9fnDTj6feJmZ+iNbdcP20LSvje6Wy9gyRp9eyD1
vhDR0K8Tg2dHwGihCBpNmkc3N4YXkWf0sQiFQEHfFPi92/Q19Xirs8bDtsSXXtZvgSGGk0aJWKSP
KdeCE2zWNEFKP09sawp7RGDNE9yCur/oCEKybvyot+TJofdmY0yM4Rf63k4qnYoy6h9BkSHvWDkR
4irkauXV1IldtdB7oK130oKpt5lWkk+LAE0/pSxxnN2T6SbbUtRqY+HP93WKaPsHhVIQNs0FHSqy
TY7qOJSLZR2TtYyFroot8lDqhRxM9IU+RfWowXB1zwOjdmQ26d7yk6NRj2ctScbQqnhqyuQwCKCL
pDJhWo3yo2h6wi0T4+hUy3mRdjTA1p4753IkaMe2bR6ITKWTzLBf4B7KyLi06mXOvlzJcbWcdjf7
/Y1l5EuEtGLDeBxNdksej3NIl/UIw1K+WRP7O3VZN9Sl7Bsa25bVevFGGaNKekngB2Nnme1T68iU
+V+nL9vss2dPcsh1PVG1SsAsIKEjVe6gQ3k6ydCp0LTEa81ibSh/L4ziLzDd/+cEHhf59V//+fmP
tPG/mnL/sTYeGvhddH8gA379E78RAa7/C2AiCjzMWfzHrxr334gAvmQjc3PQnlgmUWwG0N5fiQDz
F/5PgEqdZFAfeM/6byLAMH/RTaILMV+hk0Nu928p460/ek0AqBGSE3ZIYiS6F17sT/rAZjFzfQGu
2chqMF4yt4Sk47jlQZqDwkVom9s4uKhXGbGfcSvqD51tJ4deuP7JCYCLbH19JQWQcjO6MlWkG33y
2fQ6NKbK1qmKYVKrcHKsbNuP2hSNguqklTTkT9ss3CdFpFeJJmMOfhRl7Z/Tyna/NJHy/Etavz3M
M8XtIauRe54WVDGLP3KKqyrb8sGYiJ8QNP/weuNfQbh/72OhwuaS1eG7CF4vqOvvkOKuTFfDSfBE
om5NYgEOsClr7k+nt6hQTGkn7dekiyvNqXa/gsf/1m32/8ar3Yxf3YDf5D/O77L/j62qf+I4aeo/
c3GXV/5vyu5/id3kYiz4x7fUCbJ2QUT3Xv+eYqPQml9CvP3Xf/o6dpPA8VyDfmsrQI/8V7eJG/xy
ocmo6/AvnUq/v6dsiy+RCE8bkP/XL/1GrlnBLxBqngUlAEFg4kT5d8g1i7DNP4Dy3E+eBdfEnQUH
iB3mz1GcAAaFlC5OjL7r6jn0BI2qIik1hn/T3Fuyd+DnSyCNeVjVvrC66eB5ghGkabX9tNTyNHVj
Scmzqd2UKQuzkRQPbmZQXiTp0IyHvKXntDQnC/RQDec8L7rvFnUOtSidkWxQuthfI/WLFP6MlbZV
qrIfCxwpMpr7jGd6Nbfdrpqt59ZfpI4mIxG33kx/Vtg7Ih+oRaV2I7WD5NMgo+6Yjz7AgehtBjRn
1EBqKoDL3nVWyqT0Lqx4snLn+1tVltdeky0MB4NjvkjWhC8DbHjXA5Ju0Zmxi5CCg27e65AdZnoe
r73n3lUZwGkgzDXuKq9/yQg3OzhC9199l1ofutgUOEIp9/B7xFAXVqrX0Cl69uh4NZtuY+kNmrr2
k/Yfd4NvIQHCuexqjGyBvcC9pGu9t4fhQ3Qms13JNsoFmDFF5mLrNRYwgJtfGpeudCRhVEUCqAtA
tjx10a9/9m114/uzxmRXqjetDLRNrsDDfE7NSE3pW68VMErr2WAt7twvykD1qM2N+yWRb9LLX1G5
gUWYFUhWRYd2xmaUKkLvTCpwUUW4HInUy2FDncPV6z6mgJ1FuWGL0ieUeVP+oErNC1eaS3Z+Js4O
I1PsrE1U1NWpc5vhgTFxebYHdSgCJ65NSvnSlbpBGBQxUWCIXpGW2kj3xTFzUTfWdfpzmkhkyMFi
C5U4EUWRSAApNSwoRfW1qzZnYtIW0gWwuqAN8r/I0gkFo5oy+2Y/+M67Qv9vtLYPNsRorleVHVkW
dK6qln0xZa/QSs+Z4wpQUEDBKswqf58w4LoZ9Z55Xk0HG8RNhNxfaq9nvRZP7oJOuvPWJSrW3PyU
cLpZqF16xquL2G68QxuJCnCydrmJmzAIxAbsugfGHQTynU7RNMe2mZslF4RdLdkucSr/sdcpxFpH
0wupeL9fzYyUBlRFz3Y75Z9lpsO4TnKI9DbXTkFnqi1CLfRaSSes0+Soe8EgH+qL5ceWH9CDrg3S
hLFAUF9bznnq7Ad3MpdXxO3zbp7mA8GYIeBcv00cl1iGRAzXvskttvZV8oyEuXoZnHsnW1AOdkO+
S0s3eBgvoJPrOx79iMhkbiVfiWUxtXiiCpq5tcoHONBGJMWsGDkiXJYrlOdGZZTbwaVfu8sN49tL
xvSQ60mkdDpzG79Pb3SixjbNkEnKukXPtlrkd1Jv5dG0m5WE8cB6R5habzQ5n2bTuDKVU4PUVvfI
21njvGA5UMbpngM9SbdOIvc8CtPIm7uz05RBCqapP7FpaMhy2/7dSfMwL1nAi6ENmWE2pqWiVQXX
nb4Me2f09szemzZIr4tFS7lLarJRC9Q4UFZlXX2jc6VYMm1Xrn6EMqM/hKk+PeXLrEey3XDkLAe+
U1bsoHkRF9G18PObMm9/pBZvp+rGYz+JB0PxQaaoqKGRo7Kej9niH2pVx2V5tXrJ3Tzl1+UyH3sF
hJ9mzwA8DkrvKblejDliTXoTcxpE06WEsirls8jHjeWWR5yCXxqZjwB7GN9glNZ1Xy7tTlya5YIR
jizQf7hum5K6KvJ78nXtERnyRdeg4WTKN4OunZMqJ7IxqCEMLqvRYPtxWTQ7hK3WptIJmeBu5YoH
rx/T6jysMm40sVkQHkWem9FIbmNl8AsPUqZkE/HrfYWNgUVFhvqKgkvXH6ngFnuD7mVOA3EECn+V
utZu6oGq97bqLkSW86oL9eLWxW7xEJ8xB1X8wFjSSj3baHYhTlpNoW+l+h9F2/+gZL1FYGgum9JJ
r3PfBI9YxjmyhN3vpym9t6pl2Su7a29WCuubAqwz6+ooDXz/UYr+pcoLeeU53d2sv2rN5UBMMDUP
cgx1nwwV3dslzQh24J+1vIqsjtLVKnBv8lE6UVFcMCM8MwsvAnih8mt7VAN6V26hoHgzS5Sk4BRx
J8eFxVYOb4vJqoiT6dsqF+tt1pAq6o2Dr4P6eL0fXwMjqSNg9De/ykjnTfDCqVp/le6ps3vtZqas
lQs4k/cOFuagPrrDd49Z8Zm7g4NQuMv17JFOBx1X74q8P3i9Qy1BP+1SndZZN2uv8d3drku+qSuZ
PAH0P3lBkR966YDhOwXKeaxJL4k+nVYaz0NDpC/ZpJ3cCwJnI60dl3bcJK0aj6zw07aXrQnDIJyn
ClntrTXY1e3aGTsfeWOYaEkf28OynRaziLoCOF9PCjPkmWfvssQ7jOB8mV0Olx/eOU28ImoCmExT
rBOK5rUTYVP0e9F6xl4U2bArwcULKNRNJpIidHRq3I20KsKezExfypcyAGet8/LemgRhKIt1ck18
EfhSPgrZvqlg2rQjrcuI1ugLyfBrZml3XVPcZpnWzaJZ+SYtSsDRBL+t19uIk43vofAPVrNkkPFL
FgNm27wWjUeuQjKfsKUkhXHHBl5FtaGNYZu3T5jl90aKEbbuW+/cSM98wO5jbps5BWzuSliLbtSv
DE5bXARgpUis71O9rckun0WYDlQo9olb79dZl88t9YhAnyrGC4E1chpA/r29WXVhs6LPlqMCUerz
rTXZcdr4InaVsDfSXenec9NNU+F1l8F4dO0KO05Pv7xWrPvGqBANam5cTs52BYDROgUpM2WMA60x
hQW9x9Q5J7u5q3H60N0+FyvY2aCDzKt8Y5hY7OgMKBbL2M4uTybTl9e2LR4TBeHFCHfW0K9HkDlt
hNfaB7fRUuCzQcajG3CEz13EwjLs61WLBlbOyNWHO5GVBlUwdG8abbmxi4uxuC63l3bwGKl54qek
DuTMD7QoH0pMNRSkcBqXbRAuyVpEds82qM1XrlNQoGYY1xixkDrXEHEyTRizChhT4A7kjN4cdoZe
7idrqeOUeeScukxNyrsWIgvh//d+MqfgkAwLk8JgLL0RXwePrGqq3kam/QNdqZTcjdl9mZkx9Ih9
Sh2RtaEGzY6CLNUPEqVZZJN1tanL3nih6ryL5qZ75p5BhGttxqo0N0Y35V85NOhWZMLbO3aebNwF
33ImzA/lNc39mrV3PSZb4pMnAD0mLCPwc56/HL5QIr72wEA6YRZVF7hZwLO7uzrNvhtNGXdaZfIk
G+vzULYHjKUhjjOwT9yvl7GnjPRBW7Y65dlbY/bHLVDxQcuqL3dVA8RqsDdX9VYNpn9KoEPimX1h
awVz9j7hbdyq0TW2ddl08IbSHfeu2aCFkPr61psCpBinzE6kFraPQV+u6GSEqZm4rFa/Np6C1v20
ErPftc6gh6shPCZIWgnyTp+5RLR0eNC7xMrAperlph27H04L/rmRRWm82XQ6YzJLaFG3C3krDH/e
5+66YwA7DEb74HnLlRCLFuPsbB8qYQNcGr7zU+UZ/FPj1FdaEaxUThj5ppjTBuSYKMa27Ne9sxhU
uQyt+XWhbwizCqDsHLc5LqPx3fvWp7E2atPK9IS+d5Mk7ZsjmuS2kfBDuE+9HVRJsy+db2viqZHZ
1q3vLy9DClC/tpW9pzz9ubrsJi5Rf2HR10PIhz1uS9v8yPpqDxGynhkSdx4ztZcT4Jwu4KNJ4Z5q
TUdh7gRV3F4IRtCPEQDj2p0oCq4r6yvrKAqqB3xntugOOuLsW02hfC5vx8Air1BWMh4Q9d3lxUCz
dMb17yz3vrAeFR/32Ql0/pVvvv4eCErtPUQGiTRuS+U0YVsszyidPjo/v+9T69poUwqgPRT8CZaf
EI8hDy/ZUSjhQV239lRHyZLWKcYCcs4Xw5mOFlPM7eqr9SbFdBMbQ5qdnDSw9rgDEG15Tbvp/Eq/
VpOxbaf2OwlSPAD1uaL1KfQzGWOhYlLjeZ6qddrYXaYur2HFaHya86SS6dVKfC2CUxgf2RsvHbuC
ZHbhqG/hqeQxaVLjnhLr6aclZAlP70/XptSx1HWGW36kXWJeZYQGyLh2VRIvrVBMXqN8zRbV0jBq
Wp8CNQHijtlD8sP4MkrtTpaDeVgFaqEOb3UKsYEV8NuVWthTwR0WGOwhAUuIPo3+6BHmpxrlDxu9
htKSdYMFg2ddN9dhlctkMwb48TGwr4g8YAwyVPkGq8mmklAqNMbA3hUl/Vxw20UuSWLN84i7Tl2P
aAC29uTKTYofFpeeD3mpjL0n+s/BxhBeG8C2AX+fclWoIUhfBe5QYjRlG6p+0s/raFyXjTjgyOx3
Uqvco5OiK0BXg4e0ZzQJoOW8dtg4XdafJTy/Sbm2P5lRYE1L3Kbrj3rtoXIdzW1vgqQIjrY7xXKy
7Bd/yh/IjKoONkZf9r6JRvtq+agy7sMw7eufRdI9OO289VqLh3Xu4QWa4iA1BS3jhX0t8jsWg0Ou
9pq5RA38qFaeRS0PC5LR9ykwkQFkAIadv7ey8ZoVdcUN2H11FXb3npNywChQKICAmlajecY6GhhL
PBleSklA4iLvT80NK2i7gaWworro4wytQpS1q3OyMf1FvV6DQ5Ilu3WwpcGR3lCjti35NB+kC4BS
me5e+XYd0XdzqN3qpDtMMaRtzscEkVzUIWOkj1jXqJaYmz5CGmHEjUXj8jgM1i12XPpTx9Q/WgO5
JgzOwTlXbJpFY7W7IVnues+afmI+cNHWOA0564HxENQug8F02RHcVC2EM5pNF6O1mUNjqpKHIEDM
EVGRUsagV+PV3JrysRrUcKUvXdZFVjqJbVF52T2l825crBgA2Sab3RQU9cEv7WlfNGuyQb/gJ+R8
TOqzz9ZYdjaxOxIBi9Y6RH2kSLs6w5vGMBnGB9khC0sNtzs4+sCQgvTUzLIGFtYpT8tSvFjOeDvI
FnsgZvNzZYzdQ+vJq9HKGHq5hxE70OpWzXrhx5o3BSdnbI+jSvF96s56KOaGZumlGaNGDflWBxS+
sK3iOVnYuHFEaTvl6riHc2aaWJbIUGbrLcUQwhHP580QwOZqZOaLW5aMm61byI0k8SCcRf02J+ku
SOyQwOeZIVQdPbfD0TwJg5VdwR6iR9sqQyVRa2s43Gb8ialdmjttrfxn/HYvdLkxlpTkH01MYhuH
IAuiFrS3WfKkqaT52FDwM5hFvUPfRlphZ4fukiC1WrkzsT4diajRNvWMPTpBSsvS6WnbRbriqedQ
o8He5LGKb1elPyFVeRilIyU+yq8Pet6mSDRASYzCfNKVtFHUwAWnPt5UIMzloBsBTfI8CDJrNiNN
mtT+UVuOsz6H808wPfuLXV81RvPaZ+m4pbIHBidTekjLjrVDCXdl8rgxc5Q2NV5VTpP/S92ZLLmN
ZGv6XXpduAbH5MCiN5yDZEyMCE0bmBQhAY7RMTvw9P2xqrtLFZZS2pVZLzoXZVnKTBAE4e7n/NOJ
7urAxuWlym+msMtdRTwQQnoKqUzmR6uLXARlqIcWX93qyXrFiP0YW933och3dp48S52lH9oIlk00
llgjq5tW8UIqvW2Sh4JQwg/hGHDc41G9omDlarYcf1Ob1HqrhZXtSaB7kdKIVV1Kd1vb5PRm4ckt
g90yi2hDRc8waC8/lUWEUFFl1DpJ8iRG577EBKUQiG6HTlyoUzGFCt8+6SD80HTglEbRFrvJOc4U
3mD8N0qHD1IGn5rOXDIz33Dy3w19tzVdsPObeqMd79Dhc1g7c70ic3rtLfkB29tzXLRo6WVgEHs7
9kU2/vWVAgELqqxbjRwULHEsbJ1LiZaY5Bw1Sfo19gzQIeNiMkLzVfI5SQdUL11KHrcQya5zO2qy
vqSyCHwEBctFdIn19aqRv13mapPyN8dmsuUmja0PAnz0u645d/qhPPo9/wVSCqa2E6S8i/O3EpEG
baDAOz3TgZGQmE3+th2KDwPMNIBM9d1LkWBNcdKs8RMmu6LydhU+/WfVJuPaZKG8Fp9qS3AKp4jj
9nfGx0HdINDYl+S76RKMsura8SNfsb6pXe8TGC93h7FyU8L6wlDW1T6WBNo4bZh+r+bpUgFCwPtw
gMnR2l2fyKYBMFh1DoBCv4zPEwN4V3ZLO5APctxg2p5A5oA2teIZpXMF+ZmACo3zxXEDgMG0G/ew
Wfu8at9AYtKtKGa5cf1+3CKjb9Z+JYCBp3z80rAdkqdTP/utdxN01SWT+hEPmj4ss2wenZxfGRvm
x3I2D1YMVjOqwdqkk0uAnbGnzTB55WUolXNR03X7xFvqQRDVOrkdeH+xc1uXIU6dk+yW9FEuPVIL
P8JzP99MGJMRj1rraK7bdYbcZe6UBeZVVvi6xmM79lufZf1iJan8pif/mrpUgPPh2wV+jM6BPbX3
U0XVvlTtQVv620DSZVUPe1EPcrfEnJ9OhLNwQRVTqi/gxy+Va36wxSMRj+KGoe3jJpRkUmmvPcN+
yI0vtHmsnAKrWhI363SSDaeXRpahwFG2bRaZg58P/cECC1YR4t1imqeHpqxPY5dhH06mkk5i6m8w
39QM9zyWuTr6qT+umIQzr4aIoAUhF6oiNnsiKACb8vichm6O+Ddb+1ZHQKFovlhN1WyRIdxQ0hLN
Aztw5BuOJOMw56UDrW4dRkmtPCxyfEGUh2N9KfqlXxkmmFOhN9OLhXzmFNXLkXyo/FSHZXJHoYju
vs5f0gkYkUSJcRNFRj53La+NlVvnPO/bXbdAZ4/Rl2UqkgfECPu48e+ayENP3iynOXcQQfcPzjz/
iKhyjVqibVXGxwaGhgwpYIwA+PlHFYvHrhUnGP51ZOsUkUm8Qw7vrtzuhzdIPO8Wz5V+nXD4zr70
noOkZbJ3c9SrnR0IbHo5tdhInIfdtfHJs5viHodssekat3orQ1gMZ74gNFwHwTRf1T5U7HOP11f7
ab5RtncbTLG9nxOn2S4925OXX+OMmvbcSo0AOO/Z4HC1rpuu9tdN7BySxF7LuF7uc7KwQFxdtatR
q/TyMxZLfa6aKV5n9cQoTrMrJNh5QB36FISWfkhSy902MQ1MSX7HPTrLk+3pK9BFJ5NVV9SLoVtJ
OTwVjryLKTVNDUhOHTXAwRSHgTmCex13x0qiG5YG5C5nZ7KHRxkwHhDrouhspB2yaXDuZ2blYda2
mrY8RQPy3kCBgDSV3CrqYsdCSexMznL0BIUYrEawY1JSvenbbudhmugiiwFrApTFn79XbvbdRbO4
Kpz8kfOyuCl1std1u1HIdw/h2CPx+RCmjv0DXC2nbQjzLc2f+h4O1ueYMoikCOHdtGQJrLtYDOtu
pGK4ms0LfKjMmti7WXPTM61ipZex2I9aElFyn0l5cIf6HAYdJgQw9r63kZ0mkgZCqGqv0yzZ9ELd
tktR3bOLo83I7fTg+COBUYB/B1Elyt5Hc9sBOn2qMic5DoA4vIbGfdF08KvUzU5BHSzroll2WdjA
Q/R9c6a9eA0K9ylREGo81qcxQFPYPgkEoHmS6RWphP0lFXgoINOQJs96E4dtu07TtNtMFDZpPVFS
DVn8texnhqTq0WybiBfNEU5/EBEOC4Ystx8GUxTgYihSnux5GJ6hUM86G+6dXuH7kQKHyCJuB1Ld
yjtUXx2lnJ9mXxXqlZrSyVzZzLlOzlUSxJdZ18GWSpOpA/g12KQM2WOLmltyhKAKmrKwLmPSPMjO
fvUK9GImK0vA/vEAU0BmSuM96bg9AU8ubJ/D3o96NtRa+l8tz76TMY4GcQ4rRNoYd25MU9CdtBUE
0JjbSEpj802n87KNzfLJWbBI9215AZxlLxjAcNUIFpY2F4F1aafL8iEq6gNCL/JlEAaHfWhvc+0e
ovxFZRhCFuvCnmituwYFWpckz5XD2jGkdaxzgUDSCfs3FcY9vZ6bf/ADj4Z1zHbjgE6tdxLOx/KR
tm8dt8JA8SawCVb2kGc+I06s8WnEjbFyh2Sr43JnxvpgacEclmi8n+mBaH2ddV3k0xoDEqzHVVJM
2XZMilfRt8mOfdDXWNonyBNb32F8svaWVVp3c+/viOC4bSoTHbDNgxqi/CZGZvSHVTaMTH1pLXcT
MEtT2WO7Jx+QP09Rnqs4wmZEEbUiBm5X+qjkw+6jbQPciRlNvNWFz0MN/zh7QbGSRHo9qi7I96rE
1NZFrX9MyUhrhUdqg9sk25QDDWnjuKvlgx7a41g7jz2M74ojxyHGhqQzsYwh+jEp6P/L2zyO7nTo
3OcDuHZKIthCQ6THZON1Q7yZ3ChfpTYOtcntN6EWqOGxr60XB4hqQVpy5yB7XUGduIwqdoKN6aNj
ipKyG2W5BmJUm9wTt3T3qzbGvRXQw7DfDJhDklmc3cr9UXYOkIWhQikqOJEA18BQx94mCpf0xnX8
ghJoaFBtT0O6rykSvZWSk7Nr0fiSH2DETRVT6EA/xYhSKOqTDeq0/KHPtLUJm8x5gYA9JbmzC5iH
08nsgSPz0DEbhZekNOd6SGbkmkrWiEejjuU/W/aeXoSv61XbsrL1Z8cfnCc/KT+NepkefNsovSk9
TOl53WYJ2nPho5scJ1x6msQTPDaEPTAB95EMtvsUpRJNg3NNmvOch3jS85c2oH/vdGyfQqv8AGKr
N5So1jq1pDq5CvNWEUzpZlzSS+4ZfDlB/NWxvDtEc5up+sQvu44yahS/SrfZNJbcAgytGl4yjraJ
PBNbziAypX+g0jwvzZUSGI64/OGBynoVdxX46GTudVxc5s7oSzPYABol7VJv9nUOCFH4CA4InLKz
zwHnkl2MD8Vi7qM5x+439KZZzxMBZu5XXE7Qyiofk5UbZbCbr753ZyinRl/uGib6hBp0IMP4ULaE
TkaiU7gExltSnyhWjyqXu9Ttbv1Mn8xQbssZ77EC4bqo2nkLMaXeWoagv3/ecj6/RUuxwfXAtFr6
06Vu2ZGG6SGOi5StfFzrBZ2llb4SDfExCQ7VPO5FEnP607mWwvkcRw1y/ghH21zjcZJiinYFjwH6
oaLPEyCA0QhBYVvE5nvWTZTXzb5y2cYSN4edLaLPpTVd2gaZIN6H4upx8jxwbJQ0rc6Pqq+201Jf
sikO0V4O0cpb3CMRFPxaM+lWrQvJUTf3eoFq/CfUWuoQtDLyH4jTh24aCD2tbNIppRPYm8hu2Foj
5SIXDYcPMxrvTTBFHv8/rj5MturXMWbgNTK2k/L7WzNUhzAoXtF6Peo+W9ZZU1mnCmdBbOX4CuoO
W0k6GsTbgTr2C2CibNqWQesVBaekefUddp0sOUAw9NuwrWm4m1reSlE6W9vuQrGSlQKss4rlrcIG
sunaBCcmIoXnZSIjaRW0dXTTNbWbMVl5Cm8UmRkfPQc3HN6eMdkngsHt4z/ZCIaJBdhV5cyPNoRZ
+TljyM5HMywJZy2G+JZARmuvRMOLVFofvELJxzmW1W3WASmSnURrbVymNzm1099Vfp+ekyGwHiKU
+Z8RAvv3bW2it3jMdLhazJSfARvsXbyEUBZzMyDS13nNfTVpyTT1ON76MnVPnYpDHIQm9p67kYA7
MRoJ9yvzrZw1sh2/WCBJ5mBPyk/+5gXLtHZjCYrTOF21rzM3pC2N0mk/qHG6G5gNurd57XaC1Kf7
Qlfup8S58rb2pO+kT5ZIKVv/1Rh1Nq4YXwFtcwJ80l0BPVTa+oDhEzNik515WvrcV7X7xRaz/bAQ
PbvrhVtva/w9IN4JLZNVrmPmma8RwmO7m/t+5Tezf3HDQbyVjBTG8VNnyHXjmWKv24cB06hnmttz
XAQfI7//gGLAgUaNd56aml3jjd437dU30r61I3M7oyde9VJkXzIiQ2C/H3xTPlWW+Yi/w1kZZuvt
jabojzx9JViDCylW8zbjLwJqx8L+USVTck8kKV+SrJEzDp/8brbDrSywkK2hQeTV8D5QWNsvnQ6T
adMZS6lVo7I1oq1uPVljt56zZoQlSWEdGoGBqAzoRIrSnDIxn9BYJrg+uuihTrqNX3N0uUTYqHq6
LivU7hjAmjeki8Wa3h99DNkHioNgk8FVflEO7exoxok+jjBiJ8/cx3AGb1DtUq5Vnx0GlYygc4zO
hDQMboDrwy1SB0HpH0rxnNakOs2t5qbZj2EDHNVlsHGh+p42XX8/d0L0h0nXoNxVmwHc/Kus9jdd
QW7g6JsRVYiGO/C917GUa1n65SG8Qi3pMibHQFp4LrtrP2yHxXHqIcJkC6Zb9ul0RJpm3Yz5HH5s
2nEgzKeBppazdcxzWT7abrj0a6+05jv0nv0WNuCaINcSltdRMSdLQD7rTI+zGvq2mlfB4FSvSa7L
7WA140lO3bLTjir2ReV6J6FHzOOk0HxcFv+NY+mLdKObRk3+GfSBY57RhMHXWREL1hZVxYE2Y7y0
MqJ7Wcxnglf922FszFMNHM3PG1kgDZ54sSYHYxXg7HgeB12/ZfPcHQi2LknV7YOeU7k9JQSQVeS2
ZvWtdiWy+zge3rI+xc0TDMMn4zR+uvH0MC9rwE3wemda4nGT6BhzphNMBzW06gBclW1k0l+qYmof
ReCJE75B74ZYivqG3E3/VMmpPWP4QWzk+3GO6bw0t7ldWW8YuLJtmw/JN5tZIQflaKJ8F9sQXyp7
hZVxis2lSp2GpOGFkQZYOeP71KucXWnlUBN5WKzsnuDIBbkIjRZuccUv3+tbh+J5S3MtP4wiuVaB
Ut1MOQBNGcT6sdUMdu2JHdx7shFPsyjTG78veygq+puVwcp8T16YOmDYJt6oGyfSs93kK0ZnMAtR
oZbLJ33jZ17xEf1ds/b6NuKe/TeMj+3a142+tYVoT8Jy0xevwFm2CRMysuSQktGL4o/ab67hOmUy
3lRJP32TQ6WfBTLL27qep3VS3yJa4/cWtsUEebd4WHC5fCbEqv5h614gt/NxKbukit26iHcAGuwU
YzADqpd1QHD2WogUSLkafqT+PNzFBb4WQFyzzVoEc34ZZBfE1JgHihKRiBmzRyZT0kpiYcsO2SDo
95Mpjx+dia2os1nadlaJM+sLq0to46lbwLww2Xo37kDgE96Rgl+sMyHfIEo+EyM231YRSYEJGMmq
DVo0/ik+HtW7hBSaatgxDno4hVNrURBilUvHmO9ddNmmsaR51CoeP1iNKh+5Un6iswu++eTR2fBE
ysuwXJbiBZUABgXk1v59GgYPqew+elmPMxC1LaZq4viWOowO6SDCiw1a1u4t28nv0yUab8tsXr70
5QDlmy/lZzLIcqhCN7pjlFV1kGJhUk6HzKcNmDLp5m15p+s6AAprk/VoB+B/xFSdS/qKVe2WyVZl
dYxSLk8f3LDwkSDp9LDEjgREGMrHOLbMfkrKbJfhGP0YLBgARdGpE0GT0XZqYlxpnbs2HA/rYZjT
cydC3isz+uvMhPlRFHBsuEG85L5RevqS+AZUcG6uCYRdH30bY8N4ncRpX6ZkJP+6aaLXRPn+j7wo
xkfjzjEDjU0zbWG+igOMQqRXvO3RAez/WgyFYfGI0SxVGyyQxRtR5OqDBUG3Ta2rmjBq8zsLG2nG
jBi8OIX8mg0Ya64NzTZumzDZxKI2Z1c0JZD3AkLqF/p+xgW/7sqWP7N1sJss9vpIWM7zQtKcvcoI
p2rxsgWEg3UBSit6Wh3eqqX2DrXjEsdJNvyPyhPeDks5u0kNRscWyC2Q4qUPpBao+wGPzaZSmLRi
RpTfDgLhXoHo9p7mNVUHCxSqXSHNlJeEdORNVzr9LuuRzG+rmVJO1SCKY1pX+jgGPfu117mC9r/u
3/pwbNxVQEDKSXtwniMo+M1iBcMmwlV5NIlFIoqwCM/D4nsMCt3vetMmN3O0DGdvjEn/aAZ/hKzr
va01aftTrKN5C2sG9dY9uqT3IaSIVxZvz4ZQ6scmfBKzm9z7pNQ9z4HfkdUwEQvS+95Vh1eVj3Ph
odscK3HKYBoYUo4az7PA5pUoLMzyU3cS45Q+VMp1N1FMYTfauJyDuGoOOa7pHtORj4XYB5qHTibj
uof5qYZ6+qgcbOl6inCRJROKJ2VXb5jeQ5yjsnw1GiX4WjKUcVk8gJSutN8y/2o2LMpw3lPmMoGt
qn7M01A1qy6rcEClRVS/YupiMCr07MYLXDQq/lh8wkRaPcz+QPSnhbhtQk6YaAcL0Gs9BevaRRNF
uGv2Q/SEuNfWiH+pCZpuVQdR88hoT0hV8vvzlSjG4C6LHzqVTOCxrn4iYxjJIeyw/ZJBKvPT9Fb0
DKuHtpbwxC0WVnUIgtjH0UXa3ffSdTpqd+EvT9dk0nU+l+ZNu4gShMzsb2C/6QXqB2B4qStUVrX1
UQ1stkU8p4hLihGlaUetGbrBXV4m0AHO3H63J8d5ScqJiR1NEZ7ncqCoCOrl5KMuONhdB4NWtyh5
bEid1VSxhUCDKwAVDNWPFt/wiC7DIQLA6h+EFS6XxAoDooINjmxS5dgH2lKTjJj4myR0hy2xIlRC
ZWy2E4q1AOKt58UdjcexYrX0QNmjMe4G82lzmRVFMDKhjK+MtG6zKBy2rYdW/DQl2FonvIkPMe3v
qu0L0W0qdwAV5Q1JV0CBw5OjwERx/nX+Y2hBnHXtPLyQ/R68eKrP9+Oi4Wf9tAdLMISs4Ac3B5Ts
3dHTbfU6eJSewdyX9IzdsK+chREPaRO9tOUQvFkxVTAhwHtCxknZ4IKbZDDdifoOeb/ViWQVWMBC
dAkp8Zq+tU1KAJlUKh5WNPMml6H/Ce1ScqYZqS+CkBegz+xacJpyWVmhiR6TMLce61ap7SSR5yVF
XVzsvvkSdkhtSYS8oxC0yG8Ym2hdxzUB+kTrnbNFyKfau1KbrX0l8jsdINNCA08vlTHOppiyT0kX
XONS21v6lIwoEiv4PGqcjWPeq+8IvIyHIizpb2Yj56esFRZK4p7A3G0CAvqQVWieEApY56KIiTmW
bpcdlOrru3pEzLLyo6VEbEB+/bjqgMOomDvns9cH6WsaZzwBJZNv1myA63raqJTw9x2zu+IHj6XW
Hj0HSBOod0o+uQ2KKL8Ky9uwDlvi0hqbJSfd9OAXidsdIgs03tDuraYShzKfENw3tSg2GGKJASX2
hlSANLSRtClOP2wkL2TR6y8WON5FRml7CjrEwGXuz6hZHRGu+oqyy5gmfBYamMlSGIdb/ilGgSgq
7rO46KDOGQfwEgJcPxfwOAaCRuBoHqaycsDPenfTTabcZrOHYK9JkmrvKiIv1ggWIFmySRQvQ5J8
lgsN844oEPMZWSywDgmM8nbxIWDXlVOGm7yexaGUeZuumcLpn3nZI9zWZngwpRZ8eXpNgidK+pCw
Z6ZbEmQhiuR4CLe903rkrQfdS8xXP2GIGVZeU/SfAJNz1F0DQmMXjSYJmgb4Fb8KwQ65WIUhIl0z
tAawQKp9M5VPodPfO74VnwbSErYmjJcT9rvyo178mBz2mv+RAIVdRl75lNB20qzmyNiIoBmyZiDm
ZA6vHL6THVrb77bCqGxXV6izcnCf58L30vXgM5kLm63eGCv270VvqRtiHsfTrLj0nM7OjlmkmDQI
/VwvMqU3XBCxkpWgLPOcUEiftLBI3e9c58WLMJHiqSgfiEyIz4OO6qe58cs3ZuNxxpQ2QeOez+CO
VYeCaOuFVXCloDw0T0tCGggSpfuyjWckHpwYge37j5nAcQeSb3/Jumk8e17JITgP9j3mWWz1rVXe
u1HPxGMmjX90s6TfdYhrzlFVqvuJ2uIIfQ/q7LQFOZN0bJwdsOpJaDPJzXHCbZX78j6apNlks5M8
NxRWH7UGwZ7dID6PiZ53WROEb4Xys88emuPvE4MWGG7SqnVAXCkNlFfuogLPETG4ZXDnzp38ErQF
IyC8PMccM6soQ9/CRIswk+mLSsrFAqkFFyYAybnMfletYR3cGxDh+DOJqsVj4oZmr9tMfcJnXm6q
Wi7fksatETV4/SmzJklU6FVsRX7pDLQ82qvBAki0iUxYWb6VvZbIVZ9JwBjOI+mox7l29VFVC1WA
y2loGQuPjRTeBh+HQSpf6TXtX/99Sk12wuOYvU5jkWxN3iIC8nzc5RQshFxRXaX5NembhntAk/et
bF2ff8MR+AIiEEPNmfZVFJEiVTS/UACaQzcx1byEknhFlN6d8iHLb4ipCTDlB6xTTtmQ/PE+GtOv
hBeO+zS6hh2QZLoDouuPIXDSmu0UhjrGUNBhe1lXPbLGPDDuDYNpxi+U8un3CFXji4P6Nd1bZeQf
7TDhgIoamIarJylC0FcmzwmRUtRWwooOrjTeZpZ8oktoH8TgZPY06fUtIWZqY9plomkdAow1gaxp
h/wba84ZnTdXS0+K9SSfRJPB4WE1S9xJfO2YS/9Bi6A/mEG46yRQ6bNQNe2/6XxgyhxwpiHA+E7p
ZOSBDh6JOki9WfDjnCN3GA0jeDDUryre3v1k5on+IT6y0Tvw6E58rxA//rAY1AlAItICtnHCaNQ0
indbmKWf12U4kvnhV0TB1mO4c5BCw8dE1UFkCYkoLCGKbVKPjg0LlCpoKPOb9tpjAazMR79txtc4
cuKXJPUrH5QWxs7IsHlrvUXu/BSFmmNaHgaZyZelMGAlzhUPbk17/w+mHjhybpZo37tldj/J0Z3W
eFmWTQOa+kySeLFiRIQ5gJ2/Oakgm1uykYGvOBSUcZyS5mGriCB5aywPuHUJlnaQpaD/a+LmyAHk
PLphyj/zhfJegmYoPlG/kNhth+3mH3DWJPnZaXIY4qg9lNolvWhBfYOumY2yrD2EdNpCaiKmYevY
AqHWEC/boTEVof+tta9Shjd1yLQ3mohAsK3lewu9fxdEhL9xhEzQOUMVUA2GwoVW9crieYAHLbY5
bAQuwQqGuOw9DfEL7UOUINXQ2faH4jDnlndup2sfnecMlU3m6pD1rqLVTiBfQmnUx0VquEveQhgr
yqJHKonbsFfDN9IizK4sVLudLSt9Vj2i5K2WMO3GRc6Yuc1wLhvE9iEiMgJaWCBdn6in0lifgoJK
sm/JKJCRnR5r1XYvZkkNjo3Se0ywCh2r1qs30u4Nk9Xn9PEfJBPQk3tSHbpF5Gu3Ye6O9mW4cwMQ
K6XR+GbihfMJNr6/2hz6mJgmQu4Xug2r6V+TJCZsWOS4JVxdLkT3VrxhUjrtF3aHakvrsuxqwgw2
w1w6evUPz1chRkWXqSz1oHecXeLRhbE8O34a3qaE/n1E9a9fEoQym38oxDemtqdgn1H97LM0RQzS
0Rj/oydVLkxdsh0MkrwHJim4z1ZACo/wGN+haGT2A86i1f8zH7P+Xj317ffvPUbm/x/cy9dZqL92
L99Ub+rrfxiXr//+v4zLkfwvTzAr1fddLwiQVeEr/1cawL9yAjAS2Ki+w39akP9PGIAr/8umxPIR
oRIaTNgGbmdO6z79n/8jIGXY9nBA4172RBARbfvfSAXmOj/FozKt1ZOe5NS65pn+ZHaHmo3rXEXB
gTCpyL/vxuNP3/8vAnh/dd3rn/903chR1HvklGx7PyX4cllmcDUnMHd/dnme8s+Xz6RF3iOZ5tu0
hUe6IP20OcnMUv/4/fX/M5/234/lavL++faZghMOeRxsI8fvSCkRJYJVBBy+WNmezUbmuQ0aot9/
2K+e1bscho7fPpuSKkDZ6MIAMXicCEoGT4dffn/9/5xC9e8v8252l4wIDs8ilCEAlN6tEAjlniY7
s4PzHPaV2VtyQTeD401ffv+Bv/hC7wfM49zVI87RYMvIEGmOdToQ8Q6zn6rt7z/gPwNw/+83Ct9N
SSVddbL7wfW3U97J6RjMmFvWOu+c9AyUmDm3YsgJ2m+6Bt87FL/HWBK7Ssf28PvPF9dH9+8w7X/f
wLvBYlqWXe7jotzSO40NiZZXC4n4oXO3of9rEsjx1TAzEO46JgonFTppgo6sJCRS7/e38KtnfH1z
f3pDOS9LsGdEoxPzADFM1j8ksum/+X6/uvi7XaFmpU4hbekWAkR+somKXMVQxPd/duvXT/351sNM
BZ3b+tvcVeq7Tco8Q6kU5ps/u/y7vaG2JqiE1Pe3RS/HD2JqvBWj3uSf7Tzhu52BEYCZ1pA8W2At
kh1sgyt7EwByyz+8/Xe7gWOunV5BUqSp6TrWcxAAgIBYF9Hmz57Pu+2AMD+rqjtNdVfPMgAH7NL+
Q0mQ7N/snb94eeS7/JQutAd7Mn64X/A+bufEswiOVjljK35//9eX8C/Wnny3+KM6hxty8M/XgHzl
bmqhA6/aV6E2jUq96A8/5t0Sd0kEDidtyX3fD8joKgKXgBMqUZitVv1k/mypyXfrmPauAXHGgqad
fHnOWyDSSgbR8589q3cLeSLDR0yUHVhQjaImbEmiTry5bj7mfpibv3lUv/rFr3/+04Im/peZr1KH
+7bwMOiXi30fJaIt/lVWklHz15MLfnV59z8vX8fMxuDhMJRKNo5Z2QiaPkMF6b85TH51+Xcrehhl
Tb8dBPux4BfogSy23mDJ/10U/7fv/t16JpO6mos5C/dex0gfUOdrlkhnzySE//43/tX9v1vPeWT5
TWR4+pEom+oGV0U1IQ+XaMb+6AOuhevPP690ZrcTlgn2ZGSqD5KQ+QejEnIkf3/565v+F+s5eLee
iZGdfBJVMHMWXRNfZFk2wwe82JF97K00QnvDYJng5vcf9ouHFbxb1XJuycKyfbnXrsfsl35xTbRK
c2SQf7aeg3fr2ShYFwBPuc8hCr0bmLMxRIzpQfr//htcH8tfPa53S3pOssQumSSzb+JZt5sscaV8
KK1lDI4J4Em+NYkzV59gmDD3oXqp/ubJ/armCa6P9KdVXhiSA1DFs+8W9KbH1OpQH60WxtYhxuin
zOvxw2bk/6k0IDodGwnUTuABOT6Ndh8Mf/P9f/ULvtsN5jiwJGREjMvFIh5QTWQSyML9m5dRXJfl
Xz3ed7uBP/ZGNU4T7V17aevtAv2J+SNeGLikIwQt90lX1j80QxPLg4e52r9DCuZUt44Mw+xTmDu+
/ze38qsv+m7jCKvM1/WkvL0G0naBVqPvRJ9MzZ9t2sG7baNo3UBAe8h9a2lyK3omGaxAWZO337+m
v7h7/92mMQhU/FmWePtEm/Czz1F619lE2f/Z1a+L46d3sWF+cGZZMtr7BZ3MGqUCRNWgWvQ6v/+A
X6wy/90+Adk6+wB74Z4A39i5Cb2WQRRGC1Ycsi0ChgDAGFcKEquTVyAdMKXff/Cvntu7/cOdqoKX
qA32QRiXw0oj7sOEN3gw5n/2Ae/2jwWXXDMEZIYPjS+2wYzoeglqa/NnV79+rZ9+mCBmEG1GGtm+
G5J+vxBxhTJTZ3+zB/3q4bxb+4GwmW5xjenIHIZ4OCh6NvFcO3/4Ur1b+nQ9dQg8vewd+kasa4zd
ShgS8WcP5t1qFoGusNMlyx4Mvr8d5gq6pWhSNEl/dv13y5mhGL1223nZW3EZ3TjMTserEHr7P7q6
9241u3r0dZ9z9Z6JcFhwZLfqMMb82b1771Yz84aWcJT8rFbPjOzcHYicz4k//rN7f7eUQc1be7pO
g2gIYN51UYUSyWdgzu+vfl02/4uzd2uyU/Xetj+RVQqIeqpzTnufdLqzWydWkrWWG8A9oH76556r
3oM0/+SXtzhNpZg2MgBhjOv6xXrBnHjtq7g5jiiwpQ3if/DZKcyFrWLsy9UiKe5//8Zvhj1zQpaa
xPSdqGxJEbgfMiBocX47CL/P8StQ8eeQxU0XZRaGu3JgMb9NMxStdLjR8Xx2J2QjUG6r9Oh0WS+S
wUmrEiRPS89HdyIWC3UlRETXEnprcOXmmKDUv9lAB/breCdo46pGsc2BY56xb7c7sdbrg0bOv2dQ
OSGL89HARLpbL3DO2OWFWqTVvovnFKgSr8f/zx/102QskNeJcnWyYUuoj0KM8Vfw0/s/DPzfDMr/
6LI/NR53QEXght6Aj9JEOV00gPpZpj0f3QlaOnaMVKisQM8HX2eC/V2fbZXfa71K/34e8WI85iBY
+P/36EjIRo4tWJqej+5Ga5wi6QFlw6Cl49CYXFuHRtS3dSdaRWhQNoIkbNTTZchVSAXAgRxcS78R
40Rrg7r8AZePaJ2Rf6aWyUvd1p4nW5Q43b4pmbY1GsfNuQJ3HyzxBlfWfnsDcFzfvNRtpUkld2HO
KO4FRAvIgRxZM6vfEnXl0f48ZFQzEhRAhEhsNyAW2ab9RyO5ya/XibO6IsMWFJAGd7BKNMBTsPgr
ag2IZ+PO4hpW8Uz3Bv6GZAI4ddnab4s+Fs/GnTCdAMXrsBPW545fTT0dEF56BmrTazQSJ04T2gU1
fEx49ExHj0DAUwCQaul3RfWfv/GnCWzTjPQMLZdHBBAj5OQpj5HaGaSL35hxlYNk2jKlkdkAgwYq
B5CxOsblaMn6w693nFiN2goqnU1hZa0WeZd1C4jVotv9NsOEvB3weq5GWiPdtIQZG3RY8rww+uz3
4G6kwgMFkGOwlm0TPGF6/LoT3Jn7te3Eada2Kon6ZC070DtPuolfB1ENfi/0Cm3/eRIApyiYs1Tr
MkDGQYFKr4eETKHfk0dOnOJa2I4oBIAHW25/t3v0mcTqD0LW3yzVkROlaWvrAOs1LBt7tACBBqEA
qs8WWvtNva4x1NSxbgSbVyDhsvALcis7KJraI/LbaUTOgqpR+x1K5EGUapiP07Al35t2rDy73VlP
qxTYS9POKEDfZ2QLqRGPLv508/q7jndCFMAo1gLutZbDvGaP4PFGjxIsjM9eY/0/EvlPExhZyTqv
c4vh2FQoSlP2S5K2nq/UidGDDVlXNeDFzrGhOZB/X+WUvvd7bidGmWUbsjfRdtAtr0zvjzFbHr2a
Dp0IhRGgqldaA4kEogcKSquH9gg9zwdCJ0KjaByTIyDBmYfZOxQMf03nXfpNLaETogHwT5jN0Sco
iX1GEf+lApjWr0+cVRQVfTvdcIB/Hg5zM1tyz2K/FTR0AnPc45UPIEiUXCF3fNjKfq78rllddXQr
163RGg89qo8ggRVd8smvN5yQlFk3owgaL5E14jtqEZ9TiO38mnaXzMkIZCjytdyXLno99pWUnabL
ya91JyJpD7FX12aoqQ+QSkB6AXF99sWvbScihWyXOEHR3DlusbsNQv6NZdRvYYND9e2qiYE9wYqH
JRnQ7C2PFxaA9JMYr8BhmROUKZAPK0NR7HniL8jDTHGK7dMnLHMiEkamiU3NvpY6RTKHpQvYbRN/
9WvciUmL+65974FtBmP6xkrc7U8UzCa/xp2wBOciFAGKR86oqHtP9fijZahh8Gv7utL9tObAvrGH
U5ot4ATR9zHa3rTxbdsJzci2CarqIxwbExo+6LTu7iaGOjW/J3eis1mYkdjPYqDEB0e9bPcRpY5e
GyyWObG5IXPZigyRj5LBtStCVvHhBLx21HpNLSxzAnS0ilW4q1khKh6/BdZ8xuXDR69+cZO1DKXh
DLBhcNYalVGgE7Q5TUnitY/AgdDb8TI3JsF59IYH37b3egjvNjN5RmjqRGinEtRJAOJRpoI+SiQc
QiieEL8eT50IhQUaOZfarCBvymcWSLCSG69NCkvd+IyDHiRdtZSExARZ1NFcIB33X7/X6QTojhuF
JVXrgmwG/rVetrs2iV/8mnbic5vXCp7aYC73COYBCT7QpQdH9+zXuhOfQ2x7cMzROq6QDiCZhieU
cv0px+D61//fU3qA/98OQw1doGgiCwYScm0gutFzcB+YcP/g9+xOeNqAYlZkGm/U7H8v2MFtS/rd
q2k3m2rFwtOMfFhKMOY/oKD0NlTKbxy6iVSmSgXvJJvLw0zQdFtAeSG9/OH33E5wtgerlnkTS5kB
5C6uluT0T9vOa5z84mW6KVM2wHkwuG1z2agr6WpOePc4cQBkLUot98Lv+Z0gjUW/9WKIZ1jK6V/g
Y3wORvHq17QTohsyHiVPqhnxb5YbAzJhHoFKWvq17kRpTZq4nSnBg7PoszIB1BnB+MmvbSdGG9hp
xQymZxmDOW9R9aT3K7tXovDC7wecOGVNXac6lRiSW/DcKvLaTn7f4ixxYhTVahM+mNF0tWeAk7Xv
Ksq9rqGYmyAl071SEF7MJYVIsoQhe32OwHr2yvRlbn4USUyIwn+MxCpE5cg+TyVlntlpzM2HUlsV
rNCCzSUMd+BgGyCPbO13Ooyqh7ez7jozrRm84yWmx3uzE2AbNr8Y4k54ZraWKIqp5zKpQNqENAru
JkCQvUahm+mUYZSEGxEz6K3mPegMD3O4ej63E51zi9sJDrduCXLxZ9TzPksxeX3EMe4EZ7UxJeqx
m0uOnkGZH6Cu05Uf5NcnTmSuwGaCeZNNuLcBugWK9mcdZB/92nZCMwzxndXH4VTWLerkIHY8zFmH
AffrGDcVqesyZKV14Nag2l0Vqeb8A6pnD783Gjs7XNPFvEKu3VQesIcV0cKesJL63Z4zNw1JB306
xBtYcMuQsRCK9HQXEJWjxFN4neHghv9tjCIXOIQFo0ff10AMFz0Oz8qqYpPfPQIKY9+2vwut0xlu
jzINFjEVxo7qX50BbuQXqzF72z6KCkNmAXAq52ZfQFEBpgE9FF+8RmbshCtI51samnAsteQgkqLS
sYAFznN+jJ2IXSUy8AAhH8uFAXAARCYR38S+oZLY7+mdmN1aAITshr4ZGphU21V93GTkt+bFTsxK
MqB2M9Hod7D7b/YlXC5WoqLb68ndfCNDDd1HaUeIQOLjczhU9Q1LUtik/Jp3YpZinoQ2Ha816ytA
PhOdAsofAxU6ef6As/vFZZwAHMeg5+lib+c5/dhM0u9snrkpR4lQBDnG81gmbH1p6+XZivXFr2Oc
aK2r3VIpa4jV+uyvfrBR3jCAjvwad0J1wpF5GmgFBPPcpX/BEbSBNK2M55BxQnUNgw0mbXATEalZ
zpH6kgd7kJz9np28nWbmPcAdvUTrsdl1Hkfjnej/lMX03xb0Fx80zInTqQWwCjTcoTRc1BWogqiS
LsKk3QQoXVktULq92xetFnlLF6DtyrWBhfAVJW7J9J5l8TK/ZIniNwL3ksNNJ3rQtRJUR1dPNeAh
oc1BH5rAuJpIAEvzPvXi29A0IJ4DLNRCixXjrP2cjHrTKFLGKVnBcUu93eopSLuSJDDe31bQnu9F
FOI04UuAzN4dWMluAbon2dCmle16gNuTAQcdSnLoC6iM23FajKKQfCTQRr9fGQ+670sUT1OZHiQz
wPbj7z2N6wH5bQgcRtEnBOXV8IDW+qaOhhpg/bRHXRhopOSFpBk4pQSiE/gE56MMhyyF8k5Jw4DL
ZnV8NollOMKWDXRo0LyCOBuaLNuLFCrPBJ7aFgh4QPq77FbSaGUlSBKwnMRUmNvjCNTT3JuQQaxp
wI3oqrk6XmQECsoXvxHkTJjA2GguNB1KHsOLhckzJzXN/ELLzfSirNqxkZRj2XD1T8XES5W0fs/t
5nkZ3MRskuC5Y12VSybvqjjyOxykziwZG2SmRDhBKgnQ/0DFZiLPZDR49omzs5nDmsJ7G40laC8d
rHrTv7yb/TZ91JknO5S3mj4Jh1LvenxCNVh7A4qK8pvKqDNRNrwNdU/4UtazYA8M+1dk/uv1q9dA
pM5EOavaGDOaoRRprT/NKVC/s+oh9/Nr3pkpp76Fn+DIhjLDoTI4Rt0DSDZ+lWbMTfIKEcIxS6FM
2qGtBuYstF25TeBgFn4P7wRp1LfgYVOMSF7DeHEGMksfeRLEYjp5/YCb6rUqaBsCgIpg7pT/QvZx
FweLX0UHI+nbNWrUEIdPwLeUTZghj2xdEnCeAMcm//o9uxOuJp4OajQZS0CaD8gBBmBWC5x2wCXh
9wNOxALdKSN4iLBBCCOW68R257ZtPTcIbr7XmNiqO2os4bijAchcR7wYAxv6Hbu5yV42RKl03PYD
qmqlvOPUAPHDJ2Aw/UYmcaIWcMAaiUzwcsS9Tu6anoIjBkCR31Gwm+0Fzcd0qAX7VRxlbbcVCOIl
+CeJ56B39jeESp2119WpaxUIVRa6c73CLeU3atyYnaNNb/hOhqWsh5cR2eb/HEpDzu7VvJv0FRPa
dw3sxWXMIUWCY70HgLKyNv7D3eFv6uqYm/iF2taq4jIFB15GdH4dRWuA2kl6MkI/NQSvKDh7CoJM
difs4kQGlj4+Ri+w3MWD39t388NQFMxD3WH/aYEkT4tAdQBQqAZIU7/PaDdBjIcUEL7pOjNVa1Td
q7ZG3dk+7bCK+L0kZz0+Qj2jvJYAbkcjAHUh+LYs7wQznhusyFmS+XLAm03wA7smSFs+9Gdk7//w
e3gntOWq9jXTBywzc78UAPX8e6wwU/k17izHcKlHywIEd4m97QVWnTtCFr8jgP9KKH/KBVBBENYW
BJFyvfIpwXPCVYM9Pvg9txPVayNBerUGhjI9p9DjwrKi4tZzqXTzxGzSDn2PN1q28xZ8V52lP+YA
y43Xs7uJYkvHerC1IH7GXuspMce9nOo/sFyu4+0Xn4punli94Z4RqoO+XDbSgG8Mw1INwLzfIha6
CzCEcqkRVJVUpNA5d2k63TWAbDd+YeomjLFsGyjvQ1Umcd/BBZXeCAZ8tl+vOyE6jz0wWxlkTRlr
7MMyKwYTaWee/3fr15nkVx3vBGlmxW4sJAalPNiELX+41NlZhtEwnDm+6nq/PVbohGu68yqFTGYo
Q03XMW/itbuGVpgNfmtx6KzFKmiXCRROjM2YvOg1vAKePYe9E7IgWcCrNOPZcboWn9oZR/mHhrvn
f7+AX4986qaR9RiMgUBWIAiAc/XB7MH40oPJ57VCgar1du8sWxh7Q7LI6xycPo8Kqrm1jVOvTqdu
LtmI04WwUr3EZThOJYYpfQ5Y3Xp2jBO0egeAGzZaiQwBIJwKFB9OXw9QpI1n+87aCiBNVY0A5pXH
nHzH2dEjWNyf/d6pE7LMhLitRoUgilYHuKemRZt/LJ380Bs0c2K2xedb31TXbh/TCgeOS3oLF4n2
Gu4U/LU3qXADAcvzgC6vrODbO8cRuH1AqvitUNRNKcv4kezxgvM3MHwjoHFb5CMU8IJ2xuvwBdSL
t4+fGluN2NnKMmr4DtFCGL4fUM/3wevNulllO29xwmWn4FRf0YR3XRiFT4SMsf7D0/930vJ/52Pq
JpZxRoFe5xpDh+tYvZuiqNc30EFN8wUfYppcwNLjy2mKweR8CHZ8FTyMSTeprySi7KI5gUyHBXuc
Z0cF6SnfAyHeqT6GqFdNINQWR91Ux/ehghD+0gNbPQAM3G0/AIlk92bs1ru9bcyFVtqiCTAwmjxU
LTtemwj1Lc/iyql47dt0BAxcJwwkWtDXiyZE5udTNzbBccL/XtpHSqrB/PDrdOcDHXmNE7kWJJ/r
KuqeTCayB9KS2m+BpW5K3BCIeMDpqCjJFv7DyfScRfV7vyd35hh8a+4q4FaU9ECerSTslgzLn0Aa
14nwV0PFmWW0DiBXWDZRTldt0+28HNKesh1ZDyeLL4T6lmdcNl6na+D1vQ2raMqgBzSxKAOAzM9M
WHk5Rll/9OsnZ85pdljm6UxBjB9Yc4LS/vPakT/107Wzf9VPztYggkZai1mLkkvdviCrmr1Lm3r7
tnVR8IeTzd/9hDPphFWW1GScxHnZqOCnZp3mqYXcD4ft0J+iou0PH9W/eeVu1hzSE2ptOHjNNfD6
4qLjLUJ2GAD1rTpgikZGt9+pEnWT6CAE3lQ1S3RaTwIkuvHPmIg8F7DECegAwBEcBPSijHAdt1J7
WWn0hwn6N2/CTaJLKHI5D9TgwjE6JXAEyyW+wPqCe39ew5fllV1Ak+uv//SJGKNt3rZJAEwHQIKo
da+/ZBPEhF7RkDiBvezZ1ALP35VJEq8X5FzDN9dEfh8rNHEiGa6VKzM3asqWpewyml2d0qz1+o6j
iRPIIR/hpoHh4RSZ9i6sKJzM3LPPnTDeaSiXYUXTkI5A4jdd4MT2+j6kbg7dDupau2SiOkHreZ/E
wf3E/U7xqJtDh7TCKwi3rU5jZ6e7blnWMojpi9dAcVPoKvj1zE4DDPaoXs7jOLN8zyTz+3Zwc+jC
TMxwowRtmbTLeI+s189TvfvBYambQ1dzeDUM0W0pdyIvGmD/G8in/VJRYWR/G5/wXuA+Rc1t2Xbd
dBqb9CFI5uXs1+tOeG5dOOmFDtlpVazdLpAPfhxnIfwOFYHafvvszQAWu2R9durN9CQkvJbz4LeI
u6l0e7NttaqxkZKrbvNe9yFkdfEfZt7rn/+LZZY78WmQnX+gwg9BtJgBJo+5GDmIwn597iywByA9
i1nHFlVLai/6ehymvJr7zC8hDUDqt52eKVhMEhFDU8uGg+SphMN52ETrVwdJ3Ww6zfsKWnGanZQ9
cGf7jCyAP/TMf0e1v+h3N5cOwswIcKq6KaM9oOY+bCF0AvUf4NBXkJKGsoUqhubJZFR85jhds8W0
itgAxzny/TLpLIS6fYxq8k0l0NWXsHW2idcJPHWz8LZgisDdWK+fS/Na37Y0TPW5WQTo7l7jwk3D
g/Nr5WnUJLA4NBwT1N7pvmhiHtEffj/gBPu8Cn2YatRnPTTjWaXMwnfLvE6aqZuGhy1bTEcKO310
5X7ZeEKlNku88qupm4U3JvD6VlDanY0GuxlKnSkfJPHL8aOxE+2s0aiG1z38Cl00FhQ2RUgQ5He/
TneifRBpGoYUFjxDGpWnQYACro2Ffuuam4RXI9c0ZAFdzwMya/JBzPWTTOj6yevZXegXs+NIIz6t
5yDDrQcTB2SAe+zXMczZOLezjQZcxK5wjyfkfa828Z2HR+K3DXIT8I64sdOqzXLuey6hvNUgwrDK
j3oCGePbKVZmKz1oCjlRm2zzJa5W8MUD4XfHTl3aF7WEHhKqqzOF9gUZV+sryqu3P8yxv1namLMk
azsBmZXsy3mHCRLWLDEXifDcqzDytl9ioXlAJ/T6oYBrsev+bzhD+eI3Gp0wDY5RTZWEFa5G9cwp
s3ChYz72u7ynzInTA2UQVWuwsUpG8n1R9EU1cNh5Pbmb+tUoHCkPI9PnNoTmcxtJda4qpNH979av
g+4Xi6ab/QVnyUTEQNMLr2Rs3kOPA+PezomcL2wesQr+75/5zcBxM8EqQysWdfgjYpLCgkwgsuo3
7ZcJRl3e19hUybpytA79GVSdSAMrsmH/2+/RnXCFugVKlgM6unGDxK9VkOQuqvJb+NxMMMjDwlXF
8Xw2QpuLaqAMA8D48Fv53EywXeFz45jtfF6bQ16iRXw8oi72fKVOuB6NYseAs57zmDZJoeTWFUhJ
9Uv7x63+28mgT/ZkTdJqPAcKQtHuGHuYdXY/chMqoN+2XjEm56jj47ldp6Y4YiWLFJj8k9eIcXPA
dLTjyHmuU9iF+uP1CMftUxf2f+LW/yaU3CywilobaSQrn+M5Qj3KdcMxkuhPZ4S/a91ZWGG4wXH1
nmUXFuDo3AQ/Btm/+nXL9Szvp7MiEZGogj8juYDzVcncHMhOXJtt+eLXvBOnkRzocIRzdolH1SMB
t9t488Aj2ad+sepmgI1LqrGLH7NLtkR5l5E7GXruxNzkL4C4pnUnaFoxLH/XfIjeLyGRuplfkEG0
VZNM2eW4oo+EjVjBmtT6LU7ECdMulM16wNl9AoXrpp/H9yH3owlS4sRoGCOpiCrFThzpD10fPLC+
ffYaKv8n5QsYoWamPTsRrlVUslGi7rqxSn/0a9+5bO5HaPKkHpILGyIo2A+2sLtrqd6feILXYPzF
ou3mc7WBGFlqK36B3W25WStj1NOShHV9Rp1qUt3Ct2ibx/Wo/n98XP/3qfqrH3XCN9lJ1Ztukvhs
3Wy/FZFsJRnPQiDq5KWpNiEh+1PQ1eQ9/GxDvnX73Ce3gxx5oy74sO6EyuUhzH7bVHtQfaPUIu2u
D5HSKnIK8bi1ECzP4/QgeJSOj2apbMRvtwA+epHPh7zK4kOatRTq9DUZsREaIJge4YCdhvrbODdK
RzkTSatu6SGAe4a5doyS+rRPxs7wGNNuewFCzkIWHAsofoD53ttt6eEl1wFnebYDDS9uolFwoO8V
zixXGCDbWWo84JIM/ceRKHzIdEmX/qtGhX+e9cTMiSPdl+YaPSQKYyxpy2OHwvtqlqVL/23AoW2i
822Owsjmccrr5mvfMpH9UDWMcAaFnMcwqxy0r27/ck3SuxkPtW95D2jUUljbLpE4JSicrM4HrmzI
OSDVthRVipGWFYbbPVYnYo44vI9Sw7NLG+tDoS5sGvYbWAL6IuGj4Y9dqNv0FLbUUphU+YRdWAr5
a6oAwM23qeZTj/xNmDvr05rhez8pcEKyQS68zlM/J3lKeIK6EdOWFUuwbcRcwpW+w9saoJWfU+zs
crjMpTpp+Gn/mlbFT3Y/tuSHbo+dXsZ5iMXTMZOUf2omkiRPdK0ofTiqJtX1SR6oUWGXzOoIRISD
J1o+okIjxfsa23bEw9XhkdX6EoJqjN2YCodD3Oycbvb7lKp2qAt4V5PmNkEFUvYabcm2QLzcM5jE
6jS4YiCllr0NUMVyIGkLBJ1EG33e8S6hUicxDtLILRd92uSCi+zCRdPDh7tZNeM0ZQ8Wc91ZmuU+
1Is42xlz1BMfat29bhup+xTDYSD60tF42YqhbhgBJbbZ5QnfNU36NV1pP9xn24EPvyYO9Tbndlxx
mJ9naZwQ7KDWlVJaZDGl3XMk0plfAFgR231PbIRT7XAFW+3ANfNqatRuhfvCYRptOCBrodTfiQxQ
MzObhI0vSayi9NRUS9x9x7dPCks5UqYGyN67eFiehA5r/or0rElduh2u6FM2wFZ6d8QBEQ9RY8Xx
d9vLQaNiZg4G9jQhaJtzP8KPezuqqJs+N4FKQ4LpTdQ8zhMFF+5TuK4i+s66qkr3vKozVZfWGgM5
KbT2w5fO8j0uwLwPUY1eWxplQDvHXP6oVltDoiwmkX6PKZ/Gz6guP5oCt0tYu1DnMeyPyOpb4L4k
Q8B+DN1sjlu4FPf9VRxhFBUjxJnqR8cwzG9qQY6nNQvrS0imtHuXzjrh5zBtx+bDJJrteG9R4EEC
3ESDG5CeriRifrvYFbJ2gZub5r7jE93LYehkVU4ki+Z7PWUJKTpGGfmacsKyvyMrqieUkAd3uEY6
fqC0ReWdjaGtByAoOG3tkUJxDvT5cQN4EP0CRyzLTqNEpeMzJNuyf4rgjYxuoV/X+zmYmm67ySDS
5mXCNxF+Dnklqg/wgENkOu5rACZiF2YLimgUh8jPHEs8Py7hsYa3dOSj/AhxRzW803GWNJewEUNy
WrfOYO60cTo3F+RPR/PjlBn+Q4IJ0BcVjgztu2YLZ0wlzbDZM4+Hda5PIW6rzL3oADi+VLUeUV4T
JKaG+nnJ2K26au/hwAxm/r1pMojg634RK6SefVSFEB0xut0uUi3rabUkDE4Qb5Mo7+Vhx690zfAE
pzisI+AMNzxFG9TLnHdbsPTn/orkyQG0O8TTZFGYdo7H2f5Fwh0C9wCfd+ByQgXBH7Fdqv+pEMJJ
0cmGqIIrGw+f9wl+RgCOFOShC1Txx9He2hVVsq87/HRzlTfTmmyY74/RDkPerVimbY4Tb7P8sNrQ
+BMUHDMWBAFaTfYBFubl+iLHVc9nSBxx03nuLVFxjtrPPi5lFmXibExNIT+uozU97u221Di12KCx
ym7CasceEZVsTXO7wLIW5AcU68ELj6HVPTWM6+C0hCbKTsl+HN2nOYRo+Mash81KrYagOk2WVPsD
hSznfRgtXfuCkyOyi7yVcs0uoMbX610m8AXztONILL0wAd/5aa2qeEKeN2u2B1WHnSiGY47WArb5
JEDdwrxUrUX13FUWu4ZCoRijZ+v6vt3ChNwMuDLungaQ7topNzuDQAdc8XyycxbdRjRb1nfxMgX9
N9JuqXzgki4YY32jZPM3lemBkaCAbFvOQ522UMMfx9adYyXY8pEL01R3S9129BZFtFw+6plA8HXG
dCT5CV4mWv1zAJUMpvnSdPHNMrR1jdxmVGBhjKTgKN013bqPN2OnKHKGCXKIw/MywnqYm3XvyQt+
M/1kombd/pKAxqMmPSPNwCCoxd9VBJifqmKrxu2lI3ylN2k2otYl7nskqyozp0Gxj3qFUm4eIFsf
A5NEBS4UUpjoFx7H7za71+1N0BOGm6MWjnX9qtQx9HdI3W0O7Ir6Y/uBVWPpBRipYRg9X29qKHy/
zZQcj0eYMbVgJj726jbt8OoBmuWwmz1YTMjTO9gvlvk2XJsMUuWVZ/F15d4aMAFqdOOy5GuGKA/B
q6sPXRdTa/f9mWabzHJY01J+SZjC/JYLarv5XbhG6fTtmJeRdbmEbjm+3RkN4cLF6G++dMsGBQ3+
SDpU7wSOw+yHVKAT7w7SzZBkUx2vN1j/g7FG5xJlzvZIEltj87QOB17mXJuLsSJQH5NoX9V7gz4z
d1OHtNB3nWmbtmBdMyxftjEh8VcFWXKqchDCQti3I0ll/XcPZmr4HtR6ln0bQF4Rf01yEgTfVwAi
0kJ1pEugpV+XHfs32Jj5kE+B3rEUyg3LB3Z7QMbyIDbJaQGkYdiRo5cE30GV31kRYlHvbg89CbiY
Mb7PIrSSFy3E0VOhkp59jgnyIgq6p1VX4FuUJTAiDokuiUxibnK6hWp6GpupQclxBHznZYSsfHik
arRwNXNUYH3rhgki4aug2byL+nAGfxf3rNkrVO+2uRgJU877iTT0S7rA8nJaWIWjgBRqXv6092OV
XMK5s+Qd7p9o/0GKZDnuo66fBkyYDLGBtHgkqqWlAER1fqyUzMatSBmr3+/IfAmKjbfKfFgOO6Eg
GnWvxBbAGFaiSLKoHd+JBWdMeaNqOZ3haccm+oISteicVrTvT3NYEbyJtpHRI9Pj1eQK4TA2PylS
K5u6yFITk5PSUxjpXBzb/rlLJahJ+aFQtfg6oriNfqoXPjzMvcaOq2jqLiiiDlS4vcDsbvLEcrp+
JhrYg5ua2xHrfbKF2KZTFPCOK5zzLFhvWzxC+KyHfk0KEvPpJPZG96XYEOpf43C25kISISOYSWYg
zyLW0vQE63Hc5wuNjkuGxciuEDJX3fKkkTqV9YXiKpEPYqn2d+l+FaAe80HvlzQV4TmFwWbDMoot
x2k+GKZ9K01Q3wrex+urllVkPvSzjgrckUzkr11W1hSVbdgNtmuwZgpU0Qw4ac/nrWtumnUEWIOh
rhqLLS2OY83GfIAMiZ9WqL5vauwHPluV0PsaKCWV86yblqKJCK/BbB1JPgys43eprfe/Gap/ukeC
0FHl0S1H9jgFZH4fWiBe8QlE14eaww+PvVPE5vcmGJG2u25JwVFG/oj7HBRrQ15KQSNHGfLjPqfk
42CD+ixIx0Wu1LbeGyGzd7UFQf8kMIyLeNO2IE3V3jDGsgfN6/2ujjb5116b7iWjci7akD/LeFYf
4y7rs7wOxwVpJ1oKMeUbDOZ2yWvsdvfLDlXdfsMNqT/xaBvv1m5PsxOGMy/UoY/t0s9dfLcjfZF9
tEGavNTSImvhRKDVDm4qlRgr8wojN0WZ/N6Ef7drta8f45jzPTet2lKkckbG7qf2ygO4lft2AJuS
ztE+wqw7TQvBd0xLh+5UcxMFdyZiqMZGWakN7+YmqrKnJdiW9WJQ5x9+OrgkvMh2ZtZ7zca4/gs7
VzWd45UE5GZsx5Y9dJuRkL3WvZG5jcY5/US1HMN3E9V0PAPTsPdAEiy8uR0Ck8mvQQOXcFfEexu3
p3DpmjXXcYutaLbqpC1miT2KzSsaUCrzPd51+2NLYzo9mG0wx3dIqSy2Q82axhjdErEVj3mHgqHu
DIpORf4fc1+2JLmNZfkrZXpuqgGCAIGxrnogfQ2PxWPNyHyhRWZGcidAcAHIr5/jKk2XFFMq9dTT
WMnKlIp0DzodBO499yx7K5uyuvcUvf9Wdwg1340x9p0NOpo8PvYX+t22j9uQ3UFUU/ET+LOMbqjy
XB0pZFP+Rwkydns3DaM0JF1UPhdXQz8wIhIYikiMR9cqbJZ7tMZxiC4YlM31NAzNgH2h6GJHb0yL
R/KxRrPqPte8VsdIY0TGBuTFf6YDq4MvLQasaJO95khcBAhdpFgdKJaSbJqxuw928pu5za38JKDp
H1+kw97+Ogy9CqsNj/sA51XW8WB+FG6tfJ4EYRizZBwz26YqY014O6zSLz8iyP2b77aEmm0rK8QW
PixN4RUMB7i2Z2Q889pvuxnurntVBqE+Czxl2BEJs73E9lT4GGBh0UHWfKgYKdyB1UVN2k20WpQA
SSOEyGEDr9F/oOKr+nSZzaUWQYzL6O6r0drc7VWd1/alGQI973QVjOo4DGri+MZW5eymDxs/f6kV
hxZJFLUavoyu7uedyUkbpKqe6Kns80ykPQbh4/VSVVGOryQuIQYcgLKn1sw9itJewE7mZVrhkguB
dJ9d6zzs9y7z8qFn4TKiOuDrau6WpmkSi2zQBKKwfGLIF5OV3i1O8iXNEac6HVc2oEEr1BQnw+g0
IuLHaXTDfUxdXPyYEW0it2tNSLER7nKuJvmAjIlDhjL7uoQ1F1Ydoy27yirks55MvuhPSuImbNg4
RrRJSAnKw8vQrFWAKnUhwd6vWNd71AE0vhpxBFRvzrFyjxaAqs8aFudxkXKVk/LBzLwoYAlNW1FO
CRYZZ6nErrqgmwsgnFvjgpa3snJkTS0e+Oea8nbbZKXo8Khl05UmQDBugFcwfpadF/WVm636CiTm
FaXHGApEqghQwDUyYsKHLsyzL/CzqMpN3mJTLCtb34wjQWW2wmDEHZtYFqlZFwSOQNZBDmVsWXPT
j2xobmw2DafJGF29ISB6fA/6ehg2fgrwNUY+fqmn6DLcqSXOdh+5F4FaYtzka49aHbym0SeNi9sd
xMpKJJVxOWoDjCpnhN1JD7wWO+EAfGesbh1UJkhglBekB8Jv+1KjGEtCDgb6EVC6Gq5ZL/vgzGKQ
+EAKirt8Ps4iz8cGX8q0kAGK7qwqt54wWcXbSoryPu+RDb+lUK/0P/wc1nMaFECuvsCrAWm4lssh
2nZFuIRYmmX4aEv0I/ulq4YkrLCBmmSeLFLs8nAqvkneDuELc1Mxp0s7UHQ7cdTMPqlm2QSfy5Jm
X+WlNDlID5X58yLM+1g3Y4RyV/UUxWwb1dNBIRNEpkrY9l1zPLKJRGRHilgQEm0bFclfwL+arbgJ
i9zC3zKL0MogVH3nw9jFryYPFPTHpcqADAaqhTPSYGBRsEFR0rorLrT+1jSeUexzUVF1L3BqU1Ua
2sKxQzVGy3e0zvl6sk2YvbdFsyqO/O9lDq/bwkX9c5ARwd8pIjP4d7SWBZCRKufXStsaewcpljTM
ae/OVmWxga4Ds6UoFzk5l4EQQLNRepATdzAU3anZinDjx5Ww7SzmYU6advKP8ESm0Sdj1XwfBNHw
SWYxfQb3Y1z3OoMI6BBoNMa+af28FZGEoe9azeYT7nl96mgNWpuoEMANj5NIH3WhVJ9y07UuMUFW
v0Kp65OeQ7xlTOTEyXoTnGPh/I1QayF3OoP1wrbhi9/3iJXYU9OQY4RMZux5HRteCpXz5c7kGurh
eYbfT8L7KRsf3QSL1y8wEEFzNiwuKl4BDbM4EfOC+xC6qsK2oBhlGhVHDP2xJONz4QWKRAYoIc9R
ZVQ8gD1svAYbCxo833KZAzdxiFdHTkls13IfGmJeYL9e1Q+h1BCBeyQwPJS4kISVMzVTim17GV1i
gY2xO1MXcZQyg8t51jpzelf1WVWkYRQb9/XCdT3qrmnbk4/jtcHvqIPhoaaRa+5YHjsUbEvJdlKa
QB9AoYzdPaDobottout2lvNq2ITF3FDQ5RAMu9WOYBOBP8YVvgvAEZnh2qDddiAtz8syPgxBUc1p
xyfaXAXB3K572I+t3wOO2KSkQTTkKV+1x+OTSdyO2pFtraIp7fvRXTFNUXAWZXdaTMEfwF7uoRCA
vyNwDhg1sCjOXoMVdPKdhEJmeQbO5GccRAOh30dp8zBGBk69Ah4Ymsl0xw4TivJLsfZDm+KbguBd
1gUqc+yYzdymRZ8Z+JfDvEjdwCJNxqlywkxHr6Ne7mNkgCMaNZuFLJOAw/Zw5xS7PIRBNec50hV7
dEzYfOpNtQ7KHUeIMlQSaj82eIwx73qfcHZmR2NHkm9mOGoTMDHbMKIvOkKFtpmdskUaR7OA1mcU
S/1SCtjUbAj85svXBoBGlLTdVBTPxK/YPfIgEPRKxLTlaavCJtxooGFzqrsZ0FYCEZTPNxXEheQu
Mr2V9wgEKedkgQu02U5LxnWyhGuECkYZOn4LLFIVEg6ph7pHls0c74vFuPibwIdynwYUqOKaD7SJ
06iJ6/Dc5I7ANNmgKSjKoW0fFgj4611YDaRdEg6x/QwAs+jWHI36CMgBi9qjKERGe9YjWFsN2U2h
SbkeaUR8d6MMcNpEGObgl24K+044K4vbcM068JIyUneHSc5BeIZuMhZ4pixbHeY/3WJ2yG90dgem
m2lTTFX49LVz7RAgIHEd5TFoAKe8kqa9fEMCjc+GWmUqiFHRgLW3E/DDOoW+YhymBF4sNDwREXI0
l3wMukMJnsX81YWLGjaZENm4d9iv3cZyY+ptw5jsNyESacY66W27FDt0g406ZRHs10C+bC7xYEhL
05uqKJW/ykYSyxQ6kVzxDZwYCB6oMmsxz8YoVOdXYvZsRc0ymugAkEBjWt+jtkuAw9I6gWB0rTY9
lkGzi/xE+/e45HUToHeg0ciQdwsTkx+mbhvouWpMyEYcpi3qxCgNGqv2IjTh4o81lUy+wDO6Ha8d
Wntv8MHLqIpQg3im73hcNv5TgE+jgqSgI9PT7uJmjYZ0lusc3U6XDvqUBbr2KL7Al4XB1JLl+d3S
0gHNip2YwAMe1cCs4hSzFo5ulQyt6r6VC7prcPuWuCXvdpyDHsVAzNEw6RHaxhlpNdpeDUpP8o5j
88hRKspq/V4XmEZ8qSqn612UR13gcHcN65DFLGx5H6Hcx7McqjjiO4PSqH8vTMSdTEaq4Nbs4miS
TxT4XIn4F+D/41dlo6l+McGkg7POMfC5ny+NKhwLFtmEaTz38DWGbM7Y5li0mHthkUSG7WyMxkds
kaM49ScoAHPu0hUzJI1Ot7RxGW8IF6M8OYNJ0jWqaymuURZFw2PXVLW9inPm9DGYEMz+hRGSkVRc
arbdpNtgSpo4dMG1JnCnug+mYSqxx8GGPlWojLvtMrXS3pbDCKFLy0k8P60NKI2pJAOGPCVrOljM
2DwYv0kxmOyJuQGbf4d8g2per4IV8d0oWeFr2BydydmCegoR1ymN/TgdFt0pdrBA2d2+qcVKXoAq
cn5V1pgEpoa0IABsoScmVm6wNldgWxdELdj1NgynlIm2ChI8czfCDEuEWSOHPcaOUFCr+10ZUMx7
RIcRz5I0iFiTydJ7wze2iHl0GP2k1oOJfEA6WLqFblLA9HJkpelJ0eqaUzsML3yAq/p7nEdTe43C
tox3DS8m9egcRjObJpdVDnUiCGnnsusaccrypqsfncSNOS2hrIcrMiFS52bGtYZINF9Wfq6muM2v
fGVV/YxGr8zmlEyolvtNpWUL2DqCR1tJ0gkPswlSeH+IxWwwB4yl2tWgA14sjOPPcDAkA02VggFm
u20xChqmIwowixs7xpWxZ5zTHYBnkHEwSkPtppZHhtsOcZXiRb0+Y3qS+d2MJ3mn1jW+RhMtglMY
ZAqFnSBwrwsvYzwZ7kklhNnXVdzz67XRUF7TcNHjZ1dOCqYV9QTrkN2YG78UCXWCx5hxhiBdkX6Q
cyoAbAxf2jmS4VnDdmEIdxerVwpMw3OEu0u7qrlKVetcvVlae0mUGwdxy20WdccISl536DszsU0+
L6a7Dgf41AAiJZi36sXG064EiE+TYKA02GFGOZabRuYKbafpB4MKibUle/MxUuRP2ZpX/gGWDNEI
7L3I7PqddZzlX02tSXMkDFLHIwHq29/ANcCOTw0sqVHbdDzy1zQKhuXH0vPKXC9LHgwA+Hwo01Wh
HEmAL0+YrZTDALJfP0Y3E2kHl44LgkOPFpdQbaY1DOsU3HiBmXkUXei1s9wpMJtvmxnJwM/E1flw
Y8eVdlcxYu/Wy7cdZ9A6qHFBMvwQR9VXwHwB21RcBmaAWSv6mXTosNrbLSrrGgckNtJLm++scXcq
sDNLlyCgFg+L7C3kEoZf7qAygKtQSViu7oZ4bgLYDZRx+X26nI/f4wn2CdCS8/zYa7XQhGC/ax6Z
teGIZy/nbT8mRg5QVQNiQlBUXJCSbFjIA9BrWN5nt2ERj26HbRReiHPTlfP7WHnjr/Uat/yT9ZOI
0Lz01XS1LPHqP8m4NfPdxcORHYZ2ypIWZjd9gmo0v4Dlxs84czHAPMtlUfHVUEBpcItBSQvBO2rj
FdBWXwO14giujPj4BuFqLxMIi0K39cLUQO1sXzyAJkFREc0IZX6owGzEuYiMDXg3qllm6iU2RIFp
3hHMs+Z9l9lej0kJvV+UaAkeAUsx+7bTO4CkHOAtABsyvgGtWMsgESPK1yrh2GVHYIiNhtojgUk9
+s6dhzwU4UCdj0TxGQrrZbLJ5BBi0+/beeRllboe/uGoQ4nwnG4sK0Dl2PzHYEfY8wZc7jGpYmNK
wAgakkCOfZbCKJk9M7w6OM2uyM1RFRfsN0f77c1lz4yyOx0Odgu0YJ1Asg6y4Pgf2eSJX4aoOcCo
2/sNEZWeknUp+B0GVt20ERnE3/8eg+lj+JxYoq7V3dBsiXqtoicx/3vk+o+GQrxhM8Y1eF9WPkiA
FiX/NyU09AMJW8OtUWVlHO9wTBKASGomNwN26+FPNLx/YFiFkcHviXqAwsIRjDRMJgI8f32hy/HU
ukDDA3GwBoBTOFeIBYhVH579AOgWDVYVkFQHHt/Tv6ZQXVhF/4xt9IFYlmNE48vAxjuNNNNmU0LU
cgPyYJ+iXsP4EbM4+SdOA39EpvrAM7P9gKUGTvEOhgB9/DguOps2Jkedu3E4meBOCvuHBlWpX7o/
ucN/QLL86E5UgR+G0yTkOyGRyTHCdmbbA2v+kw/0R+/+gX1mkOg3xIXiYI60X2tLX5w02Z/Qxf/o
vT/QQ1Gm963JM75bEPuRFHY5llPD/s03/8AwGykdOz0JvgMGvcUgtUwyCuTxXy+oP7ryD/TQzM/l
yFUpdjkJBpzpc5bQAqf/v/ful9/6G25rWBsGdhDuS7i28OYdFVImV/34r9/8D1YoYb9/c2Fp64yv
sFyKWIXfB2BKLiViCZErJMPWJGYCG/sAkRM3/1Y8H/toU1TI3MXwbOE7xKHyT1Fvh9uKAl791x/o
l831nzzdH02K4mphgIXyaNdKVQCBVt3iMFzB/94XOoqXCJU3/ksX0U7sS1M9VWv5RLHS+CEbyqlA
r5IXW6QzfvczQ3RzMsYoyf5+df/5zf+v/F2f/34dw9/+C3/+pg2a/bwYP/zxb0+6xT//dXnNf/+d
37/ib/t3ffvWvg8f/9LvXoP3/fX3bt7Gt9/9YYu6fFzup3e7PLwPUzP+8v64wsvf/J/+8C/vv7zL
02Le//rTN0xbxsu7wRms++nXHx2///Wni3n+f/727X/92eX6//oT4O7x7S8P5be3j695fxvGv/4E
p8+fuYhCKqAajEE9uJDy3fvffxT/TFQoOGUAWOTFBqBD5Gnx158o/RkviGHoSeNYxSCn/PSXQU+X
H/GfMaeAm34comARMQRi/+fSfvfd/OO7+ks3tWddduOA98X7/OagwAAwhkaQgxeHLo9w+lH9GWC8
SJpF1TunBQVoTOZx63Rjr4Kx9RrV+6I3fYG5EXozuQVWVGwaHQE1BECMXXIwfyItBiT78YoUSHsC
FyTjEB/04y4vdN8MoBuF21EhxQjdIdxy/ayPCAejp5Cq74VtfOqt9XkqxUL33uvhJAFTb6c5I9cr
7+iZZyA9oqhjr2EGMLa3vt2tJcVEp4NavBgB7pdtq27GOPe7QSwEQ2Ly0PPxW3aZwOlmnq6jupI3
GJwVt3pYyJXi8ZgOjLUy0ba052HywUNc6O42hPD1BDhsxMZrFjBGlAh/MBSE+7aeMqS71N0NEibi
VE/NSTuEkGEEg+lqgJBqx6Jv7Zg16azrL7gQdgh4sXwHl6lL/RCsqcEpm+Zx/hA1zcmrPHppRoE+
mLX+DYhrsfPFbdPIMe0J+xYH9WdRkVtXmGc3j0itkZShcS9vavTqrxL9Y9oYWtzn2VgksccNBiuf
I8glZwmhcLnAsGm4WZEFuGGXNrIu+PDcua5OJeSIR4AqPBngx3lUYKcmpY8WBrItAghoze6U09E3
Oc4l2GdeTMlSfWt7CVRokQG5y6bA3TtaBbh/LCvWJCTLO3C9PHEtAfVLY8KZwlxsmNK4EDZ6a1xf
Nlc8ptcBLcrsABpViuHNtRD6MMwonIL5xXDyKmJ8fQYu62B0DqC7ifZrsNgrBIT9EKH4ojE52tYN
KxJVjeSAuQ5JZqPtCaCZOGDE1208mJQKXJaNgg17orQ7msWDEjPz8QajYmRd8hIzmwXTVc7diVSq
eA5LCbgvgja5WhvAritNC82+VirbDZ6SYxFi4FSOQY9uK2yeYpyhSV301yCLmENglu8VQjm2xs3g
TCG6ax/Ccze1oninlTnopXuthxVAVJWNByCEDnhWhTlizR/hGwWAsekPcQBAb41li04tvmNQFTXo
H2SPuRAAltqbB8hpQgx5LiwqbcnZNMvidxO6oR08wKNznuXLYVkn9Uxh53pU8LW/Xg0aKziOZeVV
VhJ6p0XtzyUbOyTEYCBxAn4izl3Tzdfd6OxlJVsXbQ207zzFdAoVHxjha52qwRUnvXi5KUPAnF1n
8iZBDNkbuF31fdAL2Fhc1uBaR0F8M+Sa0a2La5GdhJpNcadBzq4gGxOBQE1gOnA3MrfADt1HmMMl
gAA8vQfx1q8Hq+2idzEHAXEP+WxTJZOs71y28zyvX5GYd+RV+0RKgESg/5bpmE1ZusAJBNQcN0DG
tBL81cJcscjxhwWkgRTThG4XIhegTYLemjTS4RtMYehbadf6bHnR6ASsC3KcSRxhSF8v/AuiKIN3
AlvIexz+5CmY8+4GwVfjlGRZ3H8PdLamOqz7XQAjvKSxy4xhi4HeAPl7SQ8e9CF2Q4b5ItHHLCuL
TQy8e88cZluY/BQlKHfVimkVHiznyfC8lELtkXhzAOTiDiFSQn/UIzbtDbjyw2fA9/0j6HQgftq5
FSeABiWAAEPdrarmYj+rGLbyF9rvpuTdknQE5pm+ZzMYGFhoYFA5kkjwaR86rDDsaViu59bz8aVA
3HuTrDMmKjAQCqoj4aBav2BiL+RThem23HsqgXUksuDWvK9gDWUQDFQ0uy2jqNoB2wITsxorsWVY
mw32J8PBEiAqbdsOZUysCbwHYkBCSxbd1WXWnSVQD7T5eSWBBkf0FSOHbdnryKUWhKNvrqFTGtGY
HSvWuY2DwCaJ6DjvoTsyLIWs320qz922mgCuSVJGoP7G5b4G/arFavd616vMX00ZQy/v9EQBEOk2
S/oZbU4SxJjdAVFBVmcOsgvzGYhSdpEr9okuu+7ruHmWcs7KdCqnkKWdrqpvS8wfS6sExkdO+nPH
rT9jyfhzPBbqutMGnUDfFYHdDuBhPikp6VMA39WzQj7t0SEmMO1nbBgkr8YkyuvpsZDWHThR7WO+
tM1jKIIznnd3LHD/byYkhnfJmhF7k/MYovEhoNscey4kXU1zKGH9jC+xy9+4hmuKtzMW+Ly2D0LM
84b1DIBfhYn9tQLF1DiGqRICIMyTXXv2eQkpm9LWK4pglaCPUljv5btczxXgsX4UNbY+aUnCbGRu
4gJmTwb7kE/EpKubGbc4DfImr9D78uEJ4oZ8RqBqmT3g39AWQ3+Slh1M2Zw29T3rRgzAOwIkGBwQ
cd+JAiS6ZgwshdKik9u8N+tdJ/o4QaAF21Oon5utqFnzEHT5NkQazjPXLc8PfNHYBmY/PiFh5dpH
M9thEZLjUkqNR39ut6CeZ3heZod5V+Cm6QmmSfU5r+x6380aUNrKyL4VzXrdUhO8DAZD6SAksGWM
RjzBGb+igKe2eVT3n5u1B5ydafY5HDX6jKlSB50hTCQHq/VpsFX/Oe+JuClaYs6YDMy3VQDVnQAI
vce2rHBP8dzlElzUBcdGmYC4M4dphGtPFjrdIKADeN9YVq8WdM+HqUAlBp9/u81Xm53WWo6PJKwb
YOMT6CeJaQJ2LPTElu1UgaiGfmHoEVgfmc9q8PI6c/0T6SrzVoLAiO0nBk7eTRI5SyGOOkSaFWdo
a0mzySJw1kBWaw4LoKhnQTvEgNSIYbgHFQgmf2uztJ+q1WNUK5qWX/EigFI5Y1m6zjGmuAtmGHZz
MYrOcKAW9ooPKFU3bGDD99Hn+aYeBYhXFuMY5NKfQSuUO2f4kFLKuntFGnNDwjj8Dv5PALbW5RkM
YeN57YoOzLwhAttrgU73UOG4OlXZVMGzcSGHsOlh8t9Tv1kwaL7ypTKff9kg8rKcriulMpiBOoD9
o8puASy0DBUcwZOW1V15XGhQRClWlt5mxIPhVc0Rya9Wx6bohsAG48mOmBQMiIl5aqYhKssEd9ar
jaokGx+zvhm/Y7iOrUAIh21Gjv68+mkonwuziAGVCObrhzkQeNZY3hYbjGOw4P2Y+T1U0qjqYJvm
z78cyz3sV9tkBsfrB7ilCowJOYD/C9xWJyyP6FNdEdxb6jRGZcpaqgF8UvTpqh+zLl2HpvK7Ns+X
swV1bWOgXXhV4L+kZM6zcwG+p0omUaprDmfdzxCDDjdgEs5gvSNl+vzLf0SlgQVZcYb/F5mB0iZw
0CQALLHzRk9clmlQcXwAHS3Y31SPaqHwRnwrQF//IVgdHX3T4WWRaKOjbHOfb0Gk9GeE2ZnPsl7M
K+ZOWJ8qrlaQ7kaBH4nZfF7WmZxnVP5743v88rKRfTpCUkIBH+Mcemzn1p0sCIDDNoIFdJovE/6r
jKb8rCrIM365/bma1V3E+6fftHm/9lK/650uYNo/2nCOyhOkqwiYacTCkEQfA4vXXImoniXIzx57
dwEi9dGKQW0Katy5m6D2mi/3VYfAMPuFZJ+6MCb3HWqIv1/Jr63vr5fyocf+8Mf/Sct9U36DVEv/
GP//6bnfvrdlt8Gg0Zbfxt/2zyGlCkDWH7fd+DBFmb/9rlH/9UX/6LsjikmtoiGkO4IL9L6/9t2K
/BwRSRVHCpQgHAT5/+68I/kzlYqESigMl2FMg6v4tfOO6M9o3wmLJXYKJS79+v9L6/17XIqHEqQd
FgESiCSJULV+wO16H3g4dQ301BkQaZEBmLelPwCGhEqwIB0s5HSxtPq6qmngnkvf4SkyS2EsgB/D
3+Jyhjxos5AKkHnCK7EuFtBPE1Un0BtRoqmsgzSs79DR7X9zp//Jyr9c2W8WfigjXLDErSUgVqI1
+HDlYOQ7GFyt9sRy4h9o0YEN7Sp1vcwxek+4yv6Z/QiS1P+vXxldsJCII8dG4Nu8oAa/QQqDsmGX
EXt+EgJP1BgHEP3NlIp9BU5/T6CAC/oDRUH9Wble9T6dohlbrBLABHY8LyiK6rjEFoJTCXelE9m0
7sPLRiM7TIFACZ78uWDYTpuQou6G3ECfqoFmOGDLbp3R4GZWgJvRt+uF+t3Vu9x1uNeBmP3DL4d/
SFf+BoEl1JJVL/GrVJHN+RZzvqrdOJ4BXnEigBQPcYkIt0EY+TTtsiFYbmALjBOFMiwC5MzxN4vJ
5n6JAmW362jorZW6LsHlKxfsm6CN59u/b5EF2GVAZ/LwCSPScsU4a8Bn+6XWCArsxFAO4DI8WlW/
hcGT+RxCdbKmQod9ceeLFlekFs6Oy0oL/2x7Xqzo/YKQPoVVQYdTqKM4vF1rgJo7dNnCvIYMrvdX
I4b7b3EOmirKoZjPD6vtwifUYaFH5Ud98IWFoByjBvW4nmXUXh+tkW2bzrbGi+ABjF/dmBk/NVON
qwurGWeGXzEqSwJSVcU5mymaeW07nI6RY/j8CHDjb5XLs5cJ7KMXUCjxcgV9Z7vpS3EPNSfemgw9
blIJ3sCQCGhXhtfCIcP3EK0ICN/iPqKQ5eXlICuDpncbdDT9+ggZMb7WOeQhBZNMNcXVevlKYDV9
aYvLGt+fYVCg9sFCNyWK0RjVzexuityt94EkBQaeHg/v5TyWm74vKWbACMdrgAVRXKUVoFhu9Bw2
WxgiQbDLe/hPhM4vTwLpy7eg50KM0IJ5OCQrn/Qban5+g1m0eLkoqW7dbJozQz7jW+gizJOCJgLR
LeziN8TfzJ8MIzjj6YolWzh0GDOwH7CDKoc73jZZvVzBFBq5TVzH6iUQ/TDeh+UaiA30P1g2s41x
ex2a7Yv0yXO2G3gedE0KBQtkIskSyWLFZBorMvzmWo/vrmQgQf5YKsR8fca/ttUP451/KFt0bpWA
/g8qXqyRIexQFcCSkD4tKE7XtKnR+idB5vDdAstp2u2KIvEz7gwerrhCrNS+NvAZ2A0EU/DXIeP+
AVAoHgRQ9HCDSzCPxL5uiD7xcEUHBTm3PUBwATpPlaFkgiilP0wg4/pr1k249TFAtxbGdTCkSSie
NrX1vsJ9iRVD1TRxq09dUYcWctg1CF6CKV776zG0gT2jKseVNHDIdM9rC/ThuYxIWz9kc2UPHgYr
fZrNjB1BZcIGsS4t7qWFUK5MPXGoopXKcSNAeLGHrJGN32Fui6fH9DEKw18Wcg3an99ppNigRJ4v
DwXku3gX7y5WH+BthU/lFADCk1QW4tU3cgrvqgwOj6nMaa2/xczR2wLBgzk8B9tL5V6DCHFA+rOt
vlhqXQ6Z/5SP31kmx/qTxQ6BQt1nK7d3uoVPl0x8DmrINoZLgN2GsEUBdQDL6cKjx3eOSTK9rcaV
YYw/ZX39zhHAE/YgioF4v21BKgzvWpw/aw9wp8rFMetCCddGrQW5YGBstQmKKPAdgjInXyAhG5Ky
zOUtgprUK5+BxOiVPkIk6yHAavX0vOgl2NYjXGWwMIaUTXlxZI3KNgygCKQ45ewSyujCNwXoBodg
cMJdQwiE8vBTXkTTsIMgRXRVgtlFBiWI0UdjJHkZuAlT1pIvQQdZ/Ng1dVIvHSgAhfPyQOsw/9rA
Fe0d5rZAK6jt7pBDez05C1C0xjz9Xug4/8LZDBorDqkNht/sQfZZ9wUgbLsLO5JnabxC40pAuT2r
fIGWzNQ9S8K1bm5K4F/PYDXGiSLQ0ayIF0+C2fu0s/m6RRX7v6k7jx25la1LPxF/0AQZ5JRk+qrM
LKMymhBVMvTe89l61i/WH6Uf3UelCwmnBw007uQAFypmMsmIHXuv9a3qMmRLfoNyElbgKLM7lvXq
c+L00cMgMozX6pTsmroV2xrBk4tUv9gNcRk/4CPLPo3I/sJtgxH7xmED80k9XI4ZyYFbIlwhSddj
gYdfSpa9wSgf2XSql8LMq2iVmaJ8jdXyOaJY5tbmsUPjx4SDCEdgOlfWhCAwHnI/DGT7PW5k42fI
0Pb6koTbMdP1sxmiX/Ejde0jTTPlgN82+nBCIEueW1bPGV5jozxgGtG3oandJUild+oU9T7q2uoF
MVs1skthJS+wOA1gBWR/RmkTPDhVRKOwXdKtqTgWhwxlsbfzbFlnwuLqEwv2vFeLYj6MiuYcoHyO
G8x6jddhM/Xqfk72tMCsxyFGLKyqWXJybAeJetE4mf/nkui3Yk5IafA/jcXIISfjw/QYggfugKwK
jlNXNfu0oKOvjgabkFCQuSXqUJ4C3vJ/NQmnhOSqpmmCj6DSlcJZq6Z/VEUiWCIZjaZzrDNW0VjA
ZfKqTqfG+PO3W6e8vxZ8UjIpsiiXdZAy6ofqCyWw1bdOGBxFulYYEtoIHcapejWngAXj319M4vDl
dmrMuT4SEDXeYSWkCDzaSJ83GG7FoY0ACirI0jZ/vtTvhaytOjb3jTnTOn/7UMiinpWVwvn+iBhP
O/84spmjk3mt3ZUnwCV/Czr5D9fTOIdoPCaqJUz7g2hCs0te27VLskxR8PRzCyoilR3DLFqqkTae
ub1//o7rk/frb8eXsxGa6yAWjN+K9TkPRec0nTg2RAxh3fpxlmdBZQcuJp09UFj8K1zvA/+tKgnb
x58/wPpwfPgApkVb0oZUreum+uFLY7ar1Qkh6LHv42aPxtI4THQr/oK0/49X4UTuMGY1OUd/eAGz
QCfDNm6tY9hFzX6OC7jTNsPwf/9dOFBiIrQchxfvw1WsztBrU+G7OGggfcAGdK+n6v/iMaGrQPPb
5rTDcfPDHUvrfNW1QBXRg5VB3WCsYfo0ymkzExR37pDMLX850v2+frGms5rwtQTO0Y8vHSo+Mq4z
SxyZU1gvWm/T7VIHSpE+K50N9ilVx+O8NvH+fEN/X1lsR8e+ovFt167Th6/qMLdQF1LHj2nP243x
oDx11mD7S2LZf8H5/YevyMMhLQ5xtuTIr/+6WMoM7gw8S/0I6xeBf66Vp6Wl5ZUJHph0bd9O61Pz
778f5k8IC6i1LdP4cNFBjQsjcnBYZFbd7ItcGIdMtaMdB52/vulra+LDm+bQnTDxG//QDPz2pjEg
sFXWk+PStI7t4gQ0wSZJNcMbuDRnqCxR4QYzZfKE/fA8Umu156EepoDmays4XJTmWxbq7VctYtKN
e7DIoqudAkn5y235T5+U1ofusCJZNGg+bCirkj9ehT9HPTe4UBzE1SsoE/ZLNHI8aolDWf/nX+Kj
sIDN0mEaR11JSBYCio/RDmFGvyRgjzsqEIGbDZ5ozg/dNHVf8UGzZUbo/Xnek1g7131Wv4LfoRlp
YLe4xx9dZ/i6+qXe/mgpdjO0G//PH/A/3ROUDzwrGmoMVf/wKqh1Gy2DzVtPFgdFt2omn7VQMY5t
ZqDpGmv1b22c3949y4CfIzRaOTyi4uMF67hdi/55OWIjEm+tmjCiIQWdx3TC9/ZvSwguRt8Ilavl
sNR8fDbXaHNAHc58nEJa+Mk671Fbm1OOqVackv58K3/bDNaL2bTpVGPd8Vb1zD/rojxVtKoN1PmI
5JWDJWknPFm8iJwS/3yhH6S+XzY3EpWstXgw+XIWfbFfr4SsIJ4sMnSpIJqopaGtceBV7LZLP+Fr
WdpTlQx0QrCa2DfRGOUYVytpMPBd5zNTWU/3UZzSJ1BGDkteC2DndZFNs//RGXfoehlbNVu7H2MN
SRwNKX185H4OLpE/f5PfHwZTo7yjYeqYUNU+lkJxMdsQENr2qC+z7Y+43BCvRvEuVOd/XXUheOIZ
EBJRFDPZj2t+F4IQHiZGQTCbjIOtE0ADAq92oLNN5UkU01/7h+u2/I9fSbCtSVvn1Ze2Zqq//UrF
kuNbbUxxxEYqvlmWPhwbgSj8R0PEki1dnZokg08lY/i/rHT6x0cELJVuGZZlcGXdoBL6oEMUWdDF
YoyTo0YGa774KhbitN2RGtIbujdOgf1uaWkq/KFstfbshCVvoNGAy9GBygQuFuv5Xu1zuogLkL6F
JqRcDxZ9w38vkueoAWyV7Hr+PsPlWSn4S2NsrpZgVOvg0IzyDunv8tSsj1emsBnsyHrWquPQzHgN
dKtl0DNOtMbaIKXvl9I4Cty4HkLJNG3U01tyPDCpq1qa3zHmT86N1WFNF7F1LZmVYbCVcHvoYhcE
eslaV29oS+PAaaWJAScCiXzTpQIkkMyqZfTLuV44QC/xEU+N5okhM/vMJVOmdrCi17gi6X2vY9k3
Y0kKXIiZltA86kGMaV/Hxk5piisJ74szIcHfMIxOGVfOE/8tUcSXBwscV7tz8BJHe2tIORUV9cL/
u9RIBH4Un0Ma0HnBdctmU1dMoaIC7+53uuXx6KVa2HBwn5sJoysAvOm+mpY8uhp5mZU3YJ6G7o75
JT+IXkne7hKqRHoP0JH9ouk7rd5qiP3vU1W34Y5YZXovK639OrX4bujwJubyzbAKRolNra2tqDHj
Z2bGyj/kq5tvuJNoSlY4zpyVQCJuBu7mQEejpzcXp106bS2EZrlPH4TOVbdENMLBJVn4oZGc5F5v
RYH2zriyONRT0isPUxlz6Tpd2LVIexC0cCL4U/qlGBE53WuxErVEHqU0XjmvlihkZzlWnqKglBiG
ppWp32Oy85aqqEbf0lnCzSXkCSqKgYMEDvJY3ogh0FAjTArSmg5OSnwum4yell317bKbMs6wro5x
vrmEvTo1jxqaiGxnxyYPWBHZln7+oX/4WQfQs+fpW0KLVkNklfTNVr3kfApohNh40Ody+u7A6rzi
JGS4+qMFZzKLtVwjmrRHgc/8DYRrFGzavh2r/c/XytJZW9T1nRmlkdhvhRnTehvNWYN6iMpsT7eX
3rzeCZbxBotTu6tti5NZlJncV71de+ZG0vbvM/Gyw3aKmSD8HM0wW38LTPgQ0HxA+7l2KcUbwL+1
E9vQnnerhOMP0jA68D+2PwnGrLlG9K4waUnmEW6qxlNC3FSqtqccwMiyg1bCpCGbBTdWBOgdthB0
w/iuLWo+iAairNlWQEPui0Wrp8/9JA0FR7Q00/TeLp2pvzWnTHu0QCoLr2+CeP62QvMbZEa1Lu5m
ZA3Ejc3UxmA4NZAK7MeMAaLSjWhX8KyQBRikvMGdIZ8pzNMOilXTlVBjsnio8BYFwZLTm1cyUkOy
pqVbP2c0Jbd00BablkQigmOuYj3qAMxMnU2DbOmHZPy54/8/G4H+olT+/0ibzI7yj31+1T7/Ik5+
/J//o0n5UX8Zra7/5OeMVIj/sjVGo1JI5L9YVvh/fo5IdfO/eJ0kp3bmoLSZ1oCl/9YmC/2/NOZ/
JqpkU9eFtSp0/3tCapj8PVOadKU0QSVLjMK/mJD+WhBLncqKbXO9usoZgW3719pKOrzNlTCEl1bJ
ax+NNwOO6NUVlk8jYuz/PTu+/iwF/jnLt6z1j/2fEuHnxWz+GOUwfSeUx79eDLMjjpzaHLyuRBT9
kOM2qY747wiw7LuyLly9mnTtNjKd5Dujz8Le5ZExDhut7e292uZIBdFSmMK1tT6oGArVvXlIwzBp
r7QM7GJfxDiTt+aSFsqB1qg1nfSaEIv9Ohq6NeKsLi9p1Om44+MuPBdREs/+6DRTfYrMOay3i9B5
IbFhh7Ovd4vZbjWF0YKrIVfaEEewoGNtsvUfmToIFMFalO66vgNP2KE+3w5GWhjHHkpKCtq1zvO9
IJ0j80gruMxhz1/qJkjFngVg7NXBbVyTbbJASKhbWQu3QfAXuejnjGsCoDDxEKWacM9weaIf4g94
o54NqzMfrKj/c8PqmIwpt+M0QcKwsGL7TTcyZvIWFcXUrrDYN2+GCv2hoKWMoR1gE874g+4USeDl
M456OK+EL3p2qznNLoLQ0iF0UdTJa0N+RNdGiitds+3Dp3EmKv6wlIN4pjYQFCOh8h5inmQ0elcN
JsMunU9aLMrkRfqgMEjFXKq3TC6wPgO9HNe/lAaFz5wZGrEtd/HYb4RSaF6mAVboI1xdVmeenUre
h1ZU+VrQPTmKgZdTDUt/AWGnRPpL1MtHa05Qo3XpplH0C8+4fttWug3FubjrZbgdAqF6udo6Ho/+
oZ5t8+DkJhVXyOoIvCwk2hpGchLXx9jqj86sxt5A85xSGqU1euQyr9HUmay7UrkM07gfBsqqeBT7
rC0aP03HO92ITrEexX4ESsjusjW2KSffU5cMKPmx8zj4GmCnF42To7Wqj6M60L4P2n0O6uRWn8x7
Ueh8Nz18i1r9OMvwtrKzinguC/neEuQ7rWDYUptXe8hQV/YVmAjlPGj9drGb+1kLz+nSKPuq7cCJ
sVFAKmbrhY6QJs0tI0B/0s3bVhlBXhfzTo7zfpmLi7bwCarSugGlejV19NCODgWraR6bfngwenXD
mOE8Q7Fz8ZJ+Mjoiq0Swh3y1bIiBQyi9BIfJWgIf/MSLnaGF02XsLyv9U7WW9bMxnOzGmE1+dq1w
Kg6hBPlUdMvqC1KsFTeAupP3xM+K6Flgg4eH018Gey5JTlcaJjiqD5rULRRgtooD5MmZzjKuk11k
tt+wQmcuOqTBR1G+QTnkN9myDRZtcqu0va20/NFCjc8+65xGfbmhDL6WaxqtoUlvWFToIAX0wpnW
jaOmeH2KBORsVU7bwODUZ+vaE8h7/AuIylAotoxYete0uhc+6I1u81WcTv3iKOmmVqPyusTR9yZr
74PcZgDqDMyQrFOR9S/Qn/edAfIICEKEz7J9j0DneEhg+20vYuHh6FP8uTFuFYdUw5kvrWdoxYK6
fTcUON8t4aSJiNubrqKcn63kalSlIFS6ujp50J2bZEiYPC37XiGB0ojkN2ww27y0yxNd7ntoIbyJ
kzVu0JgsrqhLjLNNAyGwWG5EaDRerpeLx9T7e0jN67aD87SkMzrJpThJ5s6BM4AyL0zYcNW3MkYT
FuoK8zXF3JprZMoERmBAUuM2sPQy0IBuK/XLwCyTKW18aiO12gEX2jLxirwZWBWQa3RirXaMZuMQ
BilC/xwbPPAAdQju8DQKd6l5Q3WZM8NK0CPTxvIGM+u81DCfQhu0hi4HoFfK0LtloEdbWVufNXM4
6Sb+ZjKX5KZDy74Bzv041TDBkxoTvJkeaP5PXhfW+yRqNvZYI8ngagaQA09PBfK6SFvuOUGhiBD5
7VTUwS7tEw82q9xrU3IA2sjBKCr9Ypx3Cr1Wd5BhupERGc6YLRSfxeLLAnCnKgDNC85NXpH2HWJa
nam0M9GLqU1PiCE5FICZJ7T+mw7fV+uFdao+RTkHqR5LfhBWG2G0K6A0uMtkeLby5gtukS2dWywc
cWRuHLve5C00YXJIVBgM8WOuOr7ejjj2xy7yGopq1t0Qi7cNNrSRGwv0KlN5tTjzrJcbDVWrdjtB
kPJQsisX1chbnzloCPwyqV2jqvldB6piqz1KR5k2DdheOobDCevQsa6M1msc+R1KPqsBB2v2xRDh
RWwDGvYXtT7YhQJstQAnxZjHjQVorb6coj0+mbswa14Zo9yWufbYGUyy81LuGrpawDkW+Vw4tfGN
g59yRnsFUm3MbiVg0yJCRFsai+lxiNzabf3O5PKRdqr4hlJb9WFzXij357uUaehuMuItm9870ofX
bk0idPJ6PmAF3gd6NvlmUO3BeNIELSp70wD5KCxFhUwWvMPi2Y+1+X0oI2w9Q2XvExFV1yFPxpNm
VcZmRbKwRRb5YxiwY/ZSUPZnmcGN4kcq1OlTIRPN7Ydog0ODg7VV3TNENXwRa7dLmX3Pi6Xd4mWq
mOQaZ1pTciXKrJqZAjLykjMwL0y22aa/wE4LdVa6pgAAVzwX1GowCFqbFz+lXnD6pwAJmmehjody
bCpgioL5KJvq1IdOc1ApXPGXxaeEZ8MtQlV1I5m8Fl3RHyrVfLHnytkAqv8cVvmdwvJEFJLhAlNu
biFJ6zRmU3GjwqpmAgNTeBCkquci2S9RerTL+A6Q4a0tiwfUqcbaIrDWvW/cmJEu7hdnDlzEABlO
DzV7wOXPJLPX3XkQu6BEblsigN8roVL72pD3d/AmkpPQlduqrch4tNTXkDfCjTW1vwFLCh8DexfI
+lz5ioDrS48l7axN8b1JzDI/HCWPYyvaE5a3bTGa8U5UpYLwwXpdirzaqtTa247cBVeD/u8iMjIu
RtPt2mWCXIf8ajOowSHtjI2dRwdOphfNcd5GgbW7G8WNRWoz3n58baBggEo55z6feU9mu/TSjs0h
TzVKZindDm5rKADlpvRZcIh8hY2xYThzgubeuIaTvqGjvyyNc0m6+LEahK+psPpIZ3fDKvuSOjXS
HXw8IeoOP17U/RKbV+hSdx2hCbMuXqYFDKmkuqCQi7zOhtMwZepbZ8eli074iW9bujgD3odR/6TK
rkGyNp7yRnt0eBBzXW2OorcGj8mv4pMFFF/yHKPu5DQAqdr6Fb/85PZLoJ/BhNfTIWmQEruimrN+
Z0Nki+5iO8nZVmxFTmu+Q/ENiIhMD1FUI6ZP5yy/p/uYTrc5G49GRp3JgbVZTPNUoV1Ca6AFheKW
iSHlXlhSLd4AJafPY9KXcIJpsLBDwpo1boESq5SEdIY9dMarRg2CWHtRGyNw/tKZ/XVutZ5MHEYe
KldDWsAY90OLOURRE5dZBCggl9S8yUBAR8lDdwOhKwi9OZ4nop7MoP1LYM96+PtwJJIOXG2yEgVS
A8Sqvx6JQIwNvTSs1VlT0r/A3YWUZEy6uvIyeMAG3igE214y4xz1EivndycyQle5z1CuaDKnD6Yh
hp1SZ8ZLum6HI85k1ZV5F9LK7OzMt2elRLyZLOYJzsgENTWViQtx3wBS05jqY9+UYPzJ+p2ufz7x
/X5XOdnSlLVV03DUHwbbf44I6kJGMhtk73V5k6EOcrKnQc32Sq6zCysALF8smCTq5s9X1X7VjP/4
MRm6MD1GSshY8KN0NlWWDtEsVj8rGbLYF0UF6aPWRLvF2UDTFeEMDlIIjrxJeT5xygAjpZjr+pJ5
PPOQtP78iX5tjf98uvT1wE7jX1goZn/9kQcAYuDQGsBEPM0n6N72aUJZf5twAL0qVaXc1qUEZqSM
NHv+fOnfzvc/mg50Eph32b97j7VIsaF3V52XyTF8H0K7Yrkolib0DD3hV2/kYv1ttP7xmWZmbzrQ
augoIOV2PkbHj+BdpAxE6CMWPeZyXwRrNOvLn7+Y+fHhwr8sdRtyk2kxdrA/tvzNEfhvLsvc1x6c
beYvhwtQ613rvn8ejsW2fBGudrdClWpf1T3P3rPob//8Ebjax44G82bVsm0kTZI1GI/3r79smnDE
kwQqQ2ivT05aPoLRojZNOZnAdwsepgjGbqaYxylKL1VuHioafF5Oott+pk3vUuat+zIj47pjmUM7
2h4nKLeW0h9It8hSJMwJBVRppHd6s0S+htWEmjV6BuwNXLoW1U5YmS8d6HOttW1pGuDJeigz8yiZ
HJBo7lsawkelPHeNDrWGWYSlNIeyNkq6pZ0XFDAAu8FmvzYMDCiUiDfMTvQNh/gI2/B47Y3gBRr7
xjHzB6wPXxYjP9mDTROyDM6ZNT435nQ0M+6yOQ/PQT++6u30qg7Vc2DoR8yCJ4XV1ceMuJEVR8pJ
qw9Djml3UpxHJh8+DjUftto2ja0dgMUDJumLMwi5EtG/JLqyXbom80ZMaS5iAsqQLHnQovxcidXH
Ne5aaR+Rhvlk4fiOo34eg/oh6qy3GAwxUChMVcZ9XDoebhGUklb7mmsUh0bzzF15LIe+xyZtb01H
2yVzfMwV84UKjVNzeI7y2cestS2UEIR71T8PksNKohUu57FtKJQdVqwvKfurrsU5m+TwrRQl6lzO
cPD/dmM8HgNHNT3eTh/Vx6fCxgRuVx1RSa1HHsZ9ZOgvZhp5Y59j7yyPfS6A96spbuup3UqsOBGB
JkkADBS+2VA5r8VkHmAXnfKkPutz8gzjcK2N9+kwbiGiveWjA6LXKO+NeHwgZsLFd7WBd/ZZseSe
kBTqV35YhJAXEECPUagdc1Fn2Hax6QqEn9zJstyGS8FZJilerZhmTpjQeQBuzhxFjR4oKD/hsK99
OnK1l+HoAlSmkiah0FEYu0tnFI9kR43buoYMHwdN9qUAt7ptVO0mSMrdohcni9BjrHUFl4NoHSjx
jVjkcXIQ+eLnxeqlOsumpk8B93XHAB1EXdrtKmyCM9JyrzdakHtGdy6YhNBXSM6G3Z44CF+UuuWR
J9Fsi73sSJDiiaPp0Vl4z/pZJtvKKZnXDQTy9k1mbJRQj/dRns6XtKxuMFvuAqYENCgSwl7UMdln
AydMOHWuYizzgbyhT8wJlIOoe+WO5sz3JBtQtXfKc5d1n0tBSsCizGjk87w7AGMnSreMXzune7Ty
APX9bE1+y71Q5bJjPeg8Qh1MkOrk4WJDUQoL63R64b76RckAMrI0x7MWQLT6XJLFVU5kROBg91Qd
Q349M/XO4lvZBnuoo/oTyPmEv9g/OisjoZ4DPzeH8tmu2Axr2mw3zeigBqZMdM0KPkPWQdB2ta4/
tVP9PdDNY9GHNU2XMtpAB0xd2YhbJ3Lux7Z/RgZ8P0YN3G/CRGRgJJ40aJFVvO0cxMWLaNT6SFTQ
fiFegl6E6enQH6pk3iBBfCQseoNqViI5XhSP8BnXGswLDrSzOYWvLeR1GJm7Rp/2KGp2hE+4HXJi
l3nM81LO55jYjgBwkM6T0pTxW1l1jEKUja70/kB/QqmnLbYIr5jTSz/H73mhbWCW7uNMXCcL1z/5
N+0cwjfLsq3qlIyctNd+edMi7blfquQIuEA0O5FnSvTcNuqw60YJlhrsH+eh0m+LHqb92FTkHekh
Hy6uN710doDAv1kKekYO/JW6zZjpgQUHlRqYEIk3Vl8pb8i5ac0BY/esJikeMkCg9/1IBgot5++B
w9qIRPekKUNxV3dxdcYIOO1mB4d/3aZPgrMhDz+QWbKTACW3q6CZefUj+T71lSby107RDsug4LV3
NNB1ynelJ/QqsIfJ9C0j7sbDkgbBBr7hVVal7QEOVb9PjBn1Y9T1NDgDNCruZKu3ZcpJwU4dugwm
Q6hwsMHDLsttFaufyJ3X7lU1aYHLxfJTHyv9JmlF62XZqF8LEMqOp/MlT3ZTUs4asnsPU1Efk6Sa
aUWq6KKzkIAb8lN1P7S7yzhnxQ5z1sFy4lMxqIBPu6BzS3jq3hJwuppH6xaHZ70ZM+XGHu1rN+rC
Czge+SjQiKkg9csN++RYhBrAXVlqdD8obSOA911rvGD4zxD7g300ZaszaqyJw7LrMyGBd/PQ3Yi5
gOIpZVd+gVD/1ci7cacFFuTUWqEJTDIZ3S0tDrpXB22xB44/U96zSADTnDt6nsOCAX8u61d1rJjz
xwKYRGRzPL/PtQVlQUHS04VelfimMXXYIjyoo01SCw1yKmkedBSBVSynWXSJ4bcwSkvfto3sCcrs
peHQoBxYWiMY1JWj5ZCRbZNo0iKYYi8MxPQ5jsSXPlTNfO+QfECmWN5vJxtluFTyYBsqNCz8hGy3
dhur8N7cNIWEQP/EIotlYUIYG3dzBYy3DALOXc2IqWrDuxyTub7QO81svbzMS9u/hOTenMkvDMl8
siE3Jrqt0isv7fe2z+UmHbLqfqpywh1j6J8Bxcya4wMtJlYOA2r+GvD15Nxj44gfOyVEk6KTpuc5
XZzfpf3Mg5xo/kTfyocGlt7wMIJHbLBytNF1Hia5s5XyCT/ILXIyxUXlFPi6WsRkOBDYNszVzo4U
YqRiZXyGhnBPYCL8ypEFEB+DdVfXOMrbQTovShdBaDfiQHzHKCsel7wR84ZAL09MySXXA88BPi+q
Grw8kSReWdtPdVmBx+Rx9GRDMlBNqsrewRSk0N8sswdKkcyV9WKT0Wlm905ewHye+3l+dEoRDrix
wwPiwOl2jGvxDBKayCehBls9F+GGvBImNImT+qbRjJDcA0Rb2mjuUkAPe+H0KRFH0F92HB/qhHbg
wIKurUZog/d5PzjEaQQdPdIpBBViT+MLczHLn5b+gVkiGvxOoQWhBgyXg9SxH1n3L40c66ONHixy
Swo8r0nrUWwpsZMdxq1tZqin1KzeuDWvU+Sck17fMvs6NEu1w4C+07Ah+LUck22N8QcagdbIfcx0
8xvBCMVNEC7bRBbYclRTnQ4N0/AdQXtgERRjWMTW0AcAOzqLaIGJhiF13pyYESGUaAN+rmQo8aER
nmfb5h04eagQC6FItTSraynnnY34+A5BA1lPubaXA8r1OKsOjERInRJZeerH5ZY3ZPYcjVQ0pR5p
aTfpG7t/vocKvpmj2gZzmr51IT9O52SmX+vjtc0rP7K1dSIg3XDsv4WWeW/pBJjCsDzqRXIz6uPo
0fG+prbzhVzLxVcS4Dv0ZvzBZF7PFGZmtKTtYXKCn6T1q6Q8gEo43qpFk7nJ6ByTNasKT8VtbdvX
kHykeGnTvRhg4E/DtCp9hs20wtaZZbAbImQgMhy3Ub8sn2wt+ASqX/cY2/XA7kfYGQWxSWbJvgsq
RmPsQA2BmsV227bXP48UYam7VpSkbS37kiGMekB2OW6qWizca8eMr/3IzLVdCHsxqzFzU9O+Nllg
3MpeETtlgPtDu7I7BrCVQVFKt9KdbNPV1K8u80mO0HVWQDdSphpXTmPKA3ehcB1Rz1BV5R7TD260
flG/NE0UDSQfOFj2kzbbKbQrLl1h3GWZmM5kWhoP6qiA5Z7sa4UVf2vmovhsje3tMBFBCtEPiJOy
3NUFlWpopp9qJ3kC/Am9PEjQAi7iIqFyeAXpBrCICQlq6P+GY/PZtroWD9VKvZts2V7Kfh6+F2kN
4nOYXpNkkMfEXlHW6vBSpAGHhSWNCabjPQrUet4TIVNvayRcXgBXdTOGzLnI9Uh8ERCTkRsoSvKB
wKvAWTwaYmeCKrOvQCymO3C10tdktTF+dBuC8rCY9S5lzaPKZgydd6SPKE9LIe/KoeF2V9vQ6T0i
jjT6v0hcklEjPqBdvAIufatOCLaCIOp2k9Lb7x18NbqYgUM1txYl4WwdomwgKMRk11uD20T4YBhD
9jALk2wPZGPVLqQP318HYiZSt+oK4gMh9GyWgnK+n+kVWoLNXPVZ6FdlmnLUR0Ikx2TTD86O+rra
L0Z8x/jSJTjtYi31ZWqSTapU971gVk1bZ6eWTLYayUilaZ3vTYosCR9Y9yxGZUCGB904j1RyHQJl
O5MB5iUlnOZ+DrNtmxSBp5eEqUeLvqnCMd+FIDr2Fsxrlpa3gYhBxDv6bamLk9aXRzpLXxhliA0L
4iYOpdjYFvv1SHPStWSFx3WsFzeamivy1RPWmtgFpvKQFeWNwaQzt8EdgaEiJpcgO71ijibDBkuU
3lwn4ZwccBn3ImshKhXUDoHMDgPRGZkVtu569KoZRdRun05AWyr1OZ47VskQ5dugkkwUFKjUdP2t
zvRPJhrseybvFFSiG18lejJXxs3EjSH1DwPpM5xkk2TJbs2asV0GFOIQx8ujMjvlnRNGFPrCsDej
CVNlVStueX0OJtx17KlhtTUSWgJWENXMXifVp8+oneGeT14SRS8qckvPGRA3SzO5MeYg3/QmNfbY
37LxkZBq1ggMisA66RbwFp1ZuOvE+l3YOvcBOYpDLb+vwGlPJs6dnIgFi2uTWqgk4Q+q1Kk1i7NT
zPoOPBqMfXX0MPxdyRY6kWaSH2JqG6J8OBAlpAIesyqewZuHyZF3t0DY0DnfjFi55lTiPX5Jz9SK
N6O1TnWeNNe0pDcwyCfs2SQ/jGgwmUIfstY4agXjJc0IbV7e5qmedUTmzG7uhZ1cU+ZMt/j8CQAO
x9Ij9OWGKBBzRwIQkba0UXUPfrk81cQuly1IqpncF8yW1cKuPLde2xTZPuz1eY+z/IHpBsh+YlD2
FCHboLI6glsT5S5uzENPSsYLDhaMIwl0mxnFWyyKAEw6k8xqxAGpDg9d3aCtCFsAcq39OJgJQ/GU
yBd0GfGG/BLy2seF5EDRPk3g7va93eN8IQjWhYhX7EEVmF5UBHu9jN/FUkxfyxFe+1hgSIPl/642
un0kqcHLouS1rgVtIFm95kZzXdSq2HShpaxo82yTjqgP87R6RHXzDZcnWDDW2E2RG29mnMKMtzsN
c7h6bqNRrnlVjPRQ6S1VfIzaGlHhFF6zuEg8O+Vn6hTc6sI6y3kavLXzoIvhgeycC3co9gcr309D
v8d8r7uRaZ0MnewZeIHprmY5pvFMBCOZC+iMnMv/Yu88diNnti77Kv0CvAh6cppkWrmUV9WEqJKq
GPQmGHRP/y+qfqC70ehBz3vy4eKiJKUJRpw4Z++1adT+FMtKCJ4TvC7a/Mu8Ue8MMo+F5VylOWKD
LLKPkj4ggbyzsc903zEN84D3uRiVp6m8Lik0+RTg+imsgHa2GYNQW3S/W0XXHLewsaPUv1eOc6VT
jVC1LR5U18LEB4iwcw33t+vn/Ak4Y+fVW4n7adunYrTxf4O4iU0tbupqxBItNWDZmZxPuLhfZVlb
x4EfGb38Q1s8nOnkY5O1g7uSDM8C1fquC7i1a9XeW7PDK1mzOZZW+9p14hUO9zVFqz5nUJByx5rj
xDX6CIPZi+lmD5poR2z65SNj75/usAFt3PymtecFdWu37Hqd3ZjzMNs7D+ssD4xFRtVsPrht8ZVi
agY5ZsSysFtWDyVi1QnERxnsMZLgZmS32zUncIkUhY5HfZ7s8eeD+enDIXb4/3Yl2a5qaV9lVz6v
uMajLjde1Fi+E2F44lPEg+vyP5byipHhg+IXEz83XO4etBP7GRw9Mg7WSDjHna3xAlkMtM3B2Ltd
+zxO/WsJaGkHkOYxz0rK1BZYYJfe2WI66Xzc3NykI0mhr0li3mAuvAtCFJjYP3eAEd4cRb5Ob+Ax
AszzXguXTmv5kK/y1XcYX7VkuzrNckbl/ssJ5tc8F0cvRJSV2dWH15f5m3A8bzeN4iD5YG6ZFhBQ
RtD2zuPU3qVDfgt+YtmZtBn5xp0NwOZ8koGQR3LID6D6rpn2+bvjh0uBCieHK0aVkxtdNJHVkXli
WA49NDpKs3tkbP5ArHoENwf5DDBGip5fY9+cFmOk8sjbBo8vkLllg9I3rXgGzvdGPtsfHm7nxmnK
PGYKVe7TpNsXqknokAWPRTk++6xcEhfM3QSM6BCMw8nU+YM3U1EaLonC7mxwD2SmQP3FPJ+L/UH2
2ZWLYcaNCBx7YARXUPkdLaayOTAx3VeDV3yEOUjDjuyJGMj6CR86sqpvlJxHACGBsyynOsfEpG4R
741HrrmH1iKPrSJWNK7n8dp5HSQ05WJbHp+IdvvoiIWrSqfY8XTFQx3Gq1cdSpzqpybjB2FFXTYD
KaWzB9KLqNHT5PT9T3iDnyUIpCM3rJVdcTYiZ01pyZQ2NqNYEol5mdiKY8ueAVX14hpw9Sa0yeXS
liQPi1uikh9vGXndpR3tKbvXFQopUul8d3mdZthedql/VIUomJPZR3KtL2j68p1YOQgbk4I+IYdO
VIG8l+sYIs7zfgXaXDg6+LNVQh5VoKdH03U30i/qK7fsBiT4zaUIpzfRpC+N4tIadtUtJJyMbMji
xVlgy3tpfSqhQcQ6T9yI6Stt0ekuFd19OwX3bWLfiIaoAllmJaK88ZNYB+ouXT7LWhxLhzkgRiYK
pm48T856IduNGkoyAx4TRQJto+p4bcTb4HCqy8CiYreyISKcgVa5VcYjYvKdERRGnLbcKJAZQo5i
zjvToSHI+zQbaE1QgTxahD7tAcMMd8Kun5ducjks0+CUmlwIbLAtfFSWu0+CmWeqjHAF/sIEPHwI
Mg44qSo2NPuahtLZLaoWTwriFa0IKzMuy5x8jT3iB6tbq99zZRp3/tCWkRbh3pySG5R4BBZ59fJk
Jitt7FDfNLD+kDs1LdxWEd7IprSPdWu00dRnDyoXtMcSIJm8U2O/+PpFbRFUZUmUtZm05sHoDbJ1
zfYhYbXucFZ48UJ8AyVngKKPFMH2DaWsevGSRl2XUiRXPO/NnhwVPd8mHhIK0yw0FFdPY6YnkUve
pILDkp3zONAQ3XB+hyzM2Hso45rut+tpJ7KZ991iUAwPfWMT79i7KzF5Y9/fLr18Itca00AFijUP
ltO4BgkyeuY8jvjApPNJbqN37lz3de0QnKLG2gBz5VdRAdmUPQ2nwpt+rAXKj1V612IWS4w76g1Z
wzsugHGXU0Ds/j0ybZvtGZl9VWlr7k3dPbQexYhAxX9iIJ8eTWMmlV3NtAIX62eZmoQyrLx9bxhO
k5yfeiOzz7iarL1nW39CMBbQXExu2LK8MfA+3nCRsvYCpcjON7v3ThYUfX6zF2lws9jWemmN9NXh
Dn9AcrjHJ1HvmRSijjSp2LUFeoG0JCQu9MVUggA58cmLYEpaA5E7rN7IJXREGwPt5VxJvqnCZ3O0
SQ0Ec+ig0qOe6z0RxFo46AZ997eWyb3jTKS35ST9oJly7wfSmu6EG058MKCclCv5zMxLG3Ty3qAN
FtspaIPUXkZUmUUNLdd3e84GxHhRXacKtUbbPUB6eCX8dGLjLcn+iHltZXHoiSuj35p2TeR5GfMd
czCt6ghrqqr3PZ7+dEeQCIMkj2t5RbnjehcFAI0IqQ7V19bBBgjEjbVoT53V3uOogoWbeA2Wmh7x
XsncY/Dsa9cysWLDOY+1fyBurb63x4Sg4ToAzztmbnWwW2ogk47KCElw53MhhBi77C0yBhk/vo+G
97tqNcuVCKqobcJXq1Msq/DZoHtepq/0Hx5CXZX3CyLbWC9hd2KPhy8SOqe5NgWaLIMyVjrEewCi
lT38DcpA6KM0n4i+AdV0HsKWbkb1w03CI61w2k1ueUcUDFjWzHd3PtHKFRZaCFozgu/p2DfhS7+Z
MIvV+mFM41s41Xejx6XC45pEw2LZiLJ8XgNyqPQ9kePHOK1c42i9zwT2geYJX31bPU+sW7/VS0zr
ne4tLJqap1NSTqZE6chRMOaqnX0y+XU8gPjJnWCJuqR5Q6yyH8b6vOTJnR7F52xbT/1s3rZ2YtFi
UEkcLkMakZ5xj6XlSBZgPDn2Xrdksbr4j8qKtJBiQF3JK/6LWPZe5FIdy2R8LKbJimApinitZlAd
TrnvyG9K1+Am6RGnuTnVWVGMv+wKNqocscSimU06m4Eb0Ba3Ha+2/FnZHalz2rgYdbgPwADzyt6Z
N78k6s8E6tbgziSNKnL6T9hGnFqhtUB0kCdcMh9TI58anxxAMNQkPVY3Kc1TZakLF8qTnvuf5rru
G7XuW9JO1IZPGYIn3eUgrIfhrvAEyk6AVnQGWDVnrixHt81++qtqdxZaknM5+6fBhR5tz2dpOufK
l/IIEfN5ndE9KQvPebLUB8xY1O3Niiwjy/+USfq3dau/GMquies8UI+/F1l5Y7bp1sYmwFuU6Eox
7qAic6jaVwPRil+Y0y3eY8S7LsWeY02vebU8Un8NO0uaBy4bN2FVxk5Hl1P4cHIOOY46Phi6vlEh
1gfLyfSdOSy016px/NFZHhcCrbsnN22TZ/YoptPFlBURpqBL0fZM5kGHbkQm0ndzgzb/DHCzNnxN
YqAxeH9VaaWvYdqnB0zuNOisYYhqQoymc4JFb3Ube28t9StEKFBQlYlMjnFvrzcMjSCCEtL7GNfA
9GILkulx9FpBCJ38yAKZRKCNP5N06p6bmgbpDippEtkloT0Qi3y9H1d3j2+At5uD4fXkeh56bH07
2IpZHaGOmaGa0ZApp3Y82o74SaO052mUp4Cz9WEFgcrzIswjNd2ngsD8ENjtB0G+kSWS7H6QpPty
jCqkaUF+EIPegwAST1lqkf6zeLcrMgNUEPuFqc/g+Gis2759zjovR1Je8eQ5004UyJ+By31ZbRbE
gOEY1CtkarPbNveyNcFVBeERafSRwMRx74OdQlLrfvZclu7H1HnxE/mY+BRx/fpJE9Pdm01n7AlJ
JV5cpjT+tuuP7adfoIz62FB+el4ktoA8ffMX50wy/bNq3ctECGfhNts2KapfYM+itVA31izKY8n+
tENLj4fM6dc4LMNPahMMICqjWSSCr7Q0kt/5yl4e1lZ3aDs7oGEJEgkpnVcp4uJren2BeiRtnZeQ
DvXNVMhTiaszZlB1i/mh2+LJj0aDwjZPvIJ0dhwmDZfBSOfBh2EYr6vXPojFnwi6YspX6Znho+dG
bjND5nX9vb8ygHVw7u/aCbOoa3HDWMNHqoSYyQqJxNJ+rsoQxfQ8xvDF3tNafXZFRbnWMBr0b6vV
2SWpm0dmwTPrDFfdaAsyFfQ5Vep9uXKq03gnNzcnlz5wGXVSh97kLS4PO138CPQUR7rTX1Zj2su1
PpgAVfeDxci3XcP1oDp9XgK72vO9X/Kl6859Q4M8T4z7fswvhmO/VzVCUShh4pCp9LraerwzlvxH
nw2vzeQv5wHPOv2IPI2khgndYp70ixojKXHppZJwB3G2MwJyDn1b+HsyIUn/LhyOVEhl6G67G2Hq
jzVfWWr8GjDivL04MEmLn8gF24H59W/ywTi0uvZ2yFaTZ2gWevPZfCCm0RE19zUvzcO0sdLDwpm/
hDbeF6V5xZowTpMxy25JSJDlOiWPfBp9vguC/GN2xB/Z28OzMxLd7deKTbmwVkbyqEOWmdq+5vMV
bXXj5kib7coIo6VYr5lM7ScLD8BAKJnLacP4OurR7JPBACqKfLg3lOe37rpVIfCt7CZ4U+QcMibj
ulqEBVP0jpOxo4PBzGnRMe3OM9mBFmKv7uIZqweSmUpF6+LFn6zHAiRtnIGxOupBoGaZCholaIs2
vTvxDVzuFQFvNH5bgYzOMB3riBrTGklZV+Q88t2v4SED723eBSbW1QdbdhhZpiVNk93UmctyMzp+
Snc1IIXippRbt0voQsc2ivclKgri+h6sUrgFZMaGP1WvM64ZI3XGqO20yF5miwblfi5wn1yY9of+
3nTrIcpG4BM8NDYz8gI7lIwph5ZfvuUvzX5ozNbbmx63pr07jTmrYfH0fg1SMNVjYVR/Rk1tY3Qt
23c38EtvM9df1N53Ke4w2hQ8kCqkzOAaled/PLyi9Vv9zcWtqOBFPJjkIf6pSsWhb6IIOy2ms/bv
Pe3WkoHgG81RPv1UD9t/0wHhZW0vxUL/2aVuwlFq2GDtQqOJ6P19ObjTmeLkVOaESTVxMjZVdTvL
YOwvDIb4Ysx0CX+kfc3rmr1x5Zeidf/dmUO+fBJ2NQafM+KTNzklIts7PAm8LCAKpzWlSH0aJ7Nx
YoJ/ijvbHP0lwuPdHGesFsud0GHpxAHlen0ked7u9iiCbQQ5aYdkI+C+VERmXxbi2TXH4Wglvu4P
o5ZBfuL0nPncVwG6r+i9xb9uAKjwplhFoH9Q9WVNBP6MN5mUbJ07Etsn4yNXWSt22Ia4u8pi8ATN
BkkTDvZYQ1Tnykw4zlDYg2+0ifrrGQZTnZEde0yXEkl/oiY8x34SZnsMHuZ6JBjP2KIIlc7uWs83
5DnUk0I7hA2w+qInI+ejpDeDyij3NCWunHRr040t6jG5MFov8mgmAaN/cPFNVc+KFGyKK+bF82ND
rMhyUQ6q+7jsHMu5pE6SWeTk4pOjN8LAI2lBkO6K3t5iMhYxu3tc7+MnXax6ouQKWnFHYApVPWkM
OX1rUVjiyfQW92NI+2nZ251GsYDFPdy0fUZZI6bLpwO50j0DUQlE38K7bsV6045ehFayRw9TLglX
PN02ehc4o+Xj8+CuYT2YKNrHJzjqnnNSacY3w7gYsatug8a/BT2IRgQ1LtkkS2lx9QdzO8YGCriA
GVeZGw9ZTe1+W1i+x+/q/eWmEfVqnV0DKN/96pUcImzriKNDsxknYD4K+agYFc1VQ6IG2GWkk+UE
Otry2SlW2jCi8NpX2HvSZWRWrs1dJ9rgZiPmfMHG05ybbtqcGCxMtyj273KLAeSOUxDVyWiMw2PV
VkSiNnPdMk90l+F1NRqHcoGo2j2tPgNBf6pWrBj0ri9jW40Y45I0P1SKtGqsU4wtCarnUCzpPO9m
aHaAy2VdUxC5aU7A8uyZ1W8UI+bvLOdg2dnjtxyT2sqIHXtwnbfWHUV/4KYWtndWkWczZpuRuPG0
5dO5gpddtjZk+9eu1Vof6wyddzSJGalajqAX8IbyrHfDxcmwy1YfjwckRIQ6qQp0ft5AebT/rYpA
6DEfRvfUBhnOBu1BQ3A9+VJkM+Lc2QL3O+2sZLJgAXjV9Dfl7xb38AvQxNey5N7SO82YcC1mXIU7
03kBqtuCxSfpe9hb7ULGDTKjns6F68hPf8Zvv6tzThZdm8Gvqijb6zyG6uo6Bl0dEjCZytHDosc0
p8urv9ECSBspButhznk5EYOuksSPKfDiPHeGz8aCzbjrZ11adyNSv5NTVhh1VlBRGODcarhQNhRM
ZJRg8yQevLho2RcTJZuNgIvi2VAROnnmr05m8fkiIGHrNNFV4XP4Vr17GWL8Ba//MVA1CMCi30Tt
S0L4JE2p7h5vM1sko5XXYVC4XmxLeXvVdEV3yhaTryVs5wytbTAYLy6mIQK3bds+JXYlQZEW/rUR
WKAcrgl+ZCJC6A6DX5kvhEnrkRcrCJk1jfKskml51rIxr7Q0aJi3Hd3KqBd1FQclAMozSeg8miNd
QIdOFW22o6drdraORIYHhFnNB2JbthA6SwSfhqujlpMtVjnEwDPYH7lHJS0hHYv9B/eJLWO7xyc4
ZIU5xnmyGCEtCuTcOmOcR9+nhk0gvOYWTkkwQENdmnNleuMHfC9k7MDVOYdAbIynpmk4cJuA72lu
vOln7zVkRnhOFTTcRlx32uHKU3dy8cRvdE5U/wTL08NwZPqAvoYfc9glcLvMokGMSX0sd10yir8V
uuMozLCWR8lk4tQN8ixwdulKT3PP9jL3h6zGPrZbsFUScqJDEpnJmTbyiwgInrLRlLCNSmX8Ktd8
/KFyAm28YJqvWJ2DIKbSL98YGZYEJ5lbLIogiROPRJA694X22MNNMTtJ3Kom+CtUO9yPIZYxCuAW
TZTi4ITgMZA4klfBj7GZ2xckUPou8/EuE1DqpBEOBdZSZZWYVbNUec+q9hB8IgDExucswa9kzZwP
FHb829qigrgG3LdkLNjYmbwkhnwK+7ZBjKD88iWR6tYZSjXsuYtTrathfqmHRX6EqqPbJfzKQWlS
yLIGB2XVj7MhxG+3RHVAIFb1O/PMjradi23bKEyuU8Pa0v0pdfXE9AS1nTBaO0bZJAjYaJ3xrHTv
/c3IL4JlLKhKcCBbB7pw5RvSVIkPyZUp38yKNAeWrLDjyZzdZ+Bbyjg5jFru6cKMe2tqO96RLacn
7rsvQ7lFDVDCI2Qe3CUntSOp/+ix/KUJO9t7dOLW/To+UfanV4vT6DFgbljc5H6POJwkCGzcMsSI
23tErDAZRWGyOXX9Tl5J7dS3dtOEcVH6uY+Qyhju16zUyM2lKT+zNCTGpyRj/TUrMy6YK9qeiFFf
gQGYUPOdMNf+EZlE8MXbTh8dO0FgNKSNceu2Srz22s8+GxQnBrY6HQaHkbEwYz660k6Mv1efCSfh
M5Y0sQ4ypbeLnFCwtPPS4Uiz7M2TS3aQt2UDg3TLuVYACUcHPZO1bbPh/DNNrIEe9dG2l5AWZmVe
LW9lXVLtse5NEjk9BKJVHtlAgwF0qzC1LsZQu38Z0BsPZlrmNPXFSPv7++fGLGR4iyGki1FTrDeo
u8KfOhvMT7FiSYtpz7VPUuqwxyBv9zRR0BydCVpmz8hmIuZwUtss4wSV6NFObOQ2ykfQr/KOw6fh
hEZz5PLPxPY8lWndoMe0FvdsCab7kxppHqJ3RHfVcZlJk5mCWyogMpzr6C92RWO6SFHyvPjdI6qJ
XTN3b0TnsevCzg2XjXWD8aIzAqpWFFuf8zLa6jBot6yjCs/AH64XyV2D8ziGMr0cRArwBkSKjigb
GAX6Ky1HCD1FgCvHmLeLODUzFBqnzo9VaI1qpzDn1nt8meXvqd6g5cwV8BUtifIPJkzjYR/S9P6L
UNkCUZOa3tvEg8xWZoIhP9ag79uIi4KcnxVxJ4zw7LpHT9rhEQknMVpfw/eHNQD7Wd/oppRvPMAu
YkSuIhBZy2Gm+ZpgyoIEozk7qZ+9PqgxKZZ8IjCJzIr/GSR3aMWNWABeiuownK+9yJacZKgAqFjE
awMzUFQNvrIqT+vw1QvS9IjL3Hm2Ggans57dN+nZFJcVVZfY5dzoPhxzrjE2OgHKJW+Qj1LN6z0K
K+txWr0UbtRQb4p13KPZo4dOFuaoKzpnD6CKEqlfpHz0dWjaF3uo1oMmceujZGb0JkMfW0HWv/YN
KuU+6Iovc+1STmNU1HR4vTtmAFTsmUCzimust/hpD6tuh5++PNQwFeiVCbKu9vVS8vysCXc74NRM
BHfN2ugnsyIproW5fc+U89Pc4hAJroVetk9HqBtvBHYt3h7TBl9oWRWcI0UPXPgkwi246d/pv8Wl
H4mz2B6tDIF73G4pKKuWso2CpGeFj/RZxhsnZZXuwtnlRul/+97C7ai5q5Wh7EPFSul3EAdoM3//
AjrhPBGEhyxIDnIS1q9el1Jy2eF2c/M00VuXyWr4f5x55sEvCMgB+wEXQ0Sz10iDTOl5EL+Lba2g
ssfi6AqxHAZvza07zw+d4m5YAtiPq+m4N64eQg+rzMgHVCQdvwTbJwfUNCxzcbL7Ej4bBBEXWcaq
uRlbwzQWp1bO/Pt/uwBDmcS7gHNSKRekopsjNKwFfs/vDQybATh9OlFjFkTJMKGY0xIY/t4tM4s/
hkQWQUzT8Cc93yWZjYeOEY6OAlB0jjih4URPj17BgL2IVkZSp61uwV1iRF4ncCR61eJEuH/p7kfB
d0Go2HzEazWsRXtDi8CurujTwpwEGRSJEf5YixQH13fCUyi9oSdLatNDTjyoxzWp2byWlecCpXNZ
vBlV1qmI3u+WOoS6h1WNTvNP2HOe7ma0HBBCxoGQRz1QSMFRTFYRbWR5EWVexje5wDmsbwkWNPOT
Lvnbu94oahkbRtO/s4Y8GpsNkXX7uZw1namkR4Vie7SSIssJ0+dB9QnFzDCklxZOKdYITwl81jDl
hnNnWUvJyAhd9G5da9c4SjPDi75DGGgNry43kGBPWYSJUHceSinf2Mr3nHz4t3/fYU8jXhHETtDY
aawLogU7/nUTcV8NP5lSjvaRThAzYWErkDbkcmt2lQC6lZBCIGLRM8agUiZucMjt0I0ngX/9kftC
4h+9OROYE6aq+rQ9mpxbsskCTmtdaLm60yBe0rp3uucZdU5y4WbP8nP6mTkMoqjiTdkhSz6j81LH
lV8kqIbyyXpAZ5GU3BMlYA6ai6ViQljg4w/1XIcnUhjtn1T5wUfRbbF6BhqqDHvNpuY10vTJaFl7
U1q/pZk1c4SU9+PkYPSwufbQiiAZo0qf0pwpNk6zAbXS8Nfqwx/YB9kRXZfD+jCI+f3btvf/MVYv
3xG7//e4Hxvr6f/icPw/QFag4gb5P6JffYOQC7jTv+DeLZ3X+vej/x364xOPS7lFLC5UK8vyXEyn
/4hWRuD8x7ZMzxHiH5vKxgr730gr2/uPG+BwhuIpILJYG+0KGfoWt2vb/wkcbMKQajGMEhlk/78g
rcjUxXX5PzlTBA7Rj7RJeAQDHpiCO+T/7sr0ixn6Tqny0zwE8GdN2mJg7hQtsdga+5B2NX1NNk1B
COo5sUh7PtdWHTK4w+6AGHTy4Bba61wV+8ZtNq9y2ZgkSLYEqIidkMSqVZkb3C4J3PSW0dA9wwPn
PDia9shi5d2PsvXs85iZkPCIBuTSUpQz1ro1DG5JrGl+oO9tf7Ri5ZiiS8kYauIifmvCTfhV96N5
X4WVUUNpSVEp6cYK2qNV+mBL6LZsP/INIKQdsVytbgjfNOxngm9ajEM7mufzUzq74VuVmQztQTie
OZE5Ie129sECWnXRXBoyOYILRE/1pQLyRMq6Qo//nTJk1t+JGtv5upQzvMpCh7yNNnR6IIRW2p8E
z++LcEzyaSwghU1j6JM9Svt1nQJCGG3YmsoWuNe8Spn3/4KSWp9Mmfw7tYToFnROfpgrdWwpe77y
PuMT+JfEoUrCTpIOFfxs9/wzZwYhXTWu+wuzFP9Kp7wA18TWyeydvyZsknnyRCI00TbDr50Xzrxr
Z+O9Yp8HxYlAjJy20sVZyLDNvvecrCKOxJf3dmHkt0RKmphfsvmOdLvxbDfgKEkr4mf8b4q7903f
r+YKiB/rmk/43xdaCgSlcZpBOLX09g3TdZ+vfKVKfXhAn+fbqU1gns7AJatYKC54jyikeQvNkm/F
7Sj5b6BKmJHs80i2J5IXuJV8ox2nxTFcxHTkESGZxMR3ouslxXvvKfiENFcMhD7T+lcmW/6KGOvw
bSmnp2FV7mGp5SbkTrLkbbVU/uiPTogiiCZ2BBjJeqmRrmPuwDLUuBULvZgdnRyWNt0cGYnFf325
3bDltogGYZPZ5G0ZR/4wshqsXvHNhvZAoNN3sFHgmFA2yb2AANqmisVnbF35ZLR49ABcDl8c/nBB
xZayJKeOh9APaUGjdAsAgwYhN248tW29XDYvTIYDvyRNZmSJMpzhsbwlYJSmpp8n9tmAzEBEI3zP
+cCBD5y1KpL5yRYpdM96qlgxianBgM7oPqiiDJITxm2dEGvb/tDbVwS8xT5XLnCjwFT8sqETDPOx
7u99BzT5MmIraR2z/dG3efL2vYQzg0yfBendTbM97DgYICNtmVSTrflIvoHB38jlamXO7UjQkwcL
6eObbW314gDK0abfj3I21j6xOiWwGVbA9khgEaVDhHq8ixap+bIFG0dmZt0/RHHntlTFnvbofE9N
8mbAKDW4GOX0+Wk0E0tM9BWG4QaA8IrL+liipRh3AOB4O1sEa6ZmvtBObHlhNCdZYIZNlJhCs5vu
k94xX0Zr4F2DVaXZYQmbCJEmJCaU+Me1g8CGaHTLS8AGRbhPifYviLSvJIS6b3St0auF/ZRAp5gY
Sf8EzlNAU86JOuxmI7YnangaTgXv155xBx5WtWjAODwUUHf7ihe02uxYcKgm+bSoub3DbBySLtVl
R3vhWS5CtuegLkgVqsyS3+NsAYeIJSitBsJ7hEjMl8FtNZ9g5cxPLQsdkIYkL7QQSXcKTZUeUUlY
L99BPqhlqWcDiavpWcEvQNGi2SLtLe9yLgpWFGM4vqjSMgjIFevaXtLGJ9jJxs4nL1WSZ8dcrNmR
cRhcnHECJF0iQPqlMpIE9maysKaSwGGBQx/ma+0VaWOCTiaRRbVpvnQaEGruLtMSF321DVyIBS6Y
Mw/Ymba8D/zbPBGV15n31IXmS1WZvJ68akkDGsNt5fhm2SwXJ+/59VaaqC9kp2QYSJfVHfInCJ4O
3wBnmQB1Wt2ftOmL7vC95plk8ENM8XmVVretf+175r3OIH+5pAjxPqk08dhPZjc8jnCzmF+Qc1si
uwXtVEr6pbHHhCxgTBeEb9x0+SL/bWlEuWVVDKibpeQmQa/POZgmg4BfB51laxrm1fF4uhBLcUHQ
Ex+vTWLT9xNXjYHzNtUgbaO5c3t5+N5ZCSaBujvJoHszM7uu3yYyNot32A/sEyVh0NnO3FqsDpP0
X+EWZZLrrno0pbbQ3NdftZzDM/aY7TDoxHY4Jyk7cMiY+35ClUFeD/UD958maBmwS1mb8sFaJEK8
xrVB+ZlM8oCWpU3dmGS6YWuoyHvecHcJYsleMUJ9XPPyT054qx8wAjRSADwFcGm63nxFteCpKfTM
Xssz2ceSLabBmWIxgbe73vtq6uqtSc3+gg4KhxpNUu70kWf3L5YTnJtwO4i4eJcv2ZK2N5wxwdWs
fWgMSY+ws2cMuutMc7h3BdlpCjoRqu5UvmZ+h5wBac9PDC0wv5vuFsEkGDf86cJnNIYbvjIrYzoN
w0L0i25vmMNwj74K7vxRGA7vNaI0vKxkaXOPvdJp3OWV/5RYtBXeF69EzEfuV+UlZ5P+ALtqzhOO
qDomz1dbccuQO7Y8iJmRrwYsEl63eYQaqzoBQkxpmThtEBlOYR8IukVYC3T7IPQ8XdxcFkVk+Jui
idRquRxQoZX+KWRZbuZz7Ct8/DK8GWxnfQiQYV4YoXHMZTOt/tnAnFZNJi79sbkzhFc/ZAT3Xnwr
YfWaaE89GTT7NMg3bRC40V1e+BpH0ijufKgx9k4Z7vyrdJr8dfGrV8DBXXlLs9R57JDm7BHCTMwx
VmKFg9Ee/6qlD3/LgPupmkLsNCyyfYfyJg7QFx4Wg4RiwRggXrBv7augxXLpOFukM3O/u6CX+YLk
XXtfIIzrw6qnhHM8E+QhTq9hmLcwMfz+6CfTzzGZAYTl/u+0m5cncKV1TFcLXuUG87EGt39Ugo/V
C+k7unM1f+aauECmUExRlLoLMrk+Viuar8bX1YFmGRSucPRv2zBzQNSpF/S1m1LcozLaq6pr7gA/
s0VBUyd4Urb7lLoBPEVvXiwFctING3UuQu3cYoRiAOrO9X4sOoT42Mt2cwd4zgghCOTsWDtWSHF1
GL8R93Mx1sJ84BAgEB2ZxAH2t3cue3t5JKA+smu7PlmG6o/4uKhZF8LTZ3xxDCn5whSBFj9UMndx
3vbh3Zq7jzqrLBTlSIuLPg9um6UcXq3ZMm6Xqi1xUAQ+P4eY3Ps9gLalLrFQokJh7Y55NjQfiO9R
p+BQJbAsr6zixeqTgJR427gX3ibM8UAWFIFz0AjGD0TgVWcUW/4vo6g+ZqMryp3pl1vmYq8Ohs+y
2aHe2Zoagz6KBLCHS5cmYvOHxuSWHESpHBBuul+tTJ29NZhEsrUw0titTJSHvf0r6f+LvTNbyhtJ
1/Wt7BtQh6RMpaTTf2QGg6FtThRgXJpnpaarX0+Ce4XBK0z0+a6ILrrgB0mpHL7hHeym3YFAnr/J
2sWbyeqIBFO72i2g1KFfSvU1atlR2Pm7EnkJBxpF6voI5M4Cwdxiodu6QLfBsH26SLTlO5tGYJUN
rE8FHWM3eDbIgLzAu9yjzk0s3q5zdotWK9BdwLiyOAHXN8YvbP7xIcncdodbRoNKxwgFOk4iyDo1
Fm7HQSUWG1OXqpMg19ODlfcosMKnchWVBAfVr2YgA0nava+6+jLtWRepGKaHRgUFTBvo+2G35IcV
Iv2eHhv/mfnpQYELuZ/iOWCKIwcvrbOUQtzospFinPYDb7D4Im7Lq2Qc+n9bCbjwsgsuVV5hZUc0
cEc5xv4WTj0AJk3uMpzlbbuk/+5Vo+3TMlfhQJPfWV1NQzsLDyIUusW23gF1SmNXieg6GnA43TYj
5J3ZS+vge9QWbOpAQqZmYfteaFXiudet4uhnWU2rE86eBf2jt2zwxrFna/E9wIa8PWDZt6htkAYi
PvhT5JXnEE74fl4Tcu1seqMBs8elsOlpYtCkM0ZEFTAGUplRcjalbVMsZ/Q85tvFBQFBLIprZEt/
LAkt4rPfMv6btyT5d5Hm91JVr6kzxbjAJYF2fdJo8/Pf3M6ATNPFxAH9JKrpve7KusaWcJWr7r9J
KnXtQZYh0Uhd0bGCQANI8vj3G3DcP5N3XHtNDu8HMDPdD1JsE5In9eoOeMvPIZzJqALNsKNyjSCd
Y/VJTLAZISoqqJSdD00EirxRfXQVV4PzNbC1cyWRVB7/+2GBxI5lDGG7kr5vbvq3YamEjuokk/FJ
ZRH6tTOn/x7iFjHpSHJMe9Yl8tGo+lJrHOPm+ydj8l7F6/WtcHmjEk4tksH5oNJdLX6u8YRnTBaI
vSeZ0y4NJ04blBkvJFkM/F8g5fI19yPr1DHh95tLMYqNjXstFXh2g8cY4uQE6nt30gBSyf55tf6c
KmPS+ckN//kSPd93PF+Erm37zsfxGsM4tYQVFBDoTbE7XGaNXgfIdoImL/QMBQ8gpYJh+FTKfLlt
B2oVry67aT13tyVCmJ/ckan5vK8JoUEE1wQzHp/y/Ou0++0NWl5rrZq44aTLcFxAAwvzCGqr4UNP
iaffBPh4UFJw8WWSDgYWzUh+UU2YKxydjiN52/eNycEY2b/f2KvC38cbU9J4qgWOsr2P4nD+aDdd
2SGb06iYCDWuyb3g4E5T589ERaKv7pqkCOTpUhO27mZR9/nZCBYP1jWYDdDiU/hA04FsWb7Gxc5A
Gvtq5IcOJeE7LW1i7ghDW9o71Hqq0GZloxFCtST3AW1cLhQGX96S0rTEYhaMnNmElgbnnCgFfD+i
/XBj4rin1JgKoV8avKqqNGRAfx8O972sm5nqihYcKnnUDaRCr+D9Skscq03xuLaOCAixByJPjC1F
oE2qU83cPRs/JthuMFp3lQtmbDuXCbe1pHq9m0PFaNGdITvxVst4Ykr+L4PFv2e/wLX4tTwk3Ma8
7C6jSqMnjQtMHVMB26Z+g5l0POIi9uY0i2sGxRuVLzQfUaArX14f9v9Xot8q0T9qXQ3dcvszRozg
XTlZsqn/r3XAH3Xo+yodfr78v7vhafjZ//F7v4rQSv0r9AW+U5wSOBeAafxPEZrd5l8e7gJ2EKLI
J5Hn+98atO/8S0AxYROgMOxSNv5VgHaCfxnBQvqHDqdeyAT8bwrQH5a0uaLj2qFyOELNnv3xEMVJ
p6soUXo/ke0YKGa4jSQFBfc7pitZtm7yJ0lU1x+qdukXuRvc2QPWjECc/WyaNBRoanfO/bOQOJ+u
Y2hV7ckEpaG/xCKlsRZcA4DOP3v5kM013RlVZGIb+750fvozANRboI9+8YSMShP9EPBG1FWsCCTE
Buk7kvmtbLyuvE4ce5hQFi68LqcuOXmAT4GctNxyTNVhOXepT2T000c2j08W+vt1zsqGfYIXFpUI
xeujw/Z+nfsAgmEyJMHPaILX0J4MhJ1I68ux7/wTavUDHkFrim3ZP/DwKK0cfptR/0ec8yHM4Pqv
XrIIvwZohTrczPvrrxlQfbQd05fMyU01YaiFB0spDF2rzRAKneJugMk/xCCqLWmtTXUD22dBRwrA
r5oETCqw0DmN7lZ0zlXoBVRTPhmj98e+9G0QaDRZQrov7ItMy/f3OCep5QInt16U1Y02qlmrH/vt
gcNgEICJu0Gpx9yzsXP4++B8eDfmupSEae0Q72Dj9/G6kKdqH/IpnIeFOQfjkrZq/41Osotq/pSl
Or2uUCIZBmCqQP/UJ9ED3ia/HdXmsYlAHYLQEPtWlzX0/rFjGHPYTyTihYTKbwWZjK28JxYSvUqY
Q35xlULLdC4FSt/6Lu8pa5IaAsliUP4+EH/eSeAHRHy0rELbSAS/vxNSYWjooKpepJpYcofFgRGJ
UXI36V7u0yCS6rGjP+O25Fa+rx5r4KEdQWFa2830yVt539ViWOi5Sfxg6LopXo34MBsGldoZnMTo
B1oziCAdaxQMomVvRSWI9eNCascU+fvzO+Ljq/BCWxKDs1CxCYZx+34A4pAUO2wG6zlJO7+0aKiR
tuIKMddJX1PCy+Qqt2nZGwWOmfYeA+FB6NZ3JeTSBZUnLIrQi0xKBMyBxnfuLYl21T///TbfJy3S
x8wRsxwbkVs8cVgtH/YSqiYBKdU6P0Mn7ZgEEA1s3o89T4LIeO4EwULj4hPOohkmdMc3CCvF+pP3
88dgIexL4CJszBelABP84TaC1u2HpUd0HgKFxR6esXuBsRgXe1i8c/hM7PsgqhCkKjOvYkfFAKNz
PJRFMgu+aZuw25qdf0n4rQp1YvAsc97Q2vr7cDkfpzVAGUGUpXDNY1YReL5/q7OYqiasVvHck6lb
5T4b+qbQN+2K+mCFC+LScnOWX478DB+5sl52Qb4u1h06d9FpHyKgAHZpXe3lvEzaaqD1ghdzBCoV
D7viFvXTeAV5IMKZLdG1ssWpzuw1pEuG5mlEC+iTZeq8V3xmpyJcDJGapvPoKfKHDzsGM7Nqx2ps
Hn2v9jJv29iBx1REyhPE0NZZoRKiyYO9itk9Cyr3KPe8biewZLEo3SA+J1R70JP4fA3Jj7s4zoQE
Ix6Fd2SKWbsfpkWO1DOxdt08Nh2rCLpHTz3p0nUSsZyLXkORggSLHitgs3lBgAxk9ATRkw1/Urcx
LjDWSYfo/vrQWbpXV0GqTIAwA8EsQhwqPPN6EBkIDWV59L3xtsEcYH1AOS2Hf2MXhTm0KFRbvKC6
CoFpUlYDL/wQlPPMuxNetvClX+2YCn/j4boHPEibd0f9JyXAgJ7O5cnGDQ49qOeMP0Fl3ubOU6sy
scHQeGX+NFOpbptDOHbOeCdFvQ4XXYcTGhT8snNx04mjcj6JJYfr9yqoIokc+AggbI84EnHG2FbG
9Ozvk/3jrsno+xTknIC8D1/Ij+mVgHQK1qwpHlcHfi4CBy6Ey34z4RJenJrCDxvF36/4cTcie5G2
63BumwTmjyv2HdypqRTTdwGIi8k4aWm2P7f3c6afoqeiHqMM8SVAL64e+vjSZ2Nhnv79Nkw4++4Y
Fb5SrsFAeK5Ns0B8WBSrGHVrhap8QOenHARtSPBsP+s2admNkhzpjj2yVnV6M/ZBzI4Dlbwm+wkG
F5Zp4OOYiEQeSu3nRRSoO9rxRQDWaXLUeDsEFnZJeJLgJcokonCXIc1EZ0Uin2kWe2IzD+sxIbo4
jbJ8MCt/lJ64BhjiU0ITeSfm8bPS0Yd9DSoZHWOAJa7JCf4sk8DWS6qp7f37UVfQm/Ze17kEsSOK
vMDbCbKwOXQmatPIXISCL/HwGtlaCp1sVoUG8RTdRVSwuV+3TWEqnaSNK8wW2a697RzaYmz69Lh6
S86qiyYUjACJLUHJ6vTpmH1WSPlgbCoDIiDUzV12Nd6g43y0XG/pOq51Vrn3AeKVrK2hic0NDJbQ
Zum+rmNKMAv3FgEdYImzV5otpWtaDho8bQjjAXybb0GG6POnghqrPEknAAEtEsFTra5MOXk5B95l
HnFBWqk/YErSCRR16TL19Nsr4O2fxBYfMn3zaMBNsadlqUA7Id57fwoNM/D2QtfLvYhHs1MNXcvU
IqVPa4DRQe4iR4Qr3Prgu5U5H0sLzSzcHVVZxMt+LZWDFlcIf2S6N3w8hgMqj2D2ITXJbgLsM2SK
yalozO6m2TZPUreZ2NaQSjW7YDpENv9FjuUwFCWqSepqGHyD6gSRkbEkEvrU/Nfb+JitMAc29b+J
7f+RhnxYowHhAtEVkPmAtNP+I9R1ppXanGqtryPytewOb+GtmwTzmIMcd4Gnf7YtfDiOzCWlKWQC
JOB/RE3vh93O0GpWQIG+9tphhgwLfBlKmuvA+EAhlzViLpNVw6RVhVgY8GKMKkIWNj1GaermYrjx
FRTd7BChn8BmwIIcb7uCLvYTMBkWPu0VDqpfrw3UVcVQzkWADwMC7rZ5HXE+mxdhoUjJl3BBIunW
rsuaO8FWk7MpV4PJU/8+2jIU7/dEHt4cAmwSjiOJgj5mNoSDyLrb8/I1gehiLFS1UciKJjvKrmhW
ym7Zt0mnMEkIXTdE/KDr2rQ9swstZm8DFqO1zru4tORlhNCY2LZTPcc/aP7aJ1OkpdrlfoUApMRK
lypmrcruaVqdYrqWIyyVdRdkVeghI0v82OvDhKTfeEXtL4I+p0q7dC6E3aECUFVdiOnJPGhUnGq8
WFHsTKqxk0ixzznGTGgPQyEEFGt5mcwOISBeeacgsEBRsWeHohbQKtgUEfFbFA+nQ+ITmaHSWUzr
SlrLVGxOZ+hTetPiu6MO4LfRhfAA3q9fJ1W76YOWBYK/Qg6us13IT+G3KIhn4Q55wCmnx1HEJ74r
hl2Ljvt6HoWVbR+dCQwbmlN9kNj7Jq9Leb94I2Kn96BL5/mrESwbLq1+qKxbTgxfv4DyUd396o8w
EjZNXTtJ/yXE4wYh9pTqxmGtJYzzDd4KiMht/W6l6v3slGjNvCRuU4/zjqmytD9DPUyonNPZ7gH/
DqijekjBgLEt1DEqrVxdhY5v5flxVI3bF8lPNH/EwCjPQBY7ebkKGHQZOO2ux+JGKNsQVKtKNo1/
ShMpTYqLypvzNt6jXzhM48XkgSVID5EsJ+3dRpUr2lOVQZcKDswVBRGqwWmOYx3dv3QKN7ElVTvs
oFWv2XI60SrC+RtQAKcNkCekkpYdOHztfQNOp7z+lMkxWRFib4QtADQaoi64OAtgGXUNgxMtxuvh
7ZtWmgJ9QO6DrL7brjUaS8+rbqFMoH/fNbGLfZll+f52ybxc+8cZse4SzVc5mnPR9qyUx4kFon7i
aY4ggIVY3aC6FV8vUzM1/g3k/WwqDn4uLLc5hRgbBiiaZcKDQdiGoYmq/W7wkvwBSFNkrecS4UxG
ylpatuxLdu028c4tEXV+cQG2KXXg12dTFiBKnrERxOj4OoJ7Z8syt7SMFnYSCAclC3QYu8HMkGL8
YFte9c0FwMj1yqwIw3sdBy0IG1JvRtYNNKoT4xb6t/kj3D8hCwoNgM3cnUx6nn7bJE6FQV6WTGbE
RDHkfEEFcqCaXPpmy5fjEAf+NpwGDJjQRiXeOA4gI/hc8/aoYE1Whq/NfP7hLOkjrgbD3VSkndS8
HqeRiev92ylmM86VDEHq7CyciHkVeA0HKILTHw/JOEA+EmltpwDd+HaL3IenMYCupW71w5BVOq0Y
LwtTzmOiV+nMl0Hmm1tOedPNeqeYWVxB8KP2ObJmM8FUB4BpPIPSwPeKsDRDM44OH+WIDdqJexhx
4OYZfz1P1wnRPlNwS/ieN+MLeZd7OLcjCDYB0Ab66YPCsfe/Zk+09iF/0kcGhZ9Fw/I6GJpZ021/
xbj4oHnmv0QPiQGXr866+zXUEAvMx/8zyG+fo1Lg5pe+C34e7iVOieMzViBwUo4p5HkeGuPVmd+K
XRGn9h0JeIyEh/f2oup1HJhqZN54WZ1WDq5jiPznybioa5Sna0ZpdMuCj7jIqHNXlDki8Ca5vZig
FzdQeq+446C89oySsRnBumEFsa+9PVPipuRoQFcqNTknAHBMdm6/vdq36YF+aMH4ACzlN/aeX5iH
n+luM0+B9pjLJDJRfBOxeDDH8JhTqYcznlSY4X2bSCvoRO6ShzR/xUm7nt8TtNiYXUCOzK2/Dai1
Ir6AdmkhaunvLdur8uwUDTZ/RuHXFJFsfFc1ztkXYRabykc/8X7T0XfbZwfZOaYPJIbSPHwHqkRd
gwwyN1e7o/mCqWvAl8JAlwxk2TP3X2kEDKd78EVFjB1KbNovSQt1U5zk/eI7wznyJmaupFkPCeX4
a8hDlBy5nTnFQm7acALUXBy1g5xzfnTaVdn3RG7wm3ZIzdG22tq98dTbggGqSZlwq6G2CUPfVG54
TYk+9evYLGechUyhJ1+0yoJDTrA4L2ci7Iu5PhkkVF6QkaEs0I6O+piyoRM6ms9DAe/5QtDoFVdl
Czftaikn6naePTmUilpq+XAUcsTcAI10GVd3krgeH1DInckComU1c3/C5Yki8Sxalx0GFE+hYX6U
HLHlfraqKOxPPfSDV1xw1Jyx38QFksv5ya9ycjYUSZcdNBTQuvmxSCC94qTJEoYDOqFZM20dFAwY
ZOM8Wh8EiKVpuG8BU07qZHh79BncLEMEqHvNeaI8nnp4masNLW87QAfnZ87cmFlDvcpM8bf6KaSd
iRFwtGued0hTly8dE5zPtynVRwsGG4yOxxB4YxVuKFksqrwUMDn5hFock8OOHhShu19FltUBRBId
dNV2kYulZ7vyN9a30ltEWk7VsPVkTokygouqHqE253W1HQoKE945cAyzngaJ2hK+BnkwsFUKFS2c
eT2kSYaZXM8Mnk6FKRW4OsipxWdFhYDVOa1ZnvL7RHgWWWcT9K4uvQpFZoqUtea4u4TKItTwBRFL
2F97wNzWkhzU1HhQWShdwGXY+BSB1KNhdZGScxiiYLBZLTBe0UHhjsSAQnIz061zO4fJ9zaSgE+p
RIvUTuE9AiZEr+5LDoLLuusIpqkqrE0bqkf2W+aXNSGOsxzRtzLPEDWVxeZPemmqVOC9TAGZ/k49
NY9gK5PWeZZzoYorpdpmiQ7SrfvB+mdKnQyhVk405J82fUH928LGz/E7ajMSK86vNtodMWxfbxEJ
6GSf2KZ9Ccd0bF1gUwGliWOHNxWUSMtFfP5hldoFsqQ5HbCYGUDyEVPiYxZqRzPLywxf4NEwK300
oiY6U/Pu15O8vcu2ySgQbz1PLOaxXrebohjN/hfiBskXon+zeNO+NJ/Ah5cxizLXfA9BFItPLEiX
8wVLXI9PkLmb3gaSDQ1LOSZajK5W2GjNPmOhmlUZluYnv6YsMSU7UQgYgR+9leDNdmrBjpuXDoEe
x+3s4EYnaNGgmmxXFOzBsUShe4r2vVnlMeLxjH5Pn4gvkrAMptdqM7+lTf/hirqlufM8pdP4+OtC
XhdypAEz5mW/ZWxVmq0+YLeq0RK1t9cNK38rNGI0Y4rRVtGaImQPIVpKLK9A2EWbpFXauoPL3/DM
w0QXbzxD09uEcYmcuQbcMXNb+nXBWXXOObKJPG0WeQObniVZTbOZk35Ezz7FraWvSrSXsoLVeHgb
EOrAZtPLA2VCLNk7VnaeuAK86ieFrw9tI2o57A/MYJfNTTl/lJWx3CI4zRv3LkFyjbuGxDWzGibI
MVetJc0KKkYKLzinYOTMvX+S3b3P7czllenVgGMFRcHCfZ/Ydnquran3KVW9bY0ZNWDugjyAlfT3
S30oNLGabN+2uRYlK/6tTFr/G5hkAtMXRISS/5kjdj7X9RZusMSIIKRnxY4Mdp4vOs14w7VEQ9jD
tuV1c/z7vbwvIXi2zfwJHI+Hpx3OPP/QFkJlBPMalt5daAhbj6nnmHi87wMIGmtN6PzZOP95QWwM
KRwo+FoUF8MPdUXkHm0HWZ/otp0rDoo458Q/9Zecbe7Xyv77AzrvTfbME1K7tVHCdFGIoB314YJz
AfAKDwR1+2vHmJLVFO0XJRbPO8xAPMZDBhKs+6IngWBlqSuzn4uOrQFxIcl59MkdvZ/p3BGpFEh6
WqMQBCjRfWiLLWCRESoT7S2MWLOoJuI61vis84h9PQ3GlFeQSL2wMkPB4UBogR0ZX2CVtxraQEtm
f/BKUXvocbC1LFu2+paPsz4igP+oiyBUPr31s5q3bfbvD/HxNfLipC2MUjclWfTNPowq5y7QcGR+
rxJIZQzn+hoINQj66y9oPAPs/e+v59m8SPOPwjfx/ZpBhbThBdv66texN8dJm23smp21Nkj6+L8q
rXmgzgInoLLIxs1S/WM7EFNEJXpMM44bEwUTJJu34aM5IfZV35oD4+8PaPaX34FcQUj7CWwgoBQ6
xdRr3z/gtKxz2kGXPsEyoMvB7JalLx5Vx4L5bAn+eSleXUDbK5Bk+vhyvL9UGeFUoGMVn7yFIqNH
dYR55GL191kL/BcU47cHo1bIpUDVAj1kCwk+tgttm76Mj8jUsVvRTe73rgdanhjclq6u/0H4iB76
tkYOaupDZHtXskVEQ+LBKc85rYHgxNs6b6j8XLiS2oN9U0ZejPKT0e3x6isMrXL0MraRS8vpe9+2
JWkQvEWJwU2JfYwLyb62EXIAU+9RarsQcAKFugnf+nm5IhkR1/hYOi1uzXEyhkBm9KhSFPbsDKjG
CYmGDz4TqV6knHe/AhTf4teSTf4WVhChBxwW6nUbe0s18gnVv7spKV22blJDEwZMo2sR0NZuQJ5Q
uZoPEGIp7V8JaD78AesttmlojrLa0bvCCQxNv6FED6vqu7BKd6rxCyS3/1PyaDk2oSK8BTKvU5XO
2sT4rm1gDnG/HakskVvkCl+UoOaSZU5WMZ7ZdCtSBGnnsiefop6PGdW9IOwNYTkuQyixRkIXwBQD
+rGjzrq85WHhtPSixRxAl5RdqcD4dBk2WTIEGJlauo4nu9wgb8n5eYMbLoQeCAJAGNuv3hLiDQbl
irpwtSMGBC97VUOJqNXXFB0iVJUAIQEnQGceWkq2LR2Czn8WUs8+OPMw6HQfHW9ehuCKslnUfEEe
I8vdfYY+g00mzMYxI6g1QPhx91W98G530+yumCvZKJZhskFo5ngBuqxLNF3kYT/0K35JCNqTTYcB
+t5zmtj9UdpYGz4rG2NHIP+SgBuelV+V3beKygsaB2AxTcvt117U0g+P1UWAsR0JB5JaCvWbX3EW
hW8TJ2JrYg6dt6mBlzfRYOWDgSaiDkHENJuxs1UJlbSHLsZtuDmWhlOO28JXNvE6uGuq0CoO8IZj
/B7jeLrzFjScdhiYRsdUjuIktcV6WsJEOaGSUd/6HXZPc+glqN4MhfFvHLuvEZP6RMYGscrqS56z
rim+xXZa72YQ0uSihRiOJLuUlNzKO0eD7rHOWY7V1KgLNaXNzpcJngatjTlD5s9yn9WpvobCNNh7
ovJhHyyQspixqvyRNPrOdSQOmtKKz8sRSSOvpwQN9iWGIKXDXRJOwRcIFi19/SZ9Sfs2giIGyHeR
VbVD+hmvsdUtD0uEkdamajzMTfNgqZAwRbt64k+eBuRjz91c6yO4h+ilDfPiiCR3gbNemHmwD+z6
rpHU5nEPtNHws0QdI9y/Bk+FVXmk8rr8OgUu6pLuYJ9JREPw+bEsgQaTtx66oa9+9rBgvlA8TMEr
DSJ8cWj1kM84jXM7ulmCeQHuIHunL4fbfpQUHNgKdj2Q5TPRQ0/YeCWUn8gPoyT4lo5uuJyCQNA/
eldmzr7WzUCak4LC3ozCC34Gg+eXOzSqurMyBI6wk4g1fplHhAc9evXnXo9QDAzBpH7CTLG5mH1p
n/cKSxv2Ts/0UONxOpsJZy9tPx9PqX5DgMhF4u4Cdr8XZzIqjYhmOAlpc2N9R7lp+tlaKFC6qbM+
9X2G7kUYNcAH17Vn5iYFYHEQUx2yKeuUz2cKk09Yw06TXi2Oz0ZMSgWTURTiDKfyojmDJdId3Ea7
516BRQmV3gdvWn7YOkJR3WH5jL0ekImAOruJZzx6dpgOi730h+qqSWT3HegwMZlNeztGgzMHA5HD
YYk9Y2cm5BOd6XojXPwfawoFG9cuhy+zU+Vf+mQZ8m2OAMd9myztN/zmS4ybkcTZRg6E3E3G/dFx
Dai5sfBmnEjlHEw3oYsK/bZax+wJoiQcztguH5A4ajdNMzpfMOMLThvXcFdxMj6TaQVfM1DzRUa9
f6TtIKG5G/PJSONou8Q6vlD4/aCQ5OThEzrAtr0LiM/QY8/69kZNKj+w0SsjfLaie+3UyQ04HbAd
GKTeowvXHEdIf8esGdUTdvX3eLBl92tbrsGxbeQCd7eMfy4MyDHBNQIrXM9e7oYu9HAnly0d2xyd
eDsZx1MV5s2xJQ51NrHfh/dhNYTPYm7E1wzxkudxHdefmgm+G/3avZQAC47oLrq7dm6HO+JLa+NN
1XgBTzd/XGGaHkUBR3VbUU6+ShZbcpbN7Eg2om3Ug7xcnfg0ZrZNj+pS7unuHmyX4P5H98yxK3HI
lOiRN4jam7BKuhNnKcK7suzW8xilqf3ss+WSBpfpVSXt4azTcrqp+qj72gWB/IE/ApuD2y7jlUTL
bw92crp2BP6zc+dPp+kEup26TVAdI0i+O9JjEJaUPcLT1eqiC+zPui/QnJP7gNLJ93YNhq8c+PEJ
i81Hp8gawDCp9FCEkXdBh9uB3V2GxS5YMbtnvndQ7GKrvskpwd/Ec93AzEKG9dBNSDY0g5bQTbx1
vehCqc8BKuVUB8r6ayzWEBsYzHr2ws+DE4ee33ZsMJ3D3lFQme+sFytywaBdLJ5cUzR9y5lYd+dr
StrBRe6J0R/2dt3lhfEvaLClxgvwhipLcWXJpXoohu6J30Gya0idBySr9C7TfnY1I5KgkE5zUjye
GvdRW9hrY/U02ZdAffR96o5je0zcAl3zMHH8c6j9XXAI7bIKz0q8SHf0caWRHE+mHWqTiDtm6xCO
m1JE1VVt0e8/X6wWSbqdsqehu2jDkUaPM3fOdFrJtrwWs7S++FWIV5uau6TeJ2HT3WZxOpZ7Wr5L
cl6mkI93FhK1gBAx67GO/tj36+2Cp4ZOjib0sHdhO9dFnTNq9YSoUE5OjqW34xO5bL1SR+Ml1ZIM
/hYuo18nH8ffbW0X6gK4XuQYxbo0Px9IxIcHDyJj0LGPdM2ARuYG5j+wohMjC3TmoeRdZV9XbM6Q
KkZv2Q71mctmZ58Gko4AbrMLRh/J2Hv6DmEsfF7g7hdIqnWYyqLjaGFXdJcKUDMQyGXxpV4cCxdv
Ek1Um/3WtS+mEGcsRBCo41/6OLhPOwByK3yoNT3LYNJv4QvmZ4O1zH12XSyWClfB8Ff2jFG97Za5
QWk1rldeD4PMggExL1QxXArsfc16CGhvbjUOceVeOrpILvKE7ix2O5R5t+sw49coyoXGj6+z/KRK
pQeXlUbhZZ5SJt1lczqfiFg6wU4FduJTEss65zSPu4Z2pEbqeONOdL/V4A5XlhfOPhJkEaRYHyIu
pThqdg9OY3UvI2ZTOwQ4MHar68gRkCISF1I1IVyChhS9eaBoyEcl6hYmae0TmOlgSYstO+nAB2rI
unP6g02oDdQ+abBt8uLWmXEfL6ELJfvGnRH1uHSsUel7mrllhHVmIJ/icXxc1yS+j5PmMQ4bL0Pm
aSrvJrAdmMxE3dHm8EBZTKuO9pe/nheLW1xh96gPY9KF26ZtVnQngGmi7V965R12bmrXdWrZ6CCV
7K/jUP6AQ7Ye/LqgjRfP0SUdRixtnbmfoDpy2MibEImDOx8AUYfWIrUe5gMTBqfVdHpx6ib/0rRo
uOx7lIouetjhd7rth3ivsWKNTqkao5tulZDPyzprdy62lQcUkjyyUNvZ49RZn+e4fSEpO8tzt6Fp
Wcc9zWvMoeqd6+LiXmlfH9fZddG79DmEd3Y4tj0kelVfgR+chtOmm9A16VGb3bYYZGyl6scGcd4y
AkMKIFKf9oiZzejyW84dQjPpS0TfG9or/bVdx6KcNuuSd1ec8hz+KboIO3xSihduIbrl1EmhvIYK
rXXMqDKsTR+pvM0HQDvhsbbD8uA3fnaDHkW3HUuF0WBV3qO1QkGVxO3gu1H2vZ7cAR8CBMe+Cxsj
VTQHohkj7DkzxmpankUNyl3YyFLhTvGRI9kV17C/9dk4OemPPBH+I5aczrfcEdMFXiYAFNBbPRWU
jB8ovrt4NoXr3GxEZreXKooEcSubo5mE8odEJhgiblWaU3t2++d6DKx0X6iURijFZHx1UFozStVd
OqPeh0AxxUJ/yhzcFdhHoIilmYeVW+8+J0ky5Bu34B42GUI8wTbn7+LooZgTydJ4p6XSLu45CUDO
jlgrj89KmMX/bsjakm3eCGE/cvCiIRRawTSeWEOudkOTWSdp67n3BjeAgcmYI1aMC9i1583Zsx6D
huOBzPNQ6wg0VB154oLWXXfeLIBKNl1MSHMx97p5zt0BW+ieMuOI63Ex/xiGhbXCoiRP0w1VzBdo
YvyQjty4x0dCnFGkNlrt6Qyt0MBGf0ogpNEB347hXC7kbwhheNGwQzzZ8vaoYoP5RT/EexjQrPkO
U2re5r3odwiStvaVnnwHr8M+CEEFEcMhUjklxXEiqDpj96um/dwmCZ70mJPBAVxxLLhCbNTB/TMy
SLyltL1m36GwhFpJD2ZBbmVSQrnEUSkeFa2UEjuhnCCt25s0dsRCvk2RCfdEFa3fKnSbcuRtnQmT
w7GPciMwhF5Ds+0cHRfL0bLdrJLXSosIsVmnTcVTAWwUkaXRCuYsOtAwQ9r2EgF1hUgj2fYsURta
k7LXW58D11t2Cf0rxCk1aG657CrcmMv8fAkiV9jbXpOANUjWUh0SmxmYd4gRqm7a9FuMDXod7yaW
Cm0U2DioTm7Gua3VcIiJ1apTDUu7/Kdv+3n09qgfGMMgr6XXdhfZLr2XYwNQaqh23QLJOLvJdJPz
HiT6vCkuPlrTA4Co3PH4P3EU8LGvRiGmWnYhsnPeN48uU3L3Vqy1GtNwGHCbozTqOtHcnIfI2pMJ
gxcwfRDW4epjIBjZszqCq15Zb62Dm8B33aDlgrFSQKELm9U8wlOFI4LteHjQCQWF4GIgoJxxvUE7
Um41Ug0YPq50t3hbHHlZnT2LAB5rufOKQS/VudA83orAKCiLfgvoBSbqnRi8JlV7BVA1FWe21u1S
g0NKB2IccocY6w1MHdiPraHe5aCQLl3AXITuTciOuWDzilCJPKaDXy5LQxUWxaAWIU6ikWJC6qCa
ZVrsmwnETUjtoKqDi5XQL9hHVqEiumBjFOJa68g2lGhIrkIe6fuVD02gi3sLdA0mMzXks43UrJ09
aJPyxa5yoizQ74ha72vVozMAp/t/2DuTJblxLO0+Ecs4A1z+PtDdY1SEplBuaBo5zxPIp+/jqrJu
BTuVssb6X1clxKDzgiDw3XMqGjhXAF1PNAyNeE9J2d8EaTy98UjHntkHTu+wczv73IZHnFnLUh4b
pySsNQUcBDdG8TYL1CwuwCdWnA9g0F10DnNenbrBJMWoIE5WNOdM+TdY/FfLd+fSyuvzHoUb6KzL
c48TXbFAMIojK1C+EKOs8bxT57tDecAiqL6gNlcLiDT8MtazzNMcqGBaVV87kwNs4LETnwZglK5o
0S6z0Nd3BKTOY+Ll07fYwIJj7FlR2zhu8iQO6dOaUPuWoyUJ59htUO0j063ro7uY/dnqa/GpmAr3
qpON7Ljes6GYenyhomB4KGFYjgfbBJL5QvSB2MSua0jZ7cl0tBMLJMsmV8Tm1kPMl3e5c1vW4feK
Aze1o+8VN0ruFzdG3NdE2UdQJw3ZuqYkumEjXjzIysO/InDAn+hb4IcRKgY+TbbuTIN9C4+GDbMv
AKgh1cxR8DQaZs3fuTahbzXwo/ixD24QyStipp6/G4SX2DzMmvjOYBru/+Ljck6eRFZ211WXY6dn
VjD+TecKL/3CFOksJ2dys+d6dqJ7YpLxt7izuPNyXkGk06nAzsiKHxR3pTm/l8ob38xdkfAnwLfj
dFiUNbOpKGlWyL3g2WL7EKdZVs8Xi02L9DCTjfk4Oy59hF7eu+fKzTLiiZ33to1iMIoA2l/8rrd2
gSCHmOAYJ6Hfr8uOlqPlgZ5KOz3YYz/R1FVUBOQDiEDTBRgl6TQwyMRB42hWXC4aFqIRfA3vm0os
dsgJEeesdK2n/SEGicLUe+0tBnvV4G0Cw9tjGI6rpb93xma8i22LzmoT0ZIICUI072YlBlLHQ8Vf
SRpA/OV2CX3/JQvwx9a4rnh76V6hwgYWFWSnUUAcJW/T5MALPSN5xXbJmxVAcL9b/Qb9Rz4RsDs4
JsaRFVYKOxQecTpiI1jeJ6f5MfdwXOyoV/t58JZPgtliulVD1TWYHib53HvdgLXa8GhTN8j03DjA
qe6dIrJvZYKakphQtJS7zoqCW8NI7C+0h+c3gGf6N2T1wJGnEvFzNYxgXHsRLHtorVm3F7ObIiWb
F6wkRSeHCOJFKgvm384psCLAYg4Hf/Y+GFHSqAd2rgANE+TAp1o0pfUpDUg87EqCGA81CRPzKGYP
r/Ia2HQ1tBEkiSN0fKQBnurmPe9NVnWszw+J00ES5r75j7MzX+2Ydh09AKV2XlpSFvDRxuKT05f1
SzdAbknSir1HEpUEpeKJR77oPsXGbIIsRw2I6GK17ruR9p6efZe/qng0Lh2g8eIAJFU8DuNQ3wxe
S69HJ/I79gXE2YhM+YEdY4STMUDDL429OkdMOf3z1C32BazaYO+zSV6xKZVZEp2p2OIRfS/BCCYV
RKHAYOEE+kOdKs+eime6ZdNDx+bWoeNRd/et441Hli/WbbXUCdnA2XpJokW9AP8AfoK3h9ZJL4e/
U0Q/iBVfJdnu8F6y3D9ZbmR9qUmgv5j8Jx5iDG4ckf8Xem7kveKQ/9RMA1Unx88ElIc3zQhMbScB
BFvUwfomiA2ayTvLLU+8D7qKz4zeOeDABCrUGndza3cfMzY7DlLxodLWV2WmSqz6A3gE922WOC5i
Mnb1Lw1SE47CSFrmjvN1Gdn9xycHOLntvvCCyssJhyH9LOKFL9q6bJ47EOmu9zgAWGGW76W8ZpO6
lv5nQgJqycqWswYOHOtHdyFKs5xmcI0cLIAJV0NyMcekzNYLQW7UGlGqZu+rB4QxP2e1LAd3H7md
OeBNmjzwXUxeOWkWzrTIR2SBlfrmgeCdtbJslKCi913ud6a6jItiF3Pn28oLXbea5V9+VQ1MKm0D
AhMapvAS0zuwziOncDAWP44JtLhkrIgjs4wnVbXQC03REGN3YRlPSVN/N1tjEcgV2dYXZP2aeckT
TixTEIzDAS7aNUTOM9hyDIIJejXbp8nBR56GqaP8rvtQyzmasgMHsZLvPlqG8Po8AG65Onf62Ze+
dTRh5PTtlxF2iLVgv4pRlXOu67Ik260AGNrpHNEmmQV7dqyvf4nrx2aAmzVWSF4+jmC2kbinkcz5
38jCC1/dAovig/k2W/oIS7AyAymm8J8PHTetbxz+0UANJYE1JqfSPsGH10eBlck3R6aa4KuZ0UXy
n1NvWPkex0+dU8akPWc5ATcwS7ezxU4ARiWpUnCO0u8Hp1LiffbzoOufr+v16TKXJTinp10VliuH
h5wVvb6s1FtoTYpT8S2vm+tBS/nv4EcJ3JEH0ag5LvvD8evrM/nrv+hbJnfj2jvMke8VMfBrJoNN
QzmY9Et8L//9L2LCvAYwHBQZHM0jL3RHQnCTqQxaPtKMw8p//xT/n+bwB5rD9ZH8756X/wVz+H9d
fOUIv+YJX/+T/3AcPOdfvmvx6BNycwkJX4nB/4EJC+dfdDv/bICX1+Y9n2jLf2DCfJv8S0iO2U0L
vowJuZL/jJPkK02YF/O/SIuAXiCp5gQmGZX/C83h9Vk7/5ArCC3w1fT6eXKxM0V1lKDdLsaPhMC+
ROOHX27E3zT//GZk/5ou+iU9VHixObikP/l2YD+WJd/ayT8Uw++G3pbdugxuq5z8eLXLm47xhj3w
P6Vffjf2tQB/uexmpKEnyqP8aM7Oel+z2co3OHtrejdlM48R1hB9kcr8iMncrMlKpd1Rb+TrVPXL
ddeZmalFWvlxVdV0s9IZeCjyJXirN/r1bv0yOszPda7YSeSroRP7lEbZg2+4H/UGv7Yz/TK4IEI+
u77KjyMr4zMhqM8zfgzN+0J1/Tr4KvvUbYVZ0JBMq3S83qVdfNa7bsr916G9Sikm4wE5anAK+s9F
qlk5m5rkZ2vgULOS6/kGfLhGlb7CnWQHVOuyvU1hRnISyItwuo6Lcxm6hbW00Bx6U5iCqMvsF1Vx
zOSobutstO4jafwhlvibyvQ2lekNgnfbwm1J7K9tE+99DvT07si2Kn0/UiKz+SEzNkQbdr9cg5S/
3uCbwkxxx/WcHeTHtGlRsk/gzRplhnqDb+qS+BRtHFZTHLtlKb6uXRlf+swOLnqjbwoTVA2Jz6kv
jt4Le4zOnyh8v/shNyUZkbhZ6KAojnPfVHxTsC3hrpZevXuboqxIkLai4imJUa2DYrZxH7N5rndD
NpU55YjV27S77jNx4l+olM41iWJDa3R3U5hJVURrTOr2iO2bCQWvDiSOTu/St7m9taQVBo9gcQS2
jt7ZQ3OziOFPTJ3f/KTupjYJEoEFrBm9ye768V3d3Ojdkk1lErKqMvraiyNnwPclmBq2MptHvbE3
hek7a2JipsuOcE4uIE/Lz0ntOX/pDb4pzNaXfU/oI8Ps4+do6EyO+ANaWfTq3t1U5lpi6ktdn8PC
Pg1XPuAwtBrqpHftm/rkvJvzaZMbYxcFtlY6r86TD1JZb/RNgWYWiYkK6i2nlQ3xrnlvT9/0Rt5U
p0/+jpzTkB0x9PQ7b3S/0QOnVz7OpjarYc2MIpHpkbDZoVTNX4nFrpzWdV+/DX5dR1iRB5rWabOj
BRppR0vcuRTs4ukNvqnMgR3xpeu48HzmtA4Kyq7I8ie9sTfVOaEZLW2PC88Y1nSq931ZvtEbelOc
lSKULiuG7sQgLoMjbsxOCb3qcTbFmRcL6a2ewTl623neoXM1r3pTlqRQ+o6AbnZcinmP5gSLHd5V
zcdkU5YE3rrF9BMeE9pM9n1iukfaqN7r3e9NVRaR0VQkZbOjD00SCzEdpt4nAaWz0Vu9OZviFKIe
mmQoMmzqA5tLHyG+6f2a9qY0F2GMKnIYuTaWGyTi1q7s13dat2XLOGy8JBsndPTXvqwvhjHegbf6
E7T1+rT9T/D8vz+9f5JDfvnsqU3oQ/DfkuPE9t1zZqr3rhfbf+hH+N3gm9IEDJCmTjCmx9hK7hFI
891jzr3eW/knk+eXKw/swTDxy5Bvmb/TjiwrvQ+qLRSZfXA2IGPGjWAcmIGBJDDXe/zsTWXSWMMn
JQ3Tx7miGx8nl9RcWNmbsqSPzcqWtkiOJl3xB/QNn/ig/b91XfzPM7Ipy6gBhk7UNjmmQ14dpUHr
AZpCvQWQvSnJymCfKrUYvEk/BbDvk8TUW8n+RLP98oCg68yymFM6nj4lOeAE9uETzdV7tq3N+9LM
CFHMRN2OUdzcUUBPBHBsvUnW2r4uuzkGYUBRqvgzL2VOm8dc88fcbmIXMrXmEb3K0Szs+ijj4UMf
B1KvdqzNC3OeMASQ8kuOYvAQ655sqO5ac6C1eVuOns23A8cV1A3IoIBE1U8fsd7gm7oEm+QOycT9
LlGXEFiq7X3MQZjmc7ipzQyld7ZAFz3ay1TugNYj51Dpn4hcv5ljfx5a/PKUe9M0TqhJkyNomIci
J56+Gn+ihP5u7E1tZjgbJ5to0LHDRrcLXPeYr32ktwQ3N29MNyac1YKlPfqtjSwePu7eKttErzy3
MC8OaseYg9CE6QpPavPGb160nhVzU5tdKVew7sQqHbTanCAG0xOnPlJz9M0bE1tNk5GLYlZZVjS/
0Juk3jL5p8jvl+cE1jlxlpaRM9wgC6ipddUrzS3lqluICbQBI0MNS3aJ80WN7GDp3e1NZQphLoVx
fa/lc2cdoO9X+1GV93qDbwqzaaUDLKKndMZAgXmaDlMgNedwc/PSTPrCLxOjZfDhLl1O5aS37DE3
NSlsTmYmbLzHoV7umqK4X6ejzu2QwaYgzU6uShKYPdaYVsjHa73gZbB5UVbuPPZJ37F6kOriX/El
UXLQu+JNLXIGX8kkmajF1b8p53tnSW/1Rt7UYbE45qxcXjdtkmXP0PreV6QeteYmzm1ff2qrsotz
ofgJa1IJ6FSaNtKaPji024zsOgIgCS8yd3kXj0dw/nq3Y1OGFsaVriPvewT19nUh2LKujt7SlUb3
19c8BKDOhpLHTjXReIpy4jAAbmKtCYRG8tejl7Qa9NcIxk+5D94+8o0S7pPebdnUokPTMZihisHj
qvksZGPdJcgQer1rl5uCLAK/mzJaf44j7Te7KVGnITYcvWvfpgaaeDBlW7N+9fKu/bhGpPxDR4ye
0qsguanN2DRRfsYNa4cie6LpmHay5ax12+WmOGuyVgVdcbxwSuuMhKkCiw1UX2/wTXHWYM1EN1+L
szwJd3lc0CTqjbwpzuUKcSN2z2xVyXNere0J4WcW6g2+qdC8zGlfcphll8FullDE61U2lYEW1rwv
9utC6sxy4SuNf6AD13NLC9G3rLXdZ72r31TpSB+JY88m85b1zhP9zlJ6Z91ACl5f9hgV9uxeZ0Sa
SvaJE5F9DhALa1222BSoIGFmKMXgxVyfk/Qe2NhJb+TNS7OQdNg6FdNWLvs3hTSsEC240Httik1p
ErS27Iiul+MUDNPdaJrVXctZkt4yYgu78E3stjjq/TDNupjuF7e6LMAHNEfflGdeWRmvogHOFw74
U9AN6yUa4kXztm9KVAjQCdaQMhNG87R3BPDbxM+U5rVva9SgOXIOOj+kmX48k7q2QsVnvt6EvuWt
mpA3g65q/VDSCokkI14PxZINmte+qdDKi1I6DmM/TPIJnhSZshPA4z897teZ+3/vQsptAKjiRVfh
nfPJk9bZV7Gq9U3WOysYZVKK9E77elPwNg7k54kaGpq8QhF11i1vb3MH1iHSq6stvIMOTVvNS81f
EfjVU+u2ziUvglxvsvE3VYsDW7RqbfxwGNX45BmtOheJUG+0Jhx/805NQTUKz638cB4hjGTTIF9K
dxw17/umanEPJyofCz+sFjs7G7SbvZnaYXjSu/Zt1ZZlQJMlT0+d2/WuMvPyfoa1p7eQ8TdVi13C
oQOVO1Nmo4Sb67frvTl4hubFb96rZh+5xmIwPECmOmwNaR1KGeuF1AjXvn79CXjp0k95aNAcPBHx
L+8a0t96X3ZbzFDhsHOYxfyqdFGlABw8dY6Ax+g979uEkGdaJTF85jPPVe07j8alH0lNsF3rmfE2
L9h0itNWYaAM1TDSn2OCZoDknOg9M9uUUGD2jqivs2UplyFUNEDuOn/19d5SWwVH6SwI6vFbhvFI
17ci236cpJlf9O7MplZRBMLQdXnDDuBiwn4CVNK7peYD6W1qNb22zYyJwbV7rToM5lzegmDWC62h
iXv9uPvYRyGQlDwz3mSfWY7J/WpjPdW7M5tSVSuMBDmaFFPaj48JYCUMzFat94bdZoZKwv0EnWYf
REL1TB+oezOCUNT7ZPK2y+A8rxp7nvzQHOpved8EF2fIar3Bt5GhmF6PxFylF46F5x9iJx9PiWHo
ZWHJKL/+TZ0ROUTuKz+kYyX5q3UL55QJcCpav+k2M5Rjdnfoz/FDC9HGqYxccWMszqh32gIT//XF
V4kRNJnb82pqR7Bb0qHDSKhSr1TdTalG0NgLC8p9aGeluS+rq/12zSK9aWab8p8iWHiOTanSD2O8
jQiaHqxGgufQu/ObWpWCbkJ62HjeOdq+zapU0TdBa7re6JtatYtgKFVONdG57O8gpaShAQz8D0/8
9Qb/zXrV3bxWZWanNTRrH7Bw39OC3Pa39IJNl7xupd5icutDUyIp16hhKnNpV3tpLLN7CsqAFrt/
vj+/+Qu2UaLUpXUpGPkLuqCuHrqoqOAiVDz8rWjUH/6N65z+N3dpGymiJ1Py0Phe6DTKvwSJEb/w
Gp+//vNf8LvRN+theIMg4GnjCn1g9Ge4LeIE7klza3kLwgRQn9oGGh2E2TI7Kbp9cS35f1Ij/u7a
N4Vrx1w4rz0vlPTt8BEYiRO5gEJvf3mbLCowD/CByaOTuIZ/dHuIXYS5/2RM/N21b+qWnjKjHdzV
Cxc/mdE2LPMeOnKgV7dbxKpnysTvV77AjT4uz3WKlGP1mlVvse1s6hYwPL1NaSHCxWOuJK2If15K
vYMwGqNeT/bWEM0YfFn1mUPZfFNN79/OdOO+03retwkjeFHRZDWs+gbHto+2MQfnbkiF3op1mzGa
zJaSNlhtZ8O0FAcjE933Jq5tvQQgMrzX90ZhpaeHlvH7ZbHdnVyFOEWTa2jONfbmRUtLcF5Vknol
jjF8lGaf3q1FPf1hvr9e5d/MZNusESlaqC3Xp7IHhwEGkhO4fRDUwWPppM4BBAZEAo4qY70i2EaQ
Jk4oMhuFWehwHHwANdI81LOV6X3qb1NIfLStCOHYoIsLaCA2PJS9ha/rqPeYbl68cCd9ZTYskhcC
CeiHFe3E5eq+1Rt9U8AeD8zi4r4Le3OebjlVHMK1G/TigXKbReL0qEPD5/mhT0LG2lddDSKKOciJ
9M7RtpEkUItrETP1hG1prx9GpKY/ukBq7uFsI0l55czT5Am+Tyal3k6Vaz26fVz8oQZ+M+9vQ0k0
5tu5MCS33raGN/hsLLC7Ra33bbWNJUkQrolBD38YYA2NLpG06rcDD6qh91huk0kG3V0NTLAg9Lox
2EU0wIXGwnpH67HcppOy1h2l29QBLPDMeShBdt8FfS5e9EbfvHFdUDhVkoD7kT0NdQasqPdQxma9
vbmf9uZfgiG9SUskxo4gFG6bXZoFZGkMUlJvstnGk6qoXkcJmi2M1pzwE2L3r0ns1N/17szmjYtR
zw2m0ea++8bywc+zAbgu4c1nreG3ESVfJHmQiiUIjRy2zMG7ej73QRQsehto25CSZ1a9QjgShcsV
9VDnAxRls3P0HvltUslzxhkUSRWFhWepU2vO0QFj63DQuzebF26depA+6RsOHZSTu7E0jXMD7Ejz
znuvlwtp76QF3crRdTu6uJ0RMt4QThn0ynWbWCoLWtbgGURh0rA29uHgPwzVFUmpd2s29ZomUVDK
BMAXujbzaDhG9rlEC/pFb3T79a3pnB5oKprGEJVYufOnzA69ifNHvdE3L1ihgjpiw8IIk6C03vtO
XRyAUfXf9Ebf1Ova5LAVhtIIo3JRx1FaEaAdw9L6WcU2wFTCgkeJVERhDDYNKsqSvxFO7nzVuXYa
P17f9wUjpboesoWFU9j3iWW07/hE/6M38W9XmIgrXo++mkk5QK4ywqmd1Auc2PwmEuaqtVEEju31
6K7IcHKPTRRW62qHc5M9pBGQI70bs6nVqJyttq9n8Ome0RytRUU7tSaJ1iwmtpGmaPIryH6TEboT
1Doy/xlslU4vfCR+Six/efnZqHBib/WMcKiKeL20RdO+dSK/0ZuDxTbcFJcDJ6WxY4SgSh0CH/Pc
WHt7TE2tghLbeFMmHGm1LtdfIlE8sIUcfXTcNNUsqE25wiSuFAQnIxyXrr1NliW7uDBYtKYaXhWv
H0re07ZYpMcsvIzFxaZfDhXpDAP7nx/L67P9v7/Z+Ix/PXwDuC9e6tkIZTJ6iJpGhTMT0Dx00AR9
j1/7Yt3/8z/190tjsc06EWGD8eQqI1x6gXstdmwajOpec/RN8abIEYs0XpmSHQWlz43dXcc3utby
T8hN9aZkqQKjjONTP3uze2PiMHlfszHShXr35nrPfqmwBJkp9DyzPQ2jhYbF8eZz1vSas4PcvGoH
A6cWOt/+VOdxcRiXKYfXXqfrD72L37xr3RH6FQja/iQC1YEc9UBeJnmmN7XJzbs2S2AWp3ZpnHBQ
Yiuti/nUZpDQ9K59U7wREN3IcLzo5C3VBFQ3M/zveA1irQ0jsc0+mTQdYLMZ4nNuG2Z1aCqOxf28
U5pPvdiU79S30JAlmAzRuOZusqfxbmjyWO+p3EagVicQKWb57gxc3zUOTRE3wESSUq81GkDO66c+
HyunzMGKnefc6/aN5FeFErjqPThiU7NXzRYMytjDZAj1g/xA85Q7w6y1fQxd6vW11/k481yqKy+3
+bjMXvW9EHP/SeupFJuC7eSUzWVaNpfJcYu/PCtrvjVD9afwpv/z3O5vZv1tCioHc7rgymkucEqd
+NZjtyiyTmJwgFPdLXYyGlgxQQeat/hdhHufz7MhT7YFx/z7DPnrekBXZV0K7byvG5CvibEaaJRd
UU3V3sgXR4TCN5LsS1vNoAmFjeLa2RlL6ds3ST3mTbl3kN6ZYZbiofhiKKehLwz3+Gx9Etf/RLGA
TNv12ceaV9xgsEzLe5GIrLrxYtnEn8YKI22KKKFX3Vs84GPR7HPM4W6244+I4i+GPVvghBHC1Nk3
YzaGeUVeAg77fbQkM/xO1zUSHrp66aLH2nIzdVcOavW7fQ8PcjiAz8uj5wZsm39fc267GoeMzGj2
LNoxt6bdrGJTicPSLF73oeggY57oOaiaSyBH6e3iYSqn+jCZRVHy9yPLbS9rB7xwZ5lG0r7YTeFU
D7IGJZpi1XL94a4OJnxJ+3lWUn4r3cZqH0TiteZLORSTDd3OKlO+vmpQNqLbV6jYY/7YQeIcvUyM
2baHHtKq9WUtTC+B0CnbDEr+gokSfQ6ZZVugrcapCu03EtHUHAFoRvVDhknGe+piD9PRQXqGATYO
dVDgLceY8ID3mPW4qh4Ce52Kc8C3ScMfFKGHDofe4rtzlTItnjJVNrN94AVfr6fEW7z+vh+dosXA
Ch9rersGnj0U2ImFH7fwr9e4OSeoc4xPpTMsfbVLSRUKTHyqrJCPm57yZjScEGX78UCe0YEhSUve
4ji3C3hHttVMaxlWuIKV8LITVKki7rHx9AbKirWSkZ/uUTi7zefJ6WdMselV0wDyvAWoKht4NymE
clsBSzCc2Eku/liDq0t7u8h+DKYw1iwkSL6CuZ58g/9s7ydTps6Z4q+yTksZ9QX2NOgIFvbSSvDv
HrESxEBYzRljxA/MsYmT4Z9tI3oTWzjDxouxDqOX7btkddavFmwV45trCmDqdFEM7T7JmqA8Os0M
GxlyZH4tMNEOSXukn7wO1CGp6ilQt25aOxa6HFP4Q3U0AiQy5t4bnSSqDkKm5fzdZr9hfJZlvABB
Heoh8vf5GH/CmFCLYwaPuAWfa/KYdy0yn68W3Oz5W5v1NjaMFXHVcgMiuxR3NLH39jNOa0GvNt+N
xVPp++nNjGgJxUlQuN/qeUKjAOJr/YrBE0a/uwiwP1a8vnNza4Yq6/sQi2MRJGLdxY5KWnCzRT3k
d/OQL+487hVu5zx+GRMeqvzeXZPATm+g2Sjw/XOOZfdjz+zg1ji4FNqvgx35c31TZPEytQeikDFE
e7dY/Pmjb5j9+l0Z3dS8B3psiGw3oMta0R7ijV+f8M/zOj4gyTOtal/MIs/WHbMHVFdkwBwzNuHE
OX5nn4U5Qbg60ero99GuhDrU/qA5rMF9HENkGRoi5IBZJMabReJ2QH+AsiOtBtILECMHVQT4w6Z8
Av5bBWMcXAWurcltX0BcvXhMpcEzRObZ/4SqdIgR5Exl53Jt8zS7P/BvOPUTijPZvigonxZ4YeU2
40MEVVF9nuMJ6vsOgVyDZyvyJijPfYusHTg/EM3UCufYF8QEcpyjuX2XT5Y5WbsCg5kDa19G8Cb3
hW301osCAAu61c199wfMSMro0tdxUF/t6mz0hzgi+u6hnbKxqnf5lcYdehyEiLcJZAbzCz/rCPZf
Kuml5Y5Xwxy8wZhqC9JWNZkU/htRqflL5tRdzNOcKawn2HAqZY+nvG0G9DYuec340U8cAzMBkiTz
YqYuYnmkCRPgXaOdo29LXkzJUy6KeXysIxD1J+5N7H4tpAtklrYJT8bvedFjodgVMi/jaZf0ZTVf
ZOsC3SXPDs413nE+xBn4fnCnyp73YizG+L0bWPVwNju7n196iNyVsW+ReuTzscBvMcz7Zlbm9DS2
zDP3fZYUVzCPmVrYQsiTHeJiDWS56+vaeoLpCKm3KpbUznaNO6viI4IUf62fWNtnxXLokCBmze0i
mlUcZ6tv1C0nfQbORdsGGX8irm1h44nYGyvkrjTrpfziFQDCvV0VJDObk0nbuWiHEMgOiImkESeP
mRg7puwoUu5n4GNFVR7wDg0Wtu5SdA2yLZsxPiLgDPrHMs8zpDuJiddAnipr6iRy79gy0ls0QWa/
PELnzOFnB3h24vXeWVd+q11rDUVHgGBYzMg81EjnsvJQ+fy41R4PER/Xu2F1jOapGWRP2dGZudjt
ccW3d0Uld15cyccC2funyKg9lgSqQ/b43eJvX6MdEtFs+ubOc0AoTfVWBUXZUNVwdm05OwC9zWhu
sUMMs3w2R4voahz08KB3XrHwSf8jjdZpgcPOyVHwnhnQtNMdDOrACE3bH0cfwHgzIVepqsRevuBH
abrbyM4X8yZrxTq/q4q1n+5dc6kHcz+0GCAd1hYrkwCWEupxTd6ruecBQSg/CKvbO54zYGpYlF2q
D8zqmfHXKLDKxbvMxrsM9BWr7PcsKKqraGhEEXZya7TZ1r4t/Da488xWxrgsxjqf+n1qNXV6XiqV
msEhwOnQTOg5mZ2eZ0NcBUWu27rVG8ef/fESBWrwn1YzN6cYZknqrdnexk9V9XuklZNE9hA7pDxY
kqLmAYJe01aEytQp3gZVzat8V3uJN/xlqHmKvzdX20pDHLicR3xhnMZnnxA8QYrZGVf970drCjLw
vW1X8wGzi+S4GjW4YBhS1hHTYpNTbwsLQm8HR33Jbj0fw/ozh7NO8DZdvRbB0OTaVssmrN+miDhY
ljOev8Z5cyPdyMs+FNDRq6/CThsb+neFTREHddBZ/lfcdLwGdnbqF+nHeIkjyNKxNFj77FTjRe2l
7JMsSneuQ6r8AzKR1MzRTZiJwQ30h4FHK1pSEZ+8lHWsvU/BdmbMg5NnWPR1wICBB44MD15yWuKQ
uiTJ2HMH80VZd6w5XPkBLbGbh81qXTFi+Lz6/AWzWJ6HqrXnLt+5PeqiT+Ua1P0Tl+IxyYFOL/vb
2ax7+w3WKDRWAck8ayfKaqz3RpAPVrHHF15Ez3WEVfliqaKww9Xl92HBPdXB+0EkqqPlsY+XT9Eq
cGRjTTNg8e+sxKzdewNtlPlkLhnhsx0uijWvd2nse0XKFFtchUpICuLM460BardiSeKmbn5ESB+L
7z3OH6vZNaYX8P8vAce7Zw9BE1TRJRLiBh1K7b3EyBjcr2vNDXuCauxNj0ldOtODItiS3BCFErTb
8fk8y5sBkeTww2rWajoCBRYePrbRSuozLuBsfMkbsBtvHUKJyfM0G86IUotG5eVDnvZ5e+Y8Fu/G
Tpq+qD+gbzCWb2sprco6IsxVSH1sDgnnd3nQ2izopxhV+mVpMSyKcxlnBY2naWKM5c6KEAp9t8Y8
QzGB8KT8MDOJcH/YkUs97oEyIn4F6rltb9VaFutnk/De08KnlncnRqOjvXkYzTe4/2g6cdIuDd6n
aZpNJTIKt/PujTzI8082dKnsMWcTwg67jDr8DFGemtzn+AU9urKsANExtITvU1QbwdMCIUDx8TQb
pneuTEA9Fw6hMYXVhT0kX5agk/z5TPX58ojTvICojxZqqO5jY0HLacfJXL04imUk7jhfmBcY/017
15mJck7TmOb5O89rEjRnU46n6Vw0LuIYgzXdh5E0VvOIzWrKT302GEaLnaGSxrukaWP7O/aveTzx
5mvVriJAZ+14LQqeSiuz+4M5TJl517ljFHyomqrA9dBJrzlY6Sib96py2Y/kLq8UQb+KgaaC0WdJ
9mT0iLs6JHtRlR0nrzXywySnQTyjQlD2TTfFrjhn61wUtCKoAGV9seYrgP2V2eedChbl7WvkGDVv
mzi6QvSzfrw1zTnxn+H4AW7eR5gukRvBXR7dZ7bhvD7M1JQzE84uJLcQPYVnnpq+lAKOdj/F/YEW
ZXc+AmpIqjsWn2K6ETK2/CM6lTgOM4cKvSnXyo+OGNMyPnZFarV30ZSbVxjpWOP7Skt3LsiCWJjt
L+YyjBKR0lQVDxPhqx5pysoZq58UdRnvRq4Qc10Vp/6D8qR07ko8gcXB83G+crG0f2HQiOVq3kad
n9dfY7+U/csorPa/2Duz5riNLVv/lRP9DgXGBBDR3REXQA2sIoujKFEvCEqUMU+ZmH/9/UqSj00e
22qfl/twO8JWWJZYA5DI3Huttdcyrg3i0xYaOEaUxHXSqkJupOrlSGCmKdoLO+569nxjGPWLzJbG
fMkEKQ4Ugch72/9E+lk7b71sHWvC6HgqbgSpgt1OWjQ112JUdktp5eVuOoIYmX51VRa1uZ5GwYWu
y3DQ8GTPL5wlsbU1Qs6X1VkY43fu47ppCs36CfT8J3iw+wbYc6rO0BqStC9mTkTcW6qmQwUDb/zp
3wNR3kB7nRnzXI0yvSA8qTtCr+unom7+vQEAvJ1f4z9m1Q8uddJ64TSpCiZldA+L18a3/9Znfzsk
5Tqr7GqLLI1OZMbBTMv8w7li/gnR9U2R9Qf4z9spqWQyZEJ4RUGyKOmo+cYWK36Nhi3jCwctEqNr
mDkmUS9MjWW/VOgYdTy1v2Z+Qa+VN4lzylhIpBCYlF7rHNqtTySuZsuFvMTMY/wwsofK4y+o1k7i
ndk1fhvkRYvhe1micb0iFqhWh2TMjJRlreDE9HUh/uyvr98ZQfyjL/gGWUQsvfRJPk8Xvkv7sB2l
3897FRvTL43eG0VUYKLyM4LmT9axeIMzzl1haaNa1MWI7512KLPG1xzygQy9ifxmBYYJnHi1nQg0
gRjzMLV98DMkcoZGusNC+EvAiTGpjeH0hODOZazk3q8s07kUhNcUxJowMUeeRF9o/gAgIMtanTKz
FBRkfd8OHllDiVKtvEYwOA0nLAJSmgdFaPHhrC9rtMiNC7rqTZZrQ+FsyrnJ3ciU6TKxY7LvmLtC
JOa8GxNyFh+qhug/LSgFKY3Eo5Uxhlx0s/TvBBZajgEQ062JSkOdyCvi4SZchzYV4TtqJK519sdz
dE6CH1gxqYl86W+39G+52l9lX1CVNb/0/3n+sS9Nu8gsSfv//s9Xv7sevxKMIr/+4+q5Vf/YDvXL
M0V5/fZnXr2E+u9vf5x8bc7G8a9+s2GF98vt8FUud1/VUH5/ux9/83/6h/84e8/3y88c7M9I7Z9b
2F8O89fqczPIBNf6b6938fJf/0HT/auJvXjnmIxR6LrpwLPRjLAmv3vYO+9ciywRMrR803J1cXa4
+WFh7+jvDM/2bYhvF3jPPLPrPxzsbf+dbQtey4da9k1i7P+OgT1k2KvHEmSOpAzbsYRFkLuOadGb
rZl8OuRNAxQd7VQfWMO8bPoqqQNgB4lhdOuHcztV+zSvjNuF5OCQKsLa5Do9Z2pUechRX20Icc2w
4PTMnTB879E3y8+OWvvdSiBxZLWJFfhJ/5xV4pncn8dG2k/rXIVpBzYNWPGLZYoHfaHT5MSuKatb
YrSk1YZ9TWyY4x/cJblDyfdik7gTcGZ2F4w2uUGbpi5ZlrMIiULUjrW/yKBL48/kyE1PvSGXEFo/
u58n0jrahPptTXT3qjeo3oRY6qhOAGPHysR3pAc4Q//ckjKjVkTuhg69VdnXdNj+HoxrvvTlpMIk
BVZTfb1jEvc9mtRPSTX2h8IsblO8FIlN5lOGvkPuau4sxQHsnmiczBUhqVefINtvzTTn0a67LzQV
5cHH2ZHNodnMRkx+EMrTOLG8bd2ANDB4Rk6ZrxB1EmuGOzV5fEqsW321+pCbQx5hS7+6NslApCOo
hRDe88QxEYxT1ke5SPvDPFfJEYTxU6tkEs6uND83GN4zPihdh4a+ksc0X7Fk1kH8k8l9X+slaVpa
tVxR9WoEs+l5yEhNERrMsAdLSQa5R2xNpoxt2cnuNBGCGvUe6X/ZskyRb9Z3qT07FKG+gmETwFCZ
eVWSccQHlcCWWSqCblZU8a18tMgBCeJu8fgFrCbzu/dWvmAjzoEY6oPzCA78oI+xF3qA1ISHj49t
2/fbwliuHI75cGrn4UTOfRfIfiF3MXPboEypnTNt2WdxQrceUwCmxvgBkaYXEWJ3T3UQBwsQQ08a
adDUdbPRZcXqxYSiJcPYOX+C3Cuf4zYO+ti4dBgeCHIA/7Dr0tM6xmWkYvMz4mmBz8k5sKlttlB+
TwPeyAHkYmBUaRWxExzLvgBnTQigq33jsxyzBK5mvQZye7+iSy0aMmrNWesD5XwoOy3eAg7PSP29
btOPpN417SxDkElzU1mDfEAQuvcskltlbL+Q7Eqiag3Qqkg5yglVvUjVPIO45Wrjy+FJWskDGX/x
PZPX4x6dv7Wx0nTnWb6IYJwOJhlKhgUipMWtuGg615z55OCVWQOSDZ5MxFs7qwudjLXAy+STcuk7
cA4zgkW6RLIOyMdlPx70cZjJ2LUu9Nzz9v5i7VqHgGighuqD3pNPJIDmjLoZIvotLwKKn7ZC65Yt
CMknfUi+eGP3fiRIK5hpWiKv1OtQ8ZmCyl/9nTE0IkxdPichPqeWWO9wtc+T9so9FgPpz6PZrpdz
mrQHRekc1UTiRLnT+OS3UVU3RvaJPSENU4/7ms6QN4YoPkhPllvacCNy1XSPv+9Tlk2bfoVUBUK2
dpoly4isLRo5UqzRevTmjkQlN2wcDyU9tm9jJAzhbT2tPzly3YA822G/gpF6dWvtnWzItmTHIU11
dYurVth3pBQ5D4B0XlQkE9z/WsJd0aeYkWEsR6iXswm95FET2SYv0zUwCVfbDGN2q5vWEXz6nM8K
1lk/29M633VJeRFbTMlopSsJ7KNt81fdJbW4P/nJ8lmSUb3DwlR4oRPHL2mSWWwZ/Ju5730/H8Kk
m1h+Ccnm2bC+p0v6PMbVZTkWPKJNIgLSaa1tHHcfyskvonpK9zUhtJuq0z+vCXe5dEUXqpJ8zJhg
i1L2c9Bow3LMXWquaQIS7BlTDox+JoQ7c78WctADvSy6wLPGq9mcX5qFcQpyZQNKLqJbGS3auPHk
fS88/1aV8tBU/PO23HhVovzPCpnd1+b0XH1Vb1/q/13l8vxSZXWU0XRmX/pXRYiuQ1b/eenyf8rn
z8/V87/+yI/0Hc9+h/mZbdjCMDyD/CxKhx/pO573zj7jlK7hmYRWn4uQX0sXi4AdDCmQG+qWLcQ3
YeCP0sXS35HjY/m+IwSBwGSu/Z3S5XWNT93kCM86fwpWv6n/S4pUbrSmrSxb2/uaBtWc5cu6H3xb
Pfzumtx8b1D+UQ/VDeFqvfqv/zi3DL+1Ld/fBpkdlRjzUZ75ds5oNZRcxnXU9mrF66cgci+yBt27
rqZR+9lk6eta7Nt7+YZhWZgqwb1Slb1uZLkXyEFHK8aWnlEdHZORK1K9rIO96vNNKyo4yL/+cta3
MYLXX4+xSWFgTkA0FlXom85/LpTTGa6M9xnkOxH3He5/jRwScEHi7R2C/ib/UQcnNrds1SMpy2WZ
LztBfnO96xyKDww9bcxN55owvDyjXWpmLQuA0vTPoOiS2Hjl78iZ9HfTKrNdJRYzrKGKDwQMVrcl
hiO7UpP9e6MX9cEfZbvV4io7xUufnWxw0zqykjrdLR3xf1milk3Xq+rWxNTpq59n62Na2PLRbZMr
fViyzeQyGDq0pb5fTQsG0zbZ/9LcGm7R61W/QPY216s15e9NPYOE0ONy63RpTTBjNYYD5+leJ9op
6tbO3Hmj3gSyW6aNkRKGUSKNPLpG35yID4UPJ4rvWS8TbV+KczS41KZ9t5BBB9DrQ/J6mtl8UV5V
XYq1mm9pP9MBgnPiiJCevdWVKZ8y2sipiOZUukBb7jIl6FZg551FXaZ1m2/d2iUndYpZ56GeNuSW
61ZVfx6k2z7lQ+J9yP3CvPMT3U/DSVf+S+4pKCnDl25NTObSFAHxwPNW4rdAeUr18LlIS88Js9ou
r6n2vDYUJOyBuU7DcSEt+NFb0AgXcSYJGy9Zezn9ZWATd32dWcZdCjESxnO+3KWdLzaKMd8n9Gzj
tpn1fuvBzzvB3IjqRVZVukvr9Msi85YZe885Yts7ECe7OikdAxcnrePyqiur9YPN2PatVWfrpb7G
ngrUbBQkpY+6FhVZHuuB1mj3tsici9jWbVLrarXBO7G41PNkeEmU6D9TFOblZk1WAQ3fZ/6BS6Ci
NBZfOrQOE/Hap7rUiUJ2yxdszOg1CvsYaxxaRZG89xVOWF3cYhLUeqQHks8ekkTBjLFp60xQZCLA
aumIlZNNgjP+TaGAvnh2PB2Fg+Z+suLBomMQy4bBwe4unkrzEr7+xpmnM57uuTZLm6dnJqPyyips
c5Mb49e5cjXme7T+CpZv/dzPzRJyZ53P7VwU14R6mlGx9v1dBxoR1r1313V+thmc9aM2SOtkrilz
lcuqTpq7rhsYu+m+hjsIE8Mft0tl39ZT9cG14sbcZ+TCj3bQJ2O6fKlFVphBPMJ5RWIoZpy9Aczg
SVENjFQnFcAE4SRLES5lJ9ZLbyqX+aL09WSha0s6HRcijVDDx0JNNtQXcJiaUCtoTXeWNKr8wZY5
Ts0obPLZG6cHd8EZzDeUm0QO8eFFqMUQewGKGhH4vVfXu2lchftx1nDZ3bpLYZKa7k1Kj7JSW7yt
ylXW2QHqZIYAi2lN7sYC8dHWavFFOYlO4n+Aw3c93SSkrnug86JT6dGPtbEh8zmenCezTQdJ3kId
a3gyy9k3H3N0Y86WbtFxX9z5THykfdprB5KkkkHeF1VMkPvOYDDqSXPa4h5ZQLaTes02jIbT2Y+k
WD268aLJMLbMeAElFtaBsfpGD6Z1nIaAGTF/56DlOkxm3F0a8+zs0U9SFc3FQuIrXJXxYKbQQ4Hq
zv/bjUV8vyzD9EUQqOZBBdQtdgYWUSvg7Wkw2ER3Y0xkX7RKrw8Ec/q068Nah1UXk/JMgHxz7Gyb
MUB3dI2tIVRDaZaRGd76fVgr3ZsBulIyWCG2P82S/+p6rb5flR6T6lBrA0G441TdzpbdfrVJcbzk
g2TJtkD1cWwXv1ojuAWcNSXDTBeeXvrXpZOJ57IidjewkANtY+VWt9pUuEVYeAD5oSZa/szR+uoX
k8L70dL7+aYsckG1vVbNPeb1WRsoygiDzaMQA89t+W9gVf8/VoFnCSA1zZ+Xgaev4/PLqyrwx4/8
KANRkLyjlKNu45j3yZn5rQyk9vpn3Web57rPQjlq2qhO3POo6K9137kkpFqD0bUpoM45pN/gQfC6
HwUYUB+1+G+//31BRpn5uiTTqTjPb2P6FqULUaHnMur3Cu3+zKTK1rpyWWmPy2RDQlogFAHzbnrE
4kY8N7fNASyqM+gAO6hQDrENYa7lbjBVd+nE+mB+dNK1ODVuKdNjh7OHHZptNzvRIO3l0Rrt8WOP
/ihis8fZul2INPRHj92u7ZlJm0VajzsEO8bdYKnmqR7j8XqVfjxz8Nc8+sUK8k32spy2kFXF3pV5
FQ6yGIGN26XfCZ+PCISVz0WYJI2dE3hrzTek8TIPm5KfnOx921iH6Bx9+zkfSoXQcymKlw4Y/TpL
HGappqmar+O4UYQ8J0DDUdVWSxHkM3HLF6gp7XW7GsPc7tCP8KcYXrXmYfCS5aZDzbhcJFrt5FHF
aJN28PiAzdGOOfpwsasq69b02ubWt/Pkbs2L8borp6DNIfuiKcXwK4xVM+5ygg33FdqKLsztZk32
2cyjjcyiqCMoCMzrOO3M9z24jbu20RTrTd/tY4P+GO8a86yO8EhKSrauzPRVj2Yy0ms9LGpvPlnu
WtVG2C+jdmErA6lq0CYYsIc5u1JdEw3nldpZTNOWNAKcCOgppCWg08EU43E+Fd1IKvumKjPpI09N
ZLVtvZb6CwWaJZKQ3TmPr2PjPMQUNwaSEkf1FsKRjvSS/lLp2phGnHaQ4XtdTWB04PRlHHW2Gs8L
x13365w76xZqeyqCohJTOR76fhha/WQsVd7jOSyVGqe1CorJBLL6iCjRNNcn9HRLLV/6qevRpDqk
u5c/+Kr/bXu/A/Z/3vbanmf+1YZ3Ub9kz28yZ7//zG+Nr+s7nuUiqGclnNXqv/W9Oj7jvrAsAPhv
6bG/9r02obMOSbA6wbK0zLZHv/rr/ue+w/ddP/+Y7/lnHuDv7H/2G6m4c27UDD6FID+Z7uVfWlJ2
sDTDn1AD/lnJTunK8tnJ8boMGNMy2yBdGT4A4iQAXg3aiPAoMQ2qUVldrQKRC+YJPDyxno0v7mBU
1yvN2Cdfz5cmSBB/Ui8NGjLYJu63Vb3WnyonBtsThnkts0n0zCtL62o1SoCwIq8Sanm/FLtMePeI
Y8o7OQ/jtT4+Vw2QcarS4pFgZfnUFNmoheiW63VX6O38rEoMj4JMQbsFyH7NOJp9BEeIgNyk2FDA
FZ9TrbCSwCKfMQ8WU8abhgjEi2IGQYYL84erhNk9azvocHqRI+FhNmUDCRNKy0dblHu5tev8dEWi
BAR4aeXu6NE3uJjyaXUprLDQoPuB/dsn1GbraVCLHqIpVrQqavriVWP9ZPcZQCvix+WYkUdwu7R5
8mzyEIM4oLOoumE7DhVd1GDq4Zx502l15ubGwWjbB/ebIdKXanJ3lG/FybPoBDEEW7ccAdEC6OXC
ErLhFEM41gPBV/Y5iT1zb5hQ9M0gZ/p8VqUBlll5N2ABLeaxeX9vLZMCElJqY0+LtY/X1ijB7Qsk
+X3iRkAhw9GD94gvVvDuw7iWaRHoiQMdkTmde+npFbJCSUTgo1W1wz0J8jJAhz1hCwIZ+jFzi/hj
r7XzRTs5HZ45Pqj/SoPQ13RCzbrY4TTH6+WaGMOHc/JqR8RJJS+n+Dx253njL7701zwA+kZyoko7
vcZWl5zDzq9zoES/g+Yx3PEKVRC0gE8T8tyd+zdkKZ2zI2uxgTrIJ/Upz0tGY6e469qg6Kzkpvb8
2tgDcWR3wLPWBzOpslt/RXoXWLor74GF8u3QpfbRQMioB+nQpHvN6mlil6ZF1Doy47IY412SVmUo
qnx+0upEHiy98r9OcnLlVugVfJhhTeS/IVDy73wq1SlUfdJoH0noETepnXHYjF6sQZSptfiCl4Ll
owQ1SdDU1yrynR59YWXUD9zH4j3y0vTGnXOE+MaSHiBiRn9jNFN3iU7cjjSxJFXEcm0ePLw7rxPZ
NyqCLadlaBL7inNsaDYQUu0pJ084Q+RQ8ZR/nBHjA32ViY+4Pihm09Nb+kykde2hqY0EQg8KeMnF
nUKyrpeXta4j5YTqAxfeIzOcaAJXPb5bptFaDim5XXuiaG8MLy+i1mbc0LLgLBBc+fdzydOzUfNQ
PtE5wJOX8VhGeKJBUaElaMK6Us79MDi0+Etm9Ah7McZP60w/2W01XyLRTncYNkAONQqAoViSjY+m
Z+NZA0uR5+UuVjMtUDaO5fs5niyAk6HX8xs3I4DTj+x2HfR7e1VTJUv0yLVzQsuo7adBPiJnm261
wgOnnqU1XaBWO4xJzbhI28pd1RdmVM7lumuZWrjtGs+8GHIYtMZzyOFakNJP0pJ35ZQjnyjybBtb
CGwQBkPjCB8hjMoCA/KnQqI+4Pwf6H12OeaHdsp4JbTSu8GNu42fmU8iTulrc+2Q52YwME8fgK0q
XkabwrlT9mNqW/YFsoImNLgsW3BUdZ3p9pM/tEk0Mee1QcavXSETivfJebdeBv1DbfQt3GDMTV5e
pBqP/co1jHv9iOtXv4SGX+ggSkhjrRSiJG8ePSSwtNDtF4c7tpkz805fpB/FdKyJJa/FlOc3fVd/
RPWJqHM5utmiM5Pb3I+ZVQXV7PbgSWiD9akYkVbBCgDxtbhPpQaogKjLYGDizQ3WVFx1maEOjPkf
+zxOtovvjTuT+jky1ALYb5uuHrl+kR5k4toZX69dn9JZqSt/nuytoO02WUZHwd2+1BNpBro21Hf6
3DU7jYZ0Zy9k3/VLs56AKPOY9QNv4mVOe9stKPctVG+UaVlf3hYIaa+FL1/cJtUPRZYYx7Xyuw0y
OK8KW2c2zttsR4XLpE7y4Or4fTuGA9wHLrNZM1VFCRTUqZxRqy6jId+vBQgn1pbqZPrZLVANWQ9W
kYZyHNWpkkUVSsxT7kcU37eOGduBfQYZnEYHJeY2+bE+RQUW+s/lHD+nSu9uzdadbsyZ0REiK607
AcpzP0xNFfaWONA41yFpNOz8mv7BUSl6FcaJArqEOPQFn9Qs3C/TPKo7D9VOuELXb61l9bcDwOcv
zEfUp3UiyXMdGOmwrTKQg7JP7DHaZY73FuJxuqM7p0zLiLzf4ojrqwU9ZLY7n8HpL3ZZ8myhn1Wh
Wwx3LMLy5Dd6eZM7sROIWrgbbKUUhJV+49rKjnozlxfVall4vls+Vi9Le+1MxifGIMQGUVlxXwFQ
BqRQmx/6xu62ajIh3dgOizKgLhAhUop6i0hfagEqhZ3RyuyojcI/OGpa9rWXkcHSc0TOxSoutNIQ
xv8CA9+FKD+pky0EAdSofw4MfMjUl6ZWWf17hujHT/1aKYt3aIFNnhHT8b5VxP8slX3zHVSwMDl6
LM92xblL/6Fusd13IM3muY4FEHDds9/fj1IZFAHJlatD7tgmpTaf8A008FdQwWs+xaZGdlzH0uGc
eDVDvPVENA09LZiIFkc/aeSejNH5xjFquV+XpVjDXioHXOSfF+gPyKI/ekPXFDqdOcZ/4q2tUsG3
bs22co4WoqDIQImxWxl0vBElk7XJooyfmMC+Jqe+f0HXRmhMTwID9tb/61yXUCa69pENTzznPm9g
5bnxoJzxZ0735/Hl34iib2/FreZeO47QXf2tuapMpxQdmWEfi2pynjM3l3unX4HthJkYp55pj0dG
uAycOZ357q+v6h98S1aSw2rwdMN331ptTV0xLjrI+1GZuX1Rk1pjBpwMXlRxxlfhX7/ZN4OnN1+U
FWjQpwnDE975Gfk9ujQ3parcObOPmGDzRm6LDj6YciwNwrF38ySorbxND9U8Ky9cZDqqj7aBdjOa
ywySxqz9n4w1/+vXRz3mCQgFwyW6/C0DmRspUwyUAkePgajqLD7IdrpW8Mu/914U3o5lsIRZOG/U
YIhEdAQ0i320wDtOg62pF5c27Y4jqf1bA9XnBcVkH22y47g6PIlDz/7765z1rdREw8E/xukvDPT4
mwFo/Cd384+uHZuQ8e3N2KXe3Ex9zG3k8KV9XAvVHHNvTEGHRKuFxlrAUv5k6ZyvzuulI3TLhJJm
jJJL+NbBg1k+Y1w1wzpit1tQO468pxFrSgSlVO2T1xXOsy0WHtLMn+8WZkUvkpHm+icf48zZvv0Y
Ntuefn5Uz4jr6ysbm6SlxGd6CwMq82ARQaIBRPreZaspVmjnoxEtClOKgD7xLOA6P7zI5rMdO4j8
iRb3j+7AGTxGzcidBgZ5/WGgd8VM2BEP7xjPdzqzA8HE7M3RbqW/+esv/kdvxQQrALPL0WK+XVGU
p7KRbmcdsfqa73w/4ZEFIGSr96BBfmIj8XqrP2s6bd3X0WBysjBc+PbNSGVGg9e12iFedNoCTZPt
U22V7dNK038z1gu7w19/vW92iL/d1/NbuoBSOkcwj479Xcr5O9y7LVbYbMP1Dzpyyx0YqFYGSqr5
TkzafJepmPtqOet8k+L3/ABX7m+quW+Orla3U+RlotuvHcfftx2kt4uWlng1Mwa38QwwIoxDfnaR
qNBerUWHg/8snmAh+rplCY7G17cfHDe358qyD6rUK8SL6bptMqFtE0MxSNXoYM/Yk5a5bOKwydtF
IL12xK2UWlltQAT4jHEVcyNjJ+lfVsauXmazYOkC6/BcmR0TQJEuYVMD1NAMjxmJbz93qTffMd0n
9xDE/YvUhXXhLvxchMTKuphMBoTJeG+OzK1aB5lzAYOlyJebBL5RblA7+I/9mmp5mPpxZ+wN5fDS
yk3lFFV+iqkenBoy0mTIqFlBv3kPjystVAq23sGEBDb6N/i6rDVOKm1YIa1ttE9L4/brTotXXxym
1mpQZyZwDEghiL4ryrR/KWhMn1x05u2hMrLljvZxvtHMnjE63MiS7JOx+Nwyd7UE836TN8WPXdmw
9vpCPBeZyWq3c9N5XuAtXxRRNJzQ4+g8QwyYX9o1Nvdj53Z3UvTVzplceMIssUcgAX90gsl3OGGM
xTAeCBHhIcX/4NKOCy20ZpsrGmfxI9rBbBdblqIR7b1Ia0zjoV9Nro8/xe6dUvDC5uiol9a3uU+A
4v6jMUv1wiQwqJmwen9DKKthhR4d6eOAoFygQVysCz+GCWAIbjEe1p7rZg8M/Hw/UWtO6i0zSSUj
ZFUq831iz9DLCwFIU2SnwGYBbvKre8CXQu4xA55vkq7y0QeY813RLGLelLqmicipS+PUZSR0Rtgn
OM+uKLiaS563fTg2HtFsox674tCe90ttdDu1U/bYlTtzhjhi2NQtqo3sORdFk/L8NXDiaOJWzzil
WlVyK52q98K48bopcheb86Yv4hgmvLZYy2Ou+Y9Qrbysdx5amjU4n9bwOIv63i0Qf5acy8BsjmmF
rcXQ7+qWa3KWpzjPTHE7zyIdAAZVLX0mmBZD3ifWSnLEOoH7mYmwP9Ujw0bemqHh7UBoOjU3QKF0
Tt7WyHR5yHAZvkjKhbdR5TyHU70izSTWRTyU5ZpNgY4LehEwYb2cPN3Tj5WdNm1QFb4fZo6ywtnR
7HCp14U5QN3ZgK+17aHQcXqvWZOIJ3RV3/atQrKZx0P1tXGYSPTstblwaPRPtLEAPsucQ5VBE7VT
uOLLsZl0Or+gxxrmoygLqbbKWcSXeXWNs+CaQTFFt75FB4ZhFVhJFhnn2emxGZqTn48MQtSrSj8x
NO8EbgPthNm32HX1Eh/xpnC7nacm8dRmVU8sQ7t+Egm+BZaNK0MACrF+qsuu2DiOCWZujNxGj0l+
QKqp/sRcp9tHOBKpqNCluzsXoyTVAeaYkZSVtumoARmyNCvCU8z+vDHFQd2Aqg2F0i5qJusvcpkq
dL3D8jUm13aTapmGmL6pPmbFaIdQQX3Q1hnMXQfS5Bby2aV5D5kb06LYrNJwGKWxrdqGF/K0kz2n
Ots/ug5G+qWVGpFwS6vpw6LzmUAIpGCeDlBDody/pNL19qZlLE5UZ+OEIjrmjezSjyN7SNILD7co
/KFVGq3IMTdm1Qzv20J0LUiJ2g5OsYR1qn8pXdV8ZEYV2Ns35q3SYisaSNHY+XFf3XIqrQU3fmWA
yO7gCVHWbyY3MfPLBgHTjd4P7U2JiNZCC0BF9rzEvXHSzJxHQik6hk3TAiUcxRxTYJvWjAMHu23/
kiC3qMLmLJNYdFLgQN5G/1G6w8zI4TA7+qbI0pnZm6bTx6By43INTUdrnmLDRmIwd1roLqXc98rn
PPYGUsGC8qxkaGR5fjVjbtWuyHq2IHZjCrO2Ybdl7P2EMS4lnBhX42Fsz3qKAcp0j/MDxiOMtLZP
LepePpo7NioomCB+MpsuoZ7DhAHsuDHPobSpaqtPTp567S9Li/xGwSvGm9Lt1aZmBvIrGpcOHrLQ
nA++iP0LmfpqXzYLk8v1nDDsUBp5+lmN/XPeOhbjkFkC8bqwfXwsVxLXGesGeN6Tpu2dRplnIcPZ
xSadpm6Pe9a6XRAjv1/9pHID37Wn96MjqzuRtL+Y5fpxNvFbLnqz37OvumVoohrf2ENrviR9mrys
KKLvk8HlzvHE55tuLLDOsBMXkmBMs2JhNFa5B7JwkJjMU4mPEKa28YK7iUqmfQ/gfLS7ZrnqIFXv
xDpnWiDxmDICwV3Iw7MX66NWj3PN+ENfXs1S2tdrtpbXnWEPd1XmdaGElf1ij1pJKPFqfW58AfQp
2hVEKWYSPVCelTFXL1OkN/gbwMaUbBd+7ER55dkHYO3PcatN91OfFLfGMOhXDC85n4pJFGjXSxIW
7ZxQhqBbrOTk20t2JWfHOiDK80WQMqv6bGZTeyQ21d/UmTMcDaFrcWCjQJQ7gy1vq1HMjtFsmGYc
ZHbszltGWKwHUbTtfqyt9R7lS3ypL8N62zMujrVIMj0x0NQNG10pG3OVDFFQ6KHfF/+XvfNYjh5J
s+yrjM0eadBiMRuI0EEZJH9yA6OE1nAIf/o5kVnTk1k5Vt21bLNZlVVZZgUZBNw/ce+5vov4ubgB
Rz4zj8P+vrvOP0+5I5snNet1D5yTwEGuK45a7PD0zTeslNsfbeqGs2jbabtwER7rfKiAoHopht0G
s8s+5XDbFmYMbaOlslCCZHKm+0SfZsOv89hCesOR91oso+H3a2mdGBdzjBrqimQIl0k9h1hFRByU
daOfR+IYLX9FWuFGLo58DkRt/m6AO8QbT+nkJmkTcw8mQY+M0pYAy5zsYai07klo6/Dslis8kkUW
gUSn4BfoYH1TTVOUPxInHMQdB1pQLNMvtRq5h0Z1nbC8TlkZmnxVd5OkTwESAXfJauLsVled5Unt
Z+VsZQC0/MxAte6i33d8nNLIuwbHmpHxZd7AlH6WP3GZLi+ta4yfsxU7X2w07WyjtrYYELNr7Pry
BkE9eAWj+ZGj7LIQRtAqds7Y/ljpktwNeQU1gWnxeDDmJUUp29RdiDCyA5ng9H2AbL+/VdgmRLpq
x2PoQdw5JHLFnYGG00EJJczRxb2A3RBO1/QrtddGBESg5reqA0XVj/F439ZeCbEBw6Fyn8LkDbiz
B83cwXYqF/EMvGdh3vx7i/H/NQN/zEI/G1GPV8tggvfwz1NN7Tqd/I9B39Vu+A8z31Xr/7/+5/m9
fJ+zv/0LfwxBEbx7mmvZjDgd02E0hlzpD7mAof9mMw10rzNIetLr3v//jEAV7zeD1T3DUSag/+Tw
UzTnNw2ml8cAkc6JWdS/pZNn0PnXxhi1vWVqzHLQMphMkn7/Of48aqniPM+lLhffW1wnD2Kv6eRp
0FV1Exdx85zWYF553S0qE9e82l5di0OjGu4yT9hh7eoVo7e+vNhj5m6WQukPnaZitUnIjx48ECEW
5VSQyIG9PMXyeEigSu3R/Kyh7eUBzpVjb89Hy670b91bX6upBw8WP4yyjvjh2qBpJjfEUQ8zaWmf
Td55fpIFf39nHko+vRXogOb51uB4Dte27vaKxwoqKbGNKUXrbeZ1OqqsY3xbU34U3XuB5rJJpIgG
Qj/3qzaUlHmDL1pTiRbkiKzu0GiledZE0oNkMg1uCOQrvnTd+wruqFgyayf0fNkkps3ndxoixWLj
Gc0N+EVzI9XqstjlNmlr3ny5a+Nud5WFYb3eNRiMAoFPN5pmwpa6NL2tlRnT1iDDFJeQIB3UVIqn
WImGAZhUhYRSK7OXVAXeZVCQlyzJCpNVVPsW25jHUL2mSAH0b26M9FVN7BoghLXuVktTkHxpMhBd
aSCOd1x/iTFsem7kzKTRrFVh+FmdFg81GjezwcqLfPxYeKQUKITcB3XH3hhbzqcxmmk4Wl9EIB1S
VblvqwtlS2hVm6kQZ29swqqc5/feAlJhGWby4GqQqIrhQHZJDfl5ZfOaD1yqiBFzX0cZOo/aL54o
Kn13Oure+FDr9amdUckak65vS2HfyXr97h0PUNlQ770JTq/VLB8Ja59iLLqrUfpAwqEMell9ZZn4
hPZ1K22epd4tADJB68szJQ6qdf5hZlChQKv3iFU2RjWvPjEBxqYxRb6D6BIqtDNRny+rX0xYdam2
+/w2V/G5YmooD+Ugkblyl9XznG1mI6Y/LjdDDZ8mN2BOUDLvgFfcDDM1mVl2n7HQPuvGRO287o1C
HHL20X58Zbj0GlCteKQawnJ6J4rie8ise62XP/oco/1LRopdLfs2e2PjYbnDau8FiHNXn1XMk2uO
TwRj3yQtq26Ff6KCZ+WMDOl0vStDdzFwSKX7RnaH1K4/BpHJyJGJ/T6Z/Yc5Tb8mDyBOsOTabT9n
mOH6i9cYoeGywFZKiCipHuQxdfU4Brqj8NLbj1m/1Hddgh3CMOoGibTQdnmifxJ6CiFS6d2wXjwY
Wk1rh/SRh+sUU5+NiJBUnh3Nl+vek9BMsjsJvzLJAmcY6DVcf9V2ceH5vad92at10OOEBfxBTIgS
wbssVhIKRXd5+UvfztC+VNW+7regMQJIJmED7n5d+jfNuCqroUbzhx59FHbhYqinunwxhscG7CNr
HT83r05TfnZeebqg99ncXonqTvsyufYXmDCMfKSwg/aiaJSoVcwEV54nGqd9m8dZ83g960bR/CKW
KKjAwuYJ4KPGEuhmViNdH1x1VdbD1Muy5WtaM+vTylEXZhuTUwfQWU10o8kEYyHyT81rsNCMN5yi
vidf1KxvHZb93WtD/0kAPHVihj2h0yqIdE7VOrt41bG8itGIi6NE5UllO+uJHqqMd9mgTyljBHtM
jI++rdxbzB64MzRFmagpmdHT8ZjtfqEfxvQoq8kKxhxDpO+OuYsHozMNNDol5DDwcsghhs6wPxMV
blrQ17k0IkT/E6dzLjsKQBu7MYVmn5t2RFfTkT+eGLgChmlVqmgUSplvJPeNFQ66WAAetUns+fVo
qL3Pwrm5kwjgIgQO7jYtzeS1oqON15IXHteJqkHKROQ01ee4H/Z4AZlhjAXNjFW+D1K7qfPy1nRz
5Qwdy7g0sZEELXx/3Wds/mhorQkOwxlfm96twyWOnw0PC3o2iy/mtO1ubJfqVhsnXp0RLajVYl9a
drXeH5Qq9Q7UpuimgnEpjqM1n81s8qFEBpV9VW9xiE7DbsrzKEHxoKrN3Wwwr/G8bWHwd1e0QGnj
Csdvue4SedDmegxQO9SOUp0BQeZh0Y4XEEWQuqf4lTgI1C2tc5on/gcxfEuz3DkuQe6zne4qeElz
L/yOrSqSV9pP1u0bkdOIGGYTlMo8RnMr4oPCnh4F8dYQk/VGU29gFzYyf4F6SM6bxmo8Ec922lz1
CMz9ssNwFdkWOJyBA16vzxSBQXyG0rpBefcYq/jEW4bMlwSV9GlZFyPQVcW3k+W+xO+1Z/9/RNWA
IxQKbUCfxmBjjrf8NbeiQdjTrsN3XJY/Lps+dHlatkunFQyRV5Q7I1lLmnYn6kskJUu7RoTofaXA
hSI3Tqu7uVo32lT99EI5mcm4jW0GKr1646avIHaGTdJkx2po75h9obFIg8IAtJXlW5HcotWbSIz1
nlNlObUtKNqyiSEwjQAUEQcGqj0FsJa3ZSuhRfY/6jreOUZFCc0Hh4spt4PWu5G2KKfJEjdOD7On
L7zVApPUZBfPXN7j+TYuGF4h3cGoVmmbNGPVJk+9XYWinsKJcomr1J2+Gmt8NnN67dbh8Cd+PY2U
Sh/RbBsbJ63rqF27p9FZDjKd5E2sVDubydXJNtaNlel34xVLVnvV5BNufFdZRbGdzPwi0/d6GqMq
Q04o5z02WC1cVUEn0B6wW0E1U8HHuoECjgmXnvD22pgf3cZcI4dvoL32WIC1erG1Hc7lRa12g9vg
y29t70h+9Y9jyKg0lY+yb3Zuw4PUahFQxBDqLiRYYLc9upi9WEXBPGR9bvWOQKwkTFRtlzjVK7y3
c4uSrot5QVBpkQD9DRA/mBndlYCXKGOknzXFi2GNO9viXYzr26IceA1VjDqutdR7w1q2TJV367Bs
5tT7AP1ET3c3xKer/aMl20tBvc5ImyvjwvDqJJerpP1pMmPkqvZ2nF86Y9ipq10yNla5BW9xPHvo
u5p9Fys7He/9oniBUQ0BqVIvavc+Vcon0iOu/lMTT+o3wsKjXuiBCUnUWsawjL2tyJSnSqviKMkd
fVtjWXluZ+9Fm9XykXfSxcLNLdck07mBZJWU9o+Nl14dKWk6b+b0xdvCVbkwJ+sf4IR2azhYtIVW
+6J0Lm1qrEXuOtdbqzFjaug6THqOQnf1qfiQMynoymi8PWaSkV4ch+weCFqUTxYbB3S+5HnJ5G5u
mxfLzW4ElLPQGs0tj5rjJymi0ywWx2nkylCbd8CkR7CPN16hKfsua3t/YR5eOK4tg4R9YeqvnGAR
60jSwQf5a86mmpv2rS29Bqm7hiZvniIBNXHgIp/Q7mEOChzdcHex3sVP+RzvPNiT9fJLVvZ9qQ0L
GwDUa93HVGL+0tPdBD8/Al53T+btHKqGyskwTL5qguMdmQ1tcjt2QmZUTJNX5i88Pytrgca+wXyy
JesNZStMRmqiqn+CzwBcVbVN+Qn+2qs5vdbpZCxTHgrC5TcsOOdQA410Hmo89V1rXvqeK0ZrrTus
usur1Af5k0HezRjLqZqRnnOeoagXd+R2Pcm1o7IGMAISugRiCDIS4MJV4Ubbn6/JCeTgZiJ0G2tZ
aHUjE7hyDBRse/dyRQrtVTApsOpfKp0KS1mPMEoZ7cU9TI4UgV6mAR21j1dcglFN+37sAd6yNagc
7+Qu6SnPPLh9+Y1Suy+iWpAi5zdpfe8J6yPOsuvl8qtbtBC/RRQLEaEQzSM0tvYFGYuyk8zewKGU
eyXpdzbrJy2XZz1PGKVMM79HDGVR1NFkqY/syHEsd5sFLLE0VfoEGldfV9mQtSSXMYTlF0/yxp8t
564lWDg1zdBbx8+pauwd3UOK/LUNOjvZMRgNwNrNwdTy5Q2WjWwc2t1Oc5cnQxU0c4zemNMWF49L
FhbettfjvTGLJwrBg4Cgi0EM1WrXrYdsLqkJXjpXeNhbLf22HsxPK1MOM+cX7rsPr3bSSJTxVuLt
Ha17rpWLxb8ECm+OCoNxO1NDEzUIEo0pFgeAIC8woAI7EzeIovPA6rWfuc++k0XdiCR/Fp44iRRa
E2O/X+awnM0VSETi7Vb+LHa8G0tYMc1b7Gyynp7ApLxtcpv7VY3GUteCnOYuKsv6pWuE95yvaBZB
U+5MJCPwRMXG1FSGmNzImcM4qM3pCRMDSEdrsGIwwU142U05Ku+dzKK+rp7SblmDvPLY8GhfYvSC
0uicw4DdRl+D2Ol3YFbUQAXHO7fmncsG8hH+6CbvceNIneqUid592bmbWTqdb2TzTyJ7fsVYbzgi
GMqPOueqCjg08sQUdYv+Dolf+NC7v+LU7n8nkAb9Uu2UYqk3vVWEBsJ/G7q1j+Ko8g1nqo7aMlAl
mu9o9ThHPHKtEmt9dBnJJn1zob0H0c6kfVqYLWzwv2wq1ikhrMiN2SQPs2g3zGsf5jyB+udEFpOx
RhhfoCp37rw82nH7C3FvUCJiF2BAHch3nXv0SnPTj+VT3JxqHN9YNjDWWk6IQHjXm0ibJ5aq6Qcc
jW02vwgyac9911nAb+38rSjcPjLhZjY+AsqHxJ4EncKdAJL8maSZOnFsl+k36CN5RkONeUJFMb3n
iVKaaISw/NJRkPhpMzM/nWIvWjNXvwya3t6pmlRP6CdGRBUd2xs1Ey9VXeKEN111DxUDtvBK8wyN
7dxVlLhmCwFosJpmQz2f0lHzAGeopljbzMNWSjFwV6ib2VM/YhOWM5lqibYvKs2DftwtO7jg5baf
4jdFT+snjG4KDV2ifyBp7l4GR3O2eDumDWNGJqNx68KodYe9WYjmjhZWu48NrOkoQqxd3E0p333F
iDRNXeMJtTDDUSVVO6yjyao/QABGoU31S5ujMGi6xFxlhxYXOu7e2izgOOkc8+XEHiUurJVLA2Li
iaul6LZOLkssXow5yNkQ57RNtVsojvOhQsbJ8n9GvGwDvQr6tVv2nEDNPmFhvp+aRDnIsab3GM2g
gVXEwCDTN6vqMSVPneWl8GS1twp9+TW0zoLTeGq4APgxCSVY5p+YeirMEANua2OKd2o2L7cLiV1f
heXR9CIyiNamJpZgqBPXCwiX6rcNv1lzKvIkRYjfyi0rjyVw+sTdKjwP74kY7K1nrcUHB/lhYjUf
dXKCvwOpfQm5qZZv03LbXyO7dS/QC9u4MEmGOCVq82QYC059gLLxbnLBCaudCY6fVn3Ie/DUFjkL
Abxe+t+uurjch5WfYnPfCL78c1UPdaAmShsITagMkZzJYt/BqPBqo7eNR4YwMc5aad3Y+uh8LHqV
X9Sq4PtCt5BvPbVVNq2uxpdpTll05a1xqrKpCCtNPSJ6QpItwdVFhsJiH5F3M947Zqu+JVYqXlPi
IThTRwDtTkZmge/OVflB+jPFxjJAr9OpbndON9osK3GedIg7MMFYmfV1ZUetftYZcxrE8VjsOyvr
j30xFAcWcvkppzzCUTmv+1wY1lHJsqTH7+zZCtN5PT4YfKov3bEzN2XTW5TrTWe80D/hkkQo5sOS
2WcYmcdY7kF336PbxkrSew+LaN71uN92fXyYiz7Zphr+Jxs13UjBAYFhP8YjOYsrmwjVb5zGdYOy
stZjmxUcI/HE7e8vBiQs7Are1s3mKaSRny5o9lnxggVhJ0tfX4f26Fj0HiQUeuR6BSbt9BYhmGOA
27qyWmc4FSrfymqtU9jyDmyLeLzG/BSCZieZlRiwUJpveiSMIVDAcvBZZ7+jHHmZJk+7U9TFpA6o
j6Uxn1sFhIMOFzZk857fa1I611SPh4Zkb0De9yuMv+1oEGOwa7puSrb9LJwzwv2uCvtyEI9J3b6h
/bq+qXM67qssH8zA0NcW9xO79mMHsq6MxoIjFS9Xv20X88OKR7D6GsPXc2LV3gLzq7JPVMhaVMPG
594wdJYy2TR2B0jZnS8INNjavYeL1Wjr9qvUJTNPSbIEf9FFZcVf9/ezSqmt6/RSFCNiek3baiX2
SODIkDIWUJ51mLoIkFQzuCqUnpSha1c8Hr13iJM+jzLFKU/SMaddrid7giscDK+qOM96i6FLm/SL
Ycpr6SHdaT+bWslMEWP+YWRQwfWK0unMsoR1tmZaJ72N9Z4jRCMKcqZD5N2SGkOVcdwzlImyijaw
Fmo0JULd9s4kPjTyTcJhphvObRtBR9dEbCI3SmpsRTefGqHPDzpGzmu2gbp8OiW2Dws8iELDXFiS
/tpNg5xLfE971X2zMU030h3ALkgwj0GZWel5AfB4lPbAuETX06kLWtEkBxZDd5ZrtRQ/VdLfl56h
vyX0YJ7fia6G3bUQhszO/GhonNh50U+3upM8m6J7KpqBweKY3GsTbpxa0W2oJk0AyZQ/mJAmX29O
9peG6sIxHuFbSYhRryATmlNpMGljJXwg1u/a2mRv2KvT3cySEMPUnbaMlynWfjhGAqLtrj47+nCF
DTT8tWqFJWeac9ipwy9GYPwjK16yWCsjVNBQ29EnRzUcMBWul2LWtGHixSLLjqcU/FTnsEc3H5kk
aVvMZKbvlcbdvDgrTpRmW1lOMBQNST+z9TxcRTyJNMd75kx3Wb1sMmaruXoxpOacGqv4YDl31Mqe
eS8Wju4kaqW7RwR0rVqVLIJL2jU+yoTNxJvkKoDbHOZ1kDg3qR7rb/HapNBTTDsA5uA8ZTgaXPST
rO0ucFVAMLvu7TJQOWB9+yxN/UY1mzagwhahcJvARECzaS21+bR4VlpOZcBBMFegzEdpF0duZYSz
Mz+WtgkoUa3bhwmuUKSby6kr9JdaGp/DaL+P+dMQO/A9mwiM8JW69ULuubkRSCXCYsTDBr19DTXr
HU0ZX2LmPM2qd16Xaoaawpab9SlTRKzoqsYwBV5dO87kqgJyTJq7iSnfNLS7pW0jftWNxYkQs32p
RnVD3/y8rEhnnMpkBdvlB2+uK2yPC5m1pvngdHXM2LS/zELcxh4IDhpobIJwC9nnBlmpq1G2lt/p
MPXMIp0HMtvzXUGddmLesGvI+DgXGkUeSOaNodTxnUH2jw+75hsEdLWT7FVRvrkPC1U/IjZ6ZUAe
j7ZlHVacVyEgMy8aVY0ued6x0zF/iWaiK2ifSzvd0Bd14ehW33OWz1vQumPIzZSrt1leK0+G7tb7
GUxPtcWa9crk4Cigm2HWAoCji0A6y7JTp+EedvtXK0QWyHimRGuqnwGYLfOVH8x3L24n8rAx8N+b
Zj6BfbcAhLhpsWGi8jRnTM3VpLtP1LY4MH6WZyWLu001J8PGLPGMIp4UyHSMU7Mub3ZZ7r1E45tj
GobBr7kwjVf8oVIPBOiM236B8zesA8sjlhl7ghuCBl2K4+ux1ZwbYRuhV9ihHNytahAMoWod3xyq
SkDbPt8z0Ft1+bUiZETM5J0KIfWzMqi5XwANuV+EpgSjShebeutmlY0ZkU2AOEqMBb+hdLlz5ant
yvu4zdxoSfSLo3eur+Fze8NjATdpVu0bo04wEHvemt/auZL7k2GrvstmLVjGL7cfrL1UiuFxlVPx
ykW+HJsm/ZBKnL2aMnFv4iHeoafo/USxaU9goasSuCSM9QNdUdwVcZTFLvoABPFgew3eCXdYT7ZX
KBvD0ImeaU6xqLdCkuvpeu9Lx8COsYfCSIrFGLDf82hp/rwQy8O53JXFr5Q9TMN6KJiWAmYU6zeM
xgSyNGpEAoF11m3e03YhYcEsvvQ83dTwKjXKPN8hQbQ0iqeuH+19qbUB+C7d1wojmhWFP5JOTU0f
FxtPmQLnTqTjwDx6/MmH7pcsvPTkOXm4Jo7mVz2XChWGj+Av3+qZRpRNfqg7dT9oFlNtjuiUDjfT
5PQGfrWPpnjAulm7T3I2PicnOyp5ftByWO5lsfXw8jrFwEhl2KXzlS4AeiZTEnCdqhYHMPxY5ugc
1R6+6ZCVxuqnddIEauZxqOX8ksyumvbUCQn40C2pWoW107xTbVrVzmzL4lBc8T8oWq3AbovLGlcv
6Bh/2GLx68I112uyFcxrhZD+8hgwCVHiU696Sv1Zfczy7GnpFfSNdbo3O7nHxH2Ma+1s9fY2Z4nl
s/U7ZuYMv9lCopxpuXrda25Gy2jD3KQVcdhu5AUUSFI6jgi50IxJ6wXiLE/OPLtk4FgaDljvonhV
MAkUbp3SvYJiNsOJvKxzwW+yaa4+ALDuObwI6jbjuclfh/mnG1h2KDz6qSZzqpTM+h4T+62HFNU7
5o7gBY0FVs3AF9X7U2MZ1QHtPNjF5MaY5KXJsvdG7V/VhbVCFbcRpvJgTojtwcY9dvbqY8Y2N3ni
uqFHh+khztcNofgx5RllQ6JFDR9rDdr91OVYMfke8mzexAlqMCsOgC8dx8Ssdu3I6SBdRg0FMmpi
39DR1GpkETh05TLmEp03OStD26hBqiJDoe2/qZZKC4nXZtOVLYcFFN02JRbjySmYL89SS0OlcIZb
0zY+BduOaVC21xUnmWZFYOtxCrtfq8MBAaWVN/d5fpqLJaryVg1ladLAlM2FWCOM4YXGAa7ZF63g
51tBkqZS7WF9j6zTnhueO2tSf2z1M5/6+WNkf7hBWcuH36m24mDxjL0bx3HvCasJCse4zVvmQHNb
PRck4PqmJ6m4p0eFWmMnr6oqT7z3PF94ob352WAgm3cuQ+rRhp2Z7OSIUVVttsxUWWqkJhtyrvaF
c1zVHlTSyYBwIl/s8ydg2kDTZ+MH8Vw98Bv7SNiAX6bJL73PNzMZR9tBT+6hFuX+smiHLpEPMSUI
Eib2zqxIkuonscuAiTaRraqct4h9ph1XzW3HIY/8aouBIeyE7mPJTgL0V8dkro5GB3HMkaCPEBjv
8ho1dMtdTeRB+cmFkgQTFu9NrRAcivN1R8RRD26XKBe6E4qDqr7l1SpC0cgHeqHARk3oE2WPQ7M3
m7Ap4frqJHcwAWbcJdrd1aasaV8U/rsqVc51S28P3AWW2ny2y/4FcAqvnuEFU3rHRiiYeJILjQO5
GYwwWbtTTVFYgQYVey1mkWK4zNRskT1XWrkx5JqEGaDlB7doP2ejfBhm3jLVVvemPTJ8zI5ei2BA
S34VDhv8FhFb1SBHWJVkO3KFBJqaXVdlK0N/C4muPmXnKtU+RGE3Z130sa8N5lFNhAhLAy3DBF2M
qMI3nPv9SybHaTsrDP8chkIhNeNuXJXXhdCVOgXXYFpziA5kDnpU+YNTHMzqC4opiepT4K0pt+Ny
Sc0kdNX5sdGIOtPHH2ad7DPRbUOmXZ9mN8/exFTfrTSrEHB8tZ2iYiLSQ7jEG4zjUW/FXS1fYQGQ
pVmhHdAwzDv3jO22RmpuRUyKO8oYnWcxNvrtojG8a5yV03mAalbO+3LkTDJW4lun7GYkSqiaJv6L
O94MLVczyl/kCresB/Ztrm2WxvhUOs59yAFnsHmnnjPe64i5H+4n8kNmBtZtnYhbA6XaZDxXGGoT
Fn+e+QhP4DCSvpSm11LAnOOAO5sOUA3dmhvRJSkPIb1Pk3UcnBn1z7rVjIVKaTjlTbzhlg3dSQx7
FJCBMu1Ut6KI5NnL3O24Qv8DWzQiH1cbOGR8fSpnXJk4l4FZftHE8JhMa2O2XOle8YDC/iWFGjAW
SZTmrj+RnRhyQaY/RsIpmxhNsNjFnh4fJakdSYmkKRmTfW+vgBUy3ix9hqWRvEDuORQao5XqnnJz
3uRsiaHcKZgL3q2+JjdOuYzVEKlTErUxq11J32DQW/QaawP9CAJq39pyDKVCPkBL1s/Aj1npfRWi
Q08D7JW7WqIEWEzfHeRWi4dDlaOskjZgkurdKs2XyVlvmbmV4cJs366PU9/tao/Ly+pSglng0LH/
IVTeUQFiZnm7fuuA+tiVmz8LQMpS8kVZ7YPqFY/SOng1vJBSf8zq6WZmacLB3tNRtUO0eNkY5QXk
A6PZsmpM6c4R6EuXJ3vlfozqriDXpZNPA+UpB2TKwJVxCrHMB5J2kVET9SA1+TlQOGU9mLtSPqKW
35Etw5688mARuN2pU0V+gyRJ3jbTclx0NLha/PUnVd1dU65JU/8F7fVXA93vQjVdM65zUsPTr/bf
v7qFWm+ScVHzaMSNY92uRWx3W7MWxVft9OVLt8wMUrN6dU7L1ELiQpgx6tFcsur9T6xkSOz+7KFD
zXdV3mE/xpmoeho+hr/+JFlGoV2NWg2+wBrevZIAJl9jJlj6ZVUXD12lKF+M7d1LKZrh0R1hWrO4
HMZQkXbx/fvX8m+pMv9rdOLb9rt+HPvv75Gchf8GiGLdIILqT8/I35SXN9/z/9i9Vy1Eo55v7Q9j
+zVh4R//5j986I76m63hhLpCinX+VP/ANTn6b5blYIBUaSGdK7DpPwSYpvUb2ibN8jyHrpIhHQ/A
//Wgg1biHwfypFmujqDz3/CgXx2mfzzp1x+TR9nBAIfWk2eanwLvzF8fJFOxl4RaRO6K2kpJ2rVj
X7eT5z99Kf+PF+f6NP7tQ9CLele5KP/xT17asZmU1vO4y0WBXmhxrkpDZ3KClgFn9K8/Cozf3z4K
dQ+iVhOtq2X800c1FfGbMHDkbpkydCL4DY66bnAhN23FyZ6Nu0rrle2CRsj33LX5Tz7+b1+nq6Fm
IvxC0zT+aFfd7p+lrPgWXGu2dfwN9XzRK+fFZbf7r3/D6//FX77M60dY2OaxLKLR/WfLIpMskCux
1mHzmC/YAZ6RuDaBwAZKN9p9/+sPw5/094+7og4smGEOmR/q9ST6k6vTSDrTXrxh2BGX1R0S1j7M
MUm4P5BhVh3KyXwy45lCz0y6kf7AaGgKutKTBDQV1LwhtTITPNZJHnpWt9iL2bk2PaTTdgHSR+rZ
YfDoKPROa2cfHZTf556+11Gxf4BY2iaEB/3UROOhXRxV/XkdvDZQVk9UYaHUxg0lkxcaaYHfh+vq
+RqhdsrQ+3L86k6fhiZ+4gv3XPKSrddU46o37nE5WbcW8v0HG+uIjziR1GNu6huKJo0SGfNR4wp0
w6rVbSYh5b5wk7PIlYkiuvoxnfKhycxPW7r3RAISxGy61aFVl7fkyppG82VHClYWptGQ54tWYm9g
24CcTQutIZ+/8dF0eydPbzGUKmyGGnaBeiWiuZnJAFtYv3iKHR/gDz47ihYf8jTD6TDQE7NcZPqk
eJcFOWa4Mt64kV6XXEbbJI7LLQIVB0foNMTfLQyEdzIrY2qHJT3Xg4VHKPbVGLEHOkiVRfEM23cN
ULQm3p6YDMGIEj/UpYNDFqaupQXIBpxTq+bEe9etFmubGhuM/WSy+X9Ji6m/ra9q4shdFv3SaMV0
xHcqdqpBX5z1PUsNvbPSY1x1/bkpMePpXPYMmDwekarL74ikZ/w9k983rULfYKJQnwn2Res8dQt7
v0wXr0Dj0H0E6qqdFOkklyztJGYXTINMx0xCTm1EPHNG0oJU/jd3Z7bctnL1+1fJCyCnMQO3JDhp
smTLsq0blL0VY55nPP33ayepiCA/8ihXp87FTqXK3nuxGz2sXus/1P6d74f1E/aCNc+C5g4lKP1H
Rdfm2ej0ZF+Btr5XR93aZ+SVq2qGWtG1+bjLM/1HmNQm+Nuow+PN1se90UQu8MggpilS1vfYKBaP
HcasWtNN98FYlNXaRch7Ww8x0EnLBNYRWThwqqOssrlGdxthcbCCKmI9RnaDVYGOapjfUlBx1eA1
7hKAspb5bewDUnxfaoIOTxTkv8YqBTsFKubOyHIIRQ3NrCjsQft1ATJSQK92mh6JvSrKFAx1axx4
4Fe3+DfB40RFrfiU4dGBvFMA+B/qaiCedL+afjYKT+2UTXPXB7HCK93SdqTKoWelEHmgJOXJllqM
TWm8IlpA/Yr9olAJKbQRF4UynG5GxfF/OEmbr30ncHeB7w+3I/D9tV1gIWq5SrhrYKiy9zPqBgai
3obfjWtwZOToVjrcAApQ70YXGxk/ttwXXgrxOktwELDs8Kfu699cdcZNvG3F52icxB63i1f03+8U
Jw2+UEkgzbGZaT2ab1oDVkrv86yYAVR6Pr04r3LUcG3NMaXDqnzCUDv18mp+iwKnwYJSwApz/KA/
+ErQbVRFPI1Tt0XXOoCPhjc9zmPDDoNMJKpJ7b7WqmLTD20GxStxNd12WqH/hIsEWBcgOmJjW9Cl
Oo9WXIhyNanzQ273zWOnlPpPzm3ngL+2vgNUmq7HHi1sCnZ8IcCw4O5SmG0r3S+nr4XqpHccSPNB
xRiI0pf5oy4gA2jA4EGb+QAu6Qh55PV3gYMdLxcAry3Rt1i3ZD75npo/YF94wPn9a5KFgIh9HKsD
p74xYGN6M+VLaiuKcx/4yT98oNL0sJqN3WnGz04YJdqtev8JCiGvKJpCMKbbyfoUTTGeQpaaHiBF
1HsA2pRZh3n4XoyDTje4JjKoDVDBKYgxNJvzMf7tAr8Gl1aJZ9+ejSd9ji1PT13sj1PQXEA5Un1n
QyLfIJ3esE+s8Q1xVwWDTAB6DW3lpLbjFyxn8z0k8gKURQ1sgV42BjIGpwcqNTzI6LPRAYoG4CTl
3H/KGkcB3INUE9bjf9mqHmAj6/LdMXCPD07s2M9pM6q73IxgRmvGBA5kivaaFDlXLTfcdxG6AsVI
DdFsTfMTLnrJHtu54NUxsSqLpl06hUx/H45fVU4uTzNcZ8skpc+gHNQ11gVlugLQq30xKmsDsjr7
1k6J8Tr2Vvhg1db8Daywh77kEK3o7NcPnVpiEpTFrLzJjvdGktY4qLHIuDx/50nDI6vCTpsWJRBk
+LiHPtY5M6qxsK3bVs0Qy/U0Oqj/zCs+lMb/f6xAfYFcBQfvXVZ0kuR/arjE+78d2q7uyr/9n79t
2qIu2u5vhyb9mb+9z/pRcJH/qX9m/YjHYFCC3Ipp0MYVf3LBfyb+6K/+3TFd7EdgbCMvpf+HeEXe
b/ImsB0TOhRaGdIs8t95v/F39DMMma5DvkJiw/1I3g+e4Cix4z9DLs4PQPKExN/QNJlJv0vsyinL
60JJra+1qb7lPdUHXuc4Q+P2fQ+jGel+K/4d0kQj+bEfZjWbt8CV71oBOjdS+/sunIy3waggqUSz
yxHXak8DKMynpkmrh2xyxoONdfdn4PH5joap+QlTNvNT2kua7pzdIVKMy3s6Nh4qL8EGkcjptpv9
v1Khg80EoJTl1XeqaslWg27u2SJ4m1Tw8HjzOqTu5ZdsCrAkcn6ovf5UlgZ72mrKzZD32TqTjsMm
ItFBGv/qivQVkQ7AAg68XjE4z3Vhc/6oqGOaUF0piVDMKMSMtNwUv7oJAhFV8FULs1eQdzhil84B
6Z+foWofjC793fkAC2JhPAB83WqKXh8gt9ekm823qS7xLKpL9XuGPmykOs/NZOxLxVVWGI1T5Gms
B99QbkRnKxsdJ6YVsJNbqLSFp6Cs5LHxMYCKoSLQTMl3ou3LLRQjgcGXTVdvFC9+wM9MM/+5s1Lq
YAqEEQSfKHzn6W908oTXuuKFMuO0w+igWaOV0eJBz/9QlXmzuRVxU2PcsJPKTwhcW4D4Bserzfyx
Ac5MSVqQQ1DsfAt0QVsjyru90Tf+64CJ9ncaqCFytn33iNlV+NinJTQwUDcUSFHlHlMs1mQzA4QU
fhLtXB/cyojWTZXQ7uJxCB+K+PYsyl9oBarfu5IVgOc21AB4K9tqrhvPEtGbkhpPuHFCYmDQdgjS
XSnC37kS/o704HdUDhpFQCQXphGvqpIpQrhRJpydfxDjRPe9V0ZodH4EcjwQe2ygP0N1yek10K6a
5lpfdbwxWLX0gKaR4bMX6EH2/X2bRrLbhOZpofXVKtCml96hINoXCuU+LGIPMWf7jZOLhPp7BHFl
0siUQhYYpzVt8uHFV4Bo2lwXHpiopwYBy1Xgm/qOhPtBaXrzISqN6q9cyasVgkBQgkrjKexyTE1t
3LOL+A2Vz5cY+Mg+KYv5vkQ752uGkduqbVlFQTdhKT/nz5bVa5suVaI9MBQaZlHxmPOySSIpPjyC
DYft0jaea/Qo7wb+M/3xX8pcfsk7vn4RMwegTgDwyTnPSwmAVs0nRc2xA4eXQ38ivB0SwIRDf99b
6R3wz4JUIi9Bc7CTbOpfqKCz2JuW1WmO5s7Q6FnESJauTUQBPEUZgjuXtMTFxxoMNhQu3Y6eSAke
NL4mRO7yuzLCqERMEVHlwtwXbfFFUGLfj3PxWjXzS4A0wmriyQdaC2A4TPaVQoWZyn1+l9a5sY3Q
t9mVEdhnZOBRSGggJql0XJ8bkdgbxwZjVracL3GV0ZThOpfiORHMNkD/iDOTds0lv9eegPNr5SOF
Q2Afrv1QzYxJDNKQLaQN3gxi3qNWi2AK8rxYrMW/lbLDGQYRXOTYcagYtR78DBXTtlYiCDuV//rn
/CuazKLrldqbKYhA6QpWUerPLwjqamvRgpkw+UhrqwpLVK/5xlU6wvlHfnCNUsKvRjOehAJbRXOs
4hPm7MYa29bRE9KjPHLoLAhFNCsUtmnlyR5xUasjK6pPIIk55NfAZ/jzoGjTw9yid4JjHdK0Vf09
V+vvStaIld1x5EOWh+cz5V/suiSrGo0GTRomJjOtrSlGbaNEGWp2NoYqFqsnb5xnv+cWEPwY0LD1
9y7kpih9xMPC35k51LiBNDHnJoyRP//tHI9GT8zmoe/sZx8HbwDudIOSOfk19Sj/N0XWeE0ApndI
q3KLizlYfFLnPJxe0GL4rTURYqK+UFEPHu7R7SxoWbJlU5I6iWS/q6bkrsr497n2HtDGvtd9f9zM
iNCsHSN+zY36e91l2k3rQOQXyvyCVg8MmZ6FCMdpWgP/rujvoGxVbxGTjnG0RJVqkm3K+t7tEtaa
mOj49FpEKu+gw6E/9QP7TgTlFzfLXysl/spro5OUB4RZKpdHeMenxYBbX6kDR5E5w5lNUutBDYJ0
n855+0VPSnujtRCMNYVvqXEdjB3SGdUAs1SN30rcvQFStdp66BS6tJam36Syth+AwtkgR6g+q7YG
NGDQ4dSRcQ96gp9LqrgHyoeboM+b9dCUfFvEc3h/Z6sxLZljRUJN2/A3tt9fZqNAPyN5HflZ6yng
L8dm9CvAZ3QdwIiNq+lFaa0HtH2w99N6e4+rAdBrgw/aBvX3DOljugPMROso/wB9m3i0Tw5oA7yy
Dr7nFONW0NKf3cz9C2ebN+HY4waHAU7vaBArtGH9z+i747YyvQRp+d1vwAOVkELuaQWhmdWgEeta
yj+4aeg2FtFvRSjttspynUswe1UVH7AN/UzUH9+UQE49T2q4GfBbolzj/TQ238cByynQnGB3mOZ+
QshEsaeXEaTZTeL0xaYYsxh5ZjwFEaW+tUSoPA9IcG5qo+YnmMlbOga/pzHYtm3wltDkg2wadnul
TCELlT58sJBf5wzcdUNEAYtq1bgzxKxtKlOSWCs+LBcWwOlgMLyswFIrVXguRew2gAbmWh24AyOL
PaN20a9eV27oCppIKSrPnclR3nWuIxsz/BqLw7mLWftIZ+HMAYoqGDgNQH048FBqrOAloqoM+8Lr
eeGzvmlt1aC9/Om+7lXjBftajoiWQ9cceNF70K5/mTq3QKukj2WuG5AL1TV607APY1odujK+UBSh
GJYQXxpMg/r06UCKp1biH6j0lRvHZGPMla3v6nQuH4JWbVbol4SfUjcfb+RJue6a8QWCmv+z7qlK
zGnzXeZ3TQQZKkLHaIeYb7IR5FZrR4q4lxpHjhZV7taOCkFbi3PWFz6QQhLBjZamd2h2/CzAL3px
X7xmBcw08uZdO9By6fPgLUoalh/HVZJw+gvFDjaYkDi8ufNij3ZTfS8KW99OVc3DHJVwqjxSEarn
f7SSpWkbI0arBme30tc0tSpcf3tTPInY3mIHoN4hQv86tkymlfuQY4fyES5izoWVwreycDabo57L
oOGMxFaWXr4e/aItGAHu5eIdW1NZFRP/pgOkH0ssC6dWO/zSK1q3nWoWamKMsADk/WLpwVtRJq/B
4E4UPEixQ2Cv960ewQwFXOSBC0aBDkgdxkTOsxPqpNNQJJAsUQ9BXcLx6nfzL7/WQIjqk/IrEFxm
BpRf2F1s9BQd78OfwzAyQmcT+NpNFpq/aTgPmxgK35qk56Uv/XY/jFqDpJKOuQk0AWTkU3fbt6xg
mCjTbZBzv8mDBdd4hAVGOuPuZD/PDfkyVsdYAkeW4UXaiPgTTOVVHI9MI9j0GwB57e7PG+1Dz9n/
u67U//q3ZKy/CgTeIhzD/9+w+5b9jP9dCGRV/6Sg+/5FKv/+v5pQGs9RA7kax9JAMlDP58H370aU
/ncXnLhm4BCioogo/+jfVt9/12S3icsEESGh6hbv2389SBVdx1OERocQtuUC0qRX9oFO1KJJZOFc
j+iqrYI801U6DctGA7bDoKdrdJvMNtXXc9i20HrhKxSI05hxu303M9d7UoQzeHirhMJERUVMdvH8
VWy/S1oDU+Gkmcy3MU1UliReYorxJTDcev7rcrxFZ0jGMwUtFEZo0reV8/j+uS1wZEC8CIRKpYj8
c2vr1jPbIf7nqv9f3aeOoyAuysQ5tHosS6NHLGz55+8e9T1SqQDPc24jTem9qS37NQWIa0224xbU
v6Lo1DoM8BPaiYIr3JQS/aEM7cs8dqH+ocZU52P6Goxz5UWJq1zRkT4dFVU0WacQUpGXlXg8qlSd
bSRTnZp3m0sq5gxSxqpXVx/5QnJUFF2ovaDOyh4xxaIVqnaUB2q0Szn1Q+2biCqYGSXG3pejnM4d
UWiE2qx22b9flF3qKhVha7swXxMjtBHwHAvcuGrTRG7UnQrqEvgeP1+Oeby1/oxMBUYqG81sWE0s
mqL41lRl1k+w6apcuwHob0IYT2IsSR3ryvDOhOKIYUPh/gNHcynuq5WYNGQdNfki7UsKsTleMhHU
B1Sp0pvLozozk5bBLtZsptHmCDpeFWZp5Y6SZzXSHk186KLYAkYbt3cGXiefBmo8+8vxzqzC9/Hs
hVbs1BZzYfXEo483l/SR0W6DB21FV+Kcm0JTU12pB02RcIky8TMHNmlhVnAL8PFeo40UT14bdfOr
HuAOc3lQ5yYRsjngAy4Ax3Tkn787MNyqtmB6TNQ60J/1wDZrDyHoPEkWRB1pdIwrKsFnBwfaAWM8
ipzIIR/HwynGd9oIFICadqhluLG2iVoNqjjFtCv7+VwoKUQM4kBTwVksLhRVIXVXRlHhBy9SD5lt
64H3nEZ/NqivbDB5eP+nJ/9ngyGA/p9Qiw3Wz3ZZQ74kSca/NwztYIeDR/VCN8K4G4ykeqmd7vvl
D3duNb4PeTKREW4iQB4lFi5bG+jabyPUeq9s57NRqFc7aHShsLVci/Taw3pWwpoCk9s9JkUZrxUn
1z/9F2NhsbOZLQNoy2Jn+aZvVKErMYZNFlGAKKxt1BfWlbvx3FK3HB0MjpTpd91FlNq1ozqqLGQc
alfHANkFKZ5amf9b4nueXc6r9srmOrsCkf41EHjXLcNYRIzRR6kjC4WmlsRsl/bdD9MwfmkVJOOP
T6ANNlGTN5ejSUu497vYMkXIM5AjI/QVG9EL5MKMFDDz5SgL1Jlc5sCY0ITD19KSF8nixA0VJ+pS
E4WPSqeIRlsLS8IZxm5ZlgHaVJSESsvcYfSa7NDZQLS6wjUMaDMksMu/5HRZWmwdS2iaqcqfJf/8
/akVZaLve24ZgO6p9QQtP2wOod5lzZUvqMptdLyziQQxFas9x6Riu9hmYwM3Th0LrOKiMLkRqdZv
kVVH+6ev7wNLGW9qEOybOgGPoBN/PU7Y7/ANWrV1kStRqiup0OlJg/OByo50SdfBNy1+zzCRHyk9
2nOlcOjEDoFLiVFrhwC2lgio+0W8rz83Ha4IV77+6ZxLzwWH2x3o2Wl6NGmYvCGRKbmohYP0aQxJ
WHpjXf6yZ8f3LspiiU196c4BAITVEKq91wUpxS/EU3aZgdGX+6OI8TK/HPHsuPjATJxlq2IJToPh
mutklBQ+J9RQFJduc2/A9r4c5fTwYfYseiaOpas8vxb3LMqkftJAfl2hUmt9Rsm72uhJE+9ER4eq
RcxhezneuXlkyWLNQSxxciL4ScFL0eRGgkVp4JlcOcqt5otgjWhCc6/1aKd6I9iq5Mo4r8VdjNPq
grGqcFKSONT6Nh4KhBZDKWLQKfUtGlvGWiDOdOX4Oze5MtsUukzgsR44Pg5GMOwVHQEmN1LN763S
jd1Gc/t4N+TQzWnoKO23y9Mr/4vHx4IrX75AMGntSl/N44idHgy52QTIyvkN2JWqqiEQQbEDB/Hx
tJNUmgzG0k0haNgudkRizDOCwAghTgNWaSKZuy3Fo48n0y5dahISEkGcOYzFd8MPoigMyNfU18DA
YAGPJWxsP6G8YK6gqF5ZnWf23FE0uYrend8DyKRmtDitBPg0da1TS6MTqcH1urIynNPvBFTaBhxP
65z6hfzzd4HYx8hohEDh0140N6GjZLsih7JYZDD40b3on0fYcMg1TkM4fHwruEKWRciveZDri0Ei
l+/MScvtPyut+yWt0I9RBeRNED7VoQAYQtsu9M0rIz6zMsGm81Amw7ZYN4sLgjeJ1eqAcFamSjui
xClwhdAMfVaBv+nlTXBmr7t/3spgG3immPKnvJtcp4TuaUB+RMKk6G+truoOmd6aN5Hhaghs2TgR
ItDXXZnWM5+UEgd1BxIR6sqaXFvvotZhpc1tS1S9w9tplUaR4w1R0dyYhd49jAbMJ0w4odRRfr0S
+mTZykvXMnRNxVWFO3DxRU1/yMuq4kQJYqeksp7rW2ox/f3laT35gkSh+oAXL5ZKZKqLs6X2R70e
ZtbsDEcJeGwHiJQnLhJ2pZ1fMW86NyJOF9JPx6aWoy5iJUZkwNdqMW6kUF/SbFLmV0rQqX1lqZwd
kwFfj6YU5mnLQyya49IZUF9iVSboj5VYOIm0yw4VDa8rZ8u5UDbrH3S0vGjtxXnZUoQviiwjVIWp
KmUP8Anz9CMsxHQlOTw3eeRCbAHs1Fxsdo5XYpU5YTRqJRK1hkAuSSHXDYew2lxeDmeiyGuGq5HJ
w7558YxtAhu0cIQCXYp3Dj2eJlxVaFh9/AORUMt6HjEcbVl9ndQAY9oG4s1gAnwoOahoiznxkw+D
8MflAZ35QDpVStPgxqEWbS5OKFvLKvB1SQl3EU32NqFNmug9bDPVvWKCdG7q3keSf/7uqMiLCb7v
FEMltnosR3N9k2t+eWW9yZvxKBUAh095Up5/nLvUko+DqO1I55mW9Eq1CnFXxWP1JdNRGHYD05hX
xTCOu8vzp2rnIkJYc3UDqoO5fIbNVRqnQ0VEI3CZwApa7IjhPOJWPYCK0PTDfQ6qGE0o093lotJ+
K5Nyg/4irXV9SD5f/jnnJpkPaUF3oD5L7f54/EGeZp3js3Js6FGeUuLFQIngHx8PYpuWhnYAr09q
EcdBrGpA0L40aWlhNBCtpyG2WiCxbmld2QfnviauWdRyNOCttD6OA/lGkgt9YnHmcT6u41C3QIIo
W9Xs9znuL1einZs7x6I34EibRLb5cbQOPNiY9fAP7db0b7FuqQ4lp6j38clzKHhI+CB55LKwbeMX
oOPgjABLgwl20YXZBt5IdKUce2YsTBuPKE5EPtRy5hLUIBI3CmWeaocP6eAaiMaZ4UdLRTSaBBUI
jg3eNs7SM9OZe6VV5NpPMAK+R0JR80qUBq6cuaeVDhmGRpSJPBmaX6oc7LuTI7NmxDQzOAIxXNg7
ZUICRK3Sm2KAO2qJ/sEZzM+lIvxNFdr+LfXuG8styyv3y0l+xY9QTelCalJtAa90/CNmOI0u+kwk
AoC91E07hk3+aIym6O/MbhiwOhqQ9D7UvYts++Ulc2Yb8Bqg6afpOFuepHYgtEzRZW6BnVUMHSUU
qMYNZYSYYIBCPKoy1wKeWz2yFccn1WmRLW/tTrNHNGQ5RYwwjFZDo9dbhGKv7YTTqwf6pk2FjBVk
WvgiHM8oNedgrG0+qxWCJE0duzjgFAWs03fDK0vodAYJ5eikibw/NLF8UElEuqhNZrBIzEjxJuz4
QGjMofrVbXSU7Ids8K/sc5nZHN9ElKo06SZLa5MduDhNQkhGkPl0BMnyTPEMtzJfqm6Yf1WdnXqq
mmu/KIOMt2WoF/us1prXy2vmdLmqMBIF7pJ0OVVOtePJBc4hgn7oipVIMa5OLfstre1XM6dAVbko
83RI612OeLpoZEQerXTTqLJKo973u7RBOyfSVFSSkI/i0Vp13Z6tkl/5knJRLKbVwPWXG471yd2z
WDRaDMDBAJ0IMU2pMWvMo+h7NU+Qj+rSNx6xf50xinFCakZ2miKncXmQZ9asKWCOyhyQ6tGyUV3P
JeBVu0coEoL61gySqV27vho+o0Sox1eCnTn4aJXwVLYtlToKb4LjKdXRqjUGMN6ryWoeOReTZ9UH
YQJFDusiownNL4me8VQefdjEW4w8feTamqb6GtZGXl55b52ZefqxgAEc0muJTjj+MZAc2nquBg77
KmS79l37C9EFxcsFDP908pHVdV7UKgg/fJUxCbTRqZwBDDCtxboSGbKMFQJnK3NCsmfdBr4+79xe
jZor033u2/LwAuyA/I+JutvxALMcfQ0gDkjUNp3/tZ9iHaio6vq3bWSgcvzxhYTlNC0Cijz8s5jN
Fg5ACE+lgC5liZtSLbqHASKf11vF8Hw51JnDz5IhBA1Fm2affjwu1TfMyc4Zlx3b/lvcqtNXFLb6
XZKn6Z6GZvjtcrwz80iNHngLYnOaA1TgOB7C4VHWTQXnemHDYAppYKKzTEedf+fjnwy2BL1LOTSq
xYu1EVlZGTQtGkTuZNTQ20ZEPGj7oYiiakhjepcHduZMdcipDHnKCVlwPB5YPOZWGkjItpqhEeEX
IRhBBaEBkn2n0d7aqe7FruKuufJyOheXciMh9T9gksVa6dpBTTUdhUeMBKjgjF1kPGgTjcY6j8Kv
Q2EUd04fKleSuzOfEYACKYBN8sX/WWwHpESNrFUCjrqWKoGPr8eqTKpibduNdeVoObNCHc45EwQQ
VWPQT8cTO4P4tXtUzFbowc7rFLWx3WT1zh7xltgb8kC5Umg5NzSe1bJ9Qr2Yx+JxvAq3wWp0wFMW
jWEdNGVGcRWq5ufZidIrK1SuwMV9hZ6ATq8Bbj9zubiHDavS2mACiiiwi30wkJFBlcoMt5dX5tko
3LumhpopqdQiisjKJLNMTpMqTqtN5QvnNlTC4cO1MGyqMXQnBYXNr9nyKfwuD29CWm/WVBIF1wZ7
DbINfwsjpq/mwXEV1ZUj8tyqoEIl3zEkFcYfztS7cELMVt1FnFtK237p2/kpK7CLtMinVnYVV1c+
1Llo1PgkhIoyMe+648GVeRNbesnmRnA4uMkjpN7wKLIhsYzl7TzM3ZXRnflknMhUoqUxNK3TxSmZ
2ABbR9Bn4NjLkr5sKLQe/o7qX8sizix2QsjCmDQQE678Ie+mccRLOGwj9vHY93aGtLArdaMK1Pui
yK+/XF6IZ2aRSaQ1CUjBdWlPHwfzR3XMW5ixK8ic0Jj5OdBragDPK1+hkEvl3wg/fjpyY1MtJSch
5V5e23PhZGM4ahIuHKGJpASeoaFy0HSmsjH8WjK11MG7PMxzc0pSbcoStKwzyWl4N6dhGytlJgVJ
7QbhU7qJmzTDTxAa67UC+7VI8m54F8kqgYWBCsLMoGuj/sBR3abI6yZ9CVK75FNeHtiZqwaRE97y
MjfhTlkMLGtrJw0bpGzacUZpdDKVR1RIXK8ym2qjjO50Y1eR/+2/CIrP7B8IEq+lRdA6cweYQjqc
sEGaMgIF+ZpN1ldMq+qtsNAfH5rQuBLzzPOMg5+sWhO86qm5H89r48xFE+vIO/FSQmUizG/ccky/
TX4Y/4VsH06sGRp0piLqgzaM2ZXD5jSXll0hjlAyagC+y82P+Ks96mmEo5g9qk+dlk+rNKyDnwpu
Lfezo/ibBt/We6Vsrtx8cv8dX0dyubJTyKMpKCyvo7zFhqqlPrnyNYBDtDSCTazH2tPlD3p6CvDq
RPQF1Ct3H+nZ8eT2dt5FkQbtg4Q6fA0wt8EwrmiKfGsgsv/admbw83LE0wmV71zJyLW4A6HzHkcM
2wxh+poMImvh+YNtz81Ht5uxCK9pq2xNPcfqOQ9Ej0mOH19DLZyL/ieLh16MEowp//zdJu3RcoiQ
o+WxXZa4MNkI7HTU7otwWLs49KnQX/wZIbkRcdc9xWL1H5dHf3pI6NwhAMJpS+galdLj+BYdCdJk
SZYYE/3APz+T0hh2OP062w9HokRKZYhWzp8C+3Ek3g4atDXJO/NdO/fy2RngFST09LdWbyKIdznc
6S5FA4dnBHkh35SywnG4JlaSeGwbrhMtrd64QLxkiBNPTbDJadu82AXZVP0oB7vcxZNuvFyOfrpZ
iE4pHSgyfE8KYsfR286ykg4phBXIsfhWLS3IlXGufXhLyigOjX66PUBMF4kAOwQ9B9SSZWnbvYkn
46F3RuXwXwzF0eSuB+3pLnE1DVg/BVQaEznM5SOgdHzyIiH6a1iwMzuf4rZGqdJ2gQ4u20n0T80M
biiqecIwPbcCU++qGap7LiZXDuyaD6ekAM6EbHbYUBZOEGENpOCikp9IUXAtSXsnfTCpe6EVMRqP
l6fw3FoEeSn+WbAEl368GrI4Ery3Ju58nDgOIsbOg2ICEhTTkB7KphY3Ff32J7OOS6wRwvLKVjhz
xpDGMaVUnQDEL7HBqIHguyxIvv0xULRVRUXx0cBTmTrmaNfPqFKj+ovpd/WM8fdUXxn8aV5AhgVX
gmYPFXBriZgqYCtr+BnRV5sL8YOPIanuGpsRGaMAa4IQmOHnQBnN/+LAITD4Aj4yx86y9t9ix1TB
naQEpmIvqPALD70zh99Vu0uu5K6L7c7Oc0H0QNJkJ2Jutywm+D02ttLX2xNDY3oIwTQ7tejjKyfo
sqj3rzBSckKgMcmj/ngd5VxQItJ1PKPoUbRu2nl9MCubQsQKnkmNeKCfmN9gCPDojz6qNnQ7n/yu
/eByPvkZi8PNKAXkPEOLPLSh4KKadr0jMRx2hY2GNR4qm8LS2xW7mcIbYMbN5c20uLH+RAfgB2JF
pZJKBed4EuoiKqLYxinBCYLuxqysaYNCa78tov5am+HcZ30fSu7rd5ezNev2ZKKM6nWuizWCnkJl
xJ7kymddHHx/BuTKwrBDNsfDR/75uyioyiYmviw4+US1PdwIULD+upnKBEGKKXbFF7ts/Q9mczIo
SHp2I2QmQTq7SGL1yahqs4DePPhhcG8Cb/Jk5epKsnpmaDb1PKynVfg4EISPhwbBNfUVCkyeO05O
dttBhE72rZ7Z6ClD1YMDZJec+JcXyOLA+TM0WpcSqUVsHiPHQQsf69poMiIvG0Xs0wAusa9F9LgZ
sMxNRhtqPvzxHkk6vC2SKyM+WTL081n7oBUA23PWLq7kum9tQ/Fh+JtVG+xFDTHUAvh6JcriRDcs
qugCtWg6qBYc7SXcp0sjCCyFpq7RNQp6HBvT4lNcje4GGUjsntFY4HFS5ltdw9Pv8uyebD9Co4Ap
8XAa7RRDTsC71erGyJMliPqhnVyE6qNmln31ErWthjA4GJemvdKNOhePfcGdTy4HXH2xB0McTTVf
KbU1Wkz9Kh1mfIJjLV2bHea9Hx4atXt0eTQATuzDxdAQgQvrBEjN2ufVsfGrfEbstjU50qr6ygdc
ZATyA4KCoMXOP9K3fbFG48SqEPdHAGXCTvE29PNyp/hzhoCAHXxue3r8/tDFOLaN+h2qAMOVj3iy
L2V4WiMkdSB3WKnHH1FTXGxockyaWaQ4Uc1omBnIj8DMVlAqMArxdHlmT3eFTobFtLJ4yBfVxUcs
gzFBb4RjTUsTY5+kORZxUdhemdTTUR1F0RZ7L3F1F3VqHaFvRdgop1lIro0g79TQfep73bxyzpwL
R3VWgrMhUjC+40k0c2qnkWMhQW6XIo+3pVFPUbgOkUdLu5WTG5OWbyakaIztx2dTN+mOUFOlS6Iv
ZjOk1AiGX1PWulNY6B3SxiyaD8KB+EjQagFFU9GhA8SOPx5dWkxpaDk4JU0M54eLbZ1HF6O8UoE7
XRgQIBDIlbQMFHKX1xCO0H4wxHizaxpdH5xHC0RKIvXw0QkjiqwR0RKlMLUsTTUFliy4TcZeacB7
V6G8ogPSXFsPpycVirgAqIDCQQvlbj2eMUr1/qRXmBQp/VQgOSO43pD/2I8+zfrLAzq54iSiiZwK
uXsbstDyiqvRgxECE2hcXdrgrznpsmfTDKptFZuj1ziFchNQRL2y3s+NDySETv8WWADU1+Px1Uji
WgECKV6MdictY6DsjSYN2xR1uLKTz4ViR3G/8F6hLrLcWmnYR1C/6ODMevsJFRBMaHpH/WEAMPzw
ZpLsPTBIVNRlWW+xzpHajaYSxVWvHOZi5zbp71q3rkEPTr8X64F2BLh/eW0uz9tGV6Gow2xlAdrT
V9wTZiTfjfAO3mtzL8Iyvc9RPb3WGzvdXMdRF+eEj6sXlC0/8lDVn/d9ibtP0fTa/vJaPM1FaGpS
QePahIJOf/N4WZjjhNefwqNEcbroMcPwZzXZY77OjFK7VcMY18Fo8PW9Ebb+z8uhzw2QS4yXrUYO
BND6OPQ4NyWWNyPvIcsaPavTkrukFdcqSWejUNSmu0+1FxrZcRQz7oDb+maEbFSPcHBZJGDI1Gt1
3dMlz5uGgxA1eEog6EIfRylskeVqG8aeQDyv2xVD2WjbOa6x6ajw/W6vHIlyWb+r5jIMwkFIQamB
VxSvyeNwfZAbVTUbMfahFXbISTU/IcKUenEta1V4uLpXlsmZLUDVD8dKWTcnPV58q7A1DKW3h9hz
bLKNtsU8kWpn4ex5qLTbHlz5XW83Tba5vETOTCvnMaAbolrcmYuP1yoy+arwcQ64fLZmHs8HH7di
ExsMDau6y8HOTCrJv0VLjo3Hq2oxqUikTbYbVLHXoDBUQD8j9VuDPnCwE7DcJtwnqPRkHz6WKTRa
lLG44NCjcBa5nGEPQ9N0yGjnNEPX1JYw/x5afT/rRf/X5fGd2Qk0rtjmFIpp5y4RVG1n0wUI+wwb
OBIsdPRM/CPct/8mCJVo6hxQwZbPYaGWAXi+NvMAQA+bMBfCywd3vnKDnqwLyidcY/T9qNlIoOvx
+h95vNFcjAsPbnn1lFJ290RTD7twUq1vlwd0ckCy3k3ZECNLhM6zRLfleNdJcHXlxbg4Pfsgs/xD
NE+QXL3Cr4XrcXMPODcaQ1klr/HQufqVJUIL9eTT8X4CKkmCLJEgMNyPx8tzLoH0mVSbyRQJPHBl
1lMtRfpxbgI8lzJ0gzGQjKQOGPqatTSNFE6GuPhapXXnVxs3EmqmfpkzfQp/RglYDOOAT1GpvIR2
ToXimz8lcR7vbQU3p7c8i5H3XCsRanqIdiV9nsQbMQTC19fhlPcVApc97d5417qIGD73Y+kin2SF
4SD/fjhX6H3bYdb+VltRDt9mbbb0hzqz6+ytwm2gW2sdjl2bWCnwj0VWs42z/+HoTLbj1pEg+kU4
hwM4bckaNFqDJVnyhkfSkzlPIECC/Pq+1bte9LNdVSSQmREZ98aMdXXjRDWoLRPVy/YO4EQjkPeG
0LDo5ElSMLPNbZYVrgz+I6KjyH0EEOSXbfzGeMeTtyG7lM5/yczu02tDQ+iTJs1aFEnMfDNddCBf
FWoz//jB5jejqjudodz26293EyHrkoOuc2BAiORNVm86Ua9W+qp+UEMg/Ks2gXcUHPgsQ/AxtZvx
94M/rTYKrhRMqN0/6qW2QkN7biEYX6lyFutZw3wBIUTNb6EIQ4hmmbZLyMNPN2LLCNUqc397Hgy4
sP/asQ+96qyJpPkzzbSzy6FVwyh+4ZcdgA9VyY7Z2bhzRaNCIOihC3GWvLuGLClWsfa+33+P4Yin
NSmIjjja2Zl0ZqKgrZ/mSw5NdxC+MMkfgsii+e9oiAcDSe2AT/k9DzVD13Tp61aVtLJ54l6B9dT2
Oaysbugiit2AK29rR0BgbD1l9j+hjdritQriZRInEgTWpb1uzWLKp6g0I5Q21mZiIvHWaIBFrltS
7uvsospSY1dbaIc/KmJjn76rHxP9tm/+SrBltQS7eIpnv2i/JTe2V5CsKOKCkFri/rwYxd8JzO8h
LJ3gx9t3WTQMpeepBGJWLET6Z1W8KJdMRTMNCrh6MqwFfz0vcvJS51uHZ92MYbyfNwC2/UccNE7d
pPglSihVQ2ui9S9n5eI5qTay2R8nE2ODPIs52WY/9er+/8ixQvtGEQG5e/nPrHov4FHOw5m1BbFt
rvMey22f2VmXdldLRtr7tH2MZbK7NyBp5U6AvzLFbz/Jdf/CdqttDwFk1RX8kb9HkLB03h+Wodqc
+y4uchb+Gcbvb63APaIPsBz5y9U6RXfbVofyTdex2U8klXMCZdjuZuhMrBK5hbiathblNe0nuW0f
vex4UU+dsxHTAAPQudDM+lr0yrn1ldcRo36RwBPnUGoBlhO4dswYEJB8gxZwawSbnJDol87s/wWl
QMU65OWMCwi6x+YM4EFt1MdszLli31wievd+/cBhKeqCmDo+xx1xagKXKjk/2JLTDcZn8xlMygJ4
ioBhOc8h7F+S4oeVlMA63TUWGZNywAbmu6uhpkNc9YpEGVhgDfm6N5HbTlL/Ipg+aNU1OPhyNGdl
WQ2es4WmIAoPox/mwR0hvWFnyC6qSrCCmtO6xiPtJhpKExk2lwQ1IcYmq8waj9717nccX695G2zG
PPeNPzXJce6TaHVfVT7Q+1DdxYFfXzRJAVdZ79bexpiGZu84Qp1dU8LiDFjIeSMW6JCItQaJQJzj
dKEgqIqowU4PAPiSwFuT/+KOyOPlpOst/KfHao1uXaeZnb9R5c3DSxexkY/rD7MSxkMWSYf/PJ8z
OfUWqoVstWApbp1wjPKXjQbZvDlEaLdn6B6hdzvH5FFlHF/OV6Q7Ao4qs43XKt/b8xrk4AWndSrc
9ILsuA9zr3xI2Dw4eW3SPKCrjeg9XZTMwUtcBV1zZNykrJcieg/lQzguK8u7oz9J8e75zL6/+UyV
/67DemYsYIRIzvyzkBzcsjFbhg+BDHrs1k57O299HhzClTI9a0COTO++8WLhEDLbTeOdAFnQPntN
1U53Ljdw/kiWsd1gyevxfSfurnwr+mTKv6O9irunmoT96ElPzp684wWahhM48io6lO64bGdqVZDF
i+0xjR4n0eU/QzK76hHbKuR5W1Q2+eKRHXjmche7y5MCUtn/l+Tk2rJYqPgejsO+KP+nkgvTadC5
yuOp5hlx7FPgd8hT5JXq8He/7dN+UwLLZbVfWjgDREbH2unht8zhHJ2cQBXWvSL9csxttsOKU/8W
kCDOz9LIqV/TUrvSCAJCSaT+8pS1hsD/vrfhfmBDY5nbjCSkorBQDcsKYtc6lBdXqip9ooezcOun
/icynUNu5RBPM9uyZeHp5HOStTO+RZWENI9Plwe9THGG7aFHaOfmE2IJUL6DLFEWsVXnOF5adtDR
Pab7SgSrn2KUITIovuRMp1gPZvPR4QtVKTtUleFodBsXGONFCQaLJxCS7FBhK3KaSsZvtkA4fctX
0f0HeBx42yTbpWEaPLpvrmBilvk8i34WTYXqYI3tcH09/qxD0jmlfQr71V4VvF/5XVP68M84fab3
2EX45YKFFjtj6nluN/KbwyrQ4C8H6z+N6xo+sXha6P9fCx9F7CrLnuMc3vTrVJrfVAoxI+kSRPMZ
+jW4GwJNck0WNJGMsLATFVztkB+QYOO5exvciB9r28W1UpvjHpiNlk4KO1iYDCMecQTB1Lb1qQYn
e0d3s3Xp2LX7ZyW4v69H7U3yOJaw0+oa4vxRTYSrh/HmypN0etCGuiA1BATJ6GBqy6fyMHY9zJAF
0/gBdIJnzivX2wdZ7hY4Q84dkwXNwo8CR5lkoAVXq842tZrmeq6WaEvlEuMdIy0uAcdaWcj11SZm
e1MQe7GR/9hHV02nNFTbbo3dA2HHCaimy1+VmcFr8Hy4JpeZcgc4Ob71LDRlU5TPHHfen9kfiKv2
tmR+lXVUvAaFzf+VKDtPLugZyzcihHMqqwEdyYmUw/sw1BA2knimWCU4ZgzvxryzzdMw7P189uRc
j9d2YEfnZHzt2deGTfPpIKcI+FAdzCsy0MCjGc5JJ4/5FjtDVvPfPFx+BybhWzMsmc5zUIPUKEN0
kJBgDb7EreMSqaNuISvUeJ/JGnS30AJ3e8DZXPEZANCDpRb7xFb5XtV/B36aKqvWFm4wm98B/9oe
SxGkkR7bX9d4Gc1OdyKelP/JGJYavGhiEmZ9oJVvqqnr/EoW+epBUS8v5Ms6ToYsAcL+QARxXJ4i
KLoqTWYT6pMPMxBJPwH6mw6EdW5ZueDsBUrulpJXvwO9sZtufF6juQt+d01Ru9kailqnnY1Gcnkh
Idv7ICpgiANEScCGFmvkHgZ+z5E0bce7Ggqy/68Hv7WwYayQVJeRcXeycRN+Qx1pDrN5r2R76rtF
PHhYq4Yvd4DXImLOzHQKrSkOZTHxx/pNlDTHJVmo+MKoCgqc4n10m7R1JM/UuLEARZv0zU+z+5CU
Q4JX3rt25D6Bo1T5h35OiHnWe+HwWVywI1RLkujHFbvHTW5V8OYF2xzf9Dl7AFnpL8Uz4KHeSUec
97d2ySkul5WI02zZx8Q7hIMsbEbwVELsYmkrsJue93eWIJSrduhkqp0LlGSIk7rK+nzhYARlK1+V
52x/xdCAQhWLrNxnz2giCwIsDt17o6aF2Vgza9P/4rXcYKf3YJbSMK8c8VhS177sRhDt4gxedTu4
gUmygYhJCv5mAKJdFGXsX/FTBctpN+U686j2yfPCukl9zG2l87RAoy5h1YspPDVYdZp0YY0pOuU6
ZxwMN4aY4XKw7rtcAULS5QVlfWIIOR8Tf8ENmtsyP+/e4pBDBP6oOwvq6fFPWftgbOA7Ev1fGM4u
lA2osfBSk7G7Uuy7PjJ7A2KCfrS411OkXTbEBD0L71dYieVMkqatr4hRVuMttQpdW8PPUhPvl/Dn
OLUJiAu3knV4FljKP8j63Y/n7sV/5Tis/xH/Un6uRdPe9QHePHilYnzc4S29ALWE9OzwQL0bv3fm
s9P4/YtqhMOZ2bm7f4psCIk8dPLkgmOZN/8cutZtrn1Ce1/Q2QOCmun36d523fvPih277cgG0kjy
bh1yFwhuLUJ5A/Kx8lbGkKBsT4O6tH74iCpPOMXOMlNywqPvqJOIVGRf6z4BjKZlQzmsFyc67u3C
PQQ4vvf1cSSvDlavEOVHXbA5n2Jac7qX2mzrfFg6AN5njuLhHhNFzoovCD/WbkxC8PxekxWAkSL5
5yjP/nO0SP4BCqWzXWqAUJlxDIwvbpYLz1P0bUUf0nnHPKA9x/dyCYy0bjd9ruvKpktR+l2Tzsnu
fyOW0APpxCXkWAv1GufR8NWR3e/f+Gynn10nhILOOFtNZHEwBT6xudKMWR3keE/KcnLfliFfeF2G
vfgb9uP6K9xl/pkAwn0yvmeeEpGszXmk4sE+qQO2iqMO0elY1WSzr7Kbq2Pi2jhPS1Nt9yu5+c6p
lav9iogkbdJAbPq79slJIOml98NDbr3o3DpqcRjcFPvn7FzACIg7vb1amtn/WldpInZ6tuFz5PDY
j5GJ63uv9px/nunWX4tgDn7ypzn8XICKvJQBKRmsNLbzjQkLSqQAMWUh/dkDp9xiwt0O01p1/+zk
iK9+trXH+bZtv6tBE8syD1C2H+pqksim3dL/uO2sSHjfkqY5bkK2Lc7N1tyKzo6QRfptgtos87+b
PxZPhiv8MYSj9FHqIO7ShW/tO5q0urXd5FLr9/zmKRks1r3gvqgD27a8rO3KGduCI7eW0FtYVL8S
RRue1rbRdFVbeWkT4qB6dL3O9qcRygATeSAp9rSQym5gQlRBdEa5dD9C3QQh+SSzeJAq4HX3WLuM
GFTRwx8sa+0qlZGN6EpxEsSoTQD7jqtvWeForB1udjRf0MQejf3RmzSyp5Zan6Oa7zpNdKfDbDAe
FGAzRzxk+SLlQz7F5RvOi/Zl9QxzIBo/A/xgTCYnzUlgCNMujO1z0xbBzzIk7f06V3NxY0vhS8Ly
KWJOysKPyBpzUVRAKBbX7hS1+mRtkrxwpw/VYQmq/rZmw1tfq6EN/w6Esd/bWuzByY3L8k9BwWpu
okIlz2WSb4Cv5oYdA2YssM+3cpqOsWsjSHOu7OuskKP8L558iwmoz9tbuav9Ta5m1JkK5hCImreJ
Nd34Zc4dUuR6WpZyf88Lu9k7Tgso8JC/vWMnY71mE5YJytmxoLnL+fB8O1uyvdN0+y9B4xe/G8Wi
b1rpKfDSQlADHLxmc/61Vd3dsu53OcKZXoUntVRjlLFFox8jvS2E95LtwBewr2G2s5b1QK6bb7Ny
3MM+XWIRTseCsj3IALM418Gy8jETliDIguzWKEp5n+U3Cl/+6oxy/iOx04NcmAgEb01tM122yZ94
XYb/mAS2j0CWuq862P3rgY8JC9zxaX8tKhFpGXj+8cGBI7/2+7kli5xmkSdK5Ho95o6/QPUFqcA3
y5kBet0L5ueWcA+afQ9XBKdnND0udKkrnENVu7fjJoK/yzYH91FYq09woPKPHyGhQUxu9VcDWKKB
isD8M5u7IYQ0E9Stlyozx58ozBTJpkyKO7L3rUo3vsR7UqOditUqa+5GU1CkOK5xD1setQNrXZMI
042+40NgzfqIyTvn3+2NrIRg3BjOcqzzJt0WZWmBWCul+d+rYTrnnVjv8/iSQB0ixep0Kr2oyOYS
DOWRqmnrMznv9Ts2/fzRM+G6pB390Z51xaVqm+QyXPUhmYTpMoYRcfLAZbebWG3q01s2+RLuCQD1
Wez909Dr+A+sane7TpqieRl1PXxrLNb3xEcM26kKK5hHAykY72AjQUt73MAs/1eT+9wuPVdAXhKd
yREbRk+2d6I/xh9p5XARy7dyWbg61mFj6ydUjW1vtFP7t+1Mk0zt6w/m4PeueK/igWg6eoachjSW
hDnNVC13HVSMOR1lC2mAVzz8giLTwtqeVsKPwEhxTRVN89D79BPMgdCUz+2U13dqJyjhnIvEvY7n
JvopOtnf4F+nimkXSgxXx/aFyXI0HbAh52tmYxGXhzgYMdCDluCIkuzN31eITd9rq5PwpPXgnYIQ
TmnW63qvMk+p+cOZ1uQxxNyH174nkiRtgq5VWUL+4y1S5hCkCG/V76Jr9JiNuvdaQlkXaq+Y4Cg/
1X7R/TaJiNasW0d/z7R07Z2Miy3hKtTVc0wSb5R2o66ADMTGPfEbjzuVG6vOnTeLD8xFrLuz9A41
PWiD+a5lO269alCJXiKxqvKG5Egux5Kyukw5i8RVUjp2OQMqiaKDCmK21IOCQ0YyLLvJ3XYHf9ZO
yXG3ZXO79ZsKaMCCzYf8uM0P1Rpyq/URaO5Da1R/VUUIRccd5+F7kI/755RYZzrwGzZ3BgKYe0jW
mYe7bXIweKIZv5KulUUWUqF8IzJs93W06vJAz9z/0sCa2keHKAZdPCcjQ+ADpHhNBHxuKvXh+ltH
2VEZaX7JC6sK5Hs8bV/NfqHe9I3mLRCx5ldwKNXpDGe/8c8XAwArzpVKvsOgUv1xUvO+fqy5cX/H
CIdX2+KUvDj7Yt4HUKTfHXyw8hS7ff9GeLr8YwZRq2z1RffhVNy6qUPH/bqLOiF4KUyGk6tCntIk
NGt7FDNojqM1+VhdKWbdYBt76e53BRxzcjtoi3+Hcr7w4yEnwJlhgN0eqrGJbUpc6WCPcVyDisCC
1P1uLMEJxKfvvUitKu2HljVlqBe5fXTsWv4xh2GZ+KttPEUzPJ3N3lM8T/SyWwuWvmOiVx3Zzu/A
q6IJfYoN1Ebx3e6XkcLmTNNTXIs4PnrE9VBsrNO2ZjssISZTwGocqLqgl7hURgXiF037n7dFDtG/
/A6VdxUk6/gXxM2FvBqZyc+YMdPWbJFvmPSIcBhvZukJkE1cSEyHCNdjSgwQrcv6fQ8eTb02d4sj
1v5g9UorVOzY9rLSKoLkS6XH9eR51Bg4YApswN3YqQaBxvbPtTKew/99GX65fk3dttW70512pr4y
C6GFPHUtroEUmOfIxK3pol/E0vlRqsfQ/MdCvDUpwxBnPEDJ68dDp0TJwGpMisdlIxgnZVDSOOcF
1+56CCwJncyhk1jx6Hjyvs3z+RlRpaO33wb4wBzf7WdlpeGYJsON/7yimga06i4v3i6Th7Gz2p6x
69ePc1+43iEgI+JJJwQ4kumtSX3vw9VDrnJLQyXgzJ4rTiZhZPTWlXWBx6MuFjcbhr7a7xvZ0KoF
XINdGmsT2OO4C8I7Rbuv7W2lYvdKjaMGzYL+/1LyVGmcNW0M0Iwt7YLDuOKFqvDKFKnF7kUjCqv2
bAo/3g+EE49ImXmtC4BRXZxnocntJ8gq7ZxLutRrZqr+wxCt4b/ST6Th3CpABs88QBHwPMB5J3BO
zX5Qube8rIEA++q60OnJxoCdcqG3RV02diOG741sLBtjuvD3lTEvftjm10qGWpCh064T1f4a3yMS
qdcci5yD4M8ohDzbdWfq52qEAKCfu8i2fMY/6lbcTa0r2y84wTtDSZk0LzkK/XjsIgEoRdAfPCa2
pnJiu0iVqePMO3PmrW2uc99jr1dbZJkUhjhroxGVq8oMGl/HL7kPNABWBpBT6lH+TpRLX+2ydPmM
5OMywphcQyFkTJPqBsIUb4EeH01FyXsgk7u57pqSGmMpxDIdlrVcvrwcMAz13jre1U3XuteezsWL
2qX/hPd379JA5wkTVqdX6giAer7fh4ABWFkE+vX/IkOaLMn44xllH0Sf6zcBhrA9JmqqfwL/wlUf
F7t/rZtQD/7Wlz/TQIQHzYGfg5nu4c64+eC9La0ks3dh+nQVeYP3nRuOPD4qzxi66G4Oxvbqb9QL
BvP7vpC4ZeKyZSWZKBfy2urgyD0n4cOG8zOt6j5mfhFs75ikxd8eZYKLLClB0LXGFfU9iaXoSYWe
lt/jFpcbfv8d9MEImftHOWS2UK2HP4IgRyejGY1/ed5aM+lVdn4VtqOyLrVx7tv6ctLYssyfeq5P
na3aXW4RR9i+xcgMYymvZje8t8EuQ6SZrn2y7ka9y1/ZP3hWhEQbLtx3cbRwWKkodJ6nuK+n2zmP
ABrtXrcEhyJqGVMSox17V2aSRGUFJKwEB+322z++octhRanZZCPj1Dd3LRmWNoZuKw0kY4+CaJLg
ikvQZa7d5Qjh3t4NT80laeCU9N52x7HnA7klg2hLw1gM/3LRSZn1tpxohRd/eK4hra8Zenk1nxLZ
E/ri2cp9UpQgThbi8nmcKf8Vx0FcIj6xPmIuzDhHUWQXlgT4vAPw1XDWsZ60VNF2LdkI/ImDupZp
5xoJed3u2/sCy/ylcGtVIQUr9dk3OdPaBWpJkxq7jI8h8aTfipvngUmz+0hm7+A9Tnjhc0Z2XQN+
46IQ2xqQ3J+cyZ9zBixkHjvHnbvbPNT7nk68XuGJZUT0v1pcQo8vecPHbp6p5QEKJxVunhleHhbb
8qsHfUghy3nG+6eaBpkIOuSjxzasOSq9KLBEMxK/xcrH97t5FBWqdcKnxm2aia+6oFYYcIN+OQ3C
9LGfOYozKMY8sfHgRP+072zPcjPLfDvGIVfOxs6NCww4sJ/MwSOZzZiQzyHRt+V1JbHHX645MjHH
cfAp/4aCuR0xNF4OrTLa32u7uB9b08ZuuniNuGXpffgJo5XBM0HPBK7WSMB/TBstEcjNDg0/KKLp
upsFf3KnlomSFpB8kE1NHPxD9whQO3ARXMTijp2rXs60WQTHO9/MThiL9xxq8M2QD727TXXOayvk
5B0FcJwLd6yNL3PkHDE+Kpn/HsiSG56b1d++LE6uDz4QlBaajbY/RmyHhJkE8q3PK/npNwx8nBWo
dWF/Uy317aHwc+FkQ7wL/wxB1P9wgr56w6Va/jXMZj+I83TLMzp19zbVVfCj9qG0KUWPw8wfbe5r
HCZ5b5N4WtUxWBL3G+P4uIOmrgkBgEYhm2unadc//V6o4MYr+1wdNG4QHmQWO//xPtqJ6eGETlwt
7UaJh/NmOoaNKMfjrCp5O5M2gdxke/mT+x2TAHeI80Op1nA9RdWOm7CCnSboGAYxF/dFUHd8ZpQB
kVme1+00GOO3Wcdvd9O7g4OWzELmTzOu+mnsd4pakc+w3TbG1f4x6ANbZ6PT+s7tnrcqTwkmCj6E
Z1GE+iL29KmmgYUzKtwxSwIhtutKld4LdliSAWCAUxtEAxkug3aZzhSXOgAwaD4+tL0/Arlb1v63
UMhj3NIQP9LdHaMnZw6X4rQK3f2NRqqjDIKaxAghioD7zGvHFz3Z4D92LpjP9I0ZolTpnuWLd0mS
oXvvb5u33zVKVmDompxp01IE0QNe3bE5xNzDO1J7PHEoicCwXreQDnEqALi057ydovoWqOfK5Lmc
tHsEilS91E2xMe4JVlEdB3xJknGex1h51OGeeZvBPezCdXxjryvs0o48i4L/XO2HsPd2nXJFonEY
bpqfmRBdeUDxcW/CtcsbMiyT8CZsYmEZ6K/2d8lX+TbuO0vGtoYHnoHokyqDpA5KTPQDpEhGQsXj
XF7yOdo1dN+EU5o/7Hvw+vUmx4CydSMA0FLGs8wKMWLFkHnsgQ3m/fvEJ8ABKaMeocvzOWwbyixe
zt5TIyBRRgyEm2COJDdxpomtwknDBupc/9xqct+4DaL8KMGuATRutuTUL1rUd8G25mEaW8dWoDhJ
JsranoHqVbyFwc8YTOWfniOl5EuIzPXgUhIdYjxQ8nlvWnO3SWeo7qjOwrt1dKL+HCw9GLkg6DDV
UDkwrXHdxVWHbvEEA5i94OEpg2D4WDbDB5n8qnjqaLr+WHoCVnzEQMDBHo/5axMX48Y25R5FGYN/
ZACkXnU7jpQpp46ZegNpflOG9Vlf/XLNOnyLVgTVrfXC4Irta/MdLm1wdLzSTL8Y3aN5aZYiNw6l
KfyXLF3134a2+tMyfX2TY4h1Ih9J9Mn8pqB60xOl+aFaRvmgsXvgEEODJUdp2SySwyKbbPOIISd0
c1WfUT1wCMI+5nCftI5UVjfVzE+xRjz6Oh57mfblLN8SrEefZevaN2eKYpN2Xm8/e0Ki3UNdLuKJ
emLHoTLxj4/i7lVKo94aOzhJylnt1uxA4TvBOSYVRQsAzIrIo7Df6d32WacVATCMGkiQZ8w1RipO
XWPlZ+Bq+eo7kXmSggY1neNl/vacoqceoQkaDzmy5nXHB6Sky41/W1GShllbLZCe85LcasI+fYJp
lxGTBa9+N565C8uvSK6BJl56231ynqYqPEgRRNUh5wuENU90Iu9qznOQVZ5fYVsmMwz9fMSwBVze
RWxx+YFlqsBK3fXxBZc7ErX7RsBU+19jFzXgwt/bh76l8jxuSzEiayHvdoekXqQ92RpZe7JhN2Vb
1Eg+Wc6W6HHPuWDQxmP7d2yc5pOGgD3uqhP7i+duDlsrYlpfZLHVz962uAyN3BUVjutjGDP8GijT
bayHh0XnoMGl57+qnk7/ibGTL7MJ59Xfjc26j2LYut9z2FBi4wCv8YRVuf9WBtvABv5W+b8EMnd5
NfTF9Ani8uJApAdp0pUYN302Tt+IdDEJ94XYTI2chJj4EoaYWuqSmMt0nXr9AwE0/xvSghbUGz7v
p0+RQDWBxpUch3CtdAZ+uHh1tYuZaETRuVA1SuSKAHSnxzNB/HRqjOc+WX+1Tx1wspHRpaw/cdTR
hGx6+c/iLO7Scr48xfMsq+FqH5v+fUAQ5oFOWltlgsGAA9HZBxnK0IlR1B425X2pxz7KlPQU9/DK
f3SaSmlK8B4lw3Ho3Vt7Jbsc49BcWP1UzDkWi/pitE+lXMsNP5oR7/Tm7YMfMOrmm6/Fw6h08cg6
DeG5udvLa8/VzIDVxaLECxcEBEQ2g4kPEUO1N4aK4wewUi84Rk7LXHZRlfsLz2QfZuyVMLiiXwtR
pWs32jLOWcwblF7902ZAxBzE5PODlxop+cArwJZHgWPvXZT+aA9+uTlXq0B+5wwv7GcMWPwloIrh
ewqF+XL9HZWfBM8KzIwbbDTqYi3f3LwK8hsiWdeHfiIx5sSrwMGGNY+7cgiA7qHALlNB5e4r5k3d
GHJVbIO6E5KzJY10oUHWtnLaU/DL+QP7Fsvz4sX6a5FaKgDPe3nbt0jxVG5Djiwpg0/meCvHX6SK
q8Fnw55ZbDWcnXXC2WOlGG/5qDPWhsgry2xj5eqn4vnhbyDD/TQ7XfhvlGUbHoVa+s/L8UCXhuZB
ljeVxHUEspNYQ/TSjyleXfYdIHf23FACJPHKjOJXq1guuDBt81971EL02xnE4UUo92E5JPlQjJRE
srrZg54JNiha5JfA4v44TWJrfjXJwOXZTd3q8fgo/6YJ0JzIvHEGkLk6bJ4dbevvddijvyV+cAyZ
pe/8mfeJpihoSd2RtsRtU3gOO4aFcXLK8nABe+5w0WHF/7b53E4ZJHuqvaiiPo/22CMRsm+dq9ob
8TPZHZGTAxui+LGOKdnTRdCJpjVyHWajZPWuMeWAHSXpDjZT2Av/s8cMx2nlcw3X/eJclfPEK8Hg
P3mcvdF/HJlA94d89dePyePW5OGT65cHMZhIpqYOb5cZ71faJ0P1tm7IZcyk1uCeHeyVJxxzZXk0
GPsU2VCjpJuPGlSMULnODT+cwqvRWPHSJLbAyHYxIA5BUnXnZVoqDty8/1Askb6v/jz86p3K+ld1
OzqnXlgtzxyuU5NFetClxDXBSBAcEPOEdrlpevRP96Ik4qmL04iN0uXKJkGH3tBV4cwJ5DHsBZTC
ogNZ+cjbi9/wPvEj5Aofkw5ChI8lvm/WCqLZ7DMev2epjOlBb5swgi2j8OcylmBawb1R6uMyRq1/
ghTESLs2vnofam/9WXvuIBK5UJwPtd6m31HiivYOo291W3NadFm0XroqNGb+EdhlqiKNqL3eySEV
t2wtImNH+1p/ylKuP2h8/K2qmZvkwNyqjR+U7BgIQzjc6QfIv0V17eNA/WEPbgxuy2CoXjEdaE3B
tYwGy0wl8IxYVlmaTI04sK4KRmrzHeu08/2C0dxkMeOu/QpC4liVD2it1nvBYbF/UXgt+OFtJPP5
Tf+Ps/NcbiRJtvQTpW1qsT9TQJEgqKqaxT9ppTq11vn0+yV7zW4hCQOs7vTMdAmSgYjw8PBwP+d4
kEAF8WokuIy9QCn/Oyrfw9sYKGO3pSZvFq7FqxiMRSegDsn7muR2YMzCNwtJNGS7TN16CLvECkGD
hSbBdVG8NJTxAVaJkfhDAB6Ru3OUaL4HOMQCGsXTNHPVBowQle7lAKjdhFihnJt95ZjcKToRtgHS
jEqf9doWlfk0dwr9hZGYZpowlKstSNvhOPfNTPptxjO4FEa65wDQdEd9SEoqcppm8jVCHkFxO9o5
o/oDCpAgM8kmcsWNhsuppYRHvwkwRAIy1rYtuBQhTCgxCJgN9VtkHJNyNvxdRW45QqSIANcpRJmS
ISW4XN8gO1aizYSUmrkhc59wNykypTkVGDmacfXMczmve5milSIELwSPQ++FKKgeEJORyLCIuSDw
OG4w32EUUVWo4mzy7WTCvVNHJOGzRxWcxzSAEwNs1xxL37VETuAP58hoorbaJ6ObKb36K5xzfKAQ
0Y3GFpSMHK0VgwG2O5z1c51W6ReAiUrp8aofv/ZBmIV7gcCb2kZUKk9GIKOwNUolFtnqeStRNZSk
40Bw872Ke/MFuWAL8BHdinwvtWYonbMitw+1GcnvYSEbNJWOR3E/a0FRnmqrqJ+GKddEsBsmCPZi
Ce0zX0noqy12oMKIyAWY17ne/JOHKe/cGFlQnDwgTt8lM64+4Q6oIcExA5Kr5KkgAH4Tukfc1Nw7
SpyAcSxjFI2G6uMeUFurtwuxaI+4RurE4Ij8N5gY6W5CWXV0ATxQHgTmU32b4Mc1bgXgrTrQN0X8
NxhzU9mKAjk+hzSBxFUi6nSQxLkIpicNCs9PhMfbX1kgNwMBdRJ8RWO3f5rCuueGKfXge9VO07+B
Acxuk9RW8sPikq49nYNFJaKKzQoJmtgAFzoRcjpYPMVuNRQ4N7AYCPx4eic/ydHn34vSiAYaryfW
V6q45GiGpp2ORTFY39F+Ac1DxVirqALMMZBlRTB/pXE2/6BjNiWOSkrBtHWZ0atOHMVau5TztN4R
IyN9j9B2pXGPNEO3V8nUUfWMFk5H01uARfNipr01JCA2P6Bsd2iGSW5t0ZAHjXOgCiEoozioPbO0
gF1zt9BSyQzUOXAoyFYPdB4TJ9cQdfFeC3KaDUTSkBZb4sfkn6rAKxPEAT3q5BLXD+Ax+wncNH6E
19qCM4zkTPBAhPuPLf4pdAjzJZ5pUdG9yGDFv5TUbl41nTqCyu14nxWp8hynipo/VfHQIbVjRf20
k81+fGnCpkEGda4VZIDKtPW3U6HEz12pNGSehgnSyiTOZBuJXRBNnWUzMT1eSYLuRWrBc3FsKr12
5ZZT4wVtNOIfraHO97k60mpc9gfVtMitavgHTWn56xA6z88ymkvBQWutQNEglqb4h1kAnNgikdH7
x543DoAuw++fR3Bzv1WeBmy1tIi55AG5dl8NgZNNIGCAN7Ri+mOoR//VJ9L/hSjUkmadxkHFERAD
elBxlG/wQUB6ZNCDvlXRyEVet5K1rdIhocoKQyjbjeA7n3mrlDQ2juUG+LwGOWiQ5kpymhQmop3I
NIYHYUKSxPV9aDLEkYbxSG6aaFODFXAX18Dv3IgWkybFg47rCXCN8lWequjHSOP00ElTgygX9l9d
OZVo+o95rIIzIvInyKXsGiabQsn0FyGTAfJ0iIY8NoLUzk5l+t1gQ38DzVQaYvGaGNH0bna69KJT
0BI9yZ9FwQ0ti+IEvaGCyEnqjNA0FZT8STJb85nujcU3UWg0AEtFEcgO/pD0Id3h8nsoaUIOr7lW
vqMnD+ATOG62ryFe9Z6E7nvr8HnEVx/O82GehwKMCAnUX00SBd9ksmkgaqsxi6jEYmK2rGTCBFKw
X3CXANwABwCB/8fPp1B1QSTNlOENs9yCsOc7FbB1Bfce1TeCYyD5dqegk+YFdWs8tLEmjLjqVNLI
/cXxW10m0avlJ9YjZUMyLoPvz8KS4BoL29QFqC1jpBLuT3i27wQNPDVkUJZ2W0B2sCFW+T/0kFTF
prGqWHUnsBAWOK92OqiznqF1IS43TCxWaeSpfUhaNgXRoXhSZhqn5d2p4VS6ed8UTVA7fteT20O/
Sb5v+ln9EiR4MRuBy4gORDxLNmZdEs4g3lz/O0D4u4+qrJXdvhapl0cmrAJWGoN0tLYKUrufJ+EN
AiJ7PE5IopvRLL0qo4FUSwXuUiY1RohmD0khQ7xJcuupTfxZs3mshwQNviRxIERZ+DJEyvzFj/pO
AhC+5JkRg+u+q3GjVM48kIdxZjpQ+Iuu4ETBjZzRYzaVgQB8lme1PSmGdIQuVj+YVgDg2JAyIvtA
NVqaRVnlMOLpKc/LzUSpdx6Twd8AFFWDXSo11pOQh6hoWBYV+zulH6hmUA5vXB+330Cx4K7fy7Fq
CXbT0ku5zWuBt2hL2d3jsZrH0BDjoniSJwlYAJixBhKNL1LvgiPXedUYTqVbi6OkOuYMBdoZxa77
3iuDMHhDV0vxxgqthDMVWjqRFgDUGfhcEMSuREow+jUGJGa8bhak3skKCPAEZlMC5MKq5OiA/piV
HYc+Mh+1KEkrV+nnFJpWAcbuBOWHonYHT4HFqJTsl5TkUrOZwtkf3WkkZbUJQgJjV2IVa3fGiRNb
xFSpWNi0FCSyQrL/HFUGsURF6wsBoGdPEDJxVn+n+UhD9Qjex3PRTii8LG0AjjREaN/AzKoUIYtG
P1YadWdHmacSaLFZxmgxqr4E8hbPZQsUUh4kXwLyMpJJBYk3AMt2U/hDvwq/nL4UqRSfVFDp4gIY
JHdMNtbgIVqU/5p+z+OPvC65QrKHRFyxRsGmNVLxnYhvaB2eKDkhaF+bJ6lUKmnrq+b8HgiDeIRi
2ot3kMmUX4MmKUtyJgWeSS+hYE9iOJypj4r5CXKBIoHhV7qQMjsNDhxAQJwoY4zFp5CmB4lTqCIb
1oui9to1NWXlqtMp7yZiY+0nIWiH7cB+v8zc4ONOJZuxj8mePLVKTw4JjbPuHkAEt2QB+uSB6IDr
IhWborfnhiTG1oyqmgSWDJvghZxkSghS9DJ4qTwxn/SsAAzLdROcqhQksd2zyv+AUO9Py0MPKI6Y
wgcThKJ5hCfp/0xKMshOr4y8MNTRTIGJ0FLlmxVOHOagDCcDfFZKuiKLEdb1UMNTf6Yk21CGlcvw
NVTzlpevaFXf0BnSU5JsefozkKoaFISfkFKCzZ2WYNLz8lUqQADgZMFfqBqax3bU0JTc5RRP79ak
zz1xvAIWZCBVq4HCIWwEJ62mz2oEl8GhCqX/0MzaeOIOapRN4QfUuTHd2hPboCbEr0uldBbvPG3k
mOSOF48taWzNnAFGhmZ2WjCokxuO1XgkcskbfRdQ0Z68UJXMCmm5Sjg2PbfmLikKZW+SE5FtE4F5
nvDFWEqnBjLgr9oX55MOW7S1B4AV3a6dyb89wj3z0TYVjIK1CVWt8Oji1Rr3c6un5VfeBcJXwSIx
ShmoFMHn6zFRbjuU0rc0n1WRGJDn0U8riHvB5vkFRtGXIE1tywrU+D8GXUMtSi5WruEkFFJj4GwD
kvAAgKLpC+jSnn4bFtSljVLC5bGLbqIX7XXG9aIl8Ke4Ac0DkP5ErkFE5Iws5IrcnUqTZlUAfygI
q/K70BW+3SVVtzWSYXwUhBSxV8EP2Lq2c9Okk7bXh18Tvpfh6dUKHd9ExpYq2DnXGg5r3QJbyWyo
VzyHUqDM3U4EJajA7ixP1Cgse9bU4K4eU2DB1wdfdxWjwRyjy6JI1VHRF/2U89HpE6ZrlO5yO/G5
cr1a8jlIGW0BvYRXRQSsiSxaADOb+nnEiwqOqJfkoE0IYkh4V3r7duMTrbnn60+0klgB8OxXdcZ2
BIWKH6aE6caBJTuESl8rQmEcD7XwGjaal7aDhr6XOW3znAyAPARAwydSDuBJrBsrtZYA+PhYNDFc
VG8l5ZOyWDXioTuVJ3GeBaRb4c4FADtSspFJU+iFe30V1toQy2iLwoexqJuCiVnJpJSDmtPmHSQI
cGDzhxoZCvA46FKEhaM2/qDRr3xDROeSGSK5J+naYoOStpK+ACDZFElDHR46oPyoAzMhzJXA4rbi
uAc9Z23LHO52oeh/1/5haXGogzTWFwtkfGllgWYBAxH8C+U+hPCgXJH+jcovmcpdsCcTRGn7+tJ+
nuj5eCv7mnQBYkpZQjzMxYEX7TAdJ8a9A4+hgBWvWrcyq+rZ0tJgc33kz5bNyIjPaIgaG/SjWj7Z
H2J4zaQVUqRi2XRIEg8B2FYu3rL4S62Wj/WkSSBmAyODJM75KAwdKVbFiVYGqT1oC/TNzKQDRfnh
xQBvfcNuPp8L1LdxH1SPKQiym+fDmarlW5mApdYtt1lLatgh4/gP5Bppd335Pp8JFZ0Ng27klHvQ
912W94/lg8pV12PE3eBXcrUngoGLBX04cgB4wkquSefeaLt+cUQFISYY8FAT1uqFEi/sKus482Uo
DD/9iUSX1cZLJrEOk0fUGs0bOiOXLITWCSZECBP5p7W6+EBHCJXKLd647nivWHPZlG5pNH3+vzBF
WhChCS+pKru2WssIMDkRBWs5V0YF1rm1wByN1Y1RLq0fcuUS4Cm6oICJP9+xwQCnm4SM0oIQ0KEW
WvMuDuXaG8mxUsEnF3bdRC4ZoyVaoAcIy/BmqxOmF7UWTOZiIlJvPQ05wiDOGASG4HUpQc0NT7IW
KVpOmqUYIquoohqxblNSWF1KDAzzuJaC7HtEQQ98aAJ0ZS7vzSZfWhILbf/1+hQvuC8uBkTIJHwl
jd/k8zWdfXNWNECiNpoCMDolw982E/lWJYs3VeqbZCEUdasqAB5vTPfCbiICS7UZTSaci7oKVHo5
KkKz4qQ3fmd+kyFex9zFUr+jWVm3CeBHe9eneuE0LAEZrVkUiStp7VqawWrB2KXUsoCHuhrKlptO
UG51Jb+wi4aMopsuoVKE9PNqWsjVBHG+nDlfTqQR1HvSxFulaSRxI+UiaOQoFqeTBP43vOHQLo7M
RQCFjWaB6KWfb6UP7n9s6QZmx2bHOxoyjO/6DWeDJEkj/cC3A3YdoHL6Nwa+cEwYTyS6QOwafNvy
wf7wpDWUdwOGKQublOOhycXeQwlWeLLIoNzwaBfmiPyfQgMTjsrSLvx8qCoV5XnQMtj5cP9coQZa
Nmo1xNuIAtJTCUz5LZGsW3rFFyZoLdrw9A/SyKCIqz2FMI0Gc88hiSQEdMQaOBLUFn8biLAU/tpI
LTAfFl02aHuDCOb5BGNI5+STmKCPIJBrteCYhkq7pff2+SgsHRdEmqxqKL7pa0lAsTfp4lHRB0ZA
QOCUDAl4vjDub4RiF0ZZtPH4B++JhP7KfXbwVbJcsyhGG2BESynXQOuE+l8fa6JojpyMhqIson52
vmKjGPYj4TsgC0Aj2alGXKdwi1pob52vC9PBMUuo2YtccljC+UBUlNQgJ39qzwPKpFEm1w6AxRuK
w5+94kdLUfSyaBFP+LOajUzAMow5SU6mmxxwntHkRQ34j3KE9e/BsC6nb39rcojx0qwRiLq2tFZZ
+Y0IWDf5AyJmRSl5soVmuSmncXSvj3JhYoaJX1RFLjedd9756g3otwZ1UvEUtypKhmlo3NNMptmY
Rhc65Rjcas5zeTyeADQyJb5bq+L3stgZBnkdIAhCQ/2PdqJUV/0Apk0sxsVTN9bKz+tTvGAgTJE2
ZtwyaP5/enqjjw9rhYWcwjyCuVtQXSja+e/tHU0eEmOasnhdayU0bDU6HHdIB3aXiv6jOUJ4auJk
utG98nNcQCpK4yoxuCuhxK/Orq+HyE0t8pkKre1AaqPKAmtmeAGyb22twYSDmwQjJbymzbbXl/HC
zhFuoReo0atQIpdybil9JEZVRcMSu9DV4A0KkPYGNU9tNmmBbIetJ0CKNteH/Hyt0JiCpVwqOdye
60s7HOTcGuiibftKPm81UFnvqUBF8l6QeZ4/+jB4JbuoQvK51we+YDImsp4mB9Dk/K21Zul7SQCL
3qDdo1b1EGtqZjdlOfx1HMv0LHQvZQhXSH6v7q+iHOHymwC/rNTMt/AafUTehNzgKKRppt0w0Eum
w9VMNnBZUUBz5/vXKbTEAqfKu9Qcoy3aXmDr0khAld434iN6hNNRI2m3VQiuX/9+OQ2WkW4jJuaj
Lab1RyRiROSuA10D/Q+Y6VFC88kr0FS88Ua9ZKCGzJuYGFLjqbqKmdF8KhUU50Em64lhNwAW3pUR
VU/wt9UOnkiz+1/Miqc0Qrc8e3DV57OakVMpoAhinWpRRi4s91IH5oVI1g1rvDgxXvlL8MH/m6u3
PspUwEJRaEDBxYdDQGdgCiZNYY3pLsk0sXmeYf7cyoRdGHRpksK7h8XkCl9dDLMMTLmc4dlMdGyj
RgWFawIHX6BrE2SZe30pP0dyGAcvVI13KreCsvIt2ZDAskVWB0pUC7nIieaxSt/gfhnVCEN8GuRb
r7qPvijn+eClZQovK5N1JXpY7d6YWWGgU5qwLY5d5kV9Kx6HEQUxK2rznW9SOpKiqtmGICPpAShQ
nrKDyaAgmKGRd8N0L/gbC+ETXLqi49vX4WU4gMykO1QBtqYOPBrpAuELUIq/vsqX5/zHMMs2/HEO
Y71Ne9Gn+40/z6Nu190irkWrSFVzMsVqT1oWCntxoL5mpijWlimlaITLTbryxOKNPlWX7Isd/6+x
Ap5hdVoLxOR8Q2XKAdhxRwWt+lupqwRImBgc+oY32vXJX1pikt/cJdycS1O387mr+kxvCmQZbUNT
KnTXYBAZUzbcmNUlQzZoJC4hjq+wl8us/1hhkMFqOna8E5DQq775cUAdsZKD7zTevhUKXJwQb65F
oRxsr7haQNSRAQhIBBw1TcRdvwYRSKEmvBFwXBwFUgmOh9wH/vt8QvCa/FKmbSptgoPI3CBTpHYu
Ly0Y0Nf359LK0b6Hq5XEO8mHVRhfE9ybkFoZSGjFjQAy3TWK3ngqYQy//G+GQvjZWgJreoCfzylr
xqa1BDapHNvyZPptSIXTBMYLmmiIv/wvBqPbFSk4Qmxp/QpHziZEHZqAt6cAs+m6lsaXIMTdvk2z
zfWhLu0VIRoXIHLM3PCreYFhUvUmI3WjKFr2hJSF+aCbvXnDVy0/Ze04EUk2lvQQN8RaizlPe32K
Zuwub8BN2h1Y0T3OcfgakqHalB1sn+vTumQZJPuAKIJWooa1uv6UFtJ4plM6Q08rd+IZelwd0ySM
uD68sVmf50a2RMUouPjIZKznNqiSlTZgqhc2db0N/eqpMOsDUDl9J9ZRf2NiF0Yz0V2mfQI9Xxa4
2bkdDp0i0G2c8ro2CPohyCzhldZOUHekbn5Eos+/EW9+tg8y6xKNc4gjZJiuq7MciTqAfaGA1E6N
/VspzRM5N3l4vr5dF0ehyyHHmFQGNc/zWQlCr48z6kwg2lBgVfugfgDCeaun0oW1W2IhCi08Dkg6
L3//h6MlXQ87ygRXn/dT/yhJ/gKZgPV7ULNB/0eu/PTfv54WJkiSSUatngrPalqKntZREPIkQGGM
YD2Tf0W58Zc9qkks8B5QcUs4dC6PdUgpC4hN5HPP865QUNFt0I4hu6zmDlAMCGoie3bjNH/eLfy6
RvtN3pSEmOuCYNWXMHB6CzxfWnX3xhz7R7EblOGvvTuUCtGgc7mBd5fNlXc3M/A+AEASlDHawsuS
7Pe8QM1qPb7VBuvThHRF4gVuiDyRZbqXrw4VSr+10IkQEaVqir5lhVB6SRv+dX6eUXiaEk4szRKY
0Ln5AQQF7W0gN1xDw63sJDeRwhmmIVGOfVcC24sbCxAdPHkOP0qX1c062aV5Lm6DFzkehIrj+SdI
eekshF/QS3UKViaqlfBejbTsb+9/rpOlxxYXMzczrvF8GBF5+E5d0njQwkzXUobfOSDj3fWztcTa
Z1cKGc+lXchSC7eW/54PUkd5U7eN/t7BES4L4UmPdplobApJtul4Q4AD6Yt+DTds8lN2YRkVshFp
XXURDFrtIVhC1HpH/X3sDlZo3me9Jxe+k+qxO89v1ye4HorcsUj1gSY5ZFxhQK+cR4SuxAw0FFaw
PgYPqJ34Tjdk/Z2A3ron6vDUyOyF3vVB1xbyMSg1fmqaMiHGOrUXozqkDcUY2uh3JE/wA1JvNifT
vT7K+nb+bxSTmFdRlsZ6q/NGETpADpiphdCcBkAlwpKKRUXJgVd+CzBxYbClWQg8NCretMhYef26
KGhTpi1oxNBnrKE0n7nQuDHH1v9Lw2deZ0OtDF/Tfd+YK4aCmzhAYsj8LeIqfxuyLaOQ+aE3Bnk1
PMnKL3adFIK8R50RJ6NtB6rGFNtmY3N9jz5bAtVZWBD4KbJN5EfOzxeMgznWdMiJflSWvGKbEIXF
9G89L5Wfs1FWp5gHCZoAI49HBEF9G92sb2Iifbs+k88GQDoCaVaacyzVJmO1K2MqtHIwI6VG0yL9
lzSi55BC0F10JYxbrZI+TPdPt0SAwWCkCKiWUF9ad6gb0EhQp54qFlV0VGSIGQXI2kZzXwtZ9QD4
tti0etftEH+VnTGK5T0quekN3/hp73gj0/NEAr1lLhzO1YyzCoX1LDTerAgGQIXMojPqya1o6uIg
IDxYUyo2urgeBNkXZISDb8lUZZanVIp2yOlVZ23/avcWRIzKQ4gSCgPR/2TlK7o0Ha1QHwebZngh
yOXS/IJuChRSNQ5vvPFWM/pvKKJcWrVSw6ad4bnJK74RJTnBra1nkL8bJuh2qSDdchLi+TgUdClu
sWyqwgZxS66LC/yRJEih9HS3P21OO3ezse3N3XGzcd3N0eH3R5f/d13H3vEr93i32dt7vuZ45LcH
1+Xvdu6Bv/MO/JKv3uz3J3fH3x755j1f6jh7ftpma/Mj+fHLl2wKvn//ujnt9/w0mx9ne8tfb/Yb
550v4SPYzvIn/JrfeLbt7Jwd4/K1/MTH7Ykff+e6/Kh3/mTv2Z7HT3xzj/Z+/2rvPYfv8TzP8RzH
Wb7M4/v5ecsPc+75xZGZ8Imel+G3O+fw1TssX+od9rbnPDguv2bWu23B5B0+3cbb3TvOZn/cLB+U
z7blO5+d7/zUHV96eHjZ7V6WZWKhlu92j8fMXoZ9cfjj6zb4kbj8n1P9acfWhZosrhsV2NLTcXN6
329emZTnfHd2B+flxkgfyZ5rI62ce9vUqdxiGxv36e3HKbBPtvftwRHtG+Moy7G5Ns4qumiqpoS/
zDhs0dv++Zl9dlhvtmR3d3TvHOdGtX+VR/y8hKsXuS+1VYyS+tPRfX/FWtin63sEwuXGlJZj98fz
Dnw2/CPUkY5Pd5u7xaA3x49/+PfpfcPZOGGrx/fj5v14qmwOzvH9nb2077cY1v55u99ut952e28/
YGEH526HOX+7v/8wx3vbedix35w8joXrPN05NufTOzw5d3dY32F3w4XfNITlVvtjNqpIS8uY9XLf
3FfODSt2y6o/wv1rNrDyd0jtQGJkiLvN+ynwOJYc99Ny4Fm2Z/6zt7f8ajnVgc0MD//u0PK0/3V3
u92/g/30cstEPiri1z7Q+kppTSXOFqM87V9PG+ff3T6yN9vNsujHDT7OfTkubpKNYSM8Gx/oLL91
T5tX93X/fHTfCnzb1n67+7HhBzCV09bevj72LJ+LF3neb7E774Cdl7b38D22Dy9stevKtvuEQbxb
9hfvAU+yce2d6z3hhw7HxcFcN9WPB/K1ea5iq6QQRkXCUnHYR/sNn9vbfO5v2439/J9nZno40TvH
vdvwITz87vVPoHzEIdc+wirwmpE2nIZlqd9w70dW4bj4teOLe3Kdu/0eb71757TgrPH43BJbz6tw
r5sNa87Vs1tuAfeNzdm8u/vTCYeN3ZyeA9v+ByvasCfcEt6BU/iG1z7YH75sv92f9s+/94H9+3n5
oT9eT++R/TrbPwJ7j7PDD52e+e3v31gjPn/nPLzgY/n30+7Fe9n96+Dydy/2K7fIaNuBveWo/nP/
8PDPw2Hnfdkfdr9enrgpnCeuA8fzXlz7+z0X0e7pzn3hiNre4XCPzz7sWHqXVf1YZmb+L8vN5cqI
3C27I/fy8c7ZeQ8c9Y8v/PrCHy9O4cW9e3p7wxCdXzd25Lr3InI7P++0VSoEgyuGW/KO/2G726PL
lcfRtx338N8l59ywA1rVXXWaNLM7HzbpDaMvGJYxWY7jifPPUVtGXW7vyuYU2T+Wux53ybnY23wh
3mHzvNzKbDQbz6+e+Ya9/UBAsOFXy/fu99sH/r17YdHcg/P0EdiwrJvl1uREPXBy9x/hwu5w4EAu
pr5ZbPC0WdxpaO8wIZYfb71x8cd3yza6u7cjkY67O7l8z/UNWG6H/zkQ+kfwByLnI8akM/kaIDoX
BeqeeQgBOpQRxkWo5l4R51s4qjWr4r9hAH0sPZGpImirbUbOsAfWJMBu7LV6F4/VdI+4b/egdYG2
DaljQLgfNfQxoNUPCb3t0K/pgr2GnJ5DpH3r/bV6G318HB2ExvIyIk/5qUxs5jLKxih4FdOY2o2a
pHcjKlObCMmB4/UF/oDrr1cY9oJMPA+mkpTluampakZHjonwOozr1w7ONYqmynb2kx2dJHZaUb93
0fDeSXQ1VP2XXOveRoCBE8m4qk32tAu6VT5a3OzqA5FfMcmzWDLshjWIG+YrYikmnYtEqbaU3xmy
/MkhbwCfPSJpniebJJoz+Rmp3ujnHNEk5AaI/MLi67quiCDIwbGiiXy+IH49yx2q7L0NYp/WCnpR
uNC6SrcK4/TGQb9g3WdDraKJSprkcFrMLmx1YZ9gEPfkCLsbMdjlUSyeThAMlhTF+YRq1Eb8POUM
dXMQbmRrFDaljATodUO6OArZbglkFtgQfWVHFs2vUhRxsaMijt8Rq2kehF7Qn6+Pcsk4QOByJChb
AalbBUfgYIOyzxC7SSIp3vYZ4TJEXSnwAjVo78USsS25K8uD0sf9l78f2pQxCHDc8ueDguJNLg0Z
ig8KNdPjKGnDd9pVCXsUeLTHDLFfFG11/ZEn+S3Kxuelhc9IGhwUOTlOXML5BgoDiBuhjpFVM9Xq
GCd5sQut5hYI5vPSmgCz2DrRFMm7r2EUoVj1ulhmk41awrOoa9971Xz1Z/3QI6yHlH67M9T6RnC5
hI7nZ51CsYyIE9VvGebUKrSEFj5QDcknBEHQkHqzSvq17EpJiXQH5f8yREq7CcDGoJwef72+nec3
+3KzmBLpBGCmoGJAOq+GBtMMxz9haFOHJ6eMfuwVZVh5tKCEg9rWtwpCl6aqglOBMAWYlnTG+SZO
0uyrgYxMYTOgQiWPWfxPGgT+BvpbjOaEUe5oEXGrLfNnX7agtECOw/bBctYghpAW0OjVIHuNzqTg
JGIhuInaWJsS2VP3+npeHIpSCtocSExzY5/PD/3cmTbaaP8h6DzIXCBiInq+FeXZRopnSd9dH+7T
maAVMhhXXcVkFwjl6sYWRiRtTA1irDYiqSbUyI6WCf1sr4/yyUgWAiFDLMgMjU71y5n547ln+byg
Z6RB0S/OzMYjNo9zN9VD7ReUfROJ2jJWN9eH/LSOqyHX65iiy2DSaMpBgaN0JTX5HRtS62ZV2t+Y
3Kcl/GBHgjwlugJOqK/uhXCeQhGlysgJpqrbIyGXOVC28xt28XkUyk2AI8GfcaXSUud8CRF772Oj
QjzGShrNq8J+RkhTn7fXV219uohdOFWcK6xcNhGIPx8FwrxEK04AyJ3vi8+j1dPLMuj2k2L0Nn0h
x+e+mG5kDD8NyYqRT17YdAuZbp2KTyVDGZUGfmvU1JI70lZGc6yiFR4lBC9PltkuMsJT612f6LL9
f3pMapWkJyHZfJxpcpLnE03HoevFhP6c7SayO2fwiq1ylN1bFadVYkjHaZyPs7pziBY7vUoZp3Tf
v+YuLdHsX4fH79cn85EmvjYb5Xw2o96ECDIwirwF52nTYs2THlDfc2lL52geiCj7rrYPdDWyp3+u
j72uCXya4WK4f57tOknVeul0KuxUZ3DgJto/jaNx+Nt7db2Sy4H/Y5wxzZHpyhlHffK3FWpHX+GZ
HfwbdrG+vdejrK4XVJLiVFhmM29o2eag5+zkTnnjLH96J61HWc7EH3NRolpS42W/jpX3I3Fef2vb
719fbjU0l5Ztv2YWK7cLvyydpIhhKg82kIMslP0VDfTT7BhfkFXf37CExZavDbdyuRaNxHEfDDc4
P9Dit3/m9uFf5+XrjWEuOIw/j+66ZpI1eWOg0L7MCmFShxqeQytHx3R19/v2W+N+QcLx1obdcBdr
Xjqpu9IKlzF7l4cdByzy/pntn18eQvuxcb/zJrBDO75xsdzavzXnUUE7TU6X/ZucH/NG3NKo1Gs2
4UO09+1029k3FvY8a/7JV8krL5KoSFug+rBMMnQy/lFthNhJz9+y//XdvDL/NZJaFegQGQIosxei
od37MFSLujv0iXFrTrdsZeU0TCNuzHw5aKb21vm7iBYWpUwP2jxBIe4WDnCVdvy8gCvnEZuCrKED
+98CpifaZ7nGhta8zpfIjVyyyhOOWLT/vTXLVTr988ArfzIEGS2eKgZWXuRD87V4qA7KD/+RKjDd
UMrv02t+iE7Ko/Z6w2JuLe/KwQTtGOnFYjEKNoMgFvbZ74jyHN82nNLLvcA1HdPRbzjpT8mWtQGt
PM0k50naLAcDXNgm2knua+aQWPXtkuUtNrJ98x6/5ADAacGtXEQMoNede+wmMbNcXEy28miByflQ
XIvIQXWsu8yhs/JT80ijkW29Ve+t/Y1VvuRX/xx7tcrI/E0puBViFXfw9K/pJtwMm8lNNs1e3t3K
mV3aUmAeYEngOoBVXD0IYvqHxFNdNnZNUx5RQhQF1VB1+t3ltRvPT9entnYES+EMHpMMMBLuJVjS
81XV20j2w1SdHUFplQ2ylTS7kOqI1rfTfMOFq6vLiaEg3IC/hBpuGsiVng+VmrI+yj0NTX3Eg+4K
K8+haSnpDR+6Xr1lFBVgEa+BRcRknVdRpYl+TA0qlC1iKSe0wI1D3aeNI05ydorLLPsCw1x6/OtV
JIPDs4qgHWyavtjPH9FEgX5V3ZS00KYPeOkhl49PVdvsiS5C6S1bXFzYn3c8E+QNR+IGfqQGK351
DmiSWM+WIUyOkfe55SBJ1nxBkxdpy1orlOQ1lfoWHf7MKAcbwEEj2EhWZ49pPPlftTZvC3Sd+r7f
V5kuPwHyrWj9WEelaZci7Syvr8un4BsoHJAlMAigzC0FSNH5wqj0Nstbw6C3uNT3tIIT0mDCG9JK
IHTHRvchsOhaP8YbGs/332sAYT+DxgpMVwK0NW/iUtFvCQ+t48vlIynYB6gjFPhpL3n+kQS0MyNR
KkeHzlcJ/R8U2aZHWPYNPIaGkGzZm4eplLl2o3684TU/HzaFTYM1QD6YDP1HhfkPM0FgXxgmSLtO
3ZrvFZjaLy2akCeE0G+Rdy6MtBCcddCRZBWAWJ9PMmiWTsSWPKNyHOsgXKGgu8UUI+IOfOj39U3+
fK5JYZLzQs0JCq24RkoGhjhmBQqjjoFCodfWI303q+DGG/XTI4dtQ+xCgSkDro8rYJnxH2sXUJxQ
4rnrHV8IfXuk0bsdZ4FiY1DZIermwjNSP/VkMVaPgCzT31o2STc82Oejx2cADr2QyEH/rzNt09wP
QVFxukxabOheUPjCi5qIUDWsFonCPV0lUNj769Vd/Bi8axDYEpn683lnWpgpReqjf9QUCBNOarLJ
MkPZ/f0ocM6WYgFQUARMzkcJhp7a1BT3qO/RZh2BSpo/FJP41+unigoTkcisLfCk1dFLJiUxWvC6
TjSU+TFVG8mNBEQBB0Td3awb/c3fzmqB0kJ0oQKC5agrm5EnsUlnuaVtzxwFh7gQ5r1Pq7wbj4TP
DsWUNaQ0mBQlt09cEMRYKOlNZuMYQpS7oogsYUrvnJ1oaoJnZtqAYP/Y9HtfaP4/Uv7//Bz/b/D/
2Duv5bjV7Aq/yqlzDxk5VHmmyg10ZJMUk0TpBkVJJHLOeHp/oHSO2FBP98i+8YXL46rRkM3df95h
7bWes/ffr/3qn//Jv79mcHBOaP7ZP/95GXwtWfuX+j+nj/39a4cf+ud1+1zWTfn8x+VTXv2xatJv
T3WQpfPPHPwJLP34Js5T/XTwj2VaB/Vw0zyXw+1z1cT1qzm+8/Sb/+4P/3h+/Sv3Q/78jz+fviXM
TlDVZfC1/vPHj7bf/vEnsyrxxv3HWws/fnz1lPDJq+fuj91zWT0PRz72/FTV//hTMJR3FgBdHuhX
nB8gyj//6J6//0h7p9HDOvmVEynJxEOXZmXt/+NPVXoHfHRqpaVSQe5vKuBxyKYfKeY7Uv0kAqey
JvVG4oG/vt/Bqv1cxT/SJnmfBQjK8mnl0GvhLRLpRCCPD8XGVL+cJ4HlokwTpaFia7VCoEB7jhD7
4GVldOG7rUbNtETSztMqd5fRYdRsIVCqb/xcaJN1BFsyNPY4Oeh/RFZgGwjAoGhKMl6GLMEmNa8G
N+QRRXgFU2UiVQjBOQrdlRdJvuJIyJPc93KqPepp+wQnoe3xp+7bwtXuaCkYb6rSus9yL0RXKI8g
QtRjF2kSycBB5Ua+bDoVpmIzNKXbSs8Qnc1r8dGCogfaJSGQb1P45HZV2dbLLEGlXc/5YKdDjARx
Rn+V4NE7wBWlW3eUBdTaJs14um4JeTMFVGabjOXWa8MEhe8+yp+UVqqXY1dZ8PNVpJ+miYrGwnRK
w//C+pNtFio+3UltudWicjTX+FIWKj9Jsx2jkA5LpeGDldZVsiOnOYIfOvpF1sc2HJHeQTpJfDSS
eryEihhdThRjwP3346buqnLbCg3WJRMliTQUYAwOkDLvgkwh+VBbSNmqQSAjD1Mp46aEWydxZCh0
PzWNot2ZdZgkC71RpH1pVpa47jQp/oCim2E6rddIjyUhJNzTvchfixO/vzbzWHgZ/c5Crbpwd5Hf
+9+EuOqvcnoiJ6pky66mb8XOJshEOr7cyvGkjZKiNmsbcN53KxGWqDUCDS3qavm4CgCrLyuTZC4t
PVCuGvj/e88kRQrveR1F3V4nHvA3boyq1kbntCorH9LXYK2MCh0X4UStnNL0thvVbNuWKnWLOmyb
VR148mMugI9fSUgvimu2yrhp6oS9YObRLmyqysF6YFPv04IlRVHtLoNN+gPEPPGdn5fDY4Fyxt5M
Fes+HFtz5aMGoEMOXSg7ivXehVuo/kfooHnzrUG7EHIW29TDSF9ENbl/8uItnXjcudoo0xuuQe2N
4ENRg7e1ah1Nr3z8NKbdsDYpHK3jWFZeOl3pctstE5g2JyEY3/HkMIhWVijW/lUUZ/wtuLbylZ7p
cifbKswuUOIia2SES9Qfqls3sYbLYOwiGE2jwBlr0b1M9CTo0bzszLVUW9IKqnHlQ9yY0ToxewHZ
L923YkRpg8RcR5JY3dWZ+qihSr+nc/5javYDMlFtMYlcQ0o8Ltsovkw8d6xtRCf1VWAi3IBHltuN
GKU7zzVVRIIas7wGhA65mT4mN5Wg6KtuGBI4i1Vp10AhvJDkwpsqu+pmNPR6KVvquPPVIorhMe8U
G+FE5aEnIF3gOaEX7JbIeXZk6Rcqqmp2KuMQo9PhRqu0xjOGigIUuuiGKIh0lbAuIIi/bBQrvO5N
JbpIhU57X2uevGx92kpp76uQbfKS2A0Rb7LUfWwVQeOg22A8tqMQXMJU7X0dyjDk0ci25cDSjxDv
OSnt6YBmpAwJ3SFUECcQ+cwTTMocepST+3SDgFxxV1hiDjt7K6G14rcKikxROj702iAu4dLzr1ol
L3ejmGcfBF0b1nJBQ8dSQa4MQlFUqYRlOiCBt2jjWnXQB4R5Gm1XiaOsdeQ44050Wl0fLjo3z25Q
D6g+Woxf2aru2IfbPMmQD9BBPO4aUJUoG+sIAkadGSEsnGoB4y/w8UffyJCATPMSLUnZv9cRBhzt
Pi6R6yiT8KKtYWdB4yNAbC+U9QDFiByZFqvt1z5qPnY3JE/ZKNIqHgzyNnML4ypDAuk+imIu/0b2
R/Qv+1DBRIwg+GiO5fvSjKIdoaLpZEAZbmS95VaqkN399HqzFKj9vlh9Eu3I0VWOLI2S+P0U5VS6
7/qRO6rsElK7gsi12soZOt/GwAtTZnq67j2uZyiKZZXj0IFl0SZDtV/2TipXfJO4jcbLjv79fOF3
gpVe8doPVxXUCoOTZWO9rJp0vERVWPtekP8t1+g+S/jP3Mc58JL+Pe9p/ZxNvkY1/1P/B90lmnJw
UP+1t2Rnafr8tQ6+Ngde1veP/eUtSe/ofMOpwaXVFTojCTr+8paUdyRxpgoojBATiyNZnL/cJfkd
1Ji08BKm8SVee3l/uEuq+G5Kx4CFohcFGk1L+h136Tv95c8cCEbo2sTxAkc3edy/pMg0eSBIy4J2
UmaTOK5BvETBhee6rh8HPfpiinTm5dP2SpvespFoQsUcypKdKUW5LdbmPT3o0U6I6+iyb+J9y5Ow
QMLiCkeM50WkXcwIeV6HRkWPiB26UhUUogtUvukpK4AdWPTHWXpj2TRi3uQuikOi78Knp5p0WBYG
4qQSNgVP5E2CCNUWxUJ0wqh6bGPrvtGCbFHkMOnqWvhFF3LRiRN+PZJ4tyEY4Ei15aNk+pxhrVUW
r69a4hofIFa/DRXpS1tiHvrkxzgLXjKvVmgON/D8yOhIvvkqCl8tdKgEljiOj7qE1G1dGojqCAwv
9Spag0imOq1gbMvS3HrQcC7diqlpLRfe3URZjGH0IkdCv9B1ppKOcwTgCyYJBSt03yLvgSEwDaK5
TQLuDbfkt1qR79CidbL0XblCTFHONqFa5qss9mJHL9CEhnH3pjNxoqZPhmhjLuAtR3xU1iE6gDBq
kcc4dFotjTdeFt9YA22rcTU9+cjOXmhqwdfvFHnZFHwhJdcjZOm9h6iyeK8M5OSsLH0Z0iLbFEop
wyI0RE4XDTIKNLH31aXZhnmw7unorydZnNyuxDC0/SRkgWvI1TOxle0ytKp713SjfWFBM0P71LjK
R3HcdCazpyAX6HSasTUl4f51kwQFDYyDWlRObrAPpEG5SVo83VK07jsTTQHYHREWELWbNuBLeWGk
bqGVtECToIGQeUm/M6yahzKfdhFK0zYp1CsEpiOHgoK8RHY5REZDn3Sj2VjwieZ2omlX7OeX3oqU
BXwyqIt0wRfyNKz9yL9CV0PNS5oUPOopMm3RRUwSZqmSctORjXy8FAuc6LIqH1/XO0GGicePbVV3
jNfz2TKGRQyBOA2uoW7GO8BpLxxydrXO75o+u9M02CrZdBYAPw0PMbmKhW6GXwiUWX/0eGGYiIKr
humCM/V+GFn5ruCcGDgSu85Mxkuf59C2jOrRiPiDusEKmw2byeQ0vk5GmnMokGwbL/Mo+ZJknbx0
IQvYxTIoDNVl08YRcdGQWtJtUoW5LU9d3F2JN6jUeb4CYikveW9EJylVplQkEuk8v7owK6FfezSp
7vGuA7uoR0jzDA7l0Cn7oJsItxuCEyXlh32XRpdgZkVHeZWKb/14GUHpvxQ5J2LcBjetr129Hi9i
onEjSjDw9Wpsop+FL5U1qC2KqAY7YLWineeLPJ2iQq2G+pvTRmZmv64tPXxAgNx0r7fudIWwBdK8
sGylY25ed/loROMqy0trXXlqtER63Frpih87ncB2ft0A0w7niN8gepKuFRrpbavlfKvjFMpMy1w3
CBbVJduoj2Q020LJfcoDTdhoPkMdkTy2UxiPNi6CcXaoBV+Cgf/SSdGLF/H96B/lXhE4zYlC+COn
EkKJhBl7IxD7K63X1mYXfkGndFgIyFrsXSS3lkQ5waSTIWw8jXOajZq0HwzfWhk6m4zgN90LFQ49
OlzcxGHylFZcDogtTcy2a8uHW0MUev6Y1LW2WikIQ9ai4pSlRkFIJgjq9AqtvcnP6YNE3IhoBUNq
Akez4RExuh1LJxiRtXYb+canzLQekVlf5zWXSa62yK0UDNtt+QpdI3GKjDzbJCY3WIKi3fe7CcCp
vHw9tC2qhLbgTZrmtf9eQ/bKKTUVgZJwWOuTgp9WZ9OzQ8gwFH2+qvSA9cti0fFRLdv3utpfNUb0
QkMiUwNJmP0617qlRU6U8CcbiXVVUz1C7xe5LQHE9yJWNfpYY8F9j5eWILdWxGvTLV7gUV4YkEUv
OfR00gbcJ6oQByuqEF9NUQB8IkiIdxXGhwQymyWS1u+FrrkysjqEqdv0dkPQeyGp+Qp9Gb3BYZaj
Dl8vhZ+sccZ4/BxpaF8syKar+pLSBCWFcSzDLzJwJEfKQ0uzA1G+17wIkUCzA9k9eFWzCzqRJVRE
F258pCVU5CNE9LL8LKjf+56qo+6gS7FnrMqqb4l4IjSL+sEqq+WIvr1k66TLd7nbPAn0+n+rrPar
GojkQD2lj15MdBNGFOkEKM9srv9ug2pMtrKSqEcctUQn087DkjMfqq3geDxF+Lame2nhBAurWEm7
6iqSfdPYIl9dJZt6GGtUTD21tf2GBMje9S2F0KCM4YQrYBwIrrRWl4clFFiucJsSze18Q79/44r9
SAy9TQQdphJf/RpVnwoDpJbgwp/TxcWWgIo8hfgNUk7Duhz9FzpsTa4g874pya1oNacO9Y5zDfOH
ie0fdqe0k6yDQQSwfpj+hT5EHhBMbzZS93rZcQYREPqWdgKqinn0cnqUU9p15r2RYqbnlqQpJGfz
ZNfYefBEjGmzQTDltey0RZ1HWHpC9SPh/P9BwJmcqcTF8WZNpqTsQcr0v8pgzFIwbt8zsFOa9ftH
fgQA0FC9m8qLysT1OvG0A0T5EQBIkvoOvDGNDa+OvDjVOn8EAIrxbiJtJflEcADt8pRK/StfSioV
LwTHBRKoiST9d/x/YNWHO4g9QznoNVkKCpmU7rSf3xSDkgLZTRRIu70U5HFfcA90dQJdN1w2mXiB
7pEpJ3ZYIE7VrCMZ/nXxIwAiXUJAJE+qezlR6xEZRVo35GVcIjvUhfhIaZGbd4Ge5pVe27D5BFJj
512vpnj/VAjtNLWGTSh0SOXaKY0oSbst8caqFqwapNZ1fpnGA7Datg04QKS90r3mhv0uE5JW3IaB
Puk9kGwNlSLfpYL+SKayXSOFiLai2FuOpYX5PkyqYJ2EfSMtNMQq71HHGxFk9JsOTTNICT20xFpr
CcNL0TlxiVDaAiHbHjX3VnsSKVxGC3LQ7WVAPFIuZb8mgVO2DYqdFvxv8Trt23iNMDeuiYZe7VZP
PNIIllVzBVeDGKwLxIz4m/lQr+syQhIUUfYYH1mNNrlbdqtwLI2RYCnlD6dq6PaIu7vttawhVFtT
3rztdD9t17wutYOWYOshezTIvV2BKEABLgHEoBXtY12qwweEag3dLr0i77dI5PURWSeIp5AkFhv5
0Y3DYj9lSdeVrJdLFbWvpe7lBZpKUrnvskzKHdzKDrYSBe63IOq0re5WxgcLevO9XHdWtQ5CtahX
0OAi29ay1R1B4YW7oTNnKddCmqyVGtIJPdOg527DGpWTCqVMW2sThPCIdBEwFxsVhTe9TTZF5lK2
9trGXMldh24QIto2spattxrkmvwWmaQc5uoq7l4MNxCf8HK8VaRxGleRG6CrBIHBU0IXnbyyykRb
N6gg3Ulp6V9Eeh0/QjCnL1yxRcE6R+toE7e+JzpyaVwnyVA6JHhcSJczdBNyFOjZNFIvtUvPi4sV
0ur90jdK67rXinxduGVjN4Xq7XzL7Y0FEoLRnR4rOAia38TfRMS1t7ULPUSdGPgSmuF+5jSU7aSx
bX1xk1YCpljVbbSGC1G+hw6k2XZlYqzkuDX8iaCyujPV9qvYaYIDHePouGY5QH0VD8E2M3IlsQev
x/f0gDjvEz1WyV9r5ieTfMO6rXzdXWjVKEmO1hKdVehXKk7lFvca9NJXhSmOX+I6cZ2m8IYPTZAn
G3eE74TkvojGcy6MCuGSUF0PWZ9ewQAcdsj5TQLuMgruNjJeIAh8N3vQiUuIei3kJ63A+1gj4kVA
X7vxbaTmsl0hPL5uoSWuM5N9aLhov2lUdG80v2jsoe4Va5WlKj1lJlLK7kWem2gRajD0lYlr4daJ
8XMqRcO2sKqM2inuTYsLA3l0/TUU4XdQBqgkNDNQ0Wy2LKTM5Ke+Gz4i1QmqNfKs3rFa5L4JS6C4
9egGynFDG/09GVXXw2wERcrwAwHx/6/i91fxa8ZdO9UlPQqcb584yninHsW7pyQ7eBJff/+vF9GQ
3k35Lo6mPhXj36TEKPy+o62JbijK86S+fhYQBUl5R7cKRcKJhgN+NuVnBVHgHcXHg9JvgqJovKfa
77yJ6gQNfeNUUVVXeBJ5ldECAFs1p6tVdJK9adsr9zmU2MInWJysa/z6ulwktdtuI46tvuAMPaVt
BEc8ZRVtVaaQFlIvHPNveeD6S7/WtEVGJ59om2JRxrZJr09qD9S08JNbZG0pIOWpYMOWXC29roOL
tYppFVM1fzRshA6qCBHKgQbXUB6yu3AUPpcUHgnw5C77IipjNKCUq1Td0h0V4ZY+qvFVuxWYJPfK
kC8bUfO/JXpuaosuTTX073xKeKukjvP3gaImK8o5CF13cts3yzeLfcT3ZilmEwibo8kTwDIqlGJn
PnDJwgZjEUv3scgVUslNScZEbZ3TVmaeNssEOA3aTbrSJsLrXzz8Mq6bIg+k+yRVq2XqZ+WK3otm
Jci+v1TaRFidtndkXzAUOOEgnyY3CwvdoavUyEk6KqU23NMSN1x4adZ+6hVTUFahpA8vkaRoFB9I
EK7hzPJZZcnoIBZX8sJu+0xdKjmvBGnNVP1KxrB+dsWMC1izosywawOvi9A4U+/UwGQnybk6PDTG
oKHiqChDtgzylCdh6IjpmsSCohjavwhl11EaqNo1HSUtP0f/dqEmanhdSSiwOqqCu0Bhyb0SrLEh
IlXz/EJ2jeI2Grv+SdDDLLSFqpl0afXyRU2isLBDNYeMU23d5hwp8y8LBuAHunWS3ZAsTpN4OH9d
X0l10+v9PST3L/grFx4S6mRrrI3Ak/59tX7rZv73KhLX+XN6V5fPzzWAjv87ZYl/efdO9+W/Lkr8
V0Ml+SkODq7f6SPfb18ihneEJNA0ISsGqdvPy5eeS4AYE50SuCXAbhNE40c0IvAZztrUEjbRmRF6
ALr4EY4gz/vOgPuW/51aBGpGkCX+Bn7jMByBrFukakrUQ/vUhLdTeAHehiMjCIvIwJHZRybiq+LS
C3ZId452Jl2VxYWA+/hmco5cVYd78rs98FOQjFrg7uAcO7SXqyoayMUg7QGMOWH8WU6+ljQR+2QI
ThuavvjPR+WHIbQA6CxlljgJh4YSxFh6PEt5n1bmtiCHZZq+Hf1eM8KrlYnHUQVByP/B7n5oBf5v
dKXITe1xGLv7enBJ6SK57oBs/T2c21+mIGeFnZJAdY7gM/oyTL24VPdFR/OBYcSjA1+be4aK4Mj6
AOLh0pja7lVAmIcDajM5p3lWUfdpVwSO0iJc63X+cqTL8nJoK/XMKr1KZc6WCZZUcNWvtIpQ0c3s
mZ5QUI5T97pK3GQLuPQPVHtRyepxAQJmE0DkItDKNiBSbsUdghzlU1Oi+uvA2U8e3etQA10I6sij
3xq58dSEXe6tJK0WfNjYw/A+g3HYDhQxfPGLsqObIpXbT15gyM37duisTZhHkbaMen54ZngzEPH3
RdMhCAbSzdvMNXA4vKZCRMcbG3WvENQua6m4UlEZd3zBVDcifkfvCteJ2nzO3XrcxZVARrg0lTMs
6q/v/2ySLZ3MBsI0E/fo6yK8yTno+SQ5SqFwLysCNcdeXKhWfYkEaLCohnAlUJbX8nqRWuIWn+Uc
MeixSSC1OoFsIewkIzLdQW/Mq5khurUyansV981WiKlvUhBXZTUu1bqO9wS6Dh0FhWPp4TaizncN
vEo/h8KVsHI4CagDmhPmjZsHDs/Zt6hNOQRY3Gh7RNgoLDapu0E64FPbhtEmkOVuOcRidNlQ6FkL
BVB4yQ2kTQVF4vb0xTSdoIPvwSPAnQ9gj00POlY+nI1csSpS15lwoUeDvh4so78btc51Tlv5dc0x
AzCPqwkPSgIce2iGXtlKwRMULkrPwU3e9Ub+zYpQo4bU3/ZDkg6dRERYlMGld3fa9rERwlzKqzLB
AgE/H5ruMynqSm8ULkxpV0rwPeqfTxs4hBxyqpDQAISOkBP5MyKbaanfbKgsNqTGqizroiYvYkuB
dqcK5YoKZehAGhJtPDM+18Pzy704Mzlbtcosy6SKDOvCuI6LT5L8YEYPlfJwely/vFkzI7M169C9
attMty488XOXPmnStotvTps4Mg78EIi3ISJg8ozZ+ysqehWRwvb3gjDSRmDaltyg9njTKu3qtKUj
u+DA0myRuipMJXn0/T20NatMM9dN0H88beLIPpicKmBUuDBgKma3a2G2UDgUob/v8sZft2OxNSOP
0MTTLyIE4i8r1GPO3OjHRsWLP3W306tDwHW49dp4QHIgrzHpleti6D6VuvH+9KjOmZhttbaECgCo
vr8HSeYvFKMEhE1we9rIdAZntxDU/LQz0fUA/cYcm09w3KBY3/h7Wb5xvXZnCuuBh7ZmG6TWhVnc
kXR2Tps8tvXIP+DpiuQdYCM4nLpGHAqknzHpyZeiB47DuxG6m6Dyzgzt6Pz9tDPf4lJuhUardf5e
j+ioA02LvDWps9ODOSx3vV5Bk8/H3YP7TpvKzG8WY7cMtBYj0rWeLjN10QzxdUsN1YQ8tzjnJh1d
rTfWZhs9iSJjDLLB3ydespabZCeV4rcERe3MUhw3lBa0cNlaZyxPD3JWrPh1lDPvjFC3JVTEbunf
ikW9rqzG8YpdTilUlh/bgj5CT1tIUgmIs7ETIN/xs+dvksq1A+FzV14mwdeuVRejV1/SqLHosiU9
PavEitaVoq37rHZS00PvfuOVw//gpnu7QtMKvnkkaoAWZhKL/j7vfERJ3Q1TiPgRlcjk6fQ0HbuG
3lqabeyO0majQUuy95ubUsyvitH/5pUfvcCnP6up7NPWXhu3fzm6BgUpusBE9JZmi9JajdAZI/z0
0IYsRnNDg4VVfZaoCo1D80lpzXuPKK4vHoXQSTQkNm9C9FL8EtTiaDhNugvbGz0cbMVwF6ax8khV
nf6GR54xuhd/fsHZzLth44ulaXHzZ0ABRFy/qwYBS1uF7OTMDj121mFMQniGoIhob3YwQG3oUg7r
9z7OYqoM0E8vGlVNtqcHdOzmemtlNuNDq/turfUcg+CpasrLTvhcD+ouOSujdXQ40MCRp4Vv8Bfm
fmRYtIiw1d9H4r2fZ04rn1NePbY25t8WCP8PT0UghmNXtgyF9s5FZJWU5G7+J34MnSdwl1CEVUWA
mIdGmgxIAoUjH8jLjTcom0wsaNLNN6dX5ehQplIuqM6JNnA2lIwM3ZTi4wpm6wvth3z83OVnooaj
NiBsI1tBURixl8ORyNRk9SDU/X2YXpL3Bci0pgR45mH8NUAiAU716G8rs/lSlJERFn6wp5dFJOmt
ysCcPX87ul6+hAj9Ulfyxxze/MrTPmloUS49BZjy6ek8dou9/RKzTd5rnuJCXufvxx6UTIEEnjP0
gbIIBkgXTcFbill3Ln1y1CYSfLC5kQSgIH44vW4wiEXUsITbZGgXbUaBCyExVb4ebk8P7ugJfmNI
PjSk9XpTtsZ0JU1VYfKvZGx4pMahOzOL5wzNXPhwilra3vT3mXVXgxzvzcbWlJ2Z58vTIzq6Mw1V
mXRZaPCaC7PwttGNSIpjnwoPXmgsy+FBCM45AEdHAzucgTYACzQ1s719Qxu5ULpSCIN9KL8YHm0B
4ZVlxo5a+2cetVf1jPmjBpkYkgdTfE5a9NBS36SCAUdisG8VfVEMtWMm66K7TL9EPomJdNPblGJG
yxHTFVi7hXBm2Y7MJrUGpFkMhNmAhs/MR10cBkY/DdR6qJUHn/jr3FVyLCI/sDHbGnIp1mmvYUNX
hTVesLFD+WuZr+oh3gxIIwrxN8GUz2wTlXmbzSuoFe5iyLlM8gGzq6Ux5A5H1Qv2ptvdhIXmUHHx
F7+9FYnz2dnyVBEkyXS4dqCXa6FKk2DvNtqK0FgAHVq6xZktcnQkb6zM7opGF0KK2mmw99140QAc
tMifnR7IMRNTTyRKRPw/b9fhQLKi9XuRfuj9aF5CWbHy2t8TVX11qAlUyXvTUDC1Fcz2gAX41qvT
KtiX4odARiEzu/XlS0WMz6T8ju1nrgZYACkLop44m6xAcSs/LjT2s/6sJrdC91DH59y8I0EJdYOf
NmZnJgOpIIWxGuxVf2x2XqQUdpOpADiCfJfkxkew6NGNaBY3XRidC7/OjW82jzWdREJDQ9u+Mt9b
7YdQ+1RbL6c3w4xA6ftavR3fbDeMZiD1ED0Ee+GC5rW1ttGHxdiCBwV7+pwMIFeltdp0SBnbRnJu
co/cvAeTO03A2+hFhsvR75RgHzXxYkiXhfYRbPDCir6eHuVRO1RHNAl+QAVOiUM7eioJvjIaPCOD
1S21KrjVSxl+zDJSbODL51iOjpujfjy9WDIdMIfmjEgFJy5zHRk+nMpwK+r1LobuMJDPTeAR14KM
N2ydUBFOqZrZpdSratGUBrdtCS8MfqgcdrZO257aAytozlCoHnu+DqzNztvUiFxAWMzNUTrGx0Qo
F2V8IwExUBfA9ZtQWeT9Q5dxaRlLDyDcMKhn7q6jp5GqkKjgdsP+OzuNKVhXVzK4WXqPKJtqum43
Q2cuSrFVnVKyIP0qlNEph6hbZ25e3Z7eR0cP5BvzswNpFbJUS9N0CxbktYGxcIWHs8nLVy9g/pqh
MjzVK9G6l7XZoo6JbwpiU07XWk2L9nXRwhfVX4bJY8CjYJUfjQcp2+JLONSHzoQCRzI+VNJps5/k
b+DQmG3dRtRJJflNsP8wZBVksRkNRb6dRRdGr6wUqGN/f0LfmptO0psLAEQYHacl5kTYxzXjJi6f
x3P0u8cW7a2NmXvnqUJvyD028naXZU9BczNoZ2btqNcD+mhCS3MYYeo8HIfrSq1iDuzLym9sHLxF
5t3StOqEjfCt8fO9mNISnLZbOrjPcIgfNw2LBqs1velz03kXK1I2PVBJ7ilbeouDhdU1vRPQSLSG
arVdeG5RrslW0UdTVt1aT5Kz5C/Txv9ly8IcRXmd4pMxV/wNaWcoRElk/PJNpqNxFTWFM7YKnBLl
pcLc0wywnZJgSi4uY2HddtsgFc9UdY8u9JsvMctQiXVZeoHaB/tCurRgeBKrm7NFmaPnQwUdj0AA
fvw87WqCXKQDOcMdKKXITl1L32q6ly6beNS2Ud6o0MkNF6KWq2eesGM3PaKNQJPIY+N/zt5pvVOT
rKWbcF/nsbiTWnUdSgh7mqneIq6umU5Q9MOZjNBR54BwQcOl5rZFSOxwWzcw4YdxU3DdasJlUzxE
7UZWllldryTBAcRrN+YHN1KXgRQvyZEs20+nr4djruoPIqjJWZ0rZtIa5zbgevG5kRg1aPym2HLm
RTm6ab5zTb2amG0aE9S3XnY43GL2YcwBDomXil4sTo/j6K75aWSexCl9H05hHyNCkj/ia4XRXW80
C5DkN23wNY7P7JVj/gebE0IiHc5qRMYOl210XbUcrJwxJbtxGBZxvCN36idnXsOjWxKEpAJ8jWLv
HHzSSqNZuHT57ntzWNSWbxva51hLHSk4f+6ODslApQGk85QFm+1EKQ7LIe6xFfamDYeHXWcvOd0+
WnfuKj+6IVDmgJ0LKAN4hsPJs7o4r/OKqzyjpa13v/nDSm5WpnYxgkPf0jRgUzoKoEpTddvF84GU
BSKHb6c3zLkvMf38zbsIJRuPicTBC8Mnv6TnM9iNwZfTNo5uSnIeU0gLMuqVQfKNjcTMfRGoQLC3
cJs0c9PDKeUX7xFuMPKVO56xdnxEP63NXkjPjUatKIk6NZ9yfOkklbTI/ZvTQzp6X7wZ0vypT9U4
CqC93NdyQUfuZ3oRFqctnJu06edvJs1QgNFkFZOWNnat33qJu/RhdYjb3rY+0Oxx5naa0Xh+D89I
1fy9SLPrqekNGDRQNdu3iB7L/XUUFYuwuqYvZCpsNMEu77NoodF1riVrTWkcH74Mjx0ZnYOWnJnb
+aUS6VIXBgkj9+PQDo0bl0aW03N7dItACAacAyAPWZbDuR1HwfIN2hP2QtC8VI0xbkdde0x7JTvj
Mx29TN4Ymp2uoiu0PtaZ1D56kpII3iRcXbh/XBqFTg/pnKXZrpfcUgWLhaV01DaFnO0oRFC0d9IJ
6P43HPP9d1frbWPi0dV5M6TZzjfTtMmVuuPCGBFGCfTnKIC37bSNc+sz2/sDKum0PmJjNB4SX1mm
1RcpSpb/OyOzDQ9401B8kW1msiiR+0L9/KwTd3xV6HKbtE6Is2brDwNhlag9Gy2hdalLx4WQvAxi
jxDTmY12fMZ+Gpotv+KlvqV6zJhR6BeJ8oyS8hIBiTPrcvQdphlVnWS9YRxVDs9NXndGNsg4372n
GReI5hgLILlwQUnasowD6cL0pHPE28dH9tPm7KxmcQFMUcNm0z6J0rBkx+V9fub2O3rZgqYDSosm
Ow2Qs4GJnk/EPRJVZC8RTd56u1GD51a0S33Vp+L293cegimvmGQdlYrZrkjrsAmt3iJz7afiusgE
1cndsFtX9IWfMfVaUpjHS5TDkLcHfSeDnD4cWdVEZYO+dwDAZtxUlrQwebSieFn52TrL11YNc1mA
/le1jNrBMcYbzWju6kbdVWJtR4IY0dA4rE+P/9ipQANLATZFYw3g28PvJJvtaGVA5vdB0Du4clL6
ktbC4jf7OL4/aSicAJKhFDiRhh7a6WAIq3szDvexdzt4L5R0To/j2K55+/dnV2Hou2SEhCTcZyk4
FX2hSNEi8j7mQ2OXPJDwmp+2dzQCB0MMDFCCqPkXfWk/gvZkrKcBWV2xKotIXY2RDisMnC8bL4dv
rootz6al0VrkXp88DhZY0NNf4th5nNBaAJ1IB9KafjipihHVmaYzaMn7IHsIGeQ7Qf9w2sZ03Oab
VoccFE4hDbbOeacFdF0NFBxZuE/j5KEi2l8AdjqnyXbsMuNKpqWDPIIIhvVwIAVkLUM2pOG+qFIV
AjUfthWwLU6b51+rvOWxtvTfIwj9viMpMOr/TdqZ9catxNr6FwnQPLxKPbndTuwkdoYXwUkczfOs
X38/+Zyz0y0LLcT3ZWMDAcyuEovFIhfXMkk9GFOYt4+o15aDCPvuaRDvvOqx1WK4IL5LLgT/yd1g
ZSvxevoW831EP2aaVCO0MWd0ucQgtqi4+014MkPjCeocufkeygd40oLevZfye96fK96xaBEpFyZk
AETyVLu0mCliwIywHp7aakvOk5kp75ahZtzRo5Rp2F7Rfys0c3fdX151aS4XqsK2yplg4G2qKc6j
nJajmtZ7YBd+GTs1hirwVoqd5qf7QoWmlxyrPxXDXu0cEO8tjIV65fiANdCuWtnxhZIqv4QxCdgT
ZJ7Fr0NYZ2k78kMFk1eg8qKOJ0END+BBKN17fShuRO2x618mio+uLBxFcD8MzZoq/NuQhHn6YJJk
0axiWuly/4vc0Ad/rPwTd4HtRaXd0f9tpdKpt7X6nS7WynrfHiJmZ7jnia8wAcDpfmkvNvK0hO7U
PxVG5QTtjwo27bb7Fes7qJRWro0lW8h9AVGh98o4z8yb41xI/MwDdKC0+VZOPo9fBGMEeGsn6j/X
92DAgF6avIJtBA97uSqrQbA6yrigBfVPFJLkxEcpClZyjrdHBc4LohvteWjQiKWXRhIY4RF9pFRT
B7QVkseiDx3redCfhfRF/mp1Ky/WBc/AHIT0E7J36mJemisTuUfJjFp/1sV0E4SN4n5V3Z0c3Zjo
Jurt75UjKfP3Zkfywt7072cHQQD/EKQVz3BJj3e5K0EHpt3EvrE3pfZJAaXq9X/G+odwEwfITf1c
sT5t3jXrs80tfbPvzIGyhuALB2PiXRrdnWvkxyo4hhHkL422rXLz4Hb1ThazTd5qDjn6yulYuLD5
xlNjhZkVUeUrX24Cgxpmpk2VD93qb+Qa2lDxxxA+DXGwr1AiUJTvQ+PBRrB2t729pDmU1jT/CySd
vG9m101g6LKy2D9ZUL6b6DvS+qCruubCC0UDQNtA6yb4O/W/uQ+DqETjMAZbPQ6/RZgpN7mPeKzq
O74q2XAAPELDsB/bQyrYWbXSJFwIB4RZiuMQidDBmmuVTQGiGLyAqpLxS+rhowu/lOWLFd6H4a8V
b5oiy8ybLkzNch7TaFRT6DBVdM/h8JJpHwJoYnXvkzHuVf3omrss+7pic+H8nNucV0HU0ZDgm8Nm
FlV29cHXDkF2G7r7/mddfvI1FXYCxo6ocO1XDC8tlhYPVRGKkjyCZ9m555Zsd8/R8eOT2r6IxXP0
UokK09yNY9ZfkLHdJcLaY3yKqPMdhiySpGialCNZvzwobiaVzdDzfu3L7VR4dU0oEug6yOlKGFxo
LYO6O7M05Z5nccmMqlH2pjpXMjYO02xC9TUtoXuLt4rF7KSTQXEyiLd+7t/D67L3rU8uFCLX93jp
ePLOnJgAGMSmOnD5G/rKHUNxWm0rCJJTCl0OZyFwBF2BReS6qcUjypsBPk5gCXjUbGcHtxr9RBoC
RiozR1XqQ5x/9BJaoIdCVSMEgZ8klSlLA3kkNdlOXTw5jk5+OG5L2X28/mMWrjwy0b+/Zbb3utyG
CkQnFKko6eUQEbvWc2SUMEsa9si8duhD+7Z2Fyxv9l+j07+ffXCLIaDpuU0MlqJHC87DLjV2Zvfy
jqVZdLRVlEJph8y2ucp1jZEFi+M6SofS3CuNtalrfWOq5UtobkZVccJGPFw3Ou3X/NSg1QAQjYcY
Pj3LU7K0bXTRl6iNxIDyJ75NiPjgDL9uZelsnluZXSZyJnhm0VEckYV4X/vyoSkelI7CwFr/fNGQ
ROBmQpXutjhbTtJrbeM2Au5BoQu26D7fZ5rxR+UA7qTKM1eyvMXdI1mGwYqJE+oxl45Rj5rZFZnK
zM5ERzQ+DNmafuzigqbROtJjRELmhZ6oqcDtCcTwZGJu1O4kMdsK3nG1+reUZyBD+tfQbOeaQUjh
8ceQ5GsnI/HRJJWdsIfsIyo2UtXqdjD2OwhzflEW+P4O9zizPXOPHrqasp7uYX08wJ5axPeIhtiS
N6y44eLn4l1FyQjBHiQBLj+XmTOZ5mrMaZBPwcz3oCTj9vpKFlJkZgWYe5seTzqPmksLSlx2MYMJ
4OzldEMT0yVT1qVvcR3sctrBRr9y1S5FJmYTJgEg/gNM9tLeIKDozURfcBrqT2Hbb5CFtiGOXNm3
RSc8szLbN0VLRVmArurU/cnqCL7VB5D9Y/58fe+mv/ImFJ1ZmWUNOZkoY+GspZdLO4qLbdHfRv2H
PoQ4LVz5Tmsrmn2nxIKahD4tYS+v7sxwOGb+S198lcPy0/VFLRqCHYISJYAbcY6ibiIBjQkR1y7E
YaMWTxD63sFM2Hvlyi296Alnhma3B9ikUvOmtyCkvCTO0vQ8s7QfblpoK1fG4ndiVHFiMJqGBmdX
MFSvkpVGfCeGt51BOUa02L686lGomf/n+vYtnqczW9Oqz25eCTRkj+AYTQm1Gj92qSvu0RP4WBvS
S1kZwT5Nhp+6OGYrx2rxq8HlAcUf2eSbYyVBIab6DR18Q6zRgvIYG8hS93OKnqxd+GG/cr4W4xLU
lZoBDT5xabbKahRhfNYwFxsUKrUs4iZmmmvF55c8hLIvwk8T6Qn/c7mXY+nmRp7H/4Nf4wzXysN6
iF0zMjtYAcKKrTlBVCLpWGsl45B3erZG4rC0XxOGHhYl6itkLZcrcfMCmLZFIaIylOKz1BaFrQlh
tvI6XGh8ICh9Zmb2WUKvUeshJe2DYy87pGGhAFSLf8DxmOzi2AqBykrDxivHZttbjb515Qj+ZSTF
0JnQ9W07yeh1sa4cJD+wyExH7wi/x+oUw5RkzOPm+c+cnPnsjPQefIavCBr4wLNJ3qKqt70Hm4Ci
HUwVDYlbxYocnmL1agFqKRRQ5dINuKBfOf4vTSsaZCDBSIWGZOEW+Jy5LdV0C3tNQmnE/6iOwcrB
XExTptwO1lBkA7jJLy12A+0ouB+BZuS5tc0bIdsknZjZMEhG20guI7tAn8RJYQ628zrLv6NjmL4j
1E5MCmQs6uuhvfwNcdjpDaT0XB7SD6bcrLBEK+nnvwc+KtEM0gFsnYi+Lm2kHjIq0G/S4DI2onws
FHibeTWnP+jGe9VK6/e1cvfGhc6szXZVsjJdTBVCQyCLO8NF33IgyxweaHBs2zrfCeWPRBlIaJqt
KVc315e6eJqR8pxU1ZhCn6e4LoSPFiIJ3PtuspHkzB4h+75uYoo6b9Z3ZmJ2RIR+FAajI8CqsM5F
crCTpdtqaA6h+CVTnmC3X03MFk/GmcXp388OZa11oaCMLCpUf8U9JN6WH21gtdlUg/8SSrvr61uM
umfWZqE9EVE/7ka8JQQ4OxblxynmNl75jqIDV6KqM2MPm4g4cxNXMlsxfEW0R89F+DMMj+tTAou+
SHoOSniqPXIhXu5cQ2899kWqK3HY3ELWjdjWl1EHxYnsUmyotql0TIz7vIuDZj9MKmD/vpdUj2jp
oTZKy2u2l5JeqEHW8YTU5D8x8Bcq9w2mrxtZyGv46+whtzHNnHkYUxRkQ9MMIyUEhIqCVEWzj0Nl
w0t5k/kZfIUrh2zhBGDQmIQmdULn/PIHSzAYrkSrElyUE7rhR1XkppChFxusJ00Ljo14rI21Xt5C
HgX8kcFjUNYyPFmzKFYKelk0ehGeSouCka4LX6oguquFwt2kohH/+5cjioBzBiUINYM2e41natTH
6Lq9Nutj+mK5dNeZD9c/3MK5vrAhX3qnFqYgw90wPNV0xSBgPkbGYPv9Xdc8lcEak/qil0zF8Vfd
QF7nl8bcjhRIQa/upI6vzd2ktgtN9XeyK8a7TOyehcLLeFTqL9cXuRBO6O7wjmVyhW83f1VmJPai
FXfhyerMO8+tb6mhtv0KeHUh7JOGwoYEZpvikzjzjUpvG9HyMGLI4CpeMmNtgnXJ+YCDM3BnTYjf
ebTqJaThEtEIT9CBmIyIBzsdzFzqfrq+WUsecW5mdrdUSHrwWqBfHUCFncU72UTGOyiTjRp+u25p
yR3OLc3uFAoxCNEMLMgYdkJbpmgLid96raD9I9mpuY2Vfx8OQ1j1bAunX3R2i6UqdWVY2sOTYj1r
xp0ebFsEXBiN+P9b2BS8zsxYxlBX5EDhyZNu1A7mFiE7TRWG6CkqSjvOy5VguOjff5c1L56HraLV
hqvg3yN9O8NF9GFif2uSP9fXtXSXsX+0lhg1oUAzh06NEdymqeCCZUjB1BjJdzhcb8Su/BBm9a+i
3bXiS/mi+RSJxkxcI5ZYdBd63aAGoWOiDX25q6Xblm6lCGCLTGBZVZ5udCllDDiM7dyQt8UIh8yv
6wteMzkLWBD9uGOXYLKTpI9xA795Cm1bCJNAVd2ocb71vewdAXnq6P/fKmdhBCa/NG/lKDpFegiT
ue7tSjSO7ayTBLv040PStdGKyUX3IQeaXodwacw7TfkIlWQ5wT7leNvQeA2piVX6Sml50Qj8y9M4
C9OSc26mXqhyRgsozKvNMyg7v3lcbWQtfi0eU7zfJsIWfXa649wPocvkHRMgLRMNjAOJP1EkBGGq
2/JBdleu5+XTcGZvdswjIfPTtMBeHoQPXtHZY340xzsp2LVytRVd2U4UuKW/52uvxsW9/Gt4Pghl
CYXIILlClVS6SVWmynRzSzv4/rrzL1sBDDZdmZy32XaaUMxXQa+DxqAIa2THMi6hvtlfN7J0a0IV
J06zJVydc21t6MOMoE4wEqJ5FJXxbau6z9dNLK1jgkBR4ZvEyd9Mb8mIxEKFQwkHVPOQPqvWI6xg
77ABgQsocH7xm/ZlqiUZunUB6Wh9FJjNQpHADin5XreylAGAEP3PinQZAU2vhStD94jz5UOqjNu+
htkqOWqCtnKhvA53zR6YExb1P0uzWKv3seslqFScFN8rb4RYS+weaNGhbvwegc283HhKbTyIAoxu
hZro96EcP1Rd993oEEAQvLHfZ5IX2LlqZht/CApbHBH97H0RwtXS/GrqHgPLGTPKleJZN0UYMJEV
xP7e6OvmVAO2hjqQV0rrVWssD4vuQGtoAjbTAZ6jCNxcgQqDoudpRN3OiFHbk+4CRDuuf6pXPMmb
HWQgkvERhlJBg11+K8UdeSx5AFO1eAdA9Wgpg2OqyYTc17eDHD7K8WdZnXCq4H7KB18PnyS4ulv9
Xkl/Ipq+Gbvspuo+wJiamA/AoHei/OgJ6Pal2zr+IMCzZOPUu+s/e6lGqExJLPSlNE/JKS5/dhIy
qy/6OUlmfht2yUPQgsccsxvNDzfiMJ6G0L+rE1C9aeFbdutDsJo1+6KqbDQWN7KhIJiFBl0BS/71
X7b42c5+2OxejBQ9zCsNkK3e9E4fomhyrFT3cN3IYjSadDOBEtNCns+fFcVQ8DFLErf+U2iFCFOu
xKLFE3xmYFrlWWboV0U1CAEGungDLyLfXpY/R97T9WUsXYSv8p//u4xZYl1KpsUX4PTK2gdD2CBx
4sHiVwoWFd7ffLbr1pZqmMAqmX8GvYHXzHetGU0Ivgs+DfmDIo9OZzAm2CfgRj6hfhmW0i3P1lZY
y7KnE/TmhJ2Zne1l5gpSNnaUAEp/i7zKBpZ72c7H3pF8w64Uy9F7xImlYg1CvPRAOl/u9I3PvmHQ
BWYcTc9yxf0oAiBhYRJzP5q1LUlDr+/toi0GSadZhYmzbRbxhwpA/aDxJVvjiB6riwoqw8dxe6jc
gNriGmfn4iE7MzcL+yEqD61aUt+wvGc6AMxTP2bJylW5mDaB94aPDIgc1OmzyIi2j6plPRBs2e11
R8r942g60vjsMliaQCLh1fs8EZ5gukSB4/E9+/mf7XnwT8ciaVHtns7fvTtUh1qtHAAVdm6+WMF7
6jdnC5VnH89vhTLLDaDtAk+HSZUo2zegDx/SaEzeAW+E8h6WlWmwg57YLG6rEmIZWUdp5TbXCrQm
oAlFb/Idm3dmYxaCxwZKsKSTwlOFmlNdmw6K2whUbjpYnmnMXDe26IpnxqZ/PztlHIchg/02PCVG
/lUSgq2rGb9FS99cN7McvBjyhDqCYWrRnJ1mHRElFLmZvMmV0h60+GPuard5cmyz7EaIxg95eswt
J/m5Ynb69m+ClzmxNE28fzSeL5fXN2JqJCNmCxeZ29BwkvxRLb7U7Zc+j22lzWyFbtB+LNagS4tX
nEk+zyUAvcDr6TzbV4FbHw1W0h9ZSgzHCPr+pnPF6j1p/ZmV2fKQg2qrUp6sQDLpCEY+bNyI8HV9
FxdvU3r2E7chDax5n1ktAHAnPVm3EvryVAnWnDFGNL4bfKdnLOJd5iDAoVtHLVGfXatR02u+MnDP
idDqK380CIbqLyEyaddXtfSFpposeB76gqgpXbrGoKtG0HUE4bge6cbeDL66vW5h6WydW5h9HdkL
lUhGgf6kGb+yiqau+7EoVtOC5XVAQ0blVYFpdBbnhaBHHK/jniyrI5OKvbcxw2hjSQEqNnY+OH18
JyUHQSx3qfcpST+k7v9qeaFR771k9/9znM4Hc5duT0Zg6BNAugeRxvQLz3x9iMYWtQE+mAp3MHzN
8AY16rbRtU0a6JtRix7fsa9n9mYxS42t2qoT7AmJecNsq6M0+Z2QDStZ6gI1CGo7dB+YYoSThPbH
5boKLw6QamMYrGnzTWmg2zqgjXakhONIRgttmG/aCa8FJd0IPWS8X5o1pu1FDzr7BTMfDUIxb9OB
X2CmT02poSNtOWa4xkC56EESkBVG0pGMnH+/Vm4FLap5jJiu8tNHLA9BJGncvOej/TUy+2ghE8+p
Ow298XQPCvloar9qN135ZMv79dfI7JaJtCpVunFKrIL84HrmJu+lwypadNHKK4gESjJmjad3wZm/
m20RZqZIwpHpBRP1DbRRVRsjjS4Iye76ri0eLQZWJ4p3oKdzmdpcyvLBCzHlS/rW+CYMaOFmB63z
tuq79g48Bu42aRLNyR9jP9MoQIxTq090Uu/HBBmtkpXy5NJVMoE+/s/IzKEVtdYI/KQblhzoSGt3
KAZ1g7FDVi2Fd0dZA+wt7p82aTPx0J7QvZefKjDMEkkXEdfWBYlSUR0iox74O0GKyg2qyxS3gy5Z
eUMvDQUqTCH+Z3UWklU/yce6pFEwVuVRrkZHl8T9IEEbk6XbsbVujKHdyM9qa+36wPoNsvuDoXkn
Pbwfo/CoCA8TWmJia7juTIt+y/walWHgaUjXXm4GHdVCHi2TXI86SWTsS9VzzFU+iDUrs8VrcVUN
WmFxG4g8MOhpWY/6sFbPXPQj2rWvglyMsM2MdF4qJqRX0SmTEXLPnl0RWiNrcMZ2xWGXV/N/hhCe
udwzN2OqYBCE8LWqGbXqUTRqG6Go90TH/9ZDd//SDC8XMaxa1pMjxyl71kFXo028SkY5feF5Ojx1
uf9n2xgUvTSjVqEw4QeYPHblHa2ze0ZSrTBwmvpuGvYBr73yllnaPijbmKVmEpgxtFlqkHedX4wi
QcXvPvvjy9DeTSrA/+7W4LInSSKA7rTNLhclZ3lkQlpKmpWGBz9TD0wwhpq/8oWWtg7kFnOMpKTT
WPOlFUEwKq+JwugUVIMNn+g2opNKVVgSUkcoRjsMV7ZuKXRpZL88XCSIZtVpa89uGYU5OmV06whk
fRPYaTO4v70xMByzaE0nt6CIll3pPfES8Aq88hPQHc7ZS6NuH1tm2yXRSVW/5emOq24vPGm+E5T5
/vpXW9zPM0szz9C6tOxTr4xObtvtpuku392VZsvgNhHJKjrvICprAXDZJg8LZjwYfZ3TP7RFJ2fK
2EWnpgDwSIMr2+e1Et+MVoS2SNSLW95z2yAK9RUE1OLzF8KG/yzP4tWQuX2eQqx3GsqB4TnJA284
3DUIbHeSAwTGt2UUOcrwJ7DMldto6QiSOkxlLShRGAm9/KRpzNCZnGkRbNXR1z4dhht1iL4Fg+6t
hMrFRTLRYkExgEqirs4XWfhmFgfkkUqXbzNX2wW+00bZTvtZKfptmz8lnbWpzN/XHWnpnJxZnQ9n
y4NrtolKYplJd359m+YCOMTPvXdEcHFlK5dunXNTsyiddDI0cCHpZULrvQK3U5R3VeDRXHm8vqZX
Obl5oD63NAvUAmsSownlUmZ2GsTbIgCo0ScvoHgil6KF0e4i1MTVgX6O231rkv2k8d49j1n7oVs7
qtNRfPNjwCMwUAyTA+3jSw9qDC8x/Ixqnl7mG3RK+iTfXV/vko/CGP+fhdnGBrQYoFHAAmx7myYy
tmzsatq+7J9M2NBuIRN8M4EgugYZX9CT4fraPmbWMxOZBCAjdN1NN7Z2pvSyXTfNrRCvDUMuOumZ
6dkhNEspyNyRPL6MdxLx2+ttKymhM66dTl8lpZg+yNsP9nehs7vKNBKNRJus17ceAek5uhfs6ipC
g0oW95W673qo3CzxYx0KK3fxoqswxkQHSkHc7Q0K0g0N2dMmiIz3bLp/PG/lYCyewLO/PwsxeYC6
QFSCLELHIC/Lj0a61/xsCy/qykKWDU2SZJOiKgnMpc+HQ2T18UARVpWzbR+PCA9J+zHdCaCBr/v+
omuQH8GVMvEkzfvmmhqS900opjoRnSoOJn3TbVCZW+TYN+UaQHzxpJ1Zmzmijzo2PSs2ULDuXJMO
OuzO+o/rK1rcO1IXug7oP7yRiUSXOK1aWP1Oavi5FjeK8iOE+2DFE6Yv/cbH/zNCSfnyA5koJPi5
wGMGTxMg4IUDVNaZ4H6hSXQQlNCO+7Xi/9IENyxdtCbxCaY254OAoZv6ZaeAy2r6L512LyjlZiLh
BcW6U1DbhI2hR57JyLdaphiOXztJWmxzWN6OefLvih64JRQLYJ7hsUZ0/XL9rhBKUV3xWwLYkOsx
uMteIxnUWeZ7atnnpmbhJB+6JmoiXnSh6O8rsbQrSVrJBhcPAW9S2JB4mL4BnTGH4nd6z/tHqe5k
39xA4GwX+ujEQWivkjwtGgOHBY6aUQxyosuts8ymFeocY2XlP6FPWqvlTvBQC4WRJEcH4PppWDxx
r4QY+CRj8LOrXOGuriNg/FQrH1wjcsr0GCNAdN3IYtxFNgvCDcBlIFcvl1R2eRVpRhAxXCf80EJj
uBcZxv143cjSuQbyBbqdeQsommd+wLxooUVKHp3EMbXD5I4iUg10BNx52qyYWvpE0FUBI0aOmfrX
7E3XaUkuhF0RnQxpI47KPo39jRkPx5yiFBIvu+sLW/pEBjURWEMAFvHeutw9q4hbLW2IJb2o20mG
tGpoOS2y8dfNLCYg53ZmrpCKgyfQWablEJ+gWLV9mO6M6msBggcmrp1klnafv1TRWuBa/HC8wEWQ
OPQuxdmt2cZxgtIlsSJtj1UHA1Xx1U9+x2O4ub7AxX1kPBT+LQZywQxc7iOanYBiA97IcF/lUbll
BsK31hR+Fl3jzMj072fv4tbPokAucPUopdkFziL+LEV6Bfr32NVrfOuvr6P5NQOB339Lmjmim6Rd
1wxTrBh2qYD6ngZlp+dI3/Nqr2fyaRjNj7H4WY9Hx+se/BqkVVXcMGM2+vIm8H4k5UPS3IDUsCQu
90+MnDVTBakvtE/X937pPgTqj76YAtkGuhyX2xKkkqtXKnufxo4l/JB1YavVvxEYRF7hhgeK9x44
67nB2c6YXaUGegOCVizdTW3lmwnPmg4r/enFr322rJnr0mIx+kDESt28pJDQC9FBtL5o4SbO1xS/
lmIonXDeBQoz+BSbL3dQAT8n9APhrTXcX1Z0aKv+1/VvtHg+zizMLp7Q7aXaLKgCdHm2zcskhAor
d8JaC7bXDS0eeGagdEi3qLHMh6H8pDKDSqZ2ZIU/XOp7UXfsXEhn1l78i1/nzM7swItZ0HmaQBGH
inLfdsg/3PbBLeQW+7xs0eF23PinLz82TeoM/a3V5XdG6D3APX5Ih55ORrWywWu/Z3YIygLq2Bph
5BPsnn546DTjczZJsRfN3quDNWTU4uckMaJcRg+ZtPDSYSKA8rrQZhw5C2x8cSzb0e7W5nSXalYT
0pWqHGUV7qhLIygjWt3YjxFN5O5b4asPSlDt6Ajq2YYq1i4E17uSSywxCSomvMHU1VkcnDKXJsdo
0ndjDPnkmYrTCYc2ObqIkBo0d4tbPcs2qgohEzMxjaMb3//dc0ljTFpQvNDfvB2yzhoSIU6xLdwL
Y3tjZUwlx42TimtSP0tn5K+lNw8ItNsqoRT5etJYHP1U2MFb3VnaPZn/yr2/ZmmWXlAyqg1dx5IV
1wxVDx/BXt0JSeOIQbTG87nkk+ermvmkFUVJ4AvwKAUjeu3Cj9K879Pnd3yj1wIqs16geeY2JKpB
CSLqp7rbq6p/61V3UVY48Vit5BOL6F7zzNIsJGulIHii3HKeB9OhdGMBf91a7kZgTkqq9N9eN9zF
fbm3kuR+CGUnMdIHI87uJxIpaRQP1XPVxI9R2O48T6Jsb+yj7rvfjYdBrCybqb8bX6hHG7wlTyhx
Le1aPkiwbGkGipWoD8zCY5d6MWzy/Py0Gx9DTYHMfl8OvyTTd0zNqYToFqHbD1pi3vpebTPyuRKf
Fx3PoBMJJn8q/87CYZM1eQcXPYcpcaO9FJr6TZslypMySsWHUniHlCWZ+iTkzqtKZGR0cs6z1Axl
iz5EcgLnowm4UcVG39Up04cQksqH6z64mEszIcUoPwxUCGfOnLDVB7rFArYy974V8v1omJmTxfln
CuFH0RweTa/c6m67U5Lq/rrtpUTh3PTMK2u/7vOhkKJTzAQ8iiAtOKVWXqu6Lp5k06DYNb1R2dfL
zZQBj5HrUbfXoHPlJNOjW++ILHkIL25QLlRfLS6YSyOji6xflbmkt2l9MxrpjR+Vh6hpKhu40Uqh
a2nbgDDAjoI0JWWUWfaTRUpVGKnAQ1iOPhuUX+WsCldC7dKmnduYeaBcC6nud9N6PFhh+7t6TDer
Oenipk2plQlxDnOiMyNmgV60FltEpbrfxd6PnJaDHzS7EMLWf/c068zS7PMMFp9Cc00sKX/QP7DF
9s91A4v7dWZg5mR5obqRj3DJKRD3lLPsCOzHagqztl+zfAJO29BFZpz7QrhTYoos5d3QQn6a7t6x
GMANIOQZkAdlcunMWodqk5izGOZ2MnrnwKpXmwiLTnxmY5aOgSmKhtjHiVHrbStUa1C1vb6Kxd1C
BZ3vDtCft+flKtqqZnInieJTEWXbsqr3tfJQRPXWY4z2uqUlhkbeOrA1vw6eMZx1aYqpHa9IrYYQ
UwWdLfskdIIQdRtJa+Hrb2Qvum09V4QEphQ2qlt/Uwb3rkGn6FZro2CTibBxGlpnl6ag/7n+2xYc
8+KnzRzTEPo+RB+I12VbOl1/rGPdXp3KX96ACZ07Vc2glZ+FJMFrk6ZvwEPAWrvxgA6E3mOHZrbi
2Zn7RKtW74+C0dqqlzuBTn2BYR3R9t8h5s4FTalcI9MAiKfOMsTAkFrRyKgyGKWwq4WtFcmOkj3+
+5aeG5ndmEPqma+9htMkexgoCFqYkV0ba9SQC/7LRBOjy0xTcC2rsy8X+31AjgCEQAiNDQqO0Bxs
BFwZ1rx/PykQflDvmMCZvMNmX89NtKrUBSzxO7YF/El+k+8k41aDxOf61k2/eVYFUi3macGuQzQD
r/HlQUFzRKmFmvc0FWXGr2r1aKRgx0eh+k7lKHPaIPdWDufSATg3OQsDVq4ntSZRjQD+aefu8ClW
w40XSpvrK1v6WtO4JsReExHMPI2KSslLR2nga3VyZ7foYh6K9uA3HzUtXlM2XYidDHuRH07ETzyj
ZuFGStu40ZhyPcW+ntqpJmtOb5Vrz9eFjbuwMvM/Mc6RaaRnTkqz65vejiYZq36N5WvRCpvGNAiU
8Eg5XXoEOl8F2oRhfEKR1q/HTzSszbpYSTQnt5q5nYa47n9GZkuRYz9ITNRDT0VmdFuAK58hAdA2
flibdqBm8bYWGnMTjuHKA295cZSKJ5ZgFIRmCW7oNw0oRYrUotQHG7Go0EPsuo3R/Pv7hPX9tTM7
wLFgeYGO/OIpzcODlT75RmdbWe8Y7eG6ly+cXwyB3ptmLQFvzQ5TVxZwipVlfEK/4ODCU7KR1Q9y
LB9aQYL1MPJvrttb3EBGC14lSyEKn9lTrKb0jTKFOy2Rd7xbNwJqX7Gx4h5LU6RwoKiE0wmUxv9c
OiGT+KMcVyyrA/VPZ8GzEQffGpF45zM6OjTuh8782YXGN692nXo8+jqwEXgcoi+w3MIU8Gimaytf
iCcXP2m2cs3yNZfyRjzRabe8WCIkP7hmWmgPrm/x4if9u/Y57EfKWnMY2io+te5j76oHqUIW2sic
tN8lTbbiP0sveZhgUEtkaHdKl2fH3Zermq3N41M2CPVTk8ThTdFJwJsAXDlCkqQPZm42n1Jod7Zj
GIUbJCuf4SQJH4o2tb5dX/qid+kQxU6Mz7R1ZsdGRy4gC0e8Cxa4L4JYcD8YIqI/3srdsIRC4q0G
MRKveZRV5NnHNEe5Hi2BPXbHuLOpVTUEHi0tbTV/gKN7B2Z176rNvoVj2hX3avQnoccZfY7ih95f
cfalRZ/9ljkISRnbKO5lHCuseHTRdff7bLs6NbnkVedWZonYhPdHmYfvLEZfhcxWVRsVWkX7vtYU
Xjom53ZmEVZVqqRSTE6umCvbhHp5ElZOkTzSqltJXRZdl8Y6teMpAkK/ehkk6lC3PEFk49riwag2
dP+IDaN2lMIbudr4wmfB2EaSE7afr3vpUoWG1Pqv4Vm+mSsdV1vQ0ersXYiHjl2zHRU763d6/do6
Az9kt0W84rSLfnJmdbazeVPGnm82nNRQtwWwpJOI4+rLYdEKVI4GNS3w9MpsU70qGap2LEhloALy
Knj6unW2i0VnpGUL0EMEejdnhWa0Tyj1iOMHYaSvlPuIN0EF+wmCZfEacGtpXJirEU6tCe0k0f+6
dBPQ24nQqmlyMtVmW8vSDXiMgzfuav0z3Ahu1269YqsVP8L6HR8MqCOvHobagddMu3BWNAzIdD0j
qJKTm3/oPJpUaN3Ha0aWtnKyME26TtCFmRGtlBK9MqzkVBr676YTv6CztesT+UsOUqhH3+K6708X
70XiRswEJwTTD50b2Clm18XQU5MVQq+/hayO5p4gSjufVLSSbj1F3XtVv7KHS/ZYGvF+EmeDAvFy
D80Eaba+67tbubGyX6kRlA6B3dugJhTu2lR7ptFjHrKQUZTrC33rNqwUTmGeDoyHwo8+W6lY6G5f
il13WzeMrySaH33qI/1roI7WIY2ij6JS/G5qUT4padiefJQibiwllVeC3JvPy68gtjGbOh2XN2i9
LoWVsxb8/jZpFCqXP9JUs2Or2Fv5rUhL/Pqa38RuXppAbDQenbATIkl/udllq0W5Fxl83P4DPOrb
SNXugHYcglRfcaMFS9TuqTJSF6Cq+ebOE8Y+KdEQuh3AeA1d5lhmtJWFyE78NVTFkik+H3MUtIvZ
yNl3HMbKbCDwG257oPBWcURaZyJCTKOn65s3bc7sZDBBATp80u2aoF6Xm2ckmS4NYTPcyuFXr/gG
hfr1v7/kkLB6AbmbKCvEN3HMoh2UKJE53GZlsBOMp1BKHTBLTpilJzOGXT8l9c0NZ5S/gbzdX7e+
tDqAnFNWRlWCl+7l6hSxGdGvt/pbXsDQLHgJEMC4WOP9XvhW8B5StKJAx/jhPP+reykoo5qGeiVq
W70WH8pAvMuqMrRLyi3XV7QQWeCPoJaDa0hIVsz8QpZHyBwqj+3U83ZTt+j2tXnH7FwmJz8DIxBP
8DrQaEuqf+Ydh5uNQi7ZNpAssMzTLzu7F/zRCIYh0frbHGUYX6ondyz+mS5tMsL8N/GDkgSTiZdG
REXIpFj2h1uRqfmq0ByMyPLKc3rxe8GfyhOUawF+2ksjA0z+StQEw20Tv0RRbUtk7FbnmNvrn2oh
CE5aIoqpvnbO5+WVTPbUskEv4DbWfxnCTqOTE8dH1QJR3K5BHyZHnh1jjtb09lANOAHmnT5NEWo3
qIPxlmL4Psm9L+2YHAflT/j/SDuv3bi1ZWs/EQHmcEt2FJVlW7ZvCEfmnPn0/0cd4Bw1xb8J720s
33l1caaaNavGGCXKjiw7UvW51Yen6+P7EHOxVooG9JByGDiOpRbt0GdCyacMbqNHtqc+ZWayI4Gw
seHXZhF3C+F2JpN9ENCzwMkEeWiMbgGoIxb2Ra38Scbivi0Mt0+yjTVbcRhzKQwVpDc5vaXEXC6q
VRVX0+RmYVv9MdOk7WywZObz9alb24EI26A3hXdn1Rbhaj0keh6p2uiGQU3LX93CZyia8tDFePtc
auQNBPia15ile/lLVpu09uWOVxq1tzxDmVwpS09i4SqB8Kur7MqID3U5HVBY3YhDVvYjt/KcqkJb
hFEu3FQdtRYtTgPRnbRmH0jTPoPOWCpf9PqYyvtB3VFR2TC5MqeYBJqDSKyOi1qYbNqoFtDxomFX
GRwaK90LA2pdf5RyYy5XNiTyfBIUYYSyuNTmY/HOD46TQWZHb0XXqyW6dY2R+j1H9fZQ6IF5FBI1
eRAnrzxe3zArCzin7oHCzt1iya0vjOpaWGeGPLnh8GTW7cFL3FjSbMvTeMAFNmTt6/bWBvnenryw
NyZm5eXq5Hba2Uie+qbfW/JRT+6KJtkY2ooboao+1wtA/Brkci5NZZpmZPmYji64nKNQg1JNu33V
exv0zZXtwUMDTzXDqLC2OALNUDbZqBajOw5SZIde9QS9MGo7tym2amVrpt4aG6C9YRKWLnZIGsdV
mKUZ90vhxE38WVDp6KbV8s6EVH59ndYm772pxabPjVFWWglTifYsxZKN1/emDWe1shfAf1HW0Vil
WZTicoE0HjliEw2jq7e5LakP6q+2o76OetRWgmvF++J2yXDPoqxcZYtdh74eXati3CJqhbYAYlGe
/lyfr49JEB5WBE5wn7lQZjzd5WAEupZJgyoxGL94ysNHzz9Bdi3Ec9X/jypyaNzE4qfrVtdWCZIK
fmnuiyQuw1D2JMLfgYy714TRptnrSVHi0Pb99t+vZOie5NVZL8R6lmcpUiLF7w1Gx3bwvRIROt67
1hYpeX0SNUzMTzzsLI6sqffVqAusE/29dqPwN/Z+9IfwIXPacyfcj1uoixXnR41gVuUkRTcL0V+u
WeOTtjKEZHKpmO98EfBjagvoJUTyTTWON4Ei7K+v18oBnunxc5MdODDgSi4NemI+BUldTK5Kp1w6
euafw4ACvAcb81BM8q/r1j7q2sBDBjFl0m2MmACbl+Ys2Q+MdqgntyzV/kYx6Kg3UOZyjLjvTwUU
FhTqo9IO6WXrxuGgnOitnT3oRqJXdjhajRun01ZzlJWjSCmXAAUYLYIBS5aMLNFqQ24aAqE2EIkf
UYXsymKL1bcSJsD8nlW56JdELD67nnd3aSOavirmPXGJh/yFB9Hj2Ux+JUaMOFciAuxv4rMy5BvH
ccWh0f941kciAQXBb/EqFFrOum6MjE0fbK/Odt2IEBO+up527fRzY3VXx0j9nf84lzifyzF6Q8my
14yxMhq3kMUTJKhT6emfxvZXkjxo3meIH3c0hjGmXVm4pbiX4RmXKTGM76TacyoG4ilUYvv6d63t
cXJiBnA2XC0O4/KzgkmfIAW2k6soz6p8F/WRrU730b8rvtGkG6kmeGSQlVF0XPh030R3RdY4vHr/
WbVeDOqyZXKXV381qfkShapjWg+efiN4//4kwvBbf1eUnMlGLfaWT1fXWZ+TQ1z/LGl87BOtmZ2j
a3+q74FmBwiAXZ/RjwsNXY6iFBcLUjMfQP6jiHwwQveTq4nZPW6FIlvLCha3rQzivT9HhdTvEm3c
iHs/Xi6zWaSc2Vw6/KzFjdZbiIEaDd5DT14F5dhYL1O44aE+OmBMAHy00L2Y09+LqazaBIpPgAnk
csYx3I29gmjCF4tumWKXH7x/hlqyZ+ZyGvwvcjbqMlZrjaQWNJUDKiayfMpVqnsE5MF3qQg3Kt4f
S7ZvptCfIEtJK5wPr4ZxUge87+QWv7IyO6ZCu2vV+rZqBrspgx2q84faz+C4BO5Q3/dN+ZROKDck
Tt76HSXd3lETaWNF1zYSG9bkvICD4s/l0YzJjUizZJErpd+A/dvjoaXuJZ9q/7Yhb7YRQn709DzT
OKIAgWdow9I/kXSvvFiVmIH+tZt+Kv8e30OWgLVA4Qkm1Ad1LlTO9YyGnaILQveAogvnImi/CEa4
kWn86NWxwwCA6pF1IDK5nLXJpGuOUoaiKweyHUntwbLCHYwJd/SDnWdtrNHaqQMQAzmRJ6dMneTS
WjVqqdaY86xl0c5Lil1BjWQYN8X2Z/d4mdhhVEij8KQFD8RNeWlnKLSKG5KHn8D210O7V1pa0I0Z
muLlrg9+Z1b1Ig3FQx/7R0VABGNTz3Cet2tfsNiN7MPM47LErTXRQQjq29kDWL51M8YHgthEbL4g
MnIIvR06yHHjDOIWgm11rukFzjwDFZGWDxCvrdW+a5gDsbg3Kcjm2q3QbBBcV20gPcmVSIKEWtHl
PGtClxRNx4NX739k0zMUis3c5tqxJiRnHDOlDdTapQlx7tzUFB4Xki7fCcH0kHjxH+ipXxT55Hnd
J+TLDBoObKQr1gbGy42tyuGY09OXViMh6eJejEW3iGsnqu4E+YH2mxunYXVo74wsggmkLSiga5Ho
Dp31pfDbfT50B9i1TmHKjhnLSEQbhzSPj9dv3LV7idCUOqkK7ovRXY4tpItgkPclKZ/qk2486qjG
KuoDMxvRaHusXq9bW5tJmA1kc6kkUG9aHAQ5KUZKKVizmuFrLfiuMNS3dEk5/wdm5nCYsgVAymXh
dyxVHV0k/Jgmk9gJfBqvvFo4mOtWPoZ/My2dNgBU6CiNLAuwVpuVNVhb0TXD0wjsv1MeDNLgXbyR
dlmbNPQDUEXgvWjBu7lcospT/KiqO7x/VDlqgESXH9hS9PPfR/PeymJpqkxJyzboRbd/aus/0izM
eJS3gOBrFwwOmHQm9AxqB/NQ3z1WBNalGEdFhCR0n/Hrals7g+9Y3bjfTuiv3Mpz00hag3ByyWsu
3oTZIPP2HITOnZBrcxt01+0Iha6X6/P2kU5NKpM22ii14ZYoKS0OLt8uVtHodW6ZuqXxtc8OXo5k
060pfxOkL1W586Kb8Y/6iC5kmrkhrO5kvDVfQuEmONHjTo1tz1F/Ku2uTg7XP23lVXz5aYsbNoqt
zDMDPq2BLDrd9X5kK/nOsPaZcg6QJPvWx0+qcgo+s6Gum35z9osr72JWFp46ZkmUvsN0lZ9D8ax4
Ry0jW2PL0o1Wn9LoVUVx9quA3v7oHbzUCT/lwmNxgM1fCYltPU86CQr/Nj5N6l62/jTysdJvq+nO
53/ObfkQfI6eC9/OmvJUCzeZCX9usr1s44i/sYqvDWOxh0yj7yqlszq3hnoY3qAqb3qSLfefG0m3
Y5KThmFHvDfb4DD1TkDztrs6zQ++8BxGxxiUYJSfzeGrVgRn1dX8r1L5mGU7Tc3splAhJeySKXa0
lp5lnyPhb937dgixN9q4W94S6teGsbia9WAwrHLwe1fNHsl1D2he0bRP908z/3+yOyf/HPxK7eps
eLsJD9Nmdvyg5Y7OKpRuQsk3OIXGveDE/uto7pD7bLpgF0dfctEpdbd5CJ+Gs38j71VEaqx2z6TZ
LEt1I6Uv+SF/FAZHHh/UJ9N6SqPPsXA/IKRp9y/Dl1Kyw/ihu9djO5ftAeaFfCt6D1a6Q3DACjYm
YqWUzomgUI/8MX064NpdOqBiNIV64MnhIvoBlmRM671eldM5LXOEQ4dMdqM8SW1f0R+SMe0/pXWL
mNYwbnH93pj3lysiSwTTEnEM5VPE9y8/REq6su36sHcntgvgHkfSuk8dKaKqlZ2palzzT0mLz4q6
YF5K+8TS94p4tsbvNFKzo17ZD5o98sZqbAF9pYSWv8iknOb0SxLQ+VdEjE9wmmOrVydzToZBVTJT
t6n1k7iljbQ5lsWkym0ul4UVAJgRbtBPN75qJ4FjkT8orh/TgNkE3LUfhhNygCENtdIA7Uey+fk5
lh6iB8WwVeEU7sPumMeOJ++6/Hd+CG5IMBjKU97auHF7q03Rimtk/kFTEB+QoOR5cDn/oRIQKydp
73qQZUuUxFP52JhgFnNnztEJ0r3VTftmTL+1ym1d+HeTHmylV97ogR82ASBnRMaJaQnBLj/CjKpI
TNuop4Y5Pgii8IiqCf3agsc81m4yVEULuQK4hqfJybKN8k4sHc9LjrlsPbfm9BJ04y+e2HdBZdIC
savvutI7kYt8pgUT8+6EkrLzYXgIBwvR6Gzq941yUEzXaJ/7DCicoTu+sHHEPkZFTCzYA8glskUZ
eHHnFKLSpYmZ9S69wUHdRLs87cgQ7j0ShdfvmLfY9MP0vTO1OENFJall5Vc9167+XPkZ1CaqpLn+
BHf6s6KFuyQTwPzRNloZ77o++drFxS57boI/Sd3YcPJPnSnarfKjr26UVHVkbTjK6WnjKz+GIUzI
XDcjPiDdv+xf7fmdmdfB1LtorxuHUegOWSbVu9TX9V0m0KAlF7x78IK45RiJeYH+nI3aRTuhHi27
TDLJmWpB5Wy07aGkhHlQIeveBn4GRXfIsn1YmjaOLOX5OOm8Ghr9UMtq83x9GB8FoOHTIMtF24nZ
g8KsvdyrgF7hLVt17+ZISxky0lItamRCrp3VqTvW2tk0j8P4QxUcK7hDK/lgWnYmoYMqjeeCYKOP
f8jllgL7x0cT2u7QfKC6QUUH4XD5UTKArHlqe7c3vefMOjb5k+Srh7ZOTwChys4NpmYjqFpZTkxC
x9HR5501uC9NDiWsLCsWMRlXzhTdIFK1EXSsDooO4LN0Pa0ylw1ZisbohSYB+ZhxRwfBsZHvDTlx
6u6YUElpb/JxA5O3cisyjSR8Zo4p+ewlKK+yhKFPBsYkGacoj05EJ3favS/e17+qL13iHfythhiz
e10cXaSbZoFAoFRUSRaz2PpqjFSt1Ltm4dnp+N3yhEOYPitBd27T791WAm3FKV2YWzjaUVbHMh4Z
YEf3tJz+y/5vQ7hFk2Njc3x8qs2t7/53WEsoYFYOVq4aY0+i59S19/WAwa2qw6oN2GZktEAqQd24
3IDCEGY0UmV7AJe7SWo2Bs2qsi3M+fqemFGw4swQgYx4aaaBWRnDHWQohOGdPJ3ar5aW743MNWM6
qougN4tv6CU4veptHIA37M5yd8zkVTDbM0pvGRwlU1MXjadxL5bBk5oca/3VSLqjmt1O4oNGT9PW
/1mpthrBhJfpmklfEN9t62NffRrnj7O+idbBV0//LhBFg3IIUGSUwGFSiFo4QS/MO+ShEgB84XPR
/xWm72P/5bqjXVteUD9QF8GtfmxrKQqZ4RcSJsbhRy3fD/lRNZ6um1hzMO9NLJZWg3bNxRMPgPde
DCu29Ug4Tgn1CP1Yiee6Of07XX6eN/K8c/0DIe4lvLNW0t6ImhQQadrDlSgfpOFnIHT3cL2O18e2
On1kyNHaQckFkOfltpUjT23kGEsaQmb3iaDZUpFtBB7z/Cy3J6gs6io0rWMnLHZBnE1JqFvZ4PZo
6vV7CnZOWn6K28frQ9kw8wYheJcsScUha3MdM515EqqXbnqY1Ptx8214fTBvXJt3VkY/h9zclgxG
/yoOxyCQ7LgaEJLZONSzi/04abOICpAR6lKLqzo10KfxeHy5gxVRObyX9HJjWeZf+GiB36ZpDxiv
ZS+I1Bd0tdKKwTUBNehfUv+lfES+xd7MYq36J1hHcLDBsaPVshgLyvFy2ZHCpC7KS9ryb0Vlp9Tn
6GFQRMek2a05PmXW2U9eA/2nFQS2FR+8/hw2v2I/e/Wzz9HQ3Tejchq3cB6rR/vdly2eNSWEvlwt
WvZM9arKgq0k+8mw5V9Z+OTP7TjHjTn/SMWaT/b/GVzeeJKn0hOMfjFuVJ6Tx2r0AR296tXB7z5V
0u8y+d5JHbL0T81miml1Q72zvAghGvrch14vDq5v5tKuFAbQVJ6gbMRGq4fwnRWFTffueISylNBy
tR8gXZwq2Za6eTFv1C2vv3rdvp/HebTv7GhjHsd+y5Yi/O/OcvctFR9aiS6vnq0U+pwbyYUHhfbh
133MmrsEgIlCIPGsTtn90mzqVUFEs7DBzUc0tYdjR8e6fnz+D4xQzAcNBLEMS5dGBrptZlGtcKXJ
N1YhOWXzJNMW+L8zsjiTQQ53QvPkwU2UL35r2qJ+brKNgaxtOe3dQBanKypUugrL2DC9Fy/6KaDk
e30QH+WYOU4zPgAMExkBHlSXU9Wbptk3hoSwYPgZWgkJa++mMUqnTbWdWUP9qf/AY8vGl6KsSJ2L
MNir1h79bxvfseJLqTTPX0GsYwFPvPyOyvPVJjJUliwJafbXaUrxwzTD4CaSx4ROTYmmj3bYiyR1
pURMX7ygUAFDR5I0nOPKsE4d0LpkJ6ilGMO3S80bTcuGW1oltT5p2mKr9rj2vTwj5pCY3fwBg2BG
ZiI0PSuj1iDbsjYVfuVlmRzpOzM6macFrjEpwvH6LK0anfczwpqADJbPpkEexBDRm8Etu89y/8Oq
z2Whcrf9LtSX65ZWjukMfSTohwtHTmUR1XTI0yV9gqV4UNSdWgb6KZIrOsg2rbURdawMCpkhhGMQ
FQAWu1x5XymEVhWpAyF/J5YxeKrpFl1ST7gb9fTT9WGtvAIpApEpokctqJ8lqHO0KtWjTwKF1U58
Jegl1Wndz5AYJb8Xo2kHLnsj9F1x56AoUEWegdL07ZQv93XH6w1EpiS6WWX5h3SKrZ2Jvu+5hdtX
I/G2sUNWzc0TSSwPbG0ZXAWZmeV9JlLvhAut8P4UGvUYi+Yf36i2HODKws39uai/K6AuPzDbQzNF
VrZPJFfNPQQaKicYJof2cQddnT5VzdYDcW3tIOagIMOWxLcunHpZBIbeUIKFmjMdwvHU1JW1CyNh
b/rGTW1kX0td+nN9u6zN5swXYCaphML8Xiye4Yuil5qiG/9VUuVv2pQobv2il/Hf/8AOS0ZGSQK+
uayJN2FlIIrfSm4Wf87U2JncvpHs+t/7yZNIm5mJ7A+oEFQjLscjyaWWxU0HgzYPvhpWcegnbQev
fWMTrmCNZ/Qe8DZgxgoR62Kp8jqudbKNkisLxfSkaWmzS4lKD9IgDXvT6oz9ODT1H9OKBKQIOv/c
aeYWnXdld85dBmZulTYzFBZXZyvHgx8KsuSalIeauDskZnEwff+useR9EP++voJr4dSFucU9Kqk0
zULBS3KNSKR/snYsjHKnDj9xoVYSH3UuIJ1WcUOmHwK00jeu8fnXFy8RrCN1RIWBAvRSn2AYJa/M
INq7uZTbhseVN3nH3jIpV94VxTER1d+JUGyA0FYOJPc19IwZV4Em4aKAbyLAUDP7kptmwSdE+bPX
rFPOgvgp15KDohcboJi1BdUoWoC5xqC2PP+mlAWe1VEwgye0yyKKu15xG5bxIa19NN81bwObtjY8
Yi9QdrPOoriUJ5DjSRZzPZVdP3AmkYQQuX6/vOt81Dmq24ik3vUttDo+lOSIxxC7+fDIb8ax1fOm
k918au1Z0cK61ZLwlFIVTeUtrteKZwND8r/Glk99feoHszRq2W070CqdVLpRxnsmDcPgsem2JKVX
wlg45cC0ABXqMOsXl2CgJ3JsqKUMSgH2GlEzBWsEn3bXJ3DdCuBwdiWX/NLriHHttTS2kd26b6ir
hPpfPQu3Oh5/lLubixHo2MwW0JN4k9t9924C1DG1jdqyTHRaK+yqiabHTKzGR57m9Z5XAS/vVNv7
BY0ICg+BXyFH9yUaUNMNBi7lwC+Vm0KcdJurZUu5+KPazNvXoUY46zRAd194PTMcpqqUe9kNggmq
oIwgoXWMdevc0zkzTVxPS3+0YevW1ZNoHrPSsP3pS5UeEe+FELcB1F3b0TB26YFIKIkw4MInCoIY
pYKGg6DU3dY/rBRydX706DKjxxum1taeyjY9UdEvkFFTuLzZAn/S6lwWJBcQcnuK2WtOEgOxvL7D
1uqnOnk+Dujbe2nJEkuyqki71meLpQhf5ZOsnnov6E7awPSGZiY+Tzxjdrnpv+Ye66yBbzoC/zwj
EfpJV/X23Jr9cKhGQ9pLTVkeBnnynarvFEfll+2o8kDJZChFmk0iH8bey3e1JyV70wS5Qy9D/dRp
hWZnWSntmp62gkqcnoNO8phW8WvdDuohbtNgf33ca67QRNbrTaqa3qeL81saedz1kyq7pRcFp9YU
PVctiviXGtTf+pRsoS5V5m5IKmUjMFo1TNpzxl9Sm1q+ToPYUvLGt2R3EvRDhbhJFmSHoqZnFVoR
ij/e5Im08fJZ20nU2YC/EbqQ21vESAIc4iFQE8UNiHhtP7wZaiAG1+dz7dWNMPvcHZLYBPz2wkid
qcMA/Jp9RLdvgFIRQqD9XhNfzWhPF2w7t3iRfIlEwU6iv0BiNsyveX8LB4m6CulECh+Xp2XIPW63
3pNdQTAnIAhq9eolpTE5Kkp55zQv+kMn6tN+MiUKcr5QHkrfyG9yXzV3mlW+ZAIyabrUxPs+zKrb
ehPjtvL8RAEbfALYXiRnlm4stARRl4VIcaXCnJ5zQDF7WWm0Y670W/n7tS32f6Y+UDHiccwsJfEV
d1L2Os0WdfVsyR6YufzMvXUrb3WpXUtgvhsbUfDl5PfxqFdyzNhatbgZy+5uTMVDL5T3vCsOEW/s
QnYlJTkI+ugEfUmvox/Xl391xG+g5lldj2aElx8AOKWju1+okLowcxgT9ddCFHeyMX0vdJQVosk/
ZuFWEXHtZpqf3DSKpkoCKH6RUdBFbxD8iLdUqNzEg3n0NN9RR/nemn43r/5T2ZDRHu58o3Bpz7Sb
+JDS6I8jqgvVlpDR2h1Oax3uCa5JWGXLdLrnW3Qhm3i5GjOKQfvk1YJbhroT7pPufmxFWy7EG7F4
8PVTlT7rmffom99Fz9/wbiv3I9c1jDbWAKK/sZiSwPDrRFF7yfXye1b6sQu8/Th5wBD/xPAgrq/6
6gLMIpvwjuYLeYnIz4a+7AtvfhARLmsSEn/ZeDSL+LXXNQCGICaLXdgk+0RuiaZdw/B3Weo/DVX9
GGbNXthMBa+9mQyEFHTkKCCIgga/3IjdqAdpLvBqqcTyyyR/DlTP9pL0xerSvTaiPT2Yvm35w7lR
XuVsCxGwNvtIYcxZLkpE7IRL622s661FqtjtBOGQjjdSHe8zepJSYJWs543JX7lVyP4QkNFme64W
LW7QiOUwkyKWXVXpyOmPDgRSO/j9FFXAUFO7p5Gs3ozO2AQOFOrSexqhK13/hrVPmPV8yIlTEkUJ
6XK8lt5GsdpabHrfbHZovHuOZST+4bqVN27C4ikK9IhggcIryI5ljhLsXAhDNCTW77yj5P+UDO2T
QupYr6jlK8FNPlRu5+3o53YWy8z2SGa206Eoir/BKB0tvELSh07o/86zzhmm9CwVwbErxXPkb1UI
PzpCElezbC+vZkRKlq/mRC1QKo55BDVV2xOs70v/c9jsa+UsevSdMv5cn5oVc4Qw0IKgG9KdfMmq
VKh6S9VAbF743Vz0sEq70k4V77uwo5VFM9ey9H6rq90K8BAPRx2cHBaZLLI/l+suWUGG+5FkN/HB
Yes/U9olpdbO0iJ6J9/oqDtNv5LytwppIaVbdNxsZWL+P1+g8SKBfUUNe3HjAQi3hB5qMn2N+sip
pxxapXfbit7f0fyZSn8DIXrxe0QrhPqPF8rcvZnTDd3x+vR/zJHM8wDfEqSghVTM4rwPQZL5JPNl
V/+casY+AH43poeWjietpZ3K+GncCptXHNylyYWDz6rcT+mrLANpaYGixkp5MKZJeZabqN+bo5Hu
1EjNftdqmx6qREmcJg1NW2iLf2djXX7IHBC+e7TmdC0JcbSyawmRcBiSoHwcrSk5qFUnPl2f5hUH
gC2qSnATOP6s+KUtXSCjl+sMugrUQ6SqgJ/U8Etk7bJOc4T6IbSeEK3M6f5eeAC+czAT9vSl0R3d
e0iHgzn8MigwIaYJEncGaSPXdv0LV27Cyy9czIbvB3FTNTKZndz7rQIO9puDYtFrC8yrN9wUyYss
qYdQfPXMc4rcYe740n1oTXYrbX3K6qYEtUoinSBAXKJHgiKxGtrIy66o1L3d9w/0VJ/626ow7UiT
zrL5u4yKk5QfB40Okc2hkj6NYXlsAoPA7TACQood098oQb9hkS99uEKcRiaKDm5zC6nFEpZyUeZC
wRuobrvkkzyG9T7zu2EnjtMd7CDhYdIiGqYC3HyOutrCnWTi3m+kJyQBEhtFkm9G2/Q7y9NNp8yD
ZBdaJoLoVv2Df+QiVinSIUr+KjVGTLExyZ7yWE7v2yZpdwNFY0ed0vHctfVWh9S12QaJr83B1kyf
Wbx75gtY7zrh7R3bdzZJnvEpl6zKMdVccHJTf1Qs38jsXJQs2yApvbu+89ZuADhVczp6Th4tldJU
NCZlZcK+3qm7koIJeEuzCG0IEMKo25WVbiG+V1C0qKWR8wc4xKXPei5OoyEYXhlkipvqLayPTqxe
BvDBuzZMgl9aZoy3itqNiOvUqExruRg7xaTc+rFUneQkHHdV5Vs/+qKRHD8skz9WjjpelpTBrVB6
ysZpmM/dYttxEfP0Rp5kJlAt7gkS9klUSp3iiv50LFUZybqylXftELeODPTin3NGyOOwu2kYDTmM
OPRyarKhk6IW/ig1sq+yGlIL/Pcbh2os1T0gW+jwLBFIXehXqp/0qutlNeyEcleapq3oT3roOX7S
npLYrl+v77CPQS2CHLQGmptlARZeYjXzNO+MoolUlwbS2ilVxOguaeHGKIEpOWIbRfui1bc6z6/U
e8AkmWhPzdx3IozFTOo4sUZNQs2tpvyr7qvnUgk+eaF1mtr2AVC07w/HegpvaH+y4apWThQvOQqs
vKJICSwTKYOVWaXWmaprVTIcIXUK9lGuDXurG/RDGAtgvjoh/FNlfrWxuLMPXGzW+ZKjESxFSYK6
RUTvGXprerzp3KSzoEuk7NUv1bhxmX6M2ekmwZthxvhyLpYwRrOQSNWQjHbjSoj2/hgatiWUykY+
aG0SqXOQNwdlT3Vw4e6HVMijaNQ0V2w6t0eH3Ah+DN458IN9AVmuqKeXf96lhAbUOYBLooe5lNrF
Qddtkaf6DDrJ0oMYH0Mg/aOfOlk8bORsV04EFUhw+eTENSgi8+DfhT7yUPotSXkdDop8DOnoKpUS
GrDCUaE3sRV8vT6ytaPwFvjo6qy5ATTw0lwr1SUldxqo0KdJnW5Q0svCY54rgS3HT11r3lrqDlK1
c93sxxVEp4YZBUsPQRjZlkurVQlSRhs9w029fu9nUgeAhkDa0itbHPqdrtDX3KqGreZHH7cnZjXa
qhHBQHJbCg7VVjDlPORMV67i8VBIINbiyD9fH9tKtubSyuIKGwUwI7mamW5bBl8VH+F1KXzmPOw8
Mz8otQcUr3zsXxUf0lrggvlErOJ3F4X7Ytg48x/3El+CeyV9gvAdCdzLaTaEMhLE1jfdAgZmGt6R
ny1G+GLQBgN/Y0k/XoaXtuZY5t2+9ay67HTctpsF0eNkDrxPYeQlDwWNzzfO/8qmnW2RCyQ2gby8
1AaD+qGWWlWZSDoxpUIX/gjjenDEuIh3rV9R2s0r+cZP9QFRDsO408u4f72+ymtbSSEiIhUDXhuA
zuVwhziH0dzXJpoZHVi6pumBIarqxgKujhSlUDj6bFeUXhd7Cb6rSuP11nT96GUoCjtIEblWHtIy
A9uWHiOvtCefdjBbajxrq0k2BMEWHuIaII/L4ckGsk2FzwznZVqeqb4OT5ov3hnBIN4pei9unJk1
c6qGf31T18e3X5qLhdrKungy3y4nQXjoq+9hwDtC2sourC3be0OLW9AalHwsy9F0u7RweEtG5hbI
es0CazWTIFC8oRZ0OZTQrPp0THTTTWOvcYAaVU4hITJ8fft9vM3BYFHVg1pP2eeDVmfX6O1QVbXh
0pIuH0RnpBFmsqWrvWVksSpFbCGQFjaGG6ESUXfirMb8XxtZrojSZqZXtIwk8R25uAcdswu3Krsr
IyFpyqtiFtKR6Xt5uSiWxHNQHtEHGkP/1CcevJnYKdVqd31VVq41InPODCm6N1bQpZlK7nstFFLR
1WHcWH7+UEDQV3dVor7O9BG9HjYgLSvnBoY0+HqgsJydZVfKMZvSCdcDPtA46tonw8mVyraijaB1
bfZgp6CtRPjzUYcoE/2hHdNJdInHupMZJrsYEs4hGP4dbE3/P9zA/yAQiSQv58+gZ4nYyMxfpOXf
K710ssB67Kp+w6uujYc63awHiAf5kFkDlqTLuYcZJc7twLgLopdW+/zvW2EmCs45EvaCOruJd9dh
UMRioVq16KZlY48Vug3dviv+dNmr2dhbNcHZG1/G9siYz1BDZU6cEl9fGssItEHHsA38+8a7a8p8
V+o6qnA3W/2zV5wbkumzfCpuhzf6vB/fjSqS/UmMjEZ0Bf2n6v3t839+4jKQd7+/uHZqSUbQuef3
p/HezH/8Z79PwECZdo4/367bd9+vIMub6CVKMS0tcHGacA9jqzpdX/q17TXjyGZpNd7Sy9Cg1NKg
KiIgtHH+J1FKZ6BmLmW/rhtZXfJ3Rha+2aPXCHV+mZF0Id2xuwf2sa8FPxTxe45IxnVja27m/YgW
PlqufT/uGlC6QK2OivwjG1o71uOdtgUYX3OguGiNK/pNYXaxv5RRp1slS+ci+pJDiv8yTM8qJvVD
uvUeXt3KM4YVVT6OzFKMy0Px1VJqC19dU/OZbP0/UL98U+Bin1G3hYW/WCJV66VJb9nMWZr+kBv1
WRzLG1rPJP4Wq3ZtfUjYzPmyuQvGskQfCNpkBJS2XF05pKqtlbyr7Jw+SNe3wdrqzN6ZIijyYZQe
Lk+/CagmSIl8XK217Pa+oakGeUeJVtiiGNi9uhEUrp0j6p0zEJ23C2mTS3NFGAe5wlvYNTzhIaIW
yb/Z5/G364NawTe8If24bXjaU9VdeOo0AryhGeFcVy3vMvr3hKhDwysxD412o1ut3YS+LVXtc5P7
t4OY7JCQvf4Ja/OKTr81N5Wk3rnUr/LgYIQVutTuiFqJ2n7Jzce50bQ4Iumzy5On/87aYltOeqHT
LzkFepYG9v8j7cx240aCbftFBDgPr2RNkihrsOXphWi7Zc7zzK8/i744cBWLtwj36YdGAw0oKjOD
kZERO/au1GJf+2JvU6kx/QOEvHuQDflGtroWrKgtIKE8lxgAEF2epJjFSSU1GmmKd1SZCTL77ghn
0cwc3YE5/vv1QXTMyxB/ALmxSMCRxos7hufh6So4xsF6aCkmmP64g94YcJathVto5tXlzdQPtKqp
7C0t6pGvSEOOo8ogBuUU5cOstJX0RCWTJHOrL77SpeOuB/XCKM8s+rFE36dTmFtaTGNiIC0HAsO3
oTqN+amXpN2oyraK/GK978KfTbvhqGsLJWTyLkQsiOUuHr1cd61c95U0F4smuCFz/2evC84wHskF
D7ePce3rnzluDVgz5mHVxVUgBZ3Sjj629NLbe7H2OSsLp6nTDddcN4MIGg0cSG6WGc2sBzLGEqMM
Vv6itHbN6fVJsWFkLT5zUDP7NrGTZ/yl/1PtKgWyROmh90unj48+DO2V+TwNGxDwlTsNsiSQgDOJ
5zUHfKYXEKHMiTokwZM90J85yXkt72+fzMpq5m94LklQl2Bg4XI1kyqNQ54N0Pq16bD3FbXeK5Nk
d/4AFWohbISrlQPi4UEJCyDrbwD4pbW8zzUl6El01OhjZDxO9WsxHW8vaN0ETBF4NsQCy+vT4zXT
ei3XZwLCxhZ9/TFD6c8JynrjfLYMLS7QwazjomSxD3rxqw0fiuBl1DYy6FUTlN7n0hR6CstSdUOT
Uw7ntYxTxpT1PZeLnW1t2KqfMS8DfQBF6quxtFQIhTDoA+lBkbzmMR0t9Y422Zfbp7LqZvNAjKoQ
BkRxsVk9qHQtlgrpIVH7Zld4WuwIquadmokBwtACbXjb3lpcnVNBKF4YN7pGDU+11Wt5m0kP4lS2
d70gTDtVKyOHOoxIIUcI9kaYakcpLnH0LgIMLcnFrhP6LQDK2srnqiaUyTC4Ul+8dPnGCklIhIh8
ABlwX36sLe9zl+10oX29veT5S128G6HWmjE2NBbp6S9Sn4GacWf0pfQAFsbWipM3ciGj8GEUxUFV
324bW8ly5q4ueC5lVrxfivcWfj8OYs325ikTOA+CCXBQ/z61xc5UPrfmRthY20OiOdEJxN6Mllrs
YRMRJVOW1km2YPwo0u+9hlhw9h8+tzMzy9Qt6S0m+nqu/tr80umVIwb/pNbGUtZOiXQG4qGZEhQ2
tsulTJZZdvCbcRMqBfou9ZTtVdQe70h/WidDiOtpQnFkf/u05v25cA0QVmQyIO/o/dM0WbhGHUYi
k2Gm9SBPky17/l3vd1+b9jBY1l2nFnY4/dvHwefbRq+CFyWMOapwRQK4AXZ7uVKxCtWu6mThQUjz
J6G8g/zt1dLqDbrY66L6bAYk3dzpnh8zy3Q0KVLBUj3hIUnLnWR90v9VS7sEnM+8h39ow/JuyDYK
dSsrI5LR7UIGEaD88i2YxRMwZVUM3BjIBArKTTchB7fhKFtGFuuC31lWUhh9kdysbZ3yDE5fbFxh
a5tHBxdUNONRVFCWinNdmFhiZrCSPvtAvdXWvljGt2Q4+MN9k//y0xHlub93i7mmCgwO3T4mW+d1
n1VtSl0t8iadAneWwwytymYsyxm6jU/5KmLw9qPbAfHlXHzgCr200vsBZfpGD1xSLEcQY7tATkxC
4a77ddvLr77nS0PLLFrMTF2oZSVwu8jjYfIlDV0PYiFgjuIWouPaI3ilMxUywwhZ01WAh+4j1yst
dUPcrpyOTQJ/6l/HQP7wuZHF8XS1yuN1wogQePeihQWhPiAKfnvXVpfC0Oac1SDZsIRDeqMWdV2k
pu5k/qMOtZMl91mwcTLXrdt5KWdGFkuBszWmlKOkruEDkEj7fZcau6qIv45m92hFqWT3XmXLrboP
RlBHStXCnlS64JKcoSqA5289LddWrc/Pn98id9RWLp1SnVDlCaQgdAfreyVazvx9lYzL/v3enluR
FlbiwEJKNAzdSn/T6sJOpY+tvKXDs7WURVYz6/UW4WzE8l9DsXCksdlpob8Rn37TL1xeXBQP6ZXS
5MfxqalcrqWWwzCvUjF16w4tRzM4jai+xKpNx9Rs40exLfY5GmOMWrpS/iXU35WkOnR1epDAksXJ
Owd7Emv1Tg4Le6r63e2dvg4yPJ1o1/ELqTsypnv56ywx6AuAHLlbqDUwPmT+Dq2kw+7cQLQ7Km14
vG3vKlOnR3hub3GyBqrFUmwEuVuCP1Cneue1/0cLi2ONkxYKyT7O3SH2HV1/D7fyxutM5HIJi1ut
E70x0DSWQB+oa2cOFewI75L+UuX6jnLSXh828uKtXVsmP3FMtl8kuavkGhzUj50hbuzaysdwcS6L
QGP1eZW3HjorrXQcJgsJy3stDjegRKtGoM7VUdShLLAcgxy1MPCTocjdkVq0Q8Pra1cQQ7ysev97
L5vvZl5PfHB0Iy+9Og5RDzGmMnfTYJpZzMNQ/cDcxBYaYuXjMbiaFSRkqD3A4HFppm5gzg7JBVwk
WtNCfClz8Zda34Hs3GqvrzgAe8aoB9ybVGWXA1dZz0Bbp2e5a01Z/uDpgXywwvrz7V1bOZ65gQPn
BDXRmTPxcjkiOOpCTdXcjUS/vhukyv8BzWhkN9Q8toLv2tad21psXY8+BvU0bIXTm1hWd5r2beAm
UyHPvb2olfxw7hRRfCDG0QBd0uM03QhnZqfz7aBHnHCPOlPcHouqchQl2XVi6uSl/5QEOjyKz7dt
r0SKC9OLDeUljgCibOHvs/wmXinvEhK4IN83yb9WVNkI/LloMm/V71cPEulFBh5Jsag5Xx6kp8hM
NHe4v9ibO694a6MAJguj2yqjr3klL1rKlEx/Ua9crA90FYpE7YjDNIF6r+T5sBu3lcav01MOEAaZ
GeeIpvnS92Wz0mLV8wtSDpoQQvowGO0Hygg/Q6akbEuVN55jq7sHmhlXgZQDnoLL3VPyVs0Ug1Mz
Q6S/4nHK90JSmYdcRGPptoOsbSDimHNRWZ9JkZe5QdxqeqXEhWuV3rGWa6aoPK2lIX/bzNqKwDDw
XQPcAuS7eElQTU75BXnh1ubziHh6QGpfIzh728rKYnhNzjgTQBm8xuZzPHsVNWFiTkrZFK4qHmVJ
xMJ/SFZ4KZNHwbPGYPny/ggahH2CqivdOCyezTx5yIPpXZWDdy1T/vo+ZHgaFDipLqRCtIouF9Mm
aZxJVpi6UfSPkH9Bwlk1Xm7v1/WpXJpYHH6Ttn3b5VHq0rwYutAGJSxlb7dtXEcgbIASpsoFx/EV
58sUhF6HIkHqol5w5+kPZfBW9o+m/4rimYg2kvjXnga0k+8UJiYqQ+zd5bbJMf9QKUzdooZM3Ncf
kvBRZS729qqud467XWMQlyGQ34YurZhR7utCNqTuMKj7YXzt1Gy3WVi43jqMIACMhi2VBS7eSyNl
SVArdV6RfTk5+YDmAaoMU/crDAaHKZ78WOdbDF3Xl+KlyUU8bUa5MdqOJ2WkCY7UfzaA6nBQ/VYt
cnX/LFSQoKQGE7i8H0AXhPogytjp1X0K9N5ioHQTSLeyGtqPdJFJ9uiXaAv/Hgsuh1g3UlcuEgcZ
MJ4YKa9T8ePmUV1HHqLnmaVFfBunVCwaDUtW+yUcHq1+i/Dh2gCwDIWAw9ARqp7LaplsChKVi9FD
MeiEqPthDLcwOtebNYPrZwQYlVUQYItLJ84CRSrq3HpAqHUfC59R8mSGL7vP5GLjE72e3psBGSAY
GJsHXs9b5tKxx0kqKkUpPdq1/2bNzhI/Uy8+TIZny+g0T/KpE+6ZohPM8UfBs7hoXL+6U5pwj9jC
337Hv7Uuqa5CBwNH4mLRRWS1k9JNkKGMZu8WRgf3bU89t7LELVGHa1QFzwAckUkiKvA6auiXqw6q
CABc3HgUrZtjYb43QbRXmvw0CPL9kCbPOgIn5VjbXfIjLKa3XI7++vEzw0bmYjK6m8x3Lm6UHiKW
moeB8FAo3U5W3NB/y5BXur2j8x+5LDawTCYPSVu4i2ltXK5yyC1F6RtKeaXqHSyolImO/mgdxuA7
qhm3bV1HEeDRc8V67lNChrUIkKZWlUrR+aELo9OPxPieSS9xpn2+bWTlyyOAcIVxdzEjtKRAQq+t
iUst9t1wKNvd1Bkyo+3qVj98ZdssMksAN+CVGLtdLEVO2nIaqYICuXlk+P6DUn+I1Bcp7e7V8cft
Bc1R7/KEeCjSSUNSD2pd2pWXJySnARwFnkDVyex2aQAD6XT0lPqA6o2TFL82BRivTwl7TGvOp8QX
tiR2agNS2SmwQlf1xpMaTK5WCA8W89K3l7XcwbkMylubccBZ7JH/vFxWqA6TEcYtFbswRVitFsqd
YqbZQcwFclpYxZyI3fjLT4pBEqoIwIzBF/Dv3zJHZxlnGvmJysMtcuvsXpDe5vZC8+v2upb+h4lZ
12Dm56PdddUBqr3QyOQ4jN3AaH3oTf2PvpZuzf9dbx7aajOlBI6ODueynxD2ZmTFYxO7HlAZkx6u
Z8j7set/5qGHdNSWty9dYl4Ts04wtwDKMFjW4qw6JRM1KHRco6beGNlU4kLj2+19W2ZPv22gnTML
C+Hqy+aF0ZphVFlD7GZojI8Q+oOe1YdnhmTtof2UVnZXff97i8ypcZeQdvKoWpTlJjj+0sKME7eo
pJ9VG07PUa72TyaBfVfWVXQXePp4HMq+PsZlvUWGsvys5/Vyq0DcwYufUfSF/8P8L1aVGCWuajEY
HTXmqWi1r43Z79p+OCrT/WbSs7bDYJHgq+TrhmlrcaENVaOGMiwvrjnJ9Y75NcXx+uagiqVhJ0Ic
OVqi5Pu0EpFrYch843u/yiJYMO9jAIqEMcpfSwid0AqtOWgJAh+tSbIaltVRQyMNuUtKlEbdF0ex
Kcp9LBftSSqsaLD9IbLusmFoFTvTs3EPrXb3mjde8hCmVf6apGL4fNslVj5eBj+NGbL5G3uyiLWd
r3lRqkiJOyRGvE8EtfqeaEK1US+4ouf4vRWzrguT8WC2ltO7sMVkplSaieu95cWv6AlcVX7UP8GB
5T3GslMMTvGuCKfba1uJGTO2FnAV6Qyf2OIjthTPlCeJ4y+kX1X3HnyQhfv0Y/R228qKW19YWWRo
amvkKc2LxI2zB5/kKC5syfgE7UmpJba4xeagL+7G/7eRf9a0+IQ1pUFJJVISt0m1wenlyocUQRP3
XqJAHVo3/u726lYCIU195sr5dGETWCYXnR/HgFDkxB1ziLK47+9TdaOJu3ZMLAtCj3kgn792GWu1
JG5rvqDEzdsicNAMth55FAX3mZQYz7mcoBhXbWWaa4cGmoBgSFpNwXhhk8pO2MQp/th6z+Pesidb
mn4G5a/o/fb2rUQg2M2px/BiUakrLeyMZlCKRsUzvO4EJst8X31Ft6B+LLys3I+9oN1RoQw+jLnw
A3TeVp9n1fpMwje/mRldXziLEDNrCd9C6pZDfIBsfbSL8ptRggOt9h3qK1MdfM/iDY9Z81CSa+qC
FiUsEvrL4+zVvgQvp1N58JCop5EH37lXfTT3t3d2zTG5odEoJpmH4Wz+/2eJTRZqSIpVmEma+xqW
A8V/LLZ6y79x5OeZ6Py1ISENlmZ+L4CevDQSdr7aW2mRuWPxHIYoPPqiA3FmVL8ooi1m0B3lh7Sl
qfy98hCtLJ5yC1J5a1/pvt1HSMJ4CiDLxnCyIXyq+69ScPK64L6Ytl6sa7tx/kPnb+xsN9qCn99F
deYq8ArSFbUn5TDF6caeXx8tjwyIPox5bAF++4U3i2059mMM0Ebu3uJXhbfwJCUnCEW3rovr5czE
8twKkKYxU7/8PJuyBaRViJk7oIsrQdIhSD/KNrLFKXfmyXOtB1DSBG9S/NEUBd7fMVA4JF9b7RAI
/952tJVrfOaCRmIeryVvWj7isp5JjVH3AGRUhzbbex8SNPmmf8P0nov7EDT9KZ3kmBHfB3P4t9DC
l1KpnFH/1YeH27/kOmjxQ0h92f45lV8KJpRDFZVQn2VuGcfVIVYmXM40KkdK2vYoapGyrwPd22dZ
s5UOrxw8lufn8iwKDdfBpXspUxLpchRlbjwJiPwey9apErtu7m4vcM0MDBHgOOc5AGpfl2ZSgRtC
HMrMFbUkIQmGXljNH6skcMKtl/naXuokohrwPJDX0hw6zz4Ya6QVYBV8MEMFIZAGwKvtXMV7gK0F
nEH5TdsSPF9JgYDhc5HO7HjAY5foxslMRqAhQeYm5Z0mlgehfzdYWPQdqQgF/eXkmMAL57uadOo3
hkGvYLLE4XPby8c7wzFeA5ItQ2z6pxUca4lapv8tKZudF9pl/tIOP/Pu4G+JfW3aXQQMbyqiOMqx
a5n6weitXVo/58GddG/hR7niTC0cU+P3HBLp2560FkBQzqRrNDdbqBheHm8k51PWjRWfilBFThBn
EW1MygdSnW+1QdY8iQ4a+ECoutnmhScF6tgzQIOMX6hB7IcEgXBsGf+HIr+fDrnVRPtIN1ooj7Jy
43O5kuyaj/XM9FKnqk/LKQF7mrm+rjlKrL5Z+vemP0gIlXZqcyc1ug3saYLL66M17nhq9MN9KH8Z
quTR06vj2DxTsz3Jz3rJg+P2AVwVE5e/bXH0hhoqBnPoHL11Lxu7Wjr5AcjomaTk4I/PFtrJDkqZ
g+XcNjxv9+WVzZ7wYKeEOUMetUUMaapGt4S4J1RlxzbMnXx8mtJDnmTHwC4jy66mesPita/NKhQc
BTg06izL1iH02oPcQgDjRsmEvHPlP3iWiGRYUJ5uL+06PJ4bok66cOpKqWU1bgAGdeaDFxtffBhB
KtV0KnF/29L1q3C2NIMQUeaZWxOXlmCN73m60rW22uAHT/rW6ZI02EgUV1zk0srCRepWb4NG74Cg
GBY3fAOVwLtVlg5ptDPmkx1o1V5qIfMV9tAI13ahqRsFkdWjo9Q486YC2//9C89uAU3tJ2GYd9Sw
3qiOVdKjKL/d3srr1w2LhI5z7idovNvmrT4zMcaKWkatiIlGw/m+SNFHq26dsLo3YYG7bWvVQc5s
zcs9sxV4TWkWPrYaaAyU/SgFjl/u/8OD7XJJi2TT9M0qTUcpd/XwlxlE1DNeE8oGgr45JH/9MV9a
WoTxsY3TrEhkUBptfmyN7DEyhspGrMyWQfx12cEbpadR8TeQ31tntgjpdQ8Jf6KzwGpSHxNPPRlR
t9P6E08b5Ns30I/rayRsGKhTAaKfD/Xs0Gpp8MEQahgbfnnhvxrKjujI4R9SGjrG8yD1G16yvro/
BhfHl020pceSTZW0Hyjx1Wbp1Hee+qS/3vbG9e8buq//Xdni9PSOaziAvcWNQrf9rAnmp7HZ99H3
seqOU3+yyPGsuL3jGdEhsbJhfDWEnRlfnCF8cYnEE6FwgW9mdljUsS1oMQXACoCT7evjV0MaqXGC
djL2UWzB6KSU4RdP16OdnkbZvdkI8FwJMEtu/LI5eF7eUDj1POY1E/PTW1xEBE1JayscCTqBeQzV
ryj/Kt7g6B/r3mnEbzKq92Zx/E82UaaGElidR1IuncxKkHyttYHIcBhFbe9ZX7vyo2wedeVV6N/8
6X0oN+Le2v7D2oLkL1UARg4Wwb2QpNrrUmLRVGTPgWU9NtK4v72qtS+HUjZt2rl8dDVu2ovJ0PaZ
iX8Zp4ZPs08fgrZ3evE59RI7aL6X6kY3ZdWlz00uvh1lgjIySj32sf0qNoMjVR6ZngShvAXtdCrC
IVnvVAse1fDVrF+D0ftbvhooKpCF+bPoxUdl+WXYhKoAClU9GM19HGsBvA61HRvpA+WK3bTF7zBf
Gkt3lUFw8uCHM0tbpjeqSHlR91iympzaznOC9ERddSOHWru5GH6FHwyANZXARdY2TFlmDh3Y2kH7
F01NDzUX1Gt8bes7mL1uuZjfC+EZzRjs8oUpdn4w0UYisfGTnSl/tZxEyh0JQWXY0o/yjy7/2EDW
e9tPVyoIvEJ4unI103dhkOny6xNHtaiESc1d/7Mg3NOLS+3okwhBRpbtlOMoDXb5rxceyvJYjs6g
7up2IxrOTrFctjqXcBnmn8usiztGaQelR26xcBPy7yZ5ClvVRlTXScOjrDwW/paC7po9qEF5xFOr
4FgXx5n2tdYJvlK45tC85dWbmoePWfI1KwLwnNZpqJuX21u85qRk/WRavwv9S2yIVGhFbuVB6coo
Jn3o5bG9S3rjPqlG6XTb0hVYdv4A0W2Znxi0TBioujxMqZrizIREFqD5t1yIHM/8GnmPkWeg6C4c
ilK7j7KGG20jnq460bndxbVRq+Y0D9SUILqGg5ruutR0BAty+zd2VYKiuUS9x//qJwfpFfJ/PX+q
/MZpt1xpjnALV6LbC70d0+TWzFx0ufxOj1A67fkZsdXvGO6O0NWW4JZRZq2NfCM3Wou3sDEhXgH6
8/eQ/KW1eOzSsR6wplIMIm+mUh9+mzS6pMZ0J0ZwI06PgsnkbzzuRy05NaWx8RNW1jvzowIF4ram
Ubv4dmM1yVKzT2u37V9n90UrZLwLpKcIas/bnrXy0dCk4psB3jSzQsmXaw3VQJxQOqrd3vzQCMNO
SR5rsXGy6b4aTk1wd9vatR/PPFog/8G40SOlLnVpDi2rIK7TInAT/7ucdLv4ZJqOBT12Iht2iGBz
UXzwpA0vvrqyZ6OSTA4C0ILn8mI3QyHOLK3pA1eMxXg/dXLmCiNgb6Or4scslXOHKbvYaZX6qY6n
cKMOdnWWVN7mggn0azNH4hJYEiSePuXDPJSYpJHbM1XoxGrq7a3SqO793tfteGzTjXzvKhEiB0Lg
jxEIEj6gVYsPJhoK1Uwy8Ea5LDqlJ30b6m5rVGBlYYCwZwQ/8G96zfP/P3tDKLFpTmbBHCTn9zFU
Slsfn+kcC6X6LG3pRa85DtApON8kEi8eLYsA2LXiaGqZxC5GX6pW5/n3wSiPyYMf75KHtJlOQ/G+
4avzn7wIOvMenplcxD5f7gSmZOc9LIZXpnVpvDROOGg7fWwYx+Q5HTaH1htexAF9C8OZ1Pc0jo+3
f8V8UFc/got8nhpA1Go5zdjV0VSMMptcB6OdpJMTGi8TnB23rVyHvHmtZ2YW/jLGTZZRuOYs66Oc
V9AW57aFzLMUvoS7R6ndZflrNdkQAd02fJWCLewu4kEup70Amz6TyPJ7YCLMNahOH9pptcWn/f9Z
IUPcQKHgENcWK7Qm0W+yianC2EQRJCzgRScHCh1ryj9KkRQ6AMu/ScX4M2/C1FFyC3hMkH2CV0p/
/vs1U5wxIKaFYvJqtC+ugiEbS9YMBuNeC/em2e2tfrKFDTtrMQCCQpixFGO+PBd721ooP9W5Gbha
XNTHNpe/GL1abgSaq/uDAzw3sggCUZpLkTJqLKaK3/XeyX8W6Pz6EmwYYbHTizZy/sPuUSLkjTcz
GSqLC6utYyUcZFZlic/x+M0yCsfQnUb+eNvMdReBhf1m4mGoi5t4CRwyNV8H/dWHbt7tAuNIWduJ
ovtORMLj41Tao+wIzzLTAbfNrm0nD9gZ88iUAwOqlzHVV8Ms0+CzdmPxFAwHSsnGj8pzxNzu878l
oKXXSV/1j62Ff/Rt4MVhii0pL5wemttNKNSaB55bWDiH7w3yOIxYsBizEpirStoNGMdaeJx7wzPH
JFiD5eRJgsKDOc6nxKyaM+jfNa1wsvpvC7a/N+qPkcVFIMqVJogCywj8N7XlvSSWNvMw+9tHv75Z
f6wsjj7xrCQb1TF0p1izw/Zls4K6ZWBx3p6q50xoTJAIyD6EqS81MvH/tyUszlupmoY1sITW4Aux
mFAMN5r0829cXocyyRzBk9uQxOry+xAkKYhlk6MoJcMp5XGfRebeqr+XxcZprH6I88sZ1V3gHss5
o06DraBM59lvU71DFOazpTzVyitRndeN9NjF4+n23q168pnBxcp6cTQinSerKxlvPiCKsnrs9a3B
wCvegvmbJycU0SABYwpV7+X+weGfDnKth24yHvqX6We608sHy7ufihctUd1R+Ux/PX4SfvpBQdV5
d3uN8/kvT+/c+sLF6yCB24cOnSvW/yidyTC7CJXFo9m/p+N/iW4UXUi8gQPBT7OwZQV5oGWeOnu7
btl53Kc75uP0jRWtfVNc4TNfi44n6IsSpwbURtIKJXSRgjpZVnQ/IgJ8e9PWXJ4RFyYEganNxarL
I8uautUQlgjdUBRtFYHpr/r4GZr121ZW3kjATRRAiyoUTyDuL630phLKje9hBY3KzCZHOSAG7dA+
QufFnsbOUYJNgsJ5d5b+cG50sTRkw7RC1TGajt8pX/aeaINW/aJL77o/HmjU3XlbFDGrD4m5gqCD
8IH6bgnhijWUAPI6iFxjGEhzj0iyGWMIq2tA8/SFzoEdQePZb1UwrvSK5i+PEU9m3qli8BpdxMa8
rktU0PF9hbgYqnQG2lR2DNSvqGGU/ofxiyA9lV55L88aiY78I73rykP1Humf6JZu+NTaac+sPJCG
MRF4BUSR67oOxZKNl/u3cpYOUUzahE4FDSB03QBKoZ7dMLkWUOfhU74V8I9XaJ7Cj+IQNE/kIvNw
r6NNZ7SPcJWVgXXwn9Mft715NXtjdGmeSZ2XuQzfodS2Qt4mkdspEHmmuqPpzS/f6+xRRaQ8Lp/n
61yx4kff+xbWW9M+q48N6p7SXEUCg7lElwZ1EQuDX0du1QwnsX9htPNniJ5Gjghe/9ZUjrZ726Lc
Xt1g9hUKGIquNF0uv2AmMrOii/rI1bTP1uSdEK7OLFdV/xHuumpTj33tupoR3PAskKVSpbq0Bpu8
BR1iF7l5mjhDcCgheHLK4BSae/2u+zwoR+CR+efaeJSpiMIgcPuAVx34zPy8GWe1h9iwvElDdNGV
H9URORhGJbNHw/hEKlDoml1u+dNapDpf7uJ2jgazl2J6BW5WK+9RZByzIr1rzGcv1x1Pu/OGD75i
y8lWFrKxy6Z8uUy564qpq1mmH4e2KHzvuqeq3MhuV/2G24Uy1UxqtRSxFNV8ljUdIzfOj6n6MoHj
tOpXpX/UxieA0BvPt7ULc552/19ri4Ob+lLPEpMVeWra7mPNqIiD7VZVc83KjH2e2cdm/1wcV10E
tB5Q33QRg3Pmqfq/JsyawzldDegIUH2eaW4vT0ZD5ERVQ4twpr63ybNS/Eq3sqXVK+PcxvLKUCrI
YGuP0zcRIWoLB03yQ+4lx8YfT4U33QttfQr75gUduSfTCj50PaJWybATpvGoSOXel8y3qX0StvL8
NbdkeEOhuABB4xUDWh3X4iikfsy8f7WrpGNq5E60NYR6Jdb4e4v/WPl9k59942rn1Rr0OrErVXdh
9EsagpNhniy+92HsngdolwLdcuSucKIMrJDSnwLJSb0RsdHCTqb0Uy8YdtY2R8XLD1PR8G5TT3Ep
7P2o2jeG8mSJ1aNXJh+t2LO7utzfDlEreRuzJ0z3kRfyiFjymxRST2sobaCJKybAwnCoKIEjM1y6
xea3ltIwOUyPj/ucVuky1U2bQR0GyJtcsSlPuZk81RUScXsLuof4rVV2dYdgSmLsbq9vxQnwfybx
mTViYu3qGxuTStbTOnR9KtpVFxwUHURHPm1UsTbMLDPs0Vfjuk0bXizNfdBFuxlf1ECu/veLoS/B
Ow/yG4Ry5oBy5mscZCtFwJzdGv/Zt+L75ut7xR1oe/yxMK/zzEIpWHmj1ryNkyl7gKv4PjWHQ1WN
n6dWPNxezEpER7QQTlZquqS6S0Zsr5qYmpV56MvJPu7CnTlKyj4Zpl0b7Qe9To4d6lu3Ta687DDJ
03KeKSTdWryDwh7GPcli//phn4GUquJ+H7Vgs6zsRPFn4xLZsra4FumeoLMnyKHbGNNw9HzD2gmp
BUI/Hd5bDQlZ1Hm3ns4rGcc8hwxejwR2JjO+PL+6UAvZz3k5l5X8mvXBQfI9R2iE0zBJ+7IQwrk8
KAxbxB2rbsNEKDfNPNO35H5K5LTytFqjKhT1PwdtOlpysOvjJHdievm3D3HtU2NCmKlxnIfqyuIN
KFJ5VM2Yl6YWiccov2+meJ+WG63NtdyYgY4/VhafWl92QGUnNjJQ2yOTkof8n6A76qYrKd+T9JgZ
qAbpge3Xo1P/rZYHVwokCzPjCrqoXC0LN0U0RNC1kjacMr1P/svf448Wf3+RgxuKVzddz9/3w1+a
+H0ziMx7s3gw81UD6ARmzu27pPLpzNqwRrS03boo/0kDxlcH2doi1F9zuXMjixSt0dIk1wrgc6F0
R0k1DlS+p2ez/XXb29Y+YrqhMPlAcMcY/MLMiFZmlrSsZYhcvRqPoi/YMoAqpv2EaCtj+Y1vu9q5
M2uLjDCIjdYzY8prUdDDFyN5ebMbA19ihrFB5rSVu30qxs2nnDGryai6GdnQf2jbTNv1Ulrv+qx/
M2OUxW9vwuqB/vlZS4icOVW5AVSQql/oC07PMOQhrsRqw8pa7AIZA0czkYvNXrhl12ZD07QlJ1qo
H/MkPgiDZ4dyb+stHM2qXcjqfbPFKLlyvgg/ML1Engg13nKaXWoCaS5BELlQfmi6+KGui+e2ZRyi
mSENgX+6vZUr0evC3uJSMMx0KMsSe5yyHdDtNvzHsfwP8fjCyiJGBgw05oGElcJ6VAc0iH/BpNTq
G2+y1bUQokAzzTu35B9TYXmNxZLiJZJ3p0SL7mRbNDec4no2SILcGjEgmK1FeOKsxYa1sIjrsUog
rqM2OmR+eFcLgf9cN/l+jELJDuMsP+RG/ivu4tiN9JJKseJ/GStluquHdgtj+BsvsPhE+T1wQ0Il
xhDAsoCh+1qopgnXj28lD5le3ov+P0XsfQnD+GAFuq0XyjFWsjtm7hjvsXkU2WZyQGH9aMTxTP7/
TYz0H7edatWJqeGiqa7Ns5iLsIFsZtGIo8VlVeT3XSKfxKmzy0C7k6Byr6L8eNucfh3fuZVm7ixg
KnPv4TLJkCKt8VDjIHNDhp65mX6XKF+VbqPWuxJ0sEKeBqoMVMFSvrusVTVqJ0qgyHa3KN9ohsOA
5VaNcSULvbCyiO8AU8xMlSFUqax7w+wdtVaO3vRci5GtwcPZhBuJxfpR/VnV4qgUo47IsUNKNFrz
EOnFW5x8L5JnUYcCOqg2MtCbi2NUd5FIpFKl8jCnmhkpMpP3sR2CKxe/tvlTLAfO5hPvN2vA1bcB
+IWrH+kpKlGXjtGp5pBXJfasxg/3UWqUSKgEuTOWsWCPXRZ9auEOQRMqTvZlBLDdN8uvg1L3yGqH
KuxetQfnLluvNuWvcaDi6QcQU0xhlzo4neVMQ/+PltSIWEnZ5yAY452RRt4D5SLTrgMFQqR49Ki0
TeH42WoLz+kkP3iael/aIQIdO0WZQGVZdgzPWEPuqIM+uFIA5lWFBH4v+b1gZ2qlgzVVlI1AtvrR
gOqg6AlMBt6Ay73hYzJbygQRA5wvku8q4ykRO9Sb/su3eWZm4c9611R6PmLGj7x9pbxVveH48vMQ
fb4dA1Zj/x87S9EB2VdGxZOxY6AjMoRoPj/m1ORuG1n9WKhJaAQ2AIbLWKvWfdsw0EsZrnq1EhGB
jZZJBdM23vX/Ie3MduNGlm79RAQ4D7esSZJLluSx3TeE3S1znmc+/f+lgbO7ikoUYZ9G3xlQVCYj
IyMjVqy1BaeUmnKYmRfvatiOVp8nAwaoxMijnOFcMUAaFK3j5w4ycNVDbf9JZOOpxDuUmXFQadeu
oC9DHpgjZf++J2ttU9NB5jn4fHvvpB/owsjKEZCpzxtHJckvpved9WqVD1UcbcQX6aahzyQkLl0G
SlebFvLSJjEgM2ZALVoaf8k0n5Fkv1TP45bOm6x+hOgUsGJEUEgIrNWtE1ZwxixEFybsExN+o+W9
M9bqKUSDZR/OfbyjEf5ourO5n/up8idXq/7A50UtEVgPxVTqSdffzXajqkgb+iV12O2L1Pad4kdt
bHw3WfObWSd2E0kqGn/r5rdRg6qNIMw7V+O7TGXmj9fuueuepz7zc72GiZfZp9LcGWx4mr8kvXsc
rc6frGcHLbrfdyICLr1ngKnibFyvuC8TO5gifosGFeSetLjelVn2NLRbzBgyb2WIHjyRx9w5z8Zr
Q1AXBjpT4PF5WPTXJSi8gxEr/T7mXBxuL0nyyuByEoQQHnxtb2G2ZTdFlQPVWFCmn4eqP1fzU6He
R4u+a9u/yuhZWbZE2WTXMDv4S9RYEIKudtGa+nRq2omHTRoe87vGK3xGA+dQ3wVz6AdbIELZTXNp
buWmUd6VeqNpPDFi517z8k8IxFCd1mq/UeP7P9jN/5a2FgAY9BJc3cDS3PILoDc/GmGf8BBrgwLj
xYiWvbrVQJQ1TQHXkmNQAAKovPbJoqvjZIlVXh3T0dJSJN1p3X1wtengermfJfsIveqnOt6aDZTl
owxOQyNIQ0Fg7a5dtNB0e0CVhCS7jsOfFAy6nZBK+oMYc2ll9QiG4WcZh5HVwVlyVxn7KkqOS7dF
GSdzkUsrq0dVnkHy0COGfnb0+W+99Q19eWBEYxebW/0R2cGm88+IApcqr6bVXdfiHJGpku8G5MR3
bZ7/ALSk7qDB/YMiBZMI5FcAXLit1yQSU+3mQyAyH3txu0O+pNE+a+ut4X2pF/xnZV1C1ufQUQyT
V4livEJWtnMsZSPmSl+YtCyA/9Iocd8wiHdFkGpGR2XLqg+eewq7Y/lZVd7XIbQQ77zutZ/u539B
xlnzX0lY7LJll5f3evt8+2TL7naI2QmSNBvwduFCF50AY1H6zqkrUFDpfTyGx6i8r+P3gz0fjWgL
nyRzRxAeREhGh4AAryKW4jRNVzW0AoYgPw3t7luehbt4sDd2VrokGKaZOGfCVFtzPjV1Z2coTQPk
oda/qGfH+ittqMBY35rg7vbuydweOUmYL2B+FNnr9e7lKH5FqUBcFVPzwa6tD1HZ3VnK6x9YoQ4B
hANYFMNr11bmiL/agQo/5x38ETysxo/OvKViL63AMN1I1+kXebG3ur76MVXbKaOPMTWHmpKGAZWq
5X1KbXeXF56fzXdefrKjE9BXvzAeFNU53l6mzD1gQYGBFGiOC/Hw9TJTtUn0YWYznSbpAX15R+Rm
5j0D8I0fKmG0MeL+1pxgtSIVEZg8+vKrXV16Jcgrj8y5m+rd0DHDVY9I0D6qVrVxe0otEYdpNLhI
TjnCiy7O2NJ7Tlg34DWGkUpK1oM9VuPmMAGECX5XbYTqkIqkCaMwoMoYB1yHfFepitYiV09HetKJ
ZiR3RZlDymfHnu86qXv63Y92bW+V0S2C07sdepoYCiAy76dR/MT/N6G2bw+aMAORG/MDvA3WlGpd
U4flYIILYX3f6bA/F232XgmzLci7pCEEWR1VYu4xQoi5niMKCjd3i5D1aFnh62G0c3LVt0mE6zAh
Z4QayUvushYQR/u9r+67yjnc3lBJ4sMvEKxMsD/bxhs2HbVoTYTW8JYsPnRNhRwq6VayD+ucIxn5
gRntBuRqzPpgbTbvZduMLAMvPbHJb0SaLYfVVlNHJalXDlZz536rAMdR1QG+uo/mf6Z5X1vDjiFr
g53oU+Yqgock179u7IFIsq4rTFSBeWiCixRzh2s9WNXLyzEo+Aph0QGJM3ctJNVTehBNQDt46AeU
qvtztGw8dKVfn0onhA0Q+YLKXL10EW8HLalwekzF8tXmH8hfDlE0nXRvOvZR+Zh0xXMWH3VtwHj2
t1XMWyocby8vVs4TSWAF6V+vEaFNNQR1Eqk8PufxPWyxR91rf3CjfYUt+bEdzG8bOy2i3JudpjxB
DxSiVkNfBd1+gUHJQ+fx3KjlHnzFQ6yMoT9X7gfrs5vsWvVrM91bjAf6qfrjtm3pUkUHFMQe53o9
FugQ0oPA0Thq0d5FwRrGEYTBfSXud/VWG/FtPifaCv/ZEiH6IgTn9mKEs2MyeN67/3Se6cea8uH2
csROvdlJkI6CJpHNXJeW5qIZeMby5RYuSKNTDu50KgemJ7TXWHl0ld4vy99OP1gV24dUFnMnOOz1
qgx7mdVosblYLM6H/TfwdU3v97fXJf1MF0bEv19sXdKU1WJWDqlw7pWHxLPDw+Cp/tKmiV85XeQ3
9SYxkuzGpCeu/oKs6iDAr202CaJ3Sm4l50n/UqiR76ZfnOnvkv7n76+NQVzqPAase2SM13ZixkMq
vcH7J1ayp0E8nOfAGtCcG+KdPqb/Ai3VNmxKKlyUt6gNM18hbpo36UAQDXPugTockVr5Os3PdgRG
JQ53RuHtpuzBrV9yZ2M0SbahJg1O9IpwE7zzeqGwvw2D4erJGWoHRdkFCcUl5dkst4S0ZM5yaWfl
LEtqQ/cMUeJ5mJofavmxTaOT95XhruOsBN5Goi+8YH3iGEKllSwKPba7+nroCutTMebpuV7+HsMA
ktzJr5SPvfKgd9Funl5vO4vscrw0t9rDijuRxngBBHC0/HJ8cRkT2ZxSk0WRSyOrDWw99GSyRrQ4
Bw8w/nMwZntterGmveceUvQ91U0MjOyyvTS5OmyF0k1TU2AyLE9Fc5eEX5gK9QfKO0rztWtPmvVX
spgvtzdT6pAX325171RMmE15l6U80hg60D443PCa9rT0W82Ft6wRQjLZo4srmBDJ9FcFnb7V06Bb
ypSRlVNjM1zRZX44erXP5f40K/EptuzDhEZvk94j23jU8uVQfrSYh1jU8p0a9BtJhsyNmMxCr12A
4t5oLUxa1lmK1aTnWX10zM8kzJvIH9nm/nrNU8VGdm29ZBOd6HjKrPTM+8nXhp9iVDtsbV/XtnZX
5q5UsalhO6iXMq9zHVcgNfeUerHTc5n5ZnQfDtq7rgiRqM78pngwlvTTJoW/+JPrUy8GicV/Qtph
9eIYHGNWW8NMz40x+QkZ+maDU4LPEfOb4i7nYUi8XAWWpvGCMa6px7vhk43OaaI8CmTvuEc8Ynmn
Vd1ONagKfgbyeGjHY29vdI+lS+Ri/0XTIICa17taR8pU5SE3RNq7xTGqlM+FF2yB32V+yPvif0ZW
J9CM4jlkCIhcPyiORpP6jTPttscwN8z8ug0v0oewrb3ONUjls1a/D6cX6ih3234otUITX0zUA0Zb
J19V5Y2ulhssZgHEVWguhEKF9l3x+q1hD9mlw8MagDNTvgJ/ef1tKq+n5+CSmlRKthshQo482lCm
FfEk87RT34aqH1bRBu2W9ERDFcAIIe4IUeO11TC2qA6r4v5u7mfFQTvlZen5XPUfLU+waDAKpzIY
saofGHyuphDLA/JzlxjOHRM1VsLTIDaOeTlDdbGVD0k/3YXF1XlWgTqjBkESW6fzvVGf+hleG2sj
/5F+NYcXAAMCgrp7dQkIFaKgG/CP1P4LXF17tIJ7bfxSV1w+zfPtq016ekVR16Ca5hIWr79VF2VN
TsWVlqwzds9hritPZV73h9tWpB4B+gshEVzxDX//YMG3Wkcu5Su93lHY3wG8h1rqudySMDdkMZ4R
XUTuIP0QQyzX61Fx+EUnIT+77eh+65TU2s8BrLV0ZKOHQKCMkyXkvRou56RO9B3DKJFvmr39rhqU
AyU2e69muXlXT9rnSNEcpqP07IjaR3avzQajAUG17NFeQWemm6wj8ySq78aUWsol+zDkzeg7aR/t
zUivnoaE3xFOvQa/SxXfTdkY70obYIJa2vOBnnJ6Gso8ehfyl30joeXuMSy7cYOLw7a+gQT7E48v
Zs1IKa43hMHo2i2tReiMph/nzvzIG9p+yVKUYusqjL5FSrMl7Ss3KQQFeDcA0Vz5b5xrqWokKOVU
+9JrHybnW9i8KkZ4P1qfb/uVzHvhC/BA9FJxY5DjenGpBZS9LVmcWbsxrcT0UxPUGxsofQLRdfg1
gsBAyrqcR5Wj0XplRvjH1e+m7mvqNc8q3W1vOtXeXV6MvprVfh9/ur02SY2b2Hxhd3XnxfxVZfDI
HaJSqfxRTT8viNI8VRYM5PkUFi9hESawKI7zfnQt5T7Qtb+KUDP205xX93Scfp9yhh8E8woAd6pt
cAte77bStlqH+hY+nQBDbe6zHDR4fuhZ/e2ly8IF6TYS1Coi1DyZrg3FkTmnXuukZ7iBVMqIWtf5
zvfo9bYVaeYkUCJM/ggdsTU1XGY5aTKMQ3oenH+aA4WQzOy/KUV3h+4DLD6Ud2b30Rog/IQpwcn8
odhiD5JFeh7q1POJsaCtVodzMAbmXvSAaIUiZ8LwVQMvSlV/mRGxbG2SxXJjZ2X3F7cyD2sG40mE
V+Ge0kJsajmiTloMV4anxv+CXn2fp1tPa4kdjRsZ9QXaWmjOruy05uAUtjdk57z6CcyHiYFq3Lgl
JU5CiwkUPAbA+665IcM4TV3FFnJBmXOch0cBdG3V122Qj7gyVhFUNADRgEPIjDbuyhupjgxG1NLR
SpLPzvhgjPNuoavvwQSrRvvC3mfxrikPY4YE7T9/kPheGRcbfZGRwguyJBXn/pyNwamxDqOqn9zl
ePskSAL2lZHV15p66DXtCiNW9YmwnSsf1OkrpN7exjta1i6g+Yif89iwUCZcbWUUqL2TKUzPVwCU
DR+m9yAF39p9abNDWPtV5jt2/pQ7G6Bwmatcml0lBbqttJkV0yB3EufYTaDB0kk/a3b/3R6iLQI5
yZlmjZBpije8GPK+/mI2Hyw0LNaY6vZ90p7ItbUiPGZ3nnVsndPvfznuWVJ7DjXsAKu+oBkHgVUJ
BGeL+nuCxA0v3ENbvsTqxEjyxomTruzC2Orr5Rl0AMEAbsKI5veW0z6G/TfbGfZxU6OclR5Hc4vZ
R/rhoK0Eti/6C+uimRuS+VcFqMSkpRk5V3V36m0AfUVjan4COOvu9nbK7fEsQxUXHPkaBeklSmZ6
A3i+ULv/+z5JCJHTljiL7F6nykO3U5RTyYlXp02Np1BvnZJHmfZFrSq0HxBZiD/q9V+ReT/296Ee
+VkWkEi+1uZd3ny9vUZZaL40v8qZ5iKelyyoYDtAVMIHtYf0xfKRnu+H23YkmTjLFPo3PD5JXFeH
rkKCPAQLADbS+Gaq1jsj6e6aHBbr77X2nCX5Yeh+W9pBg6TywuTq6IXgG+jTAIYEsNTuGfN7NTv6
nrldb6xNFjAvDa2icmjkyqLlfMI5aU4oWOwrxNY6Fz00w659BV6D23spfvj6Crq0t3KZJVYCUJnC
L5l1is0PvfvvbQNyp/jvY62cQh17TwuEgeqT1Ue7qvxoWhtBeMsfRHS5uMnqBIzUUON3RQ9BUha/
mH27V9Vnhj+NNINC5qcRbVX8pMviEcKL04Z0wFo5RFCrabBoomzUOj/mYEh3gRY8TtPWELT0+xhk
IWI6UoDDr9dm1ZnlFp1oxU6f7f5OsT7+wedhfAHNR/iSYCe9/vtx1Jck+7TrRsbQcovGD412dSiP
t83Iys9ABv+zs8rwA3VOFXuk8qBomAqOecp4MFj9nzwwTqOj03WqzV3WuN+AHXZ+0T5bKfgQfTrn
YnQTWPftHySLxxSdRdlATJ6uu64KZJKKtfB7Eu9zW/3oSPHM8dlMN/ISqZtcmFkdrzy0x47BKgou
xQFM7A7NtF2WbXXLt6yszpgzmXMRlSzGgHxvHyv2Sx8Xg785Hio9aJD64Su8aSg+XzsLHhosC2cJ
gpnAe5fMnrszcshX6xSFirIfm1Pjte59qdd7RWu2VilLErjbqGoCe4SKeZUkJBEdDCOnS5ll86Fx
uvvY6nZjOxzz6pPensrfH/gTFbL/7K2uGW9iXsdRsOfAV2Qq6a6kTGZXX287otizdQC+tLIKJGXV
agUUelxm9sQeeo9L6z3ZXfcweNVdkv5+UY7OPDMM0NYKcO8qnIDd8+aE/8+Nuai7Mg+nnTFpy/72
mmSFDepCzEPAcuwhPLUyU5UlTS2VqFJbJSq7d0q5b/Rd446nxS72c5btmavfMxy2EWZkp/rS7uq4
VXDMKMABQMXm773h1OXt0WPAlcLa7QXKDtylnVXUVLyx6AaxPr3N/ET5robqwU01/w+sQKgq+Owh
yl6/acYKkvfJUugie9VpBLhs5+Z2q1XqgBdW1m7uQc6gLhDHWNoXG1qeDgnDMVMP5fzaGp9vr0hq
Cx5VCNcYPAIgfR1AFKCV5kwx7Uxb0IIpHpIXI43VPeq1yYm0xyITT9vTbaOyj8WUqAha3EDaGsoe
FoGGIyBLrpmvVJl22cAs3J8EepPUXvABQs6/hmoFLBdFbbrik6m9Hyz1fdhZ76fZ20gPpWsBEifo
jaherV9l4WhMfdVV9PrVXCBrYKiE63+j7yY1Avc8g0fQwbOk669kDCYdS3VkLdSu6vdJXqD1Ee9u
f5VfXDvrwAcfOpcv1AkQ5Kx8QZ1bs3WMODurDZLn2bCMu2bRvmlzqbb+EtgBCUJOKdluo8MU9O4O
hHa1K00QRGoXPNCFqXaGMxenxBwVIIK254c8gPaDscA6Mg1MTc3G8un2r5bdQcwBgxNTuQaBp11v
TTckSTg0pH2h/a7vPzMO/qS3g+8NgtXodTSaw217sk/BkDNTlIKunkh6ba9Ww7LsNVqgOfqB+wEF
lncGIAXfa5ItSRS5KcaDxTirCmz22tSSjb0GMp3rFc26Nnd2ERxJ3ha2Uhah4Yv/nxURIS5y9cag
P5KZWGn1Yu+mkG3P2c7rvy92//EPto4vZbN5GFyDp1pdgzlcsOF18XcLgvbwZbOAJ10MIwPU7mAx
oVd+vRg76+s567hNreTzDCWnA0un7b1sZiKyvAsOwf/ZWR1I02tTRV+41vLeOFhVvDOVelcrkLFM
7i6a1Z0HAdMUbWyg9BZnjgUIBZMZQkPzenlzHFrtPHLLzTA4R9nTCK1YWO2mYbyzixgOt3/00NlB
+7NFryr+8JvQQIoH/JT0HG2sa8NVqSfo1BCxsyRBKeEngi5/cLUKhZj/Z0Echgs3BPVsNlFLJjsF
n5npD1DeGfsvtx1QdtmBcKFdDbATiMFqFS31/zlWQAymlXtcytGfzKcgPDkmaFYU4W8bk24ZOBpq
H8xgAGK9XlBkMwQeztw/bqiiSJ0Xz2WZbYwK/GJWWH8X/jQpHa1WotLKiDPZzdg1CW0a68VDhxEK
yTZ+OE7ud0U/dOUX82Ni7tTsa9Acktm3WnqPuMu0r2B3SfXieHvJsv1lSBMHhQ4eVY3V6euVbpmn
DNzboBaHIn/Rh3I/e6nv5i/jppqoLDrC52aADkTwgo7g9f6WAaQq0LPikvfoqPu198hYzcY3lB1z
cdiEVBLsbevkfNa8KpgYZz/3HeJQCUD3PDtUjeqng9awrGxv5LSDLWXaMCxzHuBLQp+NfaTqe724
zk47raaxelbH4mPBNxun9P4PPtaFiVUIS3vY3JSAh7Dq7iCk/ahZj4nRHAsEpCfH2P3/GVudvNxl
yEuxQG8Y2TEdq3MT+kYTH0NzOsPasGFMlhJcbt4qlCj9pLVJIKAizNZa2bK3IXfIxvzgBO/brDhk
un64vbxfjvDmHFKUp5b8a6Z+lYXkpdeAAmjpp7Q84/xizst+1yo5+ZEa6crXwi6axM9cZMV8tdcA
+SVa2+3LudR/mHkHEXwMDWLFQEfU/8PgfPucz2mcMEkxx8dqYcauDJrxNfSaPPadNlA/RZMTB2LU
IXjuM80NONxDEz8qaTZtvFClBw2td1DPoLntdRoCZClNe9SizyGC8jypwu5u1LZKCVIjJmRdNPdB
V6+ZtYNwCdV5JnQoQerrCwD12lfN77c/k/RUAW4W1Tty6V9N4os7JleywrZSAKX6GMTvYmeZD+Vk
/T5BHPA4R8WMyzAowkLXZzdxvTRGuZPnm/c5Td47UeN30cZNJl3JhY1V8FNRGTSLmFdHO+YQ65aF
4tex2+5v75csnguWO0REAAK84VeY5jma7QwQZRbnMwLofbvLnGK5V4alfKeM6lm3mJS/bVPmCJc2
xb9ffCOtV4uk7UBC1MV4XNTqMae21DbTHy2NEW6m/WkkrJvWWty2zTgCO4hMYx+4yb5OzL2uFs9e
ryKss0H8KFsUlRek5UGjwiayWpQzFWGYdbys6vIZFDoFCuugJOXh9tbJPhdMM7ThQURxAa+sVLFR
WPmgsHUW04kMyyBmWHjvBjU/V+WWoLF0SSDWaJ0J8PKb63eJeS8sAEQCBHg1dMxHx+/tP1nRhZHV
NajYdsCTVOf+LaddMiCNEh8Xg+nEwN0b/cvt7ZOviPYVGEMxcyHeFheeV87MItQRLjGojYDRT3Hj
D9MfvOSZYvufEfENL4wkpZeOcP1ACgydRrIEp3iw9pYab7j31lpW99GQL3MbNgCtRyvZVQz7uHl7
ireGN2RR6GIxb1lnLQSSaxbjWu1u6FvY8TcaSdJ1CI4aDo+qc1Svt8saA6sMHOHSCXQn3o8kSWE+
2UrzpFZsZqMYMBaImdWbXivqDhkv1mGpP4vmMWTQi3x9I6XbMrL6JFWcwa2YucD9BfbdehRiHptT
GsJH13kIOGMm9cA46W916JHycNsckFEefTX6n4VxQtCv3tJm37Kyun202Y2jaIwIZ9pjsW8Sjczm
eRg2zqPcCsNWwHCogKznoJuBxwRaCNm5tYo7PXpIO+9oZCev/H773IuNf7tn/9lZ+VjoxhCFVWl2
FmpuurdTK5QdRmjzHCQojB8ZdBGb97dsoFOwGnDxaOJuVVdJQpdDsoowanYuludFYA1hSFPa+6zb
/RpgVf3WfK2WTzUkO7VhHm6vWFpH4KENnAmALqBN4asXUchOVa31Eqq+lRlAt61mJzOe3ztDe8hB
Ns1PvRX6QDHIKYuNwCT5qLRMUSbiigI2s66gL5EWzdNUZ+dktO5455t9fczSuyI53V6i3I5LIxjq
D/iqVyusF6VKaq3Jzq6pfJ7M9vswOvfFHD6U5LkbJ1ty77Km/2ytYrpep9ZcOtgaauJgHneDrxvJ
c5OlL+kEFqjeIvSRxF0QAmIeXFSdaYhdf77cMOq2NPl8avR1cXrfTY63d09yJK4MrFaUuVlrTB2X
+wI5fH9AQuoU5vfuM6iLo920J3NLBV2+Ioo8jB9RuVtT9lZNZ2mZLu6r0H5VdOuZAcxPt9ckNcH8
NEBCxHvoV15v2tSqQa2oHPNiyu8G1zpG0wZmasuC+PeLU4V2ohfUUByeXXrXFDi7oNrwNMkdQij8
bw0rr45i28hB9GRnW3+paRdmzb9U7DeMyD4+tVOAbVRRBbz+ehlqow4mpXzwnOogBkjQ+569OyE9
KySAzPFFm9WPlh7d3f4+shN7aXblc9PcZWMBAOwcBY9q+6qY1HOgdAu3Spmy4Efa+t/6Vrf9RLkn
sXXWlwga1aDQId7tmGYcrPg5s56yWXuaY+/vYjRtGh5BvvEWkFQnrsyv8oBQG3pTrzDfBE9L9mkY
R3/x+7lCJBmJ3WDDmnxXKZDxfhNUMCuvj4c2yioDaybkWEvr6+ZeyR4KawvGLfNMAjrSTYCNeVCt
VpVFTuuEIq4zX0FASp2vDsUXt9gKFFI7YqpPzNaynrVzVjSxoSzJzp372Q3dfe/dj9XWGIDsIAsJ
esSXmSphNPn6BGiz0gRKx2IMRSn2eU21SkmsLdka2bUBryz5JvIlFPNXh3nuCr3UYAQ9t5q9D8aX
QH2utYcmH/b6FrZStiACB0U2R0WMZU3Qmytj4eSdlp29qmz24Nvhly7TeaPuJvs2ADTQHgZWxAlb
+Zqy6NYQB6C0kzibfCP4tujxPvMYk78dKWQbB5Lf+FXJQeNwlTvNRmZHnc5qcu2hapI7AOF2eNJU
Z+elW29q2c4xbAn4ge9Enrb2ayNO68Ua8nNbh0fau6IacXs1Ugu819kzXWcuYLWaTFfIQCNiuiCq
UarZL7a6x7IYgDDy/yys0vW8GibLSHP6uu33Ns0fiv6nmn0OnWwjgsu+/6Wd1fdPesMbG3E7iZWI
Hk4DX8DGg1C2FhCkoMTQ1MbRVrvlpv3cp0xKn/XAOCkNsuBtdFy6v4Nya+BQagmiTwDs1DzNX8I7
F7d5nZeN02tEGkP9UtbPHnl5bMS+lzsb7izbNkDyQOR/cZmvO8qR1wVoeE7Z2eke2ti459ukm3FT
5mWXRlZ+XDZdWiUdZzO0LVL7h7bbYjeTLsOAP43/EI9es0ckZh8M/YCFEVanjvnP1nrdHJfcMrIK
/0aoKbaes1dmjFJl/1OcF28c97eP5JaVVSoymkOYtgyqn6siLPfZ4Dq7ya1b2CkSbyNmymIZ00+W
0D0UPDDip1x4WaYGnlIsSX72msVGU7IZ/23DyvWjSFVe5qL4Pti9vuFwUs8GvwBjm6A6XdcJoZlm
9C1Lc+I0oslM6zYpFIzFsLfH19sbKbME2Z2OV6Du9EaJI1YipS4LZsc0CzGOAjbJFwhdoG/YmEIW
3rt6woN9FAOIIHKFns9qF4d5Kiorz8WDaBrfpd/L8R2okF1vCM3U3WaZRXaawLrT/4eYDkKkVUSF
iWEuDLfOccPZX2zT77da1bIskc4jcYemEnfdKs7pLYStYcOK0jrw+7Q+FPZf8Tdol1xUxLZnuKRJ
MT0z0b2CJJNDfL2D+UJOUOUl9oL2uc2jl5KSTqjCEZ/Yij9lP8Li5xgfNbjpf99FLg2vtrIZGGXM
Wwy3UXNCks2f4+EY5C/ZFs5FdqihZxDIYqgT2NPVCtVqmVpgkECXWUm8m/uHIfx5ezFyG6LnQ4nD
wM61DcNKIheYbc4cRLgchYzgrjGcn9ashYfblmQeLzhz8BAKKfCIXFuCeLPSigFL7tSNYMK0gczR
AvfhNZMKhU7YPfaBXd8tdaf9vQz6VmVeulLBaIDLkFCu/aULlcylospnc6udC0dJuezMLQCULHww
xvw/IyvfUNyRmIlkyTkOx1MYTvtxeIld/XlzvlAWhW1Uqxhdgd9bW8OGshTCvdoKmHGNENdtHlsX
GmFV8Q8bF4vMDjFDlDOh0rPX+B2rs9vCHUzilB7uo+JzUP80s+HYtXAEDRvZmITIW9fh3xKtDAeA
xBoAOeTxEKOVIQZ3+7Mz2DBPNOXOLdAI6aLDDIYICMN0Gr3XtE2P0ag/dL31l6dPuzrdIg6RLhx2
CpdLh0Fna3Uw1GAYez2JinOvPoyRcexRWnCKd531MRjN+9tHQ2KLNIS6KizJ9KXWXd7Ymma3VuGv
VSrPfqpnFdazMM/RlAXV6LR5CYtWmW2cR01qFQyOCJ4Mp1urN6OVO11shE18BuG2C76U1jG3/cnz
a/2JWbaDZ8TPWvKYKQMT5H9PI09+7atW9oeOWZhiS0dZcnAMKoMoB8H2wDjd6uDYo6f01gB5ru51
x+JotZFvK6e43hoxltsRxVwiELF1dWsUlhWphQ6Z+RQk9RHoXeuj9zkdwE2Od2BF643zI7l34a5g
xgdWYl6Y61tRUdpx8djo89yD/F/SoNj3k6VvWJHEtisrq91jOjF2mGBD+nj+OCImGsXHws42vFRq
BEZq0T8D1Luuso2V00ZmM6LO1xQnR3/OK6b6t1hDpd/nwohw2ovsssoL8nx3oMoFKDn5FBiviCMY
v/8ko+Yj+F2BucFqvPJ8+PCWSnNYyaAbD6l6eF3mndukG4WsXznVKse7MrMKIfFsodYYQPUeptEu
1R5S+yk2lVNlzbuxMz/CiQMt6otWfJ7Ve4+Beq+d9kHd7k39PeycfnPwJmaCv6M8jz5qY9xxls9K
2t6XYwIY58m6B+xw6CvlELSP7pa8h+xrQwUnZGmAV8Mvcf0h8lIPh86EQljpT1zquzQlZ+zM339M
GGI2GOIGUHFvCiNTrlHfFlYKYxdkD94Cu9Zz0H01nU+/H2IJ5OBAqarQMBF+d+FX2uTAzt1TPbWs
BUSDG/7bdLG+X4JcOVnQpOxdIaVz26Z0Cy9srnx5iZQxa3sWRzDf2fn3SXuI/4C7hgFWKD8F67gF
6u96XVY3jbqeMfVMmdHv8kcmCUvnFB5vr0QWxUAuEpp5KVPKELn/xe4NM7SDscOIelwEftb+iIzT
bQOy7qJxaWGVHSrT0GZ6IKa37fRENfVoT50/qJ8yvT5MuUHD6KGxXsxh7zilXwy/3wfBuvtrjADA
2LpyEprNoCYZE7NOHTJHkBXVPoLQZcMfJMLP4o/z5iN6Ak3zVmHaDoqaO6JhYFA5WsnfMKMdmOu7
q3o/9c02RnDK8ampFvMeGoAP5nhHGddOhyPIYmSd9vNm/UuWAlz+oJX3ePkUtGEIkt6BB6ABGTVp
u0l3diaSUMu0cX/Ily9mW/AhmF3t1Rm0oihXo77gG6MBWgXpfmGWPA3+ilyEGh+Nx+LHpENnMhyh
bD5Oj9oHdT6GmqBhypCzuu1w0pVf/JbV2ayTWUH1lS9u23tn+WdUGOAv70rbr9Kt7pSMyQVkLzwu
FM2hHFkPD2UGJW5rZAAjUF+KxAVb1/mp9qjUD8HsHIMwRtFk73ifqvgwVXezGLgfh416gywWXf6G
1ZeO6EqZueCOm8N8L/htLXu3KcMqDun6wuN1B7Kb+rMHpOM6THhxM9fTwrgE7DtkO7r+0BYPY/5D
Nc7D8N0OtpoE4u+9sUfOTIwVj7o1QY21VIVXWGwsdcg6pkycIXeJwgSTDbe9RVZsgAoP4QBR3yAX
NK5XFiZVoNDyZTw8HZCd+1Brzk7UcoO42nkDyC6CFS+DDxtmRUB4s0DICXj78yogj7w2mxtp4iBt
JEh1vWO9ZDuESoPm37HxtXOaeI/e8lkrlodkIz+SkUDAUQb5gy1SAKpu13Y1NaqMbIQjz9P/SZB9
jo3yYFlIF5bviijcN5FJh3X2uxBWomXx7bi9I7HeeA5Kv+7Fj1h50xQUcdJajI6ozlfayLuRARWA
xffJFk+87HajIgbETVCjwL25Wu1kQ5gglIuD2Hotq2bcRUribLiQpDxG9YRKs8ZLS3DAXRtxktJN
3DAhCDjq/WyKkrY/vYSTxsTP4AftxubJzjsE/44ABuJA6/TNceNEtM84iqMR74o6ePSy7GfQBFtB
XRZIYZaH/JKaMKd+dafNdhh6qcr8Umc0d5Y27PP83QIRSr3TonfZfA7rwo/t97r3Bb6SZjxmqn3X
DoiffQq1rXae7EOiv0JVml9EpF257VSOagPpDcOuRpXeu06XHOKw1TbyelmUw02Qb4PZHizUyi+L
cjHmajJhJx+CU5QphyIGERS1e3TS/a54aOvhJXGqPwjgoOOQUmMMlCxs5T+M1gHJolx3jgZ3x6SK
U6Uw/Z1uBxzZBl4aEf9+kedpWmlqI0ig89K8VMsXM9qiFPvFUbOOaJcWVp8oWHj7WSWbF3lPpd3v
A4YMrLx8UBmIKZzFz0PxDsghno7ypyR9VMhE4AJD+vJU5d0IXtP0eZbAZxU/WKXzPhkPYbYcTePU
QryjNXedfnTiLay/zMkvf/Xqk6dzowBeF58cruHyEE6u/3+kndly3DyyrZ+IEZyHW7ImjZZsy4Nu
GG7b4jzPfPrzwX12dxXFXTy/T/jOFaEkgEQCyFy5lp++RqnXJn9RW+N5AmUSzBKgfpawBBpcjKRw
CL10MezE3UAiO5Eqh79YaHBF5Co5W4BlXS70TO9Hn/h/SFBtMDmRJyUbWfK1AASn5n8sLBZaapR5
HFumrFBAVwymZ4f3BfIz18exbgVqYZ6O4gK/GEcX6GnWNewKa7R2PV3n4jk8ThvbYi12Q3v9HyuL
sWSRX4WOwbbI5gfVN3bO8Jv0dI/Igqrucjn457wiCO2Bvae4Dv2etfC2YphGPXPoc4ryR1ID2Zg8
dBAgUIwP/mb6KNWSCYMNkxrDpRtEtZ/kjQ8zjOAgmDjznOFlm1FYfO+7PX9mZTEehjoXliDdCLty
n3bTs92LfP/t3GzBotdCs8hWkDoWtLu62Mdn8csyk7q1fBYqhZ08p+5UGZ6RfgPVVurJXun3JFuu
O+BqZDizKFznzGKUW4EURmykpuh3vqoeJgfZMbsPTkUbfq39raztqisiDofwqtD2fLdiRZJVieCc
SfLaccewNk6j2dzkeVK6VRpEuwF/OqZjvHUFXt1pZ4YXixhCgTBGOee8KboZugdV/w1c9G/8EVJm
+BKFXM8SaxtRiPdnHyIT39GOgD4SXseN+fwXS0YnMkUTot87ZZrADxsQr8QMahtup8U341ennzlV
iqOTbFHUr9U04Ekm8wu/rS7A+pcOoud+37QScdAuka9X5hOcCw73957yUOqihxc+yLeZC09perTM
vbVFBray+UCfgG5ipLzL/lAonDloGGiSYqSoA8RSyuM6KL9VYQWFFirHflBsXFJWjQHZAqxKlg3x
n8vBWl09polEu9ogT/lurNPeK9pM29k0YqNujTLY9aVctQdjI9hasZ7LC1+U2MZgDC3dNqMG7LxX
brOp8eQ536tR+PO6rZUNAJgKyb0/Qu72n3LK2URmla2WMpuPShjAuiAdSRfQ6bHTSz/eeCtsmVoE
lWYq4lCi7e9e8XlXRp2rjLFbK8n++oiE6y3iMqIp4rZBd7nghLxcLSmd+qyzAGXXQz+RbLMPVTh8
v25jJSIT+WmI0h2eI+gAXNoIhyC3SgOYtF4hzUJf1p0cJPu52GuNsi+i7Dvdoa30dt3o2vxRsYTE
HmJ5ekoWe25CKRrxcpvrGlDVpH5NySVK0s11IyuRWEjPiHc5KT1gV5cjy8zailveGfdt0HiJox7k
4KNxG8IJLL3MWwnKlWMGXIXYUzRowo67mMZs6kxJnjFW5F8yqDqjVy323SHOPIAH18e1OnngSAGr
CYaSd43cZVnLNHwxrrjQ3MCX5CNV/cwr62naXTe1OqozU4s3jTSnPAVK/DyiDCe3r8PwcbI/1J3l
VuXW+bXm7EAwhSAZdArksi+Xq+vLLs0GhuUEH3sTRArUktdHs5YkIsILkg0bFW964C9NxMkQWoNG
qKVlwA2ciqvhRAV78pJUcqNmPkbZL4PcnyNvoezX4iBi01CI4BrvdZCoZYWoSdH22kzp57Qb0ccq
bqPY2Ud/URaiSvtfS+JLzqJgj9RFF5s0uwZtXXpKZKKM6I+qZxupvOEda454bmoRnrTZjseioMet
Ct/K7A31E1u/vb5k6/PG6czGIm+5JKOozcxJC4vRyHrsFZAJWsVtXgSHqNsIFmveR3O1oEKCKRYx
g8tpq7Wki5Mc9uIeViz4LqQ4O14fyh9c/DKaQ+7Dq9Eh5cP16dKEUw4SXN2iISV1G63Zq/ui8MC4
BCdr/jREb3N+E1NPQZJnQICl/NrCMzN7VfqKgpYb38bBDYT4IbDxjQ9bW0bIc0BxAxakSr1YxmmS
2rqx+S7LhsFD+j3+P7Btr00veVlSwfROEbgWXjlU2mj1lkMgyScy+ArAnq2U6Fq4PzexGIYfqGi2
IZN532bxKVAfpnjwTKSk8uyDHwe3vubLrgJmY6w+t7XtVp+SYmdM1rFQkp0WfjSiu7rcKv6tfhPh
hlWnosQF73LJJ63sE5TygMhaxYNqfgqnX0pc3am59lhr+g38fVsgLjHKd05GEVDctQRmdjHRqTyr
PU38tPMUT4pSHUrrVyeyYNmdmb1cd+i1sokuoGI4M8lojvHL0Y1SpphBQvupr+KvenziuuAhOXCK
ZPuYTM2uLUn8dA/jpHt2FD3nzfhkt/ZXMEGH65+yFiYYLohquiugVVnsXt1PSnWUCK+d9myEg6uO
X/sSzp+P182sEZDr5PfI/vB0JfSJrXQWXJVaR1fFIhHdVfonx6h/OUF7p6eoOczRZ1vfJck+D9zI
r62dUpun69bX9im3Wy4Zon2dGHJpvOmkTK2g6LhPtKM/W17VhoexyDYOyTUH+sOYzb3T4JWuXloJ
tEkzINsFepH0rhlXEtiGHIw6kLmy13+GjbSRrV0dFowQ8O6wfgT5S4OKOgRQoOgU4ckkio7vynlV
7Q0HuW7EWJaHHCnxiTxGRDXxTs5uB/Ok2Bv5tLUQB1L4/46Dqbsch2TO3ZAKMIHU3yI+4W7LS60u
zZmFhffNoR+SzsD7TMQkNDq+oUH6lXS38O5uOMHWWBaxNJZ91GWoS9zP9kMBhfkUbkTrtVfH2WT9
QRucbSS9D0F7+gxl7lxytUV0aAy33+XTm2Z/CrsNaxurv0ymjqGkj5EqlkbaVWF5QL1mX5kbEIXV
RAL4WQFXIpHwjr6iDvPQDGL2pyyRfR5V15lVlHytY++QIq8nSJ2+IQAYptlz1FkUtdMjOo9H28x6
t022ivmrS3j2NYt9bI9q2E42Hm9FPdLwo/VRL7WtyvmWkYVHFkOiOKPMkItc2U/Vy5RJ++tBb8vC
4jzrdKOtMgcLTv6aDXeFvJWRXI/pZxO18HVgRaExdFiQtC9xp+/9+GaKO7ir9+Rao+FWCftdkcWe
De/49bH9Lx7zpzYnCpvLXVBHyKI7QoB7UJNW9vLOMFUv6pIu8soxy5WdLReTQRROpsGF8Xl4jhUb
juJqtmbonQqtPHWqkkdHP4ekfu+0EYloJ9e2uuPWjldgAySgeb7Q8rM46E1lVk1NYH/qxPcA4rj+
dPCHatdLvzdmRHjl8vpybmlxkMt9pNnBFFBSblIvNkHXOA+x9Hn82IKxe9EdVzHZLPDOacqn66ZX
xwjhNYLGIEFJhlyGb6NxUinXBA25mrlRrClubzsIcGu3TH+wkT9auxeaZ8bE72fhT0Nts+9GwC1h
NL9OQ6DdWPkonqGh7FU9LB4TVH8He6q37vqrcRfeXThySffoxsIwagu1EWZUnVv/Xw4X32j4MKn3
wXCogw8xyWlynNendXWkZwYXT+7UUCQ0gDE4NcMRCgDS348j3S2hwnvOMHbhvPFiXI31NlgQcsfA
sZbrOFdwFpEpZk+9xVp+OynNF1MBNnR9WKupBAiOxUwCzoZn+3IFB+pCk1VgJgcEjxBNqP4souMk
pa5SP4GYdIuKkulW7XHNSWmFZt0AZJLZWmxEv1b9LHFwUroy6va5LG+VInC74cvG6MS7ZLkNz+0s
3i3xjCx7HWNnyr/UZIcfdK8M3SiFAsqLHvOdbP0LbniTc+264dXxAeIRjxeDZ8ViVp05kmNrZlad
+hkMlDO+wk5tdRsntdjK70YHRlqHGxSQ2xKVNAFBCPyspSRkoJzZeSZEjM5uDpC43EjVrUZ44CQA
CgGBMqZFVCnoUMszjfqd9smCg8A+DNSk7ejLqCiH3lY9Xk9uR1XU6nSaCTw/eTCyHxkw4+vzuvpU
s+iWI18INkGxRdw9CzixnJlj7DNkBTb98ldgHqpy33de/i2SX2v6Jcx5dB1UVTLjftZut1Kxa+hR
6PGorkDNjdTIu7dLFqW2MYq6Ual7XfJTn0ZXp40uH07DWxYfBggOhxtlvB2dXxtDX11t2nAEpIf0
9rLdWrZDRIBC6juq3bs481h8jxCFAyUg6aeikw9tdgQ4I+CUbHSv1Z/ltnLnqXQF+8oWZdNaAAaj
Jtg/aZ4Grnu5ELmjpUaZCpRIkttuWiPhXTifohZSNSdJhn2cIo43UJehjyb5vjEV4vR85/hnxhen
a9KWdS2V1ELhu9qFtfJZ1773wT3V55s51h+brnLDLNgXb+EWl8PqxqYjAUlS4OT0H14Om/tVULQd
FXOoZVr7IbLRB/kwbvXKrU2uKC0jyUd6l+fkpZW8iGoTOR3CY93fBVF+q5YdI6s+V6HKwdP+mGvl
m6RlP6/P65qHnZtdREu/man8z5hVjy0lw6DM9pKfu75VPbRTt7GV1843yml4MuzdAr1xOcbJ1KSy
nZnJpHyDUa6A29KKNuL/2qFNcwNdqGLPqstbQqOnYShx1cYzAq/QvnPU6EW+S+L9BEV7UmxpIKwJ
x9AUD+YYGK7oZFuESVmtin8XzUuj8qLmR1DBWFE1CHU9O6culQ5lyJO32kNr7jZTdKpUnlftvLdL
+0cZyhsv+dUppsYN3B2qDtJKl1PcSXKqSyHrqem1KykviQZWztpCxqw+PGgMQPMH9B/RcXE1Gqa4
VNEgZE9EVLlvujZx5cQCsdTv+ngPzF0vvShHe3vjkF0dHgh30WhMaWzJ34K6i5GFLeSrWW8LkhBj
NHeDv+Gmq6MDYYyCM/1rWFmMTlVaNdXKjoJYFBV3do6KeKLB8u/4cnzTzmp74OWl3U0l/1XY37Wh
gmyfN/Gn63tzrYmOHCXlA5HgpjQnItPZydfWfexIvKnu++kpSHZ1NKCnVyFLcbKsfTHvDUl7gIiq
mptdkIffVf3k6w8SdL6FYMhtg9P171mb/PPPWXg6jLtGTSkcGiwrPnXA7OfxJZe2fGstENISCrgU
iDBo1kWgn1spH4aKUyZrrL3lvE5jfVdYwPZMOjWb4NFSK7cq/qLBXDSi/sfqIvymqZlOCeyQ96X1
lqm9Z4MumL9Yo+Zm2ewRIb3rc7l2qIBNIuUGFQDHyuIsnZrRbgMV7nUneaE7+4AUmF2FXmdv3OJW
1wymFjCrfyBsizULosYP7Il4IOlvoQRBECx+rbqV6Vi1QloZ4CoUbFx/Lx01IOHW9i31z6JJH4zu
N6mkQzD/vj5la0cVYqf/MSI+4mw3TFVWVZ0oU+tW403Vmww/lP40Z7t8qDciwKoPnplazFreJFEn
xwUqvIP2VaEJOjO7/VjrN1aK0ICs39j+uI/izbi66hVndhcHJOTqiDoBt7oPGv9XSyLWiMZfsynd
zTJx/Pp0rh5c/9Z7tGBcAgBwOZ81DVlWIBRh+navh8/y6MnmU54d7P5DHvywYY+35wfLClEDfgjk
bwGpvoJ7/phuPexXvYdnITjLPx+y2PFG6aiDLqrnZRR7ivqimolbzsfrwxUuuLw/sgVoZONNY/C8
vhytk4BKCnq8RwmCHX0P5DLNDa9ZXb0zE4vVm+Z+MqUerwma8LE2jZ1VN4fQ0n8JQePro1mdsjNT
ixPKrwp96MVoouZNLkEghr/Lrc6FdRu0+sNjRmfjsrvYKIFrywL/VMu5Z0u/a7twOdP/ZiD/NbJY
+9Rps7Jjv93b87PgOpf7h37aao9YjRzmf40sgvuQTZMeoVFyT5kVkbRjKX1WqF/P6CwVwfe/GRD8
WDzayLAsAfyq3E+gF3CCWgE0Vr+Ulu7WyYanrS6NDReKoEMBoSac/SwU9lE29KG4oMB9P7h0KfUn
eyz8A8JLzv+nKfEpZ6aGIlUUv2Du/PxL3mW7oXqewMxfnzTxve82J9V1MDQmQK5lS9BUR3nnawMQ
k9p6GWb7t7TZL7uaznBEpfcP3yqNHJcDyazQ1LMG8YrMCuiJDPtHRc/uckQrgrY7RFn71LJN6Q58
kErS1P3eRB8cOEW4S7TgfjD9jUzO6hqefc9iDUFC935ogtpoRHlleIYfqky+XJ/XlYhEPV3jvY5+
Gsm+RdCr855xdvhJ3nWnUbbjI0yPxS5Mrckd5C0qx7XOrgtziwBYqk7RByPLmJXDIa8JF8O/lFl+
seXhqxB8CNObxLqRGmRXsmwPu+UuUjbiiTCx8CQ6DmhhoS3JBBGzWGVp9HUznxC2L2LUOWF8N6TO
q+V5jzjjUzw+h+M/P1cuDC6WMTFDeYKsCkQbfN0ANKxpr/u5vWFlJYJdWFnswgahFT3XGdZUvMHO
Xx4UREkpMZRbsM21bNeFJeFSZ/ude0YXtxTH4JT4GJrPZTTsOu1hPiXGE5x5O71AVOehBX/b9RtB
4H8xDX5JvFwhYl6sHSRctpw00OxG5qeE0zko6bbhXXlMlGhvQ2wA+fmDPX0cTfUxq7bgviv7kYGb
9JoBgXTeNbXlYwysOIFcf+6zXdLeJiDdpPTj9Q25crGkgA8wHIgvxFLa4ty2yxQwtU3VLHqDD6V+
9vW71EDzer5Xue1l5u/r5v7gRN9th//a0xd3PHiRg1ruaZoNs8OQ34T3ySl87tJdN3yQ68RFDt4i
T61+nmgYVOg9Anff/FKMD37q5cYuGNxy3CsfpKOy1ee2EvGBGbBRRUlOJBIu3WwE3oom3cR7S38j
W17YGyNf3TD0aVBpUNFReSefG3esdSjSQKNyFw5fIkiow11gvAFV3sClr7WeMxaursB3aKtyFn5b
qgEJg4i3o6KAQfs6ZDtF/6K2szvVEMlln+Fu2aW6dW8Xgdebh3z8EBqHqu52Erdt03zdUqhZ/yCD
PmnB30TFZfFBER8ajg4fBL0QKqNmuUseaT09BOprl39M07vKcigR7qBVjPQXdVd2r7N+CmE4d7K/
0P2idoAOByvh0MkpFuosnlhymMxTRH/OCC7WML47Wwm/1S11ZmBx6My1puTOiCf5zZfOno5DNd5o
9q1R/ax1+/uofUnpiLi+rVZDxZnJxS5WYvyg7DGZpy96dBvEPfUlbXfdyFqZjq2B2JVF2YEiv/iK
s5kjRBVKnAE0z0u0UVISp/vEcayDKiOhIzttewAXNLuBPFIL1SX/2CtRv3HurE4uvIhQVVHjh8/m
8hsyc6gG8qnEq/KH9hUv2vNMzGUQQtrs2dbz9SGvHt7sI0otKMq+4x3rZc0PMtRn7mlh/pAY3Q7J
HbcZTkaf3yZPo9x2Gwu5GoXODC42ii8XYa2NZEf69iEQ2gLKlvuvTqBI6NMlQwZvmShNolIxEhul
QEECG6c/ss5TGi//l5ns/bz0EAHbGNK6QQMUOqklMJSLiB+XMe8S0cprGSjJlvp9PM57PU73QSZ5
sbHT5X2ob2EC1jKmKM2r5GRp+aQTaLHLqzYOuzgI0Q8S1OFVpkSeNZbmrlNT/5h1EH+1szbDtW0d
a8OJT6o11R8nJ4g2/HV10wBShz8WrC7ny+L6YslpQxWK+eZUNY9KIe8V7a03hkNWP9fdq+Lfh+nG
JXvNieDoFy8xUgtQfl/ukcF3Wn2EQPQemm83rN5U8/v1bbFWAYWi4X8swO5yaaGd5K62G1oZyt6N
9fyHOuzHO7nrv+dFfzO2H1QKN+OXIH8JaHWYZUDg5sbOXL2b0TJKVhwEONmTxSfoVUMsErq+Zlv+
Tvq8dK1JOdAK40nt+CG1UoQ3d0ZIr29wagL1Vs3V08YsiFizvMuAXaU7HdU18uELH5vidCyDhpSp
pIRfctQHAbfs/VnyMlM9qbXsyZBJGDk0pzDgjJAgXLe/trHOzS+WGd0TJsAmVsDFAodNSftn5aq/
FOgqqA/I9U6z4o0jYO2cOTcpPunsBFDi2KjGUkTf7kceWTtRMAs2AZOrA2PnguFCuQqQ7qWVKG8L
eVJ80ENz6rYyfazhvh6+acGrXNxnRnWglLTx9l3dphoNpqJfARb+JaoxSZzECBuZbWo1nCXf2tGh
RPctynxIf2ePJ4Y/zM9ZP3jXF3Ftr4p2KoGEpjdtadcKe7WaLNo+gsQUbI+RvvWMWHtywwUmuKy4
fcnLrFk/KBNiuESD0nnQpNjNoi/dWLmb9WLh7cvdcG5neTKHahtKAUnTXB93aetHnpZq3LDUbt5P
hGIunslW9W3tfD63qV56SjvTvWWX5Lbm5GBXX8ZfdvHaoY0+uGnf/MVKcY6gnkC/E8/5RcCB7FeT
h5hiU1e8SX7lmltNF2ubiwsy/1D1oE1xMRhnHGvJmklvzp/i5kFCmDtqm42YsaYhDigPBAfIBQXl
pkXQiGWU7pyUR2Ubteop8u1pN0VFu8udXkIQU1NOIOggFcgjx9P6tNtZQwtJrlEZrmrX5WvaI5rj
2Lsi8H2PBjBxrE71fixq2/MR1PScNNgSJ12bGA5PLg98NZX6xcQknRbGkYzIGC21HoyAtu2a/RYI
bW0jcpqwQegzp61t4b5R5wNyCqP0PiVNqvRvebHV7r3mrLzF2Ob07OA/i+NibJpSD2X0JHhgexI3
yKwJvMZ8IJYK1NImae7qtJ3ZWyy1nvMKsXlHA8J8rjP90BeDt5nQWxsU9zfoJcnKQxGz2BWh0Ru5
ajVoSqimOyXsd4UysDzuHbk+dEV80pvi9M9D5rnJxUoZvdQUaA3C/h78ILm3k6E3vm5h9XJxbmLh
cY5MF0rtDymtKb11NOsBJLEcDndOVQXHnPs5fMrtfCxlOuikqOQJreEuWZgqz0jVyVsd0mu+ef45
i1dBOqdSZxmMOOTOLlBuw19UZUUJChICh87Jd2R1kJD6adYjQ2P0d6r6rHSwskkv12d17SCCiADk
HEVTVEjEKM8uD0lo1LWviEktHK/PBzcGp6E4aF1vHOZr9wewNrCd0ujN02Kxel2tlVOf6+hpIDky
j/NRl19j4zXMjVs/LHb1ZO3DZOtdteozBFb64Tlp4TNZDA+IsCTBs4ryBewi8mA8F/ngRamOotnn
oZ/32vQ1sxLPQqKgCIed74Cbuz7BayewA5jVIWcI3eKSj4DA3fvK7ItxQ2UkEt/0POax14727WTl
e2lTLW5l95vwtAm1JhtpYHsRYmZ9KAp1RBW4lkRz5Z1V7nr9wzQnnglh0NYBuTI+2DJoAASyC1nb
soPfzzs69lPWNVTv1eRrPv6sf5TF47xVpFizYwnkhUKyygSqsHDUPLEoaJkoZeR3un+fmMaHqWle
jA7uN1X5cX3R1l6qHMVgh4TW33sar8SJbKsX1horU925V8pd2SA3ldSxQ6HO+Zw6WX87pFbrFaBw
0avWh2MC2PF4/UNWtic8K8B4gVCJi8Fi1FWp1LLSoWgg1ZXXlz/nbmdzf+u2euJWdidofZKsgvOJ
1PriDdEibJSPY5nd1zr5o6F1G/umutEcT5khp/6dJ39xAQYiikgpAU7UYBbhoIyjbIyE+ERscgmV
P0lltFMc0fmwxfe1th1sEvVCmc0ixC2mEPWTwcp7I70v/L0kx4ckVnPXMMPDUDhIKFYZWTJ1y39E
8F/cu//wWpFcAIkCCPvSW9VcCgPbR2nAUob4ERm974pP86bv+KHjDmkB/X+ZZAcfzPBjF8zlUbXH
/GVM8hDK6WHel5rCK+66L61cPeiJEPwv4EeF1tTlN+kDqm22j4JJHvTZYc7SzotC9qnVq1v1+rXN
yoXqT0ygVruEUdQJClPQAaDOM/826+m2h8B+x6vg2Etblec1gAqhVSgOGQBDHH0xrFLRIqWPcuRS
6np47EPL3/sAxMH+hMHeUJXoVOSFvY8o+XmTMlDUJXjux0EQQQ11s1cGRFzCVB7uxjkfD3KzSfi+
OhugBOn8dAQBifj97IxttTxDpr3OKK8UxTEpSu1o5KFzSAoz3c+GHj3pvp/fXF/ttcgB0EoAZgAn
vns7NxDrzy1oKGB43WNgaU/T9K025cKV/S1C+5WbkMkRB2segGRBP3E5PiWNkJrIcfayvjXM57TY
2sIrY0G6DqTlHxlK7hCXBnItsNs5YIlL42MffZSgHVEUr9JP16dsZZ0sslemDsUhVbcl1KmN6NhM
lIl1Cjlm7MfUnl1jlNxJbW+q8ed1YyuTBsMelx3KTjASyAu3VfLMCcxQYTfmH+L2Icu3BFbXDCBn
wAuN849Iu5i0scmTVIkZTVOU9j7RFMltm9Y6Xh/GSlCxNEgC/0juQDW/8O2JlZ/gU8vuuyZxtXH2
lPGF5NFG6FodC+VQakSQz1AOvHQA+sVoa8tp0HZ0yk815cI9qWF1w8qam6FgTq6JEhRtgItDsMnG
rqAGVdCa5/9w/Cc/tA5DYp+C9C8EGSntkvnhggYl67ILCJ7SSKtmJE2ksrLuar1pXCvUs1OkB9r+
+gKtDIqyGiYEsJNk2uKZUtX2GOaSg+aNlO5oYIXGRIP0DiqT63bWrtpUMEDiknUVRMULfzOyvLQg
KcjuRY7ko6R/6cx/1fN9bsjuIN3Z3gx9bvsktbsNu+Ixuzhq6T0SQucCX8/l5dI3wtEXB5iGPEzR
nqYw2ev9Rycf7gaF3soxeCiMmgf9nWVKG5bXZlYIaFGnR9AHYo5Lw0Hn+KTbcUrxtmh1iIqK7yME
U+rL9RGubDFufrDoAgBGoHwZloIG3F3ZRfl9qr5VwwMtY0r4z1sKMUFFzYFL1ninqtnN3FVkK8vv
R+k1t15Div6bnWIrexhIvqCQhiX2fc0lzEY7jM3izzAMahHNFlvH6nqcGViEoqKUxxo6h/y+dh6A
783oV1T1w2ZKdc0MDx6UYVExMwElXC47hEp9bSpxfq/0d6WNtm/yrz74FhXfrq/6qhkSRaTYyEuB
Gbg0I02qXFddl6PFrR2zfRMwGrX1nK2+pbX2AbqJ/mPoTxL+7HYyWUlSS0XP2neOq9ntHoOoi0fP
HOVNfyduo9FQuanxOU530WEOzHu7cW5nCM3637Lz+R8Pm7Lun0sL9WyOx8thG7NSTm1IYjzPX/X+
u29+lMynaEsja2VLXVhZvAmCshsKJadOlTrDrbM3ErQGyi3yqLXyBU15AEo5TISS6CL0grdXI0sn
OU2VsZgsdzgyl5UsC3phwzjOkemqWn5/fQJXh0ZO1iBbSnV82ZUSZ6VSxTDr3kfyMSwrN5aelHYj
1q/4JtSYkLJzksOyuOSdoxpjWXkHSFLXp10/BN5UFIcEnLufhBtBVrj5IrpfmFrsNqcGFVjZmJrk
BzPu76K05fy/4YHuSfnvsMlPwRalv3CxaybF6M82hK/lcjO2QC7t8QUCteLOsky3MeadQsfk9cXa
Gt3C28N6llXJwlRp7P0vU1U8xeZd3r3W5lOVfPedcmM21/IakM8Bb+Wi6zigRi7Hxqbw60kBhzg3
z7GsurVEnyhKW7Ou7aYwdHVBsO+pVkBJqrI3SIXXXPPc+GI/8HLIFLVkLVXEBFXFVbRns/t1fUb1
lcU7t7HwF14QwTTk2FD6Ygfh3i4wq41hrJvgNOZurQHOW1w4Ytiey0HnNS9YxR6bwG/2viJZN9cH
suYaAkuDIAykYvTfX64UyTYtrzsDLjUhSOIMXhDaUC6RJVG/Ne1N0n3Mp62H3JZN8fuZ50vyVNdN
hc2CMgFE+RTz3To+NFN3onu3k387W23Ta3sNuDWvRni2eHgtNoAacaOUdAfAgPpdKR7QLjjB4sXd
I42f/mI+zywtxsbNo8clfDw/Gr1hKL3RuJubuyB5UXMFtKoolPzzZwsPPOrlBhcfLmnLLtNcDSJb
MihfNVQsDooyPA+1HP3zPS2s8GCF1EMUyhb+aE5pNWopCtJ1NSKGIR3i3qs046j2itsEP6cO7P8Y
3fVffOPm+py+PwewTG7hzwuTZPOizmQ2ZcRJQ4FCVx+GNBXXrUZ7obvwupkVUP6lncUI0zGS01ml
aJZW8qkIvsUQ1egwkSXgKer2q1q9KFzBkSqbPkNq2OcWZQwFGRup3GDyer/1+RCeh6TW0cuh2/5y
g9hSrZl1xoDN7FFrQ8+YX64PdcPAEomrZU6NuH1BOcaqXD9/jbeA6CuXEoYgmgkFtkFkty+HkNha
l9UWc6mG+ilpjEPZPOXyQ58/xVOHANNtOsIcOm2REIlwdXmoYlYgnyjjEs+W4WwyUJfrFdSh1XTP
5aT+pUpPWZTtW9nebRbtV2cR3RhR+RE7Y+EvY6ygkTMKY6HlWtIT18yNg/v9UcZwRLIIKC+XrWWH
cewbajiHWEhChDIB23QAs4ti63K+ZUYM9Cwg8+gD3yDMZJQvRQdXkz9MRvdXgxGQDUG5y3v20kpc
K6rR+fO/RcjpMQHfDTX+dcde6fqAXAmXM8RTmQrO4vCPU9K0ugxtY/aoZ+7Edm24UD3G3VFXX41G
8wK/9cIpoWEyAKO1sa9WQ8i5+cVMJiBuIj9jY9mTx+31MTM/qegZ2/KDlCpu1u+kkv7N7tWOjX2r
VicLHtJMgtHe3OwxfH/mCZop0j+87aBJXfL32E1h+5nODtSPVf0ziGr6W37HtLpsT/r73MilqcUl
YgxSQ4orRh2jl+lXhzB4nKLkgLyDl0W7ws5cZfDyn9eXem33nY9vEWFK32z7acpSkUyw9Jei3zpW
xR9YxhLqOMD7uDJwvC5GVdVyIcszlXdZZgWtfRV9DIKXQD+Zx/FFkjZ2x1rkorufeI+WEY2hi+Gk
s1zm+oS1KOjDg1LSDuhPEmqdVpPcmJ0FbUNHx5Blpbvr87hheAmmtGotN+wAw5lInp2CYZcqP0fj
aCSfQhAW142tHeVno1zinOIUEEWTgYPpC9s19JfACNwpz2ESOFw3tB4IVOrh4pEKm+DiymfR7mrJ
Y5/eT7x/h/YtC9rHMnxofhbSrar9lDS0Pv29jKpZDzPZFk5lLaJSpeDlSvoVluxFHFArKy61ErzD
mL3SURI1D3n4dn2EqyZItXLwUEjATy/DqTzDcKNNanqvGTdx+ygPB7n6dN3EqmtQMxCdEiTElxdL
M5YDNag0jh8YD8IHbXir6SrLT1r1i7K1d93Y6njOjC02wDzW9uwL5IYxBm7rowYQesOWHu66EToI
YCUx0IFfTJruQ05ndxixwhdBSmJKX5q63/I98bx9Fzmgtf0fKwvfgxxZiWIVOIiFklzU7Tr/pOn3
g/G9t141a1e1tkcHfZJ+FFqX12dRDOCdaWQnIVoCwUCbxKVXaAVacpLPkkVKNx6DWdPdya6VnZLV
UDBVtrZVYV/BgxP8SehyT/2z0xauDvNyO0S5za1Zn3cQHym9C71ZtzO0hwG9T84FD/kgx3hOAhIO
CcnyLWndVTc9+wKx6GfXF4V+6kDq+ALZG4yvdRK4cX5Mb8nRW/FWmF6f3/+OduFAjhkOnPE+r6CZ
/qrw95h8knz6l+Iv19dx7fChSQkOVADm3GWWu8EyqBK2cXZvfAurm8LaNdbXPJqejOCD2rZ7tZIO
1w3+KdQtPQcKEBYTEKRo0L2cxVE1aKlMQ+oMTq3fNoOWua0mdOX6fqDzOMloJTXnA5fv6KabinAP
nlQ6OW3TfRiSUvOUoi9vh9aXPheO/yO3so4UL8kEo0KoJAfq7OY0peyFEMfRzDv7NglrGK710Xmw
lci5oyAe3Fwf09piQfEskicWb/JlSSMNCqmhGJ3eS3ZzsDRwlm3ktXKyr+1/3oUFrz6sj39AdNw/
RUg488HeiIbEhLfl3mhGV61hHapcSd5Yo9VXFQ2EggcdNhqqApdWZB1RuUDAWeZA9b15mIJdafff
9XyOPKcYfsRJlx6UOvV0PYPooZ/21yd0/QMo9NOmBIgYfYnLD4h0s2yqQcL96x19xfNdmx1S/SHU
nu2vSe7236/bW7vDClzB/5hbBNJ4TCNAB+w2cpa/6vRF8RETUsu9mcW7tt1onRST924DwMihAFOU
ofhbGBtbWN0cC+CKJnlzfpB+ps34f0g7s964jebrfyIC3JdbchZpNLItW3Ji3xB2InHfd37699f+
44lnaL5DxEGC5MJIarpZXV1ddeqcd7F9b9jx+ynz/xiLLbb11eWBO6bKRquHu/x6NyeIzfom7LNz
krW7oHoQKoEOOKV8J4XJb1yvEFUJskamguQfL5cLB627RJ2UBKBGUdWHSir3cuGcinLrOlhf0k8z
CwexZp4iWdwJM6C7ivDYM+pEo2Wn+vMpmu0tvcKVUjPdZoFvoKFoieLe9R7KoQ/jhAWkTC0+j+1d
DI1Cndd3egCoQvbqvDhS5gurP9tmSwVl7dq5tLy4dtQ0pHBqFtm5D3aNke7kbGcE47FtpBNuh8Dc
0+3DsJa7MNqrUqjlrlWXuqpKKsVqpYPvUZqn3ETqNHqMii0inrXvd2lksZ3mSF3K8nGT1LoL4aeL
42I3dJ6THLvs38MT+HREZh2cJXCYJaRKMetC70IDzICZ6V6vTLk3S5AwQPa4tazVvTOh+ftBxvDL
VLQ1N4rV9QNuqfXmQ6zM066Q7Xs1N7aSv7U7B6yNQI+S/kHTee2PhQbj8FT64ATs0pW6cdeFn2Um
c5NyIxavuR9Oz1rwBaLWwv3iRO4Z7AfZExkHaU52Q/9R1t3qxfbzvd31z7edb3VZF9YW5zqECQtS
OaAkZOfjfo40wKGd5Y2lFR50ixz3trmVxbF/ClVmAM2IDC3MmfFg5LFOLG7Q0ppmdAa+Q1Ggtqe8
epclGwdrZW1USGgD0wLknb+cmXSKriiHThzk6m5qzmDgQxN6bnvjg634IGUvbk3atD9O8bVnJACP
gpzm1FkGAW7YXtWdjE397pXzCwKVaEgKwoqWasjaZMyTk+B+VD/DQN9L41cTLuXO/AqWYOMjrWAi
RX0E8CkSUBhcVkg6qWI4qE7yc6ZSzNWebbs4ZJ1O4LeKs9PoZ615k8D0ytSwA91+S2T9GB59Shmh
8qDl09bvWXl3MTxFC4RpOqF4uEjC2nxqcx2gJXWofTiGrm3TWJXqR8HtHAYf9NTTnF3X/xk4kIqm
yuttn/0xP7VIIDBPp5p2PHBqQ7/+wLrUTmPQAHHIk+hY+qdhuK+khzqUKPX1TwSeQ9BMvP4arx47
2TPyl0GuoDF7HE1mIh4M6dW3Dl1yHLp3OV3uQTn12mvOk0lSHyL1mLX39tZg28pMGNMYoskAghMS
1KUOZZ3JUhfOTX6urF0aUZMxg7vU0T1QYqFn/Z0ZbhlMe0mZ0THtXX5VLyMy8S4ZHoVSXzNbR5Lh
90OzlU+LvfplLxGAAPKvI862hFPLo9mTUQNbkNQi2I/kScdSr9qtcvFKnKE+I/J1ggy9LXGcLrKi
TvEb3agZYnA+hcOpD/+y8i9oK7uFFnvIfNXD/DA2wXvnW1y/ttlrGPWfOrV2Ca+oCd71tb+Rpa2E
IlEvAtJMnw3M3uL3DHwiC9CDIOxKvDbt3rpZPc6x9XEot67ENVPwPYKnpUQmWD2vl9770exXguws
i5KdHd6rRuwWY+w5+VYX44cc3OJjMv9P0gnqi0ixbB1S7pTyoUNQMlLtXeo7npR+l+zcMwLjnTX+
3RxjgyfL1B9srf0U+s0u9O9arT8EVGjYahqaEhp9H24f17X1/0CsUp0T4KfFVseSbdblDMHPXP+p
+AcEKszyy7iFG1wJ+hwscNFkpuBWl/WYiSE5qsjM+FIItOfSpWvo+h9vr2TVBgEYGlrNZsxBu/6S
Zg3aAqpGaj7qszGfsyCDOnkjtq7tlgDF/s/GIrZNcpr5VY0NihWuTroWJwe82I2mLaT9ysm3ASBy
9dM7pIO3+C4cgb40Q3r1UfFOj2D0hQn69n6tHfpLC+LPLw697wDeyDIsTPOdPNK6cw7M8mmyCzgF
JYXfMEbzjioElRUYVK6NWTlJotWJRuhXiT65ayLRbMjPsvWx2QrmKw9YQjlEmaItQrd88Y0KNQ/s
OQdXkafNe0tvPjmB/C41KcLZsfmsIG8JFBzkTTa+3V7jinNcGRYOerGhyO2WaVRylNRg3DW6SpGn
QWDEcHW53giQa2sk24CAGO1dgSW9NhXoMzLUPbwLM1f7rNw7w9/le0jIlBdNbrzUVA+3l7ZCX8Qo
xU+Dy4SKV0+XpC03hF9UygfDaoMDchjJu2BsIfmvu/hQp2rrdokieRPSLp5G08FzRsQwI8Yt3aGP
+sPkN+FzNqSRCbLSyIuDyvD6AQ7ZcQM5sPYcvvq5i+eHBikEwi8QQ9iZdg6dl7CKPsS+s9f8hwjK
bwp4cRbsunFybePfp9GQCJN2gVfFp5eohQRIZaKG7JSR5PtWQYNM+W7L1NhNaSPgqSKiLS4UwTbJ
DWnDEgGg+NoL/DyvrFLl7oII+zBWeztu3dGwd5A43GnNg5Y9BFALUxj2Gjs/IgSgWIe8+iuP7lrf
2cnl0TG9YqTQA8vO1LqxU/6pdVswpxWoOq7zz6/8hTWgnZog9QsID5ts3zdfeNu60/S+17qDBHkH
EJo/wmH+M6/vm/6d1iUb99tKlAMNhAAPaDs4aJZ9PXUupSpMgIWmYj7zyfRhQEfHFP3jwNd2oA7+
o72F56XlkEjzwDdpo7Ofqq6GGEbg3Jdt5vZUgKXfMkezFIofigg/3iYXMSeSQnQdLDYX6gRXsl8k
rXFNEDkSJHGS+twFzUYg/yHg/IvT/ZijEVB8LsNrpysJZrkxQUZoDJT++wQsZYzQudaeasnclQw1
a/ndlL/UcX2XDvIh8i3PruaXbPLvfeVjNp/RDYOsJX7fFofCOQSa/fl2sFqLw0JWittTEAAt+3W2
WQVWHenE4b6nSSehjqta7aFUp705a9MGQHEtFLP1YvvJ7ugQXu9HWFqdWsD3dU6KYq+nGtSvHPbs
NdOCDxWKME2jvs65eXd7jSvJjvjm4EcEQwzf4dpq2+YM9wHgYA7vWbJy1EburPnP2zZW9xG8sQBF
Al1avmsLuQLiX5G0WfG3tjUF4EywNERbFGNrdsg9GbwVzUJIQq/X4mdB/X/kFmp8KtEAkrUA7bKD
GWy91NdiwaWhRbyU1EbLA5PsrQkRZKuC59F+goKv19vjWPt7rQmOt3dQJGnLs8JMKmJs1AXARy18
gw5n0bc/wBn+yxjoj7n+KPdeaVunDFWw37AFAQUjdULraEmjU8hDH7QKaDk70uGeGrp9AVND6bxr
k+gOptctHpXVO5be/j8GFy5Y+206ZSZwF1SuZ+mQhvqLIn+HcmxXdB6iv0jA7HyOOSwpt1e6BmpA
VI2eP3pZFKuWDynYW4wm1gFq1ZYT3PWSABQ11YwEYqdTo7WlY2766UOeVMGDaVbjPrb7p1AJEMap
VONRYd5iIyquHUe0EXQxbQM9zrLk0lh96FTpAMqoAZ3mvNnoTQVbSd/qjlPzFuUA/gWS9/qgVK1l
9p2m0OHVh3cD3NLFaO2MPjspgcm/26MaObtG0k9G95S08+F3tl20GUCuEej0xZMkn7XcGgeLHD5I
IfH11X5XTVG6l5FMcfWh6j2iUuvpSe7v4m60QYuOudeaPMT6rpTOQkt4wxVW9x1YONUAE+7t5StJ
zsYijQzR5+9SN4ktdJa+Jt0WMc7aMebLIraOt8PbvHhR2E7edMUgWBeaajfTb9zLcem4ftTFx6rL
3jXZRg65ZpByBH4keCy4ZK8/tGNCodL3gIyb2HzMhi+KfKI+ps/1yYyS+9ufVfz4ZYy6tLVwqtkx
/XEWENUmFBz/qi/tg0m3Nu6rVd+1ZDrQUKtAJLwcWCx0Ox0ChzMbO1V5YDwt3oeh7R+Y/oWUfxrG
O0Pupr02KvneTGdHcfPcr8+TnZnH2wteuwUEmBTKMUrQfM/rzdWKejL7FKSXPpcQkQhNrgC6nkMf
JKOXamEL65nzPERtvxEk1u45MjTmUIHeWzwQrg3nQYVsmM9O99pbTcnT0R+bLt7Z/14BmbsGchlB
MK4IhedrO6gANaPus8C+nck/bD25o9Ja7dop2Hprry6J+VNkluBF5VF1bWrqYUltSi4dQ4tco24f
E8RCw+SNl/lG9Fk76ZTOGIMS1KdE/WtLeqn7Q9PhP1n9kVEQN4JBVs2m34gnkIJqUJ/gGVQFr60w
jdHkVU/DpSCBfiSTf2m10LqbncDfuK7Xdo70jaqj+gMysTjiahE6gWHTbYlFOK9cq3g3pn8Z4cZL
eHXbLswsTvc05z1SeQzz085Ro7dgMFxnC228uhRRr6V8LlTEFp9mLLSk/YEvQWUx9Mudbt9bcBaH
2bfbB3d1LT/tLJ9ytDvy2s65/qKmFpokIXyBZbIRHdbCIa9pmkeCB8pYDosTmMqEi4RwqGiMX2Y7
H2e7vY71/fppQvz5xZttmKRcanNAMqV/zH17p6sfgGDLvwHyI2f/aWbhyzapWa3WrCT173PlpXPu
a//19kq2NmsRSse67ooALO5ZCW1XqiovkK2NoLn+0X+uYuFcfhp2kl4JbiDFKryoDnc2MF2Is34n
wDgkN1y5KCbROLv+KqADncDyMdTpyUFTv2lJea/Yb7c3bO3T0/VkdB9iBSoSYkMvPn1hhnmQDOAK
OI6O9bUxJDccy90YtxtuLLZleauLSWbepQ5ItmW4jMxy8meHOX2TzDB9ivpvikOPLfNC6Y96DPbK
+K9TFnB6wApAn/A3qcv1yqqElq81cDiT0by3pg+z3bgyonOVmtwP9Zd/u43M1EBr9oM5grrO4lsl
Y8WsXk7HtckhUX+binM5fA2Yv71t5tdNhLyHTBsEKYyUvwiCyYWVOU5NC3nQD5EpI5+dHeq+5O6Z
PCswPYI7WhbT3W2rK6mS4AyC6wCiD1Rzl0PFhjZMQxZSwIY/JI6OhvamDX7sAt7wJGYgEz1xx6jw
knk6y1s6e78eN2xTruPAwZ/DKMr1Z4xSmdpJSlOAe+++1ODqGUbw8Fvu+es5uDazCIF6EbW6XTIf
CImxG2doplK2Uj6a9uH2XooYd30Mru0sYqBpVEo+M1lytodsn1TAy4bHQWu9cXoe5C12+PW9o68H
7AXxrqWajVLNcSwNIclQ/j5N3ytNy2jXvx44FwtCaRuYpXgGLsLhJNdzaSsBd0csf9Qqx7Xb6lEd
tqp860v5x4y5yE6qXvIzWcaMybsqbR5L5cm0/r79bdZ8gHALoakO7oTs8drVOtOShxBirLMc38nf
mq9OFzC4//rfjCz2q20GvU81jGRa75rDRyWDmE9PvM1+3VqsMJnRp+JPSwbq5uvVVCyn7MUs4SBc
ObkfARH0r4NinCyJsb9M9dIs27gb13YQvB8PchWoxy+kQ0ptWuMsKCutWHa55Us7OER9vINR9fYu
rrnDpaHFMdLMQR3UrKG21KRewmM0+pumxMZqVo3QHragyScrXmpKO8bMsJwwooaw5GevrXrcTFVX
bKC4RAHF5p8Cdnf9lRoNnRe5kWGK02NaISdAQm7GI+n2dq18F4WeumARlLmClzyYNaLcjGCCEssH
6ckci53d2MD5vmzOl4p0YRHeMCSka8CHMNO9cDq/t7tcssBStd0olkM7aCOPWAmgAtbEECvvSUgM
FucHppo6HkrgdaAtE+a4yb28NHqsnODQbJFbrn2cf2yJrbv+OONkJn0s83Hy1NkP8b7V9W1m1HUj
QoRGNAhhlbk2EqSh0vsliVFjWu0Z0tr0INW9TOGuDzYun1VTRGrAKpRwgMVfm4pzJgPUPs0FOUjb
Zjsy8KjeekysGQEyzUy/aAIxgXttJGJcSWtzCHKC6Kmt4G1uWxcqtH/9LqafAu2YIOJBv2ZZyG6t
WJ8SwfYDp4pOsy492d3b7UOzuhCqFZBZIePCC/x6IUksyXKpYSIqZ09CziQTTJ/GRiRbO5qGKEFx
PQOqXPY04lzJ/JSSD88JVIojDVDZEwo4Vhxt7NjawYGbC0AR50dQVl0vx+qbSk8TNT87wUcm/Boo
AgQFjcz0MiS5+9t7t7YqsSQyfj6Qsww4qcXrxaodWIWi/D7WYw9XU1DYDuctXO/KslQxHUO9lWWB
gr5eFrPeUISXTD7MKSrA3b2S381ydJelBiQAG7WLlVVd2Vp4hDyZthRK2BpO+hTtWtlroCbf+lBr
VghwVFkJ2NApLlZUq41UQEUOHrXNA7eSgshtq79m8vKdJWf+xpdaQRrCXXZhbrGoeYrDxBJweflr
E6Kz0HxssvqgU19q66NePRvj3/QPtcnN4oMdMLUMk1oznB16YpyQnTzdSVs7sHLyrn7SIhHLgiLO
YocdCPsHKLDm4X241a5cuagwASEsHT4uk2XnYk5rzZltMZ4wZW4SfFTql9snYH0NPw0sbsIiRU8m
FAYsxCtg1c7rD4Nz+G82xCIvHu8VM8JTIzF50Nmf+uBlsH23yTbi08ocofCPnwsRC70wonR6HzOv
yE4ZZudBqNp+ggBM0DaMgTcyTvJeKwP4n0wUQeY0KSApl5VDpLfJfTs6qRuHquF1iEx+vL34rS+4
OCZBFthWIjbYtj/l099S//2//f8X5yKS20n3UZg4U/zfO0bz0KFc9BsmqBaQLpFkysv6ew9QIpAS
wSVHv0oNT2OzdZJWN+nCwmKTei3KLX+CPLDoamb+ZZQhjrfXsOrnpGGAJUX+ukxftDnoAlOa4bKM
v0XjSc6/Qsp124T4kYukEsWknyYWi5i0EbXOGhNdCS9V6XXqQf40Uc65bWZtr6jhMNdJocP5hd1F
l5s+rjoxuNF9k9uvzeZI7tpWXRhYsrtMfjcockQW7ujlURq6x8yUH+Mgebu9ji0zyyeFmQTxgIzt
We8tt7UelVDytoqgG3ulq9dBYRp0TRpnlaUgk6vYz6r99+1FrH1zGOzEBJIqRHgWpy/vO0PuxV7l
g3oHkdmrKb0rLYbH2nkLQru6FvrHAB8ZMPxFLkPJdSsMZdbSlJ9HNEwKY4t6W9xXSwcW07v/s7D4
IlJpOKMgeD37c/WWw7joMoJQVM2zpf85Jo+zFW5Z3FrT4vvUWT93lirWlCKXnb6k3da1IH7zr2vS
BJ2PTlXfWRzKLouVShssMWWX9rtaCV8dtd7NidDtNT1UhaBj2cWz8Se6Ufey/xt1NKYQAFWDSUZO
bgkuyadynkZGGkn7ysH1w/BU9frJyj/Pg36sZdr8t/1xfUN/2lvcgnC0k7qb3IK98RKXr33/dPv/
v3poBcc/j2bU8ZZQBqODQZZiAPS50sGAVnSSH9JNtRtxaH75ZuLhB/+TENRZeIUWkPAXVsBc0BR/
r9LZnZkZM5u7VNV3W8W0FYCuDmc3uFPmxSgNLovGStIFQxvx2BzSnuEifQrAGwbz3WxPvacYku/J
jF59slvmG0KtiA9xUz2Vcfylt6XWYwSA0cMgCJAFiJ27BGwPk1klnD1ON269IVY3nxexLX4xF80i
3xzTQrfqLOceDnwkD0QP3nDHLeqAW1ZAHCxHeiCc1qUgxErVfZ/Kl75+19W/cRkz4wsBM8U34LeL
QKPnRRHbYZ2ffdt/x8xZBP2VHML1sAVcWw3PDpkz6FlmYpaPSZCq1Szl5OaDXh+UMXLzUAFQ7O9B
794+GCtlTFW8g8RgO8/j5UUgxy0TCS1uZLUAZYODPexs/29p+muw4zs6upO11XFYO+qXFhfekNrT
MJcNbMi2LLmJ89nfVATYWtOyhtWXQ51JWJBAmdT9hwryqdY8VbbqNvVZb/dJ/OX2Lq6tSfRuGKmi
mcJfi/s6y+CtnPX8XFqvWsy0WLy/bWDNuXmAw4VGUDadZbOy6RQztkpCC3Tj2RcrrWrPtLLwHPco
tNw2tUJ2AMQPuB3yS//H8na9GEtr/VaaOUjGzFR+8dTk8iGIo72snktZeZoFR6zxmtlbyfTaGlkc
/VhqTtAeij+/eAlVcWGVTcgYo1VN+zIOPSd6jeeN0bcVI4yhMisC5xTJyFK8ywrjYVRD0LuWkZqf
6jIYD9qojaey7f2tO3wlL+ECB/8jSkKIOi7eqGVUd0Mg2HWLyD9UYfReC0Edqe1uro6jdfKLkUAt
D/CNvKjMQlpO/wTez80fbXio20TJXNWJ6JH43Qblw0p4ufphwp0vdtocethAHPqciuJ8CdGFiWil
mlF8F1sb4WUFuglM42IPFh+1nXIrNDrw6kk3HVBhqELoEF46GzJs7b2i3fnl2RzTnRntxyQ+zfMW
UHN9qaCI4PjmAC35sAqjl1Ofl+A5yRt3Ct7UhEFO415N/7x9alb9ihr//+wsohqF7AkORnq42TD5
79shy+6NaHpmLHaL+mHVEmQWTIkLgbQlnM02ZskYSkiGNfDSBhpfKFEXo3m4vZ6VIWc+3IWZRUjr
KxC1pYpqojl7DPhFKLzK7pz7h1npvye9Tgyo9uCAHvtAfycXw8Fy2qOujqWbyfPeDjpPHrZYe1cS
LJBugN/FqA1QvsWBQhOumOiPcKBkO7qD72KXGuOLWVdPmdx9Hu1xi2R81SBIfy57UaFe6reN/lCF
psSEV8DQSmHs5NktvnTJsEu2ZslWY8WFpcU5QSya6nWFpWl6VpVnKU5cBeVS06YSOB2k4Xnj867c
WACKYbAClEJpYbmyOHHisIpplA+xPHtylcV7oxzCXarJgdeOqe+OVdLulNAfXdh1+vu8D6o7vYTN
dw6T737ZjruwLu2Ny2fVuRnVEuMtDEAvCeTsQR17Q+heNvkJbK5bzbWrdp9uL34lJgDb5uigaAQ9
0pIfCdKuvowV5hziqXZ2+vTUiVd2UD6FVOv3t22t7PMPQQYqoUJgZwlYzn3MjyVxwci1r3Xd3oVd
szEStKIxwJODXikDxdRxMHMdzuOi72UrB1zRztU9Oi6u35Pum3CAJl6u0sCtPhfJ5zkrXHBVX9Qh
9oJx3FkUDwel8PKJknO79ZtWPuTVb1q8hYDdU2S3bSbME+3POZrvUjphehbBnewO46dMNdxc6Xd9
+66uG3xN/harxVedOJPo0cZFvHKKr37LImy0fqxOcgC4IQhT/R4ssOXKyVSerK703XSWssOYzcPG
W2H1wyPAJjAbBA978VHyKCyHduCjVEbceGXYkOwq8nx/273WkjUElX6aWaxtiBontUvWlg0vCEW5
KkmFXL/ZwZsv217NBFpoaXdStTmTsb4+G/wnyZTMhO+105VFWM2zDq2tFBkqXbWx3adpBPK4bBWU
LHplRhTGqf+IERC+L7tResd7NNlLUhV4iuTHnh03nVvEvr+Rcqx6nvrzhy12xOyayed8AzORc4QF
qt00vv7GCBNH7sKI2J2LDGrQE62pbba9C4J9EFhuN701IVhbO/z3EfHKkghmF5baJhkYsYHlfOxO
FfPtpn9vp1ssWasnhJQbjUKgTDxxr40kXUX1RcB/2tj3jO7AIY2b7056yotvtx121W1+WlrSL6hZ
O/NdCPCKNZzm7mMcmRtHQvzWRRWGAsw/a1m2noKsj+M2Zi0K2OdEOWWIjmbWh1h+FpeJ4FZg9PX2
ota3j3kgZrPBfywLP2aBcns4gWSZmQA/zo0fPDWZfwwc3826ISIt6uKX2yZXvdzgWUHNzOEWWxy/
Qq1zvhfpWaV/SWARNGOQiVtYg5WBY9z8wsoiis+mPY3ZaPJaGsKzPnpFvBvy1B11mcGRkSlEvXGl
ufnUkTQMdh26Q9K4aF1C+DCWJydr9pBFuYMReHo97jQ61K2xyzufx2v3yVLyrdnjlSyK3yv6PWD6
mcZe7Eo/9qK9y++NytA1YZ0Zwr807ZTKf7aPprX1tlj9BiYJBGIwAvuzCAJRG7OUTuRQdv0o591w
bDsV4bzB2WiMbxkSf34RA3prlNus4DKl1+QZ1pPVkh0G04YXr+FQdTCoXFeIKigs7NoMWrm2E9eY
qfKTUuWekt8needBAMPhySNzF7T7T1a+lWSvhgQe/T/Gd8EdidN1sboizcqGbIHxXfVJt4JHq3c2
roRVt7iwsHicpRZjbDpzEefOKdxRs1w1kr9GwQP6cKlrh+dR30p/hKP9EoQuLC4C6pT7UTkJ2GYa
SnfwejAR1+/hwyAfC9wmdO7M4T5W5N0cpn80lf98Ozjc3lHI3653NNbVVE4s1lub+b3aZndFtVFG
WU2h/1kfcsjXFpguJSUQ3CvVoLndHHxgCPV9q5uuHm/BBNfdEnwgbNbUKX9R4OgjqRjmBFtF1Xl1
3B/7wtyF03wPEQbKYNrgUb7+VDvdp7AOz2G3BVNb3U342KjFQGdjLbk37EGyJEUgPZspbVwV/OXH
vKrH77e/2RpQhLoXXSMImQQD3OL0OXBIaGnMtBgVE2+mRzFmym42yJgD1SvKB1r/LcIR+kkfnqN2
3ie9jMJteNcmmkuj+zAp1X0dK/BCROchNL/d/nlrm3D56xZpSNnmWRyN/DoZLZCgsRnE+Xzbwtq9
rSBSIGDoNunGIgxoHUy1ZQW4NUvvA5Rj46g69APT4Xdcgrxl+rtcj3e3ba5d3Jc2F4EhMe28YJqe
PQ++xb3uBUnnZeWzz3YmzdttW6t+zBwc4D1aCMyILxLTXk/r2EJK5WxpnzOAD1nl3BfB+CXpDYhX
zUe93ys1pF+h8TVKiq0cZYWNCqjYhXnxhS/CrF3EYWYHE8TpvQtxT3KkKQP+ujr2lfzYth8DKdyN
JoCj+qGispwPYe/WPJxgctyFXX0AfHJwSDFmf/b0XNoI0asPGfg6mC8X0g0AG69/XpKYWl04vCeK
KvVSP/T65qNiFF4WyB8bW/Fq39/DA+dDx7bxXcS+L2P1peVFLFPShslmVWbMbJjdiHnucHiXt69j
+VqNr5o2u3JOX7x6kMhtFF/fN1tH//+zdsDk8LlCS7ck25HVAN4AxjDOnVx6VvVU2LmA+Xj9NHuz
ChLOyU5B+1BH/d3tta/6P29TwcRAd35ZUGszY+j7YBDq3eo5M/KjjlRIV9SuZTfHiuHy2+bW8hjx
FP6fuYULpgoTapEQXEmDj0xFHaXwyfkdICbtpZ9GFnF0jmpTgWCVh6kGzU3lPNbKNyU7ZQ7jXbB5
317R6gYC+f1B+ACYYnGm7WKoAGXjO2rteNGwr43Yi+WvJSWGOdq4IbZsLXaPwWU7r8WLO8r3ccOj
ovk+SW5HCm7q1ZZ23toFj67xPwtb7GKZjER8YSzM+oNknWxFPQBS8lLOwu0tXI+LF6YWV4sW9XIg
SyqPT9hO6+IhUR98g6H0uPAm6zvpWR+DwKvOZdlvZDGr/sjYNI9eIcu6pFudJTjknJyQqNih1yLz
EFXeUG4YWb3XeCIACiZ/oAtxHdjs1CmUtmMnmZk82sGpibNd0hNq/UPbP3dq7baK7N3e09Wvd2FT
uNJFrLfMEsmBAZtOfZ+pX5GXcBmKOTKD9vE3DLF1dAotbpcfke3CEChxGwqIigs0HadjMfU9SUo5
w0gVOG7bFRt59eoHQ0sXnVvRVFpS/oVtUFftwBWawjHBRHAfQb2zRU/zI9P65UIAckPGqZNxLrnr
TDnui1aomAxOumvtprv3LZosRql4WWfDJpZCdoTW+/xX3KQwroRurxxgALuboUKZ7K2a+OrHdLga
0YIjbfhR/r3Y47qV065z8NK6e1c12ezaRefq+rzXYq7o299zbYOh2KaoIPgq6cVeO05gQNzlq0Io
RH3TMdX3L/3miReBarm/l0YW3gnlRttEo8GwWVju0ETLADfcXsZaqLy0sMjrlCEe1DZktncoUk/t
/lb6oxlqbkuDSAWQf9vY2veBAE7o3dCwAF50vWeTw2syILmipVx4VQ6n0TjdNyHcZpyG26ZWPw9T
9xqEl+CyVPXaVEljmCTAZujWjL1a3eWNvYOA678ZWdxpmQWDUWiyeYbzkveNG0X7lPH+/2ZkcZnp
vjJYkWYx19ifbEnxzPxRqrdOjvjMvzga+DmhI0ditWQmnrs4NpyZgYLerJ4pwnn1nLx0nX4aVfnY
FOVfQehsrGvV8wCY/eDMQchk4Qy92kuJxlPuHEXV2TDpaGv3UUnTAXgWpbDbm7h6kJiGhnKKnhnx
fuEOmu5XTQt7hSK3XJayNRztWCs3LpNVp4PBVnDuAKNeOl2faXkojRnjAomTe4KM39PNTuHCHPLj
7QWtHiVmaQXxjpg/WpRNRil2jFpmMsFhArvUP9dhcBi7xLXiDRK39TX9Y2jZAmzBVll+Abq9RJa7
7se9M7wkmzxCG8tZTh9Cec2jZmb637B8+Eft77X9IUyrfWYG+9sbt+YJkBmDbKGMBiPH8vU0FWmj
Q7x0DtoZoIOpd8lfhSltOdyad+vcvT8YbUDcLsykvaZ3ncn1MEz9wyRxB5ZB+Rp2ykcdiSymZz7d
XtbaBhJSoTRgeAs83MLBGeIOgkpmeKaqay+3X2OU7QOpOeTD021Da2MYLOqnpUU8yiywk4PcQM9i
F7anThDGWk5jPDW6DX+5bCdeOdXtvR4kPeBR57Uz/cDrNFnyYDk6x1Jleg0MgL9xHi5/1SKaSFEc
obTJeSi1z5b9tyJ/oycTZt1vnHDU4gRNNaOLKKdfxxF1yDP0nVriCHINZnsS4X5og41otRaNGVkU
Yr0m0i/LRNhMbWS4VOYM1AJCYBvx6K74arXVqVGlfdxRGI22xMbX/IczARwUqjC8aPG0r42gze0J
nHbRzZob9h9UzfaULpXdsdsKk1u21OtNBCrS2oZAodOo/zOP9l0a7wJe7L4/724769oppErGMB69
fhXGp2tLpDaFLE0IiGjqeI4N5ezH0h72gWOamocyTTba52sPGFAikMWDPdTVZTqsK7VeZi3Ywylz
MtfszHfNCG+s8xAaQs3gyH91ckZzI0Kv0MiC1RayBoC2IaVcPq31MDVHKWR6xwgp+4Ttkx8173Ne
8ZmtHTWDguece1kRP8rV8GDOvhsNzW+EHwddStRnGOGDgvB6o9UpjibVYrzHmarTUFl/ZLHmlUl/
Z1VbLYpV76HwC1aQTwta5NoUPpkUigEON4flY3SGdxawn34yHu3N5HjFlNDv0eGMhIcB+Y9rUzlU
RI6D+uTZzj/b9ezVqLVUuUXT9+W2n64a4qkG0hLKB6D314ZUpTQgLOYLVsojOgwf8uwtn06Saf37
VyG8EmAVqZrDybpESxuNnVC3Au+rS/J9AGApk5vj70xiXVlZnLpKH8PG7gswvtSVYuspQsMzLrZY
PVeC5JWVRRTR5jYsQwG+7XvpfQ/aypQ+qVIrulR5G+18q92I/WvnDIvMAaHfIe6AxVcqp2EwolJg
zS2zc9Fyg1HzyTQ+T5DdyOW+qAu3CHq3kv8IhsAFSn5/20tWUjED56AizoAx533h+YWTS/1QyJxz
fXTL7I2XgF5s1GC2bCzeg41JY0HtsJHp0NBbT5qtu8a/pysT3EG0E3imc+csUQBRmtIQK5kAj9U3
K6dWUD/FkNbd3q21M6XCqE9ARnoS2P71mermSu6rIi3Oc6QXx24yS9fPtNdSrt7DsFBv3DSr1pBj
Z3iSBhzmFtYgXTXgVwWSHcz3NXzvQVV96rRwl+fdxsLWPpHK9UKVg9KLswRmV7JalqYv5WezKva5
356oqz4mvfbx9v4Jb148CZlo+mlmcb5UuxlzQ4uL89CnaHa+ddUWidT6QmCAELyCvJrEnl6Ua7om
hEeqSwoW8hkDpvMi92+3F7FyI4uxrH9MLJzAGlt7jhirOStMGqFF0deu0870lfdJND5Yo76TqvJB
yszPt+2uZcn/j7Mz640bSbr2LyLAfbllbVoo2ZLddrdvCNttc2dy337996Q/4B0Vq1CEGuiZi+mB
ojIZGRkZcc4JCpnA2RnrAO5rjROqShKqzrHgu4rGOHkVs9GqxOj9JOxKoq5LuCI5OU2Tbn0ZDQeu
UeXssjI1kKp3zHu6bXLQ+ozwz+0fds1P4VyhC8uPkuSf8z2vmjEePUqRgV7PJ0T6SeCX42w8iWWr
2HMNbIkeJToiMhXiWpOf/83nnbShJYnGT7XUup/d+rhk90btHpzR27ndTqV7NybeHaT4XfTR66xj
6Iz7WSQfR3fa6c0n29yCoVxzaTiCjPpk+ZQHVxdTM0PkjBIhgrK2at9tzGgXm+H7lXd5W76xsjo4
zTjqYjDwuWlqG2JOY+10xpX4bjhXx9tf8+qVxJ0E38VggjvVjfM9NoTQE20pBQWU306t7UYAPFUi
O2+jCtn/sdLuJv1xLsFVes49gs8bYe/aEeadgnYrNGVSpNWOzmNZF11fs6Otsk/y09KE+3jaSKu3
jKw21JoKGJZOIwIBqId8wp1rH7Hq21t51QiPZ+YPIUtE9fh8Jz01bI3cmTASv/DG3dXNUzm8f7o5
153kI3B9y6Hxq4TSG4tFcIVXQRW1wnfyp2pIf+kWxJb8v1x/wE6Qn+WxiDysDARvTl+bRr3ddXXF
qDPGJ5XKj1n/qRXJIwfr9sZJF1vdE0RvE9Yg8QSFQ+Pc0JyqidJmHfPcTIZye5VyVLrowXVIldNx
bxVfb5u78p3OzMkz/mZdThcW1HVaEbj97Ifiu5bR2NiccnnNCsPxZGfDJVFZgwbDqagZHKri1yAh
y649RXeJlW2Qi65RfhiazhuG72NCiJG/4s1aQjXGo6eqClrFPY2e+TGO/qr65MmGBbW01V6I7wAI
d2Xa+G1YnMASMBO823D8K0GRVf6ZogbnFETB+Y8AtVzmSd9WgSuqe9E0D+WWCu4VD4GKosox8VRg
aX6dW6BM3ud9mldBw9CHOnyOzVOE/qVRxH7InJnb/nFlORRfufJpzBiMBV4tx2E2guvkc8VTXzOW
Pd5ff7PimCfIbTvXFkUbl4FaUBXAIK2C0mj24bLMOvHC63JGJujlvT2W6XFgwKAfVjBS3CXeGmR+
ZXHklrQ0WB3CgO7qUBc0msYBrZHAyqtDJjX921T/DwxKto5J36Yk8sBtP/9cneZaijd5FYhtzz11
lZI9JLGnPJhiajdOwJVNlF8JDShyZsda64CVjdpTpKT+n/B/OE7WYDyYdZ/49mIbx7JkIJEjOmPj
EXxtEzFIVQgpT/S5V5s4dV6vFGFZo/7bfFdiCcz1wtNt77gSP4Aaw5uk8gRHZw2tTkJLbabYrNHF
f3IhPTdeBWf4PwhGwHNFUZYRIbrHNMDVlxpmvXXHpOE6Se/cpflVpP+FRIe0AcwFly8lm//nNoxO
s5reqJogGexT5Ch7rY4OfR/e3d4wuenntwiLQPObhhD5MkJq52ZK0bSI8ka81uwoaMxvNjMWm6Lz
h2RLcGnL0nrT0irnWowFSO1PTvpPEUIFsT9kyj+3F3TpZSyIA8Sn4QXCeT1fUIVsQNRz1wdKxiQK
Z19m9v62hUsfI4dFTJK7nYiH4ti5Bdqzc1fZWGjCk8PA0q774sYbB/SqDQpfcogwH2eNXlXrkipb
5HC5Ny9u8gXxNPS4by/j2kYBGP0/EysHs/SmjerJ5su7s18OchbybQOXHxxFBU67dC2i9dq1zFKN
59zURJC1TIKKbbVneGZFi7Oq0t2kjMtGnWjL3urLR2VpTiq9mMAWobFzzTq8nwrln1IFFWc0RbNR
sbl84srlQSyFgMAICV3u75skogiVuOyNBTdQjHFfMljEN7kTtLE56MO/tdHtJ00ofjiPG0f2MnhL
w1Kkn6uWGQfSd94YHsIlcYyQjBnMQMHgijJiQOwTg+x2SfZy+xNeW6OsjUoFRCgEa21CyBNpX+pc
tp7TBAVyJIxjDNEpdYujjv6zcB3f3rrgL/1Sip3LSREk0KCZV/sqMmFw4altYBi/OvOp3Zo/cGX7
zv7+avtKPXWYX8vfH6eEB+Jz6KfRB5H4mbuxeVf8kdjNtnEbAVRZE1ilqpFnLHpLgvfvmD/jC0x0
Qdt1K/O6uiBpBr1A7ry1zm9RtJazTGEbxLZ1VzlQrT/3itgt9fCQWxs9D7k559cFH4fKIdqezE25
wMAKZMAXXU06rovEFzDlzZjMciOEXzWC5q6sT0n6+CqVbISyRK6JkYj9EumXoT/m7Zd3ezaTCP5n
Y5UbKxoyFQww7eCoqzs3Tx9qkHVMjtzPiXqIq1/GiKR5pycb2etV52YyIvKbf/KUlfM1gxna81x0
cKZfy/JlHLdqe1edjpeNwZ+nFrKeNJe7AraKaLtArT/mU8h7fdoTkSZdP9zewCsroffl0HKSFR2E
386jUFPWqsGMnD5IYLYeDGYt3bdd4m3E9CtPNVo9Em9PVw90x/oS6ZQuDr3e7IO5XHa5l38Rsfs0
aNpxzDpm2o2vc1+8mkv5YCUnO3vQ3C/28O32Si+DIJASoAtSwIs3wDrQc13RtbGNAcZ3WB5iuqbH
VNGp3ulj6Dd6lh/iiLYjMr731jQX97etX35QrIOgYWigRl1hfbq7ikynq90hgNGyG7zFz9UTt61f
2Rvp+RWMN8097hMaHKiukQ6ef9E2CRu3tYcx6Ma0zpAjzOsH1SjdQ4kE2C5ZOu/oeUW4A5Ha+NUU
aUdFbcXp9nKlkfMAw48AYc+bhLyXVsX5j0i0wk47HCsolnA/RfB208lXGnPjHF7ZVUpnNJPwX/oU
6/rdFIblbI1oFbnjIf3YRpIiFMRVuWHm0nXk8wpdKfRpSbMt+TPeXNUtpefcyRo10KxafayMfnmK
FdgJxpB/7xz0Be1Zbe/MfP4EONXYyBOuzMV08Rz6qLLkbDjrRVbLsLiTcLTAQgVhNtFjXz5X+VP+
75jus0dveZ311Gf6X9gfreyhe+UPnebw8/C7ND9l4b1qJ7sttZXLfXclfc/jw3ItcrDPN6TQSwsm
XawHydRWh7lRG+fFK9Oh3lmxJaDSVBTENyLVFcdGRgfZAQmi5lOvO1JDr+dDly8oajuDb0AWKbwe
QpLrI8flm7W3F7lzmJf00Njvj5LAIFEnhixErQJezfl6Iy3NRZtrWmAUCpMRMtsK2qSrP98+NFd2
FfwB4BGSbDlqcXVy67wZwMRG7GqZaPfqYDeKLyDQ+L3Bk26EI7sRKy5PKVfLn0yARh8rlCnJG7+u
02VynWrWA/hQOuI8NsIcP/LGaoqndBKJu+HJfypV51GB5oH3R3yEpuJF90Q0lJ5T0WqBau+Lemc6
DBTwK2OPECgzBrznAmj+9O7Ae25zlSGoaWg1oyu0PyztavzY74VV71BTvP3troQIJNTwSuA/sNtd
/Xwrs5pcn2KMFjiFOTS7xeq0YpeLpuQ5kWe12AERRKHYrbplH8ULtJRCQaTp9o+4TCFJibU/ZVfI
ybRSz38E2vmuMikDP0LR9BPVDHc/IaBy1NLGubeW5Dj2ZrJxLK/ZlKkxCi+81KFwn9tE8nOZDJoC
wTS7wWzHTzMNFF8YXoOosBowKntjkdd2mgaxRyIBYudi9GnOIGKzQ7UoKMvxZxxDYEJXSi9AdSEw
dVem2U4RrV9nzYb3Xjks3AIcf25XOu9riKDWxHqTTMQ8gEnKwZ3G7rvQC2/Xpe0wb+RLVyIBzHI5
+E6TSO+1iqRXFOR/6LIGphq9dgPE06w+9DbyEqQMt33mMgHkVjPBLFNDl1fpymeyUamaAfkaNE3N
+HttN8NRVxp1Y/OuW6GWB46Mc7+GAkVWIhaNCBQA5Uz8Yq76u6wat8Cp1z4Rj2r+EG5B70Zu65t4
No6dGHMnNQI3Zxq0avS/zTjqdjXgrY2oct2SpA+C9qN6vdq1ipOWpVluMInb+jGN1qfZ6p6VYWsM
2lUz3PokH2TOKLycL4iOIR2unEnz7aKjLDFF3kkWMe6qWl02SlXyClvFZtYip4KSHXOxr8phS6xa
ShvZemAN+QNYjJ1Rf60bdVcMHw1FOfHPbb+7sjSaJkQNDSYDQxFXS6sdR497WMpBP/1TLrnvQXjR
t/QMLt2ORiEeB+iLCp/jroyoJjNcUc+0kUtk9ppXzf+k9pRtBKSrRkCTUAuXkq/u6oYRSYM/TxFG
zLZX93Ut6MyMbuUm/8UQypkccouC/xqF7/VZJUqrtqVSV73Ty4K8J1rK7t/3fhk+Py0tRJsJ63CB
zp1OXRozZc6MzUyetlAPrecM9d0wkwL5fVlr6ev7zeF3Ku0SavC8d8/N9V3YtCKOnSB3mt4fnOGT
Gbt39vvJ9cAW/n/yIRlkxsrM0tcjcpOJE8RKHUgr6Oq8u6riAS+j4IXuuBzFt/I2L5dDq5XIYTxq
8hePlpBGjPNvnbtb7JzL60EaQlryT+2QoH2+ZSZTJOfQzRz6Pt/aTPksEGsvmCSnbb3brxmyaDly
MzA3zl0P6WnGXg2rGLFGW3i7aESLL4LqqqLhuPV5blu6mDYzggpTe5XPg57LQe++GW61H3u0u9yt
u/UyYSFR+b81Xcz4jrva40GKJSN80kTzjAZJpbTPWlTzSN3QU7m+KoICQz0Q5ly/xceaY7zU7J+e
JvGujPT42FTJR1GI8rF0242DeyUQgc2R84AA7lFSXh3cHonWvlBHsoaY5qmvaNEXB3Dlz9vn9aoV
2ZMhzyQDWzMxk0y3wlKvdRQ50qr2S0NvThrJ36/bZuRhOb+PGGv/BynK9pFbrny8rrQuqgqkYDsn
z/epB1MgV1RjV9vadLht6uqKQJ0jlgD0HHjv+XESia6VY9uR2ZnJsENwcEATwHE3Gg3Xrcj5Y4QH
Arj892+SE0QCF9eNB+jvaeG9Ij+SHu0ydve313Lh3egMErRRcmbMLP9ZFV2VEYWoCJmSoC8ivwnN
15bGWWtwnTvmJ0O0G1t34eCY48GKiC+YaLIU+RXfLMoSSzfNYdcHGRrLOfHHK71dwdSZrVN7sXtg
dqWSogcc7g8v8dxQOAGGSzW9ZyDZ8AWt24IilrI1jOpPPDtzOmlF5qioQ5AUr52u1+dKRH27BI1U
FdzZxpxHMNEH80eOSGm3t1KlNJ4nxR3yxzRN+1fPiF3vlA127jyJUJgWsDjDXXzynbjft+Zk/2t0
lVUdQstJvrmIb34WoaoxonuSQMqp7c1nYxyzfl8rWv1aNGWGIm8lvC9iio3fYhb1T6vTlw956maf
y0xvXvJuVg55FBYpD2ij+jSgZEndi3ljYl8t/fiaUkv9MBbp0oEe95T+MFDW/amXIvtRzGHyOQ3j
vPStshIvYbaY+a5aLPvJANkbH0B4xpwxxBP+jjOdQB8Oo0ovIh7no760g3cCR5dbx2IQWfLZFGUs
fCP35qfGbBTzGCe6AufRMn7YYap2fgz8QH3S6iR/GQqknp/LROFdvKgzCk9xHdIYyItR+RypSfb3
4gzi2+i0zn2q1vPfeHmW+yqdK7EzmM/8vUxzKG1tIQZtr4Qihy069P2niNKFepxcI9X2haXV6a7r
Sh4Zedy1hV/3uv1XuxhTf2jLVIQ+x9/7HicMh7jrpzn1KJstysugpnXh90ndib3XxhrS3XWKqtrC
9J9/kjISy33P3tmMXhyN7n6eokLbePP9edStnI9GNAVGm3etpBecu3iip3Grj9MYMMusRLF5HnjH
msIe46O6eGO+D1NHfe0b9FX8IveST53onIQNMUrTH3rBp9Bqb2h3xqwV38Mqn8B/ZKkOVjVl0y2t
bFJ2hfLaXmcKwnDIVdeCbmYnheNrmdM9kVKoBTBfOBC70CDt26EYqD5RniwOCPnXPwHtNPXe05bu
l4JIeLYvBxctSHcECHPQMj1+HCsv/OQkRaHcQTUp+qPTDs106rymn/cGyPXSB8/ivE7tqKp7yEVR
fhimZRaRb7VMZ/D72nCSXdlQK9pIz67EKp5SlCgkqljmmuf7m85DFZc2NenRruCUnmwjPg71LyXf
EtW/7HYAKIXpAEmE3g3NvNXr0FXKYUKpjrJ0GmmvqD9Mvodo83FOK/VQFmhoJP3UpX5dukzyUYgU
fegoR+GAzOTJGR1Gs063dHmuRFBX9h+4HHgMgRc4Xz7a45ndmcUU8HiYuQ4U1G9s+/d7rx9IfWwv
Myloyl1Uyqe+b0WfmEvAk/YIiQVR0O6hb+1CDmD1ENt5vznqiDwaqAxLVfzzNS2LPZhiidRAABT8
0MuetlPhvAVYZbKsxdkZyaS++87jCoKpBbWQ7oqzviRyt3XGdlIWtP9S74DmeHHXNqJ/sFpTUFy0
tjQG5B16HhekPT4ZWTgvlzVCdGgnwUeN1SBOE2cXRWb15A3KsLfmQdnIUS6KADAWaHMw04JSDTf6
OkcZDep2eqoGqhXO95Zdftc7dzxNicdlA2DvubS1bpdrSn28/SGvHBmJgKV4yg0PyHdNrVKVMomE
biygvuudV+sH1R3uxt576aU6C3pc+vR56DImRt8nop38RI4MqML05fbv+PPxVpsN8IhEBoFCWIFr
jwIH03pDV2qBSZq1GwSFc98Z7cFPp7I+xPRQD33V2DtC5bSbl6TaeenQHoukZ+Q0k9T8Yhx+1Ylj
7nqtKx+LXlWeVHVZ/kJNZDzC12/2dHxzxshN3l1Zx9Wncq47fy7n8IjyWf3sRqL7dHtRlyffgMFD
cgsxlUqfLb/6myRNrRK9amElBcY0P1d6/bWrjK1O3BUnhc8LGFfl2wH7WJ3EamYGARnNFCwQN550
fQr3+HPyw9F7b6OWeGlKzr2xeJUy0pPm4iqQMW85EbFR6YHIatP3rG6+Q6yk2JlTN22cB/mnzr2B
9XAZA2DhzkPz+nznKFvFrNkzgkZN6ke9a+eDOlj2a1kY7SPXtS1Zqt3Omuxo5y3zsKXJe0lQ4BYh
dDGKmX9AiK9uksajG2OEhhFoE809ROpCD2XU7IfCBFtvPrRudTKX1q/U8ThEUmL7/rbrXP8BHlUt
jifLXZOMXDiwXkGtCFAhc2an6JD10y5Xa0TTly+a+leNGGDpGBDT3Q/q2AI43HpiXPncspON89JP
lpOIzr9B3WN/HjRikiiGvxoNzh71D9fcxWEIyvH2eq98cHl181KXvkwf59wYVCIkfc1ODQoVlTjy
5wUVnME0j07Wjl9GJQkPrT5kx9JJi52xeOJw2/5ljkLhSM7fY4YwTrcmp7nxpIR4kxoMreY9WnMy
HGyRtiScdv6tLBWxERouAz72LCn2w/AQ3pyrnCjUFHWp6Q3QckztO4Ryy4codHMGhOrDxzwLi2cl
HM0PrkAs7vZKL9u5OvvLPtPxhN90kSroeeiO7sBScz3ehcJ7mdP5i0D3L+3HnZV6L7GIP7cpkoXm
FrrmyqoxLZWmXXnbrK+5JDLjyVVYda2W8sbehcM/Ig1MO/Mrp9ol7ek/rfV/BqWPv4nARhJSHuox
6NWjr9T/ZG52hEj8wa0UhExbAOLJQ1nXpT862obtK8cHzAD4AdbJvb6eVrXQpGCyBOUau3CLvZ5F
2i4rBjqRg5VtmLpUFoV6DSiKwpDswuBR58uE3GtPPJn1YBJoiFZ+iZS4i+DkEub/qkn7zJCWvZLV
91WdvI5LfNB/jOPwNfXaA7psh5CJKTGDL5b0N+y6QzRuQWOuHC4QKZRGQFLIEcOrSOJSC6tS0GCB
ZaD6aItdUn9LS5przVYY2bIk//2b702Py1Zri0pchgCbOjx1dncMLVrcW/MbrxqiAUV8lLoB67sQ
urHXTmGjQyDznsfmW9pVTNayfOvdI5P5tFw/aOVAyGR20iowWuk0SXyEHuRpvi/t76Ky7wxjPADP
3sjpL7MVLNEZIujLrrKxCkle6DiDZUZGYKVdeRc5xV/cwlt6lFfuNZrVrMdh31jOuuugZYqNanIG
ogMRdSTF+/EegAdzKQGPMC0gsZaDbU/tXQNA4p52ZX+YybCeRtfr/qJfO2wUii8XDd1VxkE5j0Rq
PJ47TBcr5hA3mRq0rY4YWru0J70esv3tOHQZCxhmA8REkl8oQ65vtwywjGHwIQOk6+8XO0SNtb+P
7I2k6TK6kpsRaAy4Lzy41ygERL2UTI0XLcj09oCc+LGuLAnMepzV6XtY6y/G1uzay1NA05JGleQS
kVWuiWCF6Y3eAHEqMMHbv2hVO+yzMrQfXBs4mDLa07tdlAcCiY/Etsnplau0UKGW4YqlISnq9PIx
FnaL8FeMmuntz3XpFDACAdBR76Efe/EWAbQhzESdzEAUprXvzKw9jSJ6/3mju0+Sa8kz5+EX566X
K002xC1WkJSxmDdEsUL0hbuxZZeuhxUPGxJsTy67Km4tTlGGU2eYgTuFNfKzivaDs++91G1rHG5v
m8yJz5N23BhrVK/QrbkgdrSFtiRpnlqBUnXpyaoK7hK1VBklrxunOR3mL7HSb91919Zn8IAlTFJA
RjfyfBen0AmLUnRWkDTmUKBjnKbA4Ciemr7ZimhLH+vSNcC/AYYj5hMkeRqcmxPl3FfLWFvBUtTW
zmVK7LFvO+V4eyevLYrKndTD4ikMGPnciocCzVIjyokqQ+mL5YOXRXdaqm9EpWvfi4cpKHGOEqyv
VdsKpYzOQjveDhI3ARs7mPm9nRvjnRuK+M7rqHODm303VIRTy76R+dIMhIK9Wpow7WkAkGwhcFgN
ezeOp0feV5U/a1634Y9XMl1pC6ADq5OMttXHMmYra8zQs4IaauVJFLPymMNnuoOk1Qe900T3ZR73
d7NiGztz1NPHYpq1LdmLKzcezUG0IzVa1LAT1wi1ZBoidQhL0ANqSU49PXRmdDDLf9BftJF/QTvW
j2yK8hBLPzmbKfcVV6LwQCmUCqxESsh//yYjqhpPjcJFtdD2cxJmvsTT3ozn2CdzrTb2+6opXqq0
psDCkeGfm4omZPT73gW/YMeu+mgZsPk/pnOS676nDJOxISh+eRRdUknQUwyxQ5x2DZwp8jyuUQWy
A0WE4ecmd9pf1RSqG7n15aKkFbIDqTEmSSLni2oXWyG6qjb6z27zXR8845gbdHL8JGv7jQN5dUXk
eXBdEL+lYHluSziKledK7gReF4+NT0lsFMdRQMjfuBSuGqKJLEUYeaM4q0Oo1a5VtgNfisu6/JKH
TnGnKmq1wdC+BFBLLIYseUuyOEdwtZ42pZchIIUHVuSJvxETAcKbtsqHZmyGh3601MdoWrSHclLm
Qwo5+pilanFqi6J/rbX83kzTnBnHYX5w0jo8ucpgflO7rPuaVnP1wYlHez80XfavQ9dsIwO48tVR
CEIvkE8hCeAydL45Nc7Y8HBO2hBUKRONRUSl0C6sT1Y+b3zyKzGKw4l3ScK+xat8lXX3zkRz0dLD
oOP60nxNjeO/be7q/EDVIflZCylsGvf1sDfsIS6PbjaKL0NmaVtLvhRF1l0SVNJhPIJu77pPIXLU
A9U0dpl9nKb7KlWnz40Se93ejbIjWIrwbmCs1z4rSOuaUWkO3Rw+J4XXfECbJXvKM/eL2aDdkRP4
P773PmRcDVU46o5SIXmtCq1q/eB1feQinmDPn+2IjpsoouploVSxcTQuL0Vec4CwwKrIQQ5r3nDX
yxpRWWVPo1fs7OKngUpig0CpqDzo8e8OLqBMebGjukrezn+fu9lsRG1vCad4Eu6zZIVoC2LX3967
d7KaTm2NAjFxal1KZSk0jjI9e1pKmo7FpP1rasOys6PNYVIXrwH0p2i9oRDCubmUljYQjzXiSORP
IZfphzxLZOEydpj1YKUPHJ2tqeMXNUNeqTSD5PNbyuOumY6x6hSip3H8VBaq+WmmALIfzB5d/nj8
tYSdtRtNQN9abHivOgPtN3I0GSPPsl2sk7hTJiY+UHhfXQx9HXZG0w3iacgi8yktl+XAxKzp1Mbd
r0xhFrCI1WaHgI726fYHvfBQaVgKpJNNcFes21JGjwrpUnjiaaoln8kwogo5qDCMNH/WaYUci6Vr
fqXV9G7WAoYJUNRpeetJxdZzb00UANelFldP/YJiOJQ49YA7Jb6bj93GwbgMi9IWSCrwlkRgyLPn
tlKrRAnWKKonqx7DfdlUHgwF0jRNaNpHMLPxb3dIzYewm9Lcd6JE/6h5U3l3e6f/vMvX35jLnYII
yhxwC1bnc3SjmC59VT0tWmN/gsaGYJ41yca8Y7AB0JHScS6Pqir6T4XVI4iT5Nn8Mosu9xcvsx86
xXKOXej90MGLHhdvPk6QS3Zh1lXfb//WixtLbphk+NG2oNi2jt5VMlge86irpyxMzUOuu88lWfap
Kl3jx21LF8kDliShmYvRkAPxVsVGmiaZhvCweFo8LdnXTNtEL3cqNuLwZTCRp0vy3l1Llx2ucwdI
3DasE7s2aO6FXbavh1KndtrYxUvXqumInHhnbVFWLvcQ6K0BwpMEVpY1Vm9l3uJzzqm2Gbm3RMun
ss6m2EfOQ6k/VJNIt4hVl+YgcYHgInU1XddbU0Ct3hgXJGbcgAGQYIgcGpLuk+oBQvYTNY7adwMR
JLKKE8Vf8LjF1rWuymzaWpldJ4j0zEh8xoemwxGp0DjayMyvLYy2leTsUe+9AHzgMkuTlYkbTKDX
dgj3orUMCir7NIYx467e647gO98Yk+76JlWjghdbjC52gx7ois+LSvj2lLrvjvY83cCnURICWIIK
27kVF6T0UgwKyN960E/G0iASjRfB3TLj1B9Hh2TB6kzhN4adbeBnLgM+aSgVL9oYEiSwhje3IVOM
Ryv2UJqY9tUQPiZTQuO7/bwM2qlWPr97Pxl0aIOXBHqMDsjqbRB1sxhTMsSgr/PZ8WdLzZVd59qZ
994cm2k6vHGQGgdfKEtG51tqurXGG6QSkNKyu8ThvtZ7TTl4+lbX6cIdV4ZWN7Vdu0ZYWsjn5faw
18vfYnxxqmTjrriIihjhhQibW0oG4ibnqwnDuY0TqSoh7A6CsxCfS7UvNiq8V438QRJROGcgwMrX
m1jJldBF1qQfEjB6VtQnzyrCHeV7z5RcDEJvfBup03MRmbyckpHnIgUYJeH9WDC0ma5su2Fl7dfc
6vg0aQx4JZWm1Srcxl3hNj1Po0d73lVatuv71A9hkTrzaYrub3v12gewBQINLsqf2XtQyc4/z2jP
jlVZofWYqx/dbtrVe6fr9rdtXKQLf4zA/aZfTwEEhMS5kRnuBpUKz35UU1sBnhmnXxbTKb8MPIke
6tmL/u54qz4swM9OkbEkOxdK3Ve1t6MXe2ryU68wFgx1x/ahrHJofIX5UwjPQO0/NaOteX9/wsbb
5IZfS/2ZjAGRM3Zm/TqvjGVu3CJ3H4GUFbvQLMW9hl7WjnZMc0JoatqXc1Mfuql296mbZM92204n
pbPLiGpdHz4I3a0PoSPiZ6dtwydHScTnRhXda15IEsE8KqdlicN0j1KOuu86iJoQtnurPZgOqGI/
1sCRbgSVddrAouC5SjYoSENKmquzDqS3WKbFdh8hhfNmO2l6e6/03zJKD7c/9pahVWpYqTOABcDq
j8PySM9+Z4yGXyQfsuHLf7DDDSdx//LSXjnuopddlzBR79GxZibx2gevTL5VZn2YFud429SV88jL
7X+mVgF5tnuhFrHrPqI09jFEW9apj9381Fmqr+vjRii7tn8e1wi0TvJrijvnZ0XP+8SA2+Q95gMq
7yPi3vctPOU7d+6fTWfWNrZRbtPK2WGwywF87CI5ycqcOhhxqAnMjY03+Zld9vtGT7b0Cv5wCc7M
ULGXSGINTjc+uMbMZFSKUs+p42DUk6reoSAeVoch7oavbTQ4zFZxRv17C+eBCDTn8bSb2rnvd+qk
d/MuE17/uXfVMt43KHFHPtVoA2mFWWSm4RvRvPwY7CJ/sUtVMw5lZuqMWbYiQ/upVo0BZHvum9Hd
0yrhEZjoUb3VS7pQB+ZeQyqfx70cSC2lr84/mjb3SehoUxR4KZCJwX0BDX1nNlbMBEWFKWffhpoB
WQYzTNvi68L/lOK0Zj8cZmUL93bhrOc/xVm9QgrqAZpIxijolIdCTckd6lOun5zR9dHuPb3zZPwx
hmCPBcDWu4C7Qm+drbiboyDJvyaGchjm30P8mYmxj8P0921TFxeVNCU7I3AzUSFe98cVhr0C5V0i
1IfrvR4+TGDE5y15tIvDhyAKz2qCJA8smbOcf0fPEoOOhnUSNIX71IdfQi07jYwwNvuN1PUCmYLH
YEnyTKlUgK+Xv+RNdj54XhjGxQTGR1MeLUeMB4NEtqsN8WmsjfmUTWI65BrDHuxIyz5Osdse5xjp
hTF2hxNcBv1FHYH8Co3creZq/BiSN37oS+NVDJ7zCrgTzfrbn+CiY8OPlpxFmf1KjbA1l2dOAMXW
RpoGdfpvHNWMd5r3+mKeIEwdHaRq6vkRNct9+ZXDmDvLRrHzqnl6cmCLacLQoFu5dg2hoJlVK0X8
m0GuNdwhRh48dNbgQ36ABTgRV6yPlvVP1HztW3Mfp8CKbm/BldMFDfV/P2HlIELLMiuzbMYyzt+j
FDZb54fKfujUnbEFcJHviVXIJJOVaE/aK/J1de4h8eSYqHuz2nC+G+vfU7j40fCtYEypHv1lMa73
9souXR/yJjsrC69cPWuG/1gaaBbrfRxoSUAHZNe4yb70rINV/Lht6PIgU0GghUtdkoY4teTzdUHv
V11hGjGve10Cq/1C+atoN+Ar11Yj44V8llKvUOV3fHO80ryElpVHSVCLX4qyi15K77Frvr9/JaAF
XRAXXG6MDjw3ktWzpad9m3AI211e7XNGJWrzVjXkyuUCyJSUlDMHHx4K1bkZxYkMJ7StBLT0V8co
PqqROAknfnWb7FgtDF9FDbwx//aiavLdrvmwzMpvSYlV+o2n3LVN5bO5PBloLvKjzn/IMs2VJ4EM
CFY9VPqfGaVN3fvjtKVdcs1F8A5CI0kJuao8Gm++Xp7UMSTlMQ1sJd2VY+L31uRH6YbAwLXlgAeC
/wjmE5rl+oCZQokX00yDSO19hWgJWc3nGTKYG8H+Iseiwwy4CfQ+rSxKoKugoWqDHkcheM427T4K
rRh9GWH3t53x2mreGtHP9wwQvGYvU5MGUhrZrroPlSH8zHuJGve/LEeOKffIeaTq+bkl3awnz8v6
NEidIvUbJf2gKuNWTe6i0A3lAsYHsCYNcSWKLisrUy2qpsnxgVkfplMTa+Nh8hZr3wDnopjk/pwV
Q6XCbeWHrpy8Qzh66buDPZcdgAypmyzlAlf3DWnkhGKhmgZOYsV7xXMfG/hwh/j/cfalvW3zWNu/
SID25Ssl23FiJ02TNm2/CG3TUhJJkRK1UPr1z6W+wHvXsmGjM8DcM4NgcEyKy+E512J7vyetgsz4
uKivf8VLKx9umqjvo4OCs3G1xSB50pqcLWuySnZ4JMx3yCRZWsEN7cbgLqwXnL9oSgF9AVLYumkR
KrtvxpoySIj9lpg/HJAea9OF0fPPQzoJtPqQtOh75VdWdQhcvgGi8D4fgwOYuZvrYdZNL6yXJXED
0hdqKwsX43RVUtAFB1EyBi/zpNmovKYjmebkR1gJnaJ0XJAqzh0CV7SRgm443mxYX/h0Jz9g9elm
q4RnYyPZQTv2F3iY73o7eOKTdZfb4UhM7D9WoffW0OZu6uECh4I00C4VLN9FBekww4VNoKbjZden
5dKvwtsOxw6aEiARrX5VLYGcAM2UHYo2IJGpNnz+GKngXx+tmHwUR9EjQJnBDdaAoqbyih6Ig2Xs
+tg03wvvyXHLuwSvnn8fzh/7FxDx8dZa0xFKpcPSTjiG47UbxwdPKfqhm38uwC3DwasGy+lPlPWB
3XvRmGvBDv0mRMeqqD85+pcE2evT9dEsa/I0xYP7FI43gKAAtQXn4HTNjt6QVGMLs2rLhb9oOyiJ
THbcXA9yaQXA8gwpyiKafOZ0L2jraR0oHNf6i8s/V+5dW/2+HuLSWbLoX4FlBZwE6nyn43AakYN5
2iAEfRT5R8P2fZ6FtxQrL80WIEW4DNCiAct/9VWaHsJpJsCJ5clZ/QJIX6fwOgjljYPxjPm3nCR/
x1ndpK1WEqoFBTuoL5zVxIKrgVODd54TG9pNbWPvcsHvuWoIDOt4VDzWjn9jP50/M/ATkJssQljo
rawTIF3KUgdjxQ7SOkyleDK8S0N9N7ICGrK3oOcXFgje78j+F+E91IFX2VbfwkQnqhx2EGYmXfib
6prwKLixDC+sEUCUgQ5CT2N5PK7WyGA1xZi3E2Y1/mHzjlh0Cwo5pvUWXuficFCLAPodHflwrexV
0bhvtHFxsfUtcSVN5/l+qv8VCo1FgmMO+9bHcsTkrYYzNnWpqyjCQRSHWB80tXX7P8wYPj1q8uhN
wqVutQ75CM8X+OgyWMD+LOfnYShxoTWEtS//vHsX4gFIVVhqSHVWxauwyn3gnhIMBZmjNxag+NPU
4zuobNzYWpc+Dbbugk1BZRbGF6fnBEpyrQFcCf7aAtJN/lsCkn30rxI3y5dZuqv458JRXmP42NAM
uRg0gkBKmsabhD45xbHht7pnFxIOoMeXTvXSJACCaDUYoGaNFoijGRw4S7Zp23LPwibrAL6X9L7o
43sAPXfXP9Z5VeAPsgepMT4UdtJqs7JgtoUYJn6YnQ/MEPh9KTT+t+++erse6NJ+xXmOxzPwfufq
grWtGguveEzjQIH3+gH3AzLYOr35VL+0KBblasC2F9j/ujMx2G3RJxMXB91V7xKQTj0DIxvqf88c
cJ//F2a1YS1tm2Ky4OWtdHBX18V+5tO3yK9uXR+XhoOr8A8ECtnQevmhgZp79Qxn8hHcGtIDtLll
I13qKEF/o8hx4UKEAh+q9kCcYK2vTUnQ8EBbzVk8w70qTJ0c9I8wulXxurAOAORC5gh0Ah6w63Pb
0DZJxhkLTusyLYKIWNpNUQ9Fp/XG6XCp0AF+yQJZhtrN4rZxuqOiuIl5Hxt+qPp7mAkSKBi6/K2B
2aNCZ+KnPdxP5Q9Bv6Pe3DhBOnW3DvWLY12I1Xh0LtzmVYZR5a30zOjxg7TvIiSXCgKleZnS/+GK
gvgf6DoJ8iUUp5YP+1d9w3FkkAzQAoRYo9hJaAugBGYVN8qly4JeJZegk/qLEMUylDVRug8VgHZd
zg/Mg/zpvJu5k7bec5d/tm7Z/lw4lHDPgsQIa2bUqdZAjK5BaydgWIg1uLpkELSCvEgldmLyzV71
SDkFQO/HEpD3f9/VC/gVKg2orCBbXx2HeG+5rsC/DpEP39hf/aEa/r2hAnwvAEIQeVrkq9blDm/I
pSpoURz67ocC7skOgD3v7wW4AslN+aoLpweKKmikoKu54HlXWwB6CDq05qk8zIVKaxiEU0jcTc//
fLTjuvqjrAl0AbLd0+UHwSDhssAvIbH/LOY+s4PfIfxm/oduygKs/S/OMti/lnkZFdM8+ihcRsHH
MI+y3vpeyY9A0dw4OC6sdBx/qJAupwbW4CqBgTClaSGBVULxt9rEyGCyMnBQlHcYmQT7Ng/qX93V
kWP8FREgjdOR+drxFLBXJWQ8eerjheBWH+GcSEKb3xjbxQXx/8d2JqFXcFXVTp2j+KtztBZHGwMM
v5s+unGX3Irjno4o6WHZg5ktDwLS0JNXwegPee0tJuaFGwt3PF5wPvhbeGOvVh4AwzkL4hrtkzYw
u8Rhd4MHF4nry/tyEDS1gY5EQ3v9cdioAxtKgNVSL59D+jti0/v1CBfOOwzjvwire2KglPXcQQRm
6w33v0MNLG3t6M5yjiCKZcg10+sBLw0JqTn6DH/eHGtGWp9U4FyECIiq/FMNKpo9tZ+vhzhfAB48
hxxAtBYcACbvdAGAZJ0bR+AMt1ScyoKRrvthbpU3zyduCQIlCzzOsJzOcj0dweQOpa6DVPmWJ8Fj
5X0qQ/+hMOapEB34sdHd9WGdX+nAUuGCQKsVWxZn6umw2tzyEyBzxAGsGDLgIjIfaPw63PLYuxVm
dW6XKu+Ktla4AcMN50FJSo3ygGg4aZNf10d0ftphREvVFqXxCETL1U51E4vHlT0KdOme8lJ97kDz
VUY/zgrAiOKWKdmlLwbWFapTyP4WStnp/OV2b6EKh/SvqNCKKfGOtsznxoeGddv9BvTz9vvtbCEu
+wr1aKRgC157rSULudrO2LPqDz6v2kwDTJBBtEDeeb25RZu+EAq3OkhsaDQtFrGrN0GEfqecCmc4
sDL3j8LwL6ai7naOgn53/aOdbWB0MtDHWtiOC6pzXZRo89C1mmYYDuhXZFaksoLvr0c4e46eRvjT
T/nrshU5D3WrMBbsI4v0vd1vELHdzjXr7tBQr1LLbt2tH+gkM8w4n66HP1uVS3j4LwIzgUYTCs6n
62Ro8gIgcXeAXNaWwow5cl9p1nqPcE6/Huhspy2BoBuHhzfK/NDSPg0kVQXhnxjj1OEDhyJODg/S
KoLy1c/rcS6ujb/irAY0dw1zCgcD6uzPzDv69DP3bvAAb4VY7S2Zl/ZUVj4+mfdhMD/G+Ci9b9dH
cWndQbEChIFFoBlL8HS2INBWeVCWGQ52aYgNa0TjqRsf5FaI5QT5a+FBp7HWhYcQXfXN7Z6q4eP1
IVyapb+GsBZi4x2ddBnR8cDrJpNOk0o0hOvwRlPz7JzDsgKdFccO8A8R+H6nowBdb+S6Y+Ohfkff
Ia2CVy12w7Bpy51/C0dzYURgDCI3AYIGh+f6BI/7aAR+DSNS7XNdvXJYVFSv1yftwnBOQqzuIymV
ihhUQQ6u81Xyd3yXRj5pAOU/OPLG97mwIU9CLevjr+/v9grwXMh8HgTXSFC/e/FXAxVJ51bucDkO
qoao6f3ROTyNA1JFNQ5eiVnz0mSM0zrGAwzqoH4yZ9cn78JZhhH9F2m1oheqiDNFWAudrFIGzVYY
NW+Yl1o5jJVuzN6F3QNpIrgSQqZ2sXx0T0dF7cmdYsXHQwnwQe3PZMSr5fpwLk4c9Fv/pD8g/q9O
sgC2yR2E+iEzat+Lhm6hLUD88M434u56oEvzhkIDCBILPQmXwelY4sYEo897A3R8T0qz5+otrr8u
7yKnv3HbXZq2BOihPxqCKIOuQrmVpKPta3OA3B2IlF5VpH1b/3PyA7b5QnjFv1E6hKTL6YDGWETS
MhhQ4bGH8N1yaVZOby7dOM4OMIh/ZAehlncSbbVnJ7y6EsMGg4prlQkJS8f8ebhFpb+QJiAIMitU
37HG12Ci1kE5V3etOUzNA4zZYNAKtdzmawuVhfwdOmt+f6vYdeFToWyCkgaovBDiWlesIUQwWFZp
zGH0jhJt+PaW1fCFIZ0EWP7+1wHkyZjbfj9iLTCzGVmVolyYQxcQGj/cjUhF1E2j5gsn+N8h18mW
GZuZ9RZCOg0Oo+BYIDfGe/n6djqHwCwCCnAARPkdtY0zC4IKejSxQtZ7YNV+mCiZvRBpt94MfUhY
ldnYZRE83+zw843Alz/Zf4FX6x5QqQpEWuyuWB+4ziD94Y7lkoV/a/ovXik3tgmITH74LCDTEJPY
JSO7pZpxzsNYDX+1x3NZt24cYvdR1wc+Kz76zM3g59Th51SgY4DVNkdZLj5CJtwzr+CRakXQleVJ
avOs6XdDs5VDvveZQg9wF8/bLnnUjvmfPhPYAagaAwMBUczT9Rc7tPcByDWHEm1iwxVpUZjmKEaK
II0MGfLHqtv28D6//pUuHOtA1P8XdrXsUdmYAlFMOG3tl4RKwt+on6OteuNQP5M/wLH0VxxQuU6H
V0DFwm59xPGS7zHf8Q/WsJs+wft4+QjF14F+05kaPDJ3Lv6zTMcb47y4vRcJV1TcgFda53+uCmjF
Q0xvXEIwtrQ2o/oNq6rtbOnULYetZT5Z+f763J5jAJZB/xV0VTbg/QilEY6gYNc+x3C9DcBJqOQ9
2ARB8ECHNHY/+xHf21hyBcw7Z3mjHncOEF9+ATY49IejpY61Wv3OHDejOzvY/IGod1732nts0+X6
m9NsfXvY9NG0b8aGUC8rWAd9cvUARv1QWPAelntGH9r5W5Qce57fC3rrgFiGf9JbWP24VUoxthWc
5Tz8OBoG2yAXWZd8yPudZ7K8PUK0qPjoTHuV38KsLTvpLCxUOBZEBGZnzW2ohRT5PC5hIZE3013n
pVzQY2sl32cTbOLYuvEq+PM+uhZx9RXgpcBgio2Iqg7289zf0Sb1ApcEh7DaFcVR+w7+9NmzIXWL
xI1apGX7YbZ3uv1nJNcy52jCYfRL189fLUk491hSURc/pd+5wzFwX5V3Y7jnWw3gOTTooeuN/wK5
vNOtPk/aKyflTIu81qvVphpveTGDyruBhxSy06+uGt6v77TzUwyRFgAuZNEgIrSWeUnyRtchD6cD
BN5yZDtgzjlVpm9Cis+Xzmmc1YdkoJTPrR9Mh+rVDknd7iygSN9a+7kHkPn6kM6Tg9NQy5D/ykca
lkjmiHj6kwbD1DcPNfzN/6cgQOHikMJr1VsHMQP36Iggob+FsGkzzZi0m8TN5Ww/Xf7LUP6LsmT8
fw0lmWWjQgtR/OqtBqlkV8NKBecu977BKy8BPdIzwY2Rnb8iQO6APCw6Oeg6Qyj8NCasgqbBhaHK
IWLbKvk5Vruoe1QwchHejZvlwocCNRncceA2F2XI1c3WOfGUMM3mAzR9MJj+CWIac9lsri+HM5NR
WPKhewh1PGzcBbGxuqh71XVmnKv5EMkn+bE9qJwRoVDPhJrBk4lJB2MXjv91Pez5gkdUOBCj+YtS
KmTOTqcxFHIeVYDBaR8EcvlQg3xm0sB7pSjkduXd9WgXLszTcKtBgrKF8lOHcDPb5sXRbzkZ29dh
vM8/MhB4I2vjexvLn+6mwuDR8eN6+PM1cxJ9TdntGrRLJaQ2DzX07337SxO+TV/QY03H8ff/EglN
Eh9QNrxxV/sOhnocJ4k1AV32Ulmf7Pxb0f728l94rl0PdHlGAYoBRCDAF1z3yuJk6MGvKmagIaKs
qUoYwJQEZ7OFV4cetmjTqRzCPgAIOtaz+jYAdnT9F5zfBpjURT8IqEAUdNdHjCvszk4oPukEVfmQ
9O7Ombe+j8YQT5vo3v14PdyF585pvNVh44q+E22MfTLZR2t+0d9hs/PFs7OwjEHN2BuQia9HXL7V
6emGgHgMQ1d98URZ09KjCThEZmPVdDMoqVAY1HNL0GArborWn580p5Hc083oJmHnBBKRfHvno4oQ
ijkL5i2zXyX/Uuevqgg27bBzbZoq5exRYE8nve/6G9tkueSuDdg7/RmthsWbSeR8SPKvZfKDmRuf
8OI2/GtCV5dsPHtVVxTNDNy0UB/jHCXzJ7fJmF/srn+5cyogzlR0wSC2sCju4AlyOhKlaz5xPcNT
lfIjjL9F2nk6vrNsm0NtaraOYuw18SDml8pQbXgkm71o+wovV+ptr/+YS7MKJNxCsAFYF+f86W/p
7MGZmtKF/UrzMyqe6ludnfOTHLwh+M1BD8THkyBc7Yu4cPJcuWF+oIJlsYW7/kNgfagYLJLI+K/G
4qh1YasjhYUeBErT6xQ7KWYWSUbzQ1E3xO9gMvXPa2RRXQMgCfIKED5fKwjGowLtNcaxZVzwuppH
sfHYsw+Vi1tSWevFuMhSLtXOEFKFQM+uO7+OCAfTKM86WKiT0PK9VgPhsIIHHD6VzY0FeSkYkE/I
xNDbQ3tqlbTkKOOGcq7osdP7+gNW4J2AdHeMjkUx38CGr5fDMq6/Q63Okm5qW1dxRo9enu9LE4O7
1ljbRiMZo1SQCnLdNrgv19f42eH8/6KiEQyIJkrt60UYwheu6nvLAtbQkJ6+hvNuHO/osdwb9ZvO
DrBy79dDrq+fPxGharhoqmHBBKstPkk3j7SFKXW6nRtkjbGJ/QV1XxLlH6d9VN54cP9Rpv/7cPwT
DwseRQasf+y4020sQUflM8O8ziV/4UYu0lrE0RQ50977VIgXt/xEcxB5HtBKqRaCs0r1sBvqghQT
GdQvd76FiFxfUPhJ6POjmO6hMoxTbrlW/kq/pY8F3I8+PdJ6J/onXTyb/AN6Ezc+7voA+xMGsMul
mA6+wdqHDC3dssYhg8UbD1/zst1TeAdd/5h/Wumr2UUuD3AWXixg14erVcvruOlDp8eLuf08xN/w
HISod9ZNP9uvcfNp0llQQDxzY7Xv+sCANG5IKT4FN1V/L2yek5+xugHjpIQaizsUR57nJAGlOvGe
fStj/b3HdtUtvPtZ6o+ZhTIJwBo+TiLPX9euRtjiwuxiLI+JeXHhHes9jrRNI/Riizv2hLTmGNyS
KDoT21liogUDjD0IccAhr4boGBDYTTKVR6EP0bYxkkTbNrqvYMf7DCVAL9n6TRbmr7x8p1tBoGtq
55mMb6yps/R1/TNWuYDFBWDP4VwePfp9BD8aVhzo1T8JCKh8Gc1Dr15dlal6E/p9agVv15fbhbMD
LICl4wDgysKjOd04Bkw8pkBqObLwLS4ikgdwG8wJ+yajipROvqmhXHA95DrFw90PSSi8JEFuh37X
mhAyK1Bie9TMj4N6LeGDrVrUDO+uxzjbqEuMRWIdnZtFNng1LF4UA3jEgzn2kSIjaDqsuvVsPJs5
hIAaxaIRtPhqrMkgcWu7wzjR6TjtZv0aWJn909SaaPhiRvukvvU2vhFuLWA7FGFZJSPCde0eenGw
AZ1+97+sn2G/kYLUReru541+8J94+WwpYmf1l5vt+POz6XTM676ljuPSQWN0Okr1wUaFexsRlxH4
HSYFdJlei3crf5DAdGnrgaJ2hOclaGG9unGvn29ccOSACliMzpGynDkS5MOQTJCr5Efhorqy1/qT
lnXWfCvrNwd2hRpNQftAocowHcccfCO0ODTpNEGHJoHY5/WlduHXgD0FGTJktFDeBkH+dAshp6i1
UxdAbdcSBW7Z0COWN8tyBSnxxM27jRvQZudMptt07dz99Gs32deJFI9sMUjmU11s69gtwSyexG7U
Er5zUUg3c2nbN/bF+d7Db/XBClxSZLg5rM4a4/pzJN1KH5X82ns6G8RLZW6RQqGLvxydJ5fYkt5D
egYiCHiR43OdzomRrmy81jKvXhQVPuEoKM6kz0v32e+p8536Q/VzLgy3U/AchmNuWd2vaYpDvuuE
D2n0cRL1oR3B/s/KVjjfWrjXP06TVf6WnIUBQZM+uZ89eMNuuTIlpJZl/jSPXfS5rUfA+9gYMJcM
7QBjpqG1Bnrn4U2zG9GYNjsH6rOvRe/BoKoKC+ORJueowgQ263fTjE9MoMJnOXseDCBVDGNcZxx8
LPCiR797byAN+bmVTeHtVW15fep0QwmTw4jPn+1Ga83SqBFyUodAadNQUpeOXf0uIE1B0UGO8yQa
iKn0OG9hOgzJtBI2adO2ZDH8Awg44NWPqbcgtMw8qANnVTDM6B2WkwViI+2guEYmaG+2yKOYr4kT
FiBScV1WwaMvYyn2OqnRz3VUqRjJvb4fszDgcw7cV4VaMRu0Z8NWGAdb6jUsFjt3DvvyDj8FBSEL
DobvHUXujgK9L3ka5NpBZ8RGRRGkgjogQxV2bzLOTZWxoCvDBx/aOpBP1k6xL+B9+7HhrIUdrwzU
oeBhN2TAlOtnI2z6Nlei+wFMmmsDmdQGR7diSYcS1xy/wKoiaXYVZHDhRT353ZjBQzfIAskGllKl
K70zKmY0rfqx/WUccF4zaAG1PItju8Fx6E1VtZ1Kj0FeHHTyveqE+6sJktza1QCl3AdVbbFNKWMz
wwFu+dzG6yN4PnPRFanurY7uoNwkXvPIRhfUhe6WSwCWaK2sKyMNcyGPjX7aJbUtNktD7Mh1ElOU
7ph6AkmKvwQdAJiE+qUHac0WMFeQXnn7DOyaUz3Mhd9iTKroduWocieVlu1Od1GTdA+jsScnNeiO
/mKhLK29J3OBB0vbuXoLl26siknawXsl4SpDulHyZONaHvdIa2zvufXGvEqLAajku77tIyhzNNp2
4OHIip9SxP3PxBtGCGlZumsWfRB0QGUddyC3OENFTDjje1Ha9XZKQ7ctkbfPg9hwVfRzFvpDgkeg
z9pPjAE2TBowPafMErr0sjYJ6UDGAS8MaDA7UzpNQwnn6kVbOUCXH1TPdoKAcAXvzdSzIomQNkpz
cYmvsYW8h4S8dwnxXuLNTj/djzCitI4RkBfxUVsBjJucupTttgtmHwI4UTh8NxBfe4VFQ/g8Yhqf
e7tLdrxuEbuuBvM+AAFXEbfE6zN1YN2JFAY21pBQLKtPAoran2gQFjlxDVxYST9QjF/mWGIkMn34
Zosxwhd1ouaXNxX1SKrWm+9pVWLrd6hyMuJ1aDOjcdVpns65lB3BuyOBfDTAt2jzmpF9dnoG+ruZ
aPvD1MbsHUtMYFeKoHioo2IRXIgHmqRAl4d3RiZGE8yiHPELJoYFYguX9LGKvlgNsPKwbOn5gHdc
lc/ZnItiYzftcsXJwAIUDjalhDHRfFIqED1gzi7HbLHSwpGWuOKdd2NTQhSzxw8t55DHaRcIp0wt
2IrS1Jd2MqGmHuevEPVobOLn6JsBEBsgKYvgKPQetPmos3osEgw6hHAcATHZ+RQB2DBlSNnDH20E
KxIya8nmtIAT+GtdCvNdjQ0DzEhVkboTxfJRoc1hP8J5UWm4rMKnfFlkOBASt2vvrbwFoovVIQ6s
zuVBvZmj2fbuKrtlP3qjEjDpaG4HG89poFOENoW+t9mU53cFEr+RjLbHnNT3J3yIYUzGEKCjagoy
VPxHCF/6c6dSOxfel9DppA9mVy8HkkAfC1IehrotKKk6hlltjYymYrTf1yFkNwvRRNYu6mvxBlF6
q93HiZa72Ta92omgkQ7BN7HYlkuRxMeigN7PMzC/1M0sLRYfsrkaH0xPIXM3Tei+k5aH/Khn2DHs
ZmN1L7DosR5RTmb8ZXQtXR0su5cOate+t0OzmwIZgVP/C3iL8A714Nv9Q/cRHG5QqC2/G/QsXibY
S3rEHeLgue+jrknjOmpf546zinjKwBwxUb6HlnMk7GEXI2uaNzzpZ29bUtOLve8vkGATU1XvrBLS
tqQCTewVyiOefeeEvRXudDDlT8bBTZOGgJY7xPJF9MNoCFs/zUEzdCnkPz3vxQ5aVDt8L2/U0WgV
HxU4GOgbNtD2zOBv7zIYtTVdn7ljQKcHqxuLIitsZwiJnry63tS0Sxzo/OPXpw7Wp0pDFEgxjXDw
yD/0MGl6RaYxOoTjwJgfRNFMiNf68QToUkdV6rh4/qeF1+qvaFdFH6HsV3ytxDhWuKAdiFUHSWna
gx7zpr9jwjLPDG2DatuUNqrmPEhkSGBmbm1su+8gF7UEy9oiBizbsDjYu7RTY+rBYTn5PEN61SKL
0SbNgrrtBxJb3fyNQqnbkBwTDZF3awTbZVCWB/hl5B2LQQl3W9SF74IEb+dmHzRtMqSovJUlUtR+
oi9K0YRlAoTOMR0KiJTgUJAhv6cTo9HzUCZYRUrYUZcOyh40oUsPLcN5HuQLqaaoAbDA4k7zRKvP
MQ1tBUwm3K63Dqew0/I75dcbm7b0twmYURtRBdETdIWWJxJ0PFjGRwt6AzocG2zQEsXoLEdPsM2s
Ubo9h8GmZXcp9RBl19MGim6uhZTGtG3R3eNb2E9WWE35g3Z6UdwFPf66M3kyhLvBkd1rVILPlA65
0va2CQVrHmhZWg9WTtV7XQX84xQMk8m6gqNiG1LVl2Ckd2OMV7j09T6BAhXoMJAfB/aO1lGCFWlQ
KpCeOzhbapzhmfvdQF+kx5oW/py6oK9B17mfRCfjhMCi3tEPYedOA27zCWpoAEY0dvm5BotCktHP
UaZC5oHjBoK105j5MParwJ2du47Ynerf5OjYv+eBqzqd0Kcf79APKilBPp0427xrOHI95KAopMPo
GLLvcJcbtj1zSijv2XWygRNrrKCr043BHXXdhn6c68QtslhBIyGrWe/wl9xAIiGzp7z61NkQO8yo
nXP/EA3RXGWz7hXdzUUrgz1Uwepkj3cGnlwOwJD1d4smEX3JsYcEsSyA+rKxj0cbGRZD/oRsIY7G
6UUyKDc+1vhVMhsi4711WB3f3Dx01Daf8Y+x6Kh4liXeWEANd/YXz7FMkXpo/3/UFp1/Bp0dFxsn
j8WzQOXxXg4xnhBDydkLhU9Hs297YX8EmB711eXSRVoJM4F3PF+Lb33BpumjyFlM4ZlNG6QPILgV
W7uoZ5UWvVOUaaAkraDVNjQFkcgYjgm1zU+fD3FMRrCFkox1Za43VtjiG7a4xDwCMxkff3WpeIdK
K+Bs8PVofwsu809NNDh60+Bo5LCUD+KOeDGgKigTtrTc5CLyCjJAmf3gTvUgtjjIwN0vq4g+VqWr
kbjYjfsBd0jICYun+quckOYQWI3jUTGVI/aRYfM8EUExyyQeyyLB+4MP0y+ni6pnh+UzcC6d+Alz
BZVvGj3gYCyrpgAGHDXdN7cOQmQdFgRl0Xf2pmNS6gJvF9ubxcatcBuoroCZuonEZ2WcfMdqlx8T
eErt2GzHb9QChX6w6uHZbu08T7mfO/7GG1rnW1LYqBPA+qfC5+hiP7OrwGd3sVdE+KCyD4tdRO2m
g3VYb+p7t7fVsCmDMbcJiEXAt6KEDrdq7Xft+IgpQv5dxi3KUDxpLX6fNMq6pwHeq5vAsOZz7vYo
GhUx0nwCDnUSQBHGjIbozo0NVKBZEm1YKwGqHhsxuEhGcr/MAmgGywyPmblG6j6jnokCFDAn0ItR
RWpVUdL8msYIc+5pSGSlbVWKajdA1abDsYXr54jnl2x3bRWIfUDbkt2BY+G7mWu3Sj9HupkFNibu
LA6CggXEMCB6w1ZH3OMpFNarJzn4qCXYdMk0XI8jR7MNBPzTqEXBDO5qsSkJ7s7wS1/XwZvXVXhw
KH+EyrwVVw0jdTeMj1bfQtdzDCF7iZoZOl3oQA+mTSdJY04kVfMmwEntpG6Lgj0JYTlgp2xsIHAF
JaL+gQYAyYlAYFSJP8qD24NpgczKie+bsjdlmoSat2SOLTUTZicGNegy+kLdEup1GqaCBty2SThp
4NfJk/GkrwhvaAibsT5g4aKny1ga89IFNN/vp585jbhNIKzEq6zowkECtafqZ5gsWO82mBeo6CSD
mMAObnmd9mFcJ1iUvJZpUpbFiwla/1nDtyXe+LqNNGksamB0JGC1Cs8nmDRMPgqLBDg71BObrkQm
Omo6/m5R6gT61B/8hwZ/m1N7CPgTIDp4tguPiV+DO7JHhxW03sSqxZaswjouU46siaa8ZF6UUTcK
0NWvavymwB+mD7ZdVO3WdnHQ4ERpolesvOJlgASsJPgbtTIn4bJA2cxtn4yRtIW8V9GYzEADFk9/
X44fBIWC3YY2rMQTaoire292GezDQgWj4XDs68c+RBWROhVcWpC4zRTPWDMEpIBXJDQY0JV/6zxe
fYRlWojyD5ROXm3JbLkDCyt0SaHsZiIudgOcM3xoIBPhKvarEq1jg21GcQwWQwxr+CSci5+QPps/
duXoT5mXo8SB/0tVPWBmW0jPOKF8hEqG1WHWI+tlckGtdaQn7Y3dViFQYQ7zwsyFrgIlzkBh957H
RmSMVqC45WCbh1mMl93XmOe+vRmrUDyJcjaQBrd48XXCazUmYR90AWmgftcRXvAYapm6BogUlg4Q
Vm2tMvk4woBE7vySFTwDOANEurEPyg3kAJ3hTqDgj8Z9K7lDIA1Kvzq+P9T3eExIBylhj8JdGVt4
rtbwzXXxDuON3EC2mzob6sHPQY3VFG3GkRc/Gz6IDxLVz+LObZjX3DVCN+pFJZTjsu5tLdNxqNGE
4o0Q9FU6dVuCvDF3fhZLWGbvO0e0XwyTMW5GHSSfqRBqTv+PojNrrhRXgvAvUgRi5xU4i+122227
7W6/EL0NqxCITfDr5ztPN25MxMwxCFVVZlbmrYRGqX84A2OwMzCylCRayuvR2bG96CKYvbOs6Hfj
2sqODLd1ISwJWDvIJiHlU1g23Ny2d6Yn40pNc90Kl+9eUWPTQgu3+qKNNMtDYBYGRoIsAIf9Kkjo
9X2/vBY7Wbuos+VyuyldNH1D5fc0sbPyhjTkCALs2qbgcbk+UZckL/pxZmrmgBxw9J1/nb0gOwFx
qspg+ThirW02j0YzjAmg/SclHAJ1V5J8qeW2OoZ7L5BEf/jjbOIc71lU1zUnwc0koQEynVpkD2kU
NRP+aozPIzfURE5u2LiFk2tn6756iUqGlOGI2+5wet/Deb30m8yLSndP26nU0anQB1kfs+pHJJHF
vkiuvto7bbJpycTZNL1kv3iMvrtXiJG4gBDE2i93+KWY8eSfc2jx8xiDWZ5DuuuZonnzLy8464gr
w2VOnjCaSAqg5TZ6GrA6T4AJrezpLklJpyWsEJFrU7rxtfMC9ZnI8Xh3hbsjKFmF/c/F4p9Zxltk
m/u+jbO42IuXZBSc+M1tqX+RV1LGF4ivD9HEK/MFth1BmgBZjXzJ/X4eYq5ohvfldusdqOHOzNND
nYWdP4WPC+sjxWXZu6hLhVtzxy4tb/TU4e8Ip7VHy5RtjXXirCmQbGeVDeef3tRbfaqa0vjEySPF
SKttOX7F2+L97XcvBL7pA/d1HfdpS6uJ3iiLep+PGZNbjct7qFtqaOKpP2uLTwVmRHT4gINGcYFP
5S3z2+ilzwhS6B+2Lum4x7aa4anAokkwd623kFO31U/FtsfHKXbsUOZdozxcCi0hwFnLdfCvG9rE
SVff0Y/a9B7QYK2nD1cGnXfpnWN+jONR1/muwWnSupqc/jFp27C6htE6ybO7b557bsQK8VO1qucj
w5FnPcMsbMjHA29Gyu0ap8zFKr3munK3PydB04ncrUMAJqCkqM7GI9D1U7CLpn7YvIZIiUlKRO9m
04Obtntc+9k+LvMfr5rlkAdAK1hcuXreskGqOj6to+/+xg8y4t0c7bhmNd2OezqI1DPZatztI16j
9ava9UoVcAe94Cc9mk+xiITuldy9JV/7LqABqJqO6iaH8McW3CBIi8jgTidCb3eDdqoxG/Dh1yfR
L8E1Ac3Zc4UqR6Y9dtzXaGEAOSVJp+pLvysVp7eNSO7SUsRfx1mQeTFWdFU6XS1XQx4h+EE8uFOw
xQ4+s5SmexlV2wEZbzqMLs2MQzqLmQtc5brHFq/lFruec4WySgNq+nGRSVU6gMtq1ds5GQ3I8Mhc
VuVdSRpjOwaizdFJKDA9U/kPkz9G5loSA4t1eWv5xFhijov8ANCsQIaVmTM52mjMl961nw2nTGdr
17U0vQP22HJIKvI8Vre5F0uoBEJp4QHC8BDb+6mlAtJm+cODXlugHAtY+tV3/M1kCVPb1RAlM+Wt
tg5Gpa3SX+ZqcfgJwQJziECbjYpD13/iKuYOLHfnHVCn3XOpd4+GqUeGSCszaqx2EADOmUs65QhS
NMf/yToJ2dPX6+Rc3IE437TZK2fN0a87/ZVGROkMf0O+J14XXcHuV9ElYv2s+rF4pvhFR7ZXWdXY
Guv7YRzc6arJs6sBdh0l7hvZj9v5WPmfFIIHEir2lpG1ecpEcltRiIGF9mWPco9RzZyJVA1f21G2
91vZkZEZkNIRdNmCavO9XG07fBPdWkon3Q6ndklCTTBUsy3aoNHafYdJWoqH5gBVycBXvCB1Or0e
uWkLO+QREPGPvbZ0SFo320sZquJHUB3Bn7Fojv4HcVuLfZ4oIcGbS9He746Cxe5nfqWt8sOZAkpb
kQzugxMUbvG5aXPwwvpx+CKHTa1Zn3Slzvi+VtaevGhs89J65U/jyJjD4Pfx27jFKLEKZ1U0J44t
+td9aDeuNaUmMFZ32st4y7pZq/YyxNPNUZSIMV8/bb6d9F3pzlpiMkqgaf+KX6zkXQxrSGRK0zQi
J1Uu5E0bXb90na59+jxZrH8xdZ1jAHLIAsZ8+Fziqo3XE3BRVFjEnUkXEElG3dtQ7i8riUj3cyMi
lwu7r0Qu6Fa3+3U+5HfQ8flxjBjgLi1dRHUqzdoEj1j3mN9lF5sdtXDvz1+9zkFk7lW7AsFmWmT0
TnQcZRP/JnWn2nUdr3NobZcvU2TX+xW2imtayK6mc5PLo5rMPrxPe9jVIA86rPIbAu/n0TT4184u
jroSG1kJkQaxnYsLwqBWnsamiCVLvpGq7of24HUtq3B+0uuGDZa+LVmSfqwC+CD2XG+/yed1bYPD
+oLSGz9vUWH0AGA3TSc604Bs7X5Bke9LgxpCkMnqZu28hsOLYUbqTnXMPZp7ZVuM56CRZXFBeud9
9yO6FB5bXIu8nrGOq1gbpYdchqJYTweai/kit7Vr7uZk8vsHK4lkJYEgIjI2bGdVf2wHV+JdU9De
FGB8O+4CKWViDv55uFjuD84hw7u59OcQX6nbEjUA0A8lpmH/W89lVPwBqbPRN8qrxxCy9zcBjVE0
SZUc7w9f6wjuqu7oYnuQGlr7Slwn39cAXabSxGYUQFuwAmhqdgs4ZlicvnJTGSc7kl7v/5lVH+pB
BJXaztUQ9U9TLUdkJOLw6NLMdCxfhsq4XVaPQ3+8tPQh76Khwcv2MOzekGNA5WSt0Lu4T+pkjT+G
zj0u3XjQSxzsMnV3GDIDZw6xo4a8nEjauIRq08FTssmaVb6hnX7L2iMjipCkrk0H6TvhNV66+SnC
DTNM92mWJ0KfjseCkBoXm2davpOn1fFgtWPCtCwSVDx+b5q/btU60eOqx8UBiwIIo0kNbZhx4UzV
veetxrwE2rXwHFo51bluWprdslU+kLSNFQjnHFeMIu5AW9Cr484d4+atgjdDUCpCVEpEDMwvIx4i
LyvddX0Hpw+80FMbw3QYNBNRVTjuOw8zfmbCsI/tvIWfa8LLSrVfrZeoPgpyWUI1/TyCZCYpKcD8
/lyNoVdyCqLRRQ9czwCkmwm/SXBMBV4QRntajGNsU0CAXadyC8VbC+Qu0lJbTB6avqAWbKD+Nk2G
PVKA0rVv+DUEWGQRNZqvaHT3U8Rt/bbtQ//LAN89N+tMH4ZPiM784wju6g7s6TTsTHqZbGd+U+13
ZsyVvzr/9Up6c+oPo/zRVUL/IjxRLOmwWvXi02D5+cLQbU+Ta8y3jeWNImUT+PhYOlLZ5iHug9NR
7aPN9K3BhL8I2/cqPBjKVVhB9YRuVby33RQgQLgB9TOD98miRajpZcdmyyu71lu+tl2Y8D345jWB
gwajmus9zCaAlD6bqiH5sVcoke46mv+vBxre17Je4fAKOZLzW2zr/tQJAwQt92r9VRYR7X5Vd71N
JcjZ/dQ3bXjeZN/cFdO2Q6nBCbHAAJTJe2SQ54ziMHSFAgpoaBoVPu9gAO8UB+8PqhKYISLFNRwb
1u5voqG6MzEtw7vHgySZSFHTU2GU2IHca/dXuEzx16kbBxgMOY5tJuJ55RLzXPM+J07xTfpsBMTz
kbztcdE6UDvrLlJZG4D+bulA7GwtzTcUwwFeaC31GgivDD4Wd6vqyxjZ6lKRO1enBh7qi92wqkxF
u9f3nk1m2BntN6vJQjrAO5v42LQesDN/ywgOJAX8VN+Jo+kBwgANX1hO6LcTSy9TQkbT7rCJKKvJ
y4KOJpoZYi1409Xu3Uds6TXpaOv1T+X0s4+R0AJQK4Nt3K70kKsPSA+VnSHGV5Bmg2+b8zAVzvNY
jGTLbhacK4u15f0uvkOqrhk0EMVcI7e1m0sMwb529nu7Fs1/25CMfVb2cwSL1MzhWy967X2ZlKff
YfuPPk02ZuCsn7pYX/ir3a9l5ddHOm11cmk8OgY4iGI+T6quX8x4kJQ2tjOHyq93RmA11t3tI9/1
dRibDmpjL9rXapwORaYyYbunYGGlLXO8Pf5zNB5a6kUV2wsCgfZZ8TOfljLYOBHTjdVgKJ5/aDHr
LwAD5d99rSZGR7q2X2QBHY+qdYFw4j28V/KmfV3nJHj1qipwUtF34X+9PdzktDZL2L9aD6qNM7gP
d8vMsTKO734wW9wg8zVC0bSWvX4YlwqfjiN2J/ohx72rur2ITpMX7Oiewrb6lXR2/tYO4ArpzLS8
n8EnbZHhi2l/CZ9MxTNxWsMPVBJ0PXEZ1GFOWykC5AHLdL+5O1vQZA+tIzBkPY53rdq34dzQ8r5G
lXeMP6sKJQg67EBjseIJxHKZisR4FniNjg/LlMA0h95+O2XNuB7XcHMr/wpf4VbQ5djf3i3DSrqw
Da3nXapZHO616RL10fCp+SC1JvB+g8XO8nsXbZ75SW9Zoq7Y2LWC//aqsysaLTMubvkTAL4PL7Od
aufUaQKtUsaGkCQr3JrQVKgIddWySBZDkAzOwbODLoB2sC6G8T446GRzF0b4Z9hDjecFd5Rz6rvW
RzIBvY/0kumjvjKXFVsW261Izscxs9jmt8BTl6SR3Yh0ex8BKaJN/4sTCCiQt2Z+jxjKYk57yINc
kcm1GR/E/KeLY6UQUx7IoZNlE5L8xMoxZ08tgOCpasb+e19C0vyJ+cfRw1A7os7M4CUUThQEC3RE
qbz8MPUgMJSG+ohyg90WqxR74ScPQzE137sF/Jz7pIiegz30/1vG3SlOcywHmZZ7HX3GvZzAIpzF
gQ2GiT+HQSO2a1MhH0b3yECKmMnBt2Cf/LWFMp01kEFctWI6BZvlkrUCePJMMEM4nTh2oAJw1f6c
ogXqsYpcBR9qj2Hvs6fbun6aAg02GoKeoITwUdfc07f6C8SpxpVlrX0URAUlV2UdzpZ95hl3p3Md
4+DVkcmxQhrvjJLBNLbw9ioaN4a9pAJK85y2OyOD6fx095EcwXpGPVTdEsvvrStvPEfH1ted3bci
SnW8hpJ7OwnmrKsShp+Fjj5ORQREuiVwvBlwfPyb79giGhmWGUbSzhOZE2xe7N/d1lDxY7XN4oR0
amjuTe00HMyjghZbkVGEpzVkas24UKPlDN23ezmuHDUPaG+Uzlvlevap3CYJw2vg546TcKfmOC0D
nqTP1pRheZ4nGKjnwEOPV3GfrtHyvIGmbTl5r0d1r4dVtU8mdCrnsvqdu90lZgOuV1PjiGckVba6
1mGXRIybtn8k5becacJFsjbfAfBa4mKdwegXz+x4WMH4+EP9JougTe5iHUG6LJ0IAp4wMPMHWeFy
vPRSgdEnh7O9eYxnt5RLs9/8Eqqpy+2ebPslKXQEfteIjr9eDPYvWjHgMMdrovWcVGMtLqCVnj63
7UEcWrFDtmp/336vnliWsxRFr/Nex7vNxGGKKtt8jUBv53dBsDDdPatqXUo8J52E+tRvhX1AeDer
DI0eeFGF8QrAOhAUyKXa+iRbSInAaaj1sZzqlFvjyTIfILLxbIbhpVQVSD2FdjtOsg3QGY91chMW
OVtIgtsYzz+ZcspvkS1vgR9RjXPyhI5hBPlgN/M0t/36aOD5j7MSY1myw0Rj8aNZo3lL/XqIizMv
GSFc38H+pgpJ85wP26ATVBXukQB99MVI5mBVt6mP8WlzqonjjvmRnkVUZkZtf3RIFbFjM+60vh/8
lfrbVKDMOy2B8qqXdYE9/1HGovURoRVYewRSd/TcmDSuTwaF8OMoVD1/SBcb1Vwjy+NrWym+GTHk
7PuXcsJ9YCjHmkdR7ENTvyoFQ0Nuqtg6YGDIXUCt6ige91770EWY5lcpPEbY36GVtP59PwXiOAFY
1/Y8LAm7JOuQWHmmQ43DEyBOv6YVr7y42+vSPAlILH0lZNppXpcEMOvdiYfKve8pPdXfpY/i+UHu
bARhC+cE9rpvbfhF6miuLsTFqSPrq12yoB8iRHksbMf6EapKtieX4wCdq0R8MG9DKtTfybX3pi8u
ArXk65yIePnpD17D6fLLzb0/6HPCHLbP4P7JH6vyY94a6EgEIwsbkp2karVFFH8htStKLouFX7x2
3Zy0YKUh3Vw2T3w/F5jgaUkx5fXlGc8w8tRH3DgTTtkcIcgIJr+6J7aGU7khsrKXUTth/0+ODkm5
R+EhdJuHJFFwYpO24nvstyo4NYsomgsqDdvmIljl8MSt3D0PSlIGtYyG7bnjz0uuvbFd8d4vwq4v
Ds4v/HTKVfHYbgXtrVVr+UcKVp6+3JzegOjBqMUD7CEuOx1475Zjjyybv5sNXSyFJk0wS2m1D3sK
Dl/ckVxEBWunw8JIcXHb7nTYrZNnh7t5fhNQOvONtoHvo9+M0SQCUhfV3VK65R+QiI20TEQ33p73
Zi/w8ITD6+4WmADY5ERhaSj6RGznwAkwftndJi7vQ6Fn9xIc8niL8M49rmJv3Ao7N/jvdDJ+8acN
SYc+LSx0dbAklG2dgsUA7CJ5YdhgPiZ9FGB+WHKYcbTfYp1DykdCsUacZtyblGSK5qvQizAPfOYI
GeJD+e3vvmMeIwQdi/LTlqxumPsrac5vo3SHkEVe2zcPoY7WBwJTGAH3WbD1OfsHVtmrbSTgtfJF
fRZ7i2DEC7TvZ+4UoPilSlJWnWFnLDAFvfRIrGp80WiPbapoekzqrPEsctX3+JQsBaljUP4igsZA
oOWnVCAkkE0/hs3PVs/OZ++P6wjmYNDhobtITGq2KPoJQ+xHlyDW8pX5KKC5Hhufq6+ZxvorpIna
LraH6rlreu/2Lc+O5dtvlA2hrUJLmTZ+OGZja0zwIA7HmRnc2CC7F6VwOQRHALjtBm1zpCRDMV+Z
xfV2dCu9jO96FPD7VRy6gZJVJQ2Z8APv1kFMzKI3h4wk7wtkE4yBXTzcucuBRzbBQNN/SrvHf2XY
NOFJwa18O3QIWpMsvTOeaGWOd26O8MkfmUO/eQlk6GUsJvt9ExW7c4nupxcA/eEpiceaANl12l9r
NjO3Sz325jh3DPcHasLR+9dzmoIUmIfOppbe7kOZkq3MljS5MXmRxPN/gZh2/1qGi+SPD6KiBR3C
7JFxKhC/IFHmGtXdEL5MO0xbhsGvIWq6n1GUmdJZHy2ldr/z6VDkVe5JQu7MvO+Ef9i5+nDqxP3J
dDZ8XbH9NOmyJU6braiN5dVAu2FU5jcDwvFQmczZg7bM4V2JyxmiZnzUci9tFmMNSVw1xMH3CCGg
vkY7GqHfBrh7QRpIwEaOflzV98AU/og/gVqddLE6RlVWcuZPaMYIfWOC4MC1hOKALkyh/Ret3TGy
/DIN4jyXK6oKW03yIB77cL6sfD1tTqrkRgt7835Nk8CjeTVT7V6waUiQBvSxck+9B7aWL0h2qTO+
t9eEaGnMPmu/nftLr+u5yvlcWYmLSJUH0okr5+7wYkHdjLxuZROS+HTHucXxmqHsCmoBRQuFga1I
VF0aLB5Xl6aDD2zqh9PsuMgRbQiBy4h10w+GLj7F2abRLcEqbHLHbos4OPJqdgYeeiPHXifVrF8r
lOI9UBwdROp2DUumBmh5O9EaN1eBp+7wCIWevCXw/90p8heBTn5SYZAtoju8uwY5qr2HOeBrEAey
6pMivbeEfxx7dKwNsFAW1uWoaOIj+z0OmY8yUE5ZXrawg8Nvp8TUJxMqX2bOsTqwfGoZX0zj0GgE
EQ58WxgMSGr3tQiv7hLzmw1+wd7cxv8C3YhXJDnR81oYtAYD3tnePT8G/Ms2btdlQ7itqM3HmFVq
xoD9z4zXf//DmsEZ0qjf3Sltw6YMniErvErntRK4y+cY10v3roOj49hBLktU+GiNT8aZguN7FQPf
piBQNdnds+dVWesPS3eewiP4Knk7SaYDU49fblqaX0Diipi0Y6ynzOt1+VI0ho5ecbLuIUo4+17A
THkmkmd6rfCY89Ngh0y8zHMpQDsnp/jBfX/EZ1rQo8hVMQDNmYkvPIvwx3Ue+8jbr94xlWht97mn
1a5n4GX+8lb8iKLDMHm2Nbss6+b5xecME3S9+X4FCDU4wvslcNSExt+09lUIn8zqNQby+OxnzzCv
DCP7/biNCIlhEjcxUEa7f1PF3qPxCg2WYdHAXsmZMBZj7xVX3Bs8TPzHBKgb77p4Wj5HNBRVPgY+
X5eLvni71iZSrBRG075+07js2S9utU/VR+Rv1Xbm2WJFTSMo3tdpjMJTU3IPZ2M3B/Z+02VhIrQd
vvdlY5tjRYxlPPa7anKeU1CEYz1HbZGE57Vu9Q2WaZPPaJDx735x7YAKuPfehDLTD38UDjtKEFPN
qQ+LZc+W+oi/TUPbUG+5acy5Cxsp2LMsh4ou2cPrEtao9YqvCDLrKZ/XeMUXoVmC8RU2JezySNOI
ZtEW4qbkDAOINpGPzufir9VzM1UeUb/eDtTYdYxrX93kGEw+lLVFDbOJ0eRJP8duftv0GEEwrHl3
t94dM/Qhxdu2FbCmpqrrkpLARXZiMlYPKppjippfgkLTV7GAAZzcfRCCM/+lf27to24NmE20rUt8
EsbV1V3NW/g3B0PbfvoO6yBgUtw8+bpsoBWeMZTQZBCHzaegrOZTWE1l+4sXSEhszYS65JaVUaxR
qMYqDz2//TVQHp+czbGfaHDbIIuPAP3SKNdgyo7JCX8t1huD88zNWTMYhqP4LtvbmhjUM1W610Wy
//bYYXhqB7Rmv41prLibUEU7OXq9enxoVq6Z16OEyszqsAFVgOUFDz6xRKO6O9DkYvpLG+Q75zkO
rXvfWtsPT0Iaw71mj81LMeyHHwmM8SRKB1m03sO8B1ORIxBkxZOItNV/CQbri7um4RK4HtQF/NLK
rUaLN7hrdTHHtLXnyp/G7hpMpYruV0q0uAMjhgCVeoSHJ4F2ljnVsXLOpRvAj5cMY2AecTm/1FPC
tO4E/vi+VUO4p0MYw/hKNFOvYTLXhD/QfmMf4rIGirSigg6dVTxyuR/h8HXYBVryEO5pPSPBlvzq
YkcWj3GaRWB3eFwakOFrfxmN0P4XjmNUnuzMHJ+VEiA8xe5W+BfuwWPJlCwJeUwciYpvRhXG422H
JSuJ5/5k13h87cxslm/J1Hn+SW9O8TucUJzUXdAV+dYX1d/S+oWXlrNX14822gWADCtZ1RcXv5zf
IBvJ71VHjMCtdYL4pWPaJ2aiR9HWXlroMiTGMIXLa8H+E1KMSk20n0Fg+RaPqHDOUz3v1d0WIP/l
nnKqLXeMN+5nAsbi4ovjFC6Va4vd4RlHu6rOF0OiIiRCGE3xpy+YFTik3f6xkYAoL1IaBO9xMSTy
yxoesD+2P3bvsfARwJxl5B40GhLj7Gg49SxZjAsKnw6BGyhYb4fqEtR7MCBo0HIAD8CMecnoBHf+
SwKRca8SXzxKCSxb8vXKgBQeiOjhTUE59mcFIHBk41S43A2Jav/WnDf0lHCnEeOPnBeydPpWUOdu
1o+N02zer6j1MPEtE29jey0AW8lBa6sD/JlebNtW83uAB/uX7H4fthRxJGrC7j2xP4OIO2CMYTdv
bYMbDk24cIV+mJ225YrqyuHDsPQGebQ6+ucx2PXNOPvivSS2xIBSD0v/wzVq8bNVzZuTBn0vwx/4
oA0oR2vUvKlbWcUBPLYRKLGhmXKzzQZ7fPZiFsfZ1YkOfbb7ZB9cHxf5FJnaUT1tIFWSkbkGoVnw
49F//OEAOJ5jPRN0xvaGp07TFh/ve5XEz4plJUO/7DbRowNcqe4Lv5jLL+QSN/EJFVfdPvqO6ctv
luwqz9A+JbVCyUB7tSOg1Db+tiNxXr9DjMufkwNDdGLnXXSnakbrwjVdRRRa8IUtLfvlAB+XQfWG
00i7XleJyhqax1r15BXubd+GnbuNARAfulPRCapG0VXNH4h1B3gP0cCSPIfGGfBhiPFryTiJ1Bfk
1fHPeWrUWxvB8bBJoxSwLPOrPE9tEnKaimomnIqV1C9Qv0yvk/bVV/TPt0VeS3Yvqat78NNEzqGe
4T/pniyWQ2UeyUl9glt5VDG4SLQ/S6DZnJAA72vYkCwcHHXIzkR/Ezg7tdziL+gRoNq6JSIXK2QI
67KyrduEujzA/RcB//Q/4N+yvAtBkfS5DpEq0XUgtOcWm+WYs/gp1WMhu0qeajpeRDBxtyKK7BxP
bU8lHWN9t0XNsVwcpzefDey1zMPD21fmfkkAV9RU4z8b2PCzcsaBa6KXTdascfusiy3+IVkF+YxE
YxAilpLlQhnFU5D3i2Y91EjdfpptEfKBuBz2JJCy1+vJLZPprt3mIE4LtHLBF2/e6uVHY4KlSPmE
I5ki3yxMHpHEqvPFF6h/h8TDN63pOw8ufLTxB201sRQhSwlVyioEe2ko/tFDJsVueUPRUtjbzgYZ
Sjx6+q21nYMxY/95dmjSA7Pnw6Tk9nOZPODBTmlbXmN/8NkZTW6bd5BJNPSZgEKq2H/c2S9zEXF/
C8zqPYJWzAsYazf/6W0csW8TgIQCN7FGc/yjX7LvFrJtOZfDQDt6LiP0sz12y92Wu2HVYaDCfMfw
7bd2yeK6wL1vGnXv5kVlWLPo/Uq96iSsBqQjKjTZvDajc9JyFRq9RtF/Y2+Tw5a4q3NPo17EuUP8
5Ss+dL54OFwlTd7Ypdi/TmGl6H3NkPh5Ashf0oKF3FV8FIg7jJHzB+6nU5gtEYxfgbXDCkMX24+i
Xqrt47AHYLRxw3pB2nU7plvZ+v+Aa3gPDfuXxdVZlpHem8+at2QPz80gDwPepL/igeijzMqj0Rdx
arcbwFEct1ZpLD02dacEVhNBfe087HVSqNRVtf9GgPFYsA7kIsQJy3ICTyuFWPL9WJY3iN8eTU7H
DgL4f10UeeSa7WFGggwsypN8Yjpvn8K5YKUIJEqrLNDLtpzio3HWdJluW9KBcKB0a9Y9yb7SofsA
NrJ8rq1ct9Suzf6oGPqIAGiLwl769SbZhIV2vlmHh/J1nWEs7qDV1gH/nan/g3h+YEwnKvYrD7Cx
oHRoW6FBas+cZdJqeIbVlywYIWtkR0If5nkSy9DlZaeZ+EXCjzgFvol/ed7CugFQKCp05bsLrXiJ
9xPG0wc733wOakSdcJN2boI0kcyJe4f1XUSCGbBm8hESX/27dxrN/wfV/pg7xyFrjpY507BO72VB
y5z526FZHViK9tvEEptMY1SLoLyAcylycvAVihKa3wGY+Q+3L5buKOlZGeSVWO9s68LKNPC6ne+9
THAao1taosf6cObnshb7c+XK3smhqNV4CVVi/yPzSUxpE8zwhxihL9/hMYbvrCBRpmKva4OrnFDh
PxiYyz+qLdhaOFpvDU5VWLUvOFatjPyjt3wNBmj6mxyAMmynUb361nTuCXsblJPlYZv7AmtdNvJ6
p73rwiGIGP6lV/Q9V3A9JI/cwQLxVxG4MVoCKerh00ePhNUFWz5T86tGEYlgkROh7qUvxi03QZCw
OFLiAPjNcZjDn/2xj809d9f6H2YA2LQzaC3VZVRB/0G+iwjQdzV6emsG/3/S3mPHcaQN070iAvRB
buWlTJn0lbUhytJ7z6s/D+sAgxSlkdD/bLoLXQ0Fgwzzmdek0spPIuvgU5/kbvVlPiwTAVTXyJRG
ZkOqAUXIAp2GHmlqpT8ocCJz6E5Rp7fLOKGS+T7EhntqOxp7WNDl8nMoW1HxENgYuS0rLdP8QytK
o3hwEm0EZte24i2jjugdIlI4/IJGTP+IPIfAhjSQxjONYvfTKomd+D8c468mqOvydb1UzBSGobVb
ATrcFENr2fMkUp0jmjB+vWw6u3xqpU7RtgbdYuWbUzjaq14F5Y9BV9ocnFKdIf4fZaSsABbsSgCg
iEMMzOrQRjpaCMfst4UcycMDbJjUeoJf3b9oSQggogtyaPdjYFbtykyg48iBD80PtgfdtC4KLGkR
ZEUOgNJvNWepyjGXBUAqZ0OroHmr1ET7oPQSBDOQUCj2gyi2LNwV3eL7gBUyIO9G7uUZpA//RzHY
1adNJMcG7HToKB3g098qERJtxJI6zhx4dNd8tFJY08qrORVXdH40HQvyjrwYTlGFY4gcQZGzXY4j
kvhwYfdpp2MKGwOZbihEpNwJAy3CGjtPWBNJ5pkrXSbOf7Lb1rZPAtYQKD/Rus8SVcPm2JmtjTiD
RmqTUHWXANxC6HSqeSclgGpiSKrVXM7TQtvomgcSLSSnEIuexp49z3W3fE1Co4E/V0MTovMrnGWj
a7K+zcs0o2XjieIzK6SyXDdxBJfVq+tooRS+aXJ6O0kOOh8JaMIt+TNDZph+dJKlFFwDLd4o1HtH
GlsRL6lMGCX7pxvieROo5HG1rnqbFgsVdwcf3gHf7odS+41oJ9YoBLSJfwgB0FR/SOMSe5hFToxK
ETXSSHCve/0hg0Xw3qoV4NmkIpaYaara5i896kfg+QYwpTyuZUTvxKS1v82zsPkdehCUZgCWcs6H
TGifRiL1h1DuWYSpn2bhqsnr7K0LuvhF+NFASaLN++81l/XvBpiKORKl6lPi+VK2wE6lV0H3y6B6
hdUZL4bTgyE0Ckv7iLxsPAp64cRzSHdJxPcg1AMHCLZy5ucVui2VDixsYfOcYtZzFr0baE2AuCp8
971yvNB/0cBz0f/nXI1ecrXz3sLY6nqwilV9ojpcZCzFATJN7cpWs6EhRCHecKvYWMkKdN1ZRgHy
j+iJMxelNgSHqndg6MI4K0G8QI17jdBscsDoqiiqoA7fQ7LBEvN7NWQWhMtWAq7K1fhDZnsXC0Ck
yXdB/R3pHbiIzQIyBzoGSSuLOS3q9gNFpV6HixgExzhxbHSnLVmS1xUh5h5shPcBGglEvZENAfJs
SHd8QPFqihXqe26+dkA9uQDFyzD/MXCPE4PJofZCnml581hLwPbLflk8gT3p/B24JZf/bLZdsjXR
fEkfhyiuN/lQFKwSWko+a1c3AULTGPjoS/BDc1FWzSEcUv17oQI6nQkMC9CnK1pK3ZINoQdAkQlq
itJw+aqTpP+C6RFX69gplL/oduCL2qHQi2QsPXqEzht3/Bq16oOwR79oqOnwyYMBWSTLaPDmmZpq
cxFmvbci/0mkgyiG9J0CGa0f12mTDw7d5NARE8hz6rQW0VLp18VM6J7/ixOgVmaQwjr7sUe1goax
Gtg76sWasQEKG4fPOqoADdNMqQYWdWURJtphuxc66CyOvKwlysgJqWZ+GHHgNJFRmm+NoureD2gr
rrdOzCZ4BD6l2dQXkfZh0YLNyChYdhuKK3m+Kb0aWQUjAEQ5N9XAofWiy0KdD5lo4QYYif17RFjt
G7oI8noordYgYM/74mGsJf/wEawIgSgI7S00VJvaedd61jFV2jJ/plsFxyy2RmkDyQ+V4hBpSRUu
a5EY36rA7YMZROfg6NB5IpYH+PQtU3pILY2aDDTNJb9PMFboSZHtJmzoAKRulFA5GrEbVOFZCGwF
zF4iuSmI90XeK4ekHNyjDPXmsVZMeNgzDrgifImh7dkHU7SJQpRWBTC/57IuS4p8QISFNGKVBrnh
WEB7a6P8OcSohxcLqrfAZWexpYu2WyHR30j1E3B8JVdOVl/Dr1ornurHcHrgA8bus92jsJA/WBrI
YDJF8i3NXZow6g0BQQV2uL9Fe9yScIswlEgiTi28/IeZmYNMBgjqaRH6TQYxPTGFs/IdlGSTRVqo
auoDPSb6Dud5Iyd/s9LNQWbStW7bvZTip/cCRn2wlmratkReso+MgpZWwpnVmtL/0dBuSXeDQ8BB
i0HPktfWd+Js53ESGos6spLvNppK8qmknz+ytTnkrd9SE7fuSRW9TefGUkMbRbfOj+ptKMViWGML
WSXIWJsNhZfWxSd56M0i3vZZ62mbipqnu7dbVTZ3ke1xZqrl4MWLVg5E91Kxp/GOSIRpws1AEeE9
r9VgeCit0HD2MIzgW6kkqLC46IkChlDY/ZU6A5AHLWuWsLsM4lYoJEsqH4X0TPEE6k4X0sDdSUjS
YT6GBgy7Z0CjAB2jCHCOW9k9P0srvZmRebdjoS9Ha76NEyBxWFWe6t4KQdbXnTJAJbZpE4C7CN6M
pjB/qJBouC+y1n5WsiHBg0Kl5NnTYIQsFMUBkQ33TkIibjvGLBROf9IdQ2+ONKi4w9iR+lupWcjb
u+zxQyM1DYIHfG57JxmF/avzcvdnyAsYlh7AcJlCA5WdZV2Y5a/YawkfW92nECpwDkORqOU3fWdo
Yc7p6vCZDa7kbNQwk4oNTbzuvUlEu0pMUy3XVel0zSHpCqRXLFAFL41NoQ/wBEzgTedksE5R/2lZ
KyJELbBhBR6GlBv2wRMAgABPcjogGBQ4S9rdxWaIhypfplWePvf9v/tOU7q3XKMVtyhUj14mBJrE
nHuMK+ZeaysdlXIjhGuS13q3cdLQ+0B0xCdrqGP7EToriic4OaV4myo4foO3AKvqG4DRZxRw63TD
8Z5xZukN6j+D5z1R7FKKGWk75bpSJgMbC1eKtixhYr7QyKdBreWRdOw9j8Jt4cZQ153Grv+2rVmR
nrKBsmUAqoJUnXpxSpEQXtrBhSLqIPyQ4h/VUUN5sIYK6HSHMwzmBGj4qA+1llmArd0SBIVMgzZn
Q8VdsPS0rGRqrlMNj6qgGAo5vXCaeVtSm0ZdRBlISEpdVU5RoXX+2iotb6Rp5bn8qDawC2ggSNTt
sqJruoUck3HNyX9lEBR9ACJLpCWEErdBaIG+XDBzS1VLF2rotn8A0JP7OcBO7ZniiVpfp6VwIZJw
X69TNASHJepgxrOXo5mwQLmjeZJbi0Z37TgkTqD0WGcRqLe3ysl1WsZ2WS6ETsUZAJ1cPCEA41PP
grhQPAqExt77tO2cQ4qjw4eFMewiVNW6+ew1Gt9U03s7IO6la8/+plsLXRbtP1CORWPPaO7IyRxF
QARelIBS5BLkCUhXDYkBYBekZgqMzcL4yMa0Z+EYInd5YjOLt7Y+OG+FLGA90741XkQm9wuo5c0x
b4poNQB3dUHTm9VvSPwgeOCHUIVHqI5kY6D4Ky/J4uUjcjP2yFemWzqjAhnCWIfCrSwlWE5Id4BG
BkkIcgJyaTbQblfjIvoI4zZyHqwokjqQ3pG8iAMTuQBbsfiznRmonLVGO+xzkvZfKWQDqOpSGzx7
Q2GoUOkgx8zAIdca3UoQxqsAFX2NdWaXD6msOGpGlalInjPdpY6SyEn5N1Ga7GdKaZgnKBKLJJ2K
Qf+zMeJCLC07744xpa125ieOZv8xZYlGkkaHfu0qoR3PQRxVL4hImBnMcSsmK6qyBLtoM9d2nV7Q
SSkTw3O3qVlaw8KmEZUtrVpF1toCe/+gjEJDyz71miMHaxMuaTeBRVM4DqS1FqdCO2Rx3bcP8AGg
TbQokCjb3IchZpNUgwaUy/KnKYSN7Vci2+aJ+rWtw46F2CE6G0GpRsK0NoRr6EnBxoxrqGC+Lrwf
8AYCcMGl3VZHz+3Mcq/V3YhOaxR/r8Oh8I5hHcf6Xm6cjrYJhBY/XIFmsFi4bQgxUIED/MunBvwD
c7PsBHoIzDcBRSOQCbJhPPJnNd0LCA7SlqylUWEHV2m0zOlFpShCQKShKOGDVJs5xFLS3EbCPFwV
EYkTO8unNzj3C03CGypyLGfHKYdupKFJI5QIcT3UaJqhrU/A8tG3ZeFnFpIm7gDur5obvl5rR7ek
Z+DN4BP7LZeaB0OjmCsc1vEzNaABhibK5saqrfBZ2thGCD2RllutrQaUIPWHvqX1NlaCVRYv1++C
1HTw5n6kVL/bOtdOsY4ObDS3a6o8+x7JfaSoElPGfg3ZoCp/AGoT698UBCVoBRuS1D5RovKKdzCT
HoRqAZZAXwSAXsDEqDQJqQ2iq5K8+6Ixf0UcNGBANHoUYmh0uj6tiSYjwDYRLdoCMDqYcNqvqzgL
K2cbtWYj1mj1FOXabglYuBBBcuCZFRRhBuLZtJGU7Iqg3qVJDCfZawpt33Wu7NpUqT1F+zkkevGo
JlT3vwlgXcqpAoAoz4uhr6znIKty59GGKkn1IpMk5HwHhlnn0G6lb4peNil2KPzaSySo92/svKCl
DwdGBYQHSTzU44XquPlTJVWJuq2pLVhIMKnqS6D6rr0YZJXgOg9b8D3SSIhMaEbIO2JeN9h2Ljt2
4/FVnqtCIcu0iwqpgVhY3ncSzK5co2ZZnxpV5OXSb826AaxcSe4WZrErz7Mm7eF0QUVQpAeL4j2i
XY7tOU9OmKm/gkxy821m5Rhkm5pNFgLB1/zOkVKhL1TRskPNybWakGKD0CxaaCXAmPxbOnABZrDo
Yi/ceV4gV98tmXib2gA8+GXq97l2MFCn8zZpAB4BYTTUo2YGhTz8VaLADT8QamndEalryM9pXmbp
EQsVJKoLTS/LU2nngN4GPpm8hS3kErOrkqHlr3qdmTSq65KiR9Oi+LaIS0+PT5TNu26nmYB/pEYz
4QMIPXUgs9WNTqSIjeMeddnht241hg84twp+3lEXvVSyVZEwBEtiyFiBG+pELz1sYsUC/1TtQQ/X
/osaxcsYJB4DAnGSZ4PkvrpDtKpTZWttqvmcL3VPenYUMJ2KeVqaitI9gt/wByeioRJjNJFw630b
5f2yKZAzL0BF0aJtsw0pOaVAInltHXZ5vZJM8ZnAItvKjaceXVgDzh3B1Qutb0XFohdCG13sUcR0
VJj/ovVt1EjbeGla7+lFLJt+E8R/bPcbmll33vyFUv2/cfC7AV6FEI81efPYZ9UqdKF6bz111Ws6
77ut2BvSspoL5dVP9sVCc9cx2gjzFOeGY3xPZv3q+NT1RjNxlSeYji98oaZyVe/hTs+H+jAgJEH8
78prSPk2d4eRAbX/SyZGJXaZjVjcattrf9VWWmVpeGcVXCrHUpOS5fGl45FzYQFSVDAfG8S89jQ8
jm6+oqu0D/Ln2+/86iAK+t+sMmEq009L21LrIpD9e0WPnwC5PWj1c6C//A+DkL1RGSdYUfWJNm2Y
uFpl6k6zR9/13TaVP9C5nyxPu6NSPJ0Li5NbGZ6csCm1GVOtZFOyS9kyMuSF/I9CeVbFm5XfGWK6
ExhCkUFdILBrEEYpkxVCsGdUFvHDMcieqvA5dP6q9s+iPv639zUdZTwevuw3HxntISqU4FgWP1X/
t2Ufh3tODVfe1dlEJidMJnWO1/lacBT+m2McHP23nt5RPr73rsZH+DILtLw63W6YReucDPfAu5KD
5778j2tr+q7Gp/gyitdocHVkRkGKbh4pqC1Y33Tz6f/tg0wOQB+4uQ6OMDhqMBhC6Q8qdPD37nz1
6b3z/8+EyEQbnSRlZTITGsyZlMlmcBzFrGZ0XnZyBZ/z9kyufhSLbq7BQW4Cljp/XWQCwGJRoD96
2dFCkjRAs1LxfxftPet1ZXqYjtNRDbajJsjENW2yiEWTKLLXh9HRrx5Jj/3y0arRAwaGNmSfvUHZ
h0YJMourQT064luIQrSG0V5Had8DwmejJnV76qMC/ddLdfpA2vnUu2rQe8nhgbxBXUaoaPmGSq/Q
XRRSBjOrnYUftwe89q6/voHJHpOa1DFLqgrHxl6rPxIECmOLxtjdNz11wptObLLRBpFTdcvd6Bgi
gxkDfYWwBbwE1TB7jSqbDYMv7FYCCP3t+f1bkdM3ammCO0JTQAtPV2xthYoMvSA62ol0hH8HMOuE
RhuAcvTfpJfwWfwk1Wge4535GKP6Qx31nkr/tXds6RZNnTFA0c3JOw40z6h7IGDHbOHVS08yZlDx
EPm+N9XxYL+YqqGYKkB1AzOSyTvuFcsBu1ZFx7x6pmY4Q3QrIspXPp2ZeNJX6DKBCIvmd17w1IJA
qFhlcPmbMuGIqZqTIyEEI1RQoehPKnoQMolQibiAvsiC5tlsX5X0gcpSQMZfi7Wl/uzy6DR+CxAU
PSpT2Ya0eWU08Z2nutjYk4eaHIaV7/cdymH9qYa/13evPnx6G4WqmvRXSVe3X8HFoTgORjyooc9i
q7gPnG/aDBFJI3Z4A8J9pnQwK4o//30Ak98fvTjQ8dEnNzo1LzAqRtafWtpAmobSs/R5e4QLf6Lx
K34dYjIHqekMi9yuP2WUtUzr0dN/M+eDHi5b1J/pq25Rkmhy+853+r+MS/YghEG4Yk/2BkVDJPSS
pj+FyaHJPlHVW0gj+8s+ShZqOj+7GtXC/M5OudiQTJbXKPAGwiqCgO/8g5UwInKawsNJQpO4ikHY
syeBPuz1e+bt10bC2kwhQ9Ipn8mT89zKHado3Vw+6S4K3igTOcEW+WmQNvvbH/DeQNP3aCddqLuR
fKohqR+Qi5WodyHAysaNtlVvW4v/YTyhUuD9F/pbkzu6Jzsli+vkk1qGs6h6sYmfEFnP4+3tcS4u
RBU/XcPUVZX6mlDVyacyXMAtACdkeNTiWBnhuspf3bxAmUenvq+emlR+uT2ienl2MKQgtkF5gRB9
eqDFUKRLve3lk0iR54x06WfpmNZbPNAriJGNejB0Ld2V9H12ejkovykX5RudMtoCydHyEAf0RAYF
munMcYP4oasASyMCZuwQpJjVVfa9gjgBw9eoNg36BrOK2vlcaqVDbBnBFmlI7xOmsndnp117kdpo
fKxYrHjVmKxE0BgpPAZVPintS/IZhJyD86FZVMUhu7MUr+xpMkGkBqkNcBwqUycw6vlSWmY22wvx
6TBTVplpLv1hp1ndPEOkpYPq0Q7IAw398va3u/x04zFiI3DNISkI7M43dlqGKr4P3XASprSCRI+I
hLRq4p0HAKrUvt8e7F8idXbfqoymaxaefwb/UMc9+SWsD9GXAWQphpNbooIDSeXBM42NHsTflJj2
GYK5iGxVP5HzX0O+WVTa8O1/eQKbWhVfVtVIKs+foFMNAMUIOJzKUmJ5Fe+UvrZOt2gDYwvj9zt8
U+DMphXOaiK724Nfe9fc+RgDGlhJElydj1377hCUNE5PWlK+WrtSzO0keYmHv1a2/n8aaeoC5tG4
hAFg/vuq6UyHfExLcxcP0VZqoYpYyfvt8S7P0rHMQFRMecrggph810QDOWKHrnxihrvadFao6UKu
z56t5s5IV7eKSRmPVYtjEdnO+UukbucNuhyzK4+5mYKd/xWUrxg5BbCGJAdf6khe5qm4t0OvzvDL
sJN1g0ibFocFw0qiXBXN2q8KOADZPgqcV8dRgeUuPbfcu1mB2O4CuaRaane+HS4zCpzFPXPEMS6d
7iPOWypawkDlypyspE5NmxShS/mUtJG/tpvuL44t7aYLYVrf/rLX1iw5gCHbCl4wxnQlxWpiAAhk
3jotjHBA6XYD9ixr3wxooLeH+ud+O53V17EmQdtQdFmuR6F8ao0a4gzmHHM6eBtdSt7oSx9aVZPm
gd49DnnxRF/gIR70lzjCrhhZoDlSvcGyjMGTGuiUz4SN7FGiaLBi5KOL3q43VE+uryAEJxXDIqXi
hEgAtW1H+e1ZxloFITbPVWdpNi24VrW8d/Rdhrx0u5APsGxZpVpmTyYn8FMGwVdwLasG0rBadajD
+kM2hmAeR0k2B4L2E03ZbZrr32mv7H3L20VFqkLF1DZAW4c7t9vV59EMw6S4Ztg81fk+IviiYurU
8qniNp21hhrMgSfqd0a53DYWN6SBfwh2x9RgJwlWAT1Z0jRXPVkFoPBMfYzFYcA3CjiqvLm9fK4O
ZWBbq8qEWLY8GQrc5eDXVPlYPWQtSLd5yDTSzwTxf3ugy83HnAh0OO1savnTuAAFk2gwewYa6hJx
CDUf1hUmOms31dw7sdzVoUyZ/pyNOoOpjiHKl/tSUvo4qwmTTwVttr8wU/y567fJL9M3f92e1OU+
Z1Jj0AiiSMUud3K+aajfGrbLSAl9XzrD86jZ0bWNEexJozvlVmWMnM43OoPh+mtho4xl/DSbCCM9
LHFHUOnNZiiPAu4Rb3jYbHTxWonvMb1K33+HbIWu4yaETqZ5d8xBLxc/3TmTWJUjzaL5MVkriQdR
KW/xI7B6ELOEATFNvdj8HxYKsb7Que4VIGKTUVBSUuiAteqJ0E+mAa8DW1KTufp8+9NdW/hfhxn/
/ssi0Qt4v1hBqqc04qDYSf4T4pFATm6PciV2452N1zwzYt1Pu1dZOWSSg/LVKdD+9ECwpPC1Qrcx
iTdh9AdcxEyPP6oEKOnT7YGv7YGv407eYp9RpdVEr55cWlN6rD+IdqNk1er2KIp6ZU1+HWbyFjUz
09ohVtRTkkKgthxtkWJ5tCwLasQj+AzjgKrZEisXBzSD/R06d/E+FKH/2MOEvvM042CTDWJx/Oo6
5zNn59T7WK8S2MWtK049AAEyUvIjxDxmbiG0JUqn9fL25MdwYTKcLcjgbM5ovux0OIdiuxnqaI01
wXcN8WIqKnO3e1IzVmwFgcCtH7y8vLMHLwe1ZXi9hm6ZFIEIxc+XLYj9BrZMKE5+rmykZDa8RNqp
7ZXHMHi2zJ1t3hnvyheGGK/bhEv4G1uYNp4PqDlBB3SrtU+qUi9zhAZK/ykPt+hFo3xVzPKG7nb9
pmvKXEAt5PC485b/xUrnrxkspAXzazz5iN3GJfhlo9og9a1A772nuP5h2EeYcTM9WCsgb8JuXoMi
6BB745Ujpi7FT8Ckhn4vIGegO5OjUVSbMf53v20jv1OZuPZmhEXkbmv4FY5+zOcPlkLQBDGgOKcQ
ZD+IDbkkxtqBf23A33oYOFI+gNP4zVz5dz1Ix7c+eSl8jbHpZhDNW2JyxTWDVgHwc92ntlbfs2Kb
4cteryhDIba9F3W3tNGBLCS0buxhncZ7wz8p0sb1yztb7sqlRGuaQJcEBksVEtXzlwDIHy6GErpP
ULMWmvEuD+TexUv6S6UrvQcnKKfuHEmPRZt9CvfO9TvOcvoWvg4+eQtZYkBi96HDhom1ynvUlOF2
2/p3tKXnGeAixUnvfPRr752Wp6ZxP8kIG092g49nAqwVzX1CKQZ+kw94BtU6e4M2w71q/pWdPgYX
bDsATLqYVvOxCRp60Qv3ydyjYaf726Q7iNaeRWa4TPNPybq30S6CGY3+OsAGagykifK0BAaKRzVR
QAiehv7gbiJ927t7Pfjb8E7D4LXWaY+iiJ2tetM9RC21v7nS/QoWqLJIc1Va29JDiRyqg4Jinknz
vF3DEfLQMo4C/058fBGInD/pv5Toy5HQYuGIh1gbPJXtp4bfbf3n9sl+cZFMfn9y5CDxJErT4ff1
Buq/lc+h6+X+j6b+/O/jWKpJqczk+tCmEZ3VFFXSD33wVLUfelEerIwdG5v9k++20p13du3rWjrL
ibiKa0ueZC5JbrSVFDrMScTJWu7SCCHAnDRqyNJN2dfNFvbVnSBEufxQdIiIVG1aRbahG5MXWZVc
91UZKvs4BjvqkWqbT0awcL8N7ZPh7sr4SaVupr3i/IG5ozQTknln2leeQFXk8SFMQZw+PaRLP6xU
u8tV6B/1Ic6LN4wK1v/1K/K7WFMTBdjsHHl8hC+rsca4oa6VQt0HJoaPyI7InyL+a4p7fbdrU1Fl
jn1OBA0w1OTs0WBXSxDYVYSWwZyHq9K4s+z//cLZeQo87+sIkxsNIrIr9JARJCB+I8x+1Pp+kB0Y
v+kyaQ5lsy6yn3UibTPjw8oXmESKO/HG1Ulypo9IXiFrU9yKqkvCj31D3Rvo2g4yrsLB4vbnuqyF
jbOkpoBXrGwqIFTOv5cWgS9MjUDbx4GzarxHbmy7SbCfS+F2/7b9g4U3hZbFd67Ki/N8HJYbkvaT
ivf8tEVTYo9mDVoMKSieB34CgvsPnN/K2ubeoxQ85OnH7XleXI6kagCZTEpdMkeMMdnwXjuE+Epa
9h7vtXkQwk6LsqWa4dCOakqOIEd+Z4KXsYBm2pau6/RnNXoa/3KhLxshzIPMUmj07w2o/FKBcY6D
TpyCLnRfLxKMMkSyg2kykxDMUwo6SBLSCro/uz3vcRucL+Lzp5icORyhtYtAvrMX6p8eI6XkmIs7
O/7eENr5CpJUAa+qj5w9bM1VEG3tdteioPY/zGOUxeL7UTeZtoeI/ntKNo2zL90Spc1TlT/W9h2U
3+WaFMq4GYwxpVAA2pxPRMe/RomGwTtY4c74phwzbSkHv0v7GCVYoxb/eW+fjzbJXXosO8ZyqXdw
sTea1zGUeakEwX37vSmXC38MjYnINc1kStMandd6cZAJH17nkGzj9MXHAd6Z447d5z3E5/cYoxX4
8EvYs8WwbTUclUQ2kgGP8NuWgdksnd6681CXEcX5M02mnquZVIWtGxwC3d7hH6K19taNnho0zO/M
flx758vfglTJvHXBNUHseP5JI+SlLb0Ng4PlV4tcfGRY5nkz5+h6C/uJgOyApFr3xzZOt8fVrsxQ
EeC7QWeQZpAKnI872EGFU1UTHSL0Pj1U5mbYb8xMhDCS+qFRfiphMk9+a8Y6wIsEkToENWdStEGE
SJUQKZ+F32FpWfWDJC1b9PCCj4gmjwfbBc7OES+DID/Cw42+awUdp7klf9jof9yew+XdA3ZmrIFq
KK5TYZvshoAKhZoXZnTIo/S3BXxDh3J3e4jLk+N8iMk6wITP1itcuQ4uIJm02Xbmoi/uFArvjTGu
kC/HsNb4Rq/2jGGg+Cg/lP5SVe/A8y7LWtzMYOcFLChcKPXpwSGjfGg4JVYNUpGvSnFSihedhAiy
OvTNRWRsoZbM2jJce/fwoJdx7PnIkzfotF2tDWmFA6H18l1LaRxFOLxuSgghtz/VlTjhfKTJii5p
xCaZW6cH+O9CWbgWHjczn5ayta72iGl7d+7PqzMjrbQswtRxH51/t0yL48CGN3eI9U+pKmYNosJq
9plDT/PRsb09uyvbVSc++D+DTY4JudPj0faCycGtgE2s1T9EugZcfy/aGt/S5DxiIKgDukLl6gK2
hZLpUIQ138trMUxQtqa3g9EtKkBxwR4Vts484YFAAz9tDreneP0DUhsBL0VECZHh/IViIVErqZSn
B7ThCw+93TcsR4sUYuebkE+F89gFd07Ba3cPhRAg0fRziYbs8Rt/2Xty6VtgKkR26Osf+p8Ya0PP
wYKvXJbS45BuzHbp/FIxw7b27bEPbUTa5133KZqlabrL29O/cg3yECb9epW7XciT2Qe44MgiSbJD
msEeMJp52LtzsI+BulHdbOZq/Z0ldXVAUxcAP4hXhDEZsO0r16NgmR1K4xsI/rnc7gPHXQTmoUxb
sJh3hruygoHuEmuS1IKLmFJTcjFI6MWoGRZ5HoBqTOQpeSFUFNT3wGNX7gWD1Wsicjf246aFXkS8
aZPncX6A1Iw+WjBvyzvhwbURiL+oJ7FYqbaOf/9l2ahZDaFcS/JD6cfKQwcNaomgxr0D5voolCs5
sokp9cmeHx0BswQ1pENmlQWiOJlygnZ8DxtzdRTgGuMSoKShTeYCRjOOyrDPkZRAwTN+GFXUb6/s
axubsidlV9sYO3zyZJf5aL6Xnu3nByx7ZhqwuiMSjXK1tteJu1e4WS28Q2+PeXGpovlFO9agEMfm
Jq86/0K4gtdZmbAGYMqk8wKxso2JFcuy0EWzuD2UOl7QZ0fmZKzJRsJCHD1kN8wPcfcaB7//YGLW
zKuFVD30uIJa+rGE4J89OckCq2ujOgbf+Xf/E0na5s3dlihGuuqd6V+WBibPNGYSX1Zoi6SUkls8
k6l961wE6rae8iJ5n1gGUOyeIWoSruHyu0iG9OuhhaS0uv1WLkOOsycgKTp/As3WOoCWPEHV/nU2
jvN3VLjJj4OGisuwMsR7OrwruX3nFL24lMdo1mC1Eb+rnGyT765lcoUPVV0frDZeZuZTo+xUkcyj
bnTd+X17ihdrjEaL4JwBCUTPhQLI+Qx9odV5bprFIY+jb1norpIMI4q6fr89zMXBOfZz7H+gI9ia
VAbOh0mgDRr04osDhofLVHvxjWzdpvsWS8/bA12bz9eBJudNWPJq45qBwEm8Yu8NSdreD3p657Vd
mY9BxYGkA6Ycuf8kIkTXJYPe7TMfJGMxcrS8N5GtUkRA//N0WAicnFxepOXTCzVDYNvCGaM4CJpM
ZXDylwNZ8u0xLle5wWqDk2KPFXhSEPX841QBml+GArxTMaV+nza5Ro9PKSCK9Nh6BEgthaWDx1AT
IsOIpMwIcoRnjrrn6vaTXFn4IMHpbtG/5h9TsJQcw7TMIKceZNHM8OpZy/6vUE/mjvAXun0vbb08
85g3DBx95PdRPJre5kESjDYBLm3i7HNwf6U5XA1voamUxubDo9amGyk74aH+1mUr+3tbuWu8aBGu
8eSNoTZzqi+mqGdAyKPmaGMFe+e7XHYh/z0fyeGI1qXjNllkYRGifUwr4FAX9qbCGs/85WHeoGnf
lR2aieFrJmbIt0jyLgpx/9a2WbcvPagIiH/o+8KeedH77Q803qNnt8T4RIhHKDqQGloIk5VS4xpc
oZrJbd7nH7Be5lCy75SHrmxgoNcQL00dhBCX7flihOnidUmbV4dMGXA/3nXIc4Xmne17ZaGNpACQ
tJpJdfviMq9LkQ9hWR3ScKcMf3PbXgSBPVe90WHkHojmyllxNtjkao0Q2zMTs6gOyJHN1Rrm168m
++Obd3BrF6GwofFNuDA06F42d8f5i6Om1CG5kNYHs/opYQlkwTdSQOZT11blN4Pi0+21oI4fe7IY
LEhspHMaNRgWxPmAWutmmm629cGz1loVLElX0bwpv1WI/2j2odwmCMOIZf8rfZUfwm36ajdvdrhj
pR7Mh1Lf3H6cy3UzdqaJMCHTAuExxqX7JViIYuxxI92n4ZKcKvOPFT8GaE/99zHIKRWWDLK8F60l
T08jCfWw+lDgBeW7xySN5lVzp85xucf+P87OazdubdmiX0SAObyys1qigiXb8gvhyJwzv/4OGvfs
000RTZz9YBuwABVXqlWratacKvhcTgB5ITBef6f9YiC+0qk5ia3GaRS4QWupf5QRtVgZyV/89vXi
qTKvVBNvD50oVaTr6QoMKysbBY2KWE0eule9I4KrUfoqNn7wlvjPY5N/FXsYoir3DhWxwUUOSUWD
QQX+uPNe/XzXwV8XP2TIqRWfIOy7R59zj3SW4L7cnvSF+eBLqeXRf4Xnme9ryLskgtOidVyzEk51
3KK0UA2/bxv5W5P7OB//tTLztXlZoloBlZWTjA8NhDwqCm7cAup3/0lN0KVGVA1Jayt76sX0c/5H
9/eoqnlyvLKLFwZLFwO7a0ok0w4++4w2013kT6vBCWWkflsoj1YGunBMUDsilFCmq16bp0wFH3IM
oZIHp0I+XodgmCa2uKq3t6fzo8tDJ1Qn5oN4Eff69+a92MM6JOPZ2ENiLKX9EQJKW0NtOU2/yPmK
ob939PW6cXVDFkAOgG4Mtsf1Ph7N0UBxPJMdJPiiTWoEtit8CdEwVX9r4i5BqAn4t+F2dvySyZ/L
ag9D3z5Ku8fABXrMMxFCt2MLZeGwk9cQ2R89MpWpiT+AnAFB4rw2VfpJoAPWUZ0RBr5NNkrqdoRD
Gj3rHMUENdGhjhBBq4SQ092e/2XL3KMGYTfXwuwFYZgZb+QKyyWZ947sOMo5tggb4imrvgYo9t42
93HXkvZXQBVQASE+sGbOxDTEUBjDUHWCEuCIkO9rIVjxigu3DYAnID/0muIbueuuF1pCqZgcl6U6
tb/Ln0LaPuvTiFriIfkdO8l97sD6H8l2dw9CVFH3NeRw0pO0D7bSBobx2+Nd8BbXHzPbdaFrpVAd
m6ozPItQYutnSd1Qewf0G/SnCv2XfVK8jp/pnBnqo7y3mtPKB3wMYCb4F/A0IMe8CuYJj8wsugFw
lOrAz00Zd6NIz8HZNdK3PJRtvbmL/Qe5uYvMO02C3daEFXofaj/C5qX7cftLlCmsmB1AvgTHKaNd
R/vV5HAujrqgFUahwwXvGD/NmBK2rdbIfz8Km+BJCx4Rm2uEQ1I8FGf5zr9TnfBZfyzv4pfxN30Y
si1/kYwjBSmLVpdNzhlZ8Q/Tzpt/HW8bsqMWLpXa/vXXRWUlZ3nI1w31zwZy/dp6TpQ/f9R2W8Kx
nOVfVmZDXrI3Nb3AYQIsVJv5b48eOhn1Dc1RHruJjNiun/px770Eu0jbw3EWH2As6voXapFIVnnn
4rMl7eWH9n2EzvVB2I/qTq73o/Gs6ccUBrPcG3eo3x4Cda2H4+NFMPXE/vdLp5FcrFsdlYhH64lG
TaO1dUiaobjQ1LXc9DTeD/NPTk7VKdhQv5mlF2Rf6j2j6iC4gNKohHNMJaJ5CWQkrFGdoCVVVWsb
ZbW9vru9Eh+RklPPL3GDCWpFJRs9s2whMjAkQqs5QfFTOwvuNpW2MEG2iKQPxzp4HOCYbcSXMVgZ
8uK8XtidfOXFvGqDKzVaVWv4o89l8Jqy4vm/WjsTBBDDI6H+90xe2CjrDh7WbNQcpKic0YiOrVkf
IHhfeYotORmS3P+YmW1mkqgoUfa95mixdtC6WN8YQ/6zJNERT2KB0IvmKxfJwr01XR/koVg7GZzr
9eRJMO7FlHQ0J87fo/IcILQdaciVuVB8BqBuhZVdsjRCnW4NMgC8ZEBsXdvL9AjJFE/XHLiLAU9/
0eTuELqfJlH2Hibi21ty6ZacwAE8ngmJPvbeBmUfiPQUOSZZJfTcLGOXpXQx3raykNWgAE+6gBw1
fo8o/3pMfiNMGuOy6uhwb6dmt9GilyT+rEKZIqo7nY0CUle0+10Hf6GBBO6PKN0X1qme5Cz2lvIO
15tdi5rdJDuzXNlSi9f4X6A8xUZL+TDjGnoGjRzpqpOG8R0SzLYLTA9a/w4dBl+XbajjN5orbFwX
cvXxewyevqkOibRRlFfPOoIBs1Tb/YScRdvco02zsiE+5pxxG3Q/GWT2DG7Web9JOYy1AnO+6kgA
zTUFeU27K6uju4Vi8Lu7BcbRaC/BUyeY20F8g8ft9uotbsgL87MN2as8tdnuhIx9gkKZP3S7ICwK
JPOCxGY2C17Wg7Iy6KWNCUrGAINr4aPnwG6o1ozOGLi0XBlyeYpf4RZhqXj/vw8NpCKXMU+DCQF0
vS/B87d1hWA4EBko8cM3Yzh3RrFvpUcpCFem8SMIlGW8NDbz/m7ijZU5qKoDM/8uL++o9crGm5ru
pR+oyavqLnlT7sz7MD+7UEjeHujkpOZ33qXt2Q1AflOpUD/FdvyuQt3aldvm38Q1cJKxatS7YA+b
vuHiBohgpkR7A0fpDd+y/thOFw2aWONjUJ1FbV9CIHp7UEt7hHQcYELc14TVvjZY1GYBKTx11cJF
qiq68/yV9NXHJyP5XmrHJOWIW0lMXBtAmBtu5HYyoJ0HB9JkoulvlKRW3OPS4lhAE+mkBKL7of95
LHwzDWDHd1pk1ZrhrlWOGWpWtydrcSwXRmYuWNDq0vLlSnd69p1JlVgyYTK0jez7bTuLi3JhZxbd
VgaZEQQIdAeV3xQSmgrgUxENK/fW8pQZE7gLAW6etNcrI5Ymog9trzuKhkiTeg8BoaSsPamWbn46
bUTL4u7SwXNeG0EiovUQZ9CdAQLT7DPQnvzN6BFy4ymX/bg9bYvLc2Fr5hxk2qTVEgEEx7PO40+R
dgK6ZqRqLZhZenvQo/k3iT/1FM7OqNQ28Nb6he7kObShyqmqRFpci23fP3PJIfhtW9bL7ZEtXB+s
E88O/Ctdm/Nqu5mnoYcopu5YiJyeTckvkJKTDmOuP1S8qemjDlYsLmxB2oYRXUJrgAM8B2Cgi2ck
nsCxVUrpixTyHm6r19uDWliuKxOz7IIRZHIqNrHuSJFqw5gnwL6pjvsk+Z8bbWDOAbZDcAaRoQwq
7noPxiOCgZGEoaL4Ra3NL2ip7VfwqAuH6crGbFOMtWh4RomNOvrGWBrjKPUrDAiL80XqR6V3jUWd
Q0csfWhjVFHxPrGeomo5vOo6Ty9VqGI7Ag11e3WWthzgRUAKmm6IhHTXkyZ7aZJVY6c7AsKnu3ai
9pdGSDncyhcPWhL4B2iqVg7wok1AgLS2ArelnHxtM0EhJAVRz0JZ9Wsd9OYmMhukZskwqtZgtxrt
kLdHubRsDPEfi/K1RTirdQkgpe6Y4GjLlxD54mAFOrZogpNLtwxbkOm8NtGlfQKDpqQ76vjYeZ9G
gH+duXKUlk4rdet/bExb5yJssLyqFIJaxSWN3c9eqn9CZrO7PVNLa4No4fSoQl0LGN61ibZCYnHI
DGZK89S97MX6wUuyrznCa3IjJ486ELntbZNLG55MBkxtFOPpJpuZJEyKpM6IDUcz3ob4RNSXheFG
zqL//SKktYGuKQhxQGXM05zJAI16KQUG1y04KTGF1D9uqYh0aK2s7LfFWfzHFCn061mMU60sNE1g
M1Tlp1BtP6u9/MUIpBpdvUFDoK5v97cncWn7cfXS8Equ5iN0L0XeoI/V0nAs4U7Qn0Xxt8XNeNvG
4qgobE0Nhtzzc1odwYi0ofUywyl8yDTIJz9VWcODSiMTpDyN4eG2ucUhmVOJS4FEiDzJ9SRSZhnl
wK1heksQ6RyQUTK/1+PbbSMLlTTweWQ/4QlSgC3oM2dkDL6K/E1jOKU72H53Rvm+xasPf/r6CS3e
1txbJghU8alAHadGGbjZIFCQjpWdHgPhpW8ju+jQE4VLYXC7Bw/lSDfeVs2TuAbC+Yhh44IDrELo
I1Ng/9DI3fV1WZX1YDiunwCaUvZ+fYZDBRlStB+Q6tSrAbysbP2LdTBYBBXWLIhF5lmWslNM+oIU
w5G6SZfUqJ8FIU0OLimClSrB0orTKkv/BXg5Gd7C6xUnoZRqMd0/TjDqr1w+r3ppFCgdyeLKTv4b
Sc0eeX8p2+C/AwfxgfxOKtCDyz3LcGIkptVma30dsl9Cd9Dqg5ue9cQJffQxdV66FijBH4IEqCqz
y+o0ZDu1kzft2O+DyrSlAkiPcLaUE5iXba6fh+qohGcz5OFAfzV6fgpNMv5dgvRrEz1Wzb4SIPUh
zodswBadQCeHmlTbTndtSE20fNigqH17iy/dGhM93X/GOv384tYQwr7ux95gh7eSHQZ0ka0VkJY8
OCUE6hhT9EqK4NpCFUU5+9UzHaN/qpGCjYNXU0k3WbPi5BZeGXD7SDg4UsO6os8eTG0h14aCrrGj
eN/F4fukQIcWUpF+p1V/p5rJ7vbEfWxQ4cBd2puFrmHRF0qdY88wf4jeg0tLb3zUq84xfFDaeWGL
xSZBMSPeWucg7JCv2LvpyUeChIbcWkZ0o+whVd4pA6qN+Zn4fuPSGJB8qoptLL0P0Ny53iZBjqV4
idvPZvspclHJiY4RNA23x7LoPKZ5m0BvVOHmtEh902VeoSWmE5/M/h36P9snkXhSj210HlWnX8mj
L6VwjEt7s5DLNyLd8gvstXW9GbPki2Z9ERt/oz/CMOtZz7lZ2Bl9CmOw06NnxGhcba055++FND/l
l98wv0F8egYmjBiN54+ij27PJ0NGLQhdOAnK1QOYPFl95p7bKNAoI+XS9TtD/C4G5UvpH3PftaVV
2PbCq5KaBig9iiqg/o3pKF0cxhpSozKI2FId6+8oBa/I7Geeb3S0u7wjzdUryz4dvQ9TgDmqjUQF
ZEyu7SEogR6Zl5tOogF73mlP2ujQq9+/oyieVDZUh1W28qT42NTJsZl61P/f5vxNMehIsFdeZjpa
v68r/dzCkaMn7QbYrV4d/KHa1BVU4MDJz/ArV9ka8HopTrm0P9t6Te+FtdZhv7DyO0X4igCQIZ5E
dIk1f42janE9iU9QPCD3Subren5D1UfR3S05VoNk00W4saptTNwQGmdBf5KVYhOtJQ+Xj/KFzZlD
j5VcKRWAJo6i7NRDZyQbg8klyU5VCUmFL/mb5P65vY+WbmbqGoTOdLmBFpsNE/bPQhHMDjldTdzW
6VeRSmcWvd42srhu5FvgbIM7hgLS9VzSEy+pWWkaThgmm0A+ul28RUW1VquN4K10vC2uG3EsTx3M
fYjQfQG5trTDPWl+ijAh+2KIzlGzJQLbR0P/LSqRpUy/3h7g0v1FYlum5DcBeLRpAi4OvyhlDRl8
jJqVgsh1YsPtfWgsGlsztA+lt9vWFtfswtrstizqMgoLjW2ic9Bz+Ycq/xqIVG8bWYyfuSUBOaNx
wu6Y7YzBSqJUFnwcmvA5adAX0n+01anpXj3va1wfkc9pAAiIAT72IUydRDr26M4lIuwAxo/Qehim
lo9mpBsh35VK/qX26kMZHHLzkHfH29+6eHCmwj6NmhIv3DlznSeNNTwjrelI3s7Xdll2SF4gPtZ4
X/igjaSXas3/Lq34pcWZuzcS1QtDSNCcICBk90bh3UvhYkGQJzB+llH3tePOuT3KNZOzTda4WRPG
AyaHKNrB2Q+d1msfP2bA9r2426mCtnKU1gxOP7/Y1SgmmmPV9pPBO/cuqYL7yP1VeC9GoG/ToD3e
Ht7SwSUtS6RJ3WTiDri2pjWyUsHOBfBB5w1UniXz2Am2DgQhsyV4uddIUKYVml2gJq9DC1NAuemD
urYnee1gyRIJETbPzvB+yHl1rA0TTd9q5SgtuL8rS7N5jIUcLbgCS7H7rRZLewowUUjbxhEPU2Fl
GheHBfDHAm2MR/8bvl0smtci1ha2voFSKwUhP9yrMqJWOhx94loyZAnkZ06+gRfrRBtgTY7qwlaE
nLVXFCReqHYF4Qk822ic9OznuG2F96jfRX6+jd4awa5/wEoWVOiHyhu5vmtOSv866Ac5WksVL3kC
PolaMY9NYuG/n3zxSUWECKCQwJGZIO2rjm+l9KKaaN5/y4XkZGRPipd9VpQvt7fu4gJfGJ3FJRHJ
NL1PMYrGLnrTvyn1b+vsdwPckcTyym6azsGHfYs/JhPOhUPS5nrSRUTN06DBmBgk8iaOKbkLcbHW
eLa4jS6szE5HMwZIAo85L3bpDgpNiM8Ds6Xho4vsAB3Y2/O3aIzBTAJFlLLmYgajVIRxGlbkuMJ3
s8aVqT+q6ossrNX/lqZO54qmxjgB8T/EIZBWKW1CnqU3X4PRMetft8extA8mkAihDtyv6rwNozRa
twZ2ZzhQn9ha8d6rsW2ln9GQhx72+21bk9OYbwMAnNN0gfH80I9RKF0YhqJMokPdjXJpZ/KneBTs
9rkilxOvXD1/69Y3rM3pEEgOxjIQIANxaPOkZA9iJm3U8L0UTlL63Vf2kbspNXyNH5/D2N/mpbSL
xfGuj8sdfFCoyXzpq24jVifT/2z0ie1aj2737Ge71t2ggxD0aPAG56i4k8TThKofqzuank5Q45jw
xWcvIO5pGrNTAUhieg9nTDPYQvJiICsoD9vbM7twEYH0+Gdm54lDmFbcgM4rw0GE/KWrD6YubEB1
AdE9gyXtTrW0ln9d2pcmDfhT4xpVqHlWubPQs41I3DuJEW7CVHwwhfx0e1BLR4wtCRJ70qGA+Pra
a8BT3Aw0xhtOlKkIC8aytUF9UbbFhIdz7nnGyjX0sfudlCI9KKReSfeRfZ25KR/qFaWTXZK8/U5p
bMjpE/0c+Ue9OYnjqe2jTefUFWw2dyLF+BE+MOAR1BEHu15r2Fo6lhPzNviuqQF+ru0UqcrodwPR
uVcNtt6/q+4LTWwoWj+VyFHfnuclCDI1CDo3JpQjvcHzO9Eyhoz15N1I3pBkTHH0/cNoHAcGh+46
UHjuhGgbNajr2v3If8JKGr5q3evKh0yG5kf28kNmC2CZCKdLZmE6QnHU6+AoFDudgQ8vGcwV1oEH
bBr+cZVNSWj/m565Ya0ss5QuuJqK2R1SSH0fI3FqOn78LTP2VdWcWgSrBW1vaHbbPU9AyfF3jvpt
kp36tbrd0gNmwtoB8Scfw9afrYTZxK2QtbUJyw2NT6W8b5Lxk0oxtI4/hcqj7D7IqB2HP+vkj6Yg
DX4afo7QK2kk+cN3MRg2fW5LSmWXskYloLIl+Vf9nnzqjRXnurRlSIyD3yGXKwKPmp3NRkXV0isq
03GtrzyhvMTdtqDlTTjMtQE5YTVCg/mM8q3/pFjpJnePw7gFbLqV1uZswRFBrk7Qy1/AS/XZm6/1
pCTIO4k3HxqOMHTFa0RkCz2tf+nbJ92i6Y78u2gX8ZnvKVmuV5rp1OahMbbWUaifJe1hapssnnNd
tYvqHKyhGxeOwsQZ/4/R2UbsmqAq3FQ1HSt91awfU06+VvYr522am9l5m5hxeaGA1qPvZZrbi5Gx
S9rczAS8jBgWWz2BUgqu5WKvl9lbWrvGpvX7cN+DtaLU0odHeBfKBzFszGcdqkNbyq1/kS7DA4Op
YkHRmptzn1dykSZSzWrWwoNUHNwnQTvH5ESTl9tDXwhFSOyAM4HamgL5vGuzqotQLSKmNyIfIRLz
y9EZ3nFywN7oUXpb8WxLq3lpbvqci4keEPF2q1Ih2RI81PL3PIDRNlpx42tDmh1JS4jyZhwYUtiQ
Ts1sM9+jvG3Lxc64D/9FrE2PFMuErhEv3zlppIkWcdSomeUkdMRE0qvS6HYufG3ktQ2xBL6/sjRz
iSpd3FmUpjSByvmXGMDsENtpqR4qd290CKlbtlF8rxqecdt6DUm26OagKIY8GtkNSkqzYpKUKZXV
BIXlyAd1PETRU2y8pOhuKfJjJFmUSk5a81Jbd7nyKkAVE74p9Ao1K3HJQhz091VPIhJ2SxDt15tH
HVQlqLTKclra0mo6Ckc08czS21TmSvZkIeqgMgcCZ2qd18F9X1tKMzmow1GwQO+mW827H5LGrsOT
FDyb3efbB3DpRPzX1Ac6jBS6td5qPddJRKTU6bGj64ka5m0jCxEdfk0moqG5gfamOYIkc4NwEEI2
TxB/KrRtGm+05qtU8fQIHrzuFFM0DU5d8s0QqJQXsE4f3eYA2KMWjmvMoB9XkfSGRGjJP1wk8yRH
DKqkbnVOTJyL75lUfBVCBZpJo9vHSrX24F7IKdCkRLMMyUU4lABkX6+kWEhgczqJlZS0DU3UeTkF
dBqPATPIN0O8F201392e7Y9Lik1gvbxVEf6VdfnaZheRZu7r0HVqwmGv3jeyv+lWqvLLA7swMrvu
q1oeRFRSXKeK/4Thi7VPUxvGFv1Ujj8FRdym49oL/KNfhScOukqaH8mXQ5h/PSx6wQbRJXvv+Apg
Lfc9C3Sn9NRD6/+K03tK6P/7LE6rRt829HTo4V2ba9Xcp28xtByRpoZhvCsm+YGV1onFWbw0MnOq
lUIjX6n4lqNqzU5S7hGRqAzLlmv5kIbPvfVFd38NQr5y5hciKaaS+wJ0NtpxvB2vx5ZyH1fRyBno
UieTwzvXKrbw/dnlqZkQDca+86Ho9QJIq1cu4IVmjGvTs2m1kqy2TKG0nJK6VB+9PffINx17lEZt
NzykW/OXBd+j2e6NbCdoa9Y/Vj4n6/StUWll3HM/ZKjwqsX+NN9S2thp9zsEfPGgyMd05DYbSXRu
FM97q1aleJY2L1lVUtMTgfUHTp6wSJTWS7k79DetU3dcHrK+a8kzSvL7qkr0QkcOCpVwZ8H/R0GZ
sPJ6feHnbzLdrNm7JkxxAe+PQDsU4tfOtfZl6W/Mcu+q+AbJ3JQuT8vB7pUHox95TWnVZgi2YvNL
LPdGTFIIEpXqYKy11E3LfB3xTl8IBRataPDbiZOXvgjETEmJPN0fLSfV9Sdf8D27LL2V2PLjLYoN
KPahd6CL+QNBcybFdYWkheVY8PVV9IaG/UuVtXbBU3KV2GpxgUkSTCUIeniNWYRCM1pmQmbJvq6U
TSSdeIB5wMZMM7MrObVDeo0U4VGMDgFiLYLcb0z9gF4jsPFoV5nIfJiv3rBGpbdw14G8Vywa6enz
AKx1PctqXPqqEbjcPspe184uGTNJPgVVveIr1+zMXHMjl9VYiMQrQqM+VEF6pFXiTuWlFK4Aahe3
zcWAZoFRIGVJblXcOnobfTf9CA5aWBhvO/6lbQNhw4RDRv74Q1NTrPbqBIpxHUPz7ZS4gDYPJf0i
VrLttyu47qWr+tLWzBHTPCUJbZJyVXcHQ/1WJM+FtmJiaWNO9BAGsQB5rHlKMqjc2LVqhuP3IF22
VoiWSX92lZOk3OnG/vbcTfM/P9agdrEEUB1ts9n66EUKpHqsXAd50Xsurg0Q3q3gC7910rGlKd/L
3c+yW4mWV4zO2UTqoA5yHaUipxlSwHfkCa1zKfIqgLqrHuPEHgxr48v+WkCyuHiwXcPEDtcapP3X
p6tR0zwJRQbrpX/y6NVUfxXCvwkQJkbt/9iYneDErTxBDUvX0RAFSO7kU7lTUSQdvoXRA2wlmaet
hepTdPhhCS8szs6yotTwyMhY1N3+sa2R7jBs0UQUrH/wspecHCDMP7p033fJvpT94+0NtJD445UA
QZ4MPdlUjp/toCzR83FIMG9So7AlfTckP3LpO1IpVv5JSo5WrdiiYsfRXTQo2/RfXBkX1v/GaxfX
0jhOVfK8dgEuSHYBHkHrjaPRbZMH3jUrTnNx29LpBXjf0iHZmOHBB06P1mic/YD7emPU1bYPNGOT
te6hbXf913oSXZcOK/O75Kq16VcDqOWb51dC1RWWmScSyxvUmyw5kDaLhGM/bmPoXdXia23u0WIM
vG8BuPR9mG2K4ksjrZKrLznyy8+Y7TJRzMACdnxG1CiwrSKv9GnMd95u2GuHfgv7hUvlHvqPglkR
VhZ5ySMipQb0FczjdFdfn9vKDLw+C/CIQ3iso3dYaEHB2TmSmpW0ybS1NsvFLf2XKdWYoh2SKNf2
ECOHlU5koamDb3o9eWvVE8rkqqtvsvS+rgNkf4m9ReRKSW6L6ildU9teHDGtXDLNG9BPzckF0nwI
RWHEQ9JysZHCvZUfgCW7xVaW7801Uakltzj1jf3H2CwSMhGU6jRpMja+TUj08gFC33/jpS6NTF7s
4qCa8Th4iYDv5Y52y3Ibyd9iBRIv6UvgJhup844JvT120417JNrTPl47R9Oizd0km4f5FA1ChflN
5zZKFfuJ4TohyaBY3YBm2ILSBQJCBiM51+2+iX+Y+UMaWEc52BvC59sHecl7XNifX3rwC9HxEesu
zOm7uOI50ccvxWYQ97nWfhJ5TQWraOGlM0tlmqMD8AVU42xhBzEMhVa2ODedfkgiR5N/juWX0j2L
WXxw1Q7XZWyjeCPVPwov3EHX86Bbq6nApSccSQDuWxowSU3PbkS5FuscFjMBtwlWefjkNyezgPIA
yhOvhm6mb22DrrhCCZ0skz7dnvWlB7vJZUxKjpZpnhazOfCbriojWRWmfafH0dYP9on60u6iRyuy
UXyQ1yDT0y0w22cYhPGJ5gdU6+Yv1t41kjiKZcGpDHFTF8IOeEAzIP5SIZN4MPI/otVtlNXtvTDL
V2Ynj3JxvqREUnOmT3Cy+FMPvzM6QZGB7Dv8gzEcV/2GaKvalv4aid3yBAPDodqKds+H9JzkB74y
5o2L/gPKpIENlD4Zd7UJFNOuz40KFdIaicfClQgr7ySJDj0fnKEzXxKw13uzxOQgQAenbEIfQk5P
O9PkeLq9fRb8sElUQyMg/Hw6nanXs1pnTaeHArdem5knk4egGZyTxDyaerCRlC8GREK3DS6g3eEY
pQObFliIFJF7uraYh31VDKqMnxRI7JIqh30CDHuvnwIzodPgGWmYDSyLOymDBsOAVw2Ujsojmbhz
G8pfU++T7L0pa1fwQjWB70I2AKZiJuNDd4jvaYGspKHgtDHkz8JOS/lzHyp4Dl4qUmojJXbwqoOc
dAiK/+9V/Wvrs3XQJM9rqsYXHMMdE7uqgGZojo58eavB7bAGLFtcdTo0yXeA74Hy8HoNgriUYXzN
sQZrvh+yrZPmOCgo8TXAfeMcqmFpNbO44KzpcoDTlVzplJOYPU7SuhEa1lOggj0AdJFRTnq06n3m
PqbotIM5hsmK1IQPgVJ2lovHNDln/codtThwfeLGQR+LrP9smhFFjxshSAWn1w9mUe+NItgaFME4
zaXyC/7rld2+EHlAjwP1PUw8sOuqs7dDpUPK1yOUi9KGLm6tnJR0IEjptjWytebhRT8lMblovHCO
SbJcL2rdi64XeRW2eGFv2MtHwRf7U+tHVN/j7MGzaP6L4ky76zJ/2PiSvnYTLs4u2VveDtROSflf
f4Ew+PHQ+KLguOxcK+at65OEPzd0S4f1ux9/WXElSzcR1lCog5Qf1P/MlYxWN/RuwmpWydkNo231
R9U3Wq09QqJpaJHNA1Vcq59Mofj89ru0OVvRCJaCRpGwmZS2PuZ2vmtAvsQ/3M3twS3NJcIeE6sc
JTB1PraubNta0CzBKXX3PS2yfR7DmEOHffwN+LdaeyuUAUv2KO9R9Obxx2U3e/tlkSQ3ScTaNcYm
rIOD8FgdpEbeiMVrnxxvj23JE1zamu2TKAhEN5v2SdePdtCAH15zp0sX6KWF2TkvkClO63wQnM9+
Le90pH2F3STOdnscCxGvOYnDTnzABF9zWnu91GspsQi99EJ/6M2j17+a7ikvIIWUCi6Qnf982+Di
sMDV0LJE8pi07vUB09AMrKYyrJOOcEkLFuK8cOsq4kFcU9RYclyUCAGSw32gQF1+balopFxOE4K8
XPvc6fep8dVfa9ZZvHEvbcyOUhGzG0vSjY4LfZ27qz6P5tFAAcs9pbaxDZTf1m/T3N+ewZVxGbNt
3pt17I4tNi35T9z8Ma3HvH2/bWLREV+Ma+4GdUUgk6GzvRV8kBifJfjPFEd0j2Q5y9/el7FcI4Na
OlB0dQG6BCFD29Msf2AVXR00pug9GnEnbkdFG+wxTdd0+5Z2H1k/aPx5sMsfOqyLys1dSaFkjnAT
ZGm71vrRlhJUi9bKNl8qyZm0cQO2JHML5mA2HjP3a9MMdGpTVrON6JoIxu/FHS39aQccOEdr8cG3
9iMuf5DI4rr3eviejC8r67jk6i+/YnYGtMy3RsE3gHgkvxv6au/qr6X1xmMA9G5vw00oQq2L+qvT
BxtXvudLhOZ+jNYQdUvTPjHfQKSsywCgZsckFiH56+TedSAHsPMImFn4UIyW3Ub1ij9byguRJvnH
1PwS0L3RTGJzpISOgIap2sgim3epHh7p0HrsrJbszEuUQutnSg+a+lKuSaAt7WM4VKcW/omYev60
rMK80tKU10glPgyCT+/vytlcWFKOyYRimTAsXHfXbq3Vjcwwx9R7rCy4OwKP48kNFH3zCx5Y1VpI
Nq3MVayAlsZECTvJ2cNEMc8ce0McKkVr+CiTUs7cTuVOFY13pG2C+9zYF93KHb5i769jungiF8OY
dnWGPSlIUWb45ssodA2PVvUZQv9tmd6Va7JgH+aTERrknBifhRKxOjsijVR7Weeq3mNbxbsiVY9l
d4ij58JS31xhe/s8fjgHky3wAZNS0V/o8/XaJUX+/7ZAW1ASPxSwetSGcFgtVq8Zmj1UzD5pvDAy
vcfGfSo6BZIhJHES2S7WOkkXDfEIkdkbE5nr3BB5m5I42nvsW2Ub0nVgqk/haJ0y+cftqft4sKe5
s1gg3LYIenw6eBc7Iw5FeM8633+EM6LsUFEIhy1P/62aZHe9EpzjGAwL8pY0B7BHxOzb6liX9ubl
F8zGOjWaZk0f+Y8Ufns3OgntXaUHJ1NNtlEVbdo42Ure79vDXppfSDMMiYcXSfV5PcNQ8ipWrMR/
FHly0Q6sItSnu6fVmtiyHQPKSYA5nIXp5xez21Y0M2p97j+q8VH0fk8d63Qd+/8z7xqLyKP1HzMz
5xUWtMPpNWZab9jlAbT9kWZ3UbWpCnG9zfljGDOZm2CFlJ3JsM77i/IC8SHeJpirh42ED3sPg852
Ebk12532Nghfo1BaOeOTv5h7THOSVafVGYolY7ZPi7xue1/qfOjXAIjfe2zOBzd4E+SDv7Y5pl/1
wdS0XPSLT2i4acNeLFqkjIHSZr3/6HkhN53e6Fzr3toV8FFeZ5pFMNRA3wjcCaevzcBzo5cRTE6P
khbaeva9RRbajwCXDD+R1BnVYCMn/QF5XnIiRXesx3ID+dJGjF5L/SWF+7gTMtoLlC2QhsPt47E4
A1Ak8ZhA2xp45/Wn6UIfB6E0+o8RXDJRTCfnSgS1ZICGKFWEbQVu9HnGp+kite0yi9WMNY54wZb1
BxRvbw9jaYpBak/5WSiJCRrmz0k3IB1Rm/7j1HA0+glkmNLOqB/Jd9rG8XduvJrSVg8+C0kMIZ7d
q9t8sKP8JEp//DjGvf8LMBFV1MtPmk1tWzdaYQ6MvG0T9dHMNemkuN232wNfOqGkUEmkMj4aNq2Z
Fb9N24AcPT418kFzQzp+RE4kVJ4R5olswtS11saPXSjTuC4sTit+cWhooa4jX3H9RyW6F82eEIou
WRIgU566iHVQcg/qEG5jFKuMxjxLin/oa8BHZ8H8VSMvqA0/cvnd9167npaVQxtuGw0WCj/YsMM5
PU+3Z2jBnVx97uzSCZOuaz1dYGcU0NqI2xDgTEPPshV/yeKCvr1sd9vgQjx0ZXB2E0SJV4mJyvxQ
GnjyLXdbiWfL9bdCtrL2C9cphhAgIlNNf/CcMEXpKjnwmwiGefG9aGtbTbeKNLCXt4kCg7r2ro1f
bw/tI1XOtPZstIkNeAKBz57Oql6mYZnFwaNSfpVMvJJUI7DrywdZyDaCa51g3thZQn/SgzdVEDZN
/TTKVPS7NYKEBbfyf5ydV2/baLeFfxEB9nJLUZItW3RsJ84kN0TKhL13/vrz0Af4YFGEiMwAGczE
gDffvttai4Z31CAgzp67txebsA4rsc59xj4YUgBD0QgbUVr8Nc59Hu4HK4u902TimDUwYj910Xf1
GGnHNnhrsj1MebfndW0lge9ijY5ewPsLFzps8doapHWfmol+dzf3T16XwcnU/czSwLZA3uzwDG/b
XDsXH20u3j5P90IhFbBp3fXPwH/26t5vz3mg7eAM/XtT9JMBw0JHAFDYwmnRyzHEh86jJ6nZdbP8
076hqqF+8pqzsBnAvmOrF486LWVAQsEqUs1ZPupd10mAQxuspeJeQPmhi+aaQv9ZKI6eL53DDiEV
ZHH0ZyE4lPHRrOgRt8LPQ8SU971bdv/2gvIr/ak+ot9eDT+Q6ynDry0FioGHO6rvA/3OAP3f3Efy
90jdIiFYuz8QyGS+8IFwrhb3R6hP7SREZfQUTs2RBDodKHr6mErQIG1V/tZOEcQCiNNBpwoCYrEw
XhPGiWAl0ZMc/iYxFW2l99b2tU6ph56a94B+8fvrMhw1K2YpLJwqoZvuo+lcJo9QY9s0E/VNT0/5
X0tWcIoIuIEdUtfCE1g8iJFRwysCv/dTptM8rXR2FJ1I4WycntWZ+2Bl4dKp+KfkkntmTo8sO23M
32T4tjQCVqfvg5HFJcekZbpktdGTmP8Z0rNmOVL2Jpp3gY7oXv4t2sKhrcQwMG+J72XgWdp0MSip
V0b8KKZO8p0gfkxEpMxV+B+yLbqztS3+0dBiYM2g1ehTYEg2XkWt3ksG7/9TaNSHTHVu3z2rpkhf
47DMyZ5lkxF4qSEUpprT1FSO3L1YLQUiYWdVb5GwEWpeAxjISZCQZ+JmgTASdZeekRhbBkIf+Pmy
r31Kx+zOrER7pqr24nEfe5OjaHDm7UzhSxhudUiurB22Z/JEfIKZ/erStpqofSLI2O6Ul6K4y2A6
5Urfkvtamc0LK4u7SfcHwSLnGDy1ppTbBS1jevSooD41TPpLrN7fXrvrHPAM22U4M1ksuAFrYW6U
QxWxxSB8aiNZfPDipHTExBh3KH23e19Mkr3W99NxkMrCrgrDezDqMDoHuuEd6HrPKI/k+dvYEzU1
Rhtu7KyV0wmHN2lK7ug58FhcNLXuSx6uMO6X5R9rIL/wdPxu1NQeUkBxiudIdfMdbbQftydlXsjF
8ya/02PweFOXWbZK6gLiZOrAY9oPxec4Tl8zaHEUZcuLXQssFOK2uUObUrKyTCRqcu03kREnT8jv
jccxtUq7nSKkSnwX1VpVbnwcvtyGlLvF8yy2BHNWhonYBGfo/+lNlq9gh5J8WqZd8lRBUBoPO/3b
hM7V7alc2c3YAHsDKAUShWVcHolZ6Hn0Yj9VlRnvWTrxXJuSReNLFvxjSHX5yVfTLT6FpVHSKfQQ
zZyKlJB5qhaXRKCLXhoCx33q5Y52uKPhuxqtJKVuHCNlq1F7vrE/bpbZGG3asFUD8psbxC5vBUUI
9KlRMOaL34p2OIiSYMsFYnGg7s0ny3A66VtbOX0q2p4h7WJ9A5C3XMXZvgYRMBK7s5jvUhVt0D1r
yCoveVK8xCb7NlDsjbX/YmRGhbOMsIYuS7ApyVorpvHyqdJqW9e+DlVjC5tKL6tD+WBl8Wb5U8pL
HYfp00i+uWf+8hlTDEPk7T15FWLNU8YfOjjnUIDlu1yyQe3rqG+k5CmOpUNtokwRILYXf1a9O+lk
SEdRy+6l1DyoQmMHVg3nD3pSf3kw5m+YyWtx22ZQ6rIGRGHET82EZcub4AXWG5JX7BTvICX7XNyq
oF8lpt+tzQ8n3aHU+ZbFLSOWA1GpWL90gna4cDrcDtJEc5krIViv4+E+tAa7xFefYLUtgj8pJHy3
p33tVJKmms+KAqPKMpaGy9krK8iqn0Tu1p3Z89z4uA370QAu5RW1Zyf5EN7dNnoFIGfkaHYSEJF8
BAy1TK+CFZ283sSqBl5b8L7n05085N8SeWf1oH8hWu0d+L4U66eopQ4SjxHQFS57bSOTcDX6uRBG
M8Gs5GESe8w//5DSEdvcSwJ6v55NRRD3oifudIRedtM4+SRuNGiy8rQ+3h78fF4uriZsom9MJpvu
RsqNC2dT0AJhiBUrfM6bMXDqQJboU5Wn/W0r15trNgMPEO8IKt9XZXG1mik7kHR/Btrd9P82RblT
RumQNeFBLyyn77+WzUMQdjB1IeDnNkmzcTtdpSbhzLn4gsWFP9AhovWNGT7rCVj2xBHGhy5+1NTi
G3n0tpNsChPJkEKH/mvYC8T72aktoEPR7UY+C94d/eLK1jddvQvv4ThvHn4Lyq3LPvFiEjojbVnw
PpXy+zCP+mOcSNJJ8QCulX6l2FNUSzSJoQMQ95p+jou8cZo6lA8igjaf1MCcEVtN05+mRkJtMfaS
nVCgZSLyjDpF2rwFmvpTaBFbQ7092gcBSaLbS7v0eGcIO99PZYJLA8q+xaZFw6dMRj1pzsg2t/tM
FXU0F83hGA2R76RI/2x5o6sGabBAhpzeevbN5SnRpiAQhKZszoHvqln6YjYvcokISPXSVYNtdN+r
XroXsv7ofa3v++Ch1X5yfU2BsfFEvOdLPh6deeQghS0qttQuuDsuP8S3OtT28ro5w2x870unpv8K
hzniX2Ww8/1wr5aQ/ngPVmfYpQCldffJD/bep6T96WvdofDPmarf5dU3wDQBf+HTmN7VT+ObLkjH
fot87P0gX30tki18DB48bAOXXzuE5LKaZGjOpDpOQ25brQqxomGPCTqAzWc/bpFE+leniZu06UnJ
pn3daA50y6l+3xentJppT92g1nYZDHea9aqNw8yvtlE4f48El99J7+97iwUO75J2XKyqBva5pD0n
RlpMdtVrxXMmzVpK8hS0dEH4Yqg6SaUnlt36RvAgj0no2eWArpsYUiMzAWlBbKQihfy5LGhLtPVW
NU9R6Q3Zvk0ryY3iFtBS6UUZfQ2Cmf6aIp920MJvo19lqfU+LJpVcR5wtL8HcSWS1JSraHDUrDGn
Q6bECrXFKd2ia5lvoKuRkwfitafHHVDQ5QqpaggxhUY2roZJrfBCR+v+ZNJ3RAHBPz+af9t5zFvD
W0+rAPy2xBdLdhhdGuCQDHLh7IfeOU08NkZ1MrTpIRbOatzg7nvS17+8KzBJdUjCRTMUSEQXj00w
+UpFAU0469GJ0tp935wHoppQ/fK3dkgzAFFApYM7icDwcibbwYIVdcSlFyYkeM3qripPMNnvu2Lc
8B2W7uj8pny0tCh4pUWfVXWi+y7C5DtZmERb6JvfQmNulE/mW/RibyzsLE5vUpedTwECO2r7iJ/m
FJn/oPkp0LDoV1L9bVaaYc0+2Mymg3MExcXlBHZKrrRBywQGiXfqX5Ry77XnOP2O18KLuLErrvb9
wtgiOhKk3FApUTG2LDyZsDvD/moXqQbyjc6IerKh7rq9P1Zm8+Pwltko3W8nKEiwqKavYUw23PSc
CRApCKnA/3Pb1tVzdTm6JTCq01tBjQvLd0UKyGG/U7vHDO951DfyICs78WJMix0yhLXRqQl2pvwb
JViYJeWDVBxuD+aqUXSxMZYnGP9wULMYK73wNdTNr52XvmWe/CB/Tp5L1RH88EXOwEloU4tEyQaW
e+mrLo0vYr8pLyylkjx2pfHF6v8d07/0v99//9yOBvgEb+ydqOiD/63nntenk+C7iQW+dpC08LXV
5X7nS1Vx6Moid8t22MoYrq0byE9KxzQfwda1uKu6VJjGPmwCt0/E3o7otzylxpjxzIhbppapsnl8
BOezw0J8TmXj8lSjChfi6NaB26hlJOwBEOOh5XVKFxwBwqekTv0KVqUyH47lVLZ7T/S7LeacleMw
RwBodAGOUMFHXn5DmnC1+GMYu37fh/8ooUUXaev1e2lohN1YVPVG0esqgcag0YJCAhR1CZByy8p8
biTWNFhN7A4d6h2yB+MRaSxkVvyq38dTjP6zt2v10JXhPtk4LfPaLW5tmK3gIyKXgMjbkgSgrEdV
mzQpdmH1S94iKxePo1IiYmEp8W5ICglAryTsS0v4p5H63inL3N94oFYuV1xTcl1kSOHuXtZhGqOI
ZGFQYje3ujI9DNOkvdZdRbOFaQV5eQh0VUx2SlZmoeOFcbDV5b1mn7cL1mw+A/TNYr0bw8sEPZsi
VxwVpCeiMjlqbd19EWW/2MXEnA9iIDRHlOnlrVbsla1GhzT1u9mLVNkAl1utnMRRits2hQ5W8p9y
iFSOVlMhDJ+bh64q1ePt1V4zRyTH4QKACu3m4nSNUSvXRlVmrj9lMI8QouVpu0NId0cP+paA0lV+
im0NzgZJI9ZnhtzM8/7hrso60az6YMpduTEdw2/tPtHvvTC8i+UzYsg7yBnQrLZbSd+lkvCkUles
U+WhRcz99rBXFhhqao1/qBHg9y9mOa6DJlD1snBLsiaFAfA0yI9WbJ6Kamh3UdS+yEK4v23zqsTD
6N+hxkD0Z2LTZWYsmqPdWm5Lt8rNu87/IZTPZfrV8J4sdLeoDmtRcxeOr768xT27clvTHWqQTZVZ
6SvHyBxzoIlSVrqSmv1pDH8faT3oo2hLPHvNDlXzOR8O3wXNFZfL28de3HmmVbhxzA2pJqlu629e
oukbqzf/nsUNRQQ9A7c5IgrwrUs7EcVFJKvy0h3rcJ9WoA3JNWl9eFCTz4r26fayrbzfJlE7eDhE
vygOzyfow571w9YTwNyR3kEh8lkSsuzoQ0S14QitDYmUFqK4c9UC9//SSk7Pp2dYYeUWyo7b+c4c
pWMZ+eeu/tKLW21YK+eQHTgrz/Gczs/4whobVbB65EldRP8QMxGATp7GluCpedKO6V4vvnvTY4aC
VGp8j6yt7Xg9VsIogLIUMOajsGwmFsU+H3UlKtykA2fnfxcVn7zaPY+BY4WK/bfLd2ls3rMflq+N
c2GMi7hwswZm9YqG1y12iHmyLnejAiMZyW4VgAVx6eIKjU29h0/ZjF1JTPYDhBsxmICo9h5To9gA
tlwfsEtTi1C0Rc5nJtmO3QJW5hAVn5c42Woh2bKx8FeFKhIqKLYSsDIZAMiuCBMoZVPT0fOmebu9
OCs74WLqFotDnaBPC9GK3dQv7Sm/LxN2gvkgKvluMjdYo7ZsLfY8uVwtCw2WSXzO9YM2vDU/Ee/a
JekW3mYl3LhcpflLPmw5jXp2EaVYAviST7sB8L2VkLwaleA1CCqnEF7T6LFPENClL6iXtryX1ZHy
vNHXR4eboixW0Gq8NiCvzIbss13mV1+juj+IY2Anvod8wJfba3jtn5OQ4Vlh3xF8gyG6HG1jjJM+
iHHiJiXKR+e2OKqx02h3Qnz26mdV/H3b3MoremFPXTzd8lQnVhUDOGj8vZg/pAESpqhLjTuID/0K
Trq6sS0SgsWwpTC5Nq/knugQmmcVJMTlSONqNJVJoQm4GgQntH3VNU2yXNmveAs9edW8AOJnTnP9
z9RiswZxaahVjqlh+ooI7SR5tix3By9HgPEuj8ejYjj+1EO7h8o4ynKhd9Drwa6RZLs93aur++FD
FqsL23rpo+WVuKr/j/SgTv/ADwNXRvs5/SVmG5Hylq355x/OjZfgNvRmkbiGf8wQmCWFqAqHsrTT
39C6ad0WFPuqhPY+y3NfPQVu4AJL6pMZF+5JRpu4k3CYDjWqG8LPlIaldLqTpheh/a2cuukc6ih+
pc5U7cf2oG8lrVZCPU4oxwdifk4RG+ty1JUgxKnRJCnsvZUi2USFg29nESy7Oz/qpDkjYZQNJYI2
/5OS8kWgQBRp7SsRjf0P1zF94PgXc+x1hUOpo2FoxDJPXE2tD2J6J7O9x+QhzZ+GZNjYWGvPzEdb
i0uyFCPdN3hnXTLlfv0lET4J1kZW/trJZ2ZhkKcky6tIHHk5s7GiF21bczNZce+gtUec6gQmvCvQ
vAzfzGgrU7FmD+oz5g/WckipFo6A3ojqlHVl4nrT2Z8Vif7V9Xu/exj17711d/tcrj4ysCEbUGEq
9KsuI5gwCM18FAWM1W9jZKeo7MGFEnUDzI6SLQp25us7odT28vRr3MpprY0UyiSFggcC4+RPL2c2
V6osDLo4dQX0RtM0OAv+ITXQ9WnjnWDu0bi7Pdo1e3NUQb2XZ01bpiMrX1HCQRrAnoXiSRMepErY
ed6LrzpGBoi9hQLgtsG1qwgqg/kcMLXQM18OUE06sWxTNXVju9Aju/Ge/x0D/vvNrz/7ylYDwdrw
zJm3mL1DoLFELQ1GOwG+tlLuIc/2Qf/rPijlbKeFhMTZax54GzHNVV2ZtSNRhiokjFNgi5YwdiPx
JamqhcydJmrLZLLaXHHH8ovSPjTK587qnxPTO4NdLDRlTyP7Tn70qQTS5FRMHXgxzZnCX0J4ar/e
nvcrdp/3DyMlzAkCUgXy7nLiLb9AK9hLctfMovuw0x6qpvypWMVvjY5IGKp6NpwGBFCtxWMpyLuK
iCWw/QD3ClXNg1fpO7GaPgnRkWToxretvP8qwsJQk/B1s0D85bcpetUr+iDkrqH/O3jj0yRHtgmf
cD45vvCSgSavnvUpdtousAfvTjXbnUCaUujuJ2+wJxKltz9otrcIPICyklAhhJr7ThbfE6WV6gm9
n7qe6e00FayXamTnsI9kp/Bfb9taHfsHW4vruuoyUfcmdX6bHaE9UsbalUx8nTipsUUjuTWuxeFL
/TAxyXvxNCjBXgHZJr8KYnPI+o1oau3pZfuDgjFxtniAFw5HRHLBzC2usaqHnTxWC6rIOXJA0ALE
4q6NRSdIlMME/sZIt7C7K+8ftlGFok+LvPIypQzodIzSLkxdH2nOPDTu47H6Ym1SjFz1sMwHahYt
JVEPYTL3y+WmleJOMGqvTl2F7taqHvZi2D+2/mtr/Ex8y2l0e9JVp/fCO7/uf6jql2RTeWU+s8t9
Cg2NODeEguJbikCVbaVMk5dxvelqspPNHEEYS//39gZdexBxo2aKRhobdGrxlwOlSyAOtIqBhtkf
M/Hv0yDda4P+e8yGk0bLnREaO83PHrVeO5uiU7eDc/sL1rYtDyKPIr1Q6hWvnVx0mlomZQoEB2sN
jQrwz/sACWp/3Li/1zYPexYi/xm6R03icqxyprBYfTN3NoiSbbaWAGOiJe8lD7H126NaNfX+SiDk
R3pjUSuuaVnXQYrNprL94Ct4hHX9GBLU/idD8wqi7QZl3WJMBHVlExo966eo8B5+CXtaJOONwsra
aOjkp1sNvCq8WovgUQHSk+YWjoQAgdm+M+TffZWLtt7oW60ra5t+rlyRD6UVkybayyXy0rwQCw8P
ohJ6khnPeThsTNiKj6LNpxrYqohUhLrY8FrXmdZQ5plbTV2OIu3QkLD3yPIfC2FsvPtAUAgbBW+0
Ikeg1HTkoRLT/V9vD1KW5LURApirRYuPgJNyrIKmy2hPQVrUOtDQbSFfd9vIWr4SVinqmyi7mxyu
xbJZhZmqUVrmblxXDkSzMGIPUMuPeb2vovvG2g0drCZ7T70r4rcqPAkQEd7+hBUXTZMhG1dl2hxl
cTnOLk9AGihx5tJZox+MMPD2Fa30kDmClDCV4lDpiExMSrGVLF27wKGHAmQ1N+zT7rk4F2k45HLA
v1wekeJHKTY9orKDuoNwuL8PG3NeXCk6FmOI8Hta6rveovobSlH6DAJI2CVKVh/+fjKojaE6gUYj
DTELx2NAXyYp4NR2SyE2H6rckvY1LspJLkrx5JeWv6/6YnQ0NRBfblteOb802c46xSTiWY/55x9S
BGIwdrBLZoUraNPBK7q7LNqNpXi8bWXF2SHTPzevMOEEcovtJlrBNDRTnrutty/LH3J397XX/mxm
ztbM0LGMmAV3HvmHxcpSaRvqXKyYxiJmFZMIL24Q7/tJecq7SXPIB2yBUlfuDPL+OBxzpMGpXXg8
UxoMaRbnBez8yknKgDlCTZIY51yRHC25644iDPO3J3Pt8H60uewQywqlgZaBWlvTv5r+ORS/d+ZL
m4j3aTawO59U5O5q+dNEg1yafa78/FhspWRXLuO53DEjCeBF5Ta+3DaW5AkVuL6CEGfaCcP3Ot9y
Jed7buHjwL4N4JeiIk//8roXaYOIs7KnoBjfSdFepDu4IH7bd91bn7xJY2v7yeck3m+pFq04HbSw
8iyTQOIaXqKculEfPE8hkGsTud6navNDgX98FxuhaKeFWTi3F3Nt/8DHMINQyH/igFxOpCjEeZuO
Y46P006lrYdiYftw8T1LHaWCzrovUW69r7qoRLpNEDfcnpVLGP8RF4t+XBhAl4iUnHSrEYUChSOL
JtU62KEYECeHSrnrhWy+ijdanVe2DUhDXBI621FGWtbiFW+MO6WoqB21X6W2saMtnYeVAZF4lGYU
LU3mNO9cTmeU0EDQ0SHkRopa3fkjxKm5NoyfaiWJXSuX6XQRZB+mUd/YqIasXKRz0ggNGZOi1VU/
cq8MfW1WU+FC9kPqyGoeu3a8i6b/UH7jrpl5x/CEgDYu4ka6elupH2NKtdOwC3zd9pX97S255vhT
2qbvj+rDXFFcvEaA3dNctiir+5lwQjD7tZuaXWk4plfZfpe/BEYNnQX6s31p2l6THJp0S1JzbaPI
BFpoFoLeBK58uY6jrvqI+VFg9+KQisvnuv339iC3DCymsavNCSxIUrp19jCIX4fc27ilV94i1Ivw
jGmKJ/27hO9mQZlG4eiXbjozQgbi2YASVd3nCvx0h78fC1iKGbnBquGNX05WOhWiWeR16eYGwth5
PYk7Pwk3aglr48FRkKAeUgl7lyuii7Gc14VaumpR7dpJdkTYoPU6sqFReSZS3PDFV65hQluaalW0
uLgWFx4DlFiDOXZ5hXYcMhv+cDJa9ahwXdrBxsDWDi5zR0Axp195chazlwYi3n5cuXFklnvVKp/6
uM3vsnBjx61N4KypMbc9zHiB+cH74GlNMPEOdatWeFrJoRcCVyqOAJoozxYvm2yhK9sbbn9ce1pU
ZunPxfbWiyqIIz2pUWjJ3yZrQIy53CgGrJnA5aHnAQIScsgLzydO+7GnlkXzTd2B7Te8aN+1yVYJ
YGUfmPgYjIKEC27A4iKwPC6jRKIzRa7Mh86IbGGCz0RPnS483j5FK5bwHBHpAYPzXgS4XB9Bz5NE
AVjjwh/gqOHvJn8T4aHa5Ca7njeaeWa6bXptSN8se21kIS0ytaOLVJ9E82nQzP476syJc3s0134F
VijD0UdBsop74XI0YihHveTjV2RB96j2WQbc3pMcxW+sey8CLjwMZoHaWS3szWa09retX88lLg0O
Ih2eXBh0tV5aB/NZ5DxfuVv3BTztSaQ9q56ROF4+kDsajGBjtCs17Ln/jbQjFXoyfUuvbZDhPA3U
onCV3qefchIa6bEWI9NOJMF4HOoseppq3mWzSunz1GtP/0fvCnQSMoAlh9uDvz7oLC43Pl/ERmIZ
Lgcf6mkf6B4hVSiNb9BwPSriNwQR2rrcGcbWtbwSzWINWg/4Cmdiy/fH/MO10tRx0EMeP7eIyXnq
1HVRfuOG0Xpb7RL5echzcr5CVsJXkQmh+g+cMKr82AOqRPEzrqAyUzqhRBNjMoq/fgJxKWf6Lyhq
54TpYiKiyteiLvVwiepavxv93DtqXijtkzjSHMELXyFWkTfcsLWdN2fwOFx0FZvL2KgbxSxSI9yj
pgoOoiCks1rPySijYlfq9Y/bK33tbc7pQmrMuCn4s0vol5Q2Wp7JGKvz0Z4z+BYEX9O4Gz2UhWNr
T45241lcO9Z4tZAAEKBwJS6exRwvk9eZ67COX2XxeyHtA+Ok+HZzqtXfkb51+16/jQzwg7nFCvZt
bYkQuJRuHzWfUAq4G/RvtIRsKXqsnRi4U2bmP5OG8GX2VY38ojQywgJ+fOwT/1AP43nocKPlhI7h
6D/sS52XmCiEG/gq9dQOQtgWo1i4Ziwdw4A22clq/50U86c4/goA5N/eJWuTSF1wztRTF6SZ8/I+
iONWqLtaLWhnA5hY04kLRNwat4gN13Y+xD5QtXDhM5cL/yLwvdIy2hGXGamhrBYLZ9T8b8Okvgqq
/nZ7SCuNHoDzAHzSTk0LPzCCyzFJteEFQixjjPwhKg13QZ8fBnkH8ilUEL0mNCkO8vhmWK9irCKd
gZ/TP4nGeQz/w23LMQfSOCsOXeVLs2bIlaQ0S7cc97Lu1uFDXX02/DtN3DC0UtxizKRKSZYBW4NI
+HLMYTPFBU9e6U5odElkDaHsuk+q/l70NDuxJOpaw5eoSL5MxVZYu9K+RCoYWRAiobnBdJkNqVLI
h5JoKt2OviUcYtr0q/LcVN9SQ7Xz6JxIL5r8QwQp2XgPcQ6LXyp8Qvrhr31lTszc4D1zOc2F7ssp
gKt5SgJPKN1WNtxGDO1QfkDi6vPt3TVP5GXq59LK4sCMeTnJISAUN0qSk67v4Gqziar3TbaxpCsn
8z3A5KmmbsjreTmc3s9DTQvLyjW7di+aCVBv+b5Rht+3x7NqxtCh6pvhyvS0XpoRWr8cvInxJIJi
AZyT6Wgtk+YYkBrfuGtW3ofZqfyfqYXfL4hIe0HEV7lB19tmfNYifxdEwmvYQA9YWpEdl3BleFuV
k9UVo+WKzDUkadR+L0eoeTkeVhnMsU1k0428z3F01Mjax/nGDlyzRCkLDQ6CNQ79PNcf3J22rOtx
jKrK9Skuh4nuKPEJwOChbP69vWhrxx1hdFxJmsjpClhWtqwabcHB7ytXyqX2Oc7H6iAV4/Qz0+Tm
WBV5ZBeS+tCFxnSYRPnUhPkW9+7KszjDVhBdmPXM8TQuxxrBPVeBB6pciH8cPUU4bvjsC4dQUA9l
e7g93LV5pQyA0giWgMosXg8hh7DJi6fKzeIvfgKF93e6xzzpy20rKw4TMCx6PmQQ+xBWLvwJ3aoF
vYl5o+DCSZ8CvuNbKuQnMeL/SjM090mDDjNiTn8Pi6SyQlaXCiWQDZAOl1Ppd7Uw6D2Yg6TdF9Y3
LXg2641c6trR+2hisTOrLmmzQBNLN05I1mZQg4gUkbLxRbWavSh+SsS9XB5vz+faDpmTFvjWBrnH
ZZjf1iQK+VnpsgE7rXM69IEte+ranVr5G2jZ1QMBvSc+DO4nBeXFdhQ7P5Q6U6/cqpB/CKEoHTrD
9HeVqpUOPfvSAcHuWS/Uz5zap2WmTXprw+FeGy8SbJSACfWoly0+wUo7Hz4JcihNfSpC6xGH8tUP
w6PkS0+NvpHgmBds+QwB8iEzBEE7W2dxJCJyvFUXhg1aY8meqxQykMSTNi7stXP30cji5vTrjNY7
OWjcBjHGPjpO1ieht4vpP1ybCFFSsSEpTo17YUYARBR4bYG/Zg3iWZbSXToapzqyVCfIlci5vS3X
BmXRe6fP5OgIX87L+OGS9pqMFmpU5Vy2QQk0HTrcRqp6J9HKO09vmg1zKwtFsWYuJ7xXzJf5TzEy
KMElXu1WTcPe081yRwY7pgcn2JI8WAu3qS1awO3YFAgBLh1fxYutoGob1wiKglbqPxmyqXboq4oz
DmjVN/TuH8xJUO+SVlQOtZxmTz3qrocgDUw66YpuY2VXBk9KFoIDOgaY6iXVYBmaY20MUc0jQeOK
b9pK1zq6snHRrB1+UtkADedIF/93EXha8lC2QRW0rn60ypNn7sPyoTFq6gH3eZ4fZCPk5N/f3kYr
QyM9IhJiIDmD57047ZmXDtwBdffuzLTaSyEpdtSKu9tWVjbrhZXFZq0Tv1SqqercfrKL8a1tnFz6
1FN9u21mbTD4RnPnGBETU3h5JuQh8pImC3tXz3/3wSmQdkrz67aJlZGQ/aLaMG8FfPTFhQUmPhdJ
kfZuOp2j8EtB16QXy3sLesbbht53+eJqJKtHRZ8M4xwKLBznehQHKFfr3m0jumvHoHisyq/k9+CO
UvoUcA499WTbFOsuT6WXygDq/K3zd60Mgf7PXv8+6U95FtklC1qpxJCfkuxJ777oob4LezpPmvhO
j8rn21+9Nj109ZANRxoFwuzFR4cpyOjJk3rXCCMnsxz44O1a+xLq4cZ9tG6ITQtb45z2Wng545gU
iW60vVsX6RFWhK5UXvww/zT6qMHeHtO8a64WgkAMSi3SXbBzXu6qYRKHIY6V3h2PfnTf69qRlFOk
93a1ifu79t1QKuEcaqDUqcssfY2wS4ZBjMCi6h21dy7z5iFywuBXKf0phD+3h6VeDQsgMYTL81JR
QFviXhXUGCdS2ESA2mAPXLDDFgj1+jgimkXPhkkeiJzTcjNUU6n7dTqn7pDedEhw2L2KuJKk/q0E
EHsNQAxiC7BUUbJdvoVRPel4ZhF1wERvbDFAk7c1j2II51OMumoiuv1TFycbztrKBJIoQP+YLlzu
m2Ua1BuMpJ5GAjJJLc+wJH2XrGzjEljJuVMinsWblHkWrzD9g1ibehziD7bQCTjJJCFMb6RPehMk
jlXCjoeyBqrbFQl3OTARaZ/SnQd0euMIrA31vV8O/Dfvk7U41m2RFGYuEsSjmLiPhWyvej9v78b5
N1weMspPQF7IGLL36Sy6PGRkmb0uqI3SLYrCTkMFKfq4S3dy5Z0LVWoc31T/eDJ9YmK58TZdH2/8
bPL788BoKlgS6wudppH6MSqErJM7jZBeD87+3BAT+4+K+np7mNfXFv08YPfhU6NqA77ncpiySsMj
yLQO7e5JuS8U2J9lM4icoGnGe0PJxY2FWxkc00nbFH1T+BXawpWCHjmX0i7HXt7c0YfytfAgfxBQ
E7DVsTupsXq4PcDrG4wBfjC42ClVPKZ+IZedm1nGnQwkIygdg46NiR0ae/IRsMjxtsXFlPLY01dD
tEm0i4jOVQghqb7SD4jonstIgmNNH7J7rU/MnSpF00PSaFt1t8Wt9m6P5CDt7xLPP23bl0uIUI+p
eWJenA0APCo1oJDka2l8vz2qZYPIuxmYyYBmQdhLpnke9gf/3lBrM6HKgpmI1nMkfbQTrH9wykZF
sZuMXvnVjEn80vWQe0njaDx4kjo4ctb3pzH00o04bbGP5q+h54FOLQQG8HqWSUmroLgTynJ9FtSx
PkhT+CUzos+6Bgjf8lP1XvCgeLk9AyvzzHNLcZPyAfO8TCdkae0jVqTUZ4UdDLZQCKD9C3rcnCnY
2EJLAM/78HgByU9CU8w7sphsNU8VGChl1BkCKTYOcPh79PO14NOsOBTwwEM9LmneqqqvQR535l6Q
IOS2c0Xwf3kIUv3T1p3wHLdjZdppO1UQ4SG4p8DqmuTVvoIDZrDhvRMDGwBhsZEUWRYK3r8evQxl
1sjivb3ySXveDaM063MlJUVvx35U3vnGlDp5biD9U3e9QMrazw51q+fHWBjEH7RRNbIdtKVwEMoI
CiRRaE9RiGie6kHF2RVetbGc/8fZee3KbTRd+4oIMIdTkhN24FbaiicN2ZKZc+bV/w/3d/BrOIMh
9BqGLcCAa7pZ3V1h1Vrb7ObtV66l9ZUdh3LK9num6RLNUWG1gcVYOXPXSfOhlUIwLlO2eKGd1Uep
7TPPMCOHyj8yzSGKRjsf+u3U/PHM8CPWDJZiw9uQHOPfl6eqnEVlhVSqgkWk6CPlqjBCX52Wdf5P
WBPklWXcfuF8i/4YAWDqjw14s84t5in8ZxyEBk5m7GoiM2Wo39n5bHiNYSSPcAIUIZV6e65IECco
Du0oMot/4nkaOq+AbJc8YQi1VwOiJsmVNbEsh2zqRQtvzCS//u3RWWXm4WLSEIBbIY+Xq2ziZTbT
ce6CUlXKQ9G0ClOHpA6D4eyWcNdAe7ujvCvEx9zA1N03O9rXlpXQbsQWDKu+CDNV87o2Qf3HEbZf
hkJ8nqxS+LoUzedG6zkI6vIdhbpkx8FWQ9sfwm0Bf8BKjgodyeWiw7KJK8nAv0prcqDJj1+FmaVn
xFOpwyRonSXt3z2ub85ENZdRtlUwDrW4S4tWqxtNqi9dYC4VLJ8WYVe36DAW92Z4wM/GE4ie7uH+
t90ESv9nFLgWyYG5EoxvAqV4CJHYSpQuQAar+QAsJIZVoyh9q+7nA9Fge+qVSD9F8xx5YjGL/8U8
4TbneB0/27aRZRg88r7nc5uV2Xi6kY/fIZJWIObWf6V5mz+YutR66dCoHoXTvdb8tke3rp5WAbEa
L+KKcN2kfYZMK9IW0hCYcht/yswWGQRdhrfQRts+hlnroE3xfJj6svdCovdj29WSR5jzUQMl4XW1
WvtlMYZfraHb6wttQp+330amDpgO5JF6JYwt9xPjHspYBWFI5cHuQIYPOrri7aK4NVW1D/ZgifdV
5mg7Eez1S8kbSbWWqTnGWq4YjOiTVANNqSYYEPSZ3CZsmeVyJLOXT6iU6taOC1wHXMwYQDBGlYqK
M5/i0u0Xq4/GBGx6UNKc/pDpzJHoZjt7tlGBGE8rI/563+XX/+HmZAPd5mZ8ow6HWO7SYBwmUbLE
ThNIarIcpdXxKEzvdYJuLmstHlFroai6nW2kozK2zhC2QT8JM0fgedCa1KNsVUnvY5EtRHqS0MZl
J4u8YZZmL1S0K+8J5A2b3TTjBSjTujh1/qEYYHbAsObSAL9jt5Ni3fBPwihj9U5QU9QzL7fRqhSn
IZtsgxphmC4zPMvsDibCdT3glsoqT22xN+x7I4olKKHCQIeEwReKJ5c2q7Ep0qHvh4CbyfkaGtnX
yczKQ5Xlhh8ZiMQ4k5Z5A2Grm6Jd4lEPo+kX6wbSU4PYo+C64UhwvTODSCrNfb2dyJqSshItdKQB
03r6x2gKl2M2tHul8hs3NKVBONqQJwTotZ3prKj+13GsDkGq5+96RxxTS/ZnCTKQ5aFsYLSxtNdR
j3Yi9Bt+RNWIQUSAauz29mKeFLTPrbEZgibsBzcqR5Tq8h9yG51r/Xz/PN4Il4Gtr7Q5qE/w1m65
sPKSLLwVxhDIShd/0oTUm+dcSgbHSzqRvDOTvviYCrty3EjjnvblqgX+1jV1/ksL9fQ4yqXlpjxj
78Iqnt7T8ftep61yJsZtH5pUUt4PGrJs93/1rQ1Cl4uSKsIDK8r60hVDsDv9VIVj0IG0Hw1nAO8w
/NSmuvKqJjvdN3bjrFHpXLm/icnXct6lscoctbwp1ndqagZvbhbLzbLsVxeqP6Kh89sKBJve7cV9
t6yu0r8M8vJVyPgvrSa92Vt9FY9BYxqf2vx5qf8dslMqiEO6wypqe3+RNxydO2stub1NEW2TQntM
KmnqyjFoB/M8hRYUc18K+Pmq9OBoxan4JcZ5p8K/7Q2tjyyNirf3jg4pZb/LJdozUwSpnI2BtdhQ
W+Sz/TBkJpTukCaeOl0eTpASlucwnlM/N+xvxJndQaHW6eZOdDJme2/M84ZbrY8g19z69xUIWAkt
ESZ5OwbIWiRP8OR1p5nK9EnlYniQsmVvEOGWPYj9ACxw/ngTVx/4oy6w9JMi9TzzgaIvfgnY1+Xk
/Qy18huxaPf3ZwbkGdEMJTmqEPLGofLO6UwkkKYAbfDvNSUcZ/mvMubPoVnvYErfeGY2jzy1N4bB
aEKR8W/5vxIeoUR24j6YTXV+hc7tc98m3+V6qHw5WZanUM0cP2o06xW4fellY9u8Q7AkPVhyHCMZ
GRtJ7s5V8RtN47kGeu1Un1oWdhRUcN0oEaqblOl0ghxBPY5UHXZO/LZfg2fyxoHrWAHSZCHb+KEt
Jctu2nQMEt1KGCiW+uyB1MH+FIbaMR2G5BzmXfMhi+3wHFkQdSoqEN3RLMh049w6VpE2wbZman5H
1+TU1Ilz7B2jO5dDMaMNo3Qo4JjClTP7Y5Qnkh85PXkOBMtezi3kp1X2GA8DyMCh2xtzv/F10B2l
12ITfQGG2OIrJ8ZSnCbvxqBO0asBNBN/SoY2fI3puR3GcWhyN2q1z4wrzl63aOOxsObpoM5N4g/9
uBz6WfTu1A7dI1Sq4tHmgvIaGlwnxwjNUzEbwi3kGLEdDVXvpC/1HUe+fvn5/SuB6zpDz521htB/
nJpGVtNeGMYYiKUSjMRJFSQsyIjdvxCvzyZWCCB59LkWYUO+tGIzpyqnBXeB3kmdX6TK8hyq5XjM
LHnwralXd1Z1fd9Tjgd9stYICWe2Yw6K2WrtskRTYOaD6qW2NT7DT7O4eqQNBystI7/r7BK6a2OP
9eyWZchkqKJAmgp2ahPXpQNcmaLiFmqnSpxiNfycLDAGjoMBE6iszs9dp52qdtqrZ18/OTRctHXo
kNoNwhWb72jmvYngbrMEQ3ciAvMhAJk+GGb7qEinufLaPZKjtWhweSut9qAfeCtEGvb63//wG4um
0lwk8RKM1XhS49jVFOSIwg+1ontLYe74z83V0QFRmJNicVdNzX7dcKNfAibGe79xakAWjqRx0g3H
VWbrRQIc6M/1WnUyzWXHm254L4V0EiAmO6F22cLTukrLymKGO65Ruh+tkvtx9mM0f0eIqtw/Jjc2
FUMO5D9wGAM52LzhjMZYyii3S8DYQtS8k5MXo/8sp7MHN899SzfyjxVeyGLYmBW0qV5+v2gSkiln
zhyEDWmFBgj1EEd+knot9QHd6752XeY26mkwDX/H9HoENq6zqnCug0gkeAxLXJoWohw6NVyWgCbo
4FFB60aP58E+8iGNJ2eKalcyYupmRpT7swU1SVQP8U5WcGurmbUCYckWEPVu4tCw7SO71vkRfbz4
euYu1ECURyOLPG7knc2+cSeQVFJUoRJIPrvlO1uUSZ2mUpcDqhTPlMvtkSjI4N8aDFjdN7VqduLP
67oHVQhughWKSwi6xQlRqZ7KtJ4RODayB4kY+xVpxtitCmkPd3i9jViCmB+5NsANbOfltzSrqGrb
UShBC8+i+sGufw3mI6QWLtOnO7t4a1FcbVTYiIFofGziO7XRGsvJYjVA8ah7Kho7QjJA0o591Unf
77vo9aMIR///PRwU5a+0ErtaaazQmLUgGYrqQG+k96bF3lvQ9bUCZIpKNOHReg63sPrJKopcHmU1
6Af9kwpjudw4bowqbJPt8cKvn+HyyGGKU65xr6ikwZv3lzjcNOfYUgMohd5rsq/Iz1DTH8NZPjHq
fGqocTDiulPAuf5gK/qORIgSHABRe5NXwrwypk43aPANC/j9KP1LkHoPkMLteMaN3AdLKzUkdzOB
4xaIUjRLmCU5y6vMTgmMofsxdMwJ9YVZHfMyfK/o6LvVEvQpg4XeRKrUi0sVN3KXpX5Xx91fsgUR
8VLyB6xCR5A4gLrZ5amgMDaMmpC1oEoLt8l/a+LLfQe9Ue59ayqsESdbfEU+bxthYy+toqHTJCeJ
q/RaC6+AgE1Wn7m/5FZtvsR1PBY+UTlZgGY0GaBY8Gad18ZSPx3GvpskL1KNMvIyOYJ5xem7fOcg
3ehtwfNI9L+qfTC8sUXMO/UUVclkaoFVtbqbpZl16tNmeCpDp/ZnIP2eseD1miaQ/qrtf3qpn3fc
8MYxg+YHF6QZszZANlfUaKRWPza9HiT2T61fCW3OhZMfc6Hu3Lo3DhmMJKibcaiZGN4Wf2aBqEjS
tzqkyTNAkAEttcySTOSIs/JkyFVyqOopO0pZF52GSdulnr2+tYitKWLCBIGEOwOwl14XSlXSKMOk
BwyWPOkl+vRy8n7u2vMkx09hytSy9qDHP2MlpuoOHa2hoM73fkAl575z3jj3gLSIlIgwLHZjGxoK
Y+rJ0/WA65pZASV3ocJ/Ynr09b6dWx92VW9ZQ20DdOMmhHHktGsStTICBzZYp11OM4zt4xAiwbZj
6eaK/rC0uT7VuLHL0C6NIG0aoGdf4zx+bOWf95dz/ZSSfTERRL+CjgXB5uXna6qKlit66IGhUxk0
xmn0ECb7DNUFg8Q9k0izgj7vfZu3FgZvAwhetI+vcaF6IVreEdsIppFi6DhbACXsTD9WXb2nJnHj
a9GpoC9HGsgU27ZBlUWa2fIPPQir6r3pgD6L5Gej+VVDNHt/UdfhFmrRzMkBEaEPRxJ2uZFzFUdO
iYZegFTFo2Q9VlrsRzIUy8o/WvO7UI/3zd0oAWCPEg2EaHQVMX1pD4DaUPXdbAS5scio4xI5qLi8
Mp+Ufpkab6oj5ymEmfKbnRew+na08E6WVDAVPOt12Z5HZTZeasWJZXcwh3TxMkNbZTAY24IHx+ii
X7qaR0DKrWwsXSlc5OfZsirT1RIr/uf+am4kBqyGqJglERdTqt2sRigmaqCqEaBTodaxa4nZzaT0
VDHOacteosB4L7/rwXvP4+Sy8p2vt0X2rY8ndzXVNazzh21pTdeIvtYySGCFiIuX4uOYMe3UftWi
5KX7asmPeT+6XXfMInUP8XbruaJ+yHckZuYG37bKpzoFngY3S6BOP+PF8EDZ/Ujb97BU0lhjflZL
PFOdKgZpT/e3/cbbQaJDuRR4NvH0FjuVpyuM3qjNQAwAU8QUDoco76RzMTiwl6tyebAbW0ldqZog
E6Y3dLhv/8ZFgDY3MDEI0piX35aBaig9ia8GYlHoPf1wKjPfAG7r1bG2J2v9tpZNMMrbACEb0+vM
RW2BESJaDG2OiNaSJTnA4egnzvc6Fu9SAI5C8+aoZXIPMaFwOJrNa6ivnLvnuThXxksV/s7mkxPF
rgIHb0vJIYsYOlCOVsf4u/Zwf1NuuQN5G33rFXQMTcvmJRMWtRbNzLRAV76LOvbr1vlF38631ee1
DNBXw7GZtHOb7lHy3UAurf24t8FQ+LHZqstTKJZSshMCJyLa8Kxq4Umg/qsb3+xq8tBPN+1nGf1r
PTVOltb5oj9HcXcWxXRsjOicRebH+ztx/Tbxc/ByigU0ba6rhFa6GBFUiQHyj6WHZnD8mCaNfiCt
JIsAvUrZwP7rR3cl9gRMuErocLtu0odZS+xKiBg2u3ZBSLcVlZ+oau7mw5yc7y/v+vStNDJE0TIs
RiSXm/e9kSvTbDodbePG8apM+9DErTfm5csyaUc77MnITN797v19s9dPImY1gO1rXMrZWw/lHzW0
KjIiEFmmGUjF69y8j6Z/s5C64d57eHN1f5jZ3OiqVGSzHNpmoCXlkXr1bwXchVb075KR8QdiRIi8
/FHaGQ264TIsDkJkIj2g9NsCyxD1TW2ZkBHWzVruiMzwKZqq+iHLity3pao72BWcb/d39PoaW3f0
/xvd7GgXLaYVpdCrDYyj+bQiKPkO5bewFt3hvqUbdwOmGA8g26SYdVWSLDoxG2OKzxTOzxj2ess5
c549NZPPhfqUNo9DdI6qvW95c4FEiDCjgem/opoxKx1AyYAKNzmFmyGZrHwxxR5FxZ6RzbWnZk1b
SP3qMJPiN5bpisR4rvS/jj3ZQOBStNBQ/7W3paPQSUxojxzuFCcMDy3lKq/Pi1+Um4adCG29LC8f
HCzxvBHR8MXIkS7PWThUU61KkRUkBrg3U0lqr6KX/j9YgcFrbQaR7cLIcmnFruUmXUk4grFASN0e
FfpzNgHDfb+7Dm5hL6SfSqi5osy0jYen5gIOVHR2UMg5dLl5LXuZk9lonTjtIywVizuW9T9ZZO1p
KNwyDKKPJhccitSs1lvmj8sKXvh5luTJDsS4oORi5uaRka8c3b94OUyJlZ2VTm1PRlqUO0ftTbhl
8/0Y/oFWhyeRt3jL96FpIwBhabQDo3pd5C+I/R3zeDwvOcxf8Y8JwGSqnHVDOgzG47AWEuhfMSrs
JvrsOm15Zv7j0YbcJZbjR6tdMWe7bcD1Mdr+RFxsjREo5sG/dLk7YZ4llRVLZmB2WfIbbofqtZdk
QaQg6ne6pJeeXWupT96unypzofoGTTuUb5EHMZbk25HWH2tlNN7RppK9JtHtz4kzmkD1zNrvFemf
KV/Sj7EsjTtee+NxALIPSxvRNnH3Vpuz6ivdzmauMWtRvGQ2fLnwy+FrJD8s5b9d/V4xvt934BuH
kYeWlx2kItj5LUxzjmenmkUBGYsh9Qcls36IDszTfSM3es4kfxz1VRKSc7JlkbTqoYSTUJhBNtdB
6Rxy64nKcQeLvJsubuhEx2X+xxS/iyRy8+hdyByI6J5C80Wj9aIU4zG2x6eW+Ltx0/HQ2K+9fa7V
57Jldu+QRvS7BrPZCQfeZEg2TsSm0OQHGcbQ1pbXVtKppQtuxUBelBLfRlP7k2I2zmvcmV3uTakm
n9TeGnLkb3QOuK5GTgh0s5j/6/WYwbiaXs9yhOknpusc1eV30Thx6FqqkGF3tbICEOoIgUtkpWrn
qzlcKpGRd/9Oi7EgMTOmseYr6aL/m9Bfj3xViwvZa6MMiZ0hFgPzVGXXZwfJgH/Pr6Kkz4EBJquw
QjE7P4y6tWzXkPI6WGUjU/CWgglsNTPgPegqdcno183tI6GQ+IgwlPJNj1JBztuqJMylkSo9d5mQ
LLfPlDTxIN9zTpk96l/DRWtG15mM5nMX5XLiNkNbfM1g5e/csC1DomTD6aFbC6vUB1pHv12oUuhJ
Tszj2OZz2/vzCLfTozlYJDRNQ1XwYPSlGZ+gejGrh7Zr+x/yICnqQYJMQz+Zxlz/KCm+fjfDIS8Q
rTVE6Fl9sYxnhOYszc0W1agOsPYVn+Se3sROHryNnwCqw2nPuDdP5DoTtYnakNJ2uqWVKM3EcnUq
FajzlGpKfKccxFM8qt1BRPIeVu62UYCApP+GYlibQFhulFguh9gM5vTcf7FL3V/Kg9Ieu/hvE851
eTBR8loS/zL3sFleI0dMEGkVsa+juSIyvzh1/0BmvxOFrv+bP48ULUbuGuJrZgXX+dHNo5zHlV7J
uUxCL3ECDF8VMPqMJ03bg7xflS1WS5xZ7mdyFiYf1csXICsqsQxDZwRz8mtq23daUp/G4Tkucrcb
jHeTrZ3k4kOXOj/TcY/CbHuJYxuIDaC61VdY6ca2UTuLtAhCKTGvxD7JkV6ZWxTGo5U0rsJIm4I+
bL8TiWyjxNUonsmSIX3jDxtfyRyzTQEmmUFfJ27UJX4Dvj2ERH/nKt8+rdhB4xZoG2Q45IHbTnXf
R0JRG8UOlLKwT1lrM7QKktVjREY5qn2n+mFmhh4cAe1DEtnLt9Zsq6M9ON9SS+2f5nxUglkQFmQN
bIuz0WmBZKICJXVp8qAPsAcLozCPQon2iCG3ukxMhEFoQ78NOkZmvvGLS5+IF3SY9DYRQZyFrpai
yRxJ+echlI+yeBb2qdafnMby5JXKQEjP49wcimoG8NN7Ve4b0idrDA9NqLgNTfDE3vt9V7U+imsU
YaAN46eBn7gSxm7SUKZaKQJF+R3xEZP6qLQf0oNeh34hL/D+U2rQuMiV9rls9r7sNhJYrQM8Quhg
Tb6NLRxY7RA00NpMBDnjN24ZS7IbCXMn3Li5RsjZqMyu54M29eU3kJTIquCC5FEd6/80i3Zuop7F
b0l4mhTEon01wvFohMoRtkgk+vaQp9enRINeXUMFheoC/K6beD0qVUrrxG2BrRduKOdHmaHWFvz8
/VOyZ2ZznWqmiEJ7mKVAjWe3M05S9UtBIee+kaucly/2hqOGWJrUjQjrci/bDGbsVDhS0NjpSR0H
F5ZEc6S5a3xvBrhWs1Z4dtV52ZztwDWukNWr6VUpgqwHiDLzn5em86STAMMn4YtQ4L+yfEm3zlg3
zPdC6eC8bNxFM/7JtOGT1HfvEXv7d4SYstOJR6ZHtTApD76PM8+eP97fk6tI8+2HgWOhPMrm0IG7
/GERBcjUrPPwZWgPUCHATu5pZvxSl8fMeLCYu2VkISw+5kh7Qr3cwYKmlh9XkQQEX3wlPysgBPvk
c1IeHOdj3xzVpDhU0zlJBqp8jRdXj3ar7+jmXL8XxMZkVLxY7OUVmwL4m0QTasVvlo4z2FIs0Vjo
Y6jTEsuzZbaushnqYGjz/m5dP8er4ZW6gyef5uB2s6JEN5gmDV+cWH0ZrdGdGWxH/+mQ5tHD35p6
66LB1oQYOvfbevv8ka9mihUqGaqGL7Wwbb+zkmOrK8shLH4AOj/et/VGP3EZZqzGgG0RBIB12AK+
gdhokkQSiJZssnSumYZN5oqWwR9PVRNlctOeNqsGD97kShJxiB452XtLQmfajRZnfiprqDPkxVaP
2gB63FUGZfzlNFn4Jc/LducwXX8FSCHQZCJagF6KasJma6gqKLm+ZCiV0KOm2XMOC/FI42cdW9s5
H9eudmlrU8W11KyqmQdBlHXO1uFfMfrlPPsOU9zHIrK/JZK+HCM5jR9COWnP97/LzYU6xH1AManV
b2PoWuD9VBWyFyl5lsOjWT5nTew7/V5L40bwBxhyLWQp4N3XkaXLHaWA2uROnuQv5E1eH8KK2Xyu
9P8oChwW2n7Z4I7RqS4k3yitnQj3+hU1YA1/mzRY892tlJFmT5lwELN/4Zd1n7JaV55yI9U+3N/J
bfUHcheH6Jl3FN48qI03B7eGpcC2JrT1jEHEjxPtGg/4YwW6ZFJjFidrn3NqfGjuNo3YOV23bK/s
o1wXyDHQnrrc3AxioWKSkIITkKCNqLHodepFEhQfsP2kqvah0qpvf79cwJ6UnPCdVc/j0mSt9Krk
9BpyfuhOxgs+q52s5Bv7fEzbjinOL/ftXeddABhovzH7wHUFmfOlPVudy0KbjPylGJgZpiQxRqHk
V+U0Fu+bqUzUk5PaS3MGepLav+7bvuVAK1MQInt4L9W9S9vdXGZ12y7o+eWMYC1zRytN0wv/762s
iESmM7gQQJtfWlGRmgGgIiPB2hU5V7GsvHMqZT7ct3Ij2gPIAMqSMS/4z3naLs2E+SjnaSfyF5pZ
rmVEXjcydTKcZeDXUTQdJSM8IJIY5fYnSfRBZu8FYjdifsYmQHoSU690pFtvla0w5yjNCN+BcHdl
M+mOtZW/yFb+UzV6cYSvJnLT0uI6mjrhFfry06q7c9LI81FAVX4quuwVXqXcS8nr3BWw5oWd2h8s
LdePsfK/PJRAJSiPk/ODxt2Of9UL6r8p7CQvnSMd4dR5NxGQtM37RuzpoN+6jgFkrOOO0GXQaL78
OIyGqL0sD/mL2ov0CzqHwkeIbXo/Zo6ONxjqjjfcOlUkw5wrmFBUlFUv7Vm95hRmjmfL2W/HSV3A
GTnxwPhYhHu6im8iaZsIwHHAV5LxkQ5fjX+bsOwBJ5b47CgafUgH+DjUUJHPBkLAzxHjx/7QMZ0j
51JzcHKJmxPGTh9AUHJKzKY8alruPJMsJB6IUM2zxnjws7CRPuRhyOyw0trn2eksv20j4yk06vRE
F+9dWFfSQU+K6jQmWvgoa6Ppql09/NZt5Nalrsw8JMlqKB215mFWW3Ll0rKPVMEEk2Bpt/Pe3rqp
CYMY1uWMEw1vPvCQATikBId8lbT8Jn94jWThKkp6xK89vQ29WQZ0ef/I33QquozrWADsgNt6ci7Z
Qm2mpnhh8PmpUWbkF571qAis7vt9Q9fexK3CHUm6yqwd/nvpTWnXxRKCDQiCEsggYJsrmd9xoNPF
epcPy+t9a9dxEw8ttJKMPFDRgcTk0ppYSEsdsypeNPPfwTqvAw954zbjf3qYPQEm/oi2632LbyDg
SxfGJHRI9MABMSJhcGkynLp4lBWI8I0ITRowpXNXuqkUO786uF0Wt2RakFxPc5rSo2wByHtEH+ed
hlrzVzktjc8qXCuzaw3V0rtWaWq9W8mp9rB0hfq97EX1yYmM+mcImGDw5TwPmeoyKuNHi+jZUQdh
t7OgWx8M7DawiDfYwvbJGcKiBrg0Fi9Sx0hKJbvUjwESza+pPXpGn+yRLN76ZCSC9MbYQv7aXDdT
FLYp2VtJT918mBk1DcJiPmZI8EVCPjtaytTanhzf9Ynj0gS4B7OUzdjIdjRlHkyUT+eweDFhQKqc
Y2H+qO3ykQ54G0UHh3z8vpPciHQxuA7RMlywouvW4/hHWmXnamwBoUVAVpY6aveMO3/LQVA/hmMl
PjOQYA9erqX2pwg4sEnclFHtnIYStqvImACl3v89N9cPNwEHhHEZ8N+XP2dZModcqy54UtLU0xO6
alExIHM1pAUtN6f8EOqQFaEY6OxYXu+y7Wmh5EoGgdDWGpteWu7pKshyygG1J90fTMlL05MWyX+d
qbPNBN80btg63pVLK0KZ0G0Sc/EyKmeGw90s+TjQGhnLxbPkEeB+eqAysoOYvo4IV6MQAcDeAiJm
W7NSnXTI5Hnh7hmhXdDfkWDvRIO3Ng/mtXWci0FdyqOXy6qL0BGhs4rdMvNeEo+lQbbbKr91/rUV
TktDnr7sNs2NLKFoxFHFS4hMZAoIvpY+TuKTAIIZLjtp7vUrtA58Q8GyotxJqzdxZxdOtTZPGlum
ZYdl0Ak6e08rloM6tHsEaOs333oesCBIhUjp1nO42bx4brqoXuVzpfJJhJ/k6rOsu3qIIAKhzc/Z
/tE6eyRVt1wCkBJOyDQvDPgbm0xRtsDV0FCl8yeOrWUsfgLXwfH+ab5RYGSGHW43jhRT3MTRl0ub
h6llxKMtX5SoQqaALuv7qKg9Mb8WZ/Ry/co23HQvgrjljMzCcYSZDuC53Vxpg9al1oKO+YtuPVX5
a2Y8NvJeheDWPfWnjc3bQG2lGKIBjd02meHhfFgqZnvhL4YNS2PibMcbb3n+n9bWX/PHJQ3rZ2Np
TYikjZEd+lT1CqtytepL0nZnQ9tTRbjlG8BRANdA/svbsDnM8tgniTSQcxkG4IqkI86DCnqvwXbj
hDHABBeqQ5ACcmuzpmxS6m4p0uolNIvi0C6WVoNN7tXTPOXxuYBtZ2cTbyyLNZGxMgHGcMF2Zmpx
kqwqsh5x4rKKjiF9Yhfykr9U1KRFREsLfOeaN9h0/TcHa7LtOJntoXnRJ1W8G3qYZ+xKsvydg3XD
I9bRYGaSIfrA0saMBOo4hRV9VVigsDu+VlP0nMqvejOSdFbvMxrLnTY/rP+GUuigQdYQoTQB271b
5sORboAvIn2ndPUGvLq4yaj8UWGhBsePYrJ3801rmDaNljW/DFY/fc/mNE68KmE61B9nvTx3tRbL
Xk9nIfG1OJX8ITHMk64x4+QrfV4bLmq51s8ULMHPbhaoEIR1p7p4YdN6czLrH2BHagCRN050ECiD
WAe9i8bJq5sWZOBs1B0IdjhQf0m9qodHiQFc02Pufvyd9PY0HTNTjP3HsjC78dxUTaq5NXQsrWuN
jhofQmtYq4mFSPljOJvgDyo4RHe+3HrlXe0RZS8q5jj9leqNmjrV6FSRSRRbaw9mXj0IOadw3o7y
QwEK0LOWzprdOIpa1W0bKBUGR15Fpcb42S7rbIeO4joA5NVex0WAqABEo5RxebcgtEIuCkrlhc/U
uWWmPZR552vOSck02DjDR7h4jwvTOGGafFhGsRMQXV3Wb+YpQJFeAr7c8rbGRabYvZWZL2MbHova
VMhTYi8SZbwT6V7d2KshqgarlhvNu+0sdl0nfTIslflS2gXgESg0soYMInebjkHl7nkUO2d0x+CW
hcqpHQ1YVGm+AMV3e+gJHShO28pXDN210t+S82XHs9aYZONZPOhg20Ee89huO1exbUXdKHP6wAcP
B26q8kmL9f+WHuB9HmXohMXlor+2NZDyodDKYzWO5klaVUbu/5Jb3xSAMB+VuxA7G5fK80gfkLgB
fNUofu+cdOVAAW3ne942ArKFj0pQuw0tCNByE44886UDCNjSJKWtzr2/c1z3rGyygtyhZBOKAivt
Y0eh0SpOurETAF47Cq5PcZpeI/UO/nh5AuGrZB6+1DXkiXOfYS1VOYv0AaomT0ObPLZ3/PKtS3Lp
J5w08P90NtbTsC18RDLqII2R6C+EULkHbnaBaHc25EMef1DT97P+XVa/yJSNZb3wOupWzTAf0RcN
Qp35jmzvxby1/D9+zjYl6sxw0sKWn6Npz7qAtdB87pwvnXqckqex2Ol7XEekoJAIOkAirOz97Pbl
ZuP7aWIZkoUwq2w+T2lhuWEFfFAQzR1BZzYvah7yFvCkfBiMavZqtGiP98/HVSTCb0DvBV4IOnPw
c20KM6oWpSApLesl432k++Sn+be/t0BVnjcYqBmMRuue/xEw2iszj7O09kslS7qXcth9Oav2xC5u
fDlKFMAxqcdAObO9Utuy7UuEDrlS+/Eoab8BzD5LcaA/qHHmk6b/9bVCRYSuBtgPkGzalqJkiNEI
HKSUbbPlR0OlrF0gDaiX5p744fWhp/NG4sI/QZqCOb3cPUQ4K0WFox21yOGpaLuYFn/8QRHOzkm8
CoHByv9pZ3vw1ZbmgYyddFxcG6qKNP4CePdQjX//yK+WQK3QEOBPb22WP/whxsXtYeVVKbgUjnbf
aq4chpnbg931RSakh6FbxBmOVYiaxCQd+74wuH4K+3DfMa8G3UmndSS7yC8MbQ3CN4GrDG+eZIUC
bcVZckcknvL8S6Qeilx/FcwD1idr8etqepcYxadqml7p2a0A0Sytd37JVXVvHRDisVxDDy7B7RCB
GdYgSFvVeSFHocerFO1DnVnjedaK9EDgPTAdKJRj3YXWg5hV5eH+Rtwyz6QuRKZ8EY0yw6WPRWZd
JU6BeWl0YIgMW7+yCAOLxELh13lY4E42C9QZjZ1lXyUOpCb0l2lLonJJsWFz/yW8NOD9jf5Fn9+J
+JtBlS1eftvFgzB2soHrFeoUnP4faee147iSpOEnIkBvbkmZUhlR3dX+hmhL7z2ffj/2ArslUhDR
MwcDzMEMUKFMpomM+A1iGsDBkGRZgtG8UYhR+KmG82Qhdym0+BwMjuB9pmZY9irFPMFB23bjvl5v
KYLOaCbMonC0XbIaxl4Jes2Xh7OkvQdDxXWKCvcl08eN7OPGNPK4m2NBo5uV268/X92K2NYExnAu
YZWhL2K3ZgYxGGy29CqF5UaGMB841ze2CqEM3uIMCGXVzBfKm+1b+GJbe300nuGCPPc06AsBi5Zs
S3T41qAoe0GdwKh3/RQYzKgS6GqN57qGmdpfggCYdGY3qND+Oy14fiq+DbY4/FoTrDsWBuPZmAIW
giPm1c4S/RclSf9k6veqfu6E4jkvHkJh49vdmk3uq5kfP4PPlkREURDVzoub8Rzop9AQTlls6wBK
7u/vm3P5Jshin01ZDgtRLMczhb+joYZ20o9P7bMf7Cdh67vdWPQYFvAfSimohyzV0QYoZJYRV9NZ
iYBchl+VWnZE8YehbNxXN5InOPFcIKjvA76h63+9DiuDFZ7p7XQWKtBNxtH8IjZQh3Y56SFCu/ss
2bjy1/1/pGXfRlwck3Evx/D/iWi008FU8/ftZUJoyaGUgUPmkD9jPP+QDbbc/UeRaQdQM+cdw+67
HmsUV4Ou+/101lwvS/dVcUx5nx8oWOrx9+od+J96ep/+a6V+7m9BCANiDEd2dSmhDNyPpYSNTxRR
6AuFfVzE/34sQ9Wh5As9nBxz2fCRxigODSkXaaIre00oSN6wWQ2rpuZwDvf1GJ6VGnq6Km7siBur
FAIEVx3JG/jvJS5BoncnjUolno2uvXT5Q5aeavNHrLZf7++89b3z11kKBtS8UhEnvv5wAJqqsYp8
6YwUYd08W0VnpwUeobtR7pxMUvZG/et+xBv7AgafoqBTz3KFA7F8JU5q0kixLp0RwVGn1I5qyZGj
P32CVEr2pLePcdef0L68bMSdh3J9L8zMQcD61JJmJbLFGlW01iT71aRz9iyYD5MqUVZDE378ieQv
vK8mey31bC8Z/5xDzGG5ioB9UGJfFtijpGXbtKZ0jmoY/vFTLHxrcGUM3VDYeMesXxjXkRbXbFfI
jRQNBt+yiez2u+h/kMVPWRnvgkcPAbSN6ZyPr/V00mBGgYnXobh4NYmd0SCuyrjqcT+5Foc21HxP
w/8skhBb81Ac+eVz4t0Pe2uMzBdtJhpAKsnx9XoNLSRuNDWTz6YBk8k6BM3FwM/Pc9rwuyBuTOit
pcoSpYM2y5QjRTBfjm9SiUoM4ykyc/mcgmXt+11Y23gfI9W0T0s7LF+ELrYTvD3uj3G992eW6ywO
QXlD4TS9jlo0gT5OUSKfS/EFBFcb1/ts/OC3/cbVfmMuiTMPb0bnky1dxym9RAlLvZLPQ1E7Zv49
wCgpCgswNLjLWdojWvD3B7byWeEdcxVx8fWSbOgmzaj5enlsxwl65LmddV9ojwuKUw7lsRN2am1h
WmbYvNdtIbAAje9y/rUZftZa+eRZxya1+xIzCZZZHRrHzNePiWw4mgLafQu0dXMFgNXiuJj1u1h1
13OUR6nc6m0pnwvhEHmxLUfVLjsA9ZRKBORK2zMgt25JJt4oMyMbQNbAS4ejEoDDddRglAp60x3r
LtB+YZ7iDFa4F5VdwcNA/EXGjrBxZbcGurmp9XD/I81/e7GvuRJY7RS5gQ4vSWOSVvVTW7Uy+ZGp
oQdR54fJS+LD/Sg37h18aMgVkJpBIMFa3Dt9VU5mGnishCh79YbpXE6Kk4ftTtAzCMEin1OhplVv
HMa3ZnbW3uRhDZCJz7n4nnpQ9ZVAveucdz9RgOuJMAq449rKsBtNGydg5XctyLv7o70ZdhYP+bvN
6PsvEtygK+WirgSqiKDdsTOvhXE36KltDidd+lLExUddOMjhM6pe/5wkoRn5JvLits0BJ8dG7Gvn
fCgrWK89mUuDNcr9Ad76nFwD8OOxnsGwbzGtShIqWeQF2jny6KPF0FWbP2N5ElBs9rtu378rI+N4
P+StrUnTehZpAnsIr2KRX4uTRq+HLXv2a1vcN+OrjLxfGR37/KOYGId+im1pI4dY7w3yeJK5uag2
y/otJnOE+ysgMD+dEzlS9m0b6qdaMKrT/ZHdikJHmdRo1tRa7cAxUCclD4rpLE8ktGOIXw1yuf/q
ekE+wjXK65USIcjpZeZXeWhSx2U5nXVhSg9miPKKOSjhxmmyvsuuoywWfp5aOi1rHgYdJqbPBqYt
e3zoGuRSTeFkeWq/MXc34nFv8vqn1wtpagl7G6xJTrw4ls5epOjfcs0aD1Jnkh5oXlDZYAO2DLfX
72Py2L8Ccv+b0S4OstmXrOIdQtJFsxv4stcEMK+QyxLysuk2ttm8ja7PZrSKMYEGDyWzzZZF3SAb
wHthqHWuUtE2Rt8OhpEr6b3m/57MJyXa2GLrybwOt9jVQyn0qQXCE6BS5GjJ6LDhHHx7q3+vuF4H
mo+XN3mWTP1YbXzRAISS/8TC9zkIo8luZVs2AlswngRBmxU6W1f1vvY4w9zfb3PWsZrVuaoJ35yn
1lK+wjAL3YrJc88pRNpfo3/SvxbJ7xhtrvtx1vsa/P9Mq5jlgtFGXYwyqcOgFDCYO0+V/yMFec5F
56UbN9x6PRIEzhcdTd6rlN2up1LC5mww89Q8W0kaOsDzGBMdI0D3Tf+fjOdNqEU2p6eZqRfIr9AE
MjPbUItsHw5Ifv4Hs/YmymIR9v4UdfnIgEwvPTTNhBfflq7QrQXwds4WHwY15TrrfD5Mauwyocic
lH5ea3ww9QQ1kujj/QHd2lVvoi2L+rMIRq57TJukJfXBar1250/N62j5z3E1Thvr4e+fW65uShg8
mlCdmwvo1wtCneoq7JTSPI9jtpMRu/Ka+qW2pL0Ymbupe7Sa9ogx20mVW0d8jMfEDlvpKOXtNyvy
vhTv4874bcWerUxHReLxQ8E/iCU3VXR79HYGQj+sguMIpD5X7S7uSEnf35+w9eeZ17FMAYbEghtx
cYdMVYisL5gYBMmGCQQcd7u8a4ad6p0y1dw6Y29U0Ux8hdmmVJAp/i956+qQFDhXxwrJ9+fIeoCK
muZ4hgh2UKFBGLaj4w3NH0W4BKlst6nwz8xw+HqzBiNJDakGGMfrD1YLM3BUKJRzh6jfjk6XYquR
uIXwuJE+gZs2iUXuMIsUL3IZvxQE2C+hfi6Vws5qnBj3vPmMT5jjVR96NwuqjWN2ve4p/qOhZCJn
gGrtXxLJm0PeyuFt+F4F0KFDgVswy89FStFJjL8KpdVtpL1rUirgWp4W0M/pnzGLi2NDbWNkZEId
5FAs78tsoj8nZ0fgG7xvLfkHEKgIH1YTumqXnFKPfdE08VErfg9eeFLkQkExIakeVakbH8dK+3F/
Sd+AFYD9xQaAzAsMHPnk9Uc2WwlqjBcYZ9+UnnpBf64a7xUqtZ1bn2SeQRjF7vS6ffDq5IAcZKo+
a8pjLZl7qXPlLQzo37z1+oyYf81MwQPHOvf6r39NLwy95Xk0i+VPA4mFCSf6q4VGrQOJS2t/hD+l
3rEuRvtwfxZWGxvBMMAVzDe3K1oRi3O31WO5RkHHOk9dth+DL/jtOkJ+MaYPqIzeDzV/7qsRzqEo
F6MBT0eXbur1CAEnq2kWNRa4CX1f56/If9sC3qwJekj5F/X9/Wirpb6ItriEFanzC85T65zpf5qx
tmFOwf79OpsF3g+0uu0JhA8a9LWZo8pKuh6WVOmjkFiBd0700S65GOXgm9VuqfHcikI9iiY/KEUa
oYvvJEYtjtNC5JFUV6hE7KTsh5Ju7IhVckQBakYhoxFHasTb53okMhhkXSx84azpab3rtVywlV5O
T/fna33qyXB4qWxIf5FtEMCvwwCUr4RMEYWzWD1HtOxGTbPr+BvOjl2T2aq3kwvAGNLGZ1ovdF4i
JtudZxqg2qWUKpYtQqgViu/CQrS76ZfV1HbX/jCkL1h9bMRar3Sq+FQOWeTAavlm1yMsoy6KhWwK
3D77PYTSB7N9EeN2BzIDKSx112/Z/q0UoLmqKOvRTANwArZ2eV+2VVBXEw4brsqeSuvvrROLLp4l
APIhvk/PjfazR9Crbd+DnMdvDSSx0DwhXXMM52bDFzwSjAJlUytx/Ipa/Jbew43JBwJDmWC+03k1
LTbjNE66Z4V96Jrec1z4lFk0PKV/F94XvLg2UuKVWh+TQZ2QdQXLk2W8pEKA6O17D81tN+teo+yr
13+cxudR62xPr/e9dJy0X6Vgh2SxkBOzn1nlykiZqZ+7QkG5ZBJtBcX4Zsba+lvovPUOI6dg3c8y
hpxy6mJhiNgvj2OqRK4UAp2rM+qvyeBZG7f8SuCYGWCJs5mplwM3XFZMp9GjXAhJ3dVk34ZPvUvE
+DS/RQp0mHzh0uTlqS3EnfHZG3Kb97gc0FIGc5X6NICSz3DjHIEsdSz2Y3Ro/gL7BuQ5tF0abu3L
+eC6vhXAls2C23/N6+UlrgQEj2cEoxi7beDU2auaV4dyFl/Wf7Ry/+CleDNsHEA3FiNYLJ4ztC/o
6i1xrkEmS8lkmLFbWY9B9UFqL6H/2NTPADQ3zoF1Hkv3YP4HBiD+bFx+1wdB4KclAple5gZ5dwBC
Z4fxaFeMtJc1u/Arl6coy9DbxeMnycteyqH758EytxBhaWSA4ANRfP0L2jA2it4rtbMgWE44jnuE
XxKqFpKcHM2NFvR6YpE8nLsmYOrn7HKRUPn6GFeyGXJ/ZFpzCFMhsMdBk5+9XALVr9aqq7abat63
gyKwhnQ5DeiV62ISTGloxsI5LCS0u9WgN53M8qX9lIACFce6dhqg7Z/uX2LrEx5UCxU7WtJs59UO
k3K9kwp5EKgjmNXkZEWo6bj2IpjDCZ/Xnl2PnkUPLhRrcQ+AI90ymLuxtP7qNtPnn2XsUP+//rBU
OVJV6id+gecHuT0kMPQBgQXPGQVmp8vYqF2SZjsBKUQ7S2N0XPTqgfRLPmoN4jr352Odnphgl7A6
wFqBZtYy1ccnGY9bU0zcQBykfSbIg0NMGstFu9XBuhGK0htUqb8mvuYS/5/11EmrwIrdelCUXTzD
soYK2kM5jFt6U2stBcaE6gigO7SOOVTnxffmvZQL4LPCNkrdArOnBn6BWdaIBVZO96STq3BuyMNH
9vEzh0g37rLKeGiS9FjUB0PL7aoaDmNa/qhhkMkbe239XpgF7MktEFECGbSacUnpkiBo0tQVPQuf
R6566diN6c4rwER/k6rWMbSDgs1Qc2yMpyQV/vmLI6JkztQk7Bo4XxabndNVbeTcSF1PfFQzlT2X
7NKtBsNqcwM2RnsPPQNzNvD8m0q+mX9fbZEPwqmCvEZ9DFTZaet3FhIFrebSxzzcX8PrxHQRbTEk
TRXa1h/93J3M7mSWvS16p2LYfYyQz0PMQDvLylam+FfI5er6m2Mi2MFzaN42xiIm6VjdWUOVuzXK
BXYgdfk+krN3cI6+V+pYH7iswqeoC1HnbdNxp4x19AgZGPFN0cp3hRcJ34NM2Op+3pp3arGopKBP
BMRncW/5nTI2YzfmLv0XVlFoQBhsOgP8a/Qt6JNyP6nbCmsym2k5FXQN0OSj7EKSvghamZFe97We
u1mPm4JWq/LJV+ENln3qUxCp/QfT97m9BEHY6XHqPWHQ+jWXjPLUl435Z2MxzBO/+jX8CryMsZcD
snK99QsRtVujVHN3mPKHUtJt/101Fru6q3GnDu1Yf2wtLEB22Lzcj3xz7ueHCiR+EZ+KxcFuhSNs
88kvXLFtPtbtGO29EmqyrE3qMcpEA8G7KftxP+bqTJ1B/Zzc8+1NcWh5fGsCEChhmnI3pNAHMj7C
mKtoBacClr+/H2qVAs+h6BeCqiIJ4zVwPa/6NNYkPVLhGt43Rf6oWx/v//15lSy+GzyCGSrNG4yW
xjzUN0dGL2FAkVhK4WqWa5invNs1sTPU78dXQdvh1Hs/2o2PdRVNv44WypPeJ4lRuGryqmEcrL0L
vvvpB5xb7sdZ5Rs8JOcXA2r1//vf13FKnEpizRwL5Ll3I7KD/Z+SW170X5E3c+Kh3N0Pd+MjXYVb
LH7TEkYSF8JNWJZFH9qtJu6tjwReCQABtEsSh0Xh0xJMMwsperqJXNlC/UEfH2Pvj1eepNLRMSDs
4JL/+4hwLUBNC/oHWleLiDJFGogLfCgzewoEf6/iWvLfRZjn9M3CqwMR4RmTCDAThH0a+2iXjJQR
70eZF9RyedMh0xF05UKkxnAdRY+S0YrDvHR9/RAgSZu8k9PMHowN7OOtBfA2zGK6OiRt8rqew2Bj
2GSPgfxwfxy3AgBDB/uLQAIugvOCfzNbQ6OPBRls6Zpm7UjpS7advN24T2ZZeQwueRYAQljszQSr
K43CQ+Ua7SO64K1q66d+F5OzKcZBDC+S/IAn9rAfHqz6Yxioe3zIY7t3qnanSQeqrekWl/bGx7v6
RcttlUVlWg9G5Q5C8yDG4rxA7Cz404lbRckb5xJp2Zw8QRydSRvX0xulbYOKo4EKdD86YvdHN59C
0gcp8lFZf3f/U85/a7Ek4YXwCqKvgCzR0h1hEPWkLNKicVv0JR1KO1jY1lHykEQ0Pv89FEsGy0h4
/vQwFpdHr3eU8oO6cadeclTcRCPeeePxfpAbXwkW6Jz40Kpjiy2WJnFHczKaxk3RioxTiOhx/N3I
x8eyLzbu+vUrbi5QWbPiPsUBylaL9C/qa04lNKRdPCWepPo4GixN9VUxXo1Yd1I1OsSoYnqC+lAL
+jFItqQN12OF2kcxFBIFSCzkpa7XiYpSIzLdZe3yQwDR/U7kD56wGzDzvD+n6zXCMwU43V81NBbk
Yj2ioR1GuOHVriQgJJ3l6FPKRyHfKrisr0ngNAyIYsvsQrnUvmvQWZazbmrcTI3sXvqQRyfMuEcF
decxc0r1dH9UN8JRcMBpBRAs/yybJ0OjKE0fKw1pk/5JaA8ga7raEdsPlTOV4lb/5Mb7BE2c/w+3
rK9IKCWixT02rp79HKMOa+qnqvwqYTbk7cLQPEWeajfRr/tjvPHlcN76K2FDoQEixfUK8eKkSis8
0NwQ4y21e5ofs16xsTzWx9UsQMFWo6JCcXSZf0pJWhRj7jVuUsDFhLncU0HxMkCm7zyj2Divbqz5
WfQbwx9aobwfF/u76SgUmWHfumOU/Zog70dgM6pJwvJyK5e/MXkgyGZwF31sxjb/lDe3nNSLUdEo
Yus26kfLL39MVvxt8P+9d8gbjZ48lSiekVREFmFaTccfPipbt49evMjVFP+10vaC8KhXf/QesrRP
Yd+SHqIJn1Ilf5/5D/cXyZolOf8CuGVIgUHWRLfgeqCT6KE62Oata5kJ0mt2Lyp24D/J+cHTLtO0
m5LMwaFiDJAdvDS8dAvreQtDdGM3Xv2GeZG9mWxZzr1xGrqWzU9BpHluleTZxH22Rn8QI66vk7gl
Cn7r89KT48lKB5X9vzi981aue5B1rSuPD8H4OysCu8gPG1M7H8HX1ytT+ybIIuPrMlREzXho3aR/
6gzQMJIzaNBvxffKcEz8U6V/Dl/vx5y/1iokACnWFM37VeaUy9h1pyh/sWxDR8E/CPuR7LOnbRUx
b8ZBzg3lHt78wLKuv9ikW0Ga6ErrhpH1vcfkxQyEH2n0eVS3OPs3LlpmUceDHKkb1uiyXDV1kTSJ
BaGsKH8O45emzfYlzE4Kl7s+Mfb9RPOn7W2p85CZGD6KWb3hzrzOeK9/weI7CvVQ6SE2S27SVZdI
bj5qwdZ83lyPbwa5mM82Mq0+o+ntovy6r6XAtrpnVf8vxzH/iDfbTPGCMPdbleNTznadtDf6rWGs
y67zaYIuD+h7sEbwLq9DtH0oYuhlzaeJ+iEpX0IfuqoTBk7RPFKyOWmJ/piFjgq8GcjzOTa1Z1/3
bW2oT2JBY0XtbFUYbQ2TFbPfeBmtn67Xv21xeyQl92FvMvxyj0kxz4l3+jsp/ggNwh70y1jJGznG
zZULaIcnEuZeCJ/N6+rNfAd13NaK4Hdu27wXRzqTVvjihXOLXH6ZhvcZBZtpKl5SsT5WmviA3/kW
jfLWNuVqAZ0CPJP7bJEk6ggxjLo89a7QVzZWoLXc20r1U92SLr61fGftevSTwQ1j1nw90qyGvhxb
Us8FxrOoOBU/pnK07x9tty4JzFng0sLynkU1rmMoCA1XshENbjmV+0h8NuT90FyGwdsVw37LBezW
WoHdA3uErI2a5mLLp1YreLKeDq4Qd04fREcNmg2HTNlkT11k2CWSjeK4uz/CW7nU26CLQ6AS6IMk
aTyQJf4O4oNh0NT+oucnEsb7gdZt5r8oHlT8ZzgHqKXF9+o75C1znUhG7juzY2lmVg+t2HyABbfz
4h9q9jVr7DKs3RAGC5ZyR136WoTfc6H7pofmcUJRQa+y/SAlTqF4hxLHgfa1KVGeFtPj/R+7Rnvx
Y4GkU+GcVWSA9l9/eEkLAkSv+Rap+NDmO/0Lli/+sLfGxEmTH80+/RlCZfuNgMTg/QxKu9t46s1/
f3GnXsVfHJsI0g01XX/WQiSfSkN4NYd8KwubF+8qBkRZkSOKGuiy4mFUoZRoZTm40xDscBz6Zipn
XWte0twNJtOugW3n7R9Qb3tj0rYmeF7My+AoNM4dAzBevM+vJzhptVZVvH50k9bqHdkcH0QckSCE
Kd4HIex+iApyAH4jHMNSLveBiJlba0S7YZL6jXm4scc1aPJ8cKpk9FTm8+zNidkJJMRNGvFLVPFr
mf8WrfaCC5jTCwDYv4nWFs7xxrkF3IQ2CQVGHoLL1wtqZJraN93oykbhSP7woBb7zuidIUjsKUCl
yH8EWzEW31P1c1VabvW99b3HJNpSXbi5xuEqojVK4ZuhL+5NM6vNxK+n0W0yN0LHog1sWXkyuqNp
7Mfm0BnWsYDVjxzgaabmiOFBRChK+p1p/sZqv3VrwQGhcUfvBGl3cXH0dfho+q04jm6dP7WFE/0u
dlZnTyBfznK3N14m84vhbzDFbwaFj0S1D4QZqM7FHvOEaUShJZ3cApulASewoEW4Gtn1idIe6BaT
koNsx/5kFzgZeoa1+URfX5XgKOnJg79BN4YU+nrp6WE+VIamTG4ZfUZk6Ln+zhQ9lZFVOmVfosNc
OILoYLEF6rUSHvy2tiX/V5dlv4L4x/0Tb33goJhCRQkJIr4DzJfrn2IqI5Yvsji57QCeSS+nEwTh
f5YvoUkIjA9mJmRurtPFZRN0vaZUTSW6WuQ7uSHbMMj/JN2Hfx8KXCJmFPgUN+m84d9saDPCqUcT
StHFAvapl43QVlJzoypwo7oCr4z3M+8RgNHWcsUKFegSSAeiG7SP3oBL72MovDTROfFqeyKnUrC6
DNQt3s2tr/TX15zjg/bbUuRTLiL0rD2i4uAy2ijdxHu8rLeADLeWJVpKsEmBY88qMNcTGMSGlnBm
iG7O369i7wiy4RXrvO9FEO7//Vu9DbVYEZOVJWKTaKIrqdO+G19Q/XT+uwiLPWbiNKaUpUoEcQR1
Uea2pSQbWff6SOfh+xdDSJWZNbdIeYMolI1KS8W5SxnjQyFi4ipN/zwQHvYqD1JUGGiKLluhRlB3
ElFk10dPtKmOCYZc96dqPQz+NFcydSG6bEBmrr+7VQtCHdWJ4orYaEZJte/BtKe0sO+HWS8vkg7e
JnMvh8N++V4bKgpdeTOp7ojpaiyemim0J+0xjLfaoDcCsTnBKM+MSTL4xQVnCKnc9bGkullTHiI9
vBSe+Uepwb026ef7Y1pvTNQNabkCaZtBtctWA0+dLEXu13C5VOxA/FZwst2PsGYkz7gt8FvU3mmc
IIJ5/XWaUdWyqclN11CcIX1uyvFd7Ukco71l11GbAVgVvmthXwMSfbHQvd74AevZpBvKkQA0d96x
y/J1CPB/mNTQcoP6pW1FVGlf9AqPh3ADq7QRZ8m2GsbOr4MusFwhiBwvjOwOXJJsnbrkx/0ZXSd+
84DwkWE26UUtE7FhFOVq7GLLLayXUX7kTW176Gq12XfJl05QsN7fj7dmuMzLY36rAigFz24svmCu
a1kMpVxwtaBRsYJ6qKVHMe8vlSlCS+ocqN8oZMCSerGmd1MS2LXwq+gV7nz40sB9wo0M6MYE0FWf
7R4hxNLsXlyUCjp1c6cnuBi5sJuE73GrPFRCuQ89BHp7oBCbMLDVtyUQrITZdo4+CD2X6zVsaj0e
y345i8a+WiNCvIJfNbvOEP70mPjdn+7bseYzhqyeDyxfx2qqtkoDs9fPramNj2FdfzRrXCeqsjIO
kaYkh/vh5sPk6kEzk4pRcwJnR0pHInsdrirwO2oqDVXFble0SFPqx67qXlXd+6R38Va0Va1g5sbM
eFK6EiBwxMXR5heF2tTwpM+t8UU3Pnel/4RbSIPLdoaHLieJo7ZbE7oeITFVhPx5s+AMuqSDYe+d
U0mAdFl1E6JYZXMh+TpWnVfaaTJqjmYBUL8/qestM4+TXTOD06mYL8/VPs6koo0b81xW6MER8yE3
9PqY+6L0QKPySWm96DmIheYY59nXnNeygxAK3pXBpL/mVom9SH2h8e25no6hd9ltClSsLs3ZRpG7
Zf7uKOss+79Gj2s3/G/zHAm4e6eIYvhtClEufd2YijkVul5gBEL8j9SP4wNC4/UCSwWpw0zHR9Hx
hfF+mpoj4nUdzkzNR+C0dviq/BlPlMNU/FTvh15dbgxxVv7gbQbbB07gdeS6stSgawvEHKOkP0gV
pAcYA+ZGErUGNxKGVyD5E4k107lIPzTLL7wqUa2zIVb6t9FvOfulQLW+GPJU/yiblENz7H3rywRH
srRbL4x9W+CsKQ7D2MONbcPASB6CKe+OaWX2W3qwt6YBIWas2tCcpYUz//9v3xV+LabtLBFeTf70
jIZ6bgfy2G9M9q1pwBZ7xjQC3qKevZgGPYcJWcuedwZVUDxNZMeWLVUxTWI8iWx90vNjbIzmXo17
7SwpQNYyvfCdpk/bvWBGxr5o5QTTrnhLfWh15oAhmlXx5sLUrBiyOOHqcihiMYpTN5Xl5J0aBtLR
95LmnedLtROE8CRAFaMiZZYjmG64mfdX4Wqj/Q2Pa87sVwIMbDn9QRuKbREAYTZSa5d1YriPJy+k
Hlf+M/JG57QxyeQ0WloyEsPXX3oswwQxCjO4IDLc/0pSEu4ulKqHsU5EoLdB+/3+0NavSQLOkzsj
Hed33eImjvVMa5PQDy96/VMdPvR4dSHxdAg/FjLC/0F58ARHULeUMFY3JNZZHFksMgCknLCLleYH
GAKUsRleMkXFrLGU/UM1Neo+1uvCDsdsy3VulW8s4i1u5B5ngoJ3LaM0nsr+Pf42MbhVjfKikyLO
f39O50Pp6rjk2p8TDfI6qDS4+F1/Q0HCPaSF1XRJNQo5Gf5KUQdDVtV+IKP1I8Z/eiMBuDGb5FIo
Ds6am/OyuQ4ot6oqlG2SXJTwWZrwXJsuH8d6i2t+a6lchVnsQqmsVaSi0wT5Uv8IlNvI/CfJD495
vM99z0lo4rWK+VBI5sb7c7X9mdC345vH/+b4Q9o9GYxYiC8i7oDa8BQlbjkgonKhb2EjjanjHvvv
n/BtxMW90wtxo7Irkks1ngWr2uEG478IxaHCLPB+pBvfjiooVoCUgQ1ecYtJNQRsPORQTi8qRshT
Fx7T8JOS9udJ3vKFufH9ON1RlZo55CQ3S2apWUVWM8lxfhlzA9kKzWEew8FBoz1KIySqnSxvbC0C
yX5/iOtyJ3Dg2aDvL2uXhGXx/foqD+XemGBr1823cnDGya4p9VoHOdg36UlKSrsSj1KYPOibQirr
+b2OvfiSVtIgBCFKxB5eAxRikuwhbfFX/LwxxhX64e8YsQCjHEOXaSlxmEV5Y0ZxmV8E6VLjoZrX
/nHwniPrCf8LqnXQGy+a8PN+1PWxNg/u/4L+/eJvNkY6v1ibts4vUiPshNhic6hOWp0kEXHhqXIw
Zfl6P+J6K15HXBzcVTBEvjgxzK5+54vJTppesvpQhruwP2PnAHj1eD/g6u4lGaGzzpKdC7cwZa/3
fpMWWcfFnF8qUXc6Sdj5pvyQZhs60OsSx5zz8O1wvKDGATroOoznDxlvxqC8CB6uTJSKu12PO4yt
KLWyb0r+t3qIxV0+4COTKEP6GXxz6tS+UZzuj/fGeqUjBAsTstLfzP76h2SjF3J1asUlVHseDbN1
yyPYWZQytxiXN2aWJyr9N/QD6TMuMV95QaOLWk1xydvRzsThgje7HQHFvT+geeaub0NuJSru1NxI
jmm4XQ/IUtNYm7q0vJhZ0h3KQESvr522DNFurEuIGjS1kO+gULSMUgdTGVfhWF5o+x00r3+Ea/ku
ehLC8askmN/HZDqW/sZeuHWuXQWdf9Sb7Rf0/tjmZl1eRiE/xdGnsqJUUj2mQmdn1WAbWgsQ8TQU
TiYIH/0qvNyf2VsfEHLKbNJC+wqziOvwnWwMQdpJ5cVrNNySG6fr2n0j5Lv/IMz80KdeSmtheXp7
E4UVq1DLSyDQECvVErtc8zAW+q/7cW4cZoAC/z/O4qQ2g1Dr6ReXF804yWUFm+uDlKFc+ZwnLsSy
DXjM/NeWy9Kc9T1mpgr4/sW389s2jQOtqi5DnTXv1DzSP7V5bDn0dhBIz+ViH0nRv5uCkqLR9Wa3
wYxY6x8YCfW3Uk2rixYFD1jjZnT9NOknBbdYeY+8BEl+O2VHIdmS8Lkxucge0vwC4EF/atlxlWjx
mgW0/suk5ZhCmB863E93Qxa/02C3hI1pOJZAv+r+J13v/bliLBMU0jMP+UVyE9PETROhri+jUdFx
lpLgU63r0bv7UW4kNrPnC8mNxhOZeuLijsjKVBTCVGVw6Rg/1MGoP2qlFe4UTMzhkov1+7zsh0+R
0Jq7Um+FQ8wj7GHjR8w33/WC4kdQpMC0AClU2iXXu1GPzSZOJKu+KFUp2xi5UfiprO8SqmqnaQQZ
ZnQzAdbTUidP2nyPZ7VFSTD6Z8LKXMegRMaTjoI9kJfr35HXKHbycq8vLc/hPc335mGK0nLjWr71
Zd9GWeQBnVnRyQipcKHE1e/J31ENGetmf39S15t0HgsX76zCD8FxEcWD2lWHKXMqteWT0ngRWgT6
z0gOjr7va06gtxsQifWRSkC2KCEBYbJfridPLsNUESwCauKIUVsg/ZQlDzNyv9oyGlzf8zwOdTpE
M5l27hlfR6LMZkAKqZpLXf3qhk9K+71MP1bexpl6YwKvoiyeohnlx0Ep8+ZC/QihZrSr7QDfJeRy
0CPL1BjEdWZsMa6Xa4N0hE7h3HDHXAN1hcXQxgoOhdVq1QXcQe8URVlRpQ3UjUfhKmVbhlmMTW6K
bBpKE4yqidGgDJsfk6/+t9fBQa3fGcHvcaxPgMjzf1wjy7iLa3fqiyGhXlldLP1THx2b8eMQfbq/
7uez4u1Z8jfEPIdkotS7lwear9IuTGq/vhjxN7nGSQ84HsZye5DiSBoCXFc1GxOqjdN6uVhk8M2c
G/QtqVzMxf3rJTliQOF5HsX1MLG1n1kfnCJT35U4WuqqtZG7rKCzy2CL47JIAjlIfam5WAkVjYOY
qWJp19koPlYdov+Y08fj4zBwPDyo2WDo+//h7Lx649aSLfyLCDCHV7KjkkVZcjgvhI8Dc8789fNR
uBejZhNNeIADjDEGXM0daldYtZYgZ3XgNG0F25NmaF54RJ+4m8flCjk5eWVtmE4Sh4xH6CHyX7ui
q8XpJOsJcAil0OvEKadu+nN7o5a3mK8AwTYrFFDFAvc6L+mHCJC0y9ebZOqelbGLjgJNgGM8BvcA
7KOTN1bZ1iOzskXzzeKto7JEX3lx5sMi75U0SfpnRkPkxzBthLd6TI2zHvYIdwpdzf0uphjsTt05
SlwIu6JQYC/To86hLSY7+SSfoqKQHE0Q5HOEMWKftN76nctsmHWZKX2QhJ0xCfjSy3XxhVEdEBfp
n6PWs2xdzu81q6q/o3hZPaBfrdgDNat9qefhGSC8dFdBlLyB7Lq+QzNIZm56gpLhmVt4oazPlCLP
5f457NX+jhrEk8Ds5je1Kpp9KAz5pzb03gxfeZKKbosX8r0hdXmB50YCrpeaKmnlEr2byGOSIH8y
PEe+XH6qEm84aLIy0kQIJocgQTzECuMurSR0D9aE0pGedmhHllaxT/2i/xElUfYUN4rsRL0AwVOi
9eT3KE8o6D7bcY9uCtqGOLqiMu4Q6yjvo6KLnyDQ6Z3GUj2bjASastzTHF0cX/Rwsg6d2PknodM/
V3nZOc0o7gUCNLtPG9jwsyzfyPtW/DM9OYjYIKybg+wlTinz4yoJxHB4Dqx/21ze+SP6PMEX6PxP
Ziw/Dx6gFflAJPaZX3j7Wq5ckwvTCxdNqxBe7BGhpUzWnrTY+1zp0rfBip/q7i4W+mjDcV4FoPNx
pwE7j/LRF4Uj8/K41wXsKYOYDM9SFKGOoO4iaOGA+DmJrNi50DhKk5+FAjCBrx5uf+pV02Zpe3HO
1axrjcrIhufOGFE5KJksmORdlxxb4UfqGY5sebsxY2BYreNjHx4M0XTAfCrJFkJsbdHf0wv4zIDG
L2MnKxKnDuFk9jtqbSasRB7iDumBsf5D333j9b+OMWBSwuMyWs4lh1LucsWN0aqVupu4YJFAB8rT
pJNWWdXfnyOIguYiiUICA9j/0oqpBKllRubwrKea2wWIMakM3fxSLWbN3zb2cWX5aMWoYN/wV/jO
+e8/PCW54TeQHerjc9iUpzDQ7Mr8Uo5nlcmCsRdsyZrutNr6lKFlEtB95FtHK7Bz41QbPzOQq1mV
HG//pGUwjO8mUyTrB5NJZWy5xuNQeVpRhtOz76mkh+1Qw7uWNHfhyEN829T1dmIKI/PH83gv01ML
WSElm9LpOZ5VYUKi772XK9nutpWVoIOnCHfEsD1IX7LwxRp3Wib4YSU9x37X7JMkbM6FqOZ2Yar9
sR8F2R1p30Ir6PsHv1SMnd6rxg5+NnOndVOHcrNnPMRWnh38IC0fmzyRjobYG05QtajYBFKruBZU
cBsR57tu6eVzQqUC16JRCQUmvhwX7ooE5XMzUp5HP91RMlD3AfK/f9TW1ouDZtjV6EQ2WidM9oY7
KHqyb9N87yq72KrmrZyJeYaYZhNiMNDUz3//4ZRObS76upQpzw2haFZ8QQKpsrbgHtdR1Tvd8AwJ
ZKMAU1wagY6qC+ooVZ6r+A2KlkM01vukRwIm2IpT5gu8XFimosm/ZnwJyKhLS6EC2XWj58pz8l0X
Tsa+PI7RMasOlH+Euyl3+pMm2ekWsd/KaadkB50gUEfQBksCoagP2c5w0p4rTb8by1F1NC229rcP
+8pO4bFmvZ4Z1YAu7+WnKXIfqkNcmc+N1FU7I24Se6yqh6kJtxT5Vi3hLOgrwXdAzHdpSZW7RB58
2XyONCHcaUbY7NRWTXdWzkz77Y9aWTmGy0QQwFCjMDmycPuiUjdpEBnms1CqaEZTfUJfZ9jSMlj9
oNnrwTIE4mhpxRBqpSkGwXxOa6U6d8RrIf62jb42kBC7t7/oyhYR4symTJuYjJ9K/OXiGYJfJEWY
WM+1LOZu7Pm5chBkc+BSM4ezJWh4Nf88HzoQ/6Ao5ikQ0AyX5kImXczCMASi4sS2ILi2vH8MpUeM
69i3qa3E0/NYHtS2Y+CptP3KO/J/7TsBuRt/A215tZf8lFnC9J1OAhTkYi8l5FnDukt8d8wZfp7q
6k88+VuEru+ZxsUNp/Egcg2Y+gLKBcH35QcbTZunDAMF7hh+5U6eNfWT8A291KyGOCWZDop61uLX
InjK/NGRq0dfFu8H3alMayNQu3Jq/BBAxyw80TC4x8VGi1Ja1xFuzW3U6BSECfj2qimYJzMyOw6V
jYuyYo3iC/+RfNCPXM47CJ4kJEzYRm7ZTTZHHDhTtxPRyEz2t8/vqiGInon8cMWgYy7XF+9VxG3l
Ra5pCvfT1J+sdPo3MmPH8LfGba8geRxeMOIzGEeBCITs6tKWliaqyWRa5IZR8DwU39PpKHaf2+TY
Df9qBCeibkcSlOeAuicKJeDUqAvbFYqI0W9dSJ5vf/kVs+H7z4EomCIelVaCl8ufk6WtNNZiF7sj
AccxrKNMsS2rL+yiD+4sRIhfhgGFPdmiVBlJOQN7Whyc+07r71nKwPG1enN68OpBwwFLICXnmZ6Z
KG12Nx/eZyaFEAQb1Nj1+uQVSZtPsdnuR7Gz5de8UhwlP2b0EolYOlMMYIic7GQrNL/OhmYyGooi
Io0G+n1L1VSoVJOggRHfzfV70qanKHbL+Bio59w41zLHUKDRL8YbSdi1I6U+PFdFGOoDrPjerPvw
5dB/+CaZfOwSs9nhzG9a/GmDLWDIitOaRTaprQOb4nlYRJBd4IuVBkjLDSVzcMpMJNXpTGG3cbRm
Z7DwWohj4xlpKMyC7AtnUUSG6mlmn7ienKJwd6g0arZBc860oyJkkDeMTtIxZp4PttSEu8q875Jf
4Lx2FYgYVXhMvXjjnl81Oznt1Ld45aEm4E/q4sv1QCs0rwF+lwTJZ8szz11e/dT6g5ZZP8uic0bP
s4URle/fiNU08Xi4vSRrC09AOLP+zX3I5QyKIPSZ3uVB6mYDCERpGMeD5sPCdtvKijdjqHvGx6Do
QeFqcaWjSM16KW1SN+0SRynD8zi9Tmn0WUj/p+8BcMDkJ9A7qkWXF7WjYdUFqs5yZjkSb+fGHzYO
0dqFoO7FjDodFL5lEZaF0tQrchimbgVm2al7/ac3tJA0CtnW9M7ajQd9xrQLi8dLsIwA4wRESFsW
mTseRdgPev0Qj6dBd73wpZWfhfG1FP/+tsPBA3KBzwMgsqTJMxRzSlOAuW7cyRpCK51gW4JyFuW3
2wfiqorILUcujicb8mRJXh6Iwsr9MVejzFWV1+YMKbRIEct6a9qHqHqp5HLjs1bu/YW5RXjmVZEx
JWOWuaKWMxI/Kt2uLZrf4TggHtpZ1Z1i+luq3StnHpsk3tT90YFaqnbrXS150oTNSPo9tclBUwtH
m9zwr0GYeBCYvVXuFcECxPdLp+Z5qaAmdeb6odNE1kFCUfeNwZOMzFUknby9c+8c9Qsfijn+g2+b
hre56DB4mRlBsp3mbpRM/oMSquHea+LuWa6zYSdOZn3sfXHYNT6to6qQ1UNZybJjCDr8yH48HFQK
pk6uIfJQCUp9gHBfYTpVtZwhKvRzOQzizG0b7ORe1+woiPJ7Ma2lk+X1UAj5qBRketMeKvzVIbSG
cV8UY3yuoiJ6qMtQsztwy2+JNBmOx6IAgOtx4n6QvcToVB+rFI29rqXDJJTNzhfk4I5yanEnU1L9
VE8VNNJG2x5vL9nswpcrptBpnWXqSbyXUqKVzGvDX+buqKbpUfGk7CCg9+JoBmXNIU2kQ1cZ1ZuV
tFvn/rpYzNlA3plInM757Egu3WEwWUqdqmRALbPOquR0knw0p3MfuoN2jKtoV4rzc1ccurQ93/7q
tfPPEAVhMnbpNi9MF4I5mWUT5W5vmgxufOnCwjVmn7zxtqy5ko92Fg+orLVyjrJg7nrlQYnfsk+i
KtiG982ceTG7f5stasz5dy9386O9xflvGD31QVzkbhX+Y3YvPVSl1l2cUO3i9NxewpWnhiIKCLqZ
zJY/zY/3h9grRzQUCImVuaUcqufODKn2m6iI9Unz+7al1UWE3o1qDXyRV5oZXpfmSZbyUWr3kA+a
Y9Id1aMAmqSflFa/AhWqt6pv70y8y4WkBMzsBTEfXKCLjROsjsCzE3CQwU4qkBsPbLP6Eaqvvdza
WhLt/fRkavHBzJ3cC3Y9AXdkayeyUjsW7vzWIcqWw11jPYxicqd3KFRoYArM179fGuoVRP9sxdx8
utwEo53M0NPi3M0a0ykm/VAX8W6i6C+Y/aHwyr1YBl+Ygtk41mvHjIkUSOMInKjWLY6ZWaZSoERF
7pqAs+sudYLsT2j91JPXyHq5/YVr/umDqWUM2BZ5VlUyHl2rlAr/DLOSlPSPpg7ETpnkas/0OCJ1
Sfq3LKXzy/XR8OJZHmg2ZEKd4xiH7POkt/YoPRRlsRvCb0n86/ZHrp1wpqDNmZtEYn54sZ6xkrWT
3lW5G3ihXZSfcgYy40+iGe1lK3zqk0ex+uvyMp+HKi6t7BlaiuzN5ckh3ZELvY0Ld5KMGtKf8pRp
aWpLSqk6CbKh91anofgaT8IxGKbh1ARBfiitDB4AZYJyTQ9/Tb3V7upSbU6m1CWnzCu6k8w760lB
uru9QGv+GvIQ6vd0p3mslpGzJXrUx3gqvMHqmMFJ07OZMBbo54JvD0G1BS1dy3y49nOVH1ZQiiqL
izUlCVq3Xlq4ilkfpP5znH5PtLPnwSXxiYZ/m//oTH9XmEDaN4qD75MbS9eDVgViFcCSkVtb5CNt
kVkj57xwm6nYe/E9+f3nRrEcNTT3pdx+buNfMD7ow91QvZRJa1vPU3I/aolDSklU3N8H4lGI0Xro
77okgQ/zzo/sVNiibVhforncSh2dYvpynjdQh9qyxIHf2fndMagGUtWEiQIkAiYnquTkLsBb24M8
lKdG08YnORrTY6i01o7GibwxXbwaTRjcHkYd5urqEn6gtqXUxkJRuGrh70vpVCO+7p8z4y4TnOlF
MUbURp7in7fP5XV3iWuEpogo06thIH/pgKnrjM1kZoUrhtIBDHDOkLX/KwkK2/S131UxpE45mP/E
2SHO0Pw1/ce+752+mHizhG8+DDxq6Z8K4U+txLa5SX6w5lgY3qQ7TY4mAS+/vOUF5Pm6OLSF2xf9
P8RXliPUjFurZtqc5YJRfiU2AdJ0groX2rw+3F6d91dyeZTZCWr3cLzMDKCX5huzzQQzKwtI6CbY
4cohpVIWmX773SJKf+hL3ZuB9xNKMJzuU9eV8OJYnVKfmyiSC3s0/OJeVGv/a5G1NEQ5UN3DIKtF
P3dPYBFNlfj7xm+e/frVb57xsngbkOXLuWM9Ev2yUEXOkTze5RoC7KVnRxnBWu/v08+Kfh94zlSp
DnwoG8/q6hnmSUWQHbZj/PPiHWjiITYiSy5cPf1jeI+BOdMrvyTF96kyHTqwe0u3JbN+srbixutg
jtM7E5TOlAuz5uTlRpVJXWZGyjEOAVTB5WAEv9JNIPSWkcWLag6JRTUUnyq7/pTb3WvtPfq9aXdV
sYuiU5q8Kd8N7SGmTAgUZpcX5EAbz978ql1uLrkGQAU6/EDo8e6L79RKT23GvnAHNTkoaffaiVvs
LCuFEfIKqHupKKFMwaW7tAGjqNgNVVq60hg4MdD5BOFb0OjnMH0IfDiWjNEpxS+5t/Fta8tL6WdG
p4G/ZHj70m6aKyaKlVnp1ppFgBy0niNoSsnUl7+Jw5zPw3IdNd4ovAd5PVoWl7aqQWghD6xKN0Nf
KGzUxwLFQoORXMHHu5fFqYiEe9mD2M/Knjcu6PzWX9nG0fM8k3hQCrq0XXrTWA6MfbgWODwGV3kl
DTHQATVFtsUs1FCO+a7WoTCM6jrZZ0NYOebY1+e8ruBtRF/Ovv2LrkNUNnyOpqiB065f5rEezkEb
e7F0lUz+DOzuRe8y1t/4mWsjCsTZyRi2HMW8l8s1mMs2GIXhkDN9uQaa3DEK3eel29XR3ghgTtaL
89i71ErlckQe07eptjsxXIfZiEqNN21889phYzhkrsXN0yjq4gcoLUhwWgwcNr0lLEp0O0h0Hlr0
P7a+9Tr2Y0r5g6n5p3xINKMmzadYgm27y6d/hiHiZf3j98kfv5DuJqNyKqV/CHXLEdXRHuL0vu5U
xw8MnnvxOGqnodiClKx9O90ARDQJ18UrWqw2Lq0yNpLSZTLfFhMRxU6YEbKNFV77bNjy5hIdsCdi
3svPjtUEXmUSelf3umNdyHYtWr8LtTgxk7u/fYDXXBaFGLAx84aq6pJsRy1FJRxaq3JNT9iXYuGI
nekmTWUPKSWYqRNe81yAQrOMH/XgcNv4iksG1Dpr0wKBInZbPD2UlnMDYq4KEM1rrv8cjY0HfWUd
SeQZ0UBJmFGxpbsoZDEbxKmtXCYXBZkG+PQoJ4/+Fr5j5VCA1AGn814QoWl5uV1VPSrt1E6Vm4B/
F5P9CKsqagW312rVCKEUNVX6fEAvLo3UohEmBXg7d1Irpwxgh6cR2m9Nk6yu2H+tLOvfYtg1utqy
YlHaHYxEcETlTyn/MIP/ZWc+2FnGA74YlkmPnak5mx7kGn5lW9GxiLec1UrXFr9Me1SGuRmHuSxy
Clkb9VEuc74T+sQQHCgdldYUoVlgD7YFESTkgNmRyCp46zrzeHvX1tfzv9YXRyMJs7gvERNyYYB3
FKWyQfwR6zPWCs/lbVNzgLh4F2aWfUa+mSGY4R6XByQb1NDL66TmgOjiQSmF5CjIHaSfNOaTXirg
z5LFWZcwfdQB0exvW187ngp8GfTqeZPQTLi0DsYkl3Ig++5YvYCEPyRdZE9jvmFlJfGcp5CAkbwT
+oOMvzQjSFndynpRu2UoMR1UdodckQ/IKtxrcnuwfOGhSE/QWJwtvd1Fk3LQNOF0+0tXICbzb6Ar
+U4PT6fh8jfIBpQjklnVLvSk3wvzUQN1i5TmfrQSGz2blpS7yARUG2RbNurMLqXyQZiUU1D5h057
lYKtdHw2eLXzBO/EfZC5XPFP+TnSvXD21K4gTMcRoXhzfFKqH6b/IolM22/swepOf7A2x2gf3mQz
iGQhAcLjCk3BYFEb26PupnK+dZ7Xrs6ckvz/Vy3DjEQUImLN2m08W81eLXOyG/lbtukhrguabCdN
TOrZCqR3y3i2Ews1aBkadAnOodqX935whrjDriV1P2obi7f+Uf81tjg7YZprqeZjDPV3y/rum2+0
3hSKb7fP6JovmDtuTJYDnUPd+nKPhjLnURzGxi2J/8XsZ6d968A79cNRjF9l/z7Ov902eH0xZ7jV
nDdb5PtIES2e8lDpJlnzhZyotHTCPtvVWmmXIJZBplriKX6I2vKoxaGtARf42zE+iBDnrvo8JgME
Rl4O15mj74dxTqkjsd4IWKKqsetO/ts1BeIOZS3zKYRL8IQtts5vRk2cdJ08uX0Zzv651Q+Gd5SE
eyXpUBHeQMtd3bKFtXmHP9yyJBbaeBS1ArCRK3mt06uhXcpb+MprfOBshgh7Bhuze9bioBiZ5UWe
ZRYuKvTznIBeOolR3g2+KNjkGOpzr0Sgj0mkTqmZ5UdZkIW9mbTKoRqbex6y0qay0O+CuWV4+0hd
3cv5pwGJmbNaQEXLwviYRAhzRMjG1iHZTJEdFLxZotl9LT4q/oax6/LLpbVl4NOWml+1NdaSgskq
uELVqHHQrXDi3HwU886uKAU1UWBzd0tDOt3+1qtAeGF9sQ1C009JMxmFqwkeXF/65DmhUWx1JOcT
evFOYAV0CJVtHIMGj8jlmTKJDszO4xvN9DgVp0g7dQIDQeeUxoaxcVtWbVFImwkRJah1Fq+EOEV6
HkQC5SxjRECsdAbv0ewealE8lXn0CuJ3K2la3ULm+5GC0IkQqGldfp5SjFFrDXHpagyEM0L5y6g+
l720L2KUlHaVIe3rsW/mHsaeMWz39g5e51Hz4iI4wCsCkSC95Uvr2QhzS1qxhYEKu3n+B0j0Lleb
10DL3SESHjsDpeDef9GnLba0qzfl3fI8MMDwHfWtReg15XkqabFfuk0pHhvoWYQfVW0doRk63/7G
NZ8EUkBCawMBFBj0Lj8xCip4NSoSfzFBi9AvTcUJzIreL92Zjft4fSG4zWDl4S+aacuXxeuuHTvV
zKXSTaZkcgaj1Ikymi2dtJUjQ7nsnfiJvIqmz+JGCEmi8x4ZpRu81m1k54Np98kR5tkxUBzdOwzl
wUyfEuHL7YV8Z1m7vInY5aCA1udNYSrgciWHBv1aqQ5JCyqZBn1ABKkNBDihWAhHaAVkum96xHxr
3O96BuUZKkO3wDKZqha75A20IERYflW8KGow7KtMfJ1g4zyNSF05vdinh1QoD6UnEsWo4kuu+sFj
PBoKdB5JDyeB2h3CypRswRCqjY27ijyg2GC0Z27YEadfNeynqexMJQlI6ZVqH1XBHmz6IYd59Zl6
VIsqnS233f72cq4dFlqDlg6zHB2pZUCugXmOzbQg/54skK4iA7HNJJYbXaZ3yvPlpkEnC3SfzjfB
/8K/CFmVQ26RV66s3ftB8nUYawdw5syZS5nh2BTRThcsKHX6nYgmne9PT8HEnA7yDmb4U9FTdpHp
ktwpqAvGyaeiZxiWfl1Rfru9HtcOQQGJy4QVVNREtcu3LFbSgg5mWrlp/Hka7v03j4EXaWPe8/p5
xghvO3VuNDWueCfomw6TZVK7kb3nspkeorBz2kC9oza5s4KN4d5rz4MxBiYApDIdD6P35X3JPIvZ
/7iikGOIjhyXJzHyCFK2iKdXzdB/YQJwrt4vy+hBw9WRa7FyG6gudlNuhlTsFfHEeO8Wx+Tq8pGs
zRIF0PsvE9lKgSxkUKXKreW70BKhZjkhYG4n/le/2Vi8tStJb4DBdeYnKdkvnFwYlqUfwcjitqHw
K50JngM7QES+ooMtUVMVi69iuYUtWzVKm4CZBICUTGJc7lg+5T6IZwofRnv0PDj8utCG4Cd3FOKN
1DjG7a/bh35tQXmS/s8gEM5Lg16vN0U6CSyo4AmfNav8EUjNrqjK1DbSPmPOWjE32hGrJuG0phyB
OyC0ujRZGaWfRXMhoIzP6j7BwTUSMOmjn27O8cz/1NL3wMQGzSQMCPOBuTQFGbpEk4cUfxz+CQlO
nUg9yLG+k7RzYGqHUnyxqi1S+zW3CraItIqYEe7yxeeZgdwoUl7WLt1dmvrNTvpbdjk658xnzoO9
c0mTvuvlV6HfmWeqNNTETC9R9s9QnxKQw1awZ+JwH/iZowZb1YvruBSTULG8jxPzBM97+iGvMoU4
UsdKqd3Q1+6Mb1HeHqWXBMpHqAG+kItsPIdb5ua//2Cu9pPW8Dy1dsV6tD0Y1rsS8os4+1Epj5J8
X5Ag374GqwbpSdE3AcJ8hcxI/NwQ2kKqKedr08E3Y5PwwoyPyOmmJ6sfmn3e0FDwEJvZcDNrzpNQ
Zq4A0JQia7v8VLNSIsiedFa2bufIKagPvhGlu9xvkt3tj1w7mfNIwjwITg9smVx0QTmMlRc2bjLm
5b7p5cw2fJzobStrz+hHK/Ov+LB3ijRJsWhFjasnnh1G2l4NXnz/TYXf5n8wxJszY0hg5lu2KfSm
06zGaxu3EktHFoKd0r2F0tfG2jK0sm6oolnzOAVIUcArl18UFlYVN0bQoc0eTXsxbrMnw/Pjv21G
M6o1D+VoaE/NMMGFr+oSrw/8DrpmXO4bmAZ3ChB00oLj7VVbOW9Ue+YRESgRmNtcZJhpklmVUhiN
24WZTT/SZtUUaYvaY8XHA85jDg2xEg7DcsCqE1VvtMK0dQMdWUyhzSKn6Os/HaCqQ8qIzkPR6/WG
01j9MioyBDPUPWDUutymOEplqRQCbIb/NsEnJX0Swo0MZOVsk2DRFINpi/lyc2ECNr96MAHWuLVI
8yPpNXknFKDGWhR5djXQl40jvnLyFLrj5I10yWD9W5wJ4BDWKAda62a1VR7GRp/grYCZ7vaRWNss
7hCMkPAo0fBbHAnNmwxPj/uWAge0K171kE+ao7xIZXEwk+zltrG15JERClzaOwqMWYrLbaqLTgz8
UOtdC03ap6BJtZ0lVLLLrJJ2Eki8nKC0IEsrBfmQiKF818l6d6hiuFFu/5K1zwbIzvwfccjMxnH5
Q0o1ov9oRL0rNXp2VAUAq5U07PQme5X1+NPI8d44oSvlXiBDlJEYhGTiAp7BS5NWXdS1pQqdq08h
bydIuF0lheHBKuKG/laRP7VNJu6ILYQn3pviPvUtcmsRSLVoCFsCnSvB5sWvWTw9AlWJoev1zh0a
sdgpCHbvO90SHOg8st0QK+FdWyhMubR1eyd1/hYkY+XNBY5BMAHKcuZAW5i3yibM0zTt3YyH1qjM
f4z6sUl1Z2r+TOV0CjxxS/l09YM/WFw4csaULHQbsZgESFR038u32KtO85wBVEvGwxh8vX3CVtwF
FUNmEykv0d1bPrg5UODM0/PBnWA4zNzeGmxvpEixpRG64vlUij0M/THSej2RohidpkFbPbgRjLFt
CeVEPN1l0rfbX7NihfYdKtJAVykyLdM8E8BSlcj96CKi8oCE7bDz1WQvNPUWJ8OK1+O1RRcOTBjj
csvKnNg3/gRfz+RGnS7cQcNd78pCLjcCr2src3MbFVw8gML/Lu5iqfdjCf9e5wphDuCsstUtHM71
gmGBJhm5HJhxUvvL214GvuD7HsetHsu9VYKHNozIQfhuy63MSdplmjMbIgailUxst1RujQlLO2lo
elccHwUleChzqLKm6GXuIMl2MX3Pgt9e/xMh5o33ae0LZwS+TnmTtdQWF0rxu0BiHmxwq7FEj7Fh
+i53GvPP7YO3slNgcSm9Qw0A2+RS7aHuBNQnEcJ0Rf9TUUR2O/1728C1J2KXgI7zr0MuTwZwuVFS
10WVnvmiWxl5vy8iUSXb14dnEEu7LJ31gtDO2A+9lm48hmuGTepvJFYgiXgTLg0btSYl8RSKoH1N
6GkO+oB+iOAMohN29KOTLabQlf2i58dOMchFTW7ZHApNL+7VLpjccmhtsT/pcWcP4/H2as4XZ3Ea
GQCgusUdnuczFhcrppjCdU0nNx9Paf1voKgIAH+ay8JavmHq2sEyGU9iTzUNzbMr9rqxyIZesaoJ
sLZ5GJLuZer1XY++jiFM59tftXIIVbSjKJSygDB3LqIFKpeVGYqd6HZpYjlGKwa7qiqLjau8skH0
YJjvg9qAfHtJR+MZCSTv1iC6fto7WeJOfukYW8Qt83FebBBgW+gROfPw0CzVEOOwEhpPUES3TPfj
hJo1Yux+ghrmUVGgvEu9vSz+uL16KxsF1gu2XXhpINpY0gyCb/XiWBNEtx00hBTqFPLFqJ/sWC/P
TWyJG5u1cgRp1EHpAz0N7O3LSWtPKlW11EvJTZ8qLXNKwzh40r0JvGTItkbU12zBIiFruEDS+CUQ
Im9lq6g9XXKpGYfhsKuH0Anj4FMh3/efb6/iNbUHk+pM6UKdrCI0S+/q0l8oo9RGVVLLbiGoR294
DAQfyqfK1mE1K8R/x9qG8RdmA+mgZvlj0nl7Mcj2U1+c20B6KvzuIHrW19s/asWHffxNS/6zVmPg
LB8K2Y2LcD+Fu8E7CPpdox5T861Vm40LstIwnCtfFL5AkbK7y7mmITAnWnex6Ar6KfFT21NewyrZ
QcdjpE+x8EYjj+mmw+1vXLn8PA/IgcxiZ9fSjmFeqX1jZJLbpGNg90Y3MGbmKRvebOUkXViZL9GH
yomRqp0x1ZHkzt+VawxvSA0U+ZPjy6OtRBtQiTVrs1YkjoCkhKGcS2sp1aggLjvJrdEThndc9h4Z
pRuaXVpvnJCVyz+nPLOGMgVmbVnZkLW4ED1fldywMvZa1MWwK0cdlLQgCrNkq+i7ch6pash4GxR4
FR67y+8qtT7rtdGTXKuvd57uPzFoHmmvUvePJKBO07u3j8ZKTkdox/gCzFT07agPXdrrKyNOsoTO
uEytq+xep/yPkjVOJo1nTdsPuXAwPZg94wcrth46b9g4NNesd/i3uU+BhtIczC6fjMhoEt30S+5f
+muM/K8jbF9QvZ+FRr8rDMUegZ7ElXIkcjpEkvijHkbH17tzmbswXL2Fh+CheGFK8/ayXI95zT9L
w99zb+YYeOGq2gQxi9Igr8+baqck2FSfK9OV+kNifo+iYB9QbKWlEv9uLRsJ764CNZu8ddB/1uJv
2GgfIsZZPGvrh605EH4YmEvgZBbMIov9SjLo7oEJsV7kFSNaFJE/7qKwsA2j3futaY8qzATJeKw3
VVpW3IhBqEIJdpZ1h8zr8qhIZZ+ojdnLbtuiGdcJXQlQWNhSLFm7bgyZwGYCS8E8R3Zppe81KQMU
I7tq+WXoo51WT1QZlIOXbdH8rLiQ+d8Hpwvi6NoX11GoBKhsy242Kbs49XcgGuCo8O0Q1ojC3N8+
UuvWiJJNmZCZPPTyu1J/UBjUZ+PSyDQOpRZae59puMMAB509UE34I/RB9veRBAJsMNDQRnoHQl8a
DXU9DgxjlGnMf9EyYwdadd8Kj33THvVsqyCzgivjdSFbJHye853lDL1aBW2D6KvsSsK0zxGAaiE/
0H1lP4njjuFjx9OLkx4++eEPq4ju2v5XIZ16hdn5sd+4wGuniJoF07ykxsy5LVZ70HupnORJds3x
bNVf++41Mj6PW1Tdq1ZUqgkGkCdenIWXkLrRMoYGRlExSp6lbnhUqjQ/ambzr2fpW4CHawgyPmme
1oAripbB1RjKqEdpHuOx3LSmKF0drfgACvig1fHdINaf/fAl634W1r5pVXuyxL2cNLskNfizsTPK
LT7klW/nhqpzNiGStS/FeKasH7IoS1Q3T4/W0MNukdra8AoBy+17c43lBwv00dBikX1PU7JkiDGk
3gs9WAo/3o0taqjW8KBk8efRfIELoJLOmYz0xpR8SWthQ0dmJa9hSpNAg3eZ7GaZeEZGNxWA11R3
yjx/HzZ5d/KiSnRyFXT37c9dcbIfTS1hHChxhmIZDaqb5uKDMCSvMfRft02s7dw8KgCmC1AgeefC
KcA2XKShqrpi1mgvtUz3Ne1z4Twgc3pQtwv0a/bYQoo8ZIXMzC3sZajDaD23x+3+w9mV9kaqM91f
hMS+fIVe0p1MEpib3Jn5gjIbGMwONvDr3+O80nO7HdTWjGaV8qGwXS7XcurUUu97Z9y53kvr2Lts
VNSgtvbuUpD4kAsP1Jj0soA9wN51YFWoScj9+PbWbSkCrjrwcLBwAI6LL7iQ4E89ZbM5ODHqNB3m
d3qAyiogNlvXHLn5/2RI24WBFq2nV70DAfN+aaN8OAVaeW+kw2HRT60JhOraPgZ0N83PgcPOU//U
Ti9cP/ToQbi93K2Tu/wUaUN1wWBbAWOAF5LuG3OIxKYS8NcHqld/c2PxSMGRBxU1EF3XG7s4w4KY
ERtLKUhsakzYejELRcp0y9dFjhleHYrIoj1dEhK4XYdeY8+J02qkNCyNAX5m6yDr6PVs16RW9mAa
LGF25VEgnMnJStGG0Exe++DbuQpavrm5eJjR7QdqTSDMr5cMNqR06UChFTemHXrrfZo/07SI/m5r
L+RIWToyAails8CJ+7INq+KbDRYupikcja2rh6ri/xYjXYxmyuos7yEECxnsH9xXAX23dgs7hflS
IAdF56L0CqQBUCN60LtxHvzojRWAv6+rNSHa+/3HKo/awLtZBFMaUqrXp5KCmIURu4acHDQpA0Ym
7DHlqd83Jek+oc1Gta6tpIjIMqK8go41YLWk4/HaYewLnbgx17+aAxj8vUeP39dD/UjzLHLBflgu
7jNxj4UbVo53548n9mKXIP7Y1ypWz41Nxui8/39sMWNPTq1NdrMWNfiF4hRRT9UkWp/uvP4xWFTI
+w11uRIk6f7UT34LzALUxc1CFBPB3/rnTzYUBckO0ZsPT1BKeJaoSetrKs7RnMO2QDp6iJ00ua0s
G1YLSoIYEfkcQGDkygXIKkc/bScX9A1H1IRDkiegkVUY4Y2Ss4OKM/xqHTUE9wN3GWvH3FkQvccd
LZYH7qQvGkhsdqwDssijtQ464yAHFarttCeD+f6xXEvwvgIAVB7+fL1IgwAbAeMpQH7Xl8MCUnJp
GPViI3jxHAzOdA/d31RlAO5AWw84GwQrh/z+ET7zzhs9JJFPIDGxzPt0UGD4tvT8UoS8jilrS6OB
iMBCzig33qb2y0SB2DcU8GGVIBEUXvgLuZHPaAHovNjqv5a5v1vZSzbFbFLVHFVy5JdNS13dnybI
GU4rdz5X2fLYEvKL6QoXa0vjL3dOMsNO7VPWp40HjUeD3hwOuQ/G/t9/oWb/aYDsAxPOaWo0rRcX
OuqaGFTFyLlKd7eFiC25LiMgm4dqI1x6FCWgztdH401j6tIlQKIN8832sEhm5JaLte+bNYgIsOw5
yfK73B9VGb6PWyh6/IGCBOsLnFE547VaI50wXcKKMV0vyosnD0VODC7889WhIQ/MmHC7QdkmmT+r
mC0vtXsr9vmbBzAWR26dPJTpaeR71qhAcx9zGwh+8HahAxl0/fCsrvdSH/qOeeZsxagGooWsIHtz
osPeJt6uBRH2OjJF9vejvkMg7C1+i+hQnhkYzHOPAoxhxXzeF1PcA2Zf03MWqCZqfnynhByUR1AC
RzZK5kO2MpArNqh0xT3QNhFCQD+0MkMFm95ezX9SpEvVEu4ASG9aYPNgoTMcReJ8zsAjsyjM0Zbq
oa6JKjTIq5DWlJ5dOlRdUYAYKLY1PaqaKSSNE6auQsr2cv6TInk02dx1TjViOSgHHXj52FsYNGD0
YecqHHrVciQl13LE7A2axmNoXzjVSd69+t632xdpSwNcQTiO4B8vnuwPrstKnNHCRcJoaPu+qAh7
EkwdirrQljFCJI4Gc4TJcBGkg2mCiVNzHe14Cj772ZOD3sMkAJ1Ja7LPmWZ1ITHnWeGyb11aMJmJ
2AO2SJdxKlbXTgXDVIEYfIt7v/8F4qm1An0oW3YYaHm4vY1bOnEpTLIQfjoPtGg16IT5qSVf7faU
Y3K5o1CIrSWBq19EkCDKQVbu2g5pbBxXjJuzY5MXr868XwNMT3sw3PxuRBnh9oq2ZL0n4DFQBr1B
8pFZtCMTbJCNLjLCvrlNFWbWz2pk+6JV7N2GCkL1gBOAn6mDLF5cgwsnwrSzxfbnwo2zdO1PnGJs
SEHL/s/XI6wcGkaAWoKpk25tj9awfspKuF31BJAXc2Jm9FHjggBSS4vvDsm+3N7ADZUA8BkELaIa
jGy/dFjOapcuUK9e3OL2gamlciKvc+4pSu2Rs+h3fyENILZ3elfk8SQFHEsOas8B0pbRAX0Sy1Cp
3GGIwTxFs7n6311AIlTzOcQKJBdDUElikBIIk3DRJLs+TcRa7BWvlNahedmK1irU6lNR+49NWjz1
marOu2EPTVgRQHzRogWeRmmNHYawB9XgWHFq8J3bvFX5HK2zCqi8eW4XUqRzq61x7boGdsNc7yxm
hPWUoWucgfhD8Y6oliNtX6HPpVOgAyc27HU6VEbz5nKKQlfaqSaTbQThwHbgqEAlABtv6PLOWTxv
piKzQas7H+011hby3GXsvkauhI6PgRWZSxN2ZX3X+wzcm08WRjVmEWZVrRWNnK6zFEGfWNsH1UG7
Cjr6BPup3HZYm1Wvp21qAXv5aQzS3ws1I/KYu8c1jdsB+e6SZ39xQwAPEMUiELqA3+zazIA+Ar1F
VYsUnGWGnl4fWPm5Wn7lIDO5fRU3zhUJHJBOCQZNJFuEvbuwZ5j/6umjhlTOoj36WoyKAXMV0f+G
jl6JEJ9wIaJYl7YYrBHR/7qSo1+7JyT+2C4tQCUAa9MoVrRhoQVyVWB1QDCOV/xaXMY4+FH8FO9O
Q7L7AOn10KpTFQ/O1r6ZBtL2HuheYE+k++Bj5gsZWenE2VjAmy9QdAY9hJJTf+NhQ6kDXrVAH4gJ
M9eLGVw48QurkeO29wX652kNPg+tQTHvRZ/7421d2NBzAdtHOzRgQShqSTtXAShLbYoMcxqwI5qG
Is52Y/+9Xl4Gmh90zFgvX/9C4jsFvBhjAVLB6+W1Ac+Y3UDikpkvVp6X56myXoZ+9CJ0R+ANoiQ/
sUXT0AoKDtnbwrf0EqwlyO9jgzFfRhLewXlJdW3EHcPA18r8Nk95SNMhKoP4tqDNQ0TPDyZuISxD
V/b1Kl00fbn2ikyeNtL9qP8arTevT8aJHzhXbOgGJMHFPUbmHioDZKYrXbbR9wpqlEi1+Ww5FLx7
ydwBo9R+NXUVIXcVDdp8HLL0GfV2xb3b2k5U0lHmxRxytNRKzYoT8JNZE6xgInJrDMvGLEeTp5Ez
Bk++QX7f3tGPM1gxcelSmHR2I2ZKot8etEcueC4JZqC4ur6vHNo+eMwIfhgAb94Ri7jPQcnOrFrb
T9owld8WzFU75Ia/TmEK1zWLhtJUgdg29wGlWBP1YUBKZZ0ucm7w2aeYxdI1P5bxm5lNYAqovlWp
shorVik9TMhZAAkF6mUMU5Tb1oq06/7fsjYLBhusO83YpbV3N47ggjTCvO5C0Ar/GufqYBpvt09g
y/7B+ulAu7sA8MvjYEZ/HRZgbrzYbx6zHDTg5vlvwj0LhEKA6KFUiRS45AhQh47IqCK/lVb3DcCI
k6ove/O2wOqgQw5DgYAcEGd58TQtRl35M8PcHF3LjsAan2iAmSW+FpUgf++yqJ/1E+l5VIDt8vb+
bWkJer/gc4MaDUcnGXYk1RBhitvSpHv0W+yMwQtH+wxqBoWVE0Zb1pELQe9bcLHEgDKtZGBsi90c
LAksMpwHzUDmRAMTHmYmB5YiG7SlGMBDAKgFGnABLb3e0snqF99oAzduWyfUgwYdsGlY9n+RuANl
2P/EyJ3fxrhavFghJu89/6kaDH438/kHmIoUj+KWOwHubPQAwp0H9kGyNBoYYzpkCb149LKwGouI
9/Tw57qAnlNgzxEqg8HGvN6yZbXQTLtmuEsasJN8iACVqUzwVtTan9toqBuqF2hRw+HIgLWlnXMN
7p4be/orh2O09vepEa61ahTQxot3JUdSgnSc16kqsCLanzw/8cHaNHnVzjPjxZsU6ZoNhftPFtqJ
pHcn4BPm/wiF00crNOc7zcdEcPvuj48ITB4Cl4aADh0W0oLWJWcBGC/eDQVYhawaTOr52kdGD6B0
b3oqVuMNrQOUyYC6of6J/gfJFQtGw099ExFyN/5oDBcQ0M+3F7S5axcCpAUV2brqKWrrGKv3taSP
g5XjkTrdlrFh47AI1PeRVwDDrJzVL8F9PbRL7cXOeDKc3+36gLkKQxkoLJz4VMnCXYmRjLjNLEPr
JyyFuiTdO31THoMKydu6MUg0DMvb1EzOqXOb4HNOW4W52ygIAkaD3kMkDLHKD5PorWDK07We/dgp
hshky13NQnt9QWgQ+lZ/l+efzeptcgBkUM0A2oBQXIuWTJPZad1KPIi2INOwxnPfr0cjL3doDeM/
aptGWTrvM8u+qwOM6UmpIsO3vXaM+0JlEBw0oFK5Nly8LHSzY6UPLHtzmObsvND8jGh1P6I0aqf3
ppvfF6LNqvCbpCm/3FavrTuCRwa+D3Kmoqv5WnpH7RITERc/NhnGBVNqlhHRdZWTtfF+omYTiPEw
oPsG5vZaCjoEaFN1gBsLDoK5/1o09MBBllGA54kc+PT79qK2PFtkgEGmCN8KPQJyxOcUbqnNqQ54
MzCw8+fS3zUNRgjeAfd+B3bV3ej2u9X/R2PzS9uFPcahsUCVAd8y38B1APqDoCzAU3695tLBONhs
QZJT4+6eB+wug3c9ZfvWdU+Zqnd6y0oAS4kADBJRaJYskTd1bjlwVNTp3PKDX6OiQwfLOVVm6x5M
v1K9TVuWD/EeIB7IAoqeyuvFLYuWaRj/izglANZBd1orRFYUg+cKU1Gu2FwZpsMiGhKoB0d6mXxG
MQ+WYWULG+/GwQMWnDdG2GUPOXEVD9QGSB7qeSFMuovOCGDTAFczng3iFCFfqHvXOo1fhgCONLtV
XxmoT+xhZ2Wk2RtztXfMogmtEXNq00YP6xXwVW6BYoGnnvHsD223n2lnneHm13faUhSY6DcovOCt
Kyy2BrUhHexhMslcjpKX3lcu0BTN8qJb5gm7pTDQ2yLg8QTg9RB9N9fHXeZdvaBa6saEur9ao/u2
6IuK1WPrvog6MmDWgipTbiQys3KYx9HB3js8Qrn8iPL//eynUWb0x9HMFXX/Lb1CVlBEDyhBYNTx
9ZJAhVWRBiQw8Vpx45NjUZQ7loAfbTNfvtN5ZvFtm7QpD/RuYhQ03rhAMgfBtAwuC+A15pYbOst6
IEMTDs2nIagPtyVtHRbuC7r6sDD4WpISVxqonoB+hX/KPHIAzoZFrtupGMk31wNv2xJgcbSGSxag
HZylcVvh+9T8WJrNaWRmtLYIj2igcIE2F3QhSvLjfIcQY3ZRyAHBKNsRMOaEfuWqKFK2TBq8RARE
DtByjhzjmaJgneUEEJoUzEKai3Egubeygx+kqlhFJUo6IaBBGOpSwttu3COvXD+cCMbJ0HlVOKhb
sTn69tEMiSoAqAJkNvW0HefStQtERfVzwX5rHrDK9EjnA/HKEMNa9wF5zlRAlE3VQAYUFUv4rZgF
LV0tI+iKoIBQp23O1ST6jJpnO7fvHXdI/kLX8cwLfl0xDkdSjbxL+cIo4Ei6TR+tHEUVvVE8Clur
QdgKrxRYNTR7Sk/rSDO3D6rZi1k3nnjQH4o0e21z/QEz6b7fXs2WCbwQ5UobR7lfdqsPUaU9nB33
F7H+NafuEKDxpKgUsraWBWYt0E0j8EP/qvj5RUoDzbpGa1SwEuZUPRByNjO0ps1dpAERcntVG5KQ
ChctJXD/4P9JkjIMKgXhPTzstl3rCBHEFwOdqf4IunA/6FSR7MYewutCJgopKZyanDoBrNZarD4P
4nkgx3oN8GqDAzZatCaay+lXZaVUoSAb5gkTnQUZlYUsoi0/XDUwRN00N0HsuPRXRyoSVbMWRLc3
ccNkoKURbyPKWHgf3z3ei+OqDDyOPpmC2ABWPtQLMwsHl/zT2s7xtqCt/UOiBvwvwD6D81DSwTTI
uzW3+kDMVR7qc9BrBxfCaIMhw9a/t2VtLipAElqQvONvSTPgWbZL0C9BnE0J0C618amcFJ7LlvIh
DvifCLHci30ri5ygtZ9h3wI7Qvr3gFnFIJOod4SrOOu2dg4+vXDDkbeDp3gtypxJ1fEOq2Hed1ZY
5+alp324tm/wdf7iSqFgjUITSOqR/JQOiWO6N0hY9SD2yEM/3Jvdw/yvq/+8fTobKQFwn4EpHrYA
OAo5o4aGTW3w0cQQc/5tIK+G/VIFOz5g2kj2ZNolGIkUZ7W5gRcCJReJOdzxM3MNgJ/A3E6X7nXj
S7k+o22IdYPi0m6pHijD4AACcPeRbKphurE4qRPErh0P/B/WPPNO1Ru/pXtww4Rm64Cgy6PsVxfU
uhV45GJm8gh8Q06DyaL2b9N8u31QW2tBa7WAfAYIAWVyt5rQYTQGI4jTfCx3gF61oNHUq0+1WR9v
S9pcEVrU4VaCoAV9kdcqno3IQa92Cr2zXnXbCBuSVAE8WoUibPRQAxWOighyXiaKzx+sXTViRK6u
p+AodooDlj6cfGMcot4Gcd3Y5fWDQYt/QajX75FtWCPuce1cN159nCpDeyoWg+3sNV+PVW7pe4uV
gBlYIOMxMeMzHB3D3d/eF+FmSNmz9+onWjPRDevIyJ/O9pZ5RFdFjMaUT2mfPdfaQ51+powdHSTv
l+DrbXlbft2lQJnkQdewEMNJ0zh3zJ9Banih4KjsEVuiUBuS0oBzl4LXowx7WxU5bakbQA6iLoHE
0Qd181daLqXlBzHhb2B0CrXxu9+qosEtTQNXoQAzw41EFfBa0zxOfYuMRRpXi0cFwX95NErr64hZ
vSFy763CoG6YHrCMCuZKsAuDuUt8zsUzYXDQR4w5rqrjJCb53U2Yg0oSNwffUKHQlQ2zCn9VFDWh
J2B9lGx30K5AnrVUi9H0vrOb4phXS2Swh4WhaaSI7BKzORvVg7FxZnBdsUQU6dDoLpuIrtdA3r/Y
Wlxw88gALk5r8xCUiqV9lCKgIkh54UV6H8J5vYuZ0Tnz3OLQzGDA/Bk7tAIWmrYiI/TR37qWIkVP
rZ0aAcrSaezWPErtZperGpM/Kp+QgGoSmNiRUpM91lQXsBRepxggh27uLyAC3Wnjp4o9377F29v1
nxihlBdKN3G9Si3SQMdrrb8ngb2ejbS+a2q0N9+W9FG9kVpG3QVxILjHoeHXkioy4LFjZiDA81Xq
R7p+8FC4L4YiLC3Fy7qR0PZAWwlZaKlBI4LM3tVb81gZbYvzGQ/V9KQvLHLsh4VXkUYPbvlMzX8y
rh1o0CgSYRvPhpAsmCzfqS5kuCBcyXZoHZxbM3w3ipfeCmtvDdvq0LpH00rW/DB0AHIQ/yl9rvuD
ru01D03XT3pefrFT/5++UvURfLzs+CJshg4qY2y/3F6bp8yxCHKHgNt/q9kcEjdizRkme34xpzzK
FOe8cTVQxXkfrAckL+7g9TkjadGP8ObSOKMwJT0DCS9YO1SzUzf0VriE4BFBSwtIvMXPL/SWa3q2
cj5gmzEROS33cD8wGPn1tspu7BwAwrDI8CMcICTEUi+ENB4puabBTK7dfAiGiLLXHPgpvDftsluW
H5X387bAjTcVQ5eQN/NQigJLlZwrMSxuj/XYa7HXDHO/7zRDTIMFiBljrddx/o7x9oUZAolb/aMh
4T1FHYBVGNE0jMGfVy6FAoOvTaT0MdVIWrwzsA5Tpx0tNioH1biue5sxT10RUm7wEECKMNWIVVAo
+RBFLGwOlsbCgn0ammZ1sr16h4bV0Fr8KBgPtN4P4yffKp8AJj1MGpD0fH9707dUCaySwLwCgQ/G
RGmhbb+UThp4Wqy1Xwb/2Vpq0CP+sdOK8BIdIi5SoZjBIsdlK58MvhpVlhQZ+MPdXdl+CtYimkqF
U7a1lks5kpH1MEd2GF2aJXkBaMjSnTvRhtAqzOuGKb9ajfRokLUbMsctsZpiRZbyLJgbHDesMY6P
qXZuU0M8wYINM470mtwO2s1oqcC07ixZm6/U2lN7Vxj+Hab0PTv2KW/pruifHdqFcwzShdM0dyqE
ysZL7IB5FM4mch6YzyEZNK45ZpOudpaI8F2zwKxmPXo0Pyo7b7bMDcZzAYcFtLRwYa7NTVDVvpeT
Pk/G54WcB/Jr7u/HFjPgsjfQEaQ6UZV9hZt3HTKAYfc/gbIbWK9Ob/f6mCe162L87q9OK/a1WGCK
cbX6Q2Ng/BJJWloMClf3Y6wCwUjuYKwNIl/419crFYl7b1ohuOzbQ+k7eA//5ahDLDaSwp98zA+6
fcW3jvBSnhQzNmMFA+kNeRJMRjgs8VqmIcbKLkrU5tbNwNuH0BTmG/+RFtY5pjUPNc8Ts7xzln/b
4T53f3C/CXvvAWAC+DxN9skcRF+VsX6b68+DBmIudiSdwuBsGYLLD5FW7JFcB1rVzJOe3dPs22C+
5rNCfbZFYGKWGNHlmab4+cXrSINiXnPTypMWejKmZqSXTTgyVep2S1eQIAaFBeIUdJpIK5kn0yoC
Fzw8Y74zmm9z270a1V2RjN74Vvr//LmiXAqT7jqmQvUlH/0cfpoPf8K+L41ndIGbg4p1dUsjLwVJ
j05XGShdD16eEFLu2uWXAc47ezAQV6qY3OX9Awgc747AXSIeDnBc18fkjbjNVgpK867eB4V+GIxd
2x0ASNnl6z5IFU/DB89bFie9DZNhF0C6lzy2YamR9DbrnZF/X70fmZuYrrHzl58LOThEUUqVLx6K
zmighz/43i6Aqb3XqzRbhzhOaunx2ncHqtlFaPs86WetipqhPI1E/31bU7YEwq1GCC1KF4BqXwus
jL5nblkZwEQFYVeDeFJ/9cYyTB0SMZIpDNiWNHjVyEEIEli88NfSTN54ICZojXguSR05g/c9rfVD
2vtfJrZgAIut8v7kt8jDtRa9JCAQR7AOGMu1QMwAa4YW4NZ41csIXOIPtbW+6lpzRrtuhFEsz1aX
7sdONQdIHNPliySJlatPC/EydykhFtnM30FeRoE+vN4+OJUIyUQXaDtFPJGnMS/Nc0XHA0oN+9si
ZMso6meAGCIxiGuEdjzptPo2y9vJI1kSZNVh9QJw6Bp3pP/3tpSPR3QtRejMhf0FvTxhKYVPqc9g
d8fcwNoKosr4TGl5yhF8jsEnlAA+3xaqWpqwNhdCKalSk40Qak1oK8kAJWpAY24obrPYoGs1wNIE
WydwRMBGeFJ+ainttZ0dSLHrIbR68B0PPOLTmRaquv7mesBeDz4/pPgA3b1eD3fqaR7aOksc0BXW
AZqeu53ypfwQ1kEhkMURhVtcKKQsJSmd1uq+PVtZwmcPUMZMCwcPnTn0eTjUZf7eEFQaLt2hoTK+
fV4ftR2SoV5wKJGQAP/V9fpApWoP9RRgJ3OzgtuBqRFzYXuH21I2dhGBIvw5eAFozZRTe25tZ6A7
TuFfmfUJDYbhaGSn0lWQeG1oxZUU6VplWm6WOYqDieH7GKT70rrnfGwPWqfoc/sQcojjQmYUIQei
f0T+YrkXSj5bbWHZFVwOK30rp+rgg2TEqeN2/t31j9XwbdKNcHFOfAYUlh2H6k+7ht/lI/0HkA42
Fa0F1/IBYATGKasJ3i9jlztkV88vy2egIlV+8da5CdSlwEOC8EGm4Dazyh+CHD5+ka7HmnmfdKbd
efbzbe3YOjd0ZvjI/KJEjQzU9XJmwEJ8ms8kMRyCtmcPtMJPgw5oW6tIvm0K8nWEFWi1QweTZJww
sqX3Jn8hieMfB+qeZn2f623kzakibbF1qzDkFIlMcIEI0h5pRVmXlTXTSZJa+bc0q8rQ0EGgeHvb
PrhSgobdea9uYPeghdJLhQ6+Wqvrtkyq6aVaYjCm7VZjPFH74JfNwe+zaAUBJYILFRD7PeVxbX8F
xA6/MIX3/UZfr8+cFt3PLKtIxCB3B8xxq3/UXbSfPc3aetd55Oi10UTubW846GO36+mXvrBV6/94
nADqi7gbBbh3zbn+itrmrVZ4GU2yCkjSU9CcyjSZp+mBsPIOVJwlkBzk0Svbo58fg3p+CvK7Bhy3
MAqK8/54T8RoHpAsYpYGtFjmYO1tguZwtlTJQn9Y7c+A7TuuMDqyh4fDRnu5AIwA44PBTpLNyXPq
NGbfVEnqOKHW3behgTF3zqcC2cbberW1GHBfoWqPMfOooUoxzlKkYzXxrkr4NJ94euc2YEWzVdx1
G4cnVgJXFYVaIL+kh6dfxx5kyUaV5BghbSNJa9Lveto9V8vP28vZeFxB/osNE1E3AkQ5meCRVs+W
1KwSsOBHBJNupi9jjT7e8txMQ2QsReTacJBSFdbiA6ekOLJLwVJkumauv2gFBLttkvMuZM0Lsc/t
bB9p1UYl03Yt/ikjcC1bMN3T8htumTscxyC5vQVyiPf+IUgWC+4lYD8s6UTBeQCE2+pWScemMCuy
MOP/NPzk4vLaHvj1KoUGbcp7920B8AR2S1q4l1PfQ8CP62AsL3Y72n1I27qPqm52T9wyCnQt1vRQ
NDa7u73SrVuCgCsQFBd4pGWsHW2YNqNRG6w09nR2Kbxcb+frO+Lb/87arBC2ZQZBNRHgKRHpHJAZ
XBugjjp912PuEG5KheceFecnu2jJbmrTXaHxNqpGMh6cysbIriDXjo3v0Ye04/3JaKr8LhuXcufP
NVVAE7a2HxUmQViMRxVTfq4/i6Ndo166tk76oH6wU+elcunJoulpadPHrn7qC01VVd3UdQ+dIeiu
RmiDstq1TMcY8nkibp14xuP8JedHZsH6zt0R1asuO7IuDxv27Hpn0xhCUR8vX+m5VRHeiHdVepdQ
iwAyW0zxAM5BUvQGZOl+ltZN0mdA+69W5+8NVix/Ye0xOcYVA6cwevG9XefC/bMcjBJfdUjJ8cQS
8ydm49iKI3xXHWklSFmI0akCrwek1vV+Dnw0ORILdbLqQYh8tq19wYgV/sM++gsGPLQ7O70zcz3E
uN3ePVP6BoIMfp+C26z6vTRf6ke0fK7zno9HjojCMQ+THv5pwR5mBRuAwSIA4aEryJau+ahNRT0b
6Phxi+W4jMPP1gbhVN6rMnwf+p/eBb2Tt+F/oAuRFHqtnMmobVYjqLQxY7j1d6TQI6AA95Nz1r+3
5LVFAa51ojLdacr66MZLhXIbOnRADCKki59fHDfmYa+8zpGR1UFW4D+u/FEzziV5u225Nl5doJ/h
zQfIxolBSNdSiBuUCyBBuLSpBke+DMeu3BW5yqN/T+dJioUkqQgy0YSKZifJadTrINW0HBc1W++G
Ng+17Ikh6zwEYCwv97z41LfHYuWI0Joo8JOaHIbsDRwYmAVehcQ/Fy+EPGXzYZwjo51CGszH2n/A
BMizxhXu+sZthuePvCRaz+FeycRSZOReCaNbJ7QBoYHjo51jastZ4UZuHS+AIGitxzRd9FqIr7g4
3jaY15m5dp10/C3DcHkCur5mBZHn79sH/DEdA0iL4HgCQBuML3IPv46pXX450ibpvM8BIGJk+I3R
WtECFErwndOYp67iGd54DK8kSja5mEda5Ei6Jz7IRLp61xX1ri1/m121Y5pqrNvmJQVBAcCKwBEC
oSQpsJFblbXavEmWJSoajqN6bbznYBgw82qMMuK+ltOpZzZicjvuiCL23wqG8N4LggJYf2BBZRtB
AbdBmgGeVtOGoMkPdZJ/Sn126DztmbfLt7rBlKOJ/VPNQ5iuw6p4FLaUFbcK+VdUAOGASAY7X0jK
8oW2Sa2n2mEYu/rfZdB0Rai8IUXQkYH6FsEGnjrp9gZuTgvalW0yd4O35/46n6qiNxSOzYaqIuqH
a4PI1YcLJ+3loLld4DG7TSb7C80eSa0dU924M4iBqaNe5HHUjtkfIqZgW4HEAaQJeGE8ea50Dfuu
cfvJaLqkKkcfDMyNFTFmqzinNq4EBEA70H2PZNT7MI2Ly07XvM40begSNF3/o9M9ydidl/GIuL+q
TmG+Niz6lSzp3Wjtwu8aRL+Js6Dwtdr3+bCcnYArNP/jYUHpdaSEAL0HgkfGTTkYNkiGru4T3T5M
02zd2WZnH/q5OBdF+2iS/ts46ubB83NV18lHPxOSwXgmHCEgYWXQAsVFWDC6oU+W6twUCGCCR2Q6
tKLcWUGip6o26I/7KcSh9i16hZD1lTWEmQC3eG6fVO5uYPda8wiYgcJkbmwmvhj4GETzqKPIHWM9
ZBsBrcfE4N09MDZP/vCtJPekQD7F9b81ZG8p3ZuPdzp4H3IFtxnxIpozrh8g3nOz84ZixJa1zmHh
hRh+DQzY7ednY/fQQCim+6C3TyQSrqUwt6+pQd0p6b0fGmYLOA1o6b/clrG1e0CSg+pfkO/hzb6W
EfCyI17rTElhGTudYFoIstdnNtDojCFmv8sWk+fs4Xhb6EY2FszVGBUGoC/Ce/y5ltrw2h3KchwT
p7KemjEAIMo6BSwLUXbocudhJSQsy+LLVOY7NyU7VjwWdFAY5o0sg/gKMZVYFBkRe1x/RbVSUqRT
Myagxd258x4PZTjR/bB8ta1HQ9PDpmFRB7CuYvUb53olV5zJhUXDIMaOc0wySqbf3N/5dlhqSQsi
gHXnPOav3n7J9zPqIlYY1JGnClM2Xt2rVcvc9VW2Onh0IV0n+lvPfnJ+zDI7nI1hDyu+DHcg6EBf
/c7Go3t74R8tuaiTYMYQELAIN2X2pRlYHK9gPSTXPx3nZPJT2aKWNoXrMOxvi3pP3137zNeyzOs9
Bq1VWSICgIYJnodjmz6N9mvN0YEJBmTQAi6dFrbfv1r8qR4y5BsequAHyl89388KNVOtWgpw7QUV
5SFjY2Lm7IR5YJjRc6TOW2X6D4tNFMI2YgWxbqR6YZawn3IQCgZeD8RJ1Zi0LjV/+hbXz8jmBEu4
Nnr/e1on3kdkScd1X6IvdQr9tNCNU9n3dXOwGZ/2a1pU7XM3ogSTVY79faiLloZkpt7npqrNFj2l
JXf2q2uS2C56c9iBn7TUjoZO2+qYN86kn+bBLax7X6vzJ2LxWkUXumk+kChBpg402kiZSEaLAAuM
eZ/rmIxfMO3ODrPY3Ffl/Tz/WPW7optC79R3u9JQ+Isfww7sLaQJ2BpK9vIYX7/lRTnlC+4tmWjU
umkaTmZd3c1eyv71qjRLFEqsQ0k/KPGFQFl1yrrpAxAUJMXchRXp7kwAMDzzVHrNbkRKrppfK3uN
NFXbwsbzhvQ8YMX4G+lHmfYB14T6rWGOCalMKyqzkocOW1UTnLbMIDCxsL/g0UR4JT0CmjP2o+7R
Kemq+5F8Tc1f5h/PCALKEFmA/2RIJt5LM0/PwCOfuM4XnSUdPbN+z/dN98DRuDncAwExvLjhdG8O
n/ruLSP0qDhDoYvyGV5+gWTsa5Ov2cTLCU7y+f9Iu9IeOWFl+4uQ2Jev0PQ2W6aZSTL5gjKZhM0G
YxYDv/4dondfut3cRslTpChSpC68lctV55xKk+6BN+ihx3+mBRh2YXvnGu0dF91LW6wxVpcWEQkQ
bNeZpgiFhUsPyNJG9xRedydlctWoyhE9APsbv94e36IVvOiRpp4bJnvS8MBuT9AFmncny6rUA9F5
fbDAS1vBpenzTpdnEaRREL+h5IPmzNJgUqNvO5bp3UlkIG1Z2VBAmW3ovpnCTjcTy7t7xpXpCZwX
J0gNrbwz7Bh5Ec1Fz7zMQcPaKWk3eOOrj2Dn5ahYUvdAhhKNctNJbBsFTC5Tj+vPdeGRx0qdur1I
sjXU/nXAAajwjHhFrhuV4Cth0hFPAbPJ3P5EFZZ+GDVJg1Jw7VMlEu1+atA8GfJVBOxOCNeCS8+m
9qhBse3H7SW7Onf4Cjw7kKaEQCCU+6RHTmc4fTPmRJzMwjhkoEvzNDm07ZrwwdXOmM1gXyBnZaBp
k1zqVNIRkBm9Ezh6FvmauK09BKwSQEvfHs6VV/5tB+lWaBHOyRrJSRpKWSRi5OJUQ0V3Qwz6q+yh
umOSEZL9WbW5bW1x8qBP8x9r86jPYjc9d60yQQBxsr0yDjybKOFEoN/JkTjY/ospFEVmOhxS1tIt
VxY1H+K6ESckyP1aj4+E9hsnm1aqlMvr9MeMFCnVAHnkBiQwTqlrvYAcGR/13ktXXryL0wZ+J8T6
9NknS24iUzvBsrTHtOV8V2pDaNf8KFwtvD1li3vhjxkZlNN5ZuH24FidWv1n2x+FNwZ9HtX6sGJn
ZTiGtDROMTFLsbA0Lih1DrL7OfjLdrvW+Wz2ahdeD3kVnCGk54DmAN9HuiGZV+hZEQ/ipOZ1+lY5
MVTDUh73vlDRNdMEWncTZ/q4QZ+FtVf1wgihfIFaFJjGgKvIDpcw6NM6lAynTmkCl+BhZPMQnZVX
ngRLI4RIGTyFOtPOZZRRqmWYNa0akNwJmXnSm9HPyKAFPMXQOheAXfq32H8A8dEKG34CkECUeuUK
oM4ayAHp0wAIgkH9mneV76j5zyytgJIf2nH/11vywpx0c7ncMPrcFsNJCLH1nKnxWxBdfRbTYWPF
7spFuXCYoVmCDYNsAWhyV3CZVuelkarDqSR0b6r9DsWevwXyzfN3ZkI6ymanC0i/6MPJJl/MRmwa
5aEwv8fxmlb44g78Y+f3ZXrmaUveAR+rG8OpIF+gBR1qBTq8eePfOyb4V0QWaE4BoIGsSO51ues0
rYMNCE1to/3Qmtd4Wonjl0ZybkOaMdalgygrZTgNzRikdRF0HJnS+PPtjTY7A9lZQJPyN6wGSXXZ
WZQKA8iWp+MJjzs1SlsIcyMky/c102io8Ex/tONRrKSAl84viL9Iy6IEBsTZPPSzRaq9tuvABBtQ
VzVtsUGhiuLMpvU4bqfM5D8sJzO/VNXAtiJV4uZwe8hLARWwCgCHAaKsIgCd74Nz88o0KVTBzArk
Td1prxj3FkHepj/0/eQLPT911t4TwW2zSzONcgmS+b9z7XLeyLagVpCLfDyZ3clU0CgaPN7um7CP
In25bWnhPgNNAinUWQ/WBpXtcnxZgapJ6qXDyfEQK7ox38ZVYftORdXAiM216vDSajozHcpDmDon
5i7NObQYRakY42lMjObkNWLIfCvndr/10nFCezHuGoM/JiPUq2O7StYKMksTixsHmiCA32NVpWvV
JFOhlb0+nSbG70WdbVzq7UH7/UmU4Q1+dM3FXNnDQ960oBxsAgKBYrg0vb1qgqgDgM0pRe/DEX0J
oaAV8P5dSX+U5fe/XMrZFlKN6HuASgaC4su51YwJWCbFxUs0E9sSMIp0QNORPjno+sr2vD4VMIXC
DNofoP0nQCXSsKpC9E5j8P5k211oiwds150ZD9su/iAO85MOSZw0e+nsNQnjeQwXLshEGn7OGQDH
gnzyFWyL4rYrBEgahCXBkL276RGkpYDgDn/rY2vX/XW8B64Zrgjw3QDugL6GFPsTCIJNVZmpJ67d
Mwhoxyl71od8W5E1Uv3VSfxtCZLnkMJEiyt5aC5IfLyochUyDl+g41aPuzzRfbYaEC1MIXRqgVrX
8WJHcVQ6AomWDQM63qqg0TmPTG9Dm+ZIxPm1w/0WOo9syN8ruhI1LA3u3Kj0BNASAJJByFRPSQMo
e3pQkw+c/9F4/+sjAM4lCmyzFgae8VIolJdt2kHISD2lH6ra+Xr+2dbrYDRWboUrLwYHBpAPOoSh
2SgCaOlSYFA2FlrRaCeWpm/6aPpttaGm9mim/X2hB126JtNynVIHQACsITTZw1sUcYQ0sKTXEtUY
TPOE07id2jEwKmvnEi8odeLnig69ySFQOxbVKrKU2Y/b03oN5IJk+NxrErM6y0DKjyv0mVQqy57c
U9t0uzZ9LKGyXHKgQ2hYqZGX/WLDWz49l7va2OdZEdr2N+WT+7ddV3BdoK7owr+B8YNvkc6iN5Zo
5ULs+EQUDsFqu1TuBPIQmAttLa137bdn6jXmG+RrRDy/k+Bn137mjnNdTE8jqkIM5N5TnlB7GxMW
xMXrytzOX33p0jCr2EnYsLiArx7hAgwF6oxdFhkNsY5JUn8VItMeixFCJ1ap0C8e0bXNqBokaIg6
HWrNfmrQQ+tYlC2SUMqabu3suy++B6BYZAOA18CbEHBJybdbzEC5TsP39O5T07+IUoSFY2xXRn2V
eJ6ht8BjAhgIIA80Pi4vK6ZrMSLvPosGaNR204tDIzRyh1JcWOi/KsZDXe999AC9bfbq8TJbRQew
36wT3F7SDlL1xKl0grEVdRJaoxm0Vrn5/5mQfINpKUWldG0WQbjGj42PLF3rQny1N3+jlnHJI0JE
PVpuSJWhW65d6LCQw3PPeKtN6kAEtm7dExogfKN6spK/uXLekkFpRxCSAp6WYNbQWdynXnLM9Xdu
f7VZv2JoaevhXgcEDXk2XO/S8jQZJ4VuDVmUgRC66e1Y8QkijEC46l/DNX+P6Y+peaecHXCgkXWF
VjA1kmhUXPSqiH1EpyvJh2u/PZtBqIm09eyy5EvdpkkxTHqMw6T+TCptZ6ftc0ONhwzlV8IOxncB
+QGIhTwWzlot9LqGJdmW7lwSG1yHtlcWmU4wkSBzN2yrdQGP32vloUZjseKQ9P5g+QiDb5+BhQ0D
DT8QqmacEMpn0jom3MpsrcfhVh3QL+rx5JmD55NSewYBcA28uLBpAMwALBZOBMhA2RhggEohMqwk
N0gS4HVxUixS7nrXWBnVwrlDcn1GMiCVOVNdLrdMKVyCD8Faak9WF9VmiCZKGQ/ptGJncUAADIAF
gboV5u/SDrGc1CgzJYsQwe0V7xUNGnJXW8lKXEWBCGYh3Y+YDKgZoHSk/d8lHU87TvII/eun/D5D
l3lFO+Ua4OiFP7B2Y6xxO5YtzsoweJrglSJtiia3aoga0jzqu6P3hZFnAJVBSzbrULd2ysftHbhm
TBpeyUelzcHIi/LUC1mMODpxA2fYOEpEPXDwXARpSXDb5tJhx5z+GaHkJ3uL5x3JMcIkBtLRfKlV
fwBP34AquDGERfwzEVuOV6+1RgO6hln+Xs0/lqVLh9jEUIcRq6n9QPPEQw9suPJaJ2OUt/f9kMCV
OoHbp4GXP3ZNvxINz3MpBQwXw57PzZkrNUlfq5RjriHTVoaE9VOYVdANWJndhYgBoS/cCgiBKCrJ
EQOnDA3v8zKPoKFo2r7u7Eh1yHT0PQ85Ol1Pd2LFeS/uoTOD0nKytLVoocAgjx9m0KEVCYT6Gh7V
kOqoXvI8294e4pLbBM4MGGzouYKWJBlUtL6CCAH2j2CPg9hq5S/yjVcrRuYfuVqtMyPSVqmNJB+T
qsmjuNbptpvs91TnGhAbAADcHs7SBYQVm9tPIV0wQ+UvN0YJxklT41BELQqimnMct/HBuO+aV8s+
JvmPmu/HF16gP8igrhzF35Wr61H+MS2N0ml0qzRYm0fu8BSTn419Z7RBU4NslPijetfoG17/sF+6
73kXmM3nxEz9+Adho9/Uz5b3xXS3OVtrtrm8vH++STonlEKoFU0n4B5yJd5YdQHRb1TlNopnRsq0
JlC1OgXSNYIcDfoEOBVcYJNuuSng50kPaP57YvWf2jaDOwQZKmDsOPxKc+0g3P2gbfNijw6vrAK0
f4J7fjaMQ0fSze2dsegx/mwMmV9uIRtu2dX8aRYHKXrk2aYxUeK8beUaoTV7RagvzfmiWUd+PuBn
jklJO6VNWpTnbBqq3mM8kl3Vv1QG90d9W3uv5JDzVzTcumMfbnM3dpAAOUBNRXu7/R3LK/HnO2TP
BRLH0KkmjhwEP6opsLZdic62D8QecSqeqP1o55uWNb5ubdBIwh8q9ADrk9B07ovmWYn3nfIdbDzz
tPJZV1mMy+mR45m8n5hBbExP36dv6IxYNvsx3ZP6CUFiQ6pns6uDyWZHzvaF90PP39BVKdNOSEyN
BiSfOtNP4z0bt2W9IVYGZMZDQiFazp07Q/jEHUOaraX/Fp3X2UxKMQQxRqC4XR0F1ziZtmPjDr5Z
xzxoHbHWvupKkxGlhtlpzeVJuC+0GLrcPYRy1A0duJDSSPy8okFGkwMQPoa3Yeq+TSfkW16MaWu3
weT2fkxfxmSm35o0aBDZOK1Pk5WddJ13lb5JciHAp1gKa2tEba6ya6Y3E0o1WZ5tKmXaGu2Pgrg+
678h9bW9vVcWXfn5ZEjORBj6ZNYttnCa3FVlZFS5b2RPTo3GMU9VtkVSOz4KtmHOfbZGm18Ku89N
S6eYidpw8gmmmap8wVIoeXJPGRpcfnX1Nfb8kmM6syVXBG3GvbzFn4ijU4+pZv6wtoOXLoFzC9Ij
wjRzkCI7rCDVxz0Z9QOFQvgEjXrVSVeoBsu7BToekHaeiYkyJXGanJbXvcijBlLSBFIom95hdyyM
de4X3V6Zvo72WsOsa/rrvEXPjEpHVLFRhmhQkI70nvojQwvYPdcD/oJGsOOxSjIfbwxgpurq2VE+
N3Rloy45iHPr8wKfufxyaIijN8Mc3bjVLsFrbeMNJjw7ehutXS/z+1mOMc5tSeFNCvJyWaXzfV7d
2VNA1QdNBdORQorOV4b7XmRBwp/AEVBXAqt5x98yLHkmbXCGqRhhOHX2g/GrxhPKCwa/aONd5nw4
L7fP/tI1cT5MyecUimdxhsg7yspHju5ueSeCxPgW9yxIkwlx1ea2veXRAS+Ptzw8r9wVqh8UXQEJ
Gn73YNUHYOd6M2BiR9uNGxl8LUuyeOLx0kbqFexg5JwuNwxQyR3lsZtHoGJ7viGyyZ8sPCluj+k3
hehqyc7MSP5Tz0rAcDJcXDl5Sg1fm7ZO/dR1RxwX3xx8Yf00462hhHbpV2PqG+hZsdaI/TqJP5/M
s2+QHOnAPDJZOb5BoFnyzrjTNF9FZ+iANV/4h/GJbezikWgvLjs2SomSxpoAwG/Jlv8+CdCpuZzr
JO0zhXQabi8Vyetj8tqXvuW+duC7013Ntmaxb4tTIe7d5+oLBDo85ZgRaJVAjKHX8x11Mr/RP2X1
m3BPOR13/681Alzo8vNK0nV17OHzqLoj+bbvHtN217XvU7GFMgR3t1P8rBT3rdofVGXa5FPvu/Ua
AnwxiQDdJfBBsSlnYYbLryA6GueoiZ5F3l2RI2unj6GZfVDnvmy/5bwDg1LbcDe0+rfbw1+6mAwA
sqD2DFA2Lo1Lu6wdU1qXDRKiVg7e9pNKX6HXGkDUaMV7LZ24c0PSUcjI1AJcVCN9PQifZSKw3M+3
h7Lksc4tSBs97mvLaRsMpbDQURew50ncF+RJ5O91ubX6NRjqojkIaaD9Hh7tYEhezhzVMlOxxJhF
rVYHUFjYxAXxaTNuYsfKgwp6Jhsj5ysX3dJygX+uwi6EFYBluDSqZbQUtkAyMidxYPd3aLjeJs+2
t+L8F2MIcybXAcaAFsgygxaVKbMfDeQk7KJTEeopwybTs+qVZ/xeh3TSM4SQR5/WtXdvaKT9ZBZW
fri9nPP8yW7j/BPmqTi7073GNRTa5XnkaBuTt37aHfpy9Ev3TjH/YW8CYYBqnIl0PbTPL011ajuU
ao2HaeLW7pEybvl4GisrN9ziw9RBWIaFc9CoRqbQOE1f4UJAEOiMUZ8cRf0Zm9KYftU/S0AqzGet
K/zsY7K2+XusboS3j1kontz32/O6dBDPv0I6JtWoAXnZILBOEtXe2RX6b5YqWcNfLuYmgRNBKRXA
BqghS3M6dXYfNzlCMpKGhqMEQ6+HlgKm5qcYzzfLDWr3AY1y2o9BXQuUftel5a1zblvaOu00CId7
cwZgeCrRKyxulWNX0QOFir167FU7YEUOlsabzn5kPQlGbVugoYWCvP6hb95HC7zAvaUdmgr6/90m
ib8rLD8UWr43MxokVDnk4Alk/e72yvyXOUMUDXQNMFnynNk2KXk7IgYSNEza90p9mCZrr0CYJ/an
z2lxyHroarGt8/m24XktrucLyE4TLPK5//Tl/m8nz2tU3LVRk5qNz4gHjpWR1rtRMeztbVOLu29u
ePC/pvRLUzYRSEeJKY8GIPxCqG9Ne6ZpK+5r3sK3xiM9Rnq00Xa8VsVjhGl7sGP4GNhJ4adJHMXJ
91i4oZO4a7HePEm3jM4jP/NXPfDuukqxeC70DJPYCiwIOzgGHiFdtkkMtP0AesGe7sF+VPNxc3ta
l1bQNUGZR6CH+p8cPRMb8DYhEM+aw9CFemWVW6VIlU2R2+U/+GVEKBATgpAtbj5pnArw1pXXenNO
gELCuTtm/QaKlaHa22FSPv/DuED/gWMGoxfp/8tJRWaptsc8LSIjThsfZdQxyEQDVaVyWnsSLE7h
mSnJL5rliAIipUVUt8TeFXjkhEWRZFuVuuPKfbPooFB8+8+wZOlatSuUWM9tEqmMQ6e+dXlL/MRr
nG7Ls36qH+JJE3Q8KhaSBoEqDJP5IhOQQkRnACssUErIQgampLE38rjQDnRyku6u9fRB3+hZjn8n
RmnUQScchT47SZXxX5qa1kjY2PqwG8FVqnyr5PZ45wodgi+JPTT1nqus4dBaUNEhYxrTam6rAN0Y
Z2X8SzchghjE2kBrAd8kE3brqSA4gS2JuPuh2fwIifwwNqG6NhRqpFQ/G7QPTxUk3ch0343lg8hC
s3gpRYxmxT8HJYqtDy9rPm7vtYWAzsCLF5QBAFOsKz2N0hOkHVhCI3NW8QZLu1TLrU3G0GNbNP7w
mXi7bXBhx6GihWAOuE00npKbrVQp+tfrfUajFlK5Qeo6P1OWfrc0unZkF+f73NL8JWe+yRJxjCaN
sDQeRbHvqh1SlfH4alTVBl3GK+WhDBU8OKwwhq7PZ1f9Yol93m9y9np7xP/lQ4A+BFkCTYXlm4a6
JXMYrWk08IdBD4shIOoQemiq/qp/5ae6DstnNDvMwUpVR59kp1L30wFNyU63P2QhuJyLif/3HdI1
xJ16ymulohEYzb43brT6DoWPaQiSNWGMpTLADPOauXlzp0UZn9sSEyRDu8Xcx5/4wXYfWRcMGxV9
fTqfv/E+0MSP9nMyHEvQ84yw6j7Vva/tHL6dvpVrMKWljAS+5rfM79x2VO7xR8upJ3qNr+mOA2HB
FL/1yh11kcYd2b5V7lAISq03034aOnRD6hufKNnRSlckzZYSy6C6QS8caHBQ3uQiRDsVg6IZPY3Q
pvH7VIJB6nLf6UNiQYlio6NHiBaZyhv4H8JY8z7zBSVd1LM+H25KiNQBVijlI9S05yUzJxoxt0Ap
qrmjkFW7vb2WIjlcxOAB4c6C+JysE2aRsUFDIBWLPh1tFkCGtUFm8D61A+szf/XQA8EJubWSmrx2
YMB14GqecSrI/cqZDL2pndw0Rx4RqG0YauF76RaZ8w77jGY+BODDlVFe1+YhboQ0szHro0CpTIob
LWG6FLjPNnKzQ4r6RwdN53shTN8Z2EYpDiDMj9YKgmWO3S9XDzYhrDS/gGe9bym2ayDmUVdV1UZm
bt1pOXDoXvrBe2Pb6+zX7fFdbxSoSEFECo9gRKv6b2d25jXjgZqZa7E2Shr1HtqWiD+ylZD/2g9d
mpCCDjcXJbPHuo0c8HJJw5Dv3Nc1NCo1VNRWDt3KcGT58nIs7M7KYGtozVNCiq0RryFS1kxIG0Jl
dl5p3Twc6LNZieXnyZfba3K9x7H4CHDB6cPfIABf3mRpE1d1bxGsCRtjX9e6TQPB7Ql0XItUYV6L
X57KV1DsazalywLlQBPsVdpGNM4Dw64PI3izJf3UAqjf9SgFmvvbg1yaRlCAQM+ZW7ChHfDlIHMj
d0qzxDRa02iHo5NbPrfVr7eNLG29P0ZAc7o0ogn8ZNLiIFmNGSpTZHk9roOI9kG31oBt6cyem5IW
TRQMxd0JB8ltfjBIyzdk+6qsCi8vW3FQ8kcjCpxZyTNoZp02WQYr06BsKNtlmrHlRv7edmsilGuW
5vU7cwyel+ZDpbdtVJVe6cd6csqgDIAa32elrlZYkddB4kzQBS4QHEL05pOxy1bbDkVujW001smm
TFH51t4nXCC3N8PChTWbwTJAb2GGTkhbTghrYtoEMyl/SNBmUdN5qHjlgbmZ76Sh7iSPaWwEVWJ8
tdgUDsnw18EwPmCmowEPD5ah3AsxSyh4VKXaRqR4qzwMk9wn6RoCZXEyz4zMJ/1s4ewOwnI01TBK
T9mmIr0jivhEldVmWbPbvrykoMyHux9UEexDpPsu7cSJp3SOGWOD0J8x3jIACwcoxarAUfMcerfU
J9NPNGpB+o8CWhbmPQ27CimpKn+yiirQszGosxc2pSue5beTv/Vl0gyg8FVnHXfgPxFybhS+iU8c
WKhf8RTSR2cvNABiNs6r82j1W/vDjdy48S0z6lZ29bXzwQSh5oCIGHJdyGVfTlDXmqUbDz3wtIUX
pPqnQdfuCD1C+tuyV/Ous3+Wxwy1M8iIgBaCnLY0ZkVRrLExWTcDcabMH+mBF98rL7S+JfV3RMQ+
UBUK/QnC58oor/04ypmgPf5ufQ5lH/l2ZwN4XA5Qw6nzzbLvePG+cmqvAzAYmCkkJjK6YAZINxOH
kndFzLyP2kb00Nxnhao99AUqIfe0c71sh39775ridsbGpO7k+HZRO3tdQQF2c/tbro8WGBaziiwC
TwCyZYUEtZiSwo3TIUKeQss2IEpBMWm0VbaBkO4aJejaAcMY+odAzxrcagC9pO2jUC3R63KIFEIO
Jh2bgGnwGUM+jP5QrsWBi0NDo1YQSFB7gZu8tBYPU9W5DRsiVOXU42jH9uNgqsYB4jX5p3+YRRBH
0UgJKCQEupKpzFYLqBtjYCPYxYCDk71uVcadEQPFfNvU4hyC7DR3/JojaekIcjeDEHesD1FeZY2f
6Pu0YBZQeQOElMcpvG1sAR8yU3/x4EepbMZCSnOI4otAaMjGSB0U75OX2A06VlsJyMfgfHpTkDgj
Kz4h6UggC5XwrUNbhx+z2iHvrOuB93WqmAzoj6v1L62ghH6+/YHXRxXfh+cg6J5QK8Sj7XLieddV
UwmscRQDqHNHHbOcwb9r/dWu5xyUmbmLIV5oM2NRClGcKXGU2lDGqAbm9w7El/FoQ4EZIsNN9qKa
YrU7zbWfhUEbvEUUKUFd+C1/dHbhWTQ3usIwR+Ac7kl7R5qd9iW3vw18NwBb6JqnAfoHra8eWJ4G
SEb6Ynjm6UdtrnFDFl78l18iHdmJ2VbCBgPY9CQ0ujv7u80edLyP6+/5Fm041dLyyc7rnr7fXteF
SualXWmbQ8VLmZCAG6PO+8rQfaTYN9OWxlvk5L8kP9ZUuZYWGAjuGVaCDp/QQbrcRkaPBuq0Kaco
K3RUGapsBDIofvKyOvZ7veIrL/4F2AAiQtwsCDHQRxntHC7tZU1LRtwBU9QZ+sbOfhaZX7/Eh7dJ
23e9G0DU1t3entCFg4ISKbi2CG3AkPSky3T0tCYzhDoh9rWbba7mbDs67RpaYP6VyysbjNYzK9I8
1sRLIU/TT5HLq4Br8a5iu+6hMIDXvnO9fOWBt3RK0K0Foqt4bOESk65R0pIy15g3RZ6b0EcVwbBP
Wqc+aEpj7Bqzivo8rw7/MI9nNqWV6zUuBDwRbKp9jmIoG3a0rtz9v1hBqQEpDKBLrjDICCjR+zJD
Ul032wfiTl8FarIrRpY2/Sxy4OG1iiBH9mpDgQ4MnYrMvd4OyUOiOVs9Nk7EccvNmKHx7u0hXd/G
2BqgskPsaa7YyzcJEk5KFTOqRhP8uC/crv2BaS4f0Z2tXru1ruOr2RZUvJG2hZKDLMyY9OZkNrE7
RRM0wA4D2nOgQtFUAVpgj0FZqMnnvkWe2hEMAsScjEdHePZKSLA4uyhJoH8UegQiYr484jOsUnME
HugTMl3HvHBbPzO6EVp/FkLnyf24Pb2L59sFFGe+CmFN2pdToVPIToLe7fRDs52opvouZ8qK41qy
AtydM7fExHvdkLyIRRW9tkQK+UBHPJdFUUMwujv9/UjObUgTV3ud4mQEe7+giuZnfZsEvbeKc1jy
VIjAIdpiQJoCodvl8jiFU7oGHWClh/IY+A3NneOO3iEeZj1PFQ3ZCrfxQp44oEKaHDiaZLR9LU7G
sJ5EEVqZ4m1FI7iv1eO06RQ7e0mYSYKUoLHz7RlZOjrgFiI7DHw7epJJdyFKL3XpUV0FziWONxD7
BEG1BZG4y0kR/YspSD+jcAvBFVm/B62OyqQpPBVNi7sx0Enav1YNFImtEQW226YW9xLazUBqaWbd
2lLoNlhWlpHGwF5Su+RxQp/x0NRb9V9205kV6Y5oOTWcDB470t3O3KYdqw426czd7bEsrtDcvxyl
0TnnI+1ZVydDX9iJFmkUfVRyiFOGbNLzR+Rd7JUjuFAKAsrkjy1rdn5nsSEzUdvMFVeNKJ7NyNm7
vOzvtWGsxD4xJrW778fMGH2lmXoOFfeajnsj81C40iA2hioWsTrkgaD8jvYKVpP4LbdAbanMXG39
f5kVBxIwKmTLoTB/+aWdWnVKq8Uq4N0FO2qtY30dVdE8Q2PbW0mSzxMsBx6QAQVgAUE6kGDSEUHp
32GtV2hAceivw2S981o/pVaUaABlInqea5HtSki1tOggMc93jAcJE7lrNU/NqR4a2BR8bsJi1V3A
lDTdop64Jo27FOlAlGxu0mtDTkO+qkeEA71WMS1K89LP7lp7M8Rh32y5WIkJlg7luaH5/882VxzH
BSQtq3kjl59omgUkoSvZlYWLEdcTaplI6kDWRhZZEub8npx3RdIkx7JtdjlYjr4laOBUr7c34FKc
DXEMuEzwUA0Hu+NyOGPPU2/oMRwVmmuBnvQbu03RgH7gw6NrciVos0rct9w0g9hyH2x0lvxCFYOt
zOoCmBs5AaCDEatir6BP6+V3MAIyTjLkGuqWtp9U5GEwwb3SP3OX+ABzBvXRbEGPTfSNYHjGjvZj
Q7qwI/0TraqDUibDytFcOC8XHyRdf4xXniL0+bykaJ2XbXVS3cWYhW4UfiFG6Bndm2tgp4W9NdcA
MXq4A7yxJFfsDsxU06yBzYRuzPyTCsHU2+u9PKo/FozLaR7w5PLQkxA1aJ7GW4IajDdEncheec/x
Ys/Q3jW+r701NeKlLMnFyKRtNiF3yQhvtWgsP+zii/KYeEiTTONLrpq7Ks/8qkUD+CzwjDoEH+QR
vUQyb0V5b6EUgMmFzDvk3hFme7JYWzmViKkV+AgAFYwYipKKCArHgqKwBgxMSZFhi4+53W5jbbD9
MjfujWFNf2veNpIbvvgGaVs5DW4Ub8Q9yKFw/V1VVLz8yr7vvgw9IqUJomP3ouj1zUTLZsUbL7qV
s+FLV7At3FLL5uE7QF0q7g9Er4HpvE/k7zOm8zyjSzuKHgaiF2kb8ziDcC0a9kR2e28akdJszXFF
WWXB3V+YkPZx3+uEjKKGu7B/kNiHnIROvyfCxf1yuH1ilmftz2CkndtSYQnbxs6lU9BPdG+51K/s
6gk9CW4bWoAQXU6bdEMjCBxZouJsdsgK1sWB063dmIFh/tRRHVNSsdG0QMmNT1NBt4O7Y714QjqL
m+N27O0vJjV+Wpn6cfurFh3G2VrO03N23Wl4LGnUwkS72luabdC9xTeno8i+NcpTqT0ZaXTb3lJa
C/Uy5PVsCDaBCiAZLLs8y5E0wEXe+zz2QdcY2Xf7g+q+q/ucnZo1HNOyWzizKF09tJrUcZjnvUnj
kNW170zejhXP2ZjsTOV7VdyLTt+xSq38pv9stSs5mkWnf2Ze8ggdrcfUjrsZFuTxXepqud8kdR7e
ntfFA4M6JLILkEnBTXu5jq0CDS7FxTY2IfM5QjC9c/VQ0d4oSzft9PW2sfnHrpzcmTFpDZOuZdnk
YUZZxb41HSkDN9c0nxJS/Mt9dmZJWjvhjI4YB1iarDak1nPhhtzYN/Y9dKwZmwLkalYsLvqDM4vS
cnlU0Fw4sOj05c6N92P/taHAzvfb23M4/86tOZS8tcl1jVi/F4xTP41EvlNb9O0wE7/I6o1G/7rx
FKT0Eab/Z4PICbV4MPOitTAudK9tIJ1oxmh4ra5EtisbQ8ZVUa3K4jHDLtSFFwKNUXiTH6uvt2du
YYVQgzX0OdODt6YcPlPhGV0MncOo4ty694AQPcWVpb6nA883ifCsv89jzUVxYJ4RrXuGjNwxc8Nt
0xr2emc3WncDqNaKXm5HxdnfHtiSb7ywJF2swlMrjoSZBoZuiG63taf5ZfmQb8z6rSFPANMg8/r3
YTByZo4FMd35BSfT6NC/QhsqdECLWDmJg8oZOQFlWG49vMPCtlOnE+RuCRhTpjnsk8Fck6Zc2DFz
ax6wlyCJBeFSyZUoPWntCgmSqMkY8Iw8JC3aSY5tuDK1a3YkR0I9p2JGBTsoN2+sNHnqaneTuNOx
No6s1YIC8hAWtRQfVJYnJryDWxRHNS12BZ4k/0Pade04rmPbLyKgHF6VbJddQS5XV3W/CJ1Kgcqi
4tffxbrAXFsSLPRcHOAMMH3QNClyc3PvFcRxizGzcu3eTHsWZTI4coRRr2La4XQJlQexmB5jyHmP
onyMU8VucsElyZYH1OrJuVrsWcxJaIzWR4FR+7T1mBZ6AfjmFLqNrBs3Fnxjvb+2+lVeMZAiMfVe
FEEyjK1emT705mlSIMCw8V15IjgLo9cL+fX+vRqn65Ie/gqYkpB9ZvpHV6cP0G21JrGAqBPSrJTs
I8RV9Cu8AvQ7FHZtjZYbk934ml8ZyNWPUJuiK1ByF19JVlpxrz4YQ/2kJNpRZR2Ec9oDHExcJm+t
8drjHpNHa5pb7aJLOjs8VdJpFToOWOTIgLIJXjwxcNgAwg3wZMehsqcJBnmqbg+yYDfmlv7TWiEO
innwMVQ49mmByTZNqrKqM8TXvO1h+pA89qA+C3L3NDUaStb9Dv14PKi1YzOdlIa+joliTfFeI5PV
bimgrn6Dq9/CN8rVN6gHkQ1igo0gp14vJHYD6StHH90EUlvQxaD/zaXA0bxov0Encf6UF0JSpY1G
8OAdvley3U+eqFh5u5E7SjziL7b31TCzWTWi0eQ9NEBf87QBrj6L4Xpb1iyC2EfSEZCrYcplJz14
MCBGBnamDqXVsLJ3ZaMwncaY6APkJYIdpIUGt5PG77E+wBPSbIKHrM0Ud5ImBmHFYnLiRumewgx0
wfsndCX95eU0rv4JSUlRncWcHoUATVFC6ZUG1TOri9ewNbZEStaCDSTdOB6E44nm5IzYSNpOFxOs
kjaO+1gO9YPRwPoZ7aAtBOUaHAAVVAB4IfaAOuSc2FVAU60R41J61an8Ayw1EG12vfQkyYmlmq80
lpxU+BlVqBvSxlWHIrRzILbur+ki2YdQJaqgqOfhxuRIotu9DpD6FMR601wEtbQE8ECVOHAC+bPU
QieUzvcHWySqBiBLqF6D7oB2IowubgcjMRkVkXTNpaPlK6kkPx4KLyxZa5VQ9yVTiX0v9MLu/qjL
2MKHBUWday9yed9ZkT+sSD9l8tBcmmn0DNbtyvRUUx8HDXV9j40fdXoqhUvI3E7sdn0D5Y2dom6J
e3ypcd4cQPwMYPUBnuJ+Q2Ao3s6eNknUj4bZXKb4bXqGcR8MANJup7dWoFqKO+5C4ur5qf2EMfNY
HmPNy0S39cvSjdQHWKcIvVWdInEH7c2WnmAJImZOOxzF1GrJc/O6JeC6sjPA1EErCbkUCr7zhkPW
TlVoAox6AZJt0Aq7ld512JyJBWIFosbGN1pcvrwfB0NWqJGoIj7XbHGqZuwDwHybS9KVez2vLzn9
DpovOIhsx8LwVFCwAUQV7NH+k5G/rfHep6Kz8SMWIZL/CAWoFTDRDPwz259JwKSOlFpzocCBAyZ7
kKvED321cBJFskcGsSmYRZmdG1S9bgFn+LHxA1YOCEfOgI+D7hdE3GepZRBDbt/IY3ZRkvegZ1Zf
/IUS/kHOcqvVBUsvn0saHYZvTX3oy8cyDfd1BHE/2VHDj1ikdikpG1STZTkWa4Kekwy2K94tUEy9
3bUobKttlcnsIkMfrpZPwO+QcDcgL4LIc2FCt639jIedlrxUwmAZWelSWdp4C/J1n50cGX62AgDt
/AzNXb61HnJDEKppL2FRiVZijrIFxuZgb6w+n8piGPAQZa5AKcPt7Haq6G+MgiB27QWKl01oZ9Sl
xrdYftIriChdgsIRCqdt/2yMutx05peuPD47th4s42ajmklLhQTtNVisTJk3Po2DrQydpapHOIvi
LrQ0axj202ZevTjg3CfbwFsJQuQ4cXPqJVQYmDTEnfkaFRdDeqwI5PTr73H5mKLIfn+Siw8IyxwU
eDnFE+58IALeznESo0lu1Yq86lJkVcmvbMv0eDkXHFpwviCSjy8H2NntAGqFdkVdd/FFZqUlq41l
lJ5hmjYinC2GW+6Pa6OhBQvVJPDNUQmZJcsKATsAbwWMZgCMhYZb8V16V6CjuKUbtDoQ342A0mHn
z2NwqoxdkTM5vkhGxR0HskuJp2a1r+KNY75IeWHjjYiDRiIqfni6z055i4e7qpM4ueivkB23IiV1
i4BZFbFTtFcEyR2qjdO2NjUNvRyu9AD8y9elfZVkawngy5qQYkRrRHFYtxXQncsjrV/vb71FSMXM
dB6/AA9E7JjvjEYZNS2nLLmoeFAZeWQ1Ntreli76/SHdujNXB8NGB6USMs+Gzs/61aSGnmGfx0py
6VrTSow9ayeHVeIe2lZcTSjbAmQsXuGYHLr0QJsjX4Uc/mw8yaBmRrqKXopGO+RQOi+Cg0b0E9l6
PSzfh7OR+P19NbO6rXBfDhgJUC/ZCyuvar1AP6bVTnEIEpYPYQscuDW32ZGOarOUSV5ibu1kJdFL
Ozx18WBt1dSX7WTc9ijHCfhoyIXByLidWZzRXCwoSS6S7tTtMUsvYe8gHY1kasldDDVryRqnY0f2
/Y6+ouRe/m1M5/4mXc4Vv4Fzj3ACEZI1/iq5Wl1h6iNVJDG9aOO+1p+D+BhUj5L46/4oyyOH8IuN
CdgTElH0TG5HSdOwh8nAQC8R8YJH5amh+zHgtvD/ih/hgv/ozyPTh4Q7npy345RlF9fQ380vBBzc
yfDl9FEdn5XWNus3rgiebKze4s02G2+2eiXp9EFVMJ4QPEld6sjVMd607+I/+iY5wP0CKAwgKqh2
IEmdHbVYC0dZr4Xo0tS/BPG93Mo+ViYBijTiE/wScBfP9Ze63Cw6gKmji6r/GdgLyXdxsFW4XyZz
CLhAbhiAHAKphwb+7ZdBMpeToCySixieiyG1jORFTB+FcVeofwzJKy5KeFRO6k+zy2zUfO5vv/kK
4nAhwcf7B7xz0HQWKvhTHzfwNSsuIVSGqArMyJYu5XwN/3cEyAZhehhlfl3SYqjKYUyKSzGlzsBO
aYTruft2fxprgyDmQiIDRW5OmLhdw8qk2AuaUFx0NUbr40+lHRK6++cxoH0Ee2kYp+F1Pk94w5zQ
qiCkvoDKlKSmJaBrFG6J9q9MhKcWaOOgAgCe7WwzUDnNxA5O1pdYPCQgQNBoBwyzdX8my4+Om4nn
fUirQZCfr5aamnUFxCXqCzqEa5NUI5CFS1P3/zfKbCpCS/K+EDCKEgHlXVgFOFD3R1gUEbBMmAhH
CyJpBkR+FjzVwoiTJsAQrfgwKYBjmJ4m2Zo2WeELxNNHj9ldYcMhhshWlR/yfAPGsLqQnEcJyQ7E
1Xm2LlKNqnKYNZehY6aV6VUGp8tR3Jrm+jBo7qGBA7erea0EWjvBOIYo0dSiI6gQoLQh2w3zN6mx
UPaWPgT6o5t+tI0TdY64Jd4wvwb5GqNSw8HQIOygGH17tGA3ifJwgApJOdZ7VXgPtMQdpW9NsrUr
l1v/diC+Clf3rYgy6MhbsxeW452niFZXvqhbh3htKTk/j8OzQDCb81KiqVCzTCzZBTIY0Rm0QdOZ
pqjZ39+Yi7LS16KhRwkVCqheIHm/ncvUZ0MvwGP6ApuPgv3S34fmIdA/WOTp74liixHCfOPRymrE
XU4mqCuYruwI+Z9RrlBgOEFwT9OLU0yJA28EG1wTsE8zE//vdG7DXTH8VUeYIsPbrdibWzbca2uE
yIP3DVftwre//fFlC93gigjtRWh/dvBjEfst0tXankJBReUYEai6afzPrz41JMIVfUhoe4maJH0Y
WJEf6tyooWBumiAtiJWz8T14InCdKPDvgUyS21Cio4zq2e2AQt1MqtlmLXI5ixrHREel6CxEnonM
mVgEhXI/e5t2WnmBymH7kVOrwOPA6nWnggi9ozQue5OTo/jJIL4n/TIdCcoHp2B0oq286evZfe+n
ztZGGjqBSEHRXvpsN9IdmhuF8AuVj7C2uf2O36gPZuZn/XNVTpbcH2HbFAu/SlgnwLMa6THADDL5
mAybPuq1Y2rOaJ479EyoqwA5ojz0kpf1Nuk/y0PdW2JuiWRX0+eCunChMakrQmcWfh/BS9JYfdnY
AVgB+A/Txur+0mzXnozSnTRPPsS/kzA+GkC2QqVrCLaC3rzwg0/GQZTIShDbIco1f/3WdQbCx4jY
qh9SQfgda+2j8p781MleM728Zhej/Zb8s5Dp17CKhLoF7hPEdB6lrramXMRpwNHIl14F0qaZqh9K
Yn4ISfhoxpOwsS8XiAA+GqxDIWYKZS/+0p+NltRx3moIrpKcAhV7adTGKQXF0ZGRax+J/AyPg2Zb
1JeHn9keg3IDT2l5srGwbOv1uFRIh9odVCdjyzQ8KQkd9gb6J5TOgNgSXeQ3z0q5kUGtBBY8dL78
fWHxBI707WyhQZgptRC2F6I+FlII9eSt2syifcMX9HqI2ekhUWVI0xCwSyXuSixilIPeGO260KPk
obQLGMFa/a9uF/bf7oeYrybwYk158omKLLooc74NhNigmKZE7aWUXT21g12TPmV7Khwz+O5JVvAs
VK7Q/9kYlSdRy1FhQMTJtHAXmV00BhGCXG4Q2MTfw0ED9CG0lB+Cq8heHB6oHQgv4niCAHz7qqSX
trGII9mMbrwtV25u3sT5z4+YRde+gQV1pGE7GWnbuxFYYXYfy4XdaeX7/fmu7iDO/0KN0ABzeDaS
GQ6mVJQq+h+QqSgehZrZ9wdYqKJhA/Fch9OmgN9fGGwnOVreOUSaL6x6xH0cafVOTd5q5a2upj0b
3KK4lJVlpijDgdIv7AEphwG9FaEXUzzUWQD2Xb4vcg+mKfd/2drWvvllvJJwFZnavpZFeMagEp7s
peqoouDfvUTS95w6yvQUEK/6zh6nhzT5dX/gxRYT0aRDWZUjDxGP50XB2oh61lZy5aP5ZVKv1GxJ
Cc/t+AKnE1fsA8B5tkrTy8QehUHOosQXAHgVX+R2rnHYKIOilY0fkedw9AOTOIPynDPdApdtfIdc
mayditaTezglOmAkCe3f+7NetOYN/AQ8+RVwGyFHhyLQ7U8oSiOKYpM1fqsD42ARZo/CjxT+xFEh
eKJKbE3HpfwUj4e0OuiRU2UvEvmcRmDiu+rZhB/tn5BYMpzdyMYHmRc0v34Zmj7Qm0LrUl4klypr
azSpG19uIqdTThX5ZM2lHz+YZu7lYItJsTjdfCE0BS7lqJ6imj+7iCG8TwDWA6sJUrW2Eh3NIba1
5uX+ci9392wUnsFd7e4CuOx0hNan32efOussxnTH7CoHXiEagTk09RJpnweZXbX7fHob4njjfK1/
8Kt5zkIpCDSqGgJr4UPZNInynU4YdLtyWyfjoZkKR4xthZZwJ7Qy+v37UJ0U+oOxN4Au3SByguJB
gWemmbyg3SeG+caLYvUjcOsf9CBVCM7ODkQBBaJYS6bGn1CgacP9EDR2uuWctzYIsnL02cDKhpT7
bJDWMOKa6UHjdwb5BcH6ek/1KQXbz9zCdS0fSPjc8GlH4YsfLvQBbj93I7cRg3UA8zuB/dDiwA2H
xyluHKbspBB+Uwpy2aMo7/PMaeRz157l4UFt9/FLdUyCcVdm7DSlrxFM5dEY+RHbiduj+Q5Fg646
FN2u0K0eoD/o31db9azVfcIvW14YhpPqXCKoGKhmTKbOfErEI+1Vl/SwBo7GcxxqllIodma8kOYz
wIeKwD7M9F/INa0mfuljdByy1KKpJ320oWOy0kkVwSHY1fdP00rI5gRKuI6jpAwxhFnsYmISqlrd
Mz+yu+yxReGQDGd59DvNFvOf/Wa7lG+MmywEX5NX7NGPQH1sobETI1jhmRC2fvvJGFAxUPw5Z8F5
fOmH2kIWsI/Vf2QMIwaihi2CDwlBXF4wu90/g4yyea5CFASvhwmian3kmqFE7Wbbt4injLPJ8Uir
4ykCeBPS19uhhMKsI3GcBh8ACaeUYJJmhnZR7dtwg+C0cvxuBuJ/fhUCxU4K65IJg9+xnZ6WFkse
2nELELzIoPjCXc1mliAbTYP7rsFsevoeJr/KYCMPXq4W0ET8aAsgxGoY6XYSitSmVIfckl8UcbGL
1JIeWS+MjjGNBVo5Uujc3+rLyxAFCqAP8FoDDgGSz7fjTRCM7qhUD34Y63v2nAJgHwSNm0EtDFqu
tRUmW4iU5QqiBAzrGvDHYQOBQ3Y7YqcATt0J0uCnhhm6UH0ApB/yPxvz+pJiu912kijiNYNSM/dl
mEfIESzmyIhVLGRX6Yc6zQwPlWDJ7oWSOi3sR/cDIXSf1lpjNWP+2Rnt6MaD3llhNoQusM2h1dW0
81DZD12DDulODsHIub/8fLKLX8mZrvwxCR2P2XaKOzU2KzkafbPsLdOMbSGDcFxvOEbvJZtqgGtL
jxDzn9FmS9/ADkCVRiSEXVU4YaPulSbfaLqvTQjSb5AA1iEfCzXo26874mXc9godfRnNhOAtVrGN
HjX5myCe76/cl8TRfOkggARpFyhNAGA0C2E0DaBBkrWjH5WFF6U/hNozSGklzB6e6xc9HDzTeI+M
3qkG0Y7GH3FyzsJdAh8e0YF9QNr9Vr/nsW4ZHBk3bOSYy1gENNxXjRSMbBRiZsvQ63pmjlU/+hUN
T7GKYrpZgTQb5enGVbX2SdGQNPDigmwqjvDtemtFq0s9YaM/GewpVOq9lEVv91d6dQhAJbDMKCZh
oNshdKK0jdJjLpEYIZfPRRWTEaaNiSwLABxAiBYabgiOeZnTU8dCE6taU0e/CCDdFyAu7EJdZE4N
Yr4dceK1GjfdPidRbWfj2LjaoGYPrK4bO2OJtBE/1j4gHi66BFsXAHDmCjFp2hdlnYijrzb6s4qN
k7bZM0DGu/truxLu8SQENB0YdeCk502xNNWxNzRh9GOYEOdA6NEpd+v657iFwV87l1xRCpcLXKG0
eQIMEzRNqmQ6+U2X/K2p6eT4l4UioSNN5gVekFu1uWUOhcfu1YCzE8CYFMpGH2LAlu16MbHF8reS
X1LhEJeWZPyWO/f+Uq5uIMgVYRdpaDUj6N/u0wlEpCxDq8fPkgcRwoiS+BDAl8TqmBXivRkqf0Yo
fIxT+Ax9v0OTh/v7P2DtnEARBdQfVCOhQM9X5Cr/6BOxksG5mnxdTye7lsNyRyR5y3tuofQJeLWo
o2PHNa10PDVmx3GsI5JVsY5XvU73Yul0o1PHlsScINOs5FXWd2AzAQu/Kwl4nG3lyJN0BL62QXE7
pj96bZ9k1UPN5Nf7018WY/kPAzQClDMRuL8F8UxqWJ2r+GEDedbKM+oTdkRcCQa0b3LpxeqPfquc
tXZIsRBoEwG0xlVEbldcUiCCQBV5wukJXRLIHroihzzd0iVYO6QcbwWyF6QZIGs6G0bKzSEVpskf
hi4FjiwRUZeoasiGA8bcR3/ur+NKRoZMGIhqlG6wkefCwCwqqTmwUPDFggm7IqZvRkpUaMzK7JTl
SbbLalF3OxjCbETgldXEwGC6KUAAQhRrlh1kQiaLZYKBTRhVVKrmwd3Pi0b95d/nh2orJwlwWNDX
Mb46JiNklZSgKEa/pp6p/UXT0q4FnwLJJhiXZotHuhKGIODEN4gMFbMFFyCMSqFPzHr0dSF19ShE
IxD+bYYzgscuCOe8RD07uPz7DJHA88YvF/uew2qkegLNEoawfg13XcUfCegWrpqD4uR1yQaMeC0c
gHwATAW8/jjMZrY5IQuiZ0aljP5o6q7eFs9FnzvqkHhBoh1oekqIW6MT1b+ocb/LJ/aN4BEb/DG1
J0G1Y1Rf/dH4006/7y/BypG5+VWzvBYmED0hMS7zIQTQzegOUtI7PRD30LzeSKHXzsv1Asy2bWBg
0wotXuehpKRWk7eWJIV/UES3TOyppMfi1xtDrlymXP0XlC4Z5JzFrT3mIbwcpxhxhwl+EO7KQHDN
6NClv1TNvb+Qa4eSk3YkhB5EoLkBVCBOtKvlYvLR5G33fWCMHlHwoEnkqTrcH2qlaozWPuYEz0PM
C1K1t3GuGLUmEqZy8ikMfKRvGf2b6r/Zs5E48fTE6m8pec/LI8scdNv7I0t298dfmyquT3TMAbRD
g2sWzQWDND3E0bCqykB3EAD5bcRT6E4N/Bfvj7QWFFA7Q4zjjy7U5W8nKkV6ZY4i7o1+sLOz/FqM
z/JxkmLgWr0w2tqgq/O6Gm22QethKkNSaJOvVr3FwJKejNit2nDj5SWtnTm84MHRRJMeRatZ/sFG
pJkhVFF9pXOg1gFBL7P0TfN7Xpfwr4ytqXQTdd+R2u6TP3XjBHjj05dAthL6UDWHSkqs5BTCPEaa
ntThEpcGlH70R23Lq2btwKK6Bt8NoA7xPJ9952ColMFQg8kHmkSw5Fp+acG9tztai7YZwXWsAdHZ
Lgz2X9Q6gDVC3QGlNkiqfi3g1c1TjU3Z6GCj+PoHBcNfahwjBHwFnt2Dk73f32IrHx25AmQzkREB
JzOH01PShiOeMIIPRQvTFaMMGjusiN26TbfEo77e1LOXMLoYqoIo8WV/wxf8al5JYva9pveib+jh
RUuFzCkC5H/pIEr2NNYC/BmBIB1qknjTpGXupE6i19ZCtg8RyM51POQnqsXQ32k1ejSQw3l61/We
HMehVadm+5hISu4YqVifSloYbl63ZWpNWiB+yB186VDAlF00L7OXdBSi8xCFhiWkXeGkbRhtRKmV
XQ5IM3+WoRKHvspsl5ctq5KozWW/aE8Zqx+z8cWA7wSeyBsvwLVweD3SPB5B3Kyo4Kok+5nuTXUO
IMmEHKV2o7zYi/GTnoJb0sU2jaCNF3rJjzE4tjAy1Qfy/f5eWnlYcEYjXjYCpFhR7r/9vi1aO7Vp
4ocIYu40Cmq2W8iCBWAcZ+JmCL6dr7YQI9k0mDmVfaoeteJJrwuLIJfgyi/6AGvDJ11wRJQG0/HE
NOg+1laacBP6IDn/N3NFUo+UBpfeHFsp0oY2TKtkXxXISSadrdN446Gyvpz/GWL+XaUOqMc0wxBx
19oqHJQASro/iZWnkAxgsMkbv7AIW2xSeajLyciJ4jfDYdA+G+WdWcr4tw287HcF4Rnv/njLYIPh
gOREgZ0HgblKRMOkqY7UXPWxUbw4fx6yvZBu6Wctlw020oIuA5qBGiJwlLdbBP4ejUZBU/P7SGPW
mDMQrtE3cO5PhR/f21gGDDdiGe8W4F9z0U/SZDA1JJrqM0+rmNVNJ2JDl61WP97EZIvasrJu4G5x
a2BAP6CDMLuZU9pByzQOVV+rslMF6AVxcrnbIKmvtGZBNERFArVuALEWpZd60IVe1htMKShrrxFZ
DdEQBpqjMNJTPkSxqymT4VW0F/d9qWd22urRky6zYldJ8K3rVZpsbBg+sfkqAwyLKgXuYNxQsxuj
nhLwQ7pS9RvX0D9giVgpv3t1r5Ld/a+5DNaAvWJnaIAMgoq14PKwSQPbvBH9KXJUQbaK39rgqeMW
6G/5HeHGgTclkmTgiFGivN2aESehjJkm4qlVpTswsApLqmXTRZGm3t+f0cp7i4/Fz7WMTg+ADbdj
mbjRBLVRRV+c3uPGfJeHxIXJCaVwdm7cTo/tVm8sIImZMQHksos1aU8VCyqNMQEc5lIrDgXaoftz
/3ct5NPQTQG6HhuZrzSyWv4priJ4pYHRH6Mh4vegMrHAatr+paw+mmr61UHApUIhLO3AxgwFW06e
4Q2BbtJzXb0XQn+B+qql5dIfeTI23oHL4wz0iYKFQjRE+XgeNMSu72uoeEu+SB70rLD6sbDyxjbq
yCumbwOxyvFjYyHWNgMSL2gcYin4rXa7EEMf5mKCP/Gz89jBk6oKnKRIEysUqE0YrnEhMazuqTLh
mSI/R70rwNY96PRDWLcbx+yr5Hh7zuA6AQIsxwKDIjrf/0ZV0K4fI8Xv68CE2RKU6yqoK+67sWr8
QikFqyxIAGyO0lmBUWh7ooQ54OF997mxKjw6L34JjruoInMC8Gv2tqN1k2khiRVfF+HSHbk6+c5A
jGgMWEJRl6VPzBaOVeKVunt/5OUOwBJcDcyvlat9KTCqy42CJaAmbCmdEVR7luFhaWfmA6EvTbTx
DFopA6sglfLTgBIWDgTfH1cDBgYRATmpNT86FdEFeqVguO+In6CgRnorZzmkZK3GlD2h3Giqr8QG
DI1wBy0PTjSYowmpnAUk7FrNh6S0FWeyZSo/+qCGmqHgQNnUjlNiSV5dujKMWX4jTBS1W6Z7Myj3
o/IYJ4cwTF3TGDZ+1zLa85+FYA8OkcHNdW5XBAaxLE+UXvOJKu3l5lCG4HxPopMXqgcbqPvfe+W6
gwEplEbAkFGw1ea86C4SlV5WR91vUyuoTjV4trzsloxekryOkZU91/1joRyiZDzq4kZut5LIQtMa
px+FDHx/QDpv59r2OeruZqf7THZ7MGO1ACYPp6R9Tbs/aXXWvw0us/Ih2U0cnv0OnMw4bLBa+G0z
O2o3P2GWKAkRVBaGuNd9GISKxJPoNyD9UGV8NNgxAQn+/novw93thGcHWzbEKSdk0n28RjW7L6GO
pZcjmC1GsfV+Xv206DogD0SWiQrnbHH7nE0RyxTdH6LSHstvEfo52lGcrO6oFOyAYkGCbr7upMEj
bV/uz3OZSmCeV2PPVhWyTQkTmKz7pr6Ly5cigNXlqd8IHl8ndPbtABeQcUxAXQUBZRY80BdX8yaV
k7NCBOyQKg0gMRrqQQd6Ut4klWMmIrqTrJIBFIgZpcVj1YjDe1yGZQW1TsKC/SA08c8KWkTvxDQh
GITKff6UZANIVl0xQobKxH8Mzz8hBa65i6M82DOaCBBvndLJgA4KkJNOF/b637Zr49IG27zI7HgQ
6zcDKtgfSjRClnPij3OcgknfJXKG213tJ117oG1IWk9RSlTtxBgILJvkCv9LGUntnrL0J5sayE6B
iJc/DHIABay0VkX0Mujw3gtt0Dt5rHVgT8hiZkMEGEZ2Bav03KZaVnwk+tAGTqoWBPZ6vSRZDbpu
qj1C19B4GWrk7n/FpoB6AHxPUVAA3nb8VWd9k1tDFqj504RY995CE3OyFMCeT1RM08ou6yBztCLp
qaO2Buyg+oqR0yTIIbV6FLwaR8PaUAdmhv0vTYsaeNJmHbperSQV5o5MqhL+zExI11tCqxaVFxcK
WM5jVnTyGyzi0tMYAIO0UXpfOXnclQDSTVzhHZid21CDG6iJJNiWnEH6f0lQ0wvpT6IPG4kdD86z
HYmiPv5+iAxpQC/OzlymZmBnhmZyJqr6TgL2ZPSxthFDVs4WejHc3giUIhxt/ufXV6YsdqEyEJSC
ssTuoC/ePxjm4NTd5Z/PMBhhkGTjEdoEc+N2HCIHDOT3lJ5ZgnpUGHlGfFQCwH/jjU+zumhXA/Gk
5GpCw4AcEP6M4CixX0H+NtVv9yey8fcrsxyzi0uQJMeCnk2d/jIFYpla+89oNlgW/d8U5glbqJFO
w86l5wFMNwEOPxaLW28wIUhzfy4r2xgDcRAgqmnc9Pl2rcJYQb5JKnpulfI0TtW+zKTKom1wuD/O
yrWISjvSIzy1Ma+5Ek1QleiXBrrhI+y9TBK1glKFzp32MDKfZd8h9bMxsbWPhIYmf34gDYEz/e3E
wJLLAxQgTV/uX0XjAXrZ/80AmAh2MzCB8vylIQkdQBVhB06ZeVKM5ylMNgZYWzIuZoNXjMaldGbb
uFXZkNZ6EPgFk+xAfCbTaMVN5rUyJPvelErYKlWsZIq88YL6OBj1sByfDShC5VSWqojw3C0bIfap
OG38re6/ld14gObuUDlt+2oWnjF+E1AQVTIrMD21Ku1ky5phuS1RleFlek5MRqNgdsSKoqMFmO/E
B+TClusBkERQrZIN6g2f0G10hbDqVx/CQNtE+Mp4rgKFroy5EqlpfNYY3uWQGq6mXf6Sfkax6IW5
FwsbX3SlMqgj9qF3+FUUkefhXCcC3KYoLg2I09hNlO0U8938raI8ItqtmD5MevQ44Zlw/+ytDQsF
ATxLkNVIAAHNInyiy0WhwW/x3EBvwAEAO/MyZMluINf9GXiQ/KCb/YDMpI8OEFgW30yabznMLb8o
dyZBgRIAGUBb53o8pMtQv2mm+FzGowGSpY7NzApyKNVgi7C6/KxcFo+7SEAdBAZfs0sTukxBmndJ
ftZFmMBCqNdC/c3KDX+a0iMUxkApdO+v8NqI/LEDdgHeHYhxt8GmC+PMiIU0P9cSukrWZFq5fApN
p2jtToHDvL7xRbfG439+tXFlNRdlqmI8xXAyYYLMkCupLvQsEUaN9CKd709vpRkCjcr/m9/X0/dq
vCAtp5jGGI+ItsF+arCBb48RwGqs3GegqgV2Fx9YVeCoKnbks9iGatr937DyvAa4SAWnDHZpqOzM
2Z5ZkwodwNH5mVeG1VM9PnXkZxA+iu0lK45t+bspf5lwv/wcRLTL0aYqRLuJU0se4iMtkOiG2cNU
b9G9V74EfhUuUF3lhfF58TFhqVjpWlKcRegjMTh9IVLthhL3Gz1V6aO+8bpc5mpYBG6PgwYm0F/z
B27etolWQ0ToHAFNR8+SgTs7ewvLLab/CoAaSaeJlyx45tAFmQsHNk3NxgS2L+ee/VQUoCmCY+9g
Z2fu98/KNT/jAL6Dl0Y96XEBrP2x2sjhlsUzCXEC1AcIhnAG8xxPphrDUKGoq5yhymx1zWtcxRYM
ekpRx/+86HCJ0JJnc8wtrQs2ttoyXvKxwU2BpCeegqhf3R6vHvjWiIQYWxMflfKnIj3IpLBk4YAS
uVycmerhfbNxpBeXL4hDuOy4sghcXdFiuR2TAoxKw5SaZwni8N0hJcdKscGck7cACasDATEMdCa/
9OYLS8cU2KwgNc9j9Bn4oLIPYW2BMxHV3v0Tu4wafEpXI82unaytwwYOWOa5hCF58Q4xUHVfaVZ7
roXToNjm+E2KfkSqgpXdtxl4AFvaH4vTwimo+Mc0gJnEms7CpFbQPJ4IpfCSotbwp+heR+g3jZta
n4tcU0HjAd0AVNe4VLss3X67aAC0tg9p/2qQKHluQYNzpAo90/vrufhwMCIEEBH9RD4WilyzUQRG
qj7KFTgfOp36P6R9147jRrTtFxFgDq9VDKJSK1Ad5oXoyJwzv/4uNnBwWpQgwufaHhs2xl1kscIO
KxgSDrxNnR1G8fh4nJubehoHLeEJi40YbE4TFqUhjkOmESHiu+VqpNkMDdS3x2PcMoV/BwGNHkgQ
zNrv2vlzo6To8UPGcRTPtdlH/8R/aUtwkGvCZ+IeosiW8p7E0aZLKIDLhDsC1EXKSSRUk4iMwvV2
UXDn7uyiSPY/DzRbrCgucOEQc+K5eE4GI4N+RShuu5g3YQn++N1vVgtKZzL2HYc6PMh78zxYjOoe
bSNRhn885EHyF1SyHg9wkzhIQMShr4ciLBiuAJdfLxQolaGvDQ19p0KXxCkzHJJl10Nr2VdCU4Wo
JAVrQTy1mr9k8Huz4aaRsRdgnYkrCt3i65F9IfDaEQQaR8lstVmxxU47/B8Ic7+j4FLCrYBIer7d
XBe4zjDE+0mFD5iKAdNzUqOtFFpiNdqyEumxxdWe9d9ndbJiAJYLuRGQRNfvJqB4UQOl4TkoytBR
hpidQPMUirG+xYWfAmpaj8e72YYQT0XNEwRP9MKhLTZLYBk+qIeqhvJiKm2r8DBIX+7wn5NkjIHb
BnscKEO0BmaLftBqT4DLZuzIgK70QkuiJY+a27V4PcK07f7s87gJwyLky9hp1Qga0PtETSl0X5lJ
ifCEJvfCpN02QvFGyuSpC94NUBHa7CuFvBI2lSRGTiUc+4bWDHI6w+tOjLAVU86QEEy4CWtngLaU
khlWA0nFRs/KY59vZR+6NZn53z8jdgSQ1XguaJHOPmPJJ03HI5JyZBeerDhPQbiEFZABYOf745Fu
tPBQI0BYDOIg6FDY93OtzjwK67wOisRBJXmAunPm5d9i1wQMbXwm+1ZqoIV1X6nHraAo1evA94MM
B0e328lcDT8IldFC7KaKiT/Bc2yKhQ1020CYPd9sKkDBHjyvqBMnyjZ9OsCdhiH+KNoeG+h8/JVx
JjDcKRk8sBYufo+Iq1u42m6PXsyQDEA4yjUgIM9rNhIbMF0yxpPoLISA+hb2bOKS8PedMQDeR+UJ
wHPYicwDuRwsFA/OXomjsnluIYj2KIQQtYVlde9jIw5QJu9KDnnnPB3S3F5JhzJPHRe9/ieNKflX
QCvKI5M3DfWn5yMc28oq4Xslx8zmFecTHsk9VNplHJ9WrSZwP61gPonqkq9V/sIT3l7x0HUDiAfd
IhQdUPWbDrg/W792lcHLVaV12JyqiDH9MuhoMR4L77sOzS4zee3UtXbIB2fG10jR+PpQOV7jUzjK
eK4uMAbMjEiOLuKS3dzvR7iq/EzPhusX8SGPyZuXutiRLSDcV3YOA+lhjzNz9wN+tFCtOsF5hrrj
akgrI5IKENDNgAlst40tqP2lSUGYjCavvfaKHgVC1yw2Zcnwk1Xs/zQwc1GfYCRs4Hc35Q6GHgEa
ERqAg7AXlYeaZLnBKAbDIj7MXxnRrKRdkVcwlvtM2czw98F30kJP6kMOXzW0qVFge3xE3J7GQFhP
+BVgRCZg6ux0xFFQhy0ndU5SdClJ5VY22CZmTTEMfiqxmFww1K+2YaKFjOr3IpnNN9Jk6JFMNycC
vtk1wAWuDLS82jlS/+JKgMWxZubZWXoashMbHASFBO6z1j8HjEARnucaZ+RPwods88w62bLnUNFD
FWYe+x7WZh6VuCe/QrptixtRNSVZ53ZDoOhcf4SpSW4EB14zlbAmeUn6XSZbAGoWwkX75jX98YTe
ViVw06CuhW2ognUGTevrRZ5KVae4JdM5bAS5AOibluKTJsKEjSqi5Y+7pgC4JtCVo0TheOOdZWVX
lD1RQkvdJz7xo6VinzDd2fOp/vtEs6SnL4GfH3y3c1ooJnBmV0Ap7xBp0H+vaa5BFk3eDp4uon67
lW3Zf2+fXZ+UzEFiwaR8ZVpdyairrrAYd4NvjIrOJ7tUxOWgwzREcFdRXGDlwDtgA9Urf6HPexP0
oEIIIhnkctDYAzdylnlHvBKIedpFTugykt0DBUzLsVf1Dmifhb1wc05PQwGdgmASsClwHq6/XKXC
Hx0VvQjWCCjT4VZsKK/WIX28QH6D0avPgWGw0SZaxZS+zcM4iLznicJXGVR2e2aVemLG05wN3Mji
CjmTaDYoqKXHtVhaY9w0JY3FOFDRrB2AUm8LgAcJMwZqTlNwcweaugNcClxf6Vq9z4MqtMKmaaGk
w8BbmvQomYOeJrj8ucgFDR8S4lItTeShiknejENKQW3vcCYBkRSYwHJ277HGhK7ZjKkvUIAJ2n9B
FkIlnS0HhVk4Bm4jgOnQRRsTUBScAvjn9Zw3QxnlgudPwdC+NrvKRFml60hjVq1Rp8/ipvoCUAY4
moVv/StROPsKgBSj9I6CBOqHczlqDxET28uomSU+jb9KPdCr3Gj10rcSwxNXTbnJCtoCm7KGBzQk
AXq9FShrQCvUI/1blhBlMtYeobT+k6wVo1gLJmCGakmSnbrj14D4ed9FRErI23yUAtC+JHzttikc
Z1xIXUBUcBcnGuFW7LurWrAlEF/UiPr9O66MoHTq0WpTI4ztWiatt4D/uTfp6B9PGDzMPpRNpo3w
5x6WGJDH/KIGIx9wL6lrTUH4HsSjBkx/yuollAxLXW5XXW1pzXuRtwvZ6HTezKZ+OhsnVjc0c294
F1iGfcbCntwRVKuqnvPmoNaWdGHjC9uYyVKL5e5okLPG8QGNJyCQrl92QL0n1VIR2w22fCsPUozE
bZ66auV1+yXK0i906vrVcHig/w+AI0B+0Ku/HiyNkjrQPAlKnFQ+VYD4ZZdjfKrNGEpx269ts1Lp
sNkKz7VElZ0PD0ZQbMLFtX3nA189xjwz7XhtVDooXjgFsXWN2L3OfETkKzIyWq0YYpdmq5sAchRE
RJtrv9N9ItmMYfvmxh6op6O2Inw8SfvXOqUNv3F6nbRmtkqMnURYqKkbXm6sxlVjvVbWk8oawqd8
5JAuWKK3di1tKyBrIr5KAqrq/bqwdmhC7LiTTxPiQcbnENtoKNYH+QeqtLqNzYTfAE+tTU9gvEYK
K96+/MAhqtfVfalz5yrVw0Pr2sX+lG7z2sieFTOjNR6X+VTfpZDAPo3A6L6zBHM49RXNtu5aIYnF
Wb65O2Sq5dPvHWvXppWb3xqR9IzYWOWUXRfGDppnNIhWvR42ACRSl0ofrDFu+qeCtOcn1fCpnpqG
RmXq67kJsOirXRC4ghJo0UJbAlZuJmqItilZEKDVICpOAK8l8G9531or7OwTAEqGoaDUGe20o7fJ
U+KRo7pOjIj868yctBREQaRk0BPVoU2hfSsb3hbR0khIbu0Pvp71xJYD9KwQMUD5+Qhs5qlz9S+J
dkQlRUe37+xHYq1fis2+0KXnJ741WnL2DOzoxEmpYDP60V3nF8WBA5bRka/OxP1tMEfXsDoCbWAY
sOzbTocBk2E360sG9xIqWb5O1cYO7MBU9jGhRg0oGfUB6IJfBsEaCSHVMuotdW0jX507ItgsSX++
Op1/Wn1duhdJIMRf62jp2+qpN7y1SPwVKb/ljlhrmfBkBPhzRwl83T14Y1DhE9GSowjELE3XCr8V
qtnhXoTYIzHOoJgYhR7p28xsqUBfWughUmUd6T8NB9u6VUnstbCj43EfmCzhTuXFJzFxEnxfjrb7
vY3/2ewIRO07QlBywLPoHsXsr+SvvURyQlX8UMwEQ199Pf0YLVMm+xT/yhmbhJgIe16Y2Fh9uUb2
0ZmoRpKEiKTTg9zQYmO/eqHxt2g9ZZt9Q/GmRUwVGutWUBmKk1vageM2sLHSo8u3DYErrPytu6X1
Ot99WSvQQXLyxa4AoFqNirm24nVGTtqXlxL/J9CHV9e8KIf3zMwvTaan66wmoY6NxpLe6OmwIoK1
tplUh9WBSn2joeluzxOLSl/vET2BunUCYIusG72qKFnFBFP7aQL/bO9jlL+fqk1slBEhK9uAxpeu
6YZCPYM/gGuhR085WQ3Uxdz8fPskshBmby5fr8nTM3y3j/4ufNfT3hxXLDZDE+/WMt7/ccj0e17N
j9Wp3zipJk5iSLMLa4DQBlcJautw6FMPeqYYvEvfPJutDO15cHVlWnuPx7xJjHBTgCeAmgCP4pEy
FwmPwTzhXRHIt4FWl6Z5RhTg5brsG63783ik31Rn9nbAGILJBfYpCDXzHCz1Wz6Pfa9z1F4PgpdA
wCqF27DSmVm78mWrAVFC0AOEgxIJuadgIKNEfUhKsDRODDfEVwZsDxIhoa+H47rMj1Vhsfl54TGn
UGz+mJO1AUpBULJBgHx9t7URmuVllCFjAxNUqAwBYn5gnyW5QFr2vVdNmdHgqACBeNinZHs3fkuY
1aC8hz5gjfk6A19MSNuWyKDL+Z6uskurZHqARw84y3PkMG0FlBU6RzgzT8U6rrCHKsjvIl52X2XZ
3o87LaVQsGsxfbXOLuXSt2BjFYwGMC/xF3oykG+7niE5iKMkq3j4aFn1F2hy/p5X7Coz8Wdh+Kt4
118kazQG0i2hYe/tEDRNwKiB0Al+zRtbQiRDvUpB1gmXKOxktWHaEeTEaHySE0lE3tBkWq0j8RgE
JKVFUJA6LjmwXge1kQ234esfIDC4z8drRrgNvjAjiLwgmiPB0JKffRJ2jJiM66LeiXnIglOuQY1x
HQukb9BA9oEbgvEjpJoifaIhhOopHD+h1V4IRzjA5vErXDpiXEpS8RGj45MSfnjRxsyoyl0m/ACW
RsFODvgP0FUiUCd6NAwpBGaHyg6RUMsLYeudEwHvggIeugyImufvkkkhq3RC2Dt5TEP5uz2nmU+E
9+gsXB7P2v2P+b8jzc+eQuG8kucxUmhrIkVJ3Pc+hn4d8ZTF1/sX+FY40rxbOPGEe/sHCKSpxw7V
jxvBGhUt7QhhY49eDYmgn0LkwRiMEpLP52A9bnuNtDbcnkUqvfK+HfuWmyOek0iMjmC/QipRUR6q
+0D79t2ObaDtgI88Ahhuq57FrJFktvI+VvUmX2lL0LjbMgEW/UQs4sAXhNfbLPCumShPhlbsHLF1
Y5S0cRT1QR1TZkRG8/jz3FvTf4eanYPd4MLEr0HlirWEV8CICkVXEAMxCaSxzVFcGO22UIZDBT2f
yaoV9FewSa4PlbLoKoER8GYxZCfHmnKir8fQ7PCtZgS8W8/T2Ii/+mQHhUDaNHptdONrCHxoFx3C
dC2IOw1SG25M0nVQ2ZLnESCsQW1y4VX0r9GcONu4MuqTn7X/WuU7zf8ao5WQrobI9KOD6MEhuSOl
K2078Ymt9mG/cuMFnOGtdtv0jug2AdYxNUVujIFiqSxYFRWq4SL4pGZsec0EcBagoEfI7Gt2gDVb
8FY/1z/FAO4IUmRTc0bI1++h05/Sckmj+baI9/tAUB+H7RIqwvO7rpTlRIOYPPa6zkiGq7DIwlvS
8zanIMI99/4qLUi+hjkANBELxOAwyAloufZCU1nqF93L5jA70AOHiDbKFfOKojw2rCIWeJi+1NX3
vtmUB4CqipLWhuxkR8mED4bItwsL7/6wU9sW5Tf45/weF3+qBNBlFdoqwjqPolXlHZX6HH4lnmAJ
iZGCSMduJR9NTipKub3Ulbl31E52Iv8z9KyGquZpUIoD1kOn7ZkGfVzSD7ombYZc55bIorfYnulb
A6WBOA+eRzh2rzdY1AAKOU4FW1zcQkj7iNZP4mDVyXoYtkp2AXzv8QFy75wFsB5uIAgsodEnXA84
+GzktlM9tpa+oNNwyf+lI20vWl0shGz3DkUoK2HFADEF7+3ZNHZcXQniEA1OzbaCEbFuqbcBZETb
vNMW3ombQvB58CWLuOahao0ocS70KMkD2K950jtNthHHf7GLa0Ef4OVuqK4esQcZAsuRPcFgdFa0
Hk/ovbHR20VPFc0ldDnnUUbJCQ2+IXarfxImOUfclI9HmK6P+duhy4+rBeACzObsevGyKBfDHo4S
aQdOZNNRCVm3J6+gfLEwkXdKSGiQwaNXhlAADwzh7KNxXVUKLmiKjmxJLHHXIIACPHoedew1jWgf
MKGFQj3Nt6mGlITU795nCihMRcRi1z6HS2TBO8HI9fPMJpepx5qNRwQjWaRJLXKvQrO5RoLhCZsj
aa04BX3ZkisKRxtadT9x28Gp7Ro+IK4IhzzSiQkU/R9/jzubFuQE9OlAt9EmZ83ZHpIGFkjtthwc
tD37dZoLgAxFhYjeIPgqZQjatasmvtmySWmJeS6u3C5akqi8c0tcP8S0Lv+ckFBWDVqvUHskHKFm
xymF0Hor0tZsJHCiTPdNGSi4VjHNnxMdHgeRKalo7VFpSWmcu41Jrp9kOgn+PEkDAA5aBQpCt0Jn
tmJPM8FSspUYUVln+/UuRAt12CueHdSbmPIWS4cPRVi6MW6P7eunmC1deD10RcRpmA+eIMjnuZx0
rRHYlUIHVEuSiIjjgdNeGu0rbE05OMEFGvDzoj4mUrNA3fvd9NdbFg8DFC4ya8RjSMiup4TphqgB
YR9TggKhgrKntlLOSvqv1iDvCsVfU4rNtrUYM4nAhofMjSmopOQvArdmQiIkLwgz/MpE15UdN0qO
smS9qyM7L6m3cEzfmTZAv5BRAMwMzeVf5O2fjxdxwiCVQz84DX9MmYrE2l4sOdLUaA7BHTlfYBLd
WStXw82+UlF5SAVDDCdgYhhVIWJ6bKZWKpehfPniag3Ng+fH+/X2hIZ+x/++4jyIBcgy0eKoGxzf
KwH28PVy8Ff/f0PMkm8R2t4DH2OIpAloWn6gefJ/GAD5BQJCYBHxua4XlKZklddMn0mNUItFjlRl
Cxvo9r7GLP0ZYbZkY0FtBCABByfg/zF8pCPXJQHKoY/f4zb8uB5ldlZUTJN7yjRRElxK1QZZtYuQ
J9WoFn9K1cI2XHqlWbLkMnyfhQE3OOwI6yXhs2slsGXdhev57vL6M3GzJV3FUioXMTs4CIaQj3oo
z8r8x+NpuzvGBJGeMHg4VWafXwySBh0tvImLjFgVvvxmqTN8d67+jDD7/GjDFlKo4C208lUqXtLU
WPQQv3vU4PEnIgzMTuYRIYxDJdihB6PD88MnHwZ6o/XU66uvpmBrg4uQw7vdsPB17r4XIDVQ74EG
ABSHrzeOWEDgDWyR0SmLnRvty/rAMUsSjEtjzFZAk9VckFXx6ITqR9a0ROPXzCL/bmmQWSgkarEb
s1o4OjEQs4JgtzlnFCBEP15od7/RpBIFrAGSoPk3UkeG6Ru2HJ02P4reuUuLLZtfXAmMnha3grtE
Vbq7sNGPRcFncmiay0HUYuf5yZBiPP47Y06l6Dx+n6WfP83qn+vNCzqRydsMnyb5F6kXmVkghtz7
+TBJQEYF7UBWm1ddy5AH476WR0eRs1fBL1+17D9L4YJvCXoNOCAADAAEP4s2u6gdxwJamA4qp0Qb
7EZ6zgb98TTdC7QhaYCUEJZrQBDNwwBWCRM+a3DAdCG417TTIGoOS1wN9T+xEwsXVJsqcGkijA23
kQdNg0IIp6CP2reiS6AMEJtFnI1LlInb6wKEVrTq0dQGfBYF5uvPBwmxOm74FD5MDY3dt5qUwxMK
Xb6wQL28U2+YBsKbo78DFu08ixtyLRByNkMYlOgs2HkQppZWcb+NtbNQ6OKuEK20BjyMoIe1MPW3
GxtDg2kjgBAJV645JLcL446JcBQ6YQyaJ5z0Wmj5SRbf2iJaidw60AV549avF2Y8QLW3UxdCi1ty
Feimfx9gNsljAi8JyBv2jhjYKguUVkQbi/8snxuATgAaLEhvrfmvfjMakv8KvbWFCZgW8HWwfDX+
vMSEjDaGhTEymVJvFH2AiuEJaLXSNVqUuZ61XeWTZpUtnTy3Jx1GVQAGReUFymPzpRX3SA07Ph4c
uIHFklFkhoTEIbTDfJMsOdHdW8YKYIbAZUzIU3E6Rf6cQvjwTOZ24uAUghXUFuMag82+aPVCKfNO
HQRUhwmtBh9lqH3OAfRKGHkliGqs4x4H5D/J1JF1fxIdlUE/e+9c4o068gsg8bT1IC6E9ndeUoa8
tYwq1sTWmZcpmIZpgD7E4PFgaiTu9rL7zm6U/6zhBCckEPCgfI4wCOTw2VyiUZCURaywTonsljOG
U9Afa/7dmzBilrbEcLxF8E/DgYeDCUVPDZ/w+tMVOcuXHdRGnYZ2cLFa5Yc8oXkB5Kym+8mmH40W
FWqY6enYonyOzyqERrbUYruzWCFOC72CiXOKTzvbokrNsUOP5eqUzbqzAt6sIVZrqdFWVRYw6Xdu
AgWiimizArr/SyC7fuGMSaoscUfekWqDLZ+j0FJ64jO0BGgV8Ef4Yeq8nvfO40PgtsYFNTBc/4Ak
Th2ueRzgiekAInopOBoHYXkjAyykY8/FEkD2TukGkF8UsiGGC24QWk3XbweXDs1z25F1BrcajRhH
35sX1blPwpzVSDcG/DZTtWEVaHA3ggsIv6+qoVy4bW5PfDwEIlLQs6GkgDDr+iHKGLYlDMOzDkwR
w3jqTBtq9vJ4QqdtcH2oqrjIcMBhP0JMYy44oUAEh82qgnf6yIE4HQkaceHiujsCULHADaAvcMM1
jjI+kNIm5+EJDxYlbkmpWgLF3pkodG7BOUIVcOrMzGJeT+U9sSl5wRFEwBDaVQt41WLmc2fFI76Y
cLFT93HqYV9/jlBi63FgE9ERSjvUVk0nU3YbVTQ8ATkjb5uBNgrhlyLt2+MSImjICOEHNYXa7Oxg
4RqxZ2PITThDq6e+HsSbfiPagbRQ/JimaLYOroaZrbWwFhOvgW8f2rnNaGgN4BJQZH6v+wlrtrCJ
75S9wAOFDj28agBDEOdVCqYCWSfrXM0RdIGkVrpNen20RupdmKfabl8kq7qE0C2WiCLt4EAppyYo
Xl5DG3s85f9iUtZw1HM8yXK/H2+H2wMUKt8Q/URsN6nTirNvzNa9l2S+7zpjAUTttlYSOxMBgYVW
QBPHpiLrj8e73RwYD/VzdHRAhsEmvF5TCRCh0VhqriMCKx3KSKkXzpDb7wopCZxggO2ILAvy0PUA
ogux67ZiRScigCem6HxQSSHQ147kJ3mJNne7VjHYpNTBQitERUPuerByEKD3A9CJE/lHPtm2jT4w
VGLIwlq9ZdljS/wdZ5rVP3FSUmcZ37qS6NSwA8qf1J82uUBSjvSpUTnDplHXiyIotxfP9ZCzm1VT
hzatEP06wc9rFT9nzLpRF67UO2sBgQNuNtBYAdD9PX/+vJXHFjm8jQTJEWVowUqQy+lWj1fbndUN
kj645VP6AnLf7JxkoU9fw0VOcsAaUIt94q7Hdz+2NH1J3PlOhKnh5sJpiYsLgLi5iCiSPYl3wYtz
BqDy3pPc5J12xfrUS95FYPBkkoXkPBSWEFiPX/EOvul65NnaUMPOk2Nfkpz8EyqOpSPytoy7s4Fn
QArQ55v6pmmUdTeQQNcAYDx3C2nKLw7g+iSFezHacBo4t8hEf+FGfz5jlSlqr3UV46gwIO8Bv1Qc
9aNkrDI4SBlxuXzdCW/ZqBC0p5LMjJojbEYCrScBm5OcB5Z9J4UlCTFN8boSV1G4BSolSZ9alba9
DYMbMD6cktn7owHv9vgb+mcLczjt0wevIM5OpSHPhjqXS8YBrPlHqG0ern6J3Wg71HXyI2OjNto2
zsKg0w99NOjs8Ij9RPFjDYOmDQ78cxSzuneQhRP66VlRkpw58ekSyeDOhvj7reY1kwKWSPB1yBlH
4mlRma5KgRDXmu92AzKbIXwXpd18uuRTkcgokkgvYKO08NrTjXL12lgniDHRkwapB0X72QEtsVkv
yy7vOsWzFhAVkg/tB0vrjyLRS+3MsA1ZVs6/meppbYLIglgJ9qYIL6/PzwFa74zbYIlW8UqqX3oW
eo2b7uxxBJi0bsvYj9/x5lpAUoRmOzITGR0JiGtfD5ewUFHWZMZFqoAe23OebhgVt/leW1pCd+ZS
Q3EQoQX+BsmJqYLwZ+tlagEzoTRinAKuvPtQW8uuwdNehZ/3Z02hBZZ3/zmVnt5tSv1AdccNMUcF
cVwWNW0hMU7sGU3+nMkb1nvKa+JrZqNZakzlfh+8oYDdtVa1RKe9uTGmwfELiDLINwF6df2+aQiV
EJgpMk7GPbUchCSzdOEouG0f48dDyREEGJAFUb+cLRUud71+aBr/wqt7XH80CW0hOubMqyzCUiE1
GZoYsPCmrvecCm/qRhgpXnbI1xK/kUID2pkLB/xt8Di9sISli1AcIf9vm/nPR4ZlfZkFruJfRubo
13ZfHMXu0vcvFS4VUHYzyhfPPFirQvXa8sAaw3dsJONz2L0rCm2BA4TgJ/zlSB5/Mx0N4F86ZmYn
79Bqbjukr4t1q5vQYXrgycEUyRyMDubCXp6SuyDHtd4FXm+uzpnxq6hQhUDUeWxgHk1VAeYkVuHR
AUcO7Ei8n8fb77cYPztiYLIFBtkEfUGDcxbUKnUHGapC8i+QgyX5AS5ite6DSGt371CQ697HGsSW
6nnMd1zxVuc5AXQPofdHloFaR6CEoEtmIpLUVGsKnDcIMKKRMe/jqbgkGgVkmpVPCJIDAxIJrGSA
fAwIKGe5W02lGoRSbPklH+m4D+zGhfAEzJT1bO3LphubwZeLu82pd2BXILlOiMCgSqz7752nh+7X
44m4RSBAwA3zzwOCDKlr0Oqu90vC+6LiDSIW87hD3SsAQPXQADcnld6qADJlFwC+GJPsrIK/wKwk
9wzSa3uqZdoswYFuITTTswCmA/iehiBpDgYd0AtOxyEMLjXSitweOD1+x1QW31JoDlFP8sgpPcpz
wPatp1MZxOpw8hwnuRcYfGwyEJWhaWRw7Uu31K24s+vBdMQfWLQ4shErziYqDwuA6JPg4tvMK2Tv
3UMVrtgfWJt7exfVVmREgN8yn+N3Ev0L2R2gsswRzJCF5OU2mMMkTYBS9OUnYeO5JkzW93JZd2Vw
iYeDdsY6lbbJBWFkMxyZibc+miDqILgbdVa1irPSLhzvt7QHPAA8TicuATsJ2c4mIoDHTMn5THiB
E27f0mqkmUKz78p9yQxm2HRFClWflpTNHpcnU576zCw8o1NJ9uE9RdLOZXDjmRXMC051SaXD4wV9
k9zNnm52/pe9X43C9HRov4AyEALTlOGsA4UgO7mAg9b64/FuWwBgtsCPUADLRUZJYm7cV5RjM0BP
O7mE/Db3dfmddY0m1At2k+1c18ReDhy2XHEC8S9ZSMcCDgYLAdP0TteH2WRzj5wW3sGoyN8sTTmv
ezeM0kvK/mg45pFeLrzkFGjejoC68XSdQ5VkNqucG4SR7JXppVXt5thvBLPeaGuE5F65ynRxwzQL
q2y6Q+cDQnUDPTsAeUG7np3PkFipGUHws4tb/gAm29fPbfZfeQGQxYMv56/oM1rr2uydXC3x+Lqt
swuuHHiG8yNJQ0esDO6ZWYJu3NbJZmPNQoa8LcJYGqvsonx2UDIAXW3j+9sofGbqJ/m1aigMM+PM
ePzVfnOS+SSiRYOqN3Q7OOhFXB9ZYVMIqRYo+cUH6W7EPQPDtNRuGTNvqS9s20pPIoM9CD8FNI8Q
xtcRRDtWzNHTtoz0L+BCQMFIAZnNjMgQJg8hIEDjdKUokMx4bip7hO1MZbcBCJTrARcY3MIGhBMh
zZqzu+RtdbsiUCzF0TstQkRdc1u8HI4+ftB1xcUPdEn6l6U7ccnn4/bswBDgjKHuCwjnjdlbnFYu
42pjcfGqmvT9uQTTMTixcNQZ7PQonx5/ntv+CNQ7sG/lScFmUvGbLQrQIYSBZaviIrjg+RBovLe2
X1p+swdLVS9P3EkycqJFEcKSL7mwmIUNcO91tSkAwx5Ad22+AfKqdQWuq4uLNOq5S7petaJe0GMN
rtLvQU2laonqJd1mWXhlNGqR+0BiAzX86xUZa0LtFs1QXFpd6M0M2X0KrUCON9Sf4rlBYRVMXCNl
qMvqcWpwgdlAVkCk4ynm4Xq8gcrRJP30XoSkNnhAy0OwOSNaqnBvo2VMR49Wh/47zWkPrbnGzvMP
MJWacQfgf5ms5A++oi2zQgsqRzh3yBZqSbdMHMTewLUikUQTDzXx6fX/xOFczwfq2EqgsAqEBYsl
Ll/ChHqFWUYDFToIMlgs1FF8M3obpFMv6mJ3Fr4V1D0kvQtpqpFqBJzR0JJVCAeRSiViaaOVO/I6
i+idp6GygqC7r2waTs80E/9Rqpduk1+k8vWxcf0Ws7OXK+IckppyeYHAQKDpyngWlB2kqrVxW/2M
H6hCIwl3rfQ7i4n3Nqp2GJqcYrkDVdRVFcL7fM2z1qAPsh7Wqy61tPEQs1uRgRifWbrUP0nCU3ZQ
/gUnARIvwovX+QgUSDgY3pP4WbuGkm1juA689MymtCAtLmtHBXHwdxFacDpngudIs6roKeLMkVm5
kclLtNxnSFPy/RDmUOQqKNSgRgtVTx8/xV8zYGDKFPbV5bYq0JszuZYO3cH/gFRRofHIRPHXoUON
0V9S6bytzGJRgDMwXdCTidC8mjGUmRBVjFJeWBDB0+oHrkVEPqcnycIzgqyzkAzeCRCvxpuz0ISU
lROsw/LCH6Nnb9NKp/FN3HUqrSooLr6Ng41zPdPhFppJyC/48+Nj7bfnM18+8gSDQud3wkLNShtS
zKddkuB9tU3xLh8r2m9SvRxNXkZMuIHuEgicUFawwZVtftiXHCQhvUCivq//H2dXttu4rmy/SIDm
4VWzLduJEzud9IuQ9KB5nvX1d9H7HGyb1rWQg409oQGXSBbJYtWqtX6zsaH9Utwsy3QJ9ANFb0Er
zteBrdUqA41aGiQxMGfJE+ieOGeYd77RmuDQPAS83n3Fxx4Ogc5yf42l+b72SdYQlC+QWgOmBpS9
1MYeplTLlKg5Q4YoHHEp/pULzVDz1O34HctWBohWDrXy7VgWVnE3INKHHjsi/lurKttnUiT59ZkT
LTSCdW/jiC7+n6EX9K/yGhbzPj9NxqgS1kcVoeydekQl8khyMnFzDvHmav6ELW/L7b4ufiDVKpbu
HP+SetAzAoYRbNElmKdrzRp3mUfqA0jO7Or0hBxoOLBF0pzFZJNyhIcC1A8JdJ+9VdYw/NKdi14N
lXJRFEuEKRMxVDbZcCC+jsHsPa5c7wsPRtxweFYjlEDt524fyLnM+nIbXHwmbj4q6ZRKrvSUJaiI
Kmd58qrOYUpbmXQAMPD6rsAqFlrt+DGimDc5bLQC6V14qZAPUhAN4nOQnqNup0oN0qmXMb8KDrwu
PIw2pBQ43DFof0ih01IaDKijVABQanReP6foT0+3uWQ8Ph+WVhlBKUqJoE5F3EEFpZ3fymUltVhl
ERXpyvbDt7n45TdbJDy+LeEEj0LNTQFWCSldkX4YVWWSQFI3bM8xKL1/4dhnkELBIxkJLqRWHo9r
IcaHMWQFUaWCWjDygrfuGypNPxZz1Z6FwVO5d/Uv0/PAm9scsuSBI0jgNQ2sqkm2fLLyWFqKJG9M
UzuHk8usjMBqeq5/cV+JIBjCZIpgpGpVHTLcRqN3olm8ypIzHhoRKPsogWSZp66F6ItHyPUUUPuq
F6GIxHJNe/bB0DKYCb+vGKRtYqTYji0U3DsDtPYsZyi9q5y0fsWzFm9aDTS8F7JxHJnUCmjC7BdM
27XnDmqwWemVoiVWhj/uy1ayai02Gk6fQPbiy6eVtb/PZyLpemWZWoApR8tKg0riOW5AgkX0ypTM
yMBXyiL1+ydpzLn9zKtf2fTadB6vbYLpB5By48fKZxAz9LmGlyYnIg8gAPRBXVNhEnVCVeBc65Of
074HeYE9quRhMQ3b3Jo/mcJLxI0SGtE796RCUa9ci4DJlXT3BSjc400B9Bc23u0m4OUkEvgma87c
O1CBzwPe0y0PlizWYiMvtnLR8RsHhb5mtCfP12vHT8FME/9pEaBt61pnzeidccY9pOak0VAiBzWf
/tttqjgWCLrgvx9Jjqiri6b0K16LJUwT5JEndCijNSjzqhLJ8MBYZZdYdA3wiBJKeLgIzRLSKXkS
SoB3nCEOZhSIO0P/kMdmrKzEXUvnKqB2gDuDw5yoF94OKs3TXim7vjmrW+5pCFLQ7Vm5EXdP6Rqw
j5zQd2t8ZYkKS7h5KLU0hKU2B95nyBnJDprqx4ovE199ZIXy5UCIuV4ETuOMV+mZ+ZL/xpWbDzYv
7ORcZ4tNuG9887HNhRQDMMTgtUR/mQTRaur86IYoEJVeAtCmDa0YGzQpPyTh++uEJSIswiCDJgKn
t+uk1VI2ZDHTnNPhR6SAb6g/gmQUHH4C4vOhH/+XMV2ZoxZriMK0mhm/OVf5nw5SgoX6VSbRysm7
OHHAk+Luw1MHvXC3Y0IMFM+tjDF1mpEANQsygDT5NpgfWxaaUzjWWGAscZ/fGim5sWOmOO7OgQ+m
P0kfW2Ck1vgolq5S5Bs1pIAITPau9qwks9blYt6dFe4lko0i9ZhhC8kUE83sgQjiLDSpMI2dgY5X
GLbzO+/IRmS/ydNKcmZhkwERjK4ISM4C7kinlX2hUvuELbrziHTxzO1bdOs+9vaFy4LwEpBKHFqj
gFq9nc9pFpsym7vuLIA0DJdkW3p+56bNs+jbjy3RRxMyIqD4QGYNAEG8L2iO3j7tfCj38t0J7HH8
kG3Lgd2HsQYa+/YYQ5AqWcPa0JP3j0FAvEihBLJblKvIEcvHba12J4bHS7tXTr3YrOyrRRMELEBa
D1Dopl2endM80aIe9B7IjvIhYArf3FSXQYBYitASkUQ1FUzJWsjkWVSDPGuWbUZ7roREB+v2yjgu
Wcbrc5aYAZkBxKaRtAJPCWWGm9Vmxr3Sn5AGiVxZNNVKBwcfYyWcF7Iuu+OLTfdVeI21GjHTxwZM
Q/2CpArQPkMU3m49sGPTWK01sAzJyIxE1rQvWKOID91LIr5KzUnsNj2/l/lnCZSahxqMZ4/dkt4A
F/MofoL3AEcW0KuUea0Mq7ioxlMUhUaFXoZOPSNX1IhofF6JzAQBv0XNMgB6aNZSCTQcbAS3tlT0
Ug1B0MEWaqu1DwW0o9hDkkbXoBtNClTITSl9ZoJfHrGjk4lgu2p/+40lC7U+1T/CZpuUbwMI34AZ
E7yEc4ocFGJ62RoytwWu4JVrt3KBVkAeMDZx5TC6i6z/map/P59aKan2B6ZWMFWtsuEnRJQ68nHB
S6L9TRNdE9D6bKQrPRFLjokpA0oAXKNAStOnRhSKfhKG/XhKVLNtXBCXdV7p9VtetMofBfc6pUan
bfrkIH10qMI+9o1l64DiIo7FTQCswO2CxfXYKuzcghejfhGhP1A3Xjj5YGJXdB/lZYHT+dLNCW9s
uWFiC/RpxfDGqWuqjvfHDFRD8V5HRgZkykAr3H4G2gw1xI0jC+r1hDFKHkTiaTLlK4cAHaOikouq
IRAAyFrjQqBThlXBM9Moqeg/gbaDkO6nyR7YZy62Hk/q3T1wMUP00yFJRZ7It4PplZ4F0ERjT9Iu
GPfRYJXRR88JunQBHswr1u4SoZdRoT0LEG2ob6BSfWtu6uQRsQ/MceWp4lylchu05gqZgf75CNwG
7Vy6oTgbTVbu4677jKrmE6hyI56c1e6JxRlGfRiURKSeSSdFhTmBihn5lhEMAcGYOnO8B1V3IqyO
mkzizUmDSUYdGO3uoFHA8UpN8ixVIlLAEXeSGkucjvlJzA2VecleeJL9DhEx1ZMZdE+EXxrlLjNJ
spV0xNIyE216xLd4hogXAMHV80pW/VKBgDV3Soe/s+a06ZHvYJJNLTGF0suacNvS1GJawfuIliZs
FWrAmdDwWgCdhFM6HrrmrfYqAHlAxPzYd+/aHIk3YXuQHjHQXeE/b70pH1DnH5OGOymN1ZwzoFhT
uTYEpBRicErxUInncVUf+/kjU/Kt9rxifmlZFZQLcQ4CpYxb69Y8SNIC9MPU3EkIQVsK5ETt1mGK
AtJR63+OQ6bjOTtCOrCVIJCVmAIYBTPSIfD4M0gwQDsXgbLz2FCQlKMLXAqgdUkojtyJl+0CvK4D
UtOf5Ruf2P1wjnB/PTZ3yavT9oBywb5BZxMShlRwUneS2pQJx53k4pBwLtF7B52d3x/m0GwHgGtm
yRWgQezbmm825Tl+QyCqy4kzyic0eMvBTpaMMY/0eLZAn46+iaz+QrEt3RTjfoac9ZRZZbEySXdn
NvL1eO9r2H5IpeMAul2qalBqoaxmEedOXxoESmigW6xcu6HIilNzAxFedH6jARxtSjQOp27AzzCr
ynwqm0qXph9x+zrFTiVKzo8xjQyWsETmaw5wVwmB6yHHiRMMynr4t0qtSCq2Zc9XPXuKpb/BJ0i+
etVRZjsdf0+/W78xlHBtOu8Sq4iv4W4E2oL7D62gVKidZH2qCDM8upxRFEwFW5vfmhDnGFLXQW6U
ff2KZ3MjgiP/HPIrb5eFAd9apwZctlU3Vj0H2sDenJG4qdBI7BeRXoqbshUNWXHrhPcA63ns+nfZ
+suowb8JJDS6bli6WXNIp06d1AIh12Sn/ZZRGn0uZpdDfVNMDuH0t9bsOAAEbfQkqUEVU3nBu9Vp
IRXQ/267lZ24vAhAbJL6FwGbUgGsGAS8kmg1aHl+gTx2ro/V7BbMz/6v3KPg+woSz84d1w69+5sE
c39llOy0q5skEgEh4ESEnQxYLlSusUDb1Y+7SkGPS+xO0zvTAqyzUYvhqzCn+GnggCEFA+Gcf07i
vs3PK2tCZzcva3L1PdTOZqt+iOD9I2mFmnJPSThdKyw5R+HkGHDPk87HhbkaA97hIv8xS7qw8HIA
SJ2a+zkdiorrh/HEbqFBpIgvSjM6AY+WsPJnrH4Iil3J2SGGMATzqiG3Pxb7stkk80bo92Afy6rn
kRv0NjwJkyOLT2pUrZx495cTWad/P5Bapz4E0qVh8bqJB+G91JjQibrQY3J+XtmNd0U1eiqoFVAg
iMIAez2eAvTX+q8KtBs4vkXVOCltRj4pSPxPpoCQElOQbevK4P0907zE3LFOXzloAAYfKz7B3x3D
EuGrImlDXFRIKd/6qBTNpSoE3HjSoPYxWnlWoi1PTMRPbVJnO5eqPy2yME+1VPkWy40eA6oYHf2e
n0OqZivvtPubh3wLSbvDTfB4oU7KWGPGPG5AqJcmOVZbykVQuMrpylmwtCuvrVAnIvLZaSSkGLH0
Hg9ODz1ZTmcFPNo/meF9ZXaXPOvKFl2zlONayBjwhJwSZsdkH2r2Z/Z/yj/5fBcJRoDCZZi48aEY
X/npAFZ6aWWoCwEIZhQtKBziWfQU0NF0jz+UG4kfTyr7kapPLVvpRd5bReyiK2WIPUUGKzQXPXVJ
a9bFh9x+TpB/mvMNi8BDRbkl/AMOaTmzxdFrS1R455c5d5JGOqiM7zbqYJTMc9NWEAzhtoM4QGbi
8QzeJTlweSJiQ84BwFiwlFOPoHLSpETiGZCQAqwhmmVRxZYKwDeQwmUbAyoxQdponuqVieMXt8WV
XfLnV0f3WAWtLCbyeGqgfOD3ZoTcvVQKhug/K6mRiOD0Z35wpRP0e7zihwB6z4DLQwt4kMxQfs+S
AhTF6EXA9s29NcKu+3wGmRW0oiGvgPTTnbRbqmIDzj1492oRKhTR77Q8SKmZIqkbbyBTqgyMXm99
EO4+Xgx+6QIh1KFI66E5G59wOyspIw5SHGA1pLC3YxmAHFn1ZH/SSxUiACBgD4IUhJEgcfZqNPty
+7I8xY3JgXZiRt06mwVPCexcfp4KZFFXQ8qFz0OmVgR7LknYIp9/+3m9PORA3iJvWo8HVCn0Mnrh
Q2NEyTjpIUcxnQIwA047afN4WhZ8FIqHKFcCgIJDi07XpkqVp2rD9KeZfWu4wpllpykqe8wzSxhW
loAcTrdRMzoLQEqBlCOaStFTejtETcvUIRAhSSCOoMQO9X54Q/pZ5ne96gFOKL48HtpS+IjXC8Gr
onyBeJm6u3uRySFIK/Qn0BoWr+MY8FYJuza8BKwbyBwJGP4xwmK+8sGgbNM8XwugF85rFYyboK3F
R0CrlhpyKaYpX0daf3pRQenfdaLOFk7B/E5naFStSelclGHpCZZBDwEVBtJOQqNKU9RPkLeWQT8s
T/lhFiXmJVVaUKdUSYBqIZRCt2MHjxdKkodoIVmWo4Mjn7TOiqaZ3zGzWv1hZGEyJr/LkPUEaLBT
YtXoEIl7XaSeEz4UTIUHGHRWEtnt/RLqAKBGNFE1ai2hVj+hOlE6TBdyNjOkEdIgrah3SAHbIjtJ
ld50As4bSajm7x+2IJlFJwAIp9BYJFLbewzZKoiyZDj1af5D4tujyHwpw7GvDo1wXnGshQNWxauY
EHAj2XPnWKnaApQWFsNJ9C1N3MSFv9GQhcxDdMwOf/u0MJss+zE1g5EpjD7Nqb7yAfd5FyQm0aKP
kAzbCA0htzup7LtgViBkfapE2wd2uIOGL4/7sUQr2TB79bzJo23GAAsh/mK716JDs1QlgxH6PY+D
lZfCkotDrxu5Jgl0goAV3X6LlM9SL0olYIH+z6r7NWlP0BaoZV0pDkW+MvClEwRldrzLRPR7oBh5
a2tSUMAN82448W38NYPIK1FknZujJ/lXz5SQYTU6fg26tbjYVzapuQY1EV+ivx9E1z7zC/Jbse8U
Ja7QYFukjcPMANt2ox1BjMHPZ5OH1vfKYi/EYRgwphh+DTaDS6716jqfy7btUq6F3iSEGuNN1e2k
dJ90T+yea60IvLUQjqpLj4txhM5mvp/XWigWV/jqA6itVXdZJU7E29DcY0lppo9SbvvP4Fdzuig5
KLm4EnqujZh80NWIcYXLcSxjmeOJO4xcs6kybSd18lo/19Kdez2zVDTNAD9RaDFmdmIal0tAs13h
4pU3EZBTuYKmwWnW1T60Y0nPJOfxsi5PKugVcPsiVUWz6TB+rTJ9gzEq2UfFum3ymis6M70IAKmv
BIRLIRfY+JDIEIg1vFBu5zMKA6Dj2Xo4DfmfIdrLoWL4RHcbPSi7tNEL3/5btH8fj28pa0EoACH7
gfGRfvJbo33R5mzbY9+AiWZSB0uwJdFJIR7VGQxkMSRX7doNCHvDP48NX3Lcd7fglWHq2i8rTU0L
acB+mTdc+BL543lmE510ktY4mkK5hD5IrLMRaDMCL0Xf6QCUmupqiLcGaFfOUbmJxVNYPVfsKw81
0pF3gJ0bfeRZeKh7i67avz3+5sXz/OqTqTChqYZ27ArMldwjP6qiKyoY3JZZK2svTQ2qEqTbFE3p
RGH+dk3CcSi6WWiQLND2kh1a4DYQGjCuvfmSg8bFFDIZATZAdky/mrNWnxgQqgLZpxea/8wze7z1
5GKP3pltfZC753F2BsEd8RJ8PBsLWwN9+Shi4IAHJxtNyYbWtJArGTIbTjZvR/8oCZsqgqqN+FRJ
a+Txy8YAXAQsCBcYS501fjSPCZNJ2IdoQc7dQID2GaTdkl8sNDzyfo3MYsXcJWa9OtriUZLKuWKR
UE0bo2Jla8o/g23gSGhtTiEr+XgmlzKZhOLgv6OjAwWxFNok70VcmPGrD+kvXmkcyKRucoAZarE1
m/YJQnxKu1HhbP7IAl6PMqdSP9V+veWjdg8F1ZXVXQrL8U1Q10V9GaAHupAh5T0PbW98k8wWz5ri
l8iophDH7VteMVRwkKMwKUEINFC2AAqCOVgCqnMlaFl49uAFAg+7gCBYut0ZaNlOCwWselkdQ/6F
NQYf8pMBJPX4lQfW0jl4Y4q6PeNqLLRakOFglfJU5W77XhEmoqjZscw2+lVLZgz0NXot1irL5NCg
zkHyykLamFyYOP1vN7uQ+H5dcxDpAAuFqjPaIOraGK+RRFIODV4qFJVViC+gKKUiFKasgJ9KabVw
4HfKU44dFOqISIb3ojTRDP7YmalD8s4SdXiN3Iw6ptDzoMF6goDMpk9NfxWEdmdEQjMgafogTXIo
I1FX5TQHNZvwaGHn+WM2bfuaAB1YaaVMu2CFGMCjCPLpSBhShw68T03YUAp33Ls8foLwX6zA6v/y
zfnCex4YCnQYCogfwf5zu/7FKMox6GTCnaBA1cCJDE7x0jWQBLWRwA0K4gt0JnOkDoa6FDUSFYLJ
Ffw52pWmyO9z3qoYV53+NNxK7oByZtgRIaeDtx1kWUgplrIzhFOWlkEV7rRp17Emt8YsQoWc5PfB
m0KUD1T8AxDH28kSUqgwCEoY7eLWmmT02yEiWzn4lkygTQG9TBB304AUuDXBVT7aO6Mm2gFZBOrE
yV6rkSzMETiH0e1GauQE9XxrQOOiMkQdKtrlvYO+zPH7aw3ULB56EOojki703khTLenqqY12qACP
yecpV82qOY3fpE8kS4HThMfdD6AKXpXUMFpRTWeVKeMdYGFisGfVz1X24oWlIIgFrAQuARnPeGqm
xlgTUqGIdw2qtcxbhb5VdaUecL8xENeLpOsHnYcIZKjTqoj7Im9AVrIb1U3eb4dxm4Lh6xC39uNd
vjgUJA0FgFVxptCzJfN9l451Fu8UPUEeR+s6ND+s5FbWbFBjaVkxluUGNgR/qw6fHIAr5ff3tyBA
iI4IlnIEvnK7IkUSJaOCsBygATtSdJVdeestDeH696lHgYD6NTYHfr+rDxO6fGVzYNayE0s2RJJG
BfYGd6JG2cj8JGaZZIh3IXsYX7jMxFP5+4uNbA/LEywTeqqoWKLRZr+M4zrZiVvON/Kf36RfvWw9
sIgjeYiiIi4O6vare6ZopUCLd3n2VEdPTWh9+/vBlYtqJdDdCEvpPi1/GtQqiH18/3Ru3VQ6xefH
Bug2KDICfLaC84mc6ABLUH40ZuEQSFW6S/QOam+186dsjIkHsk6fXpUSxHvmX/9zxejddQ6zKIcD
HIT0Fzndb42meRAmk6KgzPQuboc9AxXj6Byck734HB+YbQ1x6OZrenlsdcEoKDqQ6AV8EEhrmqaj
zBrsplyYPVAzZtbsW60Tr5GP3Hk0SiW4SIAEBaQGy0b5QxY3OWDP3ewNW/Y4/fZX3JlOTCDyAaIF
iQnwE5JOzQtnwdVraKg7oCrzfvbErfJevY0RYXWCdDO61YrNmhrJ/WCQgMdskVwEMpU0rHQOKlWO
ZSgT+cVhYP6CbnGVM5Ms9FXIjfGgTInfJt1NMECfYm0HLG0SRGAYYQyiQoysN9SPDkAMyMfHq79m
ibokxaSLuKmHpZjZ/kEVPhAMabJKxnls5i6kIAMCza+I/hLcMHQJZWDzFrVEbfbARubWK5v13oNv
f5waQybyTTCr+PGW2SbFSxnuZ5BM9NbjIdxdxGQICE1JZxFHKgO3m5MPmHAsI3/28tr1QTfLeOAa
iBHXD/ZjQ0vDQbyCsiYHOiJ0Md0ayrWwraqwZL0ot6Qe1HRenFt58vbYCpUCv7gYLnu8HJCwQImH
2pKBlggAutesF7gpd0DBVJ7s3vIZM3dW+2qXRqShWRkZHTg0YIC3I4IYbIpiBst6UCCeIO/IGn4H
eMnK1UwnBMiQQDiJZhFCPiaKdOzNTk2jjbLfe8Vnv0nNl9mZ7A9oZX48nrn70YA3i7yD0aNJmL+p
yzMskWAT5GzwfoqbZ+H58Y/fexkyVoi70dCDdx0Omtupyss4l4piHLxhtMDXgY6lUXImyerXgvD7
jU8MoXWDPOrRaEqVQPxU9TM8hAcvAg7CKH7hotmgPP14NPdOBiPgkAB95eUGoCKZXMzmsghhJN1A
llg21KcGSHvI4TYrkeXC2t9aIof21Q3QNamcKeo8eMJ75nR//I/MEP6KbqTqzRq7KpXth5vdmiL+
cWUq5ecWDwKYip/rZ4HVGauzM1O2IUGb64r5eAYXnO1mBilnm3GulcoIY5ORvYixOTwNa2QxNCz6
bkBU2BFD9sxXajJ3T+Fz3+rtV/+jM8Mta3cbEEh1Px4PaeG2vp1A4jVXE4he2ropcthr7Tqywbbo
CA67A3/MBqh+f17xQbodkB4ezRMZ9V2rRSw3eGhdqyIjc5FcQoVt9njIF29x2AHm5qg2q5tKb4U/
1zyT+PjtXY7RkhciMAsXZNftaLU4yyKGwR4IvFkwiz9tYY4FTNn9YGvokZ4q7PLQmiAv4T6e6PtA
5dYyta4Kw6OWl8CymFhq7ISSo87T2uwuOijuKeB6gfEGN87t8MqsC+K253Ea5hvRwdPOA6WQbMRP
ILOXO72ACi2LdsujWBuPR3fJc9ATC0jxP0QUSIRQN1jMR2FbQxTei3eS7KqhYadeeEB12mX2wlF+
1YeN4Dy2uXRoIkuF4BxoSALPux2sgqxh1Wnp6PlnMFq5ra4dxm24djTThJ4XjwW2hbQtAecC5Nqt
Gb4csnzmYSbdyVbhBlYDGc1DtZe2mlG7/XbcKs/R12zLTvAkbB4PcWk9r21T66lkuSrNcz56stOD
Hhtyblv5/NjE/eMKJygSMwC8QzABGXzKRpYCpic2sFGbnD676iZyWjdxFKN0xBeogtrqSmhAbs07
V7kySN1DGZuIY1vC4GCAy2JlC/CLU3b165RXjLU/+WOPX2de7eqlPDVW8Fno86bX1c3sRtvKTLby
ptqMTury7/FB+fAPk9c8r11MSycNUl6EHQalGiTUb91GleemFMgoNTs6t6/iVrUSt3ejXX1oNt13
a0L/eOmVOep4EWI5KYq8HL3mb+Nqry18VbAji/NKd3ge3sND+vmava4RtNGoRNrs5Xa5uj2mmbBn
KsXo9RVYpkzVKTdypeu5qZqyyW2bV1FHj0HyDFErQzj2W26r/g/n6qXVDogwpE9ojpJwRqxTNO3o
VbOj9gZi5om1VrYI2QJ3Hkva+f5jg5rcIir7eFJhIzuC4Sf/kKDOle/z/gVCxn9kVoc2brQm5Egj
s/8ztf8apS5mWQlkLm0bGJV16PJ8zbvpU3Vql9EBdtuzv3B7yL9idyt84NZkSr1YuysfjxoP+lsP
FttuTLSmxgdMTwBWbhtD/o0G22ZAFKwDF/7ZlSubhuzN/3+e75FATd2zEbhXkf2wVMaJIqtpVw6f
xXgHLgm4oqLAN+/0KfxqaPymGr3kDRwuG0CsNqXru6VRO4m94jdkj9+NB1cU8OPIgd510kHWKWRl
gOs9kIQ/CT36TXThfTjMP7RAl3fKdvgtd4b/i3DH6XmwdiUvnkBX1slJebU3Ax91A3S54ErODAX0
hn8J9/8m+JPwOp8a6mv1G/1aa9BTukn0H7e9skq5bREhYzpzPebXtyDExOEoqoxN79XeEOsAIefu
rszM6KStXJXL99i/hunIsmO0KATuZ/TYo78nNHmKpRmlNZiqXpnjttbXmKMX448rg9RNg1MP6Md0
gBah3SaGdvBt1QVZcLUSoZMJo51IImIq4MqGbgvNRT/UA9JbHA9FpkRXof+UW0xpydWmQr2mMKAN
9dhpl25nFByAXUeKEE9FymvisuE6roA5tGEb+cpJurTBr3+cuhTHUIrR8YgfT1ywh74zK+/1xSj0
+vepg5rExdAcxO/z+0w/jk+jCWxSdYw/uWNwao2/+J+1Pb7wAIUYqgKhANAZAtlChU+VJJZA7wq8
1+XO1NiVE741H9qsRyCA/S1/ra7P0gPxxiDZ9lfbum1ZruN9GMRTUQ8yi/tiEj39lF+hxi18Bs+B
YBIK/LVxLpwm4JEHLFUC2R1KeFQYLJaJwtW9wnuD/9wDUvSU7OVdL9oQD+EOkqO9dc/1Ghf4gusD
Soe6LVr2QDfHUztMqItQbWuG87hmO71BzICgHX7IO7ndRo3z2O8XkhakeA8MlYYSIrDzlG/OtSxp
M/7c66Cc8NpPNscavbAZehdtC1lp1vH3L1j4DFLLRHMNlNw0jrxnOLlrS1XyxsAMXkB9gE6nEuQ0
gd5OepUZ9c+/YJJ5PMz77X0hJgE/B0jdCInqrfdIUTR1QzapHiuCN+1tWmNLvT8URaAH4CfIM+Gx
RI9p7IZaZFpW9UZm1v3f/bF7EmanLYETXEnG3DsHLF1S8njPg2SBcsg8S6QMDEboMig+/Bw8QkYX
mOlkGTmUDKRvRyaoxyC/iIMRCCc0rd9OG2oMc93yDcLp6KWUt2iCk+K1yITEU7cHPVIS2FwXxmwC
7by1wQ8sAP7IPOA+qXcz+BsFN0x1Jzmxob4mz7qwTGimRrXxUhgUaW1truzkKqxhq+ZMtGyPNgpq
4u8KT0B55UG2sEzXluiKVjAOQ9L0sCTpKjDWTqdYh3Y2ut9DuoK/ubtcQCNAyqfobwfUAAXb2/mb
upzrK/Qy7CJ2E0ZWgKZ99f2bu4cyQXbX1dnLVBqbJ8MU7uRtbtcvj3/8/vtRZyYhKZ6NAK/REkZh
2BZ4uEbRTgt3paTocuNU88qmIbf3jY+pIsqogEdf8iZ3iBsOwtkD06XFLgMmGcC896GpIRK2sluW
rICVAxq1iFoQaBOfuJomLvEbLqmLYtfoEEZKWT0MXaXfPJ4uch7fDuUCghME9MYgNUM/sGXfJ/29
cbbTRjtg95MBvQYIUrNrQGvaDgpNIA4jLz/yaIDc3O1gBkHqhgkU0Dsi6+Mich/Bt1nrw+pbmt7/
AKihFRpIHCwPkb+gzphZrkqGZ/xsJyumCJUbg3nqLGQmQe0cPqvbfiO8FEAq93qT2mVxmBO9WgNs
3F2C9DdQe6gUmjqqAybbteb7YIVGYunde3tYG+vFl68Xj7ZDXUNR3TJM1mrZrrI6i7P7XbsRLe6k
2cU2w1/JMdrOXu+1rmI9o8hvM47sgsl/i/7Gp79u9gpyc111ewcaOlZmR/Zapp9W2EOx50JTBHwa
4DcSxK+oVZfbSqtyFbKhL+DV3jwFYEp4kwvjT61zRq6rOpS6LR7pqx8fgVEbicnrklGCuQ6CfPjv
xNRM3/Ktxy5Pn9pEkBIMbKhDApSJfkd61iq1yX12KHbDUWm3lVFCMi40/PckXDm0733+1hDl8ypf
5bEywRDEL8XOZEqnl23pxK6ljenL4TKgy/yCboYoGdzOctzVjOirY7GbFCNAsri3QVINbRv0sVnj
d5knsKYYlQy6F4SweEzRdJRZoPWMP2g4/A6RB/5ztGack+fuFXq689pLZGkGCUkSmrlYxK8qtZHY
WSx9gQHv/rB9ggaDTv4G0Yb+Xug2D7WFbfkZva89Fe+Sn2SE8A10JkIJWURQeTufXKLJcq1E1Y4Y
C9x2E7iBW28GbLGg0SExsCk36jbw2k3igt4DjDf7IN2x5mgNu3AN8nfpjr/d5OiORJsIOtqwj5BC
v/0aLVBakZHLaucpZAbe2l1vShAoL1wJ///zC+lmPTQDkOr+81di/OmN2ZhMzoI8vCEZgIQaozVh
P0FifGWF6DsKU4UuO5nDGgE/AFDR7cfFysCXfT83QAvqvIMKVAbmsZVtdLdfoW6FggFIywG1AASO
cm9fbLoR5PfhLkRXhmShX0XRbN8W05/BGlHwnb9RpsinXF25Bd9lHXIIIWCieoDW1/fgt99v1W9S
/BHFLiib4EgEjBoJNBpj2TdtrUgMF+4KxSwaG8/4vcI8MyvxAzlebhwHVoDhRFyvot6KmbsdjIq1
4dNmjnaR7ptrSpH3dxz169TKI8oPc7knv17r8w8oyrm/VDu1ZN19fFrTTQKXyUI/KbBQ5ErHlrwd
xsyLlVQGgO6Gzwy2nAg+kdfUm0zEdhzkR/V+rTH58gyhJw4bDZRohNkVqMVbi0mdN3XVsNGOP8ro
ofRYMEWfAwugJSvxsp/SUbRTHR14n8o2DvRNFdtr7Xd3JzomFxruRGSYsOvdgaX8hJP9WIt2kDZg
cAQF1rxTn0GdlRqPZ/cuP05cEVrsqHng7iDp3NuxMqqWNiOSfrvJGl/Ft/yoogjXvQTH4UXeiLbi
zk5qJrv+WIOc/muVlOqu9EHbp1Y3AlOUxgiwD8oUPAdN6df4PJqggTgiURH95JzZ0yzGQsNR7x9Q
WfbyTequVe+Wtj18C3wppCUE59ntJGjRgKp1Ese7aRu58WvHY9JXq8pkJLRXQZINrKnkRY9/3Bop
yqD2mxoawRPRakyORWzmr/H73OqDMzzXgR09gZb9o3hlPpiPYS3+vsvYXyZaZpEGAsH4Pf2Xwndo
EpEAVJaP4yaCGskbFJyqd//Z16v8/fdjt1r0X5Ktx2wiVqBZv5WGR9FO6wEp/lTc7pwYxRPQ5I23
FmAunkJEfOu/hqirWuY7pgCHR4xI++8oGiff7HbzoT8Ma0f23UVH9gmgZcDcg+0Loqa3q5cz8+CX
BMBsj1+CA1Dh1+MZo5+tl+X59/dVyjt6bgSyOcOMCXay28orIe/yNrv6eeouKPIoRrkGn9/bk+V/
traICHzTvP0faV/W2ziyNPuHLgHuyysXUZIp73bbfiHstpv7vvPXf1E6wBmpVFeFnjPTMy8NMFVb
VlZmRKTwZqHcGO2RIsEDc/kdvhsfqmTjIbjJNVtu/OujvCgvHIeJaiYBsiNyoIcppDF2IVmv1Y32
78Z2cbSb/lfiQFjkIXlqPJ7uA3vbnxikNogmtKOlmEsauKtsoy1n8aD6a+02gZE5Wn3fctsMk3vv
4pifGKTuRZDnUlGNMEIoHHjLg7WJ9l3wvTp48XrdLuT4b+ZBO7FGPTEqRR9x+o7W6kB2VGABxj+a
8+f6sjE3/4kV6kJUBvRiNds5DYqteY8eHje8l+xFvYveF5QHhtB4WcYKLAyfKGvYwwH1Uq/2UldB
PbH3B3f2l8eMx0o4JgOuLRZ1qteiRNe0GLtD9dECIftA61y3czs7Q+ic7S0PBODmeXFj95fgi1vl
HYLMfrUVbxAIbCEIZIfOsuElFZk/CjK0IEqA0EVAVueuBoFJrWYJmAbGZhRwOQA3j65T43fu58H8
FN2UgYX4owNspgtqv/9TvXV+8ax4vTfsBre+jX7XPi8gYUZhpz+KbMSTyFgJ5STKZ/wo4a7dQCzG
7ZwefYTjT/JeVzfX99tFdYZshxNrtPLvIic10I8hcVeqkzgJHn6/S7tAyiD3F1twr5ujZbCPIeap
Oco7rvKCtSgwuMEr3Wk7v31LmxgbIb6bPpU70eu/1l+tV+w1X9qGdzWcY3qAwrRsT9vI719Mgs/y
C7zIOL+LFcGf/i7KeSU5GqeEIn6XKx6EO2GnOspOAYkJnZgAxnlOthkKOsq2/BQ8aa9Dg8k2HmIP
mKMf6Hp2CKKeo9+KI96LAUCIt7wiBdOZn/48ytV1a6EJVYZVUvAQfW3IH8N5XxGW738yzhrxNiBN
pjWjOm/UFMbEPRS5bMXfvEm2aqfeJzdSY7m703FRzmgQxFTNTLL74AriO8EekSeLN8smcmfkqBQ7
9V//XF9qpgM8tUkdenRuT61ugU3rKcPzfvGU7eAVPlpcO4IzesDjvJX7mjepJKqg/d+pVepUD2hc
Gk8rNpjoJ4/rdnCSB9UtNo3bf1wfH+ueOjFEQ/Mh4R7q4oDhTZ4WgNNiW37qTXb8cN0MI4oikvmk
DAiwGGLPcy8lAadhSNWUBOrk9vpnFn6FvEPJeCuA60HEZvBYgHoAObMnjlCK204QcjUJpN4R4wNE
oFBf2EBr+fpIGK8FFBcBmTfwBlWBjzg3o1edPDW9jue1tAPoS3QaqJKsKLxzO9jyLFFzJqj6onRo
yBug7aIUvbSRjWY2qbf0NyUn+mNO3cmYKHdmoplBNUjm0VJWel2yN0snzF6mv+yYQ/w5KIZEkxcq
ekjhUdc6hLWmRJcyoAStQ5b9tPLfkr+OBkD1hdCVggQB/ZZru2bpR71JgkyZHcwY3wLD9aPwg2I9
WGygkVM4nOt7iTHvaPIAVAXSqMjUHdHkJ1tWiay+yBXsJUFwk9XTbprxuVDcmOejGX7z1A796hPB
V9CmwUgCaM1OaJAVumG4b3i1d54Var92hlEXS4xdVNhieP+WGa+hwrl42SaONE8s8EVRrImNOBtz
HAnQbWf0AAmszGt4HAWGryLrAcACUa/CKadOOGiFS94mcIm109X33fvEY3yyLQDDjpIA0tk09zI2
m2ytIcaMBvCTW8ejK0ScFCPr/Y1BgNYFZTlZAZubGsSQG2klIqmh7wvLy9EUVXNC9XYYIN8h7BQe
foZ5Kk7MkYU72cnVmppWbCBRE9/bA4eVzlz0k29TTgOc2V4OwS4IKmS/1Lt2v75fP4Y8A9RlW+aK
AtluzFWY78G+NWc/6Q6i/PI/WaGpnEM1iFKhYBjhy3Br3ifPMwcgwLgvTpec8kz/zxDGKm+QLUOw
LCU2mnGb0Tb+mnrPSl+vD4Xpt/5ZEYu+L4xYkdcClqR8A9DnYHpwtZCIFXlpf+ZBAa8beB4UBcG2
Pd9WnRCVVQmN4kAV/dxEcIk2Cg0vB8OcN7zqEJxAP/0ChmU1YVhUFRJwXeGliYcqXYVGXoWzxF7N
y0Iwz8mJLWpAyTROqTDAFuBQALTFnGPPmi8ZrEdA8vBABd3ufL5SrSNljQpc+PU7jZ5nXnGBNVXI
RkugDKI9NRbk/PuxZBa1IZIw7mXIoL1rm9/ie5jeZbysHiMshbTVP4aou2QeFQ0KLQvu8T/tO0xl
s/24Cp4eurxEO2vKEM+RKi0kmy8AjmbSkamUkuCufRp2EwcEd/l1IsGOJdHAkwBOmlrvFWjTrk6R
PSxe9RzVbFuR/etnkXzh/KVA2PSABB2l7y9iCKGQJ31duzRIrRdJO2TgI3lc8AZrGEQkAkEPctQX
3Y2qSDHDjuTOSmQDc79EHw/e1r2gziEMAhlVN4+lXQARqUerntdT03Z9GmSvP8Di71tXC77C93hT
v1r7ZiPs9fviyXiO3Ovzx0hEntslR/bk6mqaRVo0yJ4E0WsE7rPqqKoN2T1xV8t7tBFAbqvkqeow
HpWwSeoZQN0RwSYy3yc29bYf10LCWCtbqOy7UfdjV71vXmbRHnW7f2xM9CKBVrk9/Vq+ro+XtV9g
FTpmoJSBkU0NF1251jgdZLxn7zDK8k4pPR5S7dLJgaCE0BjFcejJYEXPR9eAh5sJfZIFxi8J2ey/
LzujagoBJ9I5mJRtKN+g6RVkKxJ8fvijoF4z28tko5MP8pDXZ4q16U/tULec2BlZsphxFsjeu2hz
8sOMHA00dtBtGvcO0aOi2/W1kV7riTITWREbuESkTBzrl/Rs/Mp+xN/Ft2S44Pt3f9uZHi8wmMX6
wzaWCLpU52tjjqnaCKqSBQvKtYHxFUkb+ff4KdoDOlF09vUZvIwTYAz9FCH6iy52F7zvbum0sm4H
bAT7C/lvZ59znB97Fk8sUGu0DO0AMhwsFK9gsBcP/XZ16q3ifcfo6yC4JjJD14d0eQOeD4na23k0
aMtMhjQhB2665Q4iZZDd5EzcsYsi7dVPZ45yEFCuLcK0g5mZ0BY1YFsgmuAndvQB92BvumA/uYn7
K/LQWwBp12YX3Y3ey8/KxWSxDgFaDoH6ivgIdTZqvEtblBZu4jyQuoe53qvmzuo4KSiGCYixQdIK
oGC0+7wgunZrnjfVBKCOp/0CrZbXCJaxC6FtAB4tBAUhoX9kVZw4W3j3oU6qOQdw1kd/73HbjAec
LZmnDMMcB7gLiBcIlZYGOMeRJYj5oOfBJPlad5hSz+DJQfBMUK4vMnNzblOYmFuvK/cwIfAydYx8
rozQDnRZAqAGsouysWZ6L+QDAqLQ127CTbqBhj/ggMv2+4V3DyqMy+jMFnXnJ9FQCg2xBdlv67cJ
KORNdDsG4su60ZBgzW++pG3vQqPISzaDOzylTr5t3Opl8EtXuVk26rb1RlKGQAnvadnU3HN4mYc9
nwxq+5d6W6PdLX7gq+SK3gyiLbqeIpmu260Tur+qexHJuFfL5olOHbtVUg7gbGbIpj7ZtHNiVioa
ASCb6Q52czvspY250x0F10TlxE66k7bZbb1ZXeNGdxtHuv3o9u0uRk7aV1xU9F3RVTfVBkj0J7Gy
5U3+IAF7Fm/BqsSPVYDgTMB95uVgyXTQvxqJLHQhNhCS4jyf/+raCpdGVmPENUCNbhcevJt1kmUJ
MmK4TKDdSSc1lq5NBVnB66m+n7EOkZNN20yx+/rzupNnbUuI+BFJHDDEEKSdD0MR5mbJ0HkjqLMg
1naAgAGNbPKQH6zJIkINwKwjIY6A5txKthRZGDUGqhmB9YVmvdfHwPo65JJJlhXQGbjV869reSbJ
VSMii4UA6WnaXv86ayVAogPqgoiIQXLi/OtjUYyLnDW42ZdN1n4aalBGLlJ2LpcQxnJ5p5aoEziN
AAoLMhZC7uxdHNsAdV0fCmuxVTxs8MpD9QDv//Oh6LkgDuJQZUHdeWHmVdHeKP115CRnWFbA+LVA
h4IuGXq0nlvJ1ipEXVnLgjb21PlghY6lPmSyd30srMk6sXKR/pbqGkA9WJnGQGp8dAuV9PvrJlj7
CslqpBWRHZUh6HQ+kBYdcGZ0VUe2xDM8XoWPEV2hvoxgA3w4oN9oNcI40fVJT3EkzNIXAT4RbEXy
rG6TLg56OV4fCGtFUCAAOw28BLxpqYGkUCxvTQnr3rT2MLkh9Oi0fS/trlthTRcaskM2F28hESfx
fLriuSuRGMdBWRPbcobn619nxb/wh/AewI4B/kR7xLUXwlVbyeZdN4jo38zDYo+RI6/bNkHn30dt
KxapIw6+9sKxTLwT7eoNHZ4Y1xReeRe4K3GCIHU0YmCWLY23aLHS7NvS04X9oPv929biDJW1tZEb
sFBzAxwSQz2fSGifVj1eLlnQQ9w+9pHn4MnpsjYE3mHYEse2FXQpNKsTUnQ1ssCU9s1nHt5Iucd7
PjBtEFVCKJMh+a9RfrMa0F6qzwrEuh/I1wy3QAZkKq8ZNWuq0E1HB6QQhx1XwPlUqWg7mRYWnpbg
oyGZ3bQHI3m9vvyMgwpFT2gSkowZqgvU7TJVopIPkYDVr96RwYBshIbcuejkufvnuiXGYCBMAQvI
WSB818mMngRCkVg1RVb2eQBKCHQToEkbj5wHCGNRSEYBBgy8xy8AoDN4scK84E3cD075Xfc3kbWN
eCV91jgkIKVNQEyRu6BhElqK+neUV3lQGDf1FwS6eewZhqfBWfzHAPkBJxOlT/Wiomt0HigA7Cr2
xGvlypolCVovYL4Bl3yhSajroRSrVnl8e6zDXqv2Zb5H/e3vlxvoatI0WUGFnd67gqGmbbRCCxUm
wulBgInp4boJ9kD+a4LGMGWGJUSi2UJutSQXfjE5a7OxeA1oWFYQq2KqIGdOONfny1GPvVlpuZIH
qoeaUoZUueIkBmcorE1F5LPBpsN0Qf3u3EguVW0fgUwQrNi842snIofDyWAzKonIxVrQAAc5FBEK
TfWJIyOR1TLPSYQXRvsF0L8H7UWX7QUYsMVtJ07gSn4zdbFAt5Mkm/ECBb+EujGbRS3jwcSYxjf9
T/5UIvTeQseva3/9iyuFaAUi+wYdRxA/KEvz1NajFZUFCmZh43y1pnt9o7FW5/T71Imsy1Ew2yIv
AtG4GaoAYWU0cqIxlgkdJAz4eXAqNTrV2ieahlZoGIIw+Ea1h9TlOP91TQnLfmKCbPRTv9IoaTSL
RUEyQEg45MnBmDmhGG8U1G2i53FotSZMYBSIvzEKtfo3o8B7CMATXFkinZyp80RPNaMB+1T8wCgA
bvl3ozANtEVCxQcMZOohkYfIoi2FVhC/0suZDd9l8HJlrHvXUIEcxi0F50IXSZJytYxOUI42BNlW
Gzt+Mp/H+DDxxIpYdRG8gZEDIoUCyCNRDmyStVzFhoOpP1DZW4NOhqDuPVSOl9DOP3SeTDhZY+rY
4wEmE0AEwhagbM+3GVT9miqWlCPfpBVumh1aqvzUKce5HMsbtBmw4iCoBxI6CozUVpPSvJajAuCO
xlP9MRC24Mehleauvq+cyS9TaFGBvkRyT3YB3l7mvb/8ah1l/zJ62ja6R0oe4NKd4ZdOhhRQtsvc
VxSInNTPd+PPdffBqhKBV/Xf30rDdsIpi0p1QDZFfjDejMQeVrv7gIRj9mLejZ/hW/853zaQlHyA
e+SYZq0GVh5NKA1oeEAZ5Xw19DqJJEFC3bJanQn6TjYuye4Q2QnarD73f6zZlT5Se4ns5bl7Np3r
1hk3AC4zPJgg4AHVaxoegyK/Zg5ylAWW7Jr9Zv3sczsaneS3CXuc641xoAifDGlO0j5ForOdXTat
RdQDlTFrnjw/xI2nfFZxMJj2wKu9sOb01BTlH1JdzuoUUvggIFSvUpA/1Qg0eQvHeJadjYc6tWoV
rxnYMMCoy+7HMNl1gbpLuqJRLQB9XFgna4uCMoLiAJ6geDvRPYmmKKkXTUP0UeuPiZ04lZs9ZzvR
Du+qoHbGjbYXoIrOgyEwZvLMKnWI13lOhUKE1QWpUMP+MXweYo5xI0F1TyQ9BUA0vOxDJOjZFKV4
EtSK3b2PjdOn3vVNzrSARq8EE4tyHI0jHZoa/VRrvDYhvjxWRISn/vtnDeKofyxQZ9hU6qgDQRnv
2cX5svpNeFPwtjRvENSWDtehGaIYgwjldzQSbcfP9V+txMkoqA09rksZFy1MrDVoj5rlWdvrC8Ha
TMCKyoTxS8RIqYqoXi+xtSR4LUdAjA61HTaHLNxN5sP3dTskmqRuHpXkYVEYh/gY2t2eu1Qz1KzK
mGVkACXXgJSa8nr9+wx6CvRhCDYVTydQ+0zqBq3Dtapq2cR6H6DfEohb86C4/Ua7Gbeyqz1koD3p
T8mhv1u/kNZ2gXIAF13wow1a1gBbbvhoIVf7138UK0F1+qPoiwTFgj7sVGxC4a7YCqhZFPtwI/0K
t2IgB6k/7JKn6xYZDl0FhxvwYrzpQYKntmRB4MdCjFmYxye5cZLKw/nKttGu7h+vW2JtHLwbQKgm
XCCVTlYiN9r3sw70brwzdxrKKU77wG0gxto1p0bICTyJvtd4RGyma0mw4fG3j/Ji9IY8/TQV2A81
AA41+fTi5W5hZzeKn4Kd8qG6fSD+dA/l/XojvSmbFPSWwkHJBdwOaX7pgQ6XOM6QQfSR0Yrrn7mk
DocltnC2Fn6LBcWEm/g7drQ3DbXHGZdl7oV7JZA2RYFOGxBy6G9mH524s3v1pnifveou/F3c9bfZ
Bv0uXyyECpxn3DGovjZRZMudrMEYr2IYR1ho7F4PeU7sKi9C4s5boPAd2ea+frd6G/BEy1l2yW4W
bqdvVCxBQ9gau/9tz1Fn3AAhKlnJnitwseaviZvu4r+vVJwsxYUuqiDWfQwgWxJAaO8ApfkDZzqv
7+gLFdREQ3cGTcBSi57HEwW9fiSRPDhfqVINp0ojK6WvDnRHV0hs8N5FR6G8//9uuOj0KUF2NRpN
2HDRk0V2/kDz8z11s1vZe45uppeksX+gCSxvsnv5ZoE0qZ+9jS/5ltdcjvU+O1snaleukhi1zQC+
i4r3CynoSq+9nx2GO2Gy0deQ48hZN/0/BxSiL+czO6GZotLmoBCUIFr/GngNqzmfp6MhRY+7NiKD
6b+XW8GZnzI/R+S12LJTP025nWzb+naqDgvv2cmMYE8Gdpzmk8Mtx221SA0GVtm1a+F/AcjI0VZ+
76CiPfnWbanbU8BtGEfm68ouOhItT8w2xgyd/hJmWxeZgrdxm+0iR3J4OAKmGbT4IOAdVOtowG5u
DFatrOBktPCr0JcqbMUDwAaN3m9CzkuKBRwhmjz/tUVFaoa6TKEY4mCEh9xdoVAhbpTADOAXE6h8
8XJGzKN+Yo24mZMJNBdl1sEEg5sC7guP750BKoWxue5uedNHnbEq11OxI0Mq/qA3vV9DcFx4UUUw
9K/bYQUtgBlA5w3vXRNcnfPBxCNeVwijsEyQz5lxo7S17UXy/TxxDDFnDeVnSM9IILfQVYgqQYXV
nAF23Rgors6+LHupake8vPQxTU9vb6TvkSBCigiPG2p1kiGuxoV035Mf5mDZ6vvYnw7Rx/RoTPbw
UDygX7mdfIH+tULBvXxYNhVi0eGpGWw0HnPRhca+PsEX0rnAPUIM8p8fRMVR/ZSaWUR+0OIYG8vL
QMat/PYm3WQv6ia7U97Th5WbRSHLdm0WqAgrzhdlArmAUGNjP73/Ct3WE/zVkYLfxT3PQ7OW9nSE
5O9PDoTR9oXRCscpLzc/UHCzefLGDLGK80mkjsPaqRBYnWCidqtbC1iMW6tzAtXNbuT79rGByvgA
4YhsI+3D92jX7oed+IuzjgxA1tk6khN7Msq8APRAJwSKfKe5qp/texvSdbhdeZ6TdSOdTCd9L3RF
sspTmCMD5gGVrTi8xqfHvodXNsfRnZ6MZIzW1tRLjES5a0ApnvFUC536Xd2j/UZ1q+4gLbSffeVJ
c6bN4iZ+XtqqV36lm/V2cefbOAA2HMLfEOP7irelw1U6Z2SSTmf6+LI7+X1zF+n/ocXIzuSIduoY
YAebbrGTbdO7vqos93c619ThXMuxKYoaUzF42q69x/0PbfOF4/p4LuAYCZwMKFJ7ZRRJ19HD/H2f
7Wa7s0dvxNL+oEC+s+4KTlDDGxV1IEepX5okhr3e1T0L+EUyLh5ZkbiQa7uIOpKqWJuJNcLIKtnC
7brPYOP64jCUqM5OPa3Qro2JhGGAhIUKPJ479R2ePdVe9nRXe63vRHT7cMZDeTu/VnBvw/enwfOj
rBcDiAoGagOom0Pe8PzMQ0qzmbu5BFReRoETrZQrlzNEhgXt2KoZvW8BaqOheOgRLfWZBlATIemg
8eZ76IdoerFF6+an+jlC6t03H6TYEyxbbByIrmuxJ4r3ZVg429KO3nlq/wznQ1oySkSSCuQe+vpU
Sgv0iSEGrN2GPCfwPBw3eqmkCO3aUwPUiYsUYZLmChwKHXDR4hOalL70VmyNTfy7F23/uULO2FsC
zY8fNUdR7MbLbtNdhvTAXc6pzLHixrPfQp2TeR2FEtiCLDgQTsLbYW3dZfXKxJ3u+y6zu5j8ub7g
rLQUbELynBS3iCj6+ZaqWkHRs5hwSJx4M0OdBS0OJISSmwRCYxY0HrrQTpaEY5a1rCilgj4HlWIR
IoPnVgXAxsckI+CGBIn5TTl/qD2nIEw+QfkDlJwhS2xAAlm+ANNr5qQ2RgW4TF89NPYculIKIfsq
IPRfjqI3WRfKFPqCoz51JE5CBvJ8NFPVlU0s1UXQNi7SbBnUWn+J/R6oKc5iMRwpkRKDF0KHCOBP
qER2kqvh2IYoD3fptkxs+U99HyJJFTsmGtU8Rli8X6s//9ETaNRu89SdOXPK8LHQakQpAA0fNeAs
qMOS6eiTOIZLEXxUlWMVdpTaOU/unTGZZzYoH6eXqLg1M2yAhIoqZAFcSumgl7HII2fxDFEXhtiN
SxFWMIRaOwgdhLiLzlEVEqWcc80zRG32UNYbYVJhaFr8VUSHxPpjWlx95ZwpxuKQBqYAKAAEg1Zf
1HhqodXnRrKKIGpSG1jnqtsP7YGbh2WZAT5YAm4P6iIWHQ7WkVSXKbTzgkY6VNODYrjY51zJD5Yv
BDhQJiomRFeWhosafazFponKFjyEnLr6pwA1brRHEm0TDAkIwQl2mfsNJDavnzHGETuzS22/pV/D
SAzFLOhilMGRv9JBIeh2PGwP4549M0P2zEkIBknCPI0jCUWv/YaHU2F/GwqKYCaj8QRd/qisuQPG
eskCMALlgIcVOgIDKG+Hn/7fz9P0/arTRynMUb7Jd8uL6hc/xd5y8ieoLd+13r4SnMWzdr3DA6Wy
4FdnduXzKSusLm/zAnY7G0wHd7aJ8pBq5x6PCM24ObDjgOgFcgVpCFqbRSjFXooyYMfDQ1e6AmkH
nXUu6KjmLc8Uc6n+MUWX3CI5FnAGgOUFUyrrfWFyru9mVlIP0AUIGeLWgBY27RTQNrcLyxDlW0Nx
rOCxvsn2gmd8VX5n/1YaEGzFrbpJ3OtWGbf7mVHK4ZklWg+MBoy2EH1+7DljYjgg0tsWmFskgnQU
Es/3QWjEkhSnQNwaIEAls/3V4JSqxeb6GC6toDmDrBBoEeJOzOC5FVVO9MEsEaGMkgUlb3QtVVKX
V2G4XH4kiwn+WYPSJPoOUPe52co1+vm1IMol32ZxCBfOQlw6M3wfzTKgzwPA/QUoYVWnqkBbMiBh
RzuJdnCW0mPn9k4z/Vyfrcsr7twQ5c7GVEDfIA3MxXb+GVVHD9A8uxvsHA+G/80QtfhpsczD2mNE
Kfjw8QJua+KuPFfDWnsgSUFSMSBpCojy+dqbFXqOWwWAl50nQNJPcnjvOOZ0nRgg++LE+49IJ2Qz
QavWO8lFkh0CgiInCX0E7567aSzJiQ0qVhNEI58rBTaqvW6/qBCLBFFsf2959Ra9DXIntAe781rn
u4QncBzTQYGz8dC9WeD8kuNRufZLqM2R1VWbdhV+SRvIi93dNDfZZ/xb+dPNYCu2Xr0ZHQ09kR6F
JxOcRl5FhVFRPZ8IassMmRkXEhq7IqdiQDMZ2sZ2sYf4U1E7ROZNAImx2hQBgov0tfZaO8GWAtf4
LtlIfvm5vspfxZfkScj28Pwk83ga2GYW6dF0wR0YikxJBwHIaGg4uhqC9kDa6jsj2V4/M4ybk/TJ
gUAkrhJgomhEIXlshV1sALD+e/jA+67y6wYUTulxfeXiMlln58QWTauv+lRNMtk8cn/LhoDjNWkn
apzSLKPmhyFhPKBJg3mDZkrnJ6gCqnwdpaxAAlZc7DyIn2WoBoxfEboeT+7Io79e3mjEHCg3uEQx
ifTDRzYbtYoI9LfIt3j6LAR+c32RWBYQcqBrBUo5aK9M+Zy6zIH1VqQiWLJ9pdqtuEv+xY12aoFy
Ov1Q9qgVyUUQd4cq88bWKcJdydPbYrg2PICxxxQIXoMZQ/bHiWuLcm3WFAGvEGB/h9ZZxoOJunAT
lLyuE4yNBrIX0N6wQV4jlH+T5aUQ0lDAq0ryQV5Iq/1ouv+CraicWaGGY9RaJnUrrBTSXittpIRk
tBnkbS/GpKHXHiCeWH5CJqQ8ZDSrbWzVSMJU+V6cbUH5JPAu437g3J6MOQOGDxg70BdgTKROTaSu
ianWbRa89ZY/Nbe1/rbw0uWMmAYYUrgA4LsIxZNyt6VYa72sI/hb/HrLCf1Y8wS2JU6HDtmWi1YA
mjR2ax/iCdB3e7zaIXdr3bTmzZ/rR5E1SxqSG8BMIQuKXMv5FlbmtgibMYNMwiN4Votqy+2eV1Rh
jURTwbICqBhZI1paT8jqVl5C2JDeDPOreTSGlyYKQFC/PhSGGQvSBYSsAkU0oP7Ph1Lm1tjNQ4iE
cemiRYQCKS+3sP46ykSrQcJUwtJALEGnHmZCLq+r3GJXyX6C9s8RVLElJ/+5PpLLRxmMEBlC9Fgh
2SdqWxVhPotpFINFBKzJSpJPwmcqeESd7FnlJQE4xmj2cNGalQkAcR6EEF9Y7RXphskOcwf5rhbo
+IizSpe+H6Ic4L7jTYMmKAAtnq+SGhU6+l82ZeAK3fZLynbXp475eeTsUDlAAh26HOefH60JaE40
DSeMawhjgX3zL0glGAEhY8C1IM6gX0t6DgBvF0llsFSepRITY/l5fRSXfgVd8/Ais8DjJ8r8lL8f
JKFeo0EvA8l+52VjLk/8+bfJ359cWolerGpcG2WA8y6oB2Qbu+IAZZHrI2CsgwwwJuRS0fSPwAHO
raxCl+mDmJbB3PvjkyDtH65/nzEKoFuQ8IF4H9wXXdbr5GGtdEKJ2ch/1Ld3ztdZvx4kDMgWgwSF
XnnUHVXo0C9q+gxzNGp295OKAxqYcnYqcwTIuyDOAuntgolu9YNSgGJXBnXk9pOfqLdr+2L+vj5N
7IH8xwhhvVPHIQWTdwFfsCRVvN7aJNNTn3JMXBsHMUHdIKKegrFSYBwIgpBaLtVDDQ4A70TwBkK5
DS0VFGOaiBX5AV7Kkvbr6l2fq8v7A1kWshYQSDu2FznfsnmUog+mhbmaxUCCkhTYQJB6+lDD5+t2
WBNGemehEgWJQVwj53aUqVqNumnLYDW3dXqX3wzrJss4RhjzBbA5wmtsLOg2HJVmTk55q+trY0zI
iyZjb8u7EDSQlMM0YJpA2IAOw8i4QbiRGscyDGgfgvu2s43QVRGbOtcnimEAAS8eIEgZAR1Fc1DF
aK7NIbKQ/Ip9K73Tu10Zvl43wVgLmEDGCxVB0I7oalY2yG05TAluWtHXC5DMP/sXkSeRzPDmZ0ao
mCHvqricqpSkWMZ74c//NgJqFcSyt+JSwPW9omOofFi3I1QgFE5Vh7kSyA+i7ocIC4WQ86XWI9To
Fxkr4ZbirTTeV7yWT8wpInxTlHNAaqYlX2O5EsZcR54zE7eZow/+9Ulif548NhBOgQZKrcAQD7OV
SRGiXLiOw/D0v32d8k0DWkOv+YxN1AC6w8lnsGYezHgi3ichZqK1laS4n+JC6xA7Ay2X3BbPGY/q
zZobVKdR4oS4Pdj31AYqs0UN6xZJDHFykJPiQW0ZXhXPLxSnUV6APqRBTb2oIZZN1KgKYuulDe21
2KVojTFtFV6ekTFTpL8e6XoIZvdF6+w5xXtTVjL0510d3KdGYVsTB9vD8BYacAOkAQCCfyRLz49B
HRWpXpRtBTDKfpH3xUcHMU3OeWYMAz0TANRE8A9az4VH0sK0rIy0DRREsMb6Mo4vreBd37A8G9Rx
BrNb7pQ0a9HlTXH8BuwJKeN4jMtdhYoS2tgdy0qQjqAiqC419H5RxgoiV9Ji97zF5n2ePGpOrje1
0ZMoHvD5yeucgROZMRJuiMssZJShcYOetHRRrJ6nYtZxTwft6Jh42qO9zsvYQO4aerRJeZD+tusz
2K7H3Duo/ES5nVZnlUazDKPQGIMMUId8M9WbSXPW6CDonBuVTMtZdhodEiCGiNsObULJY5yatrgD
4h7qEUGeb7Rm+7FkfrjtFGdSvYRX7rvYZCjFQNcGdzfCEChHU4dFLPUqnbtVCSzN0yenC/2J51su
dgGqYpDTxXHHemG7UbtgSZJ4UJpSDjYraG3Xz8iF3yLfJu0eiEqYjr1wPlXDGhVhOfUygg+vFtwU
fXXv4/zm5boVMgmnC4KF0DUilGoCgU1Ugc+t1KkYQpKq1G+iV6P2Nuho5I2H8f26EXooMIJsrgTv
h7sbQDri1k4Oi2BkwyBXhnmToVlT5B6E9nHb85RPLkYCzjreS0jsI7lPxBDOjRSKOq9aqgloxtU1
LyM6vW9FyRFSP+Tpy16k+EHg13CRwBUfW0TS+fC6AzTHRGRI5NT7TXPb2OXX0rr74o4n33NRUoYp
IhGPFziCaDz3qR2mAs9SJBOEA+LQltSdFIExvhNVu7i39hI6A31232HobsKH8kfK7q8vG31Y/2Mb
KQA4UdIZm7Ktl2HcSSpI3UPhCqHTVcH6UEm2lfrzZDe8whV5CZ7tRMhKwAkR7RXjKPR+vn5mmERy
aoAED/o2+DfNIbcbJ9ZBj+EFHBfuFdtDgcfD+JARhCwHtR9TJJnbqY0SOO85CPe686ir0NwSUIni
yb0dSwn0sPCsM7GIUBdAeHM+LD1duqQqOzSP9ZtH5U300ti2W2Pz0HzlSD7f8wDel4tGYpB/7BGX
dXLWMm3pUqGDPXR2SbxNoaHvc/tg/aic9hgXmCEyibhWIQMEbT/sUcpQg86YtVEAAmzcSXf6q/mt
u+C+idvWifDv9Z14AaImxpAcJlch/rmkrU+aGJXdSkDN5kN6r+8j1BUfi8fxWQoaSKJW0EtftgNv
T5I4hF48ZGAgQQS5SVQLqOyFkZLGBoSIA1aovoA1Mt3nIIZ2O8Xj8SiY83lqi4qJ6jWdpVyArcmx
SCPvzv6F1z9oBr3Dy8DR1xaZzVNT1J7sWlHue8Il7DwNXbeurxV97eLjKq5DpCfRcAIpBmoci9bX
iLZFVAlzR/HkkithznAUuNSJ0BzpAI9lOd/hVZcP6AYB4K6Z2eV3Y7r6j/leozThxpX317rEGA4R
OSQ8AaTbwW8/t5YXQ7usk4ThED2UwBps0S/vzPJTdofvMbMXHrT+8h47N0h53VpMW3XMiMFnGQxp
4QWgZE/ZXV8kxhWG7hCkfzx5TJBeUOfDSlOzavQR1XBTtwvPLB+zDToYGq/rT5Q5EFjhmCNrQh2k
M3OUs1irSIo1QSX6ajerkW/njwigtcnr0fIkc8bsJkk3Xe0OzT7bXDd9EXtg/U4HSoVRNZTSitkC
IEE/1HEAweZvQGXMr//NCHWhgFSzJpGB2Zw7/yP9zN6BbA0fr9tghAIIA3Fr4ZpEMgopwvMli0Ej
W/FfAcqogjaYq/tV7Gf7B0ySyCk9DZ0IeY0wL/Dq2PxnJqldsmbRkqlTUuDyGjfifvJED91jevse
UpW7GWpEmnt9kGSizvcJ3js6YNcGtF2gWkEZVAcr74Whgl7W4ki9Zwy3a32rDxwI+aWvxQMEyXW8
0vHAJek9airNSirRSGIMxt+q/KA6O8mwo135WI02dL2htsQ5bhdn+mgP2xBvUtRV6GKEWVR61pjS
iP3hVD+QE7Yrtx7cVbCvT9/lPUkZojaiMqipHFowVOVu81o46i75sTyQ1bzEefkjutmG8364OF6U
QSrqjqIkbkYRBg/r7/vYlfa8q/9iRxAD6FiBahoiigsE9P+Rdl1LjuPI9osYQU/xFTSivKpKZbpf
GGW66L3n198Dzd0dCVIUYmeiJ3andyOUBJBIpDl5UtTVoBkqud/On0UELvFCth3Opt08h4wI5kER
C0Qnlab02zB6jBs7qo+qSlpv6/ekTEn/EryOGDusfQnuvxTMWMVSq4I5DSBYO8gmZr+g5S6srNfB
VURPW/+q39GOyxF583gya2XOq4Drm2V0O5MQE/ky2wwt9a3EhGO7fTTzpS9zNJLepKsLDXkK8qko
JaK2gUt3fdOaEMC/OIiGrYwZgCt9w0N13ZooRgDzXIaKJDSVGg5bf1yV5aoYnSrcK+/DCViYvbh5
jg5g73/4eRfvLgqZGaBVEJyrbOGhjHI5S3Msyh8tmcDFqXn+7j2VRO8H4GO0NHBTmwvz1Jd7JO23
k/RbpBkMV7JqEpLvFNhB9TeWxJFIt+nmnP4jkFbRrs8p7JOxrQ0q0CoxIjiyjI/WIDOa22cU5TlW
/p45/O/qIIx5yUS9S4ZFXAx4yaZvk5Dx+51j4e9IAIAMTqIBZBTCBuZKp0U8RJFSjAhO+lOD7gXJ
KSurwdyejGPabz0pEzgyE34ofEO0C7FzgYQQL78W9eO2xURWsIv4xVIUvFEnMzomVgVvRjlXHmM0
6nEczElpx61c7yWMpbMM0+r3YrYLGyJgMjAvBrpj4a/WRy/DRUA5+JI+DFo3oiO5dxsrPhTPxr6y
fXR6S3RkL/nKANX+X+mxaBGUMmKD01JEeo3N5sxVnaRdPmBX7WpXkvc1T+FvA/NrCeckwcW6pgDM
maWKcwP81FWAx20/ttp6emsx6923itefTcYN7dFfCzo3cgCVAM6F621sa7XN1AHbOFjhcVj2K1xp
zKvWlg2SbqoNap9Ns6ydYrufR+iRsNFWmV24Xz9/xp17gW39z1cAQHL9FVMq1knQ4yvSVXkaHP9X
ty3RlfCzkDvm8UoIc/l8ZBorDUj47elo8UB1d7QRvw30Pi0qg1uEcXBQRe2n1oRedOKyGW3QtjYm
acGozOOG4gmi//+FetR6vKjLYYJ6uINAVuvO42H37j1dV2uhh3UhQhjlfkjCkeq4bMVQB8lFz4Ad
vvcpKBMx9TvmGPnbxBfVeaCfgRqCccS/XUtUplCu504at9qT4J18uPHo5D9WtrmKOPp+f3EXohhP
Xs6iNKxGiEJnoeSefBt928u9A7O4TPdbHgv5Pat4tTJG5/IqymP43uNWkNDGa0mzrW+FbyGzy4fc
4k26v71FKL0BpIEkCkJo2KfrbSyaclSCQpq2b6nbOha4RThe010BABXB8UW7CiKGawH+JAJxHSjT
VnlDb+EYW8ibH7tDzJvWcsMxhk5vkN7+LYhRCFlsVXGaIAiPl2y1HwHY1rzpRcH0r2htgMMuWjXu
n9oxdFLBzbHN4/DxpP/PjzX9iIUGdDHgeGBDvV6tCXr5UauxnbKOULa21I1g+xzVv6EpPK8UEGZa
SsEPqswzJkhpVLaiMW1HELYtnNZtKY8HGdYLa9qT2dIcgIDB/1A7OXoUEpDu6GSdk3WNfhQDn/MP
jpiW+JBaBIYT3faMDk1SpiplUyH/DEbfk4/e3o2PIcPm8WdbfNNAiOoXAMiA4QAGh7YHdmCGMciz
keTJDHpGgRzyVeuKTuHMsDaC86dzldCathK3q+/O63olli2RBIkuDHmbzdv2c/E86FZceILheq1V
U+bHkUQCpoVwbs1thoSuFeE8LfXDZzGZx2FOZ7mc2nQGNWLhtKFdhF4Jv9nxn8JHc+1bT91T/hD+
SXi27jZGPffNAjCLNlAkLRhDXhpKVhhlMaN00bu6s6sPCZqM8GelEp98YRIKlx3w1kJci2TUZ9Ep
YEoZynkrWtJGtY015kURXir3hnnnrDzYyP9fGDuzoDaCBDSEkNI5+UG2TjMJrdk7PH705FdgS1a+
VKx0WaCHR7E4nsoN/weVjQoxrRJjrpfIAp3zWvPRgwrZo4sY9WX2RlJ6rZfahnvIibKWMA1Nd/O1
BpL+V56Fv2MYr6Uz78kQdE0vxJCur5H6typQUYZutKs9A5mU0cIHWL5V2+ou3gkrdQOmasJzvOkR
Xodk+AQUp/BsYQoC+EGuzWIGdooiaCpcIRetcYfRXTiBq9mNU67Q2SXZqGkjRIP7I6NiT3JkHB2O
7binZMC4opgkAWCHQP76CxJNmZo+7Odt8YIZJcljfcqP8rvR2/l+eJU3raVYPcxlvhkO3L5T+tu3
q/9bNhPmGFq6yFWxm8GYXpFpKS9rUPSMK/+73zYPeN5VuwQxaGC9/yqtFw0murO+JhI7z8v98/MC
nNCm9ZiS98D6tTxhhBcmk6P5rLGc920Arprtvt7Lrma1y6fnYaM/8qz7PYtwuXPMa9PNqSEXGXYu
Q59Zu8m2Ka8jh57+9f4AdIBWHIzCogEua+tSTFr11VBbbFvVOoJQZJuveZwNd94OFH/pNF1oAPyc
8xzFCwc1khs1NYbY3y6eqxfRCUGX1lipO1qiK69AqkCcEB3hA8ec3rn5EAtQAtBmAFUg2X2tdloo
9nkj1/7WLUNnfs0qsuo/1BNMedpYy5JMK/V1aono2+BOE4483o07Vg/y0RuA/gcMBwUf/LV8IQuU
octaf7sxU0yEll+EffI7/0J//8r8be4GuzhVx3YZe40HlpqjuOe1xJ6Jf5jDBcgR3Im04Il9Zx4U
qS0ls9AMH8Ei5qweoneQ5rnmQV4OjuZGjw1J3WSpoyt/JhE5Pep2QI77V5287iUrOw4rED7ZstuD
WjkmsyPjdnAsw22Ih+wKHceDpkDQHbOBRCSWqd+OgrlVl4KrvTXL4rl0gFF6BcZuXzzlS+kY8pzV
Oz7+tVDGTwQVi48W9MDfNo/tZl5CNxw6DyG3eKiLexpooiEJp29gcWjeutYAv2iHFp3vwjabiL8L
j/1K2YB0YVeKRF2JK98L92ApelY3wcHfC1seFoK1/EiJIbQAfwAVjxiAsbvjFJQ1KNqCXX06LGI7
2umrBJqOxX5wzvG+JJTvaZGbjva4XmiJDoa8DAUsAYnuLVhP3dSO7XoD9xfsp3hh0TNM0LB7MI+N
x5HNWrDzKtFTihQnNAmG7Fp2Ko01RkBglaD0g3N68NfdLnlG74+6Qm/eNt6n+25V7iKRcHNa7MNG
RQNeZ9JpHLQ9j3lagWnNQXNVBjuNSPUu/ixf/V/lAbNsLOBr1rPigvpJ2CrPkyuseIiQM2/Q5eVm
hbOXe6i6aVFCeOV0TuZgzOwhe0cd1Ep20VYLMQLkfdr0jvi0F469QLigNfZtgnx0GQDQoyBxibCI
OXMlH8A826nBrvnu17PFwV3etMLTn1eQFae9aZjiwdb/Q/QdwG3DbJh4tViW7mI929m62WneTnD0
L3TDYkLg2rTnXfkQY2CDD9fR8xADISBLdyZSET+r2Y0nh++hk/vQGwlsI2AJzHLrLDSqoBijXYiB
cRb4tl5bYEUA5ghJpAIOjDxm6aiH0YEn9z1tRBtjtYuN31gcfT8r1dW5I5xHPhr1RpDVYtsZpZM0
uSqTtBp3GSngjTQWyG5AeCMDk69b8xv+598fx1+TneAjZ/JaoyYTAvwxOiDMR4Cqkz+C1ZPXGUUw
pCi9jpj2APtu2SKM4CawS3il4CIiXLt7nn3Ffjk8UBE9Zxh8D8zP9U3tWmFIzTCcdpP1e7fpbc96
q+35s3MCD765bGHK+mtEfoPMnbypDjm4ub3UVxq6/w+nA+Y0ErL6fVp99iS0X3vUIp8eHhRir7e9
9es7I+vBVYlOjpnV4gFLLY9mVPbSEv9a29+99f7dOQnRwKIwWN/6AR2iroK/flGc2HqwavdpQUZr
QZJVSvZwBbUDwpHlVlm+DvavnDxvU+J01s9adQaP/rAlbHwr9MXQqUYw7Ta73zvRApvyS0FWu6/f
q+Xjzt4dVrWDf7bOev2+3P6pl28e5wk+k8n89AWMl5RFY5wNEr5A/93a9Va3Vr8P7h/XPTo2Cr4l
eXJ6stTJkjies99aL97WIeRI1mT5bi+46YwbYw7lvlARtlVGn1Q1MGZ8TQLSvjcDNE4/b/gZ8vzT
chmPOu99H2OJIMB9yaFau7dDgYLpJiE7E3p2QhHJsrDuN9d9bHGlt0vnuF5un17BtrF5foAefPF8
/HOnKPNJwA8A7UTHOlHiu+trYQhGPGjCnO7eBNLbdrsKNmAw2qeH0c4XRPNAz25VtrSsvcUKn9Qu
FwHxcUnsGumAyv2Od+1zPnKSIDdPGxA9Z+C+iNmvIMpjfIfKMFGQN+NmpycA1Z9MNNSCZW1BdB57
5Q3WAHBUNApomDiPlmc4y8zyKz03ytEs2x1C0glWIHASa2H7drbLVnhUrcDl2fJ7IlFGhhWFVMnA
oL7rHdfKOZQNoeh22TsyZmWL7IrmwCmbvrTd4PpE9MyYhJIbmpxdZdUbeXrgD+AfoS8PzRdn1/Qi
EpIwsa8Vejk+9HjTWqfuSKd7deq1HUfPeYKY49PCJB0B+kZXnmo13UFBa9vk1LKr15z0wo2Pi9oo
Er+IdNDXA3QjOykym0Kpzvt+PtafJrgWfs1f0pO4NjH9Ar10K3nVB0QciPkOirtTdwJln/vzjb5h
qjl/AGCxdD81ihq8PkxVmMNJXYzzcVgHjyrSWHiOhb2GaGZeli/76JjB+zJXjRfvMo1znucDu7y7
SNKhsoh2BzQ2ATDOInLKzhwzMRGkY4FHq1oPy2Jw4gMmfsWVm3JhOdSVvZGGQr6O3h1gIdhUjjJJ
oVLOvnSUanvQ3dg2fiOCSF1x2z+PPGmsT09HjAIdiYYHcNBgdC1jKTEouw7n3AweSpA2BHhz0eve
2RmAi6Wtcp0DNhJE1yISdEA2oSBy7ri5PkXNjHxxkXTxQ/ES/ioqsjhWf6rn0elW6Xrhtc8+ZXrn
aM7NdiIthvIfgOmYYg+njvGkxAkHWin6vOuszhlAIotk8koCmdAh49ySm72EJIrcpsPTATs2mL3M
tCIzoj4QdwoZ7XEl7CNr4YoeD8XCuuRoULkSw/iok2mAsFkQsKD1aCdeAhZGjvd5U4/7S4RJUXUY
LobkxvU5mZGRiYIaibt2hTuOhMGCNPZncLTWIKHefv18QvfX819hrHcUmkoUFzO2LfFC27TkLW9y
wY2ZPG/Y3wKYtyf141GZxPO5DA4YWbeyzSPauKnYMzvGPjaVaM7NMITiznhqC5JVFh0I8jhusX2v
/gFj4rGywY6O4SbcD5/mgw+AEwY5ugbYfX/eTvZNZ7+EeRRaLZCrbIjFXQNCbyrWXEc2N6dD9+zK
SDF7ytjjIdUWTUZ1vbUH5Fw1d2Grn0RGYxNvPfdv1d+nx9yqIvCzro+xnskKNjEIyo0H2ROQwf15
226NPLMi5loJaaPmdY4TRN+zPdsh0vjyKn/vlzx1PDde/rR3jEUCXnsotR6S/AfzzKqfeBIJHpLn
cmPu5ZViVa786osI2XhtT7ybwMRmQdmEUSRDsoyhhOVGQR8Ldx95+sfYjhn8PFU24rxm13Sz0VM+
/GNi5eBzo6i02tL35lFtLLOzA+76bjALZ+Wn4TvS3dRjYdJEVQ6OMy1MqVpiYPI6teVVZRvLBYg0
ucdI/cebY7yQxZgVWfanJl8kIuBMnTM5iWd4vp17oac4hc0jmL59OWH0L4TRj7nwKXOwGsxNjIWt
Hr0HjubzFsJYjFpNmkoJ8Ns9npPIyaD3gz06QCsGNhfqce85hr9hIF2KjDn4GK4XYip9Jgh5Je4w
VAj1OVASbZJjufMtLn6FJ4kxUarQw2lUIIm+kg3xbeAU1zkqu7xbdd90XKyJMVFSnCliRdc0OP2q
IYBn7TpQTNTL4p94GBeCGBtV+qKcBlNJbdRoqxZ9Lo11+++3jrVQeTcVCw0L6u1+Na5iG/C9bwsj
qR85qsc7I8YgmWNvSqCshja4BamQ6DL3SLpZqsdD8N19RS52jrFKXaqnuZ9gRR1exRSBJ3xAq30Q
OQu6a/z+FsP2gPml0GHuJdYz2vTxlVcIhSye5bljxSXEQQsd7deGjvTp9RUqFz1mrZtnxQ6tGEKm
bfb6vx/MlQzmYOZY1YJucVbphsQ2MhKEzsjlvRZ39utKDHMspZlomNxR02Np0MEp4vEbPK4loDed
sdSXUliEVCCmUzRHjbirKGzealG7kFC5yL3ImmTkAShOmrN/1Iz9JJJ5HLqkBqdOh4UpB/2B2lXB
yr00JZ0t2utvnl249+6BDdtEdIMSL5L1zD5KfhvERW/Qdw/IdjS4jbhFxntkp1x/7DYXgAbHC1ls
KWYw48Qo27OsbN/3VvCIzli7QewIKNRWfvIPklV8YezBWtz4j1xje/cw/14qm0nKsqY2leAsnpr1
1G52f93myu13tRUizuOc5R1fl5bXNNpYTXu4mbuAip+Uxv0CmxsRFW4TKgBIICoAn6UWL4a8gSXB
g6HRKgDiCM1Bosm8j1JYRUmkxxLeEtlKbcz2+5BLMvyi86NKa4ECIvDGH6LIWeRNoYmVy7yW86gJ
uTJALoWPmCbgexEyv/N22ONR28ovdIzocugwAs0/tO8U5tZwikG3OR66dIrfplh8uAaMEveSjFkq
E4YXdGvtUIZ2eIoeo0dq4gynAQ/wVJAIZYHHfE/LHTwrcVevL8Sztlto0iBsk0TahWixae1dvVXX
7TbyXFfaL0crfJcs6XvGuXO7ee+pNGprKOCj5KTgv68NuqQNhSxODc78AdOlvGYX4sH1PXqHZSKj
WsNT6Zu62/m0LyQyWy3q/RQoUYs5EaGlw/gOlvE0LKk/kXsNxgQgqkO2RCLKZsSASRpF+h6oHXXi
f/qfSHxVLj84uYFSMB/FUu7HQhS2woxtMD3tsHhA9uuhW8+uDBxJaKcieBOaz8nulyXKWz2i6YpL
j3+TM2Y/gTHbgx/FXaHiE0Y7tUO4CcXOP8qr2QLVyU7AhRBOvNf8pr+Qlcm49oiVGl2YOqi9A4Ke
xFPOUW5jT7aGNqgnXrPEPW+VDm36j7axFsaoFW1QFrW0+61sQjjFtC2ptFBM9Th2805ccSWIMSnt
jOmKqYiFKbhOxb6xBBTtMMA8JegU4npF95JWV+IYL7zuMtOf6boGlMpHnF2MWnKP5WVHH/YCEMTV
v1wg444jyDEwq42eHC4LjQEBYLeMx9ybbAx/5rmwXEVh/D7TGH1V8KGcoL2ws73p/nV6A9prhDWP
UeamjsuqJWOUxlaZhM6AiejwEPWreEFMd7ZbWyCBA4o+z4cREB40+LelZUB5AjtFoom7x9QSsY7U
pbYylmoRyFFQ6zjVbt2ekzI+CmX9gRor1RZ2ktUcqR0wbYGbSbup2TFbwPqNOroSzIzezMWDv672
MIWOQvR98NqiC6jErh+QYzug6uKZFvp0+3X6oqPWbbVO1RNj3dkpYCmBVf7DBNyltrPIiawaFqbW
QxkK56UBrZRvH5faA52ByFHye94PbSqUwI6EmV0swK3E+IgYLXjSTkfXrnG2GP26B6gg9rhZVJ4s
RsNroRv0JuqpE9Lb0tPo0t6n3qb2P/eCY0sM9IPQZzHGhTa46SOq0re69vdSGZU35qKLogDiu7UJ
yAWytnj04v+VIP8vrfpbCqPRsa74UZ5jQwcLbrOVH6IHahbBcnD4R2HIxeGxTypsvTTmYKRAtoUm
NfuTb/f09cTxyUT9Z5EWZkOBSxecc+AzZt7PVEmR3Zmkv25rjDaCGc0hgYPDW/W4DwuXx9Z912uD
ywi6PHBrQSZzZtlggM51ECQgiKbv0ZZflHZ1ooX0aitMTlQSr9wVbrgrEOUJS43ns97TWLylwOig
QoiMI5Nw7CbfNLMylHcmbsYCGkoJFiI8NvDSOcmfuw/3pSxmc6tuIaatDtrMaYlweWdaI9ALQPLy
gxB6z9iLcCmJcUnkKBsbNcaqQNfjNu/9yQA+wcdcy/a7fs/3lYtZJFjhxMme3HW/LuUywQ/sTFx1
PVZY2/5Dse/hk2obTCT+NkAVoPwRSQuowD+wbyAco924OrhCWSPv+76U1Fon450DMuNQrAMgQ5Tl
PBJxwwte7xmYS1nMCUp60UbV3EJbPFqJjP40q37Jqw/eezEvhTCH12toj0oqLIjeeWo64dYvNTh4
P28cTwxzVlrdDH5QnPctQeK7Xw+2THxHd34Wcze1cbkcxousp1I2sryXUVXtD82DsgmcAmmifqm+
RhzGTN6SGA+ylQfZmNOBioL/j9mGGC83Qtt5J8RdE+M4RnjjFhqQG3hTqb8fONQsjxj8I+2qf5LJ
u9w/5k1NMqEqpACLqu3RHvaREyK3H3pw3v6lQjCWuMjnBm1NWBSI0bY0IUTtPhbFM4P0FG6M08WF
Zd7PArQU4PnAgro1fdMST32f9jRIbVGk7hA2zcXS/OJo4Z1ENeAv/7USLNGp0vtS24QQSuudIhIz
mTWvJ7tGY8/Pku753cCdYjgYOAlABLdgzsvI5i5M1UlGjW7YJx6QBFvF/mxRggdC0Sfvz7hoTvX0
FNgPD7ytvWOfrmQzR9gImIUparO827yVR9lJNuBzAMAU0Etgp8AbFDuZmy55e0stBXOgV1KZA22N
SinlEStG/44lJ4gzfJxjs82O416Hk6mcft7iezm2S4FspqdpF72sof9vZ5CdZAeb0j2sjk65b47P
3hdnT+/YlCtZjMmP5wVmqsZYXOeoyGRFSJHGBP3hnMt3zw+6ksNYfXMco1atsaa3ipS/REtATX5e
rf5QXP6vX7Jb2GfqER/wX85u3nGBMHUAzGBogwHMj+WDjYCIkdD7Re/jiAgNQMZduWn3tH7NhR2o
d1TlUhZjobUmUXKppLKsc34UzQAxUEQtps31S1QrbVPgR0DUGrP6CWIJtN+iLRb068xL12Vdkkmx
Ku/UZY/wF3U3ZKRWjwniPNlFgs4W8e5xNvXeTbyUSTfiot6rJWquwgzIO+ngP2SPHXCsoqPYp56c
u45fUpBrt3vFGTyO4Hv6eimYMT8+RoiiFVeSgVP218nmI3ECR9xRe9cTjICzBzv0xn04ADrA1STe
ohnz08udiIFoinxudkj2aKTBSBFhD54tTBQd6UhB3VUwGA/Xh2cSeKIZG6RKpZy3BrV8H7sPxaaN
UsvlEYnmcfmEln2ekb93Zy52+XybL44XFF+FWubY5cnSlyBnq8jhd2qv0OoMY6vD0tc0PtsM5Ovf
bvK5EHAhOmwVo5cwbQztLBOKbgKZV4fT8kij6vfC1pAMfOCFoRydOid+L0SqtWyMqIVRCwEGbBKj
IbBD9pbnkd60ICKylsEiSYGqlD51wdhaoxaiqsg1qj9pQWJ0WB/cQ0T+gJOgdnSJNnh+c64LNas3
tuFCJGN2lVZS4ijAbqLwhlp5sa6QNmjX9aPulRa3QnLP/F0ukLFEozS1XVhhgWGIDKe7OwXnqyG/
iZ/aWrB5rW13H8pLeYy5NXswPxb+/+uKaoF32yks7CbVzxTkrd8dGHd/3tG7FxFAW1PClDKAqBn7
IyCgrlpBl3f5W4Ax5r1dvgLhWCmOzuOZvKuVF5IYa5N0xWAqFSQpEsnQMqMhwo1gzD+7r4hHxHT3
CbmQxZgXUa/rWs4X8i5C2/H2cSjRzPSv9o11UJsmmFU9wmrKzhplMiVE/VqYdA58yTMhnI1j+zm1
KEg1IzRo9BJlpNlhCFc5ESWwJk/mHdL5cb25YKC9QOMyutvB2H39EOrNkJvZIlZ2TYVqpF6RLLCq
iIjuAn+QKDwMrzwVvJdox1wGUxQNdKWB/Ia5Zpo4pKWUhMpumJzMG2CPVTy7zWcFjkQZMZr5iyfy
7paqJiaWUNpCNNpdr7KJq1rt4kTZmZW9SImo2rlGoq/pFD+PvGkE96JPMOujLwJdZOB0ZdmliqhZ
gC6rVHbdd/CYeb0n7JX9+JKcElc1ON7h3YX9Vxbg39cLG/pu1gYzx1aie7Ig0klXSHAKvgr7f6VV
PRv/C0mM8RcCUO8bAyQtFpYG8rHP8busSCq7P9+zezmqi90DQP96RYla63JC5QhE3EW/4X/quGMZ
KpLJcfLq5+bDWA0glH/+WS5vIxmHMAS5UOmnEFvUxK8Bz3cNVMGP8WO9Fo7/ThRz5cTIRONhDP0Q
npLHBPkwPyfFCdzFhfPvBFGreeEX+ALIQIO2OK9p8SK9+gKJIiI8SIEl8VJvd0redGQkBflSjkkQ
JV0LUwAAasHeiT5hZ1pOVuYQVOrs2A2WgSPZgtPYCxvFSVIvM7j06Pdc6i6ILt1n6WvB4TC6Y9TA
1AgDgyHQ6HAF4871t6hGH+hpY6R7cal9dssZ/ASxM+aespsdU7M6DMEqnYl3F+/4R7BltC+JzpuE
RWX222iScliEermP3mc3P34I1nBU0R7pLLBieQO/On02bN4p38loXItlHtp2DFoV1MrlXvBES0HP
UPIsr6LluDGdJLXaGB7TjNxXiO5x2pIKQmnAWxZO8ao2HGt0B2Jy/SmMnZ2nMpjEEjsQr2bMYsBs
Nrz9wDz0lvhm7qpt7H17uSUcF5gq/bOu38neo5cCbGrofUEl7QbdMitiBqRbVO1B1o4aJmj80G4a
HGROeemenl/KYZMbga5gzlkMOb2bntrTjHyAROKD4FR2D/IfwYHC70Lg9X1wc7xPJHgKnYWXufmy
+wiezBWvdevs3V+/4GDrgrqjmXmB9mqWTMvERGiprlrMtF1hUgPoqBNPdFRH24wE9Cq6NzvpY2k9
D8BpP6dceoY79vpaPONQqtqQ1V0N8fI6PwlvEbD2Asqk9hIw0y2A4TEpfnFyPnegCJAp0452g+KY
FMaCaoFWLdpkrPamJ6/jz6ki/i/drp0G7Fn+Rv8I7OyDo150GTe7fCGSuduAzahR0UzVPlxpn8ob
lvsCboaPfBOtpoiY6/iRFt+A8uBFzreZUUrGRsn1QRIIggR2rXkTLhI4MHtwpKE/3T2miJrXvP7Z
u7YLF4cqEAYxY2DAtclMMStXUCZMRkYFfgnkuCs4gASFmDSyVVAO7jbKF+UX/Y55HXL3jDVKQ/+V
fL7YF69UneUTptRDsoZe3RoxuvaYbtTDbL2bdrcxOPt5c46aAvIkXBQMG0ExSmTUVYrUJFaHqd5P
LyrmAlv1sVKdzuR4MbdSULIEShgQAg01L4PxJspc1Ju4K8GY7qJdSclJgNgONeGQI+cmmoMpupTD
KAfoSrRGbSFnMcHyi84iXsbZsp/JgteiekcSnnb03VKOo1seoKYKghnwwn6f2y7NWMdE5bzaNx4Y
+AAvJTCPdqdXZhxqkABP1q1AwRGtFu4Dz0+5BWLCQoqYH0kVAPN0We+8BwpTLLN+wkXOZaK8JY/x
qXsB7+exsTLw+KQkOEbHBcp6M2aLyOSLW3G7s5UIDDBZB7O8EQexCd2hzXWxbep5P2FuwAg2m/KJ
Qn5GQO5yZ9pMJDoikRIv56efbRhVhisThpVfymWUJcqiLheFat6/2UdOwu025mF+mzGPqhyjT7rG
b5tEXX70mxYZRc16SMDv+PMibihEQDx/tQrmAk+1IWB0FiRN1ke2jIEgXKzUVe7Ny+atsd8bbwIL
kr7HcwuGEdS5ncL7+QtuXx/01pyHs6E9gLLiMaZSUPNq0LNY24/90lgP2z3oDMnz+/7py/5ZkkF3
7frEwBqg0c5oDcE5cm/XRtkoFd1IBkXdt6dkJA5w0Y+mtX0MiPvbJO7nMiJII6/wV2Mv2JbjbNev
zh/yvn1/fuo2ICr5Csnae3KW21+e9+B5b6fvhydQY9gbO9i/bdCqs3mYeOdzq93X38xoWeCLZdmO
hrrfvBUgykIkgKaA2S6IvExBi1gR1L2ckSyAZj8GRG7XzRZqYtgaN999nnrEbh/GPKIBWZLAmsjm
NiYzyEEYkep7d7USrBUYE//otko+Dcew/vj2n2MESggQp4GmgDx5xip9ewFFHJkev3jR5dkJ++lT
GK1t9CCccgOfkpFpnZG3N5N8HD7Qj0Pq7duHe1ot7D+ZBUoKQIGPn8NbDjaFksDOAj3qvlPqmcR9
2BROt3npuIM+zi0FzNfhWtExH6oCk8RmEbrSDzspE/X96GYEVTuDvMTLFwCEHdo1hPSgdQjIH8NZ
Ph6Pv44L+5FMbk62gE/b1oBMuvfNZ7o5B2k3HwU2XDoXGTRGBrNlrSLWXQQaoX2zntbA4HXoImnx
fRoYfjsQBdRvG1CnrN8U0BVB1U5/ChTl8PGYnEMQAxTW458VWAeTlY4ILLJU5P4Nyw8BBVNBe5Os
4hfMMyOvvdW4RCSoGD5wbdWtGwA+A9BUSHRsIB3Zen1/g3Sh1VWUGfs3mr6uof4vEdLyKTrKEASj
zpUC3QhUDOiWFsCIv8mAhINdwss052dLotKUGruZGCsJon8ESHAomc2sh65shFgx9p3VuyP+aLCO
EwjtcC8RNAD5/5ivRhtjUnHgB5z2SBLwb/UOZThKyTFY/gkcso2sRiYh0Jjrh4fOMjljzBRqz26+
EjR2dMw6cpFs7iec0zKdMtOAC2CQdJWAyUVyaRUF/DKBJ9m02NCTz5Rsi1WJij3F2Q3w+TUrJPge
zp7dvpdg6FXAHAnue0RX7J6BVQsDVXJ8TY19KcgbclC2AfXLiEJwYEhymIi2dAtf9ehvA+fP54J8
flL6pAobBy5q8ZNq2ASG44fEzkHzg6YKXsn2NvzD9EPMDxMx0hFj9PAeXesYYFelrwfFAncXZMIg
Rg2t0RMwGmgkxwV5zfEFtJ0D3Hl7BKM2r6HmhgsInabgthFVcLKg3xQttNfydaHHvOImXuxLOrFv
Fa9E0M80IEMMwB0nwKSdTGxeKGPzCjKjvvsRYJ6Lvj1iXCsFXDy/+yRbbZ9Ri0st0IPjLiIDB16p
56+fz1O+dxspPydCDXGxAE/G9ZcO9ZDjddK1PS2+LlBMx5whrzwqLtJT5LeKNnsd9TMkUcmJUgb3
5NRYs2GLrZPz2o3v+EuUrgcjPjELHDkqlvBlUGKzzcTC2KdvrWh/zAFRfISugHQ+Bi/p759Xfgu0
xp1fUB5NpKTB683aITqgLeta39jv3jRizzCi8hLkXAZ5+737iO2PAlr9hv8MCMylRW+Wij9LPbX6
Z86nUJN3fcWxZrQhoT0P7Vc3rEG6VrZ1lDfmHs1ej6fQkmCoPw1LR3ZQsCiHJtLlTkB+zwR/xSks
60d72lB2tRz1DytZcCKoWxcL3wNgIjruZDo4kVHfqA41Ka4Fcz+NjobpBdkyDPmAz5sgHgTKF1JY
GKs6T2oyl5Ay+5aPmYLqMlCs5PnTAPlHd5wMzqLuOMmQtzAAK4dYGulcq7pmxGIqTZm/T4jwJMJO
hSdgd3EtT4ivW5ytATYymFFjve/ht/58xreBnInaBwh90GiHQzaZe+ZjpUVS1z4sAjq8SuwpmSfL
l9DRpnUcZ5z+FqtOGGiLf8CFB4YdRhbG8+UY5R77+zTEVF6bRz19m9CEQYNpBdoaWW1cIOb35cVQ
NbooCft4S5O6I9qoBSJ5DYpkFnqpl4tV5AiZIw9ublUez7jeJtcgHtuIlAUdPIvExfU5ZpEvB3VZ
mvverkD33cA2RcRwSufXcwmPUPR4j95tSRpwdhRy8OKBZQuAI8ZRQGGuCTolDQ/Ztwq2SOGQrhbr
zEl24yPIIv2nAJ4q6jHcss/N049cDE3qIaFBQx02ZZ9PU9WmE+QWDmhsveEBU3ZXYbNXljpvoJN5
4wz9H2nftSq5sgX5RQJ58ypb3m/7IraV915fP5F1hzu7UnVLNENzDg0NtZR+mVgRxJbCQzQKGxXx
ATVGj5FUCJe0/n79+g7Sbmu/53RQI37bwKnZuByBatBP1gmBlX46hab9AxxABi/JNy8/1uHyDnrf
nxrIgA1e1NXOeNtZh9HY+db37/FZWx7Xg7FQ4KKu4CC/Lc7Hb4QWR+N8NKyV+fikTV40aiDU5RVn
OZLCZCDeTjxAWG4BDs25/NzEC7ra0CAVDWJakH7QJ6BI5TZiSn/Prjgz/ZhJ5U6uXxweZGGwudHV
j0QZ5b3IGSQNOVfFdjvpBwKOeTxBVw3zm/uB/D6CCFaEMC6q3GQr/Ekudsggx5yr+fvxC0+LflHN
y+cefCkRIGZgCiR+bqvXq5fNm9Ub1rdqrPSPhdA7jz9jWvEG4FTEbQiAGzKsoK+6/YxoVBSm1pp4
3w16McCDFCGDtQOZdghMUPXCz/ZtTEhwQBLO4+rAqIGDgpIH9QJwXMm0jeoleyAIVLN2AUoWjBpv
O2lmO39//yb7bpaKmt6PyIdALVIgNXYQGEvXVO+f2ebGoZE9xa23YDB2wVoEMWw9kZePJ5NsuL9L
ivSjAKIzsMVBLAWuBNlSf400XttGY+iByUL/VyQVuobwbgEHcWVZRzx8+9tDLkaKlyveLt/wo7Xt
AXpOHOlJxWnnZt7oyd2uoWQDyWuoyiG5j3opdbczZVAnSqtGSGRpdraCcsSy+EF3MiEfhtsM+UvO
XxWzRUraASNmgbLEUUZiCduSyl4pMZ8NiRTFxDXQWSs196evHMTkqFDNBFCTVOvVFDRkZJC3wyYd
QPmuODaSnMW7dFmQNneT4RA4oX30lO79Pf/mbbtDbY3AYwR6hGxH2htFMnMDcLTrRT4Czh3acbEv
UQ2mDkLFlsEQygkAnQA/C6iKJq8Jrydor/xGD4o3y8RJez+wh2rcVc0XRHUAWt1uoSSLfVUuimwX
JOaLZrUkYkWqa/f0Yg3ITTw3KMLKc4OkX08YhZOHWEIhPtcUUZMzvpCAf2WXxnbaQp5BA2+kmVUL
6CokJgcmwLl5pS9uyJAg5iPjAzUSnlLq4q60FmR8BQtBWMgue8c6PJaBUXYz1dZJnETMIKpFoITQ
UgAby+1scugKA9MHl+/KTRT9NiDSh7R09FVBNhh0AU8z0cn1grq9WxAegSZAhuusQuuIMhdJsZu5
vlLsolKXFXQdZ3r8JQV66uvLrNPdRg8qc5zTyplcm2j8xBOF+i0PbmxE0reD5IMYopkJrCaDjIQH
CKI6DE8wZ7wF+iXHXHIgahXxiBOKeZr/IWgVF73pYbnThmcpXgRf7lw56p4FXC3Q6MZaEbmE24HI
TOJCq6Etd6rTQgh8r7Sf/3r3kzQHRPOgAa5C65MyAGBc3lUCV+7G2slyRxDeHv/+nV2NKhTE0rHd
sA9o9qxKUUIhK+JmF+gjaHqDXZx9zKwCZQLqIEjWoOwDuB20vuH13M5RLzR9oIzluO14ewD3k79t
y/e5d4w+N1cryCpwGmEd5qGrfWslFpuyr5Rx3Ka8Kby4F9FMkOnmTVU3wjlVYGr7whbCL6TKZOSf
cHrohyyArFnix4O8DQOrQxi/2/HDS5Zb/7Q0xArWXgLBMbhN8WRS86aIYpo0SLduOQ0kDr2yVVaq
P5OApPbvf2zAGSVEITB1deP+uBZF3kpJX4vy1gcCUmONXmp1b5xxeSn/5f8aQU0HMBWkQmi965yT
Gd9LJHkr42YeF7MvHr3BOOwuFpJbeAk4hdQ9bpdekDw5ikEDsxX8Dz9+YnxDCnzj8WJQjxyU8BCY
Qi0Cb84VlkA9cqDjjLQCzUy7oLRlblUB4xV0qzB1UitjZx43entxqHDjjYEtZK5IkH87nqrMWCnE
67BrPooIwC3dXfeiPhdqT0ZEWaFmLRCTBDhzWGGPrNEemqc2hFiZ9lNwM1NH7zF6OGR7/NljXM/X
YjLCkJDpouk/xz+Pl4YGKKHWJRLoKWJpzBdWinqZtd53o5yNBuQMBit/Uwu9B/4M8auoN6IeyaAJ
ARn9G0qEL6XDrOJ3UGHWTmD70PT66X/yY74iuerHX3UlaP3zspKvAukSqt64VEVZoglcJSZpApbv
UHx+3Qa6vUUxS39H5hxxd3KtMYESZiAxNhIrnrWMwF+Ov+i+/flJeOs4klC2DqeXzSV7hb5Aa5HU
sY/kOg9EYWbnUKBBRkQP0CR7hIIFg96os6WfnM1m9XtcA7jy/ft4RFeQ0aMRUTum1NReASftiGJF
hpTBet3aPDhKQvQEazZQ2+t6Ee41y93IpvZebWpHkoxgXx+NRQf8Dsr8C0GfuVroqI/MMvq7edwq
eN7hT1Cby61VNnKljIUYcYbyOKo5GqBYASo4L0+oIrL6TjzNTMPkuqFMkv3+Zz8ngdiOnQaTovAm
G4RzktDQJMYF9ZJCfw+wdCCXehWcZLkzftWdsPQBQpSthjR22VwMMnydB8ey/dbVM5uO9v2BlkL4
C2Ek4JlQPwTb9+23FSMIh5oxwllDa9Wz+1vue4Tbps87hQpd4cczMZkIGBOwsxHekzoIS/79z0TI
nRcCgB64O4U3I81EijDx1+ockv3umIAGwLOOzCRKedQSl3AruliBmRF12eO4qCFgkIA/CcWy2PDO
j8dEYx3IDOKmJ8AchNwKUK23g6rDWIzQL8vs3KfywF1EzlaBn/1BvWIY7JV8klqLA1JFmplLOg0J
75YI7YERDgIKEBykJ5NVu06pcj7bS2eFMDblZk0ybv2vYPQ45csMEg42NxexknzZzZGGVaQ/EcEp
aBsV6M4LjvElGRS3+Z6HyuhzWBucopeFkUJWcW5vTt4bchWChg00dHDKJ4T7MTzA0I2VfB/95sv8
EEEH1SzAc3TxZxnayUVEjQouOdwzPJ4g2KNjqCjz2tqLMKoK0jXQcCqMHNXBTaDL3+4lHfRMXYao
BsyBge9MJipcKKtgDUGBT08mGizZGOm3fC8BAH6JxaUANsFoEYJdo7Efb9PJmwqcN3IZiAbh9yBO
pM6Ex2QQTeSUCrqMofoUd5t8Lmc8cULQY4s7FRT3uEhQFaZvkt7tRz/k6n3x6x0rcaf49lMLvsnH
45hcIcQKHCvMGXkr6fipy6peYxKx3ouOYCqnZhM+PTYw3XW3BqiEMXw5DRwgMMCjei2j+CZDnQeS
oTPrQcfROL5IRiAUAEQXuroQRqSujYGVO9Hjm72/RC5t2X6xq/LiOfUqAsWJ+9o6j4c1vRQpe9Qj
xCYuA0psrtlDSnjprfiLuMwtwZKWdTezRHeHBuAotCOQ1wK2gxpaMypx51dis89tAfVCs1b1HOy6
md0AHxubATocAPZ4qxaPh3jVrb09xYCTyriTNDwzEPWi7CZNMQQRgykVFsF7hSb0708f1SALOs0i
urZw/a/bRYxLEr0xr7ynV4v8J/tESk3GawxZVlWHln34E8xdZPcnREFAAHnsK9Tldq25cdSUTMCE
hGipBbuA3vuAunzxvd20yG9HS37G5bhzSiCS8v8Mkn//89AGQsOlgQyDwypeAvVgdMLM8zO1gCww
cmkQqFY1Anq9tcBFqeQr0jju43qFNEOSbzlIa7rm4yWdBOlQlCW9aAjRFAWJZ5keSNYmTa6U7D4F
7aahoUOmgZYub6arepu+zzHOXaPX2x2EYheLPCxIL5Cov6IN/8ybpta8AqlSZs8fkZ9nXqVaX7q1
4V3SFZhdt4z9eHh0EZoovImgiMfND0EbOF/ULFZ17cdVxQWHDtjkdqFZMQhzOFNAqT8GbRUDF58x
7A57843/Sg4NZ0ip0c29DdN4CAgsJCVIj4SEoJ2lYtVhCHolzbLs0MJs9FSepc/oCPEgNGsQadrM
kY1kk9nsOgH16rBB74oVO+OBPfGnwaltaTmXnJm8VgT2i5cEYqbXZBN5r/+uQ1UAv5qNQJ6AkAYL
8T5/Jul7Hu8gCZVBFYbEOxQdqcuiGBNUjcGffxhEO9wHT/ybfAm27crdpL/QVVwBKgcUHJTBlrG3
CmfLXeQ1/LvTUChEFwEI8kjUB9EbyjwyFAojJaFwkFeykYJH8VCC0jawi5lLcbKliSFCGgORcfQn
AtdzO5WC1oE5T0iFg4BYI7EKlChD+0tYuWvoc54f72fy0TeDInsY2TvkNaEUgFLXrS21CJmO0VT/
uLdmhjH3y/ztL7OMBvlNFEGPgBYYcyEhvduQzUIdEHcZGEmBc6ELgbWvan6oJdkxN70KUFxe1rPS
YCOE0+wSkOlczxrdR8ej3sxM2D3LeK6Qq4MIPCnV3Q6rVcc8HpkkP/Y2wO1zzHCTPYZxQQ352jkC
V4MmpuNir8qins+P3Gu0jgFZUsENF2IYj1eddvzgiV2TjsikYIvhv9tBADnV5ZyQFEdZXo/lqucc
UXNCxRDm2oans4XjQnCuCFhJxEMZ8sWmySWuKY/lq2CKh+byeBzTPYafJzwyKAwTqSbqFiwaT+WG
psfPm6I+M0f3Pp10YklIO4IkkOaF8F1ZzXqvqY5BrI+olrSxr/vjzIJPjOAxRiDPiyTxj9ov5bpq
hVpFfuvmRwjQR9/leIFf849ThHw8mlvgWqAMg8uZupezlJHaOpCLY8+baJUtCvPx75MvvLlA8Pvk
lUf3EQKxiVKW4HbaEI9eeWRekqfoXUMpMDGlWQd1cvfDDBqqgPQj2GOgN6gdO7IZz6RyeeQhrRMz
JlQXRXtAr20LdHkGUF2pQzTPEc7qvEj9ZJeRkgZofIhOMsi1rn76n6ct9yrswsCvjhJnZu/FU/Y0
PIV7FzhQBfiK4ZVHXq5dPp5W2lnDYiHAJMkQBE0yWn5vxysGMS+6cdUf+68A9VbknxqTm2sbumME
GTUZtxnpL0VMc2tEQot9BtlL6dg3Ttqs2wqK0516fDyS6RZH0emPEWoDIqGbBFEJI3Li8P0i8E9t
NNNkdWccSE+BdIHcaiTEpMZRB2rle4V8LPnNoGyUZN2B+EyYWZLpTgeRE1aCI9B9tPaRgf7ZBukQ
eWD6zjAQ0ZbcDwEpQbZZdM0qrGeczMn1jGOKGxrXAdI1Grjdby1pFScokZzIR06PtshKIdyZo72Z
7mlogCD2gp8B+puJhrIYpIOcB6587CLLiTvr8ZpPF+T216m3X3IlhpNj/LpHUmpOZMSjEz/9uw3U
guAUIn5Eepi6OoOh9xSuKJRj6VtSawxAPXPboJnZWtPdi19XEOvD6yfAU2rRB9nNomrosbVkx4ev
d549H3cWG24lXhoZ4D1ADshc/tlWedW0YlMn2nHr1bbLLtrSUBkzjs1/ni6gRUiwgLoTHCfqrMd9
3rpjrSrHLrM8dt0khtZaMeP8/1mhvKORY7sQuBnlyIEefjzlII90jTybOR/TxwCtakByAhpCEA30
01wlpZR0Xa0dy8bgY71cwpRbWSPyB++zJdp7xgAxJ4R0cPsRANyuT1xmsta2nHZsAz1QDL+wduEK
2Knu7M3VkyaxMxq3iO7sf22Rb/mzF4ZILb2hZLUjB37e1fjJ1bp2CpYQsLCYyFLnlHzvbG7kxhCu
Ix2NRKNGrVYu1mAzYkv3WIJbABlwVK2Uy+MNcWd3oyyGkwPoBDAUNHDIDX0vazPGPXa9pVWWi9um
8j68uQLCnZHAK0BQfvWlsFK3E+emKmC2ueIe6xGkQpHuM94sydR0KMC1AT8ho/0ZI5qA6sFujLpL
6h6VVJdQbzElR3P6/p/PqYKoHr4Urh3Ef9fE1J8tIKWK7CFAYI4dSADKF7dx1MqQ5oLZ6VsGK8hk
AmxIMBs0BLth6pIrvcg7ec0piB1H6Z7CzBzOmTzj4E5qHtCHRZsY0I0ANBGuSeoClRPfgwNVe6fn
AH1DYHLQ5c5Mjs06UHQ/QtIeJ8ooXWNjJMWM7TsLRgJokbC6wQe5nrY/U1nwseq7beudkMBzUcOs
nBr8hI3TDzO33nT3YYxoQkNqDXOKv9zuvpHhOZWRBe8Ul/s8t9TG8bu3x+eIflGB2mSRhyRk5Qh7
IRR9a8LVhpSJhtQ71cwKh6hnrT5zImlmIOSY/HXmgT9CupM8R6j1Ical3qIycCFGFrjRKTumpzlO
D3qW8OOkdKIgWuBUgom/HULAj1yrgev9VL4WzZ7binNfP50j3DS4QNHBDO8MWexbAzUnJjzmKTup
Tmg0zzG6nGa8ARr8iZLPtWUBQRvBaiE5c2uiajRE59JQnySgTDOnRzFcIBKOK9bKlyAi4vWuceT1
OfsE85y0NJUZLM8kN0Q+QCbgcpK2mYLR3LIN3TwSmtNgcLb4oSLPl0F6MX8GDnqXzlbZ6HsCtwQw
yUTBCoJV5H+34424ROT8oQnOAprsfpV9a35izL+B0b1lIB+CtpQeWxDyCPX+4M4hCCfP4dU6qtyA
ueNwwcm7tc4LfdoOPqy3rz2K6WCJ1awg09vfXM+fZqeWrN3N5idj/WONuqmYIE75lq2DM5SNINXN
oH0LcqMG15hoaFKtx+eZBkrj4iXW4OOjiCcD/0PtJMHVksbr2uBc6fkyWntHRHmrJgQGhDXLbbdg
LrUp5TPJgEnlG1YJQQi6p/C0IOyjxhgJPu8NqR+es98uN3z0f6am+vbDf3PoVtN5TZcX1Ryodrpn
r0aBoUeYjKMpUdcjl45oIYD89HkUjOQ32yVoS+yccSkbebRMWkOdyQ7SHtt1kAouMkD2ERDS7mEC
H7jSWNiTjXER+gCNyHqU6sPL9+M1nN4GZGB/DFEDK1zAUnkOhoLn4Tc/K2v1J/loPL2z4j2XkJZe
YfW24dEh2hvpiUB7H3/A/Zn98wFUbF2xYh8OdYzlRBfsaeh1UObZrA2Vq0vtKEtzxhzZHdQJuRkv
dR7TDtWjtoc5UDaLxjv/cxD3qEiiN9fZaAcz/JkjqL6/kgC5AAiJh5X2HiuxVEv0VoZnNlnzyLr3
yRJcxk/egZ3LiP6PqfyvKTqvm4mar+YdTGnaE69Y0aZFg7GAXJb6Eq78n5mZJAszmUn4CujNBAsG
1NJvb7YuFuMo5fvwLD5l7/E5OhbbxOmt7iK++MfozMxleu5dpcACIp2ApDJeSPpt9AIZkggshlel
1ogCK/OhGDlE0fptu51jy/gfxmRwAyB7hdub2paeEFVJp7aYy3gDf8jbcifFkAZdBnZLNIPzMFea
v/NMwauAd46+ExTmWGo6R7cX246Xw/PgaL6ZoMP3eI7nUPvkR+g1E4DfkZEuAcusRAWCYxcBztkN
wdmNnhv/N7nsGFlfsbXuDd8MyKQ+jzObZOLP4Hoh3IMionZcNDwVDYYco+QMpwVn1OO/mHPWm+g9
OiRIRS8KM/oWILbcGovxMGP2zjv41yydeoz6fGTHAmYbIwYNxd57F06sPb6zL8xcG9699whNT9fM
NzYKwsTbc6ANSRwUvBDBVmF9jiAL/4GEkv7lGaD1M6K5C4y4K9QSIoWHcAdeNLlOKP+2k7u8Gpgg
OQNRwemp2TKG/iN8jE/NOfH1mXm8Z4zgVa/wXmTaqFMQNomC8BrGymV7Tpym0NvneGUk+3BVzLx4
5OKlx4WHDll+ZKeR7adMyXkqd4ArJufUDo7ZHA8x3S9MfBXyjv7356l7X/GCYUjdIjkHg6FkZlg6
YXQJY31Ypz/FZwYRs58xxHqxL8MifVJ3HbjtvZnpvPfYwk1Cs8y1t2xCcdUXblGqap+cQWx/Ei3Q
I42fhRMAgakcW+tJc2qD/dTg8meLat3MTPCk3k6mgMAgEcAiPwOE1+1GlSoBZMzsmJxzlPs7NJgF
kR7bwDQZ7oB2y8aMDsxKsN6W9V7a9BcnPbU7MN4vpF+E1bp4Cj4f7y6ae+e6Jn8/iLqNfNSsKjXD
B0k6v6o+cvuTCAyE35ArBjQJQvYSRCA7w/0pFsdsDfyKXq6Z01cFWVTP0Z5UFE6CZb3wtrH+Jli1
g3aqfEQHfXMJZ0UIr84svT//fix1zOusqD2+xcfGcONjPTkGshGfa4Mx+ReLO0lWs3B37EuzrI3F
43maehBE9RfdFUg6wofQqHXLhShtizKvz+oTDLfLL4Ro5XMyqwJ3x39AdxV4KGTSOIZcMWWo80ox
LjgYArD7aURXdbRB8kYfV2hUMPuZO3r63t0aoxY/qNMMYPu0Pg/GAGa1D+29HsBM9vx47qbu3q0V
atUSrcQwXVjpbf/iP8/BYaeXFihxsE1RfCCNr1QE9K+fevtbdJzKJjz4YsThLB+FT5AjvTz++Tse
ze3vE9/gTypJ5n3PZQL8Pu8b0Xu09s9LrdIjcAY8JWBjmiub37OH4h/SDChmySRrf2uvKIvQU7yM
O3PnGKKJIQQtRkUPn4tLtxc/Z93R6UqjOwwJH+TTER0iRrs1p2Q9Yqa04c6yavBPSxGWCBh6w0M7
LYZ/aLCnmQklE3Z7I9xYpB1gnvGHsCtr7sweq4/ULJyT+10uvsJdERnunLHpS0wKqaRShPwQ0oFk
+H9Wj/f8sCZ8GOfkOfwuKr2/SLvuNTmwG+RM5pLqd24CYg3N4mh81LCxKWteEYmMEjDcOX/rax0p
/FYfjVXrpEeQ6nd6+/Z4Kq9u4M1UkhwCEB0Idwl/LJ19RGOnUEWFW13ypfKZ/ARWiyaTxBqhr1av
2UNpCTBeLUq7trtFsymt5Nyta3Pcs7thEVqPv2bqK1BfQ7kiTCZGjBpo1YWH3mBhVWg39cB6EwKg
Qfiav34GMG38eubMPT8BbCpA5CK9iC5h9AlNuYeYsAf2seDVs8ks7OVnAD4+TL5hyOsZSzTvEKry
t5aowxLzUi1xJSwNTr4pl6nZ6z8pgO4jiFdFo0bDj82hxacGP7S/aK3AUU0ZJOGcFZj+KgEkz7PH
w1ykTNMCTr6K2nWZJDQkFaLCkx4gERp+q6t0mULNhDA5C2sO5LcxgBI/Ohg1QFve4Q8LZRzG4W3F
gfSDHjsRGo7imRz85P2lJovyuMdYYJGLwWR1BsATAEwQ6i7SxzSz7SYvImWHen65KtOyLLzayZ4J
NxBx78Fw8vXyQYi3qo0LENX3Y6NTt4YYBeQFIcW1sZraCRrLdImUSup5tIksq7CQFuMiMLhVuBvQ
mlqCEW8PIjxzhXl1Htu+M6+4saH3hkQ0/FFa+6ETWtkvw5yBS65nhdGzuof8Xa4j7YTeeHauvsZP
7msITEDUArVWeFGECuD2ClWjKMvDyAsvNajrmu2nuBqMX8hm7RO0YXmo8KN3jTVrBzkFNK3NoRUm
UHggidHBQjgAAPNF5Zd83p8bXBVrtu6FOLzIT1D0AAt5vqhso5l55nlySG6uUsoMdXl1XBGWITKV
l0R3HQn8YQP403wDgSm/LOE3i7q/a8AIF4DtUNAJXZEHis/HK8tPwn7qI6ipjoHaUKoAH5G/egsG
fBZQ0kaAkRnI26C5sgcvDzrRoIau546qY3vHhrSH0L3x+DuuPgY9GWAiQIYKqjoE030750XTBFnn
VuGl+ogspFRsDUx3Ljj2eXDhKXZi4avsHOSOPQQVP081yGohEmwETraRjBI6mJBWfJP1ZgnuO4d1
8B4Yv4jqIQKLyB46bz3RBZ/FIV+btyafraJTjZQ1cTCpz/bDsC0jXgwvrS2AvH6JFktCXHQc0cjI
g/pgMFiIgufLwoGMw/HU2J0N8OiStQXQu+gfCYDqfa+fA5M5zBJvTZcWuC4WYDk0ngFFTqc7er7P
5JKNoktva3vhrbCS3/wQmjw6QxWnXpQWWENATjoTLUxqsKjx/zELqOTtSnbAznvZALP1pnHEY3aE
5KWtWeOqQbI4Xykm1nbPfz7eP5PeDliFL8nCvycVOZmu3rABEiO5x8aXcVMdXwlJLu7jwArtEcHo
yTlsNi/Oz+Hnx33t9tGeyfV2zo0ml/7tViAuH/oRUDID+QGdPk4SLUTZtkgv7ntqMx+cFc2e1qm/
g1ECrYU8DzwPTDMVJA05V7ht2aeXYSU+N+9grXr3iQLxgjkN37XVnd0XbKltBCGU3JyVBScX0mSE
oA4g+FoerchU3FN2Qp0UvpBecih+ita49pwXDkW5FNcBHPc514dslEfmqGuYG6I2jtBNCFczWSTH
njMSg11qu3ItL9GGsBDM4knaVXZtIR3jBOf0Sbu4FgjdXhQoLu6Yt/hp7rq84/hhAf5MAXVns1oQ
MrlGvslEERbMpYXj2xLUxngzs11QZj/e1nf2FF4g0jSHDUVakm/PUi8lWi/KWXjZA9BsnXi9mtHk
mrQ749z8sTA5rVKfJTw/wIL47hVG9xz9QJRzHX92prfVhcUQWuIyQHvlE6AUc8LWdy4ojAtwDaS5
SDBI3RRimgqNgODzkiR6h6dvUR5nEcmTIwOdAuD2YAXZPNLkQD1waeMqtZd42SXddL/MF4w9F8/8
R7Lyzygsm9IqcvXxF9xGh+7CzmzhSXT2H+PA2hEsF4/k0O36tWVXZuoQwvgFHPUvvuGf5U1sMYfU
CXx97oDSbimxBmpWaP0hYQdkBfUYha02Fo3IZticqmwXT1Fi9CPypt1MfnLiINGGqGEVXZ0keTFm
FwFQF8NbZ0/xmlvlO3UxdwnMmiIn5I8vJo9srvLAY1+YtbvNl/Ee2jAb/4S04b9WXK6DQnkMvDK4
vgEcubUEThEhcjkuu3Qr0fKRZv7MX7SnkAgOHaRwli1jknWBPSQIkGCGY42StEhNYokgKycX6kXY
I1nYnaqjuo8u/lr4DfZzJ+3OzrixRc1iPTKN5zNxcYnWwarWXWhrNy9zrP70ZUUPiLqsfFntQagA
I/4yPggLdg989MyBujsOpFTQhwG/FaRkt2sUuG3ER3lRXMav7kPY+Z9CqfMv7sfjW3eS/cdIUIJA
mgP0HySfS11MPLjd0AScFZf4FeXm9cmx7X6t453bufqLcVwQeeTHJu/M3RU8gLYu8Oii+eB2YAm6
sBqPrYpLcvLA77+vgWCew5xMonZk3AD9IM1X4DMCwSBlhJG4TPYzuboQ3uJPEGz0n95PWhkytB9E
jI4F90fuLJQOogOleeT1la83umSS2IQoF58Ja/zjcU9Cves3qYCDkp7wae5RGYfRV1WmRhCkgsAv
OZnoRk1tbg2FAQeZrHghr5EtAEu+tpy5xnhy9f91MGjblD/TFC3aWDTYBiPtC8hTQkg7lUt51e4r
G+65nS0/Mjsxn1lTtWNrjuN3Ev/R5qkLJ25zgWs8r7mMNjghHHT5w2tlnXzpxjoCHlsC4ksxOgAs
8hO/6Xfpai5fcud2hTuDXCXpMEWRklack7pQ9oOmbS5ebgT5pvIsmVkzi+ol3WqbuT1+58YjnGkq
SltopQPEixpwNURKzMRJg/dJ0rfhWdouoBG/+H28pa5U3PSy/jVD+WjoLldSJoSZwQk3/Eo6S1/c
2rahoy4fyoW7caR33QEvbauflpoVfljM8niEUNP7sUFm6pxD9eP3X8NsstZ/v4k6emVS1Wldxc2F
j9ZVuxVyYwErHggjNaL/0IHL5neAhkYIAfvSMfiTeYzn6DKv0QE1MaDKQHSNLkZ4lHRkVmlV649y
U11e3/efyBUxer0s9PQAQvlArxDvk5gf0RIDcREPLDzkD7qdrhSvDHJpu93KWrH66iNePAkWFMpw
Y0CazUeucUAI8J8/HVGnWx4fr+m9o0oaoOHTAF3LThypQijYkieJXm3/rOn5QYRu5hnCj0+y2SGl
KFgQ0tCZJWty8OmYZbVOnWLhz7gId94FyHsg7gIsG3A2JMNub2k5D3kNEOPmgiZsu4TcObL7VzkF
qBSgYwr61CV2kGdCw8ycU8KYxNXYQjfGqeeVF710bHy/uYhbcdWecyhiWd4KnN1oDbb4V6T7e6ew
B2XuhqbDMNouFXN2oDz0VMatL5VVIoniE9ILZB6jjYRcu5Dg3XD1zE6hz6BdFJ2fAcFOQBuUefot
1hLXazMB5pl1vmF2yk479S/KTtn2TvOpHfztHI3Z/1hlIjoGxx0Aa2qVSxSPZa8Pm4vb68lzdMrP
vj0uNCP7Aq+97OvAxDBvwuVcWawHyJa7m4NrTr0crDTpw8OFTGh8qMtCE/JGCRW2vvQbUAwspEhH
4+yTPDezdxf2jxnKAeXGMgXEiIMw0q/wxbxGPyjUb8RzsU+zmezenTjodkTUlI5Dmo+BAFMjOKve
R8zhNgZNGdLVa3bTb7VOr98e3xi0Gh+RPkFtBv+TSQMd8CS3Z1VhRy4pEuwbMPWUb+5SfktWkrTq
TMgIgy8BqnjJi5fq8hxnzyRFQBmm+xzFimWI4mJ9EfGUlxvZ0V61dbHlBp35TezgMIszIs/mzbWO
lClaHsASQOhD4NrdjlQchrBIpK4+Fp3pc0iMZClUZmLXAqiwOCvfyLYNM+/Z9CkHnz8AtvAawJOn
TVmeXU4OQm/s0aWqc8qibQx/sJGohWqJbEJZrH1uZ7YrWa/bURJVJbQJEAIhNGFTo4TLropD5bNH
7syDCadz+M4YQfPxyzUzW+eeJfjHyOOhoIpkHuUWikk8asA8DEd1GxslKMKeT5lkAHg6y8s4OegE
k4neMrjlBMxBq3jHnqq6scYN4EsEkggRp+rr/Dqb8XPvLBaP44CTjuYbOAAidRTCsmG5us6F42Ck
ghnLTmJksaE45SoqrcI149eZszdxrLEnkIwFaQFq0oSh83ZH5tKQoZiUQJpZV7clKpP4w619W+6Q
wOshJmUUItyEGauT+4yySrmXbiHFjMBk0Ul+h2jaj3sQl9Gm2bgv4z9vEDI8aB8ALiEC40oNj3RM
1EjDQvYwRnEC8tp8p5cgpN+kDpBpM6Mil/3tvr81Ro2q9aU0HEMYy9V98tHt0GtWFWasQZtXWtWA
1KbOoJuzvjpxkm/NQpAIKSt0o8JRRynudgljplAKNw290/pzOIWvkrwaHam3smXwJULRNIfRxwOd
RMAErQ8+VDQIA7s/4dxU2qFrOTZMT8rZq3S7hxxsNdfPcscGTgH6+YE7IRgg6mFtyjgKVFFLT+CN
ZbyNrG6SN+5DMHxFZ6EsjGaE0pG23bKy+c2sCsTUrwBFPc4gaKphXcAwb6d0aAQ2kIGiPxVWvsl2
8VI8ykf03YFtS12OR+3dP3UXyXFtEcVcbTknmjkp9RGK/L/2qRu0zL20xwqIJ95Il7kdrRKnXqcL
cGwiu4Feecdbyna48PbSkj8Kh8jObH4ByUFnrr47dQeIpo0G8nPwaODao9uDCznP+yIopBPghL95
huJ5svU2ycY7wJXcz1Wvp/cf2ugRyUMQDVcREOLUXmYHVa4anpFPr0gfvougZgV//D7fqqM+hrNt
W1PPA4KWwKUgWiFXHwzfrnPVFlXZZLF2ahcgFHtJz8WWf3PtbqMuon3oVJa/SX9mhcMnbwluI8Tw
iJBAaElaA2+tujkbKoPQu6dG0gPwPUIAwXN28tPjUzq5jSgr1G3ExW6edOAEPSW6/fLPFzj14+RO
+pPrVZuMYdkBP97sBqSo9pfuAFBjrgMY5jwextRJI6ZAZ4qmV7zA4KK7NVXEId8zneCewFVc6syX
Zqdn941dCpIeBob7oh1mke7keN3cqOi2R/cVWukI9zMUJG5NugPriY3EeWdm4a2D1oS4vGb1wOic
mwX7WW7VXfaCXNucpzZ5FWEW+wFsEmj8IORLt2alrpBGX/T9cyLaMaNXBtjCBBTMAba3Crua8TXu
7ELQZoFSCocbclJ0ihGgaa3o0sA/pyj+KijrCChZudAvff/XBSQ9EWCRhNwmblIc7tthlZkrF17l
x2cPxEWO/FMigfPivzC4UTYgYv6RvvuZUtlkaJRFaiJ73vUgsuDFZ+4rRfn4BYJc1SYFaeAc/czk
laIMURtF7PrCYz0MLSDaOtIJTjUvLB7P3+QcUzaoO2rgW4j6RBhMe9AspA4e//r0eFE/Tz20IIAH
15eAn/cv2Q5AcVPZ/R/SvqzHbZ2J8g+NAO2yXqnFu3uxu9PpF6GztPZ916+fw8bMjUzrM3FvXpIA
AXxUZG0kq07F+qZ9Q52ShlunCIWKPOdBv/jKvBhIJrp1nuL59QTI3vnRvyQyGiq1J2fVYETvrydP
4TiQmzMCg0b3cOaqTLGbjIoKCBrAFe6KH6PWRbH3dDQfVd4ouiUs0H8hdKOlmfZRXmNJcmuWUi1j
rzBrFOWNIIX+OWKU60bA+CFu+wU1nOt1RGxGcgTHiGCJXqBrtDSd1LLsB/X8Fn9AuPA5cJNv2av+
s/uIv91Xk9vLfzQboYyAslCgWBbcGtdYSjG1tRhr6nnfWxjn62/QqzmhgzIA3/Zgfa8vHx+4FcWz
A69D7daWr4GZExHYe7K4CRQVhfqxjmrK6MPfBhwTu81yrqTDK/e1dKKaYWbVJAPkWJyL7Q9vG6/N
nbAF+ZnD60n7cqw32/bPUqJU8BoM7QhBKAVYyq7aiLnVPRjPio9r7mYXHnTMY+9Oumf/+04/ZMuz
HURt5TVskk/mJEZYyPhVucioSA0d6ck4CkeUezr3teUmfjJQjFs0izKRIijt2S6ftt2rwDsc8H6f
cYmGNLRx40nqWX7CnKNItoPHMbXbyfIxLrDGKCn0cez0n9PoqCHPXy4YHcwb3K94jaHzsxh9LBSh
H/ws0M7VQSDG3js0jvcAPVnXex59xG02TK8W/2CxVRcROrdKXfPUs7geDpFNfmJoXOXkB17byE1p
CXTjCohRyToIJ1UIDfVsnKuLq4BufC9+Vx+zPQrCwBuqWNULijdRoPtY8/q3FgLQNTajl105KKOa
muoZfE3+3nt8JNNaeNfWE9jP/YBwARccypWsjHKWgenH4B1T0SA1YYgwqFrXdGTwfQu4vQtnVpRR
0bTA3LFyEFTUN0fb7LE84q3YsyssqGJ1L8Gu/cbjTL7NRa7XkYkGKLSr0IsHxVytc3IYHI5N3/pI
DWdx1FqA4kbSQJTP7FNoJilNlY1z8SZ+Gi56TwxHqDEbPUHugwq6gJea3AiEu9cvakJKSIPiSGaj
GkUJKmWUA1TQiXg+8beS8+/LYygGzhQ4b5qgCGLpU1JhCM2wU9HGtFV3w2FAvVp9AIuswyuHuH0T
YpCY5fOUcjRiVQsulStshA1mH+/KY7UB043jbaSncIvq8F3FvZOiP3sVbBhYZhFjMQrbfgJsvwse
w41qZY/S03e002xXrrDlKP3NAYYBY5Q+C9pJEFC4cIlPFz8m6nkCGWN0LDe8+pUFZbzeN0bZS1n0
Pcz+CC7CZrU2XH/n/dIcbSehpjDgcjsvKuJMSZh8tU9XSpBkECs8PUjfMlQa8OS5yRu/Fo6Sxxso
1gQ/9nVszhQz0WJRCS6g93b0nb8ZNsrae8CRhbNDN84PQLQglJa+Im1k9R13PLke61V4yR3UPaNi
PrG1fbfX7Xg7WZRRltLj96iZeeUA36oGnUmIWn20yINMiM2M2xyzu7xCjr7U33/WcIeVfBprdc+r
n7otlNCukZjdUgcQWCUdkBq7Q5E3WgKcb4pT73OeQ6TafG1a10BUbWYHi6DPQ2+iIoEZ3z+9d48/
3ZWtHUc3ePa/41qQl/XwlpDu7QyvGKNJKBrgjfBUlGO0dVsblxLSvzdjCIa3DtDz0jZMltAgTFK1
xIyqCHWYLe1YlU6rB8kJ8ELFm6dzW1hDN2sGxSh+HqIEBLfa0aV0qkPillZiv3cYSpxuQmfY9AUZ
H+WH1UO51SwRg4XH5+HnrxLP2NZ99eR9h84cAKIUpb1lg+/owbIvwTKaw+oJ152iNTqZi9f7dbjt
3fYt3iav0clc0+mysWtsuUp1k9peL4jOZGLBqlwhdcCHYAaMjSe62hKem28/v0ekOlaYW+U5nsMr
Rr29BgUoStXhfzD2GISTjMnEqZx3Wg/N6ly9IsohsKY9ZrevbPGhPDQfOyt6Ko7lN4lHO3TrWK9x
GQtKQayE4jfg+h8qKspkCbfpvI7SW9d6jcFYzVAEIS2zo1YjoGrmh25759T91/T/uMnFqC8QC4F+
HKXLLAd94UlF1Y7oLhHX6s5bizsMiMNrQe2GeKJo1966XlcbaTehVE53c1Sg9xseD+3tcQHfgJZg
mqGhPA/fc+0g+mm1yvW+SC/tZ31CgZ518LflT+klOkqP9+3lNr2lFEpfZFEgp6btNNdQeElE0+mU
ZpcKtAeTLSFgrbY6prBmxNzhVnjDLYGgH894W9C5q2BCxc0sSL+YiJ+BcQx0ell2qUmJo6vvmNaj
80FrIB95IWTBsQMKjDE45dEB1kwaoxldWTRenl1i65F3NL7dJNC4g5ocVbG0ehQPkNcrF/dxMUzy
EKOy0wb54IjBIbZzRpc+6mPub9KN5lMkXJ2D4QCJBToTrpFKb9Ul5TTFl5jYxuh2Fm5cK8o5cR/m
VheAA3oRPPRTTjgwa13jiGqV9akpJWheQpHaSbFrNFpgPK4TnT7UTQISDF4Wc6MLDCKjfXrXdlPn
ywmaDovDMVR2aW+BDdUqJ5dyR3jP3Gewm9hLRyEhFOLxH21vYKq9llEqVt4ohWmKyiqDqLsjqou2
jTNe7PtreeMQGRhGsMQIxrRpE1iwlb58P3/y7qtvkyMGgPG4tVkEiV8AwFsb+4YcTooTEevfv2Qw
MIzTFY1uKoqayoE+yQiqtyKnALeDnLB9e3fA4DDpgxZOXm2m2JbGHVyI5Lo+Ubcr4lvGLkJ93/3d
WbJdDMRCcSPtr8ULLWNRXSWuqlChcKB6abby79oGdw+GJ/MY5G7SdCrXDIhRt2CYorEvwvTyVhL0
bqHWNHU5qnZ7hKIYIPjFAxcOA9Dqa5VGiQsOpGMODPcBy7Y9xIfzEzeXXDDVKxT5GiValSUqCIAC
TkGJuNIGZau453xBi+zn0/3tWVo0XGThhQmuGxUtjDIM0gq9AKGfXYSAvOUDqmYin2w290EWnCrl
7sNUA9p8AiqHa3nyylRKVWkRG4j3rjxk4J0Tm7VVc9rjFw11jkPXdZbso9BbEIQMOG+TR8wj8S9N
QnZnLtXz0qLNcRiVzhNlUMwQON6TDJ4g/QGHQIejatRrXYVuaNocg9FmtQww7UNvssveo9NDk18D
r/lu0TLnEIxfE2oj78y2xnIlW3ktWoIjvCvWmfNkuhTqriShqznbFXFqFC2UIEmE3gO3OmgkW22N
6lnNUF39wjutL0WDuVCMQksS2MXHGkKlJP6IQ2Lxat3pwt/ZGLb+MVEzSa9AEnZptqod7Tjbvuid
Z9/PNqEWmUrr7PHz+s4riObo5FRZm18jWuTLb/fNkqcA7Nu5Uel+VwVo6R2t1jJIuhOs0k4PEjoE
uMnvUjIwl4uxTXMQuy7vKrovSARcOSKxG7qCzdE2jmmyaWjU64NQTVA2TNg7d7QI0Aptn7dJPB1g
jDNPhrEfYyxc+Rm56va3ud+a4Ipw4vO4kffy3rdf728VTywmx+kjQfOLEYB2+Pw7Pew2PJE4ZsMy
buVeInqKCIA3FeXv6k9QMmzvi8BDYNxAX5RCO4kwzNVxP7kDQekLz/Y5cYYNZoHqT+ioxub3qFss
15WDBq+AcCLmYg7wR5NR5HXtz8Y2EWSj7qgmj1Z3KMn4q3d3mxXaQn7dXzKOM0Dr6zVU5U9qWikw
GrQlRObTwXkBV2tP1G91gIYUXnELJ35iIMQ1XKvUviQK1LW5trbCQ3UBBodkV1i8JVxKcOZLyDgD
X/Ylzy++nIEGSpeVVbmTrW2qvYp5mZaVWJx1pOv0v302ineuBfPrlZpXCjWfmLxjVjA4hA4v8QPP
iO7H7JuhNo1XRn0zYv0w3ULd1uDq2HAEue9FUVN9LYjYi4McVtA9nBeb8+ox2FuOteL1xHAVgdry
LGRnRd30ggRBxE+C2dyTZdE56jwvet8jYOLYNUqXKRIG5yCN6i1c/6wsPEc/BFaIsYPdRwY6FOOz
PQjrzOEd6JZx6cscrhQwBYtZxNivBl8QAnhvdPwca9rw8np/n5Yd0R8EZv1SLexFMU+yi3TOnzHs
fKfgAita3wfhicEsn1RqfSV6AIFOm8+9u1Ee/w6ASaVEfQhxeQGAdCIJ+qBWP6OX+wj/Q9H+WSj2
Chmjhqd+HAFx7EHsZU0nR8mcHeYPcU6hdC1uHcAfHMaRekGHvCqLM9wRiK8goH94SRyObXL2nO3+
hK6t1LKBVvUgzELnz7fB2RVHDsj/SNn+CMJ4zqjotLEyIrgYtNSmeIwXSLyu7eiUbHjmSb39vTVj
nGbSV6mSNjgaRoc9GFDdlQJCou/TMbM2vMupZcf5Ryomn5LKpusjLcQ95e4NQ8fPHFFuXyq+DlN/
fp+x+MysQ6lqsTdSvTOIJNuSRqSTcKptkaRuRUAVFNjPz/Hv0DIGIiO74jiEZUUH4TW6KfBcILKU
t7LWaUXQ0utRMFANW4kYGzyQoK/C4sU6qgE32zZDYtwCiknbpNBwyyz/LsH8jCudAPxQ++GInlxO
sr18tJthMR7CSLMkDTtINaIGy7f6w4flJJvd56uCLEXm6P5i0v0HjK2qx91YP2UCwIJtcLZK974r
WvSms19nPMSqNHMPDiK7vNL+vef05/n+7y+6B1yF0q4ATL9iJ6yVqGTQwDKMyD3YdrrB0MOUILO6
D0L39mbvZyDMfhQF2HmlAXnOao1Aun5BAdLfIShM8lsJqIcLfKTYwRsoGqFazVrccNLDxY3+IwU7
jxbtof8v631eP3E0dnGXZz/NZLjyGOLtucYCya+gldphHPmGs888BAVbNEudiqYwY9TOwpXhPbBx
zt7zX4rAuGUPL3MrwQRA8tihGdzhHqGXfdVskRhvjMapfgwMqGrrpM8/cusR7JaHyuLIwdHVL+q5
2UIlZqUACSjj09sP8wMZ5q+/MgbW5QZgvpBaGQDBBe3cawzwrtb3ERbD1myhGFc7jk2aa3jJuSRb
/wXsItzr5sVzywyAsedVXghlQs9J6vq1spU9+ifhM0IwefyVIKxrNdR+iuISZlGefBJfMBn73+df
qIEG7buqoJPVYJ+70tLDgaJRcqQtOJnn1uiSzOdp1FJydIXChPkCFesm/sjx4KS4PySyjbcDnmpG
Xnq/YONXOPT/Z6or5WU2iFQanP+3dMFGnu4uaBa6jzFiGBw9OKKwlT+xqmQBiNpynMRdsCeB5K/k
bPltRTXqBOcQzGJNGGGykgRAeO+Y0fT6ULj1S4F5SdKrFf8KCMfaF8LfFRqzZGaRS1NT6PnlzTu6
YmmpaJzpkP1Uv+9rMg+HMUkwCfdNUlMc1MVghM/J8k68gxcPg7FKxBBB0zus3Gjpa0xJRERHvQ+a
0S/3ZVmIg/M1Y2+a48bojZji2FVH8o57mbDgXUDAgAMwqh9QICAya2U2vSQJE9YqfO1B9bHahlvM
WIpws8Qz/6WLrCsoZsk8odejXAaUhpJsA4cWNwDbITQgcEYifuNd+Czu0B/JviLczEDrSGnjiEqm
EdMVrM46xe4nJ7wse5sZCJMxgrBkaNsBIDGJtvvRmU64J3nh5EJcFCZjGbXGNAIRKKWjro/xvrT8
F+nzZfzGAeItGZO3YE5NjGqFryVrP6SNfnay98/7+iwv3F6hH5aymKL+BdRwTOqS91Jf9YZKj8je
MT4V23GXnrz1xbPDY3hERcLh+/A6HnIb5QjOfeyFbANjs8F5hq5v1PuwttRlGbr2KwknQMku9pNG
XkLb/jsIRh86A8c7xezpvbBsufrh48wrmFrKzK6kYJRBEWR9lBsxu+QVeSvBHaz4JNNwH/zE6yBa
stgrKEYf2kbNV3oFaWon2haJ9YYe7soqE4u+PRhbHivNgq+7gmNUwwxkqfNTwO3F331IpO/392bJ
jK5+n+LPPAJIN5JmQuvmZXrAS7dRWeBnycjmNd/Iz/ehFpKDKyQmrpZ4vVd8CUjjWraO9Xr1c/N3
AEwoVWOtihR9og8povUDnF8cARY8wZUATFgYQP+eZRFMBdejW9WpEvKx+eSkAzxzpN8w246yD+W+
jaHIIWpl3bF1RmXDu3O5vxFgRbjGqGKv0nMDGO3nMV+rdvHq/VvOFtoC9I9TwdDna4RYwQxwT8RO
eC9gN7n0JrFy2+LEGZ4YjM17pd5JqxJi7DtcVr/0/7btl5GBsfNEqgeQj+FFISfHkET2s+nEvOld
PBEY427VIvOHesTdh4iHucQu7Y5TtreQL1/tBGPenoCZXVJC3Ue4My3wW3DnbtK9ZK5WrhAYsx7i
sJY9DwjCXtwd6csBulUH9wVsaJya9fu2gemi11ol4p56qg3sSFmSFbF8vMaXG65/X4jFV/IwVl7k
GGYdN9iTN5wvZEt0DKs8GK87Tlpx36+DwvxaGIwhyJVMhTCXbUN4iThnpdg0D5apmlGCHxc7G0To
GNdybEruhSpnpb5Cy8xX5Wmq1n0Af9hbivtO66F1Ej5GvCPffbcLtsrrlfJUI9C8HAqmEdcVz9av
3OE43UUEzB4AgT1Y39SbfF9foa+pU2AkBiqK8oloT6T/xcmCFPqdN4YyQ2F2vM6UKfRNGYayMYhd
J5sSJ3C3AQkK6GhykOk1VrcWUd+aI7GIT/p606CFpv326XyIDzveXeKi6/nzNayKgA8mVAQRMsck
fy/t72jU4azqohLOEJggkMt57pceEJqGmJbwuO9hrvcj/qJ3m0EwqhF3VZHJGSBesW06UHKP3Efg
CcFEgQgPJILaQMeTynZDsjoEmC9vcVSDo39frwkzQ0raoJT7HiAaCTpSO51tPriRYeeX+8LwcJhg
oLarOiwbLNdovVeTa1rVZDnay30Q3oox8aAaVmGtY1cu++rgoj7Prl4r6z4ET3eZQBB2/RDnPSCM
B7fbRxueZ+OpFRVxth+1buRmWWM/mhxjRxrw6pzvC8ADYFyBmU1424X/v0znNw3DQbi1xYuu+Y9h
fB04ZxKo0RDEaYADJZittiZ5i08DwdNesvPd+5JwtuKL+2oG1A5K0cBCskv2MycPsPTwF8fGb4n8
aSI2k4Ux8lpoW72VsNul04B+VbQ0vK2AaxaPrSE6RbrKMp6cipx/8QrCOZosM7avqUEL5iXsUkok
u47It11PtF/3149jkixn1DiVxViUwIi2vbN6/SmtwX79++/8y9cr8GyThlVrFqD8pIFay9FoDcba
79XpL0EYu1e8ckzQLgm7L1/hwE7pFqy4Fq9EZell9UobGNuHojRjRxXOHsx12+IKa9tcyrfYVX/s
1Q0P7muP7wRt9nUyqr2u72oo31t3kHQnPBwvo1M8xgN6hoad8mpZw2BDTil2PoXc+o83GzPtZ1xF
1PqJJkf4AJSH+ht/p55X5GzYq/9yYvsDwz5fqt3QZwEN1m/iej9+FWqMvp3/uK/ty/c0MxgmJ5gC
IytKD7s3IDSgFuzXh2dla45NLd3gz3XkKxOb6TsGe2WjEWDNUE/ZO1pgeysbV2l4XAnkI6Zpwnvw
ej65kjHOIvRCIx+pjdlNRvKIfOAeLXQ3oBb8yyVUr4NT0EflqIZYQpxK05dw/e0js4xH3o0ax/ex
71KJKHhGKmlfZa8gAt92Dq+VkrtijMNAm9mQagMgjunGdaNfGWat8RhJF8UATy2tLsFslC+qkpkm
YERkOWASCzIF8CZ9z0H6oG/C/+L4ZhiMhRZxqAtSAoxKtmPQF0k79W3c8y5RFwPFH5SbiF5ibkUr
6zR3i74rT6hFpwWvBkeW5evAGQxjoPqqTycD+dvFHq3g0cSwScy33DUnTlC/GduFBkIQjPyzMV8M
UbONAWnhym9y4MTFGhMf3jF+FmwBxHJAarLdnerLPtoK7mpXE0xVg8WiZ4lfsExt8sa5zz6Csdkc
5C16EVJh5XzvP7UmKqwQQ74FRFinNi+WLCv8DI6x3CnwikEYoSj7o1yhulfqaKGIvObcLHBxmDQ/
TPM+zWuDHu1SLN9bZ/u76fPzvh/iWBZLPl2lXRL6IkDQilW+7uWe4GSEhoz7KNQH3NshJtqHgxl4
YNNCWQqdf96DMfQ/5fqzTaFyzhRxzNJgLDuqiDrGHooh7/aCJwHjHUK5QYtPj98f0A9xyrhP+zT7
vbNCbOCWV804xhpW6Oup0v3hO+HW+oj4wzF5QIxnCHoZt2ICBKFv+7L1MNG5ONlzxa2B52gWG727
Qfdyz4dEKQETl9WS4Om1RaOs8BA8glhdXHd4GUXrinG5r2scD8vydAqrPqNPsfQUbp6Fh+6ywogJ
PeDNEF4UDyQBtN4NhdZsERd6sCr4VxNOp31t9vH2JebPqV08/s0w6F7OlboPY6HvgbHX19lB3EmY
Hjwq1sd/O2eu0MMKnhlwBLBd4bIRxaEfhjn26hUjGF3xFcMXNbB78Jzn4jlzBsT4NL1L27oUMVAN
Hg1UpuiQ45XaLrWvgE/mjyxMPuJn0iQlU0xLcSRkpyOmSv8eLMRyOyC8W+ZFXZthMX5taIYRVMhY
ty62TmDjwAkixOwQXjRf1oM/IjHOzZxWU2FEgHmb7OnwqD+0hycuy/yiYzBF8Fub0GZVZzxc3U1j
EgkZfe7v3Pyj/0BeirmsY05UV8aAmPtWupyh/IEzqMwz3a4jsDoLYoFxbdbkjq9gFyGPmPn9Jjmc
CLccR2dIjMcrzczsIg1IImjsHwJbBSVxCoF4yrCo2zMcxlqHIWsFpSlRzgIuTAFxTvgP/b+mgSoF
kIjSNm32kb/t1S7u0wrqBhYY3aJ5B71u5ldzL0W7ORCzZJnnDTpmb1AzjU8hyKI7jI45/BhIacs/
oRH1obw01n/ZqDkqs4Ci0HjqNGIBFTK9pThXNmD963AnxANaUvU5EJMwDlInDGPa5hcD94LJd9Wq
yXNGJqc6FbszR895WEy2mESinzUl9qxxkcGNjkStyq0xkBm+wr0PtuSO5nIx3lUbWyihjm3rKMsV
Rsp/z23wJ/LcEU876P/PTNeoFbPQA8BgiOoXWxj4iB5AHQqV76zGAQG3DzfIJXvhwTLOFnWiktGY
NXVQE6Y3gc3GVj9UB/W7jZOchnfpVecPpVgy6vmSMq43TlDCGzdfljDlpH0dHcM1XPOt/wgsHw9l
xsoSNSd95LbbLMaxOTLjj8NOGVZaBXErrDKauKxiDzYTcD4Vay4hA1VCNvv8g3VDdaukiS4nKlUc
V6aMhwdXOuhWqjlkPPO0ZymYzbEY34JjdiQ0aBWBkia/ZMcnP3u73Xr7p/u2sBhg5jiMN+n7om/0
BDh1Qn6kTuD+bpzsJIPV818PnKen4DkU40/MKS78PgfU5Kp4/h/QTYapyqj84yY3y4unqhroLzFV
mH1uTowwrIJ6pIV/Bt5kMFWYOAVO3LxhLMtq/w/OV0ydmTgyXk3w2y+c+r13JSdb/4caRhOz7GTE
MXAPYtjCtRcRVqrQJMZA9QD9d3TNhKP2wSfQp/rE6vYK9B94K8fAVszPvMbxe1OofQW63cCO3Ay7
86itX2L3F0fflhz9HIeRR5PqMegM4IB/8mdNOhJuR9dcS3j89W1uwemSIszQ2A0aQlVNPRloGEVC
fgz7n9PrjsfY8/VqcWfp2MqAyeurMqBuoQcLe0owZeyhs3VMyMMR++F5sl2cHh/9rao6w2e02Zlb
Hn3t4jPBXEzGiJNQlNNOxBdM3U7L9y/7J//UYmzhqd8i7VlZ9/dwKcLM0Rg79qY2NoQJaBo633GR
0L41H/cRluxqjkAd8cyuBnUcoKRw6v4Hatu6wDK29wFup8TAF80RmBzAkEex0WrIUNkyJVaZ7Ay1
yAbRtil5O/pPmCxGevdR9e3hxbE/dpn1yfNSS0fj+Scw+UErGObkazTlQc97jItUmXzyOBF5GEwy
YIQppmXQVKd93RZO43z4Nk+MxRLRuRyM5yjrrBlX2pc6GBi8cQlJ6Hh2h2qPF3FvPt7fOJ5AjPsI
ElHKU+o+lAeXwgzWiIeH+xj0N+7YM3v53Pi5V48N4hQuYuQPlaTgsgcnKSfCc3ScfUuWx0kOhxAo
PdRugAYG1unz7wRh3EKmDvVKELBYdohkk8TWZMWoWOLV9S36AwxBWelgsVM19khsRoWU5x2Gl78r
7rSNH9XNfTFuOTapsf4BYA/BhRBnUkgHsdtZ4Lj6TrcGEBFgIFlOKkT1U1ZZXP546mJulGCGyeRf
kZL4kVEi7sZwcjnR0TBMs0vd7izRtcqHv5WR2Su5zIsqTrGIyJ9VS8CUCPklcWNLv3TWR4DhvSJt
suzWHC38ioC3ctLeD9gwRrTTCDpztV2P8cyljnnwuGm0o++1FYgkv+yigfAyzcVYjDmA/x+JWVFB
hTMaFSBpmKBIGhfDkYfcntatzG1p4UExi9kbej5IgUwjlBvZ8fGwo5N7ua+g9GfurR0TCDEwMlyl
Cvasjje4rsXYIZWoPyXH6ieXpx88LCYkIqHNiiiBSJPbgcczCkBrplj1w1OINgneHc3im/JqtldM
eKx7LUvB5oh2E7AAKU56MCscxJs1PRWgZG+fb/BcZQVrjqFTFbhdUMpcb2A4i/6Vac2UMS4MURBj
BTcOD1sXBWj98TCgnuq/vGHiOvIfGEY6UVUKEN6p9N7GJK1KpH3xrv/gWRZPGCa+xw0oUiUfwqDK
rSTBG20RPHjEeAXn3f11WwxYM3mYKN+KjTDVJo4hopM6vxNyoIcqXta3eFKcrxoNzbPNqcyi9Uu6
OXZyOGY2mGQRexWHp+jL0eTP5rAR3jNUQQ8Akz3a7mC3Tv1SbsXz8NGTyKrs9j/Ubc6kYl+UhKTJ
jdyDXb1NGSlOBeodMy7z0JcXvVFsFYOzQE1JZxsxXlYSQEkZlNA4SrAmuW+hbb22oRVvlE3gyhfU
qm+758TxeEq4qBkzXMbnoiBA1YsEuBXu+N/Ll8fy8em+7tFdvycZ42oL1PVFWg2EvXdES5oFT8vZ
IZ4MjOfTssofSxEIipvY0rNIsvUTry+MWvy1FBpmrKGbFzPrQM3MXhmrqt8kuam2F3vLC0b08+79
9PUW3F/s25zx+jOZxdamdgz8SWnBfVG76bF3Ld6zIG8hmJDWg6y391UsxI/nR171JO+3mY3UhybV
WwO/nVpcFvqFU8j10rA+3TeFVtLw44r9XNsgVnEOPkLU+df59f4eLFS2XyMxfr2AdxI6ukQx2YJf
tid7GPFZt4lrnZ+z9f7dhg04toMGOYdTt/b1XHpPmRhP76HvL646KMDRfe9fwpeVk1q/QRN8tLuH
58AWQOVsbcKzY7X2eXPC1HbLd83tr/srwNtHJhBgmk0kdhU+wn3GDR4nlt26/+vVZdx/261GTDLF
jw/kN8/KFy6L5z9+0wu2ajWt9n2tvbzGjnBK18WPhID0OnqxBR4//32zZ5vC/mbBb8Z4ypI3VZpM
F/yRs5W8r2TMvRRqzwtL6PJf/zJFnmUL3dQqpkddFVh+eYn3fQXU2eF9oyCmYT/iqzVCCKft6nZa
3+paRxgT6yVvNFZUuzF9ylJIjGka7oHeu9Yk25Tu28tI1hvn8y83grGp0TCyThAh0kAszk8rvE1m
TGooUBgY6/htHBriksRP+XrnPBxG8mzZTy05bD6sX+d2b61tyn+1UyK75GV1nE9g7mHvW8PXzcj/
doI3k+vDQEK5/wR59u8twQtoZLtHb1sRmTi/wZR+H4335dcW8ne/RbFmNjEouRx1BT7cfuZkzbc5
0pXSfp3nZr8c+LVUGSF+GdU8JHa0kwbO057wZi3JPBwm9oG9IRfqBDhvLrgoCDk+CNb78eI7Kp5y
NuCpf907Ijm/bnjUNByT/7oimgnox3UppdSd4A6G5054BsLWzRqroegF6k9e953rBvYlwvNHRr5d
thjR/kw2zlZb714DYoFl89do7Xyb98rzVTp0T6cZG/VUOSmbAfK92fbx+dfDw6Yk3y8lcfc5SR28
vbsuyF9zCwOnPBss/aDO8Ik94U7P+lw/DZZzdnbq/pwcd+QxtJ8/I7LZ7n5vfp9Esra+KeR4DDCQ
Z7Ny7mu0fD8j1dnrI8HsavT5IaJK7oNnH7dHu8envrvapoY3QY1z6irkgCkd+QPv4pljmewFajRJ
NSZOYNdSy+Gp2xfV0Z39YCt29T7IhpL6GPvik+OWrvTacn5c8JITEBTuZhjuaP8KESJGJFloXiOa
bf1s8dQNj8o5AH0xoN77mGsf9H+UQk+EWMbHgLLW3r49f/Of1O3b+mhvS2v12BBns7bIGX+j4BK3
4brj4AOt9eYcrVfortzwtJVjjOw1jRAYK72jmw4yGk52vZjHmzgjY6y2jFIulZFVDkY/bVKjw93M
sZIwTLN/W23QXSDYNXfe2ZI3m2Mx/lgL8BwqDnoHrxlimOVPj5zpXt43kYV7E02Zo9DVnLmu0QvT
eNA1EANYx/j5R2olHyiC45JnLnSOXeMwvtlMVnVuasAxUG3dO+/KjwpsyiAKy8D5KKCSK8BtufPy
Wbn3BeStIpMwtXWEi8nkaxUxa/LdQOw5G/1/YPW+Fo/JkILIHKewgHh24hElJd7PFEqRwALvi7OY
AKK+U8G8TvNrbs31fmmBEefesOoub0cJNb+IB9VGABtxgDetatOgKM7HBCpjm/ymjXklx9iXHOoc
ndF/qVCKMSwpevv8XG8z59d98RbPQLQTQaQjDDWDDXbi5MXCaMLAjiY6zPVdhFNj40yOlb38JRIT
0wRDUVolgii29xpNdm3vYju22w2dRseda0zXhfWRM7HYQAQmxKzqQohV2BrpMTpHIt5WRLEpmEgN
NJYTjnC3TwxUHf9ZRjb6xOow+akE4ZLv00Y7rS0ZN4fBzj/fx1koLrjGYa58JC+oPTU0u4u/L/KN
aiudKzjFHrfx8j7FnIHk6CHGWwXZYfAq0U+lQXgGvvBGdP0NjE4GILGuA7qRI+rYYqfZrA6Scy5/
/PWiMg7ZiwQBDUbYxBFU4CgBBCO4+7I6/YdmrGuBGJccyXJpduOXQJSIJEWvXO9iSMCaKxH1SvfU
knHKIUZ6jskAiejYIxPsBx06jFAAfaIF0BhHCPcVkxA18VxknoIybjkThQrTiKmdu2AfetRtYe0D
UXq8r6DL3v+PHTBuOVKDTAh8v0e8bl/jdQLquI+Q+yC10Jl6vWOML2mVlQnmeOyY+tQHFrpwoBrr
I27fCiSZpuW5Idii1p1nfd8lR2HrP9Qb3pPwgqQgDtNVWUZqAvYwZkHTfiyqXMAndO5bDfaFCiVl
Z170kahCMApzhcKsp96a0+Rj/Nzl1SSBFQ9kABWWT2pbxltL4oSufx5/cFEXvOcVKrO8apooaqpC
WTr3K+vCaU5yiLVyd1xa3wWLmEHdFFHWnhz6JbWIlIhoOtAc2T7zaisUHsj1pfv/wQD60vfBnoOq
OXOffc/ccNdsVKd8Mp+np2RFe0PwkGkVCOX55rN6kjcH+NSM7F6KNRoTUNtvoy3YFjcmt3pqKU+7
WgDWo+fpmGV0h7HW4soqLRNPQj+8w+PvYv+twNMu0TcjEbajh+un+8a65Mk1Ca/8poqqSAOT2K5z
m0wT/TiKYK2jhSJr73D4KLgJ1Ffr0I0Kz0CYcJH2UY+HfoCUTnoyT+pD++Lv9G251pzwKUazBI1U
p8zZ7Ae3J58t3vU+syfBxr9GVNDxjvdLCfiV0ExUMWNtKGsD31O5R9kRVbIenO7U4J2P17fDXV8m
sKSCUbR6DSjbW9OrNpDLvZzN77wzxaIrmq0wE1VEFFIkWgCY4w9/97iCyvSEN21z0YRmGIy7k9tS
LNURGMWjd6gc1X3CKZeT7PLkYJxdrEuRLzYeYlT0GDo/hXWFQ8p/iYRX+884N9RnylElQpLSqZ3c
aR1U1yDopvxpbUvJ9RyKrVRKfGnQEA570Kihl3ev7H3HcE6527wUR55cS9cCV2CMkzMnFLmoAlZP
epDeRDiS49Ygq7Vku6jifld349HfJbYOf2J/b7dW9qFtckuwDo6iErg2j1jldhf8X9Kus7dxpEn/
IgHM4SujsqwwtuwvhGdsM1PMIvnr72ndvWuqzVHf7e0Ai10MoGJ1V1eupzYiWmMEjHV4znY5b18f
a5ypaOruIyllEOETlbqetRgr8pbyi7/qakNODdfmVoA0m2ODJij//igwwhk6zwzi0zKsqCLa0rD9
VqNOqFOUXr4EOKHevL6fgyWmnGuLeGHh8rpJNAwGDWY+GHZ4knYwCQ3+NjauK91iLUGdylkDhgwN
4fAfNOHHkhtOmIn+DPtg4AdGLXK0vFG4mZV+Founbh6i+fMVufljZEgr9A1brDbQaRWI5jxVEiUA
f3GUCszE0tODFlGE2JjxJ9YFpQtIP2toYfI5j6hQ2s+Pc4XPfBw3Z5YfMzN+RUKYheQ1rWJHRCjd
l2CIXdAiEIGJflbQ1hgi+LmeOGP/WHgmAnEZmMj/HBml/xqu4EopBx2gpB2Eo4iAZ/6YwrS2GJGg
1N9QplpaE/GEtWh3n6/J/GJ9MWhMhAF3bFDKT5QxDFFmoNGbyQc/z1ftsvowI5eF3Dr51L55uV3b
KMvlBy0gG24SBunuFrOD4rRIjzzmZioaHnNzk/MRFSWI1NksBDedIzrOBdDeb+GWDBslVp0a2k5x
yJo/fWHy9jLEa2ckT5j0Kf+JHyqxTCS8o+c3PjX5VXg6wbWcmY0DBfp0WeSot4tPOmZosw1DmbHe
8C1zOuY9DSIu00C76I23kw6EztD0DHQAssSSvKAf/tvoKillwXG+CqhDqOyzFdqbjbAUt8UZvpKM
FfP/i0CVKOFH5GitodXJoJS40zw3Xl7558hY8c6c3RRKfucnHRErc5FZVn5mlvM2EFoPtlk3MEmT
cU5hyYCJvDwBxyEC3nnxxNwQ8Bdl9U2TOsq4iJrU10ATxZssgKrC7t7Q+boyrmyqDIN3oYoSdivD
uNwqXCPZCCUuzJo8viKTjSlh71mPTXF1MWvEcZqTzM1XEpYLxsySkCySn0v3w3r8MqejmtEXULco
YTd2PYjB9XTuMgOgQP6yXel2cWvQjwxulW20LRClsEcwc5nhK3l2P6/2m33KJvS6KM26GMS7BuNe
i8zw1rbR2vbxMZNTrT/oEVMVWcIaLyyhp5gMo6ARA7m8wvZIS2D9htB1GIs1uwybRTbhXFoWhjxY
9UsTGdUJO3FWeQFzzkWAfVJe4iP+Pc9Z9f1Jqzv6KIp5VN/UQUlaOOrYQJDEpnT6Beje6uUx79Oi
rPEiGnN5SeRp1HZf1rIwART4qV8OKO69mr+YtZ/JF6rBPeI4BV2S9OJOD/DGXeB1hJPsrLytpH2y
UxbdoUuNDJvn3vasZqOptJKM4ToR14lcrqRSF3rBJJw885LrKfyKn8kWNZLsD8218/Jni8Kab6gb
fj+YWIccuHnEisaJ70uLLeDBUOzSBOwMp1fT9Bfu0kVceoWL0aMvtDzFNtCn1hxWkXXukTXzNDEl
JoPZb3KUuxFe+DzU4uKKwXGgPBdbpwMYr2f0ljlzZRawyaTHKwgKp8iqiudCt1T6WXktMg3yUlqd
E53q1PRVUwG1ZG6b69fXAdHH5ZXDbBXDSE80r4PPEWXK66+9wbuEbXX9b4Bbz43WJJWGhW4fgiMY
BRK9DFdx6gWOCVJegd+L3mXWgNXAMzbiOjHkxOCcmuH8TPOF3I2oquQaFer+KuESijkRVkiq6sRL
3/A3nx5mW199k5snxb/Bx8JJ4sVzuqLosqJSzmMQzkS1j8CYDFyl9UFHW2FnbmfMZPX0O/wmpBEv
dmS/tGvZDzU5wWcgkKJV+Rwbkq072ZEHxuZSwpJba/surHKzyYxoqT/VG1bKcDJQHfFKx4piK7Qx
V+ATVgR3s11cP4tN/pKtBjddvGPaAqtI53ZkzyPX27LycuTmfigCSVEw88Crwg/gtiHxhCTJe2Qo
CpKEDOyG2UAzMUSFuxzRoO5S0hKs4r2AxqZ+ymKTpKaWMMvuL6R5DfTszCxWBmlaYL9J0jU5jy/y
a38drqh8y6sUsfc83uj2E4BFg83M4hfFb9Z26ZsT/OAk6bKc58V570UwIRZZv1HtsV0R2BgYyYHU
sIemJxW4LGKhlaxIuqRRZ8oNSQs0bQkGa+GEnJlZGNNXdtd1/RYte0aubNL/R+nhP8Roheo1KeaM
KxB7VpG6QjGax5oBAQP0CcvPmT7FESlKoelN0ivXVEC2wlGNXSTYgLpFd0Syr9GJIUfMpt9J52LM
Gzno0ftPsyKNAW5N8mYRj7QptAwwOYwZYgGGGzPlYwiyQra/iJoqKJS3FCMc7lNdJj4G5m7RREXc
1M78I1jzwGZ3E0xzhlFjeBmYrscA/z1nRJn7qhZ16Bbn0RWFupFoLmtm5nkqW0F2hKGgr2MZkUrZ
hqgTB26GSuMpxNaeYVs9MVNIUz42RELkRIlHG4lMy4R45eI0x2MurfRr085MZZEDm9g28892wzGB
P6dU4pgcJRFDJl3LmXQlIkh8o80pw/i+ar+QVLdmfx2RrmOGEVOHOKZJRWu9J3cVIt8r9uwhg7XD
5P4FWMjKIsWg3Tq2Lhbsz1xmjc9OGr8xWcoJzfImDYcBZC/AfcOk2A7DVSKgHqQrDLxkEe3Mza/o
4ipWl1VpRZuLjcIVI4Cb8mFIWIPGF0XFujlKlV3kxku1iiN13N+JpdqD+Z64LIzpyShxROX2Wkbv
PIvgJvmFeMVrKIzfu5mBrLiJtRa1UR/jdbRSC1bKZtIIjUlSD/BSCwnGucFYb0ufw8ly3qx2LVn+
U+tK8/hPYDMUzJRNGNOj3kk3yzi0r4HeJgcWeZibn8M2xmI45NiJi/bBSrxNZhFloHZIKvDINJT0
7zWMXyuhF0iwCxasUHW4LD0LWe2DsoqYvUNTynNMitIyTdvPeGxoJuVDsr64LwzPQl0Vua/Mtqrj
bIFyKes8yf3QFn1MkxJMrhi6EM2PxAflzGbr238aa0DROGMWLifNHnGSNFHQNBXHeX+SctVoFz3y
4AKimuIbzTZAl7Pg+GZgl/vO/XosKVNtx0SP/kOOkpSaG7hMKUDuSgbMO2OjJEaK3hBbNPlnbm0L
r9sSmyRKw1yrpv2L5I2wpjq2UCN9/CW3nq8fZzz6EkrZXi6XTL72M8isplpv2me8153OMw5qvjJ/
fdXv/dr8X9TlJlX8iCqlbvWkqds0B1XLPzipUc0JnohgB5nRfhliZAotRv2CjcqY8JjUdCOylAeA
FHIQVxXIAqolM1zO0ZCTyVlQpRL5+kdnSj3LCvvvqrYEmdaKBzNbcEu1Mfwt0pvvrU0AHeXdFbWe
A3lIg6Ga6lvophvhvOUc91V/x7y1iwqd2X5xztXavnKOaO5Z0DWT3glkEDkBQYFXpFAX7yVpHGec
T7yTFilKgHXZLeJynwm4wqREXXboAaU370FpcKwODfaJET/VZuyw/LtJdTHiiDKmqoSNHF4Udqem
NN7aRb6SjCo00Hk4/xfgQji6ESlKkMS+anI5AUsKthg222YzbHUXDRywm8bjBzqZTAElOP8kda3R
Ol7PMAUjqBCmfL3RBsBDVAceBcPNk9obF+dLm6OKWi2iVbm5zhmOweQrVRQB3aKaxCEXQClFH35t
14J07TTLwUpqo1ik1sdjBllEKM0r6R4wQkuoQmHpufoqMVAHSBmMkOv48SBHjFCyPuglpsob0Cjs
/ENc8qbIMlVTtTY8on+OipLxetCFMqlBQTas4oBOHkh5Z3du7Dw+rWmfZkSIEnIvFyspEUFIc2UB
vet9hsSI+SqgCbSxmhfiIbNSpZPZQ8RN0BEoNCDWpaxVCjiIGIiXxFoBXt77kkMjeI3tp+Q9y1ep
9e+C0DFB6jQDXRLjrA260/m33xnAL5QsVEiv82rePT0+z0m/f8QadZx6hsS+FukwRPJLiN1UB8+s
/u+gpFAVIxq0ssAAu1QTTct9xb8C7MECqnOz8q0Z4yVNpgnGhCi7k0alUA89ji38Oqd25iwKoPsi
T7BiPKdpja4CCpnniDyoFEc9uoK9zLt0iKTjrT/fqeZLesJgw+O7mVZ9IzIUP63oS3WkgUwjG1pg
ygmy9BdXOb3EH7WdnquZoazX2BXaurPllx4Yxer/vt8RVzf6AqK8RkFLO5SCX8r4gghuGvLIlcO7
mgEorcecTt/ciA7l6aIvL6+1IicHGpiR4z1plrR4TfbX+b9o2h1zROt0gJ9EoleB0sX2t4F58OYx
5idZbuWko/XND51RHS5JFDUlqIjH4KQgZVVYnMOE5p9WTCMylGLiAi/C1mKQ8T7FHcBH3fRTt7EC
xZntEzvfINvIuCdiKH4YkhFBypBc0rzylRQEW5Idu2zque+Kyy1aShcrFuYo6wwpJcjF3JVvfNDS
5zGwVDtDttfSmWOwxKJCKUA5xJ5mlTxlYTNrUNP0De6objRgazGObsrOK5IsyMDeQdXtNl86ekqZ
PLQJF6QdKl7+qn3Kd3puRahgqC5vY5udZyiozqw0zwze/pW7NqJNI72omoxpwQS0nWQX7LzgqbWb
F45ErB4zWUauhRaRMS1KJmtPzRK9Qjru8uVtVpZiXl3UEoEp2Nk1uk/1PeNcp3ybMT1KJHsO+y/R
xN2RYptvn0N7ZnILeZ+tEg/xJOpDXxfPZE0DT7ohCqmfonjJcfBO7xVjoXlhEyVENR82Dlb4SuYB
OzFbEx3dx68ZS3amvKsxNcrehGIa80Bs7E6J1W9z9BG7PiKk5dCzTPXU+x4ToixOefGjWFGy7mSJ
g1XagoFelPmXZyvA1GTcG5GDH3IyOkHKtGAxTMmHFXg6Z2sVIOLSu5gi4dfaLAFh8UTZllgJgytP
Dm8FmMv2RV2Fi/ptjtHVhpnMn1Imo+O7jdaO37jv833eg5T/7BfAQJ9ZzHrhZB5xTIOKF/oqSMLk
ChrPV/O8irdvIpperfAXMKZzwzwiun5+fFO33M+Dm5KoFz34GlCSW2iP1a4yY/v378JYAIRFDOyT
ZEW93axNbnX0rbnZbUwAbO/lxQczQU0e1KOPoJ65F6Sx6PHkFje5E/umv+h6w5zPfedj3rKa7Sb9
kfEhU7anLEqxbAaw3JtnwCjvFEtBzSlCmZlVfGWJDKVIZC+puaIApdiwwi2Ss5hw/2AVWSe2MMED
V0lxBH1SiGUpBaJd8yQpSh7vWnqvd4lgN6/tb8UQ1oiXDiIa6OfWsdodzesKobXTo9CAc2XlJyav
cPQRlHKpu5K/qAE+4tnalOvgiXec5r0w2sXhJUWLBAvqbjKnOWaa0jDxpS0rNQK93HoGsn5hFn+2
prln8TVp2DUR6FmYLZFl+mzTvq/EHAvOsKjwpNrXBcASWEMP0+ZmRIM6ujyOwv6SEBrpe6piYFu3
FWvN/1pi4n5ziUxWWDiZwsOOlH+Yos5Or/Wy40IQ5N7eVENYxj7qhYfDYTAK01+m7m5xCqzCt/Jl
cfya7y+/96ghmr9M4Dy3to8GKfO4h+5jCTLh84cWGH0WpcuTWCuUpJBgNBS3W/WLx5pusp4w4pqu
0STBRVbTHD8vlIbvSscltjHv9wxrPvniv3m46Z6RkUhblS9KDUSstDAlqwQOE6SSwcnUQWHKWeVV
XZZEQEre+yfo1tO0BEssTufVG6eYl6sh2uZet75yM/m0mAOCkzZiTI+6GI8TL1UremDq3GMCWYdD
+4w5A2txWBxU88l+eUW6zpTNZL6s3d5IM2Pu74DJ8fGY75snSwuIigkvzCcLoqxK1HdcYq9QMu3a
n85ntNIMwL8HLPMwx0BSB/gUY23Y7xFmhlr3iMS3++WjmAgUM8bps76CxjxshaKpFJQVMKQkKm5o
qBid/zykZuDotvTkAk7jyL18lW/xH7PExruvK1ZmD63N6kyd7I0dnYZM+QpNHbRN0XY4DWuD7W3G
Ll4Coloy8CkzzgQ8CrbpAk4Yf76SzdXoWpt1FPxP91xBd58AYEFVIiOklN2+RkrQSl59Pc0CI1kL
y3ad2hJWVKzCdW3rCAhqV8DMHytn9/OR3ZOlDLinlO1wlUFWNjxcgLZYa0bC3pX285mBjKbIHFLT
igJcgftnlqqR4HEqKp6kr3AG/KFlyRniVtihaesrM3+1myNq1i+PhfynwbknSh0pJ4qt4qk8MsZu
8atyvN0Rbsn8MY2p85MESdDRP6xpP1A7sZDhOlMKlZxfb8d2YMkuZpYwOfqYzISjhXb0ER1KQpO0
DqsiB53GrJ0Q3X3lC4+NwjmWFrGSF7cW5XvdcE+Luiw+7tVIv4DWdZmtT3pq7ApUH1UriG1xccbD
WALTELuzzWalmbWlLAUsgbIvh4XrB1b0PmAQEGvUw7VuR56l7q+AEZMxvg5tsrGYITsR0EcfS11y
08VS0jeoN4tGsijsDZbUqbawUIxl7nom4xqmJGp8C9RrKblBTtAcQW6b6MwNNs0yGfoZ792fPuXo
elEz6DMJp0/u+YrxZx9oCqo528yA0/J/z7/dE6P83ULti+B6vZ0e2Va+8hwsOaoYDu2UahufGlEO
I0MOS3NB8xOIFBveRdmQVaKcfoMoxmPoXlDxS/e/n/jX+tqnt2rtzv+037+q1fPj58eiQB1TU2FN
adyBArqw7cjK5xqBeLFYXtuEJ06u45sT6qT6RlHLGeBVT7KzOycmTLOjvbbPqcN0lIm++PlsvilR
fo/vYUahS24c7UI3Ar4FPA1MO7ObSqcf6Dclcraj2684LhL1ApQqOwJaGRzjqyEdFeCRYMTMt4oV
a5Byoupwd4p0Fq8v0lyOdJzic7Uv0FtjbtOdb5mPRWLCB76nQmnkKJDiVldQrZGxROt3YHGvHnYQ
owVDtWKGIWNyRGlkbOQNOI/cFhA0bCy16D9Ih/X8350cIl8C/MNJAkcpU4Wb+ZWMnROIBN/8Pexz
jumgmRVzBqvDYiJSw/GNSFGq9Jp1ahHzN1LIHGBOL3jxrMiZbX2MIbtphZYvxoVNivyIIqUmKsUX
/DxD1StadNbveNMtB7Ss+A7Q2B5TmtQWI0KUtlC9KqukGJnWwj53qoE9WYnJ6mImmuDH+x3RoDXF
rC3DSI87lFrPCV5TsmQcF4sJSkHIF6FUvRwZzlVCFuAZ8QLVC1bn1gQIx70UUMqBFwe5mTU4quxc
oonzLThuKhPdMPA2gP2x5Ewey3ZKQOflaIARPqRXMh8iOZpjvyoN/gNbNZ/ixVJeXH3GJRL+Hhww
HeI2vBJcigLSspGWA4Jc7JBhQjpOYGXesU+HuHpXN3UqgchzmxmbN89M4LNghtLaaE+ehEEKzgjs
7fJgYJDT5bDb5DNxmY+ecdM3RTdS0AAF9ZJYvyky3eA2wPwC9EE+f00X21/mZQGwwAPLM58giQwQ
wNNQElaxs4wSLj3pKmxzbDAJOABM06wxLHY5MryOKQ1DSkj4RxZ5jaP5Ujs/CT3SAZGirZq3cqdd
wRZgkCmxA+PLY83YTSScUV7BMBhBEhAxQ08ZhCLOpFmfQZZXFTb+IZjaoDe4teCQ+iE2HfFmamWu
dkhrgwVWJU2otjvSlH2YCVkoZxKUafHVWjOknrq1FlnkC87BBrocixiM2bYAvL8ZWKp5dYQn6diZ
7/Gx20orDLiusXKMSJ7vJK76xPCeJnoH70+GMiuC3JZySkpPBIGCR+gQ42tk+wrMNeeobe2tt5UX
rLLoRFcAoSqjHQUuFaZmKAuTyVVZZCE0mAiKZF92vMUMuG+jbVAFVp+6PF6NbDmzZKCy9cye4gm3
5446ZW3klFe70kO+mnMFF5gy/BxevN0tc0N9y9zLCwsnZcofgeEmrRbwgiVdoZqwYi9vG08Cu7JR
LnircRE3GPJyBpRf32HFDQKxYZR6lBSebDcWdOgwmVLcZdJ0bayizICQS105GLUXsP4o2pUrAJ5u
Z25u2/M9WjMN23wFrOQvpqtMzu/BB9Dswqm8BDWpc9SIPXl4DoBqX8UbJPC2y6wwRKDdbJm96eQd
0URVDr2QZP8Dx9N5om5Q0iAXNWTvhGVvA14AKavtEyqM/p/HLsREIUKRxpSoF13JKheFJE8Yzzv0
KyQwgYNTIDUnEjQL/5ShN3IwgYhjz94iLPATfAMo1+ZcPfHsuY4JZ+PuYyiHpqyFuME0LmwhmLaw
38o21mR9W2sqKxirPSurPmUexsxTzk2WllKkZSq52wuM78tri1SoxThhFlOUBMccqv1JRu4S67Q2
qTE0JoAiosUmW0SL8oOg8uSqFS5Ut7Ey41V2BcvWUpM5ISb8LFrjqpF7BugWJ/AyDbg182rOk0O/
x2Dj+U3bvKFKqWOwYmsZ8HWIv0NQKh4zPzHpd0+T0si5F2H+IAJNbi9DbPgjmUy3AZn6FKBb/4o5
BPSVe8z2+ckzlzlZQ281Bp5ofLyKU5BmLcIee1qwwMzUl1tWYMuiQHkWQ14hmX8N+lM6jyzdTLam
/vH47KY0nzrigZIbnmt6nSsJD4b42+xc1t1MCv8/v4+mCeigkTvmRdxFqHtwYJEduPmuNl5N7/dj
Hm62j1JkWGKDIXpBRaqZv/lOIyJJQcACNKE/VUvBlWwZlA7xWjc/FTTYtHumtp64ljt6lAYZpBrz
MDPQ048kgYmEYoVmL2Xhu1dsdlXRYc+hmnticDmhrmXSeYjmE0xraDePbcSlj611Acq5PcLZy3Pj
NpsUruafai1iRJEVykzYIxnLuoCXh/qmiim++2vTZiE2Cnt9f/LRehhYV8aNTUyCKHe/T51gwmMq
cUj5/rRabW41CqRSTsmf08U0FsafdWuv47XxijEAM7OXx3KTAdP5A6kIhuYQJ890xCcl/pEeYpkx
9q+gv2DjXA8hwDR8Q992RnQ8HMQKxmmNqWHjGGZGujt+aYevlX76WLGQNqdSIqPz0Ohnos7quO1S
lGy4ffDULdJDu+Pn6YePjMWFwfOUMQZAGY9aGTwdoqfv71aOtFBJe5x96ZBFsJvdsDhlzqlbIUxy
XXt9tXI0ANXwdo764uvjmSHGE64kIEV0YCRwMnY8365kJMaDmg8NP1yGW6ZppbkzQIPNgGeaGTP3
AtBuVv5iyrmTeRV+M9bfwB4plO96jYeeLDwYoOI2LVwd3WjX5Ul4/r277B2jsNZqabyWh/SpNPrF
MTNZAF7TBz76AErYJbmrizSphtPq3IWGj3mJp97e/M4dJzUPoVlYdmPlBeDq7KUAxCGg5uyQuGS1
6N0Sx7SWHJ8D0Wqjg6+kwVfEqhhOz8+bfP1WGb/7i+kb7sx00ZztP2EHeot9h2SNRgQ7wLh35jVQ
T63jdA8riEF+hXJDb7/tdOd3temMxWdounaEuKk0L8cjYDH3zGc+qc6+b4BGKZSbuEkFndBenTX3
Lfp4k34N0GwLwPK19tV6Xb4fl9f51xLA0q+A0fkVGcwAfspoYNsoUCUwCKUKt96L0fEPkl5FkTzg
+GVHMbkEndXl8fSSCpjMrO0rIFCOTWqoDKsxgfKACqUEiAUehViMLFC3HirXMkNel8dzmwlmgLqS
U2zSDfY6RLvZL+SBImOpLzF8tZzPm/nznPHaJxQsEFFEzOpg2opTaMAAUQvT1MfmCnQIbCQzXBYW
FPrXniFcUwXFMRkaKqDQ4lKTB3AJBFYDhYb0rbT9V3b6f8KduaNDZUU8OQn69Ao6szk052b3u8PM
oDm4NqTXOO7nrEc75dogf43cMlFhOgDk7x+t6PtF3xYyf1Iz6Opgt3DxWgCYYy/Nxzf1M0OoQjrQ
p4xpaJ37AZioJYpQhE0MR82pjP51bQ5M9J+focE9CUoRe1qfddcygZFbDivDXi+3x55h3CYE4Z4G
pWv9IhxmhQo2CKhKYS6MdW/ZjKOaSE7cE6HelBBCnwc1GFnNDOl1i7zmba8US21NeAX3dCj3f8ah
cnqpQOd5I6KRLTuwRlpYl07pZK+vL3lTkkuv9v35qBys/5dQ3Rgc6Twdq0aG4YLfr+BSZQb26R4f
E5ioMd4dEZ1zDsUWacoWFGQgHkVOaAbz+fyDdROMc6KTr34+pEUr4yLid/0dY8ms5rCJ7O49G9Qz
D6JZWg9oVYAfCsxaF0e1hFT1xp413DgB6HhPibhnoyuRowsiPgmUht3m3Jjn81tgzncX8/du4+To
9uvQjr2DGd4zLuqnIbinSz1+LvfLSiaPnz+/PbXYYmfbkfGL8TJ/qmdCBE1HOmIkaEvqwWSRUode
eUEHFjLEUMzw6Izh9TEnE+gV90SoRzPohTCr+OymKX8ddmR31vxw8DdNbR3W+3iw9BwQeD6BjWFQ
ZrAnUcF0ALwmrxRAOVg3ByTi1xXAM5zQxX4KHCl/WBsv9mWB/v1fKH6rr1/+gGZMzRSZ72Eiy3N3
BrcU/kiK8pmg6iWHg37Wfj1j34LhLIwn1QRs9ou9NVlC+xdF+M+90r3olVbpfpCBXIElYdiOfV3t
rX+lqr5JUC+wkxS0vpLo2gKK+cV8AVh6JDEucKKocn9s1OPTa8DiXWtc4MZyHOdTeHKf1jbpA43M
ZxZMBvOOqBfXqYGq9jkODbHt4OwcHpfklvNsvkZWBEuSsCqL1X/308++54+yvi2XlNdcxiEOq8Yx
9dNj+f+Llvy+I8ruym0mZn1agaNzvN1gLOGEjKIRzPMtVhswaJFPvY+W7lmhVEmMgl8kXHB61qbD
xFbkoBPLNOxjiLKXbrEMwETP5j05SqlcIqnyOAmSsVqlhrXBdS0WT63pftbzA7zLJSYQdHSdsQzb
X/ylf46U7lntuUpKsxnYTH1TfltCFDVUr6o5o3w5bUC/yVB+8wW7GWTMcSDncDG4hbKz5ldmCvxn
2fDuCGm8pj7tw1IPiLxbZ6cyUWJHcIstxVgOd8xdtHSzgg4WU5TKkPvgGvdF0Z+UXzKiOWeB1cSS
5aLnFFihJusImVdFKQ9R4Wv1IkNEMmCGWf6mOi8xfrPfM65qor55f46U3uADMcfKYNCBGEJnIB+G
cr2LDXtzHXA3zEEjlj2VKaURqcWgcwADPD1jA97bzZacPo0/yEQhpjKxVJqFvcAyJzKlR3SAB4WK
D4qxgfWNm8qBTdkx7AlL18uUAok85L6aHNJxtlBYOxkLZNfQ84/hgpVms97xRHbl/tIo/VHFlXDl
NbC0Ark30AucA/ZJO66doWiJd/21//jgGNu5J9W9IGjI5wHAVroFryMvAJ2dFfx7SIraGJczwFse
62Bh8kWPfp+SRGApZp7c4kWLxjPaqt7edgtkbLDOpMHIoIkxMNaLJi/2h9IfEaREscMYE8+HIEiA
DTHeTwJ709Fs1pII8lQf0aEEMJEFTm4bHJyMBWfXl8fHNlEOgyyMuKAkL1fKVJ0lt2OztHdMHqz5
JTD45voT8OFZkjepBEfEKMFr1L5S2lmKSkGCtAGS5azExLQ++qZw83NGUuY3/uyiRmAnRw5pB7X+
SdQRkgeYOWTpvskUxYgWZadasQcSoIeL0Z1ol8+R9Qd27gfLuWC8m1vObsRRnfzn+sVj6Mru4+uf
SDffXf9N345+3a+4tkmIs/yMVbqkzP4Wz51T4S5cZFrXg3m17O02tVJnjiiPxdpEvvGeOmWlVK2v
a0HHCa7QSTEsEh5DHyVmTYAObFa/gTMy/5gff3ErZp8iQxBvGnLEtp7NstgH4tJJ3WkLGdlMhmxM
+9Mj2aAebckPs7i+EM4sJJHhfe4Q89TIIF8tc9nP/0XC+P4kqWdctsCpAlgVSWUBDtJx/lv5WbZs
Lq39Y5mZzmiNeKNesaxnkpppeMVQfLZq8u6rudzv61cGGcbzonuZS1lS85gcYdgZ3GuNSoOHTVim
oLICLYYip4HtrnpRJw2JlFcWZ8tzb7krzr/aN/Q8svQfy0jR9awu5C98WhBSqfFcGPXakdew9irS
tJjMtuPzkhkOT+ZSvm+LTgr3gFwC8A5uC9kiw6qwMa886huuNSpW3+i0FzMiRT3nqhCaVI7wqhCV
kKDkEzAEcCpsc/612rPGj6aTUyNqlMHntGgQZA+MWcjhb5zURkF4cags93VpL3vjOEfYsPp4LJTT
/ieyRZgclDTAflM6X2g7pc55RJUigEB2+fG0QNwgLAxsOzTnmCH4+rreMnEMstNG4JssueSRvsoD
cZZrwo3s+bzDsCbg/2w42yZ2q8LZNr/0q5GjU4ibo1wyYyiziboCUS7f1KnYJWwaNRHKukfHdb2O
Tm+bhdGZoH/abllj9X95Id+0KBmKxLj25QG0Vs+AGif1/hBb5l2s715Dd9pwiB8f7V+E9psgJUaF
L2GVEQlqSSQItQlcIcVykZfaK1sGLab0UC6jmOqVoqjE2nLuGQ3AG+Kkes6La2/fbXiptjVncEd+
8afz+M0dZYdarY2ijnjFsLBGCpFBDdt9L10m3t9fbPk3JcoCFSlX5fkMqu25/qMaIl7Hws3mAzzw
FwB0DthVi3lvBnt/MbPfRClTpAbV/yQ5K7u2VgFK9dracNEY35jmh7zY+9bHMxNngojg388UnUT3
j7GuA6nViY9ZWhY2y23U+Q4dRJXVuQ2Dv7945//hT+VodROoaZqSGONN33nWwpCQCzdvkS6r1UIk
R/WIK0rF1OEVc1EBCQotx9oR1/mQuk64ekPyEZkR8Lde23PeNI9zCwAJ89DaJ79Yqa3prN0/qkal
x3Cg0tW0VG+2GE02p9BAnsQYlojrmWdLzu4Rw5SmaWcq9jeURGAxxoSu7GyOwFfbMiyGwiJD6RdN
9MVreQUZLTb0AK2q594U/6RYppeE+D/SJw+3uzIWmYbPWPxx3fXrcol45WjbxiJwPOvPnxf0Q57R
5aTvL2vzw0Mwu1zaCGubCyuMnk4cjS6AUlEzxasij2SdLeBh5AuMRMzgNuwZamnat/uWa0othWjZ
7jySDLigP9+cvXGOuZ+zZtuJxnl0wZRGUvnsovkktB0WheUZBKToMRvTiZTRYVHqp/WFWqg6sBEb
SOrtz+jVIKAXB/QJGzWe6tY2wydgwhz3Kya81LTX+s8R0uXSKJc9nSOR2wZUK1O3uT/m0q8ZzjFD
ras3eRl5HrFWxVFHckVAZCE+FrxVtyUgCXZpHjFBxiqtMFS6SpdPL32HiDRCKmz1VpC5DThYhyeg
6RuC8bUEhucxYsTALJG/lY1HLDZ5F3DDrUanLL2rwe+hB+Qr4g3rsbgwCVEapw64vK9JuHtxvVeY
e8B1zo9MwXjsK6p0g2vEdbEmdhCM51WOgUl9y72Gx8Tc33zDxxxNtImNPUOMmtybwnYm+KE8I9Lx
vNnwMPkpQPhcbE+Zo2Z7NOcilvsyTpFhp+gepVjWrrye4RBXAVaFYvWNf9qz1NNjrwnQvvds+YBm
rLHOgZTeQiyFLHfp+at4AYgrQgombtVtkdUDPXXzUEfyF9TiNeMzSHznWG8rtOFvdqfFIdx8npLd
AT1DvWh8fhqGWaHJErAD+np1jI/9fM46WYYrrNLJs6hCdJqRp1daq/Pbzjk9tSnuEakfdZGYDGeY
9RpukcCI7V4Mh6QgbM/mTh4Y3hzwMwRUinGZDCtA58/kMPJlgLGSiE3BYrqNlhtDYnEMqfxL4vEf
dUwn0qLG+59CiIM9Jihw6+bBMN+XqK3j7bFcUMYbuIXGo6Mb/P8oktUGFWjvCegSjx82y/G8PfwR
hbZGlqdS8Mp610JCabeInHr1B1qftPqyml4ZGovOxnVJLg9aB0kIl58FG/OXJQGUsyHnqegXpLZt
oY+VmBP00bo2uRlUxJ7/nwdHqY6gS66wluAFY0tvJ+QzsUb+Vn5Ypb9Z6SQGY3SGLGtjnmt50Fpd
v4TXcvvFeDoTQ7p36p3OjDVNmEQZ8V3T9w16b2PTXTgbyXUgDwffRW3W2NrodseaenQfMUSQSZwK
SPIZemPLCtxd7DNy+ac3x/ov0q6zt3Fk2f4iAczhazOIirYkB9lfiPF4zCgGMfPXv9N6913TPbzq
h707WOwCA6hY1dXVFU9tlJ1Y2p01Fo7fHIwHa3i1D97XKd3FOWzH5r80UWzurG5ibTTQRgDbYQPS
DK4qeiFS/OHwOl9k/HYkbyMQk+t2zWQRy3XoSUa/0GOlW9IZLV0cKjx1YSIRhFZx3tNgssytwtNI
/jQMHBIcwyQz/sAQ6kYkJOjpQGgcrfWlxzMVnFyUzm6FFDMzVoMKFM67y16w3kmBxBDg9JaLFecm
c6wS2x/WyErdaC0odRZwY7cBSZbH5eP+ekRZm0NKvB+p3GLzyfEHSZN0HWz6k213GhnRYE1+IZ0Y
cjxdjgIoTOIiXZRNHY3gCBFdDiAqRAwKp8rLSXEB0Oun6yQvhMJIB2QqOwujqPYD9pUE5A+CWoIB
nT0W2qNGXwGDnwexOB83yIDfN7HeUjJuijORoRSIvh7Qd970XtzEedLsP8iWOChp05RFg8Hr+4c2
6yNO6DG3ye8XYRVnODOVbHrPfE4+7v/+fOQ1IcDcpRprLlPMcEHTMQPhvn8g8kJJLiXkbY+C1WHz
z7RwQpB5JzNZT4zGpxIkq9XSd9FSRHxnON7na/ZaTagwD6RRXLI+j6hvPdpAduCZ7NnMwuTnqYWa
qEEYpGlolvQqaYdomZJbXp5j5Xi6xjrKwGP9l8d+3mCunnaO/0FMvLWulndCeobH02yo/80T6yl3
o2yEHU1Rh9sPHI2OLUgbDfO5pi2+Vbxy2KwJnxCTfgpQFcxMkv6XmL1LXeG3Z/P4mTV3ExJMPSHV
EtOMbqlGxRKPr0i1I0rk+cgzsIJwXiZUlJ+MNGlbXSIZUkvtd4Bh/+kxsE6caIX+lqBw7is1lxhj
DcqgGwbZADH7fL5uL2TTWQraJl3lTTAeypVXNS6HIv38v6LGCXuseSgzCcAXoEiXxeVLghQtQdXC
U1c8becdF2MXAFgPf5Z2u6KSjSkW9AstVdR9t6hYIDY0Vx3G8F7uc8dTQsZILNBZkeU1vcXKlSwS
DGZw6z48+TGGQo7MojWpEmaraNdvTKtHc+0Xde5i/MtR+flEyfdpsa56M/ZaaZqg9rJDch0iBOqT
fQSOAP6g/EOHVwFx2RCsiuSIcr5OOiHNvMiJlCziwYSiYDUlEs7YtIVkZWeZp+IhIMPj785t1+Na
3gUJXGjPu3+Q880CE+qsOUnKvL3QZs7N++VP5arQ0IPhvHDHrDlKyrrqyjgEUj5CwDLxAUK5x0Jd
abv2ThEvIzqfJZlwxNiVSKrNLlaobu5o7xywHxPchTWKWwCr5Uhv1mOb0GLMinKRL6oQwge42ufG
Qa0JD3NNAIuKGTLUYTjUOLfuL+89D7BWiJp+G32BHwEct9UR1QjU77EAjmufOS8168mrmuov6gHU
GmtXksARl4CH5ty7+XrSRICMIdHBUFPS9HWzTrcAKv2SN+qFBNjWuwcC9RfXh+IxxViVvvEFIdJB
7zY7mtrm++Lx/inx/ELWix8TmTIFEu7DxUGmqSW/0f9qkD3yrQdPfrpPjqMTrD9vGMBKln3KEKCa
xX1GtCPPk+YdEjux0UTdINVUaGhBI8c/tE/fQZjgHK6cR5NelztvJos0nGtmpesFCO2wF2kVPdwX
Fe/XGcNQxLIkGzRrvNGAQFSt7v86z5LesGsnnm0qmUVWSfj5xurWdk93zf0e1+XK2vBc9HmroyGS
Uky6zYyx2ZGKNqUyRgxn/GlsrNEG+ipvXwn1Gf4+iW8SjAvoLzQpNzKQcMWN9JgSiWteeEwwp1GN
GIa9+PBa0A+82zXvsS0XjvQ6YGsm9higJQn5Is4Jzb9B30wx1towku4qDyApvadYTrV9dN7Wlnef
yHzsoQgCBaAC1BU7hCGORii2RUP9vgs2gu7gj6FppSYYDsKQHJ4hjv8wawAm9Bj3QezkS03nAJ/G
39h8bMlr2M37LM2/qBMSjL7J1zYqW7OlR4WhdvRyPWCQYIVsI/JteFgTXklg3hsDIrdsyibg0UyG
oFoNSj5SlKXGupCoIqNHwQ2oV/Ye2ka08X+vTxhgiNxsJ8ebA6+LbFY1J+QZ5R80P2ubEOQfggNc
FEDM3xfofBJmQoDR/UWoGa3oA7VKJuF2F1oPbmw3zytyFD7RjtcvT5hMSp95KZj5LOaELKP/ELYe
DKPWP/X2SC7P0RLNrlUNr5bD36xKTuhoPyO7zOwXwsXA5omXFx2nZtjDQ/l6X4RcXpigh/b51XoJ
Xja2v14E6EFB7Vl9++SQoSfxlx2csEJVZWLUsd3oGip0a0d5jACvfLw1EqJudBp4DFGdvkeJCnVC
CTWjLtUvYChuAVxTVxZxkz/BMlBXvNDqVq/5z6QktkFKUo2w1Eao3wadmdqfRAJCnRItrwGy53lI
gLVMcflCV9h/2gc9xuDyRuWoyLxP8W/BSmznVBbVVTWIdB2KnRaEoMsuI9nxdOICZHM0RRIYY1Ik
7ZiYPpZ1bIp2g/LVBbbD01eH/0pT/sZckOtwzGIq1J1gFW9VtE+BjTHoSNH5jl7wwsbZB3oiP+aO
mZ3ua50CjLjLV5SQ6HEd8F6yebM/IcFcsQCbv/QqxhFh5hQYL8kGLxkB6rK+/iU7J5s7sMNjiblr
iZoFgp5SCdrdLyyootnhzu6dK/Eszr2WeLSY29YGQHk2ItB6sSkwae4ArNjO97v3ZrSME8lX223h
NK72oF4x2I79y5w3lUP/prST2x5dtYvaVFDKzK4/9g6s8H115DHI9gU1l7LozITa4PPZX68iB+bL
lVaoW9EI3869jbfWXM+yuZE+1bw71oVtEOqB3xflJl2Osys+Vz15av4ExC08X7GAFuipT/c5nfe7
v9WUbQ/CNlB0ufQ3ejnpnBBArslWczNkiTiU7r9rElvCKCIVS38aKA11SwYL+4u2hfc7JbTrc/8r
x/Y0m+PczTdhTJhjnuw81/JCiXDNc+dF+arXRUrW3Dmf+/6OdEueTpQxNaOqUUb4O5iOXvxWrH59
abFU7L70ZqOvCSeMNelbYyxiervd49f9X+ZqAHOZjXKRZ22N7w9DOBtkCbuBRiAkmHgTFBzVZusK
jXzt+4QKKvkVn8Zf/51NYMsIcqZFsjBAQjt/6eruhWPzOKfMNtoYelJGCpUSmsASFJjfgFB1/yA4
R8z22KjDQgyKHAz4K4wCVJzNlpyoAEjCPz0ksW3aQe+omp533Zq25tbbLHKr1ALMGvoODyfLct72
x2Wh8m7+bOT4rbxsuw0ArCVTrenNX5+NAzz2orM/eQOL86HjhApVv8k9VIoWs0AXMAggRdF9p1Po
S+AmIo0PpGSL205G5XXHUN+ekAk54DtEXZRQeab2tSaWRCBHZC1RIOO6ezwBUuWc0BIXAYZyFrBj
zZVgr9flVHjxy+ifQl7swbOY7JLeZKHV14bamatb7XwE3dclHy1gNo34fVJsuUAScz+QG4huAET3
a7krW2JhzRzP+nOuLNvfk/WVZDQSYoJuvdMs4zGxWtSRMNwz2JDcRn7kNjvy/HJ2Ak5IZCG9KCCp
e8hcOgSt7Z6FTZK89qF5sKeJCJkg21SFGAtxcU6daudYwLQ/faqfKOzQehXPN+cYJrZ9R+1kYSxr
aF+Cwkr00mKfQ2u3AKEfAMR1JUa9dgT3vi28OQN3bpfMvNxJlOSBn4Km3ADh4ZiS3zXwdIAPw3k1
eLwxRiNvZElZxIDjNmsS+aTiGfX5VkMV3QxAFzVMhR35KKO2zSSTgkBjbDBzF8dk92ZhY8D6FLk2
FyRvPn0+IcdY+UbPjQZb72hCm46XHZLNk7FSfkdYcmHa3jom3sk7cJ7G/3BY3zwyh9UUgmheKDbz
+LBxV+7CGo9Y8PfFtfBUqf9Wim86zGFVw6WV2wWV5QYIig8r30b/MIUNugLnH2BnXII0uL1HkPG6
auANFqEPgle05dFhKEzrUZRD6rLiXcGzgtlqm6P688HNN5eMsRcwoNLIBlTyZQOS7q7rsKXl0T9J
tkDSwDqUG97Omf9g9b9JMi5gKZR12Ak4QKCAVMR43FI8MiAxcTibfzL/TYYN20LAno1XGgG8pNvd
YI0u8hb5bojogirubCBHWW48T95Ms1rIqhRjAah8ct337En5lSTEd3/ljcPhi3fp2JgtSIQ6UyiM
PoZIgo3quphD9lZkjZr36XnfrGR4Brw2E6rrd1STjdsWhegrRg4tuei2j8VlYcThime52HhN97G0
TG+pKcGWHomclSUqjC+dsdRcpHVtzivD0w3GhuRmEnQoAsEQbzD3Fb3eV73bW39PXIzpaH05yBL1
ZqLss7TG/jWsp/mguEg9xg8iq8as8fayQo9JCowkO11ytyRz5ckYk6JWiijpwWGxvew/Mhs2pNpu
X7d4Djxee+dsrK1jBSymO7Aih3X2SyzokYoiRp9iBZCpzLlgpTWFULwv1dkmZlXDdlNgDGKrAosn
jVHxMtQGOs5sw260H7kF3CfYZHP/R7Mf0boauM0mcLX9ZwCkSMPhlKTm7sCUPHOomVoaqIGAPDbi
5OjaCf9w+JuzIVMCzJGJfjSMZYjq0Gbnfrh/tFXt0WZPlL0yKMjny8K9T3A22zolyNh+Ub9kWndB
rQgALxvFKbzo0ePtPKS/wV6FKQ3G2Pd9rZhCBBrns2v3APaJS04kO5tSmJBgQaaT+trFMj0Y7Ko/
xa/lb9Tug8r65K64mnsrp4Ro4DQx8m0jtkZE5+nRwu6vffsRzSMp2VI/0dOcl/unw1E3dtet0Te9
HPUgVjmYp3V4Fn02eMCuS1VCahi1TzaDIQaNCLxegZbAdYzMijUxgFh1BS+HRYGtrLz02JwiTOlR
72cqPAktvl0EenJE4teUhIcMgJL3ZTZbrJsSoVdsQiQQr13fSiBydc8beFCN8569RY70VpkkWtUq
MuIdePvyfAFrI0vu5P4t/caq+/QD6MMz+YAuqCNNXYwwEglyHruPckkQmolLMjqeJ3LaV7hnyDxj
VbdQkfUHuyDm7GyAYmtPNKE2gEuO9Zt1u3VFQt1R1HRZMmiYPeFMlsTFWHb0/MDYWfyXEYz3ZHjl
2YxbSP6XFCe0mIs2oPn84leg9bLBUsf34lH34oc+IJV9Bc6VffIdNIidLM0FwBoeGm6SdV6wkw9g
lDVJMOLUifgA+/zuA0AOXr8HD1Xn+SFzl3wqVEZfteCSy5cCdDYA5yheg9P9+zB75yZsMNqYJ4ve
76/4+RSxi7BqbMe7csFx5/IrUx4YJWzCPAfagQhZoRPofUWiZWsp9vY1w7ij1RBx1XGct9l0xJQi
lepEFccgz0s/B0WaIji77sKpXHI6cedjeJwxD3IfKZ2E3QkUgwcDuSaoWGvleP+IZl+vKTPMI6zo
Qy+myCVTrwYzdVgvqBDplWMYZ93BKRXmGe4KcQxQXAaVAp2rI9QBq3o3S+d57QUuz1TQ2/HX9YWP
hoYaw8AICUNMyzPM4KgyiNV0+4AjoirowSByJEcV6w4ZNrFn+masCKICMrTX5dzb+l4h6DxG4eof
ie+bIza5V/Wp6hujTjlyd5ndb8ar9WiREG7uZ///6Nmet7YTgowBCkIpkdRAoqM/GC86f8i2Yqfo
SvzisTbb0qxPKDEm6JIKWACbQIq4SsgAhI8Vxs5HtBdsHgWUdWFfo5OwAd1PzeFdZI6isLm+3Cgq
A3u9gU1u+4/jcntae1/qyrB4x0ffi3uawpgoQHebydiCzqZbm7clweNBtA4q2tnu6+S8AzKRJmOa
okhKqtKENF8S5M7RfOX2mHUzreVyucdd+zp4POhnrqowVqrQ6rwvE6iKfbXVW9NX78q2tMpeJHvN
k+SsSZzwx1grOZQCI6xxEeyWDprL+/y8UGHluc2/vMvN2BBl1MosNmDjBSQC2tVin26q3/uvDvnE
krtehHdsCuPctAuxiC89ZFi+y6+YCVJkUjvk2cECyhT/hyYUQ1kekPyGqSm5WdvZZ/pbqGxfcNHH
SiReQf2lcrBCMNi7u2YpX0gZkfHwJrweXnhdqfOvzoQkY198YDZmgkhN9DmH0Ty+wWp+AT//hXuQ
nDvO9gmnF8wRlpUK0ToUF7OoycJRXr3P+xdv1pFCky2W0cnY1yow9w4eq2GMkoF20eW49/jzfPNc
fP8+c8mSWpC0VsPvl44NRFwK/9+4g43hwft8zHueE0aYCxZhfL/1TRBCZ7JlJ8dgHexGwdIact0d
UCbfq089p9f6P1iQb+aYu6a31zQWZdBUASdMBAf77VCx/W2QdViSz0/uKPhcHK1rMvRLECE3gxGm
knRD61OVwIbqxUf2cHlW0QxfI29ZPxfYQtq98ufkKA9/PQGaaRhow0ai6gYtNfEZJfSS16YfjXQC
HojGC6J6oWhJq/6KlR8DSVzvkFqSYHGOU+GQZe5ZeB1bM5LiES4klF+Mrddny2s2nsy1mCp9qO9x
yDzkco3tIlIMUrb2nhPZzWysU3CP6Gx//YNq5KPz+kbXR/vkeb1eo03wTGMO+BYoFX1+AgXL2r8h
yDnAAnAexXn9msieCmki+wDZ8cTI8WU72VNhavbY+QWMA96qZi4d5plvBABUCfSMwdou30kyCVZW
YX3Jj/lGczgnO/tATZhiLE6ntFoppWAKLuEZe1wQ5e9FCDC1eL3As3ByWEL1b91l7os/hq2hDZQU
8EOM5VkGyn6QOP7Wo5gonmcBFrQmWofpbMxnU4cNq3LQk99sEChzE0ezpnbyNayF0sNATYUEUrbf
x43cuKZ1e5fDZyUg3DGTmw94T60Z41Qv9FqUZJCjJc3RDt3VcRU+GJmFdFUU2x6Mom8ZklcASgBq
fFrTHTqHF56rOvtGf3PNJhmFTg7FJIJu4Qg65x17R11/Ky8xEo1iIN1M9PnP4psJSerVTq7NWMXG
kA7g3E+IW66FmCzgHCydCPsHPPWt4ZbeOSfLphwDP8SMxAIEN8oSXoF4QYFiLWwi7NQByMAnL80z
H8dPGGQslhJfY2lsKT30Nsen4cHzAIPIsT4cw68zxicpoj5XdRBBtfEC8EXUNLmJYY7p1RnDgxy6
FDd1QDddblzTVQXLwUMGxEwekAHPxOmM1WkWeDsXFbh5gaOILRE9CYAsTieVOWK75X/v3DudMTqX
Tm/Rk+rTMntnxVsdwySwOkilinsBoMfV6uuAGotvaQ7XZeQ8mjpjYVS/qYTFFeJMsH7Ajg7ykQ7L
YWbAyhbkvzPjOmNeYkULcLEprSvZnHdSZgmfBerRWMpIVPufBWvfKs9mUYssq/UsoY/0e7VMnoMd
oOtOwNzpyGLLS8PMu1n/fjYMxn5EWXgpuhwmaweb5X5kCEWzDdAho5O3+Yce8oQzxtPBIOWQLACJ
Qjv+wocRsS4kyJv24em/wZiMvjclIw+oGbaTQ6+jYIFuQhuBPA9Pn0uJsRtNJxlSc4X+Yy7mlv8D
aM0WWfwN187PxhYTyTHWQ0+CRI6VcESlB40mwBOi8MXwW3gNJjx7azDGQ8qKdBHL0PXNudq1JPMK
AhAZiTuEOtuiMHFYWAffV/Isu7SQ3bAMcwJnLHIWjm5a/jarSTHYxZVopNrCW/rchNHebK37t/rW
+XbHeBmMBVnoZu7HA9QEWRjM9WmWvFkAisCOHGBfrfzS8gET63boopQiJ7AMDy9qAF+Cxjt8eBuu
LjFGphGlS6KVuPXD2nVLyxywbRiotIsVShfYE3ef+flc77c+sTtZkxFbnmUB+oTM4Q4rcFbAxt0d
Xw2CbUzm6pNDjSoNK2pDwQIBTTYkLIFntLdsJLUd9RTuoGznOxnTXUsvesisz3j3iTCHQ23urkyp
MSo8IruWtyaoYRaEZHZkvQ7wTrgR6lzCcEqGefzGNG/RwnG5OQ0LkgBJzxs+eMWfWbWYUmG0NAuz
KOvUm/+DbvgIwFuA9UaZiVu5nu1WnlJiFHAoYzFpffBzRd2uHrHECsPIFu0KRPzwhZjFxAJF3lnN
RUgTorePmvivqZr5Q6jSszrbrUBXuocU3A4B0idPCXmkmKdONcYMuBggRbOuZ9tE+qIj1Vm5gNrL
Z3r+77SQbc/XRWQvrvTg/GV4kkeiXVBwpWWAmAe6MNtKNBUi8+BdgR8dGBU4G5YlBp82LsZBDewM
QGNgQFTTLtFybgkbSl5f6ejH9W/ZWC4oyKw/OP0Q5j1MQqkNa3rz7J1d1wTUsXgZ/3whZ4DM6OcL
xwGd7U4xFMNEdKdibzcLHBteFmq0KLC9XcbYK7T1/+BxOGdJv/tv+/VNhrkagVk3C6PNYL8wkYQp
aWCcPdM6C88b49Bhb4MijmJt0CuIOCQ4BFj0EgGhjkBw9xmafXwncrsd5OTa6SEq9YEMhvDuuhQe
p/d6IGgjm0ffHKQFNrzk6+z04ZQktdoTkoWKDUBGCpLoAgb+yPtOdi9rddesBJTIIryr9n0eZ1tI
pwSZWyG37cLoOspj+lACgNY7DEsOCd550b+f8NQNypg2TQGezuM2KYl5iOEt0SZL+5O3f0Wcf0T/
rYTszEqqaIkgtND1lzNMlq2hVA9MGg/j8hyuqDbf0fbbuPGEK9UQAk2KSho/2oL1EFp5Sa6e8qSv
v076G910+f/YdcnjjnlNF6qkAXwHRMeHFyDh0xRzbBebZJs8AQyD1yc4Cx88VQ7mWQ3qPMpSkWrj
2W1PsW/DzcOyIxRrXz+/vriQ5/MuyffZMQZEqAKUhhWQoyASZxu+pqdb3RPXgMz6JIYsAUvahL8l
MAo5VJdeuyoGUsmAnOoOqqOurVhy0yU3/p7laEKJcekaKVECA0xBgOprjGkjTBotVhgu55iquSqU
inZRUdHRf2Zg+d7POyaFl6z2awXXWFk+FR/msXu7lujn2QQf9/V+rsD3gxLjIPRXbbHIDBWUNucH
9+Opfj2azp/fBJE+4L9TqyMq1zOeuWuYmREF0TA1WlxhDswXwrzMA3N80pCreVmQ3Co7ywACqlPa
z6diVyz/Nfj4yTNec/4eamAi4GZ0WRHQ4fdTsNEwXMREyQXaI+6vn+jCXvI22Ptf2J/ABWS74YEx
RuUHNcb8B0WG/eJ9I9xStDmWOeGG/zLdinwEJHaPAB9Jb9va3n5d94aL+bjCAmiGt0Godf+Y50If
TQLjEqADRF27qcHEvEWtWjRZFwqonm12klMqqFDDqxZA0fsyV3SFDYciNSYM7z8oModcC0PU91h6
8JQ+omKr6wDJRDoYzUjD6wF+9Qs/0TLj6/6gyNzOoV3EwejHAi1F7mTbf6JwVUi3cNe1znkSPyhR
uz6RZpZeRiCzJtCiFvnZh3G0pc9Xz2o88+kT76BEUeEstHHyXill5sHQJFEygXICXB6o8E/C11yS
EealUCiV9G4LJR63wEBxsLxbJ3ghY4tWR5GVQVt9uTTeDJTrP9JXc2nFvdVtPKwJAY6xFb4UR+vy
cLJbXtpwrhf9xxcyh9CGl+6KZUL4wmaNwgRA/nfQt/G6rB0AvEE0FrGM7UUhKt1SaHwARq/lNaTP
mc8fH8GcT5koySUUICZgEKsEk66oSbgGibnuFpX3X0o+OQ/mAY/jwMyvZgZuEXW3J+nt8uQ8f5Uf
vPB+rtL1gyPm6e7GEa5dCI6atW17Zg20aFRr/cNuoxKZhJgCLNxkZ6LdHx7tEktpd9jwAIVYvOiJ
Z3GrxnNBz4/vYd52KcFLrLX0mG37Q3kbPzQ7IyIgCmvSYj6Q5ow2vslJ4MzFfFOqbDfKovKlKhUp
1c1u2EcHqQSWW2g/KqtlsO2RJsBOo9AZCCD30VdXbT4De9g0HzzTNmtovk+dbUuJ9SDsTQOfMaCI
iCwIdtj7bo/9lFjD/skxo9Rhv6NhLExaF+SpqaWlgPcZ192P7fboITHBnQqbt2kTppjIQWpC5bpo
boRcpMVTmYgB0uK9tcCcBSYtLDAXZNwtTTdh3WOQMWkJEHSEvC3AYE4GJ1nn1ugF5OPBDQuioidm
n6Ykt+GkFsvTul9aewDtWE0EDCNqYWlQj5K9YSWv/6R49UPbGFNWVPlohhruHOzpGdUrDERhKxn/
3ZrxKn/QYYxIXphKK/iQANJBgrWIXOVTidBAOeYuT3M574fCmBHMx6WZqFNh23TpoRNguHxLA6rG
C5c8ozVvhmVZE0xDlFRdYBjTe9EHW1CpF9f2Y4IEgoB+V3pk/+SSTAgxbHVy35lhdaVs0bcvWTfu
WwhDeZ/MXEcoPKdvfhijh2Rarfo+yDRWbbvDXt74AKvbkt8rGN2MePXuFtSnO24eYVZFvimzI5ux
YgRt24Byj11Lr9iiHnzGZOytFHeTu9tp9lGbEGN85EYDpoJoUksgOZUVwaT7uIHYyHLiFrpnQrep
RG8aNHGk0qINsS4CfMlktxHRfK06b9clL7bnSY8xbaruq6pSgMriAY7HG6Zq0QqCzgTO8zSX7fnB
DWvKzCsQLam+a7plS398G/jASoFp12a1sL1P2gUSPRwO97VyrjHuB1XGTBlSVqZdRGXYWumDsW1c
6Vzv7eL5a2F/hkvuTty57PwPgox3dTEu4rXQQRDD7aJd7ZqGnL6aDxgR7i5jcdZgTXSRMSFVlQnG
RaW0sOnmvSTuKiApwLtO3NTZHKDcD7YYIyKMMRrnLyBV2LVLVydGpYUBVZNoVuIsjpdoM1rXw9f4
7J2y5ZdOu2o45plS+OspnDDL2BdsTQlNk+oPDdFyS/v9wmvOmot/p0ze/n5y4QygOVzKGiQa67ZW
FIHoYsSI9JcHPEDrkweZMu9VICVjIOgURNFgrsQlURdVh/mKJ219LUi3y/8ku8vz79Bb14l9ah4Q
Dm5orY8jyflLMaHLXIpeb2KxqEE33G7O1yfkauQ1YnzrhP46zgWcyWZo0oQUcx2EoL9G1QKkEpI+
iXtUwk+fnCs+a5EnJJhbkPjBtTAMkCjs3UP7qjsY7zp56ZKXSpuP3iaEmDtglEKqNsqAoP3qIWd3
IckXCiaYNaPtdZJzNYh4vDqNnTw5ToFZZndx6BABk2deu+/cVZBFTdBl6Ax2rTAJsEgPBV/VRpqn
KRJLLonN9U6o0NjbJksSAhUR/1FYaPAqSYJKqA1629yj3zo++l2vS+vr0KE/A2OrnDPkkWNEK6t5
PAw5yCXEfn8fycMSaLop2T973Gaa2ehsyhpjSBbDAo94RVlDeLg7Pzy5gO9d+p4CpAzklbn+1+xp
fYuSjctS5EQNNf1fUWpWf4EzhCD0KVj2zjoCxlTISzPcwp47h8eGYKnsj3ES6LjfEZE/knG9EJ0I
C6DXxmbtLDGS9odsfbJfE4pWo2nrg40s16d2BLzWrwAoFzbndOeMwETibJgmGddFKVKJCxfnWm2W
y2MIPNLfb9aALsEvq5bcfzR4qk1pMm7NYpBjNa0gg835HCJ/Sl73a8nzuQvF55y0KR3GluqyFgRo
B8NdfAoIXbXkmLG1Wi4J+pUXcOut+A+saslFYJl7+2UJ3ROiSDOXGsNfi8IZNhP4CB8WwG4lZ8CJ
YWYu70lfWqgj8I5wzkuckqNGePI0Xlq8F1UFcnBr2m0fW7FnHXwMQ63u68r8ZflmixGnr+d5W1FV
0Y8ndNNh7vD+78++fVNGmAdJ8tMIUEoLMGL3khWexKV2XisfWG/tBQ/cEaFZr3dKjnmcglrSYoNe
fuy+TG27ULzBDSxncN/K1bp+97hDyHMYelD8bwkypvQSdwb6+cEgqqqZjQUj2HJCwQCXjxSd3KKl
3I4YTkM0hyfb+bvwTZqxrIOUBJKRhuLTy7DEA4n1cElHNJ7qc1SE7am+5kYl5wVEWp86GxAHqIZz
YqLZWHYiQ50yOtH2suqKYcQiCbgUFIQQEMoWHck7GltAEGD7168TNrJ+cs9urkA9PTu2lVpuo6HH
xmwI0G6cBU4OKaYlz5Geq3T+oMKYjmyU1GubQUNe7Pc0JljHGjwK5FkgKPQHNt2/w3M46S/+/SD9
WzHYmlZv9IV8NSHP5kpE4q/GC20sQLobBcIvzuHNJlZkIPOjCKCgDYQFfInHq1b26kV8agbLFp5F
WlzZ54+W4fKA2eZaI7UpKcaYtHUttZqZivSRsYVgFWH0zmke1oPocPuiZi3whC3GkhhSWgOhP4Nu
nO3EuXqyZQORiuOuz/phEyKM8dC6vpOqBkRsoyTCb807XV45Bpi+FH/pwoQEYyRapRjT5Irj6aAL
XuA8VaS0jJX+LlrrWuMCiNw81Tv02LucZYDDl5HYe9pUDiaVixbXmQ68NgF58ZfohCfZx/GIkqMd
uyrQgbSn6IxJo9XaKVdaTpoVHF5u58aspfwWAnvRtUtWNOoQi0+FQZLOG0cLWZeBfGkXznvKU1Gd
uexmqUJHF1DRTLJDE8OHXnjw1s/rsiBcODN6dPdEzTgJatrol2iAqGmKYLdbxcCPaslyu31br7nA
d3OdXtPLx45PRIvxgqwmqO36iGCNXWwpZ/+Vh8o1G6TLqi4jTAc0gSaxV6IJarmJc+irFexlu1z6
K/mYef1Rofs0r4jvUFVBll3+TIj2fP+yzD9EE+LMZYniVvOVrBThPgAxdvegWQ9wM4810jxXp7do
DdezleM/stffZFmMhCIVyxqLbsQntfAyb2/1gaVsUHynewP+UZlwIuBbXWvy2Pa+WMs+9p6jkvCy
a92cYLOO2dpIhW+42FWzGqopyLcAcgytHYw8VRnYAf5wpQbblRzNQux3xE7tarU+fQF78v7pzb9E
39RYMUaSXzSXoRKRZ6Glm2Ddf9BBxqSwUW3m0Jq13BNajMtiXsxiVGVwttvFga11jiKh1bJ0n+v3
U4KND0veUzHbNYGp6f+TJYsjG1/9TB2v4E4mrZtJ1nYNxFCndyQTdQz7czzd55BzdLd2komaxNfC
z0e5E5/cbpl5insSOItzucfFmK/okoyLtAOF68IeHmtAdiZYjrHa8GbL5m3yRHJMkJOFsSI3GSRn
I2MVOSglYlgOPdV8vGlqnP6yyBNKjINSV5hwV6teRF7lbNMQ8UkkT+Vzbq2M7fKXZSUP3il1TnD7
eN0Y83ZzQpr1Vxq1S6SuBpOb9927+zSUBEvSiJV6IRFu68o9ntni3QHGVI/JpfCVGtxCrqpoCSWJ
nrMNnRE/DTU5xevmI/+4r5WzOfjpLWAsSijqoVyYoCksERqjialzop15tRZLqyrWqcXPJ806gt+C
ZfNJjdxleqhCTV+AvRJa6Koel+Wq+jB48dztSt3RHjaPFF//T55qDuwCJPtdap1f2jf0ruwy1zyq
xz/HJyyMa557bxGijSRfaR0KObzAkqrpvQ+hIpncfSmvlWsvUl3C7P/1IXUzILKdb4dKUSNR8eec
KufesPATenC95mmMG1qjv9t9r1cmqZDB3nTwNNy19oGCFYfibIg0OVXG+KTXJjLlvqE3VXzA7trh
1qikPGEVOS+8lXniZOyPVIWmYIygVTpXl+Lsn7PtYBmAu80JRq3EJTC43nrHeV0qQITBBAZ2XaIK
Ytr2hidonjIzBkqVFE0LA1yfbEt17KOytIcrLiw3VKM83VMhxhyJaJS++CZ4Bja4sgTqHUCz4tcC
b2TmWP+tvjKGqPZFEbu8QSxOrd3G/ShVqyiWxt5G72JsRf8EtFibGCGFMUI5hd7TBKjrBt4hAqqI
mBZeSM9Hmue+nt7c3TtyZJffFdWgqHlEX5QXO1+HD1WM2aDV6iHDEu6FSuqlBSdxk1rhDoCJ6e6T
2zt5W1pw7wsYTye4+LGmNQOeaXe3wSKN3UNlfUQkWa8ozraTeuuCSO7b84k7m8RxQVTGDAWX3sja
AGZoZ6Nrs3rlPWBzYBzTc7z9/cTO+a2IrYxii3Ns3R06mmS3cPPnznRMB/01iNpO3UdmWe1yjUbB
5e/Wejw+XpYN+hafQyC9AMdhOS6Fh33rYJlxankvfbfsH+9rwGxKExsWNRoNod1bYK5sVNX6ohwE
aqkWHsZc01VvV4mtRu4iJd3KfFlfsUl5c+AldmbLs1PCzBXu29CsxeBGWDioJIsIxgLOO2HAiP66
eRPKHQawecZy1iucUmXuchmkplgCkuYJKbnzw+5yTAJLvKDn6n9Y+7Ld5nGl2ycSoHm4pQbPduw4
iZMbIfnyRbJGS9b89GfR5/wdhVGbG/s/vbGBBhpIuajiYrFYtZbK2VqTaeHYErOL03Olg0+HWrLQ
Da3aWWU3WMul4kob4/X+V5zsFhwZY5tmQItcq3kMYysMqgSFF7+FO/2Yhk69sHMDZ07hziF3lDpb
d6vYy8ydY2PrBuGde/Stkt3N49/B7GYxxMU7L6nTZegIh6Qn9mVJuW7u+zt5kx7bYfauFGRFl1oD
/MWw0W5X2AcICc0M2yVLnG10ijeyea+oU3gxtsnUXuoqb8JigG9dbX94EarwaOtdppV93zdeiN56
UkawUajx/wvRVfWozF7BGLc3bd5JTROQex+KSRrSaAh0fCwsoLXbbGJM7KKvM7Ro8+Mn//mOfo57
1hiQiZq80EMf1nyoz0f2ctnM3i/LPSf6ptK88QdiEMU6N1VWBZJ0lOOFcMDT7BDavsCbC54aI9HH
ZhgI0WpLbjKTxt4zunR26NJZHMjDCyTEMUz7uOLzCfO+FYMkQydF1yih32pVOY4GeoAndOHuCi/U
0KXJrapM5a4j/9h+hK5NEswJwxy4diwvW6GRHhIe6BPgxPlUDqfrmI3RNVWWNDb3kAYtlBQQ0B3z
YW7QMm5kDx9t6Dwt8ZodIffgVnCmMuWxRQadKikXwlxSkDWuSp8EAt7ucZlEJWy/F9b3vZuMxZFz
LEBdwqGuWxokWEU1szUs4vN9E5N4NDLB4FGpNwLI4mXpKNSk2Ggv4GWp7bOHxuX7dqZPspEhGp8j
QMoGMYnODXxpbSd5yO2yJHTacsXl7uJFBANKVRAajX/G91k1PkGWvdxCuDXe7R8pxwz3CWYyzkdu
MaAkKEIVdYKKs8r4c3mVwOefSk4sOiiecNn1eJHHQFMYNpVq3MJh5b3tBlIgHPB0iyF47u2B5xYD
T4WYWxiDxyJeHHDZDE4+M56EJWCC9zJHd8svUB+tHwNLIvh9c7PSaMVw0xylw1J2nujJez/6JitP
o02rM+1R+eVcmucMZlBQVmenzdvbboFmfcg4rl08BT7Zq3B23+RkV8HYJIMTTSxkjRgjMsATuClx
lZXdsPSi7eoSEVyG/pcLqTNY0ZplrVgizD2fBKIu8KyPVon7LnHgiO0vCY2iq6QIJsKItH9FtCvY
jcyLiOmTEU+1Bp28NTSLQaSgT1s5BmErblT+DGfjwlv8fTjbMxyMoOixofHIr59NZpwjmww4QRRP
rcJAxy7GkNBbs+63AhjaebnfLen6HezfrjHQ1FWdHBZXaoYqqrfuQC5eraCDDm0zvK4WCgb3bDHA
lJZtY6a4PRzBpS4dfLLkXvqmw+HbGwaOznKpSWFhUOjD3eS0KdxNF4KTVdmop3R3mX3N+VnMNLh/
22RwCbIxJejH4RXKjadSJlVIDDd5Dy7kEfVqztk4jbffxhhsGuRKD6sEDlJjm/Pi/m6aLBPr/wSd
zgpyd3UbRbECXwzvA13Fh8Mim9NqOFrgckhm2Rxzk+nzyByDRxdTbf1BgzkB2cSpdS+Pyap8BuOH
wzE0BekGHkcpha6KPkYmLsQ2zJIebRAY9nT814fUAVULpts4VqZOqLEVJhI6NNTHaQ0reEqwUNRX
iau4kBjjeDPZGjq2wwRBlBSt0hewc5MBASXFcYHWUEyFvr9DJJrXFznZpzkyxx5UsTyART2FOTC0
OF6AfOLo7QxSo3lk0+/RrGCQHe3qJ4fra/9w0ciD269L6FBicHSebfbFC1hx7i/1ZJFl/JuYyEmh
sluEV/pBO2dzxBw2gcImunWAyKCs/LTWnH2nTmHX2CBzlmmdESt4Y5eRfcizuCfqG7KD9AsvDK27
2ZHz5pDbiXdcHA5gQ+/s6Bk1Ps0GwXZqoafTlVw3I1sbb2c8LrcpRBj/MOZsumidIJc5fthziTYQ
i89KN4VvYwPMQdRndV53F7rU3uZqJyJRZv+X/0565Z1Gk+WPsS3mNGqsLruKdJ+iWxTDbaiAZM7i
CFpU8fVP9KJDDv2Coeznwuf1fvFWkf730VVArdpOa2iMK9DTtraJez9eJ6uRY8cYAJLTJLz2t6+0
Or2F0NM9GO4a0RpBRZtflpj+ZJYlW1ATw5A5400j1lWfYWbjuAI/3Ntb5oCRxLVmqYOpUw7oTZ24
hvFtinEMtLFhp2UwJc6eNx/qMfY4aDfZQDO2wKDqoFUYGU5g4fLYuGh9p2QAnK8zDdzfTjCAalFy
dSOACYfuZihTLtA2w28JnUz5R66wPaHdcFGVyGpolHlevzmGu7/kD+07wlDlVz+fRzPe5/kXoPzH
NbavbAB/SycONc6K08YDXx4QavaAxJVOlvHqEJOvLmP/GJD0ZbPROwn+gdTgmO8DEiyTEL3mBC90
M2jY2Y+XgnyBtFp4oM29n5xYnKwwju0zWEjHUKJBhv1+hj4CQBV6N5Gb805EGg5sHjs2wyCioVWG
P1QIFwxmXEmwqegrBicm/wUKvz8cA4WJCaaAqIAvKE5AHpjENQgBI5J6zmVW2csvzHntv85gdufs
hamcbOwcgx0XZNBlncMuwgXIa742c/Hj+sEzw1tDBjf67n8AceWY+5NFNvV7NVcr9IpF+GpgjZ3R
nhaOb1N3qrFvDJSkUhcm8hm+gbB+AwW1nITvPMd468dgia778eVCj7CcJA8q3iVuk1W86JhOR/6J
DpZqVyvLuDYVhCDiXPMWH/ESTfTDGkmYZWN7h4ft0q5X6kpeYWSAs4ocD1nqXT3TBCA+IGXlSatg
admFd/ZWoMnj2Jk+k799ZNAED7hyLQ1YyRXeF7uKtAJtbXBQYQL94Uda4Y2aL3I3OZgwihGWhHew
OlG0anhHGa/QEXQjmYOgFKYT/jzM1q9u6N5mE67c6wNnS7BzluJF6/FgTNe1GxxvgYY/MCY8Cg+0
3R1sw9w3ct53ZBAmbofeyBWsLxomIMqpzCE4fbXR9P5KefYDD/1WENu9/1F55xFL05vIxgU1BziJ
4VVQ+OGsPf6dge5k7WJmnLekk9ZMSTQ1RZVwz9RVJq2zolTwY+riZvBQuEEPACmcF222hIdohiUc
76aWdGzv15JWpprQawlYzJYo6V3JEQ3bTq8Qzd6K3tLGJJ2F9hReZWUqC8N4riFrCs34NOY6JCeX
sOkhXoug9eo3A23jF962n4rOsQlmN2pRcZaUq4TodJzdR+s9csB5MjkaG2AP78EKZC2BAVSiaOqP
ZgncajEO5GIEA1o0HHtTCDo2x4SGkDdFJZyxZGZJmgAd4H85BiY7T8cWmGCotbDDNAQs4C0X72kf
JKUZEAjg7gcd1w5zYoNKqvHrBnZw3z6B9TC0jzNjj9QHA/YcU/Qns5nP2CXm1A7PfYLi080lB8CY
eNIMjGfYSrw61+SFaWyJOarrsggh1jlQcEIPn3QFvbZaUeQPyRKsrA6fqXwqORhbZA5u02jyEqUO
fK6CqEckdPwTjbNN2UpKXl3CWGthoqZtc8gdkY2jjvyCzoX91/P9b8WJb1YTKLsUSmScOyxg74Zn
z5S4KrscRGBr73nZW1lLvQGvQwRun+Xc5lHiT5a6Rh+FBfAkS8sCAU4LAqeTbqv2kQAT1u75uIXm
LDfsJiv9Y3vMnlXrODYbigrOSTqJXzkpFzs0cqYztbUHTN/Ml7lEnoqQ7B8/uTE/fXr8g+LstV27
DurQ9tS400IAh9Le8TbwVE419o/dwF3RJ7KIbYXJguvhCqn2jKQP2zmEMtEEzAlBHjLpzCZuer+X
k5BGyGnTgd/OO5rOYUa62dMnJ6+YrBKMHWN27/WSQZNTQbiDIluZX/9or5/399NkYjiywF7ehwa8
81DOhTMbHIDK/EwwtPp4oIMZeNVHY9vssYWU5Ir38MnBXPYGn2ndMEgRFvE823N7BXk4y454SUoT
F2KNv/7saH9W4QLlXDzWNUdVs5MEnGGot3Afnf4lLfsn0NlprzDxTU0IbuCOAhV0IcCm+RG4r2D3
eHft64J3RHKwkB3sVMDf3BkRTS3Kh/PDI4+Ul4dS7IxXLBllgj4WGuc5DvrYTedXsiHngCgBURuQ
btcxTmPebuauI3PyX+K4U0AeQEMSGr7DPHSoLPE7pFTnezS2/C+3M6uaIzZdqg8X7AAkGhtPco4F
1FQ16CAvAFWfPKjiHJasUI6vtVoRybf9pnmbt/Az2McP8TFfAKv+P2wEBkAuuhykRUfNOcjWTptn
cXayvEiyg5z4B7wXnSHddx9SeJuPvcUbpT+AZ/OGxiiBeLvDTD3O3OXyNr/G5QTjHC/svb0wz0qf
GfCwRc/JabPx8Qqbu3Mrcvc8EQFOamAyl4UirapBVW7fzn/I17in8549Jh+uR3DM3tMbM8eLPL2P
gHIbt1bQUr/i6ecR1XTe2TJZ1hybYq4KcVpcejXDNkPLEyiscElGHTWAkuSDuSZk/QqxCUieQPCE
qqvwSGd44GIyKQmabcNAluAoiAq8xCnns5ntooEIVwnaeMC5TdzoZ++k+OwFvdGiRot7mKttVIxR
o4b+bUcwgfgwIy/r7B1512P/8pjsL5TenDuQNUkuMF5sJkNJUkPvDAP2Y5KhQUV1/DP5QjbO8ZOX
MLAqOmBDOQuCQrETT8+pG6IVnVcn5sYogym9LhiQqqExilx/mCuzJzRWONxDnJeasKI4EmqOZ6mA
ndI7obcCF8Bjgoda3zksKqI6BG+PtmvPY8HmVQV44WIxlYcGrJFDrMD0ibapeB8LKEnhVOjmVJ5z
1u19b6aTDsITa3uLuQByXQnrz6Ql3NLL1BvOKG4sBnLAXhaXSXOLGxSWmgWmdBZHWu0Br8LrVsOo
Dg1XDoBz7oxsY5CgSBdLzmE0XFSOc16WX0swf983wknZLQZ9OlNXI4VuCOftZX7/T08+mIwXjcEW
qTLOsU9rLt6mW+wCtGihm8l3OWZ4EGYxeUojyP7V0mDmeaOhtrPrcIn787AG+RAacB3OevEKSRaD
IJU/lKVBP8oKlzjvbdMedosDhjqF2bayuxkYgThhwN1/zD2nN2M9Lm6lKwyvlovBwRMvWjLIZe6i
FbdxFfsJ8/eUvYrz/ejuugPWFgMwgyr2sVjS2Gic5mVAkENDnOfdfSMG2xTk6//j3SpZ4wT0jtjd
IE04PPx56T3bFl65B+5kpoKRbeC8ibot2zhoXrsa9CgCQKXCS+KV7A5gB5rhonUhVOMXTGDPvO7w
6Rgd2WTKj3XfZr4f+fIxW4jDbNuvX0Fb4ObOdUfTscdH8M7wGp2n78cjm+rP8vQ5aTvFqmHTCReb
S2MPRP2Uljl4YaliG+VU5MTLJF6NDDL73W9rLPpg0RQwUImMF2AfWmb2fSuTF9aREWa3R4ECbicZ
RlRbfPAP/9UtZPTnme1t5HoWmTr+PGU9cuLBbY7dRx+tKZfik10+UWGC+w5NUhGZI5PM/lbaVDhX
Ckxi9DQh9XD6Y9vZxliAosQuL96eG43Uh1/7emSQ2dexVZehfA4UyF1/zr+e/6uG9JFDbC3DGPpS
Fc8IvBXShStkGXN79io7qOXOHV44TKfP386wBYwyDkSo6GE3x6S1oRaCrp4dCp86emgfkJe8v8Ps
kopF8TrheXuaLW6EQnhVBAmWVye0idG2m8UDWZvkNcAMIo+wavo2PvKTQRCMql07TcRHA18p6CEh
KAslswf9OKswLQY1yOCDu7ST0DwyyQBIWSogohN1OLjCzPuueUyc6yx05IhIuLGCviOmL3kO+kp4
hwJnk7Mlj9LMlQQPbjJIdJ43m/BhE889pJxonHFma2O2tqE/DyHIOa8swNkZBgMuQRzreZxiK34c
aQGu2tzf6tyPyKCLeq7KJKNHzwadhZ4H1oDZA6FvUNCC42Uq0+nX6PMxuGKY6TnIWkTM6u26t+z8
AXKPvJH9f9kEyBLBMmap4m0oYNTaNpwjKVKkWIFHb7g/DgjKxQPO0mUE4Zg9BO54qfj0tUf9tsh8
I+kKcoueWlwli7dmgSkhJF7Nhj4T8coA08neyBbzvcpzjbH8CrYwReG8oSblHYAsf0BsmbiYrd5/
ft4PkEmiLowB/LOczDfzVSkLCj0CNDsf9QEjL2ntBOAGKzroWCyIvCBr0rnv0DGfP+L9/CskyZ5e
PebDQ0xwRnHusdTc75Pi++cwJ4XVXlQpvsJ/J573LUkX6aPDq+b8S5z+Y+S2aUYhVBWZj45b+JzH
88uLVnpkjunNZzQl3F9cjjO3UB7ZgSaxUQ05nNE+oJ5GRQY0Dm5NznyNPt8tnkYmLmoZpEEaKqh3
7/SIDrounZbMG5SN7vsyXcj4DpTbU9PIUppk4XDJsGh4/Mf/0N6OO5bUOg4vO5nOlr+/jvozi2wg
ux2FFxhaCY/ho1+DBXkePO7PIuFx/f/LUf5tiskfL10ix+eIBv/m1vfd23ALJTHRfUufklVwRFWo
xbhAskUPScTDZurInViXGVxpazP1xeuZbr2T9+YtwOlCb5IEne9LykxHKUN58TJ9zn17zOBLYwTX
waA2a/tZX17R0LVEuiI8rD65kyT/cvZ822KgJe/rIooviM0V7dv1BDSJLmZgpnNxgQRbPsc13mZj
kKMt2qKPLFhzQp9I++p5/sVLwHjAwVKLaZJZywGG548r2hCD5lqItV1WCdhMVB52cG0xlSgtF4eu
k+jO3ni6XUbQVA084ci7Q/HOU5ZQrK98/aLfvhLUt/XZ5u2DHDEm/fraOqCq4n0lrltMVmn1WRrq
MQ16CSmeibshmohod8J9uJrkKxkB463QN4Kr2gqTTLwdJKfNZfH2IRDc8ZHQYZhphsEKPM2BvONi
92in5dWcJ3M6zYSMoKiJoC9kXNQU4LGi5gouCFd3QG8H51ihkfwLN0Z/nwFIXemU9NonSMwt3EBA
yVER8bPnjeVMV5RHZhhwVIHBvkbdeEYybGxQKMfl+v5XmpzgNEc2GAhszLN/jS24AnELj76dooOu
WZlnsPlHm3B2cbgjdZMAOLLIAGAXBz7EwjP6ceRZ5eCdyopR0L3NcvJOMvoh7n0oBgDPdWVEsZUq
qGOXDv1S3bpMICc5B0sLbyXpSt2zxcCfOQRpq6pYyRp2HC90dDyd4prGOzM5wXeLmtG+oqoTgwqJ
2GN0ca7HR/SO8vQ/eYF3y0RGJrRLZrSXFCae8ZRePDUk6e3C9Lhozvk8N6ga2ZHjojWjAHb62eqk
z97SpdCRDM0jBW/RppOn76i7pXEjU5ZZprmv4euAJxICly6yipbQbl9u3W+yJDayRJ0eWUp8oUhr
E5YK9+TsbvzZtyFsFxmuvXrmvcJOHx8jewxKDFd/kJoLFlG5KepuMGtyMOyHCkoSrxgjgAoar+g3
mR+OLDKYERdDV0EyRjmen3UBs2lonNpbx/QlJv/d2TgyxYBFnkBl4KpgMWOa8RrQ8UILJ2Zp8AqD
yTyq+czBw8kkZmSQQYwi98+9oMOgONPfVpudhwevYXv9A0XU/6BH4PdKmuDzkFULkiayrLL3oMa3
fA1j2Uhn0ng+eAZR92HhNPKySh3zhePab+D4aYzJZ9qyURspLrCrQdvdOSjsQK/B2uPNBP9wTsiJ
SvRPY9Tz0S6whKZIoXwFY5Rdb1iXIQmdBTqbrjV9EuKZ+w2+P80xJ35xVctmaGHuWq4rp7flZUEV
hB1jsz7b6J7uqJKLw1nQ32nGT6PMzguzc5p0IMlCbx+uLK0FWbRr74EzCtp5g8DNR38Dy09zzLaT
IsGS2rpEsID8SyfZu4iOvvl9n3gxwuy3rGzOQZvVAK/W8cCyqT6I0LWz7ftWJgo6P11hdllfgu5f
NeAKJoBFO87cPMBERL9Ta7uWkAnwwoN+/p9n8097zNlsmFGlC1fYc5TdpjzGAhk2KFRx4YMThuz1
pB9A3lPKt0+U/i2feAH3G5x+uMFSRl9w9g96ga+DeWGM34nYWUhp/oAOTnXT8GBw7HHim72YCJik
GS501TbP5/fQax8yHtpyvsuNiXWEEk0QX6VLDYcw9r2Kjmrr6IKXPF9w4+cxoU1kuj8XjzmXBe1s
pIMJW88bR0Aznb9oMP52E//irNtE/vTTFAMMRghWBdPHwgkWgcpY/RDCDq9MM1E4/GmFwYMwzdUq
N2HleXOqn9961yLDZVk7pU5vdI+urZNXyHZshdfVZiXsNivHLnaUW2Tu/Bcpwc/fwuCGfs5b9IbT
wD/rpJ79jRdKQsCkx3smmCi3/TTEIEcsJmY99DgxqaK100YLw7YMO9OJw21F4WDhTX55FJy1FAXX
KmhQPCQr59IQc93/iXlTKryDUqWoP7IyXCVVaVsalhj+dMyZBUnD3ZHMZpGOHuBnDvD+vnz9WD6W
2jgrfSiUi/hOpy5wNVKuwbkYoPHK1fZNuOE/SNBNdQd4WQmsq4wRiDDHGqLFOSyWazxzGrYjPVgY
QOPsuonK/U/fmBxALOSrmNCVxKHiv6EJCxTGYEA6zCBQslijaYd7WvLOMZXBFKP2q6Bo4Z4DON5t
SLppFzY3J+XgsMrASXAtTL8aYAU67su0J6hGVSkhwpM2A1LiBYAHy5xMQ2WQ5dr3VtIoiJJh92zu
C7wh1dwazcSN7OfnYiCjDPPKb9srzbRPzoBSVAcupE0cuvdDnrd4DGAMmRxUrUVREjSHq4zz13lQ
z1IQp5ewFJsGXqTPuU7M5fliX80FpJpzz3q15vd94VljmQAz6GJbWnlbs8YRny1P/qxlIs+vfAUv
zs5lJwCh3mVYigJTVBQa72CeuLl6xStOMl61bmIy/UcksPzCdV+eNdD1K0cdj/knvQTTkkV2eH66
kkWwFB/LzO1mBbYv2JY4mSEPNFjq4SLTr0p/wXmi4P1hA3EMNFqdcVVJNwYILmq02svkya5BXZVt
OGDMOV80BjzkLK7jlB5lSeWqg30U7MR0tIF7TeF9SQY+JB8paV3CDiUxGEIH96LEQzERKRbHI4kC
wx241xjgkK5DnyoQvUIrzfPGwtToQdsOb6iCBXgT41bCeMkAy8IkNx2umfQChm6FzeXDJI/UCvf5
mecVAyGmoaapqMFMaz+fjJ3nyG5bu3glGlx3Xmm8yxH9c/cWkbmslHLexzq9yz5rEvL71XAh4gyk
DR3Utcq5DT6D+dzg6oPy8JidJQwSNW16mS5m2JCLb4NCJHa+MBrh3AexaUAG550igzdLZLv/4ryL
yjbukRzXlPxH2KtXm7Or/8WXbxtMqaOxpLoPq5aC16p7cVF7IPzRt+n9+22EKXEUZlp2gw8jJ9qe
ebUXqY1uoC1agZYZVHh52E+36e+w+DbHpDdG3CritUcWsNpAYnBjXx0q98tbOp4VBpR0PVP0AXRg
x+eLSHxohd3/+BOvTxTrv71gwKipZDOWSvz9GKpHiiNtMeqGph6OmdvL7b3FYoCoyJvO77pbAFzf
LW/AeBH+Qfdn9WnZ2bY4k3Zt95BkofJ4X9ETx8vpBOrbSya36Y3UV8sa5r0dVHZnEEfmln15H4oB
pXMGomhVox6ecECjQ3h3BGvbQwB2vVes6eMSuhVfvH01eV+HFpioydi+OosRQqy2VWUMuBKFJFrH
2+RV/Kvu6kXmxhhqeozmvMZCZcJNtDyYsgTCfVVGmyd2xeh6ZGpoV5eLUkYqihmjZIES8FtQ2rsE
D1bBdreQVgfBhjDS+kWHLtmFJAFEEOr1db11n5rZI28BJo4CTVRFURINDTqLGrPqSaqJRlAFSBcq
+zQ4UUgskFxeIGYH3WuovbXzLnL0rc87EyYWXpOw6pYqaxApYXs/qq5JgiK38LV3xVvz4q+F5fJL
iYj2wEHnqTP1hyUGADBOHgyXEJZKDxLf0dFyY5D9gtuwJqZdevc3ylTqhzZ9zZKwopg5MpizLk8K
FYcBojjGpNOmyNxGJkOAS7CCVoVDY6tod78OW2HT6aSZPeGdgTu3M3EeoW1ABIkjZB1URWN+Qh90
Xan6AtKjpbz96ObVmZznSMYMcZYuQBMNtclh1/LQnJ5ADEDBaVMWFXDDiNJtkm8U12Ibp4LhS9YR
1Ui3WcmLYhES+WXP20AT6u2mJUH0DYsrigBeBopSIdKzrlBgyOkhDFq8i/S1tXxOyE7HbM1ABJK+
N/g3ZSOF9kt0RtVcWYqUg8E0iPTAA66J3uefP4jZQpFkZVUiyNbx6gbbTeKdl1f7LZgLxNgmCWm2
kZtjGp7Xp0X/6q/1Hi0D85X9NvS1QMQyJGdiHeI1IvqR900nwGG01LrIZB1mbV2vUqBZx1W0qN3e
spvWs7YquR7B25g5VLF+GeU8aLjvmc42O2RBrKnFRacfWF6274rTXknkpbamQ+pcsV39lDvcQhLP
KIMSYZsI0ZDCVadcCFBk3FJOofvY8Du9skR0aZiqrqrYKSx5QYf5yCovYv94Et3jMbRRUDzx+p1v
dA8/w+KnEWZ36GiRsi4ljDyfdn89b2XadHoPo8hSQ9J5Ptt4mExG2+5ugRmwYB7uHqDpidm+9+12
qyzTByTJe0gJk+Xy7EGtAULyvDvVrcp+7yfSTzFCiuAMAQpfw0900JH68UHHehtMjZ5aTBUfZ9sl
mgyG5VKyBxcT2ssAFE/3v8NEyoY10kzTMgHUGtiqf/6A4Rxocln6Por0g9c0RJsP8/b10pNknu+E
V96b78Ql8oc9lmgkKJQqbxvLxwmULc5XApol0S2WhW3Z4TZ4vZDuubRlzuadyBgt0QKjpqFokK2H
rz+9PBcXs8vyTKVDXlSSS7XBRwMaWJCDvK7xtZ/wAMz7thMNejgEcKqj+RetSsiMfxoNrokfXc+t
ekRaIznoj8Jrc+H4u+17S3K3dg2cio/v97/nxITlT6NMbqxnoS+Bn1QFYCCooQcGHca/vrPwNqcV
yKQ+P/O50zbzAspLyyVkl/Z6SqwL2T/f/x1T3/mH88zeMwWpEaoCv0OlBKb5MnHO+2DvPyxIf8pc
/UX9EI73Tf5GrZ+eM1tJBq9XHxW1eoSG0tsF0vSLMvB4KSINFGa//nCL2S5BJF+TXIMRx9q96X8P
QwJ+EpSe9/d9+Z22/PCFbR0Ir5nRlXKjHs1ZuDs8KEvh874BXnCyzdP9+WL4ogULw058q3B9Uhw0
yKI9VnXW3bI9JaChaDlgM9EQDLcg027IpiWLBsusEfdpLgxJj9XD5CNacqlQ9uZIBDr7sjpAuGhm
a/ajuAJ9QgYBRGXBcXpyWUf2mR0pqKCvT7WObo6U8vXR8fzCBiF0ulnE9sMLHRncPj2Gy9BFrYnz
TSf4G356z2zNNKizcxTD++Z0fteX2JndvCMHYK778LLOF1vMHYe8x7sp6Pux5sxGxIUG/5muOZ2n
crydNj8udAGt0OAUplzty6/+g644mB+5td/J3TJab2ZLKv1Vz2qwIdBHzAAF9OfkcUGGveumD+/q
mtLg2NZ/84r4c52ZPaoqRmMMBr7y1fUy5wjwA6EscV8NXjxPPO/BkiFKKhIZ1LrYiTHdOkdZYEr4
otg+H9JqMYMcB+ZqweI5Pzs94b3ZTxBO/TRIb5KjdCE/B0YlDTAI2hHQBS4QQweQJOkO+NxRy85m
mY2rHLdGOgmtIz+ZhDDHIx96VWEWr7Kbiyepi2Qrrz+N42qfvNEefl4ZcSov+rGyzE41hjQ3IECr
4lUMLPLxvJg18+4lt63DX7y5gwKSuO9PT+Umxipbi722Mxamm7jqlgP409tn5DqzaeUqhEZEih8S
45144zWLDpJJwMnzer1WIMq4zB28x4v/wevF9BE6Ms3s3CLSU0mLYbpwn9EFgjbhfFb2yEdF8PXw
cGKiNPAztJhdI0MIKL9cRDg62E0GaBIfX5dX9OvsaXmfk/7zfGO5bLQQjE6+PyCQN0jITdKgVIye
cdoxjpl0DvJOdFH+8I3lsjFLiG4oJXDI3BRL8AgQMkO/OsYlKGtq5p4dg3PSTLzl/bTIJJx5GMfn
uIJFDZXQN28WL+b3zzIe9rCMNtehSs2khYWL42nzgEhbKmiLCwKSEV4lZ/ro+g5FkwGAs6KVipbh
czWOubwS2XaOtyP7AXKDwiyZp57gCA6Pp3Q6XxiZZVAgtNJIlmKYpQzMlPkLKYq3MB1C/pB16+By
BJVD73POa/fm7XqW1iZRDDPpcxh+PlFlAc+TsOnzJwHc5H/WLu5hy0fByezEjmxerP4uBv6MHGbX
R1VybdUWpkE3/aDbEqU1Bb6v0e/jgu7sEeWTvclTiaco9iutHS00c1CnvRmhUAejIm3ax7c9gsJ4
MQMdy1ZGewAndHkuMlAThXFiqTWgZrXSWxtkSHP6pMIlupm6244PEZboptJKMw5NWT2Gr+Gj/Knj
MUB4hX4Cl1D31sdzZ/1YXpvOgsatGCuIl3Ct7eItpvc29XO5lpyPBWjPKnI44Mhab2UMe251ggx7
7RqzV5+UZzpbHn/871aYpbeJglYaarpfZVcC+RQByw44kxU7dNXDfVMTb+w/4pUltamgSaaDoZki
OdgBxHdv0RFCzjbC9QnUjQjXL94W+f0A89Mkg0YNGhcSMdNwjbh4yU6rtuICD3NzMExZTrsCGTxe
pK1XYX1NyX1nby0/974zA0hRFGhlUsHZGArmBhHtSnAO3lFx6lnhEzSqoQGPFrvR7oV9tHJWj/NH
+/X1BdnCYL9C0YW3lajBez+ISU9CtSjDi4hTQId61YeAy8RCmjUQbJh/1eTzvve8pIytNpvi5Rr2
V6x7DKrT2kWJygPbyuI8k1Ii/3mlAzHGGvUFSOy+o2wIoLz/A3jOMiilh3Gd9ZGKQ/XjT8zVd5Q4
S8mg0lXJlRaqHuoxwrYlYAACbZp73wFO/g599p/5ezdUZ+hrAPm0YOVBpWEA639ooz9awJuIQNp6
hntRdYD2dWHNRZI9cbYOXaFf4WKJhi7i1Q3U43QNRvcH0a+Dc2RZ2KzZWvtQ/4CXhGNhOrMbmWCu
KELjG6EyIEhEW7dFd/bw8iKBbI/qPDrcpHXyQj8yxoR/GUZXX0pNFeMxJ0oVQmd8D09QzObS7fJW
jjmWxa4K9GsPt1bnzBlWqjOYjsPNs3j+MBGeQTcwCSWDJjwntH13UFH76FyMEJ+dr3ZugfDh2bTv
x+R0ImkZuKbrCuTObm9M45iILICpGmpon3eSHbYyoPSrXSENn39y3+No3vs7AP8xxvbQl1oj5G0c
aciLnY2TmCg3mcTGfC/X0uQh8e0W205fmGAlDIKzdutWQiNsfuJyXU3fmUY2qLejpetLSwXBvn+7
F7810K6ZWTPKPi84yeyZ85l4K8fsq3yoJLP3YcuabxwFL/SevOjc9HVb88bplMlscOQWc77ixTYr
RFmgd15nQ58j3nab2r0snKvtHQ/QLLMg+r2GukW93mLSd/n1BRYlbsvv9B1q9DOYw7az/DDwSwQm
5JfppJ2/8OqFvOL1c0zwsSGdGNlhQCQ+q3Ud+QE2wKpxCkAxCpOYZM5WKDLgQQLUmZm93zs8MpKJ
mYWfdhlIkdom8ZUe/j2fNifDqzfDfvtEw8fm5vdT6EVf4XVTF1VZZse1m7opFL9NtON1iSewnOg9
LvjC83mhnpAqIF365Iko0tOS3egKBMV0GU8uimgxH0/LAj83RGqRXCQCfb936a/ISccmj9OxEebL
NXWYCGaTazd56bfre7wFH/Uq/dqczmgyQCnB6df/AYHf1FYcm2U+nKrmun8ZqNlN5YRnOroIklfX
P1bk6sxAZ+FCcgkhw8m/Jm/hY7vM6aDm9SC0fUohzSCg56F0D2DFWrtPYObhnq1T2da3tV+5SnXV
Gl+WqZcn9HIpL/F62TyB1ohnaLI6MzbEJCVNGmthTQ1RDR1QE3qobII2EGIeBO0+Gp8kgf7Bf49N
9Kb8hO1INSu1pusI/ZOEdqnZX5/88dbJ/T32i0Hs0ro0yRX3FJgpnZM5M/DwaKAj4rIKD0FEHIe3
krehlXuOMcA9REGtKTIsomp62mgoGp6EuViQwXL0P7Yzf6YkeP0S/5/tMSn09LR0B/slS9BUZmNu
nvd7Js/H8QowIKAoRdf0Cn4P6v9e6uaz7gBRPqUlvMNx6ouqGJDTaC0eT73MFy1BNFN3aQtDQkY2
1kkGT50XoFL7yNuDUxna2BLzUdVGMK2ohqXhETmnkNiQDvYaAABam4BytH5JEEycw38Kv8dWmQ9r
yX1qdEWnHSOL9LGTzsQKFZMBunh7SrMho+j3yat807/JBpOqUxU8dPJKMjtN1NSYfyl7TQNXrwQe
hxy9Q/+HtO9abh1Zsv0iRMCbV3jQSwTlXhDS1ha89/j6WdDMPU0WMcScc6N9dAQTVZWVlWblSpVR
A1NQ9MIuK91TMbIUo0i01k49EJGN1uNFL1r36w8gtjqqBooaEnxAVuvlCypW9Lui7XYt8n54JVXJ
etVoAH2Cpyla2++lU5ZmuBhWzkgMOXKAVjLInQIJSThQZhz3L/mz/xQk6uXSvwYos6xo1QKdigKv
/h95xPmmKUCZrQR526iAZxcwmqh3YGTOteIVODXk/kZzt+lVZSeAFyw3AmsEftvm/gN4OsaAcizP
YyyUwkpkiO/3dDxT40huAvAxzauB9NSbwqaZ88qj3X89PfGTOg+lWjnrBQW/kUs8bWklBR4g6hIC
ObA+ovP1DYOKGfdrgsI98w7v/snAq7eZPjbN3qacHww3f/wFC8i125UT4T8GJIM8h8UX+Lbwil6i
LzSmPL288Zu3bb359s3RXjn0pUh5hnxKAsAhCMl/s9/X0UOB5tgUqBW3j0+hy+pIZo/b1Jwj5ad6
G1jC++Ml/jbcEjf6RiCxxDHJQj/pKGgZsIJMitFPx0EPbbozqEvqfG7O3uG8MdTg5Te3jhomKpgN
6CBjgEMff8rSm8+zUHlFRIMFi9rh7RM8TiLTy2lJuRStV3gIzeibYgxhO+FtMjVVPmrMnnYvNErE
T6sYpAXP5kY4cdumhFIQDUM4x2oRq/19Ps559sIYKAPgftD32iurnZ+fm43HMkWOkxlgexkgnYm0
j9zKNEVXg+f6smbu80Nx5o3IlCQ1QfL7YGidgYqxlh5Xdvk+LU3IJXa5KuRICFjIrRmnea22GLEK
zs1a42zEVLq7p5EdTkzVqk3LzXTT8q0ITkEUOOfEUESAgzIr0bjT4924j+t+vwrT57ARaJknEw5y
13hZwHPAvEl/uK3yJGiby1rr132u8lbIXaIhB+2RTEMIYtfUhkWR1LdtoXeBIZ5iC8hY+SR5hjCq
NBqnTZg3ZI9/0GjHTmtvyZ22zV8ClCMrMgLH4D9uVV0pxy5hMxHL5TxUko5fx3kGelTrmQc47CYY
Vk79PqFDCCSuOV0KVZB2gucOld00ANZ13+1e2k9GdTik7mRgACeCdtZekXv/iN3KJWmCs67IPOy4
527jn+1bfMhVDErI1PjDM1/jcAZGoHw1+0fK6QkTIc5rFnzxlv2z0RKh7XKSJ5g5KHtuLqh0rTa0
2hjUU3rCkwEr8liJ75HX82JFXuIZ8NYyElkhbP1WaWg+oNwtb3lP0SnbecaoRgaK5Rq/AcMhMEXg
8/WtCRjh97SbCz8AXp9/Hn/H/SNCfAcRizJAv+c5Q3louLLiUs0lg91psR7qofkTGQ0GKG/XZozc
t20QMgmNlgMKA0Zkn3L1JAcZ1rAzkz+uGcYYULdX+w+eUz9F02a3m/H1ybYTQ/r8HPXPC1yINbdh
VmXSsEoCDygZx8zOGmHJFb/0a2+sKXSgmy8+ov/J7Y7BW3rgtXgjW/2+Z9RNYtRwVnlb2TQfEWav
bEpG1dcg6MwsivgUBSw/cNTmbwHI9PaaF3LfgMkct24eqnmAXTMGcOYidRsgj7rmOiysW0FihWEw
wJPD6glhTRi1VSlF1JxGTZ/bjy5G/kE8Cj+frJ4Y3cVGxkpabUu6j+cUMKX/I5ZEbXSxlDdVGlNI
QOgx1shH6q40RROewxqL+tIFU1gBzO8c/sbi0bzdz3jolTzKIaubi2tPnW1ydn+JP9z5XqmopoLd
3zjzr/kR6VbUNb+gXv221dYwV/dB9bzoqw8hdCwuRnqYYnzIyxZj6Ypv0/z42G+3W7sASUV9zKB6
onYc/7p1qbYXI3WZOU4o3/GmZOu5i/lu3akZLA/ieBRx0GNyuy2YIMIHbdvj7kmqt88AYw41P9J7
kwWL1Xc+s+Cukfot7oDCKbyMmpEiKGRQENStJ9CeGFyoSAuOpRq9sZq8CbREN0HqpiV4Qw0UfDP1
dOT1xI51o3jexOan9GlLjqA3pmL3/qoPeV/eV9Bcw83NWjTCVIbUEC+rIrrj4uzSWpj9I5+8dxQv
eL3H5K3WSS60v/KS32/9LI/HrQNiXhRIxM2QZozkK1l2QQe7j2kdP/3X/wFrd1e3wKo4RZZAGIbc
KaCytwech/OMhzLIL4Xz1rAqHW1Fl7LobTUi/lt5PLg7ZZKRK+EBURcR5d91/EVR2qdMOJQXf57B
g343H24pilu92u29WlNOrV3w+mOh911hyq1Q4pmWhp5GgQFC94PLXr7Mr+icTHqyZaxJ2zSonpuG
JlnovTgLjhZ19or4OSd8e4GAxEeXnSSgP5llyGkhYVNzYiXz1YXdRM6eeju2VlqqSaMhqaJPRhKo
YqjS6vS3ACc4yixGZlUWJqKueEu/FAvkd4iouEGBAU1nfr2pq+iv7KgALUVydeGO/Y/0Jz+Uh8YJ
TAawXN9NdyYmbcKqaJMZH3xV2gtWdABFMx7RS6K+auiABOcZDZJDQE1o7QVk4RdbsFgzPEYreZj7
yFjBWJWrLyUem7IYOK7y8aXMsTJreDkzRfUE4LSsB6bneCZz4I8JyMrbtbNa0M9ryWQNr49Fr0SW
orooNquFvjbgCUCC4A1D9lg1NOFJ6pyTbzNNePe0epMb+ZZz5nj1sc4sGEDsAKhmYf84SQR6/fZO
ilNWBZwc1Rd6s6eOkTuZ9OcRwHFRS+1mrjnD9jUzQkx7bQHkTh1cWDXRMq0xPgu1NH8SxwbbhACs
k2+uonOXdkmekzYIMSToNfF1edbnoJKtmwv4XB03Ogu+Wr9L1llGuHeUdPb58W7co/KgDwrUlhNx
k2nuN293pbkxEwxCIrXNZYRmntARy+tsppX7MVKVS/HxIx+eBJj90GS0i+CkW9mIjFatbcFhVzi+
71Ps86corIwkJa0wmGt1ezACk4Knr67qy6hlbiuqGKaUa5PV6uNb7I5OYCh6vuJz3ldhCJnzcVwt
v2qjHKSzvzIVIICKXYuyBafjRTCQspt7fHbcTLpsZOCkf7z1v1ErYTTQVMozjMgoAsvwhLffeoMc
AhNZX/rNqPFG+7dUaUEt9NYujUZPTv6W+xrURGU02uy0EH/ntN7pDNoZUJYaDvF5LZmy+EnwRZAj
xYRtVibHfFKVyFOcULeXSk+cQWd0/m+APoMJBY8KCXhDdkItdeRj7PSgXnlGox8gzBp3hCth8Dam
fqgrIdGC54g0C940GkAWdDuTllXpPVkp87y9MJlaWuWF+aIxdMFQtNpsYDUlrVAzlLJ4GqgKXdht
kc2UTF7bdsi2Dmq5Tda09N5bxwdxClK8eGNFtJjfaszADJXcdVV72aaTOgED6HRHjKB8Ho8jyluT
j4cmVbudXmyYfbUWqM5X4FplFPSzI9PGoAENHiP+5VZ42DGy1PJ+f/F7vXkbDToyOCv/W2cAPu+R
Rx93PnAsstbrNrOaRyedGbyzPNI8cBrn/n6JDBimIeenIik7N4+ctwna0Hx5R/Se9bv8/Phq3EF2
Z1FwAwWcOHKpNIlDbMWW6aaw6tDbI1rVTrbkjbzpX+SNbzN6plOGZITowy4dRlOs3CkOrRPYLKbe
KGsOzt2Oo9I+5/LRGcJyMJTEeymgmzIO8b/d4aic80qtN4NTa6XGu95OptTKV7tNutu99864DTYh
s2Ik7uwzUAV4NSUZIQIaU0QSrN3mYxYPnkQDRISyjQpC2BnBccR8ww7A6d1rq0+4AucAmZjVkeh3
Kcdf4bKA5l6G4YE1mN2vK+vYRmnYN1LGuHtIBSaLt95YVD4Z1cTQKPRtWFYMZLHjMmpsTCowJBfO
wJ+fc6Z3VH9Wa5B39um/Pwi6gbIg8E3kQMRO8qKkFD0aQ+8Axc0192P/AT63WJu01uytUk8OlbW1
z+fDAZyh8etjtbxLC8zi59ZaWqZ5BkaAcOfHocklucJ+yJUavE3b0BoOvM2g7noG5/CK6pGpRgiT
QF2B8AEvIlxbwhOAwxsnlFADDveGUAiA1L+PV0MaMvL3Cc2eRL/MuLABoPpbBj0F8itOt5UFa8Xv
m1+xG5N1uwwyd6u0XBl1I5bxwWwDfdTblUNZ2SbSrUyl0S9LCr/P6J6u7Jn3x7t0R1BEbNNvbvrq
DjTCiClbHX5/htpI+Ks/8JvOUYNQy1dkkdEMKYpwRhSuL6RCgShv/xUawj5aeT7Wtop4uorQE7hx
/n32JzBlRWXXOg/WBMz//2qvwjFuW2FWqZkDXAKXtIypr3q7Q650nkmGP15WTmdFiX/Rb1cSJy/I
elrCkmqjRhc2yOgwDB1/+OofRFbGaA6H9dkm8817pNKE4xZNElelKZaJThZRoz5t+fl7ZV3zURMi
YGPw3sLH4ESepIqIKbGOh7m5dU/vszOj5ZsO5LQRmry3/YoPvHBBb0QRWhGF4SDxGVDn2Xu8lQwQ
IrLbNczamgxCMZROkjFuBjLoEvRbanBo1zbszjkB8QRKr9Kc++AQyBB3J0gkuqESZlY9xJMaoiUL
aL9RXZOz4A/cyCF2C20hLE+JAJb7iJf4T8d3OCs+Vap3WMvMz790pwJXKyL2jIoLr8pCrAjQfG8l
CF48j6vfJh72cJoEzFDHb6e1ikxJv1uloljbJ+KO8LlQFfXc7+img/6MlhXe5NCQnT2vxfMLFuDm
QIhnUswyppoCCNr6z+ZXrHEY7LXihC3c9xsR8ydcGRlfQFYtogD0Fzd7f+vpndE79MozuWD7r2X8
umJXMiJg5kSMoOXd8Lm1khdFX6PNWBQAvwmlWjhOElnQkyKf9Wgwd7mcyug+0mCPLdbaz8/6cPX9
aGAscj7Fz9c/0Sm3phEkUI8lLHlfMn21AsL7kj2GbTwYgDlbPnPQPj8P6t+NYs3ceo9FrS2GMCbS
mGfdALYbVxdGs2+13H38+0tOBVAigsLzyHUATTBbs6vdSuI06DCPF0o7U8KF6t9aZ1f7rhde4xsh
xJE02Vh2SQ8hgV4Yyu7/cwnEadBSKZRji1/PEZiwmokSqYCO1TUv+K4wAKfoZhXEWfhR2MV1Bqg8
0I4vTy+ZI5iMjVl6a9NgFu3I1ZEQhr2fuB5GC+uZfZcUlFtuYekre7Zodq9kECYd50HnYYS1vLxI
kEFr8FfA/9SACW/39H+YxrlouK7kzXp+pWaKGDbgVsSaQtvZS8+AhaJhcvt20HeXn8dLW5NEmPt8
Kqo+jNGLxD4lJu/sJmBg1nKja7s3f8PVavggziO5wWoip1bD3WatFXH1VhJ2fqymFjQ3OJ791j9k
juuiz5PP1afHW7WsaAoAK8BKgZmRkDLFclY1gjAzh2Semv9tA/2Sr6GUloQALiCADQoVNTQJ3O5V
l7dSJOdoRxg12RoNBpGRD6BlteJHLBnKazHkpSnaEUYAzSWyFdqeqVj+8fFmLenVtQDixni1L1HN
BAHIkf6UF/btT7QZ167lkq9yLYS4Jl7eN+NAQwidqNGpVrmn3BGPzMbXa3uNVG9tx4iLEpWou4sD
ZLEWs/Ps3Flz55cFgMJEQp4SWVPC6qMGD6zvgFapCUMmQpV3ogk+0eNTuUubz0YZNJ+oniJCQVWf
WEUjdlFcedw8i+6N06vXbCtog1ZghtrLEwcT0/4ngR6oRQG745CIQuaTUISJ9scmx3AmF3zte9Xf
5IM1bLqDZtPpTEH4TZmtNhzXTuuuneh3oVdiCdUYcy/yqEgGye6bLtBqdMYAwQKIJP3nCZicn58E
tAGJVtsyiiICcChr3u19JnTe6asPIHYazHpBJ+X4AOz0ZOIJfHlp9BiU5+rp9PzMHM4/gREYP2t4
1rtO8N+Fz3lulJTnWhlxs7PO61O6iObnEJKjVEsvIkCkBbDKm4NmMDhuz40OAlrwW3V11UvR3G+W
/X+kE6ctdGwYNSykv2AWwNvWZGLNc0CCab1vUDQ9l3MPZWatlT8WfY1rscRpowWJacQaYj1AVOTv
bAP2krkZ7vHtWbLN11KIIx3Cgqf9ClJoUT/OKE5MsvUdUHo+FnMH8CGPkHgvpbppqaSDnBpzjjGA
aN8/t3sh0VEXefpesaG/xSoyWr1eFPGqxU3cUEICYTwmAyBJlqic7Z2U5y8AbD56I3r1dLjrMzJh
wIq7bSqecmYGJRdaWKAftsFg3ewvYJu+fv7ZXD4vyB+vPLzC/OjdfSOoYzE0Dvl0gaQrxBALUYjl
/r9dvLdfimIJaSrZmjGcgz0fBYiZ+dPIoPaJYVepof75EwO9D5qeyi6MBsW4Wo8MGeq/sb8B7e5V
H6yzP4X18/O9avOWjQ+KIBwYb3kBL/ntI86xfpKPKZJAtcE+FbsBfYVubgVm8Fo5Zm3Vqu94fzKL
0zbhEZg4PdeBunZWtGi+anebdvURhBZFQ5rHU4KP4I7JjgO0ITmn+/ii7EtI881gW56oNZlLDzLH
cDS8I/TcAjR2u/Cil3OZ7kq0x77VWuZMTs+rY6Vvit5Y0Yk7PMR8Sa5FEVee7SlOTKWcd1FNmxzh
NXMCjSkt5eNHAlsoXCYPuUvZ9EEV/Xhjlzyba8HE4XYy4K3cVIC+bhcauBfoC4k2a6ZmQQiwBBwL
XDYKSNCj243MBn6Muqaj3a0iGLXl/fHwfB5XmBwWDI3Az14mTgw9AMAS3EoJQrnkpkwYQDHLqsyk
p52hKpUqONF+VHnZfHm8cwtv06088m0SMylkBH5weStpzsKkd/Y4mriEM2UaMP/2+IW/7BBtHiP6
SxJLX8vN3WEVFPy+hBKMzANBh4wKoaFeI4ptG0gAPQUarXnW/EflcOb8z0AbKnNgrWCzYmQX3icA
uzg4XKiFz5kcIm3gDawEkqi2d5vE3IsiGreVQJPfjOlyru0VYbPi39579AxBZYDFmCmpSQisyGRM
mrd87yqYPeVZpjSuPIPzKT0Q8BuNXYVzJVX0fD1CwFZQu7W3795q4eu5OfSVkTOiyfOph6yIRtnr
XXq05XA0u3qba0NRqe2731pVe2y3Mvg6AK8YMYYt+1wl876/ebcfQNiVpmCiKhGCwQWOwuzcNkaW
JzZaq9aa01EwOfMDkw31ecLtqB+6xG60wZobs8R8jX70roUAugo3iufFX5oQJNBur6fvjWk7SjF0
FaiRRktq+K+jSgHiUb1FkSVGkVrzz+VbUzcqN2nedFDa50ZrvfeVe7t44lcfQoQmZZznUxrmgysc
O9STsf/Mcw3QFdoZGCtFcjjBiTxLkdb54KDpd1P8zFRmM2l13OpNaU7wr48B42uAbT7+tEV1wY2W
+LmLiRGJ61xHEeBRKIS4XJej3bz8HpttkH4+FjJb9DuFF+DN4+bOyFNCJWSuGQUmwjlkA0OpeRZq
skeHuojetNxrdkq01jyyuN+AqMiAkgHET8///+qGZUPc9WkbDRgRmkUbrp7izzGIshXzv7h3V1KI
vRsUzkskpsTexS2/83re3xZcEJi50CjnxzvI33twUGVJ4BQaXgFwa4QsuaWzKmywhWKndybGoG9Y
i7Voy7tQJkagv0FbzOGPHjn0BtjG8Zhb/u41dkZT+WhN3ymM1mSs3sx+gk9B0urWwd874xyaM/nb
429dyCbdfitx3Bw/cLxYwAJEbKDm4GhgRHXw9n7xFLOsKpe25z83+zUKr7uGrN/bfrVFhF/hlREX
imAmcqliH9IfuXfuOEfOjgIY+9NTwcDKPF7o4vlfCSR8jDyWGRCzJYMrdeGIuHyojLztKkeUQ2Hl
yfi9IndXSAJ0HVwUIu4psbiKzZrUD6vBzY1+05islZ0YnfojnufTzX7ynWhmVm0/XuDivb0SSiyw
owYR7b4Z7CfVe9vI40KtqHJ+V9WBoAY556txjKbxx0KX3nqo+j9LJQKqNM9qOQuwVLbPjcEWGsx/
GI6V3edmlSGMM1hP7XqDStesxvJ5/kswWShi2kEQPA5WmhaaI4spLWNuyFS/Ygz/l+vxjxjyMQC2
JWmbYnBl5TTmp1iRtY7ehJ7KSt/+e5cFqsScqTXHgJ1/9k6DMJxGRMcikP8KcStTj42Z1ofYkLb9
VNGkhleb0GLLUIcxdoRh0hrPbGk4CZmvAz+s88ypzt6V+rOUHOrTp37YYcvnlCbya976klcJ/Os/
H0eoN1NRXRZzuEqpZ/iRVbdPTeTKvD72TmpIrSbHZq4L8TZqZbXBHBvl34YCwGRdySc0nQqVrG8o
HH2R+ehBSvNdLBlNUWlSscbQNu/z/TkA5gtUGwqfv5b+6m2iuKzr+Aqvhse/saMttu8ilaiB9fgW
/S/H/Y8Y4gn0RD8DQ1sNI0yZPP+KfhsEJOcmPdYCJhVEugCXB+jzQdYT6JoAhZB5QL/hf6SSTefH
gcKgonDLxJ3GhszKHV/bA+I1Cym+lNmuGdwOUQQfB1rmmQKVP7XDWkJt2XBimsv/225C7Qfw93QM
3eJViHMzCnexcijL6L1QTkpkZ36xneh3bnpO6U3U2F7b6hFVbyh5VyrUf7BoHrTdAkCFtCiRIyRD
OWgGIR9hXqRy+OTDbpbDD/pQiMyuS1NM0nusA7PSkpp2LXD2Ka40rW4UPgpKRKf+oRZPHN2oMWaX
h2aYb1I2WRG29FYAJIseJkTdzF0vn4whkeyQe7jBn37+VQcO3ctqW0pW//V4VUuCEH7OwT3A0RJP
HKhHCb3MFv3oDmWpI42gNlR7QRHOnvLwKPNr1vo+IYt5RDImbqAAzwOKSliGMU4a3uu40Z1yyYrb
Sz+kZjp1mtxuOGWrFMyGC3+UrDYer3LpLboWSzyCPtNw4BOSRjdkn6R6E5ZvcWw+FrGkHlciyEGt
kzCg2k+Jo9vVb313rCrA3gMzTHhVjt0qXntdl84NEFIG6IG5fiIQd54KvRLc3NToNgFgxDHCPumJ
bW25b+2gWqts3QsTgVqGr8zAWWYlEruINp8hCgIaiRJkQiqzYz+5j5xVpXjl3bg3ZLdyyCsmg+kw
9CGHQluu9DFJb0Wujc+PD+o+mrkVQpjypkuEZIxY+P48W2os79EbKh/pFXVYAFxDDCad0RIwtzPD
xq25UGJmpLuIQ5A6oMghf8H7GYAsH4yJ0v1apabOyd/Y8JsaX1JhK43fIzIIRUDpgo/uID6yg+ZP
EP7lvbnJL5MLm+UdNtd9vDR922vl2rbc6+/t9xJ7n/dhKEj9BIuTn8bpqbFrvRPVnNVF/9/OWN5K
Ig4g9YW+7ktIqiQnkJ1YKI3Yf0UJUqMj2szEFYTJQpoP8vBAIF0vQYPJ7lgsigriQcHK4mTPdYFd
F0bVnQcOfR19e85oK5PNvqbVHtSrCvr1eVrzfSRaPKuhnbbTmOwzyj4DrldTtCsFK6Xpe9uEnl2k
AdHDg4lLyq8Df/Wu9J0si0PNjm47Mp4hVyVYfAo01XZx9Pex5i8UAWdrgbFwc5cQWsQJM8jljFxL
oAJ0+QpP9KAxg+nnhjSeFeF5Eo2iPHZioMbUufIFDRNzhPypoJ7QcCqGP5GwjYLoTyp/S+wTn72L
7ZvIaVTrm3mzoiALZuD6M8kGEZ/BiO3R41m342PWZMTJaKQy3CiCHJ+CsQn1x9vyi+m8fdnx/gGI
j45LGo8SOQmgwquUxhIPUjv0RFAgZAP1y9fXF699nXavr6/v7++Hw+fmMk/IQ60m0b4fy184FshH
HoeZ7wWM+rwfVxpQBKLYK8wkuMEuBWhItAZTMGst3ftWaDVbDpTr3HNqTbboMEZ+FA3aQlEh2USX
1n78KQtRv4wJbHPJHyaLBgD29lNCxZfFRElEcAgUoLlqSsPzjcyg3mt7Nfd97wvIHFrWEIOzaAMC
0OBWFhNEUli1kujSm+AdE1ttlMQPGANlVyuZhQWYASShHQ29gBKPrk3isRxpLuIw9k0Exgzdsy3Y
pN5QMP3LY/IWZn2BjmEVUL5Qx4RIDhuICw3/jey6kFqpLwpgMcEfuq9O7hGTjUBtq42aEqpfpjO3
6KuuqcKsPNcn27Y1e2MYlhph8Ri5s/KuLgSEt19DXPxg6jOKzgvRldTQyDu9voClIXQjW9NK8M4n
yCZtVluE7w3bjVASnAiNZpRhwBYg4HzRPsavMjG4V243HTJUbl8aIKzP/vmxAi9k9m6FEukAOowQ
ggcl9h1Uwh/7o3k8gsToGGjUPFXua950IOVkTs2d6qBj388gWfpkUc2yn4RTq/7bA98UZv4gNN8g
SlEw1pDQvSpLRH8cahHNGO3z3qx2SWjuXllTMawJCGPmL5AB8c+4kYqVEGI+U9KqXQsmrEoALBJD
sRA8MTqr5XvlXHVWGSP+Nxvu7fG2L2SZsErQyIIWA6yANBlGDEpb5iHd4IalaNfolEs/qZ54Gvy9
9yqFWvQcbOPx5bHQe68UVTNwds2QK/xJtnRKQ0T14eDLbjHPvjQuhbUG21m6NzciZqfpyjJnoTJk
vedJGIHBbxTcncgMDUrr1NdXX+Nt0MesvEWrEombOtFxyyU+6NgGkJ72GqakHqptfGGeWT03oaB2
tl9rIP41f4Sm8ApwAagFIomCmuDtKkWmHAERqLFKAEm7baApRql9BXqgzzwehZqaOZgHntE2uymt
et9j2tO8B6nlq7T5jCF+dqSD1kiwKjAjRCCfjIDkmb++xb8VFtqeMc3tddR9rd8KTrKnnAYt754W
OKUBYjVqlUdhUTOuFkSovphWaUhJlTTPgvCfLvlxDdh9x3aEWz0z9AF9CYJ09H4T3rKEqmYDZkLJ
bXRe47beiXouTHA0oqV0suOPQJ9sf1NbzGttVqq8zYFvCNTGaqwYh+g9s9gHGtQI3qFff1dn2cRx
zmBwtFkiHzZTVd4eZyR3YSYnoQyE/ohepo/Kkcxpxxqqj1G4mvf6+BYupMawFVfiiDsCcWkyZZHs
tka3q1G1NiUDeSBVMT5z9PtHVjBzYK2OPVuA8d/KJW6K79UBX3FYpoiu3sbJDyFgQZ1aGa+l01nd
wTMeL3TBns4IGoQQiCWQwCBco6kK5TpKBtn1rEjn7GaLgzVpu1xxwdbEEA8YJ5cMsqYQAzfQHhz/
SQH/XqFJ749Xs1DNBXbpajlEfJrIiBPKvpfdtwwtwIEZP3mO8uzvxd1MlZCpEp5IJDXfVxsh5x8m
1ZNTUHcBVYSiIJd4q54iXPk8EUbZbXblRsTMw0SvDF6XrPEc/xFOj5c5Kx8pDEzjyF7wgHxKZKM7
HXklKNUDxeVKI+RVWCgU0fxMnVZpcxa82ZnT/F+SiP30Gy7IJz9SXAVzIjUh8DXMpOf0uD2LRs9o
7IpLN5uw+4WJoF7iZvp2mdD+GnxjzZRmipvtorN4ZvXpP9q5fwkgq/1NPjKjNwsQ95TNmNSzv6NN
fkXZl+INgUegAQSToMCIEHZU9H1F6sRSAdyP/iw37Hf1Ez1nBvu82lO6dD7wEoBFkWQEeSR7b5t6
fCs1PYZmY9bvc/RHalRkyRO1D9TpU1rZvEXjdC2NyHE0sdiFgtcqSM+pDK2ypZpj0i2YHLbSgY61
6oOLVDZV1yL8hYdvdoX+tUjiJY9aSvZYBmKVY3OMzvw387ddI9hfMlDXMojHVckLiQnjToFDG3Rq
/ykc5GP1k5vNGkPGkopjCPUvAB2UBSTsgAk9dGimGTgy4xojcfqLw55GHcNg6x1jAKqYXB7bioVE
EfCJqHuDNQxUUIjFby1TQncZJTcQSG9Ayw6A5GQL2xbvZ4CqMODRIJ5PgQHgQMpaaO22/1rrHVoK
VG++gNjbrGn8YQRjJvgqctV/UiUjMLmv2hKd1wOrpxhglVwiq/y3bQlwEHPxDJgS8LWQPYOjXKXM
JIGlUKIn02OdsmI20w/V9ObjDb4/UGUe9Iu9lUFhhprN7f5WYlnXbQFiRlopNvBD/5STL9lpBpxf
wQ70iis9/9qNhQTzh8Igi4EIgYEWEW7QyMViSBcx6yYUjHDcV5mee0JlsFzLaY8Xxt/dCaThRRgy
DoE+vGiyGIUBwm00TpzgUtOBKTd0sZUjp1BUCSOLPerV877D0FaiPQ2YiX+ehpMANmv2Ai9Nkzhr
+Kb9z9aWvHORaNOFQQUb//xbfea5rcjnvtLo8in0t+MQqq1ner7e1nqD2SdA0le1kaRq+xonatMZ
YgnHPEUN7DLEW85fQejcPaZYJZ5Q+JXg7+fu3hy+rZo0myPKLJA9o6xHTEaRkEaMipYykjAq7YAt
fKNsR29Fc5Ykg60DAEK0i8zUfreawwsDJ3hgFXLR8sJY7BCDRIhjC6cesMmgVUktqY6zJ0EZ1wr9
S0crzABAuH0KaJpJUGpPVaUfISsG+A1wEoxKeZ5Kxxshu3Cgh96ngdnmGx/o7mg/+ZtIPmZKrJUg
qu41mrEDSpsCVfhSxu00mXWl+uKJaQNNLD5Y345lg+tCTCWg8pfkJyz3aeNpSDu3ybufap2gtrEm
b9m3bCPwT7Q8zRy9Xm9W8o7Dvz3W4Xs//leDwTmH6fS8AFKz2z0W+VCAS4F0XESzJ8RPFaCaCYbY
lYVvF3Uz6hUoi/W44kCZItRPTSLSejyWZ19MW51lPFkTFE/v0+wnnVfI+3muNVwqgQeASzm1VARe
7TDC3Hn83fcAkBlrpwCZBn92RnkT/iQXsL04+XJyAc1v4igskx5YSnSCJCkxMbzVugGU+Zw3mEqB
uwaXuDCFNKpXtu/ekwGOVwDlLILBOZNMGrcu5+oiqibPLaI0Vxsmf4pwZfmqVzFBVy1xkrHYnALp
ZZXb5z75AtEyIneMm+bBckT6grwnciVd0f4lzS2vB5F3z5gdbfWNHl76ZgM4puD95dmVusU9XHsW
izUzYFsDvpfksBbjnKPRUutfolaRDZpCuaj3aDAe5//F2Xc0N84z3f4iVjGHLUBSWbYs02E2LKdh
jmD+9d+hF3ckiiXe592Mq2ahBkCg0eg+fU7jr1gAspmiYWw9gMR/K/pcY6u+RupwyE1d8l3LaItq
KZy8eVvI6NsGRh2M2qKMbPpkD8tNlQZqyDynjGRk2kJGocCpUEUzFLuUst6uASk0o6rQV4bHDzQM
WWqDODfc6D3kQe7vzNskAUZjYE/i7gHJF4RIrk+UF/JBXgP+4whn3adJdOj/8gz6fpTPViHeWaAl
ba00sCT3QZAt5tmA5mRyQfjkIc6+xL0oUTlfJ6EVo58Q1bHvvlkp4TZTLE3YKZJpGC+a48lU45bW
cQxPr+9OjBza3dB6QH4DeY7rkSeK0nhZ0mJHvbgq8T28d6V9cqq1YyEbhFVvWfvT78JhlahL1Oi/
RDs3tvH6RIUK/4Jl99p2L7Vi4w2554j6Ec7DNb2nngM0jvj5tkYnRbOO5MdKsXnXBFHcR3zin9oX
2eo7Uwl3AgXziEikR+U50c0WHAvcSFq/BMu+DdTGT3sxyOmFVBeK5heZ53TwKw8cW3WSJWlb76Cg
blg9CJa8S16HN8lbaycOXr80wb6nLHym38LQZKnQNIBTOIJYR/zG9VJJKTRda0X3HNZGVnbqi5e0
sDpv5WZUdX8qbt/kq6J+T6GFIsl7v/8qeVMVVhpwQZ1ChHSFHANIKMJ9gecIn1txY8rcaui3SniM
Yyt0HzMQbpQWF61rgwixpZykb1RI3bPxVIWbkkXAvNGQ+5HVE7qqSS0c6u1QvWsG6TzqBZvgHPU1
4dMtGpUXTpc6s0evJj/x+zKXNHISyJ6jHphq91xBWPcUeAejAc13EL4WBUnXSfTaZjUubZIH7+lj
mK0jxRz8vVfZqvIqdmb/rXobj3uSgQzPthp4peCxDfaguug8K5/gbUjaOZ5ooZmrkGnQPmqqLclE
++PKG61x4mhTpA9AGfpwd/1eBWngcEjzXQxcaUAabgN1hxyF4+wlLc1cs4puB+ZY7ZS/ecVCwDtz
g6PQpAKgjxANuRVlGvGiU8/jOdVzqshWCwpsfOFtwL/ZmABrxUQMVnpF+0NWrYTIasHZQlMz9raq
TtX+ILOF4cxdS1fDGYO6i+R5nBqZ1zLXc/pDIpNIs1lktiii+zzJ/JcKXJWyJfORqYvlgunbcPx6
ISbuq47FbkhkznMg/JQk6Lwsc2owjSiqzVJSpiBWjNMFm7dPfsTGiP7h7NHkMrJQX0+39gZJLkvP
dyr+yOHmCYfu4Hs6YTnwFCnppNyKWE9AC7cVEDQ3Oo6j328MfYmS+hakh5FIv/htccyvTQVdkzAX
C7mWfCfTlZaIqGIclVrsVkWjCbTtWbpnWqw/Z0L76FV8tUsNrzOzpO+I6gviW6bWBu35ODLFQsi+
c85dgnrPjhCdk2DOFnmQxWiTrdG6vhYkzA+c2pXWZRCahlZSQNmZtsqZ7deNxbhNGjamnz2F3Etc
7o3SjjTAlT/v39G39RYUu8f25LGbAvAtdeLI1VyWehWtiY66igBpEl41uz/AWUUyFd2NqKyRMXyP
HtCD5ty3fAsQGi0bMI4bFhBGZRKrNMBiiMzwY0ctjqlhl95OU9dZBAUSR1K/Qu0ATiUX7Rb8sVIt
po/SIPxbLj53eWb6qUARzwBo+taC0ryPXarnwRamUsJVVFK+fX3lNf7CA/AmvTQZsny9xQU5ljnE
XZEjqonkdHBDdtgyBhRPLFpJGaZU7jJ/IcAfv8DkkkOdD5EIGleRxJ1mJ7gUGN+AL2OnBCRiz7KF
cztutXs/P7lGArEtgVPHzwv9Uetf2m9N2ubHRqdLif2ZeBlZCPTrAIw0crFNu+60MnEzCTL3Th8P
Wy88yP1WKLWDW+8Lpxhkq83e837dUMQWJie7z/f328wDBW9ngB+gvznm9vVJXJVAu7V2fdd3SmHs
rwwhSt6TuLWb+ADSfJKUK36pd+V2v1ybnByuuNc5V2gM3xn8nEZiTWJJQAPWO2jDfjgkme7PcJzA
9ZcE5BxUl7LGo10PihvXuxMNxh2q01rgSH4bm349MMJnPOVaLaL3Lf1+qhtTeOn9clYgVThZy6xg
XidoYehk6a5XT14z0E5Gr5n4g4yO8tE0VpxCUgfcue1e1R+Myh4OHa6dmpFU3EVLFdyZcHQk6UDi
F+4ebL5TYVWtysNQ5OLQqbhD29EsF2nCPSkn1+YGkqeb5EFHSbIn7FFyDPWxRJN6jjRfR7R0YWlu
60rIIoK8DqlZIH2RN5mcp5zvkjLLq9Ap5e88f27KE+MepUShvW95AVHdalOHjtKZEmrF8tY1EJ1F
a7EWiZhZ9z/T3PYbHQbwl6j94LK53hBRVnStwLeASUF0kjZGDdZ+KayAy82GdagVsYkgYen9MmcU
RL9gVR5h8qD6vTaqRMwHAXkQObGv62u5Yfymrd+FqtkBhTTgiRcaC5HwTAYEoLERCAEgN4+pTo5Z
X7gBBG+wqoP8JfebXgN3ZYL3hsxIcu4QjLPAEmpLX4IFzx04RYFUBIqhY3ZsEmaJbZ2HeISHjqY2
w0GID1GUoNelKocF3zXeK9PjpgljSIMQC38nE5Tqlu813Y+Q4PAJLwVwXguXzJxzFi9NjJ/1Ilh1
4Zu5RAkjx2cCEXQov4IPuf0GMzn3wqfvvUSgzsqifYgW+wW449yOuTQ9CYZUTzIQDhWRo+eKdtTS
jqNhLACSlGt47oK0hcZhkqz++9mATtXYuwRKYFwH1/MdfF8YeINFTtWHaJh9dqXC9CWPhl2O85gs
bdHbWxYpf7TooPALnNANBYWbNZE/ZJgj2lUFO0PPAakg97EdhOGJC0qO1LUWmR5i1bVQ50CGhWjV
hahNYFZcic5xfUitCBh7u2bqtxb20q4OuADU6aK4tBNGB3Wz2VBuQqIbHVRokb9emQpECHkyCPgc
ya5WkHZFqx7RpSPL0NW8RWsqz1bREifZ7P7DEoGrYpQhQTrt2iqfKb0k90rkGAkzvZ6tjeLMDTRJ
n5Hrlkq7xgu903eMN9Hzy3tLUdB4VKeTRg/dWBs1eCgJiNfmK94V80HMIZCTNcGBy3S0UOtx/BjK
vhO5Af+QDtmwUnQ3oX3evv/nvYj8BepuQGiCoOQ3Rr84e4rkRXmXV7FTBxG6bXeSYraFJUM+I/9z
39Iv3dBknlemJp6E61LDjSQWO+IBPZebNy22K9d6rd8CKgOxEttowtzmEdVAhJ88hBHp196DuliN
Hs1MhzHKIuCm/FVumJy+xk2kIQrixEF6mpmZKJB+iEis/fcLEHDmf2bGr36xsIWexUnYRomTDCG6
lLfyYPriboAa1FKuc+YdBQzzP1PT4FYsPJ+vdZiSzuJqAMP1q/4OzRHd5DQIniAFFtgdWG7Ow3nh
i44782YpEfWgkVsDMcFvUuRijr7EhU0Z5IkDuJmFhPtH77BDaP+EDxAMD00d4JLWZI/qzkPuY4f7
Yyn4mrmcAJb+N4DJ0VF6NQCGME2ckk8hxKwaseVFfWrfn+dMNgULfGFmEld4cgbkfp4lEHRR3ce6
NQuSi5aekly3OXHNnsVyq6brBaszd9OV1YkzVHVWKrKByWkP3+UX6ONXdWTKbx1FJnhTUmlLrf7z
dN/ozF0Bm9DhFIDKhz7qxCbviR44DKrE4SK8KLvC+8Slka7cehS0awJuVbdiR+U0WwKUzqSex+c4
MDUAtCGnakyOJSo4HgpFdezEdeE/hFWXC7iKPbmmXs4JAGMpxaCfx9zbi8dHfUW6OCuVfZ5lVUbB
Wp68+F7YfEecwZpvvPdYj1R0U3Og5DD00kf7SAFa7FKQ89LkQ1UbDp4ygEckKFmuohjRGl+chFjZ
7qIMhJF+ArYdIe78T6kLvMCsu7CMDg2Lu5RmqYobQVaqtDXvL//sUQZUamTBHjX2pkA3MWsUpciL
2EEmoeIaU2dE8ECP4J40g7Z7BQVrnUK7M/Zbiv5edLbeH8CNVgteb9LlACZPCOCF0jAG7YnTh+ta
4QEhrQOVJNGWeUSSaFQQ7UsX7c6G3kCO0ojtM6LsuBrUPdXfknvzX7DKcfUEPtRECYiRnAv1gGrL
/zBMQJ0VFB0R6IP/6dq7tmh87fNwiJ2B/wk++HW453yZBGJpB7XZtLZakkYneCTRwqtpqbxx7jEB
EruhRhnTDsF5tHFdC2XKSKRltGm6TQlZHOjTaFB4e14Y7dxJllE+B8YXaE28zK5HWyNBzg2dEDtZ
vy7UXV1AVA267S0qAwDsSj91G1gVcvtNKJAmeuuh0epuA7HD4IiKAmax0aUXo6dqi2621z586gFv
SMyy4Ei7VHSf8wB4Q+Ehj/f8+HS7Hivnl0Hbh0bsoKrfmF6t5maR9C4xsOQWyqkqieMkW5clt0Qm
NPOkGZGCwKmMDTmgu7m2HJeZW0SqjFVSeW/NOgnkaFI/HJWkyBcu57kYAIVHDfVisNbj6rw2lWuF
p5RDAIcuCTKonureCo3sBWWeLR8VS+WS2fsDQa0IRB9SQCCnuTbHIb4MavC4OHyCNifBsMOaVIy6
1bPagxfRCl6jwez9pWvrBnaHs3xpdnI7urofuGFRJ06hErV41JRDze90GweUi3Z5t+qXCMRvUVyj
xfHuAHBMBQh88gk7pWCC7w+J0zfIQQBZRFz2KQKszkgtvqIYoj/6iIZCi+vNhlHN5nGTAtRvhBtx
+Cv0W1deeGvNBNcYEarlqgboDCrU10vPFwIX1ByH2Mg3mm3bA6ogVMpZ5JhyAPWqvxOywqM8lwS0
BmJ34Xk5lx6AIixYblSkq5CYmBQmIs31I0WEJCbHCqKGb1qP6p685rStJK3SrlrF3qnUmRVUS458
nNg0NoNRkEaNCkxQOr+euCwkQBE1sNwqpCtOjE9NYwBIILSiJqEln1GmvjbVHr38xEtsRYW85PgW
zC202Q8CCnm+HRsPRXrsghc9NnmXav+ZQALqGNguY7YGry8kGK7HyPWVEgqJkDqVG1NO2nisASfG
wVjC18zUh2AIL25jTE+qAIlcGyqKWtXzSEqdeF+euQ1kYulI2Qny1aevkoiM3nf4cznBK3uTXdcO
aVNBoTB1wNjp2/LfsWnj6Wc4PkZ7lbzmRKIOC/8/bu+ZE39ld3LRQEeB6UMopk7zhXdAJO9S/yPV
VkqWgzIjWMmlTlzlAI4uvjszbudiOLkZR1aH1qF6l+VWtqS1NnP+rkY0euKLJwI3yKqLZ2fqoEg+
dglA8Z1PsOs7Ivg/rFskC5m1B6gar0Bza1TdurbX93GgsRz2+g7tk+uREXQDvs1zh28OZD3lCc2h
Ph4SqykoXbfE/E52LiMv93fALe/nuLUvxjE5fkmDlmPfwA7YgYYE7PoSCsKEQZASvY/1+4qZ+xSQ
VsibOOf283RaSr/OpYKv7E+ucZY2UiEU47oTwFldn5Z7vFqyEIzLmYvpg33XDsyT93l/3nOVjku7
U+ahoK/BMhFg3jXtFYImezyyaexa/rCCNOh9Y+O3nLi4K1vTa1Vug1j3MUdd2zVCRMLq0e1fOu9n
ERgzlyK6MjW5ShM9krNewrSkB0gGGsjEoDO42bEWT1tSysfwTwuI4sFdymjPe65/+2haWFE8D0GF
jxPdC+sMetYZ5Q/8Cz9sox8gc4bI5EC7klnFWVQX8jUzMdLVlCc+DNunbeMBq8tLJ1UAlC60u46K
i8HxrM8aU9kgqQRwYsqmUbYqJ6seMJ0Ktxsxj4qdCGh2ECFBwEGsTxtrO5FdfoivvFJTXreN8Ij8
ZIIioVEu4erGLXO7pf4NZuKu0lqI/U7Adw7zQ+NbHd41HI04G23wMXA7u8TklvJi87v4n8mJxxof
vSCXwTpLyl4I7aqPiPwGXLGwSCUyE9rji/6zNPFJojiUoZFiL9mpibZGcJ4+0MFd3z+Uc/U50FSi
IjJyygNKNlnClo9zIcrl1HmxMxI++CY7BB2pEkK3o9sZ+Vzb9Zm2wEAtXLszIBw43QvTk6U0OM3z
Ym10uqZd/6Dqhq7R1B6I3mzSdTpQ+jc+ZJ9tDs7jiFHz/sTnL/0L65PlVeu2jdIKEy+/mJVDW1XB
pfpMpRfe3Bq1VdqnlpyQaDeXaF7nnQRq9MCBInuDdvvrSy+QOB8qj3jOxCB3Rq5aykwV/OohtAOC
J11/YeBVrGI0Rm3gpcoYDKrhwsGZQVToeDKCvwAoWBTYp3A4TY7bPuXLxOkaEuorgG0qdvAsYLdw
fGn/k0R2H5p8tBrkjbGKDuVDWYDnV7ZVfZPuhZ8hsZBIq3ZhsE6XGtHmPBnYB5BXgiNFUWGyLdrQ
a8Q24hPHECp0iWbIXxR9CtNhDqaPagmgOPOOlcHri3Mmg4mNn8JaeuSYCtVQkPnt+vWQxCkBNumE
JvXV/Q33q9AwdVZYdRxp2AKMdnLSpB6ZqkatUkdFj+Jnk5OMe0w8YqD8+CK8uwXhf1jeUdaSPN9G
m9K3ASwfAlp9dd2Kz00tNHEzD4kZy1sPxR9xG72Ke9DIio+g03Ph7P96iYU7xm9P94c+e59eDn3y
SdxWiqrar3F1qyZ4qGjRUjUDIuLAl+ju4cJNWpBs3T4siUXf8n0gLtPHzaBBtRm+YnKrBVGvuZ4G
H+iqVNsbAkGNxwwa8zGjMlXA8bmqCFJaxXewYo4bkr6xRGC46VfMCNsH8qZWFj7j3KP5akiToB0x
rO83HYZU2WZvAU37Y2/Ux1WKhtqv/K+8RgdqYkOOdVVT8en+d5DG6d5soYvlmGwhaCUASisMuO82
6in6eJP/PgRP2k7dJPuAljsQGFbWX8pMuk3AsKpsjgL1HqhE8f+2aAYLXmTuuSzDfxmjdjD6IH6z
kxevBR5kUFVfJJkj+31UbEKtBqNf5UrJWwPqu5cqGPtepKAvSuqKQXquh4R/6Ss9ecskI/YW7pM5
vwHyCAWU6ArgO78f7mI0PUAECt5TmVNXPhTmWZbSSE6+WMUr56bkO3L/Y4x7fvItUMxHHVBGvgLt
rJOQ3ei0sFaYljmapMkbPRDwPkD+wtQ4Q6FSoSckLuOl/MgteT7gOiDpHxXDgYuCF7q+O8ReiIS8
rjJHjE1VISWkEVSzzNbSU4kuzZXQP8lmcSjVnSSstZxEJWIzfWGh514rULQD7B2QRFCcTVuFpd7v
RSWvM4dbq8JBLEkLfph9gYb9HiTLtDb5DZOtVLfE2h5ykn9pC0+JuZ0HJypqwLyjnAXo/fUyyL4n
ar5SZM7nZwQGhuRP9lzRwg4+73/jGfSlDjsGRBGQ+dBuLoc8FaWB9zFTwN4IJsqG58IvSIXdVCAV
LRckUdHBotDIQzKm9OgwWMpLZNS0UIKlZZ+5qUDNhfQ5qJc0RbiZtKo1qLCk+PYgXc62zvbMmVuA
1QmClO+XhU7HOZ8PohCAZMBtpGq4Ha+XuGx8MIYofYYnKQIThAC7MiFqSpVj4UKARksRa5OloGzm
dYGeKvTlIBJFf+X0dYEMGCfUPJ85LZ9DcK7oNSLWgrzOFRf86VnaE62RPAuAoefW8NzV0Cwi8X7J
UCYHG4cLHxuhhw7R68ll1whF6OLkYwyuy7+inMR9px3QS2YquigkCWXmGwQBFHj62zbIiZGBKuzo
Rorhrwq3iSITAI4UWK0u9gawz9V1uDekAJBuvo/E1zSX5Fetg8Y45X3WMiJDWgF3hpYJe6+NeYMY
Yuu/uLmovJQpa5idaJzsSE2a69b97T13lwFAMeo7iQKgtVOOyRgiI6Vr5LmT+TRULSHH8g5mhl6F
PKVc8Sm+YzjcVgTBwWML3flaoOpn+1bYKlC0AEiHoOACu+f9Uc3Fx2iTwnhQ0kAYKE8864hIL6EL
5DmGnK80C1LnoDY7qtqq82m19Tat2WoueOutQVpIAP/mm66/PUQe0DSJ4BzM9Cg3XG/6ovZkPerS
wDHf/vRWujkMZrUBHxLYzrAQ5GHUoR9V0H1TBxXEFyH0DF2qE926pDX3+5EmqwERzDtyVVAXPEFs
53xO6TmHzEAKsa7tdkvPS++J23sPB2aUjUIxBmOf3ntgdE4KyXDdZ6F4T1sPPUebyH/0u4XA5/a+
uzYjXS+N72aKjtKY+1zziuXFRwYkLNhLaTLspGRJ5W4mIXdtbeJ9vKzAxRPBmteaPc03Glhy2N98
fzgcoMhDNz9fKKp1246S/fA3elQWALIzJ+Pa/iTKE5AQbvnRvqmuqoAc7M8xB43spPz4+MojE6gi
oELDC61JveDnb938telJkKeLka5Fo2nNteX8rxA9RIq6YOM2kLy2Mdnnnpd7CdyK+wxQfVGj+3OJ
mHDm5oQFtAOjOj2WC5TJB+TazoXAZ8Y9JxCl+kEes9ke0S70fYBYnWIuFSNvcyWjNUTGYzEc/QmT
NeML1WuksuaewfdAumoDVlDSc0et+KzU11ZZCHxnv9DYqYhrauyonUQfrljKA9c3sKaAboGtEu1F
6rMlN3ib3DL4sUF+7FDB3ykpXD+0wKClHAfm/chKVvpeJ1todQFQsGBpzoFgXWRFG7kG8NC6Ptlq
0eoa61zuuUNlqQO9HZMIY4cCffP3PfucC7k0NFk3iUHuNchhCKTneLtJpJF5InVg2uO/4ngxGbtk
buKxGKtl5pYGN8rdRE8tFL04nGC8r78ECqZGulV3Cw/luWOFkBSAGMRLACdOVrKUCikeZEwwNsAw
wKGdHe/2+2s4s/cQAApjvQIaCCjHXX+sPGZVLQaJ58Rq+VoG5b5AswLxg8S6b2fmRKEdClhlTAdP
jt8i+cVrStfCNmwG9AenLNuKnvDgKtGbkQafElhXi6Sxwee7cKxmslJjC9Y/m5MP1smd70s6WkUP
NkgnQ9Mj+APF6Z8NWW0ILltowLnHGG/a80K0+9saM7n4r0xP3JVQoqJatTD99sbTF9V6aWkPkjyF
mLa9MSwM4fN59P/IN5QeSXeyqZLapNUKWUK23uWm+XchMzuze69GNG6Eiw+gcZIRKlXhOUFgrNXB
tRqF3xedYCZlRRlb6lGfNQcnM76qgLScgh5CIQcfTuJ5ToQkvmgFtUJVfR1VOwDpFtzA3OUKohEB
uBWgl1D0nkxNhLx01cloxq23hU6ZhwWVSKqTbhM+VI+pqbiUuaSKccF6KMRBaM8FH6n80RYlyd5R
/ru/1WcAH0ALXoxncnsAhS8UBSd6jllbwtshlGloS4fuL6gPPOouxJhj9DrdaZfGxg9x8V07r1Si
hhnoRB5WxVOz54Xdh4JEknLo84UoZgafhomJ6GFS0II9Cnte2+K6ik+KKPbHsuZhIIJg9d/fu5cY
uanvdi0tQVvnorYre5Oceuj6SsMHsNeGm6baCZoT7fzGRm86VLcCd438QDAAwB6bsS+ZkrxrggeB
f0uMjVjtWosHgI3baqmlKZzZpfvI1Rbint8H5M3qX6zI5G3R+/Hggmzcd0BGWBDDRtED/DIE4eW3
t6VH4Y8YmhWprJ/nhwf7ac+t4iM9n8y3w259lj+DB4ig0rVrfWvmKEW5Ll7vb8X5o/FvfFNu/FTS
8gGy274jgkQayP9Xho5PaG8D86htQ2WTbaEnhUzERjTjU68eimc0YXQf1ROX0h690v7j/QHNJJyu
tpAyuW+QGwmCluGTKvqhct8FDoKXxlpyc7OtDEfJ7IyRVkLuiS/NErjD3JRMzfgp9YPeeCR2F1t2
Z+5YIEKQsMcbHR2UU45yvle7IuUTH3Kh+hZcEKvhVXwMKP/WgvXJdaENzC+c2Lmr8NLi5FrqU9FI
Kj/zHa1co1m8Z3Zspv0fpOZBXfe/LDcKEdJIc64hnXl9YmtkeBulx3IXsi0lVExM+VwefYAdDas9
xiQ1Nf8BrQ1auBossA7GAzWeF8YwhmE3ZwRarcDbj1Cf36T8hYeqe7VMjKzGJ69WgwpOA17aht5H
69FCRH43DTcosK9EVyMxz6iyVJKcSe79grehOYb4BlfRxGspjdqkcQr7/Uohxd8MSCySAYhHaWQv
3PuzHhKLjVwPWtBGhbPr9W4G38N26n0n4RLbYy/RYCWuD9TLSQx2oSrjtqeBBAaq9yInHmfyGihS
XhYWfC6muxzEJC4ecoP3u2TwnVo7g7fD0NdCuNc7omdmf4r8U98zU8gCU0ZVbiPiia+iK/X+GGaK
saAjHrlpVFwXox7S9UJE+SDEQ4UxoBRqJ7EpVORdoukxPTqOk9gROHX9kdN9UStxdvJjJhnteACT
T5uWO6bo4GJQ4fEoFJfQh8BRd71qLOtDod/Z55K67uwdhSDn/9mbfPEAtP5Fp8BevTW7ffmcPkZW
tdfW2UE1/Y9yLR2HLbc6gv0gpzEIz+tPD2zkS5987oyhgwiCBXivotFrcs5Lr6zFJGaBwzXnmDeD
k1ZaQkZEb6sZxyTae9/cVlqCi89GuZdWJ7df4CthVzaw6kvUfvtz8L9GeUx0f4z34Bte5ummpxq4
cNXAegQKlfRQNqBH56ijub8kzrl/3S1JcM15V2CtFUVG0DnK5l5vPCOPKiMB8NIJ8pVfPZf1LhXf
NWnnd9kSzGsmpz3S3CGTD9VJkGBNm38jyC4NscQjvddaASTt+0NAQPRBj1BoUajwv9ydcCzgPB5h
nWBvmEytTIpSirjAyWrPUuQvTyOSaOXAsxuGXauPQHUGzOKyv1XxU+yT0PQhZqHKFA3msbH0+B6N
Tbw6VldBrhdd2HjpT9YZZbCiCDy0oBrVSo3XAn9qQc+rLFxgo2++sSIhEwMDggL2u+spd5APkOJe
Cp2m2nISrUDravX+oz583/dX4+9M7ACugj5JQKahlTstposy4L+VwsVOVOdmB7Y/JHzkehMcSmkd
iGh+kEPzvsWZ9QOFNcQvQGgNqCA/9RsCBD+iDkh7kT5U295eUpWZ25xXBiYeuGRh76Y1DGTHYZea
4g+ocUqCeI8YpvG8TKE5P6GRlwxqGki2Tz5VkSIEqGTYk9HKwF7RUJsOW6i33F+2mXIKEtNgcYBv
BwkR+ruud4SQJKXIijBxXpgFgFhlaiQEoXGzL4iwx5t6IE8NUOWPKXQG0tSqXqD0vj2v749iNDLd
LpeDmLw4fQCcvKbGIED2YslDB725z/sWZlZzpBPCxkBsOvbkXE+zFWtNaBnadoUOF/ewCQIQ5hYn
b2EXzkxkpK9DrAJyDGgkjMO4iM3K1I3zPsNEyiZ50fhKt4WyXOq3mIvArqxMJtMYguzL1YhQMh6a
Zivt3QByrclbLBz67E0aVoACE7YUi90W/9DOdDG3yZ1Yl3LpD7mPvgsaaRAZ/8uGUwjGF+9ZYHgP
bRZb2WecCCJcyCMj7YE8xDT0KLPAgPojOjEBuq8hshFGT333XkLQVqxJ7p+W3uM3ewQOEYbQwTLS
MIIP//rjNZoYF5mapU7Qh1AUisH04a3QYxPQOBIXNsqNI57YmnxCGUy1HaSPU0dgmhk2Brik7IQ1
q8DtzJr/ur/5b3YljCGIHtOSBpo2jIkryVKtZ1oAfFADZ+U1n03Jvu9buC0KjiZG4ANa8JHrn5Yq
cyEOG0FogFMEsMJHTah5exNcGiq29yjudtzSZrwJS4FwwPECxAK8yoCnT76VlBdhEMVyjvI3HNam
MTngwYEGV4m2GmhrIhi+P8Pbp//E4uSLoQ6vdhEn5Q6afXafHglWDQ3oT2g3ZOgteqrJ95pGX+Yi
+Hzm641JP1xqYEUZeTGvt2UWuEEUekHh4HVj/jF2Lge+b+KJ5ke1MkLze6necHPsMFGAKXQklgGG
w2Pj2p4XZKrudm3hyKsMxW4QNys+RVN3/tMtZJRvYsuJpcnLPUwMpBk1WKqD71g1zzVPzv0St8fS
dMblvXDJSsiJaTMaSYjc01ReqwZxdNc83d8fS2amV5jKRWLpCiBAsqCV6oVIRBtWBM70d+U5COz7
xm6DkXHl0G+HIoMOh/V7q19MCnGiEuF4FNj+6h/9j538Mdix3nw0qzN0vRrrfzA3Us3zkAiRQU47
mZwKacYqB+7SAe5VI7vgo8hsJpuvIOk6e6YK+veFOPU2r4UJwhL8iYhAEo7l+qvxrpyzwGtLB9W1
noB1Lo9tHgSeDxqyVmiUlZ+h65aZmguG6XPFPcU/w1JEeZt3noxhsnOaIBnwBKxKBwwLtXeABmye
kMqnNAdQoFPM+4s859EuZzxZ41zTGrcwutIpbW8d7+KlbzjnRi5/f+IxeebrUqay0imCDc41MQ+2
XhCevXeRuZYetedyaZOOIfdVVDdZv4nHVFgUiZlXl05qHBR11bxxInZPmJwKd2swwGbJUipwcdtM
YpRQy5WokrBtpOwgcOaQAH76itbJxA6/cpHIzUOW1CSBXGYKYCARuIhK74DKKItH5iZawuQBJkYP
BpI2iKwnd27VRkAgcglzBO8p6cwY/AYayOhdWrXrsD0N1lKN/RYxj1uQH4kjAMrG2f/NpV34BMTw
PWhHXOZ05RtI1EUnflWQkkxGmHp41Il2SHdtS4atbktIFN3fvTPxDJpj4Y/AkyWjO3RyVni+kcLY
MJiT128huEBMtTknOdHlBTszV4bKgxAUSnSIaG7YfgD2S3QhSyonDJ8GaQ3W4PKAjQQuzm6hOvNL
NjXZvr+8+wAYojqjT+9d5ESKmkPu3OEtsJ3Zn8AZaba3DZznQwjFHPKxFZF9oeCbJenKe0gptZ7O
5c/urSBmRNqFic/FHxgOclE88JTw+JPzOxS9objt/5F2Xb2NK032FxFgDq/NJCpakmnJfiFsz5g5
Z/76PfSH3ZEorgjsYm4YXONOsVN1ddWpc8QKlA6qFxuUEed6svU3UveDlV1FpDYHZRNWljCsWAgB
It9Oafxe/omuRbjgTB7Tkdhrtx8zOdru4AdNW8gVLlWwRGy+Wr0BzJUMBii6CCoeBNqboMrWJYKe
Lm2zlLqZ8WXQWsQeQKCJXld6EqIwZSY2VNbXdiFSUA9QOPALZfziKMdLZroDgHTEq3hEGiLAu7+E
ijbmnJoazQwFYVYUC/5OyzeVhpSxHoCheQXdEEki7qDzrZkDTA36BrSMNJ9ye/FAt8RvahBhe+/P
z9ojuwdoGtDfxY5an+O/J1cFHvNBLcVsBwJEIp4cSu/NptC571CTVhH62FwT9A19prb5dmC1NtUZ
7hCBGJFeSYnWhhuAwWuzZ7Ss/OOAhUkHE3aQ6s7wJ2SHhYv8l6j8fg7vv3Uyh3EUpiHj0p1donkX
57TSPlA1GJEDA/o3ff012WR7QT1HKiKJP88n6pF/YzJRk22KLKMvp/nQ4cn6Eam7XkfOEozR2teY
PH3dKeTj4pP3T8FkVFvdXz4X7D8isWEf7eLI6qGQjufXJClFKXyXyLnQIUxrIxJCUS0G/DAs0Dvr
Gq4mQL/Twa8Fs+OUTqf81urkdMScUsm8oHR21e17AfFZBGYmZRWjqfP5/HKP5/B+fJMojRUGnvdL
jM+IiXHQPnoVvGb6gFaxCvALXd0iS/3FIoMdm4paELCco2d4o8Jbk6U89WMvymSux2+9uf5A7dOJ
OeN0YHpPttyFB9/6sDpFMOXBH+VqhQ3n/kE3vHZE2UDTF1lRH2/8+8mYnEpohHJQLMIHuPkfBlzE
kMnjt2HNg7f4PQyyEfgZuUu3/uz5Qs8/HCGw52BEHb/qZtiU76YszVAYNmG+De/88mFR35UVGCLJ
Pj85CWhY5+DsORKZ4NelgE97vgceUUHjvIPPCenIUbJguscF11fYQXZ7G+b7iOwgCPsarl1y+sv/
MU9WdDbRKyio7Be//7P6UQt1qSj/2Lk1fgGgSWCkGElspjwZFOhCeSeOe/ttcz3s/M0XZ+T7A0pV
PjllG9M09/q5J+v1Z2nt7XUE+SOAfo9L+qjj8j6cupuvmCw/E1Vs6rAR5oFVm+ICwheS1v7CiZs7
cFhOsDyMKsDAhd+vNqAHmQSKpd72B90pJT1iFP35ej4GWGMt/Z+FyZEuSicVvSIH91gMfhzIinEc
Dm5ouoykCdAuEPslwTnhMXa8Nzk5uUwfdArYIXsQgr3tdigWpGTTH6/X3YenHl7z3SuueA080aeO
WAOxHMslr9zGilWTEF23U4bY3hq3HVFeVueArPVkj+ZY+ydR/2jPJ2fOs3IcejzQkon20GmGkKfG
Am2Mw9aC0roVjsHwkfG6H8sLyzxrB/yFeDsALgt98/tlDpxhCOLxTGXIhY+pTxnBFS0CQFH9PB/R
3K4dC+tooQHQC1xh95Yyh8uaXgl79EsrLREENAyKbEsaZED/X4ampPJli7mLxkOqxO8Ou6loUMdc
n5uYnbV/Y5kS9iLHU2Y1H/S2FEIH0t3GeBgw4cXNlmp1C5M2BRg3teAquE17u+Y7PLASnMMkHdBy
5FnPRzR33G9W54GCF9qFVC/BkNPiTaWgzp8uMdjPjQWadAhx4TrHjqL7DVDLLJ/SUdHbDXhKmQjg
UXcP+ZHn4/gFQ0+d462VSSDUSl3L5gmsIFUEaXg8Tq67A60fjJds1ZBTtzmdGvW90d8/eZZ80kRD
f8bzT5iNBW8/YeI6gZ1oHL7ABsy0K3ijQCYMOhnDOJxwVZkgk+GOCdl+6ql2XgFHEakLrmNuKZF+
V9DGw8rAN0yOdM+ic/B3/9cdQOJpQuRwgWJifiX/WRg9+00kANEm0Q06DLAMgVnwNNF9y5glhN7/
spL/rEwdhhCzUhnBih+sYvK2S0d0wsE6gSLTt0/tyzdPQBhHIMai7RHtjXOJHowF/7gw1F/elJuh
Sm2g0LSMj6hG/6j8FezINZ7vlzkTKOLh7fcfNuXJuWCaLq8lt8e5QPd2mQiGk8tWrizhxWde0igW
AtMDcm+kNdAodL9qURjwXM02A/AuFbhlUqBs0XyuWeGO6FsWStPFWvrM1NVSc9lMdvPO8LS6NtLp
iEIFwxwpPFP89MNN+UG/5A34bcwcguAv6dfzKZ0LLRAk0mO3Ji6130jyZtVopggqLi0HOwaIqU90
HqCAoD7hnfwRBgvZm3Hapg4HdtDLjxZUGo/k+2lN+jzJy5YdbBn8f3V0rplMyzhCX6ngqHDZOs6X
enZmH3u3JicrGVRJmsYlN+Cxt+lB4Qq4EFTPPzjt1XBtEtegmCTcEmbod6s/DBS1IREZCvQ0THMB
LZuEEK6WB3sIDSUy8o4m4NzUYu7ig8+Q3tY15JyWUFoz9QcGIcM/q+NVfLOUbg05eSV3BrsBM5FI
kkYHiFji1ab+YVQlfvFfGFAAxFeHXT3fQ7PremN44kaLqMlpNoNhVnnx1wxLovCdTt89zizWIJx8
bmwuML0d5WQTpZID2sNkNOYeW8olwt8sNaPuuIQt4cag+nERR2XYUUJGmFY7QjTWujEnDPZuV6ob
A1mkVfOa25RuootR9Q1asxn1uzf0z2MMF1GvMvMn0OvNceGSmh0w2DZG/T0c1GlvLZM7nN8qymAj
U8/JRrXiPDVRFysrs4t4Y2Y6r2Va80oPMwl4gQ59Tlo4goQoqqy8VezSEZl9IoMnkh6l7pGLkcar
+WazljXjA1nm0TZDLIvST67+evj6gHDpx+HLsk4WyFUMl1rEJT/e+BLAbCiZIUeHMqo8eUnldZ3U
NWhnbXpgbUrIVIFb8nKPwnzYgEi3o/iOeuCoQnQ/tBQqTXlRB62NiAY3sagqX8wGNzFJDtbfZPV9
gUA48HOjcuJ5ZTvEW32uQdN2lDT38vyszORf7j9lMstAGGRS5Iat/cYR7gDyD8IYeMABQhSbQEpb
tGVe3tEjty8P52O+hFN9xDFNZmK8z28WWaakOOlDmJfta/+D3n/1wBCQoIMuk5zE7feFP4jkfb8H
dzbxPn5QrX8+/vnV/rcSE484hHwphhVWIusvcXXIpYVa+cwuvp/fieerwB8muTwGmGmF1hhXg1eH
sfuqcsmLDnUwa7tWV6s/sq4suNwZZ39veXJc5ZpupSKNWgSWJainaLxINcXVYsjDRiBykUDxH5ke
cyiElyjZxNlit/Gje7z/gMnNOlQyPbQh5pYj13D/gWKMp71yK8sivGbqtLHO1md4xKUocyY2u7P7
EGZ6Qxcyo91Ng9AMPF+R8fr3FFx0h6xVT19RLys0yz7fRzPJ/Xujk6dSTElBzKYw2qpCTbRO+9h9
NefX8Piari3LFPRLhOR1QmjjHcEhqZmxBA/mxaXIdOZSuv+QyYOpF9ok9X99S66Px7nVPz6qV4VA
5xcvJ1F9DbSTmWxIvN2+Q8lzDx9OgD7A28n8s7AFl0737xa9Od2sUudpmmDzU6u3K/gucsRWompY
jlZtPO30V9K3uoQuf+ie2eujoh0XTvfiB4zH/+YD6q7p49jDqrC7SgMTGaI73B+YBJ9YHTGz1Qvk
AS66vsYMRLujZy68oB9v5vvFmLi3vpeFuKFg30N7odNu5MxmQG3iJGqQL7wjHznn7l3pb+/4zVgD
Wak7ZXSluR6jpLfj9YOls9aLzqz3KouLRFva9IvTO3Fu4KvPaqiltDZQCYLBaJZ3dkkzxgV4V54A
d9puYw2Oe42O/ssfaHeKp6W+/pk08v0UT9ycFDqU77PjaQepwWYEKgCtQK+LLRY63MDXbkY1jZfL
pdZkUEjoXE9GPVvooh8yAog6ln61Wlj2Xwat+8jw/qMmri9M4twtmvGjdq1+QK4RdzvSnyfzm8Dx
+S/w+S52+xIZ6O+z4Ynd3z1yswcGxaPicLQL/sRdTLRquzMk9No62unUnbaEOmIrAGWHd+nCUVvY
6b9O+cayA2YdJ6RhmQNTO/JVRp+lG7+CoE84GGnD6s/97Qxs4m6Gp3C3oihTL85gr9Cu+eeO2yIe
JGZroET3giGeXUNbWNSZN9u9yWnUBgpSKoxgMtOcnWMKhr92VvzB2fRLfvMxi3FvaeK2ovi/b7Cx
V2u3a7YgMj4cEi1WXeJszRek3BKR7Dn9jG20WdICWlrKidOqlK5MlfFEibFZlaaDjvu4UKPBosKl
22qmDHU/0kn8FcpOlhUKbPWmFvjkiisqJwbKTxiodXqR1G/5/J7Cj2n2zxH0BpuFbcuN7uHhxIAR
m4PskCiAcuz+hpD7qAyCBFESv9tca6Q2c9U4hbuT/Oq3qukho3O0PKPacCdULSB8CcpgNTmOl9VK
HkbM3iKQcwYygjm5+aTJ6ueuLxdVgE/qjzx0wNQdXDmxpAH4Ucf4Jnuk6M4q3gILUzG77DdmJ8uO
1sA4jzksBeipNFHN5PfYz1QnNyHl9vzw/qKonk36ZNVTyPZFjYJ7QyD9sYGsC8okCP5Z9StBFyiW
Hn8zm9cCu8DCqd7vWQ3FX2jnoE7EGsXb9sIBxkuDLKghf4uKnFjrUhvvwV5Y6yAJ0o5oE2B31Fbs
lyZpnPtnXz658djIYzuej1sIx7L7OqRtiuGW6vPzbzJsxRHQDhWaaUUkd5LcV+QxbEJGShojFmSj
HJx+SR/2QKShq0NHD8sqQfFs436t8sX2sce9ACE/WhElCAiiz2paXxpytmwg6ohSCR1pQVVZtUMV
Ku3Ee2gwkYSWIu35lmDG+Ph+Yu8sTgtNedIwbeAlva1RLAn/BoEaQMP8SGnYjAumHr3rvalJqN6D
pyqEIGiPUJ02hcNmI6ubHbiwELN4Wr5wqsat/DAu1GXhYcb81xRhxzRpVTQdxgX6cT8n6HfVFk7T
DHoS44HzGmGiCmgMJzlvv0S3Xz+gEAt6jbHp/uPDXYGWYCCX/iDXZK8ehyU1qBkfBeT8qNUGblfI
7E7rTwpqdl1QuQPmsNZbAMa+DqdhJWqlAZxvahHVDvSW/ATqUrw3cwsDTc+jMQI0QWhbmPYxOyFe
FFQt9HZQr/tWzyQR1ET7sgKkC7yvUvUNwgaSZEtJxcd74t7sJMxsWNZj/RxmkTnV8adTCDK3AdSH
rOe785FLQbg3NAkdg7yQGg/d6vYbkmyJdkA+JNy8gicPPX/KplS/SvPg66XKINsYgVf6YG11drP2
NRt0w6adGuKqMdfrxtznxrlS8dc6Nc40oUmP3tslIMvc9gbFEdJlY5cxyEfur0+xgv5QJngD1IvP
ySbPbcU3wtZb2OIzDw1Myo2Z0S3fRJcMX+ZK0WK7sev6mEPkyPyOiKnr+7FQ9XOOdHVVGavz6jPU
IvP5gsy5QuQD4Yp5SIFhv9+bZvMszmIuGWzXcdVKOTgc8GjBhuJitEPKC8ZmHg5QbWChBg4RMJAk
CpPXu+IEqEKmqAskW2qTgSQPW4DC4+EkqV+o0V1krKJDqB2yJ4W5hIUat9bUV90anywm65RFUUdI
8LrRSnzLRAQ7ErK87E8Jt1XkCECqReKJOb9/a3OyshBnVho3xoCZbYcW3mwlSapPgf+44EiPaugl
l47PF3TOg6ABCVo0I6kZniKTQIdpk6jhIqaxpQtcPiiNUyPnNV7ZNbYTW7jTn9ubmdU7c5Ngpy5i
Knc7urH5daChJw6cm0ysUuWL65lOtcCqMbNb74yNP785KHw0CFVUYmy8KlFGn2h5cc0PlbtQp5ud
Q0QGI5IXJVs0Jt/bUZpKDOS0au2OhkqnKIQ7uYU0g+f0gl7nBWW1QcwQHgzWce0ppsD31NI1Pu6M
yW7FQYFiAvjVRkTt5BoHQlWEEpPS2H4HMTtTyEYmS2odX9hT+pV/cS2Jv56vpDgTOdyZnIw69kUm
axyY5GkzK97rL4r54n018zd0Qphc80PiM5bXvdNY5k4Tsl2eHDPw2CZmp+wi5y3uDxXglAI4b/+G
SgW+17XcqV2/S50Tj/8b2o3QN6OxeMKx/wB1gdgZ3qDFECrKVV82o8SsM9KehzWHqmT1JwBr7jqh
1by6eNG3KHwn7UmsVa61hBJq9Q6kbfROsvx1HjTgOKlUELuK/fb5tDyyEgqgGmDhrNDUhN4+YeI3
mq5GjaRAyYTPNsO5ZFTKqPlD2I8tVam3rjsQOeucDG72lwQt2BcIcT7/gpnL+e4DJk4EiYc+4hIf
aY9W43sS//TeD0rUcWPW4sLOn+kvwGB5dOKjOQRB1+8euTlhHJ1VbIXLyGZzQyDZttGyLacZwaEx
CiMxI2sje6pnDJvYdowBMrY7TnWMGE/Ys/TRqQUEnc09tXBvzMWAd181cTJR1lEN0+OrQG95FRyy
A2x2hM9S+pUCUV/pb2rPVDN7wZfOuBtw6kDPD3Tl0HH+zdLcTEYsZiLohKPOTgYRW5RWkxrBEVLK
Odr2guvzVZ458BzE5QGZldH7DhmDe5+DAqwcpW3e2VJF+W8NXqeEFztnYTfPlA9kjoEiNThrAf4G
uOPejKCkHuvIgOlLUTpqZRqRoymdp4GqKWtIIdkDyquo0kNFrI01H2rgfatGraTy/Vks1mUJ7rqC
WmWeznDG8xmYO2noq1MARsJZQ4fLxAEFssv04SB1doAuqM4o4i0vZOSYe39ZcGGgWAlGYbylS82h
1Dw3XXrhoM08TSGHePMB06MeBz4cMqDj8RsYvoyPVr9q7ldIjj8rVFZW4HWFkhz73tAk7jf4L0s5
uJmTDhaAETANLBaYnCb3G5s30Gcv8JwqgF1HtshptV24Mg4DoQ/iod36L6UVrFfPp30GhIZR31id
bImqHcDnxAK4tKmMCIgJEu5zwhkH4/UUm38rsm2N7bekAtbaWutuZ6sLHzD3Or77gMmjAHOB8JQf
X8e4BxgDlD6N1n2yLiBa54V7dW6GUfiGVjpgbxDrm1yrfUpTotvTiEDRfyagUNG9JcPrEK96xZLk
pcM2c6NCkh2KLXg9oD9q+jwWESokZccMther3LX+DAGjQPLthYja9+Wyb3S0x4I68e+5CDHSpWld
sj7+/MZ9SR6Vy60E61W+Awcn/CaHxh+iQMKq50A2r9cgdglXkqeyr16+9/Tn+2qmRAtmJsC2IVkj
jQKNk3srCkMxzKoe0CrJyHceQ2T3B0CAjYeXbORsXeEwNCu3Ij29YHlmke8MTwdetBL4mjq8p4IV
y6xdkbDyVuIbkrKqly683mbeiOikgdYIQKkCdCAnd5OSZzUlF3hWVNy2+eKVn6J7VZakxmfg6HgZ
jWkBWYIiLsTv7tcyxwuRqRTcDhx569VWF67BH/Gn2zIG2O5VwcjJx2A0Gq0OW9lsPxlj92oC2jCo
2Sdu6Xzb6Nt3tDmsdXO71T97i9F5yDZZl0Hdvq/XP8cFTza3ArwEMn7IPYM5aKppJiUN3QYp29tR
dgRdpZJrSohOmwqCMwian++zmbIQpERujE32WYGmVlryYWyzO4ifkQa6dZtIp2r1bZo6uqJBIEmB
c529tIsOe+b1c2d6stMahasBwWR6mzVzhEU++TI2f952owpg9KaY60/KEhY82Jy3vLM52XBtmSVO
JcBmTPI3iVwDa8fss7dgwX3MPdZ5ILAh+w7KJACVJnYiviqpocG0pkiAJVqqinhzgFKatvCALRF/
OUaly9dYyw+UJb38EV5Be/G6JOczUwrD6t58xuRObJzA6b0WnwHCeAY8vvsKk8uuh6vOHyi7+UKv
ZYfmPXC+WmcG/YTCwvYad8/kIQYIOn6JaLEA3cBkiXmnTDELOHl9+rcM9qV8er59f8G0jwbwuGDR
nf2IQB2CAcXUruxswDk+GovThi3/Jq+B3RcBJ4g0lAvMQg+tvNAk0z6jNKJoP6NIAMjVqJcGDYwV
1IN6pE6WTvH80P992eRexhM4p+Ou6mxfostN6AryXpCj8/Pxj/P3ZPi/2O6bW6pqlYpjsgJGHPad
Zd36LU8QXaJrKdk9tzQ7HLS7Aeo+SkJPc6tuj8aFOsdEe4F3zmX02nNLF/6SidEv3gyGE0qhCZy6
s9/qXo0hAIElPWTGLyZoG1toPxQ59X19Ro36+dhmT6twM7jpWrEdNTC/lq/semdw6DNLzZNvInDX
ck1/Z7E/Vj+KFaGqspRZm13Cf7an6XIx4eQmr5vObkRh1UK7UvmixUF/PsK5e/ZmgNIkcqMrqgM/
ETajm/6tHE3qLoxvBF6s/R/MoOUESXjslAclua4EgU/DdZ2dZa4qV18uZzTZucTT+7mduccO4oV/
hiZbJR5C8KiwfWfLTKnHCbq1Bacg2EEpSdC47QE4HPpIpgXsDxdIagbmvaZBecoReCOXOstl+Tel
ixd28Gj14TTefNVkG3ECwPAKjaUcUMR8ZUs5NLyoAFCyAv7E8/Lw2Df8V0HJ3AKUcOatjelA1QM9
hOjbFMaTdXNyYkiDOAKFrugyq44t6+t5fuyHNyFhN9DwXojZZmDxqO6g1YDFCxjtodNEdJdQePXn
yMs6JcAyviYWJFGAGCclRPSGP3yF1r51dKnA5AK6ju5HjNWBA/PhQj5z9i4fiTHG+hnu2OnJEYRG
gXANUMD5T+xeHYbXIk5Pm13AfUq8EXQQ0YGqzqBcFzbfGC5Ol3kkMRuLajKP+t39bHse29BO49IA
e9BqijTxjtpnJH5xLt5CDmUulwoaS+TNoGKLIuGUIiLpu8ZN2HiwNebCgNTky6xR7E5IeakXfOBM
MIYbFEI8KBIKiJMnAQsXikPhJKhlBFZVq51WAgHX9SQ6Lb1sQBz9OH9AT6PjVQALA49E+/381WHJ
V2GGoF+BYslO6QZH1MsKyWAD9MaMTKK8Yj01Hxy+MyJWor7yjneufdo1lEnLSScSd3wYktDDkVBT
zhNAI9uIVPq347wqfK0TCBuiR0LmXUK7AL+rKQ+N+ZMkuiVAR0WOPIQfpVm0lSvJF3Ux45VUT2Nk
b/+EUejQBtTkKBkJVjn1VZkX6F4r+IZODp0XC6PkGDqW9bGlNDGSGkhWwnIVSBcUiEJwxA373te6
1g1Eqx1a5cjFTcQdUintog3fp6y7Kzy/oDTRoxyOxAyb0eaQoo6yAbECGxzipBKKq5RKTfrSBH6h
WF0FtKRZlBGX4WoXfWBEhzbiDaWLOAay5H1frNlYdMYaAuuIO5ahczSntA7HGElUuq/wgV53jns/
KneeIHiSWoyM0KQQchDOpoUf4JWn8CA9V0Ter17CuM0CYwBirDbjVJELjR+yHq0ZfQz1O9+hQjDx
sBFd64LDct6KKeTOB61TTod2ykdN8i0IMZDsxBuQJfuK2YyFllnopJS3R32Az45i3Cr8SupAzH+U
8tpDT1lfcBRhKzZP9aiUoh5TX3T+oMptnMYfCRirRN1HwqD8rmTWLb75so5dsFcNJZWs6pRX2rVL
UULwBkYbL9A9dMFGr2kYsGFOihKddFA0iANx3zSS4NuQX3DRxoYaEJrolbDLUO8pGgVJedetpVGW
W0yYk5u29aBF+H1ekVyo8c9MSaAarkDDV28zt3E3ZYHEyE/kMn7UrssmErw9Vdei8I4/JgM8Ipba
5qPiqqqCfF2ivEZD1Pekg5ghq+d1HKWak4OQWWcx0/giJZC6fVVQnqfXfcCKpptGfrCtWcWDThjL
O6GwRYKG8jdO4dDJjoqQEDPhQGT8oegw33ADX1Mkbpq003s/TVydTp0yj9WySIVQlXP0A4P+qkz6
4tWFuiEXQDlFaZNzlmXSsE2kHIIjEdtFlMpTaI9acUnIcrooYZIYkiFZ0Wr4lsq1KuirJmDrThJG
r6mCizd5SieYPK+tBKilIqph0PpWhXJH0CypUKQp2zi34rhl8hcwEEQS4L193vcrx6dK+izIHSAz
gyIW8ofbSlLwNaRFJphuT4klCh+i3+iNEym9yrJ+4xmM6IYclorr+P0ggiUJZ6PO14zXiyCtyNia
NqOyiBIwtuSM8k0lMQQRaLd2BW2A3ttfBSkez4CKpesdvCLzqD1TJEyoR7GbVzol+11qMD5LZwVp
aCoaNBfNKPJPmySUDrqW4dKB2seF6lHb/X1+ycx0ZUKNd6QZQRsvC38yyaZGuR+nXYVOJSR6auI4
urwG0i86R9tmNVyp3CzfZEvUmE0sq+KuhIaG2XWahOKSa8rlukKHeaa/eQaedMFx6bKYCXQAWAFZ
D0TjJJkRxp/fxBtu2gHm4ze07eRiobZNjuwyE4KfAlNI2M6BDuYA6j+/o/KFQHaumgGBSPC9CuCK
BK04e29aGfIwaZmWxjuEsMdBPnUl+ov7L2ldhKbCGD6vdj+d2WYqUvHV3n/1/IW4Y+76GoXykLQC
w/QDhxDP5kUY4lFnR0LUakMT94TN0ZabOc1Stzgz8ySCRAwqGogABBYtQfejpQW4RkAu6d/nLdJU
gCF+lNeMrDPz+X6bQVuOQq7/LI2jvlnSsgYLKEfHNBIjDWhsQHVBxt/Veqe5K9GEAKOKWiJBOctv
yBpAM8EEF0b92ms/z79kdoVvv2QSifiRlIiVgC9BDn/8iB2avMwXdD2V2nYdoHttId02lyS5G/ok
SZJVOOwJ9x+DI1uy1jQEebBxfI3uqqoK/cOFvMijDAJW9HaQkxMUlC7LuTUWFvCyry9lb65dTQVZ
5mKSbfQTk2D1ztDkTeK3Ul13cMvoeDG0YZMZvKXGWrPTlkLVua2KOp/C4lyC52La8SgEcSY3wK7a
KXF99cMr9OIynELUqR0ydmjV2p9gwUnOuSGRAVCDR4kFZY7JwkWBk7JF2dG2IVAqc6IGdX1kl1TN
loxMVkpEsC/kEYxEFgQQtwpOhYqSvqItbPuZNxwId/4NZrJQkUSVHcvAp0KIJL1E75A4fguUo3cA
MhB0FBsIcuBmjQK9knVPIvzSKZjbKKKE2wbpeAV124kDaFMFF3jfMjaaYSqHhJDWBOVYZMjXva2G
S+0Ic7tFRnIUZKB4AAhTknIxz2W5dfjeplLGSssNE9PG8wmdy2yjDf+ficmAckmMhYHiens4OyFY
wj4/DPQPWsUG9L4nCLkQZQcht4TsUZw8Igj8s2B/vImmJ+/W/sSPpSElQ9QNQ5RtoUDfjfbx6uup
KWu+GbbrseELzmVFwbc4uvBnqdVtaYInZ4NmujaOZGAFs6jby2K6qim81p8PcRzBsxFOjkaZ4Vi2
hYQEvmuATxZyUpac5Ubp5K//B0MoEYmgKEQT81SgVig8gR+4AEgwbyxvK9VPOhg8bz23ws2tGB72
yFQDwTG2w9/fgX7kd3EqO8BXcgT3AHPt1Wtx1a7AWYKxKFYZdC61776q6xmBwGy/Odvli7rkssd9
OZ3V26+YrFweSnFQBBRIb7KjJ+wocdMuUffMLdyticnCRT4DPD84xAFWSkko9UAF9aSowS3ILSWL
xsziw2hQdQMKGYTXAIPcz2nlc2wKfd8xryBc4xWzASY/+IotUIlGAGt+LSzhTG4GKiP/Y+4hJ5S3
sgctV5B84CkF7DbAGZ2GPk8rVZHN3YLDRLffncPlGwEbFG/Ox5osyjktfcMk2drGvhvzg4cKar/L
JRAXZUda1lzUJFr0dgrlp1/rVLioVj53geD5SyNLBEEEwFPuZ5ofmhB5u3Sw/Qp+JlA2TWDjREq+
DVQjUYRdl3w08msefgHBT3LP/+m6TFOcv34MZQjl5/lKzKaufrlyOXA+AyI7OUxFPCSApo/gWNeg
KgKZa8YEAEUmjKDJufnc2syGBg4X9xZQZhj9lFYpURiHglIDbSeiHBscJb8Jsm8kdB1oAd3HxnNr
M74VSTII3yJeRlQ8lWjjijFl34D2pA+EXEsq39WBtH9/bmQu9kdSE4AjQOhB7vjbnnQTkXNVLQe0
B8KTiAIlFQp4dbZnakxfBTiP8CoMaN2uCEo1lR65IOFTCi2VZU1cZLSZy7ajhInADhc1xHenXQQA
yrphyCDhG+/FN3dEmdRrqdikRjBYYCBAnzDVqso2LEi/BAKeK82MVDrwHqjgiyjx3e9qKYoiMchr
2m7cz449p9HFr3jcAIQfPmMfemnti1eGay/kz5XfWAHlmPnIzHytAW2LK1X2Vzn6Y6rP3Es1wf0R
BuCBlvprZy4OBKDAhHEMUqdo6Lj/yGEQIzbkgZngd7sroJkfG0Qc3Xdn4CUcIQpOwQ+6B/gJ6uXo
7Xxb2Cgz/ubW+jSf2ruQ70M2Z7C7cl2fWonE0oWmjI47+iVabIsl1ckZoiFIu2BJBOSmkZ94yEqn
ctM0jIgCQEd6KVA7V9Ed39H7cE8jx8N7O6AC1/RrzOossPALw525H8HAAawI3hojmdPEsQQi7dde
RY38SqV+7Qwt7c2I0kHbDJxCg0ZA/bnBuYaWO4OTC3nok6GTBZe2uxyoTqBrq1ZNG7iyUOu+6nAg
cqQWQDZmzbfrmlm2p5gDxWkiXs6i2fJm4etI7PGdorpLtZgZny+iswcpaDB1j6rf9xsP0iZURcWg
3kM6/EMGjcBnGS4UtWZNAEOAWBpIJMiG3ZsoKidQigYHMCaUQoaVYndvkb0wxTOPLOQN/xmZrCkU
U+tKRLoOXX+FxoLh1F/HJq5sUdWMwci2iSVsjVZUoZGBDVWZcAH52VvTm2TnG0vZrfn9DS1wdNhB
qwBsYfdDRkW9YV0po21X4r+D2tfZ0iraUKeiHwjjiq0RUH9r34D+EEkWESoz7zAR/o4FCzRKaw+Q
CSlNuoAbctpuO4p09dUndE2rtEjCCHDpgSDpRLyEMVJvIFT2FgUvz9dirrwn8qAjRfcWiqi45u5H
X0dDLCce1sIJzrV4zZCsN+s32VU9DyIN/JlDWYgvachymqUHIQetqg8cuJSef8boMidxI5CceIxC
J4VGB9Hocm9uPwQ6mehHIm2zIuHol/ytUDTfKj2Nh+xpv4DcHvfwozFkMjl+JPOb8phJcjnwLTL4
NiMDpo9zxPFIkC+8sMc9/MzIf5H2XcuxY1eyv6Lod2jgNsyNkSJmw5Yjq0iC5OELghbee3z9TVDm
VIGYwkyPWh2hI3ZzYftlcmXOHomhKPg+bGFEraxeegTjPId3vX2+Pm9Lfhcm7t9jmT+YUVtUvMgw
2D+DrMnqr7p9TMKd758Ucoh7o4UPxm2u21ycvsnHE6AeitL/bGRZL3NIjvucA7E99ab1Vn79txjJ
j5n7/fvnQ6qjAn0EbMY7gudJA61YMTixrJzzpsdKcUoDb0wHmobp+Mp1ZXLPQEpBpKjNpIUeIkOA
6oOK/D0VPUh7m92Qx0ZIXBB9dioyO0baROq+B48dXrCQg2/s1g1i5RFKrYSySgGt7NwF26SRdEz0
0Sdx8+KjFt/RvhzxIiBZOXpU6RPltR6GEXAvb4hCGlQdl1ocabtayxG+gkufQYpFS/OE3LItfBMj
EWLxMeNSRdQHkMaCVJsEdWblw+iboTSCqtclBfNcdmXfm9eXbHmbnM3p7I6r2ixRUXJFuqeukNiS
bXA6Id85aoMP8YPrxpZSMUhf/3uDfAfeZ4eZ7YShYNqQc8o9p5sVxCTizWgGtvJp8lp9O95BePlm
2CugRfN3zUOIzoiVL1jykc6/YLp1z76gYUX09hbTFmWPCgOFXZSibomwL2IjH4+ovvW5raSKHpcm
WzyLkqq3UqqL7mnwzagGp4JyVOO1bu6lV+/8o6Y44+yj/Iyg2CnhRogrAxcPO2qx+8SvIoyWXvBz
M7MXfKhqFG9zmAFXeSjsZd9oVUtADjOpVk7qorcO2Ko4tdyADm4eh6njpCTMYaEJJRDTQr1gh3YM
aBMkuFBDQGnZvWj7lLfjbXjq3iD4Wky1jNX0+kLWARvu93fMZjbK/TRDSzrnJK1eH2soVu6UfTpS
AzXlp+tbaymVP6EbUTqZiCl/6C2yftw3Q5ZyDgsZVwv9kVyLapiunrznrfte3eaQsri3V4wuRRzn
Rmdr6o5FMgxSxjn+Bl5ZRVNpmuISYBRduW2dMjfjNfGMxfdLgDqHPAGpf2C1ec93oRycc8in8tss
1ZvK4P2VV3/xRJzZmPkenpdXSc7BBqRM2ZOUGmzqZAhr6bDWmbb4ZkHOB68V4jU0Kl2ePaxZSip0
gTpKbLnxG5F2bLbiVUzP3o9nSxEmAVg4zz8wwHU2dkKPcNHJMqOAbAF6n7x9LlH2SPpNsMbguWZt
NnWD7zWxkMFa6Vo9cO237pRgi9Dmna/k9Bbvk7NxTYt4dm2xYx15fAtLSqzXcIH9YxEabfuGjsPr
u3xpNwDGJ8MdnoBCc8wpXw6eX8NtcoKvyAMXYh0A0fcrY0ECLv2Z9/Dc1mxQGXKuXdqUvDPesnAm
1IAy3LuA1i0107Lbcpuv5euWNuC5wWk9z2ZRagIiDyoMRuitCFNbIM/x5/X5W9oSZybmyVBlBMWE
4MJEA+ZWY9y/tLv0UeF0fyX/sRgwnRuaORN5BzI14sEQKUAF5CmaPz66IJ0vX0esGfjHe/G+uS/8
hvaBtLk+yEVP5tz4LFJQ+sxr4yzlHV+FGpeOxYOUOIf6ygnYlDVF0dWhzhwJFwxIVctjqFVpxrWW
xRsvPzLVNt8H2d3I9lpcm0FjV6sSscv7ZWK2AKkGdCKmn5/tF7ESi4SPK95JoN04ZXd0BZyfol3m
t/1DbJIUMDHPUHIdKCTJHFcht0tJT1kAnQi0078FgC7t81XGuDijSMTVWlnfpyCM0HuNGEK25UKL
lfaVuOlFXT2qwUrgtFSXAd3Mb9Ozo8LwQ1nXCFgd8m5GNjHHDY5nuYcuEvgbTcjXp1qhRSAk2sgn
0QYXULzldzxLefzFWIwl7kcNuMnaur7zlh7E358FHOrljIQEghooe0D3AOJ7SOyjueC6gaXziw4S
4KiBNZ0AJ5cGPKbIe7crOadDZtXKfb3LKRrZvQckXVcc5KV+M7SaoVlwysKgTWp2/w0ZyAE8sYcv
qnNvrg5W1S1qk6dJzOh/Pyg8Hqj7gjVDkufEj/1QxpHXcZwDTFMXtbarZnrPV0bXRnpZFhTwQ9CG
rBhdTKajFYYIqLmy3A+dj9yV2XbIFQTf4LgfgUIcjOpIHl3Ado3ofpft1nz7JXSyhPIAZO9RT0ct
cdo9Z+e1FYR2HIATnMjDy/2hs2KZFqbm6eLd9QlddEBRaAZZMGJZFrn/S0tFX0YAl7scVI5fOuaT
kTed9yFVm9TIrTLUeF9nWaMsteBX2O0KbuWRXtqk59Zn42TEalDdbLIu7ZrMEl8L7ylSNqV3S5AV
Xu0yXriG0BmHtBC6vJH9nZPc90GFHw0BD1a4aNR4aKKptBifhdRAAwcQ6MgTGeUhjezkvSqMezE2
wHMLILhNNpCP7L2v1JsIsH9dX4OFr5pEi9EYg2IIkL+zB7AaQfOUTa1sKqL4sQhA3L5W0F86oRc2
Zu9cMyStxKewwVSi2TGJKTLiXqqcrrH78hB6h57R/VLR8qwzs+KWK//PXzB7+6D2wTdjBERFNqDg
1VrliEi9Eo0e3hnH7GrX27UFUPduTauuN0U12RTVCvpucaZBsQBWAVlELDLbbuDhqfqmZwdnENqX
3pU1JgxXFnOBmBkS1Gc2Zq60Ime5XIyY6cEarHDvb/xNZbxA4A5/WTXt75Bc2nyzT2/vG7qWAV6q
N8A8ypiAxXyfrMvzDGAwpMp7QDegl/TmoWGP0cC2aEeaBciIMxE1gUbA9q3TmvLXwoN2bnhe5xtq
IIAkFYiVBoLz0o3cvHbpcyytFBTWrMzOipKNWdeW2EV1EiSaWjTHKlHsMUTKjW0Y8/rB/G8mE7B1
TgXWCIJtl5OZ+/+azEar9cPhNjUrKzBGekcxm2Avbzbgwjp9rLFXLm1TBH7Au6H7flJ0vjQb9iwZ
wNQFxIq0jbw7HrrK1wf2fdHNokvERP+2MHfuOaEPS2S1UJSl3aApB8jxogfy9gGbE3LKj+pBPfRa
Td8Trce+BX+8zhv9BvTtKKt8PlFmW1tE4zRk1zVGoN1a/n6JGOHi+2bLzMQ18dIA3wcYJ/KLyPrF
ZmhmVnZwj+4k9WXcgAguMksrMWMD6Vv01jFmqsHpuD5TSy/xxZfMtkCidCoANSOaaDxb1EDK8YKG
3MN4M4R/ZrOdr8nsgpTkkkOvOerACYZcTZOOISsbX28p4F5g9wafNrzEbgcymBUP59sZvLYfph15
5m9EuE0SVfq2/fIwwjb4lai/SSjcDopF7+nxvTFzo6W1/bl/AmsXRSdlqsUHT692q/izxecKBRyO
mwr3IB+cfY8oVoLg+uPUaV2iDcPOTorelTeicJ9wnA5wRqPQCByWm5XVXsj0QmPtt92ZNwQJnEap
Y9jlLQgoPlefrkrR4mvr/0c70zV3Nt9t0AmdF8FORGuT3epkBLNhRz9WzCzdljI4C0BoKKOOP2ck
a6HfwRdSx8IMeb+FeJ4FsTw21MdHtIFB9Nm9WYm2Fo/LucXZwEZ0TAlcB4tFfkwJ2l5ErYuRTkQz
frv3Dyq5cdfwaEsxvAKPDo0OPPrVUXa8nEyGFaVC7AGyPbQ6Un8vAeQJN6pEG/SrGCszurRBzm3N
Ip0AeWGFjwaEbQ09PHcKmvPl8aAbq4rhC8T/iDYwIl7BKeDgrVyOSvEHVy06Duh9VtEaq5D3Kk4h
t002Fr2b5HLNytS+0oMCSg/rtBMeHsWbR1XPKlyFa6s6Hbf59QAhGtCogJMNoKB5sFqNY8qJGPUh
fPZOssZttdqa5Hu/cPhXNq2wkCHEwH8bm939nRy7nVdOy7kbzbcX86WxOkvZmti6d3eq1tJ4d3z4
NJ6M10J7Kq3eiTU7NlTdu1+PN5fg/Qq+hZ3UrRVC5hiJrleiWGVQC6hbMd0NUaKXaqxgzUe0HaJn
Y0v4xtfVsc9uWcabKF4GeRelUvYYSCm7ISjNWSE7yjdtFkztZnlnocVKvq3wHxo0nrpygy26LIoC
4h702BL4LbMbjBkDPx8Zd8or6K4ls1SEqDCrh7aOt1HdnLK3L0aHTsWmoYq2hnZZWjpFBewBFRyg
PeYwftAHKH6XIQNfjcbIvQncw8CYPs3JsPJgrRmaNuzZ/amEieC7SPY7rey8iE2uBe0px4Tma5TS
i+78+ZBm8xlKQoYhIY0ipxRKgfBHGpR+jfKXr1CCJj6IZNLoqOxyjWHoh/24ct8snbyJe3eqmYAH
db6cCboKvTiB+bz0tFg+EOFTDEHeHQTor/v6Jk9Gp11boOJIq3zLeUYkjg/XP2JxTyE/MLXdAnOP
NvHL2a7T3I2VqOac1LMm6QP19akyrRpKM6BK9X7dbLcn+RduHW5Nq4lbeMDAnw7aKGBScR3OPWEl
YQR5LAEebLYRhWB31RnjgPkGn459Eo4NXXH3lpYbulAy0i7TpKM993KofaTEYjDN905Ar3RPn8qv
STMJig4UpZBUU/Vil2rC5tG2r0/y5NPPrlgVSToEGhPpHdq1Lg0XPe4foeQBQu1MNX0pvPe628cQ
10HnhhDq4EFZiQGmkVwzODtChE/RMIlEmxO+c9lB5kpdUtbAfgvHFIE2x4IwEw3NuJAuB5Xw4PzK
CthI2sPQGqMWjEC8rvAXLGGOLqzMtqcoZVXuB7AyVpq3vQ1Okc0a4LF751UPkkCSjTfRTrpHNjdW
tstSZnDKJCBFB9w0j2ficoCB5IuB2uK2VVIIcSj3KrfPEiNBE2hKi77RS6ag/SeopAdGiytnTUJx
Yei4HMD1NHVOwWudczcEucgl7VjzwI7yJ/l9gmJEhsXJN+yzG1AbKITKcI3xeH2vLkjCXJqdreso
+kwKllbeScuTNHg6nwJUd1BNpbPLlipgyc9lU9XxCYn/Su5Y5DmILu7bRzUCceyKd/LzjsDH8GhL
x/hRSJ8Lq7VeV0WIZXm4f5uA+ruVQuxCLHL5+2cHBSl0oYsbiLYBLkkleSMGvobUokbGXVreixKk
4qqDGurFsMnGQ92u7bGfB/XS/myykYTo22QaHz/Q7Kk/VuTBjXQ3uYvc1/E1km7lTpM/MrDMAL96
faEXXOtL27OjlctDKxQEY49jdICbbZVTJjv2T0Vll8BJG2K1VkqYHOjLawkWRSD0ULkAhnHeltfw
9RAREHs5QlTHQGuybSJTuYnRmit3kngfuTx731RBqxftOBKtS30CNfsSnC5ULFhAC9uECIPZF0qw
G5Moz0H33PVv0dgNrxmbjB+Z7BWJcX2ifl50l189CwtGkCPwqgSEUCn6oMmUbAG47cjfkb7SQiVe
sbawI9AOM+F2J6znDw4RjqtzJUMbnhOQJ7HYKOFD0pjXB/TzOYKQINQRgZWemEPmLXZNrHRCOrQT
BgbyVlWsDUW1YfxIl/NHIda7ONGybC0F8tPZQboL4NWJpBwNP3OVVllt1KYRRYBEojIED0/82rc+
s+I6LvgUsMKjpgJmFND5fccfZ75j2omJ5wY+70gV4P3xtippIB4aH/IQsWu2bRHSqhx1pTGD5LmM
rSY5JaDOI+H7GnvTQvEFnyIIBBSNyEijHeTy+fCqqJGiNuEd95A/gDxPJwY4lfNdpRsKHY1UpMKK
L7dQgobJCfGNfjg8GvOUAOMrQ8MSlOqGU0ZB5QwxRlHnbnrtJtLJn/DfkIVGq//Esc+B92d2LhA0
yXLQxQARQFLAAIwx/2BfeS3RwM/BQVmYNs8S/s+77im0rm/ghcgN1UjMLBBHoHdDA/rl3AaDxLgM
nA/HzyjqWKAitN1NvZPBYgeZutrYfhYbwO4dhI6b66YXrrBzy3OxLDT8JrHH54LDtZHG5BYL9r4O
0E1jBKXcGiPO2jj5mQvC8GOXMQzGyX7lenEj6Btvm2joM3ZvS0NE46GLBGJtRT4t1uppi0fpbI6/
A4ezo1Qro5i4EWznx76mjZXq3k5AN6fG+obGgJZlh/nVkqc/kfK5WNy5t1zDg28iGYblXI9eRS2+
Jf2eaOwDHIx4Ta5+6RVEXgmyOUgNog1Rnm2ltEZyTVF7IFT6Xd9qrUo/PGLmqg5sdOe/jtUaJGbp
gj8zOOcc5UdOhT59i2cXAH4ws/CgbtGlPcgTyLbbv7pP2xgxyFr0vmZ1tpOQ6O7roodVcJuxqVY1
YDn/UyMDIYmEcA4C5/Mrnun4po5CAXgb/rFmxI3AjXoN8kjCO4VAFWaTsMoLl35VLtibTD60Gdfu
qpUnYFqvmY9B0OIIiCdeUQ6M3JdXQ+xHWc4GqeB0Wr+J35qNZ2I+13ynqTJwxcp8EXNQNqHVFFYm
xTzxpdcbi3spnrMNyvhrCfyFuBXvPQLXiUAB/MrzEH2o8czEoAPEkPTEBosan2o9xMbeu3fl3eGp
ylFpxx/GW7SS+6YAhvO7dC3aW7j3Lr5hcpLOboO+GkmUEXxDhPYbVQuCo7B1IRT6tsr8uxB3XQ53
9q4EMRvKzTRcEHRLH5Zn0ScqbL8yqN1Wa8WohWMxsYKL31M7pWMvh8WUgxv2k60DMT5Wd8nyb0cM
J0kTUPEbFH02aQ0veZkqZAKIx9MHXjMTG9SRlc6aRvYL20S//jQtBTMYzG9z0+ecmSsjWQEQd1oj
WprVV2cBWI3nkL1t9veN3YZ/6hCIE54b+BkWgNlLe0ThijxKGwEKKCHttq1g8MohfAtOIAei4rEt
79hxX6WrWlyLexEqUmirRFMzaEcv7TaQu+G6qOMdHaScI0KVULvxae9090gcndbwOgsgsylHhVcA
UumgNhdnMWKtRM3g1zmAJYmRs3qkam4T6DEbo4cxMrxY0dFgjDnY53lAuzyjvnDiZDhgfme0g8PF
O3/cxiDJrjK7Bggk30c8dDXuO04TS016ESAgNuhs+xGjjrKmRLRAmoOvR5VBncrcyHLPJsvPgZru
SMM7jyBmo629ibTWZnE5IsID9216x+/0Ska+GFRN1/fjAnPQpenZQQ67gkSJhzdnOPEQsy/1WndP
ra5SElDhiS0N4xdyb5oY0F+/rJv2AG26NcqEJZd4CgR4VMjQN4fQ4HKv9B6aulQez7tAIRXpZZrL
gdgX/aCn7k/E8hemZjMtuQFwwiNMPer6s7gtPBoxlDuwcNBsW1xBuyxoUGJykVVUJyU1xFMza8i+
yV4Z4Wklz9Ur+yjver19EG4i40HWrD0HciKQ7J1K5/5ecJwSOpRPqb2HKvr2/gSZ0+srvZClufiW
2ULL/SCkaK0HHBuNpiD7MomI5RbXMhZL5x40piBxAHYO6mGzSlVLCjkalFFwanIXqjRJLc/o4Rqm
RhA510e05HmD8PK3rdnDMDA974K9D1e3juYY9R4K7G+BwxiDuU9fIW2/tXPtS1uxupR7u7A6u1Fb
VDuqsOMFZyoBgKV2726lbfsAYYOjsd+X0LF8HUfNt4lWfVwf8NJTBaYkZAUkkCUAUnt5TgK3Tscm
khBpKFrberS7D7tf100s7RIQPiChyQP6Qr4D5vPnaQzAmFdhcPEAUK4KVt5mHyZbfyVluNBTNoUt
oGlBXnrKMs12I197ipwwGEqHdrLh0XtC6/CxAtVHa1MomL9jgyIkfocKKGO8CRX1B4tbmU1paTrP
v2HmhVZE9EH7qAhORkBtSfmoiomVCqP6pBZ+4dRRNoBikcifkqtKjZ41LrrFRcaXD703ohdQLdo6
MepuAIFiEReDQEkEF4NKecS+8YkIYE7WoqhEi4KpiCZ4YIVEH4mbou+WC2PkqTySvseSmMSm5Cay
UTLN24iWk5vBb3KobZdj8wt4/GYzcn1T6InKEEfmK+kBzLjxkc/KFimLms8LDVSzRaYJqSR4RgVE
k4f/7Q+/wkwukSvl8txmxASOWS2rAJz7oXKIiBDbeSyPtp9L3gdPUPPVGpGAvT+tU46OSVtvlZRn
NnEOUkgac7ncajkfNyna5WO2M9ISbZgUVAKATqd++crGXclSqesaV0OjbvSWYKoqOmm1tX/Gq/m9
dBAzuTwJXdCisRPKG074UCgAOZN7FaycfEaZjb9zDdUzPX8lIbfo8p7bnN82ilQNKUqujr+XNP/+
NtS9E2dx4IWIjdgiKwdxoeaHE4IKMhqocdp/dAwoXZyqYepidxr+Xm/NA+RwCgCTMvpMbsGt95rl
YCTVpVjTmMzSV16L5dFKyG2ipjLRd8wOBxEDd5D6RHTEVm+Z05idokcRjUIlZTfYU7IAKqzq0PQ3
wxo2bvrN87BN+G15/oJ4GZ/kIwlER33mcy2iQmnx2T5rrao9rrgDizcAfAswQeNOJXOIB3pCwXPb
pyIC7md1ODQtQAMr1Yvlm+7Mhni5VZN84APCwkZpHnYgFwEbla/ffbqmt28hLLS1779sefOorMa/
i4MDZFLkgKlG7DT9/OwqZ4SRGThvFJ1dADPXn4nJcfmxRme/e+axNUgdy8L0uwfH2Do+AIDXf/+i
SzjhPf/18TPPSSZ9CCocGFBC27V8AAufsxYlPRHlPDmno3DKGomq2b6rV5y2b2/z2thmT1MBatgk
L2A6Mw6Hl1sTaC3aFcD7gMdyvy82Nzdbnur3ckgh0X592Ive+PmwZ6eu98I89HxWnNoODsPXC+IR
KhpoENrcxTsr/3r6lTzcbB0gSE42cgh/6tD/nvU5KpXhclboQgy9feb2t1MA4OoQKB1u72ugH61w
ZRctXjII2OD3IzwFyH421T2IszkuwJUaAe14gGwE0WtjeNiCZ+fDXWMKXfJMz43N5lbtu9AbB4I0
gmhEW1mL72zu1/X1W0DfwRsFRgO0UuBbBY/m5ZlL28ir3SYWkaow8x1ravbpw15TSl7MNSGkR74C
cl6EZ+ceKM6FQmTckEGpuV/mW0FTF+/Cm7q73fxqDf8OlN83GriYndaJ9PvrY1zyEAH0mwi0oGSL
L7gcYiw3iQCxNtEJpbdieB2yh4R5HXjjupUFQCxm8szMbIyMIKSxVAm4vZ6nW9PX2mMIxFRB3x6g
5o3zIFK6Z04K7fZarUkRaFEDKMEwUIgBK1yDisP1D1rcPcCGAJ3KAVExfw9zny9YfpBFh31hbuPO
kppNxuvooJBWavvLhiQIp6kIG7G8l/Mr8+C6zhSfOLWuSKbwxrp2mhptZOdrJG+CsHCLg9YBzNuT
7h404S5NMZ7H5EkCU5lRQeiIuR/NUdDizcsBck75PZp2P70pORVT7hR/GVDleABJa3JEV3KggzTS
uT7FS9UM1JvBgyQLSA2Dm+3ye9yEUTnPx9bSD512KPcZRVlfK5/iXbInW1+C5vjaiV0QoMYuPrM5
e54V4vpMHcMmHA1kP0C/RV/wxtyb2GbUeqd7oy40w57IfU/648qAlxYATUeArwDtBPjs7LqoanFi
OsB9y9znsWoK8bPi3wmgCepTA7xnYZ+D8N2C+8Vgd68l4Rff2HPrszdWDNoxE5VhGvpBL4/qk8yi
9ZcqofYFXkV7ZazTZpo/q/AKpAknjPz4PEM3Km7PMYEkOgnaYeoNNCxLLfVlPQpb9IUreh/qtf9+
3ejiW35udOYDNcGQVjncW/jsj8/uAVAuerit6OazOx6PT9l+L2g3mm1rj2vXxYKDBM4A4APgv4Nn
TZqd4qgI3VCqEuLwXyAp6ZDm1cFV06/Jw07fP5vUCzOzE5OJXhzVUD9AtmXMrTFUMKdMEGqDiwrE
9blcyrYA2g1PFjSCYDqeh+weFA3J2BbEQS6STly8d9bR0krqT/qNu5WjMR27i4HhcYM1nAsIqOCR
mb0y0cgWXUy8zkmV2NP9BgNrOr9ZeWV+Jl4nM5DIg6jE9JzO+9E6ZOJJ6Smt099GN5wu2MkBafFP
0HVZgUYOT7Uh6pWutqeV4ak/TsPM8OzskYCEKRhtOseTbtxyx9zXGyHZBL4JVGtbv8r8RzJovibt
0XSTmZFvvqmvsWhALzpWf/EVyCP15A661IfCGZpNFDyBnyLmtXjvW6VLqxbdGZVewW02vIfsNou1
dq86XPikJJqvQ4SyjG/73CKFVgWgA7Pze6k4llxNSzSoMTS001foFp4q1fR4xLminaPNdxsABBru
E07veD3RItQoIR3kUaIYnQA4Cl9DPrWfuvcPBUkoGoNQbK+ZJ7CZIC8gGv5BfAur1db26Sj92Cpn
azg9qGdxjuoGKEYrcusQNPQ/QkZVqEG0vedA5oePkU+EMSrfWNOu+/FMfy8galIcCuGg95y/G5E/
tPK0gJzp38rIVbnQbF25M9dszG6vNkNxH7oWnbMTLXS/5Tt+7Uwvb8Pfo5g9QKCQHZTCwzGDDIKe
3kJcrH2MsEVosXNfV+6PH3fVbMZmW74bipS03GSLolmQZLYQG+R049KcclphdjtOu1f/16Jek1FA
YBADw3kDl/7l5kgGqahqNoLRumrMxo1jOnBRb2TdpkyAOOprqOD67Bpj1U9c6Ldd+K/ocQU0VZxN
bJKFCZRAsXRh+MKO6Ffj0Q1zkwbchCeuWCqAcbK3pI+A3+ef7G2p6BCsoGJzvD7pP3Ips8+YzTlw
k0PKpmE3VftTk0EZvMSQXSNAPae4TeQ1HevvaumPw4gizr/GPTuMIclGsa8x32Jh1j4lKrQognBT
inr9nhEqj5CmyED5pklHSMcnm0i2s3fus4XCGkJsg/3ggCLMnq7PwupqzEK/yg+aTIbAD7ZeFttR
c0c4zX/z8gdVS6ArtGmeu2AfYUqgzSXpEbMLhrvrn/AzssdKyGBngKsHSRgUVy83ImTAIHiUk86p
pF0gIUd8TI+qoNVQIs9/ETelvU1SGm8KAtUOtIyEVL3jgqdeMAdoaqH5E80vBLncjgqhJXQHSdyQ
VZzN0lU6vYMTgSWc8Hn2f0B1TORTCR9ZUmkb9lhA6ZSKG6m2vN6Kg21EXir1SIT767PzMxEAo6BA
mJgyBBmScLMFEhBVVowEhUMfF3dwV429NvYgNi+CYyi89BILSp9tyZsctNkZKGhJ6kvZrCBf56EA
mhyhfKGgVw9apyzC29nejRhXrkiDJqtn0XrGDlFCqvxCYGllVmIFjQak2mBHJtpADu4dkFW6dEgB
JSHff12fkOl6ODtGPz5lNh8MIGVA84+swwLWLkQdjdgbgLndZGXM8xhgboib3Y8CKBjaiIGhEgyH
AffRu0elyCm47QxSErNOtGQnNBBHr1+GJjWvj3J2O/0wPnPyvGBsxaxiWafOHrJXN7kf2W3Q2gGn
c7UpMSvJtdlr+sPazCXnWEapmQHLG6GYIz0EXQdBpkZPytsEGmPXR7Y6r7PjDpUrts8I2jDTDWt4
lVmwdgphPhDuhFqN298mRr9Kr/G9WvNtA7wFiBU4CVwp3wH/mSvEBeUgjzxWE+XQVrEg/GOGoNOG
DgnQl9zbGsPN4ignSiNcFZB0Aszz8lJrQhakqIDiO6FokFgjtR1uVMEuhiOcSD/+qlSrxIvLue8r
07u0lsgxs0gbgo0G+N1Lw2NUyNBGRvuZ0Pjuo9QMndXzqKhBL42nQuIPL0PQJo/Q6gw3HCsPdsIM
aMOLs1/JWH5FXNJZlSxmpxhYuNsx44FbYslrPoSZff1Llw4yCuHoZBJ4SVTnWOc+Yf0sdvGhQWU2
eA19zsp0QUm162bm6bLvzT15GkCQSBNWauaOtq1bdShngBC01FEn0sIjWDqPyUkywo/OqiGgwBjE
2MtmsCFWpycb1ixQKgO56SnS1Q3kMOCvByaz5mBOR3i+I8+/a75DMo53BQHfJfOfUhLbrVlXgdEj
reN5L3KHMEZINfIPq//x3v8/7zM7/uP3V3//T/z5HfqIZQAiudkf//5fTVWXr3Hwmv6FNuXna/OX
7Osv9/VrHVR18F795/TL/v0v//3yj/hd/7Slv9avF38woAdQD6fmsxzuPqsmrr+/Al81/ZP/0x/+
5fP7tzwM+eff/nj9SIIU2Zu6DN7rP/75o83H3/4AGyVu4/84N/DPn968JvgX/ysGHTic8H/8st//
xudrVf/tDwZP+F9VGc1sUykGsFkFZ6j7nH6E/PRfRTQuQBSAAFejTk19aVbW/t/+kLm/ws/EPy4j
gwxphCmBXWXN9COCHyFJiJ9OHgyIxMQ//vVpFyvye4X+kjbJMQvSuvrbH7Pu6ulzcG8gV47meIwT
UnSXJxjx2pAkDSt++uyYh19xMroCq3cdzxS1XtchPzyGsRfUZjUI6HWoqoGQ995FMXrPoV5f8GaO
kjaUjiD2CWXFVHVZoNmVOPJ7p2QTJhy0UsylUaKB23sto7VCW4itJsTNMEIiOmwq/hZRQy6X1GNz
Bi5y3bilEYeNVyu6OKjo3KfQwSOKJVReUBCw34VELbUY1N6Ka6ZtWIFWcKh8N11tkZie3d/HBkgh
kK+CfEzB32gBgbt4OTtZJXFZDTjnZ151rQqiaU/2QWBbQlovOqgeUWGy54I0+YKEXzA8oN9Cxafx
flNiPCnXeb1ztrf+uYDnCzaDvUzgJVwukAyexOwERf1O3p69LXLIQ16nKr0PLmZJdMjFwIu2EKss
qsDyGSnoUMORAx9Q4sjPlYZGyF5GMg3ZPItes74CgzbaiAgTbmPwJwOfPrre2OhjDC3NyqjB0Dw+
+qXkMr0h4X6XbsYx4vCPJapYkQJYiaqR1ZVneroVz6YZYkTTHlTxkAAaNSkSXE6z60d9wERx+sl2
zCDdkzRgsrskdrO1hr1LTwc8Mjg0KOUjzc4pmLw5cmeIkwLsur37MRFwc4KRx24kguKOxQnvBehM
3XZVRtDxCp7jmMGtzHlyexcFJA2/rq/jZRT+/SVEQVcpZB8nQQBpmpKzZeQEb2BVFFc/2koppRuC
Nw86JOXU5ytsvQq81dLKJE979XKScZlM2XxsQgWCE7NJ5oM0jvKA8B8951WB+MkPsez7GzdvsBe8
rJiGHQ9S06jG9aF+hyuXliF0zU+yiEg540zNnNswg6xl1/LJRxWLJJHtQHVTJ+ZrHGatlj3XAxZG
HV022WdBmUosSCT8aHwMKznPoe0b4+ZwwdbhJuopDJGsFDW/Tfl4H7VeqQx204liUq44DD+2JAFD
Iy5euHAsKiFzhjSG8xg5i2XhPW6KMhuAOs2ZNoI3N7rDGlbvpy1sfGn6L1IjeCkmL+tsLwgl5FXV
MKreIYTaKCMN5fj/U/dlTXbi3Ja/SDcAAYKXfuCMOacz0+nhhfAIEiCBEBLi1/eS01/0dbojHbff
OqKiKo596iA0bO1h7bUK+1AnhGNLvL0Wf20CAI1BiIVEHLqR4Zy+Mmhx2RUAeEbymwRPFSZXk7IT
P23sSfZRqSFXFA2VVkG67u3nvoossd9BrAdhwxwwFlB5AMry5zvWJI7WUWfk65bhytx2qIbxBWq0
xdjqaBfTPpn7M45Jx774tm9Whf5YrctxNwBdaJ/4sDk0WrbFupmvjYwFqjQyT/xVNvh0LvZvjxYr
/eqwYIChOQwLjyRK8RcrJTLeox4Wrb62BU9wFEXhzXY/Qx0X67P5qPH2VM4j+L0IrTn2xyzTFJeB
zBHZtIeySxv/DWs5iJ85Iiv8Aq/TbnOVjVMlfr4Y4LQeYV2ydWnyjzMIY2qDnk3WYdFtb2asjtQm
xzUsaWyxIu1QBxNN5rbFAxO/9sW7uh3N+gnldLgQaLTeasxFIgSFkY82nk/imKRThh2LFClf78c8
FcOPHApayIBRU8/bPTZ0mX2UXOLE6U0JjDEeRSmhkSSX+GM3q1HIw5Kv/fa8Gcrsk9VTbh9mgT8J
IhoCZ6Jq21xhzZJ2dXg0SCk4WIkEHQmMSl3gN4DBi4Rom6NvZS6hKuREgm/mMa/xFZ6zechPmV1b
8844NuAy89MqYIJnnYrGH0RT4tGEuxJf36gLTyONH/NbWnZ8+oQu1ww0mGCA4Dd9Kgt/cvGMZE07
Eb9cLmC7w15aizqcZW557K8KC9A5+OJrE+7MqagTGJGxmMwM6ZRUjl13/v0CmTAtXlWiEp+LfRTV
CGIqYImw/ea1CQazH1hEhsM01zn+w9noB7Gbx07o//zGNE5EHyivM3RNY8spt1a03TLMwUK5x6NX
yP6KS08V3ql5mdW06xxmDioeC77gnGm7S9nrhfS7uC3DEylh8Nr8WOeYltGzCa8H0xW2iyoNbi3a
KYlNI+pcDA/QRFeMHQVFygnIzkwkOFNWliV2TZOAUhSpnjXCD4JcPK7Z0TRQnaaXJF25/zYNq8Uc
QkBe4PmAQxRx/Vj0UY452dhS9O6izoG84DsISQTfTcQrxd/5HN4iXkKUY77eTLS2ENNWRId1Z4mF
FTjojVq8jErqsH81nVJ8ago6UXtZzjbFryivUhyFRdACn0hjGKyxTpTBkDzeHn/oFhHGkpYtTfMd
hJdxBJFW77BT6Jbn6dmiZx7DEwMvgt9W26jjt3OK/qyPfEnxYVdSzzAskZZhjic7YAaX1S2Yzg2E
hvgliFqz9CzMmmJ+IJwRtmhwre3TWEj8e4qLHgeYCQPbANcRnJZII3Kcc6/9FowHmq66L2Ki0ASq
WkjN4Uc1OA2wEtkMv1FWZoypfWK8SzALrWLj7M92jWYx3NgebVwUvQizxvg2+GJhV1POtdmPXbnF
2Xkt+mzVEGx7KtsMnAx79GqwYJnavhXbMYemVdaVzUiPpvNNGqHau/XtvrERJBwy76EEvStmcL+m
h3IIeWtcfciC3ULHykKbrI1MP0W7vBaU36m45fVcwVcPKyy59VF8BAR/tuSCz1HP0bKnJwPaibWf
Z+KuunoGL+m5JjPWZkoLrrIvco4lXkbWwjcKlYepTuWtmlW5QpM74pCUOcAQw9wcDG0E4NDNuKiy
rBb47StkRpLctOeagvCxgYBIBzObf9tcRtCADmPr8c7o5+tAB1Tpdm3b5rpT7QJmCLOWc9g8XAST
woAfnsZj5+uwL6NlnbGHQBs2dc0VuBY3/N2U2EXHt1tGYSrnSWKW9kOH9UDSOCLxMt3OLk9gcoWc
FqwSmKIS3AXKDw6/VU5RsIILJh87N+IQQ7HHyIwO30QIM+HvjK6DXerQ6r++K40IHmGbLg3M05iu
OebPtATWAUkGhrMQJ2bGhrITaCDVBVZ/8tlV4Rvs9KKfNwy8XcmCR6dxv2L8MJe4jkDgy3DLD3U2
4uQVaR8uWWOWCdtxzTOuCC5l7WEffNGS9G6NvB5BfeiHDOVHaDzjlQqllQY0OQneSkRc578NBRpY
bn7HIbD6YXIcuo5Veeo0rGp5aFrhKLlYwCGoxwqJmmY/1U7WhzRa6umxnla8PFe4/D1agRzDiJlw
BLOkhpbhYItlgzt9LvgSZvD3th6gzYy/86mi2LgbX4PjnCsSzP1MClxaMcGupAfKdKldBa+3iXA+
ScNxclM0gbG4cm3MxtuEw+zu57LThqBCEvv8M5Gu14/RsPZP6BgqBfaQnvh0mUuka4+5ssv4bRxw
x1zpZiDpTY2R0p2SI58+c9jc7dgxqfrvqeg3/TCofNBf3Bb37m4rCaqxDgSP6mqkmRslAB+yzMbd
lNIUNTKHori91VNbr1B/HqIhvqY9rtVDXRiLQh3WCBVmtRYT+GNbaXW67pq1s8FJ3bTzfZUyDzKG
atTEm09lEi/pY94bnwJCOKUddLHKPvHoSxxLvH+NfVo35sK0uMkCQVfvtm1f8n6L9LEOvdVXKw7H
UuWmu3HAEo5HW7KG7jM4aNtTI5JW4eLLDbucvQcrIU1NEu88mq2Ur/LGzOWeqATtZ0j5J3rXZH1z
Zgk1e8hqu+2qLmUUnWIXtwn0/tZYGoDk+43v2ppm5H7sFDDQyzxpoU4R6DjG6VBCw2B9QuWQmhsy
G0keUvAob88GUkAobOo81+83Bv0iVfUmZ3o8FWvWbGsVWTbmezBM9t2p5kasxwDAQQWq7BRNAKrW
2zwVX+MBSdvvbTIqu+673PjpRykyuiy7hY0K4hB0zkx0MrWcsmK/gDuyz08AT3X5bRkz0nUnm49w
a9sfLRoNTRnvFNrjErWH+KQHbVpODRS/bjVy/5O4/+19R76v8/jBNYNSc+UUDxfqOFDUrN47n41j
uh/BZl5b+FMRBCXPKH9n8MbqyOHA6NUHX1MSLeBBabracK2UMCQ43FMR3EeNCxzHoU3zYOGGLAoe
Jie+juuj8L1r+vBioyuutqkhcEmzdrK4erIW4g5ICcmsSbaTZwy/iVSqCt5fPnchcmAi3jBan9qh
L0/LNPD8YyZniaHEI2FdeWqIQa5hXKYMZjKbZ3j2RUcwSycA7+EFuwi+G9mV3o2wZaLg4dKoiasd
7vBhzqKDjWW+0TOA+mADO0touMKmDMsQ4UXhlxTIN2XZoINBHPoEd7RD4hquifOlwQShhyLcnMXk
VoxUNy30r04L25jaHm0Knah+p6BOgB+LhKpxluZMaYx/BvkpLEqXMuiI7hIRlxiRrMc51l9KXQZ/
tawtrE1iFp1/dW6S6pgngsnrRgmLa9GMY/Cl5MiCy9KWJsyRUTI38c+FzCA5B5lIbEGqhvsQeYOK
jfWKuS0jDVX4G9hwH1ykX+keIJrCLfX7BktjhXnsVBQyFnnpwuhjCilXshubVJTq5DkK4T/7hWBi
YWZEGAEKfdD4Pf9nJjb0xoC5YKQbPFL0keAX1WDyId13sfQQc4NDFLYiB3U6YpZhraG0oWPknl6W
ERdmHD8j/FvMUzHVK96YChljjZbZsljfyqazrr3fnIjq8pPtWCa6Xz0vg7tI4Y7apw0diXireBtD
8knrxfL2YoSOCH4rMoLDBXeJDzFxkU/YLAPydfG64y7SzOzTLoGX0iSoncICqlHr7ByNDSA495tp
E8Wvc9DXYzx+S8M5oFRHeFUL1gb7BP7tcESmYQoJLwmpVNBFoSgGRy3uERrzKQ4bjKKZdUpOU8J6
+NnNy+0KfoIGl+YCPmYcKEpHeIE51cHfNHnYj3UvBDzrCDMgftYbk/iAPw/fhleit3vXFwzXZdxi
XAkEAllwDVEda4IzT8cw2pfj0ZkM69IvkJlXJz3D8A3XdKW2+WwL13B9zmLWMZzqCXuh33EPn0Ac
U52GvdvLpJQ3g4sba/ZNPxfxcokfGCicWqc81nYhdsCz5KbxCtFoecjBxMG1Lq1CyNewkusvVi8c
8pGgbBkNjIt3Kb1OXWw6CaG1BPtsiJIQBIoxQ8QGCfWwIHOKLoJ7BJ5YZ+OzzV9RlyB+QiXFrxZF
Izp1X2wbr5iU+sXzmZvIwteYVaHxtnwtOzgGvyPiYpMlHIO1aSJEX7KZKD41iFn0wRNC1m/ULtN2
HxEbRTvaji3CEdvqZibnIh/p8pRvPV0IqDlizD9pyxB0Q0QieGF6jUOQz0odHPlmVNgf9Vw3WDUz
IKELBFZBNrT1a5tJ+CglsBbPmPVgcbd4Qsx7MbFRgqwB8QO2U57h8Ujt1VswlSNscn4e0Vhh2oNk
K7b+OS7iFqFKV8CPejl60vbBterJUMqh8pPq52lvrJ3DxpAupMVITX3YkqifO3kXgfdVTpiQLUTc
WUkMJtLFLBxxRMvNeJPnXQrn1QN9f6pbuS7v8pVt80WxrHF/LuYEMQUuNpLCP6CrsTCded8p/EyZ
Gg1bJSYZPNFEJrDiO/cSNYK0vsMpnYSNYaTg8C85+DKAXgCbDKQDMe0vgUVfb2HQaludb3Y4ZZ6P
FWhTEPGmthDY6AiSIux+10qJJeXxEoa+yBU34WFtl9qYA0GLUHfDRiRH8MXNY0f5pAsGy2AZSbtb
u5lzWeWEzxsqAy2V3Req1hCh+xfLAeGZ4OgOcRd25dtZo/9LzggsSgChoaCDKuzrlCEkdApXl737
utYmxJmgbOrbbE9SP/Ugsl403vcfj3ydOUSaKtCHpCGdl4BfKPkzq+ZHKYvI5AbKWy5Ub162Rl+Q
kKt8++3+fhTqp/Bx0SmaIHn+GpWRtM24WWQnvvK0DvZJQWbawimEsYbtevtZrxDo4L5CmpqBuBWq
VYEh5XWaco7iuXd9R7+udFgQyCztkGAnZgBq4xi2eohxF26gVOy+LDLNZiRRbD9BQXg06Mu8RRYi
VDZKhLzB9rxY5t+1D6mbECJIls24E1g+OXx6e/h/TRW02n+xPEHHM45RBf5zVVZdD6ZxLEMRNF4x
DlxQISzE5YoQ6u1H/bXnQLiIZv0M+jbIqxavU8dwo3gi4UB9KduCLv5c+0K453hj4YjkdeP+ueVe
l1CAMAA+N0kyPDO0J79KVutppkWDWsGXMQUceIMTgsN2v3BY9ocGRJM4ymjTbWDxFo/PP/qERfoO
1m74l1bb62lG1TQD2USoquK4xa93pJNmta5s6GfkJBA6+rZFlqqQgH79S1Dv9SwDRhfhbSHsg6ch
OfYqed3BMSwoBBk/L1Kx7saMfQjNuUCkdrboSMFd+/ayBjzgf6+YJBnKYGjJLtC/hCP+egcZUWww
Jl5/1hJ1ovagKbQKpwpG0WNdaz31kKpueePbcse6rMXN+PYAfgEV/hgBFLETSDejvwiw3b/4ShAl
tqHVGASsbeQbeUAta+sOyHq0pTi9uC1Wt8E1ztM02O/fSXGSmZDyGnIjcS+4l8kZRBZSPEj9e5xi
BXwGooWtLySuhLlzqoDeIjWkcEDHdAbWmrksXJbWL5AI37d1hINfUVgn+CKGLUgexU6vDlKrHVJ0
hwLOfGIuOErLxbZXHQm+1Wzn4HYRnTBEMTOfwnWejxy+DZtpuOLHUY8YFntJ0M9w7WE1uy4JTpMo
zC+PL4mDs1yLQcCSRDM4NpEea4RGZjKxK/rMrlrZIS379vT/teGATYQMWMYC4/LfW3tBZNGSaPOf
VDtR+KzNaEIIVG4meAC/U9ZvPzKc2z8WHKYWWt2o0UBvqUAv0p9GCzUnb6a5cJ/KJg85xoWXeXeT
gWmpI7egk8QIqrQvFwRRa1wHp5D0QxjN28N4/eaUglsdYpJ56G1A4f1VrVDmk3RYy/ZTp5D+vAQF
sRneJyCw0dfJ/K8e09cWBPzcAV4J+isAx8HN9+r6zOOoAUv4PH+20yi250ywsC2EANblX93Ur1CN
4dfRdJOCiiPwAId+ij/nt3Fr1PfSgj0VQOhiXyN9adAejzQqIl0uHG6HCgXvAf9hSNhgX64ZLZ8R
rGW6qEakdZGCQcgT6vejoz380HhLg6POG0QoLYMR+NYqgTaqXbqSkAYoTK5wCG2RhzRxN6A68mRJ
TPFypMtwF6HxLFSKYjsEe42AoFunC0JgR/sjGqKa9B8wx1fzjTkAIVdosQpsj38XgrOsMeWQL+v7
ZRDhZq4VShVdRZxC5Pz2PnrF+YL5hgEDYScAFxAQgx19tZ/Bvo6cagyl+SIFcTmetWRInXZ2Cq7+
AlMPE/RSe+8B0sEsyFWGLOnvT9ouIUNAXITJzVKIm4eCRj/C0gFCXCOjQDqxEHA24ajmqGCNQ+dO
ni4ImA6drBEe8w1GzR5/F/5QLQpFJNKLBGdnKyAAao/Qjw4LvmUCTyG/KvHsJTVhY2RAzZ5kbVhJ
EcNrcRWzMPxqDwhTSCz/LqHhRGLvCtQ8cO/VNbIcFNj6wSEF8vaUFn8uH2MBN40uVwCWIAAQoZ3q
zy084Q1sEY31t95S9lFomYGZDuXRc94VY4ocf2uOUL8rrzyYj+v9mNbyPCRd/2wbDu4JWSwSRdMG
Qn/EF3OVQ5b0fY34db7v19m2u7awyZmXAjSjLPpmx3Qeq1yTFvomrMnvbFarqzbi8w1upHZDtN5C
7Y7Mgn7YUEe2l7V2IqvQwRele2QNu2eyEYPgoF9bt5tLfZ/iVuqOaU/oDfMaosajnw6oiffPLaAJ
l32foEogRoN0nuocSngm7j8DB5Bd+bUhvFq2KUJ30qjZU4L7+cvYqjirap23SGE083xKhJRPjtHl
mVMKlpEiIqncE+TtPnVLOX/vyagf83Se4RbVy1msizgGQQkwqqNetO5WV3JSLelgL3upwGlSWiRs
WiE+LGBLR9a8Xrq9cVo9bWJBSiyNQZgiCUl30JR8lxoPwhNv5s8xQzNju2TLrl3z4apjAPul3P9L
U/KvDRH46FFahqeCetBfbvqSzaXqUj18n6REPEf7sVuPA42BB3t76/1y+P/P7YSth3gK2i1wh8oY
99Tr2GpNhi6xgKt8j53CVqIJrGilEAfw/dr27AG4/vqBzzUZq6jPynFP7cj7k+VZvl/7QKwIDFt+
p3NdXkoysfe4htByhXSbeR4G3OmJkcNYJSZO30VWyJ/DQqF1jazlO5v45EMpEL5VsYqjcdd0zR0d
SiwvYUOOpEaHElXsSuSbdOm/C9UYZNgXfYybLPoSrYbuNsRV/yMX4deM/Jp9uGmBVu41lEkh9cYm
iEN9x1lZ78uklt0h75URODJR/v7t+f/TOXh5GANIMbhYoXXi1UVZbyncal3K73nEBuCz1ugplsht
V8PQ3dgU6N/d2qjhHcqzrPuHL/wKTY2HBzcAbhA2AHhfktcuQUzYvKI/dvueLmGXgeG+PVEl+vO6
rV9kXPafKCnBKpk0KHpMmuTnVPpM7t+egixYtz+2ILoiQlQHMCCAY2gm+tP6xV09oHzQsu/NgsIB
0mm6q1b0/5f7GVUSs7fpsJ7ZYNal4mQcUO1Rw1khb3Vjx9yaqmcNudtiNPHRDWQtma7LzwNHPn2n
O3KDDll27ak/STrQJ+RA+ztFsDurHIUxv9vMirKLUHO9Y2PJHuA2WnV0Kf/pc8FvKRv5qUOm+Mwb
Nd4NkCE1e1XPy1fft8v7KEu6d2CqxwWRr7E70sS4BYQuvHlyfdmKXTtFeIF2jUt0PTYoATAxCRRC
cCc+phkprnnr0w8xstp1haJDtv7jfIe5ez23YBlAuJ8jmgWa/M+5XZASxrqz+vvE0+wWJL7ieeTU
+303yeg2dogl/vHEVxQR2FWQKwioW+CRICgBaNyfj4yjpNcDrs4foPpIL5E2Q1dWvXhyhUSlOKIQ
YWDpIcf8faRR/8yb1VxzXkbviC3/1a319w4P0glBpxCQLAhUvbZuNEGtrVtd9wNSrxGrSjDQfgWO
wKMuJeUPeO3s+zYv9UUuyVdvhZPAJ9px+H+YEsDj4ZiBh6eE1NKrKQEWZx7mjfU/6iH36M2YW3+f
b0vbX/M+hzzXZsunScvl6PO2PoxlvUL8Rdvx3EK68+nt4/YqBfRrfUCPi+wlNieAca8xoduwOKvW
TvxoWJQ/Tnk8PyQ9IXuG1OEVrpjlduknczmmcrjoVxrfGMlwJ7DerPectQUgr9LZa04W+hPY7CkD
aQXvHt8e5S9qhj83LoIEGF8wI6LXI34N49RuyOaiwSI1K0pDyLio+rPS4CzeT4PPKnBVdMhNDaru
K5Mhy7sXbZ5hvhq+R4arLHcoVQ/tXqucfeSmtyFpj+KHJHN70+V8Pk+Urrf50jYXTcaatFLor4Rw
pY+TFrnpaFgqHRdqVwxbNp4INvRRdIbcQAHb4guOEYibYhn96uCIiIyPx8bB79qpmHfXAwr0iAXo
ABK7fuolwEBOoPqOcvVzZpFUgBc5P5pklRft0FNdaQagE2wICn27HPnae1py0OcyQDxX1KJRETR5
3zdg72TjjRvLea4UH3MgootExReAFTl9ivIm+WC04h8X6czPlCccSTor6n+lLF+1lYc9lAPBCaYQ
sPXFCCpfbWg71H4op3T5gaz31LzH7ZaB6T0BW+AyR/Y2yS1auty85cW+0Jn62W4R66qtToI6FVPz
c1b2zXXEXPc+0emCCglugaMWusdhaAQD8RfKvS/H8H/UNYHaGv75sxvizz6L/3XDvwH1on6aN791
+qFCl8L/H30Wv6J++t9OYGjm+KPX4giXTs2vmi3+87/9brjI2H8hdgV5K3R+g4EPbRUvDRckT9BW
AYajYEbzDGRqyLv97rggCZoxgulFKh15EFg/tND8brkgSf5fuJTQDwlHKxDpZ/+TlgsM4Y/bLkdv
JZTB4LZhGIFt5DXNrGfdgoJOgHKkBu34MU/fjd7zqWp0i5CP2uxuM7k+AVxn90XUqS8A/hXYd0X9
qW9yfR0iftDnAnLwXsqBQZgignr8RGICBFSh5/tu0f4A3B2avlo11Q90RkG9moG/VZWc1AxcVk36
E13H+EZ3ETnUyAF2u26hY39gU1TvTC+GL0NkkUGDz7NcEPRHfEIJorguAQ76uibCpPvCFv5izUXs
kJNS0edxGsQ5S5f2fVHq5MHI0vLDZMoZcJ3SCXmNxHhGq9UWRJ91z/mVBm0AepASt+y2GMSOVc/F
MKMxj+hdypB6rERusvu+lF2zr0mZf+imlZ3lVouvddewZ1I6NE6puXwmy+pPxbgO0xF8fmZXE6Lv
YCbfbaWEL1535bIHBra57ccInF3loOSttYOCFDwDU0Js6ou4RrEZ579ZPgI2op9XNvQ37UL0c705
+sjzLb5QEhsEIXhMTZW2M4IINGgyAFo2b/eSoKMN4DMPyA4plgePov8uSRpcpmIFdgK2c1l3CgwR
zG77uVkvvLSXaaEvGbqiu2jdUTUcUTG/anPHKifXQzYO97q9W7r5C8q6ICAqDsB57lT5fcrb+zEV
58b4U11/S/n8Y+xh/+txL70KAkOySmNzJRdgdRy9Blps7xOotClkXXP7cWk/8EncemerFkzMI2se
dZzddix+LLz8jlL+HtDYL3JsrxKAl2p/l0Ye1WQIhkMFh3c9cLj5xbBelt1yRlnvI09v4019z8Lz
kpVXxWiOqXrstwEQllkcScKuGw7KovkZMJ5rFJCPmDAkkMU+T+uqhp87tdnZJpeoCH7xer1X4ipd
wWFhhkZX8fRJ5H1Fs6K5J4krqnLibs8INEMHv3yuUbatQObx3ktQ67YlLS+aVdPrORX2xBHAHzgB
ogtwk5uRROh1yOd1n8SqrwAdc4eJWLuTwNRWSdwPp8VtReUHsGxOEBDZaz4u1Som4H4hDvAzYcOP
qV7aS71EGN0oxgckFfgRXSz2LFsA2+et8Ehjx/zYFQs5dwNtqsktaHKCM3GRcFN8sHDDDm2TUnxk
81PRJ7daFwgUOHIAUWGbCzTg2EctEPN3PSvuwaG/3cJd1zvtpovQobA3OaGX0TBAWSNOoaqBVou9
XIftds5992TMjDqs2MZq6Eh0ZIv1QBKmH4xx36c4a08GjhLkXxCY8PYE5PNx4XPPTqYADi77alKg
wkoQUsXrRdqZO6P89gH9SemDotEp4eSsI9BG5O+Jyur70qNGuOuQjzkoFJgv0emxfVQt8PlVlGzg
KzGC3SmYicu1XNxcoZIu7rkB2mJXDkPzDjfp+gG0+eUHR7vsWi1RUU3LwBrAChg7r+gXWfYrFM3t
QcftfN2VRav3atB5tSXR9L5viukZYgNIfyJpit2BcnK5A93yLSoGYq6icoNyL1D9txNwllU2qvbB
NmSf8wXssWsff6gddkrp3Mj3BQC6oiKDBXgMfavRHjKLHfQjt/icAf1z4aBtcjvGnE97l46b3lE3
ouPVQmrVT1yuVQJ43znuY3KhFdmOEfodyk+eztsApWmI3G+ghWnY9iHCxnwUW9Kc9DSlFQoLAz8j
dbHpizlZwE4xzOn4c3KEvDfT9KzSrZkus02IK81DWmPWNUceA5WJI7CS0wfWQV9FSUKv8mlbHhPg
Rg+zRs19zOCzuZzzQyGVRDFyvsucHK9Zv6imGnhTAH+ayWnnpZ7kpbTA0+IcCvmVrSH00CS5pdum
9k299XpXgCT3UBZbosEVrpGNS0Wmv+dZ219kedwANJBFn4wrxtu6N/IS5CD8OkjtfUU3ds8q4FUW
wEq0sp82lMDkHhmOeSel23APTNHRrfUGpAnoTXOLOwRMpLJKrOCuSrtmuVJu7G6pTPJHoC/Gy54O
xXHVm6mgP7o8+Tlix87MQzARY32I+wVy3oBT3mexbC6Wlf4YCPcAtcpo2aoO+dNHJO1cB9D4BrKF
Gs0criqZ1HtrvPjAoYvqgcRdS6DRmTl6rsqLFOHpAyA92Rm13hIasPC7fzaRnm5WYFB3DumSR7yK
i5D3pPlRrWtm9xx1zCOXbLhbPMgUFpUhdbx0ZLqYpqn+ka18OxSmBjXFJsqLXkT2CsaVHkrOu32K
eiDJ63Y3B1xY1wArSiWkCrky3TXSxPN+6rm8zmbKf6xoW7wojEt2YKRa4KcqXq1DNgCWbdfdMBT9
VWqQU9n5VaO3D8Dxo288OOdVY6/TDPlSkGmNj7NaQa4glTs5TaGutikIZqBr5ZHFfXcgw6ZObgYF
M9q3ssuB9etllA30AgX6jED+Tsd732myq6dkPQ20np9d1JTXBpLWx3bCvR61nl22CV/PaDZZPiOO
sLBSdfmBz5ycejVtB+qQ8QZGEo2mvqVHNovkROMeDIRlUaJMlUzFB8pVdxoSRx+IcsMVN+l84Ula
46JyAYxl2WUDBPpdTbd4jyi2OMG9anZFPMWXQjDAqbvKAbtsHlOgBG/7hEAtxGb8A/feYynL+TPA
mslD0g0gT2koWgp2YgP+dO/9lnxDY9166Rg3zwCWAwy+bMslsNbICmZJ3H1tow6j7c3IIe8yZNHX
khJ/2HwDDegR1UsAXrK7IZ/G72RpgSAF99cFAJVjVDU9ADTbUsrDQNf6ExYQtEotJebW8R6wx4xs
1bIyXGZjnfanyBP1Ppkj/a4BsHqPimf/Y4MJQll1WUFSlcbzRy3qaQcUsPgMIF4ONa+yzx5BQMef
BqfPrMvTY0FYPFYTIKA7tAsWVzOJyKVtwIiCtlPxeeJZ9zDOGTCbuYQUM/Jz3Yd0LpAbEHDeq3FO
oquVx7k4mmUDDpNCsjkFWvPCLdtnP3fNsCN5P/10NhsRna7NDrim/CkGqBzCfpsEfTz316pY2Hud
Fs1li0C4alEw+07p5G5Ty+jNlOvxMYJ9vQcsdzxIEZnjBAJBi5pxOj83IAc95IC43Q8KHhlHtPsk
ZYMyM7iUb0s4K1cSwIkLiojVd6g97NP/zd6ZLceNbFn2V+oDGmmOGXhsIOZgkAyRFEW9wKgJg2OG
Y/z6XpBU3RKzStnXyqz6pe+DLE1XZEQgAHc/Z++9TmTZm0kY1VPVafZjKSqxo5+YvlpVpM5Ki+Wd
ZQ/FTks6cezUCHzLlGaYTtp6SvHkTmItlnD75vaRk+54inw2Pr0qulsRJ9qJMFCOXgDYqZyBdHVG
nextmVr7VPUDJiydQROEjbdaZRZ6QIuJcQXLKW5rGDS51Q3B3GGtCBcyQC9ENtXNjLyCe1lXtzo6
/DZOoyo0JDe+mufmGNkDSxhDjExiBXOeXau6dp/1WbfvsMhPr7rLIM5e99LDUg/GxnQ195EKyNsb
1lJvfQumZrM49R5DXn/I7bE/L22EPwx4x1GvBicLGiN9hw3HO7k9c4EDuiNFOMj6FZAJctUH0mzM
iXNa82Db2nABTC42gxEbV8+JdHQOz7pvqeBua38uuGxtb7wjU+5fTaI3YH9oeAQauTdiZvHXQs+w
LzrFfeawkHtxbRPowfC4sXrXeoYAG+2KjESgyDN2VWtg3k8tBlarPv0o02F8cKPECBvNL981ptsc
JnfI3wmxaDeYmYed1eSwtOXohq1tj7vFnvst8vsjSb76VkVeAbfMBxZPbsjdF3HSvbNFKtH1aO1q
UjkHkWQshnHTR0E2GJofEqz2D77eLXeEDPOryii7WMz1DSyq+MltsLUPBgg4F1LIwVkYKRhQ0Ymn
yB8FDZ3WLS+lnA6qMGYMvbpNvizO9xl27JPPFn0cykk7uwxEDrN+YMB7jQoX+imAymRU/SGx8+Qe
GYhNOY2d0CtVs+/qvEIOyUpcngn2PXM8zHDaMUXVe1Pz2m0/NvreToW1r1K/DI3a7MIa/91+6trk
jPVfv+hLpG9n2L4h8XH90LW0jTpNfVAunqwYXQ9zMOE2YqvBpLk4QMuxx/Qfx4e0MpDyouJoz+oR
wwjtpsTWgxnrLPzJfHy2esu4CFkA+iuMZmvp5JPKdnYC140Yz71E3s6RzPdMnNJ6tGpRhZNRVds+
n5kHZvXtjWzzZIcLcXpyICcTmKHIf2whFzz0k9J2E4GUTT/a5S1BQhpwRZST7I3NZ62tJcr3LCDk
6T1HoLQ4V+T2bmbZ5ztLxcjjsadtynw0d52X6TeL5rr71KZST/LRKYJmTpygZeMJ/NJS+75dGFMv
42Y/lcoh/xRvlri69l6yHEsxu9tFH2+X3txnczkeB8eqNo6mJNdaeeGSZ8vFxk5/K5yxO2lKjBvC
EEWoz4XGjMY83mqaQQWlt+7NMmhTFggBsdSmI7DVloqiCyw3UsBgzQdXlf1T1JTaJYsHYmJNop8b
20Ei9bycSeFxNB09rUw4u8Iu1KaeJZOwJ4ct13lQLiPEFxInB6ZdMN27EGwP5Ifabd2lauta5Re3
iqk9JGkWrKnNpUPvvqvaNrrJMm6DXCXtlZ7ZGIU1DtyASmWEteZNWqgseEYtWbdQSDM62RzxTqZe
Xm3R6U/2krrfSFsYw7rR1i89kPNd0pfGmSgKts9paoegpxQKycEizWvMjsGtntxJiQwWj8WlFx2s
KN386uPjYOahNnI7p77aMn6+vpc1wLOkq4tiO7vCOEjBWu4tXn7b0x3aqMbD5xsp+zRgPN7KTFTb
WU3evokMd0e8k2dHMnGVu06lEHU0cdJi6nY/HZ3dkiXWQ+2iAyVOHYdaOtkPmYoorWa3uk2yBk+w
4S381rR+UjPxoK4uu21n6zwZgq+eFobzc2zXv9RP/L9rFt4NX1vVt1//7fJad/+268svOBSr8m2D
8Tdky38ro+Vz1ZeqhfgS87Z+I65gI/oDoaWM+zTPf28b8hM/G4Z0BX2chEjLFGFgNdYZr//eMDT/
Ysz7akN1oDUIcyUv/WwY6t5f9BYd+Ku0xljzTLp8P/uF/F+E7Gk84qAD08JokX+lX/hGqeId4U7i
d6AQ6YBa+N/vShUTQEjwOrG1oerON+w9z7EPs3Guq89kfD95qXftm1k/JIasT93Qx8FsYVb45Yrd
/5A0fuWOvNGo1ndhcxVwkRgWSr/1lklv5QMdV7btDd4Zce69gakkNJ6z7HHSOgxMWkmowaWZUlY3
VLnj/h9e/3dL5I/Xd7nKSK/gYOj5/n4VfFKIetc31qaw2GE2q1gc1pZs7urCTqaA0lwVgamRQEIc
c0W9Sb1Gs4MFf+GOGR4aPaQx5fDexLgDPJklG6chbGOQZDzkeQ1Y9fsb/v+P3a+go1Vx+c+fu6N6
zeffHtP13/946nhGVgojDw73FNzflcz846Fz/kK0IfcB3Ag7IgrO/2nSW+5feI8Qgg1MIDT519b+
z2fOtP/itoTXw5gW9Mv1If4XsEi/32yMwoHqR58efhdsBp7+N49cZRfNonACYDZQ4zlzxSu5Kp09
zTAPi5F1IaeX5B/McZgo11/7i5qIMQ6jC9KDbSBF6X/zVhtWIVs6toJyjtPbExVYVh4LzavdDcdp
+tckQDLnpgK5Vt9mmVe5d8sYYUGSllU256zU7PZkRijbO3NoPXO7xq2ncAAFsRwtYoPM5ANprMeG
DtVccvIKqzbxq12W0+N68XKGeMG3b5v6JDoyYxvbzOoSQWANQEoZmedaEnXDImXUz3Hcz1+0AdZE
uHSCM4kUfhPAbhw+DDxew+pOWDDW+MnY3mecpR8cclAUQGO9OCc4QDyvdpdH5jFffIuNvF/iveY5
q0iKGM48xnVRNLedb/IZyizVjaCRzpCFWJLWlIs/yzEj8zGnxKSWNnXPRLGcNschzBh0nmymqh0V
ro3iXeenkbGht+HvC73vr1mi63dGHHsJxilLvBSFuNOaKek22hKPlzrtyl3SOgNRYnN0PxQlXThQ
uZ1V3UejS4s+z6tJe+hMczZxaZl9fiMA2Bgk07Ip2+uJLl9GkorPBMOjbWmQBgtp5NcvXu21d6L0
xk99R8M+sG3pRZsoXfig1Zhi06QyM4pPouqKcWs1Nh86x0kGAlMjlhEqrTD0g5AwVILWTPxNr5EM
DdJGSBcuSczwqMgwH4aIfB2ElNzEu4wZfxvXltou/ZibDd5Pv+nvaW0MwwM9stXe7BTNi7CRQpxm
nsvQZOCDpEHrLqcsVdWtJLxvnbyqSB+h9dHTzuJuLLdzR40nCo5MMLkaO91KLTec/WSqug2bZbEE
M+eLUrb7ZTDyJQnhH5hMY860YfzimQStzJPvN1lJoRIvoj7NAql8R/emL8K+SbPuviA0/4Ihi/+U
msV3P1iN1e1UilUvDgY3rao7XnrGsd1GqwVKc/2ovZe4MOV9AzGThO9cTDUnwKlMsr1SJveXbhei
u054hWIYmzOEjHEzsqGM96Kh5/pU1AamB5vbnrvQkeu/Jm7bsfMFP//SW3QImZNvZHKTCHry+2iZ
XFduWsl8KoY31LG3LIE+UogvGwqquD/aMnKdj1ZMDn8zx4XT7ThoJ9ozGW+uGp4B7mYzXeqXIR0c
c6s1Y9EG89jzqUsUCmSyuvauZb2aYfqha7qX2Z5Q9SMnrTY8KZW9GT1XTVuCF1RwJYakNtDwrYl9
5U66fBpyGGUbUU9zFlpIkNl7l0O6vB8dqy4eOQoWxIOBY3BLdx43ZObTd9xkJNseU6vR0mMzZ9mK
QkLH/8xAwMzdOBNK+r50m/Kr6rT0G5FQ/50yqtp+ScrVS91XMETpep6k1FsQBIv33sws6e9Gu7Me
4yZ1b6teF5dmzg9JTDUlKGFYKLEktdnGoJtDN4F6q3OP1NbqY49xc687/W6J7SdzRm6xY74qVWIK
bHAeqKF3KQOq/L6xBS2OwksR3eACnKEfRu+Hxes51YNWcq/MJH7EbfWtqaIRMyGH9f3q+jn2C0gU
aBaINXNq3iYsxrBAfGt8KHUWwjw1qi/YDfVATsK55ri8wJe1Oze2n4fMT4OyTDglLfr72qu+FnzP
F5y8zSax9IM2jR1gmzo6umX/qVTFHT5bb4sdK9mAlXnQMp/psJ07b/z1i/Fn3Kua15za2d80GlNb
U7WvlUh2oJSptGEfXIYuws88DBSeUaDNqb71Oz1FZ6xu3bJkYYXJXk9BH6e38Avee4UJdZrBiExm
p4yrPAKFVCMf9Fg3QynflxYECjxCodDjU78ALxVJc6JdumkJEB5nv9nllHiL4YHJXi2UZr+c46rL
dwWqREDvNt2JZgKoY6qzqXIWsT6jH+OOmFx4ZGOrOJGov4+yxYMrYNp4d+dHM3eQH4pSYI0x8GEZ
yB+WMI+xyjv628tNFA0f60WrmHlnI6Q1lgoMx6kCwGJeCHIPXY2SuofovPgwvKseno35hQnRR410
I70+k75kMb9EEv5iGCV8SwkUA4STclfr2o2RxY+mD+TfLpYAF2eGktCqGXZRwZETRkgiSRwm/U4M
pndtBCMA4Sc1Fyt2TrEs/ds+sq9EZulQFNxMkd8/D4N7Fdjx8ZqkN4qmw+CVHYiBGNBExMI9+UVI
PHsfg37bmtKYj/Oc39taUmz0ztg6jmXGJx+jPk3ajo1Kk2V61Gr/UzZ0EzqIWps51uAIEBysjwHP
1nj1PYJBNCyWLTLLdU1FMjZAiSZoSY4MAJDm8nVUC0uTRp2q0VwY8m262PiTsmZotrXDTB0y9vZh
LJ3saRbRWPBWY49L3Y4oTZYTM6JtocZIsaQhDfZpvUmMXp7aaKof1xHxr35TxB99ra5XCk/ry60+
1zQF5vmupd7dVEgxH1yv1E/WIsvXJOpafQcrdtkQC5AMnqq5ZmvfJHZteWDeRcSAVFBM2banen7s
Vps88xtHmgoYU5kqMPrVNmK/uCSxBD7bx0u8EdPQvUCT0tEoE/djDZhlW1V5epWcHtkmAGXsHKrt
u173X4XNcBAv1iwzaNIKKoSux5XzCVSL0m98xY8FXk/WOCg4LIjA9YZ6j6ezD+i2OSj/WnLX6PH0
DUHawIxQSfxVs5Y+A25aQmkwgiQEIoeDodftTgQSPQQ/NiGaYdMh6DDzUuRwcfkavWeR5eoWOQ5H
RGkkwtuVQoprjK903Gii5EMbY6Rt4qzTbosloYUf1a2774cSVZ9I1l2h6d0+Mkb3k49947CIUZw8
KV2Qa7G5bTulNjksFsxqE7MtAAdPNZJz3rD0Ogxx5E69urXd4THsAXQ6nSabC5DTNMwTJi0EleyY
WdvK5qFp5uUA7RdByYtwd4l0MjYUaZJdP46Hz5DG573Z0QwmiGHmLIl5voSlNYGYL/M+OUBGsD50
vTNsZdErYwce1MdS3KTivTv6+8a3syAtGgXWq4WUWwjaXa3GmoMN1g5htFkXPWvQdoyievAm9znN
6TJ33aDnMD46APN1eZviugxV6ew71sU98AoGSrfUiY9tFxlbtlgU/qisw6WZxj2hJPOa5lZ6sFhA
D6oxMlJlVb6LOLizHFJA1myHZxeY155p3j6HnXw4qrYniZ1K5zpw1r72bQ8tLG6cs7Ltb5OY8iMT
PlmEG2+AoJKDM9pmhVv5DM6L9Usme3Fyun65RQnLi43mZymw6qgoPjde1xXbrBvKo+cP5e0y+bu+
aqO9K9tyVRt6oq+tqaT7TmnYDsPYyaK9rmFH9qoMs2jeJR9ES7I7wRSfH8nc+tHBHXR/M9U58qhW
EMtrnercuYUIp3pMvrKndjrZITXuXVgSpzmhqCB94NMnHC2sFvZ4ZenpU4Z2p/Y+EfXMuZcO/mHR
Byz32tJ72D1SRlhD1GT+STqdolxqu8xY1JOC1zGEMtPmQ9aJ7KziTO1W6e7Fp9CpviK3OAI3voMM
MDiLupOdP76vMWZbu7oA6RLklobEMBPqe/CGxruYrctw8D4f3lFRIoXRnx33Ihoo0jxM6Qy56Fms
ZwsvbZCLbnochT4MPNBe8s0pxNqnLmbjI/QAJgW3TixDMTMRoLHaetxBvdBp1o/C39clI2DxPnqg
BBo0i8Yc5k/1aNTZzpcJ8ZXWMaY7ZwR2fZIx4ucB51I+4hqJK/cMRBbK9ZKAr5V+1e5bxO1TopvF
I4oHQEuydKdemtOpLHJU/crLtrmbfQa4pDebRenDjV35GmgUmTRXbZrHE5nKKPBbOkEGLnLI9DLW
gjwe9d1idZgVzIFFvdIavQqMdIZD0UdDbG0HjjvxXcLXHwdj7XjhnFGmB7aRMHkLP2O6N3rXWIVg
/YAT7rUbqvld6qhcgiTKOhuEsovFggzsZYS4e1Ss1Dd9QgIAXsf7yEnSM6u6fl4dqbcDEjBQU8fa
48A1dngKoovFKr5aD9yt4aUaZ4A4fbJxlofoIisty0guAyX2hlyP9dnrl/oZcGZ3M7X5cNUiIfdl
5T1lZt4cxWzKG2gv5VM7Nd1uqad0qwDU7gndVIfIMNp4xxpUb2TZN8B7UbSD2jPGi1QGG/Xs09ut
UnwJOCUI9yAvlFYzvVuGCRRhKThopFWDxyTJcdKfbQrKbTI3wxq7QSBN2fIBVzTDUZSDqW5EEmm7
tdtBYwxIUsgjQ8u+GKsdgbspIFLvwH2ZU06ItV9XaWgi/79HpLTCqKTuZioifDtbGWziCyTe0dRJ
reV8YKn0+D6aHGdX0Pa65IzcfR9H8/It8zUwwwop6w4Azh0FZOeHDe926+cDmaABoAxkZk2GaCC9
f44yzorMd6jE2fPw3YjMs/i2wCe3abu8U0wSxqTGyX6fj5q8d1zmJgeaBbckhFTGAhbb5K0DIpXJ
qSePOIWtOy1bwu10xaM8/dJUC6bh3qrBPKZWuxsLxKZd2SDBh8wyWG9Iyszz6GJMDmpKyxsN2/Zx
hmcTNE7OYOOKR94iUv8JB7r9MI/zcgId55C97TumHMPpm7dizgwjiCkw0IVbjFLbrBJyMxlm/GzG
snmBLaWAZ1rmO93sm609x9ER72IKfYceb9B2efGIBUnHfl1OFqqqrPxvNkvRoxDu1yKe2HWHmENw
YnSDGfLN+xAraSE8z7HXpoGR1ebnVih3Yyo2OI4BOfXnlEzUp0rW52Qx5LFr02GntUlTBDL34m3T
iFUSWD0scaeqHa+chDLVi42hGFpktb1J3K/vntncimOH4eK2XyZ1aDWgjoHgnjHQTcv8wc9iecnN
HMkek9etxczpYKjVwtX3zvgIq1OUtXLXmPOkbyNH9kTtWOPZKITMvuRd3u3Ai6Tm57k35WteaAVf
7Ox+Arg+nWq7rvek2KojYabU3hL7yXRC2hKWX1rE4xVIHYbTPEHlOPaDbj8s7mgMh5oA1bMa+NLD
inXsZsRVyiAXEjsUgRymUBCB0uyWXPkCVlYq9wbDvYFFKZleoYwj4kfScD7mepz3IT0bXPHGUndx
FkBGzg/EkBd9B/nD/TTW3tjcSHtc3BALy4TfpEvK17ycm1f8e8vThKuHbE6l+S2PEedSrl6itRcs
8BihBikL6yzlPKIae8kzUg2HH/ZQsRxaTpzfOJwxGKlygQYFWqqlFywVODjxmbd38Cj0F7pTghne
9hif3dSMnpvCfWT/Fuwc4KO/jD2OjBAxG7zxIufuVVq+cQJsQjkefe9v2fnAfxeiLj+zLwzk5DWC
ZiAGhnrDatk+pbLP6GAlJiGchpbLYUkaTGYqJeWoeUuDaViMj6nS3G1a2C3nR19Pnvvay09Zrhd6
2EZ2/KrqisaCrUU6lVI0aPQaprE28yPZtvJ5cIzC3iWLTndNUy6dATknuCR1tyNH4Su0v82UevyJ
0TSlTZFYdLEUkbuPkwU3O2x70sUYLUt6UR5DnKbQaG29PkWdr+CEjkn7mZ/m0G8PHDV0mdcv8Auj
M6MAI+JHWiZruaV245fUNlsUVM9GDLu8di1O9jPWRasD+uaho4fsTPwznkmTm9cfyMLGZpHR8P/+
94C/1g+69k6MFP+Rh2skjkEnBH7mGPkR6qoo8kCOLbv1qkP3xPgK+g7LIe+MNedLa7Cu7oo442IY
erasfq/FWYpzTgLTNYIazFG3I2aFl88tIAygnBdxRzzGpz0z+1P9AoeEa1WbPr9i9CL+BIljFGd6
1qIie1B2hkf5a+ZPLWouWQpVe+qgkp5dSMvymTc4jQ1c+Y4UdfOJDCwtmCKiw/qzlUP/iotkqIxW
EDzYlCFzmZbam7JxowpYpzlmBzFqiJGO3WfTdYqa+kWzTX6BYWdcvh+9HbPmvHwm5W13u5FcP7FB
MGHdzjEn/o1fjQ2cBzvWnT2cpoaW19j6XKhetnwk1Zn8fsX3ROe1rsvqDrAz3z+NNr04N21TdC+5
CxSFcEq0VE/C6PPpynIZZ/uOqQbyolkt31VCuS4vxTxhGwxhljCUS2fpKW5wUPbPHPw79b4E1N4+
6R2DCXZj5VbrhhZHKOzCcpuwJXLMb+gW3mg7VnZ+63//qPByeudIG1BrwrJQc8iW3iH7tx0rysB7
mM7elFQ+fS2Tth3iW2SFo1aX/TZ1Kj7iBGPVCAyjh9A71m3MyCGb6VCdVdxozgzIqZ2s9+nkGVSp
TMUubH0nS3cpHq1oGJ3gfwgjgetEkz8Ao227AaJ/BGuCbmZ9Z42lXh29qrNffhFW/gN57k2ADmcO
ozw9InRkFByewzcBumyMSbqRmEMKN5u7cjLhO6ticCZssG6b7ky9L9Q/BDONv70oP0suD5g+B0ED
WsPvkhyHaUZWcHgKHFerX+jeDQKLrG58bSnvNkaPJ9CaO6L13qCVWD56ksq7mVZLoNDQrzkJ6zr0
B2FvMwPeNKnSYjebjf2xGbEubnAhUho3S81mPyuzLClclPdkOdrw4DZ6svNX/56qNL3dAAZp/ykP
t779X9QYLiXiLjlgz/MEpP6313TRjFpn+4BeSWeTe7tqj3Eim01n2tN9O1rjxXSxFpD3bf4h/Pb3
C6tDiMD+TTuBEWVv2QUNj9qQljMAlMzgYClz50jXGI6kXVNA+ChQ/zQnVSdm8+bDcmj1EMBXQU4X
1srl+IVB35Zp1w8FbaSWuQu3izWUtJ00/zRlBMuCJvK9G8YzuXeaPdSnEiQb8dGpi0PRe52201Q1
AqRJTOOfhmyvr/v7l+DptJPR/FALCdm9kX3LpiVBx4Ye5JEx3XtFMd1n2EsjDjMZZ4M/P0XrU/L2
xSzifCRCEd94nn6/CD4gaaib2IAGv6C4SqAa96E/xdbxz6/z9kORR0Nnc3WapESUuOy/v8484N/m
mQI4Kjq67fg20xwwZzL0Ia0M9oY/v9zbG5mXw7vgkJ5ehXtGP/z+cuXMhBLWIyIe3zeedErRHmYY
Cix/Efi2IO+AJwUGGwOd5YUz1ubPb+BHdPTXK4vWCaeCYC/TNxDw30ZL0xGPr0QXwt+pmv4Z3MKi
bTPLUuCAUGHuOHNYwxYsNJERO+nkCyZzoIo2pjoaem4raA6KmI6JQlS87eKkIi9SQn3YKkNimTG9
jBxRpEyrgn4C2TuAlYiLuYmZKAh01FgOk5kRqanASVQ0gEusCrOoDHGo41pLNnavWPt/yDL2oNho
ERLWM6hlIjEZ9KaZ58LpNlsHEnQfvXi2UpI1cIduUSKcGhoO6H9CTUqo+3yc+BL9btKrJ2oLNlSU
G9TBJpvYdNUg+MVeKbjypHrLYjeJdN16x4g/q4E5OltZRfa5YcDYNfZn/raxsa4E7Wi6PXMZNV3f
j8Jed2I4KmzvQ8GbZ7RQulem4qtkXYtf4xo42y7NdO9UtB2NYIsgxA1eVf+bMBM2cK4x47Bg1s3N
qVdOFD0zvifnZJIkyfulVct1JdGwmRoWb8EGTGtusfCjt6QgobN97g4cQpQHABjPIdTfr3ZucYqu
fDJTD1NmRuo4VwPbfcfMLZoTtZnpm2rx0mJXQRHLbyCXM1wA4FI5BysKvQjnFmjbRpoeF4o+TbrH
48a1jFBzlkNEUgVEcTGxQRfMo0LP+34esRvJXMKpsrRpl5qKVmpXTpM4KH0UxXlyx8IJmDZC+7r3
V3IwfO31zELWnMQLAg14+W5s3GAineQf0Pa+XwSm6ASAM3j1ChNjfrNwxs/CsRiS7l7Bl37plkwh
3tSrNTsZ/V3KZMVnw2y5azKBzjFrY3MbKcgS26iWJGUizXuN5HTpshJtwSmz+ZZIMQVk3mWzdvpx
SptIoVR8sYMVaBAkNxadzW96JY3rHEvdIkDEcCCmdJRLfqJsgg/554f1jfeBUUcsFRyhfJZd23FW
y9OvOwHUJ1njxjMCPPic6WM0xSufkXXKs7C7hXqT3GYYlo1/eN23i68OGYltFqOwCT7ReHuaMEbq
w8gb0btzn/U91mgtbyqq2/s/f751cf1tKfIxl7DZ+TZDDASOi98/H31Va1AZ/HKL4QnvE18vvmbC
bJtDkvlEzYzSpXDFayi8c7To1QdSjNG3P7+Fv11iAqYOSX8kHIYeGd83418224WolFYWDsLN6GEf
nznG02pyr5AXVxOTPX8pyA/8E0Tl7amCT4w7BlwkhgnH9d5+cDS4hIArHaDS8rKzqVPfsGqtcjcs
i5chTgf9H9b9v+1zfE78E/B2cO1gT3hjoxl5dqdCIgMvSerfTXM01lBzMWbOLUvJn6/p29vHEDZ7
DKMWcOsAKHt7ZiK0VPuKhF4Q+5QiAVW91K6VIjj06c8v9B99eZgFHaYD4T/R3fUk9cuXl/RxCVHX
XYJpqeQn244I7lowaEA1D8Rj3NabvvwwdPz5dXny39y5hgByqbs2CWXOptbbIYZseqXTRYRtaT3l
d0J03Wm2BBZXOeekvgyrYpCxK6dvUPz1Lzbo/BVV7XWvXWLi2dW8ufkCoLc1mPkl7LNEQZyhifv5
1S0G8wk2dnHjT3Q3AyB52XsfMfq1ADW1okQ8DwM83T222mGmkZmm9bgx4mF4zVNvteyk/nSyufkY
AjP686tpD2RVtExrshtWZySmxqk+jSrSGii5xnTEm1F69xOIWqZtpW2cfqh8r1AqTKyGYA/5Wbcw
9+73+ho+dgzMGiGtQNgp3Oio6In1X314PUbQRd5Sn8ZqsVzktHLQwIK3rNqJlSnc9L2WMlv4e5/A
b2v+nnwk+69mUldciBYs3r01zPyGOK/T8laoKnon3VhHxiVtIYpTz7ALb9t5qsY91BcFNa/RrfOK
y6Qy2Dj95T7uzAVbiWdhVllq9o0cffHSDC25tHSxWMjKMdPugBz4D9P3RlAStyvfN16+ZIxpocMG
W+SuswvFB8GmQ8955k36mTcRE8ktpqmX+Hr0cviW5yYTih05xGz8syfImro89zedndGxtqXFKJC2
7q1DVZczHU7Njp5TqLrujjirDzQnNj8wMW98b3ucLDae5tj1idiJfQaNCvx3TuCub0vf6/Zttq5M
cPytA3K154RpFbEFzpmlrNCbxqE9d3LBnFaPK6193RNsuoMt61qkyZsfTaHMSsvuhfHp61fle5wJ
6jjlPPbj36MEefFZpJhLb1LVetaNS8vyw2SvPHnPmeoDrHyfYdB5p71o6DOPFjYbukeWiJaP2GLk
udS1qqADqjV0zTnm7u3Zt3fj7I/My/WnqAjF0vfRJStpQO/aQnXNFhdIUVzSsZuHMJ8cS9/YGHy0
ENshN/MP+8vSQtnAzaHieu8UHh3rfGbrpP1dJyJoeUaY0P79y83a1FzC2mkr/1zN07T//uT/S1bS
/woR4v+dYfs/H6qJmfmX5e9voIf/2UoGv7x2v7lHv//MT9O25/+FQXM1e7KV4uNY/cA/Tdu+hYOU
kXo4lf+3n/unadt0/rL5ERydPiU9Kyg71r8bSM2/BBWwvaYGqTQZwfSvGEhxh/+2WONo4rcJ3Ds0
u1YcxVsyDFNCDKs2esaD5x6BEFtjmEephv0SJdMpJ013wM6CKleN4/wFa6F7w6NLlsHT9fFdVfWk
Q7tae83dXFwkY8rA0kfmIxZKTDRO7ZSk6C33NsmH7t2cDWgBnZ3vJRrcsYgd/WNVRx5DNN3s5BnO
VtGG+YR3NDswMxMBA97k1FJ81MtnGoBamEaxA1d2ksZDC5ji5Jd5eY5cM9/3JjSGSZUX5BvmI+UR
+nRWJCd96MZjmRYFk6k1x9wYWuyeiqavczSr6a6iFb1HYfZvyK0NWeA6k3GFl+/fMtdIXPQ5FRdo
Vxp5vcpsdtTK+Z4xBvEH3U/9Wx3xSZ+c/hIZ+iO9WFCXDsJ52VhUEQLA4TfCt0Rui5l0kz6URsh6
r7BLcTzWM9qmcMQmWhl52u/tXNRfxpEXMVsTW1La5ij3lXxqrAxNhG5ftq+LKTv4qzOCrk6xIfCt
g/4z+ufKS6M7RcDtqqp0+cz4hPlDiVBzjSWDB805a28dk1Yr9uY0xLWW7prI7s9icmjgmv1E2i92
/xd7Z9Ibt7ZF5/+SOR/YHpIBkkGR1ZdKpc6SPCFk2Trs+/7X5+N9L4hdvrFwMwgQIJM3uE/GKXan
2Xutb23KPu23tpZwGXIccTDnBPDm7HSrxOy+Kyx2UW0RveWWRx1/MrtsNHwR8TCJWuQY8YObLCmz
veIo+zRBYyhpsz2bxLBtq6q3PqQb0+WO2+jYCnNAsOXS7crC7AIGetY3LoX2A9zgQFkbUAOPpTnF
XyR9yFe7EogLIkHJvhTDA+ql6tENzOhmVoV6Q22YeKWuNqLnAEnmKe7U9MEszHKLAl93VwPBLTtr
pEtNf8sw7ubJjm6kNOfNZNuAR5TSgcsXlbQgMaA59I2N/iSgvF/cmncFSp4IcNGa6Xs3jtjEhUh3
09hhXKe3vM1KEb129OwQj4Qa6RGldYdrmWN8OI1nwP7GUR+sYkcTQt62xJc/xrOB3T9r0n2mdPsy
Dwba47nlnPWq1F9zOMs3lTSTfQTFcxfHqZlBRUC3NpihdZuWw1EPkTf0RVXvFLVd40Bs3yBc0wmY
xkTjmBfYb5Ux/LCqMdvLxeaYkYm0B69ibihEwNawc/0Lwtn3aaDG7inS1F+ROT0WvUFeVFNO21nN
1bsiFAKTMN3ig6WAKcfsiQ8ypJWmUYcW1VsT1PHFpo9JhA/ukvcocMJt3vOP5BylTwgacVoapMkh
78mOseQhDoYR7UWXCp/om+zBNpr2G6aSnuZwoj2SMrIHsSIO1Pa3EOPJnRB2lq+iNE7uwA+n9+i/
dmIa2oMI5hzWA9JvZFYJBW7XeG0LN9rbVoZVNjIqH8oWdot8jO/LhtzgeawKz0Dw7c3hlKzi0kpe
bBWtog098a6knuXxQG0WzBDlTSW08qLUI5YMUVFThf2PfG9jtXG2JTpbvaF8n26r9K5H8feiLNDj
hHrlXaxKY5ez+2/I/QXdlKt9/c5Jn1+CaWtQR3tbaMO4puPdKevQNpzFlVjR71cpcqwGeyrItZjk
7dxgFVfGdo5W02Rh+aTZ7+JZxMJKS33d5TPMqrnoOseHNPEE1cXkeM4G1k9rWTHNAftbuWWtHmVZ
lTdTHqhrTVNeYj2pae/IGXllCjODGUD1XNJMvRQhWOIM6p56ubomBbGif5wU31IREntUhO6dlTli
3zTWmK1mChx39PUSgAgEcudl8yZie9zGyEQvaiMo4hMGpJ57p1BRXWUzDhYnFfjDC/eLy6pB6TYM
n9lHRads7r9CjMafKlyM/qiIKJyZEa/SEJ/wEeReOynuiXZ9fWmxhd/EZAh9UYIoPTdJBkVCAyqh
IVHyZz0s11ZTGc9QUXV0LVxlHTjFho63/mO2ZXczoC96M41qWVy62XyBFxY9sXPs05WIkPsasSu3
HeF3KDzk4ClaEF40jZ3y4NIpwV0+PtDhb5BlWjOu+rZcNyPec4eTZQzBswhvERMNvGja4LmKiSiy
pMu7naTRbfNobPfkn5VPaRdsIw2lIH7V+ZL0hrkukWQhSGvVma6ZkqN0keNGVEV/1nqpH1w4ml+H
Sk8QgKNBRTqm3kR84kfUYeWOSATSt5Kqdl8TISI/ywf1JQ3qYMfMRHZuq0PUEdZl7mLlvcQ0dSgp
h23ICGxuKbrCwjCVYCNM2dwh8HOeKKYEG02t1Iewj+Cb9HageNOkiI1B6su5nqpveTNP72xYmf6R
bs+k642mRGaGS3EGZLjSG+WIOEWHKJnXEa3/rhisTFnSOpFOZ0mk0khWlwDtGE1rZ7ERQYVdpRMi
cre9q2SV7gr6X8isSzuBdtbU8ARx2VYfHI+SfZ+G+socB+UU6VgkMXld+j5Pdq3VvUI6QqhQNBVk
227oviWteCXP8k0Nug/Cul6dYrzPtRl//zyAtDWqbF/n9rSuq+hRr2R5KEPbfuzLRP+SQDF8N1wx
PhOM8ur0uVB41SNSaZNDSaaI2h3Kqqn6dpuKESv6DVutXC6oF3K21kiwIWctdOvTqFs2zt6xcy5V
W00kqYrgo4smw9mlPa3LV2UKdcLv+rn3gM9su4ldzzaDeHQTlZVSvJZMoOy9lqTEMUA2QSpidnCU
pPYXwLLPJi85anLKDx0Wk1drsqqvkCpljCInTI82TqD6sQvnMNimc5LOuTc2wwwHQbZW/N0Jx0Z5
sghEstZa2Ac5tcQoKUiIiQxoUeq0Jdwm3/QC2YctOdmPMvXViSfZSvN5VPRhJ6LS9qas7c785bhx
IQF5XRoeoto8da7uSBL4oFIkklVGsTn9shd5yucwXYeUoA6sIMpDqETyNNqp5pGdO537UFbnmqd5
mNth1YZQnpDkT4faFQpRPUq31fJxWhHEwnbLmPVuRW+1PkbRHvwdUTcUx6EikDJIFDPB78RjCUsl
htO8Q5Ha+HGlyP1skibXBUFwqDM9OqDLOgkNbhQFwPIUBqLFA2FXXztDEMc1ohSNqh5jSdu4WOnV
YE1/u1gPgYnqqAgJnmyDsvHIynV2NO91oM56trXUQP0wO5IjvRIVE+5nCt/ad4EAy3lu1A4i5HtH
szix8EGbC5cXJkZEo/3/7vnsffyv7wVe5EiG7X//f4jYRzdH/PEUd1v/kL8adf/zT/5ziNM08S9M
fK5mg+Kj0bmEifznEEeayb8sYdB7XSKY1b+sfv85xJliMeVir3XpoqHX0v/XIc7U/oWLlwrA0jrF
rqq6/+QQZ1x1uC3V4rxPELRucVoE8nONHk4Q5SZD50aXGNl4jAJWU5lxa5mIWzcoTfPOFFXdbItU
BTEXBEAordXQR8JLgp6E33NlsN9Z2UkF4LKNkta4Dx2SucZnYERKQoxqQte6XKZXMnPV4bJkq35H
FzSowN6bPHI8UFcOAfWdVkh6Q1h8nX5buKZckzoZHzIi1j4MSSGKbhORhYqOlmUUyF9sDpOropAz
0j+bDR7RRFtJjqlvuKmKVz4qoJ0ZoutWFcUyloG0rHHLGqbyxO7tmzOK0IcvE69YNeyzYLnaRzMU
rzEx2Qz2Vgc/ptPXWLzgT7DNCe/BeSShDzFouvQdodJ+qaOuXhucBGEBdTOtkqZKS99Vw/BYMdPK
PsKvIwfxLRr69qnpRRifLX1UACqX9m1UqyBMpmgMkZ6LaYmKpy+FtWJ0+1Wj0qJ7sC2aK1gjy+kl
wMW1UlQXUf40BvLBNo2A0CVCLSFy8fP3EUL74ww+4MWMIs3aCnNU9zI3+jUdjybH7xJn2sZuBeQR
JufyGf4cVD9Z4fZ07D47KA1QmJWyhDF7WQDrwAEZAkU5NXkl4jnSOeXiIJyhrDZN7Qssla9tN1Xi
wpXoaJoT2k6+m4ajz+qGr1GtxSpT4vDDrlMwkDJKdk1kkvyJ8tBn3e78rgjtu2o2R8m+CPuAPrXF
XUKI6IE0ZHJAskq7Uyx3WOd9Jg6BCdQFeYolvoNe1fyRyscZKy34N3qeGfpeObmOtoEIUZ5MqcbT
jcqmwS4PemJC6vJgizSOs+ZGmMij+jAvLxisw2I/5xEna5WoCrlksEeosDsckachQOmLBpONuQNy
A9Mu9uyZu3fX0aJFiq319kOGYW3B9NEx+5LWi4WAagfkpNAVSxc/LDLPGEe78YUum+JA7GLtnpAk
hd+zyoaMjzcVb2PqTJlygskkGy9gU3Ym3DU69XkbHkWQD28ceFH3Js3Q4R/JM7CUhOMg6C50Grf0
ZtVwN8WpXuworKdoY7Sp5bi1bLd3ap3Zm5zW3yUaJyBpYdXjt0Rln/FlB44drIyS2EEfZmE3eGXA
jvI0z1G3nAZM0l5DnqZf9hmprCrcSvSOSu7Ki6DB21CYAGF3M2KIP6eNpW7rxO78UBqSQEDNRAof
2xwdU8WOzgr+FCIhggAPi4UBvvaz1BleUCMW29YdK3kw1eYeSWg835FP/U4IXc43pQh0uI4VT9a5
hWQ4b9oqzAhi6KbiZWTHAzEHnM7jPIPg3QLvqvMt/xERjqvkbbtjJpoezModiz1B95CBISnQsU3V
UB/2dow9l0Ty+mNQzCerEw4tW6uZH3pw/OVuSELkTHUwjb5TKtrRaBr1BjSnfmfmA99jYLoxFQbJ
bGZ1Khp1fJpbBJvOgarvlPgOHaLxNML0P3JkzYnuKetk6zgImNGBsjWOeFbFRkLkRgxqGndKOaEQ
BDef+tgP9WMBgWpN719h00ACBxgnGOaP5WxGvmqkOs85MWX8ra7s+A1ElPJkoCJ/XQobNXoLLAUD
eRU9FS0ONJkG3GNfU8HwyAaMm7UA01wf+QOzW2kKSUGI5EVJB0Q4MxUwE06UTsOaImSprohONXt/
7ETo6Y1AHmpBGCMTuy/7nUJCMw4lAATIknGYdeYNEcFk5Dp5kD5qnGG+9AMVHV5hUqWaMeHZsMPf
CWfApWhFGhaugKq0HlZ724X3z1G21dcEUwbSK8aBTXfQmOeUPGaKErWdaTdERBQ3czsLJB5VYbxU
7fhC7Qk5dysiIGhaFKSOx9GobTAPkkNxk5XZEg+oNfdZTI/IK1i/5J029kGtE4ieTvO0ywy7JbfT
41Ajg0PVMGucTSfRNv9/P5W3yKcfp/LHf/sv7/87iomg1fi/pyms5VS2P9fDlz//90aKsjb6P0dT
6SVbpDOo9CT/vY9iFyXIB7QXqDHBZarFXul/1sK1fwk8LZZDeUlD02/xj/5TC9eXbZS56K400Aya
wUj/AKZwLT/6C++AmIpmKXh567e+szIVWo1vEFUsc9Fo7LIi5XBHP5H6jIkandPhTzfm8u9m/s+w
kutG6V8j0uVGZ2Qa/PyrvjMTAX4kyhJeYjtHQy22WRB5fx5Cu5YR/HsMYVmqQ7OBDeyvbWCBmalH
FQdY04/3IBZT3RcfwSHaRavbcfWDK1114r1eHVhX95+MfRVFQV9DIPKweWb0glUe0K9jTySzpXXO
xx/U72FzC0Nh6XcfS1ZACdHUVM+ZXnjZ9Ils4YoBg3oLwgZvGS0UBicy4eqao66bwkRl3Lw1/CQo
tkqtnQvpHOnmW4Zcj3F5p6cWotqvf77i6547zxElCtBsU3BOwG346wVTUynkRNYn2XEIv/5KtUaL
vU57UooNg92FhiHwz0P+9tYy5NIG4hajXAAa/uuQUW85mewYksLtt4ap82CTCbdC2XTpVciErune
N/hVP1HB/M2wLmMiC6FrhE76alhWpsousBvDPEOMvqJp+i0JOtKIx2RP0Azb94OJeeb9zxf72wdD
HY3MQfZn0E7Iobi6v5XmKEvdI6ZYaUIv6LQ2fZ5SJxv/PbNzgJU/ir/5MGnK/aK94TnyAnF6o2bL
wepawSBkKmoyBJGe4bCoCm0z6gmWoPw4sKz++ZKY2K6GslQSRAmkcThHQmL69fkJSUaVhX/Ty20W
1fk86kw2/yx/dfkglkEWLQY1tWUa+HWQEkdroSlKTBgw8OfWDrxmGPv1/8GV0EHCdU+4rHV90/DC
xHXXGzHItCKgkIVfd5zLNyNWQ/+fjwTdiZWETYvpaFeXIxF86HzjvAYh1WUFEFqRenx8n1zQ728b
ZB2iOy1g/LwHy8Lzs4LGhpdpwgBYuO/ho23VDxwLPxlC+9sx+IpIK+PRGNc3jWDnrlRHngxm1prj
uKFf0qAqdn1dPMxq5st8cBN/0jrsfIqb7PD8k1LBceher3sNp1VrteuRU+UnP+xvfhcfGbfXYV4R
v93iMSobpGUVrP05B23dZgE2JCgM9//4SeID4L3UbQhkQr2aRvCAG7KRNFdmggJ0SgcN21cTTMKf
h/l9FXRQXS3FFghlVGSuV9pWRSIPDxC36Th8q1173Mg2flSByvpqYilrXS1+uHZBmTiDpBgWIqpX
etU1h8hSkxPFaJzWiGL3FSfOziaqpe2MegWmJvRntVO///nn/r6MLNELNCf5liBFGVcvnrAlCZam
zV2ZHtLxux2cEUjdTcbTn4f5TUzPtGBQ6ULBpaFR4bP99QXXXBjDyWgkntWLQ0dfdTNU2Xh2iiBW
vLxueuwrDZSz1aSPWEaMscZeo3drlNByOylJIdZqWn0y9/6+srA1JAdl2fQhpL9eWbKFyzt1DWuo
Avq4nuSFQspb0u46C0ntgGqq0pRPFlGLC/1Za7ncCCSOvIMqe8x/J2H8pJUTSobjLtYwS5s2fCMH
Ln+UH4Ki/SQM7fqrEmyC+JzIbwEWjtft6sHGGnAkztmxx/FMuXVDI6AloDefjHK9el2PsvyKn64G
JXdgZBRiPCTduh8a0vbSYhZHvTcqEK1198kTu7571+Mt//9P48EVihDYcVVWfWNqx7n6ov3TeeKv
IfCaYPxgt49U89chRKHSZHIZwk1PAg4TuJxVQWf8kw9imW5+fg8YZtH98z24JjjFayGoniRdEgOy
8IgAHU6NoVBgCMrxlUi//qyqNUogSgdI5RBk4PBoNGYtmrB0v/78Q64ngL9+h4aJd/kOsPZcXe6Y
TholrinxZBNu+xznJImKzEu0lFpd7SEeFZ+8M3+tmb9dOhsRZkk0R+r1mupYA8ZRAsk90+7GLaCl
4C7rRmojwiBAI+rjB/ySFpz0wPRBCvjCUPTNmISXRJMlDm10PxVG/Dtq6dVjWwXnP9+Rv3nHTFPg
dWHeA1qpXr1j1mxyNjJB34OHa95hFySbwoUXoQcYzj+5+5+NtXxfP73PlQOiSo+ZFolI8CbV+C4m
dzNGxSeXtDzE3+74T5d0tYtRRTaEA31Cb5C4lmReHpIo8AZh3k5udA9fgO5R0b3ZdZH6f76ZfzMN
meZfJ2f2auzdr0aeqfBbilHzmguFuJBaJMdadz6b7LTfviaWFZ3gOg5Dy2Vee6JYHNUWCSXbmgzy
JRqsHbwVhbIqYOZSkBMkn4pB7twgP/RduCXh75OJ6beDIFt3He0d5iVsWTaRSb8+Salk9Tg7eL1H
Kb/bLbUnI30AmY7BIgtvtbp9VDudMj7t6jrY//km//YWXY199ca2MAnUBNKNVxvvA/ICWF5ghZ1P
3tW/bA6/vEVXw1y9rFo5FNgQQ0B2A0EudrfDFvDWUmJZCb08iEyuk37aV2m3B56ObgjqF9ymfvvn
i/1twlp+he2gS1wO3/hHfr3RRHyCVmx41G0SX6qwP0QKoGctfjDSYB0AbPvksv9uvGUecBaQ5oLA
/HU8it0TEBILXgzIBaaM7TjmPuCJWlibsS8+Ge1vbzIZWFydS+2Kg9Svw4Vk7jToA5eb7O7CMjqE
Vn8HrPEAiONOi90bNLXlCh3bqYS+gAvbwQpafzZHX++Mlrd5YcPwv4TXYFT49VckkT10Q6vBsQxz
s3tsG505alYa3I4JGJgvudEN5UOKE6zajGlfWvd/fsi/TRschKGwMWFQzuGmXu1e8mYE2NOyKUzm
4cRdBmwown9YQVkO2yxAxKJR0KAceHWNRQzOUx/V2ivH9NUiGFiW4cVp3XuhYnEJpk82fn97ST8N
p/96S2kMGHMoKSMjIO9Wc1Idxr57+PNtW77Aqy/0l0u6um2jY4YUG8AisLJaKzHU/gKV6QO+RuaE
Ty5IY6m+Ho+DscHmhdKXQdXt+tsIyEEF0wPQDZYGrKRm0lGNd5pSf3SzIHpWS1Fo4kBQkmDttkHx
gJWUnmorOjLPypkuJYr/JrbQrDpxeetIAqSeQ+lgXcekl9uHkmxPpJwtvvsHfbbHczqgLJty1T4a
szonX5umCuAWI3e8HQpOE6uoREAGIAM540prnG6X1FV9cewpK39AR9FvA3RyyRP+fakxbXTzaRjd
exvO2LqxFfuJBIbsbkD4iPhebwZnNw2u8ooGl5ZTA8virlYLw9M0NDUwRPrxiwrrgy0J4VaEgWUZ
4W+GtVYrPfiIWFhfZCrLG73Q7HNMVwTSaFvuzCT5sOgZmYSajO5Au1vTllA5goz8saBf0tammqyn
VEqQAzpHRA9Fv15tg9zghAQ/7i1NnHoTuZp+yKmNDuveUomaCpqwf6H/rLdYQMiW0wUZRgtyrT5g
4DQuSRtvUp0G4WChQqm0BLZEYjacP2vxrCrJXO+sSVNPqpabd+6YGf4Uzw8iKdozEU7tHt5fo/vI
+jZNF24COKUkxDWuDWG1CNfDkIftTiHQaviG9HrKvLYrBhBH+C8yI7Jv677VL22QlN2a4B1j0/FE
fW0Cj/Ugg1x/slqEQpSkIuIsyBF2sz2AwPmoJXSTkkrPuHHkUhVKF62UuhpXBlrRC5Lnw4CvxZsx
zFeOWiGUTewXQZ7gB64gYz319Q26PQLmyhky6VRdoJ9mK95M8BLp+OGIjB1+mNDyV8NcAbuTbUtr
OuiQIxABmOJ7meEAAYwjAUPOqa8Atl/bs436Rjelca5IdL9otgKTTor2dowiVbtxq/kbBk0MbTw0
sEmSyBL8MWBHgF0dDDf/MHrS3eANXYqlrlQorSfjcInCMnUvr1TzOWnmb7YRidc4NfKT1gwAYfLl
B0ZJue8LUe5xyM2aJ6Sy10v9ozTM2vKSIawW0du6lDAubWhFafIUI6JCIw9ooVcgInTmfRDiOWuc
fKXKSVnMJbdTwTNmYtJW4EwfZ6Mu6AZP5cEus97jj5RdZgPZqpcFXyF+AvKxhrml7PTbyCU/cS6W
NJYuRFY6qtom1vpb7M+6R+6athsyzvbpcEzHaj2n6iPU3b5Z8dVJHM1L2Qv+WAVu42sOWWCF66fz
gHW8I9uL11WUljdw6OYDW6fkFnOK8R11mwoDRYQmGfdfCYk4UphbhJBtLt0XG6nWEGS34MWeMuuF
wKuh04angtcjv9NRoBVrZ+jyTY4cHr6mqyOUSPLkYSDnx1mpWqU/dMioZh3lmUNSIVRhuC2vs66/
SYXXbNTUemUjVfZ59O1jQmnr2MRN+tSgFfe1KhZrauRhcmiZ2hBxYdhWqk1HGuc7KU5iE1WNiymB
WWEtkbiSGHFDrM2acKPVFA4phj3rB07iY5NahzyUOHfK9dw2fEAJsggHTCGyXuhMK2LkeiQ4CAac
tvgie8QkAoz2il4+pF2iKaKsyTjJ4gqfh3mLEHZnOg3NUpf4WnNlqu5Xq9M36AD8lgUinaNNb+Ze
H3fPI7J6NSYYguS7VEvb7x10l4JDyq7RBK6icg3pdld2u9gg8Qgr/aLQafrAZyFAM14M7a4vhfFc
Ddro53nzwjwGlIIAz4M6yQOHXfxo6vwhHNhpUYkuObW/tOXYn2PBtCAFqMOKDOgSwa3QvkH3GdgE
6LcK78UBu+FMOIohKtzcBr4BZ+bg1MuueW/i6t2R1t2spunOiQUEXYjX1S2452Ddk9JSr0XuPBiS
J91YZngbd9hOVg6B0xuAsdX9mLQzz9vAtwF6Tb0Qfph65mQm3+YZn10/Bd+dhpy5TPbii5rLdDcb
4Y2ZBydYPl9yy3whs8srnXjCmOxchEFkpd0YOznN1cVK+uq+Umxj5eIr9KdcGSIPqW/F+yQ7V9tb
lVZn0G1HlIMuBUIUmPWCFKpMAH+sD3MaPLd5gTXF6eJ0neXVAEyQg83WJTkmGPm8g1npPsys7NR1
DAk8BEGaTxdDTcatoiAZkQLf+nZuMvvY5kmo+BNhHx5J1+ZNauoHPjl5cpxC8WsSwcqGencYA35p
HcTYmvbedOOzikYce+CiJu76IXh37QW5FYzqvJ0twkmNrOTEniEhTsozuMhpy7bWR9rgc14ga2A6
OGic0xpYQb5EkWSm10/w8spm3EWgG6AtwWui/NeR5AxATn2O07wwDyq+XPO+AXr0o9YIsBYl6hb2
sGuUQ+hhwxtKJNsGsQQILg8ka1Cdo/4cNZT0UGUhnEG6k6Zm3XgDdRe6+KK6r6e6O6RhPViLnifj
u3HiF0eGU3poQuQvK9NaAlUwxKyADo+Aj3s+UStAJbavrX0sjfqLOybWwUKat0LUoVcEDOWpexyl
NXsVFYoVL7Mae22jJqt8opJDnVQABwESMMj50em7ggssq/ZproeemlPNaF7jiHztEom4I37V9tn6
vEvVAJBVzKAcC618YaZ6owhNlEyGH8VHBzbdSaLadjP48nMKKAn/Z6COkdcEk3FWjBSTJo6bCTiw
m+CprKdEB8fo4NKdyIPl2KgUN+OS7lgAun9C8kuIT4YaYpe6HRGrFBLAiKlWHe30yibUs5auPMdz
5XytgENuR9eaXZYUa0Sa1ThkWsJ816D0Rwv6K7WKZzcfvThGk2yXwjdQ+QykGI6nVlf2Vlk9jI5W
fI1QsW1Tc642pVA0m7s3DGuCV4dzJrLpAqkiI1jJfTZieMOlrexG8vhAc4VWtrWRUnv8lbzVxgKk
oM1MTZJ9vNJ6vAErvQCdpObZE95Quh3VUKK7qtz4ps3wxMZSyhcJq7tbB5HDHJpVu7KFMrXSrfnV
nKZzPjYQjgTWixB5mGJIvA8OB5RLC6DnBMkgfs8mI/fV3AXDrAfjXUAomd0XR81qq/sCTZs/cVj3
29BMdlkXhifQ9/s2RNVJqVGu5zl7reNuD9aOGMIqucsC5xHCeYO80n4mpBFgdG4QyVXCOR1Hi4Y3
xUnFREr3ghlGdY9p0ydbDFaWx5wWYFww7Z0597duFj44CW7kbOrYH/YJSJAyF9m9AfwzWhGvN4B4
UzB1uql5H1c6hiWhqAdzKmoA2GHzkk7jvUy1OyMYn5XJ2A522kqiQphy0nZtGTmRijBBxVsyzKgI
g9owIP0hI7wYEYsNccI1GB0STqHVrmIobO4qcfL6GyC46plYsfq+ZON7WzU58MRmLh9BXR5xxGWE
mg7lPSSKHthXuzUSOINFUSYfc4h8PajHl7K0ETHbEcXaKjW/hBbhwkhY3+wuAjg+jydgbJIYt8hC
fW13N1GsD1uNKNRtkevqJkyiLwZYE2D1XeYPIxHmQQ8OFN/xUVqFdStTQhaJJoA10rMdb6boLFX1
1OIcd+Ft+a7dDA/QOits3yOsb1jSflxEb6ImQaAv7Y/aFhQL2lLeZp1zwACyLh2x4XDqCXrZsOeV
bQvWfZ1WRnEaNCPf9YULkNkJm53QnJx12AHqpNjI1AamAV8BpMz3iNhOkGXvrtCfVTd2inZ8npKK
XMUxa7duwvl2KFMWbp3Wb3/EhE6mwQgvV4z4G1Ot/RgR8VUrdarJXCsATm0TowUKCBJXe+8kWr/B
GnTPrMLhax2wE0Jw+A2uK0a4QEo2zs296xZfc0K/1r0q5+xU1TVa3UmdWj6AMNnXndbdVCWbrLBt
x1ssQNJ3rHIkZAO3w0p0uLZ8PJAgqqEgMvUHYb8uNbGpTNpAZsR8ao91XXnjHOQfuhGSIDuW7rqP
q9hk2bTDdh0bzKoZQdxEc0TFmlhKlZZwG6+1qPkG7odyUYDpyA2I4hvYUZEtziQOpLbcpDXOcB13
mU8jI+rBOY8w391kocqc5Zh8FHpX3xG6nacbY3DT2wgcsk7G6ciKFXUD+1CtpQzjC/x/Eqm/nr/N
JGRWB07NgTz2s17mpzHXp7lgY2/k0PGtyL13g0WiwRFTjj65g5AJIgRxyc4duprUawIE4K+4rJnt
DSlwNm0q4vVanOUJv23S3EQgMEb3vaHjAqcimlR3PwJf1g8lhkb1AhQiDzwlzJthR/CBAywnbhU/
tIW2pMQZ0zN+Cd30pDXwAxAMYmuVNGDL1rFXCYyPbCWFCsxRLzKoM6oZ4pUjxyOuIdzb5Vslglqu
4gTvpkdwTPo0Nb2drodxmp6o7yfGtion9wd46b71e9MuTySjhBe7SdsHV8jutdOtIF/jJwvHUxn3
A6LbXlO+DtKR2RaklfMlxLA1eVORjsY38AruhWNHwaxcxoZxy4bEHsgX1fN1ICNXXwWRMjlfekXm
wW1Y9g3ms3K0I2yaZEWdC2NSLZ/pCU2smpWAU932ROKxthvr4X7Ii3mv5JXFtdQ/6jYZ4UPnSAHL
jIPWit53bRyyJK/c54Ig4O5IOTrNPQW44TZJLHeLJbFrQQmgiqXAQzRvaclkzeIdCN5G9zyZ7XBD
D/5t0OJjrmgEy+aV3iCjJN9rxcyWvA+1hHOpDeGprKeUI5eWMw12JtpXvD3jU9Qb1tBvy+BRcR+i
qD5A5+MgHjOrLFb7wGMlIbP2tuzDc4HWODZ/RLJ6qOMNkXICvhcxOYU8sJr2viQPa1C3mnpnJRyL
R6mm4zqrDTvbhbNvWZ4kSQEaQ6P5QajXLMEdHHE9ck5Qdp1qk7fauneMOUfm25zTKDiigl2X6nQ0
6mfT/gqhAIo2uSiBMRVnGQFlvqtrXQS7OPOWaPuZ9+7chlZxV+aWbwOMiIbiZdA1yIZ9/BUzFEDL
WeOohXwW956vgNgwx+MEH8oPY4sKXVxXmzA2v1HwULyBXAwiDOr8BGj7FFZqewMCWsHAVircJQGX
nmy6OvJwOg4r3FTbfpzVHw1dg24VWXNge9Dn6seUs4CFutqdaEhBc4DCZtwbulZ9GfTqqTyCx6tP
NlEhrJawovmmPOyLmdKaJx2aV6p6Rd74MlOJ1NDOooplznQuXGUD4jOE16omwW0kxASCukOdW3PM
6djshco3neRj6LvtCjehpzLJ5nNHYmTpTUmOPFtbD3jCmN2XpMIeczV5M6w9wBdQb5e0KPeWO0Pt
j2qRKbTVIpcJTkZV7eFFuJvUzFA2Zl2E7Q0uBiKGdayQ0/huyzTxC10h9FEOxpKqkLccbuxcvOWJ
QtElhwS1qqnH5ycnAUixUcb0f1B3Xs1xI1u2/kXogEm4iHmqQjkWvRFFviAkUYT3mQnz6+dDd8yc
FnVGir53Hu59nDPRhAomM/fea30r3dl8c5EO18BMSP3DNebcmIaOEyP4Id6XW2+xGChQrY94Us+F
StJggwH2ZSrMk98TorBB2T+NO6jaY3ptzNa8gWz22CEya3ejL74PwjlU/vCMhQ0mWVXJ1KdllXpA
MGD8WjV0/5q9GWOjVT9yJk3uZQiHv8RbuIvT2D3ZsN2IhzWdm2DGf7CHLdIFGyx4enoUXiM2tL4Q
d1tBPEaDP+zMRD5OXt16X5VlktlYBD4dkMzdOuzMW3showrY+8B6RxSSX8fGCYbBVVEM1r5Jeygl
+lrDRqTzFl4osh6uwXLu6oaQ01kFQxG5ctEtiQeGi8Ny04xOqnhx3OLSdxxA1zIhlhg4j3vVdr1i
3KDbLxYB7DDYOGlf+HVl008oUNzRTCAzMtVQBTDKsCoGhGQr7TeQUFKSbYmZMR/CmLnQFlIs6QBm
aTwT4Yk10PDN+qYAwMkpT07xSQVdb2M6sFVnYHns1XKhCWS4dJBYBbs4bvCBkIfNW1YmS1RoDrj7
gu4F7hqY5o9pEY4nIhfS5wYyb305QAg2tkFRdvYOfkIx3swg1lG427M/X1ht8sjxaTZ2oTESTS6m
SbybBbnQu6GgPtSGnUeKhukprG35LRbe+Diw6b+VZl8YBx0Y1d1S+pKDqY6tqGiLjuphENO61FSI
Zhe0JCm5sCF8628FqJpzaOXJMV40gPa4wAzgbUqUMOBwA3JbAUu4wT4f/KmroXBa5Obdt3hqYmwu
40JKV7dpVEs1+jJmjqDyMsQ0tFRQg79SYEyVoAKy9mm88CeY2xYGPsEFLsN0SNuWxoBLMNEtZyjx
RE/8FidCfSwqxznP5uDeTBWFkaUcg3AvYrsuSHYpH3PNm0VfwmqGbWXqQFCfVbm7s7uZLvxxAt2A
xWRT9BDijC/g542tYYq4hPYyjW6Jawlf6/GfTRV4/f5UNOFYxD9m+R9GUvjSljRtxn47yD7KaH/N
rOFe+BhPv5n6fJw6rRdiqAeqBHorossPA0Z76mQoNOMLpgpy6+c2nhsrfy5S75midYwYRkkERAAN
f/0DP45m/ryuu/JiLYRx+MZ/HM2kCMITo0TtpquKzHDMbNfV3LS/0T18HCSuV3HRt8Gr8nEJfryN
iTTgEJbcxlR4sIswnpLru198yOqVR2IGwTu/GSZ+nAv/ecV1dulDd0Fi92HCJVM9Ow1Iom1d3Rjz
ORzE1oOW+uub93HmtF6EwWjoon6GE7rmGf5dwsDJskZRt0oF4awUGVXXLtQQ8dnT/vmFgKaFzEWF
6zhrJunfL9SWhAHaqxADd9mO4GeY7EV/Xai6u8/i/Dcj9X/zq1wEC8xAIeAIvAA/XiyfDAFFQHIx
TXXI0YNz9tD0W77e39y/n7QL3ECXuTLMHm4h4oEPN9D0cxD6NJS3+nN4U+ON75/iirht6C49/fKM
wIaTZ/3unf83P5BFjp+I1AlXwMcfmPUh6T0xdRF5KHWUDp35PBGRs62LsiHqIjd+c0P/zTeGIBKz
g+dSVCD9+fGGpjRp+3LmNSHuiei+hfw4Jazdr1+Rf38RgldslIZYVD88NZDmlOEZn5hv0YqQuJwj
JxXzb57Yv7l1YJ6ReiDi81bl1I8/RTFhHYii4LMKbip9X49vAq9n+enXv+XPD+fvw1zei5UmLbD8
Ql0WH4erJlD2os2nbmuXjMry4tOAKZ3dD91OeeHk+S2inj35twSpE7Pu98GxIAnT9uHzwlWwa26z
MRDlEDbhrT8O//xr5ENEMMr43Edq+GFtSWU1dIpTA/0nqzoCyoPsg83w1KPSIRYnCY+/vh3ro/vx
bggTEKfv87KiYXY/bkIjaX52y1cSDPkhxCsIQwqEOdBlNR/HWRKv0X+VRfn515f9+VkL1NIB1REh
pKgyPrxRGbt/V/g9H35bHdg5oomwNHfw7mPMu/8HlxIuJge+ynCNa/1hfZvqDgfh2qmoaAsXTIXQ
m1g9ZfZv9qH1S/vxTrIhoAxlowMfxtP78To1465waFlHnS6PGNNGUkGmsJbdCKYVD+h6Qv7NF/OT
/Hc1nkNJXDU7LtKd8MPXH4ye0xs+OzuJ4g52ZOsgCQRdSyBG5ebTQDjo0AzEX9nbzqReLejaOfI+
z5ll/vou//Trya3G6YwhDAOE99Muog1rmEkp7LdQOqLZuWtGk6AWEKM9ZRq5eL8zzfz03q7XAyGO
ZZ5eDOeLH+82iGBe2sZmarArb+V52XQRar9nefj1z/rpcMFl1tV1FZ6H+M8/fI61RwPBo27Y0g6H
XeJ2/hbh0n3rGo8cQrNtYOvo/+6K9o8/LKydoLIZ4m298q0vcRXgaTcdhhCG3OfVb3fJ9T797a1F
pA6bjg0Ll1ewru8f3iCkSp0kc48f2KgL2GfXzlBFLTUq7ZEmOdpLiCnW2Ket+OuF+d9GDf7/BKnA
y/K3Z/0zaXAYvlR/t1VCs+Q/+MtYGXpAAfl0Ar5nD2zwenD4y1gJf9BHa44PDmGzWGkU/22stP0/
QAy7VsiuCfecbfNfxkrxBzJ45HUctlycPByP/oGxEknpD+8JYjFzVW7DMkaIyTHD+iDXAw8wmqnB
uDVOF2ZXGF5S2p1W7OQHE4YVkezNUt4CsUtTMFukvmx1Mkt/E8u8BV4pfWQJvUtCRLQ00trXgbmQ
a1m5ZN8B64uzQ0OU/DEIe72z2aq+z5Z0xo1RE6VE2gnx6YkK6CGG0CEQjOyIJBtuwX3ad2TtedeJ
DZ+vAnUMpAeE2JDE05WyxQOY1GHLHZwPZkt2Q9PY8oq6dD8EeCnFmO8wdF34kAX9VqmIIeGy9WZN
l1G2McUv3Cl/LpZIFAAoHFchJ+nCqzgxrGsNKPZAAfcKliA7z3YZ0J/UtJHMISTb03lDLeTSPRu+
1XCJDzBjiB0d3IWmVDyf8raRd0sYjgiGzfQt7DzgoLM1XNSW/OJDTjzCI+n3uWpFNIZcExLC91j7
1rXspjcYo+7enBCCidygFwZrPl++hl16MhInwujzPHXOWXblJQ6USM7qohLWIUvJdNyQJ/hNNDQ0
48l5I43+MIgGrJ43H+ldM80YncckTOnWZznJnsiZI/QUzaajXixTd9pJ3//s5eZlTudqE/jRSHwU
3XpKB6bqQRQoQ5+tcejRPlkXEGznw5yJw2R4CHZLeVv05JyQeErWoKBOO46t+DqPRhlVvWfeLUBP
b2blMkDphXqtSGidN42nk292jC6McTl/gcr+UFuj+Nb3yjiUquO0CAbr7Eze/N6HkgGKgB5HdOO0
nKEZjpfw4G5Mq83eBfEt22JuHYa1RkLPqUHLnKHBaHENbFEu3VtdeFEoWW1JqS1QzRu9c2PD9zvi
UbwtGj+MRm+5D1LgGL55MJLRv12qbDy5uszOWSfRIdGItG8BNHdR5s7fSiZmeyRRr0Aa9dXgr4x7
kN8bbQ/FvY+ccOe3XX6ezAChjhdAL2uBbExAXhsypM7kLd5YQMjuZTIM1qXvE86+RU5FVF9NloOz
rdBuqb2siNnaGuWYGORoAbzb5JofG5WtWOVAngpH5mHwiHZiiSvzUGS5xw82cvu+Xzl4m9ypBs04
2amLqPTwjW2V5sQA+ozQPRR8wQybDba2t5YAsR/FJcFKOww3AkCHUSMOr5NeJ5eGyCpEAVbYgle2
i6FikIEK5dkoINciL6sDSbuLoQlDRbNhkosSTV+7aS7nY0DdOZ/jjmJ+D6eJ7mtS933wQDnvNqfC
pYX83hbZEnJdAOp7c0jLEImTkXubmUhusWYCM+qdCWUm8FaT/3ZIHY/MyMbtkJbhu8hQ1xH+OLw1
tk6Z8XGkAsZFLncK8jN0X007mZ/rkS8mhFN3y+AgADgdW5DNvJksH6L+RnBptsZutCWAXREs35QJ
jfaCLEUoZ0g2NdoN/hlPRQ52LZABn0K2pEjc6uphyBP5fcQdKKIsHUd0uITNE3/X5FW+X5SAslFJ
PSTXaVHz9MXcpodET+Qn2+QJg7QCCIG6JTHaHEB06lsnqECy/Ea+uMr24Yr/IdcDqgXjVGv5Uod+
tu0mld6H9WLu6OFyQdUWkbQqzQ8FkqZOM205d0MC+YaB14Vn0MAuvCy9ItFZfmF+owQZbFN3pZqB
7NE0WPJTNXnLl8AlNSMdoLV4IDGl/5hCfiDrb4oGhpYv2FHowhRpeUcUA8telnj7BMTxA0ylZo9s
JXhJ0Eem5KGJ5dUyl7fRYwTRw9L6FBt91IZ1ZAz5ipnQ8kyCARhZT5pYPVlCR10xI9bMwkIj5o7q
uad1lowMGUoMxjdzX6JCTadYHZKxhZ3XEGM6EilRo5Vj1f6kGfz4ey/t5AP5qKVzH5edjvclFgTQ
GoN3HuwaHOPcS3O6d8ssJL8LZm6kzbJIH8idSt8Mr7RgMKEEA23di+yxb6DuvibkjvQXi0Wk/R6W
0eBtOkyRVlbMx2Kcvk5pHgcbj3eZ5NMEIKQNc2RvxQOm22nQt1LO2Y0gxAjw5jRdBY66mwvYvnHq
5XeBZ6o9gSb1k7GY/qURltPLMLntXQuPKNvoOQwfh6Wc7+aYcJ1bTUDw15ouCZ6/ZTzF8MyNzaiC
6osXZ/B8hhB1lC3Dm0lWmvxvKw++JnagnsusyLuor11SrntHATYi7yR4B4raXbazGt+ZJDNsysLG
Lx8Hg0MxGt+1VYVwMCXqm2Th9ywAS4IoOzWvC609QMOW94z5Lz9kOrP9fShmr7y0avSmRs2MG5JN
/0jAETzToRjr73QJmnftG+PnsbNVG3VosCPPrYDQWzlRfptsWrobo8mcqwRid3VVFq14NHKqrMua
EIniWFiN8HZJhlxnBwqKJOgmcYJtPoRQLpEz2xeeVYi3xuj1nVfYwSMM3PKyzmRmnXsZ+09EzLuv
i2IHyWZW1Y2P/OWzpxGk2pMFn6icy+mqmbFSBSQwHOMxdHZW4lrnNLHlSQvmrsSwJTXa7dE0WCMa
whKDvq/Q/xuzsDdGuAxPU2oZ13Hdo6KZEor/Dd71pb9CktKgZ08AQbJK0n2GYBTWW+SZM7y9UjYX
0FHRGC6OM7h3fa7Lz9XAXHTfJAkikUrrGFZyjOMOxnLvLCf8ZyhFjMw2+qMpTPa/LkEJdadd25hv
XKBV9p1hzihOpyaXBErGTo2Uz4GMFLUpPz0ax5IBS2UUIxzhwCrGQ0JcZXKZ1cSVbeEM6zvLjjPo
Qe3impdjni/VjgDzdk3pbe5JXWn9zZIbs7qPu8xtP8WVu50ql2SrMidtOnTgzRR88mGahlume/qq
QDh6GGW3dsUr7y7n5JLAxGLdh9WYHQ2xOEfiN6aotTP7yH5Gzv1SVkAzh+Cg0WUycNS4r4x8WC5R
kTLlqTEFnjPKnG5LHGM78kJAeJ0Cr4OVS4jMRkE9HeYxi7I+vjf54LHQZvFOemZJxG+rPweW6s4V
eOynfOjkFhSUYRL86CWPwk1S4BQDuwPix+m0zEHXXkLICYqDI0QeHr0pDHisrXSdbZynQt7aNpi0
YPCdq9JInScxyqk7lJkxxuhQCpblSnpeEbV5voKZY+dpJqyGxzyjW9yFs1IPa95Qe7LmAPqyvSRv
bHMsljHKOxSjI+7RY5nBObSoP760VhWeZ2GWt4tobjvfmg5DpqxNSWgzdLXFvWx6MFG1IhRocZ0d
A6PHBFkNSQ11fB4Nd/nChpE/JL5dvrU4jg9d0VndfnSM4mQR2VlvKGW6N0IROYI1bnxKSnMEkFmx
QbXTOoURGUGfO3NwxL5zfJMxscNGcBgJ+Yqv3FSGh6EZV+zzNC03zBLx7Mi5+dYO8zdJwqwDMDur
wm1jIr3ZK6cM48gqq/yfRXT9XPGsLay/eQidSUFha+R0Ek3ZSbJShv6iLo388W814O1fpfb/TJD5
6zIrM8ejG+77PzXg9FLVTRwbELDQS9SrVC7fdnMn/H/UoFmvsz5f2kD0pUEufDRAWaFhS0IzFASZ
Wn3J1x2eeTgVQTKjwd4izcq+l3pBKS9kZf/O5Gb/2PD76/J0XhmYEAcTMvL68W5mY1IYbe/Ik+iz
dk9IhHywg8rbi/VwoMehvAs6yOkFMTwvxdwgVOY0oc3wkSykR/HnMcNKIjTqnGo8zv3LdDv5TXPy
nG5qL0xmzC1oPOljBRmz8mZAY8ssGJnIps1TInjc8PLXz+3nH0QlbOLn4sZiCP/YOFkckfolY8zT
kg3kKnVFhgJGN6g/dsrTIXt8UgbO6Z9e1MELCa1lbfZ5/hpF8Pd3so/jROgiHLhoslw6PmycSr4w
WbvIYFB/+fXFfhxzrY+Mi+Fx5wfyl4T40IlKQpJEIbOs9pTM2Lm9/cYkdl+ZIJB/faEfxwt/XojX
EreY69PkcNwPHVq7Gqx2NUmcMlXZ8kZYLXIy8LGuOv76QtbPDw1nI31gm2MiMT4fZ0LQfkkBXdzy
JFFxnVPFkYKpcppc0v1wVFTYjj0cwiWjziNGZLgByemI24C8djai9A0uPac/OPNJJHsVg4j/83zY
/3lW/PU/9ad7ApGHVwtvJN3d1TL/45NOyMKWPaEApyJNTf/UooK6nZqJYukfXwe7ON3xcO0k/dS3
9TpGVEmi0lMdUwxEvW/XWZTEZflXd/x/u913lX3rm6F5l/+x/uV/sWr/44f/6/+9puD/SFr705r9
P6PWHtovWf1jT/C/W4LiD9brtalPT9DnO1zfgb9agoYV/MGgm2YhE1uBG20dfv4Xs9b5g4a4sBhx
0fSjb8j/679ga/4fLB7UiOuc3AQU4P2TnuAHIgtQJcBcDlAywnRZ0xHh//iKjiTbJARr1+T1rSHT
NTqbBe9y7YF1aiucEEkxQKYfmb1soEVPKpo8vagoAZlOXLZaAwBJ7eJ/sWOXAG3yBJJhp6oswF/j
pr7YNnMft1Fj+hUwV8Zywf2vX35Qlut39K/+90qGEg7jaJAENhUF8N0ff0SLZCQrSv2umMXpOy6q
2+1Ano/JRCpEoOVXi4V8bJ6XnWU4y2WMpu1Adpz4Hod2mbzEdaycg9fT3tk2uGWK58TvwB5SPwKJ
LOal2FracdQXBcaLjKjOovHSI97zcND7CFIRlCtvb2WL3T+0q3QbAqLT3BrkQjmHqco8vVMT8YGH
RdN0QXzbmXpj4wstt/WCbh8XkuGTa+tVOsoqNIQor9ru1rDTMKAFgwAsMru815iCaJ9x/I4V+Ie4
NZ5Sb+5q1BJZ3B8kMrR3pya+C5mcnWPvoOfxEpB4aZ3lNIeHOKU83XrjKl9FKQStScd5iwFLZQt5
xgPHwahtDNPe8UcuUbAKsJF0Uu5HExDFxpna+cWwG8TIVLlkNi5d0hT73NWhdzFPI873kl7IY2Z5
LQqnMhsPKanazqYJeu5jj40M4i8n4+mV/xqRkMLRND6mYeMZdyFHALXH2GKi3ksb8z4HV+teAf2t
5r0jSW6K9BKuBc8Qdy/0EMiONfSw5q5iYnzrqjT2HziSoKrH1twuxwDpNHaKcRpfmPKU5T4NZgvP
zoSX9FY5VkcZx0kU1mhnodVeMnysWyGt9MKFL6w24MB9dOxO59z7Cz61KMYUnUYS5c0LovA0PBVj
bN+NLP0NgeCpvGjlsiQ7oXU67WcAUYI8UT11KDkdLFwAM8QcBUnYVbShtdmdSo/82I1jVsuFb3fQ
DyqzDD6rgflBpDXCpYh2NZ7f2o+Rm4oWf5sbj/VAh3iYMHzRjOpQX1X5e9OmCPKbWiTWW+P2060v
0zXAQDcGlHN2ti9Wx1mEcB93jPfxIKsAUBf+p92ARpYuAd9UujMbKp8nEjnGr+S+KVpuyLv4kmh1
LmjQY9qBWGOxNKIo448lk8UfE1kz4APq55rvvssMCLb0QD3ei0Aj9zo3U8cC0sH+ZGCAr+uWoHtU
f50/agOTvAzEKTAsPjZpBQst66rij6rZIgTN6icOiDYiOLH961OU9IswDOa55k+0jA+m14noU3FM
jZmQXAT3ztRAiXaatHoThVOS/C5DNRn4XGBY0yRv3TQMP9EF9Cbad97EhZc1jh0NorRvyqKigfTX
67rYhPN8Rp7PQ6dcZmn466Xrx7QK90GrTQwXqNbqy5Ramq/DKwtJHRp88UWi3UhkRsdLrxP3s80Q
wjvVzCoIOp99Z9uSWH7HPXHogKSzeDEw/l666BduPGs0uk1JUfl1MkZBpRs3b3lRmkeONTlNCVZd
PdjuSTETxnbbyjJKGGAe6TG8J2piNFPjbN57RlVc+6UNq0cUa8uUCEs1bzQ9IAJLTJf+dB4ja9HE
FyONs3f5ks8vEyE81w0yyKdQB1D06yRpXmmWYpyZMxrVM13icUvmur1VNdlOFMXlJzNuw1Pnjs0V
w5UZS1TSYmoZJeDrOQ/w9lkI2qjK/fSpnNwHHKa9xZPKwHkLU0t5F9gjg5uQv0CnKkHaxv0Z/JlL
qAwHr2two5syTLBr0YXdFiG65A3BCl3UWv58T0fGIEN11u6tZ1XNpRW0PAPHUI+k0HW4uwb3Yl4l
V0EfKFKN5ehGCS6texqzSNkxPM43+KO7y2QkSpccR2QhpXwqfJlfz/b8buZj/4z1qnF3ixvDiCPr
sTZOumqY0RT5g1r65CQ71V/y68tIB0q94FwvN/TIYoJGoOW0pWoOtL3TjZYtc2CfHNuLRfBBZzpF
cm1g7do2bdjing9pzm4xCHfjbu28spqV6btq5uqBFbvCghCHZPvk7dAdzDAB/tv6QFTWAVOxG7uu
37vJUIWsF97SMbNDdoAIu8ovFzDwKerBQX1DQpjlG8jbrRGFtEy/NEvoHK2qtl8Vvbl0Iwy/w1Rg
eCYyV3N+6MbOO5gI5gm1Q4VG3MwsZbANRW6jUfa8a8iGxckcquDASqIuccL523oQyQWSxu5YEnj/
qmcEiiAyFWLUFPPrBqR485WtEc9E0cnsCEdYAntt+yhZUqvcyKDGcZlxfPGPtAZoC2vFE8NvUOg3
GjPiO6D299ikz5aUmEskp6mnWYTxS2AW/qtB4mAWiaH9KuuxprCcwfr0ZoxTM/FXTwjvBZcqQv+c
520ens0S+6kQcxxRuE1Z1Idj+30Gefwe0CK6ZYVfs+n59q5Rx8lvliX9B5VqzttwF/DDxnBHVC2W
NupLNA1ObAd3LdreLxVBLXc507N7FsxqN1D2PRfW6J5lgOi9Cdr4KiiL5dtgLtaz4sS1t4dB3iHV
CCGUyXCDJBlnGpBz/YJTp2b98MN+gNqaLo9LRUwyeRbBehwbevjRBVVa+NJwqEw2Nr2OdJcXVo1e
JuuZY5i5nq8gQ3ovBVmM1w0m6RCQv1uPO0NYoGPCRJXvgRyFwA3UDp8CJPPxhuWA0W0G1J/9JF4a
yGzS3tdptYaQS8FmnKMKRnXugWHYj1k+TWiOjeK58KT29rJY9Fm4tfajFtzfYZADavrO1/QNm66R
5t3cBMNRysr9XuVJc4GcdZg2SB0nIpEsr1wOqUX1tkUsnVW7kMMYmO2JZxA86dCaB+DYqmLWVfoN
y1ySu8Fnu+MfvUX8nrtkE0yeYPAjyEsxBiKZdxyCkPYzlmafseo2JLS0NmhYq9TcYztiZpqUc6i3
LmyJSIeT3I8EBYB7bzHHsN21rN2W4RMuALsIQxW6b3XZuo3KQN32g4qGzvaM+9HPrCECQkSfL2Df
HDYVuSYE7mXCelX0ZadbFc4m9F1BVBpJrJ7BHmBiP6QT26W7Hlm8uvU4KWWXVjyhC2rj2ZYXiavC
iSchneKS5NXhczaL9o4dOdAXAreI3sScOlC5lRk719y37ZuapYuCl/mnfSiglDMXnxy2jxJA3pHu
Y5Ucci1N0mlDv91qgE3ELY2wqegfk7W8EXHuWXdltwLx8eToW3f0qw6fmNUelFOEZ1zVIQHXHPCG
SBF9dJzXuoPFJPPOc9yS+ZIhkT/i+8rvbTWxr4pWuO8cjq69Krc67qHd+ReWM0xo9rylponchsPE
K5kZFb3sKT+PReOcK0b/4mCqmIFvmWDiPDcVVvCdwQAWDpExEiuVcs548duEQY1Yxu66YA91t3pq
7kScVnlkKjNkbkXgl4YQ7Ex4jgyOYpvaELODSn/mYy8p3XbUMxzWmSCkX/o6kQ9lvrAtk4NUXPWW
8r4nlj/sZ3LityBfpmw35Z5xXZRV+0pYFMOZPMXWj9laeRaIpHb1dkgNCLiYazUQOdEy24yXDNNL
OiCFPdZM6/QaC+KAJ6nGuqBbs3TdAReezdhscY1Ls84D3O44LKwLCh/pbVtHZZ9CnQ+Yk8I6+EyU
RsLoWszQMdMs+NTh/8ahPrD2bKUXtie09M6F3QZrjkPl8/n2BBBQXyAk/BS0uBXwInP/ZwdXxdZX
uX/p6bW+S0wlnhxZNC+CLvqhkGH+yqSew7xVNtObLa2OJmBTYHvt0lic4Do4J7JoiX80iT2BdaaU
+Uoye4n9+c8iIC2tyb6ci+ITbvGAJB+MOsteLyBrjjIYmfMLQ6QGpUqMC3204necXhkZsOZ0Yv8P
Tuhp5WU41BBiO6NkylRBE3IiFRqIxjn9DcSu2s7ynFr98klZsxI7y1PLg697jC1pWDnnEpHEm+1A
mtx00xTcjgFv2KYuBRkN62LhWr1jM8zXw7G3k/6B47fGxGP4hCWM2bGN14IwbVCVcuOLK+DrzWlI
ydxrfT89pW36RlZCuzGXbKJF7IwWCs1E41QwKx6yNLxjmhFxYgRteicyN/+Ob1m8K+0a91WY9a/h
lIYPyRwnO5/9NbJ9UAXEvS1BvjGJzIKjkI/fY6y56aalZPksSZ1ucb8uKbFR2VgS/djP/ovVNysy
cCCk0Fjrr2Adz0ReE3TzjbZDsgjSRu6DwmcMH5Y0XMuJ3Bn0+I4+alvUF7PM1rFbTtAKNWXApBXr
CP6AduOZ0y02o+GQh/1z5vvJE1AeWJe9YLEwHfu4VNOR0xsgIKOzP7vt2GLl78b0jJuDOAUOJ/2B
MX99a4PEY9yO55QcMzGpExqZYZ8yMHmaSss/+AkH+M509k3l6ptB2oqUl8EJL3G/vDWTZSybIgZ5
t1nCpToHdZYfpV74RgAFFJArMzu4yJrJJlRLfwcxkLx5RqePc2oRWc+iSkJMY3iXZu73DtZlL2u2
RHOFRHyWMr1nlSyvqkARooiJjCWi5e1krw8B4KBZDsGRYOBvsjDZEmqSR06LkYUmbbCtKPy2Xa77
2yrLsCw7o74al/K7K/mv9Cwx7sJ4PKMGso86JjyZDU3sOsuovsN/IifQH7qbsBy8hRNe07v7vK+0
e0BkIK8JWRvu6jguDn5rGRcrGLbcDWHMyVL5qY+eITGxuEoGswyJFmyxRsX5Gqx2ugVwkF+YMtZ3
9oA5F1voBccLeSxmzHylIooR4aG4ocFbftJVqrvdRCYsezMb/TMOrPmQuvHA8QL3+bYPwmzcO2XG
u8T7eUIDmTkgCMbwq6iz5r4eTMnDd+gNtz0DUGRGZcw8O+vMEG1HTl5131G4WJxqWCfDIt30bVYc
SLqcv/qjYCjQtq26QEmvb5lX8xExLWO5N5a8fzOntOfADKOEw6x0nntJTSiwWNeHwvenr+TPBNYm
59TB1zsnCIfQkThHXuOFM3lPyA3zqkw9iKAyThzGmeenphtvyedsRnZEuJ+tU6dih/FUk91qv4iu
s841ZvZtheprj0Ql9/aTYbyak+kfbE0qo5Xn05n4zuQ0UX9gHjbISoSMvxmxHOsNeRjxCX84tYEF
iuTYI5R9IoQpAy1C1nax8yT/5smzrOeWABC5lVM40Y4Ki9tkarpXN6m9kup8aB5JMnrsh0SuFCC/
P429wYdDspPKH3sif9yNHypTbpWXj7fEURvxzexqYj16HX6qzbLfIU0YDyTwFst+SkYoHBwH5qib
8vKe8yAKh5Eh3wZTTf+1cOv+iyqSno5Zp79NoyQBTznLbs6M8qCrUhw4eRqIZ8JRQHPrSGistHHN
BthhISSxN3UTuMYEX1GCLaMNBwyl2QEFQnway3I8NRRJd0zA98TDBkvkJ3P5FQdxO2/ZesOTlVbn
wgnmjYXx/miJioWCwMij39BDGTmsK6ydKvjej4zDt65P0RZJH13aVntGLw+T6S13/qLV586d52Oj
7EHezn0x41eUr2zH1UMeQKcJCkQYMK5Oil97UIbiQw+8Qn0XozeSiJfLxbxI/GAYd0Cbjdeld7vP
DFyuW+bYu4b+7XZyyKXNktq873vcYe5CsukEqPElLIb2aCSKfqFvPDSxmDY5rbL5yJk5BKfuGJy2
qZPJkRpJHdTEi50oJ+uD08feq1ER9UKOX0oSJ0L1RnvoBL2YYXO6uPWJXg8BxYM9n1QqjPshZyfi
zOPyKTj3lq/UBU2/ZJuyTe17wxBXsZDzZZP5BgbWRTL5DdENYJoLLAi4vquya7MPrZcYHcRxHAg8
2qnCaM5hoyd6c2396qco9hA5vFvVNO5hZGSfsGcoDlZxFkmSOS+mMO2vimTxrm2/fFoMTv+1rt/8
JjAfXbRxcj9UQ31Twn0TjJI/SVGn2aUR1PLTIDDmdkjPXoLajDNKg6Kxb3POEdMrsb0JTVif0U4k
iZxXEfWQR7trzBImk20l+I20+uruNlsqmql+yc4D76wbHv3K4wTo9JQvGwg27QuUqv9k78x640ay
Nv1XGnNPg0tEkLyYASaZq1L7Zls3hNuyuO87f/08dFVPWylD+twXH+ZigAJK3S6LSWYw4pzzbnoF
5wx92KqyAqpUty10jfhbTX8A0+3WBD6BswdhL45arvMf0NjjMyGG7J4Tt8aYIo+opYqhCOQKZhnj
gZ5mJFsbZV2Vx7YtsOUrQooqmFjJEG3kaIzlOZWJG6+rtmabGYVN08V36jB8CjM4KO8PzX83MceS
cNFWoRwBBHg9MYe75g8YbP5wFNJTJ+t0uZ+IgoV9v8QeiqLzCwb69XQJG6788v61oTqfTOsVckJL
wYdWuo3m7/W1HdU3lVHAPUM/exEB2e1Q88frmaHrOjKqbl9YaXer+YnIvLjT9O37l38LeSDFAy4z
BSkMjiCb5PX1Q1uG2qiYJM+6AdMp03ObAaIbRdN3PxOyvy/xw9TZ+V2+glHT9X9imCiabW0z3UQI
0jGfoeZHIIJbETkbfqdN6ZFgaR8XlNDMSFRJmmq8LmbDUbiNxZb2AWxtvAYWATyoOwSEcmidkn+J
E8BDC5XBMFvgZosxkdqFdcgcXMtxa/H6fuE5k+NMRDo1FJhOmOOOgn+asUA12jg8CvJ6s91ca2RZ
YbNBVa9VEOGuP3jOv/mQjoGpJ1UPa4zP+fo5Wxabre0TS61KmE07Hxvv4pj1SJBtDu6bNhyiH27S
gtXEycxD/okiIciikSP91VSbMCbkbjXadQidCZdL94OX4KfB8q+4kWOAU1OMI7sxUfk5J5g1g+2w
9AH9V22Xuv3tXy9dYzbxuDNKZlSX7Buy2aqIef3aLupJHYIRbt6lC1l2JJIERRDd8ZhQPqRVznJp
RouV4lejMR2zqELrtWqHVjkX7z9b6zWsvyhlTb51yVsE2USY+gkTowQAx6eZnEhTpKxeK4Ha/JRC
vOs32sSL/S2r+L7Xg4aT0kVgmoGxYrskMDGYVBEepW0FEnOiElZgbYZRugUCayCHyUbMK1mHbJrx
ggYxCSAWb2gn81FKX9VYj6VYfqAzSyD+UDeP6yyj1aCWrpyd5hTkd9e8Ai90TPEtgmJmrTCqGeli
AK19A493hpuhCdU9Dm/wh622LYsP3o4TmsrycNBZoExF7IA9LhKj1wtvBpjIbEAdXJbDEfuEyKG1
6dpo9r2ImgkPRlkI66KBHxgQHBuZ03HGdCU5w5mFnwVN2xXT/ybauTkQLfovKQh3VnYSH3U1OWKb
KV2SUsk306yrpAO6If2Hv2qOTgHN2M51d4BP2sXOt1JlyXxg6hJ/YcCvT/fvr4TXmylubwp7fHRN
y2KAU6KfLOFwMCbc93xMKRwsL6igSbGKRkLtsXHBSQnPy0AvIPa1ggg48rs/tIA2X7/mfIJFhrlk
nkJ/kmR6LEfNLxSrOSSNN49hz8Asb4qtCgxBEUl8IIDJT0hnoWGKg+uL8EukwcWCiVwvO6sRmN9l
KMvcS0sZibXJcNZH0MmscptZQ/eUxxyCdJ8+jEeM9KoN/Aexk12Ck2NFs4uliZy1DHax6cNtEQwq
d+8/3Z+xP//eIUi90JH343dgoCFZsjlO6DMyVAiBVftMZ1JdMGnBzsfsUj49EwL3gi4SdWlk2NaZ
byfht1LPGSfado2lr04uobUZXMxgcAFR7tXEZBQZaBzfmdgWTWBKhrxzic85qi5nT9F9SdIR6E1e
r3V9MC6iEY8NRsKMzZ3JimEP5jlqxIktaZORKX8rfJqhD6SrbxTX3DFUBYXDNXcvoS28/jrhNNtY
0aXPrbXgath+sQHaJHBSN8NKQCLE6KnfssaKi7QPxmgnC+au1OS0NW1lhePm/a/gBNxfvgIHDRS0
N+B9hJmn9vWZEBFFBIFP7cBxfoCtpd0hHcht1ESGjykw6oCHvuoNkNw29aPNICfHP3fdRdonu7bp
VgNANSZ3gXRfciw7ccTKdHVpW4llbGHSZy91BHX2KMsqu+j6vMKcfnBG+qsF4GSjKb+aZSPvZce8
fjXpOtO7n/+v1suSYb3ea0Ruk0+LdZCGv8e28TWWSNFijajDkccJtikSayXLjGJxyoym9AZgbDyJ
ZyuKdlmBcwZVZc60LqUoD/mVA+LkjF2k/eLmBb8s/YlAmpmACJrbHRkPShhbpFqQ7zEs7vxNgbyD
RoGctXFjxWlVrLECdMUhnxY/jk4zk3PccYyHxp2YCEtodQyg4tpOV33mXuCdoQwvx8+ThMwWdw1Q
wRQhTMnT1XDU6oCbfn6x/21kolfcouZ//eQaESu2KPZe/Y/NzyzFm+5HPd3+aNAn/UtCt/yX/9U/
/MePXxIZvz1nUb6OmraOvre/8n4sMBW2v3eYQkXXhv9Yf8MUGh7fX7/z8Pw//8fff/HvnGtkhMRq
GdARye+SQjn8zn9xhnTxScc4xRJUfQiVJcXzvzhD8hMlAeJDxkxwUZdy62/KkDA/CWA+uD7WUnKz
l/0JZQgtNFvAvzdFnAP4FZQcRIigJNSRSb/eIlwdD0Lfr7SjEEZ/QyJ3tpkFbp8ZifYoobpmzVDd
vLVS1e+cQkC6QdRw4BgLgduK4X4ik5jwV9JQjapFmU+zJFd+HNMMFkbs2SoPN0kb3AaltRcUiATD
IpsRIn8cuuQa2k67SjBC87TEZGiCggdvb+Gu3CyH2w3aDUdEpOYdLSzj0NK0vZk27lKg47snnppw
KyIosB2q02ed3I3JsR6AHoEhWk5uH6mGO6GuLpTcVYMU+cqKu+wWJV13VpROdQTH7tvVWGXJrrfm
aI356ng+DcrGtBjvYfjy7ZmofXfLzmNR2hL5sw54nJc1shysYheAsR8Xl22sdSzs2HWmPrNe6xu9
FD7QdyXPdQwLyNW9LXXDpkZyjYssYc4EfX4djzCQAofTPAmZsleV429b6DkeCwbn5hyeVhXAaokQ
JgWJhTFN3mbHuRXJ1paaTQZ4zCi0QNVN1D1GtGYw5gzoEIt6shmJqUjnu0rm1XqYwkd3MsyHIZPq
QG3cf82NwgSlqNy1jnmKf4kVm6lvUrD82mX2Hhr6sc99a75Dq0CGzwYcytG+J+lo2DONcKfhIqwa
8N4O3yxsvCjDGMSJFmY2I9bpFv8/59INXF3bDDCJR2A2YPBdZjb13rTluLOzPM85cIWNQ1De3mp2
y6CXkVMWtvhmNFa/IupEniMU0sHQR5wkMW7HsJJ5ChaYcScS3LSI69bWWjaOwbwDbp7r+qKIIesD
ticFyQsSwKtvbMDXfszn/Mz281bVXwsYbrf1XA40JW5TRBrHQN0WTA5u/DbJdnlVOHZwZbGxEuGF
UaPe4So9l3V76+L+P6mHQe8a/U7rJyLXN5obpzDgzYB8H3OLfQKYMx9AFVIfL4Yon8pqyyGRd56R
6sZnYOLxZhirOcNiCHe8rRkZMUJIDYfECJsb3Ay7pnE30dRrjyEmigkZyIhdCBTIxovE0BGyAYk9
S4z0SU7Gg/+WYkUrPXYSglXjpAwfqUCS7FKLsXvC02HSr+Z+UNjgY0Tre1CeyGhmRgkMEBvhHp2N
tolmOgkPFuF0xxgOg0RLq8fPSZRiwygrZT1VoTDXaZAFV1U4VVeqipwNLV+J2Y6Rww/TSiKgcXwC
Zqv0zZin8z6aSBJXTZ0/ulDFOtSuBk2JmPAQX8GVrA9mHPsHnL79g4Oin2O/aZlTwTWXawPzQGzl
iUfgK58xioglhp0row/NTag37W3HSPa6cspgZ+MaHRq9vHLjPrj303I8lmlpoqLTgvnrf+9Z9/84
cfbdA5HT46MD0ftWF2mUvzkS+at/H4m28wmLJoxl1M/zy+Rw+/tEdKxPFtN+HaNrWj3a4f97IFry
03I6kV6HCRM5YgtR/O8T0TI/6cKBO84AjLMMXvyfnIjSXdqAX05EgaqemFuB/QKfAx+Lk6K5i8wk
r+Oo2I/Iu4eNGyYWbkF55EKArErmgaZgHB3Ezo0bWdRdZpRHl4Mai3Wf4l27rq3OuI/9yPqsmnC6
LpSZ3/WN8p+IXR6vy9ka6D+HWe5RX1AMLgf0EUlcgRwtZ34+jJyomNSPcQOCiynjuYMM6RLtHFtf
Cv34rMP6rNpUJMTNbKoTAGRC9vjI0C3OXxpkPSXgwCS2Ca44V9iYjtcJ6K0Hy6bXcCHRrDNi23OO
LEWTstas0AwPPVUrYolJXaBG80uvNUl/7zCBOhtmRBPuGOn5ZkSS+RV7Rcj4VYbKk6sY/aoWOYCa
3yHjWjllBfZhq3RCCCWtw+jniqwq1ULGQkAl95HuuPbGIobzJeIL30tfjtcql0OwMebIf54VVLAV
hJrmczkTUuAxAm8+CzhkqID15NZNwCb9MYIk1fn5fdk4xRVMmX46sr0g+xWdqQMhhszwV2mWGr6H
dXih08+Wzs2Y8LkqVfIgY8Pn1NStyB/R7I/2zRzN5ZOx+Nj7KcNeaL01tETUegIMMR3gVzi023K2
D5z25VWCLv1aNiA957Fw5b7h+W2RmLvnqYqqHT5yw3nYucS5hXiteZHMizsD3uaNBnR2GSdond3J
kfvMCDLkc7Vx7xeJOEQT3w40DwH+YRdXSV1BrJxFNm2UHRtnohkGr0qRn8IHMGWzp2NuuWfD2lp5
VP1zmCGR1l1hfsagVFge6Du5DDKQzTPQo7Op27BVIMWTezOWiGAZN7h3Zh0FN+jbqRfcsdZcT/bW
E4beDTyclJx7HLy14ZszJw7COsM9L0vLDmB16sgKxziP9r5dtTOQCsci7rCddk4H3w/eYNqQY/XR
QdIEpBu3h1AmErPToexubYyBknMYnu51CWUU/X+t1ENuTOIibDQdTaGVCkR8Dqk4s/QUcL+1C8ZJ
d5mNxnCZQL15EPWesW3hfK16SDJa61InLXQ0n+9HA9XHQaaDescM2dkGtTGb3d6HYNietars9ENa
VVP0mXbQbc8YrxMJmLN8vtj4SdxNA975ZuJfYEbRH6O+bT6HVXbpu1YAkJpF7vdYanFvrkwrK4R2
FmS6na8Zs+kP0tJJBMbtF45AO+MOPiVbRk3hqoV6c6jmYHiEbxWtNTcsLhqcf8jQoEjtjHAdcWip
FaxJvBzQmQyPSvmB2vN6a/d5YPm7oqbEWXWS3AFPd4xyjb93tVbJGGy11myCZ5nzGSDrRBy2fWd2
GB2N41Fz9JhuG1/gyc1vi9k5b+PGhzhiNJ7rFOMZJK9uY1O0bATmfeQzj8C0QqPCYKdJfRR//ryD
2BjjHmHSN+MeiSRzvGtnJo12MOycNpaPRo0taNx16CmnrrgaHP0WWzZz1dfIvlA30zOg2V71eAWx
VcBs9fPGIxYpP+p52fyIJ/tSn03/a1Unw34c6N1z1TtXcQ89dkqWwgHP92uj861tVUDTGyDc7uBG
XkaVM2GkDyAahk26nQzkkTj8N56RgHdFdV2U68SZv+KUIL0pZSRY1hftkFCim2HvJVZR7yokv1v4
PvpFjWvrlWpSZ8UQDBsPKBc57qmbyJ8gFANEe7kvl2ACs9oTBkOcSN9rZzEQ3nFKJ/SqdgAnjHFi
YIQRQqUpX5subFU0wjUoezXs9SxoH+KublkYg4Zqd3zpapXuiN+ZNi0cxPveMP0nixzdbDX6oTio
WGQwwBxTP3SqGJK9BbxxzCu0e65bMxQA1o52ZZeIM8fXUuSDmn0DxRLD5pmjKc6YgLZ0d6wKBVVw
Ioo7x0p9juKNU0VLVVv5j24lFz575m84e8PL2XWqf+ZFUgAcUn5/Ke002xpdj5QV4sU2a1CGYsld
fsWqU//s1nhdtD3OM8WQz5e5YxbHqRrqfWZlzo3FH1w0atSuGid4JOAj06HHVt02aEAQsWY1CPGB
DWqcyZFYDhdLChfJmay8tI1IZEAJhtNdpSLMXwYqYUkSltebhnWJE2+4molDhBde5tHOLnwH6oSd
nGk1DMG6DCCxa5322JZ685kVRz8UdUN51K36VvlxcYN/un7JUC5fOy1PuktZBmLA0MVsvNEIMU0n
j2fVNwJah2/HP6xGZD8g12YE5ljZ7PXtwmaqhZrO0Bm4NIpTJddKRsYDyGB/G7qJ8zw6XbAp3co5
h2vwpLndC8wR1OumQm8/5boHKPqQA4xe8E5hGmGBE/YG+9w8Vf5DUOPZYsVPvoLxa1ZyNxcLcQ3D
V8+Kpi8TTfkaSrG5DCy/VRn+qL2lI1Ubk01tmOWPwLeXCZEGEuhYMQQgujacfiexgddvXMNEqTfI
ppObHPMemHH5eTbXHd4XJvwik3EYbnxhTTBTY2QzwAMRM2XWPHdxeA+dlVKK+iKaLVLrrT7d20aM
t7avQzBwl801kdVSzFQIFUTdgP9o1gaUK/pGOuw91KJibQ2V/hSadrQvIsf+URs11b3xQp7NCoJK
5ZEH8DVPDX1dyTbaYa1sn7mTP5+XUNhWtlV9LQLyLma3O4Nk57N3luWG4V+CRqO39hBbsoPVlwc5
6UsWivEQDVNynrLmV3mkjK1RN+7OjLG8K/V4V/dpecZw+w5jimZrQF9dpb30ujCeGaUKAZjfFXc+
cRiEycw8az+zpnU65T32RdDOprzJtmNXZKtac777gfnFqAL/q15J6wpLs9TDbuWmMlrWlfyemZlx
YFDYbMowKo9lToRGV5k/7GxYLAefGydBetDxkTwCbIc9DOOYyQgpSlFFXkfvKGI+i8G+NWDBrLFq
ibc61eOVidLkuvYLCETFukjrxW7oMpywRpU21PTYcII1hvTmujZi4xJ66cOYlNj9jWG3oy2W9Gpm
Xtx2YVcghMAzuVfcHVNJwZF+rlWNIu9ufmxjkBWKzcrIrwq7RQYwuEcS3l9IT9gTZUbss6ZfoZe5
mtMItKAlSqWxobxnT3XqEsPVjPd4v1+XRnvVavkF1RqpE2rG97D1cYSeoIX6PdyGKeY1lyij+7XE
gh3MwRbyHPKkc04GTI6NNESzyZYNY9NsvjbrPDn+/8bvl0no96LDgZ+5ahAVrxWQSzLwO23ft+45
+sf/rr/9M3rV9FG+/6vlk/ITzR5It0X/ZgpzgfH/avks8YnyGOmkdC0TZ7TlT/6egdLXLe0cGkAH
JSDI8791k4b6RJOBOMGlltKxofiTjg8/01cdH6jEX5gxml6Uh4sB5usZKCoemCeGQA8Bl0HbkfaR
/YgE5qLrvLbl2SiNCEBrnnXP1JjmrwzGEI/zzPD/0Mdahf+TytKXOjOmuyCAgrplqhnvO8eMd7D6
odNpegi0xOCFfDxcufalwFOg4ZQoVmZcL0VbUB2cRnuABSrh3en50cimVvcsy4eBGVf2GhWw9uyD
k97aZW5sB05Jjwf91Rp8gKYMJ3tsLIZ0H1a51RzKOgm+jWaqvk4B0p8wstNbcJc8xv4tSQ5JACLB
V8Kbk5KG4QKAkKnLvOSFnR9flbTuh3WF/uEanDjzLBpJr/St4UZaMg5pNwNsjGDY9rtG9J216t1Q
wDVrCSIIOcOHNYObLD4Awczi6DcjmNpC2YakGtbxXRSEZr+zhhEfE7vBrfwC6Q5+c0yRL2Ls+Wec
LWz5RYc3Nz6Ysqvzw+zH6dFG1/8D2510J6Bh4+W7qI+wOa9SLFuKqFmTFRJad0gOqmCAel35yfcE
+jInXwaRIs0e86ZCBrDGPixT1c5xZuHfw42faBxlWeK5vwj+uqp/GcIRGgRpSLpTNrjmENPnG9oP
AzZpd83xKzPFEJysRXeT0/LQU+CXVjvMv3BPgWXmBTNuJJeR1jFQ9VjeGi74TI5VlyTCMw065gt2
LnhZkNbqCAK7AEEyc717HgaNEjJjBV2kMRYXh6HqSPTqJVYr54xFzYT+Gi8ZMj1H9dmHLQVrQYHj
rStaOIjYg+N+w4+OwIRCQuS3616S/5Fi6uSQS50TVe+HgELbfuwCduSKIqfrLDO9aEUq+lsliMHy
RMYY5quU4bQhMmIxfetgFn52qWTunSopLhUuDt1WD9vkxlaj098asZbLwwBJtHkcNEc9+rMbP2Nx
Z4mrqujLp5F0h2g32xrWZDQaAT5Y+O15I9Tfa5qBOEGkDA1urZjGhw/NYCeEqXUO1m+DnQ/fVS0T
8HBdiyaOM9v53lRhMK3s0iTm0zfHefCgZJFD1ko6jbN0SOYvLZDMRRUSinmcTdKB8PdJCmyDxsiM
NnVOHucaY6fhCiiwH0nxW6otB7Rmi5ajvimzznyQcjK1tR9hoJV3PdfucycscETqkm0/ZC6WfE5r
nKFVnlb5TJGHcqC37qto8huvh1PzEMNYJ9uxgHZYF9OgQ+RAyUBXPlTjhgHuMH/TnQEzLDyBQDZD
ewrKszAmfGDfZBjHwFW2EMNQlJVXjuHroKRMwef7HCo6ss6JtQiTnrnqVVZEBF4xzrefa6avCv+5
nprAHOryvktxOsO1IFKzV3dZOK3DykZ9kyUMhSPDpIPwM9cldhTNGPEMhgICTzKxL0ituMKtuIcp
kWsJlEErRqKDGZlGuJxh8qX4jGuOQSl4/WM7Ej9mVVrXpTmaZ+gAyQTFRCp+sZ0Rr6wBofIMkd+c
Os8m1Cpah4w7ChTH9LJToNcKNiXZLJnelcUaAlv+SGio+WWef+Ybzk7x2cSz5etodKhb3FpFwdrI
JwIMSojLHUvFpm4uIwC/FX87CDeIjqzQyyMwkwnCXwDRtPTXcxBUV3On3M8aG2u5GlzeoW3YEi5S
2KWLFzn1me+hIIXzlBFyhKFIXM14UI+iz1G9ZW2kltEf2TgTfGBr2wpGeHnfzkEEHlYE9sGs3KIJ
V1okMPlvNBPmIywWn+Wzs7rB99UarEOC+PRwdDwNG8AeZuKizgdkdtRcD0Qe6L0ivEfBSmb7AGgk
ZyxohqesCoAHzMoio4uZRaM5/TqLC3iqzLzJMPXLaxtSYAImQ09X9TJZUWF3mG8a5TALdenjOJTT
c+m5zuogGwPxCvCNRsZxwsOl2bXgNGZrqiyCEREjjyMMSklnfmDwUcWeybFonOd6jqh3E3UGv3cT
Br3OqGwSTQ5NXRL7YkqyVFFyJUE27hyRzkw89bqjG1kTQTd23QbTPGs4ZjL0iYaMrESNyTUuUj4x
TqVws2oTN4YGt8Sida2HYKzOBelKhLfkxhMq0ym5m7A4aNYS3MJFPlvnd1Hl2qQphhCk0XBInEh1
P2vrG9jxQXfuM3we9jEZMtNeMuV6SdEe32tETmGmCWUBnL8usx9hhgx7ixikaT1jTiusRq3RfCpT
0gzvtWHAUSqARYR0GzRe7rJG+PaVmVjU8IEw68SLR/SJvBahO6/A9jPUjkPKUNxztMZsd1XDh49X
vINLJZ05vfwCrbtE9THVaqYYnjt0k11GYBH8rWyAuYGpErrdocpnBJcx27FlMs87WPMEoRiEKjhM
ERvJ+bBwQDeGye+cdzp6eUHUaDWa1zOBgJY3EriXbKsxV/h3jbgarM2oN58CGMLlKjXm0vWsGpkk
Q2032TMtdK4QBdbuY4DkFqSWU0JepqnfizPUUJxQCaElPforhv75FS38MDFj1OUVZMwEZzXcO1sK
fmbw3xvDDwoPjurwNQWawQK8G4NLSVbvnSx9f2uH8GC8eopC9GrCjDMIN4bZmU/oHUNEPK4QxVNB
1t0XAt2QP5U5Ux0wtHFWh4zUm+jGLcP8zqDNk48ac13UeFqfEBXGzuEKQufIRyJxynDrF0H+cP1Y
OFnubrB77LEzcNqKxoLV3/jHGi6ejj5mSOctgnJa8tZvsDn0It6IaPTQzlXWWSD0+HuZ9pgkOH1A
CnLIWpyu+wwPm6eundOnWI04i80xRpGrOCuW7zTNJbIBSt7oMAFOyvsg1+CTrDIp22xLbeiTlzN2
47bEPNw/71xfzbfQrwLjnpRTPd7MVYGR5IroNfMpN8OugdQu8+uWFLCnmDEYso6Ggclu4ckh42QA
UG/kIEqkaFbWImHO52HErcDIov6pi6F9sjuQwbudHLfr9yFiA8vrExv1+kBssoOG3Uq/+Kxt/QIG
cy13luvP4aF1yknCoC85CpgqYdxIo9xyixYDFwWWt7gHw07EsIPIMrGl7govjHEwP+fpGF+ZDKXv
HbguE14E0DvhHA0WkgCF1cGuNTiCcSQlOS6cdH6/02NUS+ahVa2nBGGS7rZAjyJk3LieBmlrGygL
KrlKZNkmV7DAfHPVJbm7n5mqN2eTi3d3Bl0r2hIu0535je5888sm7z1NLrGeZLIPELniUYHqNkS6
6lDdCKBLJuxcZwp8VF9E7HRawGruRPNS6HJ8KBlT7Hpft8N9ambl7cyrisfF1LBEUfmknuIWDsQ+
p8TTR/qNX8/dVY05+7MdRoO+MvQIAf5SO3rarCHsESBcLdlagvWiDSGrHldKnS0CHZK7wgkFRw+l
5XNgr/qZ4fB2sYM5zqEYETw2vRU+Z0lWSfKhElxHTRFKTtosI4e56i3UTBi/Hou2xzkg8PUBs7y5
cHpvAFf5JutqEivLrkJYtNSLEDKaFDCKxNTaPncgm15ohk9CR9HU0iC8B48LaB6dfU2VDk01S0g6
hA5H8L3lR81qMjveFysWRNpQ5fYw6ge7288tsJjqQS048UW8N1l0LP7QV+7Gbuvxn4keu8UBQRRb
X6NpuJC5JEhj5CuHrjjDZNFYFFt2iAvyyMb+AZN4Ybz8G/+zIcvxhDGfweIHMjHeVK+7wQSUzpTG
nHmJcHlXEkqJl1EOfBaaAj5zC1UVS9W6nfsPGIqn/M+/A1IUQCA27xDhXl+5qKkvKiJQPfjIHCzJ
LIM7kufz9ZJ2RTAvOJnXUyOTMtoW+5mSYvjg3k/5n4shnI19EVCrUMoESn3F/+SYJokajYpXZjqJ
qlomMBiZmpdf5gPXfz3LXx323vASlxu1IBxBAhRC19/QTNOlDRo0eC7jXKLWqhrgjE5F7rk5Dii5
XG2RzfrzyFOgimNDMeAfoNeGSX8vmHh9xJR8e98QEmn9HakwY1LmCebbMhj1U9xPvHnCBNFQtO+5
PwU379/3766CP5O+LCpc406vkhhh0dsh3YPEbP1AYyQocfz8rzEVtAEYcb95ukxZXq9fePBQJxaq
JQxeWz/h8MrRoW1E7sRUgr6dDdw0HbqWanogfycoPlizb++JzCWuaBvMaBS/6vWKsRwmBIy/SYjM
XV6RSYpxg4kIJtfvP7vlrXv1VsJkJU9nkXYZlrIWGt2vzOSeQS/HHe8GvtJ9vC00Sb3qk2gNiFvm
m8Rq8ed4/5LLrzy5JIZ+FnxeV5H/ok5eBtewXY5W0FtMWRtopcq6lmHYH/WwU/f6PGTfOW5GT9dY
px8wd998h9yq65o2Nyt1mquTPahQRD2qCc1MkKQDO/UoccwwG7B9TFVi8+n9GzWW5f3qTgVxRbrg
qYKI2ubpwjTLqAS8cqhteotjp3WRAGIBO5Fv2meUWVzfvvHhdz86UNTynaxt/zLCA+XL+x/kzZfM
52DzwxdzSTUwTzUcU6PHpqVJpEKts9Qk5ELi6FBTS3mk02AzgmH2hyvrN/u9Yre18GxjQ4Ka9Xpl
RT4QTuIMbEatlI9ZYeM070X4mWfrFBl9QAgPLi74hZMklX1g9vfme4ZprztYeCyrmtfnZN8hYnbp
gSEDpL3tH3U5hwVNodO8BKGghfmjp2uZUsK60ZVhKsXl3JNFNTWq00eB70ZKf3rsYE8lq8pRX9Mm
ide1w2Twgwue7A3LBTlC2PAY+HKHpxcswfxDs2OeX7Q281C8xdbpx7vqyaJhbEzgDKf1Mg4mPPzN
fudEaUgwaujB2ys3tRvjAiWakBD3wYz3Sh8/Or5OFsxfF1wux2JFR3C65aksgG3glxGZ8Jb5lNKw
fh7ZgpiYyHUXMAcK+4kX9f0v72SlcFELUz9S2oi3Q950uiM00q6HeMKL29KGZ0I+lrir7jkFPfzg
S/vNhUjwIUWPf9jZxcmSDCfc6swa6cnEa7FK0yWBKm1hzJjJ9OeXUmQg0l5wQRfx1us3b9AHeAo0
ASDcZbz+eVNQ4+O1u9ze+4/vJC6Ft5szg+wVCJ9MW5f67vW1Ul/JuLEUAJ/FHRm4YjgMPIe2v4gr
OcdnGP4ENxZ57ZdzRqu1MuQMmOWgY/OxrSZt/KI0xnTYvP+x3j5sXFwVpC3EPvrCh3v9qfK2x5+j
WQT2M22dT/on2p9ucUfnpz+/FEk2PGduHrehkwcQzWQGkBkawtPuH+xueMAA+kHn5z+/DCUkZ9dC
KUdk/vqO4igWZR4yMse8XtJ6pjBKYgcLirZO/4OHR3qmtHHOBOs71fNEHYLUPnGgrDYYIIRIwi7h
r4+LsZH/wT799pVfUgutJb7HRWJ7eikGLHCNTBwHqXVirIdG3u8RCTdBkOwx4BvBhdTy/vv7z/Kk
H2DNUoRzOCAaYIFAUnr9LIm81fzYagKPHc4tPJ1e83KQXXflNi3rFH7Q5zmqu0PqAOe0TpV9UK/+
ZnVixGnCg3SApalYX1+fZhnmtgYnOBj70ry29dR8IqKc2iBTGR/o/bt9ezVuVf9phOpCqzvtPUgk
LTvXxpUMe5MHPFEYfKv24b+wF7y9kCJ/icoK78VF53byJhgxllB9iBImmcefbwLA2X/0JqjFQvxn
UYyP6enTQws5RkqCXFeI0tcR39EjDOge2Iqf/vTRKapj/KFZK9zX6UIZ8G8LLKPk0TXx2fJuZ3p0
9p+82ywElCrUo5y5FGiv10MqJb1wBU7qiLA4Mm99ziyRH+OwfX7/ft4UDsqm86YMZM1RHp3q1tB0
40iPlQrWq0a8F3h4rj++m99cxEZ0rQxqbeftRVr49FERO8ixrDy/EySnvPBGie0f3woSVrZ2F3+p
xZz39TPLhqICCcIDK+mt4IbzJT9WOPr88ZtqL88LMTD1JD8uS/4X3Sb1bRSJsPVXJnRjay24t37X
iZjyGV8KKvj3b+rtG8Q1cBzAOp5SBKbp68v5E1at9sSo1CyG6SEdxhnXEwYGqbI/kgz+7lJYDFBJ
0tLCDT9Zc1Y1TwbQADE+WeKP+JtFxVFPaJ/xJ3c+suR/syQYAhiYD9OgY730puNLsthF/ONqK+w0
xRYLPXrZkMX3/tN7cxWqRgEZgm6Z9SDFyZLQ5qTuMRxxsQtluWE116/LyfnjB8dVeGhM/5bjmDPr
9XfUlXGvKcSrq4DWedh3sEWxt7My+5ZaUlQfDB3eFOFcDRIHm9DPdXFaNY6d1TgqgE5lR0n0aFkF
3AXsdm8hiIO3xyr4QDT/u2eI2B8+CScFdd3J0aTHKFeB1MmkWEbKmvo/zJ1Jc6xImrV/EW3ODFuI
OTTP0gaT7pWYwcEZ/dd/T2R9i8qs7kqrTVtv7qasMiQFuL/DOc8h9ZEcj+LwH39T/F4w2HkahP0v
NVNCa9MWXQuWuDKS9SzqhXYwSJYOB+t/+kkBJ50VUJ8xvcGW9+dvax10L0H98UbVHYondqdDCz+m
hjn37z/oD8P8P/X6F1OhuFRmoX9BDvDvnz9JpfPcGFCeOPY4u0EPLdd5klhfNWqEK6lsVFbzLNtb
CTSMhaBjVxszXQv0Hb0oAoT0hO/CDKBWjRpbGGex1uMV+gbFLHuo8y0U1/FmHCb3w20924jBnqoL
A0q/ZCj2mj3jx/XZc4ZWnrtkZBHld6QHsbh18ntW2sz9htSl+c9Kr0uPJcrx5MD+8rVLZrs41Ymb
vit3WPDVXrqs52Xukxtm6pgPWN60MB5Fo55nLYP0BjRygi9oFPYdDAq4QwpBw1WIE7jkCkuTYuu0
9iUgDtPyt54Wr444y2drk/bectApGMubIVfmB0Qfyp3AHxn//vuv41+fY/zoIS05E7TL6PkvzzEa
Y7UUox9GY0oNq0qjYfH0t8/xv76d0DG4S9kuMm4FU/Tn7zzhzwF7gOvBCVrGSXa1JDdNOFJDzkZy
Y65S/83o7K+/1h+RJhYgDmjA9AJ/naG3/VwxIgKr0I6l+lnC2tlXzZT+TcDvf/MpHKRMOZmQMbP+
6xi5CJCcusg9oh77wrHOKbM0gunHf/8V/fUG4neBeRIyAeQgYCT3l+M6qXJrVJlAANyM7blQklgR
VSV0ANCG/q7R+G9+JTo0XlBKf9z7fy0XykKOoK1HIxqR30dtzbWQsrj8xyHwv2bX/j9uYfuflYz0
df+zkPF6/Wzqz/6fvdwW/4d/uNZMYf4XLu7LAOHyxfzxDv1DwhiiU7xMDxnNOIyo/xQHe3G6cdlj
r+YftPkctv/ftRb+V0iJexn80Y4zR/L+Ix/3H2/wP53qtGjMEOjqccHxxpl/rZhZ8gE+clrvQEKY
rTeaCSb9DfoLf/ybC+QyeOK4+OcP40MQTgUuBxZePVqOPx8nzJHpq4LG2mO67aYrZWlL74zLeRyh
Gq9vwzG8wBgqbLIIo8wh3VaGAc08YP93nq0csbifJvMQtY60HtbM71/ZWTdrXCST+0vMTv+2rMi1
npHmFVDT+3AlsRaHCIm1JBCJHfvM2t500qlyXG8A5iOf8B/gxaZaJtjIsm/22JEQvdhYYQHUe1n6
lrX4lKJW8x1G9jKh085qUljrFoPvyuITA7A78G4vSWk1B2yuGhBww6J940kUsxEKxuTK4Yf5hEma
15EBn1kwZFyNb37i2SCqteoewYrM37kcAO5BegyOK2BEbDvgqa6Wyvb6XbI66ac5VISQXrzzu2Vw
B3uvsAuRdxtacMRaUgqXaCkzMceoEODbts7o/JJTFr53bFpFxPIMuHMlbO1Fo5W6t/0iHQttnev6
AFT8kfR4KdP3DAirC1TRcKwYJmeRR4p4S/TcXTO9yhzFDZSIzHvqRUYyGWOEGkRdkvbPSljqxVrL
7idDLcLSQbMVxpK1NC0AFJcfKXNM/ZAlCB/QVslJRzAZ3YZoELl8walEIVbbCX6Algkx7KKxbm+J
YuqtyPR7BGvOZDLhqureaGJ0weXZK+XFs+OWBqMcKerfne2g7sx7HyGjCJR88wBfP7ltN9oolIKO
WQzmsGvtrXl6O/nweaKxSGAABKlwf699m/QIQ/zxS/WdeHOF7O7IDGGhCD98yQhCUJhP2PaPPz6j
eaJNqznUm0qt+ZGsWzWfgpGZIWGctrF8u2hDG/R9gfWzTIV5rHKvlQcFYcNAb+gDO+tna/3W81rh
2hi70omoUbzkVE+9d07sSbNS9YrG3K4LJNMDvyaSvoAWGjLmtAQSEnRxqTNzTxzXdVAoZVQBbQu9
H/dMEmYgCDKFFAmXPcl8RionA+0DwssorUv7tktNGGbSEOODxwDxbeghFp56YRSv3uKVwTaZcof9
CbRlK4YDBUuTCMEiiaFy8bkWVO4KIVs5ZnsLTYt3hyywxO84ywIJg2uO8lr79dIe3FRMu8bpJg+k
Z4Cdr8zl8oCdSLYR3VUpcXvWzT0tt8fLFlb+L79gP7D1J3rX3SgIzKOaFoyW4VqDMC+XvhCxLGgr
ol7pzuIz27DZQhAD2z7Y9fyFo2R97xYmQlFtDixL6rWHwwLNaAYHk8+5H4XstH63yKGuMX4un2tV
kwjhVYC5I9Pw5bRpx9Rzt1VPQOTFcavh9zrWYNwYnhpvvMzPhlgHYpLEErQVekrP4diQWPGnuNZN
sqdbXN9T9JsoXDofPxzmRAUxNpw98pDrFgpyC+YSDw87UGZ5Z0EF+spCAgxAQ/QhQjQkE1cpBfVJ
GvbwREk0BBt4SIQgJE5nYMRtXOMZT9osUfChy4qXTgQphHw93YhgyartisPvt1pCKY8rx5uMUhrh
t6QsC16/tYFzwuLOeO5YSSR7Ihvlsks9q8+geHmt3nFyLsOh54lcNl5eTa98LH9To9C44wwRZPuR
L3PdeSIEWNoiuzI2AcrU+5TjxnieshbGddulipgCUzX1NkDPdhuaYYGktO00QZk15Cq29IA33KZe
u5jcSYjYqzSdYFMnOXgn/CQ+XWLjXqQ1YsL/53ojzkmxSi9kWOHmzwGKkjQCpzl8hZmoqc+l4eF9
65Xjxw4axjZelCuvs8yXX4LgBUp/rwqmbXaRV8V1pwQkkDnEfTQOimsmLaRZHb2s4JBGek6EaJkk
JmK/sbiu/YV3kLFkscdV6ghA91NYHS3pySlGoqF/BZNq75q19iUBtjbWur6qJ28zcaahDLMvNkbw
EZkHw5ckOBIz2kwdSw1tl8S5SxOlOgsALgtqfV94FRr92pqXV+eCWYkYHYXvfmNb1qYobEyFveBZ
iOxk4eBWgXadqKfyWCJz4smIEBC0zYa/af0QeLVMNzXH7gXjUSBrlqlJa2YtbvZRLheKfA32Ox4y
LNWRjfn7ljYOx2MpEuuTuLo648R3B28fDkzzyWEhgIGVEIpVeEkucaPDWB89l/CjU57mMjw3fHeg
9ReTrHC3WtKroSVJmHcvBdPgydBhJt5XDim+rgt0Om3hFvurwXGlESwgghwD5KiOVo61S9AI+7Fn
kPoKwMQe/I0ytDOThlRXjwkY+nzrse+zY1e2rsaEHvKTa5SuDwiYCPTxUHJyeS2ivFokJ+dGjguZ
9B0OTcTrHPtmBPbUY6MTWk2ssAy+pz7xyS20jenczKkaD7PskGuDuO2aLUlCHGvGTCwOL4/ItwEB
My9iTQTGtYbaJEJtnxq3jp3N66nNvcaHbpZkIM3SxPiCuzIQJ8QwIohZ2Mt16zV9O265Gvrt2lvB
F+K9rtxqMlduXSojcbR9wKK4F/Le2/oWCYWRo4rkxwNQaEWhq2dwOT35skM1do8eei8C6UM1WbBZ
sN3zbOTucJoxB6Cpb8HhUPal7brx9Tz0EVaKS3ICtG1uGUq5LVaFYGLyaAZfU0DHczma+z0bsfpE
Trd/quwyP6+OURixSUxsz0Or128DhN5zW3Ici1Z+eYNzBjB7PSjLJX3G60QPYjTo35taGu9qAJbg
Y/nOVX/KHNxrEq/IEdsH0eV5v2tWe9k5gIC5gJECh32Ila06loEznJD+gPcBscL/OtSm+HY9K42S
y2mbUYlYxBWkrQ/QBTnRxrLT8keTChWPGLg3s0smi6Urg219AmJ51HoCg8XVzGtkjO6VKckXRNOI
vz7yCiGMGFc2MLZJes/26h/qMbwj1ZV6KjH97Shae0Nk8a0hfRyq6bCrUoQftXDxwAnCTbGpNuOq
qT6ydAfCoSOGZQA+7Q9M9KAdIVwj5prNl8k515Hf8+Bos3zBj4q5wONZiE1vdmPZ95AHGKrhADE0
QQMzz3CADMoKc/MrCUo3LqRc7K1OQnmA2ZUmEVCod+SqHOrGFropF4Ul/wh1XXc8XF3kep3Jn6dx
dqvuIN/MPqn09pJl5AhYr7XhBDvVlLkb5Vokb2zHCTjw/eOYCNwPtaBAjEpGfN+hXuqbzknzg2lM
kx/7/R9fLfftBtAOlvi57GN7xCagSL5AqGXY47XO0l5H4aKqTw8X1MewDqfON+yIIGSigJL8poMP
jQMoTG5cHQBmqId9hdyC1F1oHJGFRecwJoGxL4kH3YQk28YyH/TOV7K51+VgHNo036m+ujNq/UEc
fPfYjWl5HqdLYJOuFIu/7gFik41Bviind7X6JalGfrHr+6rbZEnTHTpf8lnS1e0rMCtetLKDn4Mn
OJKqtl5UrweLmmgcrscgN64F+e1PtravOjleQDt+fRpHg15AJO3WHLuXZK6O2ELqe023F+76xmuP
qyiMvXTKzSVjZDMSZ72xB9ZZk+ttV6VvACHzQGlqk2Xi4LU14GigdS0mZvenGAVIjXFYH2YGTxTw
OXp000KqPqTYrYzE280pwU2gCkA/uHoSG8rt8Rn1Z3Uvw5bqrpThDpNGchgMDoHR7OSPOxjrtUPc
wa4VybRR6Ci7g6gpIZYesbHXAZVF1KB2A3SfrW00T4IjGOel3+AxpT2YD+1Fih/UX32jOF9S4hJS
ae+FdtH29hSjeBBo4IB677uG46HIzDBCdbTB/nIbwCSJs9J3zszDH/KwvyfZnNhozLSgIRrzBkK3
gYrW3HNwv9phfmrS/reCRqDRH0c4a+U2R0u4Jzl856xjdVqz9anktQJYoc6mX/Fueuu2tot3NNHH
1tafbP++VlMx3svAHlNr8FLanUlTgH5wE0qfQqUjsAS/VLwuzFkwCqiYEMTgejX45MCZ552VeMlD
tV6aD5+QiwQNAPKogFig1p/JctbITOCbVyEugLG5orqzjtJbm4vPxYysGY+QU7+w2ZyPk0doRwU2
I+60vW77frg2kevi6yGApx7IY8X9kDqEsSPpMAz95azza25nPZlQZX/LkfSR+dOTN5rDEqdZofC7
5Y09RombpNdhgxLNUu54qilHSYrBLgwEGi6XPz91Tfk4Sv9uyM37pl/4W9GmEOwIxOUm9727Ds7H
DtwopRZnAc+bbX1rFzbldmC9wMS2+QDlffaF4m9d8nqFuXi1wT9sF+KDYn9xqrNhzsMHg5DfRLX2
rJ4aAgmzRnxSOlzx7gDZZHAbGMYhDSeYOMESpWq4auj5GMrujKqdzj0pA0ScVJdmbEpffWfUj46f
vhGMRffUJfYBR+WMWcnA4GaXCn4L1AoLZ/JUHSuFW5D+wOJ3KD2f36sZXlE9EyRr0gLbwY6c3m/N
ZZLFftYrkjKM4yid0wQdltiU4I6CLwWzeDFCtkim/YHGi4gK3kwF08e5xgwxAD5wjhWxiidXmN+5
TygP+w7niAdLbHv8JVvoK2+wqqhX+QvgFZ1Qtr9bZuY/s7Y9dXN7XPCYbOGnLdQO1EnnsiWPSFdu
uMHtWW0NMZTbdEK77QIoVX7i7Yeer9wNs/2ceW85GZisyc+N9M5tWL8nyzJdpb73azBgqov5N5rQ
9dzJ4ZYotonQlDkMz4Zh3qeeLq67dcpiD2sB/cKud4KD2dZZDPLIv6qbNb+xUnvfdyG0dE08WQ/P
6JZ6W9HdU9oWg/GGR3GOPMa72yDXWEFF9YB91uEqKp03+8Io0k51SFbxFPj5vV7xn/d4y2ogZQsJ
6B0ZogpStVX8pHq+Kk3gXRaBFUAGpMw27rzSjqcL3LBqhp/Z0+x5znIwcf9slFOQ+2bJ+WqxK7JQ
CNhahzHbUq9B1iuMpJdwAyt1qHlO3bI1cbbiMPywfIfgQ8RvmyWl3yHWaTpmNvwT0hJSoPxMk4JN
qLvwtsZWelVnc/1WyDT9gAoP2tVS5TtP0/g2Kr8j3S2/C0jtAneE8jytwxvsBeBUpUk8WQoOSjMC
u1mL9c0oRD3t1qEt7kt6F3w9QSfu8a//NmtCrEIBRg/Z6paYTAoTEPYA6m9se/iS2hv3s2lcy2YY
NpaRtm+Am+/H2S5feICvqqA1nsLGS6+ktyBzC3E65tjqvi1t80iombYrKe4drFyw6jiaGr9rY5yb
K8mBiy2+wUU55DKYvL7Drb3QhgZ63mSjGbxr0tYOKEQxshBExfnfXZJQAZcuxP3RRXjdqQ3lu2u2
EF+84oyz82qqhutSp48EdPDrJ/XHPMpLqEy/V2n9lfTN3TLpq6IcXx2gg3eOo9w3EhuBGoj61ay6
JyBB+EA7fcHjTz/d7OXXbsakLEHfPnoWBrx8/M4SMYBGoj41rDjx5Gk2nbfSGPaE2bh7114ZkwB8
qUwIAL5q63hVliQtbSlBRQXGc6ihR9e1twkYMeGvJXSlmy2+lonwTCxJrf0AOJHWeEkHbi6jPuE/
SGPTps/IrLLekOrzTs0NfzDL7+FVwOses1dhggtxWoB8/VBeg6E59cF4MEyJz0fChp3wfA9ZMdzg
LsG1Z3wzpUWzDGIXjxTlGinPkIBqVIOABHNuuan5SrOu22EVvq6waRqh0dA7S6YNxtwMWwfi8pMK
5rklIGIuNjmdFFGQwU85I18PG0XAupETfOrXGa8mXqyW6QwjPDPcraHsruhDP7k2/WhUxgf3XRO7
io/mt3GsK8FnR2Ej/W1rCmxfLrbQZoJBQ8qgHWnJUCdIQpZH3bp3Rw1ruzbp0smg5ZU/gLdtcRdb
l+OAKOLzjK4a5w+ZS3icKbCeSqJQws2c+lN6ngutH9LKPk6QjsjtGolsde3l2/e6mfQkfjW2pTdJ
3xobgNdHy12ezGTA1MPg1d+YLtieuj0QsJtvNavOB6Z7zX6CIk36C01/nnV3szXaRjT1cEJ7lEUH
33D8bVNUSczBYJebwiktgMg0THJILz9+o7dZa8MvtJzNBE7/SWoOqCUbzNiB9nbIpNKbIE9FGKtV
t9dC5ledOz2W63zhgO5bAoJYKa7fYKLKWA2ML6KiZ/yWMupGwrCIyy/Fj+8yX4ZgYZPJm9Fq45Gi
wrqwUzYz43XGgc3K+Gua2uJjBa3RbPsaxJZceM6Kue8O2KtokCxcd45FPl1HsCTzyVqcPDs9ydSn
Lc/0DzTSo2kxNBxZ34bDq2JMd42N2njWJEObc/8yOdOvVrTbMOEkvbSNnEprzVjPMqE4BXwnW61I
onGDB7YbQYkhsiO0uJ3SFLrWDFpAjh9TsDJVMy7W6iVzGL2n4TmYQ1olLOUtfZzPsLYYkz1TI2cn
jCRWNhiP3PI+wyXQ57aZf9pS7pqWWEKnXUg5AUqF62X4bkwsq8tcPoUtSTRL+6rD7GuZCAKZB3lI
aBk/V4tyqi4u97ZZ3o9+r3YGG81TIPznuiuOfbGeSrB70SwbK56UuZlLhpVG1oEXS/PmaXbxclbU
g44kW3co3zgcmNel5hvf5LpFDnVbcwFXK43mYqdN1OJ3uzDacfJXIB4GdV5GBgcd0ZMK6xPzqbQq
RRzARqIxa/Q5tAhoK8eaAqDpf5JwcGNGANYbkP/LoZdO/VU+OQxD1/yDLk1sp9WaonxdCd9UbymL
lE04ZQlghiy4r0s5XxOQdt/Psx91DGZA7bVEK5nZTk8sMKzZu9WMDR4JOTiPrm/eKEzHsG3N8TaR
9aPdJbzFXdsSTJ0B3uYub8L1QXCmZp13x5jwNlcZXWK+NPswMN2XxBc/Y9Fgmr0QWcTtCrw4WrV8
6UgVhsLEegFZ4quN4ptWs35Fl+kf+6lNI45QwYqi3Re9KrZzWL6tDmfNQMcUEma3nTClpx5fhx22
87M/SUZVrN8inHxNlIbqsHI/eF1l0WVbAJ4IG3oIu0Q90Uh0m0Zq84A6gTyPzr7vJidAlTZ3t740
T2NXVM+167S/VW+D7rPqoosa9AZ52LX0hnh2w8z75HpuNlBkqGUEuay7VvoqRkZ364zzsGs7geEL
3VtUyxZ7e4X4amCK7na3Bt47vbPK8HdA2ChdqoGbGNHBLHqTsWkYbmv2J3FNOusuNHW7J9vK3HYm
ewr84uZWD+1w8oul2zOcfPGTet6CNtcbNKj5Jgzm32u7AOhYLFKOcHtn2HaHj1p2Es5BGNS7fhiJ
7FPJtGdMwEZ6TU6EK32TXPyCH/4AFOyLLAtmyZ5SL90s/DKGZ+5XW1da+MwdFXSaQGJbbLPOBlFC
1ZEQwNjBWQXqsL7SQkwTE92LVTil1nSNxcCl7hsXmwgOrA2TSHo9rvQvKOo2QN52fVzaWcfz2K2P
M+ZXHZuu65wZsDCaCyvZvMFqIyBRiu6X9ub0ubDAORD41ortalP+zbRWUaj1fOxpdnmKVrlLDAEm
V+QlazuMRvMD998Yy7kv97lZP7ZBE8ZFk32upQ3rQPgLKBQHxyEB9ayKchS7aot6t7kmYCvEQCq5
mfssrDZagL/QZaOvHG7NzaooNnu3r34sHbwViBPjNiG2UY9AnyaYmtZix3aGD1h7Q/1kTTSBNVn1
h6zwzW2qFaToLEw3E3G6v2tduPs+Y8zn++4A/FoPZDk3881CwlxEuzlul+GSBARrcNcT+/Xa0IUo
M//CbNJveqH2qWluyZNkhbsY3o1b9OYBZZC7J+qrOZo1fEtk6rRoa2OC7tSYD3aT1yaPslTOu9lX
30SyfBLkfV+OJnFsOdytRqUHchmWuGZFenaYkZ0XP//RNTlIMgGxkbRfwuJ5FWnwaGu4UdJf6qcU
uv1HYmZPrAdv3bS4r4rKey5B/G1Iuh22btG9sCTkizRwtbX27bRgtU0nyLzE0lmvbWO/MnhTG+ab
v7SG/Rdqtfc62sYIcN8n0TCXmHFGmAwSWZwtHVgriF3R4haXwZpXXpszWz8z00xxuvHDa5Zua5to
lkpz/BYSzHY8YnQ9NrP5idW+5OXFdeJC68i6We49r6F1CrOrNLDLk6qL/LV1Wd8VxUPPFnBD4o5F
H24Ze03VQPnrCJCAvKCRl4xrHg+ecQPZYUvkR0P4qbPDq7YrRyahYFQcMObjOth3PsjOAyIUFE2L
fRJg5LaLmE/wgfgo/kZHCr8jINjbjljJeABDScBWmy8v84CWxPXncN+E7rCtO6uNG/gTFG6OF5e9
FBzuqb9zk/4M8MEDYm7/LEX2YJgWy4DO2RW5Q9WWBg908vixJwo2W3nZbuE5IZPR2C+hDddiPHdl
2gKXThx5ChUaW5Ar0xMZHAxfh/yY4qXGgFARfF8tzn1eZ2c/0wcyIrtDkF9WNdpeTstc21v2Ov4W
BgpzroRdXohM/KGDDwlTcJ7Xj4qF9I2TAyNhoRW5aQ+mbym/akpqtgvzS8k+ZSfa3P49Q2VKaWjh
dehRBifhd/ZRhc1d5k5HpJjFqfBa622pSJVKoE1sShEAsingtMGYCBkooLzod6XvZe82sIVrxojz
QyN7uj+sq2SHsltx9w2v9wM/6/gbxb15ynoc0nbmW5h4AtV8BQOuq8gkgm5htUDg5ja1clbswTqE
tCmSsqTz0b17ydoRpFrpxAe3I/pvYZYNaYL9pYfPDeaTGSpVgiQDGu/G6glmcpfTurbVjQHp+prb
mLGcwviZtI6K/bxhmKiVcn5cyenF0OHToncDAu6IG10qIyX9zPCfhk6SWuZjkiftN/XvF9zg3COe
cr7sPndS1n9+/QuQ+XRgzcYEp+YFbBwPtE/rG3EXpP4GS/mVdBbjPOTNrwGo6qxsAHYjQe0r8QX4
zPO6e4RV8wp5iyV85ZMdB9qWRSC3pw0Ui/9s/TjWZC2z/gHqUdD8J0Ujn1Nm++8GduG33lne9Qyp
M7dh10ThaLmnpsbkG2NQ5+yfihUJgVe42TX09VZSdyE7iDC7Q1spK2MSO6vyk/d2UdOLWo0ShHDY
v3UoL4lzbWXO2gXOwwV/6DwYrcWQ5kJG9zdhNk0ZK50i+PDLvGaRW0n9xF+F42aZmKavWU9Za8oc
UBDxes17R7AAzQHiVPpUEn89p+1/+ZfDZ9TLPi9cK8KPGHyIztmWmn2hlaW4rpeUyaPD84On1jWq
jUCSDOZoyQOONc+P02S5cdUIChM+SlzbSp7AyDqv7JzIuFHra9Or+hb+DPeHmnNORNu+msi+g1TR
BnxL1WBH1lC5b24jSjAeSrFxWfSTTBE9dj78nyHDCM81Kqv3MC/VfVKM6d3o9S94YzlKepbAxrbz
yvzaafUgtlYJeZl8tHFf2jUPJujPGMWsed0kIWFS86oWOFqryI6CQ//ivob16s3J2V4NKphZ95f8
uPYaVNGu6ksaGwKtjk7A01eYObMMAn+vjMHvGMCWyRMyEueBPINMHwuv6wA+MGbDKbtzlBMeQOk2
xFK7+cEqNU9uao7PPlkm7N87sXG53bbkZn8Vo3noZ/FTgGXY2ESMZZPoGeiBtc1EBu1mdQ350S8w
VHl8L7OJ2qfXrMb0EXFqAZmTex5VuXgszT+yU2E6vBNxuEZVo84yX60bizf0G4NISsSkGZTHymoU
f4Gs3gtlGVeQIaZ9CsP2IpvIldgn3tw+e2wiNnCQsqPVGEemVAZcHoX2YQhC9uw1O3i9pihSURZZ
LMwgelyBYq23DmcxKOJRt9/2MBoxK/Tp0HWVJGyZ6aTdueOZ9nwiIQACW5Ow6/aGbAfva30uzYqB
Igdrv0mWat1ITTBrD9vhNvCD+VdhscZyMzZDfUiaIvFfqL4NOX51DppPcoPn16Dw7B+gjcRrWG32
lk7V8spUvvg9WsIdr4rO13A2TFiMjXRPRamQaZCNR4wA5xkGJ+IRunYJ9iMPyHOQO7rYuL0yYvQ7
8MiGUHQxPwAovDnJAbj5jAvugG8YTFbLC7+GdpGZgwGoI/ygQe5XjrhVPCydCRs5zH+a0uH7avzM
2xZ2oiPb7s3YXgSjbmL54tGwq59GmuPntFbZoaTWi5C/2zfFTMhIsqJecoYnYNj+tW+VA6iNVWzI
HKWmCPSF98TpA5ZCrUEJ03eAoGJCrIj417gZUSc8hSh3ng0nZ+FqrItVMHxduAu0iW6JLM0baCxZ
zZI5sV6yJC+QYFkCc701WeWtYeYr7z0CiDPFjSb5YFhYf+YAA5nctE1CxwlC+ySc2X33dHhZV/UV
lEBCP04LceExlK8csA4ZdsS0ZhMGBG/V7AdLq8rO0HPkY69aWq5gCT0dpaLwHTbHg7Hx/EZvhrQj
mJmADMajlm6yHQS6nUcQ8gltQo4QX9lUr576IhZhvs1ac3leyd+OmiENrwy7LbZegW6qtOfgl1lM
0xmNuibcZKxYsc41EaSO9RECpt5zcjArttJXMa/DdZ8wjUjH4A4NBTkmBO22tKEG8GUQOg1AWKVD
MsZJwywVBfhFjMHqoWi7uPAs4k3mZT5abaqOVq3eaNl6MjIvwZ0O6JCk905ydFgfMos8Ff16myXl
Q5GX3cliMoRk7BJfVTu3iIg2JL2S45oYnrMp0fIAYvPbByGY3llemdDIegvU6VAH88GAw8b9o4Ig
YvZnRwmgchOuKqV/MwJzc0mTsZlxxASIfCiJ0iRE3Bj3tGwvrCDUPhE6+EmCUCIBAkOHYtxoBNFK
BcDFjM6HIUpQOVcqyJ4KZ/CiJmSjEpcJMobLvMdNtlXCtHsFRxNnk3TPrFnrw8jIjNTMFbBIno1i
R+1JDYjMhKQVnWNNx4TwSlYw9dW8EJaKhDv3ngyMRWCne6QDGMAirq78jsChbN+vY/0JfSx/9bzO
eMXt2jqxF+rwnX1vcSMcL7+cFSJ8YYZLO2T10002pARlBhVcn9gcLjbxMETXkSO7P6mgMl9hxWYP
cOwdXAFihkbL/PA3I87+nJqlR05x+LsR6pnoza1nZuZ32aA2mlHBXdKwqmiA7QZ2X734rd7iIrE2
HqoyCWzjotUo7PJrZo3ZsWxi5ms/0I+eh7G4WhF9vKi28QFcropG1atXWF/qdwq6XjI2P2qCV6Y+
z25mn1GSn/7uSaT+GEf12zaH8I6UYW63fJrGjUC7x5Ks2U4Z0v+kWPcQUd8ozvwHPXXGR5iZIxdf
vZn65lAH/noFZ0fsgiJ5AjTVbR0rIbBLaXoU7C5bvArEhs6Kh9QecTUAjMFRX7jFV5mI6jRPxruu
7Z+ai+tYzkJGiKsuJd/TaofjrSyL9ixn9xQsiN4S3zxiYyVf3bIzhLJkGIzuDcEx3StGq7NhUxOO
y6mdVoYYq11HQO0QySE7TiAvSXbJPctI+kBLWlc0o6sd9+XKxIRRMoMAoHUndwYwTwaUOrghi4lQ
kiFWeGh2lvphXbLHJtPLZmjDvagGKOmpYr9KWlM+2zFlQvO5OLO+K/PxJhDglXC8/yYOIHnnYEE/
o8RSPMyMTI9FKuU9UWr8xFZtgnYOyr4BMj9xBgFOZZAEI82/Q9FR1Htm6ta5LyuuHeZqxqxPZZMI
WhDeikj4bvMyuvYl5oIIjGeqher/sXcmS3IrZ5Z+lbba4xoccExm3b2IQIyZkfPA5AaWzCQBx+yY
gafvD6KqRF5VSa1dLcpMkulKJDMYgXD/h3O+c4bf/6OtnGTvRoVhblwzt1NAlxYjXu1Z860i3y4E
Bpp8QbRT3rpTIuTGHAEs7YjUYeRBvgcpG4S6keJhJKZz6TShqRaV3s1ol9mTtlRLeeQ6nL+FLpAJ
68medqguOyYKhr5SSRsq9KlG9cWufRhEQNt2eKvDrKaHSJf6rqvHG6zWYLr6bVv3SAJre5ovtVk4
53j0mvqCuBkouw4EjD9rInNps4zKbvexv95nCWajjgFASuhd2+XeRJK2YH0Vw1z7UMZEw+VXua2+
1cznF26PoeaEX8BfFT9qcIrFSdFd0NORcj7ALPG6Jswiu37WgZ7uUw5P56tdF9VjMKruuZtq2Kk4
YomSx87M5zDMuCB2+MUavRurvLxvB9kbJB5HZfkZdIDx1iPXVcQimFKdrDX066QydBB7sxNLdCrb
GihgUM10FfRgw4wka5q766WpBrFp4LIFu7muOwDqaDvLvaFcy97HeRBUl7KVognbLnOt0zAVDUj/
ZSjLiz2VDMFWvFhCKSES/wVhmPvJrN/gqtey4iPBOfyEZJCVRtItgGvJbmm77wU3E/elwdqNcZiZ
Jd7eGxbBkNO1ir07V/BxGjU4/pVTjIA+jMH3hq9Ly/V9qbM8f+wsv39UGbxqYORcs9w1LPlDSdct
rtycWIAd8nbLfkqayZlDxBH+wj4r6wKSBNkYHYc4FcE9I4qOnoIpvRvaSYd0Dh4hXwsDzbgTEg1a
OXsSI2t1VH6cWZ8KFMoLUsycS7BcNZJZJMxq60XoO8OGGSCOqyibZ5Z6kq7Fjk3L2U5xH7y5SHsU
2dy0NLxiWXzaY6IvXisSE7GrAdu+jysG731CVZgTp2GgqvCzu8pkOMrXdLHdYzZ2ikcOINKCEFbV
+TloiDxnYpChpJgBv9HxZj3NJug5a97PCo0S+S513G1cRH/msUgabwZPxkQLjH5m6ttJF+IVgxah
W8uU+u2hIm+SsUdf5MZB5vWcb3mIAri7ggP2kJtdsQa+1YhKbbAUZghbzWqNsFQVcoeghyMYFsqN
3RCoZad+1KRj6NDrbGRbRdKO7hNhcJoxqbDVNfZyCyYdj4F1AnZpOxs2TQt6cHsmoSTLlqK/UovM
6rCmc3NvSxYIxi0ZjnN7DKx8qXcj+9Kaw6bSPnFyMnOOCF4nCKA6sdv0ONqWH3E0oCBm2CdYfaVa
B6+dPXj6JiaQtLpSOtbczKgP5a4q8QZgnnZHvaGhcim7KXi/zOy6mdClwkMdyF7LYiKQZ/KAw7fp
TkHmOvFBeiWy2gVuovgMCsKSetqfJpWXFFhx80oqUTq/EXcwRCiPmvg6yuJJnZA3LtMjBQBcVByu
fk/MkIICgQwNPTjRHAUxeS1Kt2lvcGdaB5jzfXrjkpnHw2sIUJMDsKf6uvJm/1s99kLsO8ROMhxV
YxCwUSGJe0XyWsQXt2LFw/WKEG1LdYoFpE7nJg8ZU8dvGAE7CwEkW/FnHjMi10jsykP4u9mytRJ0
vTdrSvd87dKgjhynWfyVwUnZb+oK/+/W7irvB2zdSb76TeOtXEidV/eJTrLylJmNuc60kWTeJtgw
6N5WAskFzSxqPtaCOOWJj2DMnp+qVGr5iESxMw5O68EeJOGpRbZZmXO5xSJCRs6A6YdknDU8/paM
tcFnSFw5/WudA9oGDBxb05kc5Xx+qG2UfNywbB8pDifUu4x2WEN8md15iJ5rpG9wR6ehzS+ylKhV
nHly1L5HhQn2z0P/epgKcDMbNNaBvwXQ334S0jsAmzM1G3JogEO2zZXf2qe4qeUYMq4e7xFHT80u
TVRwM8SynW4YUvcximEc1QM6xNT/PsBNra6EkbZPSLlZnvFeUsAYWAapEGIVBffjsEyEeS8OakvX
oRTZDooo8gPjpIxIEphX0Xa2Na0UEvzufep9WgTHXUWoquamOPTop/xzQ3A6813dOS81RVJ8nEyj
cxmUe2awS9rGk7sBx8ZwdOqaa8xtgZLfWmj4CTvIq54HhCvXhf/UzG8JGlfwoYmZ2Ugf06E7IEae
+r1TNYk8p1MTy/0QdTnVh+FE89bCc8CIg2Xxd/pTVFBlP3VEWQU1vEDbjJcPF+Fuwj09sYSW3eQ/
B+RwXCpLIKXMgb/rm7n3bevEc5ypfddW7rt0CjvfiTRvO2q9XAzHmlb6g7dpIpqiz/xv1WyrD+mN
FXJhaTh3yH4k32V+1nIbgCw/jMFoj7vcUSq/VTmskh2j776/IHLKPUSCEz0IaknLfqAi51T9i4ft
X/L6XdRHU7XVj+4vwaofrA3IdEp+hqf+7Z9u6+/lY9d8/95d3us//8r/hgmt2EotrGn/taHvhiye
/yyh9a+/8W8JrQ7GvtUWu3JkfgknMKDykC0HfoCbk0lKYGKc/feE1uAPOsiV6rCC/Bz2fv9h7ZOE
t65LSo/fxtMCk+pfiSeQ3u8YGIlTWyIJg5G0BhVI8Wf4DPb3ukXoY10vpiOJuVTtmr8SsnrdFHN7
MToZ7OrCy6FL++wZsDbby5sB/F9syZU8tiAjr9mx9btZG8U+JnVgSw/WXoBrI4u2+7OvRy+UeYCg
rC+NR+SwNQDSeJ0U47OpuRce4RRNz6kfMLvrK+Stoia7oGhTvWW9yCymWsTe0lqVm2CI7EOqybDk
dTM7cGJCYZOLywV1ZmxY05FE92w6b5lhhx7v40YWNbutFo8E/KZs6+XuWcgojPosCJNYf/aOgB/K
bh0cNwVIY5fzJWrieDd2SLoG8yMxaGN03qKKTlOxn81lIcmalp+dzgFbTfkazENKylaGXTCHAjw1
t3RHcmfEWffeWJ29p5P3EazXzdEuXH5+wfqAd0qGXekHx7nt1YMXA2crhFiOdWYx6KpmRI11PRzj
Lr1t5gBhZ5strG+UYOMd4HEza2JuuHvCWBmosWEdE7GXt+dMeRfksZCG7YLvPJtfUtUPQdEfOdTp
uRhEbuag4hKhpmP0ah4MlQoGbPOL01FMD936l6gZRHa9HRE8A2SmcQxUhX7/Dc0jmu+pOBMToa7q
BnWabU27avEos/N67yy6DJFIghp3PPQDjnsMouDczSAb/IzDG3qS8cKZxpDB7B2SoGospf007S0Z
BxTHxczUJkmfvBTbeCsYxXreqPftJJw9xdkctpMpQ1ZZFFs+4hnEZpDDXbkLRPqVVbW80ga+yDIq
tiCXdNi3zcg8Iz4kNpYZGI8a5Yexy1L9VLXuiz+hHbNQOsSDC5MD08ROMKQ9eHXxvjjp11R38oAD
pNmO6YhRIUiRQeLnlwueqm4InJBn4ilvWeyMPBJ+E98HVVpRAcMzs+Io32Zxt5L6ly2k8xVi4Jy0
lYqvM7p9tm+IO4zsG0lJqF0TH0WZShFjl8T2LQtmWyPnWVBlStkZ1/KYLLLfyWQGC5nzv2Wi+WKA
IQgzb4pCMJLDtq1mfRDMiHYVfvO9y/xmD/rsubGAZJRmUrBd/IbywTyz6GGqWrvGU87wmFWOm8jQ
y5V6IM7C35ataxL1SgJajaL6CRC7H4KszB4WHMlh2y6XFuYW04ts3FnEZuwXFCihY5lIoCaBKs0y
zDvlNssON17BnsFPtr2TWWHSrS21l7poh5poq2J/IKkoPnXOYF0RzkdogpXUz3TmvIt+BD4cw80W
r9OIfpPAJtNZI3yc1GTMKM1NZwiXb65ecDDi+Qn6hRaQvftjZtjzXVT35ll0LQFaUDiJSxuZre9c
Sv6QDbmLx6PMduCU0W24zQqaKG1+oXFdVio/VJl7Y8jsG5rpBBGAn58GjXWs9wcDIwzvZ720zpFh
NDJd2/xBkJofAph1zhhW1xyo7tH01akvB/fsr94TRIFrIhhdr2lXu4TIWvry3A3RE3QbSwcffZc/
qJkEStHf5QyPGGcqQSSeQZO5zCxHlqum867VyK9vPbbOCIg2pSzLvRcb0M4bsuHniKl04iEtEFK9
6yomEtFfHtvKmo7ewCQzzzyDLWkPd9700R8pYr2aUvNIxW5DHevt+8J6DzQ9v69SQN1F6zxGbKe2
BX11PzNk5at2oCn8Tq05brxlxnLRpKj1cyHOkZ9n+zS3hl02o1eaOzqeEQH0MbHN2wrEl+u21ylg
5lPrTC/+SFqTp9wO/ZPtnnqT+VUQDK9kAo5hXXvf3YRMStDWBITF+ROysSt8Vs1N7VtnVTUFctsq
v8C93xA0cJdjwgD0l/jbSOsfTcNQQwUy2jhLXx2k7FUYOTNhGWOXE3A/Ngc8wD7Ttig45ux76Sm+
EpsZPM1yPjKYEFcLurL9YM163/k5DBifn1guyxNaIHXXZu51KriEJoOlbDYSU5qJON83veOwy3TQ
ShRJ6HYa65NuqanJTh4GFINxh6ycrCozZKcBIDObvoxR3x/Zsn5WPdKsJM6TfW9142EqJ2Mf4zwC
sj0Et10+3JmxxzBKyvWFj5daIzTuHKsm5vOhwmu5Q9+6n7RCG+7K/CQS47UPEJJrY/qEsI45Pe/7
kz8sFPX0fDtm9SRAwi0/J2CDDjEq0N3o447pG5/xc27ZRPzZzj72RnYKOdleE2rkQ+ylr+OgnNNi
+E84iq/aTKNzNOIfNtamc17m0d7wCOOQNQFoTuX5OyEREPo1EWmV5CZfOFX3jdtU4eizSC+/5S75
48+s9SMyjWIfZQNp4yP5FvV26jRokZcuGgqPryKiI+bKIOXHwr+NnCagwPZQ0a5fMlj7TmuTDVap
QeBFdq3omTyM0nZxhM4N8YA7p604vVk5LfUa0F2uYd22RAnSvFU/Y7wbe2gJ9SYTB2DDBknnXxK/
WfsvTfMTNfQvFdBPVcG//lwT/4bB+P+rsQ/fq5v34nv75z/qv2F57TgBleh/XV1v33P1o2rK31O/
fv6uv5bWQsg/EE2AgHURWUCM4A/8a9QzbJg/JHUz+wgTyauQwM7/vbQm0BkY94q0gxtriZW48ldq
Bplgjs0fuIaC+RDSyQT7v/+bj+FvZOz2T//8DzjkzorLE1jbfddb8U7oxH8HWXSLXdW676ebEpTU
bhgjJuh4WpHKZd443LuGM9NnwmHcmWbWvXWY758zWmwGNkGpX3959+j65rgqf3s1v0Mm//JqpInV
1vMYKQDv5h35FeImSYnPggTGo6WxRMUZvvMNKcBcbYgfKnT8o+zfkEgimWsKoioQnK6Lr2hpPbml
i1hns515y58BSsLKc/G8OIbP9eQ60Xcxkxf1s7X87f389RWv3dYvIJCfrxjToQ+tGQonfJM/vWLl
kdzOMAdxjxPHoTst+fNAv0Iajjez8BrmCdmO8iJkdB5tP2EKpn2gip9FiDy0+0ymtl1RJbXDxFeR
4ctwGf+bt2Y9oZlOk7usD86UtMzcPZN9VZvoK5DYzoTN1HAvpIIMxeEffw5//zHQb5keH4TLs0Fc
3e9/KRzLMQlNQKvKLgpeqtgX+E8zKh5E2f10N04Ni6dI5F/+8Y/9HTNEAyk8Agc8yNc8i/zH+rJ+
Qfg55oSLpo1LglMXcSOypL/BabdVfpS8/OOftAKL/oZv+fmTaE1NOHcrg//PMQN1KZnKNUl1w1Ev
37EkNfkhwgRhbYCl7Ey97n1tc/bhhNgUdP/soVkfit9/PA+KBRkaGq3L6fCnx9zzbGZwZaFuPJ05
70XaO+9Zvr4GZymQajYskWewa7idcgwaG8LGvO8d1ufTSM7kNWlODSvtMa1I2PHK4tluaoiHCSEi
32sDgAM4dobGTlDJ5kgIwfLP+Dfi7z8oqIccG7YbWJLv6tqu//JBIexzSseJjAs5xMU7Q1l4CMiS
Oyzv9ozg8oyuOfsWsyK+nhbNoqqSk9paYvB+dN4CCGROYjgGVTp8Vw1RXYNTJ94/I2M5f/ch29Lm
IYInx9nKt/NPmDe38ZXZUMlfGHHWUeCHHYaAA8oEG5LI0PfbZsKNRDPnIKhh4rptRHloraYmRrm2
kGLp4qHOHbb/Xj7GpBYXGFvbrsM7q+tnt838MNJlhL4sBSujaBnGTZS25c1YG+2tNhZ7F8egITbG
EpV0ekMC9cSlfLbS+C6eSxuVXM9cvIv0U2cVhs0qCM83UgqLswHr38LWzk+v88Tx39D5y3Pi+uJ6
AUVL721iMN/y0KmT4TcoRccZupsYHSNc0ukDr0z3CGqEMmxEEkKEhe5PMrKsJ7LgxuwQeUg2VpJd
9C2wTdbnqmT72xfEXdV1a52yqqxPQgf5p8IkzvfeLrJHFUQTkSvYos9NhAJ55n04CGkFtxqNxE6O
DVYpMYmBSR8Wti0zV19vByuJdkVrN2FfB2gYDBp6IaruyFVjjdvShNjgd17+ZSrM5IqQpfrRsTvn
0NPGWvvWLZZ3clea3bpfXfYr7XhvTJP5blFa/WhZtTrbxergXTDqGGJgQinj8XEcd3NMdt4eCk4S
IigrjiW/lMZJUs25QzHgl0P+arBMorP2Kgdbq+zwxWBULotD42JBlHhV70dbkDXfNib6bp6kbm/j
J2wPk+1N1262LHmEL013RbGZFZu85jPB/mMtb+1oTBiQSGjjKK8+rLlI/+LL7vq+Nm+6DPHzdA6U
Xg5D0HfRqUA/XMMYz6tHti72KZ1tu9/2fAbsmrQZIMVJCp9ATophSO/Eo+idm42xCY2jE9Ftok3X
q47Z7GGkm5nvdtdu29k8UWOEEXDc9tyFe9dI0uh24KvjguX1a0QTYjWS7kushsEmp2sIot00KKLz
IsAmzgYABEoWsK3EQCQBqW04e7282KG7L7P9OgZYtlA6ODFLDJD9lp0XueRDO8ftXUu8W7HDtO7/
MPrBY5tmIlg8KAkI4wahWxydS9tj106e+LTyFo4tcRRNsqvjBMFY1A4LyTdNW6r9TAzPfDTbNScF
cWauMN06c445VSs0VnCIX426WAQWUherGv82WV2lJj6VvivL17QoAhKQm6DLd1nSuQ9L39n2PkVB
Ka6SMaFXXevzpDtEzVCXj1zG9jmNFyvb9zWvYFd1ebywEp6WYOvDoR8vBXZCQij5qiBKE6I/NzDD
8jCO7LgPvXJVzJN/RH1SIu5YvucZSruQAWJehPZcJPpE8pE8xsrL3C0x0NoOVaUI5uujzEEJ0NTB
XRqNqWTzp+HbFHW6AJskpWXPHjpmeZcEEFkEKsPqlCgxxrsskGtyIb9uI4JVydXrGDzDNCoD0/ak
jK9NOVe0x4rvkXUjllLh/vQHVEZPNJsWIKA6IM2abVJ3AajGlRS3YBuwURbAAfeRSkT5toi8TM56
LiB4MbVY1BXbre5Jppbz7hBHFMGQ5OHd9yVynx1JxooX34uUNAlbZ+3WHyNcfkq/5SPpiZuUILfH
1nHHb3WT2MfBG+NoB/2BJqxktmKT41Sl075sBnGzTLUt79vOEU+iM/gVo2u0/pakLLC7AwYXdWwm
yxpPpRe31q0yvOClNPX6cKapbg9Y2JP2bppRC21NPfLZJGPJC6taDt0rbrDgBWU7T3fBKQmuTQRT
deraILLu0obIngciDBF+TjId+0s3dWvxyajrDpqVy4RxhGtzqir4G5vJKjqi57D78ZdfXzr6jvV1
1YW4kQ7JN/e9JmYea37Fyi/I0Bds65ylC/50j69801MVxPx/nKnINJNbLeTclBtMIiYf94ju81IY
CeMLZfZ62k/sl+zdPGhrPTT4Mm35G3GATIFY6+SuLF4iYKhnf1DodP3EwZkzzbH7TtvJy4BBNT/Y
3WQSY0mZS0AWep/0kVjQ8dCWprjBOaLfoMS6GjFcoqxz5cdBfxUlLPDRQngaco0324fa4m3domGf
P7I8c+6mvjWrozbnIXsdCY7Am4zy5Me8sCTdtUrn2Dtc4dtEOc5Ejddg1V8Nwgr3xVjHeuNJjrm5
GZMHVdHBo6VMSaq1Got5bw55ELGgFbw0qTGg2LdKviaLEdnBCfe90N8LDuT57AseKVbXnNi71DF4
R3HjDjsumVFfiYadOPKevBu4ae3BpPTW6dcmGIInY6ZMPy+A+8Vn1yKg3zD89hB6jBZ/1FRgxyDs
O3bjE+qThPVkFjBjrIahu0yzlz8ivmQX4bVHiXjbOS6jy4eTmaJdDiy0K5QemICRDZuSUZtG7HYV
z2OdbH2nLZInKpH20wxgy204OlvC69nnY+geBx/fFzL8R7xKQn0R1WL72I6pwObnurMN1oxMXJpd
4hlZfCYIc/yWxKYBPcdr3eykoH8hnzei5dD0usVxu/Q8pMrqUvtuyvLFuSncOmd4UQ+me0EHJ/G8
Ud20uxFJMcFjfonmoUF0ztnRtuwGkQc14ZBbPnJ/TFW8VMnoljnfTGwdxl1Xv47OLJ7SpOFZ46YL
XnjWi/auDErkr72FbW7vFwgBMMG+oTUZ2bpk2QAywCr1GEJO6ORFRiCuHpAgolaaiWkudrWy+TRp
HObpWtldVl17TZ3Yd9Zk5u4pmiqYS2qajPiSsZ5HKQG0F6VZWUA3Ib6R198EWbxvEx9Q5DiZkOc0
zKFwdt11Fhol3v9MUr7/EqD+/lmAWFNM1dVH9ytFVAq6+V96tPC9e/9fP3/nOgz6P/92eU/em/c2
6Zr3/+T3/Rym+OYfNG3BunN0fJN9I33Tz1mKZ/2BZ0WYJuvBdZLyy5bSYpSCW2kNkFhZzzBl/2OU
Ishkx35HthUGGNdGKfgvjVJMx/qtr+PPljDhYSUyn3FNQVLX730RwCl/Yqcw7eautoYj0gDFdq7F
MU444Q82bUG/Rc8T2OEUMNzEezvociNiU1wF2ApBbnnwpbOydaovxUw81s3QQwXdoM61PmwNlRWv
u32CNoKpGrrwJDa5FzcoJY00R3JIBflqIIiLH9nDj9W9tsocpV6qoEtXshzB6pRuZLHoRA0IlqYO
/A0qsQwVwtAimw8KqwCtYRUV8AI7yiArUN/doZIWPwQCWpCEIMm2monECdqS8YB+27Bu+mwZilAk
o0RdpuAw3VK7jNdcu9DunNzEp1c245nJjIPMDEJ1dEOeNl+wkg4te2Dl9iUdgNwf0LFhbkDEqFJU
9O68mVSiGoRSjUyv5WCLFldYC/7QwgLUhNB6ZLqFFIgvzzcKF8gRdvNwtiBmbseBNdVta6OEQT9v
Pbu6ta8N057j/dL6Q340/HjMzri0cH278UrJcZlKgclpAzg3aLPkvdUJNmSMCPqNATc77ED2sPCM
rVvqiOpaNH5yzx6pfmvXfF7iENNNO2VVH2ZIknZuMGLpqnoXWwyY1lf+NHeP4qG5AwvtVycHJk6+
Wcp88QEOxvIhm92FBRhcWBSteS8DpvYtUfZIiIxpP1ZutRqeiMi6yM5rjDMe95pg33GRxrFxgvS1
AWLRH3qytQfWw9McYABUrRX6o+XcldMkkOT7UVte+2ZXZRsofyyzCSYXoJUC2knIn1lwgieY1FfZ
VDB3RrLVDzunHMujNfmwOIRdIVynLOa/dwPd/rqRUNEe/wsIGnOmkNolBSNNbh/m2hsZ19NTmxBx
je7Hlt9qN9LPRcKm1Y2b5pO2QkxnnjqZso4gzG43NF03hdA1gk3SmP0pRnaCZ3XxloacOR9fH/xM
95ympv2tDkQ/HZEs+wXy0xiqig4sPrG5iauzjT2evrZusmuOq+S+QXLrlZn73Lb9CgUkUeEU9yI5
+5jIzU0rivrVL1PxYPRJ+3UJZvcqcBAu0rBoaFeGbz3SGcB6qnLVWU+qgTizEWaGmL836/lRlfby
STTscsHih6g176tE3DY9K8zNVGUWK8hyYVeO6ba4BGnQdMdJVsC3zHQo3jrKktsgXb1NdMBzHUYm
Qe1bw7Hlk54TTKGmVVB7+YYPMCXLSueasHHitup4hv6ZMrITV73NmbABOSIveOF7VGlJNRNFmxbq
axewXdt5M6nCrojxMYt6RvVZaRgp0jejF4NOFn4u+iogp+VnXhv9hphktY8jOb1ivi9WU7jvHYRu
irc5j/ne1EHb3caVw55eFtVViQ38qY1dFKT5jK0H0sV0VlLad03gIEEneo8QtKEqdqUiyXmTmpTs
1IZaPosiYz8zj8jcGDQGeMPpxe+zSXls70AlQPOcgWKA+gV+UBt6xWv5rKGgCvc8HljkFREgp2kB
or+ReUmEJtWEzR3uuflnDUzlbDcYT7ZgJZeXXsTlhwb3FeyH3J5YvHPjYGbOwDQw7Bl2cojHm0QD
SIrISsWMG1f5+MgqhiV7gmhNhgk0d1iVxHOLM/ub+jxQM6Gdn21aGoSzmBkyxn94pVFkmFvH1O0r
mkTvthwwt5JdbHwVMXCxZ2Kmke+OE18UWGyBGUZG5TjrrNf1PwoDNCcCTPuAzo3HMyHuyDC/dT3o
Gt/CtyIR5e6DPsEW3PooGoIVC10J/DngjpU+uqBm+I5Cq+bYZ81P2zYH5VNFXIXcCuCku0Hq6KGY
DfMpnjPeURelwbArHaFQbMk0vTfJKpeb3lxRG6yapHEFNi59d4cIryXuGigtEsPS1o85crYpio5d
bSnTxc3a9HeI5+InfNol6sZ4EiyFbRVUwEs0T2LglKA+R/bmzwET2YXzSqhow4i7grpRS/c+nzSw
G8r4QmPUZIQToiTkhVhOUj8obRlcAItXJRCTlavRjVNBnJRvYawO0MXuSk6zYCsgY9HdKfPIw7xA
vSpFfJomzJQg6YKgPVrE7RBDr53gWOap+nSnQL+WfVPdGwOkBowlavnIpJE3yAJIg+F+6OFz8CM6
ZIJ9upxEKbPs2Do5PiAMIISlw8a3JITj9U0oLYg3I+kqbGQXqGFzY9vvVMpcdH5Z1k9AJFEjmfUI
sxdeT8u4naM1QIrH0sMjdHFCTPdg+8nwMs5VcM7mOLDhiBjLQ1qY/ro/79vhkuG8e0LyjoF+TDOu
ozhjo3uc3N7/7o1sjAs7FjfRmEDLqAyE7cDAmSNtcGYu2BQGj428mpLoVhIoPh8lkqPgDlocGARj
9EgZYX7y5jqzg4TeuNJ2ioTT64oHHLEMAQAPJjiUhTrYHHJhFA/GMVUISvx++pbWOVbbmjMT/0Vm
f3VY4BBDDmngtVO9/aOtB5phOVXvmbFgvan0kJ2gIuGsXi8AU8Xp40yczzYf+zSm48TfO0yWejB0
6Z2F9kzUunbpbooYgWOep2x6RRyrLUDUBCMfotyN1AlwQA0UffKiBV/6AiHbjC0AlblRZF8T5hjX
7pCNW4KelyMDSRxydYCLN6kZA25zXvQhjauRBpqm/NAl8XhlJGMstyap6rvSwwaHUlJ5N5hpmo8B
E8cnOTcJQs75yRBcrBuGv5LZFX7pvUIJFNL0AJxxPa+mpeIsgs5nL9ZAA9u53zQNvnkQZW4Z5yFN
T4wAnAOKFP9eWiAhnEyh63Ht+iv54m11Y6P0/gG/vxypDTKruMU+ieJ4pf66e8daoITiRyh2phgr
caxkNn2LrTj4HGWphpeKDFt1cCtRfWqHofD9GLGp2yEE8oIze/G4u1ZMBPMNbMt+hl8e1Z92nA/4
7qWVDCccP9Llds4sHKZA1YJzWdrDo8atDukmI5WCuWmFC39ipvtgN/phQI9Wncnchv1k4z+8nz27
ZLWxJBcQf5gAnLk1t8nUdIcm4crq8o7pH6D7qdpaOuJrQiHe3amlSU6FH/vnMjXUEcG0fWvKdRJW
dGO166aph7Bb52QK0jGz4nGjz0ba07OD23LXe8SdeFVMX4j7+MUwaK2Zppt+d/LL3C0hSKCfPXDQ
Irog2++zH1bdSSyb8rYPWv3STzlyXXsexdnO5pwwgMrLtzk88leL/e6LS61GEAui9SBHnhxWReMW
B3h5Mt+ZIDU2E0YQ0PJZLT+4IPOQKwsRoOEb9is6g3er0dG6AM1RKsRWVv+oM61fcR2TdiYCmnyi
43sKDkPN5YuO+/hprDJsJ6yXMcBQLz6OGnSZz5OsrS9Y04H96SUfPzqJFRoaB6dxBAeVmvyd6SaC
ozl5TDNLnAzWK5K5ocPcSNt+4B7NRQAyw4ybzfsiL9HGs7K0rZVVij3NkOBGjhb9/gJ+UxUeZ54H
bc8UJVN7pft6D0DOnq76xe+eWt2S5q2s2HpUaSYUIiqu8mTO6odmbuMHnv3luCBTYhRAoE8P7q7v
7xTW223Q2vWVmbeoPQyqApXL72zarHZblw25OQ35z6c2befktdB1MmwDkAIJA1TyCjYL7N9Lbev+
To4T3DHgzFPfK9ziyXQ2CfVDKA01YGiHr3AUlN73LbDsFQbAfNxOHOdGT0H3QGzMcogtS32peW9P
ZTmBtLDdMquOCmCZG2aFVGpnuomdbeVgGG8MnXvjnBp1SdYNXu1nYFeuCXkHwSu6qKH6MHPfAxHI
RXvDJpTmrGJ8DD07CKZHNFdRvq+whvAROssbK8Txq8WrgC86JqbYwi7w6lDadXuQdjN91UCpTdqx
TN4qdE1PFLicsOkyUKz3TXKOAGJ/LyIN7ZxZ1akR2HCPA0vDC02DH511WlvfUlwiYS5oZ0KKjMXD
iRRAg1uyafo6WTNkAavEyMinyI4n1zBOAz6x7v+xdybLjRvrtn6VE3eOigQSiWZwJyTBXqKoXpog
1KLvezz9+Vi2j8uOODu2hzfunjmqShYlEpl/s9a3FnYik9jjYdarxTAn/TuPr3VskhT3SIiFB+yR
mQesgMIUjE6YrgdRYV6ffJWdDEEx5PmViPQ9a29wr3TEQIiQkMZ0VbQ31vLi+tq47KRfMRcNSOSh
uFH3BRgVFsBR0dH4pHZMD7Xf6OZWayXzJUxt4Wdf1WrXA/p7ycbcWTWhqrdJeTFCG2Ak8CNYnDVJ
W3h13iarDPkmVhykezmE1C5G8GtYzaupVf4JgpvaWHodPtaRkzqrYCoBBfmAYc5z3RbNHjKUL1bM
ji1/4Qe55TnZyDawGwKiB9j0UdeoMB9PLGFc+MRt5H5GrnTu8Aw8hMCLMO/HAJWLvMj46CJelSxQ
Ng70j/3U6AMi5yrflWNU3tg93ICytqza424mb3SKuua29gcdm3Vn4zTPo+YjhoPerhEytPXWbnO2
EHrYfpbt3J+Y/gJrzViYgyrBG3NhqE/izWwHsUp5H77NxJxv8ce1VPaRdTSxTZ3jMjAXWegPV0U/
HwJiSttFqlDeL6us3yam9dF0FDyJFdgMF/PhMIR0SUYlNiijqHh7Sz7Nc/jJx23kdwyUGQj2ZwpK
eNeQSL3C5sHvO6ZCHnXr2sy0co9sihfUF+WNwzW8jnD2vFJTQG3l8LPuzOSNtbvyIj5HFPo5CxWc
WYi6CrVLclHe+WUrNrXT1wCkwlWBQ2ejR7n92WGNA6VWmztZJltErWzNoA8SJ4HJc40+Vd7Vuj4d
7NkR725Nahir2uGtqzGDmH6SZWsXG9C4ZahrBYhJ9eFj7qwOg3mCkbrxlbNvE7K5FpXBz85iVKve
VGIhbZytSh2nTtbbAsCLl1jS3gBRG7alP9Hu92VyMzhyuoZCr+qFGtLpOIwESYBObOevKSa4moFR
zk7MzBC5Kcs6TkYZo0nPTXri1FkOZYKCmkr+K8Wit6nb6udl8ly5TYftGCPPFfPZYY0PuoiXmMKU
TyKMG2xZqmyq1Ek2gN3x0sjLrjCxyvaBchfRezqhkR9/9hwjGP6qUcm3I0N3p+pivh2meH7RAYff
5sWE6luA611WhskMPRcdghfFccnkBpV6uhuMoNyEKY6zLiHuckG4CVkyqsgpdnCprmUHsiewWwVo
k/60s83qeajFwcY6kyC2tdVt6prtFqzQeMZ7wuAIFbGzTPLkuUqlePYFOJS0q2sMroPuoTMy1qW6
jM8aJJy5qaPJndQNNGTLU3YU7S8KwEpO3VaO9jVeGMh4FezmSRkIBQ1SUi66bS83WkWP3EfHugk0
r+cyXuOXoLyzguzIQRV7PDLOU65VZbQI6qpaknMAr0UPWLfZbr/BNjreW9bYrIemgLZUuZ06gapx
LCIbrOlqSLXB48QFYSnzFJRqUO3nOSiNA7KiEnKqQpPgh82LFjviXllVq9GrzM3DTKwd2u5EPlVj
LDZ2lgje1VlsS4v3v86D1rObNA722KooQ4YQeqNSijpnTuz3MQdhrvGDjAVeU6udsy8csf6G86G4
xTE4UA752jXrPAcX+fDUxlysnQ76A1VoWWwU6QnLOB1vQ5zl16XysXW3tAMtTEbam4U/qIgMyzrf
2aJ2vgTsKM2n7G4ArFGQ+dONZU6WN2otQdUNjJrL4CQeNRByY9zuUFkxm5qK2XrEv6pe2L4tRXMB
sgVddLCrttxM9BueNlHYXvvsid/nKJUPSTKK76G+ZIvNrrrp5mgTW2pur0ttSoYrTMQhNbUWgtRM
PyqlG42nyWbcUnpP36ETZzdJowyy+PrKq4G3T2dBuiQqgXzdO+zgEW82EP3GWQUG5bANOiaJL7Qd
h6blLGQGs0PlOpfef9LM/q21Ap6gf7lVQABT1G+fxa8rhd++5g95pmA9YFK6ugih8BX9uVLA+YS/
SRFCp4hmcQ0spH/KM3XkmYa8aCd/LhsMBFJ/yDOtH8iNDPI4baWkzf/kn+wUzL8rxbBcOcQHIlHj
25nu34NSRUb/B1NOOzjMK2N3jVrUmbrnuneJ4drHIrMjGhoyfsN4YzctG4ejZLE6eGCZTWUDaoSg
VgZ7RB1OIq9yKnrBXF2jcxUUvg7QumbDRdcSl5OQpxFFRxUMPQyPmT/1u63PNs81H4Tqh2oGVYTh
eAyPep8pkqSQ6KPTDx2N5qO3nDzb0y+wc4ajkkbTovL9XrwYee3DX7XamiFpXM1gBT2iJwf77IRj
F7qnKGrxMaGBh3LscN4D0swloMmunsEUI0b0uSkujuPyP0/Nr0/NB1Y1TKK3XwHZbL8+Aey6/tUq
7vUte/+rovnnF/z2xEj5A5mrgwuPZ4ZZ2iUZ77cd3GXRJoQU/LlAnYyX8H+eF835AWEcIdnPf6B0
+6LV+/2B0XTnh7DRmQqB79A28CH+kyeG/Km/PTOWQ4lC0LQFpFAXEpP4X7dwbTlpHZ0oYXaJD7su
zLI82rPUIqvKaCI4LJATFJ9lvbaC76bWx6eq9XlcCNLS0b2uosEePkcZA6CInZwL182EGPUlCEzn
S+WdGRHmkWGGvk5DrtWlhuyqeEQc5zTpKgnccTfHsaW/Gi7L9JtMaW291mNdw1wWoSeb/UQGO5DW
sC99UDP5FY0N6jizSubOw8//bJZ5Pq1noiuctROkGciOKUsIR62ZxaDVy5EwWqugdEV9MFLmCNAJ
hmakSwiglZ39jIiTAOi0pjHqqawA7geBmhYuIPYfGwsPJdVcFbwWM7VIQbjoVdT24f2s6f0hVKK5
w3HSLs0yGp/xL5R7BsYOL6zp7ognK9eRX7yYJej3rGNNYKfJyph0qnt+uYsWZc2q0+zqzRb8im1F
TLUPkX4bVVhZ1FjEV0J0JwwTPOCXgB7I83B0EDcjyhrNbd4P3aFpEpbMQr5MmPORDwjnkGeNfWNk
wvdiU7znbMdYkFTdFoUR/M9QPrn23B+ksnqCd0ROZh+ubL8iniOpiSgsGQlRoQLZLUyXsKjKbp9V
BuCrbGFiYfIYKM1Ss8W/To1dmC0uFosMRFzYJdI+hlrQeR5Gq+wnOIuMcLtFXYqiPgN4Aik0oB9A
m5I0fMkiz9FBMcvrbHd0F/zwNRwzo5U5s0sJ1PUUX4RhWhwc2Fobw7ZOsiq9VhMJW5XwAw8Hd+l7
uUXATE92LKQd1lCEBnKez3TblWE9/JxmNGN7n1hoMx3WKOQD1tpy1ExmnTZ+tjhj1EjWAFjjvmqR
WKFlWJg5cwjPqXvHvY0i3LGoATF/N4hn8GAbw3nGpmUvJ/Ql8i4Ma8NZdKrrX3oGjuZWlm3k7wGi
yfiqCRjQ73nDCU3QU/sdHp0wd5rEsLpXpUAoPsj6lYBBCMxWrmwst+MQbNLAMUBWA0Pcpk5+Nua6
AkRbtl8zGba7hMv4kT6zAW056Tc5nqcFpdXWlVbJXCHXs0PG+mtpiNpuVoqCGJvkEE34GDX6VsCc
OaGBjiQuUCKViZdk/G70wSabTevtmUFECrMFaWRiuTvHn0rjBkSeAxBBZ+3BcwAGtw9upVFeV92c
bsy4/ZJgXJa9cOCPFJV8IuLDLp7BGlSAi2i97BVlRLLXJmKd34MKecuiQzw8rNizYZobWdNVB5xf
TY0FgPZr4aM5ipkLJywlRGdfawV5Ect66NUltQML0NLM+5DuSpmvE4jIaEUC1Af2t13CsPTIAUXO
Qzaj7uXarSx3iUYqanY6RoUnE8eryc9J9ErSifcehbFFOiBgKI3nUo6fnAWlfdHtMK1wuDlAYKQI
5NcBOYMZ5lJjyDxUy32zj9ClxnwmQL2jjwvrd/quC1ZP0sl4PcBIJn6EuKuFhcEFD7OAiA9Y7AKV
qmutom3tSD8D6HFsSYE68/COTCay4sq27G5TBlG8yYN0fpnMeoo2QPyR4fa09kIyL49Td9lJ9NlN
ZYpdqHXEcPTD/DCJ9KQVQHyjy4zLSPSZQVb6Bal/Qq02aUTVaPbBQWULMA48gokw9APCn+LgDAqC
P2mPBCP0Dqtcrc+mXNs0rWvb7b6SAKO1nkTTK0K5p0br1Zpp2rRPQYSvq8a1DygYwH1jQ3QT1dLF
qc9h1KIrfMgYO4a88vhomE+DgMVIiMi8t0BHeEPWM8/vixGikCR85YisaF4xrW22aS6+AHmAExON
f3SduWRRMeoFlmuoPbUj1Ma2MotYFfBLbWnNr3HLxEMT9vxqIk5KV7Hvx8cYE9vOVFZydphK4NTJ
TroiobPKSGqxHd/ZW45fHLO2IkFu7MB5++QEJLPTPVdWgbQvyR24ReRSO32JCW1MsZ5xDMLlDc1h
p0/NALAhY7BUDmg6kfhiVWBl9gIxxvVcsBU3PdD382RWG9NBtWfrldyOaZRvod1ox1JDXFKGTDzl
YPFL7OnTeCW2dcTQcwAHYV/bQ3OPE1pTK8lIwvTMWX1TGd4qkmF2MQSXTR37x3DqV50PARUs3LYo
jbdS75a61ZCE1eGy5r7MqlzcGXXu+Xl8zsbqAOp4advNuGaXPxwMpGJr8sSKZSjbLWJOdGO004s8
HduliBTpP8DaO962dW1OtwbUNbw6FkJ8EFahsHemPtMOYil5dMGArWPkBctpMF0IXnZwNfoAkbn1
OS3C1N9bY9YuA1ML3k2962jZZ2Oj0Eiswt4urvRU39pFBtUc/BQzs+kDWchwdoZ5h1Lhvm4mc0Gp
flJlsJ3KYrjvop4MkEizhongo3njy+6bHMRzUpYgftG+t/K1QdLDQGWPWx2lICOXGDf0OIdPAQI6
dESnqNb3NlikRWsB24yi4CpOiaet6vg2tKujGw/70JljT9QQURm5PBowU0OrWKpGA2erqnhv2ckh
rtxpNyalYcCRzKeNUcwPMQAUUE4QjTFJ3ViDw88yrt1CgjOdoN/x2l4sSVwRVjJrpdppmBbzpEIP
GEnCuWQKaKm+e5+4FWr+PpqeU60KHp0qR9stTQBaSJ4Dw13kfWw2TOXsWoJvi1rYd1GvVZdYAEks
ZWOlb4acT2WuSs8Ks3EFaFOy2MRG1LID5HaO6/DDwKe7q1q9EO0VaU5IjtDkQ+aVJMCGoFwB5ONj
WPiJOISkuTw5uD9XriDCaaphJC3mCumjteEJAt43ZXIHJBkmYNxlp2ZGPUKVUXagHor5pc4NsVaw
EVIAW41NToqrnbHwsxthhosP3GzjzNpg9hsBe05Ohu/ZAIOJi0OHhw4rGMf+nETyKpBGbz/1gVW5
nt72ce5FfRPcCJQ4p7kxrG0bRPLU1UQOkp46YW8fpiqxWF32McYhkz82U7vYNVKfb9x4Mq/LsBpX
PZN6bx5RA/dB0rEK4U03Mt1dMLEGZIDa3GuHSJyAWokrIwTBmZI0sRrMvnssqKbPw5Sc69LQTkkg
ZnSifHZZ2QhCacrpoHqFX1t1tzDbXiryn84OJTjWn+RECTgySIbXTYBkolbA/fN1SjhD0MR8oFu9
RGZfPwoLaal03SO5HCGO7hDVcGGyNhns4ETVIhbESF4PjRhOAQ/0sijEViDdN1x//gos7S210fiE
Nvrg0I62U63tGise3pQDnEA1iYvTfW53Y1FNK9/g4gQvOeT3vK39SxZ2zVEL3I/RRGbaV8yGi0Y9
Ye+pr2mB5G7omOlqVn6Hkp8rbLKn0EvKpvbIIS9oiss2xWVjRpnHUxseHSCWBYqDMt6mDHFvaoTp
dyxzkr0MpUS45lylOhteZY3BrpfcJQDcp/tsDPMn3S99zPR2BkhOZ9IF8WA9xpPy3B7BoXLbz6GT
56gYy+dMJClebPEqW91ZWoPIwEtpOAWyMfhwY8M9Qj4jEBqvAzxnaj+rKp4vrFaA2RDU5zG/w+Oe
PbOX/9RGsUudGBQmAvEX0fTruB+iLeJd871IGra3UHZv204nQaP2g/eyte33QqruVIem+eBCj0BT
4NtMlgNf3eUDj1hgFRdz0kxkGp5usgowwHyrSZvWihigTaKLZqO1NncaMI2NZVT262RE3QkzHIkY
lhgo46NK86SZMvHmZTtpMd6JftilUWdsRGnqH6lw+qXBOOEFYFL+ivM79IDxMWFnjXPqy0t8jWFm
p9SZxEuUZcZaWCmQZyd/6uWoY++5aB6cYlMMISLzKJg8Njv1DlUeOn3bSJeRP/vLAjvbnkiMYjMT
XbCp+miE2tgZNieSW/uH0ddJpyBG9ozHZ+XUpK0aaZ3VINYFKEkLGPOE53+vRVryMCesKqMABBkP
6m1IjMF+Ego+Qemfw4kNWBG2+mqMsQcixlCHkUIeESQSnkirdsxmvRjBxnNUo+9u6+Jeiqw6ENdy
FWQIqxMLwRZpL9pWtk5yKjSpPBaiJO3JwH1TjE+XpHG/OOYY3sAJsw4kixh3OvK+o8nVAdqTPa8V
BbVX+NODfxGhDCk0ryKUtzEl0jrQBAFp+phC+SCHbExroHKBIssD0gmylD4OwYh3QJ/JD50wsZg0
fBMXzWecF4lHaRvdELEY3tKm0136tttcW0n1QYCVsexiWXbQVMKAwC3NPeaEYuyjqmkWtDAZZFuT
nmPSSk4Qc76J+qk/aGqIjmQ/3vZSGMuWODHPCRRjAC1T10mVBldOXLBSp8nifkRyQgg1xkvkSdvq
sttwhjogoadt1nFSqtv8Uv+AtSjIGyo/hO3zhJJehSyAqDjy1yDp8njuBoQiC6OsxFrWzSPhJtPC
Ari2SdqBGIa5LMhzuaAF8mhEnjmaX1WQP8ciNB5mUj0WeYXYNNGn8Z33S+01kjJplKNnsAPjMx/n
nY+bamnPwBfizLSIg+wJjAG7nu3g56ZexqAAaa87BSPtIBTwtL4sJKQA0K3YBxFzRDSDiYuCMjpw
0AfEx6B3nA0ZilemIW4NBCrLmFCS6y50HgAUrFjXuju20Vdy6vGTVGSFDQlraSrAs+sr1FVd73tz
Fb0xJ2ETVqTtxpoS86CDo+8ulgymfjsRpK89ia1QHtqmOfU4meF0Gku0PvZpoow9+K7P7lCfGZan
H6HBejhUbXflNLa1NRgWvPok+y6jlFCOMZsBgrqHkg3cHcnY0Xt/uZ1bKKWdViZ34KGOqWWXRx9T
xDow7ey+spN7BkfNY9O5w6njHlhNXS8/6Q/enFK7LvT8I2/C/G0Ym/qYTpcoJzwPgshVRLa6yLFk
aUmzkiiW9nZJEjbRDE+hqKMNw1vrLdYt9TwOJqQiozqmfTgiHEb3C5xf4rTz2fANba9vacJfJSFZ
i85sny1z/OQj4vNYyOKE8ZKcCn8QxyjHyQD6CEBOEa8VsKNv0zeHe4uhzsKNIfB1LgbGYgpQR3cE
JZJhP25bTX70bOHHhZM1yCmIxFrljGofoP+3nNthfRMTKb6jZbNWXLzaCrghMqkSaKapI59JmaJ4
ZCujT1Rpu7YypRMJJLSVMivFPTbFCyS31UPVMxoBwgpSNB/ms2Ga6R4iFB2w+J5HOyTtR1xyVnke
VmWsNXflNH/GvoHifSLqoIGDwig64650KrR1hUG4l6aQkkkJEFNUGK+mfjwYsys2QMWv4Rcch8l+
ojyiKDez5prchGzXprVJFKAsQHURTYUSzbdf84gG2C3D73HiLkdQUa0asg6ObTyWnu279rHgh1s6
BFSLUD2CYyEjvZ7RspJYg+LOtbl0ZUauUD6+Yawcr5uqSLeq0LNVlc3PHTLFNZtBEDckdfOtDfNL
IwB7KUgXPpNUPfL0gKSCtJhdkYMO6JT2d4+JApkLnOw1AWPAlgh1bxdyHsZl59ATVqVWb6oIapGr
ccbb9Bme6djnqsTMWdRsI23DybaTP1e7KgO7D9dZX9aR8c0EyqGFiO/A5M8LuAAohSuDfHmkBec+
qfUV081vo49JL++BmmaG3W4NPRYU/lXgZW59AyuVKLyJHCu4LBcMa5PtB+qna9dpyR+cmthYZPid
KSMZNK5MJpqoznGV8fwodnZ5d9aspFinGY5Dv0QmU2f4DlIC3Ik+G1wsjaRMr/pmJE9epQ9c0Cib
tWn2cr+1kejCNXMthF+IvF658TTPKAdxcOyg2AUGSJcsVicUoLuSHdyBbMxyUxfhxPQUnZXkfKC3
bx1A1CZcGIc1BqtCJktQN/SNrJpxBdOLrHu/ajwEBA9FMD5OAZNFxovGa5DW72lhnYzMr1fZrCC4
tG5z+Ww1O0OPug1D8NM412KVWOYXrhSCa4ow8QYcwutSY8XSpbCuamuAy+630dGXFhdrHts3SRoz
eb1kFgfjsMO3feGWAatNzPBt7H1f7unZW/+A8Q1YZV81YbFJrCzpj0ZrjXdViMl+TcJMN9/4AZN4
xBB4cVc22hEJL1VXE/6GOcb5BNabYBaIBewbsX4xN0Ov/Yiihl2674doYtw4zp9HcEB00AK71gKj
nfM8zA3y9ZIh7lMKAfIes/dA95CX2rjrDKIvV3VQEtYYuyM9IWZAMTYIeBs0XX4KJGLVO8NE8ldW
cuQ1gKivAhb/d6VoAv1LaxnXnW1rGFA91YVBzksuZTYv+PatcW57QcMdV5JYaUhwXXklh9ow9jAo
EUFT0OrhAcSuxH6g10mx4tDU0WwCzu+JT5zSem8OPEtYa6xsPJI+Sz4S3j/j1Mb29N1bcLEZfmGf
WY1Ny/QzYrR8w+Tf3dpNNG2tPLjP5i5e9wj90b5d+Z39kCKCWjYpA7iAfNfbPFB70K3vvpFPiyTV
SVVApr4QI8iCVp8f+SAMD8xv442FBQ1qKH78J71Bcp/EjDoyzcUgS+aLSf5IpoBnOCXK/0YE+RI0
Zn4py52qXWlpHz+OflW3Z6Ppcj4P9Whv3YxB8pKs6vw2YoAUk4iLZucOJw3SNwZCy6RhbNnUQfaU
dHhZFhgmO7DaM2uJUEfRfFGehAmuP2PWPK7O4nHsoVbB+ckq23+rncS87cDy3ZbIKJZGOB1H4+KF
qUiGaU0yYbRW3SFLpy3gkAw5lIxsg4Yvv8nAmO0SLEuMOxmZP5KPaKOcccgTjaP62ZjD6VuSNb65
OHmQdpYkFajCf07jdvKCdiQhoA/0HQMAtRt0P/522clf8nZGQglsVTT6lTPiflyocdA/RwN9/Wqe
SzW9ZcRkG9sswmvoUYpXaithSgcbPvRu/IjZxc0gMRCds4vCTEcLGJRVLQ/EWajIY9PrV0szqmoa
CIPFDy0ynhp7laPx94F+u7HnRhwIixzXVrEGu5GBgevYs5F3o+qRmVoScatO3pSwB51WbTXNc7UN
CB5pKIsCexiOTjW8sQryswUBoNm6Ja6RIAx/9ohRexrD4obR9D6YxLQwQgl5YCrqrU7e7SIDwL7L
WSnRsufAzNGg7tlRROYivCihMA0PGyu3SG0KGGMrTruFMeAd7gLnyu1FfM2+YzHQrrzgrDmltjKX
VT9mG2Mwg3WSNqg3i1E71aoj1Yyh5LJHMxIuON11tbT0vtqRp0OoWtlkBlaOuXyds9AmKMW3j5iP
I0+f5fAaVk64HxmRIlYJmcoq9hLHNpuLdUBk5dapxmDfhYQVr4eSlS/vT9SAnDe47UuYshoyHPhc
CfrbzLNDYRBHgEpwoci2AHb0Oge+fsdi4IjTdjdgfAF2O4bDN1CrcaPXlOUY4BFUGiUZBsYlr69p
G3uZAc1Ycn+Wp579Na4qRzMXJZMqOOetZB5vTtElU0gnPrNxsakFGmPckfL2BWPYF2G5QOfq1jqW
CMDwuVA4U6UEDAyNAp/33L73pXNqBxquuIvaNRW6u4vFOO6d6BKzE2TGmdjUa8utNSRW0wab9TVe
921dWu5BJ0QN94uIsfg4fXBlsh1YDo07kFDg1qiQAsJ/cLOx9mlBBGlc0fea7V+z7eBSpJk+Vzaf
SsEQ8Faa8ZVVRet+VvuIdV6tSz7zekiak1ZckhHsN1UypzZNtkyhGwe3AAKsLVOA8JwCvvbc3jQ2
1mgwvQ150QDnvclwEzKXwd25/VtO7jP3BRNKaUlM3SOXdHDOSjF+cN5mT31tDzyNlb+2xHQytUat
AqJ/sqXGhGBVy4QpEhLbYduVtboDIWPqC/zc8c4YdLmV8TiskA4Y90xlvwYreMiUYP3Fc3dU2QT/
LxjmFSwTpEIkS1u+DSul5D0khoNaIVVdjXwzc3bVyK6pxua8SitCOqCuoZHC/Hzd6aoGMFJmUCur
wQtNzmceaEe7IzW6uuv75DbKKGKJH+vXDrtNBKmJvtJKY8ZshshOR0+4gzb/lMdSEBTvlHCnhwy3
vUET6Neb1DCb94CwYw/v0fWFJu7Vem17NHDxSiDyWUVUc2WmPddA/be9D0qPf/QYJiAsEweBW6wP
b0MMb9MhMI2VVIjtEzQme06ZZ1dBWwJcDKyP3FYsaWzEu7nDXSCT/spSICdmnShcGUCvqwbG0Vb8
c1R2TVgWs+Oc8BGQdK+2mWuLkkNrj/ccrWc3I8+qCBq+782L2SoZ+r6+nhrKJEJKG986gNId/Ne6
7n1i71NU84fKT6dF3+sm967EyT1A0d5oozwIXJD1wi2pdisMDnuiKIzogcVHGC8TwqaA509D0a7o
CMPqnfBU61Cjg7WYtBrEgf2UJ/wjPN2/x577f43vjGkZu/L/DqBbfaVvw1v99au647ev+V3fZCvk
TUTRCgdfsmW71p/4Of7KBuP0h2H6omH6nT4n3R8OYGmFERmNEBIKfM5/yJucH6aps060LPUb2fkf
iTXcC4OJIggO3O7z//4fFE0orHSM10J33Atc+m9ajYSmlMfArbYA4sPnNm5zDF6lJNttnGmumPNn
7bqsppu0MGj+SYpeUoK7SyJSSjpaqLPsfWf92Y86UDs59s4leIPhaySwkrE/n0YIIgkHbHuTO/TO
dZei3q6dFdcSacsBIJ8JLrpXEys1oahmQuxnSt3F7ZAfx7GlmIpVi9aaceWWdaFvLn3kwHus2MkK
Veq4ACAZEm9OvwHdpT6MrFMWFsD0hTaqeDPw4sBZ1la5s+fI3xVa3d7mbmBydEWvsV1pz6zXtPug
wrlkVqQNd65BUkAACpq7uDzNY+OssrE5907wqQDDkovGT6pzdJsGmwrXhVxAlayx4yeMVgQJERAS
sqZwWzgujLY9ReDf2kAUua4Qpt+GvXG2iFmATdNetWy1uZyNc6Q7937fXen+5UBkAozcSz+OpAkC
Y837heHgHqcFPbLkOZpO+exn7WV4044XL9qra/k7psg9eQ3ynEzJa6X6GKpScTfG2vySsO5clTKE
PO9wo3fQQJYRewA+gvej9D3mwxadinV5CdXCUvyvyWmRwPhtcZKJpq3bPinYDLjpI3Ji81EfZb5B
EcvWFNzOGoDIiCwGo24osm9EKjfCMuetb2r71pyqt8LU6/vSbcGWErdDiC3i0AEtwg398ta/pGk6
qq1OEyOSZzNx7q0mYvI7MtuhmscShhXem23uRLeyHK9OnQfCMNhzm3J4QFqBvi4rqEJgzmRnGufu
Q2OIkWM1E/LcGqm8ziK4W6vBCEdMHWE1k3me30l4hJ6s8xoESiFvm7R116TO5SspQ5AkPDmLOOoj
rKawO3pWmu6GkOcy2VEu6Ix8iPGKASIsWofY22tD58AOAq2l8mKa8mCbQ3QAXC5eTX7wVUO3S5kU
G9FK8bss1roDxGtBKo84sChSLVEQCIOUokb/hhg+axsHEJ3/Pbn2cJUatWSYi8eRCNhIckmmwbIk
ouPunx/l93Qg/7+RRl1dcvT9i4M++o2p8V/F938hau3+rtD77ev/OPTRoAqOejR6kC1wInK0/84c
te0fEGogYQowWH8FZUgH5SpMCceFhMFJZ6Hf+/PUd4QrDf7SUjasjH8m0fsrJuNy6EM9NSVChItM
T15+8l/xgZOOKwJoktgm+Piy4DsNtNM4kZt1oZtBGsgisW+QevEgPesJJxspI7/88m5+u2B+xXa6
f2MD/nwJ0kLxy+YQQJ1++ftfCIYFPonScQKmu/Ukrn3zeXLLY9MnXk48wAUBL1pSkd2SjbGZ+lcl
Un6aWRPssPFi9hx8IcnrYGUEpK2ocNati8zBhpIUYvYxVb8gcG4FkwgDXvmBMId/hAmVfYiWvMYN
vSv/OZmkvkbTQ0MyekQ8O/D+iemEWeDQwLhrHSvRM3eYYTXAn6gbNoQigbon80eSiiDXUE6PwCXw
9LKSkIegA2QXxfPZbJuLtNdZRI52xQMNvL6VjdckR1Przpw8RG/nwcLQ3PZsuS+61LwmsN/mhlfA
Iw0jTy7RmJC57uLbwCFJmg+N5BIA1i07hfsYLZ8HM87r2/KV+0psCB29CRr7EOv5+xwAOYlpoqwh
ZeHByxjw8i9knn9kgEs2Seyw9BLDR24Gq8Biw5o3AzYKUS5Lq+GbzYQqyVOQsYf4z+Hy78B3oF86
sFT/99NlVwx/oe78/gW/Hyeu+KGTg4AK3pT2n0eJa/0AqkfKpGH/odv9o4A05Q8qRFCuF2X9TyjO
/xwlpviBMheawoXIwyHzz9S+prygRn8pIDmV0MVTrEoeaYP9wKXA/OVBnrK27bFdO3tRZeOBeB9I
7onB51Sq5DPL+3k3+C0CTDsFz7tIJj+5ZgZZv6DQ5SHx7Ua70QNb4Dstp/7GlK3/mMyGT0ID3KiP
sI3iYEeNVPn/zd6ZLMetZFv2i1CGztFMo48gxSCDrTSBSaKIvnW4o/n6t6C8z0qilJJlTqsGeS0z
rxSIQOM4fs7ea68JDHLIkR7neKeokrbE0PpPE8XhHUMoR66AcCL8YSdXvGo9YVVqVfCEU5kJy1x0
Qclr2rKnTVXzJNGSOCYhwXFa6ILgItyo7P9CARKndLzXwPLQtaE5ivH83tB81XjkW/eSRwbNUoVS
66135vIcG1j+C5WQlVGl2cc5ctrPVCP6eYxbIDmYUd4Mx8FYHsaiRWo5+reNp8NyA6VC3mYiHj/M
foeVEEvb9OaXhnFXVxmFnq/L+EYbNkWdu1j2YxmACx1qx722kyzP1mY2IxEZB5V8nlkkD4UXya3Q
UfKRKSmjRycog730cUiwjfeK+wnTyxkx6VHQTiMjbSDsIp7D4MQ7Qu/pS2EznUtSVsokxpVDhGvh
46ZJ7HFVW7aaweSBbKBRV4evE11opFdB5+MNL7S6ounSr+2IYFTIidk2kxYRsXZNiBKzsPCqmzWu
xmzyKoriJrhxASiku0j76qL9ku7dlIDNNEyJSTVC+BymZVGv3dlr7tti6E+8Tw3GPCMnJyyImMHA
W5wtn00t4/Q5O6fk56l1LHz9UlDZYhx0++DKSmrgqwmwB4REmCNPjulF/SYuh2xbyKo7VwlGWuQC
DIgRuLYb3MhJDedA9ickQVRbHkib26Bv3iSfog5mz4h1A/6lfhvivAC1O2DiXhFE3H/F9ewZB7rJ
xVOkxozJNIpEGiyZc2wqTyOWCwNkWZ3egPUTuxC9OcwYp3V2cHZ4fYzQI88zGN/sqcXSNOq72QjS
GrLbbPT93rd0emEAhzDADiereOXq0lVEK9UBklyNbpUY8tqcu6lOb0zPL6ObWLYhUTE1wmW31x8H
MXiopCz7MQ44RiTbTYb2xZU4fQEQ0oDsLUtXB+gRzc6oaZ7Ca/TWGkT1CW1VvpPMtXm8nW5NvxQt
Sc64r7IWpAzsPGk2wGkwYO2yJMfd4vf2lvE6Iu148ZHm1pXNuAy+BuLZsXYvbJkPxWCKaxAjZHoR
l7YdzYqZwNhy3gkaaMqVdqdoUwUdd6CLMPvGwEnjbaRU7B66KNzxou1PdtmVW1rcdL/HcLhWzpxu
BrSX+1YoBfupnNsrT7ZowdCGXSh8mOanNQIPL6v6ixHKu5l00lVeZ29z4DxaIHc8HJevVN7uJiMM
BKFLJh8MZRc3xTD6a1lRG6SjsO47N2fVCkr8DKgmeVF7GZmesHNWGdhdqLsuYUgqv3XcCsFih+pm
5sE2aueAkPTieVWyLeslOXqJQs/wIcI0kUVw6JASrJFIL2cb5SF1ZLIxNd1Ov3bnLaJxvQcPaV+8
RjHiI3Bzi4hXHOk2lzTYwfxARpDqgwhzc4v1cLyeSjE/O4XrvvilyDYJIZKrsUmSk696/8H3hbpq
Bq8AfhNL1hS/Zu0gmCcyvpozhBae/Hg+mzlPb1rF2e2sWRvzuAkO9ey6B2WE2TXSjnDcxozZdpE9
U35UZkl/VcREZ+ftTUmi4p5OQnCVd/ZnE1z7SjH/2zH1QdYYtj14Ym3mPIZVcjcUDPcish4KCFUF
Zxv8Dw9qYIThV7guvEQCR2O6Ssd+XEMzrq5TkchzJoPhVS+zS6i4857Nsbk1g6baZK6vdoigypeW
pIZbMoYROcRc/peMeYktlHEjcoL6LE30B1Ql88EmavENCWj/EYiye+/TFbhrW8JUJwtVCfoW9QGL
fUD72SWEosiNfCsCu2DRTVJCOl2nPgWJdD47tAIPjtMOzHXa6kNgNfIwGsI6S6y6S1yF4qkapvvY
KpcqEiD0Ta+hBpthpK8B2UQHBuRAVvAYb2o3YMks4rMVEvOI9zO9NXLlA6sjKXQds+ZvnKxHEhr1
yXwyiyYhSDUrb3AZRI9JNTNVLBshP02pjXNzNrDM2pr2uLSZyoKuHL+UvYKV5DTzgwNQYt1EGdOl
AtQWDdBWPrbxQPoXZvNrBlmaZr1nEtotUAsJTzExQL0OeTMjW2ZoMY16U588N20jb53ZGxm51BGO
7mW1540+fk6Q/zw4iesDB/bYhCPagVlquzNAddVDJOnvesXc+xx3JCj3LyjnQzwYkzcQ4vkCa6uo
DjXNqfTZFXZU9YyEPcWbCG9+dp5rWiyMOlW5VZbXbiaH4nlL/3x+DXrtbQksrdZdl7IEJ45LQGHX
DaTVJ5PaI9V7GMax3aeAnbfcpBFBfIhBVYXQ0mmmfgOy5ITfodm0Xpf+//r4Rz/cv4VTWpbpsEf9
9/XxDhdp+vpzifyvv/NPiQyZko8whUWQh7tYRena/rPjDvz/wyaclS+0UL2G3yvo/+2zYiM1Lfbc
Dh+2VK946f7ZcRMNImx26AF1MuY4LxT/SZ/1l92utxTJLqxLepDMXpYN+Q9FcgzZdA6Y4x9sW5H0
VYAnREZqJyH6WyeUjFy76hq9GWzPMCFN/odz9ZvNNluEH0t0wXMT0IXg/EAHIwXl3V67bSn0iNbs
94MiccmfSm9rsS5sIECWh//iUGEg6AG7QOu8d4fqnExbZBz3e/p9KXMaSlsHYeOWCIb2v/hVnErM
R2RWeGxBfj6nLFl5ww6+3zMoSZGLzmglejib/eir459/1bs9zvcT6PCbXNPhpkAk/fOhcEqovBCc
wJCY0pWebBDRynsbkdITu5QRZUj7F7NtjuIMZc2fD849+MvVc4TDVo27GN77u9/JsB6hSkMRaNTQ
naxsTLaV5bbXfz7Kr/eIsLkvcTu77OUYS/z8EyVeDanbSO270PWgCdoV6EwxtpDosqYkPeHPh3sX
cMIZFUuojmkz2+A2cZcf/cMDIRCwOcC+1B63DU6qvPvmO/ZbENdMUovyigC0f7zG/zYo5tfTKGyb
N7dwA8u1fhl0REmewfGo1Z4mq2B8ERaLPLDe/vl3Lafph93w999l089iv4+2UDjLaf7hd7kqorcG
nnXvoIBdOYZxHRNFQdltr0cTBcqfj/a7s/jj0d5dNLxfcRsLoIeBhjQTYbGKNcLdBrnsqg7DHgNu
/uXPh7RZSH/5hZjiPQHZK+SGfLeUTQnUlGHgsbMSzz27tVs8xQAKj149Bwe2lkxl2ouvp2DdFq58
9XpoOcTwHlTc1XuNLGqrRjRt3eA3X8fRMY6TR/GMcKu9Z/sCTpcMOStv578sTNZvrr+DLdpEBRpg
cn5/xwVQMe265zFKB+XmULeGnL0ImIytYTBlTiVqnYb8MMqovKHMHt1P5uyPt8oKmhufmKZ13MTh
GVD6P12xf3tnit9+Ndbn5QkX/Ofdw5CFWF3Jb+iJRkmWmESxSTvUqy1ota0kqPtxTB12/IOHh6Uu
5uo0YqK5RuCiASSNzFS0WQH8lih7pwo7BuEEUAADc1XZ8URX0u5u8FYaR0iD9abVgGMHXzC46bvw
CcCW8dTrgKhUQg7WnWuAOVoQKbgfFtvyCDcHx99gFFT1aI1RlYsrRvqPagjkTe5OMKOcOd91zPM2
g9GfaySshzb1sUy7pMbDzIquTcTzzwaUuX1WQQohX+8tn5xLH/TABf04P/Re0p/55Gr357v11wck
EILCgKfeDUH4vbtZRxkLJeh+7lOZ3FAvIwQKcCCm44Oao2arFFiU/+KIYO89DJ806sN3Rwy7xRMw
5zCsouho4aYrLCwflXtNZKzLZN57+fPxfl23A2Z0AR1AyBOUPu9a+TIOdcW1wSm/8F5tjWcQPCKA
B7ubNn8+1K+3KdQBpF7sz8JlevHuNo0VE8VB17wFAy2uaqO1aGsq/y8n8LdHcb2AMoVmIufw5xUU
h7kBNJATaHid2cGiDo2DauPg9s8/xvp1HePXBIy+qRYtn9fRz8fJCeSwyNogRwbTJ8BWme28sSRA
TFZIvSLpU1Jw45u+Q9hO8NzZ8R5eY/q3ZWlpj/78wkDwCPlEBJZwLOs7f+SHF0bbsqlPtQ8yjm7m
diBsZkfiSL9zB4KPcd7NLmDTMYR2U38r6sG/5H1GAKMw9Ydynp0TyTbRX66A/dvvRAYWigAnpGZ9
91rBNWkYUYISvIpVdTQ7LE4mKK256tubSDa4MX3VfCwW6E/RGtNZNQT8eqmJNzeoMCNXxbfCGvVN
HozolIZPihwhtGF9cz9VKsXyn4qDiJPhVE3FjWECcP3ztf39D8Ah6DiU9Dz/y7X/4aRGVheWE6mh
e1JwL3HnNzuFBO8xYRVbN62fbSJpmSSVej1vrK48EeDyOUj9B9lhTMf8H4HV6vQ2wXdxR2hx/RC4
Mxb5qDoBgA3R1cUTTe7MWLbcRHmmbfOXX2Atj+0vt8UPv+Dd3Un2KF+4nhBHwCk4RXNYnXox0syA
VNzjL8IeilwCrvHRqRnlSwKy/3IXfG/c//oVAkaFPIyW//5xxwDgDhgH5T4zEqCBqgjEF8qqW9+V
OGJC87Uu9PhMYHjy9bu5U+NaqW0EBg7tcB3LHZjZetN5rr9wPYYSAb1q1gkH3CPMyHDRIVGecKez
VPr3PiZIYWYkQxnhc4Pv8GBpYV7TLSkOc11/9rV5700cKHbxHTdDKMVfzvmvpRuZAYQGuFQIhAcs
G9IfbxrUNn4eZSwIbVY8V9He15BAjRmBZj0L5y914m+WbTLbmcRS1/PB5rsdhSxop3UsOljxq7cQ
2iNvbfQaLtlGfznS8knvLiNHWuIRXUaGgF5+/lltFKvGjwR3Uhc/5JYTP9P3XUg/E7sJHNHEjJie
EZwiz0r+cgv95u3rmUyomArxYqLw/vnQ2GHxQWR4CZU/fSTd73b0W1q/0Vvh91/Y8np/eUF9rz1/
+a0C9pMFMEcgkPr5gBgx5ZhCXtyzDa8uMP1uIGRi66xQLTl6/oYK8oHM5nFBRVLc0FJb4+DtNnj6
//LTf3szCc/lzQJxiaDDn79JqnpA9ZrndwgQ4ZnLCMcllgxKYh0Dncze/rzi/eal6ZlUjoSRsvdm
k//z4bwwy2P00FzkCZUu6pRoPasg+cse8bfn16KTwZ3E6WUc+fNhmOvEteU2cs8emY6sHpONrrIQ
50NgHAfJbCAmRWljTC3qnoh4croBxXbUxtXMMOcvz+uvm3KiI9kVsinH6iveP6/DpMScyJwvo3tz
m8Q+MTLd/GHSE13n0jLWyKirfcIoYlXjKv7LY/U+gpGdXsC66HGyqduJl313rwHTQ8eEj2o/WW7y
pQExLFb4FfuzTC1BGqBXe94a6I/przDKkZeqvbYQZA3g01qh/0/y9WBMwwedoCNFGI2Ddy1iIV//
fGf8ZqFhAuzBnDaZICNB/PmSJUyRIHB6LYLjqNspl9gll8kQZhz0+P/xoQgucv3QhLoWcHZ+PlSa
WbJpyaHa91j231wcR3eMEbHaGp75X/wsalABoGdpqf2yqiHPn/sG/upe2Gl3F8LC2sFpia6yrv/8
51/1m0WMI9EWoUQkafP9vtGeozirFUfC5ANSHX3kfRm39pa3G/GQY4mEZLFC/fmgv7lq4RJJTFiO
Z7lg7n4+lXFsgrxORLsnQgwbCy4MdCUlEeymLf9yKDh7fNi7VZNKw4RxB+UOXNe7OxkXSq3i2eIW
cTuzBUY89cxFoY9ASimjZQzTEWHiUZMX69bRg7Fj56hGmAW+U96VgeDhSh16jMcI582T3Wgixboq
D9SGECsP3AXmlc/1IIwPuUOy1i5OCqC+Ek49Ykp+EpQQj9HMJtRisHYD2bRwC4wk3KfEms1bUlST
BaSfWA+esgkYLNxR2LsMN723dcImsV/CwUrLb15GsyReNexgkqsx6TABdqQzJI+yqK3pSFZ7KICF
WKULRqSxTuVMMtVeKsg+N6KsVECsi5qiO0+Sr7fjfxsDIWidzEe8oiFILIhhLqZlH6DSRonFGapE
W9xrA/XlqauM+oBRisRkXKFYLcMkfSqlh21sVEStHhHWx+jEQYHluwnUDd6/hrjK60yznUzXXkga
zV7KIczJLCLiAmc50Y9XpUFmFn2HsrE3TQmwGDN8ENiffaT34LsipmBz4NbdfSNI29sT0pZNt0Pk
6/sqdbt+C5Es9C9mDZ99qyYAnUeK2HHXBiNDeBjQAKzcJp6xXcks3Fcdr6htES3tP9PAlrAC0RM8
ZklbrMeirJ21dBONLrJpxKEM1B193p2CqPAcNXYBNSQwL33lEcRaZuPBmHBEQ5U5Y9HbVa3cjRDQ
LhjLVxrT0JZ46XRvu/mwycMc3ZfSJ0dPw9pu5OcMt99KKIxHityaXek4r64DixVFluQ7dP7ek4O5
RcPh7d1wrnFewkjJkPZeSbcZv/g91BVX4ZitfP15bj1x0A4Ro3oEAZoWT6bpbT3Da28FgLAt9uL0
FmoiZh5oy1dBWSS44bge7BYwN6bR00i+/V4Y1l2K3wRI+hjBVXMZ42W5oqhAfFrwlmA+7c93eTFC
N2H+m8JY4R/5eaEQ403uTnC77c1s5u127JnDZkmkCfpmtD4w5kVrGtyC+rqQKzhurSFIdvPcwfRA
UwobY7L3M6XrJYqL5hM5TOZ1lfjBZupbSFdm3715RDGsjZ4E4oCG9R71rzh2BRFsfhWNR7hc9lFO
PvrZUZ9Qq+4g2Fu7XEwAK1T7UqXRgSnyfaqmF1IkkdqZIY06Fb2UnoHZIM5xfWjlw1oFv72ZhQEu
Bk45rOh048V1sDUz1+A6gMtzMxC9CfuGS9oZ+raNu+BC6g/vRUde91OEkQSE7Goyqm+yHZpD4PSk
DciSkNgy0G+u7PEZpwPCkU2u036e1qpuK7LSEdqZHfGUcNihr9VBgtCEm+cZdLYzbnwclzkvUxaJ
DDXeR4TX+Q3QCjCzAMJWQW4dTQVJwgD1i2Z5Dq74L/V25IHYwmUSk7wOiMAZ5McpgXHWriaUSEO+
maXdfTQsAj+yGLMGBnNYAtjx6q+jP+d4rHLs8ZsSRYyGiote5dowvB7vpx90jEonLYwT7VlT0qRt
00PXcaZWfU4kyxyU+iGhq39rF5n9EJVVnh6HbAGJgwC7sQY7gDkPfQuqMM24JJXmF88koGBFfxc/
9WwWVw0v2a+9DGJvuyj/1xlwXwfxvPTuYV5FbyHNfbWmCiBur4m0uZmJSXtkzlS+dUDLES+V0voE
yQ/8hmrEOazs5mMaVgN0djnteyqWh4Doj49a8jmTURC02dtwkGv20+kIJcp2HflMF25RwSOWQSyu
uBMSJ2xfEiKIv7YNCpIcO9CL39q4g7uoL1Bs9IB+JlM+C9gv7A/rYdh4AOgBGM6Sh4PQDUFao5uj
UvTEGv+6cySzM9/4tJC37ErDbpezbyoPZUN496pPY420hSiVbUCODalf8RCl69p023BdMhpEi5OQ
ejSwjpziMEvuwbuSwOJ3ipxjTqfxRLYoP9Fv8jC5IhqFr+rl+knbUHk+xFEUn9OgJbPJbOYPdR8E
1y48niV7Mt27Zurd696GEUgl0p48FBZnIhubT7Tu7C2NM8Ewm0d1C05+3s1qzEkUG91y7/uAdIqi
0f6amCRx5iFqeai4ujTh21MOGfPsJ0nzpSO67M6dO+tBppxvMhum/Uy+5j5IOKkGErIrg1vzrhFd
8wW6edWtK4AXepPjCt1zZtODGEs+1iBD3urc9tRYWXg9a9l86aeme4GZYCOz99uvtRVjqAClxGkl
FzM6xXQjsEb08jVE13EGx2MMgNXC+DwCrcX26JXl9ErMrosRoLEH0DDoo6xourZ4LaMJxAi3NpKg
bRGxJ1nFCrVgE1okQQ/YX8U5xZ/62EDqgLSu6k9e7OWbnsQD9B/Ed1srHVBECuXY+FeD9jR1ZrSJ
DaWvOoxPBzf0x8fAyFgX4ygFlcjfbkwjJiCkRYuG65gKvMKkc3adlqyFfAnJ7UOaOPBDBlSDZc8f
iDSRDzH2xX6TAQpZOFNDQxurks/TRNM6gJH36scubPtoKo5W1y93ucIjyczFFvdpSTwQ8mHlr4ea
L1mIJV2v75rPTpZ490Y4A8pqqiE5w5irrJWEIfxStPN4G3hSPZnNuFjjuNxLwsy1yKzo0rqkuqHB
nnah70MhoMhIzq7krMEEmm7N2JjezLlOMYXhT8XoEkQXUnjdY2sm1TX+QT6RiKELJfv4CDdWvqJC
wpUxA8NKtiAgkB02tPnWkUoiUErCkrhvPQMQomfUPurrbC6NNeSz6OImbLlWyI7a6VhqjTgqUdxJ
s9F2LL0IFfWGNSs5FzlhBuvSmutbw8lo4uqp4FqbkvSko+fUQbUOZf9W4wcSzC7IEWrLoX0z6sx6
cmPgjXqQ1jdPZyAIefQAqvbF/FbbWdOtPZzg8Bozob7ZAYHaXDMsQ0bTcFo83uRyT8oTsjS099bD
bBfGJexNVjPf09/GJmjv+qii8d/CmOz11Hwcs6i9s/ogPkeYOvc9iU/EawbOkXVsSTlFknusjLh/
brHLmHedAe0AViVu8mM91Zy8wPE/sCeOdo2KOhYx1Lr0TfuFaRY5wSeiDnvCFpt4T3yMPrheyaXh
tXntoB+Dp+PH6S0RYc0OCL58JB6F4OE5eQM1yP8lG+K2It04XwQC0p3bEKPcoJ7c2KA21wKaxJ7w
Q6xG8Hg3OSF7zap3yuligeEHfsCuoXKz6MkuyEeC2nIP4/mD9lkSR9NM2csArBtUmN209H9MlehT
RkILh829szkQk0wEOOsGmrr9CF7rw+gZzbmaRHRPhmV9DMeUuBjCuWbiJRk2trjWjiLtT2DUChyY
Sn8w46G7rmK/OsUJSnpKfUrAkPEfLdTPoSCBO/er8ZITYfNKVtOpTU2LJQ1sxOxI2KkeDLKxd6/G
MXOfqbdNdOtj/SUcljlT3e8SOsvHNqp9pmUJBanO6uk5gHR6Matk2PljcwAJ0G5IxyEwN23rA4i/
z/T/yo95ibeJdw4nyTbcmIWeHQ4EMfL51lmeyyOCVGeloRydCZIhN4c46CuSDiF/TcNw6wbw/J0s
k/eqNTyWujC+KMlBlIj8W0Vq8IrGNDp7P3I/kwQOKF/2UHhT/4k4gHKvsCZQB1LKrbBOLzytIfmQ
BjRukNseI1xrXxIzGsDaG+a+t615E6TK2Qyah1E2Sb/CeB5u4wl2AsWF+5y5Yl+B993xOLEA1xm7
04VUR+RRGL7pXNnPhF1ZN2EJqggRrPvQQPJfj9SwO8HadVVGsnhaZOh3k+YqCWAh7c6nLlx1hHxs
YzSZ32ZGTSjD4h5rdcZtAH0uxi09VhiwmwbyrVsSMjE2WUd2PeFyMzYyBX9ibbtx9jkD/HqKsZeQ
xFFkK+EaeNmy8W427eeenPodj+IOSGRGoSYEBZmvbkpXRI+EelBmYBbOWQIh4AR9egnMbt7kpRNc
kZnJ6mUm20QU+Sp3OnFG6QbmLRlC4jVI9zxOU70Ydw1eOxAxch44rzo18ZiRT++g+SXcfQn8JpQB
s50BSxEm1aA/hFGfvZQ2kCdh0YCntVbzxpobWhpgG8bbELn39UQzm12dr5HVqS7LTxAlzYvwMRhm
/niINKyZQOYf4LHXVxJoHqs+ZCPgAYBKyScF5Q6hwUPUZ41G+BIyM2Wf87mrK7UuEzGvWxTjqOKq
JMAI3FsvZKd3x9r2v8As+BZ1dfuJirX4VEhM0xkOkkeU9sbO0Sre9j7cs8mjYgG8azH0Dvt5HY8R
pLGSsBSyHzXkM6cm9E77pvQPfm7hlqxcrz4baJyBc05+faZ9U5sre0l8YQyA5JR7VGSfSqJh7uw2
KO+8lD7yisw96uxk6F8LsCBfKpklr3C5AKvaBh/YogJA2JfV95OLmfGlo+LhuqVscohgw12vDc85
Fk3AGyUcm4+8LemdzQXqc5r+/Ks6Su0H6mN2pvmCl43zUb6Wed2/SiVpIshJlW85gRMgFeY++mTK
zPqSJ0vgde0SES/bMfpk5wBV1m5ERNS6mSP5apDiBSli1iEOw1xU90jWWRhkMg71zo97Xe/cEE3q
Buw+t0diKwoccEf1fUJAjaDGrCPS3wR/J2xArm38DELtxq1MbqPKmQgx0mina4LPkUttiB/hV7mI
2WFxQmCUV+ksevaNZqUhoA0kXMY7ilc+GQX4WB/dgfbjJnHDyYC4tZQAPRNSADNjGV5nielWG68r
KVqLCKTdyph51QFeVtEn3ekEH5NKw0UAL8o3WymOqlpnwgmJ0+PTv06m0EYMMYDxZLqepYkyzbcQ
/qKt9+q9EyLidVrgQ2t6QZx6x3Kre4F+rNoXaUa7B2VBygaTVJFDY9EFOtstwS67Xsziaur6+l6Q
hNhwCZm3Eirc8vtyX9APAeCdZ1cSFYPel6SxJEA0ev2mPXqjWGJFk3zwDCt5yCdt7ysUmM9QMf27
3A8xgwDKMB9IQ5cTFizXIjBR8aMPtjb5jlTlfOu0irh43jRWBvO/GuYU14Rnl95/Mm3oy3AWtdHz
5+fKlq8puxfypwYq4klq+Q3dd1bsiX5pGWCQM5ntzTy1x3Vh8vysBi7nDP28dE9DSn4oEnJIyxDe
3CY7mkhDQRIwWyGwqiVph0fdZcPNS5j317pUZpSvqkAhq7LncS7OiXbMdbuUkIVf2aQ4oQ18BBFl
b9uiNk/MpIGXlcq5K+NgvEbLlD4R3DQ8Dpg3/tVW/4+8/P8vGkAtG33fD13aXwLS99/qLv45luGf
v/N/NaiLjz5EZGR/92rRAP9fDSpB5+jBeLTR+Cx6Rf7V/2pQ6f3+ozl1sGbxYkBrikQJRYD9H0lO
CTr5qa/LlgcLKh+GEcyle+0tTeYfpuChXVegp4Pi4ATxxwG6/6onzG7LkPClMrz7jnBQkqDal6C0
XihprJ3yJ2hJ+tQvPSKqevvoDOV0lEsHqbIGcQyXrhJ+zQYUEZ0mxOrd2xShgqyXPlS9dKRQZjef
GCmbF+N7v2rpXDkFfbUmSBGwG9WIqtq/QA4IbgfMGnnQl1fVkA58mlq2jG27lYZtIyOnW0ZTC4RO
eZ4kia/N0lEj0+jYLT02gBliU/uDv7amQT3YKXFLQO6jY7L051wadcPSsSO69NlzSyKflm6ev/T1
+qXDly29PnPp+lnA4bdi6QRSym9dWoOAhcgHpFc4LV3DkvZhrWCGaHrf0KjpLaZLlzFf+o3O0nls
ipYSYelGdktfclg6lINLlwQv/ivYO2fnLn3MdOloUtR8tqkglzbdiTdFucOZPrDdpEc191W85aqu
QAhVl5J2aU/blC7LOVr6qMpox0NDTOdq9GvrEi791n7pvKLL2QGyvgMGUF5yVC/XaRGAsiQrOs/Z
2BWEUTsx8dcBSQxt1eYw9Or0jkG9e3QkLDnHqSiDm1h3961jRPfkeogrN594p4Hq7A5x77WsOk16
05HC/BKFLJcIVcOnsXRyAsxrReOmpuuV4G3byiFnj4Ne4A4aE+tc4VBIFLYWh94Jmo9+mvGGynxd
PFXg+a9EQafftAvrxq2+v/GtggZ5bDbdNc2iYNOkjsXJC21lsd+kfyBBDy3gmQj0RG1Wp9aYqVLb
oPIxhRT5QChnXWKDorN3NTHw2NmDn33ybeoLiPpxtWVmFD1lNq/wwInK7Vim9b2V19aN4431FYTM
8JpyN/vUNNgsViHZxWRn5rMFBg/Sb0+j8XYS4IVUn2NPVrE7bmUquX5D2cF2HZiuC+Sfm64N3M+t
6RRPE22uLwRSOEQ0OCpbx5jNDwgi+TOJHm85gcaaxnQ6r7BuWw/0ihD59XwkmolJbcwqnm7tmFtT
qGjKD0KSAIDYL54ufgEpdFXWJrsoT1Fh4qwmBnPiOjQBudUrABFJuyVmqNpOIHo2IwmuHxOev31K
UtoigWTHG42p9CAW9sVTY5HYNbU0ClKSh/aWcppvRIePt5GqgTst3yxDnRvstLL4+MK2/bt4TmgR
iE54aydKgjsXjBhW5758K5ZCrSKz5UFm7rCuvYmpaLr88O8bVWa4/aM/lvzBgkyDo9AsIhtkurAh
Q4lckFj6T9/vNCAgHI0QYa1W1sR+JR2HkBijsD4PTUidQ3FGj5MGyxPlmv08VMscoy9d/64TsXus
MdVdLGq6TdexK7Fj5buHRnNRlYLbb5SLJsKOBvi1Q9m/9n6SgvMBS4gVdALDY9mXCDzYZWjJdEm4
IzHRhCL6FNr0yQZRJrSXCDw8GRpoZOcTi7cr4sS4r2dUjzPJfvdtzG6sBjGB7YurVQ5lfQ/VWAZr
mS8OFpDiwbrGgn89+RC9rFa60coLIK7QXOfj1cBg2y9G7vqZfzAD+hjQ8lvbJIGsZTbfkK5J6vF0
qwz5oFtqdS1qaJx0tIC2rcHH2r1iXx/fJovXquhJWcu6NzGEV6HDjqSnIq5s/zIS6uroZN9781MM
0H0jzDEgOIEPbOAS5dKArguhNLCr+tLzHlM4tNBVW6nlXah+HiVZOzfEM9qb3AriDRRYZ235qB/T
crrBFbgZRuBeUX1yKj+6tXpjPFvw4XZBHTOtGQIv2Xs1qYoBoKzt1OQ0VZgrH7QGNgI4GRCe0Vmv
FSZX3drf2krXV22SNlfZrCSJgKV1RGb7tbP6QxWIO16TxTrXyqEujaOPRmy/SCP4Oimk5nMly12h
sZSWU4UQeCFHsXFmG2l3tl43nlffK8d1iRTI5tdSC8o15m+L7mDX9OM9iTLNKfRzGgF9shZi5gKn
nrUbW0XQK1x2PB3WozdRtFO0HvNxKo8mQWMH8iryjRmoBg4AAXZmqNiOkuxDGsnH1iS6Y6xq83rK
Tf/UceMzvSCnFnfvR9Miht0AoawsCH9Tc2nSwP+W2vTA3KE1P/k07cjRyB96BI2fp8lwtjzrS2JH
G6xNVTGAoNG9pJG5hITMM+uBo4tDnM0OxWtgumtiyAGo3LelfE2mPtqaVTDdMEwdMHHEjGLWVW/j
sa3mTm1nMLTXNdmgpDjmd9xW3RaPrYXla3K3g60q6BLKyA7EQBKMC7IO5L7dfJPChnhf2kcCSTD9
Nc1nBV1o0wYSuJulX8xohjJECNAqZC+BEFR9xZrxsU2cvTm10eNgNWjrgXGtBP3NdQ0P9UPniscI
9fPa4zFkZ1XFL0HGe7iSzqZHrnA9BGyIKRKCV9cX+uKzx3rMwa5QQ4BhYqLoTaehJxdxpe3/Ye9M
mutk0m39X+6cE3RJwuBONrtVa8uWuwlhSzZ9D0nz68+DvqpzJaTSDp/xrahBRbjs3ECSZL7vWs8K
3BElS3KPF41Dc2vnv+ErJr+pl2UXXkNyQBG2Ae1ZjZKEYw/7tOXvhrm1m+ZOv5FBUn60bNpRYVSz
s7IWZUjVuDcVcM8fhT5lPwbTAFXX4RUR7LA2jRPP24y3iJUc5jshv8TW4CXNXW/jjEl4pWiVkMVr
BoQiRO3s3Jge5kE3rHOdVyL8Aq1Uu3WMhsRNi4IpD7HU/aBZIjHTpL9Ca2UzYwoseGUtKnNjk5iy
E2Nf3pSuIS9s+vzk/Yp8hy84+OKh1byjvhQnu7nFnUqhvNBuutAVJ3YK6QEedY29N4P9N4iSlNNm
/FPkpnlr5GF3PzQx4amRrL8ShklblrVwy7GQs60c2q1GqpWP3uqU5uzCqCJrF3rJAlYRtnAkG4UE
6aZL6PVMAX0vw+VnZcgg7OwXaZkutM1guE1JxrxugqLZZ1YJtZfsc78fiIhmz3CN33+PgJVkaFKK
M3f+njRNWW3BgdLAHmqik4HNbWJMffvcBgRcNql9mMv5eoyjCaytxmegh2gkslZ9mElDwmFZtny5
lHuLtTH7VCftQL8y1b5bnXdjFFX7e5D4UWssj3CPHegEGbHMmkVuBCbDeAvcmFccUf3Sw7jjC1re
FnKkZeARv9Xqg/hiVeNhHMZwC03200QC7c0YE7pNgyk5oJA8OBwx/QzCf6nK8Hc9Tger45On4CLv
VJxAE1lAiLEyWr9P2uA01MFVHNZ3diDEVgZucppmZ7wMEtSrtDa0KDV2lHXvvJTV1biUvebEi8+H
BNjqkGKQDz9aDukMvMLtACK2Hchl2niaFvJJCGud066nhxOFAhKdxtPI/ne+EmxVUj8J85RAsDYh
1cCtTMp8fTomWKRVD/Uyd2LUT22ooukhSiFa2RvHCkqAokP+lbP0R0331D4vQPyHdj98Ajg+74xp
bm/CRJTwxoR9TWHhWz1b8W6unLvYKzUfIzhULbqW28wTyW0tK/GrHcvJT8xi/mW0Rnc95FLbx4b6
3YQTzThhqmtXKWsLoI2copHTD0f39gOFHvOKgkt9F7JV2ZkBJddJkz+wugWbOu+Tn0MXTnRDGmI4
iiC4yDWy6MJE1/2UMHVfET8AgNkFZh1UGX4OOz6Q1/cZpvRIsKl9OVtstCkLPEoTM7hd582NY6R+
VtoPEdR9avKxdzGFs1PsEmPZ9IeUUH7pFAsfZSowWg9Fyz6+tY+WE9PcTzxiF3oPljR7GY1eeZee
5hn6KZsEe1pyA7SPVZbPX7NGz67bKH/gABrmu9KEIwsXZqnRFEFJPnX0UOc5X32tzh+lcpY1K+i6
fV/g024MvfnO9sXZmXQe7rrAmwnxMe6sGC60lcxhuzGAbF3oAGG3cpp50/pi+OL0ZMkRAVdczZkC
4lhPXXabFrUkYoag4l8IQnDQB0k87nNoDQQJew0dJ46GBC8Pmec+Aghi4VChMO7oNbhfO7Tc32cr
B3IT0YSlPG/ZGku+9Aq/14fic7G088XS2A+WFj+BnOPONeYTgdTFplqEAHB/05t4EQcYi0zAeVIM
iCKKaSolBFuYDH5bh2xKkid1QbEIDSjaLaIDYG1PGgR2z4skYfxHoGAtYgWqROpPtAgY5CJlaBZR
w4i6IV1kDu0ieKCqfpU2RCUAbnTvnFxXH8JFIGEtUgki1NndLvIJsQgpmkVSkSziCn7YPQe/YCu9
iPSpBAlG9qTGeCpl/P+qz+ep+v1//8/Df0riBMn4Xs3n+mf2c2pXRZ/lr/xT8jEM779MMDpSYODT
F1Djvys+ngebh+kuLF3HBEQZ5n8KPhL+jolZh84g+1AkZ+jx/lUA0v8LM48EAYaDFvGfi6r1b0pA
L1WEC1vSsXTOcHQoLB2J7EpFyLcL7r5Crmv3BP4hiQj9OURplnF0Pj67LR/+UQs+53m9NRR3AOOT
tA0Ta+DLWlNR24XTiqQ90Pi0j7KIvxn0GOHaglx/f6SXVa1/LgoPLuJPCtLAh1bK6iglasZLQ/q8
9uxtqV48oX5Rwmiy3ZeGMu+WcgD5D00FDQaj2vvDr3xD/xofzT7GVZsyyFPV7VlVbc7ZvQLHbw+y
1sZPs9e3ezUZyV6mVnAv4GEeZoKCH1RqJgA22vSy1vHImSb76jO/ZNHT/j/d5r9/yUKSQ0HiGmuR
aK36qteQyh1wF8Gh6Oaq+8jhafIrgOwnrQUJDTChii4jDDE33gDYtgii6I58i6WxPnGwrLpgybAs
im1E0OZW72CUTyKVRzWU3vX7v3eZAqufKyXtAiJm+cH83pdTRIzUZhJAzgdvagLfMhX6ChyAnQ83
RV6UMp0+vz/gG3NSos7Gdo+vGQ/gak6y0/DGLmTAfvaCfWGifwwD27kMloCH94d6smiuL85dnAf4
0LGRrOc/EGMTjxTqA6kHEPrzrkhOpa6rjjpHmX9D4lPsnMS1EyqGsIM3YzO7nzK+FPx/QZ3cptTm
5k3u5RQ809AJv85FjXDaCAxvh5EA2JBhdfaFk5AjwlZytnb6xDd2l4xxEPkQoeYlPQ3EypkLe30P
JS4VnBS4wgETrk1ARRarcIqDljSOGI+KZil8O1rsB3N7znb2Umi9TGeGYm+rY9VEbi1Wpi1Oh17U
00XBZK+ASKPx1dEVxGT0tq68jeAuw+/jCP7+k3vjAvHWI+BnJUFE9mR5ePY6c8SFHuMm3cGcZ3av
mdNvpWxbH5dRvH9/KHv9AniLK3RZiQ3M4TAnXr4ARRPPTHeFY2DUh4t2FCRe2qV15om9NQqYAJT4
JmZnKZbb/OyCqqK1+7Fw60MRV+Zn4oHcYzBwmWdk4ys/NY8LvREvMaX8J4ajuRqnwdGVJLVeH1yI
qcnJarT0cfLaaUD216gfYlLVI6CVzt4i6IYoYKWJoyjYItJCVYl84jqhcrpE4gkO5oSE1Occ/yuL
xvIT+ebheiBljBmFBublrfAmRV4MsUIHNlAViB5ZnKqhtX/RxxbHeVZ0l6OReBj2U9tcyQlJpS6P
KWStrdP36MON0b6Yi7K+7MrQvXx/NqyXQ3xuDj9QB88v6fqIZWI+e04GwvJSi4biQLSj7idNe1eq
6sodeNW72dTOTPNXn61lOMo3zDrbRIjpsul4PpzXd4iCdFEchjLeSaMSvrL6e1vlX5p02rseSp7U
xgGWm8Rvzsbl2IiP71/w+k17+gUg6wUHHpflePU0HKLt9Zpoi4PqSpoE3kTET4QWhTXQOLw/1Bv3
lo8M79jiW1xS0l9ebJvVcSVMN6fETbAC5SHa9hQPY0Vcd13LM/d2/R12YQqQuY5jmS0JD3L1nSkb
+IeJOWUHQyZQRG0NmTNuHpwapZvXHzoil446PgBrhxDyX+3a/wgPeGtw/Ck8UWFKAcD75aW67qj6
zuWsadlEO3Ddk7mlt2JCRrMcjj5A40s6Jz8HhyynM0vNesXmwhcWLQ4s5tZij3k5djgFttKNOjvM
tSuuDZJEF7mSIqmSQAQ6TNMXaMfNmWn0alDTswRmd+A8MNLxfr0ctDDgcNfWbNIbMNRRMan3M9OK
N6f4HcBERV86kg/y/oR6dZcZFJMmvVnp4Tdbt1IDqvZGGukmJ/rEvWoaEo4avAnHScjkOOXo1cgB
Th9oOuRnPHfL5TzfWLB0Wcs0ZhlbPP5yNZWHmtNh1brmIUV+QkKJKK5E15i371/fG6OAqMf7o+PW
dIWxWh3QAU0TInjr4Iat8vl8GDvNGuszd/Hpn1ldDERk/sPph20rTKUXixCx3cnoGIl1wNJS7weX
ZDoN3uCWnKkM5oxo9Ysly+k4TQW49l4zLlsT7gQMdf2Q611G1APdzDNfslfrEkw8Ez8j2xzIBrzB
L3+UNmlGXuiOeWjouLI8liHxtg3R4Xp9+su7vOx9Wez59uuwl+Uyy54t+c3k9E43R+YhMmV5mZl6
dLIS0pveH+XV4ufoy6bXWuYNfJanr+KzUZBjKpSsjGIh3N60XiwPOlnDB0Tu9rFTsjkz3qu5s7gw
Ofax/nEIFvbqobLfqYkutbNDJY306Bi13E7VXPztIssoiCvYq+kYajkdv7x3iYJFgE8uw1xYjo8l
WqKrGsWbTpPbiRHIhKRRheaiajUwCLx/R9dHTpexWWw482Gjxty4MsixrVbD4IwZPX61hNV1hDjT
qAjZmpZwZNM8FEQGWS0qRaS2xH4HVf7h/Z/w+qEuX7Jl4WPJpoO/mjqd3c4sOkZ2SNmJfERSbgHo
A5zQuC7tx34w/0n0+I+flVerLJcMcJirRQzLhFoe+vNJVDmulrtldiDpaYDpSC56DfDnEw6abJ8l
qXccm6g7vn+Rr97Ep0ERisMkX/hhq7XOls08WVqXHSaXTBvdqpTgi9ZnwregjZy5oyvEAqCr1Wir
7Th6N35G2WLxCjwy2Ma5NR57/Ht+p1XVlxJWIR2XaJy+swFuSNx0epRdaCbSM1f9+tGanD4wli42
fWo/y58/u9Vk6ZgaW4bhgLJ7k6cuoaS0ADYU89Hno9d5/x6/fluX14j1DgQ95BN7PRoRddPQVcOB
wA65L2QqD0BwzhHnXp0OXIc60FIK8iSceVNfvTKFmaQa1Ux16ADQKz+ikoZ8fVK/RpfNOO5BCUhd
oZw9Zn3hQg5yh+gndsDgknabdk/unyT4ywLAxDcv5fjwt3eBwyyfVYczAovJenoTQtJEEdXaAzhV
a+O2M3KGBOHI+6O8eok4y+JPZ+NrUBLA/fTyydq12wNVZ5TOdRCGlxVo2BkCtY0/yO8a5wu42XP8
oVfPV7LiL1IzbMMcK9Z+77HuAPhXpCa67OS/xYEoblqpnzv9vTkK5IrFUL5ULFfLQ9rqHF5MeJlB
1XsnIQOyqFANn9n7vL5/RCVwxEQKJyQittWix0oQ6SPt8IOjZQimLBqBvTaZN+hM4gt2F8Su1+k5
eMwbl4YScFn3WOht6A0vH1rA96XSSqpGnUH1Js8KgudL5PfvT403RiH5wARwZODwfmJSPn/pcUVr
JE5r3aHSnbnGKgCjJjASeff+MK9WVHaN0OigcPDRtNw1hmJQIcE4pSKpZQmbnRK792tP4FQsw3r/
/lCvr8iE9cEVSQKNAF+tHpY79mNmElh5mFos3lkksNeW2sP/YhAUcBTTDJ3vxOoLoRrSDMKFZjAo
y925UxRceWGgzhzN37oUlge2/KBB2VSs1siBblA0a0N9yL3EO0KsARLFefPMQeb1swGzCLYCVQX+
HN6ilxMtSoSqh5YCQBb00MpNALg9J7ebXjX1mWnw+oIAGHA2XNSgVADWpTVDswg4Bc10iI1musya
dPw8QbY5s71dbsuL3f3SueBYxvne5vatPy1RIGoKaVIdsnDMj1RltIe0xzoYGOFwF7vFdGZ5WGbU
y/F4LVhb4T8A0OJQ8fIGyhAtJXmZfDh1lQMRauQdHkJ7iXY32gttdL0LEE+JP0R5f2Z79PrZvRj6
1anMhKlBd3Y4RHhxdrjbmm032cYuaglff3/Kv76rAnkKG18kIQvibTUZHYFGMg+XlQJIwhXB7AaJ
uf342yhm+4jrSOl//dUSBlkONoE4wGSemLjPlyZtKE34LQszz5nJlWuMhEhQDnTIf+LuMon1/CoT
+Tl4yNNS9OJpUqaxhesxomcTSLZaP+qgCbCNLQLKuFbFph1yaAIEX102KTJjdAVp9G2O02JJTGdd
O46dlY57OjGw/IDtR/7ohfOd0ARJDuhICzDP9JHDo5Vref5hglPm7m0wwy2UKiV+FhFZU2fu3Otd
z1Ig1JfOHmwcCiOrGVlaSkvEmMC41kTzyZ6qMNpZWSoUC25uXqD4xkGCtZgGwJBqEOeiTo1fRILL
bOsobUCN0vPvXnQzGZfoDRIicN6fTU/f/2e32TN0yjVQ9TCz82htudr1jtpQOXaAFdpRFe06M8mm
zwiFyt9Ob4WPFlIGcKzk3hob0ogqnO89SZubeqymxO+MZKg3HAs0Y6ebZvARhgNmm8DGNIKIURDA
+/6vhf7x+h1HML8sw9QNXIAvL9/xOMBHYxZ4TUy+o/bGSxs339lm2j3WAB+XKIiSuNCYKEmxQ5xr
fsNeMv62Kyv+lRedRZBG16BFK/QB8H9QJKQy2HUSUnBl/Uqg+avphqKKQng1tbLb6VkEwD9wbMSQ
4YChzBdOH1xWFhtaX0fOQeZ3YdSl37tpiaBPpCTHGzbQkVyTX5I+wa4ciq86/EAkl22GmKV1UZ40
YZhvXBt9zVbEg67IHdW1bIkCtT6TyDajGC7nOPfDwNSqTVxRtt5MiYP1qeyBN5DINg/21SR0YRxr
KOvSnyoz/sCd7+962xpaX9Pn4oF0guEERkUm/uw1bXIJSAQLWB0W+oibchgIaWNT/KHkRN9vwUOE
H2wjj/Od1uu9ddlNzQz5PE3DnaGq/NuAOhVfHOEDGOmUasZ9mZTRTWZ4qYeezLZykPRxcFBtatUx
MZ4j7kTE/JlG8J1NArkjZzO5WgqkzTaxyEE9Zu0UVdeNQprks6qkIPeT2v3ZV42eb3KZEfsNPA4f
/IIpQj6EZd61fWB42Xd0ut1l7Q6U4WyYe/MxJDvldsZs0e77QVjh3jNn+7OMzFZsLHdMvxAcoP3U
6sz6bVHeyg8GZ/bThKwlPMyZNfa7hk4pORZhUd1nKicCz65Fke3MuCPNPJAyy/aWEznftADp5h+p
Cou4CjOee/2AKFz4oiuH+qdeYVWrQfKhK3USg77zWMGK6GWWA0Ma3Uy/ciZ0wScWcq/zJyoYnZ83
yqPXlCiEfd0ck9wbxcAIH4Npric4O51mH0LYCkB8CWewtuHYdbcNoAY0h3lqXs+pNdnEXFsy3MCu
bcKjPkd5cKW6ISNlJMZctTU62CnkXVAz3XQGPH1CnvSYnAlnsj7pJDID2Sgt46MeOka3MZM8XlLQ
4+kbwYZ6uQm9aLwBaax/InIkmnex2cYa8z9XRBZYgPGISh+DTdB33bB30ixufLMiL+Awx2yhfOXC
PcUZFjaPYeBpPyq91B6jrJCEFAT3nBwxRY1u4jfUI3cOpArkoUM0f+zdgulVE5sF7QMJ9lXRzMXe
sSWcGDMve+sYZKK+N5phxvDei5a0iil27sid9RwKXkZwsIUc572mD54HYsXlYM1OZJIbVG3ppwZ/
OEpCY6quZsQ3JMmXUTLt2EiiESJs1822AxC52Td0zCaQPUhN7ZC7EXnTTyHqZ7OcMdfWUXbZJlby
mZmWfEhDDZUgn7ceYZ8qKUSVHC1/pk2yxAm2zCqYkobxY4Th6W1A/00fOtZow59anZwVQw4xS1Mo
ossycNW0R+wfhVs7Rba1GQ0Xk6qYQ3PYtG6dVHsvSsV9ZJodiWSVoX1rA7N6aGeTGBypN/YJiVdf
+4s4M98GZS5Yr/h+UplqbMCGbkAwTkYEJEnzjjnddqivAQhwnBy3hi7TY13jzPiUOfPQbOF12EwT
1YXezlyMzAflNOBJDHgPzi5Bu1l8coY8J4kCVOoM/RND9GaAUnFfIoskOG2wKmLA7dzbZQXCu72n
0gKaKPKYdttKqofc3XEmy6ftZ+qu4aiumb6mhCSpDxV2jywQF7yv03A50iD/apZa97CQPxeXppC/
ZJziifFGZ/6U6Xmdb7xENV8hpwqkdnWLy94YAT0BYLNyEID8Bl6JMGn2Hk8ThKmYu21aWUlOp100
DwvKSm70OYEU0rc5Vb4e+EO2S71aI1QNW2C9QTQ9f57iGN+zydQrtirS6xn5JnE0fhL1OKRwE+f9
BpGK/i3r1GDdxADrQ9h4Q2hvIxR2csd33zS2Y9/yQwMDLyMNbiv7UEUqN7GDEOXTzRpJxAgpkw7X
RI3WUVG1uhzcgq1ZEWh8wrDl1g7iVaMvC5SInbmHmeFwAW5cW8eG5PjgthzTvNiZQyEl7lEWYt+q
BorvMkfeu7E6y7zwKt24c4xJPsyZZ5GnkZjAmXU2L2BK2qibNkNhyPY+J1p1+mzljpp2roWAje9A
6/7JLS/8wsqOjVFvgh6hUTyqu5b6C1u3rg0iOryBpbYJ6HTcAG1kXNktjFV/IG8KnsPI0uKHocsH
Nw1H1rg87sw/dlireWuFXnpieyETMjyqzNh7BniYTQzuMYfW0YLzSkd61b7nROVjm1Fa2rWVZhqX
dhfwpRzHQGOmz5H9qxLogDcGwSjxB73T9a80RAq5J1VKM8jcKXPrskQokxyxNRQ9SAc3VcR9tZZ+
bbl9oPDEar19FRVWPh9N2nHmmTOUab7c8DztzyhMWgYlUHrW6y5pP0mycwKovxPT55rVLZdLyFGE
PavG5orMlIrshjZX5/HaNAtPhCXxZBbD8LntKGds7bFir1FQjZ8wiVBX2UmExNdTFYfeNrZIYkUk
nslfoCycAkuTN8J0qMhvMhOPr9j7O7jVyfOfy1m6PR7dZ8+0Vztib0zisqhL+9QJsgWE04wXWjdY
+/dHWe0Sn0ahAcvWG80dcPdVoU0Q3BbZdeWc9Iwtgj0MpS9VGp1cuA9nKodvDMV5TNC+XrDNqAte
bkiVNg5yjEPnFAy0PTbg4ClUtvDYLoTNhv6vr4v6kEmUqOA49kpVp2pl1Ci0nROnZ9NP+sHAAt6w
WIjkXI/jzeviqlDfOCYdwOXPn1WhJ51e7lR2ZISZY8N+a9S3mcC9zPISnbmFqxPt8rSW8AdaU5LQ
FabFy6Gq2mrMuZb2qQ9keo8H3zhiJ9emTaiF0V6LrOTMoWdVKPhnQAvRIOEn/HeJYnx+bXwGU6lR
b0GoPn1j87Tr0vZeo5HbdskfZPfJxpvi5MzMf3tQ2OzsOjhLrGsuQ+O5GbI8cQp0N7qs5xaedGd5
ZA0ODhZYjb1trOvDsQ/ACb0/bd546QSTlIqIoEgG4vzl9Xqz0U6FqMQJvFG6dbq2OWTiLOL29YxZ
qpdQYF1Unzr17Zej4NzA7LzkOxIFzm5H1vr3pRpDIqB37v1+fUEWKyGU1+UdoBW7mpyhXRUpOQUj
okYOTXZiN3u3U1/fv2tvXA/RENRiJTk5lONW1zPNcVaZrd2durQqbqLKM6liVt5t21n1GSnkuhHO
jLTIAEbqRw9iqTGvZmQA06wCQ9CfFMaxiyAsjYsiq+0fTdlpF2MLW0ROofRNqcqd64WE5dle/9nL
0/7UjVDLaf2Jv35JuLcuEl4kHaBt16ViYGezMqagOeUOXPecaOxvYKD660pk5iab5XxB8zq7zFL3
XIrJ6xtPR4o6P2FL/ACA7S8nUmgUodVNlTqxsRw380RaH5ukcuvOenV4/xm/nkhodhnkqbuIDHVV
TKuKUuBJ7O2TPmJBG5AobNlmn1tLV/x5XnlWUYumKbrrRTeyrmXhsAvSqubd94CmX4chlifH0boN
5VEC8qbJPFGwdzGKSPPBadQStNyRpDj35QVWQMDARhMeOLiD2RwjbRuJIb4fSbInVW2K9sJqg8Nc
GeBFHCI7NMA2O0PXCBR+/2a98VywwplI2ynrottYLSMUo+NIt2L7BBZfv68M8hSxZnkwW73sHC97
mfDPylKLhH4RMLE20/yFrbx6+QyrNg0xqhoZpoMpzg2NT3XbsX+ny32w7TkrN1E2DDfvX+FqOlAT
R15DP52Guo1UcK0TG8mMF4XmJUe+fXLX0w33Bc7IM/fxjVGeHAIsX/Rcofq+nN9SROOYmrI96sVg
oHnmVHVEHGIWZ8ZZlx+fph1qQg+Jic6qb6+2QZjTWuklwjpFCPXjgwC+0/pzY5ndRWCq6KeKe+3H
5EqczgGO31tQS5lBzurE3QWSii99ojhJgZXP8x86RMG5D/HqTiw/kEL90i+kmM3hdvWUR6JHMQsZ
1snucZdVVmb5xWQXx796qk+juPQmKfygJEbR9PJ+VzlVSnf5/KVRG5LoCAFe5P05jeHra4E+zXrJ
Go6Ekx7ly1ESYHINImHr1Cj3BwoCOrxFQebxmYf6+iVk6wdVG9UwlVs0KC+HmQkZV84cQj9KWv0z
5xfydgD9Huu+NHd/e98YiuYQH3U27DSLXg5lw/Wk+MmRBn2AOkEfhD1BjWH7/ihvXZAgNZa4MYfG
xtPa+Wyj2VTKjVWuzFNOTtwNiMPxA9jVjNN53Z+ReCz35tmiwkRA08W+GdEe7QyGe3lBXWySrukF
BgqdIXK3jVvKvT1a49G2o+4mrYKpon5UgZTo2qL7++vEoMJcRz/PLmztCECn05lRyckn7rz6Cvdp
vQXdP104PfFjf31L2a+4y5FxQeGvN9R62toYXWyuc6acZhkNXKMIsOjCtPj7OfIUN4R8hhFpXL68
pbI2h2auQvOEBB1imWpCv8JS//f3DkiOKVnLOEDRuXw5ShbUthWMkBfDos+Ap1B0HZWutmZcDmfe
rzdeY4by+Lk0GAx73V4ztd6VPdu102SCS2VZjmkfBuP+r58QXxfUslQp6W69ioXLw6rxioxJj8fh
hmrUvOmGqr9jLT/XL1x9SZdJz1C8w5xQWWPXk6GIwDK2aWeeemdIPsYUjFOgiWKwTqOTh0fPbsb7
GOu6fmYSvjmusRwFkBpIRn/5zHSCiOkMNeapqKLvDdXxjaaSgzd6v2x7aja6cj//L+7pEuy5rIuc
sFYDjsLuPaz2Jh8TQlsoTdKmQsu+q4b070diNi5nKeY8O4XVd1UNfQYKLLZOZtQbH2sCizdtKftb
qoJ/Kc+CBEyXHorZoimXnjCWu/xsdZRD4KJK4QtpDuGIqHhur1tv1s4sjK+e1TIKQl/eLcZBgfVy
FLfR6m7KmPRRAS1gI6e6+tBJTdsJu7Ac0NxERnMaj7Lv7z+ytQuBvRYvAcX35fDPkVhf3UlMwjIv
VFSeOqWk2qRoxj+7olD3YAHgSaSidSm3KiM5droInW2ul1Z3CTY2pHBJYE7+t8vZkvrqODhlOHZQ
OVotZyWLnO7NhFypeqEa1kX8eRgt/YxaYLmdL75DjIJoBSsoKhF6mKuHqo2BcMJpKE+Z5QVQRuLu
OI1lsDfC5D5LRv3MYrNM/NVwfAbwpJLPyKFqrb1zp1HNwp7zU9dFOCQrq99nAGz+9n1HoslGDkWC
TRmAqLYXc+jcvHg6Eq1+NG4ipgSAI2qS6xOx6+RGEvRBdKw7YX0h25AuSaTr/e9epfVviulziXTJ
wdJIpwRkX257qvVzGgIf2nDQvg3sbO4H3KB/xOgYua8nYwr+Oh7GYMenioC1CA7HtioKkrKiwjbS
rScUfaAKpmtKv0K3rtuphFWRxkV75ykaVX4N97Hw50CfKIXXRXVhlQ4usaqyKe2n0UTYRBZHDX99
NOExlNjXCoCQUa4fYCeWwa6ZSUCCcj9OP0fZUlYHFZjoO9ieAVmLQ9bQqKT7+LPqqim4lMEcWDvP
sGEc2Tn4Yd/TAuNRLBiSXQtm+kuYYW3xk4QWP973zPpWdsNBxdClNkVjde4e8BcpYQPBXXcVAkwC
O1qATxvE7AI9gqFlW1z++W5IQLTcjag80GK6bgQdhORzsDekdOa+krb65GLDj/Z6LGuxQXGYW/6E
5PA021QsDtDxo7uiR7KwZaMX3YxODIoiG1r2UiZNjAcgENkSTc4fA6okOqCNUEtnAcZGkEGTP4Ne
+QSvzOo3oHuI1qBtL2lRA6e8rqVGlKGBtq/e6ElTfWrbAguPBiT/K7b/7qOINFvutCQxEUCHE6GU
le1UjyWIyY9ArEcXalncG7tcjvRNGlGU8ZaKC/IKmo/UxmcIBdC/VTodtcgY1CbqbM/vRAjNPtLG
a4gGcbhNen701mWL33BcEvK7F0pFcxqXz3hBgLNq6OGiJdiytciutHTKoz3EMPlplJp5b1UuJZq0
7fqv3iCmZOd2g/k9tZPsd9ChdNi2sQh/gA7LHJr7ydByjwKHCaqktjgeSn6twmzM2KyYcEeHTp6w
sRkatzVKv4Sgqx7NbOCEh0jNtXdIPdQtJxXi2jOHKe1XXcLuE1Nw+ViWYxJtEz1OeAic9JZcDvdB
WHN/GZkIQbaj1c/OhvI96mNSqW1iNsBoB0AYjD4/OI2bjZu0GgNqtJ4WUpbw9JlZZddT5rtJY/7i
GD3GOwDUOlmhWUdYSDwZyqCFV9UXXTDDYJ9ElV+OVlOafmlY7k8XtszHDrDmh1Jl8UAxYwR6moz4
lHfthPwcVmoRfdVDb74yzILeRwSHG5xtVH9FT4CKcchixBph34/8omK0wfbOxvRbJtBmLqeqbG16
52F6oimmhg2HH4e2GiEgnq/nQ/g9inXxAMHepelo6sMfo4zyfNt2NOfoIke15eeOBvcU12n0TfO8
+ZcJofixaEkcis1E3ed8x4d9Alb4e1qm3fVYY3vegECHwBPGo/zq4Ql3tpFCcAT6s8nJzOqi5LdM
w9AmTVLPzcsqmOevYRYBcXNDG5FJORYoIcLOcx/yeQA2BsHfJV2XNvFxJkb8Ic4amsl6PS7sJMoz
Hxa2y+NQWLT6URXVDz0k8FMeDUvKrUGGRFmIOd3ZVqPfTqYDKJmm6PxJxLWucdSnnUTSSGPA+Q/n
4rHF2xD5UmhpdRBDSN8Z3lNCbKJD2RFhGIhzvRkisdFa9Eknmbl4FcvQaayt3eWSXx5MJNI6yquS
TQfYnFYisebmZkoBp9NYIEeb/z25tyYzumH9FIT60UDpFsakPd3CuymP1uwRNoRFncSsEY/sR5q7
0HFjxAliP2tcz2UoY/fBLHW+BbTnKCdMtptbG0fPmCmmqGW+I+umzoFUzbDKh6mEsqGltXEsyTli
EZjr6DG0MFiT9okr1zcEew6AxC5pjm4eYagm38v8YlY1/3jQCfej8GBS+XHfhM0GIAzvdxQVMxEU
NUu1qMfoZ93G+sPgpiCWZi8Or71QFyB8NG15NtowLTo2GyJVDchu9MsW2hJN2KQIdhUKTvNLWKUt
q5c9O1/rAYHCkbZMrQMFVM5XaMADXxdqSPSfZ7f407RZMO4En7QIlVAj4v00GygT6GQX313sW5d1
bqhs25eCzYA9zWkLltiZCWgzqqw4NmVTPmSmjJl6kCS+lwM4b9/pWySFieF14gAu0xAb1B3zTeJM
8uekGpIG1GgQa5t5BP4qUGiL4TdvnE2RaO1PqGs9MPNWiPsqFdoPyDgEQI2hcI5OiFjMn4YEkJau
8RLSLQiLrU0WjjyizAl/j31cfxvbuRCbCCUdTTwgCtYGzRGt0DTNGs2fwCR/R1HARXQI1sIthUvD
8Aka1NSlkqPgwxGptvqc1ZFjHqm3WtrWrrRcbduJH+ib2pBlPrkLgDq1UWH1RRMyI7xz7fqWullm
4MJ3Wm8TDpPST01DgDERIspOzROnn87zHVm7/03dme3WjWzZ9lcu6rnoy74BTtUDyd2q35Ityy+E
OrMngz0ZX1+DSuOetNLHOvl0UUAi4UzZ3g3JiBVrzTmmEdSLNqh3NrlT477LZU5OjRm7L7OGmteH
psOFVWMDmv/YK8p9BhcdeFkxgjvIFja2gBwBRs4ofqJTaiFfWObeeTXHan6NrDhG0gNEuYCd6XR6
4DIUjnyJaKcJ6KxA9BtQFt7T1NBvdOHMX3kTy1eME8spN5v8O4IC73WcihV9xqD+jLge3ohSu/Vm
sOeJFbNIwGvP9ncihuRE92OdKU8p8VGhQiDC6xR1+ee8Nqwb1IvuDVklMdVNVqv9sRDmtHeAIkPl
Myw6DV4L2yKsldxjoJUYVhqiuERs1yut6vp0R4xvTTUs6UWad+0tq5TqgLGyB3RJgkHtpklhm4Xd
OMiXnn4a2Y2uOtY4/9vK88uuQo0TmXkT7QY7MxFXwHwetlrjVcQ+Lbl+ySMcTSHzhSzbMPRdXghE
hiA4adhPAomv5rPaxxl4DFeOWpCZjrhurCL9lkUx77LQjAihnt7krS8YvAzYhSeQTgub/xfFQwYY
ujONN1DfIIbm2CgB1bZIeLYsLsUp68rpvDKN4bntEQPyMRYv9cGA8n0SsFHOgeHNc+KnpRup7PPC
DaZJJ0s8guOUUQeuTwuDPErFijaxIPOog9HnFl180zTWiLykL+xrl3s/8fMWcECAJpFSUx3RmIWU
hNCZ9MHwxnBxhozbqFtVPav65rYHvoqNyLZq10dFlH4fODKoB0rX6cxtEliy7tg9q3P8nGYmGH+K
FM5+g5otu46C864rCeUOIwvRjj+7Vn2ZGynaRG4z56KxzJgvKdNTJ6T3pg6h6fZ2E2AkNYie1Ob0
ElaEQQNxGGTM+3FIDTZ1snm+4H1MvqltoV5I4l6fRkUZLxXK1hcN9L22H2fQEiEE2ApaKCnCxKgt
MqoDm8cWLJymcFXTsoSzbmRKY++7Ai4q+mRhvtiR1O9itOLttjEFdF2oiZcj+9xCTFLjXs7RoKFj
zLMl9lG79tT3KHWi7ZAmQ4kGJPO+Sq0o02NLpjIJuy47aDgOytiE9KG06cyTUiWDT+9YZCclUV4W
Et0Cz6Hpa9Ul/KuGg+8YNlklps+KHctbY4h7FBqmbqZ4oKTp+hMX5JliwcEvGXeCDBjC1sftbMfd
Vaoa4zNJBrXwXZKpme/IXpBJR3JRYI4N1Ny+sRBrDhPSuGBuWmq9PssEWszMzJqNKDJJeonhJftZ
i7JzpIs6wr8U1TJhx2r2nFu68mAiqKLkpa7jrnysK+12qDzSyxb9TCn6h8aY9k22AGZo+Vcs1rBU
hds9IcHFctprYcmtZbobG7n90itbaNDd56gx8J3LYSGoz2ha9uSmmB4xpVy03jQ85EPbkqZcJBSB
/KrovFuLSuAqUzP9AYlqWUF2Ze67HWBu3SgIlOAUxu4lpABr047dJnfqkFD1GwP+GSkIrYVUasy0
Dd0KFGsZQUaTc5uaBbDSudxOntlAq+eZC1CCc4hSLMJ0IOq2KTjLHiFwVF4aDk7nNsqLwEKUayIN
D7Qp9QA0E7/TEWCq5/b4TYt0uXHmKr4jks3hyOaQWk3+8nUWe961Nji95rt6ely8+pg5fbdRUtO5
HpQB6nVOWlnalt69a6KHEtGdQSMgTJtInntelJ+WhLBstXlU0jDt5+lm0u3LDBFYQ+zUyPq4+s2Z
gUJBUR+Jj4IMNlxNMn+MdEShGGA2qFuDxlYCp2k3CBF9N7EPSqLvh3K6chwJknk4qfEFGtIwy+Kn
mFNinh9UbWhwc053heqEoySFwYeaFEjnrqVMVHQZUPsFA5iEif54vFSg3gwfpQYt5TCz069Snjkj
7KDRyX1wifFWQdfgc/wIk1luiuR8UCEz9QbEYcajMow8PKqCS0BvdKQWmPtr15npSmqxs11K3Tdk
lZ8pRtltek28wI8r1xwi/dyBf3PPjs+TgCBbb7ZaJjg3E1S87CxSfKVtA3+K4LwmMjTZ00avZhNo
imsCB55aEqXdaEgDUgXM67Sxzgk7ekmB4a1Iv3FjY+3aeX1zIhgxvVNFqp+NQ6c+DWDqDojk3NCW
SR/kkxdWRMRvUsftA2uybmysTmGp4C7JilNiG8pZm4kqMErjQaNgDRKU2SSw1CTmpfMF5vLuSm1a
79lx6kd44Uqo2YW1kZzJA6stLppy3LnsswAeJdzxNv3GPKE9i5u5DEiU29tqfasb2YksyASxIvTv
xj6AEnpa9PTOaL6UWvNCEtK2N7QjoQhIOvvQW7SdmbqnBlt7ocafVVdGyPjwQYw2pxhWBQ/ARygU
b192/EigCyA7aHG/5YnxQJL0t6Qw7g26nmTVgnfxyeWCCzBwfkSU+XmZseMxGLZK8Zlol2enE/Fr
nG0Lll7dztm/8igspuWBbIPqhsEi0vf6a6yI5RK59nxrklt4RsRF5RO1GfD87nLboTUNFXa0ukOr
Ccq4slsIdxLNCSzq7OtO2R+FU+1ZoFEgFLkqicuFl5fN7itHOtYXS4ccXcZhnfVbi8LHN0Wy7Xux
rZP+W5Z6AAgRzVmcHKNzKuX6hehI72UEj3nLkw/AU0Wtiuvva8QRnJgi46Iw4tscWLivqPF8Sb4G
VFZT5moR0BzdkL9GgqWXns0KwE7dDOAZb0GzfyPJKd32SdkQbOXKa7a1rVG6l2Y67VtK+gHRXtrF
ACGrSj84yUw+kTtr32cPVKAHjrnNm20yTVfcK09L/bmt6IM0yp2ICyr/1vzcu8ZVrEQO2ikxE/mh
ijMTCmdmRuyWKgOGQRvso2bUxtEzv3GfS9i6k1EFmA1HdmraOLgnbgjhKXO/pdESWl6vHfWmsz1w
6wQ6R66BOKoBhRCV8UKsV2kMJAnVscEMJmvmrd5V+6xsK4edRvOogNWefotKzyEwi4HuWDxSQm3Z
aouDQxKCHTSNoqoHN2INBnWVZCdPnYvygpAWXbk1ixaXGDmpna0+sKyRpqm1jqGQXlkX3VVSNP19
jRSXL3QWnX1JuzBTtlNJbscd6d7gIhMpmsNAB6Mgd4MRY1hHqP93jOditLj8jxoXqZNMzy3DE2wF
5K3cjOBC0VhXQgCRE1HhVp8nrkT7ZLhiMdhgi4wE0Sl9MgFeK1v+OAs57bJoy/mrVDZZjjADvnKH
btytxgmN5jBPya5LDFFt87ytX7HHKjOhYJW+R8sDvRfs7fxakZZHhdyDcdiNlei/6GWTPnmVkd4b
MKUdP2vGie4L3emvMp6cE9sAfglwqfUjfRWybmipzLaf096/61WE+wFE6Xg854sS7BeFUZiBSR7c
9ZQYXDNkVSb5tzr2qlAd6iy+ohkagcWe8vY2SdwerkmSbDj5T8VB78g88d2mBkA20y4dAyBy+bTV
WXueI6dr+KvlrGDu0GZL4yHrxK0+AdwfbNvawO1nESOD6rKhnbH1VNE8kEfXCPjUmB22SacgD0fV
T19fIZ8oh0LNExgY1iLPgOFna2tXjtN1PSTpM0psHCVLquacMl0tge9tpB3F7jBUD0oXU7VLc30G
FumKr1zHNTSwHzxsB0Y6opCVRvPktJEK4DknDYFLU1LDek2h0k6GA+5eMGxYU3x6jV0y1wbxhS2h
eHWWFM1wCzLc22iFnl9IB8hfCCDf6F7NubVpnJEXEyQk5K4k/WF+LnoSiv18KWilxHYprhMZJYRx
tpUY2L8qjx3ca6O7oi1gj0JdjUJ9tPWX0qRNAfDYWJpgIV6hDIvKVrV9qvbuhEenyE+ddC5iWq6P
GVjV4cooZHOEig/oWrHchZWrc3L61CmtVFa/lCSqKTKU1x6c7YORL8a5lhizslFnlfrMbXOhbVoR
2R1+CFuSOLgot2ObemUwTKagw64BDfGFk2r39iCdWy+qmmqra8V4U0Ron/2SqO8HPbHFZ9HK8taK
7LT36dNTnBl9LCqfEnlVVUYFFgsVB9eO1NOp+GCs8tc5h2silF6NdjpzlfejW3hGVtfkUX8wZyUK
YcYMV9K0uw9e5a8zK05F6PRgJazIABCGPw06/pPcLkKT1VY9LIrQxh2lu33jZfXXFunCBouctllm
O9rrwjNu0foVx4lO3NaorOiDuc46jPppRIIWGPWQwQwN5RpztJ/fSFZBpjW0Aolum+S2P2YzTcNK
EdO5tBLng4/915kVyerMklF3Yrd234+RZ1DQeQ597yBo5+16jnGfJ7aQzWJbPPnCsj+Ysb7HcTAa
5GpyMdHMrWDP93pZbeD+4jg7HNzci7pnrTPtR4B5yN9Il4MjzgnMAyCdmguN4TGzpp3Hk0NQG7jE
3e/HUX+5sZhnwehb9WjQNRm4/vxFD800Ok0WWQd9NAUvM3e7Wq/sv6s8QGmjqnSESQtyGaStV+BP
o15ys616AVXMN0zShVflxblXMZb6/Wf5y6h3fRUd4BIKXbKH3n+WyS0aI0sjeYgaW7t0OPbtG9sY
P9vIiThuxcPWIBf2g9ngL+5UnIgIdmHwwc15D75A2GVh3ATy3qUegzJ2NIZHAD+QjsgPHopfXKtV
h2XAY8Ue+hdrew6KuzUGVx5mvZSvWi+My9g1uw/uiF99i8BeAbzx6K26sp+vlRvRLGulKg+2mRtX
eCoJTS/GMdkOfVtvS4OjpBrjzvn9tXuTo7574q2VIIKeT0VW8V4rRT7m0iqtLQ9MrBJAigQcOFu7
z/UXurFE6yxAMAipXeT8mSSE5X6ha2qvxyJi28uuM2ZGEtNaRqu5ea4TB0Azt1GZUXbaarv6/bv9
xXeEgAYxBkRIjgvvVRKz67SqN0/owSc6XmYDU7bui7CVSh+q6YyAUyCB/f1r/mWVYsi9UtHQjnL5
1ffGj7TACVgzFT4kTNg6Pc3D0iB8skyyrxXj39+/2K8+IIvUim5mhbLdd3Kyxm2mlIpLPZDqB+Cu
hmIf+42S9pvJSdRThfPuTi6p9vj7l/3Fw4SIH3wlLmgwAO9VnYnpzbiJHTp3fZGfRRbqiarkdFBb
HxrYf/FSCF0gzgHuWaWN6zfwpyXJXgpEm40+H0yvajeNB87eN2JnOJRVlX+gBfnVa/HMOi4LPlKU
90oyIvgMF6OvPHi9KR50a2GQatBMgo6/eB/ofH9xmwAAhvODwB/QkvduQaeGT8zOGlgEa3JsOGgX
8HPdkjRSLqdLEUcb7/cX7RfLEhZquIxsaCta9t0rdmzTs7qugDmB79vKLFRaLaVx+v2r/GqBAJeF
lFJn5UNf8k4dOio1MnOND5YDWnyW3L1XuKQYtfdJrd8r9qhekC5rkkXTVDcem+kZw137cS5RIfq6
kZIlGKUksqURYgpahvGOufPywZX+1XcB947q33qTv7x7k11a1aI1FXkwEaaFnezqsB/64YOl4Fev
soJ1+RJWmex7NMwUL948tt5yiKSr78qUKUmjxR9pi39113pAj1AM2jCJ3Hda7qTU+miMWiJlHans
9ZLwl4WJDMd+xCVvF/dvIfkv0ue27urv/T/WP/Zci6VN8VT+9z9++q8r8Vrd9u3ra3/xKN7/zp/+
YPffbz+OX+s13vCn/9hUfdovN8Nru5xeu6H440V+/M5/94f/5/Xtb7l7g+4/vpQpwo2O3OnnHmT+
248OL//1HxoSfx7R//v2MX68wo8fXz6W4Pr3j9Njmv7ij/xIWmTQ9on1iS2RWpFN3+bx+pG0CGnr
EzWkqa0MEYvfwir9I2lR1z9h+aCmg93y5nLj4v0A72vuJ0+FMaFCjWUFdD3tb3H3fxYeo5IAZAGy
wmaaTq1gvlEt/rSOIr4rZGbFOsoVweFPoONYEI7wPgNZENsqzLi9SRjkP8NB0++SJFdOJPosu8pU
sJkXdLiCopvtylejYgoVWwt6TwFhPI/ioVNV/h6YxaiPlLFOr7N2FjkkDIT/dTLn2wFM00ZopNjp
ijpfE4wyhfSqForYJT9JpD97pCwduAZleK2kIls/MSfzCgVHcjWD/C7IGOqnRy8Wy6NjJEtKkBFf
W0APkBNHm7dyS+xcc7Q4ET0NepI99kxLr5HAaCF+weUBjATaJRHnTmAQifSKTFgjNKwwDyAatZs4
sW+I/WLuTHNH/7xGLX5U9hrrAvvP0untEgAMQfhN4UuN/X6zLqUJpzzq7Fv8DxDKMNJuBM5G2/fq
WUE4oTe94yMQ92BhCP28mnQ+GtTD2grSXCWybUUCILJDOiCH8UKy717qg1m/aGmu3FeN1Z0SdF0b
K82yi8HqQSe7a3weOXbujrO62A6dUV+5bvuZnoG1tzimOfGk3+mQOZ3Ee8G13Tz96SG5/uPT/TmE
4W1//ulDYxNYb2CXbYv2znvfkcDDE0eqqG7NuowetPXqx3WtfUVSOl8r1CeHITPQhmRTvzETIpv8
UunltkPwdEFTW33iNMvX4FnTfBVXZn6cmAHfRgu/aiA6v+qi1s6wLk5XyWBr5wY96mvLjb4gY9LB
tpNPyNhuDEBBqPsUDt0uUVpll49MaZa67TdSLbmnjV4dz1RpvFT2cD61urbvh8jaL+46NzJxa6Tz
km9ma9I3kDXwO6UPhfCyo2nW03Oa1AbZdcb0LAhJOThL0e5bmrY+yQYkto3Dtkfzd+KhzC+dUeFh
6vJ0nxsvKgm+oKGi1u7CPCP3hqlMCTkGcFmYpl3j1wQ371TZEg6YEonoVATTzxVXCeVpml2UyRr2
7Rb6/dJX4pVzFVHC1dR2tk/p1uwJjda2VdJ1e28W6RnSOvUiSoiddkEWX1jEA0HYMIai3DSJBBrc
JvRZJczSExXkjMtQ4wvV16RJ6cr9ZK3PppLLm3Kcunsz6Zonj0Duc9NskS8RT/lBiWT9vGZxwMAK
ReFuGPC0uJae8XPtp8djFMWIz05Jr0p0WQNkcq0junKesE44gxcAF+feaWv5POmuDLq+E0tgTkvy
kol6vhS2Hh2bXm3uHcav+OoKddfQlZvp64fNYJefy4a/JWd6V/jZaAA+49qf1xFJ8Yzo5aaz4nlD
JJx+mlVCuZAl81EXiH8XZhKt81Nl2Y4UQ+uCWufH1hL0nK1e0TfpW089m8f5ktmtvHm7bUXWeEGa
2stF21jauSbq6HtduOpXpGXdvUcL675SZHOZoufK/FIkZUKjtEqfKjXfNXWr0A6bvSHxjWFYtQYy
dza5m7hXrtqQT/n7R/fNXvnPR3f9+jmbU5uhtOGUie74569/arSOdK02OumtsJWwR9DgL22j3CJm
4xNomU60HR3Lu2xJqfutWXjiYm6rZN65asr2YvAMksSI0vcItEA85rgpIdo3k8CigSXkgaxIPswa
tHoAqqp8cA7/1Qegu8XbwjrKUfX9mb9CXdRqSeycwIb0mznT6ACLON42dgTSB3+N3EbNxHqh22vb
KsG0aLuVeFQj1TrTJjv6zrNnsDAvTMlmRzu3pzk/JroYom1TuPRNnYbA7qSKiYH7/Zf/th+/+/JN
TAtY7XWaXeb7977qNVppTtapxpxT+VPXRd+5myN333Zt8UWTqbzI5m6+KkAA7frS5RPoVUUnDv3F
sS7dNJg8vT3QIW8POKGVu94uvZ03mT2xUs1QXUm3S8/J/Jqvp9JjqNZ3U/d9ZJvgEqXmUxdNw0GV
0h0BPMj5ejCnvNo5wJoDkVnEhegty9AwRPd6gjhecRX32CF62kQ0fbYIfeKtKJL5obUruWunMTqk
SHQ3snIqN+h1HVwcnIzWp2BVxqATuraRhvC2Rp0/kQuwZ2LBkMnIhTgUJjGTlcOjTk0wX789etB7
4pcWigZT05z/ORBaeZRzq5/ILCOftsyMcRXRJC+q6OQ2U5PogTtvfDWLcl1B1q8mc6IjQkB5Yapr
YLxZsvIJJun+opc541cdnYjZMF5GD/dMZkp9aOIE/M6kd0HbksapmGSzJTMZghYpqDjHCEn74Eag
SPypbOAx5OxLzfB23F7LwXdnfNbqksyesTnR/+zpWqk8YP7b2lxMM2zLCNCck6yxwFBW4i2lmHi0
9V6SvcyatInL7pAoELCTIiuOTUoupr+UapoHdGbSlVZSbfsmXx9XjjJPy6QWn1n++yd9MsfXIXVM
JQQGUTphl7hI7SrKsYux6i20zOrCfYA/o/AZ70RQmLWoRhooy2EPlWQOFymcw2yWOIXR1/IuO8S5
ip7uPDQCNwYP1hR2gzq8NBbbCvdXErZ1UzPAkyRE8dTunQKUja+u11VMaX/fzUQNKzlJxjPMq41n
LPdMZsEZ1S6CAHVJwIsD5t55KKl2RCB0ZmDjG4PNg1KgHcf8WJNhv5desSg+eYMNQQF44i70OUJv
LYY8+cI+kH5BE18UvhST4fp1Wmb3HcZOooXzxo73CXXLjB+d1QDcj0heFM5nJ4X5GAVOO+OYRvEO
UL60aTWNJE0bydBvCD0uVT5uzpJXcMJSQUu1/DrqBx6DJdFlFLh2Z5phIbXqLo77DlADJjpfwqd/
SowoXYJYY/DFlKpfyx9vuYn7tFY2Mm7Up7KoWVf7pnTDhZVdDZRKauexNeVH8F45mbuA5M8Uc2EC
xMnd+KqBd3O5nwZ5k1UeGsFVRn5qqS2BBRIn7neoir4zPHcPDPOVDUNUevwuaaoxgls5bcxx9AK3
s9FQ2i1xclMLQdZPG6pMNBXwJz0rJz1ORCoKIFl8d5zpRF4d4kWLspVhYu5U5HXmJRD9MrnWS2cK
2AyIDiSKQ968rah/6+x6V5f88/44+tPB9d873u5e6/VY2L3/q/7/nWyf/1WcnIVT8V8fawNWLY7z
fz7Xrn/gj0OtaX6yOM9iqjHWYdPb1OGPM61pfKIeY/SEAoocG309y/w40iqa9onBF04frD4W0IA1
UuHHmVbR9E8m7JiVZMu5FrGV9XcOte8cOoAx6NPR1WfuRNAJ9uB3psy26cDr5+CyRTxwjlIVa9n3
mitPg0zVE3M/a8suZmkbU2vGZ6Z+uQ8FobzVq87qN1lL97yuqoeiqDCEcABGUuqZQxKOrLF1QBIM
s8lpLOvrqGvLJADp41yg+kf7J117jc/s4uFusqzoS4Fcg/RToy++CShb5zXOsCHk7OwrPN0yjB1z
vvA4ocsQwZC4WMUiX5fEMW+HIocaFtOBSsvkcxOr9T1iYo7TaiHopKuNZu/UKJvjoJ5cqr0pumdK
Uz2jL0Fn9adr/4vT2ruKaf1CMWgyuOCciu3JeB+fknilBvB0sfwU1fGdRMJ95EiHyrHJJ/emXuDR
9/lUYAAwZRdM/YT6syGg9+RpZX6PVX/6Tty53MuoR0eI3o3F25TpbauXM4NjJvfHDD2Ssc8n+VF/
8+eO6tt7p8+/BoNRNUEbX/tkf+pwFIpEjAJkxjeqWWwmktB3lb7MG2o7d9MAif2jGcZqQP/nF1+W
9nPz/a8vuL6hP72ggfgpIW3W8ksbgXymXpUUg1pXU52bNxxQt+2qYIIneFQHA4hQdV7I4rIo9CNc
2Xs9GjfgxkB8TfvfX8Wf245/vC97HZPy7BHn9M4G9596280TN/xqXInQaEdlfVSAIn4AjPnlq2CI
tmx8ijQe350OBGYLRgCCW0WxevJniAJujOGjLKE3tvk/6+C3D2PbOB5Vcm6wkL3voRKpLVMzA6Lo
ZBySoORRLfpCi+IznEbRl2RINNh5erPco1BTv8BhVyp/sNXssWV3/56oVrRJeQUjMGKMNX5G2gna
oTJ/xfnZGdydEYXnMNvJZqBMwpSV1ONeRbODXuFi8OLhWjPmMttkRSxux6KrvjaEGR4Xq4Tba0XE
4aY6ujoE5RimJCIkAr614jCro174+MPkwUAS+oPr+7d2s39vq/pf14klnIBGwL/esg5FQXs+/WnP
AsS//qEfvVjX+WSCNWFgTjjJinnjRz96sZ72iQ0DMxuclT/2tP+3cZk6P2IPYZzGrUYwGXf0j33L
sD/hTcacjEWZTiyb3t/Ztkhd/bmkx/+hs6WupT00G+MvQ63U5pYuIA4e50ZzEOeL2vItpOFnAqNh
h/FCM1F5EaQs8gZlXs84nCTx0bVQPndUUPtWKyOqRXieRykdM9oUY726JlR1vhkMszR3gPsX5QYH
RHvfEINAtpqApBwsUcGceNS78RxZDyJYQJaDjjpKlSbRMYN97mW2U6+lKSNeTfYmJpra28iC49cG
YdKcBMZUR0fOo6h0TVehCZSBaHQLsjt7wFCbWKpGxWS16LtgYUpqhcDWTf3c0/sk7LzSvpjoGfrl
OJxQyitbp9OM2F+KUQWKYmvprUAlfzMnan/Zxnp5QlY3VwieiaZD6YZvx68sNXZ9OxOnwhLjjr++
2XDWWfbxZHtHXbTpmZa4OwLLW2LW6rTeWpVlB3pHUiuQAz2HcGmR9mSSmnNfeMR/p0Zb3Gr6bG+8
xPyGUFBcoYRAZSsN43rQs/Yw1guMTE2/TmzMAFYFK1MBs+nPQimuDeyhl0Y1nSwV7LFVoKfCuuEk
zzYQ1J3p1EbQOgiKAZQWYWrPzWlsaVj46Mnii27ozMsJDRPvbZDDuTptGr2uLyPRlt+z0UbonpvL
trMo1uPW6U5IK54tipCQKM6IrnvSoFnlX4kl77GHaH6Loz0QhXUkMpVA9NSrbrO2M05oUuczQzjT
ddqpzY3Ik6dMN5JHq7anUMbzWaFaS2gN9J5oNeBUtIVyM9ZzeQufvwyQg3SXZAIkHN+ZaEdeftMW
WX+pzOgoUp7YzyRLR7gx9PkS00gZitnSN5rFOwVRGIfqGMV30nVYxgu3gSOdVTUCryrLWrqqQjsz
kkY9ch55Kfj9V/FgFjc0N4okXObIOzmpJW5c3SSxsY2yiJpPyktTwcGciZGWrjrXO6kM1UnVuaMd
e+jP9dw0z5gg+6I1zC2S8u6ing35MLIzpxtOUcnRzBItFGaOjtUwRjNs8nzaDThxtkoznNmG1x3V
xL4Yx64hm9Gu8CTWaANdlE57oypGToDcg+GsLqBZiXENaDV9UZQCVaE8ubigt5FzZo4eR/am+rpM
Q3adGO0VQSJfNJqJoVeYJ61Ri03lgssVjkMrnMBbI8EIpHffSqcttnmq90tQoga3zKkIqvVKLS9K
HAm/Rl7iw36+hzgx4070or2YRuViogTfRHiysNiaDyyG3ZUuynmrdG0dFHlsHZamM7+YtjIFM1b0
sIzoeyiGzmOlHJ0IN2WU6g+jEzWbwSmh9cFZOWTdUfbpeV/2wEtxRy5VellFHa0T2/MJoC/DcoZZ
O00i3eZTNgdmnnUnNzKKG+FaMWg5vma6lsYBD/98U86F3FVoR0IhRLuT+WxfmO14XFoirGCkR3k4
aR0uBLP/MmiLsleaxbqktkkqHjC8tJN6i8XPLLyw0Vo9u16iySjPp9q6LFv3iU6CtUFN6N1lxiK2
pl4RieWm0TVj/vTKSrrHyhQoxhsC+iQaCVuMFqT5Vu2/Ue63O7VM0OmKQj+Li6rcqrrFLa3iyB5L
E2c5TlC067X0k5n1Dox/jTuwWr7JAb8VnesoGAfuwXSZl2/eAqDTL1O1uW3a+ZZsNzIB3aq8qkvE
FP7oFYO4ji24QIaYkm4ndExhfmFhe+xkVh9EPkY4NyrEK7WovFOfOd9FrU5BrM/aFpJQMfiABFGM
K3YPQMCuyjoKzLTEJhfQQcxoUKe2stVkIreu3pfbJWloecBknYp5+JIUlPbmfqGvcyR5LhnYW7Dt
EphUL0ziskHdzAlmkKscYtHgZxja9/lAWN75bLb2zcyGfWu0EY9IPnHrHdp+tL52WtoeEwnFfhW9
Wk89d38aYPWIk0BDK276ky2cU1Mork5GmtoeazCIx2aJlG3vZVW8j5r+sAA/Rm09FLcuLhzHb0fF
2SV5xI3rySl5EEirNqNuEu/BnPqRnDIVk57bZlkQL715HhuthhvLFI7ty2mIDqNweT6McRx9pnzK
DWjs5XuVm+pEw1qfLvqx665pEDZq6NgLbi+6MYLC0WIoSDUvB1D6RvPYtGr6wJ4c05zFC9oZsryK
Rsv7rs7JIOm2RQYtoXy8V/JCAvR3DvSpi9eyNOyXlQ5Lo4TxzeAPWOo2sWemB6seDyWrLdZjjUgm
xkgu4OiIb9HPIIZ/GcbFOi/srnjhsJFFx3LQCfS0RTrdQCeyv7CPeBsxy3gLHXq1QFOeR4GW0wI/
tOk8P+dp6pksRnH0xSPG4np2GpW7ckmU6zSzsbTouGYfsiXKL42CRjl3cW+CfPRKJDFDk7+YNArp
w8Hh7opJD1LCsQ65lpchSZQ8rKLuG/KPjCYK6CW7C5rbNCo3i+6pF/SCpwdrWqbXyE2ab4yox22l
ZB6J0jE0SRwki3JkpjBeVxbrjW90rfJsqkt3tbRVvOY8u91+cBbR7h0CI755gOhpXsloOAiYDVOY
YQKgc02r9r5xU9P0XTgtJwwIpDMqs9Fc2r0oDjxzabYbdJU50WLODeDlxNsYTqs+RCASiWVA2A1y
fFSs3VCY6SmCQr3DSuYEFQLvzG8IzN6xPJNAYmljSYaw7pwTX9YctaS3kaGaarhg2glxMXNoKYQM
Zqhsm0b9H/LObDlyI83SrzIPMJBhczhwG4iN+77ewMgkE47dAcf+9POFSppWllVVmy7bWjLThZLM
CAYBx7+c8x2MGgEEa4jeNWJwx+g7rKX9Fl9ydFla44B7NWn67SxzfWak39Ubkp66N3Dtp7VwOmBL
GWbTvBaLq+td70eorFkord8YVryrBC75FjTRp5+q6EmySf1oGCrsPVXit+aITyqI6QWCwCkqOBHF
vNhnmbTlVbT68n3E9nPUSi9pTFgEEPvFW7xPOXXqok8cDwW6UniyK2/2QRqNZlM3bnNMiXo1m4JA
jvCYs5W/D4ukxZTDRuBjjHBwaZivECUSABlRj1s1h2rwNqwUkKjyp4FryTYDRgXpfEWt2+Y7Jgap
dY6qOHnNor5+YlUfGJTLar4YzLAcxtyy1HbtDG466cFRSItbex2y17aW1ydbCMCEEcy/tZvCQYHy
66M7HNL29SD9dEsIrMxwlmj3JsC6vQmxex0Y8NOmi270PyOyIfDoMEd9rklEWzZ5NTHCcSxyImIH
Iz2GkzS9Nj0OPDyzyRkYAvbyvui3KwrT/WDbw6WDDycYuupb5e7Q4acO5HeQZ7hlR8OAuwj67ikl
n+wzYAa6h8vv4QRmMGRiJEnDlXLnAk2CVxg8gQLxGUEduQ+Kw8+/tI2TeNOd/qNBIXG0eNNVwwLg
Bdt9+ZgJWxGsKSz6g2S47PSMAdopgvCiwPMXp6C0FZSJ83CtLLOv2QIdwyxqoWe6afFKpLmD7CKZ
2OWpTPQAALQb7PAGrhcF9vzzCYnLJT9heYl3NPuRrFl/YqL3x0q34z6NvPqsLU92nGJ90exoh9hx
ne4j9Vp56+G1+XbsrDv7vfX7W33w/8apLofHf+qRH5qhV//nYfj6qP862v39u/7RJHvit+jkHiAg
i3zoECXnnz2y6/2GFIF/aHiDkHEaa/c/ZruMb11mrpHtoEaHJnvyN/zZItNyo3w6acedEHs4a6w/
tVR/zNIQev3b2dqvozXpMW8+uQl8uLiMiQEg/zpaS1WoZirfN4iP9qMoUm9Xz2V53nA/g1dIAFvC
3fD/m+knSqxf+vLTy54iY8G2I992TurAX19WIN/3aESfqeXqfMepBvAMQXzy6utMR5TSJ0PVYqry
LholNJxKDfLRJQnh0wvW5cCi3xNnWBiy8mgFWe4c9ECixvMc5CSiuIGZv0ZiQc5lkKB093KfvyJ3
2lzszNDP7EuHgXbRMJ69SpsB018P5TO2lqUTV4W3Ep5twmK5YWO39KDxsT0cLDlMEopREf6o+W0X
Vx7E2DDOQpID4qrjvRDXY2kNrCgYhVX+7DPbJG9ySDxQRnlGwWViyaft6l1bsD9tdnWdyewMxbZv
eF7OnRW8qqgg/MlJo4QjpJtVJ/KtDt0h+hE1FqiDZuWRdAcK0f6coBy8Nbh+6sOsdCfogRrvyp/C
KX3mj6Ay4dzHRbjv2syb42k4+el9JxcPjTPMzxZqFhUT8rOiH1Ojd8oVocLEgTyMEjhMWqVDeqhU
N99rDHrhHtpKuDstKgzkk8E+tlxUZiujNcGIMc0iOwwzJplD1lTWVXYicG0Gd/YormvUcFvbNMFN
M3VTRW3caec4Y6NkqdVYg7dxRvYYrDnrhCewcIvBjo0Z/OlOZ0BzHpWsPt1u0gR9TAJfVBYxAZyq
NXjXRQOBC4Mzs8pUDI3awJzCuKsifIhbpiohT01rxmCbVOvSYGB1Wg81WlW8Kj8Y33rZk8c1LM4S
bm182fW2xgymd7Y18BhZUMkCa5xzrWkp1tq+IIfa3gfoKp6ybgzeEhWy3URsEeASqZveYwmBg2zT
JKUKeHwQ1XCc+TvO2JKmF6u/8NpK5t/DNFXf1VCQNRKVKkljZYT6NvZCX5zayo3hgtXbVnEvxkRS
ukfdoLeKSXsglwQLeDrgHq5SmJUJDIpuLojoWHyhCvr9ACCSlyUZoqd5duPWS7rXYVUCeYWZ9FdK
WnK3DexMn9fV0j752m3b/bhK12dNK06LEATm8mw6Sbgqn2oinheP4JiE9S3bGChIG7XQne3w+Van
6Vkq7iOs619VFGX3EyFWhjVy1V0jZGyefeg17W61zHRpdTl3U4g18r4RDuObEirXOTExaXUYe41h
VNkG8APznIMD3oAXrmbs8lWx4pZbGQGw/G6mOQ6lkQ09Ca9H1e5NHogu2txNBUyhwITXAUeqignN
VTVRCYCoYW6yX21CdLBmD91jCKvqLi/SZmSm3q1XuK3Ht1kY8d4AnHoB1KdDZBf5cCucMHvIi6G+
5km+AhTupugnTCH8fHy60jt30tJbN+HUtq+kWuHAnspAXjtQFB9JVecmDsY+umfDvjwXw1p+MKBQ
xS5JegZKZWPRq4ZjybZsscvltvErdyFHyDL9TjPssWCvOzmb4Nn4RWzcOnW2tq2WKgYMrBCA5KKw
97SHLZAzfOVFGDNlZA5BEexm+ieRe9NDIVLZfWdoMemE5dpfRcHi9LEXNm6/9cAvNMhMakaMU5G6
7qYbuNxjdw2ZUoSuqYA9Kb/O9uuCu0Fj5e/EsCeWMLSv0k4L8UXMohTnJm3hH21ROnoda/WVzKwd
SrWpgCvXoQZlyzanPgq3cGXXH4eiBdizp3y3nvkl006v+HT9mBWjCnaaHJeQwhd013bKhVPIo2yW
2vR7S0s+l71F0xN8BoO1qkMQVJks9onOcLRuOh3WHEWU1miy6cEnk1813YpW2XRTv8ZuQ7byEfSl
go8H3Q1ZAM3JUrv81Z7Xu9cF4sGMS34MluigiTYCPeWuVlCcin5F1C3YKZvSXgKQYwo1sz+MFFSp
89MjysFp6gFYBqIxNMEOo3DEGafaPLe7S9ln63S1mMhD8GDnxgSPacW8nYVJ1jn26VSt5UEHwWlZ
zyytGh8Tgkzct85moLTrutw7pXq1XfLiZCiIFhjfz4wK8OHCKbG/G3fWEFhthrS0QzYUuCWfxGFM
FEY2zhf7ldMu+bmSs3XZ5zYjzyIJ4aP1bb8lC8mvdyYPiQTKG6TVjFuT4SpcKIa3qvNmd5dOdXMP
c1690LD255at+o+h6gNy+GTRfvo0ABB6qpkfeGzTJd0lq2YekOZTrqFR8BxHsczYlq5G208cHh1A
KHds8HOfRLlcvISKLZYCASDJGtzxEHJbeB/QKzfATL2L2lEIbcuZqNtNJmv5wVwldzZCap97f/Yc
2CQTAkWT8OzfGH8YuL2Lyv7yQtU9DoyCcBrzoCs2a1nI+3RuymEXLEB2Yhc9VEVqXmn/YH7JpCnS
ZfoQdZn7Oa9c05slmPhBhwW7cR+31tjx0EXBBvSvVErEQV0snDYqn+/EFIbPa9H25Am2JZgwndWj
3FEsLN1hbjyaJnoq5IZlnk6GVCwzvk2e5MhqAK+Em9L4CFrLFr1bjLBYPlmVKMjNqkygd5FVOAAe
MtrwzdhIEupSOrg30rHgSpPC5H7N3NbsI9dBfaQB9w+G6jpygRcVeibRaRjybYSBlUFttvLtfpPL
a38u6mIL+L2hJw0LGs/Z8gp8JGhegLl4jX1BGFyUxPApqEE4kEc27lGmgytAiCVPIZ0Pyca1OL4o
cdaAes06vXYX2OTy5KNvvRT4RwHsr3AraCqJoNgEM6vTnQ+Hv0XDpJpog52aEx3lYtnDiHQVgG6c
NMs2nBbk8YRK5Xq/MJW7mxfC/7a+MUV5Zib4XDumHHI4LCs+n7gnq3TPYF4G55mdtUfhC2vcjm6C
3CVLhoBzKeTE7aZgRFiaJ8llzRdHm6JHcbFJlmT0TrN+rtSR5lEcUzJeTGzWOX85zVs5fN2sgmVS
OeZr6C2Uv6ioaBRx/y8Mj+uTYbWtZv82J3rvbhyZXzur7RiwG9iCg7RdyMkKLHFtmD2/R8D6wPyg
/YnzslivuTTnd2wPygVXPpLZiPOLPh1k7o09BwR0YpbKvnWPUHBahdXv0f9bL/zkgSRiIh0fLcsu
ho1ZpOjppFXab4Il9D8a2dQ8oiLvG5WH5u70iZxmTNBXnHaqShH/59Z7mIfdj6XLWWCpZmBm1NZd
+jpTLdxC2lJXGAqLF35bzIKAK5GwGbakGqDr1z/rbF3zLUp697FrV0RofsnYazuXczcdGiPXQ9Ka
QWwHAX0sHpntv8FWhk+K2smZD+OEfJ373xpXgjAbRFulPbILgcvLNNgGF/BQ5g35go0KkjqmxCec
De5W+RJSqpygIBwxG5XmIEhOpT4nWGZxJ8FVIpeTszFPGFOOp4UF+zm0CwIpHFvuObichlN4bKlg
HybwVyuYNJFr9lGTFbcZqLafwmVUso4UjMhDHflac8HfmjL376K+D89GWcEkCvOCdC2l0oDQvsky
5qyN5CTADKVI23BFBHYM2Vxdi6KPvusq9d4rzhoUmcpiYGzDplVbQQlebKRFMMI+KqrWOaNnKy5z
OGJcOmGPFZ/EL4hmEUrxkak/h8OmH2s7IwHVqdot30oV2vbMKnZhFXT3DtAbG6l7Wke7qRenL28H
MknAZ7f9AVjIcFu3IFN3VDJcg1nUdDcmYJsA9THz9vlaczTJWtQ3cnKi10r3ow9tgHXdCQ/UngGh
zf19npqg2YMctL5rmaCtD5mjVZd5csKoGl5vhVdR5tOW+08FDyGD3XoXUiZCOsqr9YbgnwqBHi6C
09IJbc5JXGjEZRZ0QHiTvA3Ppi5vb0t4VF0MmgUmnimCIogLtziRB1YRfTnQ+l4rboInppCR3tDc
zOBh5RKqWFtJ9ZmCHnrLRsPHHTqN9xmuLrrK0Xd7wgjha74DUKdu1a4kdJWy5wmNOtuFxEqa23Hl
DcVF0/B+Ckagn8yxeRPuyMLMaZiS8451CHoQvPF26kp58M0okMKvE6w/pe2REoSRfLs17toFRylq
wChEUNZRXGqbvqdvrfUypUauUFsOE7msHKs1Jn8TBXHmDt7RZQenOFtbrJkTUkcdcyfKJ2JIAxO3
8+mYYj/A01D5QGvOOez5fKMIke2Wh3FU7WzCpF+HKlzuQE6UrFbyphh3vUwcPuRJkwxJTQVliBIx
X/Y5w+csrivvNJSfVEKEpHCbg0c8LCAi6cwyTildws1qj6vhqlXzq6EV+UOZ+7dGT/+jJRg//p1k
kOruPw2XLrPP5eOvY6Xfv/4fYyVX/EZiAX4NhxkSw6VTwMU/pBfRb/xPm/xc2yV6Au0Fr/HHWMnz
fiMrnb2MHSLUB2v//6dKTsRYiXkMVmOSC09/+nemSr8qxKSLBxOF28n7isMX6eBJ0vQXwZZZ4Hkp
iGKbeWTlF/WGuN2wtrJb6aTdg+yC+fYvn8u/kIid5kX/JV6SeO0c1xbEOPAjAFn3/nmeBCQaYhso
63SG29M5SKmNa32OdfffgThwDv/6WkBHbD9CHyVx1ELk+Gc9FolPZR72fYZoGQi4syt1kCj7QUdQ
D2nNPBLMwaZJl5Aa1k2znaODCiu76EivhJW6AjxmI9UXxEnzCE6PS9CTByXpiL8840OGPXWax6Bu
bMkSytPX0kpcDqEpzbaGDKuHoQ+FtQf27fVbayAf+JLYh7I9I3yNpbVy4A7tGqtymh+z09XzXhA7
mx6IY4ZfzrN6puCqMww3+xofTLmtCjgq29IPlyE2VVj514kcKnOLXTpzdz3gruIq1+n8g2PcXHQZ
UvMPGD+NfxWuqWSZmiVXepHZj3Iuqahq4RCrLFwMQjMxyiw9OKR5PvQCLG5RNjdlbidXDQg0wHF0
bjBvVd/zWW7xZwmv2kzO0oSXgoW8F1vGwwPp8IQENQv1qOWD4fL+kaajU77VluoRfEwWjKGLeRmI
WZnhBLgMB5KlcsgOgBi14JdpQmNv/ALXAHgexoOIL9jr+au3A0lGEPGhbKoiB4KW0fzlGJZ0M722
Cuf0lUitun4Mp2aZwNw2QkAWylt7tJ8lqnSzxNr1ZlMi/jgNIXbhJKa1B30kGgvH2WzVXb9hz+op
b2+adoq8XWEbDCfnOVBBLW9ov4LK3GVW1RIHQkNtE6BqTwAMbWp3f4Gh3CgC/G5l3zqU6VnPbra6
WQc52PcJmd/VS5pH+Wp2i1ZuutUrzfFHWVtNG3Hnhctyxw9AEtaWyPdB8PCqfNO1sdCK/idubUV5
u3EdsbT30iPz9rbKLP8G5jGbCxbLYwWEeUXblC5cRO1olmqvO2J4aWBswm+9bIhoONi6jNsgK2lR
WSTl1XEsuiWMZ4dqYD+xZ/yxMiNad72GI3dYbWqw56FDMi2QjLg2K+Jl7IcUH6qdpTHFOowsi8+6
2boEtyOCkOFQbIcmkoxU6okS27fSMDok7HeP3mRWakQgWOQwVQDSZAEGeNN7OR8YOWmD9zU5YmKx
wjyjuWY7DOKsHGF8XWQgU0mK1zZYwNj2VzU/5F6PkS9p29OX0m7mOGfCyr0OrMLO4ZSR4Sh2+H4T
lxVTUdjHfGGzzeJQBvrbbkof40QzLOmFCTB9MrZxuk8zDCcmvshmIoHYXJ5rKxtRlZTCtdP1nAVR
2RNc2518VBuII1gD9sncW0G1b8SMpKovyE06CC+U6bZPFHNWw7gQjtig6xnbw6KP7mICn06V0NBt
ktEmbEh0Yp43aKsGNCtIQ96jBWN40eWiPuKbDex92p8U2Wy2I3vnWX0R3RYR+NGjhiP5WDj4jK8S
buSQQDF3cB7S2efy3Vll6efPhBzMwdHrZ33Sqvm1aPO3uUaSY8WaAVV/RYcMPtBm958dF5MLa4s9
uTlBbzP7VPsoS18iSrLVmeXiqcS8lKgvYtaDFUm4wKEaYAPJWIur9HpJO4LQ58ZeHzJgVDhD0Uwx
TAjr9oJxeghje53EuBsr9vxb1KF0DYWTDfMDV+Ukt4siJpaQCHemp3L6MgWU5c8Rh/WbK0MGwodO
R36+vi2YxJz7RDngVGu420vzrupxcV0sJzV7TVQIbGA90sUqWvvOZaZuuwx7mn4Nh+krbevatGFM
yH3SmM+xFQm6CqzQo+VPXyxsmQk//f3V3P/o+ujfwwLw5bE6+g8S1a8P1fxaIf3+HX/oUx0sEhgj
+Nchk/H3Xdmf+lTHkazYPGgCWF9DScHwR43kR7/Z6EVtqieKIRZjlE9/rN5857coIkeeVRlV0gkw
8HeKJBBXv1QSyGP5G2zeFjWLQx8X/pOronCSdmDEEFxzaVpnaVKDba8lkpKdFTqLYJUF2KjwgNeS
Elw+rJkW0SeK12/VrOLBl4UnYvqYR0wi8wsxt9mF8OTco2cLybjQdXCStayGQ9Ty1qW/t+AlM71P
p6l9suuWnqUeObKrC+Yu5jCOZZ5fSyIg2g1xguSJGFWfVQk0RJlDqatgtm7rqvS3UJLEXmUOqIE8
Gu4KHZFgmfPQuiw9rS/N4PaHJRjbczfqpi+4yu9+1YdffmTst3Jq5AHgqn7vKiCoviDhOPDMh9fl
JwgkaJh8I13UEOui5qOtG3/PL8q6ZjqRzFspoQiyUuySuIuwLXex1INTjXthOEA3bjblN5ZS7su4
zJf+4Omtk806NoRZ3i+GAWY/wCYae/ulFFn0NCPOYPAxe+jAopd5DoPdaC8xYeXVHQiB9ugPnXvd
VVV3NoTArW34epfV2ExnIlDZVWSVHxADOWN1DaBBB8VFWxUR1YQ1fppCJmdLIjym5Q5ypDLDk5mH
zjd1edji5uqaI5Okb1aR3S6asvmVZQOtbJrxkGl1mMZtVYbvrkv+C/Hnis+meamy6qW1eOm61evG
VtP4lvSW2OFdbnZ+kTFi04y+NnKq0YuU1chw2APu9yDXmb4QI4U+O12RTzzIA5rgBC8Nup3iKN0B
KJSSsufdj5KTbxyB1o9esGx1icRgE/A0uKeGKm4XloY3TINsTmm/vVSei5Q6s2fBq3jNjnxB/4Ds
GgdyZXnZw4SQinJOL5dqCbwrN3LzfYD64Xbq2m5fGzP/6EO/rEEdIzEdCkv/jIxBSIeY2TlUMmfD
tSbZcRa1ueyTkBigOZjSL+XyoCnZuB6V0xOAugwasCzQAJ7FvbSvp3oBu95Fa7npateG+B1Qu6Wh
GZ49ikWeHXCrCXAo2iWebeQqbqpGWNeuiAursvJNU7nRxVihtNzwzB5q5tpNt4+m+TJreVOyDfS5
WRfzhFi4rmAguupnM6yk9oZldJT4pS47YX0FqwAorlSeb6wkDTZeZ00uKQ5MSTzN3lXmdvQCxB8a
ZifJBKmz2yokfqdMhf05Bk65dzMn+AEGfz2HaT/iARxVcMADKDad00+vJFN4t1aRyC0baZDmPfYL
NMTTctFMFqEVQEub8zAo0C1V+Hh3y+BSTgq/2a2g9OMgIDWIrAT3zLjs5pAmi0NYTsOzUKK5y8gz
QJ6TsIySUZpdsCahoq6ikBlPxI8UNCj8sZ4ze8BV+PseZ0EjTvzb3CfLLiNk4IlKa96M2Nz3Stjh
VkULv5LeT65UWHe3QdBunSTsHoFrBPeMPo5d7a0304DqspnluRi4rTfQiKmdWHcewylobvPKJfh2
cswMLj1cHgpT6qvKjO6ji7rpPbOdFnQKKTYDK+ezcMlUwmokkg9z3rpx1JjYmzWAJAkZs26mu9Rv
u8sl13nM4WlfU6/VcSMI10DG5nEotNE29Sb7bG2dL2cSwbUGcnbmonQ+q8wQbDLHVPFcaxcYS5Ie
OjdRFGH60ZJ6Yazpev0DwTTLN5hcHa+WXI5LXvl3pK9VUFWIrQA/wH7VyURxkAN4/4zyb8NMvr+A
UD8/1aXt71tdk9ERjsGVTZ21aRoOIhKnmKoVUfjGnF4dF2SmMQvvaNf5/WJtcyOCNx6C65H2H2FQ
DoCVQTWBToE//MwTq7n2RdbcGwiBsSYeC9OD/ZGuVbprnbLcsi+DUD0apm7gt9UbTm08SFV5b5pm
OFdRAPu66zQeobS/Jbyj2U8z2GPbyQjPJh3r5FxP1h2JAR3b5IZizpvDLTzWcTuA1P1mhjjuJklz
ia0hLjgzyactJhV3gbAuyXpqN40W0wsKqyz2Hb3eByFQ7t5rgrchVNwbXqC3qwjLM+As81WtBosD
K502k8j896JkMB/Cu7t2krqm72icj6lK/e3cr0/JwJHuTot7FGOgybaxEvGQZc6M+HgNiWss75nb
n1E9YLXuoMLRui38gmtXRFuZjXeTLtIXaxbsvWiYKb1rdcvQjLLcatPp2U4DUK2IskCNKTbKXI7R
kXPTAp9hXxppeffrOtwO6WnLUtrlxcAHFguuPUAPbnWeNBnihQAneOTUlwTBqrMotO4LAHTxPHVE
O3ge2gG/TsNjNgcDy6C+3BlvIAEtTC7zQheHJjAD5mZElNDws+2kK3TYYHv2Q4XFPO3Bc7tz2e7m
MKmwMKNKiaZk+iAeSR9YKgYX62jkD4dV02dntHUtTHdnvEo8rKH/ZC++uYbY2V6CB5Voka31ENKY
7lohxyfDRvRcBNVHvub9mUKZs28LUMzjsBRHduEST4eVmvPMTYYdq2H/3qR1c7syl2deMooRXced
k2qXzJd6umTTj17Oc5KR9WdmHUtw4ZeU4Pm5Sy5Q4+Utlmb7pgj859ma/A2Mt3KX1R4hO+lYPkZh
qg9MTtobHfZOPBvt7e02+Q6LlCMwVeoQmtPMWJnyaJpyvVS+P11oJFGvY4TwXpqxoblmxIDHZ/0p
2vJRQcaL3SKXDwX91r53CtbqDjlZQe5djZyqO62c98QgbKwaX91ASsELBNJkDubLhVXDU9kW9Xmb
eyR4Wd14oImO9tlcJO/dsMwHf866dyYIAcFbp5HO6I5ncspJ9AvMO1MS8lfsytmnhJiRP1NhG1cf
1sBso1s8m9VMvp4z/IXen5YXc38h2VLTrTTVeE3gAZqTEA4ybKfyKbeC+oGiqrio25BHvXDwmGdT
EeY3TdM7h0im+rpM/X3FOOoQQmhB1u2jlZmFdVAks+zRrKSXEnP7DnfAcEyTPCOkbsqD21bo+Yxl
O1uycOi2S57Dsvand+Nw1jayE/owTc56Q4hDHheic86btav3KBfmjyFMwnJj2pUipTCB2BQl7RX7
rNbfCiZIP+pC6fdgAcBJmftRIZva8kZ+VkPV7vMK6nK81FZ3thhAf1VeWEcoK+wMZFtU6DX9or7S
ZMEjLfaDHfZj+A6Wn36Rx+5CBkc7QAgY4xsGpvN9UeQ31L0xsq5yz9Z93duJ5gk6Jc45EirE/z7V
pgpD+wh+2f4ZyhDgJhq3zdBPzbYJ+nTnZOitKT26nSmLO4Y6ZLTQxc8XCTK1uK3d/IzEs+G9cUx6
BJSQ7GQ9aNLhFgPyBvsS837Y2yQTDoiDZSKZUdldtCeKAnfoat9JIMXuZlrS/NqZeufHrGV5s84o
3U8mydhLCnef1HD5nYeQRJQ82SZjqJof2VCNzA7YXUbVo5xVUfjnqFmy4qJHQ9Y8TsghYtn0X7Nl
If2uqZQ3eRc4K36y0pFjXCPTQO6bFadGm2Anq0+AeY/pMn/rAG4DeglWdJERr3xP826lUwI7b9Rn
rFuRpbEonVGIhdn5MIbtVav56oaN0pvHnQfEutvzitZVEUXtdkgX95Bh+G02BJTUoEls54qUAHLS
XGflDqaZu5ZD8LgqNsgtPtUvv9QGf65cNQjNaNqJNeruuwolWB5U3blV6erOnpTaBl7D2KRR03D0
S+wdnAbLlqrP3TY+JYzL/AiMR1Ycg670d5LpzYVdG/+8sztKAGF7O9x5M+a6hTQyafF6dqGbpzkb
/ReyeAXepExXcmMcy93gRSpiYuHz+wmkXJyVwBcnkdykecjHapfR/DBPUbod8xRTIo41+2ohfTnO
GU9tO69EU29EGAybJNWAiXgK5xsqrQHzEB69jdF1dY6fNn9MQ6JdekpPeiYzXi/1mj5UYjX78PRh
J8gWDhYM9JShbaWurWScuk1Tz/BeBg35OjftA6Epdr/NGr50WCPS1U1X3/cpC+K0ddrnTnXOq6PD
9rVu0mfyO+1L3wUjskEzh3vLPYHw6giJ9TDaFzKq8Peq2dTbJNG1vBpm5d+RmvUh164sADydEqdY
wK9xONk89rM19Sc+kARXTLmUL7mt86cwn5JDyFwzBRPluAdaof6p6JjAjBbLZ3w9DOCIXt7yjup9
3uXchCCTVkQJvVg2tB7UOi0YnS0WrOlzpeqj4rdY5HbNvNwybywUIocyu+/SiEqsZS0Jdntwdya0
nJ0r1+hsKjCTKNbel0KN2VmFS/y6FHQOEpczGjvrswyb9UmhyxcbQA78cPijmp0tiuWl4KhwufIn
O15zud5Yp5A63EnJAelEeV+f6iSPTeGGYXG/wbmWnicu0iRN5QvaKmqOdU6wa05b1tB/ngpZR3SX
Al0t/iVbnE6wdId3AUAtl11eta/sasPqxmG56+GqYnFz1WLftJGSQJyJBxUYRA+MRNYva6nt6daJ
rPwYqAY3eD1aywuzQj0/stDMeb5aPQ1vfzvYBoPlbhiki5Eq8rp5uuAj6UIUoyk5bLFnHLJRN/+3
8kej/N6arzFAHhJLto9lWc3Pfxn//ItFkMN05i+bINoHW9hY8oFoMFxxxO/bm7+snnQ7TzmhG9N1
ahmxtSJCIh2kKHKuzqww3Cbpu1t5uBvcc68Qe8vv9kI5u1CywxjAkDX9jh/1ECFlYPR4+M9v7tct
1R/vDUQWizsYGswRee9/eW+VM7a1nbjTNSa8a6mpFZNjNv53MLd/8QGwE/QlxurIhhrw64uIvAdX
HY3TNZJj/Pq0wHgka9nsf/9Z/tZS9n+jH4BB4l9+6SeS6i/00gemIx9F9k9bW77lj60t1vdASIcZ
C1OQE5rlz62tE/yGiM2F3UgUElgNh4vjvyaSLHpJSGagxqDwd0TZnxNJ+ZsESi4Bw6ArZDMZ/J2J
JN94ugT/skjlDTGN5C3Ammb8yXv89eox6Hu6klioOOkqVyFwpkQ7Hd2jvbNG55R/7HZImdIoyKCb
eaL8QhGcYox1tnIcmiOUbIIuccc6JmbcGB5INc7flzGrz5LJbcmZZEyXVShJ0iqZn0/RiDF0mEeh
BZJaAU/MzLp6XK1OHCbMvPHiyeK77HV+QQyjep3kuN5zmm9rANKXVQiI126LeSe7sf7h+uBKJ55c
zxrxCDEmwrpLdG9d6pzZBX2gafdCTtXRhV8VL23Qnft9/dnZzximN0X6Xiq5JxDvx5TXt1Fxq/xn
zZPvrlnHdsdqcjxbUxMHw+R/adIAH4j6mW8me8gGaFpuzy3tCJK2Rvf+/7F3HkuOI22WfZfZo8zh
EA4sZkMQ1AyGVhtYZGQmtNZ4+jnMqvq7Mv/umqlZjY31psQigkEScHzi3nN7BYmQoZ39yhAKVbnt
yBxRqjvv4G/adyAu7L072N0BYWgGQ9Ih3+i6BKY6WRVECnmiT5xdUBLjWleZvWlCgWO+Z3M7UiK8
4vhiS2vWukd+L0mD5EAzhdnkM7InAZ/xpliSp16xZLp2ohlPchFNJ6OuxmMux2VTDmnHLiYkrstq
g21gZx5L0U8qFKI1R326LZQ1nQcjL06UjOypTQ1RuxnfOkal03yLaSOqIAEk5j4TkRR5UyOcIz0w
bwED6YpAu/ZQBg2dtN4e7Dyv1qIxv2oObztu6Owcu3jUkOieXawLq77spi0nWXHCHVF5lpGELyOC
b2yrVsPYrrWf6CfeeARat1SWgafVyjiVYVRtkQyx+XFmWjeHSmyLJOkzIJGLIjgHfmMt2kFGeeAb
jVEiV33GfInzzkqaO1vrJW1MN3qD232vXImSP2OYfMmxZbI1LLvzxN/l404n9ILu+bhM1rDwMXTZ
PWbU3puGId/RXRXbYSE1Z55Dvo9u6p71UY3P5Ivyv+ksXox2ebLI/zwKlYfHgfXQoSI/eyMtIrRD
sueqKolXeQ3lESG5edVY40KXkxwPwVjKDZpo870yxpoEG1AJUcPgamG17RsoirdDCQrQnO3gQn5e
fa5ch8q7q2l/1loyvRVymneWnvWXslBmtmIwrjMAh+LCj3gLbumQwgUZXmsIc0d+r9plMUUViyt1
aYg+KNk9uiU2vWX20macV4WTz75cZLQOJ6kOhBzZnlYtFQnQcfCUo/UG8dnORzmQ2pZqbvPZmSwg
u0onigoY8JMZAhiEPS50BEVOcWiySt/jSjY2ZHW+jaoj0LwrEi/PauFnYXI/uThAV6Ia3a9cPR9u
gl64XSbmT4DW1kbrMCpAHs7a3CwBHC6wZ82J/xJlSFqT/U6SSNL7rHhdf0aNxS2SRKxC6/qYq5Ay
DhU9MuI67wgGJkQImyYnUMp4dYyW9lKMVfMAU3w4CAXlISrTxMdpMBwt3cyPuDES9iW6+2gnY300
QtyOFCaKj0mb2WAGUtv3AIZX8urjIMHH/CA3mNBeg1rUBd4Gkb6tKEKy+ujISj4goERsnZHZsJRn
6vv4jf0H47b0TYvb3q/KVN4ok80pUkMWp2n4QAbE7Fe2fcGLGuOOwNBKrUx86DgZDPsQ68LBzVdW
7XSMBgju09CS8PeUfIPlmJ4CvElgZU31xUzn+QnWZXzVHqgHZvMpBbMIaVADi8hBTFnk3zLWzl2T
e6IjT32cOX3Lirjc2Ra3oZ58ieXONLXWnxWi+h7Ih7ZDo089XEqG3ykxaRVycdj5hGdE42mO+nQX
sTdJkLrFsLC7dLkYzkwnVxn7VKNdI+HTd4cGawqS5HUaD5VPw4GlswK52UBvWLntiEfTSnwh4Ppa
iUedZdFxLg4h8cktZCWGGkpDwp8Ox5BE8X1vWxGtOdlcjA4eTDgFs24T9msNVPgGpDwWEcMtPvoQ
F3pX+b3U3plEdNc8Y+eWkCtjA3DTZ4v/io96X8ux2zUYsA+j6e5sExSVJTsWIslGj9J+q2GpQcGx
6ULt2gHxX8EczhiNQhvC9lyXjHG0w2S4340kucUClfoAYJkcT+GHAMbtawy7b5K4rg4mIvw1ktN+
1TTO8tkNdbKGDUjalF2BGYZPEtpWSii9AB4hyZVfkVHCtz9X3xuZvkXVEDJuyuUj2hQolpnhpSRQ
fotNUunAK0Y7VtfZbpGa9QY/xzm1VQSCxcaka9bmcahCxy+DAZdTz1lFa2sdAE5PpBKqehOifD85
VX+e5mY+KLywzE3vuMk2OgqeFLpyikVrudEdxinsnVAa1oB8SzkY+3kZ4UYEof6jMc2202D2mK2Y
oa3irIy+u0MwPFm6Ue0ycxy37JrETTlm72UrjW0oQrW329HY21HzfYjQtjuIOavV5JbOQ1oFplc4
FrayOg6P1/zlbduplimhCtM1Ak/rvl4s84bpS3WL7AtOXEdCJMrR/N7qUrEdCYY+9EsXnNnN2Jsa
iRDBLFl5jBj47bWYEAnopHgAmkR7EiyRPFRX5APMCU+7bol7WsjYXJ5YoSQlfoaKJDFnvmb+zbSg
TT3OnuI58SUNLMXkoDMPLswWDx1P94yav79NBpDpQPzHr0UFuXW1MKk6JiILzwy2SGQFiMIgEMxs
ZmzM3N5ZvRCbDFL7XnQwOdjvrSGwPDA2Mb+mo8kHyyN7nwkwHsD0Bh+mweQHogBqMziZIonDRilv
aMFlSmZrV1NkrSNkGrshc8L3VgNTHTt7GE7HSc5HW5FuZ2obuxYbCMEstjDhpyI4pIQ6kYm7a9zk
2GMJ9eqFw3tED7WJkuyMt8KLw9k4lENFS2lP7dpA5hGneJ9LpGibui22aT8dFjxZd0yh1F0fIIqZ
8rFESj9/akLbB1gbFnxegr59Zl9CMq7OcNuokrVKwjdUWoaPBuws4uIGoyn0am0+om9i/siFvO2t
5kVPl/OgQOiVGJ5s0TDMH+H1Nx2+we7DhQTgwULVthii+N21p0S2yzVzn81LsaYTXdeu+xnpLvBX
NEcr7pFNnFP3aU3vbiMnxOI6fqm1964qcPfj2p/ODo+ya4OfrwiuuJ9nDJxBs7EnPskJzsAGefkp
6dOnIWwWz87KR/DTBq9F1RWWR2fOqm1cXFxQvx5qgG0bsjify5yU+RZtYjcLorLC4WujX2POx67y
hFZcHRVwYYg3DRU1OAA/umIZfJaD+2yBWpP9Oaf0XhWGnviayO+bwOY9DEejZrbU8TkH4Ne5aTho
ImZ0Y8bUqDIi7CRusMB5iLdmqD+mGqHuCeLnhX7iEkTd12icjlPUDet0zhm1qui5M69KuP6dxfVD
2WVfhyb8HqS1P4oEexZ7o2potg2xvquZELs12eJ3OBB6snTz/KQJu9oYA8VvP/SnGevRWhf5AaD6
JuoZZJLtHPstlp1DxpfP4sVyHphleHQEcOJtI92Ew0tkVNqq0hlfLXPI3je+Ca2QB6aMGXU6Nk/o
7KkoyTqfq/o5VPKQTOuBrERyjPPubgoTUCrhvgOwesBvMF1QbY7ABjk6wSy71RetMx6HpQDCFOnx
SeNudih2qpavaWLH2dSPlYXAUu8cABSxBR0oS24Q2jOQ1AuQ+IyNmIjzSHmtcGGs2lyT36/REu/Z
FKyAdHkYAQ9U/HypTC1qGBQrw5Ye2eA3hBG69BcThgLQGgC3Q7h4Vo0PcCCEdhOSQoqxgiudAJsN
C6rFn0UyUMAV2s2IOXLd2foX3t0h0zQ8PuA2lN0OFzGkzlPn2AN/zCRuGN4HFEYL0EfNbryUX7tu
HBR9ad63L3qCmZPQ30uu9yx+l4zNDxL3o2Y1wmN6lp9rN7SfnFSgP7PtaiuxqPhddT8bTFAztKGd
s7b0xiMklDkGoPik+xhI1M5cZz3yFS7Cnk/OWOF1AQZlypsyiA9VDDVqFRbxgWnydh4S8ii68pLg
Dl+hdT+kxfV0gs8BNin0mYfdxLorjq05ELva1PqZugSoPysJboJpw313Jlz9PcXGih9nObcuLJ8J
zdEVsdTt2mVM9n3t3PIYkCttCY4d2kQ/K+vpBYMNvUU9fiv6hC21janB7AJQYQXFPhqA1RgO+LPq
But7ZJyjuL3HO5xs6CRtbufK5D6JX7MBZwAZIuBjQP9eBtHZr+3chjToLuebBpMn0rovGbB7j7kx
7ysz1Ma1w007lY9mlj8DY+U4d+3vg+4+yDK954m4LuLYZLmo9o7NrLiRNpY8rnP4dCb3cYaRKRhz
Hrymy+B85O+s2ICucFDe4Q6+GkKyD1AWgGwIwiBSwaaIcLrYF/EiPy3a/oJOvouTjGxSayuK4FCk
ZbbGkJP7oYP9KLSq/AW0ra/Qbh1ai+1B2lc8iZHGqEQ9Sz2MPSJaD2npeHXmniI5Uq+5xgSF5hpT
CfyJnA7tfpgBSi6Wdc4cBQCnD9athvd6Rt/jd4F6C7j6eN7Y2bkp7dkfYvnZyf6Z4ugCiy+4Vcty
Jy2UU4X5JhMWS1lBBZRb5Ak7LGBKCVwg0sF+pVhSM7OgNndk4NfNiJS2KZ9LtJpoQiNxNmzcvBS9
2Zays/rmEK15aI165EPsZ5q6DEIc/uqvfaKz1eI2nQA/u5mzZ0eVvJaO050t1RJbC9sDItCC5CdB
V/1R5IvcNrY5FHREaXYg8TV41ZbBeEF7ghbDjrUjQSQgqhhkr0n1K1e4xZctiG74UM1SPcmeeyzI
2QxzGU5gsoWiyJwHPeJxNeP/cnPrJdey0dyA1HqNko7BwHKdGytUcuByxDzf2MhlgABk9mOV958A
cvJ9mJT5ge0IgpkKstQAQ4YaHlGWg27Uk5EqTyRFm/ui79RadaW6kwK6lkhLsefUix+BBRIcXQvt
xl1mnryqU/WK+MD2pjPQ/a4coX2MQdrd9VemTWd21nctp+9Ll1k/u4k7PdbsjHegwqwVyQrQdGpu
0tVgJTWKmknsiLNI99yMw4UbipRmOefs4aurQr018+ABZp4G1BhIuG9XRX3PVj15vwYR0301BLdE
MuEqa7X70q2XI7tRBAwIer0G3o5v5OZ0Xeo7m5Agg62TtGQ3lHG2UfC90d9VS3TnSpIwxsZOPZcc
8WOmtZPXGq39pakM1Ep96x74FGPsdgrXr4llaMdmhhtxMIzM7+uFx/iENSz2UbkE8AWcauI7ltMG
KXmzqfsR5kw6OcK7ZoVQ2SisViA9eq+zUv2C7qD2B+VoSP2CdjhmMXIQtlPi3IRd582Dla3ZhtaH
NHS1dYOlcS+LCWZknAYbx5TJk22GHzXzu7tJzR+WxgSwNJW2rd2o2VtY29aZi7x1jDiuUviX16/Q
9NmYUv2Vazvs17WRn3MqlDUKMV8RRlmWKKmuVuycFp89aooltrOiR7ws3eq6dammXv9q9co5UOi7
a01Zyy7WamdnVVW1jYpeQLWzjLeivpINiTIWBeoLLTSoLJmnabdFG3VElkx5hE25jXeNZrqfJbj+
HenG2peqn4noLmW/xV1WRT7wD/nkzJ31QGjbt0RzOa3UMK2KIkShQaTOamBC441TE95qASMGnvYE
uV/z2Ws1QffSx/qOfZd64XTJXlyckY9hFKgbAaFsW0qAkEEfcgZkusbwUrrmfkHD/Ey+zA1rKhRZ
3VSMyzpHefGQZiYVnYODxaW8klPhkTKU3+hTZbwYrCrOk4N7GLW5+YMzkRANWNT6ZTLMUSGzmdNT
CuJAeYmpJVul5vI2xPFxbzK1YSxgZf3bCNk3ZYNkha8jjy2SFzgSHiIbmIBnOZpAWh4ZofQNO+yO
mQF/4J9vDv6Wlft/hom/bir+FYr2/0i2mQ1n6e+2A8ePov1of9Ir//4jf+iVXTjwmLkUqyLLNF2p
k1L2B09XF/I3gVhZ2A5U29+XAH/uB9AN/7EPMGwUyuhfrzQfyOL2P4MDsZf6aR1gCZc8IESDaJuw
Fkjb/kWhXAcdZqdwshkbV47uSRub0trWx3msPdgNVVcj1gUNN1LzGWVwAzdIx/JqCQ3i5tLxbGdh
wvmeH8AdsBv0Ncg3ZrBzgl634S8M7Ft53i3XkpWFhNrkzZCb400n0pjwDeL1RhLHW1iL4aZrs9w+
DWbdfqbheNeZsQK6JxmWm5GtNhkCN+CtNRYYucwPGqAJ/bR0AHK8Gv0UKI6r8nTZYsdoxamY9Myi
VeK4WKmmjdtdVjt9fYvKOH1o6sB9a7PFQIbW1j3HfTMk1dEumoiKYHZfNSxvJS8x24s/uRk5G/BE
BTbUuch9o4ydC2eh/VYrRYCbW47vCACS28Xq1AZnCLt+FuYdOUgSjV9pRJqD7E6rtumSZ/sEJdw7
0/j6lYNDltdWlsPLdbBXzTeOaBgV44ue9/wjOA+9bVxiKxY7AFS6jzfI9SZDoCmk0K/veqwzo8fT
WzDWD3GNAmd0SS/t4Whn0J1mBpfWsCMKKb/FCtw+T8zK97KZxy204/nObeV80NyENPg5lpMGKA0r
R5Ql8VeuBwuGCiphfyildkEMBQjYshvUU5N+GoOueIwWFW9xRQCBZ6bqDez1S890Onk2GbO9aCTA
AZ2ppXEpQdqsgS6AUlJK7YdYX0jRssDMxb3Z+wzsep8EGrQtqMA3xkiMHQ4UZryEsizv2pxXGyfO
eCzFNVGTJHx8ilyqfYTK6GERc3DTa3V5KjVMyVtz0RB994s96IiSBrOTWK7//DeMVHOIzprFIgLW
rgBjR8T64Jq0ZRiYgGAc8qAds5J6JqgTdyMb7R5BAEoF9E5Eviw+ATi6+PznZ+b/x9vW/9oAwqSU
M+e/NoAcSZbsP9P55zP1xw/9caY6mDYUq1PLVSRPSnbyf5yojvsbm9jrMatcxFj6dVP+p0/WxVyL
dkQIQUKD1K8J6P9xwhIwyLnIdJ+8yetP/YJb+zv82nWr+5d9K5EOqAFs6ViuYZDAJn/kRPxFEmCw
22GIG4SHQQ/wdmNYUXejHi5c40W3jWvlHgbxJdFG+p4aRSJ0Fse9H8qBabPCEWYgv9kKRGnC+8vH
+J8IKSzJe/zlT+PNXUULkjEAj5+r0uIvf9qES9JKpWPvFT728gLzTFyAe3DWc0jCEdD7EiuWqZl+
3ATAQrBzauxdvZzgtOCrUxT6XatbTt34dDG5elkqDRtXVMNiI9JOf8ujqLMbgOrkgi+DrTnrzEpQ
cOaomqikTbvTnN2YBsvaZIUK0lynQWEKSf2ZNk/RPIQ74hzZp3quldVMz9psXpsKdepKSwv34DT9
dbJMOPTUuI+c7lHTo251jNtFt/snt6xYMDY1KA9O8CxEKZ7UX3Jq43tyCEvmXSaKKo/MQTFTllrg
f4dARtkB7XGWbhDsg/FJYMDfFTWpgmM4AnoMnqcg1JhbLc2hDmkd+95oP2MRNRd6rGlN8voRvc6h
Qpf7qIp4QmMzzVvavo4dSzQcJm3Q1rFaOHEzN7Fvajh5pyKMNhopntUq6vXynmr2DaoFJW+MCnu9
pFn0SmBZpVait8azRhj5HaRQlucqmlt/pBM6QX56wFmaXZoZwNy0uAUqtNHWATKlmom2F0GkW0Xt
asITtfBkFrF9L5y0umd1b3h54OS3bD8VIm2j0dMzRO7WeEpCKGmTrsWXZYHlMgdyU7vZ+DhT+TJ1
glM52ZW1RedTbCrVRamnNzYuY7xa13wyIHBGUPkMgzQIDgIVsqjKvbmwk9Xr0L7jU2cpZqfNJgFo
dAhxwx9cwrkPNORZuA4Kkb1Wnd4+MjlKvtejruhEe616AEW1gImX7LwHob6GKmJ6E3S1n9e8+0YO
nZfNQ8Mar+xwxUSDuVlqMr5WVVpFHymX/cqQzeR1XGmMlsPxXigUNSh62PqNbOGYqrlbs44y/NF0
nXLEJLAUnUGAYt5AJ13kKmziiEu6yVWwGYerU3ipTfvV4pdcBfo8Sx23p1MadSYpoEfyZJ6/yToM
ztT35tqZpmYHNXsYvS5J7DeexAsoeBXpeznYSbMuRwMRw9Ip9hQ8gSWqM6vFTC3rXLF9cOuMTpvk
qnUWZuGysttAe7SmlkAAlvnd3p0a/eiiurD8ic8RiMnC1DvXs+gUpnbBtBafi2Ei3vfMgVCOFstl
NkuLLZ0TmJ/gWkckj9lI7PlYFSc3Q5uJdK9Oz5aVBITLwQuSzEC4uyKHRREbTWbtA251TAWdO94p
oCXWVqWlvU8BtbrRuHxB3MESYmzNvWuzJoltpO7rSsekwEk4vg0ROaGryrEx9uThUujsApsU3ir6
8BnBaKPeCxzn/dpiqIaaD73ucGPkoMcnHRTuCteKQvc7dFF+mkvVSbYvw7AvQ7u01i2HCEJ+FMck
EpR2sxriUF5aWtA7uwEahpYxoilkz5xdYIQhW5aslVfgh0oYixQaw7oC8nJjcxwc8wjlIJh6xm8U
QvU9FmTGglMm4QfXY33SILQATzRqcYmdpHxUlFDZWu9jcy3AeZxsrlG01PocHYbFQm4to+g2lmP6
VOVEljkWEvZw7sHAVyP2MPCALhlJafqZhCSKMXGK2UJoRmPftvGcaa/YrRf483Xt3ktjdGJfgQLh
S6kau9mYIne/NYtRHzDNj2+YFSCvz/pwr3cD/MKSOT6EGqSe8BV37M5hpXd1ZBInPiQbNQ7Ng2WU
S7IK2PHd6ZaUL+WQx/dqBpG0a5s2vEWuVhGGMXcprC0Vte8l4XoEQcH7trbNnGR+YPfpR1S7NUAv
fRrOHQ4ABL5YbZi3Gw5xEhC2IuzhnZaurQFW+wrHyfCd8929d7Vo3NSMqN9tDcSAF7piOcFSB18z
G8m+SeXk16MFYF9DjJ6oNHiFF67zDy46znlu8tQADjyLEtEJsETNQ1kvoSgzMz/pAKDClZoleEXR
6lg6pjGGbt4RW8Aw3P7xtRHLGB1zugmGlAZvctCV30b2Z2KIcT06ZuWl9WQ8x6QI7BOahVvXYK+Z
GvmnrFuXC9FKjQv8TJA5HP2LlZ3C2Qk+p5YMYmgMK9wwE5l0ubZ2BF7DqjKTm9nCSmnSOPADyyQv
pGPynbKWG2+weAgP66Bc5xEqhJ7N9CpmmvaejGl912DCOZpWDQKP5W7xBuVx+ByMrD3iKFWMgcpp
e61LvmRaWn5ylVrQnCA8cHQkanD8OQqiU4szKEJ6YzRHw6knNsxGRPiP3hKT4vczCKP1mDeusZkb
LUZ7u/Ti2U66rvBru06/EAkSpv7sMmVfAceUAVYlDRpPBxKKaXmkRnpph9iCin2/5iEcbt4wpKbP
lHB8XTgdzGS4aMT23c/CfiB2ydomSY4NwjAbtXjMgIxzG1+xbSS6ywtsT3NPiVW+z2XQbbpey9dl
J/i+cMdABtWABbwbVp3zO+Phq4S14As7gMehoiY/O3Wrn1qOM+6idgZRteDGgBchJCZ+B3H1SimZ
frABfGs13V5bs26Y3pi41SFxELuuuOs0kwZxQi3VZ8FY+BAa8ntclN1Nec1hMa+JLBA0CGex2f+F
K4QN2qZv2/vQHXlYo3k9Y8iL8MBzi51iaevW2p3alngwMyYYwcpN9L7XdJjgmhMzJlP9xXHrCg7b
orkHZQL+o8C0sJuSfIEU5kfoTHPNn3F+RNG411Sa7kdATRVnkLImbWEey6x4ONX6Yv1QZEAGa37E
3FCeNC8yuYbfDIZJEA4LZ5ImfsTjiB9ROe41NWdIGp4EYKyLeoeF0ZzWEy5/9OzKpP4qM8N5mCbd
XJc/AnnMazaP06QctJF79ZqUdpacmwiRicfRnt8khTM9N+Sl3+vGqN7rwEnwOIV00yn2wU9TD4Cl
kcJabOu2wfeghbkwWMAtPDJqFfXbOK/0W6KWo/xAgKtL+InCb1oIk3WDCMW+cpJMeEU5AHQyelus
p76OjO5oOzMu/9+L7P8W0T7O1bf/+T/+y7bOsISUf+lH/k1G+/yNQ6bo/trV/fEzf3R1Sv/NVNee
yYD8YzPt/Rf+SFNgtQ0ToD7Trx8NGq/056TM+o2OTUpH0vg5pqHoBv9U0srfFB3fVfxKfgeTNvVP
+rpf2jryGC2diQt/IS9imuIXGa2jDwQjlo61c5yrKCQC7JiE+E3+8pn8Jz3aL1p300EWzHu8Bt67
gk/ilw4t6AdmJ2UY7JjzINwYyIOEFRuU70U3TLe5rYx9RkVGrbh01dvfv/b1+/q5PeTFLZv20OVj
U3zYP7eHkZ3BRkkddxeabpluGKKNrMfRjuaWSO8TXZYf0DIql/jn2ACvNsffJq0rCt9ubLYGjU6q
TZ/E2w65CdAkrT70aRldWicpNFCIgeV1c1P5bRgu575VwX1ugwL6v3gTZFq6OhsJiwvpl08QUWpl
5N3i7ghelv4E+nOTa1gkYzXOT7Uh0EHrqTJ8Lcdkpoupehtd8uGtMmSK18XudGvTZdyWreOsxLCQ
t+uS+zJQr+wnlyWzM4z6Y476Z4PrpsMAnhf/0FTw4yJwsBPoDjmECnfBz99Daxp9P6vR3cUk2qzR
UoMfHBp6Slqiv/+0fhkG//5KjoCv5fCwgRX28ytZFMEcnrzSYIRiN+Oe2Xa2Ux+azqjvhIWf/e9f
75eb6Mfr4WBgzcQlLgnJ/Pn1pN4WBVtJXi+MmztOFGrwPnRPf/8qv5gyrq9i4sigsHEYcRvmL5+f
23Bc4Mp0dg1dHA+c5HtluPEubZ3Hv3+hHwOT/9DW86nxRGaWxMF0PRf+7VBI0B26OAednQSJsV9U
K/3I5ZqZMW2vkSujm9Xx4ODr7ihqBss5If1OkW3pwT1s4OWYWxbF22wj67avk3P4umJYDTrT0DCr
gkOZ0QvGXJuIhmgLPXpqvKcQeBfI7yEvMlUmghNHxrsWCtbLaC/x7u/f5O/Qkp/epSMEqQUWfp8r
js36JVEgQAHTR0sz7cDkkEyKwnSvwqDda3WTbsq0RRNrlN8nUkFY+ZMOz8Wb7LIcW+ugV90mrZrm
hpoP81hXGOvaLsSLju/pxnJn8x3xfv5i1Tat0SgfdDdnCdagQsIuHmSPUqQuShNgzx3+MnxXhUQD
Fc/bNNwQeBO+c5zh3YOCyWNfWrshJqeZp0tEsEbAwgst5o485hkVaJz7EVOxLQnLzmMDVHufaAmK
Kr2OMGuHAWIvqEx5m4Z7s1qGS0UuLUtb6h5MCXUGdRlIVIVMH2UKg2S7t8vMw2NX7hANpM9dSx5z
TbMBg127kJMyf53BaqywD3Z+mHbGli04E57ERkm4pBUqLLWYd1ZkiMeqb/MXFUbp90qPSnR3wkWu
4QLKJOi5pNopCXF5VQ7sK5XLZgffi63CnEynpXbtCy40Z905cYH8K4/HCxrY+kuRZNaHqCE7kWTi
ETH0TUs156wVGYO4MA59TTWHnJBZL7Oh9qbS3U+DViC5qWBgsr3smHewStFUscWdhy8bOlaZQRIn
yIJKqgTYr+fGmxXZI/vGSOzDFB2XGVTzk5aldOI6deeN3mv4/0FySWrvLAMnPRroglxn3y+m8YEa
rb1lTNIW+070rlcz7HtMzU0RVVwRA3LSvjaMj7Juyg3gbOS+1QQCp5RF81TMLQEN6dUqETAbQBwT
7sa530SRcQdtDPhWXg37LiOGa6bLdFZNJL8CpSHM3Naru7nJznFgYRBmlrMewqxf9wF9Y5R3PQYW
gF4SbAsianOFLCEkLQ1wVmi/R6T/7KKug9VGDepjmn2hC/6QWMehhLaJpyW2+9xZiAgMol1PaurH
AzBDd1UyC/EoXhlMXqEN3SBwstPpckT1zMdyBPIm8WCIWUN3m7YsimfNCd60Kpr5Y6ZgE8nU9KLU
ALjVCHgvkObhYPEYYngZYsBYJ2McY6e1UZe0rXa0lrI8dVopvGay5o9kbMVdH7dXEvtswdym868u
Syn4hvRWr4/zrJv7a0TBTjdYQKmS28XGxQhb2a3lkva+ZGyBThBFMnu4AMhKUnyS/hO+Ylzsv9qq
nV+NoRkPSGqHfYoNA8dwZZ4awS6s7tKA1Fcx7HtoIrgjmX726JJQ6Ali9PR9ERMiBDmktnM/FyjR
6VamJ5NE6Y0hZLQXKappjO6ml8zQqV2jj7e6XReneCpJVRKo/S3gwqek6GG7x/ZEY1+JFJk66Uea
TXBE3Qq48skwfx+6ZixvxBxm66CiKFgG2ommlCRxwYZbxyFPDn0JGL6JHk33MEqfd9wcFAhuf2zm
dC0jMR+XTrQvizuaF8mNSnSjqPs18EXEeQw+B+gcDXjtTCzAQZLmM1JEldhlrJ6juCtOyMz1R01Q
X5A/H12IT6Q6GSj5wIDg8gvdhL8OVzAiLqb5zFLt9J6BQP2aXMHxxGATnKFRF2pWNW+zVDf2o1mn
mwrN83PJcnVfx1b7dcF4u0N7ytnTXHsmwh/PqOACFLhAROYZHqURLcFBtQ1PrtGAeW8bEBuSkrGE
26CeX1jdXpifjARcGtInvhB/imWGl4WUNOI4zIWfkW7WvoQEwwAVN/hL0t4V22HoeEsaU2nYfYrc
6i4lssVwI+tCjB1RGEXLppVMqJ1IsCwxGAkO1CoWaBJiEakjmwMKYWelw8P7Tg08PMdDw7leyvqQ
YMXPVtQ2cotUtN4GhWYdu6bU0Bu6WL81oApEOKuaPxtW3PsYWE24CuyoY/YLADdA3njfCInEkRns
q3CsY5vqSCywh2+RKBIKS71oHK1JbCHqE8nU9MbNYNTmpsKrs89TaXsQtiJQFUHkl0X/SK8qvfFK
ErXS0fJVLG6boIBinUbhsG2qYY62fPwq/WxMp45ODOnJ/EKNjb9nKtCTMGsWOMFlE0DHyOnPzQll
IANaaUY30ygn4uR+PN7/u2H93zSsuovB8i+V0L81rKeSozD+KH42fv7+U38uIp3fUGQQemQCjv2x
i/zXKhLdh7gadqlB6aokqYP/allB9rJ6kwDegOIrymDqqT9aVskvJEcJapEk2I9Z/j9KgjJ+Kbdh
5ZG6SD9pKVabyvrVnRyTbdKXsY6si0mLs04Ait+LqF7OzhBXm7IGeruCLia+IDILHhXuiv2co+zU
SAU4tAys8f4p/VRCBd1ykw/XIShxNc7/Yu9MliNHriz6K229hwwz4IveRCBGMjgmxw2MZJKYZ4dj
+Po+YEmyTFZ1ppXWvaluWUlEBMLh8PfevecyYPrm1wXt7hjB86bS0WYZRCVcGqXWv6etaZyPcZTf
22ZD7EnhJwgZkTZUBISPQWl6CnuE1a6NSAckL4Hj7mmcubd92Y+/sU5/KXC4A7bNrJM9AKe+SXX7
c8GRMl1gslrXB2YjVHZhJ3Y02cXalHL5XnzuH5bIX9TvX0qPz+uhr1lqAbQtxtf63dSoKKMsqw+D
hrh2jPJXuvQKWDv34NdX+kIaXK7kWSY+Ych8zMKtL99s7mF10I7ODwMQ/sCk38joA3gLULvkFjQI
xkmSEG5+fdG/+HoeoWcMuFlMVAXLv/9hgJzqZjcUjEvwWtHAIxqJuONONz0yAEYHOtzfv5pDN4RU
8cWg87U6jYQ/JGWRwoHSMfSdyraYtzjhDU64ufhNKWcsReEPRc5yPyGWcBHPIlr8E8v941dDMJfH
4AuTQxOPGKismOFzQGZHFfhLYyOGXXjZM38+H7pM7WEd4SBLOt4wf/c7O7ru49IG980/vS8/K85B
byp6RhxNn+GwozONVTUKw2/CJbT2Nxf78xpyKOyW7plDpwEl2s8/Z8tk15KtmyLARjNd+W0XSI0n
mDDLLIaxg+0u8EqR+b+57p+XkUPJbGB/h5TpuV97aRn1axK5dXooh0YxReLXHKweK2KZQK/6WzcU
rjd/XwiKdH5eQ7eXPfKHJWsn2kCykkgOCQPooBkXt2Stt9NZxFHn7tfX+rLffl6LnhO3EoOQ7Rhf
fryU7BytZdiAj2wejKCivX3ME0sZwa+v81XHsXwnBzWggPy+LFfz5+8EILxr3WpMwIA5KqX9zgBs
ZRN5tAqV5dzGScJReMQlAa4FxUO4YTQYn379Gb6sneW70lplozNcDy/B17XDNDFLGkfyGRTgXChF
DQPyWaNGApl+rCKf+atrTb/Zzz9v4Q+P6XJZky0IksnS2wFG//NXV5HLOCIkZC8mGvuhTd3iiBV0
uiDwKt61Vl0SmKxV4+IWHyMPy0M/qcPgluN3YC1N+1YrURyzsAz30aJhDOEPHsM51a5/fXf+6nOi
teRoALUfKsRXmWXmWOEwexosA8tzX6ept9s1DkvBT5S7g4tAj5nhako1Dycmlt0TOCcwL1YZhge6
pvaZkCI8jIlvXeDG7rytq+IqJaJVeGr368/651VLB9Cn10x/g+Hm14+qi5LJdT4k4PH0KcP0QwAi
wzYSy359nS9PPT8d/BJ+MsZmPv/8+m5MNJObonXJoSLT6Zq4E5peeEicMzSDzu2vr/V1O/+8GCGc
Jm9H+ppikZz9+NhPfudgf0zZzokTDCI/VIEOC2Cd86hsQ7OO1vUITpPcRO+JFm5EkJMjf3NjmTEs
T+LPyxUEiO7pS7qAtTA9fv4YeVtrJk9GuCdrsp0OXm6ymUoxWvUh6uv5Gtmp/urEIUgkiF1oMus4
jfj/MzI43EKnIolUeBT0g6+kEiYpQE1aA1AAjYtvISvmUx534TGGenQz51b4ocY+v8dKOJ/mHHAP
dXvr3nrNmB0pa50z1epsuF0xmDdOn7m3LjEme2n4xnlMam8fgPHVIFwO8/UUhZhLsM5g92p1+ZKH
k/46axzjEAkz1RVjGX4UPqUnqYMNkYulqsP93Bl2h7YnJoXN8iiTV1pFrMqqbExc8jBE3sq+sO4G
y8IQMYaqgJxIlvpHrqQ9BAXM0hgaUxqfIosn23bYWoxWJa99zOZddZHzEVVEnsPw5NjI/FAHqjsk
Iurh1bn2Dhcsh6HSG7vvvgfYqUwb78lvhta/qYyU9cbTvxiqKsHlQfZo177ZsXeSpOw9zTCdgjET
0clb/rcdk9kTQwFQfk0ydMPKQ476TVTWdOI9k983zTRcft7e0B3kxixj/bq2mjgDd+fl8QGznWsd
Tb2IT1gxaEcBvUuRRn3uVr0xnbWSsAV8AaP2TCIPK7LSR0Nf57kx7/uEjAZsiX7SLb0orBRjYj/0
rQ4g14z08srKTI9+j83fGeIkPrmyjoKu8ZLXVhcwh8O2nSKgRyKfV6BhnNs0sqw7v6R6Xmk4gI6F
ZSaveVSYW6Ot7JfUaQCC8NDQvw2TYr52BnpmlOvteKWrZrxMJlS0gWcbyXPuSrYmOt73xqTb+QZv
/XzCvhse/T7FNj3FGMeCeTQ4wBgYRbalyllLHmOZUzRMgKxDSi+K3U5hPnM0lI5L0n3Qx6A81ilf
ANkSLW6i0FlgG72L65d4YEBRjT6r18nskbI6Hqt9D0j1wiWY4ZsbZ9wwunXTKdLy9Eg20Yao1AxC
mD1eVlqOUT9FnhYN0HybjlnUpFXtdYSa/KD7bXmG2s9eJzCdA9fs9JMBzOHYNzo0fM8Jv0XS21Q2
gha619kJgxrxo/i6L4vZ22XkZ4D6C0fyo1Pryfd57OCu7vRqIkkv6y2yrrAom9R8awPF+VaMQCcI
KQcWx10170WiLpOonI6pQbM7bqzt0McVnFGiVmOtr1HiD2IFOzrF/Oq3dACznKD0hY7d2eg0Hfup
pW96iorksl0anUi4MbaSEYbfzrS2TpPcuXisN1NXm2c4RmDRZLRYZDnsMkGWVDYTwxfjvkSwbc+r
RMQ3cEleyfp+qXu4D6lWWAF4WWRxiCQOmu4/gnAJcdFYdb4mS4C3Wl+bz6RfHWewRytlJhexmwwB
GMZvSoVnkEqiR4mMfxPb03iM84IN2F7OSORjXhBLZZ3k3DXXZFt1R03RfYLbcZ55zeTTAyloDwoo
rY0Zde8NAL79ZFTgpMtQkV1KAzE9GpVdEfWmRR4AnJwPRGoDyEw1mfOdQ6d5Ow45UFKpAEBLHMKX
HJTsOBjcRemJ9/uuhSJzh8ZmuJ3IZyjRntU+Tmg1T6cMMMGSru5t7QzoeVok7WEkx+6AuglHZcgp
GvOVfuM7w3DDmHHaWPj7N8v7x8HWW8N3TuqmuOokKhaPJy0/oLHlKGBmFdTzibNIRtpBmZWEPrm6
l7AVlQMampA3AqQFb1+TqLVFNp8FBce8rWAKtOsHhQappV152eny3mMuHBgoQy/shkzXNRQaP8X1
S9zjFhFucabVpEWUaeZc6Vj9tq7XRw+SxMIzqx8xdobDMR160uhMaLzPVjrCV3RKs0sAErXaoWQa
ccT6iCHSHPxuP5PKUNMYLyUlQq5d51PrbYqpBRcISZ5WrHrqcSh9SKxI4FNLw/xmFo73MA6zmHe6
k2hA/gbc51XPeQxM/r6eZ3Exao173QLcXdPkrteabDwInwwo8dqZkvFY377Xpu9v6iGdjo20Tl5h
6ycRMjJa28I4R/iEizMidrP3cnGdhw0249AKLYr/NLZpU7S0XMmIXZMYIY78qOJ2JGMw4CWcf3od
7bdx1rtrj5icw9iUXeCD4wl8lyXgkqpK9EsEyMoDwUZ6G6RjP7HvsqnDlSUxphcEAB1INzNP3MEk
WMIhGxUaO+U4LGxRnsgf0kEQCPMqanKsgQv3SEQRkMJ6dm5DpzGCgmyaHT3jepvPnf/SL05JNppm
rTpUqWtfVi0YYWieu1iVJhOnYeF3dWGEMXi0Lnrdry71GasrZqDKXdWdlpabKdMqe5WkCjNrVnpP
pCvRxKma6GzUHL8C3GjnB3g607ukHD+X1tBfS1sDC2rVAg04AuwlWVUAUUBK41xQsWNvwdtBAWBU
x9yYJE+XrE9DWuRXtevIS78bx73VdOSHJsLfkwrbHgYfzDXKeP8MD2d4Ig7NBzCgitesRO63IXig
ebAjp9m6bpp9CKcAlFl7aIi1vqSXBIP+3uvq54I/DU6lQu8mnBkQahfO6kVHQzewCXREL2AJzHi5
6oR7xiXoRJAbZ4A9krVeIR93oAlkhfk2aIJJAYhG4kqF1W3KKJpO6E2rV88o1ZGESOR5gncgiiH8
t84UBihF5ZWhq+41bTP27CbnrcEm0GbkGysb76Vzxyyr9Lo3LOw+QBK7HOOPWJsa9AVdHvNgy5Iy
SWofjRuXp9GpzYtkcPo7LQrVq90m/lNEUiNBcSV5BAQgzT6dYGcqcg8UDtGWe821pyMCYRFtClcx
fzKSC51wwUDzVW6s0maR2g6ZseYUhULfnLxA5g1dDbMJD06FzINPJce9Xab6yR6SPCC5mXcG2kvy
rsgUdV1Ol1Xcr8CLj3sjJNbZaIsaBzhxL2xnE8BR30rJNh4dsz84YuQ1YtAdYl0iI1tH3ax9S3Kh
k3kIygASmrGz9BomGuCUt5raaJHz5YQSFNyF1k+eQ3NZynSU9FPs1SaBB8i1965uhfeTY1ovmllr
HyZehfPQn6JvDjw0kjL4syOZL3dGSXSlCffjOazthOOkziyxS+44GIeYxl19FWfNjWvdoz0pVyA+
WCZ5yKIq7nWnBLEGhRuDKG5Tr5zXKBi2eIoAdZZgu8jHYRTF4STwvBj2JIwd1IywW8i1IZdqTF4z
gtfLtUadvCKqvOJVGQH71cxt7w7vcrbEjlreXjeo3LaZ4XvrrHCPZleQ9ZEoJurkLzPyA2LmM+H0
Qpazno7GGVQK2KzGy1zzhwnv9Hfm1BCEXUz5zpbJeNu4AObN3o9Oaak+tJpJcTNjCnWVMo8Jjd1N
RzfrmJC/uhc67QFzVBPPc9vv6ljqr5mEGEKNz1uHg9DR7it704mk2RaD7M51YtLPM4I8M2DaK0Yc
RM5Po4vvbLwckGmRSUhYkNPCWNYL5VOakI0IwZ0XRBVioSWgSzIv3vqye5etVm1qrZoZ2CXIthvx
3E5asW2n2j2TNb2DGaUeA8rr3tJeEtfeVmE8cU4RFziBjwQkPg2ESvZZeJSVe1e3IbHLFQ2jPEHI
184faRPdo9+68cxyB1CrXjP/fhF6gu0to0npSWJWHL0DALPY0jTDuauW+A69Ml9HYXCw0ki092Pz
kLstebymvk37Gsm8N6yYp74VChydSRQySF2NiiAa+v5htua3EUqsC0MWsXKeDGASJ+hSuMqAbLV+
dsRwQg7WNBFLmlgMFDeqSR5HNXb7Hke+09zpvupxsjRiE3fJrWdF8R7lT7ZuG9U/ambrb8B9yb2i
hjnvsTrvkcEvj/mkHx0r8R7dzi5RQDYuCP4YdlbSuLRHCWimnPBEDIhiMDhCI6q3V5hk5nOpHK3d
xsV446CT+A7VctKOWp3T0FllovP1HZS3wTpDrk1kB9wV5ou52S5/z2yy9GWi6TzQuMDcdIgKyYr2
BhQeK7qaNpg6PYULDuyayI6M89Des3pPu5DgAoi60yrAapqgaep2AyUnITXrtjfDJz/Kwo8uhGSw
4qqMGJieU4iYPoVUYPoVZVHEsu8DYjlz+kzLTGOq+vCpjygQQq2hxgBacJYm83jR8I6795twOmkE
IQCoAqQrQUPqF6nmJIRjiomyo/fYloYutdZkuVCdkCqj3tPZHC5TdzLOdfhBW6INs2OcDeFTVOBZ
DyI4nzdG58gNFEMqESTD+iuzWtc5yVgtJa+Q1bSOnbp7aErF0SHXXH1XG9DxONvzp8Gya5u4okBn
JoknDK4A9dXgymc3L8wgaTn+rey4vnJABGWGKg9ljT535pV/MLOOF2lnhUcrdmgKYGc9weanR7BM
aj6vp2pb20xYHQ6hazGzISxhp3t28fj5XyHhw7xhhuzeVl4qwDPiwjetrH7pCkkNNsISOzI0Gy4h
NXaBRrHJrGcu3VuRcTNxuDrk08A5+2wUEyHDGGUEPNJn9I3zIqmB0yaxgDzNR4QDlx3dWZY7lyjd
hyqRfIEk5S+yj8zXHY2XKyfJjcei1/nVy0znM+PHP7ROOV5lzDm3n3NrRAfzaawBAiE24HuBeAih
7FD2NSquq7Uzpc2Ooxq1fd/nXhuoLIRmksx0RWheshn0BtWJjnm5spXTHLJQLwrWvz5r56KK6hea
f8lOz1I6iv58JtoWPZORC0lLBrN0vCqjudrKbBjs87yR+oWDg+GsShmYd0BKzvJwzo6f605LSoSC
uPQ5/sv8Pm/z+TqWnUuZNGrL54vr8END7UxThDLrOu+Xe5L3TNkM/iO/1XhReYrbRpNyvSRjnMzS
KElaphXXoRY7eVM4XM754AdVlcxb12YFSFvnbwu1/ME8dW8jU2gbESufzAwMKdKrfXATnv5YQHIh
uMhuD165/NtKcrcMd2TBGpY3nRR/aIMjSTjg6DX9ETkUSfEZqMgdkhHjJtY4XoPBKHkil4If4DnR
84ZNUyllNVkzfxSKQvVCKxGZF69zdSdNjMPCGGDkxGH1Esb6eDVhzqqBgfMII3RkNjmA0Alro3rJ
vA4XUzPC75g6RVg0gvnQuKE44BuWeBoXMHqUcQJGbL8TZWKeU7e0D1Ist7cAvn7sK26T6irzZsgQ
Z34+sGaXxd+LuahfGh/QIK/yTh1Bs4cHScu1WPW+1r0AjFpHOh05Jv345lpA+Wy+r8BU1RrYE6WH
rN9K3RdrwTBv16k2POqSX0fKkId95AkM+0nQsSjFTrYKzRdwGggytIvqQoVP7YD5ck1gp3GWR6Zx
WVpueHRyi08uqXycoGQ73CHVpPnBWBRF6rIKBjz6507t0FIAL0Ccio9CYIVilVXizfprpKf1C6NI
rcLUUPNME78YBhXVKZY19kdhc6ciN9K+zRQEH15Y84WFXNZgqyOABbofHnFFFSHngGneax5aWEDc
lH2+G6t3yFAkklFgkAMMkf95VD5TqI4DOZRLXjKbmGMFb8Y6bc6NTpUX8SD7b4k++N9roIMfSTVi
dwWFOZH9xJvJToZmOzneFJE5wApQogmfUtdxylXXWm0YeORBqiCvk2r6o/38/0KH3wgdTJTvvxQ6
nF667uUt7jmFye5Hff4//5f/FDu44h+IH5ja8V5AA8SQ9N9iB/T5Dmp1BwyU4y4gC6T7/9Lnm/9Y
RqoALkBg2P5nB/xf+nyDuD4fuAUyXcTOf5N0/XW64HMFRnwWrm8u9qeZmLAQ0Wa1Vu+hBnzEFQo6
za/CxSI1/M2J4nIlE6o3fX2XCfxXEXNe2pBzR4MrLRIh4p+e6xLRJh6Y/jcz/r/6TlyDjoDtwW3z
l3//w+wS41/I/I52l0RNxf6iX3YKV6/bzPe/Hpf8xYWWcZqNXAXTAdf6+ULKyw1S4mf6al32keXZ
B1CIj5T/+59cxmGe7/GL/+k3QhWHZMEZ6z3Rx2IjfIRti4RhnY3Jf3DrWKtoaTz0yr7xOZ/78dbV
OtlUMd9I0UQ7H2l40moy/fO2/Nsa+iVWFbkOChML58bXiaSn6FHjfq338YJRc3vIj9F4b2jTfa14
Jf76Di7zoh/nSaw9Ok0M6ZglLVLsLxNm6paKZ3PBHjUdG3VXtPuUo+6q0pIXZiG0B2x0JwQJyb+/
FH0XST0yGpLJ3a8jZ7etejOPy3pfN0l126PfoWGiZfda+lsPzNd55Od3RGzOruAhPPe+jO7mPoXm
VBX1Xuubdk+bEZEtlLHbX9/Jv1ry7g9XYcv68dnyKciV1udcRYwO7/rxXhWgQDD8/0e37ocrfZnW
D+g4KlVypTjvicQe05eZeQSGmN8+Xp/6m5+XB24naLXL2Nk2za/qkQrJoF9UdbFHp062la7gZ5E3
PV7NNoRvEQLwMkRrYOl3nL3ejlVAsobYWI1dHlXj0PUhy3Pc+GOEBLoqhzcvTmDcpaF1WFRB297L
PhgrWIdoNtSp9ugR07bs3JUpqoZYN/4rOEmLjZ4N5hqQjbP3xqZAai1M0kzNCr5YGj6TezzhJB2d
fUhg0qqaODINKes580Y3WndTD2GTnrAfqCayD1LG5abP8nIjmXndSi21j6RDDW9NyC5vSJfP7hpc
JbWrM3rTakGvkYG0mewc0EaG9zfp+DwamK4XuMZVkNGn3BKpWF9GILkDBigo/5UVEm1sIC0a0X1K
ejZhW28bPRw3acOpSGOWi3qbbzcXbFzMJOTakyU57h6bSxwl+KBcXgFMH42tpDahGygM62gXKtml
7Vyd0YxETVRgsvEF00sACOYDAZXO2Qhk+znyq/zeHbIEn6NVPyGCNh9Cvnu98gajfqoLu5/5TAqx
Ng0yITF+TovGzLU5QpJ6kt93AxNeDrPFNedh+Rxya87itKkv3T790A1+0z51zQf0eB9jN4S3ElDk
gbADPn3XVWdTDkpy2+bIrHm2sZ1epYk73qRMHg/s6IBz8YDvEMpbK44BxIzmZl9yeERbsLKJvLuI
6BRTPUflB6Zt44IRDTexz50yMLUBO9Xnss+7iCGRHvrnDIjKTYbf9iHsY2pcm4ZPgTr5mw+pOllF
XpI9i5mTb9GQ9INSH+V+LpF/QMdt3RxWrqnXJ6NXtQhIH1WPcVjDgzcNRWgBE1Wwea5etnBak/nB
10rn21hmxQdu9erId5w2pWTnpG9BKCzV+X2F//abRXM7XTstE4p1azsK5Xscq2rbj4U4b0G2rUiB
4SeQ4Zgx3EFIgNE4yjQ6dqj+O3wKQW1TW9IJ5hU3T8LfSatWJLDlQx3fy1JDCNz7ZfqCcUjbcghW
J9er0EcngtZ8h5XhZiDs5XFu52zn1L0km0xrzWSb1pYzL3mzWbPCgT+Q3zpmxuss6u477H4oG1o4
GUE+ON2dQp32FKXUZt6Us4eOFR+27TXriFgqgakyMH8xMn4JJ46y5yYySSQOo3LTjp0JBDP9gIQg
zrH/W0c+CB2dqJgCberQUseFG19EsEg2wEfELtX4hXqLVx+du5wIupbShUn/bQrePQvieozfy1o4
+zJzaYW5MT0o2+gf626CdVNUlDOiZyHMTAYgrSe0gRY+kyYhexv5TrTRu4R+F8TdeMsAcC8rhRpg
So5F6RJSFNI/5FXoXcc9D6VR8rF0wsRP6PvFYrupt9CpMLTUXvbgU1Kf6WLcMkwBKTCPtVwXQ9Zl
OI1hcFkyZ1GzK45XcV5PAZBXcQmBkE1A46kHYE1yGCKHldWl02Zu2d3ok6qdsbx3a5vvDf/wJek0
orsIT3vJx86/tpQ0LqoIz2AKg+Y49qyojA31uRcL5jCfqkCVfH2nm3mMMBqJS1n2wxvxnDTAoo49
J7Yz/9pwCauy9fyFOZIftC37hxtr3vVMuODKZNgfIHTHLuRYvX8dVll7bgw9O9nnSYthQsNAqegD
TENsYmYPyHHg0m1Vtfuk8+XaNIzhLXbKQ12S2xsJ0utoCJgAhPNLq5bVNh5gTBN1Xl92zXKurkzY
l0bNYhoa2MxwRux1hh1glYQCJYcLqedz10Wd8CQzQpL1gd1KLWvE0WfjApNEcpE6+CEQxdOgJYKK
3iARVBdp5Gw75jVrVbVgTyz8dLA1xrWa3eouGblDsxeWjEW8dk0qwbDu+YWBR+htu494G3wDaB9S
vpYlyq6+uO569h4tYvcYBA99ptB0KpzxW4tRLGBhlVxYoam/CqOXZ0pjPA5v8dInf3bfubrapXEl
doWItJNsk0sLPd+jlqbd5QT++hSm80OiW8ODn01+4E9Qyu3ZcPYz+qYNCWjFZa214VWePXlNWwSJ
RaBwtER8yuSO5/m+VTqzAr+iKxgVDIh0q760p45RSIV+g839VXMqBv0eLz2kKTZg+hjtScnO25bs
OHrhG9TbAHTpLQxELHxusq5NAMXMb7Cl9mIm447emvc2lM4ph1RdmI7d7spYrEwjrgeEGCJlKpLn
bGYpRR7J4MyWikWgnS0aTZ0pQe0taq22IPBRNbgP89pKipUV0RKjWzsA1a4L864rSDkdGgsFIKEf
9bry++YIhgJvlVFMJnaWZqw892z6w8ow6HnL/ld4Q3hD3gKCARpxsbazEwXpE9aCBTaA5oTyjzZZ
RMha3N4CScFZvCWil9A/76Ob0hiTNPC899pxAcUnkXcYfa82GFeItuN04+hIPkb29cn3MkaAspXy
qnRJY29Tuxfgi/wo3cg6bu1gtnqQxuw93TMga/I/aabcYnwcc6bPbsQJYQoBcNfepI5lnmYBfc9X
2++Z0S9x0BOsKtvR4q3p8nyxcahr6DnaoifRGMd7kDA025x2PKcmvr4UGUwPbWJvNr3cjE34ksVO
tvEGM9uYOs1VwAf0SOmjXcCNQOFAvIgelLbZAzTJrfmCxzV6i1Dp96vM6Mi78WjLpkC+D8no6P7W
i3A0rmyX7ZtwoJ5pqQdybLBF7gQ1X3if9UNB8PPk/E5WuDgcfq5VcDBQ+yO8dawl5erLCbubCfnr
O7D6zBDYb8wBBkzU09/2W84JkqPlxWQR7Y6ohHNFJtrqjAceC49VRMnKEL8r1L4qVv3l89AhICJr
QV9+VQJ7EIx5Bvg8QHHve8xbbcaeCpH7pcz7m3DiNffrEmMpxn46jQvd0CkN0cguMtCvgseOfnMR
DXXO9IZDWBniWTNKXsdlGVdnmj1Vf1h5oKJG7wAV8ymqyv9CH3dVJaXs/ue/jT/VNMsFSZQiZxBx
0B9G3h+K3rLlgGO7Wc6GQgt3xS5RBUmHMC9I2+IFXazYZIipLl2yWK8+XzsoMQ13F5sDPHcDbVmY
4Rqt5kbtxo73+q/vh/VXnw99NDYM2Jl0kr5Ur/WYIN5DxbKPi8I+9qorPioLqNpqkFgTCeK0OWzn
tLHTVZwa8mJhS60MEmEva4ODdsKX4ChTHn2z8YPJpPIkfLNkYD31zpltJuK8bNP2PHM7gRahSeol
qtohu3bJjhgpXDe2ByIax7j9Au9zhmTFP3bAHr3rKTR4AYfTmN/rSULe+PJWLAkY99fDnOF6/PW9
+JNAldWI8t5Fl44lDmnsF2Vo1A8ho4Iu20sXm6mjwfpn3oqa0bIfG0ZWe41j4woppLl16MmvAaIc
f/0R/lRngzwkpQxOwmIfwQTwcwUsJ3TIdWIke0G9vXOAzJ0hyfrdNvCnjgVXoVFhuhZUBs/7+puT
pIZxuqySvQuYAU8jG1dZu6gyTEGd4WYVzX7iUC/ofqvHX39B84unA7w0R5QFA4DTACvU13IYibqt
2nyI94ByYGrkdiXOtTAUz0XP0Zj5sTNdCs0RRGFN9xm5LczQnYFhoXJwKmK6hquHCXrJ8u59axPJ
muMkbKk9529xjj+y+96EyyBUCzsK189P///96j/61W8Vgp12unmPkqr8qevssFD/bzzoxUuRvP6c
xshphT/w0sn/+W/T+QfPFJ4IWn86EJPFW/cHHNQwyFXEqsA7ADMcT7j17x419KZ/CBdkBIuFJhf9
LV5V/2xSk3/Dv1sMfv/ubv8diszPOyAKezpon84NY2l805z8+ZmrcQUak0mcjata47ob5TNATUj1
mW/+7uXzZfUvan6P5ifPNlsZr7uvOBdqUWNqI4opDlkcgHsmLwNxWyuGsKO2lghWnaUq7daN3bsX
usrjTe2Owy1bZPlSSwsWgE6qWNPHxcEvnGyvwHSukBKCPY/Nd2wJ9r6ux4ekEtaxgx19lfSmhPKJ
ti3LQ/vJmiL/tvKri9gAfe6MjkBUrd4nLHmrARL7W6IZBsO86DEUc05fu8Ya79oF+wJzvYl6R/PJ
wAiVqy4ZUV8p7ITvaPkw6WN5fPWduNslAl8zNVeHUxYVh5qsdVg1itPwZ1RV39qbkMPy98kvXDAV
OuBL1daoWaekgQrtTSn1ui3iTT+FHrqEQkbvc5TNY2CNUYLjvqNdZDmSYN+ksCKtlbeFRuPT2JD8
p+X6rYgBvhr+viqSimgdq3fsvKE/pZmz3Cqmq95w9Ii6Hh45/qJEiYc04r0zMMkgjM8SVyozekjQ
kdfzGxWf0KrSeunGxhg3kd7byJOJeVrbFRs2qlSpPYlwcq/nIqy+w6BIbgzmjj6GaYjUAUAXSJjp
MDnPcm5cccjrwhH0MEzuuTHQ86Lit7zHqUJathplyjuwHPTx2GstASMG0I39jKPnjs3RINWpdRP3
aKPMzbDlQ1VDm8CYYDUxQoTqYOjJg1l1qTzyIsNaTi4lyy0CVymONANtd+X5ImPUiKLM2UQF4cqM
/YRWBWXrUK7LwnKqbd1E8dHra21ea1MaUq4QF3/vuMint3wH+S3VHfTPtiD0fZXovfvhj341BTP2
b67GbGRcGz5o0lVoFwuVYvbckFq5Mxc6mx6jXAH489ClOGjWwkgARvZFqb2rsFuimpLc/O7XmTbv
BCrjB2l5WrQChxED/05jQScH3oUiQrwVxxlMYLwqPDvsV5bCXL/OtWXlVmC931JQm5e2Du0P8J0/
NghjvIJezVBxOKcP0HyfMxehtfLCrNpopde4wZDlfRuYrd2orWrFJKPrTqKyks9sShORYhhBkCnr
Mh6e7FxDFgc/Z4QGkWfzxnJj0awIioNrGGs5FA/st2V8bJyprfaelMWLCyjgcYJNjsLPMkagRYbi
5hSMnJoNJW5EZRdmjMg0NxnDoA296NpyUv+NNUHbj5B1nZubK3pOJIwgiHZglr+2sRbbdGMzM9+m
cLTRUvY+uwnLp3jKZl27hSIHk2RgWnKJRGAi56yzch+8xUjyiahYMxi0QL7TG3U9ZCNuwRg8bwns
nmyLfLSq7+9gBQH8llUmif1rfeg4nadNivxDJ9mX7lDFq2rUu/cSmkcCzTzpNwgm+2kvC+XSS6jg
IW4sXZnpla7G4btndQBg6cVnRF1VJZLPWNM0Ag6RZOkjeQ6PFgXn99Fw+jcjlzlRWTG692qwkRp6
mqKfWOteiExKQdrcglCMNSCJXpzPNH42zQTKJKyH2V11NX6VjYF4FWdzH7U3ixk9pX4kPhiRVR19
gImMkk1K4FhNg60hAaQHS0FCoMxxwOiccvtL3f5MkytG6a1UGYI0962kj7dtnLQVJI4m1uG6KGKs
BGEc9aGx0CxtSL2yjL2QkDACI03NR8pL01oPplC7aLQnnajVcnmQmAZG51MzJQYQkmFa8L0o/laz
qTfaN9Nqozd4HQNsH5+YMnqNQp1l+ArB5UfW8OjjOAITkrUI/0Zw11gZTI2Qm/9l78x240aydf1E
bJDBCA7AuUrmqFmynenyDWFbNud55tOfj+5hSym1ErWvzsVBNwoodNtkBsmItf71DzSTjXNqEtiq
HrwE60ZBKoS9yM3WfLxpf4Q+mQq4FhCGb4kDyoJvBQGM7S9ktnn2u+rzefxR+AK4JhFVRchTCjRV
P7nxKJ3HpiCwRHlC5RiHrGC5mGpDbpo+EAY2UEVOeWT0vFukkuCakDUCSpryQ1ogACFyhy0sQArN
3HVYlA73rLOhHZjfFQvwZ/Uo8kz+fn8fRug2roNwkvykUaZLZJMvUET9jsEDs33LiC5BjNX2DJlX
ha0mYgAqU0N4Q2xpHnmZhsdJtV4muOxIul01XwbUddAqZtikztEmRrBhcw7i6gkX8MEEOhK4YODL
UsidTwB7uhnMqmcraX3B5lclWXQF762EcZkKaZOaG6cVeW0CT1yPg7b7mhFLWZDMJKS58ztS5L3A
jyRfVMXg3LMQTCwxVcA58imBiidBZOvOPmhp5hpQMie8L57Nwajc09RYrb7JaTv8FKJQXcU/574V
LUZFVi9up8weM0yBS6NajwgScO8cmRuFN2XDA935fZn5X/QErcja1VEN7USsiBUKoqaeN4mWQTAb
JtPahA6A6y3777CwZPUshrwVZIoMYt3EQID99XrAxLlfQ+AxYWdO1pg/Ja6rtVdh6Fs/S4N0lDVd
LVGwEKtzSM7Ml7uHbjLFD2haQfe7nuD/f6dBz7pb2aVVcFNYsS0OCWa1JCsXuotF+8A2Ciwx5ZAE
d7wqI8FpZS1r+DqhDGamTfP0PGLGuRrHkoFAHGV3lqZRLlClwNqDxOrG7Kmz2jNQBGSJM0yG18VE
CJAwG8jhY0zF4atgr+T4ORZW/hemrRUWJFh8bKI5jTaBH6Z31Azjb0Ui02ZCqBIvPtzNVub6zJfs
TKuM/v6+Zpy4FV0lSq9EVLAy4JJt+n6oDoxtidjUzQldTKXWdjuVh55xyTEHUzNWHYb6awebX080
7aItayOAXrCq29wYnV2N59PKisBuXQd2v4Nmr7TtvVmaw41hNMO2b+xnRGn94n1kEZfITpIEPuB4
VwXbuB2f505rd5aAn4mPUogTe9GdyNUhd3tMBg9NoLGvLRl/zYfQJ8Ixq+HcF8j21r2DRcq6SYWL
9mwWHHKEOk0rLVWIYGwbLUCs9hLWFO271U7rJusELzR0Zyx7YOeufeCsrW7P2k/XR2xL5uTDKA3N
M1vMTuNadrc18nJvFJrADh1m6SY0u/lhwvV9zc5XXlVWpXaGarWfgZQ3Tji2QHcJXsyzqd37C8u6
JC7zCmvU+lNvdQUSTbvTIKUS3rFzmvB3l0toxeYyBdVzaHOBG6m7dqxR68n0mMBjWw0joSDoCPWn
0td6lHTSPhCeDOIa5tmn0h+nWyCI6rZt4/qQp4riJ0ORFU+Bvg3R9LGdUj61+HNdTQ1vDKQRAHUr
1aMboxWfxhYxgFGE5RoOscJzp8SWtwHgSsYc6ZVo67UddO1fush1L9JGcTvWqvydF5P/6E+NvSrx
EsGp2XwI3fyLKCHFhzH65bT1f0uY6PsBmdqKynjN3xzVgHgFwWaRPh1Tf5yJ2nPlN0WJu+o7lFF5
DjK8zCvaYe3MfNQYCzjWd4Ye9oNJxvTBdht1a3Fwwo4djvZYZ38tXfcKoot5lY52wlZVFc+VC7HO
bNriSsxpesjD9JNbGVBsB2583fohRsmM7Texmbm210RSGzBJtr5AYseER5Zh8csociveEHpU/ybo
C/WxxJkYqUDhrp1gIOKlAVdnkzcj1G9a262RnScJn13c/pozp1vneaNtqp7yFMbJVwRUNj0O8KmW
JOqgEPPGeBsN+ka0UwcPPez/N0jAbfSzJrPsd/t/FgDhPylJf4Iq/uffPgxhevUH/9+IV1r8S2iB
/3u3f4tl7JkFz7/+zL9YaTg64KazeCGIhSwC1Pzvhp/e0cKDZ7HRQYwAy3nxO/03K839hw4urevC
oq+XlDD/afil/Af9MtEiJvQ3GA/A1n8jDUQu1LeXILCOVQMGQPzXRL0BOWNB4V5gsuVMurfvT+G9
XZauQb+QadQnIQl7qrKSCZO1xMy3XRKEjCAjs7wNBDhsip3xc+M7JDmC4LPXO/j2IDicK+QdRWNb
P+dauBu8RxEYyaycbgpcYdNTNMvqpmhm/Tk2g9FdGV0yErJNUva0zjR0obtIY4pGb8Ah2FRuTz6F
GdXDbV0SfR22bBYrPuJplUxWckvBimKu86mhJu1G7ybq7LpEcm3E+SzW1VR/6zvMpwUhGgfZj/rk
TTGjPjJIOrWaTKpk1/Gx/oOvi9GetMLoNu2xj+zSzt6TpAsBtMjikiYsHx/7ijRepBSokNzTkI/m
jqamzTwMJ5e7mub4NKoG/8HOJCV2Gm9Cmjn4T7NRGwadFEDcusOhcKnJzRpLLTDjJRQ9rZF9EAI1
GyuePKusz52B9X6krpgyNg8NWkLreoDA+JMVma4TpmE+IQhWOR/aWjaavLbrYEyw+jMQ9g7WWO5q
pyQpQoxiuC1imRJqu7fTyTCwqrNmJ+uZPckwbM19HI0hSjevSSAB2NdzN1JWzR52ewYW9gNB4nEI
HBDUMIgPRpYYlNnpQImBy/loWK6THAIHk4hyXQKD/dWbwnhqmglNRuVq4zOhH2X8242N5vfk6+g2
7kTeqMxYQBxja7WRjTNeafv213JIO2J0M7e/GXAourLyrmSh6gT38int4kMkcW7f1GnyaBgFypiI
ybyP+OG+wWeNqOuIyXE6JqibyiSATGMYV05MIxsEOlx9LAt2i9mvEZXjU2t1MiL5M0XRgG50McZs
gyviMG2iv0xW2xNYqO/1XIcnnZqTOhA+W29RhjbfC1GmP0VbkZfsJg1R5zW6+VXrIAih14858vLG
JV/UbLGdNIP0CjlubKBk676FsQT8mOn7Hki4itSqkGXwLailfg0XItvCONJ2vSnztc3lblMLO3Jj
NsbHvGiJBB0SJ77HbpysxIpcSDAAHRK4EZD3OYimXzuEaBz6QVd3EfNmvNTbVN5YTjxf5f6sr+ZY
n9ZJF37nHuOto2fQpdLgzgobaBCdtG50226+hmPifwvr0N0WGaOHMkZMlFRJftUZdvklbuY7ldvq
cXmz730kVGtbNyEWEWM7U32syD5rPccsFeFYpcAD1iz13wUy/PtCJcHXoIzm65p+4oYul/F1aoHV
RFaAj36f7PwIvpZfLXwRWA+70qrdT4HUCA1mXHbjJPaR5g9iekxgq+Yjv557dUP8rrZn3D1g0loQ
2BpjuHkzRqb4K1PTOGL2Ohcc28SOP2HERbBX3pi/NfhXGeYBdKvJHLcHWCw/sXkiOz7yoS9o3VS5
tNGW/ER5OVKR2n3xU/7R9cUyoC5PavWjzRjb5G7T8HeU2iF1aBuRxDPX6npsr3SruEpgl3kOg9eN
38ekiOWBsx8VAAcBJjSmVCLxtlUB8li7a6Nrww27z7g4Jl7K+nwGY3vktS6eHDHduAM8MZX4Lhz4
sGSgbFY2gUNaBHomU+d5tPLwgWzXCEZpkT9T+bjrVJ8EbkIZMx5UN1InbsJAeRM/QdInBJbhNdjh
pD4Rd1KSMj5MglmL6XuE7n5x9NhYT6MKCIe3K6gQac/O3unmtyIN4DyFnYaxj0Etie5F/cXEzl2b
EFieYNRHnrTr4ZSERKQrMy5uRVomDcDS+FMb837TC7P9HSSD5hG3M28KPEKQSQrzq8jnDEAGk/ye
pv1hyoHfDFI3HkRdl9dwRfRPtgHxyAM8ThD64LixaUj7++6UwFRy7IonhlYw26YhNL0w7rSVNNrg
94h6b5/3yIpN0c7aeubV2sxsOV7IMMVaOUE4rHOUUgdnwFPWdnrrVlTYQfJFEm4fGOJLULklcawq
vCrcunyoDFIP2krvWVk3nH7hZdd+Un1QxUyO/HDd6BPgX4h/teePlbUyDIwJ5hqjHQ/XuV9ZRnyP
MRY44ipR3I4xuU+aWdU3c14MjymKMOTB7m3VExS8sqco9A8m/PHbUKenNUQVf0ubXnyOm7S8tclp
/aQPRsPoHsTtSbojgjynHQ/FSIO9KnxJKnQY6fdowpJTRhNwCpy8fshJhTiWiR9dd2NF/MHgzF+M
Wk6IJop4Bww+bXw8t0Ee0MKuJb+28MZW6C3l/9wjL7O7L0wyCKuKZEPyfKRyz1IS/wo91B+qxg7M
je34xVU+aBIqU4KhjYqnDCymNsTGKaTJOrbDVzmS7K760NpNY4YbQVz585URGdZPZte65hV+HiFf
J1jQinXa/1k1e13OHPROrnfYggRNtLWixLqxo7L87NtEu680RQbuKsDZjmijYbzpqqLeNqXs8v8/
CPuVt1E7XRiE2RSl/70y3kJJezk2W/7f/66JbQdlBfC6s6Qh/Gv8Zct/WCZCLsQL7OYv/Sg1Q/yD
kRcuSUxLGcy7LnP5/4y//ozNcNFWOpZ/4JPm3ymHzzkhOL/rzL8ks2BDLJx5bvplNVyB+JDb3sjj
ZFbTVaANzdc+lNqPvKnVPRD+fJ8sVBXcKrs7LerNQzIusmOwxoephUp2aQp/Vp0v98Nomim8dOkS
uK/X96PFQRjog2ZjVRmbh5Yhy6pJ4+IaR1vsZ138MTWtyLdzLJxNGqXwUrQSxm+bZPcvHt473I2z
YfxyI4hjlM3DwdANwd/rGwH2MH3Aa+Po53UKFwy1eTLNzf7jq4gzDgyXWUyqTIORFoIdqc649VNq
aX4rev+I+S4kNIWNsIMU0ptD20K63xL4abVQKShRRTMPv8ayDrGGUDYi5yT2THqMbWZU3W7Mgnxt
5XPAju777P2u2LUNRgJ+1o/XVqqN+L7jlGvoYfMla0vaFgLp3A3TgmoTmCLYXfhlryerzPj5ZQ6M
iqWlA/80zthGampF1oOpHLU8v8a1Zq2i+q4wopsqp4a0872BfY01wXoqiHsOI88kilR27K14j4RB
t2FysxUmmbK5jS96sY1jm6Ss/hPe8qtS83caZgeWdsFF7+1jX+4a6NmxFNNH5+yuhR8U5tC2zjEU
VrXXHFzCp7JqLizOu1cRfN8IHhCOnNt2ZgSIWNjDOzgpdAo6vyCoo7HHCxPnc/rR8giE0CEeQe1B
KSaXR/Si1Q3MqgiB/8JTn07RY2ekFJ51OfbIFoO0eawbWelb04mj41SXUJNcMdS3oaOTbY1NTV5t
2lqQtloB03YEz1lZscnQascX7vOd1WC2gSufxBYWe96zb4CEAoIO6Y+OcVkildVaPG+mRl3YWt77
1HgPJQuOFaQF5+D1agxlrQch+P/RIYx53xdReV1BWCfaXDGhNZThlU2Mt1JcNrsZsYNHKSBAt5L8
LyWg1UJY172BYc+WYe1zFDbufhjz+SHG02eFNpMiDIXFDfRvMqXmfl7HpYX8gtEmKvlWf8ymebwS
sSgupGv8ufEXtLY/jxmRCcEX+KTyuZ2tX55FQnSMn4/4xg9XoOT4hdfTD2h3yW5h3Xo04T2Eeeg+
MaDEbW4v2hD8mJ602LCuOj2g0I4A+D7eAZaj49Vt2Xz9uEMK+B3soTpA0Mu3DyYxLMy4DU4BCezX
Y2SEgC3Ydzt+hbahNskpBmC+bTLIqB9fmePx7ZUXzY2QID1/1JYvr9zi9oQcIg5QVmQ3ueFan2wt
/lXnvnZoYyydPr7amy2c3wnctUScAYVxvbPfOQAYmT1fmZsmtecW9rzuBjOA9oAhc8kocSWiyrxw
cCy8lLPFtTAmMRF/LbXDudtwwAzPcUltOCIJUHd0obaH+0kOup0XXzGOthHb5CdA9Xmn+qG/8MW+
2duhjbGfEBojbNPllHz9k2NjTpo2Ktm/gl7haZN+o4IGVZiYK3y8uGRCvf2hLgixDVqHJtU6u1SF
h5RKVeQetb7usP2tGmsX5Mbwo4cHs68YhtiDY++JBiGJbZ4e/c7YE41Cbltg/+6xoV8j3ysezEh8
60YfQXUl/6KusnEzQL5Ou9ivpzTXyDZHaCldqOfSrTyi6Ygux3R5XSBov8Zl/zQzYNkwV2pBvoTc
GJ1mX0dosDdYWpfXs6H7GzFbTES6B2xF60ORaWR/F1H2Hf8yFyK5ag9FPQTbEQ3B2q3jxsNlwFzb
gAUXvrx31szG3xLdF0UkOVxnX15jq9FkamYfc5iKWwErY5NljNcnbCGvZosJaZ9lyYWLvvNG2jCo
HD50zhzdEWfvhEKtb5Yw4E08rm7GngQqw861fcZeeigmZnfBjCGN4eDSR0Bnd+GDeOeVdNhqKKGg
OBumOPsKW6VP6EUS3pOQKVSXifYB9tIjdofFhcrwnCmK2t5gQk+BAKGXfxrLxvfiWMWKAGnRFLpH
K5rzBwdd/xoRgr5uLDijIlTDNgEN8AYH7lPSg/dZMEgucEX/lE9nGwBOpkvgEapnOMZnhcqYNcOA
EkE7pkUm13VrFyTCEFSNIgCRCXjrMqAxb8QUTfuAWdQWB8Nw3+hVeMEB+J3NlodOohsHuGFDnHi9
GlHSy1EVpX0cF3kQlp02A9miuCNE4YkhsrH5eEN4593GGhsuNZUldvzO2WEXT4PsGWY5xzoasVLD
n3cbY4Fwo6E336XxJO4G13r++JpvChR+FpbVVIRCZyM6r6MGInhnaQzOsWE6upmi/Hs9wqb5+CJ/
vsrXT1RAh+cQwcgZBOn8q21tvFCTdohOhQbReOF8b1rQqsMwWNaTb9cNITDueIUqhfOsJqYjNIR2
RcBie0fmMjNnbSgvvepv2rHlCCVnDxImfSpN4uuHm+p53kIoo7Tollg5Y+pv4n5g/I3tz75Vk74L
TRPUJKqidRU5wxU2QgPqoPBfZhH/nUr/zp0wFOHjloy78SY4+76LgqCDAJeVk52bIVt22O6JF+/v
aVv9b0Qt9JtoJBmpUNLdK4zjr/IeJ68qDy+ZCL8ta6BO096guOReaNJfL0k8En0z+lV0UgikAN/b
xPhcGQGtMFZyY0HiXpa3qxqD71PrdIV54UA8z4xn98HowJVLwQcWRO/4+vpyxCKwZ0508pMK5WUp
zM1QMAB3ZFN5VKfDfkDkcqoi6F3MWEjp9N3qk2Pkzin2JbDQ2DfflOWW94kUwaduwtbFgeqFew5n
YZ832QNUe0x7kbMB2IK+9xM52VUqMEDKlLGL3Q7WWwLcivlfvx4NSDwffwpvtxQpBTsKtfqiEDn/
Egzw0QmLqeyEsG1cl3Uqdg4kDQJM4Uw1oxgvrOnb75vGmkLVNFBoE89x9pYrjIGaEvnLSUF/w2Nu
bnboYOSFE+ptOwaReaH3830vnaV9dhmrSoERcYA8TdbkwMpUVwLbSWoEErlNYpTXJCR2G/gA2n2m
hmBXRc3zEAn9Z5yk0cFps3SbO010FNh2X7i3t6cnHbotFsiJ7udNlVVkqdaSxpyciG01CXQrknVR
F+ajjoHHhcV++/2Qk7EwwvE4dyVxK6/fX4gf5SjICzvNELMehroof3R4Rq0ccrZ3YeNEj4Zou23k
zvalHfbtHkLoCu0SPlPLAPq8lkSN7TSzaJjKwkv/FCg2CNMecWNrrYnx0VD8IDXL9Kgci+fWhzxs
O/iSBowG//YLvjRryNtxICRXVF9eyBcVRAWqLnup8pNmaIlnYImxsqxiiXbAC1wv/wXY/tfN80/x
8/poWToxoD6oZmCN+tmhqQRWxTmBaKfInMdTq+Z412R6i7IL3qdy7P6xMghA7jEW34QiBlsZIcrq
uKaSlpaSBeUrOpuQ7jgPMw0nw5HKJh6wnGAufts4ovMiVDU7lTnTOs58neiTbrw2rbJ+LPGovfAK
va0B2MVZOpI5XAJCzjv5oEh138ia8IQkKv3cxHa91WWwuBPU7q4XTb2eocxeqriWRTpbRHyPCDpg
Hfmne7aIWeE4jCXS+MRhmTz4qWFfFX6v72L1zbFw+c4Jfdbi6Tqes54QZZhOH++Kb3cp0scACTHP
/4P9nnVCDYMI5tBZeuJ8hNU/MS0ewrK/sLZvdwKuopYUJCppSBrm61dzyqBtWRXibPjaKbjcCMs0
Lu0deob6Qin37qWoXNHG4bVNZMXrS9WhZY9Dl6antCgyuMR+tTZj80uMjuLCld6prSx6c5yQ4NSR
PbAETb384FxIFpqakuw0BIG9JRop2GJm0mDtaA4r0pOsXddg78hkaTu1U/sAS2OCqzGEGxhy0QaO
/HChhX77NC1hAhi4ziKEcs5jcaNk1GoZE7U5LBlIGRieN7vapUb97ZfCjNe2HIgJ6Ej/MG5e/m7b
8I0JPld26knivunt3vJKZ8y3TRFme1d2kKZGeUlW+Oa5OqbN3MK1wM4lAOf5c+WlSufQmU7kSP/q
VB1CVUxIywua9unjT+JtK8alSK2maIZYbFjn4wtdD5xWT4r51GEUvxktt9+ApgJ/B1V+FcyBsdLm
FsW+OXY3eTcHIDMyO3x8E2+eJE5N7OR8lIsNz5t7EEtd6vhSnAZbxGQdoJBOcigVH1/lzZNkICGW
3wlD1xCMR16/wcBAVa4jQTz1oo4OGiqlG32cBkbQ1rwNFvZGW5Xxhe/mdSFGhUn4COsKEWLBj/Xz
5U0MOdSd4zZfAmXdGF382AzxMgo3jrge//74B/7xtPqf/fWfF3OIP0ISvAggz4WJk5zazCiD7ks2
U5Gt7BaPZc2qkx0O3TbqP5dIRae11pXD/oBpjrxHSo1hia2pA4dMfz1bpFPosY/p72ITzMC6wRC7
rT0MVmDyEzzzZOBB7tE7QRLNJ2dXqUZhS9yMF84K+fqs4LcQF47acaG08dzY4F4/rYhPDtr63B2n
klCbjKTXDZEn8tZP0eU7VSQ27kQMmalVGfR9UBIE2w1huYxEpErtI2ywaEN2UrnJHcjPjsUZmmR5
ctTtNN91mM/e8Uo7EDOVs2mbIfmkUcBuMPCy18Rm1NgmR9o1M4zfI1mpO4wozBMSkAramox/Om4I
Db0dqwKgy8YUV7b+tRMwQ55DhU1EqpfbsSLJFCGHfeE9fv21/HNllGJ8yZBvgajONgf4p8ZUkQVy
HJo43MRWa67KgUt9/DKd1drLZajyeGnpp2H8mebZYQ0jIXNb6evHqXcEv39yV/aYy3VH+tzXGdb0
Kpsjta1qDdOjCCqT06K51cY0Wgn6jxuMvDBD7qx2PZlwvT6+u7drIIGJqSN4cSVN/1Iivyj/HF+r
p8wauDk3xwvAGA2PgZd74eP988G8+qBYA0bONl5+HHvMmV5fJo/Dxog6pR8dmPfriT1sLfuOOOhU
pveMqvmthh86G9NsS7w9+uqbLqBEzxqcjVTpxWpWHWq/0jHSVaeSO8YMw4WVeA0aLo8J+GyBGJSh
gLGts+9EhlGvR8i9j6SQ4gnP5uBpERoX/kTvqS4f9zDnw12nBc9Ow2fy8XN4fVD98+oUUwu7lCEF
WPbrBSr9ItQKKxDH1EGr2Nlju4oCMMosnC9lLb3ZScGrqFnhnoKNGrQ9ry/lt+Vcl2luHmkmsq3s
DH9NGZt7ZimCW7gx84WFPRvs//lttNAUcbhAugA4Zxc0mfqOnPQmED3KzynDI0wnjuvehaGzQvWA
09iUzctg3zxo2iw9UWf+du6S5CFJ6nH18Uq/9/PBFMiYI6UQq4Hlf3/xxod6okUsjnmMBox8AMCx
aqIBWplJK/H1sfML13vnyfLGA39jLcF/FmvMl9cTKJ2DpLLNIxu8f01dyDtUjMadtPXs0kq/bmj/
udLLpFVnw8E23zz7zJTfwS/teIe7prDvZ4DhdT9oj9YQIOGSg30X6qV+Qq1nb02yhPaVi4sOXeoE
UFN/FtAO1/EPc9cUTr/RlJF54WhcOpDevUe+MVT30D2gnbxeD7ysw3L2pXEceiGfpJmPt0NTIGsp
u2DrMOvdZnFhrwnEjh8+fvLLSr/ehPCncZGAo68m2NA6exIaHVMgc9dgrxNiOyRi2NbOXB/+9lUA
MHSKQaKxABaW9+HF+6XsWSZzpMmj06KsiR0AVNIMkguP+p3fwuu7kDWYI1sM2F5fxR7D2CVGVR0b
wTEpi/xzLS86Sr7z6uKXCgOe0pZAT3V2OBhaXRgOeuGjgTXXgVC8YE8OQH5N1on++PdXjWxEk8+S
jQlT2Ne/Z0qgBJkzl2rz0N+UOaPK3MwuOX++8+6B2fJcePsYVp5PKmi9QqurR3kkUknbEbFl77Ii
RlU2Dcn1VJQjua9Mqs3a1S88L9Ir3759KAYcqnIARZgdZ+99XFht3EMyPxrdiKZc97XJR+XZBt/T
lLcen71cMz3NKOPrKOrjLzWqmCeQq+oKAazzk5K4ui1Tyz0ZYVDn3kxQyncN+cljYKryvi1TMswR
Dm9bqTNTj4n78j1MiOYfGR5aytOVnnyf2yk3NtYUZQ4ZHha4ANPa8sadRbBFURhzCCDtJrundOrv
GBYAQcIsdK4hzKoNjgU5+b6KdpSI9TJEUVeOOLTVrfpJVqL9w616KNjNbOLZhWpzMm/CMIKXmwNl
rlPVlcXGsBuruq5TIHQvcmr9uzR7+xmGYqk2I35++wjda4u7fVGl6yBMmk8Tbli4snSlZIZHdoRv
NrdhkRSp15pTrh/qVto/lzjlVRmVzbChYCSePZ4DIGOo74S9J34RX7uEbrsksUT97JE41N4klV/m
K+TlUY17POzUaeC1XHW1cLYhSlHIP5NJreynfTNvGmJRmnVVmOldRSW2K+uBEqZq5NyusNmvT9iY
gUFVTMDD7VANHKdqxCphzmAHtYzHAryyBOtHAqb53I8tYBdlHZtvk1t3KAugchBBmNdelw24tqFb
JH0gsgpU6GoO9WhP1rz/qWf5U4xR8v4Y9Jr12+1SbR/B8r1fWpQDu6qRHfogr59NP0ORbWbkXXij
1guMuS2/+yKQQBAN51vtl7Kah2TXGm33Fc282sdiVAaU4dp+RqE335hjUzFlLm3EUtg1opzFsT+h
bI+m8K4yYOKsOo28Kq+U/nyQ/Vwyjpb59FBn7c6e4BSTa0+zvZKdj/FVNtbTV2QcwiYRJDCu0sDE
GHlJVoSUEAdjv0qFX/0leB/pkY3WRbxlqIVtXpNohBCk+T0UI3gaMWCkPen6bJ6csk6e/BCLdMy6
InnTBrqeEG6GwBwZ1ujci7b0Pd2ww69GlpmoJiAXb4M2j7HidJpGHYp5Ln5/vJO97o7/nMGc9FAB
mJ7py+Dg9U6mzb3WA2NCo+Ns+YLJA/S2xbjeX428/CgH/GCDJDDafnzZd0psorw59AE7cDamwnt9
3dRusFP0lX+0nEHdVpFfndxcg4Peq5oYHeXDAulijGoSc10OXbXuU0m6WCbko6NwGRTwuBnL0/vx
STpXmO9EF07G85VhlsgubjO5lBan73mv0dW+MIs8aY+JwlcvCZp04/Sx7eEhEXhuIo0nypFLgPN7
F1UcyMAH4Iige6+XBVkYJKwu66l27diLUYp5Bc6uGz2EPL61+/z54+dwvs0vP3JxV+GU4SGoc6pR
XwrkR1rVH/25QgpEZz8i04T3ZNR7qEAXWlhx3t1zuaVxW2aRwJ4Ai69/XiVzCy2B6o/D3A9bac0t
Zg6Wfh8WUb+PORm8RjXZxnSjet1mMfJ1ejzPr03hwXuv1i2ja+IBUnfDjWMSwajR09BdbcIobshO
Qxs2d9N04TR856FAWliqlz9DtXPagkybxg1VNBwTMVnbPpPOgxEKg489N/ai6vwNlpKXuH3vPBlz
qWRAXRkjw4F+vVQgL0PaVvlwJJiz2k8OAtYeht8K1umAlL7PLhT+71xv4RBScdL8Gm8ybRHZtI2J
NSm5UtZTFIuKGWigPGLMrgKE8Reuttz9y+KWF8FxlQMAtXTxtHhnv66dwwGEajw2tdZtwhBrE8vF
VfJvv938HsAkqnfAvz9g04vitsflBkuVajzij4uwASeHq3awnjgO2mta9Esf7ztLCATHs3KRIUJr
O3u7Kdd0O4jEeJwxqfPgmYwbBQmaLLryGeCpuPA1vbOGgGTwaajSAP7O2YvF2A+DP+fTccBYBe8Z
WWwLOzC+/O015HTAfoqFNJYB+usnlVua4+cIpI56q76rtHtAx/wrmMZf9tjnm4+vdUbIxO6bkYa0
TLYjpspEU511I0Ho2GMJZ+SY2UQkiSTOkAJpWIHEjdxNdhnuByquFdlw0aHvIzRgOVlvdpjjtU08
uVfqKlzn1Agf39d5ZwHg5rJbASXi5c5JeYaJucTl1vlkdEcsj/tt6eCB0BIdutcLjvyPL/UGfliu
hRJu4UohtoJL/3q9GcmpiFyW7thRgq+gamufq9CPb4bSKjcmEiavNkcYoC7i7MWC62qUTbnz5zI9
tFTiu//N7bAvgNQzBmIG+vp2UnT4eiHDHjxAqw6z4OiFoDHcZaEcSZ8De2r6As8PvJk84Y9ynXW4
hXRo5/ZRlw8XKFNvoO4/q0Nqx/LGL8XD2eqUiGwDu9WAh+FXX+s9CgsSZbCyhoaAMeeMUj7M8h2S
Kgc1GxGiIya+u8rBFNafBt2ry3pjz222c5ngeo6WiPtmTp2NKpWGL2meXs2pyLYpadwexD/MbMIw
wc+nGC4QhM57u+WHsLEDKbi2YtRz1l91btb3GiTQo0jx5CkwHrtLJC0WUludTD7X91JGCNcylseP
n+iZdeXyjWFjCGeBfYqzBTzw9RPVe7PmhC76I1tHibR1mj9DSqU8Hm39k9nH7rqppdoOqpp2jRiT
3ZS5f0WxLx67uSxPhYrJeack9JA3RjuwYG3lJobaEAtUI+jUNLQILm+ukuQg16HcWsSGeoWlMlxu
w+KLgwMhHssmcy0L9wViTImzXPzSTDuc8W1DgobbXvqgCdHsqmaaLtR1b7dNCSELL1MAHSj+52SS
JGyhyw7RdFTOFG9nsxhoPCN14fm+3TIkGwYA6SJUoMY6o6xgW6UPWWTNxwDTY0+rsd2BfJQfqhYt
48dP9J0fJMBIbcEYbynhz3Yn3YJfgK2bfuzgce6aua+2qZP5F87S934QmSp4EjJKM0y1HH4vztKA
oSydeGIcIbw4qOjNajWX7oOTGd3m49/z9hiFHw371saxwGaCdvaNJ6ZdM/+oQN97Y68nRuUtmQjl
pAiKIgj644u9/Q4ZbRsQwqBhAvC92dpBdo0al6JjYiU23tp4wWSTVd/qBvie38b6fir04kSG7SWM
5Z2fCR0PDjX0SAbr5ws6YxpADx+aR3cI7M9kCXw3Qv3/Mncmy3Ej2Zp+lVp2L5CGedhGIEYGR5GU
yA2MoijMgDtGB56+P1BZt0VKJXa2Wdtts9qopAxEAHD3c/7zD/o3ZLr4r3je+MFO/pvnR1EC0ZhJ
K8C9/644IVzRJ1h9svDZ1o1Qb1Jvl/poTk3N7e/+fE95I3gZ3pZ3eCNSBgEekQvGGP3ty2K4mI1i
gOfdJ3581kpR+Zu06eJTVwNWoQexvVuVdW1OIqmGsWIHayQcjSH31/NICAa5BHDK64kitCe5t1vR
AzkW+IBf6MSUYmdKX69nD8C18V3jIdDYt7bRGKFl07+us0AIsPGSgCECWZGfdsTWWmvsO0cXlKIa
s42tUVZwiNp4DPlNbx+JfvRuoD9ydpkiWLVMGu+7LoWmiJcxaC+lKpR0bS9ar77xorLDyTxNHKQq
crhBHly7a2LBHPJDwKXa0J0T84tbG5Y6eGoyviS2vBkdhd+jY2J3BWFIKx4yO8/6nY/UoCOA0XGK
sG4nOPQi5bvFiuxfM9CtZpUUhNB7wqMd7vXu2smg4oO5TIO5tznCbrHccL4xjtauRtIG+7WPef3d
hCoYZbqpo5KVELaOuqwpp4iAiCiF9dJbOU0DJ7+B3B/gDtXhMs54q8NZoQ4EU4bUwQsf31nfWOfu
qK4nXBOx+phTsWA4cX7WF50BnbHOH/Bt1L6yOwDAIQMjsbQoXBzVZvZ9U7jYhjl1nqhVgBXaI/wg
sJgF93TW9TRrDxUU0FuU/jmiNjfFMokcFx9GUDO3d8C3I8x3qFOfdF3FZ50WF7tmirtPre7Pj4an
jc2uTSqDePnCxvOcufvs7nyontmaYLxObdwWWeZdNacyunTGYI5WwDfJhZYNbvZBU/ObvQTtDHwK
Mmc4Zd/PM1DFOwIFDTZVabvuPFfgS5b7JKhY2nZina0YXBmhp2cfLO1fDwByypgSgEhTM9LJv11t
MnXIQSbU8F4q+KaTnrvUiB9qI37drxa5K8DrMhGF2vZuTQt7xuyp7rR7yrPuaAduuzPHWlv7jkw2
pWN/VAn/umFxPepfZJ5LA2e/O3BI3k281B+0e+HDW8b4Wq2G1rpoERluP9qvftmuuBTjLgRPwXIU
vLuUESEOVY2n3RMPmZwlAem2GA5aoe51jHakpYUxAdU3GVLoy47I6++xiMswcDC7y1yhfSRLe8u2
XCq05essPuscDov88O3zZNLXUyaY2n0zu1hDJTK9aptoImvG8Aj0icgdRDW1mkkXPzauAOTk7V53
MykGf74xv3uxIH5yCtNlMrd5V8QYlZaTqBjHn0dNW5w/ZoDKxfv9z1f5zYPmDKbpgQGEEuK9DAyU
uklHr3PvzSRB32Ph3ttOprlzBbnef77Ub34QgWPk8xmL8uIXwV/kuJNWR31wn2EhczDjKg9FAun8
z1d5R656fYDuAqNgaqMz3Vy06z/XSmWAAcuQo+ixzYRcnj5tzxRuklu24GljklABqI+X0ByPxqrF
8ZLQn0n7YHz4Tufy+iXg0jj4NFHtMhcz336JDN+L3Iqb5DMppXD5W6+KTnQ5E+4xqV3HkBeWY9KM
Sm3JrRF3M0JacWQV+HcEryIR+fNNWTahtyXBInRBdoJA31y0VW+/jsyljjNgjajRa2bCUJoglltz
Fk4dJlqEx4UgRVY/tpL48H98aYZ0nOXEsC2C9PfS+Nj0larYN++xz+7DlJnVGqo6Cac5Hq+t9aJq
km7//GsXVOTtr8VoIFjsAVBQcBS8a+8yrdexhANWl2qyXgqowIuyoZX3Cd63MBgiOViMEAhZXrtO
aubruoIl9kFt++vbjnwZ7iLMVwiMECbf3nK37oM07UzkwTrOu3aXtUdbQ33w55/6G9Dm7WXeIUSz
C/EkK7kMvidMqlyPnC+2jjNPmsaVp5XFZa785q4kj3xjDt0c0rF4qyJPkwvRuAj/8NC5nGTmf9CC
veOuLiuAnZSjkaEz+dqIvt7+/r6NjLlPde1eM13cYWy7OCfQKoCGl4hT4c5kSCBJClP8odZV3BcA
urN61Eyp0CJnWWjEY/xB8/m7mwXsvexzsDx1ZuJvv1MjA/xcB7VIXKwRnykZ45xCnasVU0ZeHA4z
OUFau84fX2AQB5fCHt2QOpE9X9nW2vYx4ewCf/zHGyP92+sUiDM3YPN6+7XqKDZdJkyMgQaLLPpO
lqFAivfBqnjF998tCzrHpVihMYBk8m4TSErUjSoV6Ai0Mrsl7Fz7bqYmsYipNAp8WhODxDtGyWHc
WzMOtBie7yw96+OVSKyMkB+7Da4Cxr3XGmwRL2wF3lhGpvR0Q4yZ9wHa9Luvi9EANwZ9C2i1824f
N5LIcyu8tD5bU+5fzDPjOW3K4wt2d5wUZggylqe1N20SpUdnomBIpqE82jrm8rlrtxjp6mKnu2iY
nb7J1sGcEp+GFWrzwUL/3VsF5ozrB9M0vIj1d/d18oC6ElP594LYa+xGSxc81JQXNpL6r7GKhm+J
auyHOi66sDU6anenVRBAUTsuXhmIdR3siFfgRf+Mqr6sQTZciFSMrYC7vF9EVzPOSnhlB/ddjpTS
qcaK7HktWos6SD54h9+JNX5ciyLuFal1bZ7c25c4xRYpCfoZpyLdLw+52cRMe0nVQkfhbmSPAV9W
Ew/dJNO8a2On3OFqFF/CG8DTlSWxs7wKa1UDWyd9QCXYVklyLEEjbmRvkhRABXM3SL/bOQEemXqk
88mxn20CDFTXcVwW93/eWH/dvhmVWT7sLojuTGff7asCk3cs35P8cw55Yj96iX806vrpzxdZ7snb
FbkQvag1PXjnUEvf3TPbjgyFWVb+OVGYM5Pc5YTgnn3YGP70UZn966G4BFK4i16KTQAS7tvnY2Zp
NWlxlH8WRoJ9da+boZYRa9iUdYdL39DvNWqqUy2aJtQspR+9SA1Air2xSti+NvFcupdILY2NX7ot
JrAZnl5WEO0cxmOfMO/7UEO/FP7v7g54P/S0AOItpPx36wrotohFhV0jZaML4TlKiy+lUtIk9mAg
KBC6ibyEWyE+Oz1H8UoP8uIwNC0uj4k99Yh7bLEVqk5OYzRFtw5u3smqcrLyhn1EgYA6c35PoHxw
PZYiP9cU+9BqngAtNoSRJzfoKnSk+/kSG2/it3bKggifOKPu8LyJ2zZ9At8sE8iXKa9JB+hucI/d
MChTtfb4iKOfV2VHuz2Unxrbl8XK6CajWbudwg0raE10UyxeQ4PxMHSXlVH0D7qMK6g2BFR+pGD7
3e2kBGP/hzS6FOJvX4DWcbSCYzH77FRGssUxvQkFqNTXEb/FDdf+pyz8hTy3TOTYE+FQQit/ez0t
MpmH2VqG8Mcl0EKKFNtom+GJjambieffB434bwp/RprLABBlBTvQe/Z6rTRvFkbW4dzR4mmYTH7w
Oem96XYYB3z0cWr1zhH0I/wtC5LNVpme4t1DpG6kfVDzGr8uNoKzaNwgcMG0AJJ4+9v5RCfopDZ8
BljBhZkYmdsa572tGMXRRTx0pP5wrpAN4FHox88ygbudBvDX9b5pDrPhxBt9YqkFyhipmet2Byya
bbJxfqTrKT9wD/plG4LgyPEAG4HezHAW366fOyYfYrkqsg4PhJLqcbGiy2cc+P+uiP9REtEfnYXf
OBL/R6fi/z7/4f+YNbSM7Llp/9ll7dMTUWv/On9qMEP/1//YNk/V88v//Nl27e9P+Nt5zTX/wjgY
7qlpLFsf079/+69prvXXMreiKkLKDS9iEbf87UZs+H8ZcHlAmZf5N+MV3sq//df4K1o/ZOgsSI9a
BfzoH7gRv31f4HYyVlnm3ossDW3he8QmV9ioKOiGIVl35r6WpQ0Na9Y3VgVM9NNtuvqx2/+cRfeO
tPLjWmD0CwRFGwFU8fbdJNsyMBCDgPW087j3WqDJNmc4ndhrSGHAvriZVkNMU+kGVQivLCF6betj
s7Bi0Gvvuu+pHjv7Lp/x6ba7EgdaurGmOnm57mz//GVfz9D/fWK9ftlFDuDqDmUmU8p3y97EmbYd
eHghlOp7PM5z6OJ+cSL54rwOxpUSg76Swr/D9lsLPbnHk7HaZWrJgmlxysfEcliLPscAwPK/5qm8
9ZgUrAVSsNKT+kph6BKSACLDDHNMsF9rq9Kh28WJd4Txo1a2JoqNM1Z+mF2YXVvRWAkUPI0ke44P
cnBC3RpmdsQ09KxxM/w/0m+JH91YErVN5Gi3ZMAfnah2Nq835v/Ryr8cXpqub15YL6L915ZUpSew
/uq9Y/l/3z7w9K1cOtOWnNbn7udVDFttwX//8z7ADjAVTwtP7Id14+EbWWM//qO/l77nsFJZo7xE
EJ6Q67Kv/LBe1LzgL+z2HGClZQGz9v5r5VvBX8xUl9XNIgf6Xhrbv1e+5f2FswzbC2sWmQDv/D9Z
+ctJ8NMLvrig0+DQOTNfYpT1vojExRNyTZLPe452Z15Fg12dYhVPd6VBsRjHjvNBc7UUJe8uuGyE
wIV8c1DQd61xVwR4nwHE7pXKmmtdwwTORVX2Qenw9rhGaLFQy2iPFvQZScT7OWTntPqAYEft8U5L
d6OJoW9eNwPpDEjZdG2kcGubMbRlpt20o6fufnoHfrPJwfj85WfCIMLHAGccdnCmhG93ub6f/HSY
vG5fF26htmpM5m3hJfoetYl/UmbSHFWmGsqAyCtxDye9rMVCPdXSdcvsiXQ0x4hxkPWn8xZ7Szxf
DRtxGKxdZh85/7aAW1quLWKmCD4SmYvhb9RibtT50/RddlN+Y5EIHs7Y+UL7Q8VE8y2PpevIL7ik
TISxlFTBIjamcgUmT+iWa3oo7KUybjmkxEWDcfqtqQZ11Vl9dBzdVjz52OcSv10P0/ek5RdRag33
RV9BbYBaTCw4Ic4NMjZcznFWOCWRXj8m6SQeCAzmPxwVSZytpFKHsRndBINXduHQCr0+cKvI64wX
U8R1tGgFdmZMDtdK91oTiklq3k41Ocoexf8l1sXVqbYDxJlkfxC/66XNNdZykB4Gb8RDr/N8GM/J
fD5bKt1Heok8NUqbY96b8prAuOg4957auaAkMAhmvo7VDcB6EEVlNrufeDrAyS0p15VJ6nPvKvk8
1egkY8/gHRqr6S7povqh1xnfsf9X+t5lFoaKu4mOVlcFJ9fQ0r2UyfR97MV0p8N3upv0pv3sot4/
RVjSHWTcGbc9jh+fs26sTgrSyqnEKK4Lg0wiiySyTMOOocdBPC8KsWkFueBjNZibWpr5jcBxmOiW
2IXWWjfPdsQf4xzm3jrGxjHeawpJAOEj8lm1LGdf66adm/bFofZ5uJC/xlD1WYFhslU11UZ32+Ig
WgKxu9nJCSHR1E4zovwGUD3fun4C+oH707oI4uElx4IMVKvLt2Wh62waRv2IWya0VwKnzlEC8FFW
Mu2I+/FXhuIXB6MmLqJ8WeyadC61WB8WzpW5wXc/AIHDFHzIc17FIamGFyNPp91EENVlbPMkIvxW
V3aFYKvULLsM4cpzX/NYPKGiddaKwFQSlJXGFl8nUXTjErX2TLrpfE6izHRnwhzZVTWLoWhkvtXy
qvumZy7p2Da50uho5q2B6+m6jXmOGUE9m9dXtKjUEknIr5/zibwAOfMkbMLndrbB+9/kg3goYi86
Fm3+MGptf0RNUF7G/ne9D/RhBSbnJqs2Ks1D0jpIGif5hcCH/p5mhr8wGQbtzCXJGSD10cY6+QUx
g7gQmcNLien/WiU8KNfTum0kbZJuS8u+DLrRuSSR0LhlKCoeesLwHrXO5m318nnbmFH9aMEuPMss
zfmkICAjXc78ALvmsX6KfQQH69SaoBg1QR6+/jifeN9DW7fajZpE1YUqzeZzLMPaz4Bd+c2EA76/
GmLuj9EZ0ZG2oly7I5qErmYqsVaRIiJWpc0z8hSdx1TmPZHiiS+/GGlOFqo+edYGuEFedK4Z+yZ5
6AFOPQ8Ds+juOYUs8JCS75XH+wGM0t6n2IRXZNjoY38+yTFyjmNs9faNlZPrJW013QGlEL7t9klF
2qNqQilnd8t76OirDmthzNJVx9bUVxd9HZirjjcMoD6/6nT0MmQo3WhOf0E0Rrn1E8+5nhuHvdNT
1kXjxJ/g0F+UmlyGlSwiuOLJoTTzu9axjQ34Vr/p7elr6pfYwg49WgmzPGhV/Dz1dkIIh0u2mNGL
U10OiFGcgXiHKO6+GWmLt+0ytupktMXFyziqOQ9CYji9deE5ccgENL2wZ3s61wIxTOtmjo4u1iGE
iskwLWRFxBxYxQEVbxGaeCWsmf84qxLXMxK6ioIR6gyPyCIjYNe39rQO7Opmqrx0Y5JKeZYlsThv
3WzcQqqlYiWR8CydyFTuAz8+zBMP0jQG/aBX2rAvvXqiRLX8TT1q5lpYPsuyMrIdfFwBwaXUzwja
C/Z9bHyyyijYurbXnoyKUePG5N4/k5sBM8Qhh2JG3cwzJP+xG/amSL2ta4yPVR01p54o+3WFsOUQ
j4ERUhfgXupEriQPq32GRtbvYifmzOMA97dDwjEHJNttssqVN6DiBtBL3m7joYcKkeRkpwS+evSd
JeTNytVZpUjT9Is8fwi0qMZIVrnTDgVQOq6hEviMm/1k7Q22hRm3Ja+pznzksI7lHQT7qx5ObCLJ
SuaCZCjBujqHty6IHYuwzcdr+GAq0YZWkrCqWqIucrmqat7AqTOcIwEK6m6GxL5ushLIra32YxFa
g1YfSUKcn0ShOweirOZbkQksswwsXNXsBIeyj6arNEeFO0S9POalsNcEZ5W87ijFC/I5Ni1682uv
tZEJRXBoV3Ez0gLhFwI4UW60oKDRBxEJQVOyL56LMbWvT4gDomlY9cGgbWVS1Ks+Lq8Lg6CqNtXH
Q5paylrZwxDGWhygQo6NHdEliMWsOjn4g4o2wYhrQB3UJE0RH3BTdsq/MOQ8HXGdHIoVmhiCH6Xb
lC92LC+SaPZOuOGb7toeR/T8Bb5AYWknRMe0s3EQCe3POk3c5qyYI+uhJ8LCXnkAetnKHIv2LJli
2EuZkekvoizLIrS9ylWYKujDYZYyWAvmrDuchJ0H4kvSNJzzNDvZXdw+lyQ66edGiygpJunFiJ2H
YND1PZEqLREvZDNnK8IQ8q2XOMPXOjPqdVeMS10g5LUiuyOEYVnVqFPK9AwhfpHDdUU0y+tXJofG
GppTQFagvW5Uy/RorAmdVJUftessrZ3LyYzS/ZxU4qspfK2FIjvly7NBg7WUSPAgOIcKY95nTlud
oGY5bM6i++an0Sjofs063+p5y4Ej2IW/w/3xQzFp0Y3IvWUN5JQJXqQLpp5OT0GUpCXuOMK5JGlF
uyFPQvBzUyshOSjFGzBmjrAuKfLokcmn+aoEtNNN4vCQjJnTGatgefxRfMHRMm4zY2q/iYxIz9Ak
Rpc6uYzIKFN4jaIKEe4nhXaupZ2VEtXQYOchQeTFAdJadSqaed7bejuGZT2yGTcZCe6lMGUUJk7L
4R6UtXZTxUF/n5pWjG0GlUbluOIixuqHbxHILxYGOdCeyHdkU57L6XuXUZOkgUd5EkhpXLENVt/w
96yHUIvdgVN7YKuM2YjQ1PF1plZMOBLCaSZ4gWdnSM2vUJ010y4u3QmSc8bv74cxjGPOcrR28kG0
ccm0cCl/A7d+8DpVHMyWn0BQkXHrl2r67hNxtFNzVG+qjOQPIx1blJBOpJurWlgF45FAXv+5iXhH
OViaGCauLhY2jL1hjL9y23/iiJLjlNdxrHX7mCHqMSJtZCmHvWotYSNcF0tFM1sE3hMxIR5bYO6Q
eRA3u++cjxqaV1HO27btxzeBfcHEH/XCu36mtuoSyVC3tzGcTtbu3DuXntuZSMrG6IhnCqlwAXcW
FZ668uK63GStY+3nrn6Mo4oXs0LL2lrDdAYFTX7pe9u+HBB33I1U3B+gNu8m1T9u3CKAx3UC7PM1
tuAN/On5uTdoiNm0FA/WAZXlp0mw0HQjSy41LCRCjiJeMGPgjc87gmd0zqljXqn6KRPUzR75Tx9A
su9xL54mbo3mwprwFwuk941v3EvekTRu94gRJeZugRWFrd/L0zxqw65p+iRka543k8XcbYWYX36B
DZnuvGRZpvaQ32SjLY8Wk/Z9Hzn1N5EW3rXvAgiBTM97zDyQ/soOIOrP7yHQ3C/NLFC6D3ixkDCW
Ofvbh+/0+P0U09jsleRMm8j6INUWB/ZtPSl2p7QiGzKxsDk2p2Gf+hamVob55GeCtC6iSFKHcknD
STDsRVmfD41JXpUQ1Xk6W/mZrpfWo2nDaDwXTIeGsyZJfMJyjDzU7XTepooFXbKV7GOyEy91IxGb
RpXUq+STnigg5y2RYNMZHh5j2Mh+DOtlhzHtXrsZ4sb9pDne9B1BrO5g4W/b2grZBy0NUX2HdqyL
Q9+zgSVRTc1Os0xfEuf8oxkmV7VqkEgSFbbU6lisy+uqkMueEixle05BH5QOAeN66n6yrVxsMOQU
FzkDm1PWS2pQA8ghHpB7xLMWJyuMCYpHjAdz99gVszecZDTG3KQ0JTVFAcFunDgnvLcXVoS217Ky
3mrWUFy11g75QZV5T6YMJCdpifzguXMRH3JKmjCal/8joqCPQr2FvbSOUkhbw8qh4j7Dyan95hWW
EpzG1PSNnmQV4Q0Jvziugnqj2ISTVaEo5T1l6CttosinndaBZ2lEWt9uP+sZraZZQTNtHa3GyygQ
M0mRNG5+YouvU9bn2ybt0l0/UF3p+cgbiWa4C5PK7e+7tHj0GvrHWRniwR8LQhUbGK40ldy7IB/9
9DjP3HwOHe2myUzrYHBwXOeo0HeEhrLp+U6HJsfx6yfF+PDJnnCD6czCNFcs23xrdX5zRSfqE12s
4xMz0vS7RdV+rkp6GaUMfEcUu1G3wA9VEpBAVHaMqu25QH48FWO/NcijPDRtRtdSoQandvKuS6vp
73WjNzdmZdZPTtukO2z9pzMBwagIIT5xAnS10WJrBKAkZSEuOi/1WMF4mzx1EdCt5Xd0RhHuRt66
dmbWSIuNrQF1gb/s9Fk+15XirpTzkqhDvemkNom/CWeiFBJUzhw5clSwHKFJyXZJqjAAUGnKL+Pk
+SdjBGZpRRKcYkM0x3TyqpMbc+MaDtBdBQN1XfuoxqHR0N6P+AsR0kwxDLH5oszBh7yUNtkfq/m7
zyqdN6k/iwfyVq4G5YmvXd/RbutOfGlUdrsqx8RdY7DgrLEsoHBevrWyA0AsP615MSDl8gyssTgY
y1JVy/5ObuYYCsCSR0eqfkuoZ+YyrRvNTT+kICNL85pCO6nCRNnyGgtDnkydUYq8nsWiiqtowXrI
4ENamixFL7iO5XKrFlCiLrzpbI7d6VwNoGuvr6EJMSTl9Zb6XvXadG7HIB5WO8nrV8Snsnh9ytEr
UEOAnEgi2g9FZaT7wqagKvDJO/URM+pXeECLNW6DLelsARy59QuQN6eM9HMBIDQmyXe8RKbzmeVW
rdUUU4yQ6lqs/Rj0Shcqv5HCViVqKnI8Asa5SII9dSX7AXCuwgdzReBocVA4hxH6FBDLHc8sQUYM
QHCRmwD/MdxgkqDVmyDjFawA7sZNRVIczPbSucTPwflEwUOWdusO7Wfy8EAEMSORX2bLBihzulE+
xxmIS6t3012lscwjsykO2gKuWI7NtkZHHx1fkRrN5zz3KTVgcs1Q/FfYmFPFzmxxlsHlX/Gb10OS
BN8FXEnsg6ZrLwjzl3LZ03h8RUmxJFs93/54NVOgS2EDDVW1Ed3oRlGdRG3moXRs/+R3rfxSG2Bo
RhuDqfVLrTyWVnI52HRa5OmSF9uQ0vutLoL6UcUUO40ug9Posc8SP8ctTBzZPOsVE5cxz3tjAx8R
KAc+4L7LWNPL+yybZRtuo7o9K1A4on5IPWpeQuXmFYfodJZCXrhNFtSbumQ5BWjQHg2fV8Ke+/Zb
L6P6KTGguXi9ADZqlvcnt2kA2IlWhcvPgYpYHF7LW9zNcMTLq/ymHAdQJJtjEjaHeft6NhjEzR17
Pyb/ky0f3AkQdUDldenFmsNRMQb+SQaUIXLKzduxmYZ1UNrgZzWVsE07vE7czLgVrkXadM+DRG5a
HCacsk+z1Vcnx6SIxW2/RgOXioe2HRuxbeaa4nwkA4wojOF+GimTRQ4+p9eFeauRGrojYL35Ure+
eEjcIjqCX7hwoSmZhg7Q0jdFdIwrQtsyRfnZspsQQaq1+Tb2FW9IrShOOpqdkoW96ywLFLQuWBST
PtSPhakBUI9gxlZKBILdUThbLgJs2HJiw2HPy/O6zeKgPaE6ZFU3tR3DNxgm8grNcuknWgUK1Vjq
qgG0uRMeVbs2j0AWA9KES09ne0sG1lEeWJxa7iDo8SzeNU2PbtQIXmYWqkwZ4TvyOIoCEHHZKjHL
MjdNbuWXs49tQuHChBtird0skzTaLiAT1mQDOl113nTuBYZxSxBg/wIPWO06vvqqosDDtiOgCRFF
Lb5i3UbJIRFEHrKKRZaKNLk0vepxQDot1rOnWQfTT1gqQ8496ArsK6phlF+oSjIbAeHEGLHQ64C6
pXfSi1EjOnI1SsqJuo6oIKdhCoeeBz75+Xyem0Dqr398XZhTmXHEaEbfPDskGN4IDpVDNXfqirTr
aVuSKrurx5oFnVJVxp7DJjM4vNm28GYHy7V0PhfuTEfGQHar2vw7hPWabPaWBvYVKMZz4tE26UzJ
oinXEy5+QyjMud8BJPCLx4NXZOO+9+2HuYmTcF4mMR2AyqZ3CFJc5TW+gV3U1T8GzP9oNHlbl/zv
/Xzx/4yN8OZf7V7qi6fypX3/Uf8fjiohJC9axT+NKtPq5ec55d//xb8pCu5fFPcQiSw4AIvqhsnd
v+eUxl9MCD07oDUgc2Ih4P87L9n7i3nVwgdGnea/mVPa1l86Yk0OYNgLOhE63j+ZU3IJ8XP/iX3g
QgTCbxQWPl3xMlb8qReeFnJ4N2nzvo6w7tg40zmZrD/djasfH/YzM+HXS1AYM/I3YO/pmES9u0QE
i0eLCTgjx9Na5bNPGYzlkcst/a97/n9xleVb/PRDmihQykmWYVH12GqPtXrpPhqxfvRD3vXqXloT
vjNwiX6+9vTriUiE+euffwVGI+8nx/hdG69iCJM3A2PHd7erLTSRxYNs9o5WNc81vMtxA5jItG4Z
hTlRXtxYehkd9YLpoUXFyyZiISDLlEHa5DDuUoiJiFRmy1inc5st2SHXplMOTpgMRMkGjZtuQYr1
0OrUsMWcPPqU6mafrLyyz26hEEMIAag6o+Dx1n4tHktfhKBF7QaHqWHPYHvtBDKhnYFcE+akt54X
QkyrXPb1Cq10feY2xBsneuGdIX9zH7TSY8tMnCk516XmnhVxMa1nnUMg0ZzhrIvLHkvdBSHEnrA/
ITqf79KOPyYiwVHFk8+uWXrHKC2tjY8LTNh6c7mzzfZk52Z3p6rJvh6j3thpvVds0G5mB7vUOWx6
w962uS+xBhXGua/noCcWhgCK8euN5aGvt3O/O3lzNm1qzqdpNUytcR5FFusBKdU6rvvkOsqG8Tno
yul6oAJo1y4UbhDujOul88tYudGXRECcDktA4jsXeSUq0dl4aZqlVHVau/uOEpLQXZUV3X1gpn6y
JfTPvh4GnQ9abjBTkPN6oiFdlV0p1u7kuGEpog76f2RhWmnH5SZiBiHWfL98HTh0PH2RaRdZbL90
BGavxqnrv2WzurNn8wU7a+dBmQ6Bg72WfiFkPDvotG85pGJp7KrRfgFAaiDSjgAcmdTVKmP4p5gT
zN19r/N5peJ7ZArz2DJw2vtUm5ioKOmdlX6fnItyjDaW0xgMRcbkeizM7BBTIRJ7JJrtCOaxq00T
Vg+ERlyIIJVufDXp2RoTgxgOOjZWs+FyAXN211Jm3W4s/RzoNhs+4fbcf8Jiin/cBETA5n7qXBfx
VK/0IsrhA/oEsGt1vxmCwL70A24nsCkNetkIM0R67l10+Khnh8x0y60oZCpXSqZGtMYrybjBOCu+
nuJU/5RVuICDBgN+mMUyhiFYe2fYTfQ1whOKxpAz+MIcgzpa0yh7PaalVQ/ZP7IvJwbZ4RRP7pog
Xvs4iUaepOYZNwadw4HsDfcq0ixtR4VuXUF9jU+j7dxHpZyvOy+B662cQd/3iXTNg2w62upeFWqN
1iT62r1SXsVIMqal9dquZuj33c5y/zuk5G7dau141nhG8DUB50RqKwEuaH30jdbi7xWRGcb9iFBX
hsasvhWy5U62g1oyLoVOG2BM+xI+3amIY/tWV/mMssM3Bi5G9odPa7JzRnv84pvR8FhFTnJNxhb0
itQsUHj0KoXrQU7oqkRE9WzAbzvKsi8vekuNT41lVedVHweXypit2yKALrFqW1+jWzWcs9GMpytr
oCeNReNfZWlTPU2JM16TIkz5lCXdhWqlezIUlWArA+csJ/9nZ6ALXoupcz+JyaKxn6d5L0fMVdaI
QLmANJbNC6Oz7rqZdaxGZz1CJF/BIg8BzeotUmL9u03AO21+USefZDNk3xx6wr0xsAnlWtnueDWc
UOGyvhUT+YBdPSKdRLfRhpwq9qbXbUlMvDtnq6SWye1sllGMVULBZzpR4oZZ4KEi9qr5yLeNb/EY
no8TSBb5wMRYFg7cENj7lU4cA6mcB9BMZ1tnGREUdhwcnDaot52r6o0grG/XJHla8gMs3gnfos+n
SoB6PsF41Rq94GdIeuQoibSNh9ARvZKO7fUQddwHRdoIxb6vrirG8l9H2XVsY0MOrm37u4S58bpj
F3hMCeDY1IPn7TszG148vZq3zJGdM7CoaoeIHGsSX8vEU/u/2DuPLUmRbku/y51zF1oM7gRc4B5a
R+aEFanQhjLk0/dH/tW9Mj28I1b1uAc1KJU4YJg4Z+9v55X2TTqCunzhpdGvDj7e89xNI6hZNT/+
/s91wTEZ1goQoYnKHrtcZ7wZl2y66WgqbwcXl/yWMbzwdCUlPi0m6/73JdOlzk3fpqsU9LPudb5R
SPVbTvH4BVxvtxkwu5O63hrKNk0pRHBAz0hKjfV7U0wR3vSkeh7SstxLUmv2lrVE23ThDJ6xqees
qXqBOvX5EZPZGzVYeXChABCi3GfWxo1yzoecaZk82+HakyqPTySWsm01L72y82m40hQZkxCqVVNY
Kd6s+25NwavVjSH2VTpZx6zTIAs6QHD6DcXtJZSi5gerE9VkL83tB23q1FfZDcsdmdK8uhpkVmDV
rtg749qSWeqey6Y51f5poUSutf0QVE6jPNapPY7UL3n1rrFol5VjtIe+MJIfgEGiY15k9kPZ2tZF
pFXePsYYtdGJDlq/fgWXiG61B6NW8ufRS729EA31wMZWthaq8sCVUuzjnGDzdl3sOo/EdiWjdALr
QaEWMXgUSTrDTyJ7ujXaGepD2RRbgcvgaEdmfsRVlAaOasptaariZ8YaTmtH7R67HJoIAym+JV8o
vpFZ7z2ItVuL08jbp20t9m5r2K+4w1jZ+lSPLguq2XPQlcLb65GCLgoN6t2iqMPPgUjHpxJOQLBI
SXy7q9j/vKdcTtGvWeXH4jcbiQeptWsLANIjxg0mGVQNx6zQ1/L4lH4RfefeedUw7RS1t16MfjZf
hlYxXzKrnq9Zqexd0mDqnWn1bZTaTEInojO9xEp7T5ACDblW0APOjen691OXFm0/zvKwEHN1R4YW
0arUNy8s0K5wCZIqIIuAQhsDcUd2morHMBFbQbbgoZwlHlLKYsHUqiYfsePNR3w7xU3kavEBl8Sc
B7/H8uJqy52nmC77Cte8WNx0ukZnEqHJd2htm3JofMsS+Y3KGfpgz5P96kURnryIOio1QxZDlUIV
DLuGQyz+3Sut6Tw6oZ5RBuqcJ0yBmnafKOm3Np+nayaF+UAZQtzgfF029Fzxs61dv2cVoKTliwUg
Bdi6budoCFAKb878PneyGyNPCEQ1dDjzfWldIL2fbjVnhPLZ1tNN43Qs3bCv4Fc2lWL401JCktTB
mdBCp0a4ZW0aDl4bLyO13K6+GiUFw0A4onqE6Sx2PRMOeyDhdBeUR+VNE1OkAd1OiY6+ztU8avWx
iexxZ+gakYzkuSqPnapSMoXbzI7ZpJJTrMJnNaZ04EurhrrZpVa2cYcGvGg9iL3UREEGGsOphKN8
hOynfVNjZCNm2XQbeu3qt5koRmxxaWX4itlFx4SC3zaFWHkEsbrctdjUjvZI2Dyk+fbgzjpED2Me
6sYvPZvMCDlUzHSiM5Y71Z745hUDrWEQ8TePpoJqzfewQF/2UsmASubmbWaQUrnmxEVhp2XmPlWN
5UAQhL0fOfGvd3TjYIcKFs9KaDqnehf0afkAC6ndVqCktkudKHtpVbKlEDnrX2ciEdABiAZ+kjEX
fk6EQBwNt309O35lNkkwZspPt5EkqJji1egLzSdxL7rkNmiuqzRGaXx07c518VxW1I33UZQOvmBf
ckEwYAtWvlGdLTvE5IjvsAxkMt8iT6mCvLPL76RFfu8W62bSO2OnT+gr2Lc1B9RCuo8U8XGskiVo
XYDIzFZ7HsQQkCOOEy8q252Xu680O9tAZkZV+Sh/og3c+9jPjVZuVFcqB2HV5rZwau5X1FRe/R5h
LjO2uJrq6KoW0PtyOK5bOy2q1K+Mod8vS5Z8jfvBCvNJQ+JBqtGwpVtVPdTI7Bdq42pDaV4HtwBC
4VaIvH5VqD36rOrll06p++/14NgPjtaa06Zw6Rb1w7wc9dTL92aR4BVLcmuiddaYt6bbkiYc2+0D
qqR8O5RYbgJYGCUcFgzGk9OCE6VLty88MpiHJudIrhbpMc60uUeW03zz6DxcaJ5CAzgvLK/djFVs
jPXO7ac8v+jEN7b32pfJFu6V5uFTD1rdqu6GJsMsqFf9eBstc3WQmFL3mZJ0OwLs+BTLUqVs5ClJ
7Lctb3EzRdY3MzFXGGGyzDemJrM7QpSrXZ/O7Re7ZX9FkyXRrzEOyS95gaqeYq14Qc+hRn4jevA9
6woJEKn21cRNEHKI/iJJXfMqKTv5IqRhUdttxmNhxcPFiM3sO3oy6nIJ3kG/6mV0Ozh1+aPsQIsO
tma+dV1W4WeLaueo5bp52crE8m3K7YY/D8LkrNuZ/XZGtPdkCKfc5pGl5X46DMl1pcw/c/Crr3rl
oMj0FhcBNupEi+T5IAPOhl8gWVgKkzLp/V6ZqCfPLTNZVmRhViPDqWne8npZbY8zpwrkkAZyIA0Z
SFcvmy4tH5UifZ0wJPsxszyNTBXRgIeyLtfql5bUo01uFyMyGdNp+o3FzhiFhE2xLS+rSwnM7dAC
cgUjHZdzFGOgzmu3p1PZoVUNOS7Zys9ZFn3tj6110HrbfZZKg3uv7t09p5iRVmoaPRWGIi9ZFItb
torZG7256olE6Oa17uvJ2UPlnzUfhm2a74fKiiwfaSgoYUWKO2Cbo0CBnE5f89bW0TS1Y3Yc9P5n
PLoj8RCudjl5rrgw2Nl+F7VqByisIQgp+fVSDUifOkMp9jJHf0TyR3WJjHOk3N7U8trU3fg6YzPk
Z2ZBxhh9muaqje0o6OhI3vP9/5BCTfyeNQ3trUOd2IjkcvSqrr/NEXNszLhInlF1GyxcjrZF1xjd
dbVRfTMUaqVZN3415+lh6fXO3DlEdcNuGgkyRM+8lzUAcD614gFhOyLmJGnae0stYEpFdodur1d3
y4Dh2WLEEwhfmfsksZ1LOj8zk0vbOweiRjibZnr8zZrpUglmQpDOCmD9eIIQpXEoWGKv/BqVjrqp
Y+/FnMzxQq01fc+fom+aqZEPZmrSK3bbG+A087d4iYbdsLZneW5zduV5y7gfWtqbtMDJrYnRsFNf
4aEYkfPiwAZ6TIeq3WV9ygfbeok/AgBHD2rjVlYsOgKJfssZ5JkJOb+ZyHI/Ng3FejlKG2SFiN4q
L1+Coh1dEpKN7NomKxklkMIpRm/Z3U4djMh4GMU96YgxO1zlDn2YPCB7L+8iGO+3DsrIjZ3Z+rWW
DMYvLSZ4vMpGRAN9Gh8jkfQ3wpqSy8LKrQezzjxolzMwnv5LJhQ/QiW2L5lutwMpwhStJ/UO0a4d
FmBkgkrm1X4ejOIBxyjpvpNAfIG6bN8W/WOMVxrMs2ofjVVZJMf2a+IJJ8zihBWLjeCRiZQcYsMb
LtnKOUcioOLrLm5y9r+V+NWDiAeVjoHTaDI6Nq5EMkI8Y5J/q9QsU8H69cTjoHbeUC3BvEBz8bHX
lWkOFLKxveu0aGMd9EXTTL5BniGxMgKuOg361rsWc1s8ihJ5LPpgb5+kZBTVlLAebb37ieyt99WF
rUrbGO0R6+93x+LUYEFvpGVtcUhqhtlftDw7lKmnIe7RQoiC2ZHv33p1Svu5jNkbm1EVh+wKiw3l
ju+dnvabSp2hcGesr/NIN2Cy3xyOIFO2XFqtesceCgG7Q5lI6V3tu+kV44VZWSiGG4NCCl7LmzjS
QlC90a+EONRbS1X0u27yfjWTqTzHfHpPUKfbZGPB8kzRNU+rqkaDPSesaq96BFmSei42tlzloFDM
PoEavK+CAg1z/mOHJUHGOam12lOhi0Fx23DEDuwPCsW4tK4Yk82e83j5ia3lXWXXXa9GEOma90yg
wEnN1ZmsiX2SA5WqQv2r4rr309KZttiqi83HFd5zlyL9ygGrqUNyOo3cUju7pvwIt3oEOgdezmTJ
yAbtSpXDZ4ndGKr+ru1zVySerm4dVE/vtGVabgEYpa8cYkToLyEn5yHeWLacDF4g/VO5rwYG17+/
P1AywGTIhtPfacSsNNJ0pUq7EAIFDTbgT77dUrLjTGp+Ynk8NSPhrCRTZE1AcrBOv1N+5Uz+oD6V
NiSMwUDHECkZk5ubIRqkollQ/ritZ40KIml1Vz0ynE+uv46Kv3on6/VxL0MiAYGNO+3vlsMcmzXB
NyjP3FKhAC+4QZquTx8/z1UDdnoRFHfISVc3GYykvy8yYaKfpae3oZSUbp0xYRcRO0Z0XejqEi6z
Dm+s96YtoQbt7uNLnxs/IGwJ4gZzR5v7hNjpWeakxbrRrkWSeVsbloypq1AIdhQVOJ4RswObMexs
P77suU+f7KwVZs/tQqj7+46NDq2ok3JZp8mKo1YOT6SxL2FsM2o9h/H78eXOfZDGGjRuwqBa1Y1/
Xy5uG1VDl8HlOmk9Nnqz5/A/bZvIUT+ZZU589+gtGDCYEnWTEzgTzWlMqwdB8T/vEpnn+L37PTbn
qP8xScam0hXaFSVldW+7i/qG1Jti0kgp/uPbPTdoIRPaYEsNVJOncsncMeQyxmobGk5s3ll9RTU/
Zor9+CrnHuqaZ0j7SqXx+bvJ9Uc3zpwiszdLpp7fs8CQRbQivHnyNTP7jNZw7oZMBJSAzKjKw7r4
+/3lUy+GGe9HOI7Em8D6+2q71dePb+eza5ysRqmF4p6Fug01XV4tdrs33fIzVfL6NZ1+6Iy/FbjM
8CAa6O/78LzMHVtdtmHN3vUKhKZ+1CtBo2wY09dEYYZpxKDexCjlN3CI1YMbGZ/NaO8/PQxAZBti
rwTKzUD9+zeYVt0bSuU1YayhbZIQTwNsas1lQRT6Ia/xjf/b58r1cO1jkYU/5px+e82qiV1tImEp
JjYo9nznJNpnfKT3Y9Gghw7EmtKu/l7u7cWaXNq8aLBAxX3Q1VVKqvpw6WT0Mj6+nTNX4iZWGfJv
NqJzMky8Lk2XeXarkKlNsGnpLozZeazb7Pnj65x5TVDOdTKugdWtzeK/X5Ndl7nhtU6FVk7dtsWb
4hZBlmNBw5T+8ZVO0+iZsnBE/3GpE4kyNSo7Km0u1aNn25jCjFd1nyT1xRv6LYaO5Wm22I9BZ4mw
jJlU99W2ib5AaFa2WEAxFtH93esdZbSyNSiAl/AZjxYi5qM0JgWXEn5SUpcp6DeCqKCYbhHnKrkl
kCaTR2copusRRNxeYKnABUvF0R/tdPnkRs1TLfbvFZy+nsoHAArqdLErikUxPNHzTLtEvnilUK+1
wb2fgb2+Qat1jgQZ0z8toi/tlMc7J0c5lU/2wbZLhNh0ZrWmzgO9fyojDkbSTgJRlSB33aslorBU
VnmDcm6k3pgajh+1maEjTqwGvx1056iA4gsmszJDettolqSr44PJM7iPinOZm2gZshza+sR8vfHi
EZVTPG1MJhiPp6UrnBvx1X5zolF8smidGWtEvGgoOFiz2PKfjLWoHBp2HzPPJVO6y4EMkANvfQrj
rM0qf4qMzxhv7zc8+PIR8mM3wJ6P2fzvwd1UyJxG9OyhBwTnQL213DZxKy9to5b7yI0lAVid+mim
Xnzx8WA/8/mymwMoAJCCNM3Tz7eN50FJeluElLnm18Eeta8N/Z5HS7Oznx9f6sxNwiFgNqLWwV+n
W0f6opw3516E5dDSFYGc1VKu7bvfpKmD3eWpG3Q02Gd/1Cnaf3zxM/fJvspYMeycDN6Z+J087ik7
CREi2Ez3zSge4ylG6pF9mp/y/krmOklpDgojuF3v+CcDDqBKy4oQJMPLPCPUBHLZ8xUZxr8epmw3
EEwhjOL0oZ6mjNRdVfV4Fgt0BTgVFpvCq5HdjKNl7yg8/fi3D9DEswEFSDMx1Funy1acFrUwcSyE
yGqMUKlnUdFDpKfTFUbefbKVev8BcjG2NmwNwFkQEX3yPaANIV+v5M4U8xFG80uzuD+yyXiMR/uT
Pcj6Lf+9BeFSHEttbo05/13cjQFTQCgIMbClbA1qpV5FMppTDIu/iGHNnPhsN3r+imuElLcK4E7T
qxREkW61XrHRhmPu1W/VjP6zxfXZI5P1k17/hFp8bkSy8TZ+7zq44vq0/9iYWsAHbBk5eaj0/XEu
htA085vUVj+5zPsNo4kvmqMhYDx2H6cFhcFVpzTljw4HRVceFUeYh3piRfx4HL6fRbiKBoqKmRn5
unuyZZwUfRJZpuVha1DRotITFFn/yxH2HY4yGuruEhhz9cksqb9fKbkqE4cD0AjqyumnFpWLJFqP
YoJnzVTBAY+w1tUoZSePLv1CBpwPH77QfaXCfRQ4i1fT9lKdPYHU8aGgj7zDXvFILmVz75FHi0kb
y+/vbUFT6dYFsjj7ydNHO4xlZ33y68++GNKWGHEr3vP0xSBJSAo6G0VIdVpss9nLjspEnfPjF3N2
lKGrpKTkkUpz+s2WWBpsAUY9RNRc+FU1rAERj64jP9u1nPlgceKtwa+2jfHoZABYmI9E3Qgmoqk2
ELJEyWGy1Wn38d2cm4GgvVCGA2VFsWN9pn98M0um6lPcKzniITy+g8MyBWBJbrHpfhsy89/volcQ
noaxzyGNFYzO35dzZWoPCK5yzo7Rj/XZtal9V7bRy8d3de7jgXtN/iRPkBs7eXYor4W2VHw8pKq4
t/nq+dYi6wfNlmrXxpb7fSzq7EC1sPtkqTo356GIJTWExff9oYfSqZoY+A7DONZvpFDelize1dlz
nS0PTNefXO3cgOfYQ0avycnyXZEMRzQS0rrLQ0yA+R5OjXM36tlnXsaToMS1tMEZnIepsxzhxDw9
8Hu9PvWYn/PQ7Uf1OSWNaaegOPajzBhIJe2c8SnT3Ap/jhxumlnk11bhGPvERdO5zLVNYzkjQqGB
BFGMLnqMHqvKJyvpCSj3nx8J6HX9Mg0ArCevnAAV1RrLktVmMmkTyOZNk14VoCrrDqnjvvQT1Qni
u2hiCCN9zsehO4Be+Zqg6FjsWh7rscSrAcHRh9Be+17CfXw8Ks98a/S02YICtaW4eLogFg6/IZ3Y
buMa+1EvmtwRLr2vogL9yvz28bXODETtt8bYWgu17Lr//tB0bVYhbkm29pH2Q6XgsCkt9a2bCxGS
SpttKZXLT3YYZz46TaNjx46GFevdFntoi3lq44rby6zXJI2VQEe1Qx+jXXwDkstT047kJ2piCP/9
vWoaVUwqUmwQT2dKU/GQG7pdFXJWu27ssaUqXdxRjY+x/sfPs2t9hnM/9ybZshlr4hGnX/NkGuNb
GWVnNlWoqHETzNqAKkEY8m5svDIsbQ7SH9/hmTWHG2QPhQ2Weu3vL/SPWbqMWpy6FY92GmI6Fyau
SUD+zYasDOf/5VLAt/AEsmGEGvX3wKkdM5Wl4IimeZW4tYpm8VtH2hdpr2mfTF/nxiisL4YnTN21
Hvz3pQYkcWKhMhB2Zf/YJ9VPy2oeC0xXwGQxSfZC/uvDERMYpguysHTaJ6cfoDbRa9O7RYQLtCe4
AON928N/pQ7wyYXOTMyU1KHUrYhhbBzr+/zjfdXLiAIs4ghYxNZLDOTVXZrHT4aEwZ9xsqH/6xrr
GP3jGp6S5ZmJvzlE0K/5ZprWR5JLrXu9twklLIi8SWN19K2xrTdgbOKnamwdxEL0anu3zSn+9agh
RUqnF5vlVjEgrULPKIjWke1xMc3kTvfiKRDzEH2JalXsS4K9Ak63c4AMNjokFjbYRZ2mW0tr0epm
tO/vFw8ItSrIkd5VZdfuQcpFHgeoKb7JCpXdYZWmJPak7U0yOclea7v5UFhINAcjKa8GUspCYEeP
aZV3AU94pWVRN/Vhn9Qh4kS4ayMsjqgn90gu+QjSzEiDMc363ceP99zYXEPaNMaJQZ/iZGzaTQcP
zmZsIhN+ayb55ib1jUmKjlFW20gZ/3FgYYyKf1a3/3lvHxpp1hg8a93sUb6nIXRyPSuZRWPEswgl
UTbrPDbq+WGU4pPN6/u2Gpeha0jhjxoBrti/B4055YnRTp4A8Jbf1TVR3khAvjf5E01ooHlK0Fv6
V9LSPzkyrdDVd4MVBrBDzi9LxLsjvFeXTVmPFjURApdeE/LDybwylTuMLiqwzsLjjNNYZbSV+dBs
CoFIkIA/JvJGHw4WKn8rG5WDofbKTpOmCCKEoQw4UicnAhepr3+zNKhO44QUEOZLvPGkZlN7cZZN
rEUPem4StbhYjZ/LDAyQXOoYjrAlcBDWP/F8aLeZWyz7ehoboNAa/7xcMDJ3Mts6iqM/N1CiPnkV
5+Z0G2us49GG44Wsj+yP7zdVO6sU+SBCVb7NdJf8eVT3uSYH/+ORfG4u+uM6pxujoR7KAlO0CElC
VwMc8n1A+sT244ucWxBtgDX0Fei32e7JqqE2OgQogLIhTSc3mKFAcBh/IXILTX03f2I6O3sx6pWc
WQgoerfttVsmI1HwrSiJXXISXfYDjHMUoGipyV7/+M7OTQQ2ZX9WCyx77za/xTwbdoaKKmyz9k7v
HHz80fxSFe1PcK13ZWJ/8iR/h1+ezutrz5sDLBIC57RPs3RA4VyTfVo2FQkuL107uks7wr6yzE1l
KElo1o0Mptoz7lM1SsI5xtQQV6m4cmM338Gbmp+w9PJFYUQ2l0+ex7lhy3s2KCNRvyU8+e9hO04R
iLuEbc7Y1D8NL35O9OGhMNCRfPzcz15nTSlhRwkM7XRz0BFNmtTo8UJOojXVHPkGuR9OSd9+spCe
27ZSnEK0AWQafsPJd2iMHg4OtJehxDOSdEhcR3HXVtYxc7Wbomoey8L7pFBxbgD/ccnTDWu2mAUa
PbUMlXHax331E0wR4nb72FbDJ2eO38lCp8NpjV6iFu3QET79/OXomvUyOSXTjD5/lUn9CzCGHQwQ
JwLKt3Gg1PBTS2bkbUrs3j5WtFWZ2SL684AiEJxBfFPjdmGv41jA1YbPKJHtQ7x41cYFtUVIbefu
Jmd0n12LWdO3RYdgSukmAGNrabPSf6mjjp0FAMxUq1+zqr9GigP3iC0f8WqjX85Guu3LWX+oEV2z
2OvWJ6Pp3FfsrU5dShyM29MGLCzQrhP4E8KlXg6LXDRfquaLVVsX1ExfZDqPn1zw3CtenVkIZRyK
raePvc60eG7YDIUpSD90cT0kgYXT78YACxn53apJ//iD+a2dOHnTKGZ0bpDPhWPmyQk4VuaCLmlR
hnZJslQy9gB2ElAbwpiti6QqiudaL4Fimygnf9sF3EQWz4Qly61E0rdXxhHl+sc/6sxzZ7OxWqA9
jIHvjryePbul1I0izL3Y3CbtbF+JhG3jnFUwXFuQbugiv318zXfoJeoVqBKo+qyztvPu7BsTaVFH
A190t0RIWQGS7RCkGrsugh3sOTYxnraFctIqtl7cJsFMTwbnhaltPv4hJznHv2sSqy98TZHlmANT
+e+5UkUaYZcyLfEtZwatkdXXkBrFcoe2WlgXPBnnAHXEusBi1QF8pIisEVZV+mmbDLejMaq7eY5U
ojvZeOtyUV/ZFot9MjKkcExBCZk8i/TO5OeMGJspe9iadpZs0QqbkD+EDOHhONuJ/IcNKahg8oyH
3BDTDZ8tJrSZD+ElcXvvWKjOF7Wf808O5mfm8JXHjQfdWTv0p4Ujym1Z0UmD+y/y6SFBlhZOhC+9
pJqS7D5+1ucuhfAarQFudJaNkw0ITaemKddlyauIaqwbd3XzTXV+9JIifvn4Wr/f2+mXtlZ/DU6v
LIOnx3+h2AWspJTDAfQH8EA0jDF7Laa2j2qADsIptAutUqNbOenjta4r8R08Ki8wjaLeQz5u/7OV
/P/4BjiiP//nv/7vpHl6dHxT/wclsHmTb/8w5VcCxf/811UqxM+ukhTP/kDN/+f/+gfh4MKTd2kN
o9ckFYaaBzP5PwgHz/lvqnS0QVxqWhzNbK71vxkO3n9TGzFQg6wbXt1ao0j/Yc2bBoB6j8Lzqji1
0GZa/4bhQA1rnSX+GG2IdRxGmcP2kx9Ik/BkXjfgH5WcedQLoSpV0vT4w2xlAwgrQvWiTfU2B/NQ
+bMx4M+eOMejBK4lmYJTAfKqXFLhA3/urmCjmF6FLydbXqalMM1nzaOnuRk77RvIs/ipnIA1pbFt
vQxwt67QhMvbhbkm2qVVRg2tQq9wFY/8S2wbk1fvlSyhPyUzcYHgZgnLCTN3K41vygg69UIFCQ3c
2NblJZHupngy8qh3Ljs8a+DaChJggDuVxmptpzkt9G5CtV+pPkjEHUmQdHrzbt4YrWoEiWP0Xygr
jsnk90DYr3IjBT/UtJQFdjnv9oFVlcQxQxdVzswepU9aMqO+TSi1Bm1K0u7BZI79wb6mebDNXj90
jkz2+pThovYIf3PSFSLfpPRABl3fZ3oKLcHIb+3MibKQ/8S4AmgalTCz4fNIin2t35qIrqWmvE05
4AHiJMrx0HaOEixwfbdIK7wpGIDVbJbEaaztYhLUpqmFdTV41rTVZO9oh97zmupCLl70vJSu81A7
VvTYyll3D20kiX3NutoqIC+ZXRNgIspeh7FNqNboDpnIDmGsbT34Dar6o+1VxYWsHZ5lX6Ik1e0u
goM+z+MFOLLYDZS4TrYOifD3jYjNVN1HWHXDXAMiLFt2QLocWZjHRWwcdyaz2YyabOfOURSaVam/
1osBTG3plOXRK5zC9CW5I2lInqNbPFOA7cVTvOp51W0vAFApW4TqXkdEb5/NaneAECVQCGWFlWpv
cQffhjeHC83i9L8tOzPQ4X1d4z0dt5Ma4eTyhHZIhwUPSWRvPVIrgzyvxixILeC4JoEr0Jy8NT1a
dq6/SnzwW1g6DGn8FwhswHgLxXnMJyC6ln6I+/bKWj1yy7gQ71Ndm81CtreFlWuCuOHkYifsvHtS
lORuonzit1xmFy8T3IZh/qKpI1ZtJ4120TA/qFhdMPdzjAbCml02paIecKXlOxk1+tFj5fXzTuu2
ncIBuDSnFPtkUe1GtwKPW8zLQcU6yQsq9CeMx1+FJFS+0WLHxyevBMRkDrtKoMQ6UjjIDl06fmur
tji2wCIuENb1m2UpUYcBecS5HHRm3e/Mpeb5KJCvS0UEcaN4ik8OVIKRMvlpLc2rM2nwnqOqpqhC
opdnttCC6RHAoezn+BJ/B4d2cgf2wOceZKpgV65SzR90KwrMNtNu+fXZRWbNSutHk6wPyMT7n8Cg
5o2LZWrn8LGFGC43uVMb+AYXchya5iBG66ExintQD5eLFu29tldXNsRjauOTUjvv6MTjfedBl1pK
feOq8zYGHIyFiIT1wXzqmmbvztNVhmkDGGQ/7dq6wHYeLeyYIvPZNigAYZjpNlpZ/CxMaG66ILAS
TH//kCocirHNBZ7EMAPnk0kwda/M1cadkaKGz9vTfAoN5h0GcbEtp1YEjjeMjK2aPTrvw0bfVnaB
Qqxf6LbF98VhrQd27R0xeqIca1Gno5TKrhNPZpCb2H3wVWh3cdLcDRiiFJebWipxPblm9lass1ne
RwSUulmnXNS1bt6nemMfq1omAS+s3dUc7b/gKn6FogLAWp9+JbLUwtjpUDim5KfRLKYEq0TesZ9J
re2Y1u8kVkES3G3vkGfOfWS3d+MgVWyzjntRZcroEDVryxfmlX6jD040+LUhs+tMx5HeEIy4V3lR
O7Vq+msrtpJ7Y5q8q3ZS75dWkbjfMUTGOsAWr7+Zp3KHXwYcQVY7iEe6+w59PE9oJbCq2Q5as8HP
q8y3xEwheyasDg3ytlxDDZXJx0Lk9k4vl+hhzMerWmlaEg9l9uQo2ZMFr9QvlOGtW7xXOwYZ3hNo
X2t9TSG4AFqujzsaBIfKzvZkuUc8xca81rW42Y9u+11g4tpaxLavp93HGi0IAzjn3FkmxXBhNaN6
nWjGfe8Rvtolz3aODVSHH6tSM/GZabe24n01vbELSMcO8nUurRX31u2MfZdm0/3Eq8PmP9D0YRp1
v+ZRrL0W6ME3reHwqSlm5OvOcOXMwxaP5xElmtxZQ6NfEDTk+s1Qg4qg65gE+Vy4+2Lql0NSyZDz
13FIo3wP0CwNYo/+Ywp2nMWsCJaIqFp3hBaJj7c3v+Mnlit3UHGv50U175JyZe45bXMF1FsJ5nGA
NJFZyTdEKWYw6v3llDasCWPxpJlDKDC/e8PCwpp5JNC18gEuznWTOuX3YRII8+bXzMmL7cD92BPx
SgEn3PRimKGLtqW2M0Hr6kEMjeF6wocLLjVq6k2/JNqFlVrxblaM2e/62PgSVX0NzkjDUau0oBO2
bs7MNJSGuI2VocP+3CZw8ljXauJBsOfg2qYLVu9EX/eXJGNHQarrdej1KnRrQ3lKlHFdnmHiVrbn
K651ParUZhVRiBs1rgdEk3NhxikHm6y/F5niHrwuX47TYDyZk1p/o7uAATkqgcPsoFjgHTcKjXaT
aVYARlln9e0gve+lMtxqJL8H0hzlfWeJ21EoStDk+OZmrHA5R5iuNdodzqzqSJLCi9tRwJlSiBmK
Jrcat7fRwd5+ZXo1w1Gbo7ds0drtSKHpgDBW32bVkOxtiHm+i684KHOTm+2GL15MFVOornKFXy9/
rsmu8CnDuL9sOvCb3qp130qM4q1ynfnBGRWyenv3i5FbdUAMivMM2S/dKJGtwitJskcYoARmjep6
7OVYaRhTtZnM9SPihWU+BHv4gy5Mx8zj58VtV27L7Efd5t9mVXHuPU8ML0Y34Kvtk2tYe9ZmpnAE
QqrWYNimdCWDpW5Nv1bb4qJblgomY2+yRxDxlaYXocyjPIAlDL+u96p7F/wqnkQ36e8wKrrh4tjN
i7J4IT6Y6XHoOKhD5wBc4YGmvyQs5UeTu9+ZnYtdA7N6A+Snf0oz7cIWhrevvXbeWKOSbqPaZoGg
rPW/qDvT3baxLl3fyrkBBpwHoNE/SEqyBstzEvsPYTsx53nm1fdDV+orS8pndQ4O0H2AQqpSibVF
cnPvtdd61/O65BqAPNL1kjlCHsn7DJqig/Co3EVSTct3U4+7VO2tiz6XBkDw5Wvio+2D0BOCSS86
6Y4FEl9apVVgpOhNHyQrNfPrpZqqMZtXLWSPJdS1rQ/HaZkQC34V+0oZgcUmJn0e6qjASlGklyzR
9Bf6piF2TDNmxAtKwIL4yk8t91xGVwVIxZy9P7qN0U4CPErRzRT5yuOgovDeZhUIMJC7bkrk4QQ4
I/kBqTYJlOy2antjGaedf0e7eFNJlwRaTgqttrKmtS73P3JP11clUEI3bQocK8hDrL2MHutp0Cyb
TXLFU9tokQqYIOwKN8nzCCBt+9Q1auPIqFXpsvcUmplzzGq9kv0vzrFEyiBKetjLFaaUXCgNksGg
irpNBsbMq5R9FETKQ6jSQ5EUurkNgzTfRg2gw9iw7sYpWCYdDbrkNtSVKL20SUDAFEHbjFLvQfKr
1E5K2fVwYHXBt1K11CrbpL9kU+ljtjBKcokZ8y7FRMAmEyA5uZAV+Jt2rgm+iuUE/iRdMR2sZ/oW
pzh46i20xQT4S1hl+ItaxcOQY1OApBXP0TDdIjYfXbQrKX28hIZJI0AW8I2CPTHJ13mu3lqoQlag
8l+TrH3IixEfHh3QU8o5RW40II99hqtB0biFOtLQW2jVpVCBXqsmQf5K5wptukmaPgwNPcn0frLV
jbT9RBJN+0qOsh8kDfzOKKepGjJaWhbDEl8ZywlzL/wRV5ILMAlgCh5XiyHR7VGkBKoPpvdgSMmu
DFp1X6lW47Rl9kbwC8EzqBdSNOVOIMQyj7S7GmDPk3ps04dKjeiVVVt/WaqZtVCp1xB0mzR6CVFy
iTfQXIOK06UlauVeN70Xsa6opKGEXwV9PNyUoyEsrVqXHDKNRD1SYV2JRbTPhrHdy2LupDlYgamu
YqxnxXEvYyIjIGxDX5MrjtF1nW1YRr8zFeNHznkDM41H2Zye/UJfGVLd7jjmjtyMeNkn09oz424x
CcIqCd4Es0TBpdfiTqqj4qKMq2uk9viVBCyPAJMcyKnisig43nZypayUplvJuSbZShRt6QtjA43E
jRibD2A0Sf+F0/NgtK9e67/kecz8yZWbtrk0cu8h7ybQNUPmPwkCHO8WQCyk0snxFWM3WeZ3s8jd
yrLyFQaQuQ0MB48m+K/0zorSTlWLm4giuiPUkeg0LSgSGGe+uI+9vCc8E65beo1MO06HiS0h8rhc
doLSFoUiWFIFrNcVM/hprIKfStwzR7x+tANFriu7VzGEgbSXPiZ5RBE6DKUUoZVMhWfIlYQAL68M
Vw6qjA5huUGdOpSIb/R4FYWCXzmFDMPcyeOmeJR7KXSGHgfxSivKh741sQwGub4mqo7XFkCXlWpl
6hIrb3/bi62+pMn0fqwQTVAiuLLMNrrOQkF608K63U5BqG9wvKku5GSMNy0eK0swY9W9mo2UCCr5
mTN8dBlnKgd8X7yacJ93ujr3d8pgKE4rydolJWOsUCaUEkoOHj8COrDsDFVYNpYBtRjWu6dk2arL
FNX1B4xrUtroAYU0c0M23kyZQveUikhWLyJlIQeJd6VLjU7icXzBeMiyU9kAWptwxwhq4ZhRX6Nd
do3yAH1L3+2lNCesqAODvdh6wioPACS5ZTdKg84WCi0jDKomt4/5+Nrq4c1xyKLRnuma4hQjA4cn
2efkOPQtMc3GzIvow0izyEmStFvOicsFqznQiFTLFgls/AhBAYcp87aNBHXFUZiMizJEj11sgQDw
VDG+ZKtmF+o5LezH2tpSVzHtAtWHK0OxA9CTOkLH8SOX5HJrjLUIfj0JL+oYYkZVQcKBtCVum7hs
NnWuvJUT7lBWApyLs4U8hXuJ1X0B5C69jioeYz5DHKwYZ7ck6R2hFyRbz8PGjUtT2PZqdB3K4L/i
PL30deNrblr1ivi6pBLJ9K+HYZlJ4oqWn45+fI2zDJqG2VCFjzJb2Q7D5ueUFzd63lyOBXyhavTc
CacDsgwzckXJnBSYst03AZcHrllXakcMBlZlTfQuqF/QRREXGkHLuOl5U512LqSIbcMaiQAFpXH3
0hnRCy4VyPjK66HJh3VYj7LLEXLLEv2VokC2BHO34KjFTJbodm26ugf2EYp7egvklTn0pFEmNl21
AQVWSLdjJKzNqF1MnR47ZYljEwedKftWqgJpk77vzSWAwXvWzlsZaCBX1DWL+B1YZPaOX3EcbASR
5DB8bjICruSF/SZAVQyTInvJmty6iXyBB2lqdGuUgasPyvRgSuo12mqcxQBNuEotLlFLG6DSqoiC
Ro5dhQ6+HQdEI7pPveCnKZX7epK3sak/K5IMGfG5kTCXb8y3asZAi2Y44m49QQtMLbeMMkeKisid
yu4Nok7sJEL8FJRCsChVeW6jE5xYhtWSTCa5kglapptl5AICaSJsiTxKeNF1FbBAO3Vb6YNTwD65
Al8tbwRi+sIefCTifcehvCvHir/ETl50MW42YlEuMszJKzdoDLsv9W2Br1YFqB3IaUogFiftkiyO
T0dCC8RkkgyMXqWxbHcU+mnOxALLsqm4VOswKb1rk1WtsfNaqjRofZC+TICQk97cC6qe1svUrAE3
V0LcV44iBaTadM4II8uH3IbLSLWkUrYh5+NKU5BzAHov7lrKCy91DB+zwZ3RqslY2O9J6P/X+fr/
fSDl1xzRXTXe/vSxov2YU6eF7NM8/HPyI+x+1ic/8lcS3lC+oE024R7TnfKeaf87B2/IX2YvGpG0
N2oDRKn/pOCNL4gUlTnVTq0PSs7c7vErBS+IXyjxarizUvHlB9E5WX+ShD+UCOAYi387o6AQYLeh
kDcXnz5KdUayRnrdiG7Y3Vr6bR77uCM1s5N9khDYVFW4lawzkqm5YPVP1p8xCUukGQ+N4nO+wKOs
P8jjIMstX3SbMotdKbFaZ8xoufzwGK7/+ryPsrN3v/uTYVSaj/DGlbFOmlWGHy5N8rBI5EghuiQx
SF0oCwUiWWUP9aIdERU+5vG3mIYKlfYnTroktUF1OEDXWdNGf10+CAi1jI2e7AvB9XAFa5yG2rpk
i74DMiGDYFYQW7MCgLMiPnQSiX8WqWBjwbGfWbv5ou+2EIaR0OrEayRRUid6jn8oz8RY2uQIwgLx
cj0to9QdX8fXsrexNUBVr7IxA+AJp61h7TL/DrcYjroLtXCLeGF0F/HkemdknSfzYEYIAGWeS7pz
5YcZ9/Fm9VVYihJpNbeUAdqJ4FUpxfqwpLrbWIM3pU3oJcdJPyOs/t1UUKG+zv0maGGOy6gJwDPY
JQwrBvmwFKdWsjOrLs4pRWahy/FUoHGRC1PoNyHpeXh1XS3Do1e9yQ2MdUe/r0FL8CqoL6Hk2nn3
qpKHY6PXq+c0+1one0m7SnOSYZQImP70skfOQElkLd2XuQOitLK+xUbvZOKVIW8kY4vkMwSVhxvg
eugfR+VBT0vb6B79dj/EL90fSg7/eoHQXwB8QcQ5v0WHl1ONgTGkRiS6VD4k/SpPWge4/jKA1zuK
Tj6D62ATa/QdG2SOhtxCKnuNkSgEDNcTL3LgW8VVKkKPxG/vWQvfhGDdlaqbGINT1Q+6j3dbvSj6
Nc2/Qesa0d5SXU1hz6oG4sQbvV2G5OCN9q9i779Vih5KKn5dFxpR1kIm4UlfEJUTb+gBcbpJp+W2
gpVHOJiDG5teRP6VXI1cqmfmvST9Zmqgl9YsauuQA/Sje4n/fBpg64uYUpUvrfA5CWNvH2jqrtcK
FHgluK8wbi9y6olOi40temfjjJhifreOZqc6q1qgzeso7o8XqlyBDlfNfoYtDXfOJO+UuiJfn71C
xz4H8/jdWKYBvl2c2xjYRg6njioYOESQOXQxGBxdmlpRjhlL08sDnrfYLT9fg+dPO74ydIw6G5U0
9/0fSRdgJOQTRZbRlRtll0fkarGyIEQha4XHUvUV+CQN4ogbI/PMK/+bhYX9k1Yltm82We1oXxuG
AYAcWQzQUhjD9tSdAHXp/pk95jejsLHTWmbM7SHasdpNbUUsxLhGIj6/stus9BfId8cz8+MIwPL+
Xmg05c2+8JTnxPed7sNOFodKnim4S7tWlyzMkV7dpA1I5EmEix0+r0l0lQmx5gg0qdhC059ZpH+z
N9CuSW/7XC0iXJn//MPwk9Unjap3wFXTiUclPpeNhfnm2A0Lsx7Hja+FLjP4zKi/WQxoD5RZBuDO
iPJxZGJRFza0xJ9c3LDiVSBLk1Nb0UIMn3V8vYipCWs/n62/HZFV1aCNAmiROC8VH66TA1/s90Do
XGR8wNqlnkU88KAeTORRQRIjhJnPC58P+psXkkqngU56nkiWPn+pD4MWXprXTTdgZi1dcQzP7Tn9
6nZW/jaaypnp+tuxVIhavPfv7VqHY3kqzi9xzFheUdDMGgoL/HkxP4g4wo2CdOYV/N1ojCRaNC4j
3jOObqeHyZufMEHcuH3oRrm3MYwJHTwBfchx6pnb+Ls3kXtIpEcT2ryQHl6aIvqDTJMGK03Y9w4l
+t7R6Jg9M0NOLwm2A514Guu1SPP3UUjZ+jODyGIUvMtVtP1491BPAEGIau9cP+nJ2mnpjKMiwdJU
fXZVObwixJVK28MRdS2V7a8Hs3PRtiTK+1iEY27ZIhLDdR37DvbhZ/pzj1RgLDiMrc8CMAM9NAv3
0eoZjCNEnR7bY98MX6cqe6ijNAH0gW1xnfdOLJYuktZFG/TpsgOt61KXfCgp4Z95qidvJN+DlCzt
mciXiUyPnqo3+Chuezw/+qn5IfN2LDiOr0aqibGMCDwUpvZcPDCHggdb1jykZBEIIFOfCxKHtz1C
XpcO+Ca5CgVR22w9l863G72kWlVaKm4joXwTtqQ8La007dZS37LOWjTYcp37JvNIR98EDIXG6e/d
4cY6OiaJAt1yyDI4msVTuwhT6DUgUzZiVApfSW1fjf6AyRhUJLLalOgG0NWdaG6wXt4LahecObSd
bAIcODkkIkKcG7+AVhzeF5CNLYT6aHJHqwBITPM8q7FTZqNb9hXZeznYpEXw9vni+K5tPLwHwNgt
GaQahwNOu0cTUSYPKSc467mihEt1+tZxQPD973nxk3cGVzRyZshWsgX5nVpfWtPXVN+r8V6sn3AV
a2G7C0A392FZ2Gph34RX2ibpL2CJu2nswPdpOzvWfsqqSz5ZJamZ3HmBO0qLQl7n/tdofOwCrEJv
evKV9ZlOD+l9/Tu+tnkhATQmEzxrRzNtEnQpGuiedqPqQhU3AqdPg0Zu8zrt/WVVP5aZ4XT6lTfe
I37yTE6t92a8BZucBhxhtH3Vf5V8Uu/ljdqWdth819tVY5DFv6CzvshXZBxHa4nGRFunJrwebMgc
0nFkwHysua/9flE167wmob30onWi7JjZGeVL/4ecXHbyVgFrkV2q/fJxAK0hLgzdbfUbRXKHwFW+
D4+JvGybb11wlyR7kvJau7M4Q2l2/qIF34fwezc5uvDmB3eTulaiJQ33VgttlKTvYrwdJfzTbLG/
yMhxjdp1U22h90rlQ25daDnz6r5/jSInDW9Bx4f+CrUAoFP5waDFTrwOpj3hOCXHUl/W08IqXMNa
cszWlG3h3+CnWCN5yvD77h8M7w5doWnsjA6QK5qV9RyKVghdjK1JEQ6PkMe6XAyUm6ERNa6fu92r
tEMZpLdXorxM4zVe5CRnU2ETWftofNWl68CLl2GznrqXNHgZsgUg8qy4BGyoVksjLejki6jpWLap
PIv6JQwyk9Iwh7GFN2wxTcazw5sZQU5mntnhTxdMTk+zOzSpJRBl74LLD9EE9RgQUAZBU5Arpi1J
0ZaQMFqQhv3WYSzgmKzrZ/bEk52XngN8CmeYB/w1iIuHC0OMjQOWQXOMz384adfBLk9wsfh8JaD/
82Q5JPIVCcwgVpoznudwnDIctHIUjNHtu6tkzvs6unxDiSCjKP9a6zzJp6K6H9vbQf2hqD/rEkEF
jEtqBbK4DkhPZ7hk2GRwp85tzYVQXDThQrNWEJcNOXBIYOvm96iV0Wgsuu57cKNgXXkrbNOaZLSN
b+INhxZVtlvCwG2z8zfGJTWDgJ7/bXPZ0LOJ6oMPLx1rpV1W+/JORuqFH+ToZKGb6nZ+Q0ohtxDD
rfx9l+yKFvbvEunLWsE0JbOT1665N8M7BJb2+IbZjLjISlduXSF3eekLTvFjmdr93HeufSumVzrg
NW9ba45ElW/ch/VaqJeW/72q9kVwIUsLS3GH7o6MgGnYTbxohlU7uV1/qZAeB5oNh7tcquamrh81
Z2xuvInerwckfbbKW9ZJT2aKEDLtN4002R1dULrwrJq0aF0pNekwPcNe+RoqcN5eGMpNPP74/Imf
xFqcGWnkJ8fBEjn/+/B5Q/FLjLJUed56VLpa2L1qFUpdPDG3E85MZyKN340mSTNrAqk9Z46j2SXr
mdrVaj+6Wa84kUoWry/x8DRqT3IzMzoz2umJjpQvuShqY7BRRQTVhxdXxbWg0BNLUcU04U2nHXYB
ilEt4ym+VJFR2HpsDEuzjB2vlu4s5Lhntp/57h1tPoTJxLJ05XJ/39MiHxaKyCjyoI253mGCURwn
YeRm+NiceWt/N8rcBK/TTMdh/PhEVYn1ZGJkNrhabv4IaZVGqNCdO4T/5tHx4RBfAS/PT+5oH6Vo
0ilqTYEqNdCtTBUeY11WkqkFEm6Yk3zm2Z0GQvNYJItUTdRIbByFZRFlYspB5ehWuV5eRMLGEkmj
cdqxG5puPdwcHIOO6jML+/FFUjZDyw/vgoYb0lXHvYlm4U2lNnSdq2T9Y0G/uyOal/L0UtZ4v3z+
4h0fPBiKYSBLE5Sg9znu8I/Qyvk67EK3x4zhku0VS1jsr0vrQQlIpHvI+SrXUMJx+fm4x3vXXBUw
uTRqAzP58rilSBImBR6QV7uRx0qLPRelcInCrZFpvWOAhZgE48yQJ++hSfOOaWmcdgizOfofvYdK
IEqt2Rkk1rVC37RCdSkCXTf60RkhB0GFQnYSIZpv23I9iJN05v04faogNhiYvA7RLQe9w2UA4x8/
F2K6Da2kJM06UvlGpOGAHGA2Tdbt5zf4eOZysbyLbNIkq4ilj4ODGXSHjzy8GhGDqz7HG16lV72U
ArvA3m3ZmuZTk719PubJQ5U5xJK8mgGmMmWroyss9K6ZCGQzVzSHyilnkZzhablbCmiCq6J9A+kX
npnA76mhj4sb4CBCH5IOHAIMEoDzGe/D4hZqtSDlyFnd3LyeQjxYrIXo7czqwSiVqxZ9kogEy+jx
DcmQL4xOUazFdMdvOoGukKcYd2bhIqhwZHsKOgBAxVLIl6Ho21qxa/NLfh3zaNFbHHnR/VBD5e9a
xXUrPfAZOLnxAZrAZl8vk3j+USFNgTTtpvzh85t7Mn24ThpooCQpZOZOkAdml6vo/uPMxcnvzusr
hJyF2jrFAJ9T0wvlzGw9WRjI4TBz5jIKHoWQ1A5v69CDExmCNHQJCNyxTWHQlIhV00JeJEnyNinw
hmoxvMbX5PrzC/3tyDDhifogIJEuOxx5kkIkLwD93TGKfwYDXudGjyl32eEUZIlEUfXkYCUoT9aZ
gU/vMJdMQpCMOcEBCJ7DgVs5jGvsF0KqlOJqFP2WvLnBYQsetlOk53ayk2IE9M75vkowvUVILsf5
8kQD3qU1E8Y7SU2hqnarStcv8Lhea72O5VeNEsXqsj2FMkwtkhoNkn8u5/KeGj98e0gAUQ8l28x3
oRhzeM0KfToDQsTBVSSoucm6FAUsAx8k6BX0+9mtGi7E/oGua8m/7wSqp1RYQzzI61WWrJnwU94u
YXBsG2Exxs8YxWBHAScLrRFORrwg2R2MRKzclqJ+bZVrDvacQ9N42eJ1WUD+aaKlVz5TfEHzx8vE
r7yEIDCcau429tdT8rUPUU91xMQJukQG23l8NK0Em/yP60M8Em1++qwjFCmpJRzejQ4JpZ96Wkca
eh9Kg2/TCd5sEw4idlNIiFlFO29zzYW9dpOj+LZlLQjOLGgnC/dcLEdGMBMgidWO4T6ip4VNOXEU
kLoEQTz05MGkBab7agx4qoXVuMDzbfn5K3c689mJNWgt73Vh1tHD607MBH/TCtcfOmndtsUjd4pC
rGVV0iKqeOYMSRGDjzuYdKjl2R5miQTDsksdDtdnbTX1Qo8l1o3ymt+ytohfNYXT0yL2bzzD9cYF
vxVes9Sh6qFV0BJ2HUmf2h7AF8ODUG3xYdr66yGjW8ZNvatS+8Gv7fCtta4w7o3otZGWAl61RoWr
mfI8tHuDKTSjvEixrgvcDDUbJVYm3+bj46BexMGILRIpciaek4oOByN+LZCO6Y5e2hHOqiWiIzcC
bVySkCH7sNBkB1GPSZtZi1GUW1tuDGk1XNWkMtAICxeltsLYVCntOerGodW3s2vlarpuUJeiB7s3
vkmNjQIhiJ1RuJCyC5VuEHWl+j8ySATFitzztLc40nUO9Q+SWvKdPjcNXFSFk1h7TF6qallFDj18
EY1beGVhnCtejNO+mJwGmzlrVfsr/icmfla2muTV2KxpEMN0F2VX9FRjjOdvpMcC06fACXbyfvje
v6Vb/UleCbvsJ4LjLtYWvnblI98bd/nshtgtY+XBG1+r8qGIX8P0JhUc0gDSNSgaX9qIliuELsJ9
60dwOZ1ZoU+2hnni0Dk6O47PVY2jFVpIpFFN8f91xXp2bbUK0wGWfNEpNRqWQQk2E+3vmL/KvitS
zV1//pacBpDvw6MvmYsciGnmeX0QaqDplFupcTUoE3kV2SPJyn7sVshkTZ6WRi2ni+lV9HoEAl2a
/um5gPF1pADkfAzksydBMxcc6ZXPVBPqDfCbxtXL9i6ZSrIi2XBmsJN1iLicRI/G3gTqknXx8GLN
MDAao1YaQAuVf1GP3iUZeqS0GuqWMXn2GyZDNKJQ//wmy/MJ7mhxYFzEQjAKqUdbR4tDGtPlU/V6
46aR5q2kTp71GzLqtgR/QVbtdBtqyqyBwJ4SNfcVLkLaQuhCyaFGSqMAYRq+f8F26skDZa38MwX3
uiFuk1Nn0rpgSU8g+cWw8ZzGg/b8+dc/vWuEEEzOOcKHNnms1pioNnaCBR+wExBrau0FJTgn7IkZ
2xrJ6tDn3/pz5vXzkzi8Y4yJOQEhPRsHvhmHT0pPC7O26qYkTCun1aQNK11vN3O3FoUcgWU1PSe3
OtkvMBCgakLHuEQ3N7zVwxFx8UVW3SGJIvHRbBLhBUN4ertaYd+P5f2f3tG5FoSMbJ6GmNIdzUNw
gV1t4NgOdnxUV6VINs4YqIzAjojoIM18y9oQFmdntsTTm8rcE2lBR0EEduo4R2SFjaX3WZ4RBmFi
OjfBIrcRV4knj4tEEr/HEW3fn1/paUQIWISMFDU4uJ8Kb/nhbc20WtKw/Mppluhwr8ZjllWEnCZW
LN46wz6PRFzS47uVdnbTyuUyM/vA6aT4j5dZ+v5nlRZnVUsFDHH4PdoiVvS4VFJXnHsvGk0mk4M/
gBriR1f29GozhQc9gLA73Xx+C04n1uHI2uHING23RmPOIxuuQXvIoqOPytERDdNNe+Z2n24mh2Md
vTYF+WeD5QwL7VJ4Gk3O+0GrIIP0baXZT80OMXy5lLDcOzPufPcOX1fGZVllKSBLhuLz8BrhbWhW
QZeu6/tS4UA0aJ1IwIjuz+8kYT1HDDYKVJFHr6g/aeixAzlztVTCdUPU3RHUHI0woWPSendms/jN
1LVATqC85JSq8Z7KhxcVjbVmTXmSudC+XkG6vOVC7Yx4Blz27By5Vy5yYuogMYw1lUf/glLomd35
HUV0dF/5ChoLoKJaM6Lv8Cv4FcVKNsfMzbunIpjT6ZkRULePsp1X4AMhVl24zYUe0xhVelZHAcc/
CgFJgHVf3Ej9riKxAaxRr+jy08DcRMScZpAW9CBldAbQV/35IzrdK7hngNGYaBy9uG2HX7hVNOxz
kcW6QSRcFV3pSD78N73Cx1Yfl6SroF6GtE59PurJK4YfAM45MzeRlDsc/cNRTcFLUaFEsdvoIe35
RfQEvcuxVOObksbm/81gCoE+pH4ARsdY7twz8cusgxhPwMpn90Y638fSY1sUq5q67Z9eGfpIi/w6
+D4SUMdSY3RL9DAGFDwGv3qpyhqujWmt2tRwM6k8x7c7vY3z60sMStZ0zuwfrZFe3YI4SMzAJX95
YdKmqHlqZ8vEp/gv62+fX9nJZqQyGFUE4jH223dYzMfAc8TuVQU4TC8PxYOlEYELLC3zOcNIXUqN
bp0GvX5mlToCURNfHo15tBkJKcWaLiQbYoJNs2kbWeWFDg8ia8XvtIBgnDNQxi6lJeCNwZGC6sIP
ZAuDBFF2suTbNHE40wdB3RqemdDYZJzRrZy8PXw/xALkaSgY6eKxUI1ePY/1Tw1dTgGCi+d8ciU3
L2XurfS8HWn3C65NjDvPrDInizfinhkvT8DFLMN07vDtSQe9Unw5icg2Ct46EaYXyTqb/38vo/6z
lJlkgxSY79C7CHuYyMdqKhPtEZQCL3TxLYYIGeYIewPS02La39T8Lxpu9Bsr9qWLURixBLWkH3Xc
fh/VaRsEI2LzfirWchA8s/AW6x5zdLuQlDuavaMza9jhJvrXN52J++BlMXpCb314P9pcrXoPOghZ
Sf1SsdJ9U3oZsa4frQvOuJbyCEF7F+qjeubxS4dPgpFBAZKbJEbBxvE0nR6AfmkpB/FOhA2MSR0j
+GG8qMokWY55Ja9EVNG1hqLYk/xwMQ7gaMdtmuPAXVVPfj99/fwVPTocvn8fHVbS+7aOdlI72nCH
GU4hVtghhaqmu0qJQbLpCr5RLSza0XuA4itMKb6jvBHtNCa//Pn4h0vEr+FJGql0dxAlHysoQ5AV
XQdK2aX9PHdH+tCFoaaZQLwua/rw4FCeQ9UfvoB/j8gpTaNoO5uFHj76Ymh12ngzXoUsQqGmTcZ1
qDhTThcyLXPKRdkZa5yBtb9m3B81HV2Gr1Ve52/Nf8w/9kq/Mq2TQfOf/3Hwu6viZ3bXVD9/NpfP
xfHfPPjB+j/f/xjE8YzeOvjNImvCZrxpf87tQnWb/DXIr7/53/3DX9SuMxgwKqcyj/XfY8C+jTnR
of+x++jXz/yCgJFE/sJG+97bwSmCw9nfDUgCxAn+iKdE8Qni12xB+DcDTPsy+wTNoPS5+P6ejvub
ASZ+wfduLs0Dv8OOhrDu/R5z+dd/rVfcuX+r+D98YzVUtrTnUHVnc6bCTxB8OGG8lgZFKBv9vk1/
+HXiBsnLh7vxa8CDLiA+4J9l83SAec/+kJ+pBrzbioEBzEi3sW1AsfccdntOEEH64/Oh3stKB2OR
mdXm6uUcbFL0OsoFjVItAV5UpUtaLUYxKpAMUenUR9sy5bjUyK0NvvkaEAEh6xcLGdyUkyfaGGYb
nH9KP/2Rl9Av/Cu/VQPCtZVX+VQdsCmGJUqfY7prK7Vm+xR1UJ8J+juvukePPdL5J+Te/Vg2S+he
2ga2M9TnMo/ghUT0oMI9yGQy10qlNbbc6UJfc4pUUDtp+NoE8V1pyX5XObqadQa1Od7XxmaBJvVO
tmRTSUX4MA5JS5m7hKM2zcaVy7QLEyXdGg1sE23Qp72Jc2//JOQiUirBT+F/NDJlagrpyhV9B8UE
MMEKhLteFEI1WyiA1qHBOA29KoO3MpIq/GVZ8kfrwn2OHX16/KofLAr/vaVj9TOfyXv18Uf9z60a
/7ZlEWXJh6l7gg6Esfl/7p8RCn1cNd5/5q81Q2HFYFV4bwYjg0Re5+8lQ1G+SPSp6HOAizkL4da/
lgxZ/oIH4bzPGKRG0DSy9v9aMmTpC0kf/pAiMFVKakt/smQcnyspKM+NOqxbnCH4xGNrPzafGLTC
qNgIP+D7efwd5vMUW9WbR4NOWYO2wmbSpxGYM1zhaL46+GjOu0jXIYoJHT6IUVpp2u37Tfyj2fb/
2/5C3no+l//7/eUyrHmKVfhxqvz6oX8ok0j8OQySaNRlFvC/EZPaF/LhpAKRyvxrlqjiF7RGZKxJ
JBEXsVj+a5YoOhMI+zYU5xJ7CzvSn8wSpExHKz/CCozu6PyB0krULx7FIhXuh2Vb+hQANBGESpL4
aBFsNSJbZxe62j2KfmrsBU3Lb0Os8PZTT0tbaaai5GRWGy0kpNd3URNP46KSh/gqMJsIXdZ87reM
ajVYobJpslaCoRcWCNTMAZVM7s0acS8GYjMGWrDtkj7fiT4cTDuX0fwFVXxtIM1cpaIVrDzDM1Zq
nACm8VMBp/o21ldTGFRruJf6ZUuGHRxeHQjksUcqOmlvyltjyJEopPoYu4OBQbEStN0qorB10WW5
d5uXqtqjjO+HdSu+xPGUP8O8ws4zVjzFhh3YQEfp/UUP53IZe4N+1XuD6S8k3YKhH3i5uAbqRPWr
koXXPq/KN6MIrSslysx17qXVTxotvJLds5Cuw6BAcqwo1a2Kdm4TxRRS7TGOxtRRIvlnJObgl7Ro
skHpKUCCRl/f+2Lmb+tiopSn449pS0Uu7wU0IusxLL931lDeRr2sr+LA7B6ComnuLKsZ4OcIU/Wi
egb6RnpYLPCGNJLpuk8ZDiblZLdmtgbjhHJRFsMKBw8rNsDSSNVzOQ5968hq/41cOf22bZa8JGHT
XFhT2Cwl7EVeJ7FNdqFYXQmTr23iqik2FUbW28JLgExrRr0k81jLbgVUJ7DFsZXpZJP9+DupSGhx
3KWWTwMMvpRrJdmOkuE5VZ7qXOiAKLqWvHZHoCNcRJoYrIbSS+7zTA2+xU1Ioa/PClxVxyHPFxhd
RRKUK00sAMLNrowhcw8eo9petipmqThRicgDR6nzlsEkQJTzIVA6fZ0FbjLNFXvNGvq3EPodXJRB
ydBLJzX2D7TBXYe6hrizHI2dX9G0pk0jJZDKTC+LRoh2sqDQ6xqnPdA1oHEUuLW88L96xiTrttX6
6ktJzgH72EIDapMgo8kLQO9gx33DhWhCGdLMpP2UataN7410quCJWwQp1Kqxc/VK24es2K+ZocRr
sYKN1kcQKTmctCMgqmDY4jOu18vIarIHK4+870Kq+8IG7GQZLazMkH4AuasR24h9e9tNCJgW3Ujm
qLESD2JJVrY3Ei14T9VIusEqeuk5hmQGj2Vsxtu6NxK0q5BnarsyLQyV5LG2rVQZVNtrgiC0W09S
viqdGGxLMVBfoNng5CGpTFra4CcU9X5mPkUk7S5jbRjF9YCs6H4CwQeYDpIqwFdAfIlb+HW+NIMs
ff4v7s5jOXIkW9Ov0i+ANjg0lhMRCMEIaiaTzA2MKQpaOeBQTz8fsmtsyEg2aXWXd1cyPeBwHD/i
F3YU+1/Qtfyu6UO9cWppXgrqo192LdFvbYWoyiD0wvIpjWierHOZIhuB4Jt87lz0i1aIsta4ZVeM
vbSeyUJHn/MUG4yV607eihY2P668fM9ITODUhOlI4OVMedGDcbjtFrs7q042FvKOwYxr2EVWCffC
1lsyODNGs08i27irlCKiSRPFEM2v9V2fW8kdAyt7VyV6Nm40vwutwHKl/mxgjoDUK8G0N/R6Wvtl
kaQ7t6vzQzSZzRVKbypfoVLd3UkvsdhYt0i/ZknaMHcWyDgSzEJ1CKMRTUVPG+pvvQtyCZlVNPgb
3Y/Cla1P7bXVSu1HZbsoWbYi7W8mcN8Elzn2V5WW+mCtLKvHpy1uvjnDNPxq8hjWtVWKS7NNwiLo
htabVqY9yXDth2ZzHU9+mG08oy5Q3xqw9zG0wVgLvb6Psrbe4MozoGIo8QrIs2bjlO6FVU/dpseK
49aPKUv6KAkPaUbYrITV7Ea9eIhKW+1aOh2rBMAdwlwyke5Ky6YSRc7eCRp9nH/OZo//UC+cBnsL
VSDGGPfGKtc9hiW6yHt1xI/VIT+nZVInX+H5I94zuVaZ6U/wPBFxBFpGQ7h7UgwF0utwDLWV4afO
tUiHcDuLXN45Ra7fOcKNbgiL4871svnQR8MjIizlHS1BVHhEGxorPUnDR6g65ZOpSQ8VNLdErmWK
skevdBaZGzTy77ykLm90NRY3tKebbRsV9rpLMuvKj1AKBZuIvh/isYRtbrv1WEzJlTJ8tUVQqElR
cymKq9TX+blOhp0NfSk2hkEgnzp9uxWWSM6pEfx8tGeNS9suQySK5i68tzzpHNIkGx4QKvEaED9I
v5izNkFsjVSx67SmOk36FF75VV3fI6fqHiIe/Aeqk/NhmKS9G7tGbcewmb9lODvgfNdoM4bw+YQW
ysTMClHioOkw6ss6m3ikEjEfEZ53D3ECbq0Y0psmV1BIGsO8DsFfWQTZLLxbSP1IchqXcqyiao2r
l8u3pqqbaHaT3bKfD7IaBdyXWe4JF+4ubaR2nWV9j1qTMaAb7c/xz7Czkn0CLVFbyWasWUfvposJ
ydVbI5PDzp98/9AL1T7KsCpuemEj82CFFI+Ye0tQTi5MgXaIetgH04R0RlrGSDWZfnM7mDrFVpua
/tqjcA9iO9H3aZNb18gohZez64/wBFGBRuRguCp974deJf4P0ZpGtbJbu3lK0Kv7pg9hdmgrrd6V
Zqx5qHQSajh+MZe0lZv2emkHbBMaSjfIfA7fahdMLgm282xUiXdtTCVfXrwETWxHjGQ3D4M9B1Ia
RnVfTv5TYpQRETsGG31s2kaJtV56EC/6YvCfEy3M7pk/ts2NI9uk3dNcaoA6OQ605iIVjX4yHMTK
drUvSh3yeBdDl+LiZ+crY57uZRNtRqqWZUjiuNsaou06LkvY+2k03M7CQOC3k3lb7FWnxU92bdrJ
i+Hwia8nI9PtQA7INlO5OovGzqUQ49gj4htlia4uOLKGRPK0Lx0Ny6xwfibtHb+iSVz+AC5tPPqd
ch9EE9UXTZM8gHedgsJsioPbtKDBVV8gBjLeOfn8TAD8y0ril7Rznl01qO9m1ZJBWAu1obXVs4v5
2Z7Rd37TiDwYICKceDkGllJ1diizrvnLBLFQgj1rMkbBSE0m6Csm+V5WUDhMe8imtaJ90KxqieLm
g+cotAQwhbuNZ/IdxFUHG3LDP698/hfX2f9VpJ/6cxlf/ffqCW3wKCmTl9fV09//09/Vk2v/G+Qu
fw4OpDhhLe20/1dAeUgH0UZlouT+LsIXTNzf/TkTZX+4qTThUHJYhnZU6H8X25RR/Gk4RTLtxEgK
OvQ/KaPgNr8to5j5MBfE1RMLLCbUcGPeNtC83sGccWKs4HlTmWOTgwmWpCDk45uaUzKYwViG36YS
Cy5y8Cj+oiv4oZZuVohkIoBiVijB+rI3t7YbijCQru3dcO3U3LjlkgZPZUia5R2asHsIe2oRoPfN
i27WmUyQx5PRF9KB8tHonPGmLoYwJ/vQ5E8b0c9jFUf+yZpG+4WgkM/r0WjtF7MG5o4CueU/dk6l
/ULuavySmVUx/vIRWXDTi4Rq5Squ3EByqXnRmB71NKu9ndOH8A5NK+rSVaQhQKk65m8ID1aYYVt2
3a3muOyD2ktBsTdoQbZFgmwKpnTjlZBjvpFULd9yyi3jCKnfY1sqw9iLcYhOaS3UmvqOj53GK0Z7
HvFxS2AjTWqz7xaQpGM0JIh3ejNiK9LKnmTaloEtQmujwYxd56E5PBpGOt0V6D9GB6tVCQO4oiYe
z/hUj2FsHfSx1567Nk82aL2OX2K9jTdkYEjaN3PfuI91m/Td2mUKRyon5xhBszTkpg999PUwvbY6
4xr9ybnZasyJH2TjWS+qtuJ5BcykfrYiyzsx8xAP42Auu5zhs7SKK188+BkAB3jAA5JxSVehUYFM
Xg3SMtf7law6cdUyDgal1bU16sR1mReBZ/eC2BaTSa41iRrUFiBodRQyN0zKIv4yFynvFRVcOMaN
Kvnvprjg/7HNKXNPdTki+UjlVaztrggfU8vLkrWtHO/U9dZSHcXRLJBVtP1HD4sYtS670H/EHrID
/A9+vudoWuKBjgePAa2HG92t1Ewy4ZsHM+7sl3rMm3ZndR6UUdRZ56NfTqw/FaI6GpHIZthiMw+E
pzZ/DoUa90w25/GF5k38gEE0YxS4UcruFn1YP+c4+YbIuyMZtyFDZTTtjTgObDy3coyrkIZBuG27
UI8OXd0n8yqq0u5nmlJlQAPn7y1UVhN2vJH5Lk/TrlmkYnvU1B2NvurK8kr++JGGMP3XuaP2no2M
HZTDyD+ZG9dEfhA34HGMeS1z29XPDinX2tJwM0dkx9Bv0ON1Tr9XdFyVjZAiHPMw5IKz2fQG+5sO
0ZJJZh1QS8um+LMGo593UgrrRZ+mFsRENCJHp8v6uUG3AxMHe2QWnKS2dUvB7geZ2cTVITETZIZC
RwGxaQxcPleRmfNYU+F5pzjMna/Itkza4+9fiYehivb5hPAwcnc2PxbGDqeMFru48iXK66scrD5C
/87Ae0ZCuEHrf0Dle1vlyys19GV/vMWw4aqb/OroO211nCRC/Vf+lIAl8vwIHilafMmOqo4D4YMc
3LlDToRC551ChebQtIVNDtlhtjmRqaMtZwo9aHQ7bM0rKKf6oTq6AsMRdPYB+i1ae8Om840ZzyZn
uNMHBKR6/B2fTU6audYrJVBwoWAU1DWot3eeWle1TQVjGxpYytZo/UAVZWSuJyw4rqDBhceUfPGR
lwniCraEuEvjqUMDWrb1c2epNgQQYIz3Pad4h2hrsaUzYKz1PrJvVdK1P1JKffqndH4fcz8f7z0H
YrhrSA62IQcM0iI24MSQXePpiqwyV3Nll+26G2SOdLJfUr2zZf28x6XJRQbcd380dYrGmigrZEus
cNAIDsh1HqIohf5dLvvLwDV8lDBaTo5qqp4Fi+F6AE4VWH1kRIFGibgyGoQJV4W0auTEE3NXAaiI
15Ib47YUdXmHvZxTonyfA99xs9igVTC7W22Q0y/LLcyLUHbJPu098TO33fnRi9TobnVC4Kmhe/PL
pIfxoGx7OtRYAQdTmocIZmlfZKpJ/P4s8KFNhiZK7nvJbhLIsaIlkp/EWCLq64/lVvcK9CYjff6V
UDvxBQx5e/TswYVunLpQxVH/N59pgrXHDnlT6MDQWg5qltklXh02qt4DIj24TBjOOgln94T9+BXF
Z/GL8j62gtmTfb4aqXkvym70rvJBuxMMksYANqIp15lH0/uUZ0Tz29kyEe7S/R0F57ide7PftE1W
Xw6qrJjBqPCm7CXRZKGnJ1qt7kRJ9RcNIlp3UGaiXa8S81RnpW58oXVePaIJLu/zwbqJ7b65IzGO
VkPUiruQueI9rh0xwkNj51034HT3iZvXgR7F+lNkDOPRCr0HIArOV9qWxq4a7UrubOCSPt8H/b99
L8flwx/2eECghlkbNy1j6RVQ1dgOcj3WT0M15+spbDr9to1pho0Ghis5VmpLcQNoP+7x+MNnXS/1
TRzGw7ewHpElEZay061eKFXsJ2b9aq0JC5V/87dYm949GGXmPScQHluuQtR0VWohRIAu8aF3TE71
YKbfRq7345ArddUZ+rdBes1l3c4ThS6KQA5aEWF3ap2ZWTpyFfeTzxRuGlNxC9Kl+6u3Rvlt8qOq
eRk7Pe9vE0eGEfUGksNRnpXrupFPxjSHt3Eswg11PeK6nhhPfSeQMQCp3ruOvFCtqV1L2TlBa0AO
pgFU/Mq7YTw1c5IGoT0Zt2nS9c9e4oSbCH/OG7/27etRDdirZGWM6Bzj3vrKpZi61OmbASNTunZr
ZfBTXEvhPlPk7qq3nPGibovyW6I6a02T70uoav0i0+Vjx5UYxCnnFJXnZ2FEh3RI25OGQefTMEQw
1TEEk/iEgvYB4xEfEbaPrk2voj3pyr2nBuBArkHdqAvkU9yqHlFSizuLJ/TE2ojxCUPO1lCMHift
CsVSUBlJfKKzXaGxLL6GqeUudnHFShqQecqhy4AM5flG1D3nwKix2htRVohMHzm/yGqcVelwhW+R
udTHFaYK5q0XWc6N58vuvqJvurD8+ornibt1No9bze36y0pm9qpW0RdHb8SxlPAThDnWdBHRvve7
orhP8DFAvJf0Y2uUItmgQ4LlSa2PMKA6B4Lq1MbxDa4qJuQHfXrQpeyPU2vqX7FiIEA5UXVJBOop
+qlnN13h35qd3uORpgChoy9fH81ibu5QvabHPCFzE6iqTOJVjH7/hbJSdYsPnr6RoXNg8uCdkOac
vuhtHjoru1CPsYqfMG0K1zYMbxIK7NO/9LXfQFkfEdNuWvPCqQtc6fTIWFl+7G0d5fAeOpkOzqpg
/gBlzlWO3E5ZbPMlFF1Gw9hGEiDB0OCYxz5Cwm6R7+rB8rBr4MH7eoRnmFbutqWHnQZch8MesxcA
N7mfrbwQ0eJRijtcjUAmyTS2NvMUtUe6yZYJn2RSyFFYmAUZxmhu+X/GS7cYY5QxiDc/Gdc4f3n0
8oIkc+x5j+tM/oMuQ7P3pR8G+ZJa1Rhvr/Ke/imWdIvmZpE6QaI1dZCWPTBW5anLYREWDrFVBWza
LJ49LurBadFfza1Xm1+437LLrszNuF8XPp2utAOj0mbMgVSB4NBdjvPAjMsLjca+S0kLysH6nglD
j7a+U5Z8QDq5YOaI7Driko36fDyVWdsGk6IBt05bL7xtSQMujbyuiby4ND65gPSqzWym5FiW/xwp
Ud3N4bBgBKJ422RqOtGJsa+aMkYkz28a4GuVrS4Q0u+Oo2imnVcm442wu/YB0aWLZmiOtQdRkMl9
c120VfsDBS66t10jLwTWfTsZeY8kasPWRZ6pd6V1mzK2z1d2n0FPRZA4yi/aeB4EUo7zPK0GC1lt
4AgldgmF4cx3ytTr7yM2pzhS+QZuKHVZQLcrFRtihvMpg0hb/EAErr3R/Gm+RjtaJkFUJ7b67nX1
A+LlZYYERqKs0NgxGzG1A+OmXROb7l0l8q+1mY/xES8RNzyZpf7SDX59OdokcgnWN+qQDUnIe06n
DHuVNHbvaCHa+tek4K/ksJJZGd5Uddts7SRfSQgcdj18nWOrwoxQepF7Exl1c8Ptd+gKbtBh/6qS
fwdZsiBHXqE9cO+FHodU1OKsJ6w/rJojf1CTEZHXuhJp0MGkErWT2HiYJ7f96UuR7D5e74yXiYef
bkGQZ/QNf8kiVaBT8BrKQi91AijWVvuykP6pi0ndUYC2XzKtKxAWr9SPOEdH4yrqPYXCt3TMcFq3
+FEWAFLSnMjHhx04TWnJ60L24qrQnJlBFwDaxz7u/IBZBgkgHqqI00SF0/7UI930Keitbr43HC2U
QTNmcp8oRZqJEc9LZfdDd9+CwG23cyeYw69LB+rEt5l6Au0Kb6Rgi0LbJNePqEUyIsZD4Zr185BP
7c9Fbvwvb+7Le9yWyeg7ALrFGiJE/ayjQzKeImojbYmdOgWW0MLbWWsVIicphcPOiyq5n/gP5bVV
1Xiiy1g4Y9AKr3r+XQsXTiM+0bQ7wyvxDsBkW3RqABqi3HFuj4lrhRHi1YDyyrTUy3aSUhsoyMHR
4eO3vUyn354uFgJUShqw6D44Z9Nr2uGYIeUslMc5r7j2YI51ZcP74duzXtqENiq14UgRMnPLPv/T
1RdHW1QgICwtChBnqKlaY4KpM5DESKA2HpwBc9+kSSbyx1zuq1FjVQcmWAOqtKBs+3hxsQBE3z67
twABFp8TFz7R+bNjhqiFVSirfQvwqF7hiqSsSzdrjIcybSmbQbPz8L014S4Y1eSoOh4OFH5l5OZ7
wB7i4fcP+kfAjv/F7c0f/035fCE4/ffe5lb+Kn/E/7qvVBf/kuW/Xsqf//o/Zfcif3TJj3+d+Nv2
ddtz+cP+0/N03X+jtrsgM1x4KACFeP//wYzQ1nQAfixKf2C4aTry+f3d8QSs+G/8huHE8//R+fR9
wt/fLU/N8v+9SOSheYU4KWiTMwDiR4DEt6gRPjagJ0jxogbsoZQBUOVtkE2TCUXMGZlF047bh8x0
s+tuFs5Lr1vhNjfRGJu7TA9ebdw7V8lvUcH/f+JZVSxfGjhyTv1CHTj73oDlhvlooaeXZ2qDT52w
T7n7nSg/p3cWlga9vG2Nu6Yj5WIYFGGdJFLGDPdWkm364VnZw6py9UMBxwEKWC+0VdbvDcDo7ggR
oD846rZs+20P9XiwYIwz7PcfGuHhV5Ctfnc6EPy2cCmdFE4ksVjVehOk9c4I/XXnys8+8LfB7c/H
XV7CK1CmKZvKsRljrt177zK5alaUY6t5o23h+F/XgXmbP0rYu2tj5f+jsPrnymdhdRhBP4dAMrBj
VWpljsN1KJ8ikQZNmfylRpum6l8fv1vxNk/4c0la9a8ftrKdsShMlqwPbbBtgm23aVY0q7YwwffV
gVx8e//xkn+c4benyTw7w1NVDbRuWDE+JEF+Pa+t7XD8HywhLL5ivkckOs8OrFD9LDpDQxfd/TF7
SeDYN1FDK7J6LNJP7qIFU/jqOvh7A1+tdXZaclu6TZ+yVnSFTFr909s1X+R+PFa74am8in5FF8a1
RefzWN7GO0bT5gPOKsPXjx/47FL6/SvgfpLx2dA8UFs5+xVW3iqZpnkGgDBAA9EjZeLmXfVTUAMs
jlZ4iACx/XjRd47OmzXPTmshpKN3RsaaZhb0idqV3Yw16FgVmB3N248Xe+eg4gWhQzZwkJsQf2Cx
W0/TCuj0uIRWmrWG0TLeRr4XbrMpdjZlZZp7MAjdtpzr4pJGZbsxDdt7mRqp9m1jUo8Urbpm6mJc
a4mX/QK+YP2zU0d4RLXIJj5DRHIMtL7efkrC1qj5ZKKtLDtO1tKAwej7SXg0YbysvZAiPoyk/UnI
eJvyeQYqbST4LAtuFVWUcy1cXUB0FQYOzCrGyb7wIrkFv5jsP979JQq8ugFMckr42lQw/n8wi2cf
VI63ZZoglrx3PGAHa6NyFFx6p7QfpK7X12M1uUdZiAklAeng36jPTnj38U84G/Vx73G7goizFgMI
fsUyVHwdqfA8602MzcTe8GqPwRNuNBW4lD0IOfyXLIy55qj+Fjv4Q6FOLI8pM/htlgAa87UOWTBA
H5+k22eRDFksRFfQXAFqjCKZfb73cwUWLGqjetuZzrzSkrk5pjXOu5b0fpmJO+y72PuMvrRMXF+/
imVR7mEH2rWPGiBZ8NttqEwmLloJyQrnxuK+LpS+pXDKvrjYt+1j0I4o08Co2lhRiDuqnU7mCAao
ldOaUqa2KAey8pN9OGcS8Zsg13AWmQZDycDV7e1vAm8VV0PDVC4Wrr1Oiik7hm7P2CST4VYPvZ/Z
kF/4i/ODiAC3dH7zmVPHn9sCu8pEvgCvGFNAqj3bFnsOG8GMbtw6HBEctAc8sRgK9nq1it0qvisB
yQwg36ycZoXn6U9hLJsXVy8qhHnLYSZK0jT6/smZJYt8+7L4LhlEAj8G5Mu842xjrGgA0N0YwMES
c6AHjsXVXVpiFQZzvrhz7S5pVrrV12JDR3X80RWJ7eFzYU5iNWM5dUNdxeBlMFwN78Rmnr8ktF4/
EyQ7D63LNYm7yUKK40UusgVvXx960507uKWzJwaEpzGXxZMYaALThXHWWj/BmDQFzo9upK8AgGqH
ZhqqoPVQmUomZqZWaHnrubNv+OKy3Rh16jPq3PmhX34hjDl3EVExoNGdUTuzyWxdhQgBJrqTm6+s
0hGBaJDVErLG74oR9kUlQnNfJbLn9coiSCMaujFd/5XuTsMnl9H5a11+zqI0QOiFG+TjcfQmFNWN
2XV1pDt72sGI7JhxEWRhPfBtMSz7+Ai9sxQiVwDSYVy77n9kml8lo3pnK7S1IxcAb/RLB422GUzp
BgWMm09WOg+wHAMB+R72AoQ8PKHONbRF2zRjY2fhfpLpj8kHPElnitaNufS88tJ6AFDfvCjkVSmv
M7nJUinXdpN662HM4rU7NNXtxw9vLCfv1b3z+ye5CzGaR0e891xgm7ZV6NF9Dfdh16U/x9y0bn1l
H/Qo19a4XVd4+SVLM7jzt6UmjS9iGhRi9HOHPWhSbOpQU8fW6R2E0fsFijp05UU2tyD2qjS9a7iO
A9HP8vDxz/7znUH7oC9BsUfdBF7i7fHIub48A6znXvXufEoSv1yNqtH3eahPm4+XOk/8lh1CAwwZ
AxjrOKec69DaWQTWK7Fx8q0t9eDJNMJpx/XrfVY0AsFGv4u+2V7R/opD09waqcj21TTX5VaWqe2t
P/4158nw719D8DSJxPBciXtvn3ywR/55b4T7TsnmvgKzd2uNdntbxxgeb/JwsY5K7ElhVmX32s+S
Twvcn8XYZPYwXd92c9p9qWzmy4d+0NoGtGLM3APjZT/b9l1vnlQv05fCTu1q7xbg0HeFFJSAdIfn
f3qrLVtLRw3RT4eGmjgvezsUGfoo42FAYLvbQoFBDocQ6q5qVMBcpNwWtZsGrTs7AcM0JkeGq3Yf
7+g7R4mCG/qjZZPbwa9+u6FOm7qz1/IB+CNyYEmdzztAGM6xMLB6/3ipJT09+9bI7mBbEtrw4dXP
Tm2q944XzTrSknlob5TZxxtaDW2QTviCjpYer7IWGGBXufUnKy/h8o+VF51T2pYIGf4+469iXM4I
A+XERtuDtmr3Gh4q4IYMZMhmonxWlxvsKfWgaLr6uqoZ/3/83O9s8ZK9+b9FORHLODuziazzzJvT
6FBXkX0K1aTflJw9TKP9z76P84SRE/VmqbO3OeLIrHtZFB34ZD0w5Uy2lO4s9G8TXXc7VBsmD9kn
IeLd5zNplsJsgptmneXuhdlzfagMxE7k9UHXal9dPv0r3QX2//FOvvt4GDJ5CyqQMmi5xV+9xz42
jM6rwH45VCUb22LeprvJszv34YVZhNa9rc+fKGj8+XCEPsG2UgPRoDr3x7JSOvURW3rIcr/eurkP
oEDHZ3nQC/+TGujP72NZim8QCAsix8bZy9PMQQ5mxzlpQR8VK92pKPeTOW9Wg22WgSfx4im8eWEB
xJ885Z8bu8iEeFQa4CqRCznb2HHOU8A+bKwZwyPSPCZKudGPV9JdMsekRit3nIvPkq63je5lhGAg
gkKTe3mdBMGztDBNvVyIyYsOVVyPIysaYK1B5U1oecwD8OEiorHh1ZHsD54Riosc4EFD76+Mnqsx
/qwD8FtE+m2YWCTsHGdhdhMnzkUYCdFjCY/S3zeeg+i8BVo6lqSfDqTKtUUEQTRe2hsj1+yD36bT
RRZTm0HSUVDZdGghfR7eFlmGP3Qsqv1Qt2Cn02F6wqxOBm2pt9iamc4xCdP6Jrc8dXDLLDvk5TTi
0552h26KihsxhuZlN5k5rOhEBOnQNxfj5OVruC7uJ4nEn++dcGigT0xJhXDEuQDzYCWVnA3d348q
3kjjapYGPJunsrkC/v5JGHxnrSVZIamlDlgotG8/3pG5uSxkGR2SxI0vG+U/uSLSj6J2MJOp84cW
1GDwcbz4o25c6o0FXgxN1iFXOu+YJDkMh6jzo0OUhj/R+4j2Thcjf0mguob01u6VG/oAm3zoMR02
4GE1hZ9s8RL93h4qfgIpJoUaQo3kUG8fu0rQEZ0NjQDiAbeEZviiKcD6zgSXxMF0+pOr7s94ZXLR
0L1CW4CnPv+Sy3IuzTqK4oNXTupCIEdzOY9Gf8qnqftEQ//PW3WZFjCO5MkWpdzl834VjaGVqWmI
y/gwes5FxMRqlbooC1lWm+9adpP8PQzvHX1wNo01pJ+USO8kpktbirCFEyw1m322sQ5ZotZDAeRa
BZNdTgkY6siMg8oHJsZ5B3A4Fdr3tseV1KvC+bqstK+J07v+Pz7YDMAJ3NRrCE3A9327D16e2qA4
/AQ9OpxOc+T+GbfPzyofzEvEl/R+nU6faUIuOcPbU7WsibLJIpBBO2J5N6/2PgTFApzSTQ6OmSdB
KNL4kpR1+OTs/nmYLAjSJrmajcgmwfrtKgo7eK1svOQwlFBEcqMx9qaczVU8690nvc13DtOyg/RX
aDIu0uVvl/KlOVhwFDHiqdr+og/th1x3smMVYtgpKKPWVl/loMhRV4A6Ol1+HCj+/Eh5UHJDCAOk
Fc7vsuPVdtbIpWchXikHDKzzABZVtW0WFf6xMnG5cT8zP1o0TP54fWSjdEUIv/Qcz86u1XWgJ8Yq
PaQ6NuKD444B89womBBy3kM11q5ClbQXeiTxYDX1bC28Lt7H3YJswp9+2+mgy1KVJN91JVFizip3
P3V2uCGlDYNwsNMjuGMLmGGq+I/TaKeF5XgZzpq3Dpkwvth9d2s6bffl4318J+CykcRZ5pRLY+p8
TBBlIoZg3KYHxp7pSnkOIHcD/mMcltEudeWxiVv9Yhg7lMRH/uWYQOb6+De8u7kw7LnXqBRRvTuL
S602ACmekuwwhmJxNrLEpgZw5S1e4o8ohqbXWjPxcuOxsva2q3Uno7S9JyH6aaf3Ht4xVfOsBtyS
2hjyRus4w9qJbHvvaaZ/0qwIkU/y64tSUGz2jc0AUtMWK4F6eDH5cwF4lDvAkvonFmTvHRr0r8jx
iTak22dJWlPUSRrHY3oYhJVuu1qUwdxMcaDlkbkx2hDkVF1OLx/v5nshwLPJiRiOLJouy79/9WVY
ItV6m97IoXGUvdIrmIXePJgbX2JT9fFS73yEdN/xV8Mqhfzgdxfx1VJJ1CqB5jZnR6vEKoEDcFSR
Dv7QHMddRiL+yXrvxFCIDXx8XLoLgOksuvmgI5mzcFYRrkGeygLVFtuN/OQ4/pnVI5vvLW7lhBeg
LGdvTZtd2OXRnB7CwekhwHsxjNJ2QDeeervTS/9KMwb0TeM2/CS/fvf56N+D0yHQgKZ5++q6KEUp
1fDSA5AgdSmEBsC58uXNP39rzKJI4zmXxLKztG6KVExzQyOUjb4IqkgPL6ep1/aaq2W3Tth+Bo95
75QsXjAe1QrtE/vstsUztZCDYj9R4gtsD7a54agIA3KJ8Ra0lo+f7r23R5LBwJOUiunXWaDOTGyK
fJfV3FYUx3hQiETaJbh/iC9STJdOMz5FuJgEHy/77kMiHsdXzlzqD9aZz7xHYqWTHuLaiHdp6jZb
qLwK3sykXSLMYd/+D9ZziH0sJ+hInR8VQHF+0cfZwa4FxIU5RyA05dUNCLXt+mrwP/n03rntkX6i
E8QIna/i/Jowy7zyEhicB/qc2noQKt2PLWljh3zOQdOtKvAnUdFj9eM9eknxJ8nGO0GNfFynwlta
vuI8J0/D0uH6dbJDzbPB+rHHqzGV35Bv6/Yfb+z7K3F0rN96Pec9r5jJtZ81cX4QfRoGUeLLvUyY
lbtukX3yub939y6+4eiI0cZ3GJe9/d4nqLiipe98iPUu/p5BYjtMU+NumzltDomj6sOiPHAJzWBB
TVvtk40O6ScH948x2QLjWaB7ZI10YqFovv0RNfTPMhRTetA1PAR1p+VONbUwMAt/pm/ciyB3C7Hn
7EdrONzVOnIgcSAYUu99dB52H28/cDnWe5soo+O0aLlR6NKcOm8YWzB9hNHgZ4MMgxArjH6qvwrU
bq/dyo3nHbCmydp3dWb9hHoVNjsH7s4JwTT7GW7YSHPZEfdOOcrLbpTTvBJqNL6mmttf2ENvPk4W
drSrqe7ym9kbE6B4uCbEK6OP6Fhkz31X3tHUUNeqnpW3ZcBZ/AqTchgDA6j58xiZkMWkQEDMsFci
ruc7AzDlVdnl8MJIKu5QHK1vNNQq0lU5FPgXQDKc8lVjkZhumtDBszGBz5KtzLlEsMEpgTZZMbDR
zaCZmEBKxrM5BMu83am0qcl57KxI8XRq8XSzbQDmlTl7j0WRcOPC2Rq+e/WUX3p6Hn+1tNmJ13UR
M3SGUwbOU7mM5mNVFcYGuRHnpKOMdjk2Rof0AYjqJ6MlGkoZgXJm2Mhvm8ZIIdaCN0oASN9HiqZq
H4tZs93N/+XuvHYkR9Is/Sr7AlagFreka/fQkaFuiBCZ1MJII2nk0+/n3dWY2QFmgL6cBQqFSmRm
lEc43ewX53zHdOvJjfJBiSei9ND9E+Vbm5s1r833GkbO06ix1ZPmTRJcJA2VPwmcGmLPsi3QEV44
PEpm4V7moPs958VL6gu4irpqzDep8kYfrIWd6y0D9vlLGkG1LY3EsyOGwwBmUqxah+vP27+rdT6g
/saqew6Y6zRxPVKDxbl2/GFr9/nyGpSEHPuZNaktEPn03WmJTtrUylveQ1N5/omFt1NtME/6hEws
2adb5kl47AW+J9H3WPIQ34/gs1tSi8N6bvB2yLxP9g2pcN85vlzevgrDXSy8MbkJtYfJoMQXht+y
JYxVi2QFRzA2PlcdxHf4OEjWn2onZ2U6Jm1QgnTwic1CId38qm3ij/ZEjKiDg4noEbW/d1wzlwlT
4Rk3get2j37QM+RORkg4hHJO00PXrLKI+yEsVYTP0Hw2Ek6TQ1+NxWU1euPe4013CHHQZYPRUpQ6
WrwZlE9HKtRh9KS9xEm9jMHGHLybdvH0dyPJUIqV4ydTlM4SFH9rGVXNA1wbP/ClSfhy1tUISHhM
uzdr7qavdCihZnYGKA1wIoigYRS0v0OnUk+2u46fq5GbmodZ2xtHLR2vJIW6Xqh0IfCUpIkvF3+e
ESdaGl1soeeZeQwzpH/a7Z9GWYIKCBKOr7gZXe9zGDI4TQtH0GcJ2qTYCojhb1bpF/uc4aMdgRbo
UG/n169TFdiqVsRBOIzxp3y5DEvLPZkWwT3LJRwmTdk6RVzS0mxClTkvueMHp0YuxRxXOVagWKQY
NKAZOc0HefLWFAUtTgHmuwsoVtuq7FPGTIeQX8wOcKpkabtbh1v5zV+ItYgy+OgluHlWVPFoZH26
G5txgbuf5aMdzcuKQSEvvOq+xtF13xbp0kS29tMNx0D/3Q66fhU2TsS6DWGdGBmazqhJpuEYztp+
Wctm+oFRQuxMjq0RdFxeJgOmEDPI4zUR2ACxxo3v/WyEZWyj9vhIC7vpI2teA4jwoZF8z8WoXuYF
TneME4P8DcysFgAauO71JrvGsjFIdhZ5BC6mXuA11Xj7JNygQPYaUWet3MfCWG2a7i689rlNr+8z
Z+6e86GbeUNHHt3d2NfW76xf3R+DRMAlWrt0ue+LHkaYmApI50M/uTzqeZffc4CnEwEXNg5cByPO
58y4DTN1mU/sQSZVXoB56C9M79mXv5gzjBhMszJK8PcTNFgSQLcMMymiA2Cn+Ux3ZD9Xo6+hSs4p
E/IZJby55ZOnM96BscQJ7VcPtSHVt9thg17zV2N1nXGHwzCFZJXAkDqWft8Zm06Qh1GH5TrD4u0Z
gFYTUJQNz0Kb3XeZY+xqU/rNAbbHlJ4Gkfn+ho2VeBhX2yu2ObCVxyEfs8cwmMKvmR/mM4CaC+ip
V1rHoth4I5dNrDjckcI24wXAJiC3ggf4vRsn0m04s8I3o0phcHopjO4YO2iy4jQh82s7lnn+XFR2
+l6aMnvhy8P2YRrF+7SWS3Ja0yn0gazxYYkY6bR/WjwuY2QqUf+q0UP+ItkDDiE8KO1F5qJFtwkF
QP8oaahFomzAPsCVZbuPwTK2+0p31qWSpcOzrYVLHCyQkn4bzCFWUekmCQ9TRkYnz4QCJxayHJlV
VpbbpW+AErg+9dVaD5MfaZmRqzciWsIAGs4psIFAh0c1tOb7RFL7HkfQFESe2dVm3KZiPvMw2yzv
AcxMRKPMBON5rdJ+VNmtulVjiEB4abz2vZZyuOsoEEGp2aHGb54xcI4tgacjmjuC4reWnMw3kbnB
TdCthBr+o5T5t1T4/9vwitcpBf3Zfy+iv/n8yZbP/3Pff/78HrL/rJf/+6/+UzIfWH8FKB2IWSYj
gm3Ff0jmfVidlJrsa/5JD6H+/lsxb3l/BfwFBGwOqk7Obl7I34J5C+4vSkr8HZ7/DxNT8O9I5okH
vfac/1FkMq1gAosAnyE09Te+qP/SPuWmCPWK7GMHJBbTn9Gn2d4c+uyOk9N4yVxlvgYyZYXTrz6g
PXuZzVPAo3sMKF2eGsfK73oqFVI/58X5cfMrWY1HvdsnLY7iS9KMY/aSMmJfIiFatLdJYUVWZ1kb
LWwjGozqUTq2/uW7LbwqgIh3XWO8rEWPabFr5ufc7Tgg1qb5GWly73qjLg44MIOTt67ZsU/r8b4u
dQWWwncZ8AyVIuJBZpwNylrUPnOXwQAd0aznAMujEfdjsKCTSaYlKnKvak9WLx8bLr/1cQoHZqZe
tiIdNBAEbvAqTU/QIurwtDqzCQ3YqBziqh0LYb6VVkTJ2IAhfoQIRjy/sgGrYddGqi6jbgiymRKW
dttldqz+YVnK7sfBQpnv01CX04sw0/CnXVf9tZrcywerDyVGIRB7cVrMwsPcBxthIyCJ1XfIaUB+
UX1Of1Tiq/aWMEf5UVFyP8OeqCO7T4IHy1nc/VzQRHm2LU6dyIDCYcL3vgBuO9PR9iBvRzIBuAS1
wDNWxoids/Gmvt3BAiHlPTGda5T6Yjw7Q5uzBiC8bJSi/9ag525rP198pG1SbbFwp/iP624GmGCp
PXyomePa7es9PxXHRMJS4Tgf5BQCuuvWA97FOU5NlV7sStTlx9Vu/lgUtegjBknGCa4ZIdyCnHO2
XmFFbje9iGkg6Iu7EZocCNAM3UWDg9YpLWtfNLN/El2RXiCufeP+FJHG/p9u8rql3IFZ8BQMjFSG
ZS0jo+L7HoPEiwuxIoDEaNR+Mg9MIi4i+09a1cGr09c85KYxlPZH1vlehJ4EzsGov2yzNch8Yy5U
aDfdhFiKwdGvKru62/Kzp+rHzi5yHTV9dgFP4D74NHPvfV/lN2BhBm9bLWu2l8oPvikBPGotQ1Rv
mOrxMQjLBdXl5amGVehYNTBDowEsSdUGTsfIqqI7DY0t9sQhS0rXKh0uc0LQbQEiLihmY0v748i9
Uygr6uzwuXKc6b13/CY2uonnPZwJiImnaShp4uBX2wcjqddPt8aF/DpCtctpGDJ0g03mFQasNTHP
RwNewBQxqiJCpa2NvDkyiKBFRGacvQ1zDkewNlPV7lrbnzC5L6kIN1k5yzlmF2NnO6f0LEijYjbv
oOuBUO283nu3V78HXI/BUyT7pB6dV7Q9UtzS0Gf9LseDCQbOZPC5IdHbAmhJ7+buZpIAjE2heaMj
y2hcyJq2lTb61pF+Ot4kUzAXsSkLA+d3yJ96zIK5nLDgJ+b8qni6rjLHChpKkoqgvcZ3UWODNVt5
ykBRIkTO1bNRVO4RqEYqn8qhXQKcydzXv+dp6S4Tex0+2EBLIDsC7nvpeaFW7LQkmlazCvutnSR9
F3XIdIxN6vrVwIO0YrelkCdHHtJsMm3qtfrTh4WMa8+GRsgevRyOPJn6WklbfmSCs3kg1KbBKuG6
P57QjXVgXhLmWMrd/ssOr9zOOgNzmNATUTPzWxwS2vrVsCf4JeEQGTTxpkN0rZMe0H9JkjWDjkbJ
xQIYr+wjcVe7dTFFZbZm8MQXnIDxiGarjfkW6w2gGCiFZQZxKapomFiLNv1M+cHshezA5rUl6ZgK
xp2X23G2ylPTU1BEfdfpLedQKjZ6COeDZ6r5ZgpleJ+IAK9lANV5VwhPP7h6XGInI6gRV3XmxDMI
ctIUm7Q9Aj0IB3Cz2jzSR+Rn9kwaK3cvn83Gsl9pWuedCezyyoz1jmM+4xepuSJZxAjD+NKYuWMb
2EbBqIqh9TYN1nEP7zW8dK0ScYOLuYzKtoZC6jTdnVDtCKpK64+cncTLkJklXqsJGkU/JY/cljlm
FdMfnluz0F/05c4PqRnz89zX825ym6eQY4lcQOmHwzab2qdidDCvDHCZThKSh7FnxU0yUi3tDfWd
u4dXV2A7dRDqxW4R5tkuqJBXAln03lPEFBLsUzOcS28J/oRTC+Uxh6JgJCFEQKXqD8ZuAk4rctj5
YFijvaVERQ8Nv+ZQ11MLrq+Yb13sHG0kQTYVu8XkG1ZGav7uwKRcxqSwM2jyxFRdltom7m3oiTWW
1QxYItE1d1eDBv6IVHI6l8hD1KZFzeRGCxOMD5c10cM0LvZNIcvwrulLkjsxM31zNfeXFfzOezG5
QCZmrbtTp8v0jHMb0ItcOKhcW/ePdW7xa+VM4R2vRX0ADzReSrputMEM9h4tX+J6cplIbRI4gINf
/GaRVP3ymGFv56TO1S3vXvNurMa60a4S+6JXsE4th5SOtvtBT7reZ+Ea3FK5aGimTf22gNmMZSjy
7Ni04J0bE6Yeqd3U26ZPM24aufdgdCYCvnoMFyi0Yu2eGsCXJ8tp+w/LbHjAyCaBv5e0sg42IHam
OQrYP355cnI+ABNMD7pCnnR0s6Z8a+c0Te8WR1V8GAun+WrnQX0ndgVZYtBtL07DwISCn2oRFjuG
bf5T6CwDLa9b+acuAHEYkbLNv6FQs/Lkq3GYGcKnyO9bCEquJfnNMlHug1NYbezOAyczb675osXQ
qK1SwdrC2iILraMwAyfoaoA466z+uG3Y4mCb+DXL2/GPO6vpWM1ud5m9HsCsyLuHkoi+NRr8RWZk
DEzFr6qRzT6T9QAVLiH9wEu8E5B2vpDZ59VrYVZVFkNk4rIByTQNsV9OvMIp4zfDlloQK3I9FLtu
sddPGTaFgxfdXj7zRSTfatC+sx2GqSFvNHBArFl6ycp7U7j9mTeeeYrFX29iVojAbmt/aO4Yh6yP
FKbZhrGlheI9D9hrtmO18rCKJN3jT2w/wnKs+bzZzbzTYmVunZQTTDNXdu9Nqxjh5rRgnyXDF/g3
SfJpj+OwnZIekGjgiOSctleNcGe65dHnJW1TzkyyaAOjfVVBKgFPtzTxdusDR84Q7MJZbr3HrF30
pR+65rkNCbSJmFa5tywMIFyAiR2OjVxT4KJO2t5z6i+kRPvheqDYaTsEgUn6KzGr67lDjL0zWOEU
e3VoMnVLKJo2RJdjsrchDH0EecFVE4hwvetr6TqbbtTjp1Ktu/WzYoCKyorizs4tVkv+XF+HnwsK
p8jEV3qjenN04iEw1l/pqsLnUHbgkOgE1lsg2cahaXUzbbSvnTd0I1P2VOoxvJcOUuMtB0zwo6gt
VaQ1VNfdwM183zDIOmVVmxgRivzgYLe2gNniZ4IgXn5mByMPpz3LWAf4l9n7D/nKJPrK57CePG6d
TQfK7CVbmZXaixXcz0tK3cZKc3hAB+VOO5gn7kBJIgwCkdQEXLWfUu9p8sL8rphWjyIvKJc715bl
d51q+1F2HNQHz25ppHOAeFt3csUPJ16BEnLwdtYSFL/9RXdE6mXur1CHrYk8UniPxjh7H+1aYNUK
MzsnMBiCKFMSFZ4yr/XfS8Ym97XRiy/CNoonY8n6/GwNqj430+L/wUCQdxfEwW0SrYNb/9iOVi/r
TJxRxajr7HcMWTeOnxkFCRtT0ey8rF+WTY4pJztIWXugkArxy0uXatpWEPf2GB3Uuc76MPaX3DBi
CQN1ay5jD+LLqhDbQf7G1gNc5XUNErVtswLGs7/40t9kdQ4s3my7i2pLvyTDKO+3c5PmZ50OAOPr
8U0bqo6StM0ZYS8jL8SSH8Dkr82U1500A7AjQmBOHhCCD/nsqy08I2IZcpwuOHSAcdsie4EnGABD
tZCoKdRi1hD+aX3nMHh2f9Rpkm5loKqdIzK9J+ey3Sf5kvxORAc02mo5/9BHArPWdIdCOfu2Vtme
4ZDjbCw9wZ4P2/ZeN252lAXRyOYimoM5zOVZot/9nkvVPfhiSZCITJRGlfbbZ4e7b+cF83CYqzD9
oJwBgxxmj3nD0TyMvFAYvgk3eFnggGiTc+cCEezCfo2Y/Q+X0YLb5qLT2sz5/E33oAg8D8rqHwuw
7QTf6KeUjTEjc6yCY1XAjyykZaZgyDx1mnlAYiGW/tyzZaBYLIsTE5npk6njz9oJaqvKQS1ZSLox
Ag6To7f0/WkR1rqnBUp3U5bR1eaLbdyEudtsmdlgGmsERMZ0snY5QJYHVRtLEEut+7MH++xidFl3
XEQH0Dlwe+POXQmHrkThXWxCZnjsHzwnPU96fLFXUGGOXwYR9E+sQmXZQeyew4i3c4oJI2OczfIt
u8mEahgPLmP10to6ezVSkjjoPr2RC1YCYVL6E2eTvvdWyyJ52lPFzYK86+BZs0PsANryvaEH4PNG
odd3JHl3ZTf0d2XtMCMY1GE0r2g0KBANfZo9flB1JnFTuu7bsLTTV7cON3VWyfNQFfVGmgbRpXlt
p19WmBhfKeUG6CDd7hD0BTcUeut5asPhtoDQ/VRn/L/tQLqblFYZalGKINnpkcDWYKhvW8+fnxVT
/s0ylMqOxkqod5kE7kmZ1rRt6jGLELMOXwB80l0V+vrshsn8lKRuRZ+jjB14JW43/GM7W5jea8Dm
oIwaNIzTZuqn1dhSjdxXPI1yC9Sw6sibN+utFNKdorYcr+k+lq+4whlVxrCwMGsoYXcfUKxIQs/E
OP3xq0T5z36qA2L5rKahM1GglxW3yU8PDN2OywpWVLHmzQdJiYwnRkby8LtE0aX3NaqzlySfWsrv
sma4blsfVia8O6uoSJkrrmoVNkDs1TreB1h3ZrXz/IpGwl91/lKC3HMjEXRW/gRksmkOOpXBtks9
1UGsl+vblHXu0WcCdNTjgIawILfg3iwryztcBySfoBVN6DSrzwZg0t4EdlJxh6mG5Zk54IlVM1ov
7pfuKat89WlVOQfAYNYHy80/+qLNzvYwqGZbjWm5IT5giejrKnPjJa37LP1FHYZmta2bVC/mEDPY
R65sDdbq75VR22Jna1Eo0ozrBqiSzC1jT8BgaEdgG64lY3qZ526Xz33BD0KF48qSxsCpXUyh8Qdk
2HgL0zV5NXTt+xE5aMnIH/OLN9DB0JrSsCExoJA20RXQRk/CL+z6GR/M+tQoc/IuiCsVEK1Mg+Nf
Wdps81nM8cJUgvAN/z2sZR1uJe3bHimF7XMi5cZ8hWSuNzSd/UfYcGPt5pl8+zJFeUNrJp67IAku
AICGmBISReNIRCofuby/5cjHuS3HurjD8ed8V8UYvDKZMSLBfUQl3bn7pqy6WzJr5TdJ4CkfpjC1
2RqPJruQrPopRCcSVOQFOVssa8o+MldbM9sJyd2h4mNgAAEWtXvsdbNrgvnt5puihB9PW4jmaZsz
PgcopjvlbDjXxznqunSGQT7AucCONjIkzx3Nxx2u2+JGiVEr+zDQiRW7mg1ptZ/8CXha6So/hmw1
vtmJvJbKQ8tIPR+q6rlkHOiyLKvGO7jGUK5yxNlDTLBJ6sEXD0vvJN3a+UwFKPh+zFIdl/OCElFw
RS2+S7y1k9X6BLXK+yors3v1ajN4W0GE6ShlIXPfBhV7wQHr95UxOCy7YFGUsDmY+SOVeLUjLrsk
d3wZB9q7Rhoy7grVBZGbBemHIxdQ7EDbbom3CByarjoQO+WP/sbNA/fbY/4hNoVVlcR/ARnklLeC
t4Ic+H5vAtg8F9Kz73Fw2YeqhmjJE2xXj42o5GFObNnHWU/vEVthqmBtAGO+sBlmkzfImg9JbZdO
t51QFcl9YiFMgASpkro7kr8AQ3+szWJfTr7DPrJK9Pvk0WDxnQTDCy4uoke8UYd81763prFVqrUD
kLswQJtKqmSI5uZz4AfZtHVU4FEnlKl99oZrykXqTsWnNYwrc4tcC3MHe9oQsHMd1Z9Cf1xfi2ak
6eLx9IJNmWrfNSPH0OlbDtl0XzeWd2Ig4ue7JkCGyLS2+mlkbd00IFMLGLGjDW1k8HvvLh9T9SJD
t3iVszGV0bgkREay0Wu9uBQ+a/HcGeEhzDwqJ7UkK9h1wJBTNE5p+FznPd28tjh+Fs8svpJlVsxB
LETCF84J9mOpAbCUvT5xy8dAy77ZpwEW+/PMOnzd5AXsjN4d+1+VRy5nVOY1D3VpMdKLcuUvcZp5
zB7pBQQL7rGHy9a2KPg/tZ/7Zw2nlaV4WAS3hc5hZ/mcn1dMbSqrqOb8Xzdl46TGxoUZ4cfIAhjY
eNkojc2UT90tMfAa28FS6ncvKYgZ8uX4ziepty69YYz7lByT8dIZFiKFWeDFvC5S05/ERIK509ZY
UOwljZAAQCTnim50Vf8q7Mk5sflZ2SSOSnrxzDXpRMIL573jld1WWIPbghE0lsvSiBGK3qRFGne9
lul2rdqq2FpZvj4AgS27fUBl1NMyhcNGIsgYt1PuEB6NHmCOe9DGW2kUxkx6MMKNqDRCBd2Qs5PV
cg3srJ2N8bLMbgOlSnLLxBVZI5hIeoNh0uB7nAMkigS3w6qo7ituNlowb2k2Ce4jmnNQxN6+DVKP
8nROGRYtLS84vbJ6bpD4uuCAavPPVIrgsQ98MHpu4XkRQXxKb4yM4Cg+xlVXRaLq+mY7cGymuHql
gIA8ITmxcvaRqYdoAiaxklwu5iR2tPVO/sdxmuWjoiBzt0Vu5Y9McZHXUrjKTTb7+SOA8eXgE54w
7TLo5i9dPnbndZnSl6LOqKQblNz3lazeOmEn2zb3/RJ1YsbEfQTNmUo1JZtRJ80nCx3x0xJ/xbIz
HMUma7VBacqxu5wrrsI+0kFV39JDatx083WWXU7hN8Vc/2UUQf1rhfeYx203D1uaNaDXJnynGA0W
3xFZG3Zkg6/nUK2c36aQ846phb0DVSnPjHQcHMbueD8YWNxxILY2nnx/Xg82D+6jknP3mKyaT0BR
wt/MrNR66gHEseBZA/VcBpapz5kcO2JQmiDdrbM/ZTGcQSZRZof8eJc4o50fAh7fgo/RZDO3zLO5
uGXYUC67dcWYfOnAMXmHQQO5OTHNDJwoLy0TI1L2lEnHi5kkLp9GgkRBOO2mMwpkznKt5m8WMvBu
Qmm9UZNpl7utyLynktYERH4ZdFHee+lzjzT2mVo0XWMCv5D6GayiCE4qpXz1fKP9E1pUzmxemAPE
wWDUv62hCMo4sItq03iaYb8ccxmv6Lcjp+agp6LsvfqfMrF/a7f6/zHh7L8NcGALYCCY+x/2s8Tf
Xf/puvw/L2f//nv/SsAL/jIN5M2mhbgPSInHl/xXCJ75F7hAnMVXM+Pfi1mb//x7EWsbf10Xs1ea
GRaeq0Pr31nEYtT4f/aw2IDwLsKZx5Rk27B8/isiMvdz8ALdUB4Zmq43fgokiCMXB99ad8HGVYxl
lCQ7ILJYohURI/ISMm9rNZfWaZdfhJMw6WvTAZJRW3owuEKT4OS4TCx93+dOufHpC9+pWjDNUXnl
43pOcn8Z4Yh11pagovUmhGFx4FXSPSyZo8vbiciE334RAEqXeb7ucAQxoi8c23uUAgFWXyTXZn7W
99T3644Ex2XvT05yat0rsh7tYXPhZbpNlBCU9mmHzboLkOGgVhD2kY6NotvLHNF00OG7dOyfzGQd
xSnQ2WwyyjMC/2dK7dTbzaEvrBdjSlAc1SPoToSAmXDfMyNcWkIqZpRL51bZZYCiqJbdfC/xmyOO
SIM5vV1DAUS3LRczfZxBU+yMCgIA50WK5Zjct0kZG5GxHD+SAsSfTM0s9N90j716T5aYx9VRclN6
THogY5oD2iRzDq7LMROW7FVPU3sJa3tEHulXjVznbvKXdtsaK8KP6yS1i0z6prcVArfYNnCpmcBI
fz9660bxq6g1pv7bLeR06xMKO7AgTCn9PNt8WHMLO2eSTG89gVZBWOHpr40bIsSqfRDuun4KihjT
uwQxNO+kI7t7UmEtHpjOp7kawcoIIrQemJiRpMHo6Q2Wbxn5VXPl5I3tNSLK/S0aXTyyL9WRJMVv
04Qi3GXsOY8qIPO7cCno5yxrN7nfN0eQDerkJNWBgI3qkQ1l+TBpRT3vk48N9lnuhTl7p6FtCFpb
nv2mB70nwnD4cuGQPNZl5m+0befHMsVFY8wMznwD1ejQOXWcrXn1q0UNGklhwgTTbfjtpSWVUY9x
7J5AA/mZTkj6Y90tBvT/YKVJL0xxYn953c+xTH5g/rrsZynXF1rhZzoa693zKItIEiy/c8szXzww
SRtntp0dNTDIVDIHIvTw9REv1+8kGYLPVZfmNuxaY2GSncJOXHH7rzlBUdmMnJDF9+Rk7h3BBdXO
nlY2H16aQN1MnfJIpoZ3k7S++U65Fdya7O6hhs/qGBZldcQCRgai0w7Pw9hC4J7BNZR2TXGZLfq2
Ii3hUKed+9B1mXmL4Kl4Ay1cvPOOVnutR/s8Als/MC/pbsvVgbOcKrKSCBz2T3lvr/fSVdOlVjLY
APg0pyjpAv9xKRQIYEFxuRPA+W+CpbcfyB7xkMfxkThUmhFz1AU53iAvte+gMQ+XqbfzVz0QTBKh
+zBuunLKb1AvyeexHOcnINfdyS7TZit0Hr6Dii5e+slTZ8WeQWz1SF6LsfqrtTPrrL7Hg5gQI69n
5ltGumH/EewYHLh/3IlOxfG95ZXpX7lJQ3Fsyq4+Ygq7gaNKWTdmCJVCV5NRkB6tsDsvaInjhDYe
9fP4MzJGjuyyqQ5GqtnDux2mFHOY9n3e+DsrM2i+tSe/usQdz4ac813lLAx2G2d+KFpX3mYlVVnb
j/YDrcDyNrb5+u0mJurSIE8geHXjK3FfZjw5c73hc8JqrNYFc0VS+Dqn8FiHj235q8uJwOBt59OC
SG4X+kg+bOGp/UpZO0Q6MYjc8TSBLnWv7n1zaiwytBZkCRZIumBwrT+rlZFlyo5l5FFe2g3YzGe2
adNNltT33aTCW4v0yjcr4PO/uqHcsUlhJGgwF77x8pJZoSqx5aBzflj0NHJRDEt4ofuo9qRF3FUU
XbSMfFBPI5K+zYp3oobcofQxL8301LFhYK3ggWhDbHEzSkViqs1RQ7jhWZBwebJQdzx5C4EIsaFE
Eg/SW76zYtY93/Q1aWUEAYB9dZBfpedvNfE8J+6ScIsx0fookBoTf+2y4wBN9mySk/OY+sq/tSB2
RWKkPqOXK+UvBgfhrSYG4mYaOvHZtSMaDNOcH6u8ZWDKp8e/NPO8/CyiLVAKpNI9MBSYT8RXT8wV
zel2Ur19siqr2eHXkC+z6w732iWXdXGIPLFRPTxwsxGiwuIG7HXj/8F4R0PtqYH8kDD9mUuWyU4O
tSBR3W5ug5HggAEev2moWLS8TuhpgziSnl3MEXz36bOrA7OKJ2u2q9hbRXGqMke+JEz6tqBBWhQG
dY6DwSvKP41jyt0QTvI1SCEvb502rb/sNA32jdTJDZqB4DwFjWCYDYSHducQjiUbpcXifmN2rKpb
hXrsjlp+uCnNRW1HHEUn2Qp1kyjhbQqndG9Z7k6RQEb5yirXY0pF8DJzDcFEZ7Dn8YFeMbisUMB/
G/aISyccmTUjU5TpGWmDeM4y13uXecvRU4rWidpBFM310O6gF69JslVG0N75ZWPf5kbScCxNy6YM
6ECiInGDPVqlfzwTM6B2CwJCDDWpjTWb5c/SWLudkdufzji0N4iM3acgRWxqGtq+IKtwOAYXiwjJ
1QBE3dxc38CTrGxzv6JknJYm3yCnsG5GGPvH1CLppM8aku5Ty/7lB2raal9UOylbdy+8oukidrTb
ADnVpirB+ovWZla+GsOD76bOt8r6isgI1a2bcZ7CJ2KFul0jB2vHFMx8dhOQ+LQonXNfJjK5+iR0
+FCljb+fwSzFs2FfgqTH6EdEj3EjDfNGOZ4+hcoKtmYu5O9szOngxDKHMHOkf7gOaNmwDEsMt2u4
79bq/7J3JstxI/l/f5WJuaMjkUhsER4fakEVF1HcRIm6ICRRwr7veBs/i1/MH7DbM6oih/XnOHxw
hOegmG42lchEIvO3fJfyOpnKah8jFbIfDfD8sxnBMBpwf9sBtbU/EwvI+xFB0mnVwdn/5WRa95gV
jumRc38xq9TeYrJ5Y8i6iZmfaIk7Bgw6JUdesIrbODwfylo7s3IUmIAbQdTi0q7mHxHNMnxNI384
l924ga0wXEyJE7A1VeNlcWJe+8Smnh5xWaMVCIdzcGob7kQ1E3+MHMJXRtBVeJjUD7mos489Zd1y
7c9C7bjvcq9X0M/SVptQe9NtaKqp8xEq0MitYEePBGhWs9Zi6BHVhDRUGfvUUBJXIh1eA8ww00Bf
s7PT66EoSRVroBbmiiSM8LVvpm2iJcOtVdeAmWdjOLPElH9sE9JQsLBWzeZw7ScC33CrAI/tEsGx
gsYXwfRIpEppSIrhrgdR/EkkRfoJeJ/jqaCZQbj5VfWxpDB8MScW0Upg+oCjQKRRIYqBLyYU2Sha
9P5Z1PU1sITAiM/j1sXMIer1qCPExLA2q2TQ/DSy2IamsEraSSfJNCrn0u9NrKAxqDoHLlfdYFFo
fFCqnq7cqtY3bhLh9hJU43mICN92Qc9Ro3QuYmXdB1Y0bMA7X+URRTS0v86zxNa/RraSqxqzgDUM
G6S17Mz6Apta0hSycbYYQqg3ndZsS1rxGPN8j2ztxinVvHLD3sKFWIfMUkViXbT5QOsEMdGEXsdI
inARpbQu0jj4xGsxPLotau02brcxsL2iUhJ97FVkfGhM9ag3qNuMfQvnL0nSTZI4+BlnKQsD5GOV
ZlNJicagGYJb6nkQVoaXwzAKMfA4p1GO5auSD0adI9jqLHqpwsrR7USmYj1r44KB74zNjGXiqlAZ
sDhqYXis4NsD9mcXR3O5zlxn5/qm/XG0QNKB2ko+5Gy/b1pjbyGA+fdZ21h7ytzTuSkb8SHM8FyD
bKPWs1NzzTVhdBaVtuNNTTuvy8Y31xMWLCtwROjYUoX1XIyyP5qCyaEDs43mNiNPKJ9r4naz+i1r
vf4Tivu3vKP5EuVt84+/H9I4l8RwEU41EBk17IXjeATQDX01pVGHkAEgCtI6Defw83p2OKVNPOnu
lMirHyWxVM6VLd6nj/Tn4PDR0clAV3Bhbh9S4mgq1ah9lNGZDnTlB6jc/LKM0vAjvrvJ7dvzPKT8
Pg8FR5WcZsl+HfsFELmCA0JfkaFKWeVbvpEJRNIUFD/fHueI5vfnQGoRYdIlMiPQww/nlBTTpOrE
Ds46QKZe6GABQclbbtM8aq+xBkzcy94NRcRLz76VNvZWnCoBgGifQhY28SFP9/YjvXzFtnSxGkbI
D+UTTE0On6gTrRO2ZBlnFSI+H0RWTzsjHsigVQqXdINREwjcruc96/VfTOv/Xz+6n8qf//j7j3+n
kC8FG/DfV49uB1Tw0Rv4mbcRNiNP//j78y/8WTai9gM3HR1uqj4EnboBcfzPqpF0QO5LuLnA6h3q
pYpB/qodaSD3+YiV67roMxkm/++fxSQNkoDB37boCyGh9VyHeocSvrIPScom1AXoyWhZmIJNjgjn
8rH9pkdQ9KFPH8y+azEIAkTgpmBgA5h9VEbqBylbIFeulV6FllPc5DOdczh743eRt+Yasq+xsUPg
RgFylld124+PcqTtPUkh702iJq8bmok7OY0f5km/B8g+f9IhrAALaIIbP6W0BPbC3IaTtmSOfTB5
VFHMbR4n7ZnR4cJs9216aUShc561fk+dIsVkhBY1Jxh6F6a/hQvTf0mcClM2dCNKG1CKbX6lGzN2
OEfNGLBRHWk+yrrgOqxMTC1I2rNzqxvAjtfgL+DTlOXseIBtbZr1SCTWK4XgLDwlLdoLJcpkhSRO
gVVfq8qbDGR5eIY0SffQgEdCxAvfo5tsSGxMb1oQCL4yCUB8/Rp7cRtuoD5siskszxDT0OjN0u0F
WS/gV+VxsEHf4pzcPt/5RnSlrFBwZeubTJTj9WB/cY3uuo1AAMZgoa2q+lUZX02g0jfBMJz3jfO9
TiZcdaDRZhdzEZ0PffvJzsTapJO0HeD3CFHfidB/0ny3P6/q4UtZ+BmnWS8/1ojNguoIV7XR2BsZ
W9+lGJ3LBgt5luojEr93I2ivreo7L6yG6Vm15Xscm+kmLJ0fpoxpLpr2+I2m7JNlNVyf4M8ekal8
RDf6bJDaeVYHILMCP72FERHvzGosnnJhwTSuf6lZ/4Qe+51viv0EXzqpkZzzKYojQFp7lWwU5t2G
gtMW8VfPflF7cemU+ynz5bbW1C2+V/doZVeXCBJ/M40JrhVSoRU5RVt2HeDLZN71Gbz8C6OLE8K3
6L5BpWxYIWhO75eWoURCpha/8EpeVxK5cctG+wzQEUbMVgqhtUIY1dSyDUS6M6Rq44cBGvX5aNM3
DBd/qi99mlrdE4Y7d1RUIAs/Uk/p6Fz09JKbDFYC6PBGbqsS86tRU3UIHLu255VpwsFYmZqh08+l
MXxOFQ1i2YiZdH8JPL35pgk7v26ArW3JOwPgopJKQV3q1OPaMYdhSe4dhU32oC2oTQla0QyzdlVh
xTvRe4As5l5jZumCRQPTpJrPKAJtayO7NYZpk9FjiedhVeGziUdZedPhcuOZVG9Wpps0F50x4len
okcxxR4RB15QRbgo9bnnJCFy25XdZY4v2r7sokujSyA3tuAdM0xjwfKTLfZUNFQuvLAxm6ssqcX5
TLl1ncigwMgSEnjRa/AHbLAjo0JeXyWlvctk8xG6aYOJe+Vf5mIEdpill1o7A97O6wxJ/qzf2loO
fSAD2xEXAagd5LDQlZP3WmYGNwLMzbpMWErEOSeKKgPMEly7n9Io+Ewn90xLf7VTot+nMCQQwrS0
B/DwDSBydx+W1ecSjhL9Pvjgo6Gj/GpvOsvpdsPIeoh4MLdNXI7r3qrhMzYOyFdclxBsFg0JkdNZ
69lQezX6jqfnAzCNRtnfdT+wvS4c+nVdzvJxGt3bIMn3voaDulnG+zAfvwdZclMspUI4/psw3sRh
0d41PaW/KVvYCcIJVmbmx7sOVw+niX/4LN2mAeCKMq/5I+yTs6kiZQphT5XNDwVJ8zsItn1cq2pV
D3I9Vh3EZQWUcITXKs2PdLyvct281TScy4UGzFyqbj864ouo+RwFiUiUdCvw0usmGsZN0vsFnJWU
uolvXsVYQl4znZrkfI6uMtPo4FzG/l4j9N3iDHoeIPG3tfxhbwdkcCqMHgT166KV8tGN5MAbt0P/
HqYVrE+yfA+8t4udbUTXuAXYmvpghSsFLIckxLAebccBMqLTHt0DL6LZyWGrPofcn9ckB8ancug4
1Z3gux5Jvl0VsnCTtUorWJj4hvY7FQUYzKe9+oHM4IajxyErb03trHSBhBhjqF0YohfdtzQha1V6
134vRotq+yhN80cutRz/Z58iMLQHmkMrJxEQW2fq8pEe9VfIZSfOB0np7FOXoGQ9qljTdpkwr1I3
7q7gL5BukkEb12Oto9mLhy6glcn1AkB/ZwPyBVCj/M5ZVQZNajBp6VWdDyE2yRaOyYi+82E28FoA
ZJIsuWBrzCjaz4k57egZ259BkW1Vll0pVHXrLtiVGfZNfbrXZZzvDZCkHa6lycpq0GtACmRvpNYv
jcLNhTEKoMFjamFAOzodprdK2zstKnaFSLCXXVS53X6mYVDp1402ImMxsATMAYDWQzuCNlqBS7gF
vCpAQ33r5zjy/L60P2nALLzRzjBBFEsNFETSPlYNql1OZT0EJM/fNCOd7wPHjlAi67MPwHHjBw3K
zdmU5NpOGVFwPgDqOk8oBl1paT3d4DhRPkYTUpSrkFCE23Ny/LNEZfiZDa1122IhfplFIn9o9SL/
HurWfBeNBrKe1ojlq/KF52SOfw3uNt1YufDRDJrmH8/B37ui5A/Rj7poil/tf1t+7UcBWS4KwvY5
TvvXP/2/xnMl70BoDKmTfx8LX3+rv+X/83/8Hgz/87f+6qMq5w+BZtlirCeWRGahmf7VRzXVH5ZO
Okcz3rXlYlHyr5BYyj9ouuLVgLomd4Qw9N9CYusPW6e9SlOLvJAdb7+nwWoaSxL1L6Irsp2CkBxF
KVALkGtdZyHC/hYSywJhU1FpwBUK7CBW5kBUsbDKsxtNYlgKjMTSMNgeC2pQRZ4VK4TekLewWyf5
poDKSBzTQD9yAEWcm6M9lBTPJGIY214JKsaUYbVxmyfIZVowygVUARgENA0bnFrzNJ5+UDFr0ZXJ
0voRadZCX2tR01VrYHMK9qiRgdfVAh0r+QZC/ugregCw9I12GwygF1YJmv6AYFy7uQHXD9bSbxtY
Z5kEybGGAAn6tq6F+uxaGU5rCE6gXEf5ZxYtuH9Y5P4+hoT31MqxvKl1P/s2EfoG6yngZgfuQ3Fx
FQdpOa+TCKYW3x4IfKiPPXA9R6P80ZvkzFYtwK4S15XNGgVNBSklSwGRjnVv1uvC6JtmbUG3+DaF
pQqgqfhBu0b5rQl33RCjAhNms/sNwVIUmmQGYWYFPNbRqWf29Vc/QUQWW21t2gf2BNLaCdIh2fCs
zRf841uIQg0iS9TLkzvfGJp7UYB63KTcNB8UbfBnpheOpvS7Z1DSjf29ABdCs8T3p70LUPyj6Ze8
9dpK0PuaYru9EMOQLyxN+2G29RlsTSbTj01ax6DsoR9/tVU5P8Csa8ZVJ7r4Gh3/4mvOMXsb9TRo
KD0RF65BTmbtvIpNQIsrNymGe81ywidGNMWZZkQmJJqYtlPvzz0Uoi7Fi5y8AsxUJYzoO1jb6mcx
VhGhYxB1rQRQ5RKojEYcUklzq4W4FSVTQ8BZdPcWGAd7VdSuOWyyQcYPuswIeKLYbc8T3w4e8bKO
L6px8r/VflhEa+nbeG2mhd3eAnGcv1HDGh9Bp3XaioJEfwWKKLuKVVqjb+BUvsTxd/bjVTtbFNU7
3/DBW+XFAG5Md+zv4SK+Q4UQhdRNgmszCL8R13chsgRdJH2eP/qJ2V1VuiW/ZADyvuqQSABQDV19
KXIjuXCwIMKDPDXb9dzk6e1UDgNhblbq9lqObn6D6B09nk7LJN9F1Jp3lqIxSUTp9h4xLhB7ZLYa
T8EUvo2gCO6hY4032F24u9APsm++76B5wmkFKJTOekjgDuPA2QV10t9qUd7k69QRzddGDLW1LeZx
xKEGc1nGtAn3SOdiLjpV6PUHXBbA/ldO43PbsqotyEu1TTHVAIZENRilG5Uq4MkwuSHgAvN3diBc
BdwksGJyMweReQuvp/sK7l+akHIHQ1/bNKggLAeJQvgNAR2X4Ee0T7njIHykgnr+UHa8xL2g9R17
puhLA82bOenhYZnhvJ6mybiE45DfxEmIrEkDgempw5IzI6l1FFKOJtuR1keqr4QeZ4uPt56t66Fz
TGLWYQHAGjIbYZQtW6mOk4liLQArc5NorgjWeV5hb+L6VvioEbp8VQ5O6gNkle9dW9NH6iwQNR5B
aV6s3UrLzS26RFZ7k0WNfZepfM5wcpX4DOltOK9sJ6u7rd52i3ZMxYNoDo7aaLQY5mMcFbCZ54HX
uJ0sv/V6W1tq2KGQ1R6Avv4pQqO2WYm5peRLo9F6yMxUwEYSiblF5rX+4FtjHG2IXdPPqBlrHOV0
wn7V0LqBi6b9EFHutvrNgmyLtlXdt9mmh8D0w4F1LDwltWyGvD8mPzWm0qxlCpN8XeKWbT87z/wC
ocq574q6slczZ96tXznBtEXhp3gaO9+962WKROfQ1O2tn2UzPkLPFnkcdewJ9L1GfR3AtzhjrgFw
+ibiwKMRvriqRiKmkSY74/Ooxx2+UWYlujWS1mlB72OMv5RDZrcrRbv/HMlrOUPuKYafItfVpyK2
NNh8iZ7Xa9EN1Z1TCGIgqFi9tQ1yiuUrQIFQG4Ub0I9LwDTWm4bu4ryHKIAWrhCmaa2b2II3H3Q+
/z2KINFIhSUkgYFM+4iYeHWnMHGxNhQ/UrXuTafWtgKfsWmVmb1OR6try88N+KQMTH07j6BmZ9fd
FhpfNnwMYKU5JqsZekYGexsSx5U7jn1Nm9+QjzGxuIFHk63NK1X6UbVLO/gBm76t4ieQ5NZXo/Qd
su2um9wVfRyF06A7wjyO80n/5JoI7l3MczG7e/aHRSjvRqXcULVjYhR6AU4uMMf0rHFqUtQGeYr5
puHC/UT/BiGpJAeAeZYIE+xi0uoIards200+FlaywTWEGT9rwm6L1kbKNoD1gRc0GJd9UNpjdSaG
pFK3btokyS4kutX2YP1xOM45CPCXHlv/FqephvqEUObwUXZugvOOXWRf/Z7qyWZqMWyjJVLhTCJA
s4FJ8luoE5YyirWYUK0ByePDEu71xrfPm1zXFptfvL93+CLEt11pNDp9nQkcxyTmmIp5KpNpM0sn
cSAm2Roe26oACTzSqK83sq3Tahu0OJtva3cAzZMrMCoeOnS0uXUN2xBeV9y3wOhHxKdHyofdyjRa
/nsEZbMfiPqX2tp2jCLcGjE1ELamMd3ZyAB05w6clm4X0ZajiIMkxT5LABeT+sfifiR7/okjkIN/
hS6GXZEDtMdROxxQqcGPZmBEkX4f6tG/96uB6lYYuFTep5G+jBoHG1qEO1UXiJIbjzUo9GSFEbqi
Nz3CrK1b3d1BZUaaK0kgScJTGf1btIVLyD2xbIJNaiawiPW50mm6JhVbXUKdg3kCQH/j+ykHIF4y
9nUzaGAAitIAxaYJI6fwFPEVR1WOjQ9MAPEJmub0HS5+iod5aueUIrG7qwHgjMU15FYc3YsBrvxK
l02YoJCQWXfcZARzbSPt69A3zXldOT4RFWXkcrgq6WPej3FKRx3Isl5AnUtjm5IHLfB1ZAhEuRcs
2y7Pgf9urawxUJRAjeVjGvr9F5V3wZ3yqeVcVvSGnnwjQW2rkTUbpVDQtleEg227DZGboBw2D53Y
hkgFf4r7QHAcoJQXw4aYisc+RouK+mXOdY/MgSV3QScqVKKSyIh2INfliLIUFDDs+jgwCn6TAwah
MSSgUjsY1u1CksDbryqMteai10ScOGfOuuypKKPDl9yhWNt2u7JLY39l5jolF1QbIoIeE0rueu7H
mfrLIDnu064JdHB3zmR5ehJmnyjn5AY7HYOw87HNAOP8ltK80mY7bD8t6YGLiOjSRhSuAFoK0vP3
9MAH65i5oII2YgDioTvIDuoFcgBvj3Kk/P6/h0FIgoTHoTRP5+D3Yeg2cMICftvEZblv3bSj8Thr
QAVjbV0hynVVqS6jNGuXW3/0Rw8ggXvjd606IX172CB4+RxHDQJVAuGQiPdsohpTPIA29c42ls/S
zowNhyRyDgbyVBkMT3MQwYmG12uL/SxwpOOq5chj+WJrNuzJzLj3O9eNtpBb0NIbkcN9e7GXV3aY
8S0qScgo/TUKyeXvaw1bvohiu4s2wEq6cxOg0lYEXe8VUW9s3h7qyIzreT1tw6F5g5OdRNr3SDu0
8G0/jCaqcRmIJ/QmRz55Tsw6kedRYVRfcaCc9bOiyMVXH+jIBgANaP20yPQdeonqA4gHZa+kn2gA
BzAr1PFd+AlVx/haFiiagZ/0rUUcjhIwOAsYmW8//4sXQkgtOOQJRpxFKvioJxr3IGsH2GQbScFr
ZTpRsdXQej37D0ZBURkVStbJIqM/eCFNYQx0GbR4UyrJ5+UYmReJxly9PcqL185ckMKHSYofjK0f
y/EHE9ke4AoQMP2EwWEoFPw+HZVeX4wnxHiXBz7YYQyF6hSfssB+Tz8GbRM9I+8V4eRcoTX0Y0Zx
4N40g8qrYkQrG6fQzgM3/E/mZwKQUAtgnPGPPt2l928FFasYR2HlSR9qbSNzGl7Abk9si9eWko48
rUo6AnQZj9r/gFJ66g1sC2A17ccyXNxre0d/VInRn/hYX+5AW8celvUyMQOn3HO4N8RcRVPZOcmm
HOZiR7X0V21YpxrtL98X+2HxR7UIwJc9cjhIY+hJq7po2YD29Akc7byZNRVeOlrefBBhmX7IZ41m
4tsb8rWp/T7q0dR8ayqECv1oY0Bb2aNg2O4wipD7t0c5BBFwAuGYgr2USx3NXkpwS/3rt/qWOYJe
rKg1bBAji9BEg8o62SOisArwjh7GyFVGsAcp3Lc+je9/lgP/K3fnMrRj4lggJcn88ekxzkA0tXHk
UrOsEf1GmVwmlPk3/8EoLvudlvsy3eMJIrCDEq8ZbWzZ957BuejpSzL59igvb2gmgzy7oHsPBgx6
+uE6QlLNcrLWeOMXRLKbaigCBCRJwloI4lJhUl1ExiUaJZqxbmqRc0BXwoc3HydyFThlWZ14omVT
Hh4yC8sEFpOLGr6D2ujhA/VBroCyI3KDaqjagYWfb3IzAnpUlxag2K4/Zeb1ylciBbqDyjAlIAf3
6C4LW6W03h7QELARFWsXMvwGk1Vnj/sB+Tkd28vebprsRFDw8rCxObJhOTMqyuYLPuP3Ddxqi+w5
duGbgCqTZ+bxfOZHsPXAiUlpndhMz4HW0aouhinQ5DgSsAs+Cg7cXEw2al8xIkfwdMkiXJSYGu2u
ApC46ZPUhy0Q6T3pbCHHD8h5uVfs/ELbGOSwu7bufI9alb973n3/N/oM/c8ao8iff/vwrWz+hmTu
07c2KvLj3sRBq6L5788/Dn4Wm2/tt4N/2D7jXG66n/V0+7Pp0j/bGn/9l//VH/6FljmBvAEw89sn
uTzJX7939S0DsXOWPxX5zybiDPoX+Ob5d/7sNUDWQjdzOeaIJIAz6oS2f7YaXJMf6ELHY5yOxgFx
y/zDFewS9rIwlkaAzeb6i8il6fx9gqgNUWdhUx5z38XkOgyssYZdXEDYV3hYcdHg3nW4i83aUbAM
XNPLsrZ1NtCDoCHJGeHki6HUy8yjvyzGq0En591XVE20NbookAx/W7NXjuQjRf0/nwPEIE7YwoB6
dOxwFdrIbZR+p7zeSG25CylK51fC6tG/dqNK/JryDH/lykdHfUbD7Wowp6jYiLQK795+ksPjiwdB
l4RujJKED6yMc3RsjzJw0VZvlEde+EMTUvwgFR8eNSAzlO/i8cTEX6w/w9m8TxcXYuh09nLK/HYN
+tLR2jYZlRe2trxKYltdhIjoRys0v40rDS6Lu04Sbf5u0yvfI5nv3Lw93+WY+tfB8ud8CaFtoiZF
/GkfxxgyhI2lBuXhJeZ6ZHjpLVjiv2ifNBb55l55v6+OggMFgeCzROzy89+miU1P50wkDp5M6+Jz
YaU4NKRIr7w9l8Mj+XkuBH5C4v3CatInPBwFu8ouQAHd8IqhaZC0AazeidRaj/TG3hUkLUMRIoF9
ozJHFMHNezhUA6gdz3igGkOLLIJZN3gNxiK6f++EkNN1sM3AM8eB0Hx0tVGDggBRa7032DG1lELY
560GHsnvkvTx7aFevCHalopDxTYWSiczO5xQhW6blpqN5iVTZtPUSuhsjaV9YtlevCGqpGSdQK4X
HyD2/OEoxuwiYFbYyHBNET7odVhRAptJPYBLUGZ+eu+czMWe2QA1axOHHcMKgzhCBcHSfS/ucgAZ
fRUUlOWGtv30/nGw2MRmW3Ln80Efzqof68Lqutr3ShprNzT2IQKoRHz+PxvlaO1q26wCBbzb67Sq
OytAXnh9hTrC26McvyHuAXQsFIhQB7NydezMWYVo7vQJKnR2Vk4fgj5BKXxW+QOg3vLs3UMhKgmP
Z2mXcwMtj/LboYC3aIbveLtw9UFPjAFQ9VUtOvGFei1qpG8PZhyftEzMwTwJwDKvCN+doyMoIyQm
uW5HD/2dyPCasKDwEYKvvyA77PIH6CUCNXf+UCD/Q19eqKY0e4RDU4BfyA/qBly6eUAyzhfduIqb
ufysQCYieheXefcQNQXdhwasOUTeNrHp5ugJmntU0st5C66zvCky4CObmoYiDqQVTBIkkhoUK2BG
OWv00erRwwxNzy+gicM+zERj7XCUcClC0lrKzgZLaynEJj3Nnf0kk/xB0jC8tPQ6x06iNbRTFYPj
29CBbc4dhy4p/yPsPNpzupYyKcCe3mTDDR7n8SqeyicUeX8hCHfCGfflzmMg/Hu4dylpkr8fboeu
82UcZGLwgJkZKzQXMZ+oIsej1tye2AzLX/X7pecsc7KpgVAIsUwGPBxq0pwwD6QavKTStYsefgVW
3NXs5XmtXYvSKS40Zbi3b+/AV+ZHtMfNZEjD4rQ42oDY5oA9DRHnsRIN3aGgQ3YOUxx9b3dYv5yY
4WuDYctHfYJCMb6F8nCGTYDtA0s8ehOSJaAzhvFsWYcVOFRn8+55SZDbLiUKXhwX1tFQqFhQ4AE1
PWkuDlplljwCW8ugmzbGiS1yWDQAYkfBjzoSU7IQZhbHlxSN6d7oyxHNFTMeNu6UuuflgP1olGfy
shDa+NmFCUxLArDyuw8rhnbweuLF04o/DlDjvkzpC+ejV2cxvBWjiMsUIGSFvmPvZkO/fe+i8iks
lz/zhWxxPFzluIB8ul54ebvoHYTWDXwwtJuS/FQeu2y7w2/BWJx7aehh6EYt7ugTt4AqJJaPZZTs
zKcGErMH7S05UXl8uR0ZhIlw3IP0f7EdCfitFukDQTG7DFdVjfuX24UdHcrOfmdAixntwVBH33bR
WGUQTZnwyl5XqMqE5W6kMPnu7cAoRDKWzmuCvnAUNhMDZA48mNnDQrtCDJc+URqW5cpHc/PE2r3y
gigBcg6TIy7EqqOhKFbFsw7LDcEz09jmHWKipUIk8O0N9/KkpwpHVR3HGMy7MHo4/IrdWgNDzHnp
yTjOwcCiZY7XTimi77U+4c80zVp0YshXNoVaEHPcybSx+LIOh+TmsgQAaACRjfwEz6G9sNPwq7Sb
+v0vixSXiNNe9jhpyOFAZjY1AJ474WF/Nd33GCme9wji7yY7nN7/3RLMCLYG3yyElqOvSRlDnACj
mIDFxL67D0K7lLvRbGsQUIbhj/u339ry5EcfLzkjEhAWeQgFzaO3lnUO3PnCnIkJ3XFd1dVjO6Ap
9vYgr2yNg0GOagTo4QJ4dmZOCMQk4KGAE9xU4bgGXzvfG3WSn9gX+uuzcjEaoa7JSztaRCRe5qq2
JQouxsIh9FHNG7a+2YPWqPTQ6tZGho3seko7ybdXmhYuYiosk7VtV+mdr4vkQkVdMWwFL8r/Cn+u
fHx7SV4+IREZzCmYN2SAUKEOd9SE0QM8VJPQNR7CHbZJX6yFsPD+QXBOoR6Cazy2ekfLUGsB+gYm
TgDKEdXXjJ7dPf8qOjHKMyPzcA9xthALwGYEqGEdMzb1SVWJCIPBqxG36hHxkp22xruumK/AWgBN
7MOsGHYIambFvphKq7gckQf9UCMZK6+DIilTvDZq12rX6OTU/UWQFBUSKrmPLt/YBSjwW7Wpsm0n
TPammznlCDs0Nyf0t+bR3LSWiOSuNszyLhGq/SgoDSyoqzJ07xPUs6VYhUOajzCVoznfzAJbqSdZ
W6XmrLKkqn+QYIA4izjdMLMKpvgWZcdEvvvLVlDnWCWOLMdU8ugYDhr8k1JbEeY4aGMZgR+vu0i5
sBYg8bz3xROLkfRz3GPo9aI3Ula2xoGPiBl65OMOj1e5qczoVGPuRc0NU2yBeTMNQRDQisvlcBNL
fNSCsqM1hnb992yYxyc5NJlnoWiC2vhcXgYo0UHGKuY1ZGX5MRewt98dp9IIovTIitL2dsXRHh9s
uDtBWfVeOi46hrHbfQ5721ihERNdvXdVKXNS4jQpui7TPTorE1CaWdbkvWeprluJgkAYROZ04vBa
vvzDr2np5HIVw9lF+PS47aMM8P+IJPce2Qx+hOYsb+eZfEai/XDChvT1oei0cDzQhDSXn/+WPwst
oY1bNgwV9+kt/KmFvbg4Dmg0Q95eu1eHovvACYHTOO/rcChUBwFhRmXvVYiY7QoEVb5AfDSvrEDP
khNb4mVyxgoCvHdhV4OtNY7GEmOMgaUJ8KEClwe3xesS585t/Y8w0EAZIkN9YsDXJrccfOgYLhGQ
e7SOs22D1sNMw6sKhH7IeJG+E2rcw8Q6FWW9HIr6GtVCCswc62g2HK5jFaG1mtOg8toQxDKSxHgE
mKG9zcpx9t5+Ze6LjQg7V7hEqZRWaHguP/9td7g1IKyyGhEEaWZbQ+22rrBoJ1KtVgLxNQ285iJC
Esspupr02ZFr6eDd986SLARxSBRANWj1ookkjp5iXppz0uEpkN5AwMLXgEyBu2rPQnvoT2zSZWMc
fnpA3uD9I3O3dMiOKzzWmAbtkAvDgwQh15mxoIm1MNm+va4vXyEIIJeWzVJC4Gw+2i2YbdB3A7Xp
uVN973ZpDX+O2oiNGc/u7ZFem4+LoALrRiTJd3f4BuE7hGU9thKTobS7Tq3GXAepE53YJ6+M4kjO
KerYinaQOrrX9NxwNDOqNZDFRr5GyUvulkrxu7Myl/YsS0Y3nAzaPLprIhv3W21ogh2NHnDOkvuf
9jPSqcWJRXv5elwDuAQJ5TOVfKHo/L7tzax0IZHjCtfkkJERKY+3HX9cWLN/Cijx8qBiKPIKGmcA
GCiSHQ6lksrAJHwOdkaVw1IsJ4gxHqqg1C5h6esP3aB3OJkoUGknJvnynS3Nv+XWdqk5U945HFkb
E99VVhRhKZM7SI7mNIRJ1qZTkLQX41D8o+zHBuSVUbk6mmECRlhP0J730FEat6gPoWLjO/2JCPTl
KEuvhsOXU5H80zoapZc90o4NFQh87ZB0VRgpDeTcJ9LoF+chTVlidhvE29JqO24OEVK6YQyl12tQ
z+/Xmt6iro0fgEB2GY+p5IyCo6v9BGYIRrZcvOrAGbpzGJ+4bV7smkWB4Tk6WJAvNIUP311ftrVP
w57nUNklbV5zM5jWh9TVrwGLdhsLV78TI76yvoojS2AbCnGNWOtoRDJ+wOYUEBBGr3b95AxeOxrB
5TtPK1QcdJBllOeWT8I+GsXKez23RG7tugzp59yu+CJgK504rZbVOTjjGYVNwlfHRDBeP7pPYF+U
2NjNJqhcuO115NjrQdZPuNxrm7fn89pIMPqWIg8VHuLxw1VDllPP8oletJ3JJ4uYBDcxjGriOXBO
7MxlZY7nxPkOHIo/yCiPTmD8kWq8xFJjFxZKrFJUAvCLsum/ZfF0l2EGAzF4qi7Hsnh3tYLVBNy7
FLEoLNnHMUKJ+F0/FoWxk42VktgEzr6fsnyDb7B/YjmXSbyYJCDKhYrJFI/1ckZHzgb+fUxy0JMP
k4v9El439acQyWzMMfvkx9uv78WmJ+mjpglxQufaAaBz+PraecgV7BRj52Dtg2kk+B9jNIsTR9dz
cftoWhzAVBjondLFf4ERDUZcMw1qPK2v1fHaKhNbbCenwpapz7PJgCyQh0RfKSxvTwSVeTWbU/V5
huWQndlZhlQBJ+wcrXWgAD+KAUl8hHwEqFZYIyYMwLTpT2EOXtnZSwjDcUi+z9kuD5fGNPwe603u
eS0b213pp+EWp6zgwmyU896jh7dgiOevdWkqHyfN6OCzAedB7nytS0EX4H9haYk4e/tdvzYhyofU
sDkUFDCWwwnZEsUG/X9xdl49chvBFv5FBJjD6+TdmZVWObwQsmwzh2Ymf/39en1x7w6HGGLlFxuQ
oZpuVldXV506xwVtFtWMJLZB5kGqSeEIGav49AemZHjj1OiaPo9yNS/iLNJK8+h1er5LDXRo8gi9
y97r3/pcZes4JhgySaCp/1wvKuwqZkuYlDymhT09wj8JuRmcZit52dLWAUCiCkACSN48sxInqEm5
umIczbFnULZ34ASBrGWHtoayEuZmGDa6N3JF4G/xPPBy1rx7M9Zt3Xt1bB7jwm5QCbG9PZwd2t4M
tHqvawNcZolRXOx6ij/HRTWC4O0LCeUb9wqy9EDbUvPtUYniPRcxe0yKY86OAtIqY+CTZjHfU0fv
TWuwf6SKGE5cM0wVTkqzckkuREHZLGCjbaZzaCNdf1TkrzRUXyPrqCUe4r5T/o5ZMkhmtAJ4dPT3
fV9dCoGOlF0GNGgBVpmFQK+FaL9TAusY0hOjyR4aH5vY81eWtORB0LqSqSDLTjiZ3ftR0kOhQRHx
GCGn+65D92xXUrU9IeShrZhaWJCn62QZGqqq/Nfs8ke+pivHDlNO2tjHTGHiy8wNeyW5vknQmP2n
10epCDYZC6e4/kZmibaqMhBN8sSpwFtCfw17SPZ5MrLioQjN8hzbxVq/byEHkH0Q2WQnAeaVdG3U
ih2U+qrEhrd0istd3LblXy0/hUlSuGqrhzh1oWEZRt3/pTrx9OO+pyx8Q4nY5cJ0qAWD3722Dquk
Gw+ZSe6mN1TakeX6lNmKeQydUOzvm5J/1ezCZAZBYmUsQgBooGtT8PJNoB9YKF/Thc1GTBlcRg3t
+HMBVEdnHt1H66WK9fbZNft6OIqyS4LD/V+xuN2wmzm8OHjfzCHgYcEAVzFq9tEeyyTZxKnfwvyY
TuGTqvkMEVWOaBG/QG4PTLqxYnxpt/mcBg5MJ5sK1/UWAGJEMM+BbqhrmCuBFKE/IeRnw3SNcuj9
dS6dmNemZr5cd11Dra6Gux1mxK06DTrU7shLvN0KSG9w/HR3+Zdc8KtSU9RPnZHTmDk6fjyeTC31
HvRY97Z/YIUcgn+Y8+WtOLPi9Tk08nwzLzPHh9qIkUud3JXDv7RhpPz/Z2S2lF5qPo/lYB+tELZ1
1Ro+qZO7Nk+2FGGYfOAWkNBb1DeuV2KMYExNie1J+uZC/EbAIBEXqmLhBm4HCIaTdsXllpbl8fyF
UUQDhTk/dXrsMjiX8zgDBxx9o7afXHo6WPlKurfk2fAFSgAtHcObEnuuhBHS4ilmImd4tHlFo8rn
K4dQLfSVFd2a4vYEHS3LPHAbzn0uyA3Ut1R8Lo9IJiSid5dRt4LlOfv7vt8tWiJfoRlDOsYQ5PXX
Qs1mGLJEsY6wRom9nSuw8mlIVTYiX2se2PxV18GRRTE0AVacS4gH4bUpyKKneOAmP469XX8ZOGso
DGjQfLSafkDRMXr4g6VhiUAId80N+jstKnfiKiUYw+fwUXYIJTda/64DEby/b+rWA186WQB4PCAG
5rwv4vCszNKswDXiNDypgrFsLy3U3R9YQd8EdkpQ1Tcny5lKtaonFhQHyXhq1ax7En2frjRebu8w
ahxIsNjy2UyGMDu/cawyxs6j8KhNhrFxQ0dF4DDojihm94e0h8qsH+qKcZteP/Uaxab7i1zyElox
/yEnqMDJrX4Vbp1GoVLr9MSotNe2OXBC2Nxb8eRHvji6Y+KvJO63l6XHIdMhn1W5S6DpvLZXVFmB
WrpmHSFTAMIzoLWKXksUJH9XHXUrpvdH9wMoPf9dTddhLabcBktpHRAbMAM5iDmzrhVV43pNz/Hz
rLF7SDy76h+GHv34o1+FMEE2rWf/7aCJWa5EswWXlW13RxKjUnGStKmv9zlBgNQweXkcdT13d55d
QuI1JGv994XwonHeHeKyTEbmVX4TltHGTUPrWLNUHAcchw7Z/lZvmnzFcZZMGbSEmDXhaOjz+c8u
LJAks3QWBNUCOnlFmj940LV/CkfEOu476aItmeJRwZQIhtnLKoK50POqzIbixkARTUnSS9Rz5ZUR
pNh/YApAILAb0MR46PV3ypVSYqNL+ygqpDMKC9qWRJBeOdQ3Vlxi6SgYTAJTTyVFgFH32hQc8l6t
G8i1OY0zPulBr+90H93drnfNL4iplSeRGYhUlqsxZ8kZqRaTDVCP5A00289R9RnEHsmbJzOy9lUh
smNsq2JlfUtWyIaBN1IutrB3vb60dLJopNNxZPSz34u+hv6pT9YarotWPApDEAhL0NLsRuVV0YYi
tawjxFURJLBm9qRonfHpvlssWWHamWsHT8cvZmvpYY81CdXMICoBIxpqH+3sRK1WguOCn9s8R3EH
WsdynPV6x/K2NLxCteKjjnz4lhcMSgUgb3GB6c3bxpVG+sGEM/kvALOZC9BGjegu1/HRK9C88vow
Phj5sFaovdk2rDBBzXw4yQ6hd2aFFF/nQnPCI0EJAU8H2hdkgZOV6tbNtmFFJqKylQrGaz5mFdS6
mlfOGB5JvDo4V5AN/t2LwN2ljNi/uTEsjTEpx6OTS/um6tL1Sc2YFUAt4UfF76yVVfYuHNY6O7cF
LpAR7Br9QAZReUzLi/vVxVz4duclTRIdYQzy9S8M9TtaCSWYQGlIMbyg2mVKE4t/UZh1INAc0a3f
elZjiL0o7GE4WZOvKod46Ozo/Sg1b7/fPxGzYWEqcFT5SC+JH9wzksTw+geqfdakSo2zoh2V7zNY
2/N/jNGpjJ3nDJ0GmTJSzypai5peHcpSGeNPYw4ByMcmH7p+22l23oQr0fsW7QfNIpEAlwYWL/OI
6x8l4thDAiGOjkBnYXNqG5HCuFxAi/CRgqFrf4zcuvtd+ZmlfUMcvBPfS8spzW2go0J3AdIZB3sl
1Hz7cYrIC8+aAx3OCvD8JuPjN/LLkGik8ksKNMv4FOG2YWGpEZxssPTsIz/Quq1rdVDx5kA38meI
GS0Lzdkg6oD2s1twkveqt1v5gNLO1QOBxzXlWsIMMAdw4bOYpjPyIaqsS45FUjQQP0V4NZRsEAL9
gLRtcD5rg170xgZ2xThMN3puWOmvolDFXyIHqant7/+em0yUn0M1l3Bgg4Uhfbn+dNCBKZAqF8lR
t0ZEuUNYdLbI7GjvtSgYn5rGL1ec5TY40byVNy8ZBa3veaEK0EeLFBp3n6dYwfus0dLfePqb6xmy
RcyEGkAuTgndsdmy1JD+c5hmFE7RwNG9LEcuWW0O9zfvJW+efUwHlJMpB28p+s0n5Yt4Mp0mV+Mj
OSBVxdSOnHEjWiS2YBeLKj04WaPTu1sr9TXrTCmsTB9MDsrvNi+n/P2Q6cZ0KtwOesLAcWBnj/Ww
zSDNMjqxjxXN5NP3MBYhvGg0DmyJ93//7Zmg28seAeig/MsL+3qXRqeF46WssmNkB4W39bRgRLU2
g0x967slsyYUUZ0OJd40EHsGiWDB14zBVFZc4vYm4d0KsojOD6U8GvzXPwPdSNMcyWvhMRyrU1/V
v4UXxI8Maq29RBa8HTCT7Jja1Lqp419balSohcH4J8e0s5EgVqNwV8Ii+SXRR3s3tbmy4iALzi4B
TZJ+xsTl54XoCdHHspqC5BirYfiMLLQ17W0YK9O3n2JqQ7Jrz+gnc0mzddF/jmHTsbIjCsbRflRt
O9zEcCxehriZfnYpTGT3Pef2k/GpoE2gNwt4mq7B9UYqjZHDAwNvCjLu6TspCbe3UloGuVc3b/YO
eoLMlTNPRoOdnsG1qV6XRERTXBxbOwr39uhazJsWFoN+sEO+NRUEmQC6guoDrBeQw8yCswiqLnCz
qEA/L683o93CFWUx2djwkFy5CJZ28LUpeTZfZRqZokyjVaENIKYcEUsdmnCn10uOnGqt7OCt17Mq
5iY44STs3guV1CtTA2Sp8NZWxRFpJbFtrfQx0bqKCUcFjsYE9fD7vnHr9NIcVAmMoJBDzTl8zDqj
hiPK4oj+13SOaxD+vFDrlfTzFvssv9UrM7Oo0U7kFEPAtxo8JBHqPvZ/ucPYoTAId2ZKU25rkLH1
m8COx0evy5uffZa6K2td+or0QXgcU2XgDTE7eKgAtAo9Rxxmitr36QgKHhXZ7lSZWvkHRw4AH2wU
NB0AnxrXDjOGBUBNP5GPxviZgdfqqFXArLsBVdb7H3DJXwAt6h6YCClYNLMkVF7FFM3QexQITZau
n2zTqX5UVCD9ql/+fd/a0haCtuYFQfsai7Mt9BqaSKhwZEels3RYpEftpKJedWo6PVzZwiXPfG1q
5jJJEzi+DXEh911L6B+BocL8WaNmuxJHlnYQGKsF3pbrxp6XThyt8vTMDbIjs77BZwoN1b8N9BwH
XamHM2yX9soXk3HpOg+BUx3aBAlLpr0630N0HwNGPtjDEvnSHayyIFNyv3quodb9hxRvem+0XfcI
EZS1Ukhd3FI6EgA3cD9gVtdeORhRDM0jXll5rXNB6BXCkaHH0B98OsmywtgomGv67td2plyxQgtm
keMY1gaKMz441CYeV/ZROsB8H8nNKZXy9JOjRddWqrKgAJs5WCFp3hm1ZX8eOfkfNQ2tBTuptXNW
Qna1koYt7SHQI7JUciD61rPzZlgjusidnR41BQhlRSNzX/GE/vz2c0ZDgkY/b3aS1dnaUjQUDSoc
KTXurv5l9emQ/goDgErPVNthlLtvTf5t852Ej4JKFxxZ4Pxm1xsnQBXILaXH3tbTL7BSpKfEs6qD
7xf1Nz2L9eN9e9d7CCiFngRvO3imJZDrRmPNNbPExu/cc9YzbxAzkMTQmeetfKnrWPWfFQl9w4xJ
32BewmPisOsE5ctzFDn2UzaqvN08Je2/I2/if3v7ikhFKPQShxmkmHm8GFJdbTvbQQJ2zGFXzuvH
0kCP5g+swEEkBx6ZandmvidiqKfzIXTPZRu3AKD7fBuXpr+9b+XaG/7bN7aMGhveQKdvtpba0Ke0
bgAEF1H/E/3PDzAFwQiutjWqlLBs37e25AtIB5J2S1QL44fXpziMS4Z2gs49623qntoiNvalYq3B
IJZ8gVEajj+6ZwSkmZWygzU20YV7dixn+II01851KOr13dj+e389s1Tnv+0DcgTrCjMEkiXuekEM
pwd2wRDGGWmWGiFPFa3Knee2zUNuOW2woy7Qfy86HYkxS3Pj4lAEDXqrqt2H7pvi8P/+FA9QJlAB
ftEc+4wmcd6gt+aeQ0XR9hAmj1vThqnt/oqX9vZlYJJYTzie48zqKnSQxLZZcBejJmz3zTH1AeU7
Ux8/3De15JounRuGTaDVvGl4oz03lKWRe+ec8soXORJ+1juz/Ya4qY5ile59uG9Pfqv/D4z/bSAN
OEbpqRkwGjp7zrT62CNkV3rnEe7yfgPduTgVk1ZvoVlvPiW2QJK+LZvjfatLG4rfkJOT65OPzK5p
UJWFNgy9e7bdONs7fqs89Ywdo04sgm/3TS2dPgq1LoonVKBBlV07a++3kQ9PtHueup7sW2ucLTwr
a5QVS1boC1BIB3NNrjo7EgKhHOah8ENtqNHghisbKqK4WPHDJefwiFjy3PF+muPvAni7gxKxiXPZ
4e19HnXPEcijp8FR81MQ5OU/9/du6TN5Opkja6I2Np+1KnWBPHfAQY9BgZzGQLM+j2pjnm3GOA73
Tb18h5kjkrCRCwAqoQA0n5kLmRkqkUv2zobFKMGOn5M+t15jaAAwerPZZgzVZe8qKGepTypGUW90
WCGVTVAo8bOulsbXprNz7XFEcvezZ8Xp18C0xu8l+dv33C/GZ9Nugh+x2aBswvDJN0lTI4lhQlSi
vL489r6whpMJLXG2L/MBtioosSZnz1nQvpup26gQ2saNu4cFPmzBWGfmSkn4pdY43wJOPOyb4IVk
bnntqg7A0an1Nf+sp6GLgjLKMGq7iSujBsoVxpaGuHzuDcEvV0f98WfoIJYOb4hlwnFOKu2f1Yai
EXdYb+Yf+7S3xVaFm+Ck1VkZ7+0qR2/cr+vYf8jVpg6fzRTpuPuf8dZjYF+y4Mwk95Y92tn9XalO
Iuo2QInGsKPPfcRopQsa/dInSbNyGGSMmO8WPTgJ/OX1SSPmerfoKeVJHBCUB/1FckKHLx3h+eFU
FWORbMqodx9aXuB7phJhdL+/ztvzzowzaCGagZx58vNr46piggwpB+/sFhHi0UgdbYIcnb77Vm7P
O/mJJPAGSkl1fg7uTRKrGqrBSC5DMiBPwBXgVBtbbxHwiPOoRAOkTddAcQtfEBYCWjpUxHkyzrMV
x8kAEQ9BihhiG23tOmcmrGC4cyiZYnrz8qhSgLhihIoiwrzYryrwdamw3V9i0wgRX4AVBFGd9sEt
BmNXAJZcOWC3H82EHoRp4xegHJX4648WBL7p1aPcznToUGelm0LFay0lWfhojG7ARAx9EXz6849W
aKOajEWYXqwkGjdaZR7Rr/a3Q+YfFBf10jfvIU9Dcj7eNPS75rlYT55ceKjJXzotaXdCreKDnmvt
JtfETzvjhXPfnCk76denjlaupHbAKyV9zOyiSwZQeiLqGTQzGj0+dm4w1XuFrkR98k03iy+S36t8
HMyQLsEwFYGx63m9mtsQGrRfNUwI7r5Xizrd21PlU/Wrxupd3/lVuS+TuP+rUA1AK0j2RM6m97Ih
+2skUah2bt/Wv8wyj6gka63z2dK4mSCbL7zoSzghfflMEjNWO4H2hLrXkzBQkWAJ2o9tZWvwfPaj
Xm2ygei0NRCAQZrKybrN1DXus604zoCMmOg+t1T+u43F0y0+2sWYvY3CWWZb8pXGq4NMHfby+WDi
oIT6ZLZ2dqFKE9K8mLpdVmTT/v5HWjjC3KNUw18YnMHLXPu5JmDybi2RXwLFsj7ryuB+9Xu/+N6Y
0bBiauFIWRKAJ8WbZU4i//xVLVf3BoKSaPOLGugQFZtRvLcadVpx8sUFkRIwWsSMA42tayuR03qw
fHb5ZRxhRmbyIoK1CCWcrF19UCyZAmfKAab/JF8V16YUhZ5Z1yLzHkb+dFQ0RzmbjkiOJcNuf7B3
IBaALkpuWIAL16bC3MuUUDHySxFX7aGyXSS3GOXcvd0ZXluZOYMo+yIusiG/KLo//NX2HaJ6naMd
ByjNVuLr0t7ZvCNA1kkCoZtnNcJiauc5OEPdfKzHuN17jVTFHrpg5eZYcrvXacYsqU+GpB/DiTQj
CPTkTC8v2qae4r2pmPjfaSX1BQhGgkHIk+t95dyBEaKXqCXFxYAwa8NbU0XaL3obQPw/KxiguMsQ
ExzNszxGdF1sdzpjSugu+3sFyud91eRrUJ+FbyMHA6AGZnaRl5e8tV6thZJBiISPhpKoR5slNZT+
lLnVR+Er6UqxeeHbYMnmXadBhsiT6NpSqFEfalqXwwpoIdrEvhY8BEnrrnyc5QX9v5mZC/ih27hW
reYXKpV/a7Gjn3gE9BvHQBXtzScIX+YR5NJRkewX1wsCNM7oWIsIa9xCHhlMU9lsYyOwnoEHxWvz
jQvLol7OI49Ih4fPySBAhEVxWtnlRXfT7hhFuXcoSpH+gMJHX4mq8qqeXeXw6YORkZcR3jcLdU4d
eLEnQnGhPA6jYzFo7xvGus+CNtJWzyLrkrqVuZZALBjl5iO6kiCBoZ/lDxCaOoHbNeJijAM0xI0d
+O0uRI/30/2PJsPabHEMXZEZSbJKWRK7/mgpryK9Gu2cl8fwjPbX2a7UX0lZoMgXP8aFAbBgZBZa
db/et7vg/ZR+8Rc5Ti7nIK/turUyDrFfM3ToWdk3MSJFYUTpmo7HSw3+ennkEaokauPByI04MxPZ
EyrgnOhLhD6k/lHPJzvYor6YDdQW87I6uqoftx/60gjNp5bmWb9pzA4pUo+7Zrgg0haH7xBOdb3H
JoPH/ynvgq76QNsmKp4mX0fJfBqmsN56Xdt9BQQmfnteHAePBaKT2dmmSOscjfZFmS2zEBnLAKAZ
e08IVFjjnh7lWUXAQNuiJsWzCNEt/2fYm5m9Ud0x+Ae1NCfdaGUHvy3A4emDbiFUeJhSU/kIntiM
tqASo389ROa7ne3H+netBJi0q5zebk/3v9jtiWMrJYUI5QdIfOfYHFgCe3AMaXEZ07jbOq1kHbMQ
LksS8228CTLUX5uanbgwnaomMqPiEhpOsm86v9mLzNTefMSwQlGb1izYTqpR1y4oICdvoKbiDe4H
ylGLDWNblrb/B1aoanNzQfWONod9baU12zCyw0wQJMbJOXVGyGybNkohvvvfR/5Fc1cn7DEIBpW4
lLO6NjTgar5V4ep+gnZd5SJ6LYa+QA5VqdqH3O+nNRDakkcQgWFTQshKo0lwbZGZsKhrePRekIpx
/7acWHw1mO5Dr5xWxMo2vgDsbpbnkF3Als8TeI4BcrwwgU+gEpeuF1a1maykLj8MbhmOB55P1fcW
DfXysztCBk9FytbyXd2Y43C0fDf6JqKsVDfALNR85+Yi9jY9onTDbpiq8EdaW6CoXMHdu02qVodt
WvGsjtnIKe0/22aXOpumayz3EE79lG4Qnhy9jwTuZERbPkLwGfb7Rj9a1MQgnXYjC/H6wK7aTUEQ
bXc9oDEFfh8NkJnVIp+8yzOX6L5xqVC0D6ozTMlOz8M4efPVD9RHtiblqBvNtZlHsAm8Ua2J7xNF
5Z4ipbJPPCkFb9vdSjKz4HxQDIFcptZDV2X+8ijCsLYbyFEv1dgNZ6gTilNVGx2dqUk9TmkQPd93
9gXXoyEKjARMqITGzM6uE+ghvcNBXKw4T/6aRsVuN2VQoswLnalSvTmNtlgaqTrFLCKgObMWCbex
GZ8QaBdP9VbD6YGa+2vKgrd5BlZAnAGwlDPd81qZR6GlSkilLwPNmo84afE1aUW/I0olm94Ipqcq
9NJ/3r6RvLMZU6e/R3FkdkEa/ZRoUYRRK2VEtVPRQ04q92+ok6bdH1jCDclncBI4+q6jRe6JwS9a
V1wCAHXxgxJXwnofZf5U7M2Iq2XF+W8TjJd+Od8L6mOK5bMEinoVIwi6Ii6T2vt7w6/Eew36mhXP
WPpmklCOD0YCdTvpj9SzD/NVdfGEOlm/LV8zULmEqi/dxLCZexe4pEwXKCYUGivx/jZzY2CI/Anv
l6xK84ZNok123fROdYHGKf+ZcD8PwQaUdqpslKBA9jTM68Z/BOWdTBsjcJRqEyXwWa/8jKWTCAKI
jID2FLW82T5XulaEHULoF0srzENZmcUHvzfFe2uK1tiElz4pDRaeftQ3aBTPjiGyRmWBqG91EQh8
+8cAWkL7MPiZKPb3XXUpmoEPlsgEkJLAO65dtWo10ByWxVeNwuQxSJUGSV/RiUdPH6evtpP4K2R9
Cwah5pacOZx+2dC/NmhDzgeysRaX2OlqtFyjvzwpee8GiHSUib3C5rDwyQjSVJKlNiCXwGx5FhKO
QC64FwrFEB/CRLR7JIXdD605rCWNC59M3gc0+8DMY1Eu/NVzuowzY9R7wkvSC2+TJioTJ3lnvv17
oUXJ9SPH64Avzi66LI20nr4itw+3+CdqHcj4kKDr76x+sL+Uar8mQihLTrNk5LXB+VTCBCbCY65f
XJpCS8lFwg9Fmn6ahvz9GOVPoJX/FZ610oFe2kqeMrxk6DqQhM8W2UaoSbPRLHJSGBgZx8nLtqhG
am8vgRBMiJiQcEAaRXC7/maa4Ud5w/vnUnlFufXLRtn4gvmCfhRrdd6F8IkpmIPkrCI37MzvlWhU
Kn/IqgvDXPTSXbUfL56fRA9IoCSPCDI3+0z11yAgS1Z5eUoJObIH8JLXC3R8C7qEIawvsIwFpxZ8
2CEw++bQ6mZ7MbsaPfk+W8tYlo3SwaHvBxpuXu7psyTwzNSvLjkdjodKTN1Gb33zoWWIchdBQLdN
i9XO0Wzu6OUlRcWMnhjVdENOilwvVRuNGIHmor50kxDAuJSkfHDZ6g8oiSDXYBd1frbsNN9VqpHk
G4Z+kosRGsqOsoZYA8wtxB3AExqUbowvgC6THv4qGMSBomXUBPgxuQ1QA73qBrT/Nmi8YiXCLWy2
CbcQXUfgS0g5zJbtd1Na9b1WX/q6T3+hjR38ZJiyfMxDLX72DKUiCSnexhr6stf0zeiwSvU43rCz
UoopOjINs2guijkl76Y8dx6ZC8mP9++m2aybNEMZAQlqWbGB73i+Nt3rMyIou2iLstpnUJRu0xAt
0txqlAOUKzHj7+m0S5OoeaRBOe4YPRt3OuSYhwbaeibw8vJt2kUEO9jzINVgr2llU86clegZ/O/t
uHHas+pSWTH8Mn+IJy88W/20Jic0C4PSFAOFvNaZYpaP9pmpqIy83q2i4VyEpcKIENy2/N9ryNwl
K8w00dgg1vJ8nwWmFOE2wxnEcFaNVN2GllodSH3WIPdzJAOLITHFaWh/0iW8bQv5RdJUUTSdEYzP
h0vqlWF17KvRIRbWUY4goFbXxamEbCmDAKMffkVKbXffDbeDSTughfe3ncZT/iE3winMJPup/SOx
usbYG2buXPJu0op9oidBta8D1RG/7zvj7ETL388KJB8k42jGDRiFfqqrlaM1niEQpfKfhGXAb2hB
ZUECvOL4L1Qpry5daYwzDXSPawnPn8v4eFRCTbWJjXNpa0UbUCGr0u4yBn2BH9Dnt88ZUnrxCWZF
asCpRn34gIyRKraaHhftroLT/++ay6j50mclk56BmnQJUkd5qD+aSjAdPRjfnU2iKe3XBsoR+In6
1K70TdaUrrGvo6ZKvnbapIidabWNdjDCxLWxPTLm8saN5TUth1mpTwHuvEEwlVCONNTSqXZ0brUz
2rbZNM7wo570diV3uvmEPB8o6qFjQQWHlof881dBOWss0DGZXl8oHQluYPWnKSpaRcEarecsJsvP
B7uPrDhQc7vl1rdbK0K5JzHPqEiKDo3cuEFUWQ22qe5bHzojyn4XVqW8dSOxysGiAmKwPF6C18vr
26hzlFI3zrzANHvDkLVznBJ5Vsw6Xrt2bqOGDBkAtcHlIp4xn4izjLr2EoYLzz7sFUTlcNrBdbY2
+D57LLCRxH8Q2oQLnIPzcL0kK7N0FMzQqxzjPH8wuzD4ZKSm+2RF2nQSerbGh7hkD0CnnF3miOOM
1/ai1Bsg8ios0NMwOQNbKh41O4ofjJa5ajev6k/3fX+WXL+sz31RfGLgDa+ZJbp+AxFvYJXWmV8U
/qj8qT+UtKseGEwuNwW0PO/oz0+HulXSzX3L83TpP9PQI0CazpgcYMjrpSLh62aK01lnoUTVhmMZ
Qi86/AOjdffQR2F2qTR0pZlEhEHK9/KdP3qM8sCGdbr/Q24OJZ/Yk/1ueK5RVp4PojR5kiYVNcSz
n6T2gcLDsEXfKNgpZbHWIp6VEV6WzPAm7HeEG2qrs/PfMWtSTCKwzhUZ2yaTzEBRVuQ7uLPVk161
57bF8Nhk9aEPi2ClSrPwrWl/Ijcjqa6hwJvd5hmqEanV6NYZjXV7KyK9O3KE2FgrbjbuVIZ7ydu3
1ZN2jYF3js6WC78yPXOztqxqWxGhfa6E6PeNNoZ7J1Gt96ZeOocJhP3W57M/dn3ebmvRBkczeCPQ
6uUnEOOhMwLYhQzj7CSbdRsmpRtLBdPMPghNa7dhLdbUbBa8muYXBMDcJjCn0O279mqfhL6wUJQ6
C80enEMHDXa9bUQLDWgXwRCGtEMWlhu9jrT3Zi26Ydc1dM62ledkzXayM28NTX372WGSpCdiy/cl
jYPZL0r1ugCPbqjnOizPE1fr8GjUzhP5Mzr0jvUOice1kb/b2EwhQs50sc8AL+a6sWCsRyYcTTYh
s9K9oobaRg2rNZqa29NEiCRBlXBLehTzuvSUpILWnm+cx9bqt23Zdg81dcpdjk74oQAQvfW1qfw1
FC4F+bAzH+7HjYVFyvtV4pmgBLwdARwnSldRZp4LrbA2delFFwdAw/4PrNAIlyNytKfn+ED0kLMq
VXrzTN6tPrLryWdYv5z396284Hqu8z0ubp6t8p6jRD2vLJZm6WtdXjpntfDS7iyiRAuiDezgrbMn
lajzd7pS1tZTG49N8DTGtjdsTOQl/3EnJ/af67JsURUZYzNBxhIG8WYKt6Y6FP/ko6GrJ8VkCtba
ZJXvfA7BAI/bzsqj75HqhtNBWJYAQ8qEnOo8Cy2t+000UnjaukjB/1aNsNMfTKdtIJ1RYBBZG3hf
+I5EZNBVjM3J58EsNlkh8LohiM3zINz8Heo56qYTTvLj/g7fZmTcYHRsaKQgzcNBvI4LlFLNMjT5
jnngD5+yZGo+BW4THZxOGHsaz92hUrI1SpiFo4/ukcSX8rIivM+Mmnrg1Po0OudSa8qTbmfKoZgM
40ReYW7N0Iv2FZwk27ARyRr99sKu0hnlQqUjRk1yfrvraRFlKKg75zr3ul0IUnyXtFm6vb+ry1a4
z1CQpLg/DzRqg5+CRXfOQzemezpT5qNd2Gsl6peZtdnpoJhEbkvZXU6azaoNkVYppRYyARY7Huwo
igIes9eKYzlU9UHYcfJjSlTjeejV6JPHp/3FXRfuuqrufkW8ZFf6cQuuJJ/K1OYpzlNXnr+XRRom
Sa045wjI6iNdkac6EfvejVLGYvzhnacY8eH+Pt/mSNSzpNq4hJ6BJJklLkGAYorTOe65yxX/qWk9
cx/1Zo140KCu5IW3n5SvyfOIr0lFFP6s64MStVYgyAWVcwriwd6MLdqCu8yxY32ljXq7Jj6nDR6G
0SZO/Twh0Fx/oDlWK2elGoYfGW/9ZOOISv/i997aVPXtQZSuw0UhO1cUkmYHkR6dmsMvhS0/hspA
TTszR9XNLcQOIFQI/7FZRfW2M73R2FZ1rJsrTY/bXZXyRDQiXrShQQFd76pXTFMdaHlwKdGO3ZRU
1HfDsMa8tLSjHBLYuIGpQh8yS7Ggj24aM+iDi1OX9iaD9+Uz46DTNm9De2U9i6a4flkRtIlUs6/X
o2l8s8Ktg0tRZPqp0sb0IJrMeizCQFs5boum4Lwie4Jxk2fgtSmDAUaeRE1w0dr8QxWZ5YlS8pfJ
ScVKIXXpG6FT8MLzCjBpfkWUXhOHQe0Fl6ZWlSeIWLJfWmiu6U7eRg/uOsncAaGMCYho9pFaPxqS
squyC9qu1imr2vx71dTir9Kz6ndDHTTPYrKClc91uzRJu0K4AtXEbMp8ND0biypP7Ai4oguWiYkh
/pMpO+ev+2FqwQwjlxwvSWAL6d7MKwbmHLi5m/ISFjV9jdSM3rVcyce3W6EwzH3AOSLPlzv8qooT
kuLEvgAd46dtsy2BYm7TTFsborhxO1krolDJkBshgzr0tRUFmTYGepT6oiedv01t7s5AS5Od1b8V
uSzn3eGbQhqO2U7mVefBARxcVSYA8s5N1zSfjMkqf3al8UZgx4sV0nVIEKjawAs9O0e8fbuRF793
NoOo/5RPhX2YYDVeyWRvXIC1gMxyyT3khOWcMbkmoSEOuaxlQG6gK8MAYj9njRXq9uPwkKbuxD/0
tsCrXn+cXB8rbxSMWhUhNfp9NNkJhN2e0e/0El73+/62ZIzOGb0cA1uE8WtjtqlofW343hkK8tB+
yF19oJKK7oq/0ZnM/X7fmjwjV7kOogNkqWwhB0lyCV5bK5UJBR7ADGfLFPbGTutkU1jhXhmy7+GY
97u3W5OKbFCbvHRbZ2dp6FBM8YPJP4Nk0X8O5QDnblIqDw0vu2BjBdYb29d4oZytp7ZN/YOWxvyh
o7at6ilAOC8GiKadSKtm31r5WB8cpSnzI/mk9tZ3InUA0gyAWkwhUE2fBaUoDaymb/wCZtjO+sdP
QuW5og786f5G3vq9PFPMLRNnGYZ6qUu8Ckop07YarShxyXxD/+yVvvjGeJE4/YkVUjMihRynmK0l
ZwjJDmAuunhM2+/zwKFAJ/o1vaGbK4r6MB9H1k94t5A5XbugSLM07+2mvXj55LxP1EjsOzhkHo24
7beJ3Y/7tNTeCLDEMXgF0hwne4FRgsmHa6OpWVlK2w7t5X84O68luY1li34RIuDNK9A96OEMh16i
+IKgKAnee3z9XUWec88AjWhES9KbgsyuQlZVmp17RxbysEqZJie56XMXp+8OnP4qGtyY2qwPdilL
a+gJP0OAs3zSzEQ/zZFAfytafIqzKX3vzFH2mErpET/5dSbDNS96OqSE5GbUINerXPrJKORZ7Z+n
oY0e0wh0nW5m5am309AbA6v3hnZxyzaw/LqVBsUtmAdqmfcFM+lmNvpStx3q+m4jYKSbRRyCLA84
oPXvYROqpZn68VmxR+MR7Kb0zort4jxlRX4Q7+94leA6FPBjwXJvb/L8uJJqrdOj6Xlok8xnVtJ0
s24YXWVCRMlgGvs81JF2cGB2jUKgLSbVUf/djhbQWxgzaMym56UsizchMLGHtNKHZwr99XtryZs/
Ezs56sOIlayvcGAPKDfxZlD3uwICkciEeVOmw7MZoa72LqkLw+3K8e8gdqLLEhazl4Xm7PYAhhR/
MKBnPHDwna9KcElyxbQajHvbLoZRxkNbdeH4PBhB/zBZc3yqh5Aspw+ng9v1uuDKyYc2kMwGykJu
i82VNDjUFqZZG5+jKWwLtwihyXbDPs4+KKlgt9GSKfhesMrF7RU1kk5Zp+czU5Y1FaagScIj9dv1
6Rb0swLjDiiBb86X395eSt7nUhPiYsimyvmnmuC3+l1KmFRwo6xZcjcfpEV/bIeliL53VVId4STX
T8F/fgDRvWCxgAJ32xmDdxBE09xnfmnP5hs5aasXvSjvYxP6ZYV+NC0q2sM8O5v7MuR2YrJyyX0E
fL7ry5w/DJp0t2wre0m1DNQ7WBYdhsP19UDuxbNaqhCfValWeVpgq2/ARwZHFZ61w/53MaIvICgb
OftrO6UGk3GEhqmfym3mTeqsPqWx6rhtXKcHDrv3dSA1JA0StKg0gdem4JKVrKgdcz/kEQC5WpZT
79VhWIYHV8+uIXQPCXVEN3arDcjEW2XrCWRWbVkzwxcW4dsykoYPty/wPSvM5gMOAfwraozr5ZBW
ZDO6jpCbDdXsdRALPRSadSQZsmtFzKnAfcqF5mz8gMZlW2gy5G3xkEcvRogkLQp449gehNrr4PeX
H8DApECIRBB1hdCmnyApiSQXPgT37SmXwRmdYp3KrRdOFYShs44shXf/DoJCJWEhMmVxmx2kCWSP
aQVJYyupsjf18XhO4/S+GbdfK+Ovp7oAIhxuxM01ORkxlAewxfryAKWypMLYORbKkczD5jb+jxlS
B0I3ZM3BAqzdYdHScmRAo/Abq3+erXz2JN1Bd278pIbdZ6lrn/pBf1NqxmWZ59RrNMZD/sV2Cpw2
9HNUSLcThEk7tVoOTMfXtLw7A06r8UqpOjhcexcGLJOUhSz4YXh21uvMF5s8IssKP2PBD1VftS8E
wvW5NJMjMcY93+doAY8Sb+nV7KqhTgmYoKbwk5GqWt+YljtF4d2qGdy0ouJKY5TBRF6w9YIatZ+T
eajx/Da1DS8CmNq9lOHcB0/SbBR/3/+RdMobPNuktFex2JzKKZTmBfynzHm61RA3z1Whzf5tK7sf
6X9WtlUnBhWrVtFhWa31kkE+RZ3OmTFBIEIUfHCI13HeL7+nmgbQm+kAuF82fq/lBRzbelb6KnPs
L3lcd5NbWkFAXzCw4SCwtU8ciyNNkD2rgmdM1IeInre+nsEbssSpVPiVpuQM701d0n4uhwzc/JI7
32ZitMadelmp/8WtD8qcFI08DREi4bOvsk3MpBIfje+XAKaNUSMCZEQgeTTwsOf7NBxoEWJFYD3X
dphDW7rJQlm8qeMZmGXYntGs7g8+3u6txXUBMICTTO1jc5rpD6SSpQ2lLyW58r7X0+Ic5Frt1U5r
fpZyCNymeJQfs0oa/9AjZtXLZZj9zoa367bH7n7QVz9k60ZMJCFVCmd0Pg9fw3DMXcmRPqZS83uX
jpU7xdNvtw3ubTB9AZrY1DFFNWu9wVwGQ4IDlb5eATgf4UpwjbY+EiDdtULtnDgRuldin7WVII5q
s1LwU5CtE7Lj6R9yRiPt9lL2Trso0P/XyMYnTTQMzaQIS99Q4+A86jPTY7CVXhpLqQ+QNLvrYfST
6gQP3VWChTxuHJsKF4tmSs4XWJZTV1OD5O/bC9qgj39dKmLC9L9mhLe8OmWhXgeVAsmIP/Tjd0aQ
PEp/nxw5/mbJ7bmWRKOgfxdNnRuo3UtG8bGQ/inNI/ra3X0VwRDta56H7VNnSrNqSkpJfDKPAaxr
Q/moDGn1ph8682BfhXv/L3H9tWB6ZPgjjJ6iGb9esNyXBuwmcu5nWvePrA2Sm8jDo1JMvyV1lByc
tV1jwAcp4zOgQMNxbQx4jl1EDZhxysNt4jpTKdWPo2QthTckgKMuSUpc9i/iBuJL1GqZ6oa2YRPs
Wc1gd001C3rlZfEse1K9Np/DczjK48F52HNS8ZrLTIuJ1vXm7oy6jFo0jR4/n6oWce6l7BvPsIox
erjtp3sOQgVXRFtAFikZrzdyNtFWz5gN9Sdihg+tPmrnrCtLb9bm+3oIvxxEqAYy/CdkTbcXdVBb
gPyB1/tdZ4WuVoTSg7FkxkGlaG9BvG20xxgRg1B/U59j8rMbJrUt/HQgYB6mKfJi+HfObS7dxyL0
a0EM1zFci/IKgMDNR0rKucvKhcIztPOF7oY1srBeONSQ5qqTzqj07U+14xNsmmA4BgcoNnL9qeQU
XIJm94WvpwF3/qzOnj3qy0GKu7N/ZISMSyI8Cw3Ttg2njMto2aheIelgOjFz2GNZPQJl1VRPbqb0
6CCLH725NUADgcwAwkORYNsfmYbIyONlSMAaMz74Fs57O3SjMG0qz6wDLXspK8fMLnVqmc1Fg6Sl
PThpe+ulSiF6JgLVuS0dh0Y/R4mqJb6cz/37rpmnx1iy7ItK5HX/e00igEtSIKekuO09FsokAcSi
uFQbSh49Utkrf+fuiI7EW3eWxOSHmPIDyy1YX9eOMhptzsy9kvndjP60BcG9bzem5iVhmN6fsGGK
7Jejhr7YFimUKbOZxZmewf5ksKJhyi+gpe5jNPp50Az8kQCPQBkIy+ZM56pZ6lODlSSrcm9INcND
xfGosr9zvrBCxEqZmXO2JaTW+6kREidYQd3wB9LquWekgfXP7VO893EcRJrIm0TzcftMJr3Zy50E
GXqQO8knBGhszc2ADz9m0hweRPriFdwcrp89bjF0jD7LlgpiJp7rxzHOqBO39NWLhhy35Es+QMMa
nDuF1BBCSniH714ieEdoxKksCRH0zb040iyUnThFXyFLRq+FrtorNIi3K206akFuwMk/XcMUlkQx
U+gDiEDhVZhVa/CGD0mQkWQof0pKhLpTZX4fiuarPeaWu0B6+qJ4+sEjs+MqlGdhvWJXufzVTazj
9HWc9PNEea4YwECbkno2tca6P6Kil/azpSt4/ra1YCfqqVUPTebH1pK68lIyd+gsj/FIAU3Lg39x
lk1REKa1BLMxuOP1Vlq9NQBwUVNfjuzyvZWbsObklNruo/j79cnIV37qVzkQoW3esREBMltvS0QI
oFOEfTQqH9FfOmKE3vtEr61sqo6SrE8hgqiZL1eldrGDIH3SzHS8C/bzn7VQK/up3ScIlNZ7lkdt
lbdGwVVbCUKIdq7c2Ojb0/0HSlTk/mtls2ODOfHTlYw7ow8Gz4xL00umMT+r4XJElnC9bVwVgvyf
p1+UnjdvxzAXsWxBBgxH60TlPqyt3wptsn/cXtCeFchM6XCIOFDbzlJVQxeF89iqfpjjAsmitQCV
46N7aOdyAMSKRjVDl7QGKEWsv07R9GM6SrHih5BKFNL8ngHeh7lrOjeWKz9Vk7eWnl5aM/dRQ/Ru
L1FcPOu7FxALTAWij8YFsRWIkMKoRKFU0vxMsq3+Ie209Dctl2LdQ+6seBMw5nzUvNrZVSEdSVFT
cOlT3lkvl6Fs0q8QkzY815c8T6dzvkTdQYD48x1cr4yalYWTiNEbKtIbn7edJOwdNa59p04QYXRE
VEZTsm9TPwrzIjoZJlpZ/gTNWOJ3Sd8zl5f2ULMao5Yl7liF0sxIwZR1b8pM0aRLNJSp7OqdmjYX
HR7GEHwqA2JubKVD85RAuvI9hoL5n0GZq/wUShN/HparoHWJf5vZi5oiityc0kXq5YGatQ9OkTTp
uS219EdloKx5gFNSrh9WuvCChAKyIDSEthXDntCtp3xHqYduHRhsYMvho1SDFXmEKysMTyn6i6NX
L2P8rtOqsvPGcVk+Bym4jBNhQYj4ojJmySnRirQ7MTXTa4zcZaHyFAylFcOWR7v7wCOvIw/xo2HR
FhQkgDyF+7x6KnUJkrowcKiozjLQ7miM3WIYogdZ6dMDU9eeKEZ2KDewFrpy29Kf0aETWnRa6Vta
XZ3QU+i9Zsibg/dx3wq9Cjrm8AdvG39ZOUqAuKXSN7Ou8oEpdC9RAH3V7YO8awX8I2keGBPerfW2
OcNAMhfbpZ+FufM808R+QBDoiNhk9+MwQU2tBnwn32htRUsq2YGvovSLlIoleIPIo8e8uDk1vtPt
Be06LyxrXPCkO7Qf1qYyuy7qfikrP+6y5u0wycqntoFbNTTG2W+UQPPiuC0OQlHxl24uDaGiJLpX
vCvwxayNVnk9qwgPVf4wTuonk8f5wsB2+JJboeOGstQ+9CU9SMeSjMvt5e4UiEmZxRUMxgAY17bQ
DhdIKwXowvtqgDDFJW1L4DK0v6mljF3dftWNwPgjjzgxl3FgKsGbsyAxz9Mi10g70IIwz7d/0fXT
wA8SGGFmiWm1bePjTreiSdHwKIDQGUPTToCcrFJ0XyiUZQ9jdchTfmRwE9nJShQw941zwab/oR8K
410YjMNH2UjnlzA4IgjetSYUBgHNkdJvGUcrppSbpmd5UQo9F2q1/QddLszPg9yfg2y8jzlHhGDs
JnGkwHiTv11BNhZGmYqIa80eyuD3tgNmNqbx8OP2N9s7nwRFjIox18DzuvFfOZk1O5C5ZhS6hGdg
2NKndNLat5COhl9vm9rbP3jXZQI++B1JSNdHJYgr3eokG1NNNf7lNHZxkSIZMIzt2L49hfmB0uDe
0ujlmUi2M4nN8Vzbc2rUn+uwZiImN7O3VWCpXpGV2lmRE+MgdthbmsDWUDwlKGPSYG1KioNBMmxq
7xFdjR4pw8WZ/D63GEirnMEK38il5CQHr/XeBU49mnBFCKOCyl4bjQJJTTvmdf1cG9rWbXKrqZ5G
WZ6Lz/d/OIIMMW0OSg0U+9qQlM/j3Kd55dtSkIN1DMPPRiRnJ0k21bOkZMvBwvZ2kwEYnnMGiq55
HpJlqYNB5aA11FK9nC5R7RWKWZ5yFP/eQNEw30edKc4arzl+Cd7XpuyzJQSK5mWanUK4ZtG1kB05
YLF01H7N+UuPDPdBFHG9Pj4WjVmcE1ynedXWnuqo08a29odFLWASbCbjNDiz9ZchpfaXKZHM97c/
4PVJwKBoWIJSEUD3zcmrgrJiJ5PG11pJP+ut3H5sK7QCojEcvtw2tbc2yDnFhC1tZ9iV1r5iaq3O
lWxUfgU66lOQTV3qBoEMQ6zKi/hopUlzxD1zfQ7E9BIdBVHoRBNGrP5V/Fc3iwUal49nSml8NiY9
PUHJqx2ES3t7SF2LWh3TWRQFN1aI5GULUF8F65ypDb40TvP3vJbs5RRoWnLwwfaWxOgDL4CQF6SN
vl5SIUh+B7qfflQEFpP/5XRqnDS6O84E6vXKivgVrzbOMqOhSaSy9rWui06FHmunZEqPOBWuwzKs
QKvBJ1JBMW/P1qTDAwjVLt6u1cljOqvK770S6+fRaMoPM0xmI6CfYDq4Q3Z3EFYaeqEKEIgt0Ix5
XkuWsqL2Q5i0a1cZDLP3mOLjdr7t8Ht+gdDC/xvaXP2lFmqp3uW1n3dB9qZsDekM89zwm9PpR5Tn
17EmO0lGQITF1IW6HdizYLU1jMGsfGNWovxcppXiTUqrnwpFojej27390Gd66ltDfkRIsfsVgb+T
/PMfHZS1r5hQns5amNR+ERuPuSb/HVZS4k5z59coqcTh+P32tu5+v1f2Nieg7y1niWvsmUHVn+DU
nd1UDaKDm3jXCnUFhgfEdM72ZRuKkn8tPt4wNIVHHbkHwacd8UzvuQgoBj4YWCkxoLXeOyteVC1j
mt0vij680C3kqgqV4VNDXezT/dv22tTmlurR+5pzExfp8zAxUHBBgsvLaz34/C/swL1FNEyEBTp1
vSTFaCxwTH3tZyTmfwCwTE1PGoNIPd+2s/ecEHoIIXHRmrY3JXepn4Yk17mi5LKef0j9nFG7g0jb
lc3a8qVm1o6uq72PRURBlwk2QgjxN29lqACORyKyptgURxetaIyLXobTk9qqxse7F0fHnZlH7nlR
Nd4szooDDVnmqfFLveoMV5GH9rnqlSU50WfuftQlTDj3OzxcT0xb2Log5dziOns5zugRgdvL88n8
XswTNFq2LjFHcXtpOyVKwikQeyJmJBXaJuMWM02Zrk+FL6W981GBbevc2HH9pMt18AzWwP4tbevk
QZ9M2wd25/xmzBJKRrd/xc63pBRAbkyFgzxqm9yEmjaDbwV2CUea40a9VD7MQxjFrhRY093ZBgv+
ny1r8zGLwEysMlbY2VGTvNlJTeLIrvSWxrhPtuhntCpSKDonAnUM2Hx9+LQib600akv0sqiHNkbX
PqphHHwJoio5WNXOBSnGSWljcz8Skm9Cf61c+mxJ5tKHtrwmhAvKj1PlRHd3G5jvfGVl87gwXj9b
cd5TwesT8zJZ5fS1kAb74LjtrgVfpBUEap9xwvW2TYuVajqKYz6sAaNb24F2Zo5/PDhhe57PLB9g
GpweosbtdA2CxjRPVJxOH/rPsyE1H1Sau/QeIrc3xzd1Mz6MijS5iil5i9Ycqf3trBLzYJUI80Gm
bx+bps2buWvxQykb4taNq9E56Vlf1Qfr3LmZiegYthA5BdQIm3ty7ObKZNadwp6tRr4Dm/A5a2Xb
BTmuPQZNdr+QOJQ6pDDQa7KnhPvrr4fyWUpsbhfgtpX0+5Q48kcZPYXT7Rtjb/deW9m8a3LQWU1j
BoUfDUF17sdq8Lq8+ed+I1BtMa1LZYc+6+ZQ9dkkGWVoFb5aB+pzIQ/mGWfI7o/uBZ08lz3geubq
NlbqfBySrOCqh60nfhqyLno2+sk8CDh2YlKg5nwSki+KyVtS4mBZzJiCIth6BiX+TJNk+KqomfNt
6MK6+WiVUK16yZLaT0S2o+Pf3sg9H4SwEIgXHYtrSYhAHyxjTHJK2I72VCwByi7F9KKq/deyJVK4
bWzPNSwqm0DE6e5RM1s7oGUUCdA8UKlxnlZPeQitS9EqyZH0yc6bRfWa0Iq4gErqttnF5BTz4QN8
kkoRzd/GRtK9WmbEPpJj5/4cibIRnw58HER7W+CVg2RN2so4e4lUzTfGf5TH3DCr8+1921sQc9JE
U4KslcxlvW8SbFt5kmn4YadKz8HYGKcxH7QXqGiPqOz2PhElI+ZkgZNRNhT//1VCW1cKZUQNU3pd
5hDY5ctpSQ8jRFHCWJf8qbYJdmGKswB39E2JIwrKsYgg/2PIzB5PkxN7g2a5VRu8M63mb7LqxKX7
q7nOnN0PZRCmoTgntBK1o81eohJnKVHFF6vatvEaZVC/SX2YH5zp3W18ZWWzjeEiIRTZsMBsMpLI
rVHiedKTPPx22zF295HwEJimuJ62/D1FPQMMqFKKpgV6ZLEhzw10q1X4EEf99F6XoujFpGPzJkNb
+YkCQ38kQLpzd4lyPtV1QRpPTXrtLp3Zw/kXMcA1pbHztgyV5DzIkvxhbkbzbRFncA9apeXzh50j
WdydQwEmhcI2lCeMGm9LgFFsZVErAU/tHKt5URka+5ork/EN8fT+/nuL2xEEM6hwertbKFsjGXXd
STGYUcjGznGvli9yoppfbn/MHZ9ZWRF7/erotWEaaUoKCHapmvQplCGUvJgOeiwP/8IOly/3FdRh
oLjWdhzoXCGWYjX5aHSuxtBH46ZzNB/VWvY+kOB/o4TJIDiA0bWdqpJLe6LR4/ddec7mSj/bY/J7
VZf3o4Zo8xJyCMQQsJHtsLmiLgrOgKEYncsn2B/fBRABHATYe6sRPMI6USHp3xY8DEdrEfcLI6ua
zFHqqv6duZjRKYc576/b30cESJvLETU+ochHEZjkb/N9ymEeYJtXsFQPXtAzbeRpSNWe075DOy9T
7MIF4l4dTVzvuR+1WYFjhJ8BIMb6c5mq3HOXxLmfmJPpwkkNGQlEBt7txe1ZYWSK+0oM2dHKWlvJ
FieFHRb0upHkiVdr6vgQW4cRwL4V+v6CLJma6cb1sh5sigZxlG+HVgD7V1++R/wnPSiw7dy+lFOo
jaJvwjD8di2dmSHL3QkrcCs+S3MnG2cSTvsrEpSlF0a1/UUywtQzolDKXbtOjtSOdnySwja6BIB5
wdlub1+pWRQycgDty8KsQd4zA5dqaEfNdT8e1AF2dnRlapM7lIaTaEnEACizf9bJbqzvGi/4vzIC
RglyQRCbW8/vc73KOrpFfqxmNVj29vsgh+blbg/kkhA6jcSggmFw7YGV0kLvHPJmFnIEUAmRP3Tr
DlUT9z4NbOAQ09I0Es/U2oqWa7kdJuxXm4VF6TpxJ8GNmXXPcSONX+5f0a+5cw4VQ3ubNCXWar0d
FdLlrqvpKyJu4MIJXn36F1ZooiMyAoAXtMZ6RbU0NxVgDJxtTGzLVfQ689NZXv68bWbnUAH8I/sG
AsjwzlbjQ+70qUrigVg36eb3yxyZfe026cjAql6aTevmctTPJ6dv6/qcRlH/NPTBGN/Hc/mzQCRw
bHQ94NACWb71krZaonIMcn+Zwj/nJFZebCXOD/LLvbXSMeUaZGITtNxmS/NWBt+IZgiUEojSI2GL
kIc1/GYY3Qf4p561ZHg7dGoHm/5ygFLec09eMg4a6wN1s4k1RoaoByXPOc6VYUFWjY45ah5gwOs0
O9//QWldESLScwEXvVkkA/5LpZjMYwVG91edTaeytZoHywm+LtbyIMXTO63X/sj17OBU7ISmP3sS
NAzIb684jbo+CFEfYOgsKNo692ojXP7QarX9ZDdSY32KOjkxH2KGdJozxYR5OXgcdneYZxQUtJAz
UTfLhgxEQvjKyX3ByIWiniYNnqxkw9kAgXIkr7uTxbOx1DJFb4vgZHPbxHqZ1pZGLKzEsnEy5UJr
mDkaNDfUSe2t1DCOqtN774E4HqJwQKq9hWvMga6i7IjrTqWga5glA13WQNY697b37NohWUN1gEPJ
IMn61mEErZdmyc79QXGKT7k5LJ4NVvH+Gq0FBowMiCxbUJatreh9pbEcwL5lzPieZFTVc5hMR1RU
e2sRZ45gmPeaaHVjZWmjUu1wiVKS01MWV6Fv66n18faO7TneayviV7xKI1Kzpc0+aLnvtE7yV1lB
PuE4YfgtC0b5/rwItkTKRwxxo8y6VRMxcqmvqOPycfrWOY11FZ4WALv35ysoNHCM0X3in+1woBzY
qDoZbBsd3fQvs8oDNJds7e/b27Z3hOhkMOnPf1TjNh+Hqke08LjmPsCZbwxYflSG1vGyBk7gZDpC
QuyE+CyJUpghgqor1g4mAmQ7g8/Cn4f2JbKr4K2Um/MHHkTzE5MCgDzQ/by9vj23oO4B9wni8lTw
Ny6ej5UloQNe+HS0ag8aIcOtImXxBOLYvW1qb3WCE5d6gFjltuMRKelQh5LK4xL3/adYaYrM7VQj
PLfBEvzewd57hk3k7tOFCzLuI4R7scy8z9rvl2SYotFqi4tlt9U7Lc0tr8ys5nx7bVdnGCtkzcx2
Ur8UGNm1FUpKjTz3en7pbW3KXtRq7Jb3lhlkR2R5V98LQ4CqOFZkMMyDbYI6aQAD3sZZdmGIrmFO
VY9QBXJKN0nbo9djZ00C48EwBFhYIWG+XlMbS+qYmHZ2SYLesV2ZsOShmTT13hNGkfTntLlgTSRb
Em7z6mKimwTevY7SC64TvSlGI/hjSrrWC43CaLxUMavT7W91vYVUpohvAH4ycwYH/tpg1LeTMfV1
cjGiqPnoSPL4I6jH/pHpB+eACPcaSUzzGVgTQsHkttQWxW95tbjCmLshSprkokxM+mqTMT4NiTq/
G2a5/6MpNfssS2g6OcPYPhVVl15QjYvfh8CUDhZ9/TG5KqFIFUw5fMttMjDkRouaas6ix7x7I3dp
+RAniXJg5eqIU8EnCxAjJUzsAV9YL3eIJmNA0Cm+NOjDQhEy2R9HZ5i9MF76P5tJnt+X4yLfXbsV
VumjghWnYHjFe29DRULtYI4vcj83n3pNnj42VJnf33abvR3EDqpiILCv6y/SmPDiGHp8qSFD89K6
692aosXBDl69N6xFxE9QyXHAmbJf76Bt5pUSjkZ8SUcrf99okR24hRPpGZD3evzb0IGI3l7XTy3x
VWEJk7BuktPgpbjG5gDG+dAbulkll0VFsPg3R2rSwTWVRtPeSVSOlwtiMVruaYmRL15vDfb3STeb
4EQ/RQ7OcoWczpNK31/yNT6x7jV516fuEgywu/bcimpPwT4p83dybydy7Y7qXEifAt3pghdldMbx
KQuC0nyjdCjtnpMgHo7Uba9PPBEcLRKxn5QCtzcZ6XizICwh+ZIZQV8Ku0z63amLEMitlbR/3N7P
qwRDxD0cMJELo421TfGjUatCUpsEJpKqerCWDhmWwm7e2WU7PCNTKf81AwSjZuwM/m3L1x6Kch/v
KnxOYMlAvqx9xxyVKmlNOb4oUmafzbYAAJI0RwIa12ec1JR8XyhxCYqxjYcaqV2bSmtyxkNn6Z5I
EtX0gemmtnYB9yvBCVxFn15qMwNJd+cCyZloa3AGOX/izK8XmGshf3cghRdHMgPZTQdJPWUjj+29
QRHaOWBsRQTGeDeTa2s78STFptEs8UUbUvs95aKq4JW11Ydu6MAQ3V7U1YnHmKCvplzI4C4zCWtj
tWDzq7Q+vkiT8mOROsa6ZuVldKR3i9Qc+ObVQcAWAjrkMgQQGtbWthoHZVJEVaJLqQbNucsC88LV
XD8FoB8fbi/ryk0ofQIMglKARh6x18ZNghIVH+QxucjmREGzYowN4+OYqvb3whqiyGt6ZAHdorPy
g97rzhqpXzB7RWoIYHhrGMSymk96FF+GdlA8s+GeHjo79SZ7OqKiuDpwrJFnh9jZAb/PoMdmO6cx
ovXAUYDcfvbatGrcQEES/fZO7i0IvyeDp80rKmBrK7DN6fYSpsmF2dTonIUSa9Hk5Lyk5RFa/3pB
bBpz6uRuBH40YtemRsSyS2fWw0uVT8N5mW3lY+Y0RxDH6wUR/VtAJ7imqEtuO0C5WYdLY0eqn3Vp
+mdmk7c7WpV8CRs6vrf37toLMSX4sQULOGiazYIK4rxKNnKVp8n4nDfhm6qPPxaF8q2ei5e2qe4+
X7oAdInbn+vxavJPhoo+ZKpB8auosy9BPy1eYqjVmywo757wRuUH1hrSKR24Gizg60/VAPyLgP8r
vlxYnxc7XR7BmqeuInWRf3sPdz4X8wa0ZUQWwLW42cOeySzmkhXFz+Zc82a96j2zMmXftsBZ3TZ1
fReScOCBcOnyyRgFWy+qaOZsNG3Ia8tw6LyeIRg0EH5AmXyCm/tounXH2QW/oiBMAgClb2u5phaq
cgugzG/pC7yT4yF57mR4oW8vadcKCTojv2SfyE+sl6SAo62Y6VH8rjXnlxiOnLMcJUdZ7u43AgFN
6ChYabaAk4r57YFSsuI7BfNDLjO7lPpqJ4h/1LXZHnVW96391FsQOn/bokhkhwx/VZYC0+Joecqo
NA+L4VQPWXU/lxwpKDEbgQ3EtlSKN27eorUrxcBSfDtqkMmsi+RSzM3d7MbCikiMIExlYGlLMNHG
jp06icH2Dcr42BZ6/xAsdXOQQVxfRrgZ+GCGWgELkH2uXSEK6skOo1RlOkmQHMq5jPLjYhn5sxpM
heIOOVNnbiBbyXxwrq4/mEFnCzg0iAjGvrbuAQeSFCeNDolhEjpPOSQNbjc59ptoqe4m/+ONAnIi
cFygP3gg14uUpglaeX1iLrihv6/YneEp9jzcfaoEvAWHYIaHYtIW5QHkU6aO7cx+Hmaja8Vd5Wb5
PB/EMNdn1xAAGvGp0O8FGrleSxXly2z00cIYTzR6JPjqqerso9rRVcLAADhwCwhfhVQnqd/ailRJ
ttNm08SohK492UFh/qP3SnUu7DL+o1kW+9RGTvE1K7ujGYBrt+DGYE4dqCnxEvnR2rIsjwwxM/fi
t+HUXPIhRJiyt+pzXiV3I4LE5cRbxQ0FTwgZ0tpUFjTWGDEK77c2I7HM5hq2S388e5zbtvaWuLce
xI/JvW5KlK/3XsFCpopgnpY4j9g2p9bVcoH7LTZ5wJTgr5i5KS9Uu/qvu62IyWLBjw5/B+Qr6xVa
cmINQdEbUE6hJ+tGdj586ZJKP2p97Hw0oZOBLp0AVl1Lfzh5EtV5qPlFG8lnpl+HUzPP+SkG23Pf
KeN1FGg8kNbi9hAvy3pJUl/OoaxH8CRaUbC4szaEoYegxFERenPOftkx4fRXWRFzc5tcIW24ekvA
VI/abEse0nv6OWKK4uAS3Fy/v6w4zLxQZkQW4opCBlG0KUqw0hRJ/4O5Liv1kyAcmpOcq/M/Q26n
2mM820Z+YHh3ea8Mbw54yPMCJsisHivY3D5llEI+o89wJ0ri5/KQAGdxLJA6n/CbV6XGsmP6GrmP
+rGwSOaKLncuUSPN3+/y8isrm7VIVl2VbZ7Xj4beL2+j0nbeJ1BoHCkuib/mVU3qlxlm8oiXhANu
icXVMSiXbk7rxyRC16JDQIqVeUbfL+5Uwfd3/6J4GWlDE+ECmdksyg6zYEm6vHtk4lGfTuDRqsxV
50U+Gqjdc0GiW25CbFHF2ASD4Lc6zSrTDpLTFiBVIcEbQduvnOYPUV8PxVs5iMLqrBWqPl9ur3Fn
Rw0gXIAKaL8Af9pcwKU+pDpVuP6x7YAneYMMNOTBmnLolZsu0Iw/0zwbQXjdtrqzYJyRmQnYhWhD
b5n8S1NBXo4n5TFLwsRNDTPwLSKE2CVSlBHsrZMnW9Lb6sDszokDgiVkX0iOiBw3ifkyNWE6Io/0
mKnSqKKG4sRPebSoH2+vbtcMGEPRXuKTyhszTl9UqRNHzaMRtEHvLi0xyZconsMjLpRdQ4BIKeBD
WU25YX22IX4q9CE2OduDFbtTCDWeNEx3yi6IQ0erjPYStz63pCZ+xasbpJkrlaJM2jxqavk8SVZ/
MZQl8G/v2SbawQjj+eKe4hRQrt+e7LS31KCe2/pxMrr0yaraP/u6pt4c2vmTnalL9T4IAyM6ZYVa
HnHrX58BQHkk6FQ2mBHhnV4vsHTUtqPqVD0m1dh+rKqsaF1JGWco/ywLfQIjbMs7u54/1yvwmgLy
QXS3zdMNE5njUWO9ekkg4tUU8z9WOaMv5yob50fdGroTvc/uz9vbvLdUpN8JkQGzMby8Ce0aqYsZ
KVGbR4XGdePL0wxyNNcJwyB8yGIVUcZSnw/Ow/VpB9BCisPzI0ou27UyOKog4sxDNydT84L2aK98
KCAmyN5KDvxWLlNiUnypysVpfr+93OsDIkq2YB2F+1K52hwQ8Cjm1A55+Rh2Qf4USHlOB6O6c1JK
fEtqtWCGaGOTfWzV5BgPbMx5HMvHvp5SX1Lr+j18QEetup1PJ8ZjeR4sCM8QAl97KThj+/84O68e
x41oW/8iAszhlZKoFrsn2BPs8QthH9vMOfPX36/aB7hDUhChAxgDA4Pp3VWs2rXDWmsXSZaVNxm9
sFczL5x/c3jvZ9LKIgcslFdPxycsC3iDTC2OdH5bMbX1DFy+qpa3JhxTtNH6+BrFYXN+/Ik2cet/
m0dwgmNBo4aHdr0siCmG3qXIiZfmXJ7K0OxdNQCyp5XBURnp7mmAriIQ5niZrV9u5EDRIMawg6PR
e3Y/Fjctm46ihrsLolUDzxhE8e6086BGCuCJ8hYkxENh3CznQR/GX0dm+3qP9+7ukeD7CJo7pbht
qapODKuFElPe1GhcRjcPGtUbqgnhBWU2rDclqNTnquj/fS2q2hQy0aQHq7/+WmpYEqcyjOk2aan1
h4EIt1vKVvxr7ljpwcG497Xwj5wLMQGaLHptiikPDK6SZw6GqgwXlK7McwSgy328hfe+FmwAKPxE
X2ICwtpKK8gikx5WN9i//bcka8xfh9Bp/bCWj9jn90yBi+dCcVWBcGprU4PUmXWTYSoi5T6Fbdpf
5q4wznNfRC+PV3Vv7342Jf7+pyeb3GypafmVN0dL6vJMpdtMzhWB4MFzcs8OCBCuFC8oxZDNN1IK
ZVEmJSxvZq5NXhoZ5rXRUXt9vJp7GwdaAqgRPRVRzFyvpqwBMtd1wsSBoqqCNzjFhX5SIDgEr2Nh
h0fR+F1zCAHTaOeQW1v55kQeO7uwFg7e3FdnPWRcXqLWuTuraXZwge/tHzHif+xD0VtcrwzmBmIe
LT6dXVvOpZYvblN19fnp/RNdUZ5BUdZBq3ltpSs7Bzs1l7aTRoMpJn33HfFedfhARUcJD6zdee2B
IBFgUztFS2c76TRJjLBQCwffGljyS5IjvxmqszuHtptmUntK9TA9OO47P0hDFva1AJEJ1uO2khNL
MCYQhituVi7Jn83kY1UxkXnpziNC6ZfHm3nXFu0p3hEaVZQy15s56GolNTZH3l4ioiYp65vKK4uG
r9aGifa5kazxwOnuTglJBIkh4SntAoFXWJusMiPSAxo4N3mO5w8ZleFTxtCPXx4vbHfsCRREO4d2
IoUQ7KytSMGkZ3aXYaU0wpPadPrHspyLl8Sp5wO3cc+UoLLDqwJjArtibSoeS7mwC5TrpyksXYrf
jVcJ194lcfgcdP1dKlKAAhhSxH3mjVybkotBLTKm3t/qPDNeAkl2Pqq9lb01nSk/G2yKAj6vvujp
0PbdbqBWyVFpzUZ4CxMrOs9S/b1I56NZiLvjJyZ5EMoCxQfdSu1uvZ6syAIrbgfrRTWWj7mi+HEw
2i6jS74OUvBkfwCfTnOIBhW5MkLrdELWxgLwHoXGFI9bQnh/Mbsgylw7SIJzzT97kjP0boySgIih
/8MdrY3pSheK2TLFLTES9VxEi+MuWnEElHwvzq9KSGSYQOxpT/ECE3BuHhN4zGPpgG+92WoXDG5W
9G11ivo4118yw25Lv0O/ZHoF4Judm4rXzS3GOPpYR0pnHODId99SJLs4LIZRgxXGea1XbCxiHo1t
s71z4dSnPnDkF3B/xg87aaYPLcIx80G0s7eIU6ZqKyJGoWS6eQkq2Qq6ou6yW9yZze+tpQRv8H/z
1Lf71MrPwGdi5cDkznkhVgSvU5QfHeTitmxYp+tso6n07NbAoHbzOFdO9qQfEQV3HgX5ZDjooLnA
24J02pzUqOUQT4Ex3MaZbgyRSu8iytGcysU4kiR+f03WJ4icHV0psjCRFm1XZGfchrCtu1vEINsP
ujIzx6eO2hCLcvLmZAwAtBWjdzWmiV4rtSjeyNusP8fQsNw40OMnyRVcHGppKGgjdAW+csfQhcwB
gLTOm1tRdM0PcISq2zhdenBY99+RHBpwxnsYoQKAWh9WuVWCZXLC9tYPeh9dJlOTGP6EnMGzwZ5I
o8nNhKAt/fdtSLkEMYNRo7a72ZLSfcpLI/NmrU1/MDRXPT9+8fZLooUHvopqIAujm7xeErSAMRul
obiVCWLJrrlIxq+tKk9fH5vZn00iV/AEtJAthqhsgcVzVmsEegtmOlM/EcGgUd+T4cYL4sCPTe3u
N6UBViIEmcEXk7ivVzQvdg0PslxudTjWblQNoZsmWnqmWdn4zOz68djcbmWgxUDz8u7ROQGptomF
Wr0GxOVo/S1dmGucVZ2CwiWyOzzuRxDiO6YI8KB0CK+NIPjm+NV9KNuzMQ+3sg/ns8VKP/a5Ur+W
VfB00UigoekfU4lHd5xkd72JUVuYiOEl6q3PUSRA3q2ChWU+N4gcVXP6WhCh6KGZIBd30IzFrJyq
VjKVbLALvYip6wxDTeM/B53RY0ZRqW95jUc9uF3ii6x8l7BKIY6mspBl2uY22qQ50uxM6k0etODS
RE1zWTo79pw6Gz8qSze8WoWef2zMLPgbXY+jgsXuxlHgARkn1Mnp6Mnbdq9eVgmkC2e+SY0pnxH0
nxAZbJ9O4LBC/oGuLDgozswmpweRaWepwi1oi6k4z4P5r9HW6nk0laOa3HY9hEckikIGH0lyAbJd
H5UAYn+WTq3sw8yRPo3cc7/S9KMWnjjbP3+0dytUFpEVEspC2wdnIqzNndhe/EC2KwFv/dro4y8q
8Aa3i4w/QDF7j+/11o0Ig0TnFGsJmnlPN5eNkQzJbCG972e5ObmhFZnneYosV9ey720RfXls7c4m
CtKFSv7GBK+d5GBTG5VppfXk91D7z3ojBacu7uoD1yg+xXoTOXiiEU+BFmf8Tsn4qSQiiYga+N3o
h2lR/m2Uin4up2W4TnWQvQR1q/2eJUnhdeVhyH7PMgO0qCSJFgenf31IOi2oc8NKRl9Xkvo8tUt7
Vuu2PfPrzJ6dW+XndkLPJqgb59vjnd06TUI8AN8EKTz6BL1b0E2TTdWijePgp10hX4DiSycGN8hu
ESzP+mdmatFWY+QV7xfp6jaynGJgKGpfdH5fLeZXpA5gftdK9LWypiOG3/vPWn9KSk4UwIUEv0gg
Nw7a6TI5igel9yfNTGTmoS555CdSaw7feByz+BzpY558tccmDF/mQYsWt53yxP6oDE6knBwZlJBP
UBVKlzmTp/Bs6MwoOvC0+73XqDILhBqP1p7iM+r6OKrT1PvwqMB9MDqw+jQkduk5fXYEFbpni7wQ
mASHmD7uZkOMoYyTlom4fpyb5amnlPY25mPEXaqmb4+P1P6ycpCBpDNOnrd/J6GZhpFSwDjnSKVV
+8WxO/XbnCVPzmmjXQR8lfEiqLMIAsoWtCAHednaodn6Q+8Epzgzs1No6t3BJ9rlgu9mQDiR9GGF
uuz6ZqqFGgAwZnzMomvlnzLzTP+dQiQ0uy7pLmllzq8RE0E8+tHype7s6GZEo/3yeEPvfDtobu9K
QbTGYPevf4c8MJYpseXWTxO5+GgEVfKhUbuJUlY+HQgI3DElBqkQ07BihM42daTYzJPKLmfHz4Yl
9dUEKE1tSP3V7J7GtsCR4OjTABFjhdlgcYx+8rbqknftEOS2L2eV4oZNm3hhWAUH79Q2mhFWeN7x
cKJBjZPbWLF0gEGE8X5k9aHHnGYbSFJSviCqHXhtO6TfdAIe38nz2KtmM70+/nR7x05JFWKbyAXJ
07d9zSUvBkbfBZZfgwf8MPfmW03EfSO3WTyihdpbBkX5pMFzOD82vH+f+XiC3itkpiDnbs6MGnSt
YSyJ7etW9ntUo5GOhm2KuGU2u20oH8Uf+zvPZUdeHi8m2v/bpxOBnyYl+7R8KU6R8Az70W95cC6P
F/U+627t1qkOcGqEMh4lg21VkNp+DZBHUn1VYzodaMPIGHziVLk/W6CYcdzOFP3TmlqpIH1c2+Wn
wu605pbnTRmDkuTloWXeqcqnNG+s+AZCPfhtjOkeuLM99dJL25TBhyUr0YJ2YUkYoZuBCwhdCC/t
kdD1/myAGiaWQcuCp4qcdn00qUjOZEGG4tPxgWUyB52sMbBrysZPChWX0Suk1gBgUEuUnGxzrpQD
jun+jJCj07zgfIppTdui/xgsHXLXoepnCmOqXUawdva3sLDn3+zJspZTxL70Bw5md1CwJeZCwQQz
BZpz408lAgNYrV3iN0s2XVMnir0WEMTL44NyzwrZrcBUkuLuBBtnPSgNOkCpr1dSFNz0oO6rE1IJ
c3bwPtwxBCMYbg2Hn+VsEbgQwDolXcbUz+wK9pxcdJc6bKKvTy9HCP8AguK0CJb/+qQ0cdNJUxRn
PrgMKLHGXJ+SGJ3Dx1Z2vp+aH2QkSsb8GHAnYq0/OeSqiQ19GoPYL0cUmcykUj+UKvIYmpo9OcqQ
GESYojAm8F0QkzZNrTZLmUJuJokPmmg5S/UUnBhCYz1ZV3y3InAd4C0oLG5l3NqiiUq6NLGPsZrU
RMnK+pROUXnk/XbZF8vhhRYIXqocfKf1zhX2kBVOXsT+MDb2L1266JcsqY3rpMvhh9GS6iutUeWg
bXHPKG1poF1C7JeEZW2UCng9JQx98yNmvP4JjWP+M7OH6C2yhuRLrZnj58REbPPxGRFnYOWASb9E
9YiPJiAf2yKqbAyzrqR64ueqlHtBHcugevGez1uB/gcBEAQgGCRtvTRnsSnK6nHqW0msXfQQrctA
0Y/AtXfOO+ecMBJ8N33c7RMZRVHaz7mV+rU6jsmVEWH64mlpG4Wn3MkP4Wv3zFHdo7bOQBvers31
spADsTVprPy6CQN/nHjy7VaJPMBGxYGT3b0slHlxsnwlILAk5xsnW85D1XZ1VfuBo43V2QGIkX2C
EGHmJ7DLKqNqY6dSCbeWfriGWoUA4OMPuF8rg0UArlGzElHetsE7VKrR2/BgfG0wljM7/bfM032K
huXoju9vAZbY0HfxSToXG9cYhk2BfmFX+4irBB8qSdIZxm5ZvxCLa+d0MpwXw1ri56QbRQqFlgbv
NtRK1CC2JbJoAMlsxF1J4rZMVwiP7amewAIOdVocXLg7OwlyGIVjGJx0zPTNLQ9SOXCUwCz9WmF4
ODUWdUlOozq27UXp5EA6iFfvbCcdV0JliFHcu+0hBSHA9DqHeMPUotFTgm5+A2Azf7ZgPX42l0z5
zMyno3lnuxidjBRfLSYTEKjTAFpfd0bnDmkRtIlvkRJ8RK1Nu1jDVN6g2CmhW1RRn3xZ8toJP1aZ
ZLTXLs+tg23e+zWSSGaOwNkWjcztrzBDedfGwZZuaKbFDC+3bJfH46izeMcKTx6u2hHz7inWrRda
zypNl7gJbksdRp9h132Hx5p8eXz37hkRnSdRC+eRlTdGUnXpjNrIglsR55lXzFl30lLEWR9b2Z9L
DSYEEFGBOCCx2XyzFJcSqXoR+rOCpsWCaqVf5rA6I0M60jbam8JpUjYS6T4J4xb67sCKKQxtLP0c
Sth0MplbhJCzIRkxejwjMtyPV7Y/jaQwHH3GSaHUDh5m/ZGkrB5ms7Ezv0oz9ZxnmuZn6QK0Ppym
DzGD4zzFiqxz1YbjZQzHJ6W5uQhkqzwRsL9xyFRS1ubzTLy7Ur/4zMvKpHOpa8BGdKodg8vgiflI
TG9/WjBHsQZ+pBhZuc2PM/jtcWeVi59ns/4SVY59ZvRIfHm8p/tPCAWINhBQUWpCBLHrRXXEDGM2
R4sfBib9kkazWtfpcvpAARpfR9W/u9YsSljsIDWvXXG/m5j4LVmzr8h1ezXMgSk/Nae0ZUbT98cL
228fbxzzzRiADC6GTv16YU5cjAjpTwNlcK0OqYMnCfwgHUT4Yzv7JYm3VEfxEMVgMUt1Y6cAo0em
NvhaMMguQxTLlwx9Aq/r5aOpUveWRIpGZvpe398q8TgtM54W8CO+JfX5i+wUvRdKiN4+XpDYmHUg
KX4+CaAuppjs3rVqkiYN9oriWzJgepTDtIIhXRGTudE2H6fBI1iXn2Qfc7cEKJpYGWQHydS2Q2gV
kTIFdqX4KUiNc8Kw7FPYxNapd9InZ5u/m6KnKwSkBT50yz5u8nyRlzxWfG2ijzsPWe5FjOU+uFf7
byX8IaHr+5rAYq+PhaFWM1rAmuwPVEovTaig6VXNR+PU7loBgogetgjmtsWdKFaQ6glt2bfSoPfm
2lhcrWuOtJj2xR2xVUJjR+A06DtuFjMvCxowwyT7i9WEk8f51uN/pyxXi9diUjvtalGR0T930jzU
p6Yx0MgZJCR/LrieaPyUyX0dvVRF1dsvYWqAy4yMIJIkV87r1oC3mWf2d2Uu0vwiI7vOPxgKZpUk
bURkarSVczS16t62Cdq0wigu9JS3ojrJpDYNoeFMyT2Zvqvw7F8FPv/oJu1dAwwiqm8AsXg0qN6u
z0BIkJp1cz/7ViAVnlw4om2U2ictrJ8UeeVQC7ISgQsgaEja2+yPzxLEDOPEseolWPJqhHyG6pSr
1U37+bF/uLN51KE5a6KNA55341j1So2tvE1mXyYIPM1zrbrWYIfnx1bu7B1oAeqJzGuFv7e9P3E2
h2i9zJPflU39MjcIlsRVHp3KuTsa4LA3hUoA+0d3kchpJ61t6JLTl0lQ+7gG9WOWycofiTNpr3Bt
pAMczj1TlJqJX1DQuRMwzfHkWJPW+C1h+wvTWMpTNxioUlf2ASB0ny4g9wL7EVu0ewgh1meP0ReR
mvRN7asq0Co3DXPJdKVmkGoXFGKZe8OkRKUH5Dhxnn4RxcRPciMaiWDLt5qQZVfaRs+V9+tyVm7g
E7tLKymWl8e0gx6fkv1bxYxR8EaiEgFVb8sJDBnGpkeV2fhNIeUvrZU5L51SFKe8z4fT0MvmQfq+
P/v0mXjvif6oytI1Xe8qlV5j7Es996PRyW9gv/VLKA1fHy9qf0gwwjejt0irlFd4bWRM81yviyX3
i1mOfjjhaJ1nmCo36gnj5XlTJCSidY/85A5gC/45lsmtcp+mVX+KstpwsyYIz0UZRf8HU2C8YTuS
xVLx26wqFTpyYzDmfm8a/2hLo77AKgvPYdXpBwnQ/lAQjAHyppVN73wnvuXMapkxj7j2Rzqhf+WW
XpQ+Izz62ZOVNonoUFApPHBX92xy4MkdBeICeND6mwF806uEmQp+uET9V5TW2nOSa7EXJlX8B9OY
nQN7d86IyAw49vQHEKHZlGlDo5TlRSoqf3L0THJztbIWV6/lOiXzkqt/Hx+TO6tDo52yEf/RE9/G
uMM00i2nOeCT5aNyrauZW9vK92CSbtMyVd5ja3fWBjpfeC8WtsfBmfGoVxqiZvSpGJXlVX2hNBfG
BTThCzDM7mje6J07DYSQdhzZMpWGbWPV7tvFqbIYbImdTV/lkBR2rJriy+NF3dlCGuKIm7zPr9yl
I+OsI9PSBT3dztLxFDOOCIIq49qBYb6lzB99+pUGjCNEq8BiMqd+283Ri5jqUB8OPuAC2w01Y/aN
KmwP3rM7eyckcoFPQdwAvrg59tZYlJoKSdOfkgEcXO60t4Rm1cvjvdu/ZVAN+Ok4KBFHbTE4CY0C
NZbSwZdAsX6Xl3k460tqXrvAKs8Mc28/SLOmPOvqOROC0sw24kLQlFrf6EKOEzNG3tEfG0X7Eqta
9LmprR+PV7bbP4xA/RZD2YhD+V5rI+Fsx10RSYMfzmAT5iTJT0UaHYnj3rNCHky8SyWBKHHTBMlV
bXYkYnPfTsvs3OX64OrOclRC211bcYnQSaOXj44kLbf1WlDTsfoSVTE69rP1ibmhjAGw6uTTWOTh
89+GeggIY8qh4vXfmEoiqa/ztBl9aZRa1ZedvJvOEXONnqU14H7Idyjv8v0pxmzLgp0ujXz5YvS5
ZvoXSxpqV2PK7renT8E7dYdoiVyBUsx652A0MOK+4agZUzh3FKz7/taZphEfZPa7cyBmbNJ2BcdM
Kwzp87Wdvg+Gjqdk8mPO9pnkcXrLo6p51n1jBS/3jmKm7WpvVgOX2Rno7Mu+MmfxaRnbyC0HJ7tU
3aG04e7ICVNcUoJ2MP1coPWCklDr51nJZN9EPix3czsYCHL5QAS8EUWYy+PvtKs/GnBpaEfxJ+Et
dc+1uWlh+rURszJQjoknt730xzD2+tcujyMvIigB1qlMZ00L/mmQwr09tn5nscQX1MHFxD6SSfF1
f24CT1IxgUuR/ThS9FeztBwGhxXxKdbi+uDx2DlcFmrQvRTiFGC5tsz7xDSS3oId4MtUBk9z0X8a
bf0iqel4saz8bcnLI4nk/dEUZEMutODxAk3bpMqxVubaDBrCb5p+ql1TUv4Hmp7zLLhYjA91gKRp
QvMQouP2bM5aknANZF/SKpCGg8XNLuXholRWe/Bo7T8X0lSCqANYS7QwNwlYglJCylRnxZeLIvhn
7KbxUlRWedKqXj7oN98xRZIsFMnZPYERWJ8MpxgWKbebwA+mMq7dWJ6Miwxh3Q1CZ35WhoUtFBk5
jRiBjqFmtzbGMEfcv5MEJOZS/K9ZaLmvqfWTY/jo/vLec6eBLoETo666ttJkEBrzILX8NB6LS1+p
Qny6KQ8yhf05hyYAoEJg+Djl2+nlNqjTKJBT05fquPTSOEw71xxT+wKjJL4F/TidKBg8XcZllgAN
ergQhJv8/+asF2HYpTw7lq9V2uhyesqrpFfzwdp2ASfvCF0gYYCaKhu63sFBV8BLB6rma7WmXkyt
jn5JInonoSZZb3aolc++yaLSDkhbgCFJFrZyNpHoQxIVtK9azeByuJMloiRB9tuTTpD3USCVQc3z
xkDgWq8qCIpRYsomVtIw+KOb9cJ18mZ8m/plPNjAtUviPuH6QCiRYwm12R1wjnZjgJ6S0nuVPeWY
AUmnuZMySkes0PX1/c8QIfT7XEPBydl8qbEIyA6WcfAaRym8cBrAAgx1/MbAoqNm6n1TZCG0KgRa
f3N5tTCJ6GXMgzd22mXStPZTqXTDr/1yBKC+t3m8kCC8BYya1sj6O4UtHI+0tVlTRxV/dJLOzWft
SOREvO//v1Xx386RGsDDJBbkWd4sJ2KUD2OXsNJ2evgaTrrhSbHWngCFmacM2MEvZilNr53cH2Rz
60jg3TD5MA8VxwN44PYY1swOSlRmkHihoklXENURgWFXyVfZnJpzktTyC5hBxWMArXM2M/1oiNGd
7ygCYNFB40HbdRdqBnsmy4L9rpAKVx7T9NTGxeznRZUchB0bwP7/rpWuK61P0bTe6qhWkt5ocVaN
3lygUBIEqnOVima4anrYnk304t1eWeZXMWNcDKu0LrHCBIXZ7izXUKbypc+RTimW1Pr62BXcOWJw
Rikwij63yAvXRyxKG+gRQ8IedIVyWUK7dIehCM6Prby3UDZnDDOUPijtIG61/dRKlJqpXfSjpzeg
gQpgHx91uOKM6W6DczpqqRtmrXmdjLY7SS0TxkJHTS6J1XS/Pv5N1g79v++Ad6CiBbRFoCHW651S
qWvDvBg9K4hMN3Ns6bWGKQVGL+i8oZKe44//Z89E0J1cAXVbc4vRC9EZTEcK1p4ZJyCVQhpxvVJW
tOSKI1mG/XEW1DKCP0rwNiCMzT1ul0VBKF9jaca4fNKy1PmWl1l6SRD36g+SoPu2aDTCdaEyvm2i
Iko5J9Fkj16i1+RaLYoPLigMpoBZ3fDt8SfbsI3FHrIwMUsY6VMq8dteyUgTWAkzmEJmuwTVazY0
Yf9xho47elFkddpvc2qbn+UlcGLXGIEaG4Vi1KdQcpbqpEUhcmmumpbEKQe7sL88gMkIDBCgt3mt
t8gNHURIpc3W6AVGlv5iZwyrixznOe2L/5YPAgx8AZhEmvCb75rpudR0DlaWIu99zSxUt5Kd7uCK
3l0LRQDxCgDr3eoRplY4mADqJ2+ZnX+Rec5Ojj4lB9HAO5J37Qd4M5E4ELxEwZPaXL+GN6WSlHr2
nDHpKxQrg6g+6eiede6ktY50QvYOvl3ZjnZ10eUgza9ZpYXNNUBTrH1V5lnNz70cpfpnYtF6PqWM
mW5urUkJ3p2VoT2qLd056Ej7CJbBOzlvG2YOy6JGTYWyTz7Zv80Luut6NP4Atnk0WePO/hO0INMG
uZEQcNuv0EZwArodTIQupeRWeZue8mA6srJ3f2KiFCVvhGngSm2Rk6NST2abNrM3invSLED85PxV
C9GwNTrtAH8vwpPNxyb8A55JQCugrpvCQsiwiWqGQuTlUpafrN5WC7e1teViGHPymjLgzEvbIf7x
2F2859Vrs+RV5CNIR9C6gF28dvFD4qRdTxffq7sy+DeAXNxedT0ZErd0asX5weMzfkcwJ7Ney3js
Qxd54lTxnFaJnUtshvrfEjB0/dRncyFmV2Ra8DFpLDthIpXedhelXczQVcQk4X/sXl3eaDBl37ul
TjtfL5MQvWijYNZFLef2q5ozcd2tGkkrr3Ggmt+XJJBadxrHSP2UV9XS0t5fYAmIMUTVi9rPJlMb
g2o0/X6q5lC5aFOa/yMjnxZcg1yrKm6HEc/Nwc3cHz8bRBiliveGKgHVetMSdRlMKJEarJ2leImA
I55Ihp+DVwtXRiIAU4hxNyS95raXH+lpMlnqbHlKLqcfS7hDfilXR+yIfUBL0AzpSqXrB6RIF2v9
qcbT1Y2SWZ1leaVU5Z/1fJK8UQrnjxFD289NM0Q/Alg8Zx2+zEHV7o5l2OWUIcm2RV61qYyUiFyU
9mDanq4ML+akx+5caX8xYOyGYNfHKTArNwierEgyyh2GiwCSi6k81Pa3syGUwlanwmwMb8wa9byM
0+zFtSIfPHZbT4gVQXgU9DnqdxD217sa4rpC+pyGpyCH6kphbP/V9blDQ9qInsqC3xfECA9Tx5r4
w9zkPXPVlMlA/cWTU0ZqIFA4/D4n9vLHY0ex9YUsiGIPJXZCGJRntvFS2DP0FeKD4SVtY5inflma
r0E5pqNbt5Pzp21U8pGc9509FKN/EBGhVkJRa+Oaxgy252xmJgEDYoV93CTeiJu5AHA5gk7dMwVd
DfIohV3QYJv6yGAWjWLNmBosrXeTRR1OiQzTK0qWI0TpvY0URw9JREHQ38bUzAkGvbN0phdNU3ay
w1T9I6xaBimYU/B5XErr9PSHoweOBxEjYanKiN/np/u9FJlRKQILkepjeAprhORNJZ2vyLm2Z41s
8f9gj8CLpjRhNUXIjT0VLkMWAB3z6iS23rBSeHO+VFfT6udLrkjF18fru/PpSMeRZRHCIgK8ul6f
npiE7MIeeWvxW1lnSFMrxfyjsRlF99jULi/lEgiVD6GECyqYaehrWwqSnENXZ4FnTUPzOxOVgrJA
87fPu997u8rsXzvdbgwkr4JSfYmUFjGoCv7seDOUcH4teTIGdOaySD6rRaI3om7alAe/5PZtog5G
hsoZojHmUAXe+HOdwlFV65LlxcaSnfV+7s752P7zeCfuGaE9BfGBAIk0avMAoqlHiwzBTU9PmBsA
Q1JyZ7M7qrWIn/JzbCKWImotNFxEwXRrZQ6rLEHv1fGyeWxvY9YyLzHq5ctk9MPnuQzCm75Y8sXq
1fCLNSjt5dlF8iZSm3qfjCTw7euvnSZVNWR9El6TkRw0DTXFM6v0r8dG7pwpTqd4eWl+4H+272+1
ZHZZOlN4jZlETawDCQmeKd3O+Nz0i/OnEjSyfh3GzlF+DfRFDhLSYaObz5DA0Z0OS1uiHjEmTvc2
1Wr/j9Vr43MDysQTw0AFgaEGhwkVZOuzGDUeJL0eRtd2Gs2rluTGtW/y6inZwv+1wk5AYeOuUpZc
73cd6KUWL1l0jbq4PsltFlEKj8qnvyprgT5DxAFZk/Lw2goN/NmayzK6anapueaUFKeRuuGBF9xf
EBDFhPNCLAo9sy24OAfgXiEFE11zCuL8UdunSeuKgy7Mzgq1Epg5JlRDvstOvmmYnCDUywYrihNf
WvC/p4TZP8+uhZ8MnpThzmDERBtrvWO2FkRVkkjRVcrMAOU3R/qj7ubyz8cXYTM/lM//boZWGZV2
si5583AskmZOfcsgA3nIzX8XZzKWb6oVVYZLwBF+rgMna3xpkBb5Lal0+x95TltzJBJh7LSbdfEY
n7sJJOVfQ8kwRC90lPRLlejQ3IbcGj6E4bR0vhYVY+IuxmJE1wEMdnyaqyRsXVkrULKT5bD/pbV7
WNCPF7d7pFgbamiCswu9eye8LCqTZkDKxNpqBAJ1vXxNi2TxpTI9okveM0XLXQwkZlY1MLv115LT
hJFu0GGuRmYyHyFnpFFMG8VNnPiIh7BNWYXaGuMKxNMrdH+2T02RWOY4tg5c+jp/6cS0GmMw/sId
/zoX5ueeYRBP7+J77VWI7jMeapsQSWgqVrbeJlcjMWt3YTY2oocBA4Bo23qPTd25WQScAvhD7EkU
utnFxEFjNEnr5FqlanZ15GY8G6n23DyG9yMvok76CAyAFMJJ62/V6DoZsdolVwka7Qld+OJsKW1w
cPjuroV8hzIGnDZqb2sr2tTNg5RQnorJ/i7jqIynxERH9fGObbM5DoNoTRCJkbFSFtvERgaSgnUc
K8l1sHBDtV7or02WK1B7dKntXNVoh39mxchuOvL3Px7bvrdC7FJ5olaDwOLGdZT5GKZWg22yn/rs
jOp8llCBfgp59t/XIgMiISGzw5jYgZ8i6bIey1qWLCatIFx9LiO4gcvC1Kn/w1qEMiVoG5oM23Qu
y7RwGXI5uaa5IZ+sxYKzsMjOs68gUSxtJIggFIsJsjY+PW36blCiLL2qixS9OHlPBt5m3x4vRWz7
Kn6D0kMznf/A7dNA2BgZY12bh6XOrl3dowG7UI3pNCOfXVBBsWdVjfL3Y4N730dVBmln5sXRO6Fb
tf5CVj4EEEIoHhlRN3xa+lk7V1JS/22m2YEr2i2NIIiCCSA6Wo0gtsSJ/OksjKgLjXKjpldlklr5
VR97JXGLENH5F12lX/w2FQM8k8fLu2eUBgLxES0ZpKs3ywt7GUZehFOy63A6z/I4Xm3GQUJvhgrp
dnyF/3lscLefrBI0opjRjJ4BKet6lVqZWUEA4faaTWrlXILIAnlURpZ97fRCO5oae295xL+cR94u
HMhmeQSyYWzJM9YQOnMR8e++VW1g/4WL1j4EkvnkhAwuNMt77xTjfIltt72CzoS9EiKyds2bqf4g
BYryiwQM/c+qISlXwvxopPC9BUKLIAunaSCUvtbb2VFBThfwQNdinpMa7qo0aOeuC5OXfLSCX6Z6
zG7PfkBKQ+QWRKJcCNCEa4thkGWSgq7SNSgWusKI+fqpHcefpHkuvcem9ovDlANRFYEVSuXbxngb
QuPKJq24WnwoKBhy9d2wYtoW6RAGxYsyV9WzZVhoEYKZSLeL0hesj+3qqDzFet4B+uznkNqJ8w24
XHuQlezvAGV50EC2eD5Zl/j7n256ajfqFNNHuk4KCbUrVUH8eeCx+7ro4fLv4z3cvWMsCIwO/COc
5n7ID6SgOpvjvLzS2NFPTYrzPje1Ix3pCLyLVq88szAkYNrgtDmN253TpWhQOX3VNXSy5Mtoxm17
ChY7nl4IhxGDm0cndUs7rlu/sOM2/IirC79VVmzPgF/q+lNvplr/12Am1GeDLDSYNi5DZXLLzDCC
T1VSwNPKomb6DirHKE+QOMPFh5K3aP4MsttE439ojEtfK8ofpd33UeFSAJicyrX08f9xdmXNceJs
9xdRhdi5ZWm6vcV2HE8mN1SSSZCEEEIgtl//HfLdpGmXu/zeTFVmaqJGCOnRec7SfhRJ3xYKLn3I
zUVNt4UDnr/DWK7rIvqoKawZXbOxLsm94mz98v7bu6iAdqNsX8hfKwVUJ8eRtdvg7cUclrN+lLaN
QcJK09R5xAeBeaXqRXZKFO+PvG0c+9eJjRqsIajkNhjhfGQFKkVfiY39jJTbIzTic146pkvJrIJn
+Iosx45U7CWCZvi+GgmW8f8wPgRzKACRJHlhfKS8arLgTSu3LMkGXlsN/0atek4bZYkH1Ts09ZEa
dz9YY/zKcOx/9BoMgAK6GhwcEK0Dmt4dHAYMkmCVNT7Rso5OgTuun0yNMuP9h9xJUrfjAgScTYYP
ctHGbN+93z4WaMAhDgiJ1bEaTvYqBj9hbOndExqtakmC2rHGn9S4VpXYbbg2J9xKO3KjnD6wk5ZM
ERSmVkAVXJtqiyPZwpmbVEkIYZM+DGf4yovOZukkPCif+1guwQl+e5LfGrfWwZXlui3680WznbI4
17G74V6/76FihhCpAJYNkOCxTRYhwlRY5gW2NGv+/sxdHg0b2L3tZ9hwHFh+nS9PXU/ag6l7W8Cr
2CdJzBbrrpWeLDpVqsQ1RHwspefPqwKMACYnvgVgoPvyDAYD0TrDJqFY2krkK2cvsbbiNHboNb7F
5ZaNEhcnLLBnyKHdcHdRnCGZMri8tUUFUX4+Tp59sNV4jat8ubUAREJtBAJYhNW3byc5q4pWQ11V
DHH5L076MfVGkmMftVMYWzmp01qPS+ddqR7eeG/bUocVBER0QJJ3763uK6UmeMIWq7ewwuOwG9Pd
2Kbe2lT5uLrq9f118sZcno2328aQkkxBHp5UUYe9fVrdEVnWuNem74/yxrqHozVqIsgRUETvV6OJ
UADxadlsILqYZb0W4YJoR9vN4NcQXtmZ35hCdHCxKcF2cXMn3X7MX2dCS2U7uE2rirZ1wVqbp9+z
W70yKX+tQ/nj/Qd7Y/qw+aN5ha0Qcr99/QxXUKusJaosqWydVsgDzRovvlY7XI4CoRywkY0GF2F1
7+75CK7xIuRPmELEYb/55A5WUgZj+1G6EOZrSywBYRS0KVQru9v2yJs6ChXGGZ2eJF2wkmNQCTd7
f84uFwMQkT/E3s207cKBsKdlgPCmdSiYszhVWs44NvPRd7hXBGsTXRMDXC4HNH439AprD+2qPaNk
MJqb3ptNEVJolJJIR708omYQ7AHht3X7qHqiP6a43TbDrbmPFhieEzaL+z6GZYci6ImNkHMSyCzS
zErF6hJg3+baGXk5nRu3a/P+RCcaAOTuhoP+mbI7YtlFOYxTSkvGMtVE/WmAIOuK7dbFOkQxB8Qb
NzgPfkAXavMai13OQMWLSndzNlRdd9g4k1cO/T+UpbNTEn89rjNgSPwxkNx7umhSmhopCchun6T+
hwTY4AsiK9antJ4qLzfS01+X0nMGlpZcT8tdS9p+Obo1+KvVlV9z+cxojKC+waUHjYuLeEqv6SbL
NZVXxAam/+UQ2sUUIa7h/W/ij/jr/JlBOsPixBr1sO3vvTfChbaBDfpWMTZ+veb9EFb6gXsrkxl6
VFaUsICKITETn61b8EFjD+W8IvVdD9BtxY1vJoZ8sZmWgV2sS9iN0IYMi/XPYGzI5SOAtt5nGYCk
kMNcZopvqWohkBEd+PWqa/sZl4G2GtasDp3O+RazNXzVYIsKlmgjVJjSlTTLLQB0GCA3SDF5bSIO
gfAYTEolSgZ9mCulOnLsbDAZb43NSZ2PowrMQxMrMOu7duQVzIy9eszWjjrqv7bph1dX9F6fjJVP
ddHxnoxJ1FlQjCtFwAlIYzQCbxCpNfRZBfhOQpnkqegYhUspntaKDgHK/HIJ8pLocvhi4MwTZrhJ
sem+B/MgPkBQg4SI1Q8HnUspeJzN4WStgHLmZTqOngOPnVJQ54sbr6uNr2az6++QDvlbtaB0f21s
WMF+L91S2Hci0lzkujSy/O/993+5yjZtG6p5FBrghe3Z17Mic8/RBiz6uFdZMJAqRUiNOr4/ynZO
7BcZrIuwkiGxRWtpV7Rr05UUO0VQLBNVv2BELu+4DhRsf5S4W6lL8lp2PH9/0Iv9Ccwf1FGbUbiH
Qn7vWcJjuliq9dDDhCPhcQpaUjQQqKbjIq+5Hr45iyivUTpB0XaBFlPPG6EQwEcEH57xToLaBv9D
2/4fHmhry4G2An4OLEXO64tFCdqxugyKeKw2g41A5A2Y+gfZL+Pz+3P31gNt0iGoATfbzz38PddD
T5SMgiJEAuFDBy/Jm9KP1Ue39QjlC/BUtLAArrp7Zm1na2GsdrKKUQgH0gqrzED1Ix+dNjD3ILGG
xmZjd17gYjRaoeKYSFgMURv+g5ZmmbHOjw+z110Lqr5YchgKywBWRqjM0J/YSoK/KkB77HFQxm2E
c2oqfzhls3A45BGGjAVYOFw5IC4Hg6YMj4ZGPSA/cJPPB4vU2iDP24oLCblIMQZW9BPerG1KB2RF
XhnrYj2AGQEYb0PbAfjhzns+lg4qK+hZEBdY/QqM5B5IUtvF11jQbw8D6hJOI6jJ935TSkUc5FM3
Lppmgt424C0sy8vowwsCD4PtF5zOTWS41ykzK8Z+TMq4mLzBBiNg8+ni42AyVXf6Wpb3G4+EfRU4
KZY36A77LwnKJGYD2MYj0U4lYBkb2FHX147xN0cB0QENA7i/XjSCqVvDEaitymJsvbLOqlZWP4HN
rtdSES7XHF7Ndp0C8oMVty8vxRx0cM7lQVFy5iXcgUZFesNwnO3au8KRfmMoVOugXwF/wbrb+58i
G2CC+aEXF73mU446e0kJKwMkdBj94dUdYNKQnwMKEATq+6Eg04UVVNXHheqHOLFHL04rcpWcdwHc
oZyD6hkk9s0/Bpy582+oCyMDhwdZFlEfVeVX3reR/Ul5bmWD+oqeUsLWUTUZaPv1f9Taumhr6FjX
Gi+X0wp6MdTJ2BA3Zufens5fWsslfI4R747tVjHjpUi+jlPDryr1LxclrsMA6zZ5I651e/cJ6Ute
W7idF6Tp7SGnU203yIZu3WvH7xvPBGsyDIS7NxSi+5tWqf1Kh3ZbFr5p+lREQJsa1aAfGCxz9v7B
+MZQ2NtxT0AzFRjznsfcY2P3jGdbBULb4BvWOf9ONgidDThZHx9pgx5xvd+am1C3nC+XWtQaSV9d
dewNYkZIrMIcJsPhYeLWhy+N2JagF8YXjfEiRHKcDzWWYycNcapj7fX/1hF4vnO/WPn2f12BSN5Y
EhumhQsjhoN6ZHdmUUuC9s2W6lh5uk+1v5rUi6cqf/8lXdy88ctQvIBHiKIT5MjdMcxnhuvYRKqj
atuDBSJeEtPgv3YYcWmRH3M/wY0bzSJQ6rfpgxYVC+N88nxXDpByGHqkpYkS8G6Bwps5vgJ7/1nD
ZyU0amfsTehnoKmI69ruHVkO7X2r1VbhWa7XTMkYz6z+tNgwZX5cHUQAJ4brMQAgv/IuaZF99Mx1
bGRS9zDP3Qg0UhQtDZB+bA/IJvtuhAwJ6LM0Kq8UjxffCA4IVCQouzc2HLxtzmeETBWco6qqOcJQ
7B8lOW5QsvlXIi7sCrp3sZow8dhTgT9AOQpsZ/eey3aE/qtW8jjHNc3Ctg/yeHDbKx/ixWraRoGi
Hu0krFy0PM8fRy9kla0P7Yc7OXpOYe3QDsk6wnw/gWHQKG5W/MhrLqKXc4gSCCctCPE4m2AIdz6o
CZRAe4JFuDHBJygN4gmYJezA5/XAvKG6ZqpyIUNFwwy7mr3Zm8PYDDDw+XjxTGIqgzWEHqhZ71kz
Vze6JM1ve4HBaA6hHTPw7R1jRD63kobHOGbtlLqWRfuD20Hcc+XGeHFY4nDClQ07H8pAGHfsCs6m
ZIhWANGkWFj5fVjWwpHWjV9V/1Zzfcd08I/bhXeNe63LfAkBYVzsGSjiocTZWtvn8xD1rozbqoox
D4qQhFTSTSJWRqnpbXJsDI1vSdyzW9E68xMxlvO19Br/5f396+K6vP0ItLfARQPRCnTM8x9B29Hz
kDUVo1JQzD4AF4l0jqAi1z82Ar7JSUTb/rGmDbRQ7498+UUBagIQBF/2rX+zd6xAwE4HFdISFzXp
VJP4KlzQ81398X8ZB5slLswwq4Avy/4Jgxb2kUMMbbsOf1T1ap5st2+ulJBvPQ1qAkCGqOvQF93t
meiPMtJjbRWtCsM7NOIRzC7Ykn18zgAy4NNBlYpdbzcKClURORXuRitqNjefZE2mrCXzdK3zerkn
4KYHtTTQSVwkkPd4PmmzX6G5MKPIx62ZpeDIqds4NF3GRXfNi/ytmduSbeC8BsAGVdX5UF5cW4aJ
ukR3RrOvATSXhV+3zuHjMwexz5ZDCCNQwK7no8hel8iLo2XhjvWSM5fbR2Px4Mopcbl/Y9r+GmU3
bQp8nx4XorKYQiY/ydVvbxT1nMPALOceffYwf/+p3vp6N99n1B2btH2fwo7Ap3gGGoQKmwTmFKzR
97ob5xRsFWjplxvegifz/ohvvK3N8WXTLvyBUXabFjQA8KEgTVlUdOmLyNY8o3O8Pr0/yhvLD2oT
DBSguwAcb7cmRFfCDoarsrDKviqw/8XHqaF2jtVxLfz8zaHQEAJYszlp7423pmFC2eCasghr/8si
ZyDLIdeoeaS4cs68OXU+eM0bcxEin90S9KwanQ14gxcIatWJcSw3tz3jf3yhw+JhKw8hpMH+ujvN
hQ6CpeLSKmJhuiAtg6q889xNIfThV7S5WqJIxM66pbSef1A44icZS1odQcFoPlm8mW65peJ0Mb38
9v5Qb3xVaJJA/IViHoSCvUzEFWrFhA70aKRj3w7lEp2kZfXPkQiGb36o9TWscPtMzwpghC2jBv7z
fBuAvlvkGuckLElrekQu8qySqXMjmjmaehDLB5b+iWq2jA7t5FP5xa2HUCcwQuj1fyY0WubobNsd
T1TZN5+gBXGnRwPTDziBQTngJ1K3k0xlGA5VskZq9MB2MuX3EtlbQ47Ddga+Bus8lfXcqXhi12sQ
/Qi6sNxU0MSmD+XkYIMhqjdDUQ3C+hnDmiDCwaZleyD9QOOc170NRX8FcQ10r6NnJ/U0WXXqDjN+
weROvUmrqeJfJczDkUwc20wUkSVA437/zb2x5ME1BocGQstNiLT9979ASg1qrgevITCBJ9o+wwKV
HyDT+R9Oxa00B0kIt0QUzbulaMawBVNvgS97S/0c6EqTdiugjv/hWf4aZbe3Qz4VuLi60mNJ+HfP
mDlTwDGy9wd5YzcCkAE7I9AjgDB426fw14TBblJTgPtY6vU4baJ0hXZqQ3Larh91DwEYudFw0brF
Zg6caDcUIo0WrxECgXLIIDlyH3eMUXFSbI27K1N3+VTogaPS2/4B9Gx/oZRguQgWOOzIacXyEPYv
eTnH88FdwWv+6ASibQvm4da2+ONxcT6BAuLvIBLwbYVZrJvOXejncRX6T4PnsSs74OXixlBo4m48
FvD3L9T6pejdzgfLlqJ7mOCE7hJi4muM+rfmbtPYQrcP0ATd7/MH6gY+SpdBc1pKho4hj03qLOwf
GCVd081fjrRhGbCK3Sy10GrfHbpQptawErTbYxdOhKdgg8DBk0oyjZndxPa1G/V+OLyf7XyH3AZd
fRSAu+8JTe5aBiIuiyZa4DwSOcKpj6wSFWIybUPXK3DQvlTahoP+D1dctE2gBNvt6b5yOjvUQNPg
CAF2U8PULRldkfUtM4WOIDftbWFfqWP2J9efQfEx/5lXkNV235gFrA5OqfDV6hdCP1vh2OeLr72T
goDhHlXuNf+Y7SH+Prgw3h8hyQYSeXjU3U5YwlxhhRDcQnOQwUNK9b+kQ15Frx+nSMDRgqhDw6eT
19RXLllvvEzcfTaQciP+Xdh9lB2oClW7VkfquCJGakPVPC8gbPf5tAbq2lb8xrRuvCdU84jeQTG6
q3E645WaDG51JBUy9aZIoqJnPcKhqno+TGO8zFc2sP2nvs0riE9YN+CFXLqGByGllpYYsOqiOYkj
jaBP0VyL0317lD9WlIAScZM4/9SjqJMNTNCro7cgHhBJZjpDtuNH1R54lj+0VjwOFAMAYc5HIS7u
db6k7Bgg8xn6PU/qW8SQVXc08JsgQaqJ//HZg+sW6lHIkDfux+512QtiUjuvx4jD0HxClqmBFya5
ZqL2xhLcWh5A/6HoBkS/mz3B4jla4FF/tETd5jat/IfFcpzCMfU10PeNvQQNSlwlsVeiu7EXKFoa
lNu6tnGedap7phRkDYUNMnepLkWyIBS5MH7nX1EMXH7ceHNwWkBbdCuE9x+3v6yx09orPy6R3Y4F
G0ZnvPUqn7DDBOfw/mYKjPg5lAw5YjXRJszmAcraD556CNIG/2rDbMDkARq6Wz4TswIy0KY+Dj5r
P080Wj4bM6jnjx3jGGWbVzSdI9wAgd6fL9IOTnA+Ix472l1vbqGtXVN4IjgPrJThlYrh8qvDUOgx
whRwc+rY16g9lP9D64TsOMv5v7a1u6wFPFS8/zxvDYINGejTpsDAsXf+PLY/cEsjYvQIOx/5aIUW
7MMCuX5/f5TLfRENRWzD2068yYF3nwAAls4Digrdj/LZoy2q8NXyt3jDihLElzjVemVJvjUgwFM0
uJFZAnBtVzJ4Oqhnd1pqlAw+v3NERW46yr0bJG8MBxku3en9B3xjGrE9wsZvc2+AxHW3LKoFfMTK
GsTRV1IfnMnQk8PIdGUa3xwFzY9NDIfG277Nwu2ZuA3i1Y4qGlXKeMNpYk+6/nrlYS6QcKxydCxB
h8Jeb2+9nfNVYZzZ9ToXYEo9S6kfVl+M5SG2mBpfFGKef1mAzazboWv5aS61Ex87PPd64isky7ht
D5WbWwMEJ3dT74XdU2MWR+gEJSt8JVgQ6CCndUXjYhtG5Qtnk0DhPcY/R6zzMXWkmroE4qCoK5xe
ay+1xxVpDm1ddfKrXQ6Ol1UwpAo+l/6Ecw8yjy7MhhXE5lPlOqO+IyuFxXVpVkqf4e4V1D8qWSqe
VMYjVpOMjeX0t467hhReXyUoMfDdiJaC95E1fIaih7iZ39kK1jhlN9jfSqdallw709LntGGhABsN
zlFpDd3P0xgTBoWxYxmYr4LXhos5L1svpGg4zcaBElhVZEmo0BM7yjbsol+8Uu6YzZRocgcrjNVP
exWMMpsal/b3iwkWu6hF29hPNEKqSybj2Z5uqbRjUdTYY8NslC3sbGLLb9yXOojbOAmwvr0UnaCK
JtOAWCeT9ByhFw+b3ZZ950O+ATOW2EE6H1yM5A8Y+jfmUz2qyEmm2W79dJBa/ZpDNHpuyGotzZOO
InjYoImI9BpLIVomi/kM5WUTQPGSzfW8hvkQcYY91yt7ed9ZTWgOlhVYzhH3qKn5vFToG51KXQbi
pNfan7JpM8f5PMMdwbkDEVEg6qyva/IvTP7CCfp9kLuWB4wCFzobEgb900LPMfgO8/ISpcdYSZnD
QojJBBHQrcgXOMRTmsQzNusK7HlipofIR4svV3ByQcyoiCvEMWkcthTMEz/gj2RYXBuGlMEAM5t+
WSDWFuAHD9nUkz685wsI8hBqVcrJALfU06Pw2yr+BeFwFT91nSLqKXbHUSR2OLp1kKyN1TfHOrC8
8GdPg6HL58gd9H/a8lt3ScqGzpykyiVW+3kIhxgvIFLDNN+0g3H7G8GHhdxpyHnaQlgxq/JSGV7S
U43K1XmFzthx/ptml4cPQV/ZLkLeiGO+zA7w6YO2ONx5qJjJ9HUBQXI4CfSuGb4128w83+xe1Ake
/jNNV1gFcScZKoqPKRkpb9FMc3Q7/waMNjlZhzqp/9xaZeQe0CuQ9MnakPFD04PomVOwC3haxZOL
a960EH5o52F81YroNh9iQ4MUa2bUCRJ7sSuVq8JbGfu2rw91Z1z5DUxzJGUrbw6tk2OJ4WkNJAzw
E0+sUTklTtSP8ae17WX0LA3M/x7tbnKgMY7lZLM10WsUAPyEtAZFOxul/2CPaP8e24BOzmvji2nJ
HGQgxAnMKbe/aYAdSkYYp8PNjKARdlDe4NvJEC59VIwuC+McAGEpPyuUm07S9y77plozuIjDM/3g
HmA2Sn8AOUAc6Er6ujyuZDUqH1U1T18tf6A8j2zh+WC3aeMNaUPHqcmJcfoQ/glTrQ4U3Cr+yXM6
y6UJ2o1Vl8HEOOCJK6Jh+jEh2ms+OQ0sBFMvlBo4gBwdTTLGWEvyqYSMFKZGdaNfRxMT8T1abDan
40pjGDKCrRD+Io1GClcyN9HECskGko5uf/KdCbykqFui3PX77tHlqDJSOQRdlbVBMMYZr2nVp/Ce
7bsnjuj2W+CAU507cBsakYUacHZXLnplyWqFNQcxLDbDU7RC551MjRwtKNvK6tsG5FKWBHrSa4qD
sex/c4uXL4ZoNt+s0pTCgKoUjVJkIWuolwLcHCOdVOiYD/A2WmbU+IkZ2dDUCfYybt8TJrzlRDyB
HJ1gcZj9RZdqxgIoGzGuWSBrC27MMUTuo0yIV9vBI2bWWU9tDB38Zzhj+NOPuTPBkMkxArU6GXra
mQS+ezIodNwEbirNMEnozYLVDQUUPjDDzdyW9fyOr+Ws4D+g9LZ9OzKAaA303PqRCc1oEnZS/IAH
3FjV0L7rQWcsHOAGvfoKv60fGwUbyX7uAnLblRY1p9UTAWZR9VraHMu2HKIkhH9kdGOvTktu4rpp
X2KQu8YbSpZeJixe6U3TzbZ15JhV/6Bm0wXJxDFMVkuXfO1jrzbpjKgmNKM9ali2Is0huK9x6FoP
rMKKmJPOhu7zPvK079x03TBWhQx5FP7gdcnXB8Rojz1OrM7R/XHmS6Rguj6i2H0qg7jUn6C5cp7j
tgZ4JFdv+CcaPfKzhC0z4qhxMpUpQpymu74yzVfUEPRRjcZrEq3QgztazA6+QlY4vnZSznMKlH71
7pBaFPo36B6OLGHzPP7m3er/KqcZJaHHTVcfJVLbsS0p2tsACGIf5kEPdejNy6smI1RKINdV0SFq
1gpfkUvXIMQ0BaV5Fv7isttoIAwR5B3O4wZpOGoO7sE4HOv/BFwJPBeWsa5uXgn0Ew3I/HoJW8T1
ycAZE3xxa1MokDubZ2rTaEjqoVy9wsBHzlkfu+0Pr6LlNRxYLKE8Q7FuUawfYqnNmNowz/kpg9JH
IN4IGn3Cez5Y91bnDo+kB0p/Y4Wsq7ZyyK8T3lWOQWUhpZ25q/F/WPPAYGrFGfd/eogMrFPEuFD1
bJW+EokfgC95b0rKeifzESjzm0ycvOB7sspXOeqG5QtxGP9d4wI2pxJ074/2W1EJxuiGb4RAQNmQ
gp5XgqggbByIizw6OBUz5VtBik4SSHPCDbIrZSf+qnOM6HyoXQ1NXEYWAIDy2GDy7mcq5Dc7mq4h
/5dXZNzAYcwM6h/ucMBJzx8IqbtczcvYHBnENqfGN2iIkNV/XiLZvbJgsDM+197TRx8NvddNsI9L
1iaG2t1/lLH1GHIpj5rMnGa9Y8qt5LOvadUuoQYYtaDnuuGJIMHuoYZuZLbTtB49zo0nvo2i0j3c
oOfIzpbVtv6HqzAEtTC4hh8eKHq79+VAdu2uS0mPEWxILHxWbvXSoqZeUgX61TX29cWjbbRU0JUD
wDRwDNgzR+WqUPYS1R7nEFthZUXiB75KFzaZzfr5/bd1cXnE6gB2B10hfFU2dvT5EqkVLKeBOw1H
U+KU9Cy7Tlk8vcKiH1bB7oc1GvAthEYYUtoA+AmScncoVKCYnqfYwXBIX0/pvPabpQrs533wYd9/
sotJBHSBZQF4DVgh/CN39zp76TnSFHxQDOolzHE7CV7iSbCbdhHDrw8PhfIQLD0XsD1cTXdLPobi
KDQrhhpirIjaRCwxomZFy9U12+o3nmrDDEExh0MN2vK7p7LmdjS0G8iReCXyEQiOc7aJnkafXbPJ
ivZ7lIvuAnJzQE3aHD/36mdC5rCSaAgczeIRfQKP2Pku7T5UiVNV/NWlTvlEKzxoLtaWNfn7c3px
/99GR5MAnADQUWDscL4wG1INzKUYvcLt94AreIgjKbhGO3trFNCVAVliDGTobHPwV6sPdxDl48ro
HG2BZgAMO01mwxXkypa4/8iAhwIpgQ83WKPAS/YkYmyJatO4RsdRkujUut16Ep75ZSDLP3hGXpu6
/RqBKGVrs2AxYjDYt+0eaoCDWjjLpjyCBtMe2jVaMtvVuqAxveYSt58/DAWK6p/Wsgs0dO8wzmYD
vtAC6BW1gZ8KMFJPRmt6Be68nL/NwgDb/OYYjCpqe+C/3lIME+TYmoPoONPg34GSu74J2gRXx6cp
WKsrg108EuLPt50XGxV2RfzhfDAm4bdcOqt7BLNATdmwaNSgLRP8+/sL/OIteWj7QjSL6cOl/qLa
oHiWuAwIP+lFw6SQ87ZJN87DCx2pf2WXvxwLUCT2JnxSoPmBOHT+TH5kmqBRnjhBhO/e9Di4HmBe
Yd1OIE5fmb7tu/y7sgFUvFGBsd8CawEYuYOma2eZahlb4tQhxo7kY82c4AfrSiAaq1OGj1pBFvDJ
Gcua3420Fc/2oMbx+NG5RZMDZDaoiiA4A1/l/HnXjV9WEXh0uL2icLKn5pUMYMck3KfXwkYu1wti
t+D7hJeJ3iJu2udj4YoGojmt5EmtyCyd+8DPwpkFh/ef6MLVB/OKAg4cYARDbCSz3TAlfkLgNE5z
aidcVJGojJ05Wxp75CmAluhliBGPdQJkgcS2dtLzchdB67p+KsXCPSAP1Wof1yUKvpCJDnB4qBHX
kQ0Qd7GsdEqOYHTdR91rafHJhhSrquM6i2mICFsZqrDL/W5e2qOa7WGGO5Lpphf4NfrjXbwiFyn3
dHstb+L/kdfzpYSWwNbV/yMrgcnV+cw6g8BFJI6qk3AkSp8D7n6TzU+237ANilq6aPzH95RZX/pu
nb2vs3IkYQn+DXMfwHao/SzwIah9YAL0mHuoaemc+uWMd4XInZU8NpSL+mgAEwHHipGwl7ccCeDJ
BOan/DkKEHtSCADs/hPkznQ+tRSN25yEvGPp6HS0zAAwUetlcFSEpFW1tHW+lK415i0uGjxIYmFP
vw06J17WCqfBNbvuIv84TohATtvKJRPsN0zP79dZSHbXqg4GYq0fozaK6tWlqVrAiINYtlbVQ1jB
IDP3TTnphAnbXW59AekPfMYZOvWfwj6Mmk+0b9zgER9ah1zFSpdNSqalgh4gws3/ljays54XP2be
DfbUsL31OK+aZHXd5Ttu78rO6RjK+YEgySE6gQcA8lVCNDTcRx8GFPp3vc6AMQCJekiIkGGp07Ku
6+ZAoZXn2YprGckrucUYURGFv/GN4qkn2Bybk82bzhzWZhFximCl8gcVAqaYLkUgULJEli+SaQkQ
JsaMM0VFXzrkO44E2WCxM6mP9uobleF7R+Z814vBfp7aJXixpnERj4MofStnZd1+h6rQ/s0Gp3pe
uK1hSAirXiDT1pZ16dfz1MOVZmBfGLDUOAuDoHvm4To/6tYyEHL6s3U3LIM/HSRSVCk8gFDeJc64
dCoNGwllufCrkKaNM4r4rhah/9NugHDnaFAI8g9QGm+5q1Rc/oC5KC8z0npsSOM6piuFiVC4Rmk9
+v2LDBQMDRB+oXVq6ybuMkKmCbguJJlsLJAHE8NX3aa2eqF2vMhbmMxOyDevlmYspg4K11taeu63
SXur+BFUNGqOgOWUdfS9xRXPY4yDH7EytmMlfRfGjzpYR3dNR2JR8gXiaOelaRaPHwSMpGSVtCgb
ym+R6iL+C2hs84Uzyk1ht/Xkf1oqtFIz21NgbciV45UsK9zsn6XmfZU2lo8Aq5HNZMXNyG7hhWIp
C+1XRwzRvaSyNg8tt+xvzQpm1dGhbcTHFF6YoXmMZx2qn1Ms+auHZKzq0zjL7vMULYR8lnBl0Gj0
1wtgKj6vwSnSnYLA3w4n8erH9eJnSx8TBFUCw/09oyU9JotjELNYwX3PTmLbsue71uub7q4OR/YC
+yObgfiBlZ+4fCmDl3lq4uE3c0rwqudF2DTRYylfJ4+p4aEaRhIcAtvYdhF1deDftB342Heg3krv
ibelvnc95cOaNIBe/74tac8y0kOdCTCpA3bnogOxPirogusXNAfwNQog0yTB8qIhKiVcye79KlKf
kByAxogPZw2dUrckcULgkd3kwqrhdIBAP9imAcpuT1OFqOLcKYHk5qENVWvKPNm4yeDavMuAvwPh
pyGLftqWv9a3APWof1hQfNJ0aGLnCS5lws9W2gwCRiHOgGyCKBoARk1Vr1N32niUgGyiT7Mn0P0I
wiUYEby4KGgjjNuOKXN69JY8Y/Vj4g8NMCZVBdrNIpDiEVoURjU/TU7XRJsECTaSXRAMxzAqmUgZ
tZB7Y2rmw+sodP6Ps/PajRzJ1vUTBUBvbsk0olyVpJJUNTdEuab3QTLIp98f+9y0MgUldDbQwMY0
ZkKMDLPiX7/J07CnZfLHmEkpCXoMFWiZg9bloZ0n61NGbZfuTbPXviQ6jcC9qWfdPdJ+ZncqZB+R
YNb9dga4tnvLzKyv+Cc0Ba77a1WGi9LW392a0qi38VeKDBOjxH0qfQ/oicIgEAuZMns3b9s91v3r
azImpXFjLkZsHl3w7r+F6CuMdqZmsjmLzdjZiVS5rwqefxcuXEt6UDaFvOMZVP0YW4NUqtTIJyBc
o3vQaaX9IU9g/SXrKf1uSHoDYe+nnRkOrnSYOb0oq91scD0A0riAq5lm/y76LPmRF97sh1Ii1SfT
yZjmQKzolHe0rr30ZuY+/8vhabYBrK5ZDxpL6XTf0HWOu2zS2ld7XD2fOKF1RS9Tp6+eK+Jqlyk8
afb56OWwXyfi6bEgq2hPp1b3YHWV/3M2+8YIld1WNwPdxhUVTNpdZ74x6jtVEoxA+oixDoHux3O2
9/Pe+IW1FykXgATMZ+qLRA+K3PeXwO4BTSHsQjQ5znQHYh6MrjnvjT7z/JASZYXhYjhTuyuRUNzE
JJr8ruZ1AqbK8ilgVlF3LeQ7/ykzrbKiwtHHIpROA1u34YnxxS4QGOzNEilmmGWu98c1WuPZtRZN
BAlLmCacAdY1rtXQw2mbJg7gLhPwbf3YtndZPE9DIEkYJ9eZw/t/8ei6JpCzVvz15Wz8iGdimfbl
IMfXaeppwE6t6z+XyeI+ufVYEs48reVtvI6QAb1uHPsQuwFKqHRo6AoJWEw/yIEz+H9nDNx360D0
2q5LdHWHoFqWu5Hy9Eo0PjODwpP713N7/kbcZupsNyY2FwYQ1qBznzXKC1gh2kNnOe2fIeHuhh2U
G1UY11w++84TywO/3Pwqh9oWgZ737ZNBAlMX9C4YbtD3iXmXJ8pVe78b8nqnQdoagwbuOHFUaDFf
G5IXpyCf0SBvRystXZouHQfDlLflHiZpet/PElPaNe3TR83KZXrk3WBHBpe7iUjb7exgmGMnPTjV
WD+Vbe/iy76UdA4mg3xf/OckB43Kwcse+6qq9hBm4nJXerX91Ll0FAOKT7MM1bzYj9kgZqyyMR/3
DquwGhdH4dL8LlZ2CJ8+tlnoDVrzUi6OxHoRZ9c/zdJ4fYgof6L5Ea+IcvSRDu5NPyzVT8FLx2az
6D77NvYybb+4g8kMC7X8NCtNj4PUaZp4D0e60I60MbELUcqgp1dkaV8E5O1xLXetVY1Y1zhrEepd
3V7TZViKoJ/LFLeeCQQ3xKRxeMQ8f6G5DV39DkvzsQDYtjsvIKdJK3bD2nlZ2I6uPRzXkTnbF6uV
96FvEXIZKiGXf7CPt597PBe/V7SPv9aWPw30yqZeBr3vrE1QN9PCbTsV3V9g3fGvBn7mc2YP5kvb
QS641rRaM47pNLW35rBCX0c/yK259hZtJCd2MnrAbV09UXi1z1VRDz/s2ED2Zurl9EAiblcfQLPc
p7Kb9VeP8AE3mGZgwgBhDWVuXi3iyYVu8DgRII4FeF9g4aErLSVbMDWV2IOfmrdrZrnDrrJXLPmb
aa0l/ayVSer7juZFbDux2vqh3XVBfTx+yfTaTwhUKYvHXJMejuyqMvSrtSnnajfNQnVsD+6+0Jwc
44+xcATu2n6dfzh+H3/D3thvONOpqQK5GmQFW7gRToE+6J1x5IUyizR0lL1UV7npyew4iprdCDc7
G6/ayS7m3yNuP8sdBbgldrmZTvq3eFGYIfO1fXzVdcW4HpilsjqqKnH4QcmWhN4/Wn38A3pHunyh
cMibV8sWvdjXnrL6cPT7XN228OWGB7TPTrdztIlXWmdYpdUEBJ5yeAdjk0tv32hGVoVpP6TJq2rz
jmY698lvJ/bX+AWt/UzLpo5FvZeaNqP3mYpeIpLkGrmD1md1u8ToXe8l3kzpDmZryHpfebIrrsfE
4c07Y6uxHpy4MLxbiwaf/GlLbxB7zSsM/0DK4OD8RlA3MgW6WCAr1e1YklvdyyjOkUv8sGsi+e79
JBFrtC7LbESEii6vPeunf7bcVW+ToEDq1N5ViGede1gh1jdgKEPsmaTcSYNExfUYip5YugiTcH+4
cYaOlw6O7vUY9bNeFzez0EsPv8y59m57m2TQ0J1y2zlkBS1eruuGchP1R5KHWj626ooiwp0BKNu2
3uk8reZfjmEL8wXLrgXyBA9b79alAH3uGnQqW5ez5rJsdF4fudXUPNoESdPfyTEuk2+j2HKTQsHz
pQmrphmaFxsVtR7SYOm44xJSeie8cOU471s1iebnUo1IUklcav0bi9eqeU/ypSiP7WKkiq6cVYt7
zKtIdWQpWgZLPvW0xN+rrFFlVHNcTve6qij9TNHN3g2J4bO/7rwKEvjzTN7dsuvI4isDI7Yb+wY+
TdYf8sq31yvkRDaerGBU9Z/KyIjjJhx+XIPEnmI9ROpiVYca0nq+82aesE+l1Q4LvjSL69wXReuO
u1VJshthMqzL37ZTMP0CVS/Y4qmhttI9DEjPu64nlXf7JtH6x34QjXmkG9nykvGKodSu2xQq4j3Q
s84futa9fxDmkqdzQMyH3147deM3F/Cld6AsTkyo+AAuOi3XUyzQRNSHD04VZWM97uskjkM27jNA
6BB9DLm8N5KLsADADEkY6Nlb+MHMPG0Ej6yiWW/SO3Lbf6xuBuDRL6+fHwirIoQzoN3YgJ4Q+DLL
a3SNIzqifTqHcawRGA+eEabIqi7ASKcdQUBADcasDfuREUGT3n6TUgVVcl02kV/79h1yEz8syuEF
y1sVcaKYe0ge/3z8def4GHx0ppE+gkW/4ox1SUHV8FCtIkxP3N1oJiMnx2R++sfirUTfkaKXfgE9
urcfVmgCK5DcrSMiCTKCX2ZZXqcgZcvOxJrgwho8n8UNyEfdt4E/WE6crMHERmuS1LzGNizT2wmn
wQmi18fhKlmHhGdfb+slBkD+8tm4ni1BCVtT/oH7y5o8Aaetng8r1NhELudZHlQ9wHQgO89Q+49/
tbPFv3U62WN4Wm077UySrlvOqsGQiZZ4WQIrhsbhxX4dCoDbC0OdofvgpijGtggC6L9ngLu9QGB1
8SSMFtUY/yhVOWE1Ng6pa3rHidhOn+3GbCYhHNmA7ujhWJlvl8qEy6CujWsRrWlnfDPYaS9wDtpf
nhjzJ0Kqswt77nwDwBLQNotkmgo+utC347Vx15sxfNloHoQZOq3rPbV1XX+6ncAoVLFoFmjVUb2/
HcWp42aFSlNGGZxRKs2FDN3AlG0KhRGT+Uu2QucfRet9c19Go+RiX3AyiapTPvS5MovMeCUsNvXH
/n8enqqf9cWgJY11Elz3zTmAw/EEybdaUF7oLDl+ibi7J+nAfWbQcqz64pKU7Gwdbg0Zgl/xENyO
q9OzsY1jKXXC1iJRNd2usPzxm653w25yMvMl9r1LJP6zLbaNB9TEt9GHRqD09heTzmLJNRnzyOkp
KMp1nmvMdmvtVla1+PHxdj77udhbSD9R6uD2QVl7sjoSs8f6QoxrNFrZvNf8Wuxcq7IunIvvjaKj
d+cqw31BPzVETnkDZrpGgTjhiPi7jYvlO041o3uhs392/GJCiwIDIgFmPFjuntyXtqozY25sLYpn
tDK59LtoLNG4BlVdrEEOqJ8Ec5asfz87h5t9BdcMnS3oGfbJ2esXvOMIU+ijRfr9YUu/Ddu2zC6c
TudzuF2TzCCsdOgzp3PIb2iOJXw4Tifs2wcF8DWI4hI54p1RKJ+YQE52uEGnN1id8e4svHqILEuM
u2WUbgihYNh9PGPnP9R2dTAMnEtg69OTtiq7AmivGyKtV26Y91iazsVNkhQ3HuTasOytSzfz2R7e
ZEdbS1XfUg1ZJm/3lJNZoP+KUlDk4/JY9Z08+onqD40bm5EsmvlC2XE+jy4dP8QQ27Ln/D2ppxC5
SX3V9CnKBz8JXbKtA6iE46fnkUOCuwqiAvckVe/br2LyTDwXXBnhXpH842YmnUycW5IuHCeCn69o
lfgPet1YlxySt//hNx24rb7ZjgsKKyRHp1b70xCPzaRKxIprs/yjmVO7l2m93miLXl0tNETx2S1y
+0XnGXD8eO2cz+w2NB6UrHhkTv/2Q//T85dNlefrkM2R5lM2lvW4REYO6vnxKGdn8PaB/r+pr9xl
dMvezmxapL0hq2mOsl6npYg/263Z0QXzh/XSjfneUHjToG+CA0V45MnS1D1SJOi5z5HRmlagKdXv
Fy9zwz72LjWL/Xd+NqoBFiQXDAt02yX/mTuMOxrq/BzCtV7mP9ASJi3tKUeoEJ8p0m7ibo2/6O5o
/5xSNZWhlsjmgn/Z+Uak9Q8jCgIR0wtN5O2fIHuyCmfslKM5RRNwMCYMtX+WGnicW9ly+TLTmeku
6F/fWzLe/ztqUGmj8no7pikzQ44g/ZFngXtoI2JHAjbcT295iCj4uyMnxnT9rNBagDTisWQUATt+
3zQ9PclSPn28Ls/s3yi6YTXyktluAguJ39tvcenv1fhWTFHqpgizazFwisX2Mq/3oFDWGFSm1L9i
z7LoHKxaGQeL4+B1V7qJGA46AHd/jMseeULatLMMpOrTYg9XWs8vGXXwl5yeEYTZU8IQOITH38m6
XkXWWdD6p4iFPD+mujP8LZspuzDr7yxpdimHAWxFiqbThw9RfIWTktKHoZNdO19Y0okTFpqqsh2O
2U521Vnr8ns28IU4EEcyaGFje/ElSOCdFQYbDPQB51CIwvZJ5aHnnXIlrRTesrV3KBytu8G2tN9/
/OOfX5tbwjNmQjzVqRFPFWkJaZ7Em2Qqot6oBn5YLdND1ZeGH6Qdbh53aSxEfkc3ulg+XcHhhGby
jZTAvLlOBfpFDPNpiQsVuX4vb0AXH/y86j+/T6luKLStDVbhVfR2bdemkcxzzveVw4Kxf6pX+05w
8n48i+fnLS6yXM4cgdvL64wwo+iCJ82CUk9SDO4Q3rh54OL5b+9douc/65SLQRe8Z2hAG318I+++
/SiLLGtVEEMR6fVU49hW8k7OFsO6jhEHXvI5O7uXGQzBJw9ZlggGIiczWNQxsbeJ6UZ557X/ZODJ
9XGUgyeutInDfockSbiPstGLFxPTPDNMcckvw4okhZZGlF38SNGk8shZkrT6wnXgtl+XqWifhWH1
MuyqIn0ky8lXwUKnu0NCJadW3hiyKOowA8P5Ma1z5u3AWqs/9PnKKir9snw1U5uW00yCgthhigXz
3zaXuYl6rFZsutZakX0DILdIxKDJUx96R/nJ9xXhz19rlaXxmyTAqozGekmmB6P2uO87hN4jiZ8i
sx5XUjO7m5FXBlQRg/J1P67xIENLBysNJuVOl/JkzrYiE21Rj28h3hvaeFLfVeM4p3lm2pGQ2jM+
nBbH6XQURYvsqyTW1W37Cwfd2bJlRE5S4EZ+3k1F/3Yd2ZntrZPsnIjO4aIfBrfASDxBNZOF5ppM
ny6zYJlTImIiDTPVZFu+HS6z5r5cIG5Epe1h4NDSppdV/PvjrXhWDDAIVSRBL9t7l1vz7SBcDDKd
yMyOBPmS4VjrQ0Y/zZC3VpF2X7WqcC7s/bNzmgGtbRp5q7EXT72j8G/wWy+deCH6xEhYMQ11PLmN
Cz/Vu6Og8EbqvQFK1slPNaeFjxjN1yJvKqavCs7X8zInl1Qp742C1wB21VCbbGDHt5NHBy9tTFSj
UWoa3VWu1WtAg/4S+HG+7JDEc+GQ97wV26f+o4afzKy31I7Q2hp7QRspLPWahqdlXrrezj8I7cu/
ACpAJjTlkyXn0nJl8xt21Kut8aGQQuUY9164yc4/CDSY9gAPQZ6eZ+jKZvaZGHL1IitWWflN8wti
12w9b4s/GOtYjx+v8PNv4vC32bM2FwC3zclSmOD3zqrvvGgzS3+FrJi9lMVyyXLl3VF4UZum6fLP
qfNkPXZD28azF426N750Uzre6CJTLx9/y797/k1FBygAm5QjGUdfohVPDj0ibjULZbIf0epAaoUO
WWaHBQeCLkSqZZrXrrl4f6XSi//FopvyY5po8led4a9wgM2w6tAuy1g/fPxnvfODIgTYDDE3i2H+
ebsP5qpMvC6uyAAs9NT5qiCMDFeVXRXr8wIz5O/Ho70z1TBP8ZbiWAQiOdPFDMnUdrNiNCezQ/aL
fXDwudl9PMp734QKhig7mkyYHWz//j8PtTEdG62IBz+aSeKF8pVrkULxDZFvlMHHQ53fZARugEkh
PyDJm2fo26G2eoF2Oz+qbeXV0aMAC1b8Uq6zXqsDkdjaXzO7uAnfmUULkAl8CT72JhB4O2jTlo2G
1iyORqh0YauVVaiN8yXz0vPrhQisLfQNMgIGDqc84RSOldTNOI5S5J33TZYVv7FnxyB7wg+xA/+5
cJ29M5WUk5v/t04rDZnb269qZxVbNlYKkUxGPxAa0nwtcfJvGpjjztd746aZp/5S7OF7c4nvIuHX
pFigDTz5ATV7mNJ4zuOoLrmpPW/Wjr6xXhL9vDsKKmIcpFxY5qeeswueCZa1DHFkruVvPGXmfdp5
n35Ck8lMLgqXDb0smpDbH/GfZV9pvVtQm4toUp6xWy1DHMrSKS5Uye9sLioofOGBBJCAeScTlnao
A7nURKQsIwt7w64OlbNiW7LWvz69t96MdHKjaTYGCknMSH6LmZmL2v8m0Wy28Nh4FWSagbzSMhbD
/uNh3/1AVjw+o+ARAJ5vp9GoSZtNdaaxnLL4F2CBPoTz2Hdr6Mxd//PTgyE5I6Vla7ujqTgpQ6iC
ibYDjo8sSpCvJjlogV4v1W4cNPsCdvTOGqS3SWUBVsZpf6rcWzNzhRnhxlGm+hjLjA69uXI+6+PP
PQrwDcrCZYpS8BRRyHxisAZliQjzejiBWg7D1hnV1aenzedLcHSnvNrgzLe/kRRF4yRLllzH5lBu
Sbn+vmp687ahYfH146HOj0E6f5yxPCBQMrPu3w41jtkESXBdolGl/7NU/NfPzcdVawg3KYvjx2Od
Lz3GItNh84PVNlXR27GMjnSvZJqXCAWfCQEDz3i84T0sYfx59/FQ56uBoTYHbJ7V2AGdNjaXzMm8
wjZAEktnDnu4TrtslZ91x/y3a6WBLuF0BUB7SitJ2obKapmtqBK63DVu+luuvgO/SzUXLuLz7wHV
ARJ1+T/QsjPfsrmBlK/zNsGqY/1K8F5xXfiDuoCxnP9A3PN04HiagCBh4vX2ByrcOEvJQzOiWKbW
oR3Ij/VXrw5Kfb2UJPvOB5G7hpyXH4jGqbv9+/+c5pA5arfqlRlhJ7bZengQJFXhfrqeRwO4KXmZ
OqoJ9+QNWTrTRKal40RErtKTHb2faencrbk1XThVzz+H2pdnEFpoVEHwH95+DnY3q9m4uRsNqf6P
tJPsyiqUdaGYPS8hGGT7DFSGlPKnfao4mXHaaAc3wnmkngKzFQg8Cmd95ZksILFiE4G9Ahy2z9oA
btbrRK9CH0FaxavopHaZpdCLvod+o/qhu0rd8VEb2/jC151PITwjKnRAPjAF9IBvpzD2Spy7Wkmp
0vJm6JWKA9Fp44Uz6J1ReLBuJr1wd12gtbejcDKlFfBSHFmLXe8mu6nDZIAi/vHxA0zB/87b59Am
6uYIh0QKkmicbCUNwUOXtlkclVK5/k7kk6tfDZOe/sJdQb4knbL+1FajiYOZyk37jWt/521JZv4C
vcqGfRu6xWSUd0YGcPTYl62Yvm3NenGI83g07ww6vvW+cMs6fuCx6jn7WYt1eUgwyhEoKzRzvIMr
0NoHjx5YikKsAlTTjQYCeVIXw3yDJmdejth/jGir/Mov9mubuNZOk70N/zZrxuEar85Sv7UXWzpl
kDftUOyRR43LccS6Y71yJr2M9yRUWtazJcT8ks19ZSNHwl7rocVMy7qqTZHOO7ePYb5qi1mVajeq
yVmvylUv7chUgC6hPVQ9ra0l7YbHhTBpE1VKN/zTV2ro75omp2do9DJ5ngUu2btJi9fki5xNEg4q
hHX9buUkXqFkw47cuV1vf2Pft8mVYwoD2B8rp7CgprT2tQtT+otyjfphMPjiu2Q2zOLgYBHdXY2u
tc57PysVditGafnRZGECle/wzS+XoKkFpjl6vuC/4lZyfJ6yaflf3ko8dMQ6lnY45bpdPiqTJg+B
ouaMLkg5TjIEJTwzUq2wdlWEeppcRNxckEbcbCWcEbnL1CG4wceqekCIlfp3KXK+im6ELtQ90GXq
/lk6oZU/h1ap9EaXOIEeLZKrtO+Gu6JtkcTVievFcNwu0LDYAP6bYztPD/OczeqKjm933YGPvtpD
M+TXdWdjuIaYSlRwVizl7VY56+Mhr8ku2c0YfKmjbo1w8auO1sl1bpM0e+020DR3Nt4xXdiMSoor
K8O1YZfCIKqPeUmxdy0MXXEDWvwstzy9l7/jYo/Gvat0RD8CVsvPXrN7D3zAdvqrte1ruXfrIcHC
x8jbCe8Uc33I4tjxQoi+aXZvTQAOt/Y66OM1NfmYH50cB6FdChMGr6CZoFQb+ZXCzmBprRrjt0Wo
Fm+wrhhuVKWKOFwqS+Ib0RhrFfZjLJJgHMxc7ZST20g6bCGnYO0GLGtahxzbzTtoLK+HWEwqyNrC
7K/MHvbUrsBWedhzp5QLa6XVupCiXcKPF2THTo+ur/h5E/h3Klwyz1M3fu8s5mHU1sTCNW2c5X5O
p2Q6NomNfiKo/cGYvvo0hAgnmmNN7DH+bt3vMWGnw60/Fd73VObaEzZsvh9mcZvWt8mEv0KglfiV
BtJEBRUWa8962jzlqtBzJhEHa4IQIZyaVO9CwastBgR2VB5moCFL6JTIAChWrEwFaMh9ghoBZb7U
i8ifDL0VTwaWL/nXhDAx/bmf10p91VkvmEsTwr5cO12h3KAuuqH6gdZ2GHcTVDWxs+YS2m7nJN44
op60y6UPFXHPTZBVBvnWqTl73203nptjpqzORHRCx/uXTIn3hDeNJKsHN5ytx1Km5f9Gu9Xb49Sb
SwlTWpteoB3nxePiwoH74qIJmK8GQI/+GwZI/P7Z4DcvnZgSfYcuyIc2rs/kEXekHHzJJcm5Bx9L
tZ+DvZTxnU56ZLrP2cfq1zLpM8FsNdv9ZsIzFt0qwr/hdpTLCIUbjmoTwusvp+OWUurs5WDrc8Au
YQrR4qT+D47huDiiOBv7QG6BkVeLG1vyKk5dfzj4JdnyYecSVP4PnY3WC+U8JgbehSuGkWL2dSzq
AALXW1cS6PuQdQ4Sr2aZe+PBEXOyHsdk0uaDWRjD6xq7cv6SIKbp9pnWlu1u4qckcr1b9H5fTe2q
7rMiiZEW9oJ0ahyc5KCRJzIKazfOosa1z+4b65arNkauUtGWPKT2XKhrohSs9qZUg5yjCgMu8cUf
28IK+nR2jdtinJGxDKavhshbY2O5pei2zd+xYauXUpmT+Wh3ne8+F60n6tcYTFN70st0LKJy1LIh
SFdlr8fKqIf7fEWKfXByhLDPBL0NdhfKbrHFzomnZebOVzFaZJYJnn+4R3qIjHCaaXcaoqAKRYLX
i83SakwOdYsz8aHq4mIO1SCkcU+wyboevLltm1C2ycLCWtEoHr12dMi7LJfB+c6JJZtfK+60wg0b
raxRF7VxPR3oislvrlisJRxbL3avB0G7gOMhWdOIDa4/OKvTaPtR9dK48ntCmH+iFSr7Q5qDQR7o
KpS6GcyFSNKv2YLHLoT21i5pNFliPSiblzZ2czz6MSFL1h+pjRx6CIwlFsXO7jk30QrUTffFp387
XENnN7+gK2nrX5rqk3iH2oiHbUYd8Zf2Fc8mWXhrcwUhrCNvTGawiZHW1fYfK0tovuG/0fS7krOZ
linKdXtgnlez/Mvt0013vvCEHyx9RaCEqHI9CzHklOJmyHNkfP5Cf2VvN1jfBViSyjig/2cDihBK
SYlpi9UN/WYxvrV21eP9NjSIudbVc+8TbXDyaHHXPN+vpSUwZ6+0od1r3J3a0fEX6pq80QjVTviV
5giZommH/Je88qvA5nY5eApIc+d0qU9w3Zq27CSlj0crn8VLnxGM8dVdCl0Llmw1v8skkdlDLryO
bblizMJphrXY8LMT+H6lAWuknp7WSbj+k4+5A2ohuofm3it7mhXYyOO3huWl0xxXVJ2vhEFZyKf4
I2Ou+9Q1yWxMBEHiyyK2jK+6VM/44EHA4fxdbzH/srRoafNM7CQqseFPNmcN4dj9VP9EAxXjPgsN
65dC4PRrRp+y7td8IwnN7mhwHieof5D7GX1xyLAL/0O+aKb2BiKa/NFO/ay+rZKqMygOp9ZognJG
ibHbHn9kS9RLk73kKi/6lxr7TGSxxoQtg8KXBvnzbM5f6TWSB14vahVPi2OgqghS7rFnGxJ696h4
8He7ih5tjjSuX+4LN5XlfiyWobmbpykZ71yhTeoK2aJ2i6KB9LbUlXnJNIv+cdBGiw5xjuzn2AxD
7IYezAItRJuLGITqkr8IkXj9kGC22DxoxCg7R89S9m8szFlt45DW6Zc4bRSJbQIbslugsGm9oTpe
+6s2NjJ1X3p5X4f4Zi/uMdZGffzl4l73tVo3n0rikpz52Kx6Nn01J1n94w3eoEe9JfUXMfnW+NuP
487Y18S7LE8e/1EXzH2eLK9LJZD2k1+eHTuK00jHxcEOcSWxZ2q3nLOyHdtRHWS1YlIxGA0gSdDJ
tif7p/Vwybw2MfWEXNEhawlhS8dctmbcZPtBE+a3xANfPCiS2qEOrJ1FyA2mjJ4bVMJCwTlaXs6R
7YtGhqaXyPSHmc6e+eSltmxfBsliiLCTI83I5j8Xu2TYPB0COC5Tdev0ZdViLJhXYJMsVvshsUZX
v29YcN03L2mNcd/FtbCONac9NAxnsQ+8Ck0sBQpkLzd1hSiVDBsrm24Kqy+8W6RCU3O16Ynav6XT
xeV+kJ5wWM8lSsnJrfAxLrHVlEfEd1AvSX5QZTCMhlEf4A+7xhdDdCLe11ka4xaIvaI23rZYvGlF
oLSkwqxCJZn4p/TiQh4qqVaaQwKJ5CFHAGFhtZut7J5E29wNaTHhgNVxpDWhylV8P7ad9ZR0A4o3
u8/UcEfube1EiSD1N0w0Ub3iuMeCK3u/0Q5xjCQymNB6NMe5jUf1pUwTt8IbE0QPH5fJGsoH21Xo
4gLpqM3xvUaucOtXRb8+LLYjWW5CGdNrpdW4SuboGtMwTvLVDxDaFVrQNC7BXClXobPlhiY/23mO
65C6DfpwvPrpbjY5hoJFl5RdXG7OpcicDZ99+7D0AfR5vvK25L182nuP6yq3q9j3QSDN5Jj52Kgq
6Zh3i4n1Bt4HD02XYlYhqmXAatb6bMwNrRK4+2AqgCmbwukE6EiknJrW7OMIykgVNJ7I7lGXEJlH
Wvr9x4/of7HHk0/Fv4WGCR1mHKNOzfqEl89uJ/w46nGyzQPlKfkrQYbx1CDIdQNptMXPpkjXOai4
Yx79ItH8cC1E9vvjP+SdKQcT08GQHHtruJ18M56WWgMxUERYzTaBcovuwI8uD3jb9Afk0mPkpxXZ
D9mQ7lB8Pn48+va/fjILsJOBYHCLI6HuVMyA7XHHxVom1+ywtTvIfnVRWlLSvK74imLkUyHLuoRf
nI7JcwZO9KbigaFwxsnXxKwszt04QjvOi8+Nu8PqSeveWjBzkJq+XEBlNmznzTcyHsg6pCQSCzW4
F/z7/6KBPP/Z7ayqOqMzodut9VuWHKi5UsOO2Lr4jgJ9+pE78pIR0xnkuY3s6XT2N4tBEPC3I+dE
cA0AJuA0eVOERSqWL4jXMXLG2u3Hxz/kGXy3DUWPgjYqjUAacm+HGugZz/VMBxBG5vIdHX51mHqn
O1QYpRxTyfMNghj+Hx+P+t7U8gvSSAV2p5lwsnh7SiXpKdpMiV68lj79pTxVN/o4/jYbHrOIY4PC
wQLj41HfmVZkNyDi5DlhRnkKsw2jVgpeViLqXKnvZdxSB5auCmJSAP5/hqKHBC66eSmetovnHNVu
a88ictvY2+NCI4MFUTV4QnLJPfQM1HNhkwIn+xqMDY7fE/DQEa5VCjHiz91NuFdPeL+bq1Zf2Azv
jQKYDDKOrA0c6GSdiEararYJvxiQyK5GBBbCRbrUUXhnNW5BkLDTyEXe8nHerkYcjXJleCT4ZrXI
nyXeDI+KmTSve4vsWDHPHpAMDr7G1ccr4531uMlUaJp48Hg41N6Oq6/tCokvya81wt/QkXbldT4q
XFRsCwPMWub7ROnzY5HK7sL+O1+TYMsbr4cgGyDm0w4hvAWnX8BBrjG1VmFfpOp55O0dAhhdInmd
s2HY43SEsOqD3rkdbW+/MhYLRnaqqK/NzicWlQjTQv1M1JBk94XWS1BXKXX7OoXnbl/pYMXfFh48
w6HzYolLh2PiEsFC1OTLx7P/zhwYLhuTVcXOhBDz9u9yzK1Than0da8R9kFXa0qCgVYk71zKxsPH
g50vMQ462A50rDbew9l2GWZTo59eXK+zifHLMPV+MOJlcqMQJGK6Ymppdd/mVbxcWGPnO8gA6UQg
SocW1t7p2k55Lvc9sYnXdduJzbODdwFVy6cPHkbxgSwNGsJoULfP/8+lZRY5FipeXl5jjSCeizqL
9+ayjiQuxJcOnvNNs/H42PQWs7mR+98ONfwfZ+fVG7fR/u1PRIC9nHKbSMkltmXryQlhxwl7GXby
07/X6D3xchci9EeQIIABz85wyl1+BfNgCMkUJa26UcOsysxLg9IMN8Qq0PtJkeMrYGVTwnj3XcTA
lAgxJKPrxE7eDFzoHczysgj1TBlOqFRNflMs0Xv7jg6joOoGnJSwA3/x61Gc0UKqA4GhEIkI+7dR
ImrpGqt4idyhfy/I83UoCKKS8EUEq18PpZK3cHAZKvJanaCGToPr5r/f3vhyVa7DGS5WhEBd+MK4
0Gwhdy4KUm3rrnyuvHA/oyKsr0eAC5SF8xxIbuPW1h7l9d6WJxkAHANuhYtV/vkfm7HrNLtbpqII
y3kt/zcNxfroZEjivH9i4DhkD5IWvreNlmhoaaKu0iJsRtU5Y0VC6rMs/Kcj8jbHXH3/eOwJ0JhU
sQAXbQ/y0rqNW6ZJGaYpLobrWnzv6HX6fT4Gnpb99/bk7hwyAGcqe51HUXpNXy+hNdhDj2geW8M9
ls5cX2qz+KonpDmNoUen0W0Wqmpi5xa58+EAbaMMQPsJOoCxeSkWL+6rHM2kMFdK96UZuQzZlfNe
GHh78cucDW4QbBiQHtsIW2hdlkuVs9DI4cCO1PLPSWXkj52z7hJ65SOy2f7EyMQUrsSwuFsSxbpS
1lGXqAkFIjmrXyJa2/uqhWw8FX4Hl5KJNsM3tS26z2Aw25+TaMY5UKMYxwZu7qw7QgFZvlY5omF+
OsWe8bAMnlE8tnln6A+utSp4yxB1KkcMKMrh5KR9Ph2HlbZCyDvaSJFwjtg5J4F2XF9FR3m98BpJ
K+9x6Ptfiev1GWKzfJBDDlZkOVFXQLQyN0Qdh3XVx86B9mCJRWGqJcsJKQrybJSMkQCkmh7lDwrI
E+1gwex1wXiuBBRIRbX1I0TgeicPvrNDPG4HlYQbFV7UXK/3ZeR2Jnskq0KLPs0Lyn/zX9jV7LmV
vmbTm69Gf5++u0QcoVEhj8cfN4jGznOLoa9CVKiM5hHNBtf7gV0J3dl8pdTuqzqioyENQdp0fSKm
/klPjbg8wndf0mNtj8a/aFK208WN2kZQn13m5LTGTflLgUlrBSID0v+/flST/jBQgI2Dt8/vnS0O
3R/2jnxFALhtzm+JBmlE7a0KFSVXXgr24AimTdVOi61Y75a6gMRHWgU6hX9xR9w8WZhZ2YtGthpi
wDg89HMWn1LHaM50xJSded1+f64jtILJ3UgbQdFdfxinQ8vHoBDHDbHaxgkN38FAjqickvPbC3j7
bFFZorrDYCSoNzAPJ/MyzU25ilbi4v7QFAW2CKlh+HmEVRO1TxoYb494+8m43onHCWxen8pNOFoj
Edjmi12ENefsgEJTzbGjkYZduHZ4e6jb211Cs4GfAfwAu7ddRcRhyzYylzLURNke9eVD1VQHzHYo
DspyMlakpZQBjXau93tr6klenArIiZhUrsAfp6rArSXGCaQM4zTP/GR0j6ldmAdNmD9G7vmd9/LO
VtGB3yNF7pBAgi+/Hq2SiOIqdcuQUCE5lp2RPJpJ8W7aB8VH25ZDEGVD0NkctBUxLg39sSZEPAf/
KZ1qK/AWlFP5nDtf7c6EpEy2hKDDyyP7vp7QMMZIICtDE47lPH9OHS9+iHIsVt7eG3c+EvhH/nbg
aHhcb4FVLrLf0MvKJuyac6+NLFqVTb4509YxlJ0NcWdGvPKqI3FOEma3yRrmhFCtRmYvjKkGnQV4
i3OyFMvXt2d0m3pJ6hQpF8tGALVlY0wG72qU2azbQoZLaJ/TytIKuG9WjdPZrE7NIcevaN1ZyTsH
GuI/7yDwQRgtWxxc54ihQje2CduiVc8zsGDfKhXviKnAu0HnPFXQjkCzyOwShPv11jAyNR7cLqrD
JJvWY2OJ/piJcS+YuTMhzi0BL8kkRdht9XVNgFusrd6Eaw8GqYyF+7UEQH8xhsx+dxbEw6uB7iMx
hw+09VofEeDFe6QRIaLW3YmIxjuUIjMPi4a14tvb484mROWeIgAiOSiHbGtmEkM9ZGMtQgNJQxOE
u6d4p8UQw16V6d5API5SXgtXDjRQrj/SPKdjhmC5CHGAzJC6mKCJKcpeJn5vFA8UM+8WDHiguNej
FMVijl6PdhxKsOqnRFl1F11HIG07y3Z7T8APhGQJPlHeSVt+T92VCLfO+hB6URY7D8a8oPScqn08
nRbFQ1kvXRyxF9bcTo6gjxcE1wekjEi7rieHfSfd1aUewq7zinAkVqDRU9dpvhNm3O506cyKoQ8Z
OND27dFt3b7tylkdQgSxxZki/eDDKesOkMf3qsP3pkR8bDse/4CLkD/lj0ex0+2BSrg9AHJIsvNo
6DNaK8oe9+XuhGz53kMW4aHaLBxsNAf4YzyGhTaVHxQHpAGKs5aBE4ECt/vtE3V74ZLDWdJ6CfcI
lHg2t9FoWFnXAiYKR7ur8uMUT55zNjqF5MFyiiENKb/r3mUpyvjz+0cmM4B5TzeQR1Ju2j8WczVt
bGjEqjzkwqjsQ4X+bHUxaw8cy7KAdXpqe3zgjro9j9X57aFvYypZRmHD0VxA6WWr4qCZfeK6ad4G
CE+0vlMZ67OWWAjprmr8sNKg/9zaRnsA7xftLPftDuLlRJaQg2FCg9uyWFpDdGIu8y4YFGFesqbj
ZdPTPdzz7XlnTbm55JMmc/TNvTLPWtOD7OyCXE2/jlmJb23ZvLhJ/a9tddHD24t5u11hlEgQqvSp
p3a0GUxLTeBMqo0qUJsivb3Gyzknr0DFQ9vD+b+Sza5zPTmWxMVTT4SxtdkzcapXkWkmSPSIuHOO
IgETckQVelCPc5OauYR6ghmQkJ71iBGj+kQDYhy+Sv8/7D+BEGq9byazEeGdOfc9AtpA686pMtEg
HWNDemdOYgSXlTnxz7fX6fXC2/548AMUlElRqGVvzvUU69mkiaYJuiJbE7CmbWl8Ng0EFE5FUblN
6lNuL5LDNNeFE0YwP7ND0Rljd0zFnAOrzkYC77VZuvGMD3Ucn/Keqknhz3GpuY+N2hpm81eJ8rT+
w0xAOlyU1s1+WXyd1c8Tbk+cTsjAj1mRaJoP0imzPgKEwMZxoppd/KVjNDEeY7i9SIqBd8sw/oiL
5uXtdbi3XwjyLT6kSo9t66LUjZUKuMTMYaoBc1GX4gfRguU7TfP+GMiR9Tfsu4n6KVJtHnE0c1Nj
AuAcjLJ400/meMFgeMISM15Pb0/q9lw7qBcgl4YYJ3Pb1tRF53m8bVEV1DzEH0AHlcdCd4p33x6E
dLKlj7Ad+dKWeE2y0jWOi+/yMKvFEa3R6EFvSm2ndn7nA0FhpWtP+ZL0ZSvKViqAq6xkEIGwkuKl
1fQ1O6Lhnl8sva6LncD7zsLRkZRdFtmQQF3s+hUYV60yFi0RSJm6LxJCGYy88jtf5/Y+hPEk3xhS
Cnq72zo9KPLaAnXSBtgoTQ8I264rMt1dnwZqnJu/I1sZxA6t73YREabkcSEqJjK+IdzBkEQIuuGJ
SYos+Ta35oRApeINGHkTWU47n+zOBOWrgmYHUoFkhJudbkxCEDtKJThQJaOfW7ZowQ2ioH6OFzMx
wZ4vtLLf3vP3pujSIgfkQVB0Q7LWlcUTPdY0QVM1zWeIG+OXonbFU4Z/x06scLtLINXxxsB7ocLN
tXG9SwqzbPD2WPvAxChb89syd6HIte2Sn9+e0+1AuChCrAZYgRrVDUxI0TB5K/FuhfPQa/5s5KBP
Y+PdHG742wR3FI+IQqh7bF4Ct4wpMFtmH2AX8zO2xEUr549T08O3GdT3F+plXEwQTsWD0HV7aQjs
clUrUXq4ZH3xMoCtPoENnnYS99vNwCg0qWnII+NIjfH6C6HvBCRVFUMwVXP1iB6a47uxPUtI4l6u
fucbUShlTsThnOZtl8pRMf6hTjAFU5MrB+AZmHxLMP67dwJdcC50gBPUI7bgqVmp6H2Y1PfRO8M2
Ba/QT4q2rjvB081cZDtPXk5InchPtFm2DCqTMyaA12s8AT72qvSy72p35zK6uR4gpnJogAnRppAE
0+uPYxapl+rDNAW54VA/GTT1hMcYDiZKkV4mzOj9t9fu7njoLpBS0AEztvG1qiLqZaAWE2A/5n2h
wj6d6mlufo96kl8ULYI18/aANwE9E8Q6TRLWZIDobO6/VilwKPCMKbDEYp7SOHmY1/RlnrQLKegn
LdKf1tLcCy/uD8rJ0tmKcvDrVUVvXqjNavPtVPXFc9YDDcbW7xpMYZIkrXyn7z5N5bQTRmpyLldh
pJwrRQOyB9BDRALXw2KalnV6W89BGwPeHzX1uI5gO7tSzx+jXlG+YIoyfpurKgXZWbbmF1uY5u85
sp7fXvObzJHfQdb4/yv8Uur5+ncU2SLAZttzEFemjcDuIMq/FNrL8aGPtEpSnCrlL2i5ZB9vD3xv
dyHu8UrMp0jobM6MNg+Uh3RvDoZhXHDisn8JwLct7pJ+X8d/vz3Yzb3GLD1iR2pO3J8kbtezpOZu
T0OKtGNCGf7TgLMEuH7Ffoki6/e7RyIXBUAFY5V7Z6sfO0U9nocryp8zvg0hXjpQ2QatCOZRt09v
D3V76zASCim8PQglU3+6ntSKXGzR5JDnPYDtP5zByX/mrbB2btA7S0cXlZIcV7RUEN4sXaLpGHtU
mRpgl5p9rprCeSxLJfqsj125Ex/cDqWTeYK1hSJLH21b7STxLIyqU+fAzZzplEXtdJx1GEZJWr+b
MU3x9lXAhnyCB3ybxVGe1pwZ/lBQj2L86hTR+INQL90J6G4PF48p34jaDLqEFNyvv1AzqWkq8ngJ
tFUsB1242XOcStm30VDO2pCC4gYCtfMY3VtFsJ5cpGBZKeRuwhL4fO4ym+USpDHgRw8m0veRVfeV
Ol6f37sD6QgivCg7+uCdtsWfOF/aToMDF6S0wB+KHswsAuHz8e1R7k7IJViQWupIYGxWURtexXq0
JUD++duC/N8JVBukV5xCdka6PVEgHlFJBZ5GnM3NfP29Ur1wnGQxliCf2xXnLS/yjR5W2Nvzub35
+DSg83BHJca/Af2uOMjOtletAS3vr3XfBD2dT79axH8NWob/l8E4uhL1y7S2vPa20Go3gpgWeIO7
IHbhrM43EwgwfCe4oqFHsKfvdBLuzo+nVMYqr+7z16so2ZR2NU5rMLtQ/A6N3c4HoUJ1EZ7eAeWq
lp053m4QU6OZBWScj8Y+2Xw2RPDdZQHtEbhR1QYaOuHnwfMwHWu9ZQfAdXcoMGIAq1CzpNh/Pbep
w3/VXRcrkDT+C5nLfxgJziduqHZnUrd7kUmh9uJIzoNsYlyP1NVLFLkCGUfdUdJzWg0m2k1UWN/e
i3fmI+EDsk5Aqw5to+tR0qUatcGsXRJcXI/GslV+miW8I4wurR9vD3W7LVg0sj/wRi5ds622UV4M
nVVWqNs1pgUWbSghjheGEZ80XKNwpvSU57cHvLOCiEZIf2ME0Wg5byKM1lg9bBpMO1iVzPkQr2AY
+tWcdnb7vVFcLg1ud+f1e12voNVCLcREygmM3q24Zb2q+lvN82LnVr8zDMVSuenk2tFXvR4mbd2c
aNR0g6VI45MyFBge04t+/6aTF60UXaNiBDriepSs8nocLPMo0FLM6/NSeKeBEG5n092ZC/er9Nah
gM44mw9TV1oiPfFcUr8l+W2Vq/tJzeN856jeH4XNrXPv8WxsDpDIklbrrdzFAnnpPzhF7R1jdLB3
Pv+dAyRDCPAjJM6U2TavbTxnvQMn0w1UBNSQwxPaBwRJMTed8z1h19eH7jpnoLzGM0jZQSW43MoK
2VXWKHGJMIRGJhR3T4hf+r1wgJCA1x5c7XvhQIoufRVv3DGrj6zLAb0HLDoyBDiXrwnudsryfXG/
qUt3KJMPvQL/wy6/JcqPSGQPjodxnTDmv1vl99tH8fbsEzjKS5MKAunr9hUanDgbcFaI+BYgKY2i
ScOp0eOD0ZhogUfjnqfC7bdnPPbWazWN478JGUhTlXHJYBDVhjtjeVTVRzpTe6AeuU+vvwcgewqD
1BWooFEyvj4t2Lz00HdWpAK7ZgyIyOg4pPDafZjO3mewZ3lo9K14whCv+kGWNe2oxd1ZVUbmsFJ6
leyszQ4H9lrbWAHEId2FJEBfA6NirBePxGspT1K2p/N7S4mjam2x/2BsyMbNVjBa7VLdQRMuDnM3
Web/NBc74qe4AhV7sDBaHC65RCw8rLw0ynGBqfnbskoJbEnMwj29e0sBC5d1YLJH3v7N5NMhg2Nd
F0mIG6p6HM1JD7VMgTWC0iw+iN7x7eHkjtl8a65EOo3032k8b6EELQp5dG6SNoBzn556rTWDeZ70
R09k4gFgaPbg2uv0/e1Bbz8weuZQ70hWaIBQFr7eYJgMOllve32AA2nLsU8RI4aI6KROgK0WSnZ5
vXZ7jWtu4pu5koMZkiMjEWs3RklRIrWR6aIGcTe4yiFFLHs8tG03dadXMsLTONbrs6sZwjmUkyqy
l9XrB/tkwxP81I/UrVGDUvEOrRKMFnLuoyTKS24gYC4Urxq4x3mKSvUBql1pPadrE9X+EBPwfNT0
0Wh9e4A3FIhuMPO/2qWolZdKoXVBL3u2Bum/XePKhrF5e5ysdKj/KeYhdmgGJF1MRtcMZX1MIli1
Xxcdn29cUhXqsU7RjeVJndxkwFYWJe6zBXvqWZl6t32x0iTPTzgRON7JFoPqXuxZKnkgJ9D+bqHv
pmcRQ1h8zKNxzPiZDkwydfQc6F7RrOPGaGg/oINgl4jizfAlzadhwKiw7nDNHbNCyw/ge9b6oqe9
qv5PMbVJedCade2QNFWa8btukinmfhQXnnpquijXfmST584fE0Ee8RtL5xz5gDJe5vy/yYja5Env
UIp5jNcBWdRCK9rpoKc2Mh3pWMTfszxLtEtermVycAsBPIlKjp2rj4lau3RM52zJZsbOUXByTrNb
pMbZyR2nCYbRmZOvuVrHcYJRqpvjWYAtaguZnODJB3unTZ88r9A5Ct6ci8M8pjAIW6q5+sXLGsd5
YNr5cDB6NW0+R2uf61JmtOp+DKJQPKQo9LV5wC8o+lco/Vr+gLIf/2ujSZKcUhTc4w9No7lRczCq
CK731BUQ+4uhRsuio1CFNNRQd8If08FSTxHNYEyp694wUUTpVPW5I8jtvwEnibWvC7Xl9Ato4X4M
DGvpEFZC7Br/8aFGAibJSmc4pWBDxeexyMe/VwMN6Q+8YaN3SFAFio+ZWngrDd0JrSvscqP2OBSI
cZw6q8rSC0abw/y4oE1goftQLc2ZT80eM3TuvgdjrVv72OaznYS5k+XTWWXtHdy+ldL5m1a2F/8r
Zm3IjtpkeQJ6S9HCAa3Usv4kujSpj6s7ifJBNE6XP6mJqv8Pe3s7/9jqeDMHdT8L2CNdghP3kCCO
/FEkAt4+cjFFf6gjRfsymovbPqUZyiOHYtJH66POZ6cN2KPG8OTomf0BfShcpwUmnt1TTO9TOyMh
ODpfFmh4yXOK/XvxKfUAuRzBBon+RcRL+REFdsRKShaqv9SOFithMmZwvVFVsbXvldu6f+fIjaCp
XCJx9lFRgUmcExojyyVv7QVNFd2NdNWvMqOcTobJ66kFA8aixnM7tEn6bbKURftkRQ0ipDksQDxY
G4T6UsXHE2nR8SLFiuY8ezim+5SlRBTODqJRhzVFK/tDrUziR0qNKjL8yCizD02udU/zVI8IhJd4
9F6ctjcsxXeh+r3Qyo/mGg5J4Y2Fj2QZV94RfaUk/kICFqd4AKd54x3NWHG6c4e7aldLx1KFWStx
Hp0NUGbqx6XgdvajqByiYKE2/gO0vJsiS+VZ3wm0UfkH8DihO5SMun2AZ6xQ50yE6x1n6pXiOCtI
aaGFUrYLxzEfZmxRvBpFNmfBJUzD9xZDaNfCbLsXkxO42PR6j5OaNP8aCdv8MUd9rP4pKOG5gWLg
xvpiLXn2W0/MNHuB9xO1j502j//AiHPxTUY4yvMntVHdg+LGo3lcrXhxLyOPvhKmMzZGH1Vvjo0g
EXzbL9aI38FFyQyn9CstFsmPeLaozOH52c7HFk0MgVCO0ZuBmuN2D9TOqcoPKg/mghfIZK2QWPoU
TdSk7qfD1MTNenSG2TU/JWs6/QOGcvwxTn2nfhxLN3eRYkOi0a/Sahn/e/tJvRPDoH4vS8tsWkBD
W/ChyNjmSb0asOYz9QQfaz4qq1l9wBsoCQzUVS9oSJn4C43th9EUSL+4SLS9/SNekdDX0QR0CgtM
PZcLtaBtJA+KrhV1YhpB3sd4R85rnJcn4hm4U9OIv/DC57QfxdBB/5lKMqhvhiac5rtWKstnLqNK
HKt0HZD4MNYWS3gcxXPcuIXuVFlywi66MByfg1kNoet2AzISIGG633rOWZ3myh3OUdeNygkkzYwR
N+Qt88wO8L4vwmh51J0MMJc/D11fH5oB6bZzC6tBr1C2oo/W+vps4vTt2/Ho/FNOWrR+MmnNT+8N
8aQeIxxHAN+vPoCbEE9BNC9dxyoNKyTHjYPC89/6nN/EvSx9g/LZYM+FGrz9bW5SBwaVBD0g2STC
tGeuY64YeN2KClMadrE2nlYFD+e65ub6P4wCag6OHnRuqsTXo4hmqdbVMdLQKZLpyW0pZeZWZ+3M
5SZoBY1Btih7A0CtSBWuR5lGzAZNpzYJ5HSLCAAODFbRevFkZUoXErR6AXt9z/fodgXlqBIQiIUA
TddNSjx61CXQ6jIDgRBcjXoQXis+RIt5p4xwb3YwHClz06KkAyL//A/oYW5QMsKTxQoAggzjifd0
SL+MOB8bB72pF/A1RtGPj6MwlH4nG7gJzBFSQD2SKZJ3cfw2U7QEKmXsRqRg1vSfoZye2nb85eXO
f0kS7fke3h9LlmVgeCEBIv/8j2mKarGageZz0MJbQ0QpirpLuqoeDhQGCgBUql/euzeZHAJqkltB
63cLuEIUbrF0hclNZd8cPOl3jvSg2LkDzTvbRHIqsI3iLpQEs+t5TW3qRHWle0Ftw+w9Qfgydb/S
AZYdLAuxusOCLmP7aKG2WRzdult504sFSh6mWsqjSFM9eehSKzaPSZFYKfQ5D0fyk7WKeTxGTlst
j6YtUiSuMmd0A0t6oNkHPSoRVFOKzk2/9xxN+6wjVfmM+NsE7VeNu/VAtGJ0zxqyWv2zl85xdGlo
EQ+Yyo9xF1h1nvbIG9pOfizBlhIxk/ihQ4MDDtKIbeyqByBXZc/vKZQlbLQV0m0xC6V5sKI0W09o
50U/GlspRt8bvDl9bw0PvJcEigAWAAADcul6XbMkMbGGV5EPRfQoPdjow8HmR3JzB45w+/0Yh9qD
LBcCTt2ieeJZ0weho66u2V0WeL1VPKK4Vu9tE37t1UspZwMYgLIncRCq8dezMUgBICAgOIRE6/xQ
JG56MI1h7zzLl+RmFCSGZR2XAtvWGli0bULOz14EkVT9EIj0nsw06v+qDS/ZuZNvl03GHZKbSjVX
AkmvJzSzZj3qbUnYGFXxrOujmM9OigrvzuMpP/P1lKCg6qgXoYOigu6Sv+OPa2Mxp0GvJyULV7o0
+CVqkC2OhI3QiLvWXBe/heuGS5ajDLZf5GW/wxuVH+Z6/FfKvgQgsjloE16Pb1i4fVctJT9cAecD
yrnoHTvpg2sMz24x7r2ntx8Q92MqJCpRFZWSbXkcUmhXDRUSPpEQPzW1mM4VLCF/tUCjv/d2lC6R
hCS03aUY1ebltmMsgunkEuUXKaW2svzXqqZ3w5b4m2HcUuynPwGQbfO+OHad6m2qKBT1UtKacSaA
FuO76W2M8lpNxmXFppC2uSmGzHGFUyxxGFdz8Qs4QR3OVrGncXS74Sn2UwxyPHSoKYFsRsnAWZCw
O3Go5gV16qqOvCDp7D0nzTs7QOqTcx3RXiKk3gwTL+3Q5UuZhEqVmH9Zq2EEmG3NoTum+vHtLXBv
KJS4qLxSDZTAiOutnfXFsFadm4TIi04HlRb7GSHb7COSM83ObnvduNfHyJXMeVMeZIhRrziiP45x
a3ToOGqwYqesNsfj4JnN6LdVw5VbWAPFbeDKbfGzrbRMs31NQ5HRn4se4qCVLKj5rpabFE89qIPi
Uaxxqp3ttYJrXuEBowfGlI/JTlX6zvfm53IaUR/nmtvmNgCN675vtCwcTGqIDxp1aeNhWFvSzrc/
w+1AMkoB4KADs+El2nxx2yzXts3jImzdriZHKPPPlpfuGVjd3mNy+em4kYbQeNnmA3lu4rqBFkM4
FGr8EcFI6ZfcjQjbajBr0TCNxM7NfW9eoAmR0gAnS7Nkc/hNTFQzLFQh7Q4rslxI8KanNMrM918y
HthLiTNmE4N236xfm+E9a6QOzH7q8yHVvwBagdh5Bm7PCn0R6CsypNQRrtq8360nHK02hzrUZ5Lr
Q+vOGZJfgz78pYKf3fNpkyfv+rRIVRXuGEJXh/aWfn0yc2ddhrSHG+zWi/mxgY2wUikflBK1kBbB
RQ00dfErmcpqBt03U4riPkfb4N0bUyZc5AjYSUtI0/WvcJSoI2egYO90duxba6E8obGpfHv3KLxE
oAPAS8koWq78HzfDXKeijGwrCkScax8gnfQ+zgLlzveTUfifKyp7jUjSQFznQQKOsFnRyG3UMppg
kCNsMYiLB69qeYhLdcx9FGfX6SFxkUX1ayvCq/ftCcpl2gwtdw6FGrIDqAybraPasYNtmgPF1slc
ZGJnjZq7pk89avxO0voJj5XmT+mgEmTTb90ZfnsMmbkFGRuKIKUACHyb/GR2p3Epy7IO+7JWDr0+
zQddXeKdLvWd9eUGU+XF8orjk7/ij69IchxjpbLWYbFozf9QSK6qQ9V342m2SGPQd9YOS5ba/3vv
0oJ6lthBYjOumq1YxbwgNK1pVRtCNf83a5fmi1aW80mVXeBodbIL4KDp0He2+/XtgW8XFQ1JUIRs
KTQ+6G1dT3dSMXRAPaMNU8PD9Qfi4EfR1/rOpt3e2XJaNOkwN5RlCHLm61EaZV6dymy6ECe3Pkhc
GnNDr03nTC+mw2Ia2eW9szJol3nE8yBAEPDZzGookC8DGV6FnUp53epHEPOUY3dmdXseIODChZLh
JzPbgjPQqHbdRHVFGHd91Pu6RRH3IGx7ro9OoR1G9SFdl7YN2kHdc9J6feWuz6Lkn9MMJKUEOrUV
1WkaKxsQAGnDaFj1+In/++XERXw2paD8UQOXjQhYJ2Rxt630zrdzb2kesj6e7TBbmz4/kBhrug8U
A18KZkgClHkQ/E7K4q7Z2bOXofiwyip07MPfHJNzOaBy81FLm+W/tV/Mf4j+x5oCvpuh8xtHcxa0
RmE5B9VSKOQiANt2pxbb0QIquZZGl2gWA9YNca8+99TIKa43JdpKYDX72Ue0up4OiupGsT9jTewc
pqg07MclKrzowzr1dnXmRl2sQ2dNS+FzSWXdw5D1loYKfKWj7Azvu/02o8btffQizHf8dNDp7PVt
+p9hzE7yb22s/frdUMwkewA31giadXhRopiWjF+b0mircFYQhT+WceOZj1M9q9HREPEcBao5YiDg
4jU9PtGKMJ7nyGPd6pIKxRHpBYNOhlKgBKs0tvUC0rXqwrmrxhezM5rfulBT69giX10e8m5Zlsek
cMFyZxZpblgBpXuvrCIvEH5NhKc49ADx2r5Fdt15sRYJqs2Ft4R5jiWv3fXas1h7NcBroP4sWiAU
PiXvPeOebYBBjUZaXjKmPBhgeq/Peu7UXN/D0oaEtZnLmrXLT72xG8HT4C3jukfEub1biJQQiaNy
S2OeuPB6vN6ls2tHogsFWmT2pZkUq30y1tLOD6kQ9tekyod+p9J5Z44ICyAmyCMo7T03c4zBSuFk
t0KO13iKkG1sfcUgW8uN9b0aaywnswNxqHGlQQTaPLp6VC886JDjC4v3QfbDxINASulH3XgNLgxe
PpzfvjzvLCgqyxZwHYQhJXL+ekFL6K3rSq09TFSAiCBFodwdrKStjFMUm53H01tbexoAd1b0VamG
9UQcB0La9aALjVQ96ZwxzFxs3P1UU6OT2vdIKOWQ7HYyotsZ2q+PEdtFOhVvBV6sKnFJ4+YpJO4t
/iINxpAc5sMFLtz0ecizvcjlznhSqwniJyKurO0m/ozyGRE0XV/D0dRF7KclRj7+oMJZ99ekHGka
dWW0h1e9XVF8MeH18Q8xKayu6xWli6jg/DOq4WTZ9cdiropLZcfJz5ZbeifxuzcUSRnaTYBxYF1t
nne903sTcwY9RE8+/btWuhlBdRr4YWtVw07AcjuWI9mzUqWEbiFY9+tpJUIbB2o0Rrga0xAQ1miP
yYiV0+QgNfbeg0C4QvBDwYfoCMWX66FMsaAwkiY2sihFRNowLE9Vq+dfVr1PTsjY9e8eDyQpN5kU
MJCajZs8s14SdMxNxQ6xNcl8JUFoo8z1c6PrX8CxdDt32Ku25XUIIWMHciKKdJLEtskkBmtKNAWI
SpiNaO8d0BUYi0MRNYXyJRqLaAYTFHUq9eqcwvisxehEz6ZZxxdFxUXvezKr9Xym9uv8envZ5bJu
fpeOsg70BYrVtKs2G5cSXK4NFaoDc48tQYlDzVlXnHinWk675nYcyvI0xahPwkTaCjyisNDxVvUJ
uzYB3VRLMcIHGxsE4+sgso7WZtvbOHdUOID3lyUCdHXsoNotdDls0fycHKNYT3nTDM4R8QRD/avv
XYwSk8qdvtVr4erPuZsXxpG9JXB/UbXZOk924dLmpUOhHOgf2c1jM1QRlIY5rcTf/dSpzYfCSKL4
zB2V18dY793PeAJn3imSRknPNp3oJ7rC3B06auUqvg2Ikz/RX6mxakOgb3rMPVMUjwQodVgD5aKf
TOCvHPCjcp9LZ5p/kZyBpVka2vnHXHcn06cpmtoHsBmx4WNGgotHOxvW766IhPsAcrYEO1WtE84Q
cQv9tHULZT0m2HUWvwsTg4nfeTyuQzAmRh4daYwbZlhGgAHP65Bwh6tDVq7/1g1+Rp9gMAItTpBr
LM8GWArxqyuSMr0MalnyzkRczmjbR5hz9RTkU548yDljUMD1jnF515tsin0EyYr+gaTebI6ZVpqf
nDob+k9T6tk/DKdqlzNe4zTyc0QJlLM1ewivJGA5XKQKmogepO1E0bE1yuQvbPAq7xH0Dq48okUD
G2ejeCb/Wp3vVKCK5lAQ6nQnkk+nDJwo70ycCKdanKJh0tSnvlAj6wS/GehZggIFzA5HlNhkOp3h
oBUpkj46V57afcTGD/lBoGuKdh5ha/2DxqkyHQQRrfpEx92KoY56uHdV3YJTjuoq63pSEvpkR+kM
8suahCYuql6I7wt2O15YUod88ZLcFOT+mZ5cjNIrtJONBVX7vM7QjnYOzWtKszmbwPdlldUGJ8Gx
ub4SY22udW0l5clSA0WZUk/rn6km3cct5I9/zy4Ky6cY549/9CQbH42UzytwabGPS0y352BYee2e
x0H1vpi5EWc0hgmLD2Zhat+dQaEc3UTooQRuNXFYkKrpo4vXact7JR+oAYElIGREFY2C27aI6Cz9
GltWXYdGWpaAlar2k40J1U6CeOeGoZlqSZoANQuw4terpf0/zs6rR27b+/uvSIB6udW0XW2xd102
9o2QOLF6paj26v8f7QM88GgGI+wPCeJcmUORPDw851tE2Gd2G9VBZ4ICtuc2PoR1056McpNWdG0o
JrQ84pfayPqFnRdODFV3qgNrGkqsqZzx85xp2r+eYrsbFZIr8dl517siQVxKe6v43KQt+YbtNUHr
DeYTmiTaUQyVc/fRW4D2BCJ86OJBxuWiPf92xLEeM8C8CUwnLB9HtypOCbnqhzOXZRSWh3x3qakt
n/XPao9iWmIy0iaox2T6FEWtAqwyB0OIVuz+4xMyqCwtNSzikrH6bEXUKZYex21QS604uIUt9qSE
W6nY5eLQweTJZ0Awo9a59uz1FJSCMm1sgnmsHG5tei19aMYbucNlQssorksmZiB6Dmzm/LMpFCDN
ViRUjWhcPqJYPJ0mDeLk1Or9Q0xN9/Txb8c5peZPV4E/V+OFFqgKIHRtkNr4buVVZBxqtW83ZnXt
25kIFRuWupBQ1xu7m/JSghpYVihJD40sQHnWzhYG6PKkLoYDaMSz7VQeA8uv+GPLcZUAXS/SlrtZ
2nvVkd5d6Wn9Ts5VuDGhywIVQ1ExJSxQPCUGnQ9ldAbZTzKwTOC1dkUfv7l9epoHzfDVWR1JSUoD
+zXt9fZqXZshEozUpxYKPxpy58N2uZ2Voa231MXSdIfIqYpDJd6spLVbG/HaUDS2eK4y3ELsPR9K
kXOPjwBuppZi4YiGiDPtob1TjMP+9pyu7fglri4vKljw1ipQ2F6smONQtAHe108OWlaA8RKJiGZR
EDHCrefwRZuRxyJXBxq/8NYXVeFV+Cu6VEmEynhDlKWPWtLlnyLXkXeKh0ewOZXePpekmQqv5rcB
WP7zEFf4beJQ+1cYdcVRgmvYRQYEOK/JpG+FkbIRoN89i89zAdpViFMueTqIoTWYbRSjnisp3oRh
0VXz0bMyclIvU71kxzOxBKyutml4tBrQ7L7btLGyb1vL+xaLYfrbnTN78GPFaS0/HcxqOFD+tkff
iTwCY6JbiGWVTMT2hTYPoz9Cie98G9/Il6TjBbt3htRKUf3pqnhjqZc9s56Xt5T/gQFSPF57NZMe
hp0KmDZo0HPaufEgD12BKeOHN9QCtkLFCHlP9tSqJpDEruJUViWCKdS7vVHGyWuDFA+mDW31A5lT
ntAfH5CA4zImjhEUds6PCmDe2RKjK4IIBwfgxRhPpvVovui4ef+npWG4kSteHE3t3WAI2jGxlKi9
itkNr0ogSVMfWC7Ed9/Qa0L33GJHubN7x/hye3bvop5nq8YoS/0Pbb53BtbqgFaVCO0Gp1wUuLVW
fW5oPw9wCZrCA99llrXmx8Oku7sEPrlz6OzGKv7B+rFCoz2cbO2eS3V0HqbOTbVDE6eZ/VdfIeLm
T1VToGUs7BZXpEZzwnlfdWHvBXMcYkzHU8BOdFAUIPmbh17kI1zdDt3sJ61VBt4z0aBhmihj6Z3q
otDkPXlxF+/FFHlU1idgwurncaxD8StWeDL+W2Iq6X0rjYrHkKmiQ/yox3YmX4a2c/61tKj8SUl+
6X8Bk0dtLskz+SPl3sTPvjEyz8+x2g0PqZ07zyMIlfyLkZjpP1AA3K/mQgr67E2zZT3KucvHx3qk
7PjR6A/XBuwKDVfg1Jyj5Xj9cb+N8FfA/fRa0IAVOHhe1/t5ApYPPf4tDtjlFmMoNH8RTHnX2Vxt
aUhTLgbDthYUaZ5+bUpF7CnhwTKQRppvZL0XF8BSSidDRO0J/iKvn/NpReOEOXXZaYEymtZvb+hi
KJ6da35B4zA+lVptbu3odRgi/iyAdKTvFm3etfiGYnYK6LrZCBLCR3MYp1kkh3kW6WcRF9pHBeyJ
dqQi0Ah51NGpX9eeyoSt0VTCCrIkUveohbp+q/axb6jjP7dPKti6y5nxIfGvcbnhUAFehT43Hj0P
Qeg5IINU4r/1bvT6F1udhvlAUQxORjj1RrwTWteILy10m7cZgc8+KBL4QbuBDQ7/gaoWRqUy8R5F
afZUC0pX1O2zDlLLc32hlP38WYPPMvsRkiDlC+aWSbUrx8Z+bKjfZ6Dx0R7cz9qQ2r7iaBOEzTmD
KpENHQZBUYJsgl+bUT1CS8mj9AjwZcr2go9SHgkxk/46T1Xs7F1tct0XaTY16g1ZZxnwFQoXmH6f
YwzbccLEI/9X5sdRscfxhZgfzrteWnCD1KYV4Y/YcOOfKBPSvori2UqPodcP6klHQN3+WaiJZwAG
8SrlFd9D1zoomL1GR8uaga5iRZl5u4aOPd7BM37yj1Xu2n8XvSzC3TCMXuan8wgtweKh/VvtaOsR
J8rOPuESVA57L7ES7V4zor4DSjCl5BAFFABtnzpFnuKc1i1g1aTWlfA/SA6a6SeVNdp7UaJxdSyM
NEmwv57irxijY6YMv8373QyzMj/lVZ0/16iKvpLF4AdczFMeH3KpOD97qn/Q/0LkSvzB6nmdyG7p
UCVx4v7KZnWidiLTOfHnSa31o2DrY90bKvEvdLHCwm/AHuFmXSWJ9iNShr466HEu7VPaytndeV2i
xrvKzXPI2NiOwLYebfWN9KPzPuU6op9PwySz6ujmqUzvXfSB8qMao/OOZTwPxcHXe03Yn6xYj7uD
qZQens0JTyqYnlMKLeT2cVgjZJaDR4OPfwCU0S9b1wggmNdQEG0eHbU3c5G4HQbDRuyqYADy0qbR
w9tnwrWi05PTaODCsOubqd3CHr6/P88vUJrlFAJRTqM4wq19HuBgvtFVglIZaJY03BdM1WPvLpvJ
JXamNNT6pID/0B7cuk8qks8WC04qKFaPwHYUpYcuLcf+E87rbnHKrTIsTo2iYqq8SNK0e5pwVuz3
el0jqeWVyo8irCeDomefecca09d+l7td8ZbIvn/jcsb1zJGiMPd96WXjTu0VVX9pqrrRX7oiM/62
I9SNj8oUl9auyuuhu+PUGsmTWXP9YGQ/iUn1u7KUoK4rrUk3cpvLRaOpquo0ICCk8Ofq4nGLHpWi
NseruMqczJ+sMnO+eDQdw/sRcsWMrQ4d731SqEqGaXqLoIwvZWF1f93ePBepKtcrrG+ADuDtIHas
cqwanl6UmJ0XjDgW7DrqXHR0zS05l+VvOd8ZZPfvXGv09KDirK6+0cOVrhKKF/RZr09H4KM4Rc4q
FreusLJHwyyN4hD1oXA2UtbLz8wTkoSVtG7hea+pYSXN/7Et1eyhbfqernxy7DRHQK7t7hl0xlxd
lPtKTU5W3b3d/rLvLdzzSS9jUzMjQ3cX8Nj5cfDi0ZWAC7MHVYY9FV+9b34prpq92mmExEOUqOJb
WinJG3iCur8b3Tiud4qC1gTWRZX1ONE1/QG9wCuBC5eDvneB84oDQpvj8BRLtUuOt3/x5V6gibFo
4CzQKEC3qz0J+DnHoDjOH1DJlRisN+Mpoz6/Ea4u9wLvFY9WO/KygNzW8FdqFuYcKU3xMAslHAMP
HuM3jZpTcrQTFbPp6uCN4/T59tQucy9qzjzxAbxAvafNeL4Wdt2p9aCX2QNeAc6hGm39L8coFeJg
k3437br6qBYmVj703Q0IgQst0bhAumWWkQzQkx80pGpq3yRC49CqbPHprizZu37IIpq+0MJWqTIP
4bic3CF7qC1E1iYJnq+Kxi2wwuWSUeWmgkAdAXUGktfzr+flkxvNYBSWavx0p9XR9KkXTv15ElK8
ZHnS/2Op3fjto0vGB6QZTN0JsCCi7OeD0ggwpR5GxYObZ+0pqSPtzUX36penNNq+6mttIz2//JSI
1CFIrS2YYPgGy1Phj1dHR/YkJM30BxBftZ/MFD9JM4vd7Vktf8t5UDgfZdmof4ySaSa9IUCID2pi
xp9sMO5Io+OLLsB8fbo91AUlFfghpq/8B+E4aqzrClA8pF0221P+MBSi/W2n0uNKjbvaor82y+yu
xS4+PNo1HarDnJpxc7BtkShfKCxl7i4sdTZSmXgjfk15ARS9iJz+m2XX9c+k8/L/COkG8hET7UBD
mKI9lKpsJkBsSAY8Uz8bgNL0mtLupryRkd8Js8h3RRlGDuA2ekv7SlOEccBju/pbqeUsXmQ/pNGv
CAf10A+VXH7DCG1Mnynab7rkXawDhUVrkfCjjo7u9IXWiDaYQMjiOGhJSfZWjO6FkK1+qGs7/eiS
vw/17nAIm4We1/mS0/st8FuL4kDYiYPKqkn+GcZ/F+TPp9srfvEsWkbiMgc1RSuM6vD5SFlipaZX
QZgQOBz5YHnjN9uJrDsz1bX92EwSMsgwPLiT127E14vD8z4yZXxERsgi7NUcCzTr3aHmc45W595x
wtRTB8534za/NgoNA0SscKZY2ofn88MyD8rpXCj3btR0z7U79k9hlTofvQaZC8V1BICX25B/z0eZ
wT8qoI+Ve/Smk+emGuuHvLO2UFlX5mLRISDOLLcggLfzUaBQkR5nEqUfbAOcU1I19WcdPI99d3tP
XMRugLlw4mlRabTU4Didj4N2xoAiRxoFiq32P5Hed3/gbNDhaSDHyfkyVIXoT7OVhVv3/JUTBsqG
MWFc8scaX8qLdCH1hAoEvHaBmSVxjc180VISaD0v2Qh21z6nTlGS3JLDzGN1Nc2Md+wIyjQQneP1
R1plerW3KpuQc/t7XhuI4gZybSgUqUSQ84HqMIuLPAwZyMNMG+ETcUerOf328VEoHr9zVJZyymo6
0D1RDC6GKJCO8p/X6Okh08MtJtKVcEHP8v8P4q6OE/EdBh7oXMKFPf0oPEGhzQplfwftOf67STpj
12h2Rog0ecl/fIILyIqEAvLkRbdZpTPRS7cCMlwL7+hwI/oN7uAbr6xrm5+AAZ0CFSNYMauAGCHt
0TdxGweaM4lj1Vdy39SvVvOMbr15zEmEN6Z1ZdPbKBAulFOMXmCsnO8O2ksYXlpqEuihaf7tGS2+
q+Noz/qBBse0ZQhxZQHJZylbLzh16vHLXv0jmWjHCGKW5ybBlFD5GmakP/DBrPd97tG/UVPtLqRs
+z1N4zTamOiVY0DQQicWrxfQ/xfcvFJphJah1QXJYbhDxYGni1VFG6f6yufEzomEk5437IV1C79B
hrFLE4hnECu1k2qNvwyAY4e6TdyPzweoHhKxEGIopayBFk2syUFOThqMnmyes7pUf4JHSjeC8fsP
Pkv/8HFeaH9L8xvQ1vqeHDti5VSlKWwmR8EPAr7ZEB+EtXQ2RtdBKYkYTuNrjgzFinZ9p0wjmROw
d3qfozLicd4MYi91m9LbHA/IbhqpS2FJR1dM3bdm7WkPVR133T6UHR0gFdzP98r1yt+yaHooN15i
fpsBR5lPaaskpj9jQzy3u6hPLfsLXHaywCLrLf1oe1bb3dmFkTefy2w23uJIBdZ/OwxcvMu4YOEg
AIGmwYBlwCodBtbPTRwNWKziR4pWjpj2Ap9Bf1LU50QWW/zCy/1E6oH5EskD9Qi44ecHpo7pmKTI
qgSihCugpujSYGqY+3D2t3AhlweEoVBbo6uIAxNvzvOhIDKGTVvDsurRaj22Vh6d6qr89/bnu4xv
NC88FB3AObJ31wKsrVnZYa6ggjoVbnIwvUH8GHQ3f6yKStujAzs8Z3G/pfz4buZ0vonZv5T3FmQA
F+GaZNyZ2dRQ14DrILLctv1sUCLxrC/wlHslKUUa+5k5eN6zNupx8RmFrNoEamgJFBRKVQ3jrziV
9up3JdWz+UdZ9cpTm82l7o/s3mRHubv9apr99FiNcAshS7kodkWiLIU/1KGOspFZwvZTK5H9lVXI
3PoCReL+FEdKsfX0vQyx0PoXGQGqYyCJ1oWDuh1IEu22DazeqS0/dqvuYdJj9UVG3fRd7Wt56rp0
Hh6KeBLGRri4BNiSiXI0MJyjZqERO843kaZnU26kPS1eEzG2/eCYgnaRMSv2a516Mvsmk7wWj03W
uNUrn36K7jWZlf8B6I6NN7sRk75TE0qwr7f33eXmXpy+oJiT/1C9XKcnHhmr17miCKRBvUafxPxJ
Q9fh9+1RLk8rrDIP5DQNZzpna+uSxOkT8FtwOZ0JCL9fAxlNdmPEo/YO+um85VVxGYsWbAZa03B0
F+be6mOj96Ibc8hhwjq4Lg+mq9DusYDP1rs5tsc3KzOsX7dneHVIltVmcxGV1pg7t87b0UMDOmhx
9dp1g2ofGuH2x6qs3UOTZlvmR1fHWySKwA5xqa5JgjZWCQVyYASlcQjrYzrE4Xc9K4sXGr9cMUlL
G2XjYr0yJLUbvNth1nOA1klm1aoa75ykDkBIizslbtudbrTxHXbq7T5DdGcjP7+yaWCoo6lD3gD6
da2VgpBZLRo3rgNzytqjpuXT05C1zoNAyG7reC4vwfNAuJBZCe4cBZLLtW8xnTlzVG0JwlCPQJik
0pocWAWu/W1CPFUGqajdz505VJ+B5dPzyAq27c7qOrM4JoaBxqLliG7C+E4M5eH21rq8GvgGdIZA
HFEOgOZ3HjoKIbKMUmsZuE0hkeU1DqJIm/8ocBW7saUYs5eDqDfy7Wsf/89Bl7jxR0KKMqyYuxAW
nIq31VHkhbfXygjlTVWr/od1Jvl035VUKREuP+WPoSaE9Q24MlDdzVI7ltwXga4Wco99+pbuyXtJ
er3O5PQUc6mrQHdYT4tmF+gWrQxC1NUT31EVZCMjIxyeOb983BbLncrXpRf+nvrKHR/1eYp+UL80
Wz/M8/SjWsjeoohBp48EZmnZrJNVJR68Rguh+ddoRfpKRxVt7pKP+iEzCiihRdAOpjhYzVUG0ynG
ECMXXgazyDAatUwBWNNpTrf36ZUtQwqhLp+XBIYoeL6O9mDOyqA04Kgjodyhcz0T+Mo5kCFx9/ZQ
V26tpSJBSknOopJ2ng9FV3juY9OG/k1bH5hCjSV3nVsflApYPhtsXuo66NwtCMbzUSBHCYGKBYIF
Q4MIv1Ibz3LOxP72XGDR8fesNiXFcVpaIFdod6/r44XXOyGQ4CHAnCqffyRA3OefBnQH8WgUUZlX
u1nh+v4rF5lS0PFN6kYc3H7W+105YQn6RZ01DNQwtRn7g53ErUKnFaPJ+3ZQJv13kdXGd0AAVXqi
2obDvJ5mqrYzpNVEuzmNja+qmfNqESBJ3Cce8ylqrvbYaO6htRrARB2eCvZdXI5a+9BavO19Cial
QJGLdOWTrbRzlfhWqiVO5IsGuGfqizJV4tPk6JG2zye0VfeV25sVRJYyn32nt9ocHKDouv6nWvWT
cyetriiDRMnVZKejmF2fTGvoCbFh30nIeHFT7KY+AgMR5kBW617X4te+LJzq0JFIer6hCSt61rib
5K5M0yl/jSIgWqXfj4me+Kmqj/0RbVm7xzskNMu7sskd+1dZ65OENeZO9T0KmqX5WiA2BlqaRq/z
K7XUyA6ctFKLAzyMJPyX2bbWzhBuaIMXCQ2VCnzZI7SdSA/JsBmp3GPNaj2ZUySiv9zGrn+Ewywo
SmcNIqQtZfPmhG3q8HOitFvvLU/apj8OLf7kTmIqzV1sKjJ5cSaUXJF0xA+y9Q0s+fITcpD6W9SP
sKx9O6nTSe4Rzu30f6ERE7XQZUOSVfS581XK2bPQ3G3BsJQt+ihZUuJH5xbSwQsjtgUO7Ni/5cXT
3PFmP4VqWOi+Vs1jczRCtVH2mQwT5/s4cLf7g22I+QXsZ+PwpRBw2oHmnLQfjUEV1+9NK/k5G0mp
Qw7qzfqABI/rvE16KV9zNUdfpstaMT95aizyU4f2x3jAfZWb0ndkC3faH5su7e7TqFK6u1Gre6Sd
HY9IBd2TTefXwAkK3yCXG45Y3en/DoY9R99vn8IrEWURI6CsurSoLrr4Jtu2KDOl5mJIUegXc4/S
c1Q13kYSdSVIMg5Y0gXtTV1/FVM8lHRL7CmbIB8zGNHIdyORPEnIQj41knoLWXplWnQteSHD6gNU
sn70QDgZdHwQmwCqWrNX4yb8psPI2eDQXvjuEimpylHWIUHEYW+Nljfr0B5jG9lK4Bpe+AI+pvsB
vFx7zQG2dX9HdOTmT2SyxXw31SWOj1XqNWzZvpSudV8bqZU9TZObNjuvpqEctNyG3U7pHP0NGT9d
PHfTMKW7qMUrd28nZtHwGArD/5Koz1EnbxQj/Wp1sxp/Yscb3VM6z7a8bxMAm/5o9RBRVaVDExWh
ADfZV3AUivvb+2cp465i+GIFvewg5B8uRCe1TvNa25wAn5u1viiFIwGVRi4tQQsgupKpiMEWNvgj
NTagsVmK/e/tH/C+lOtfQP0AVgSvHrCvq51lQYyYFteBAFkH29qPs1d/CoWSFn7ehrguyzjz1N2k
19ajayvp/CDLuW73Rj/pml9lBc1Bx1Vag8d3VKY7W+lCeSjMVNg7VOqa+CTDNvkpm3H+VAA331IH
unIJ2ga6u9zqCCMCqDm/bHMVZ6yhJ9sfwRz5TdXvKyTFdpFoH8l2rY1c5UpOTbOGbQthRWPcVa6S
oc6rIbaMMpUzt77Frt7XaNjPtG7MeX7gIG201ZYn53p1yPDAPgPxomi1TP+PJJfXQVwlMiO+ZJP6
pBuyhKsoOmTu8+YOtzE1mLLZBRnX2Rs780oIwNYHyRUMEmgfr9tGSm9HiNXlNVOl3pijprhvwm6L
L3M1rkGWodVGK/YSMVYaI0riYR0YVdnvFIFH5Fy2yt5V03EjhF6bEF4XFOYxK6Iwv/qUQpoR9X+G
itxwaHwjDbVTmZn9xopd2ZC8BREuQWnIoCC3atyMUHFRbLPqQMbhEwSN8i9puv8ZaJrdm2MW7W8f
38tJQY6heKCzRjyx1yULN61TFPgcwXu+ze9zsKpPoy6mjbz5ck5Ll4HyOCgmGmxr5koTmQDzUF0J
yjEL/1lkyoHQ2Hn9rIVmqO6M0JM/b8/rMi4up4tjBveR0te6rtlrqIQP2SgDtS+a8SDNRg53ZdsX
5qHP8ijywQs4zV3lOIRIS7iG3GWKDMOvt3/G5XmnTM+ceZYAi7LWDr2tqk9qpLZd0JcpbqK5aj6D
LtZ31OLe1emSH3FoTxsn79rXXgTWuOYpHKP3cH7mI0/vw0hqHeSRIZ2CJlUlODUvVSIfv9YhugNB
Wm8ZH79nEOeRZmHLL5R5PK9AjK/KBQ0wJplBogm4SWPl1Utkq3xDkELKzxCJ+uhr5c3xBAStpEYF
Ixl3+1mTitpBbwGTucs1U85UGYr6J8BnL/0r0VsAyy3urtHnQXa2e+I5af5Uwy5KYO1QFP6WmL3i
7a2hzsdnJZySdqM+c+V0gL5DDptzRjqzliEJG8Wbe3wrAtfC2sIe8vlzSfVi4wxexuil1AS6HnAU
O+W9Wv5HjO6gaOMYJGXQ8PTal2QMzS4k8el9VRjJm1WM+TFC6OlBxk728TYqg/MIxO2N6hpSDOeb
pbeHTo6KkMEMEP5UUvTxbQcNqdvn4MqHpHsKJAL4Cm/O9TU0JwqtophR7FwxA2PUije1luZGPnh5
GSyl9EXZFpWvhV19Phd39KKqjC0+ZJlO3w27H594Hep3RoU/xP8wIZvj9Q6X4cF+PlRMrBh0Ycqg
h2+KrAGEs8bI9eP/MAolyKX0CY92XYoUKNrFhRH3AWlov49qY0C9ttqqBFxdHLCU4HjBflOvOZ+L
zubT07juA+S3vWOqTeKE18D84/Zcri3O0qRzudkAGF3AHlqtTePO7YO5aMVL1+sJd7ZTgR6zlI0C
yuVQlJtgtNEPBP8HK/N8QqGsHDGnA8FfauV9YbrZr1DoUCZo323c1leHAh2M19TSaVwr/8IujXpP
gIviWfCvQwvYj62G2kCvbDmEXq4SnE9Kae87DojtapUATk1dZSaLYBDKHJNS5b6HRsnh9ipd3h3/
D/kFoJyE+EKUINLHMMVDZQik1OW8L2isnOBZVOpLErG0vJMaM93fHvPykiSjhlG9dHAXqPPqvgJv
D+kgZ0xXCPvzZPeTL8tmMU7Rs8A27OSouNXW0boyUVBTKAahIk5Gt+6j4+KBmgcM/0A1OuCMMaK9
Oa4eL7FrN49hpW/5G17ZKDyH0aVdRDORIl5N0nYmCB29OwSKhMEibbyVvLCKjmnbex++tXh58zLm
wU/5noh4vv0zVEcgWhVjIFy9uoPDMN7DIN3C/lz7gFA1bLruaAWp6yqlZfbwH7J4DJqqsyv8QjLc
cyqpJ1OQ6I78Vsy5/nGMxcJ9o5IJ3Y5kct19L3vavXbaIOCcgbANYVMiWpPlZrZxXV1bLMA3HGt0
npjcarFGs0rRr+/GIDSqNsgiWz+VBlr2KAY1G5v/ymcka6JMYi6iVTSczhfLnmh4hLWnBqLWrLt4
6rN9LNx6lxAcj71Ryo3xrkyNOhChEXw5iO91A09alWq3CH0GKj4LvydcsJAQDK3ygQeAtXEfX5sb
ElmWufCKKM0vv+WPxEZUImrYFVowNpVycEu8uwszLz5VMwr6TbgpknwZSGgAUOECEQarT1+DffI4
7xqloG2mZ671rFLz3GvkG3+VWVHdh4BOX/MJ/aDb0esyLi/NUNwVeOuaizz7+SSrEewbdlBDQNKt
HrRUVfwID4vjh0fhAb/AXsmjyRVXIEzoL+mcFRjVms3cTnd0h5CeQDCk6T/8ygUNggIYYwAIoRh7
Pp3OxlmjaDnWrSHhgGl2+HlWlPajqjSgpPhqNP5pLKo0W89HwZfLTAuM0oLaJafhBW/uQ4Sa/aoy
PyrMzp0ChJ0yIbhiCIzrHIqalBbDMx6DDvi6DyuyxHdGy3eOHdf/w7cD4+ESfhel7nU3N6+oQI+d
OgYz7HJfhkqGFoSzdV1enuClhssgJO4k1GuEYClUbRYTKvZsdwV/y0HzlaQfTzYOEofbu+7aULD1
obOTe1CgXu26wbVy06mbOagdl64vmUcsfcgbQ3bqwT/+++HRTKAaaAEvcpZQRc43hadjH8bnUqlV
eUiNTXaxF8PgHrFr/KicOpsCWBUK8YQL8CFrgrios0YM2aAGbRt5ex3byB3qVtXHPx/AZc4Q9yQv
qzX4pkMseqyx5QHiWNY7+uxo4xbhfDIyZUve8SIK0cvlfbBUcngt6Gumtm5ACsG7zAlcytT/jGPS
7eshyV5vr9DlKLBACK2girnwufbPVygazCyuWxQy21G0J+r+85Pb1bAPbw9zse0MHOkIpdCZF/D3
OqkeZO7mg5JRSljwLEXi4Q1qNJjkWNPWRri4ojhKDi9vGuH8Hyip8xlJoxjb3vL6QKYi/Gr3mdx3
+aydJjXvjkJUW2D6y6lxdJEXpfkO7gnNmPPx4PYjP5FrQ0CDWbkzJj31B1nHx1ETG6fp2sx4j/As
WXS1OVfnI00NNMDMUocgxYz6QEuLNmEyVsdaq+o3M662XsTvlYKzAtASlUiWFul52vHrqTlSnSOH
Ym8QdnG0i2GDPzgFQnWyCqtHF6zXj0xO1gOadh6sat070QkdTjOQuSDV8RCcjNJ8NNRp6xReZAV8
ZZwyULTUWGvLWRWm4sSRlTSUMcidavJn05j3Y9VVz3FdDLsWxbUvTtZtsXMvqVNUwrhBDfBDuILQ
mzn//GNtNQ1kMD2Q1Oa91zCVU/E1N6DmfqkqKFA/Inc28yPIalN/om4xofDSNa54GGL0nw8i7KwQ
C56WpNprTe2ThxiduQNvZc50sws8ZQe9jsJfHeVW16fKmSv/2Upk5RmWoqMKlb5Ii3YXDyLx7rok
c5uDxCO4fJQYs3hvU1jV6Z4cuBI+z71c+adGujr2k4bTtkfhJ458HCcmo983VKfCXUWRtP1oSYCv
A14DfN5yEi4oVNTYi550xghcJEBVwAM676EE6+DRKFOxEVQutwGDgQSHsMVrnWfL+YKEuSOMbHYW
rWvP/tvo3CZ6bdrBLPd6ZBnlqTWtMA/oWk5bRJ2L+h7T5J0EkoMMhPLXKsVvrNKL0gk7jbR1Td/w
MnGHUy5QNinbJyHRwNxZTS0OVWaHr7cj6WXAZqLgbHlaw+li6ueTRgi4GF2zNoIKyZAdrNn+vrCr
aYP4eBlqGAW1KNxQwNkz2vkoej2PuR4mZhBH+pT6XmVn7VcqnrXHaPDUka4phnEjhbyynnggAfrF
3INixbqkaCnokU4Dg/IUnORuttH8otmolOau1kel2+WI2USg9og/97e/6uV8id6YnVNaevfyWC1o
DZhltgbTDMBr2ca+rdJqosOJr8AhLuMi9M02atr97UEvbw4gQQvjkCLx4v6zWkrPlQAzoIGDa/Lc
exGZDAOn/z4t3C1lyssNu3TVec/w0jZB6a8uKcMak7ahm4HCJq7Hhh5+avL62zCj4W/28Teh4ORc
9ebGLrrcq5TZF/UHEkCecWs39UXCY0gNcC+TDdQjxeNo38tEfBRgSEEEvMCiibmIBK35/HiaqbDW
kJgYHFfsxtqITp0ZWX6NVOnGil3y93lFkcZgC/We1K5h7sLUQb/VrRsUalQ0v7uJ98EuA3IFZIVe
t3MC/ByGxyIqEmcftpGhoXFOOwJNFquwTmMayfrJNkIdL3JJleWuNEIyVaK4qHKkVWoswDqrLbMt
6sGyl86v8qWyQ7ykggSMed09G1Mvzoum9AJwXmIMMnWw4FbADs32+WBryUPp1lq7wzEXLxtXwXjq
IGQZfbu94y83BBETYVQUiBa+5nqpBgSOHChdYZCqlfweZTUafjBSvt4e5RIivyATAUHSQ2bLc1mf
Ry/NHcIFoh0GyMpyqICOYbltWTnOREVPOfQO/wgEcTNrgX8MJb6Vn11poN4zgfDq7xXZ9vd6mylb
laEr03cp92LHZAHOgytx/ruqAt+PGXmHoJgiEAm8mb3aH5pi+DBYZ+FgLNIGIJGXcvnquHdTlUQ1
troPSMJmO20U8qQ0CL3c/s4XQZMzAG9pQVpQmqHCcD6daMgrrEpqCgu0gj95TSzuagjMz5pTdA+4
3XdbpgwXUYwB0SYBWUUniPfEalrkucpcKpQjzUF6T3GHp88J1aq68qekQ+26csrst9nOEzpAbK6N
OHOxerTUgaxz47N+C6PvfLooCmehUoGvwOyd9LukK4tGi5eVG2nNlc/KTUReu0jBIFS7unurssjo
rubU87p4Vo65bobC19O+ekJvLjaOlhGPW/fDJZwZiVKEumixv3fz1nVY9EKx7J7Q9R+HdOx3bZk2
2aHsY+/F1UZH811XRr9zPPeA6YG52wOLrF0fC+r0LaYfH+5vb60r33phfuH469K/wmbu/Ftnoo6d
gkwzMGwBB8Hq4/swtuq726Ms++UsKDJpNFkXpDExGHu581FGpYeHKUotEKHI7roa8Y82Cb1AY/tt
bJ4rW5ei+sJaAZXLHbI6+mE5i4JOvRYMo9rvEzt1EFOxkKRWxmJnlo6xDzV1+tTa0RZB/tokQQnC
BoXdwdCrLCO1ByPy2haJOWSVnoD9Tp/+j7MzW47bWLr1EyEC83CLnshuURIl0aJ8g7Akb8wzUBie
/v+KF+eo0YhG0PYO+8I7VF2FrKwcVq4lp9B+FfYg3vveMxBFskg4A9hFMsZcn2feTS0IX007N2BY
H8APOA96VmQbA6ArtkFnnS4R5Wc5yL4oKilQptSkMdyPpKpOcaP/tNrA2DDAle+F1eFnZP2FBt3i
e8Vt6JSxQrIX2kI/hK1eXUC2gn0zOrv1p1R3vmYoBh2KsB033Orq0oTAkgNAChUsbB/ZmVwJjFCX
AK/sc5VD6W6nufYy97b4rqKOhLiRF4ActreYD1c8D/pPkjMG5BUV8MV9CBqri4dg1s5FYIqnMG6j
o+i6+AcE1Gi7zvV7VQN5nUnjQVpQBWdUcaknBAhM0yRvPcz8jvacK3W/V+c6QXlRgBW8f9fXrEZW
wbEYOpLQRVzbZt2FKqVX1ERCREv2SZ5GxzIi+rm/yhsjzMKlUK8zqK8yH8grv3ii2imwgTKb+tkO
yssIiUpWKY9GpHxQ1fAlV6yDKpx/a8P83EfeP1rj+ghkHHrLYLy10J1dZG/hE9f2DQ6MOiKdSrKq
5Q/SRtTRikSnY9MVO7sL0kvOKO/D/X2vOBmeRVkYIROnzLcIBZQqifq5qqGVTPL8a5+G6TlMYusw
N/MWvGXNSOUoHqh5DvpGhU1V675OHJZSmeL/SYVKnI1otl+CKEge08Dr3psa0skDxkMwif/E5Syu
YxYoqjm7qXlu8z7/RIE+3XswEO5KRQ2Oql0773eisrhFWQueUcbPF/5aSxotRNpOP6PcPKP+auj7
WDXfTUDDrgCIgFKiYUjuu/hgjd3PMTMPFGocpYXZVEv2sw4vMpxOWyTXKxYIOT04dZX/yft+ffMq
3QgYM0NbJ2qL+svghOFD5Q7lhtfU5OOyuHk0NUB04TPJz246G6IezCxUjXM4d96JfkTA8GQRfJry
SRQ+cMGugf7GiHylZH4jFX1wGHR0OO5fhBXr5AIQT/Di4r2WrHZzQ820LOHWzEZSISqlbXBWmOIA
5jN4KJOayRYd+9rxwohr4nPgLL/pho2T0WglFKOgAoNpbyWuviuqbj7e35cMbpenC1ZFFrnJ3W7Y
14XTVImhh+bZsobfdqV8qyfriZ7EM8/9Vzeenu8v95aPLtZ7Q3GQyAB2Jpm7Nhonz3VjCisLLAJ0
lScIp0T8SP40D/uOYka0z+YErnlnTKtHMrdQPQ0hun27dG6q4pcVJbn9qLh981yFwjK/AriL3X0w
iljZaZViuCdHGZxPHTNPMoqNR9QmCjvTz52iZvrfIksgKiJY7uOndopTD81Fw/tm2fNU7aooI3Jq
UX7tHoNZV9PTFLUW4wGKcPMH5v5F5zO6HotXo55M9G9aoSj4+WAu99HYmq/VkGXuYdTVzt0bjWIC
m2SiiWlYyMfdvd6QGviJAkusbzqRDsfW6AR/8eW7X1qejeE+rfMkOhhBAjsjgS1sWkNF3eqYgbjJ
/ClI86+uE+i/J2rQw07o5pTvRwRqSB3UQHm1K8ZTP1lqFepPZZS3Zz10qmLX12bzVzQFQbUzIrV3
fTh7jeyhJk/5USkqFQm7y83In/CTzD9pSvo7U4VIT0M86r9EwMzYjomhxsNxDbCv5rmX/h1mHlOe
tZ7n6h4Jtt7ZuG4rxm+D8SdYkbzGN3UterZI2+TQGXcCZGlROQB/Bnve37fGtVXkTApnTE30Jhgs
C6r73oDxh4pu+erEWLRiTls8MWur8FITeZGzk5gsXLIAPuHMQInOTdtHe0OMzmEMxJa2wdoq4A5J
qoguJYnK9cUaeFk8VwnYi6WKb7OaDq+5SMPD/RN74ypd3l85PYLMIJ/lxl+MlBcbNIaobRYm9MqT
bI49lWQpFK4hMtH3aJ4BjGntiFB27mGx3CdoHf5GQLM19lriZO2LU+n9b5UaTbL161beCuYj8Zqy
j6sC0rk+hGgqgVQF4FZtuGm/F1ajfZkSxXFgG7EM9EyTVvUlUdHPqRnSIz256UyrYSvRX/sUUMCB
o5e8YjcjxJ2dE8tAdnvWm1z7yPB99DdcA9ZGOWElNKM3CaMdXBEULpYo7tk1FUomBIC4nV9TEoQn
wd3fZb3oN451ZT8QqFBxYjZEouIWkQtDBwBM6kA/R+PAQJpVuLtccdqNl2htFZebyD1huIfLcv3t
hGWlBQ5XP8e9Bo4wZ/ZtKHFX9w145b0D1vr/VrkF9w0w/zaDfs7LQTxVaW5/ZcJM9/Mhni9a3Vbf
MlFuJZ2rWzMZvSJe8oggFjlKH6ZzHrU5Wyvd3ldab3yoC8faOMAVgwAIClRMRgwUPRZ+JlSiztTL
0TgngaXvh9B7VdXJ2MdlGm0corxGCycA2yQFAccmU8f6rj8VKm2J3QBcY1ocMKZSZ/Z06CY3bY+i
LdJPdq18LaK5uSRNYH6///1WjpKl2R0Wj40srcRwSWYzuoDnhgT6kOHCD8glbBUkb0flZHGAzUHU
QQRGTfJ6h7UyJWPpZeY5C5vPgaX9T+Suwphcf3QV66cXx/tE+e7Uykec4deZdihMNvqzC1rEJ8ja
04At/bAfvsTt9Nw19rzT5q37v3YSPJCgIWAqkFN91z/RoBXi6BMnQTsLbeJpdo9hgp7a/fNeKyBS
z+ePsiRhFru4XoaYkfaT15vngHF6wAJmWcNfLGbzUzwgDH2E1jPsP+T2UGRP+pxSO9V0iGyOJr1G
jWAodbYSt7WNkz4xCIGnB6IuQ/U/sIpg66FJZorznPcIP6PikR/UxN0iA1pdRdJPUkVEH3AJNxmp
RHXszzzX1tgdS12Yx1jUzX8wZwr5gCEhuSTvle7qj73E8zBFsEaYlGczcahVuzjZiLtv3Ndbz8Aw
h0TYA9VhP8tUdxA1PaSyMs9mr4ZH4TJX68Vad6zK7v3HJpcCWkIplFbFcqJpgiY/M9qSF1gNLYbq
m3h4daLNWZi1HYHOAatFdVsOaV6fmxBZHysGvs6wzASWjoSKTJhaHvFrUG7kLGtrMUhIiwDMjEbt
53othkzBn9vYG0ze4YexNtqdObjKeWpKb+O23b5OxInEby6dSJMy+eKy9T2s/aNiWedyQH/dCs3y
U2F2xQmAkvszBkXt16JTN2zwrfJw7c5ZlTEM2JCoGdBJvt5gnHeF5rSqRehIZvZppkT/bxJ7RWXv
y6hChbwmcYjIz/TqWYekYT4EWdO+DsCExW5qddH4Kso5zwHsEAko72GAEQBxB6YUhZxoJonqq6NV
lf3nwIvKf5IG6ohdb5rZvEuZEpp9I/fC56Ys42crsrQXiqhN4+ttEnyrerQ9fV0RiXLa8GzyMJfb
RkeB78o8iGxlL7YNNUVstZ59Zu478OnjGg8Nfn+XBngUs9NIyBL7SysS4yELkPNBswJpjDGO8w8I
55X7+z/n1t/wK4gQ5OMGbHgZziloX9p9Mdqo0zThHn1Sh8myyd3Iq9YMjJiRkQMa55q3LGPqPYoh
aaPbZzNWxh/joLc7lDHyh6CN4/PMaLEvROVtTHiubI3uGo1hRgKAfyw7FULTe8PqY+iS2vCHhgzI
cyMK+/X++a082ThrBovBO8ogdQlFtFphunMrgnMRhlbzQ3UUnTF7D/r5xM8cZAHmUUBgF4axq594
ss3w3GQI3vqQ4mZtu6tzPY19L6TH/A0Z9fKzW9Z6+ugkQTYwlG9byTmO5yI8J32ROT70i7mxYZIr
noYngKoIc6g8OUsUwjgOBX+FDpSFQ7mHeg5Nko4ZpRIejfc/CRyXlNqS7biblsA8F3PKLXSItjP7
WAdeu1fyUjmlVd9tLLXy+cGpsymA9/ippfxFLTKBFMLErkB9wT7T0Nwtna2QbW0VKkqyPsd+CAuu
b3OnCk8Px8I9K7MFEsZA80Xoc7DhoFdWoXLFa0lCRK/qrVj5x3ut521WdZHET9GoOnZ2PJ7AbW1N
xa2tQtdEZ4CdThGNzOu9TJVnxkkMaqlwe3RtoSl9qMpxSwLiNoqXcEteaj4Lz+hS73EyU4q7XFzK
7DmFVDV9MaPpwTFmhsmieB8H9oE+9f/uX1PpVBdOF2QUfRpwhBAdLCHxlWNDJ++l1tnBs3M9leg5
5S6/uk2hwSsR8dnuL7hylsQHYHuY22FMYjkyKUQOPikRyhm29HhXmUayj1s737i5t6tAWSvRA4zO
g5lYMlsxUAKiu5+dswFFydEL+5zRWQpn790L4xEW1Q2iEJoXyy/WWK3TEVx755Di6XNQjvoxZmji
/aswjkngJCfuGE9bvIuiEaM+BdT7HFmf7ME//mOnNEffvRfmZPkyAC4A+y5BgXECp1kLAuUMHCB8
HntnPGZzmr78h1WQhZegSrmjhVcYGmuC7ykJzl3bVw+zi6xQRKL67tYOXRc8G4VjEjJC+ev7SkQQ
VtBoB+eZ0Wp/nMEtD2GxJTNye3XAGDA2DYiEKTTmVq5Xsaeu8+re8Ri0jM34rA6N8bkKQ+NpAl2j
Hc3J876++/RANcgEnyoTefAiC4YyAyk1KrFncGvuY6CmYm/XxpZV3756AFRojTFJAEpUXaKnkIjq
RZzlwTmaS4WQcUqOYqrS86AnWyqTK9eUKIsUiAlqOTW47D54Rl26ZhqcA+TdftNujD9WZe1u4F1X
V6FJzJgalk1yd/2hvMAr58GpA0gK6w7li6h+UKEr+nb/46weG7UyWbemxb3s9CVuhCpoxSoo2QUH
VQ+joxXP2dMg66/vXwoAAeg7eZVwC9cbinQvL42uC/gkdbvTdOHuisBBWrnLtqAKa2eHWyBxfCsC
LktLVtcOXaXSXCvQrP/ozkN8nPV4i0tl7ezoeVEq5ybxz4UdpLXWRYNCrBgFTvUQlh5vT2QjVDYU
/eP9s1vbEL4BgAKhFry2C2MQlq4wJDsF5xRyPgDssXV0MtG/32cj1sNzLcfNUWBYeCA1RJLRjQ16
ktGc/pUW4wvoZn0jxF5zQNBXydeHYyNbuTYDoZh5nNVxcK4rQznRp0s/amUU+7FQ86+OOhcP7z86
Ci+8YNg3/UJ5tH8EWxGkg1ULOO/c2Un5VTiR8YSb2FLpWftAzPeALGXGXAJLr1exwfKKBBXUM+WM
8TCj2HM2zdn7cn8vaxbn0JuhWQ5bJICt61XQ8KYv2Q7B2RBavA9RuH4KTUgwa4Rnj/eXWt0QNCiy
afzWsL5eymxKmHA9lgIYrv9Tls10icE1bZ3b6o7+WGbhFBpkqpK8m3EKZac/qbH1SSm96FQpSEnf
39Ca3XGBZCOQuAQbv95QqAXQHrV6cO7b7kUYTnIKlXHwm1J0B8hYM//+cmsbgzKUS0RTEBaMhUFM
ExoqVm7ymqem863t0/p7yYxPtg9QxNrYmjyk63BYyqjC8Eo2AavgchKrg3CNMTMRXmbHag4TFc1f
rdUHP/NkLEy5QxLTUTjQcN7f44qNQIzFQCUuHTjKEtEnhpnxIyFgroRt8FDgvD53o2P8evcqVNF5
M0DWMnK9RLxaSpdnGojocxTN6KJRkDjEXam/fy+yWMaoreQHpvZ4bR5D3QRUZtiLBk+VdEbDU1ir
8QbQc+XEAJ84oAaR8qG0aVyv4oxh5bZI9pyDORHIno7qwW6c7v13F/kcEIr4CPgTluSP1lTVaUlt
4AwT4nhxI+QwAphNN1hX1vZClwiYJaMV/L04sXhOwrjTauecz6bwy8ENDp21ieq+vUeQvZFHcGE5
MHWZE3nQPdoa0tig9Wf0GIvSe6I/6x6yqFPf/cjy5zNjDTqISJXvdP1xUHjJMkWtkEV1RmOvtlB2
8PqXG8e2tiEmZfGsMFrwCi7C4bbSrcwzWAWVXdePYEPZeQLl0BKx6g2bvvULbEUGdVycN8LD6w0p
ozLoeoRNT737vU+Vs4jq36HTP+UTNymf2o0S3erWJPkZHUrqNEvrVjqESOaRrUWFqu9GdxBf3Vq3
PmRG5+zvO4WtpaRx/vGqVxq8YmkqL5KiTt9GfUB4PXeLU5tF8caubh8OjBv5FUYmANzdIPu1up7z
PHVsWP6tZ8tpfsM7/Rq2busDJvp9f1u3d0quBcJDTkHzyC/8Q25njtfI2l2seLUPoqg59O285bdX
Do8+kYwiQOMQvC5MsO9HT/HM0TmXDMHPO/iCrZ0YxlLfU8V0N27V2mL4ZKIEIkr0thYxC4TCbtKG
tnMOwzHzFcBNfpbNv1CqNt7t9ugjY/B8J+yd2sa1TcCn7DVDpLvniZL0Ts0ccWzoXW9cqpVPBEpY
nhwFKLL0hZdoaqSL6mh2z6D2vd0El9teacp/320HNKR4jCThA0ntwg547Ic406kFaE2n+F3Z5Q9Z
qW8pH7zNhF8HDmR9khGcrg1V3GXAP6BcrgyIk51RiZ6bczGI5EsDhP3bgEie7df6BBOO5/TJRyXl
Zu3TORujXQWBPmPCRm3rXLqc/4uWIez9ag5zpe8aJ5hb3x463TljgdWz5vXz/E+I3w1+ZZDdKZ2v
xoZSBj7ajVH8GpWN1u5AlkM3df8UpWnd294iBoMSSRJ5uaTQxOL5eRRteYiNUTwOkz0/p3nwwoDd
SFk+Tj+1bZz9vL/8iuUzkkQhWVZGwSQvfJRZuEFvWi2KzR7je01dJccIQu5LmNm/3r+SbLyBc2N4
j5z32vKFGxhTJBM31UQl0xWqcqBq7VAZZaz7/lIr5k8gRmMRqgFgKMs4KXCTzlTjQjkrYR4eAsTD
TpzBu2leKUeAkIfHQJ4f2LrrDQWNPitVEStno2qmo9tXzKnV4Q+zU7fIGNf2w1tFtdWms00ke72S
MPI8yydbOVNtdfcCDg0LxBDD9xvntmYMfBjJhsrgIQXe63XoyERVV0bhxXHKcj/nbfGX44blwzw7
w+n+J1pBW2By9CRJdgmYKf1fr2XUykxNtoEsBkZEfO+XxihfpkpHTDVjXtt2ItW3i+KLUnQnGDVf
onHaqo2s/wb2SSOKC0Aaef0biDjqRgPbcjYyu/2fFXT1j35S570LM+wxC2zP14I2OKV54+wHV2+e
3b7TdgkefCP/f+t5LrwAzUo5s0KxQT6r17/E6axEhcq+vswQf2Q7E04A74XxzSQ6TqOamP+o2Rj8
rMxJmR+7NoQbpCLCQXpSSwol2BMUQlyFpLAOS+ckMuVbG08KtLIREzj7mdER7Qw4U3lhLMbrPqFc
W8dfB7tX+r3dmYyIp7Va1rusy53W8p3JqXsAwI16roAb6B8ZsceXqkHcHCwv9rLXwazGl6QxmmTX
uQgp+Fo3BvXeCGK0oW3SWOOojOpbY8p25ke1b0blG9Ou1AH8Wqmb+QOCqlH+Lc6rQnyuhjl8LkQX
WmctD+xoN+WF9y1KslHbBXqYehcD3a3qr2ya1GIHlEkZ/MyIvCr3W5LO9MVimqk4CWKGck/iEqGX
EqRVtwvKyAOHqo1DfyzdrlCejMHJspNbtXZ6nhyrG/3RyjXNtxSdrMB0exRzIVswJn+gd+I8MEzR
ha5PDbD5naha7h1pHXYeYZU2Bvy6URuTYle6Od3STC3a6bMzZWn9rDdlUfyljM1oQOjQOdOv1EzC
7JBpeqN9Ghl8cvwEJH2l7afECYoDEI+o9N0wdsZTa+VoU+7tKrTMC/xbefbkxl5c7UN9tkhkZzvT
trj4V1wMMukU9glMKO4vI6CwyBGdCLTgLGWNLwjPhEAVwn4j+nmz44WdgzVlPIsKHoSbS8IABluV
LGorBXygrl30zOxekkgbdnEgId6gJcQjNJXaczzN3qe5UvtviEGmn+/7nrW9ovgNhFA+enCzXl+2
ajRqRAO94OxAybbTKIsfEr0eNpzp2ipk62CRIcOXLNPXq5habWuzx8tqJ5H7NcyDiDZtXW40ZFZc
toQgUQ8A3kGJXL9exdALSJT1NLzkQcBggVfqX2V3+ynSQnVrbmllR6A26JHQc3aAiy3cZdE1+TwH
inIOVFz0Tg/EN3Qami05w7cYeGEkAK6h7SCfBiKypKhKnC6dXIN1YjE/wUuzU+ww8ZMi+oB3fGxH
7yFR3T0Zz4dxiD9ORvjYughKtn34KbOzfQOMpdOmE4S+xyLP/+6y+ojo2CHNGYIIlXI3qePeaqfS
jw1z41lbyWaBa8qpJ0ANnNDipYamNh0h1A4vwDVfe1y+TxVZ2Rtt85Qb/Lu03z8VyIWVjXqqeNSO
l/jNnMku9MSb8GJYUeebuTY9EmmJjYLA2lPJAvKhtmTivGz8eXVsj8FYhBfVRa0myJNTlGUMj4EV
tOyPdiAGZGXcn01boGxofx56Z+OJXDM+zpQHkrIE6OzFyWZVaORxNIUXZky037GW9ppfN0C53u0b
wMDKJgblUDB3i1tLfRyptZkPGMFRs0/SRkMPItzi8lzdDNeIxAZeqptWySSUQZvLILxkgxlSlyoZ
O/F19G7393dza45UcPgLUlk5+reEWpUQyttCNeOLWgs7O1B/KRBCnVOYAEO9d5LP2eBFX4wCcpON
c7z1S7CZMPwPxz6VMeo7134JQGnGYHyZXnTLeCRESE9QfDrErlv0b7eVDzlFLSFEwHNv6zkoBXSq
C7DrEvP6i12lak3um7UTf3a0cUKaUzBmtHHL19bESrjoYHIJlxdGMgdqa811WFwqPuPzlGlNvOvN
DtqqOuutTzLTfL7/IW8Nhi/4Rt4FESHFv4XrdRLXAF5cQIdhav2PwK7Vx1Qrsi0+59uvRrmAfJ5W
OLcMfqjrr0Zsp3UitgsI0QYP6WVhkzZ746lUq/cXQph0ZMZYSuRw1Zaxd5GkhjZVLIVITlA+Tloc
jKehS/ONK7CyJSAXMPNSyFRl5+t6S0nRpIAWdB6tcFJ8w6riQ6llPZgzfQu2cPuRaEOBYQKzT2kR
HtvrpZiuULQZSvGLYEbuJ1UX7+SCyNiiQ7ipGFA2AtWF5wDCSpN6cbUq+HHBqk7DRVNmpAEdaMOM
pzrSh9QvrLD8weBelDzNdZ6LUz80AUJAVdFsaSvcbFbiN4mdKP1I3Zil7FxiIf82M5lwyZCy1piV
6zQo35jMfzd+T4KrWYIbbst2+aLh66CmUIU8rBc1rYZ9PybT17af60s068r3+7fs5l6DSJZSerSJ
ICcEpXH9AU1vrvU+M8TFzO3we5N5IvTBISFB3Vs9tSMY8d8t4CJB0KAamOOC7eYmpkJSoeyKWheX
Rk+qj4jaFn6qVuN7CScQOrFxxrBj0jfnI1xvLHARM7MbU1wEXcTqQc3m/EsMW9gW7/DKATpgevFP
9M3luOH1OjWCMJo6G8PFNFp6IIrozFPUZH3oJ53bTdCfbY0cyk9yFSuyMz4WNR7ECCB8WLjiocor
penlirXX/5tpbfEghDaeMiuEqsvQoh8Fedwu1icRH+5by41nkUuT+jp0UHnDl3i72ilRB+bNvlho
cjyYehP/1SCcdLKaemsYcX0pPD8+GT+2TJvU2ensKRLDpQ9sNOkrtTTyw5xl6gctnrcKdSs3G757
oFeEJsDjlhiYMA652nU7XNLSNv7Ri8689AT8+/efHsMg6I5KlBegh2tTocRiU8ZQkJjO9QQdvkgv
yKfNwak+lArkQa/vXw7WQYo9TIx5MAZcL5fpYxWNZkBhM5SzxE5XH6tgeB3mbotZce0OQPdNyVoO
qVpLnjImjqFOS9Lxos7j/BM0WPWPCCdteIDLN4uPepUU2oYlri4JiFHSjIONWfK101oXQ2Fl4yWk
TP+QGWpj+4WXWH931ZRnCIiFhOf/4TzflNIly5GzbHlmWqwmtpOMF7sQ+U9bm6YjtRi4wIaw3XoB
bh88SpEATkmmqbXS0rj+dqzi1IRU46XT+2SXKPhoX2mK6KEn330eC0d8zLqi2bmJUZ7KqtpqVa/5
GNpdhM8SD3RTL9CsORcd5dZLONQCKa8gP3V5mT4200+zp3npty7NXsCF+rxxyrf1EjlZyyeFGEFW
SZdbr4YcRrAJsx3reuzOCMdH9a40YKDYFSIM/heqoYh9M2yKz2HbimdNMf2KgkOxe/fnJrfkNxDZ
ALH0Fi/jVEvdTnR5eIST6liLGblNJf4lrKB/uL/SymHL8BMlOp3QGijm9ceOI50xGCceL6jMTI9K
bBo/orotj3kzah+LQPTM7ij6gVhvCyW+4vcgZJfC70QBZPELMyu9RDWowo5kEpU4jEaXHPs0aDb0
B1ZcOVEo7Ch4IdkHWewPPfa84tEfL3XVVYdCK4tPndMPB2K6eOPVX7EeybPqguKQBSJz2alVEkTO
lCIEXtHY4/hFz9rS8cG7JU9jnirDrg2ipvCNaGJ+0RjRQdspBiNSxyyks7thQbffFe8rh+kp6gDE
X/6WCqkAzY1CLFltfhZe/1fv2o/tMH5vmADwKS77gdm/3Lel2y96vab873804NHlzT0qcOKiCC5o
BS4RMog63rDY2y9Kbk2lg74u+O6b6Sq3DWMUheXj7OTOX1XdGn+baVLHfuAG47/3d7S6FohRKQOv
Yz8LG9XChrgGnpgLsmbDTjWH8UDlWtkNkfd+Dy+nZuhsGbSEeKUXMaMRO1kR6mwrCzrlYYqT7MFW
8+I4uu6Wbax8JzqrskABMSmFl8WdIK6fxjwayGjiKD221BnPWVaGG7gmeTbXoSIbgouF/gqO5WY2
3Z2m1sjUcbh0DpMLWcFoaPSpUtXUH8uohMJuk0trfV+8XVxC9MyW2h+2Une62nGE3cDLFEMg8aEU
dbIBwl61CWAY1BypzXHJrq0cQ0ArAFqZS9PDVyWUcGTGvwK4bBTvHjGBgU9S8NJbpdhMPeJ6qTBQ
3cikNnDp+qaHOhJoWE2n+HDfyG/DGaoP0LYzQ8exkUlcr5KTnlVFqQ2X2hRgZ6zOR3Q83bVoXvt5
T4b0H5aj3uwCa5FwCflz/vASWjEYvc1Y9yUeEveJDt/wuR11539C1ZQHykvTxnprVgG/Gm8cYSj/
1K/Xc0obirFUjJegpr3vV5C/pH7s9u37j5E/nxEa2sY4/2XsYEwNEK5KmS4GRKrOB7dlYHGfufXQ
stowx7BZaWn5eP8wVzYn0yKgkHD8M7oujfWPw6RBTXElFeqFQjgY46B+jSFxON5fZMXiiYtc+Mwo
hPCiLEoCddBOVC8b9WJWGtrCdmQ/66Rfj2btVlu6D7fBJ+NUckpZVvtI9xa+aY5nOpBhI0AW29lx
tBNWSN14PqAKY0sJ2XiA73jod0msxD+mxtoSv1nb7J8/YHEbsqLXgiLqxaWtmcx3EiXxDaGMnxWt
HP/Dx/tzqcXHK0UOBirtxIWok463Fxm+kaJFev/rrUQCEgZMNA1POl3A5YlOrjNozSQuqeuOuwqL
8YcQ9dO8nbJdEWn/JH3i+W1nb1jNmmn+ue7iIGnvz0EzDOKiWQltRqNOn5B+3oLyr7wyEhACuAH7
hDN8cYaGwqtvRhR0TIS49wS50T6wtYD5pTL8V1FF4PdN7e7ff6S8n28WSrFsWUyNoPaahEvhysu7
7HXK+uJiJqL7nNBNP/LIt7vYbsPPNO/ejRSV+BeGkJEehqKDmOT6vqsu6sNNxnYVqsWPYSheXVE1
DzH90I0A8o3tYvF+w24voYcQZvEhF3Yz2HlSmDH1lsTMx5MedyPwhyaDYTf33H0eztpOFAZiFZnZ
nuKy8I6mG3mnJKS8YIxtd9BCzz0A7lIJuzvnGMzN1mjuWxR78xsZzQZzS4xBr+r6OKopYbjGjAbI
o7vKd7U8f6pMSg1uWu+9zgiRmo2tPfxR1TErSdgRi9PPiG7ocK91ymG20+rbfdNYcx+MHlIVoCYH
DHoRHWhtbmlNr4pLUlnhSXGT6EWfYYOaG29rTmLV9GX3DNdPFXxJ0T/lqpvD7zxcnJkS5jEe87wE
5RBmje9anfGk2kow7JIx2mJhXbvZPHHkbvT05QTS9akzM56YzpSSnQ52Wx+sBtkh3xqt2dzoaq0u
RKFFFoiBLC2LVrbSqrPu5sPFdSGESFDq8xsqZRtueCX+Id+XzGPk2gQJCyPqmLGNJ88cLmVsQ9k1
mjMRXduVsY/fRHbKbtR2a6xqzUykHgifjVO84diyGiA2riz6TYPmvQhVTFyzePqgERht+OHV7blY
opyTAPO08JBJkWtFnwXiUniF+tFIBkhact3OfVVEyMGP0VYLaPWrAeyVU7FSolE+8X/EJJWwFS0r
E1m8mOPgJKY5S33Rp+UWh+zazsCp0qRmmBS9qMWHY2YMCuyhI8cFuaL7VqoRi/fGNL5CPWlWx1Jp
q41ywuqSxCUE/uRqNzNd2YyalxKTOnmRFp2aoS++xbXqXuA9N7609IM2bsDqenKQAqwoBeI39uA/
zrIRTVpGIxlA3ph7tU6mY4WQxKNiF/bOdIev953X+moMsAI4kOikxeuiV5YX2hFwVCOHxx0t4/ml
bpWWMR4bvcF2VjfWW7MUGiUyiQIIRbnr2lLCudDs2PX4gFD/a341FNQopsT8T8vwbFLZY05/KeVZ
9EUyezEdvKbt0i+p1o6fYNgc/8unAqeDCwGCBIT+ejNTZIu5GmiNaEoX/q1EdnKwXSf+kQ1D+Tqk
6VbzePXwJDyVTBcs9hLgqwWNOQj8yKUdpjQ5KkGHWkU7qO1f941izVVJ5yHzeDiGl32XVC+9Icqi
8cLb6R7sIq2OENN2Z4StrN39pVbt7/8vtcx3o0y3Zqug/AovYLyj21P5odZ/UAPzse42GY3X3k/O
j6yJRB7jWLiP2UNUpaqxPqjl7IehqPqD16JKKmDJOExMOYV+S4n88P49kkPRr2ZN7rRxbSZ60TM5
knDHXIS6DkPbhft2aPQPcwSuwodIcks2dC2j4oZJQisa/5CYXC9YWWWgiJnvB4RHR8Kl4PL7pdCy
711QZ18H5n4OWTopz3I2sfErpXD//Q9blgxQ9Ld4gpZDVJFrKWOV0bxw1QjRDZF7qrJzBkoAA7hU
xy8bKZt6f801qwUdgHeRAqPQH13vWikspWfIZLz0Q6hPuyBN7WcCpORjmfFMbtjt2lVkzBc0mIdS
Du/R9WJpkHtjoNKxUFHh+NZwR5SdqjjDVsS3uo4UW8ZxEF0uXwPakhTk7YZidqYBaC1Qq+wj0Ww4
srWEkeFN+ruE1GAfFq9A0kRGXQlWccJJfHbnqTz2NUI3CM8k817rjPJxmAviy9wONkroK1+N8UQ4
XNDmpB265PevUtWZCeLpRgCE4HJ41g7JndCflTZ/v4EwMM0hAo7lcV0CVZQmzAyHLs+FYwi/O0Y+
5X6m5M4hKfTu9G5jpJ8mGRWA+wD3X3gaa+rQ3dFiYrxgDiGVC4e0PCqZOkdnXRPNVlFoxbGBhmQa
HJ05KR+0CMDCwZ0ARjGdHZiN5u4CIqifBAua7veq2f+W+lLzyXYzx9woja7YJ9cbxCrPEUKQy6aD
qorK1UIuOpzB6UMNz95TWJTZRry+ugrFIZ5aFOdg97i+bTSVGmXuMBKwFflj2unhbiriLf7yFVOU
M7lAfpif0RHQvF6lcPK5KJp+vJSNZX+f9KJ9asEgfFfaggXv28fKu0fKSC2UpiOuejmOkJpt2Ci2
h9n3DozkcWdaOy+w4Pke4qTR925tae+/5KwnKcGo/NLvXNiI640xMpikHfTp2wDNx8yeP+hGVue7
HtjID0HuE/tFXkX5jnpYt8XdtXa8coL7/0g7rx3Jba1tX5EA5XAqVVUHVXePx+MJPhHGSYHKWbr6
72H7P3CpCiX0/jeMDQNjm0WKXFxc6w2o2kgB/ncn0f8kthr0mkZpFxQE8rr4PFXogx6SBhvUwO76
udmJKzdOBDX0d5gwJXUELS4/JuWHzF3A/Iei9UYEHZNOGQKsQNfqqAl9aZ7qKqvfnLTW4tP9T3tj
s8qXEBGbOj6SzZujX0jvQttdVDg+RnHoVSd7czrb+igsHZ1WzjpX0HshYHvDZniC0py3VPCKbR0W
qtmfrEQqDqqjuzPUNTSZsXBXJ5Tx5SgPbdZyNLsWE81eC1OLAp+/JlRIwZHE+KiCRTqj0rDMx2LK
CjOgAIQUfBmViqQJ9omfjVq3p6pwa4UJrDKvxxYG+uXlt82WxU6oSKlhixSgP2TqeNSVfs/v6noU
tLckgxk0F7aVW6R521pzkWeDGk5o6b0OSu8+ag4q/fd3y3UgALtLiiaLe7whtt/RSxpw51Row8UD
WTB7WvFnUy3z77Wt9JjZm+lf98e7MSs4q7L+gKQ5ps7yz/9zCqsGt0560Ga4LNXyD9q7y3JYPCPZ
S+yvUwquPaorlJ9h0V9BOtJOx1RDL8swrVLjZbSH+GyXSvKUZ3HzS5ZH1jFLLP3BaK36w+cP4KQu
pbP4ahLccTnDcXC0pjTLNiyyKDs61koHHhEW78tHF1LiM9ExJ9nEaWaLzxGGtcCAxalysJvsBGR0
elkNZ+8pJrfyZbkTQieeRJLgAuxoyz7R7Lb11GloQkux+0ORO7nfLtavALFMqh/l0UFhze+a8hc+
w5/3J3gD3MDYUqCflIKGuLp5q1ttZg71ojahq0zgvBNJFClcpz3AMh38suqHk5FXzoE6vHewcq36
YqC99fGvCS6V/JB+BpfyFjFqTBSC1lrpuJTXdPbbVB1EYK9dtmf0dn0QZfYkUzbe1lS/NwcjdUCP
dYXS01fTnW9QzPrlYMeL62EXai7DIYv1Zv10f4mvr0Re2ORP1NypIVy52dbCnBWzqaGD0Sz5BNaq
cn62Sybqw1zQ+t2J49ejkf7CQeaJRLIGO+vyYNAVKguiwnvnonow+lX/NBCqUVMpd+v0N8aSdRHE
Z7FZl6LXl2NZTeyZcSqq0J2y5NG2M1inZZE/Kquu7dz01xGNTBt6DvpovDiRHr4cKiWcTaxwFVZq
0x2seu6/rEPefb7/qa63B6Mg7Qs3QFLrvM32UPWmjGI4nKFwtPZQVrZyji13DN01VT4XbaftYClu
jMezmcDCzYPF4dZcTiRrtAx6WodG25sI/adGvvjKGOPuDUhAZEFswew8fXiSDMb7AfiQTBQ3Jx7y
eFMYwq65HBwEb/t1eO6BVxyjeujOorajnf1//enepWOYo3TLhaxw+elykQyUiumqYbz2PTN65RQv
zXy8P6nrm4hWmBQZAzVtIzi32R92iS5Ib4BKUbNOCxIUBj7XaK08lPHyw9GSPPZrp3SPdJy/3h/4
+gyQOfCi5aVHHRcu++XsytjUI8RXgCEU5bi+ejyMfssabRnfwMoaHz4FBGhuPThBEsO5PXCzM6UV
lHNqdk0sQmNJk6ChVL7zrL3+YP+KZ8m3LTjNrTBy3ghQWm6yhuU0x/MBSo6bBQiaz96HdyJkWRAO
IOoB3vCwvFy7NJoEXkiDHmbzXJwLNxmDzkmaTwIL0sPIXbnzHrv+VqAdwNPTVEaehOrg5XiKFWc2
FkRGWNiK7mGlapR1MEdt4z2alWn/8tGdgdcCxwxIDMUIJFEuR7NaQNgZ5zp02k4PViQBTrE1J699
rio7C3njFicVIlUG68mhvlLMbqdez70l6cNyjPJHN9MhUYmk/7PX4aujUpiOh6p3lIMEo72JoU5L
qCbGYhzvT/nGzgFhjAqxJFJShdkcBsXLEoU/GUA+iOrQ97lQXmx0sNqdkHL9IZG6Al1KQialZrav
zFSPsrKxxBiiNmTShNJpI4KCV56SftJ27oTrOYGfolhALQn6DO+xy88IpEIrBpSiQ2ONvYOu1tNR
kJ7491fu+iWLcpzkhNLLkMS0zWbBeCnTR2xow2aulN+nxJ2Xt55y4IPopvg3IG+ZgsiytezZdchf
f5l6wlGjHgK1kJcC3LjL2Rl2ozltVc/hOjXaQ1cP0wPsYHHsKiHeFLQUP3wEEXYjcMFeB+fJ3Xc5
Xu+ItiPFI4IlS4EcQ9afyq4zDyk8mp3U9urDIdwDqh4CAaeCh+3mnhvL2Zpg8RgsKTLiozY5p25M
xUe3vByF9wc8MtIuLvHLCSVWYbdgloyQd9I/mtu4vj7WH77dGERiBiWKlNC1Ld1ST2lQ60xtiK5V
0vxWF05bxEHmJEX6oC2V/XcxVN78GotelI+iNnJ3J1G5sZZI+gEDpjQgn7CbyNlUWSvGXKihR8/w
1KuKGxh6ou3UGa82o5RIly5/VDwM3lybLxZzNKAZemo40h56Sc0ZLpymdN2L2TbpcbGneProdmQq
oFnJXim80x/dHO40GmscNEwtxL0h+YGHj/tLoQr3tah08fv9E35jCXkjy0/IhrGvJOd6i4dAHbla
OLTYM0ZLD/ITos7O3X1jCfH2ookFFw4jsa3GTWoWETmCY4Wis+cvSapqwVxVygFHwOLoTEZ+uj+r
q0hMI4Z3P2mCTVLOY/xy+0d9snjT0lkhoty2dxRGrVF1c2tQ/9rqjNnT/eGuF5HrG0AHRSGeihQ3
Lofz1Mbo+0yzQo+MARfFVsd8HLZS8+N/GId4SM8XFCYKF5fjqOmMqiaMq3DQsvGtSFuyyLrqdq6x
649FoQ3IAY1K3hqEj8tRogama13ndsjBe2rVoj8oVh02mqscsqz5fn9KN74UN4xNcsy9LGkwl4Op
kdukbjVa0r46PRiekuNrqZfI9jd7TKMbQ+HCQlmW+MvVskWzxVHveqO9OGGuACj6szCcEv+LWkVx
Oh0oS+0kWjeWkUYgUB8qJ7QFt7C9YUwcYSEPH9rUs59pfjmtr3l9/mDHKvD0vlX2WhU3JsgiktUR
Mfhr+6SpPTIo267d0K6G6dQr2XCKctzMprH9MKJIdrMkRQEZLihiW5hnb+dWrS4TQ6U9Hh8otBnj
EU0bbDirKld34vytiQG7k7AUyteMe7lJkIYox2WwvVCPUNAZlObX1Enzx07Xdw7yjYGYmJSk48qE
+7/JA1Ktje1sHKOwgKIQzqk7Wse+7dqvZh8re3Z6NwcD6cj/AFiCerycFdyyvEjwK0SNwq5NP43c
4Xely0FzgN/+48PHDAydrFJwifEo3ExsSmI1IR2Pwky35sNc1dVj6wCRVVr7cH+kq5SRJwwlM0NS
6aTb2iZ6AOZvaqfRotBuq+w7ZX3rjO66diybeTl0Wb8+1LGXPN4fVC7VRb4oB5VahQjvUybZNunW
Mrex22XQQjH0k3Do36aZu6cff32iiR/SS0SV2ChwsZsPlhKdxtHiFluL36tp/QacGgHVqnX8JW3+
vD+l693BYK6sz1PJhkiw2fNZ7DbKkBKFY62JjlpjlU8UhOtHY82SHZjZ9erJoSQ6BOQjdWU57//U
5a3R64dlUixo1umqHiP+4QzKmEy478/p1kCg7dF5ZPFky+FyoDo2kzYacgcGubk85ollPRJg9kxM
rncgfVQKZbIyx6tlG+dbmlPz7BaOrETkPjaYiPDXf8y6+mT13idIY9/uz+rdO/By98HzgAwMLBCY
Kmyqy2kVSmOnaTM5YaqNr0PWHrJ6QcEe4tt49tThlJod+kSUp6vVe3XKKQ4ax9gjusj9cPUjyFPf
DVUI/psTDkWMkAVNNbTRvMO9I2/yQKc6+Vi0CXKYFULMB5HUix854/D5/grc2KtgxGW+IE2/eEFd
LkAmFNPqo8qRe7X1wcAoj9DqUXNrxZ7d2a2h+KhSNUJie67OYNUmOOGuTpiBhn92dWFTQqMFWE6R
thPJbuxWTtQ7qxHE21XMzOrSwTSGFa1a0f5VwPf5p3WaD8s/ks4RTbhxgEuxeJu143HU2xVmXqGY
E/Gpcqbktc0GZScZuZ4LY2BpSGLAyUM38/IL5VG95pZYsjPSvgZsK2akBmZSTXuyizcGIuGWcZKN
COR4c8RB/zbj1JrZGUiNiiSEkh8QANT9j244KtMQThkEPB02KJfTSZWFLDy2snM/d/MRTYU1GEZT
e6Cj0f4PQ8lnBCB7gKNXHAgjqRaU7CpxTnJHE8+z7URjQFNhNR7LJir2SOHXdwwhBDNaMgLJV9uq
dA4F4rXcyuKMskVl+2tn1IHSWsZr3OUg9grSoA8HZTmiFFki1yCIqZdriVNBIkQziTPL3GIz7y3H
jAfUzg19fW4vR9kUVSOhQ4/RenEGAeGh62unB9iSvV83ab4zob2hNuG4UpqqTfEPOatW3Z/dtdXf
jGboPi3OMny08k3DAoNs/GQtCe3a+neWTs0jzGCoOUaxLM4mx+/A4+4Eopt7gmtFJtts+C2IU6HI
mlW9Ks5jpio+lpYPc+8gDmK/DG1ff7j2wJR4ttC3kK3lbaTA4s7KutoQ54kcO/CKcTlG0ZA+u9m0
96FuzsuWQAoSj2tQXDVXc0HIEufUWF/zPDtAU38eEs0K2jHaoyFf348UvWXxQYd1KiEIl9t8GJfC
KSkfnqvVSr45Xbcavo6TieZnWjcZ/lhKNQ1vHof5sObOrvDhrV2JkI2cK9EeaPPl+LUKYcAocnFu
G8Vg39t9Gwhwcn0wUuXZOQI3orBso5GV4E4HIVr++X8yuh7HjbzNONM9CqqvJNzVA8X16OF+FL45
ClBmuta4N4N7vRzFTlx7HnA7O6fT7GHQbaaPcz/uVRlvLBzqyGT2kC4cKsKbq8tYVJ3aikYArlD2
SiNnRWQ6clG6c3ZZaLfGkogRiWGgsqluNklSmUUe50t+HpvF049aUcd/OFHUrf4yetUcDHXFvVk6
NvyzBvndf0rYSFqgFY5Klx5J0JdKsdZ/hrb0XqvM9RSfu101P5yvA+VG7IxQQNShT3W57uugaoOS
R+IsKHH9BNTcHKdJGf64/3VvnE5wTtQfqXyCndwWV7NZaVJUH8V5UezfhJE+uuA5Dyueh7HQ9z7y
ra1EDYjmL9gA8EibhW+SpFirtszPie5Wp2aopGzEAthj5za/OY7crOSqksm5eZ3abFRNuE1+bpQo
PyTIKfuJk5qH+0t3axuh5ySXDcwDgN/LD9QkU532Q52f09p4nU1FwemnXf1xiT/+ouJRD8ZBts5B
nW3ZZJXltco0mvlZWcV0KDxnOS1FMp/uz+fWqkmfcqnbIrOEzXzysk566p/5ufS64lAs+Yg4q2H+
/B9G4XohOMruyPagc4MaCboh+RmgZHWaXNEezQHcz//XKFu1NIq/aq3HSn6G4Z0G09iRpfbLnr7G
rRWTTV3pGcMduq3tODFTTGpG6ZGIDapR6EQCdLfvz+XGPuN5C7iAv2hdbZuAk1Uq5lCJ5Xkp4hbb
N5wPxhdVGMWXZY6NPX3nm6PJoCPbUyqIlMtd7SRpatqotD53E3xn3y1NO4g0YRy61FR/fHxmtgSC
UNDkqbfVJ0msPMrogizPeuP2D6CGRe7rrOcPLU/GnWtM/u7Ll7Pso/IeAX0tCyCb2FOr01KOtbU+
JxlQbyAFvejPozup9VHYUWoehZI3auDi97qXlFxvE+mzYnsSgUJnZBv21nytTFDs+rOJU/o3a0ID
MbNgPNxfzOtRYDkho8pe8QAFb4u1op1b1hOTDT2215MeLdWTqo31RyFegI5lLoDHipT22ObCila2
a2wOGDmiefGpwnL9aVBq7YRK+t49ff3F5FtZCti9PwO3zK0YP8VldqSDX144gVHbxR+60phvgxm7
B21RtD/t0fgwSI/5YeNHp5EGD/WlTbajQ7ZeZsH86GOmq28P3nDQFz5fMKYg6J1xHJOd831znrA/
KaUyUeqblyfOrSMIu9IL3Egn1Y9nJ4GQiXlDi2HmiZru4me2/eXDm4XcAv1b1HQM86qpWwyRpbcT
dhTpbE9nZeqHNy7iD9uQUcaHCgfYUZbZQdpczsyjL+cUhcooiQJ+2071RyNSm4f7c3kPE5dHG3U1
PAO4ICW9Yotf8Ny0VGMFAfW8M7vpV5EYeYlod9V2XwogdOmTbOdNfpFW/ehH0BuHKVgzE9U3q1GR
JSczL6Kg0xb5r3V0ml+9FOxtqCaNM/mGV7b50TTyvvXB9XsWqoNpMQQA+8XetXUdfJkJG0G2umFV
b6/gFSGqynSYSdcYGLdhXGD+g48yPqadWKtdlfYbIUO+lAChS0Ul9Es33ycaSi+xyiRcrdlWjwOi
Zs2jp8aN+2BHnaadxwnl7HDUzMH7inJeGT/xCwsqMGtKdR9l3LIEk2wpTWAsGPAWvhUta4xAojJ9
0QdnUAJ3MaLyJR1avX/tRTRlQdups/p7ahdF9GSbTTUhLYDI/9epr7zxwy0lKfjH+4jCpUaLfRP0
raVdG7VTRSjqgnd0v6Sn0ovz144y2vH+LrxOpLk0ISpR8AZJTWJzuZb4nCDpkrV52HvmDOtrzY9t
66pgCNg9UbV+2LoG1D7EDNB/1HMg7m3Ollt7Qo30NQ/HqG2Lw2pFuXvosa74rOuZpe7kU++GCpdn
DLYnovEApPEkRkb+cnoRDUc6FAxXYILRl/46NMbw3QWk5xwGQaG79NG29hwINyYSYH6XdVYcTJbq
1p+wbAflkGlD+tNobcRr6dR39klksWack7lBPQa7DK/86qWZPh/q2NH/xoc2KqBUWyWc+9hQkqPd
U6v9Ldd5jJ0UY4WXMSc87V+tcvT+pt7UZL7O7/HCdVjU7iFHwXnc+cZX5wVdBXpeEprIRQvv9XIR
IJmW2VKVWTjOvekvjpIdhJfvIQWvAXUgvdivlGUkm5f+6+UwXd2vwjChvLX4oxyXVkM42SqtU9ZG
hT/Gie5jdoMfUmkhwEN38aFb1nQHDnM9Vai9+EG/Q2EoMWx+Q9JVJekt0HzEGPQnbYq6X7Uk6X69
f2iu4h1lNSSmJEKR9w104suZDh6yDohVtMiCRvVhcZc6yIpIf7DUZK9zcmNCMDO52UEqSmfWzeum
qowO6wu7Detc/9lbwkTCBY+Y+/OR/5GLU8J8eHVSioaJLQtsl/MRRVK78bq2IUdBmMd65YgeIjO1
jIPSdJP1pFI5sI8TpY6/aPGJxe86Q9m7ReS32f4KtE0YHn4aM91EPQS1usaxkdsumqp6tdIxe5iz
YnrAltECtDs48UM5u/nfYrLVHaDRVRTklSp1+aAaAGqiEXG5AAs1VLPFmC2MkuHbKMzhLRq6r1bj
Gs9qluQ7UUmet81Epcc3NyavMGk3fzkaeqaRqaRpHypVaz9GqgHtvM4qNPXTqoi6YJnKkfdy6657
8fB6ntA4ZZ8dLT0wxFuJKLTzLCyMEEApWhQ6nyZHMN1G15LT2Ix1/txGVdPsRJ/rz8qYsh1CRixx
cNvDUuDs1mfRHHbrSNaSl5OivpQtHlfpoVMbt3sZo36p3uo6EV+rqluX0/3dfX1ayRN4sZO3IYpF
8exyuaVihzbNttQh0qxvIvfUJ1NdoV3hbrdzcV+fVqTUCbVoL5Ol0ua9HIrIqNdxhBxQrqfTF3PI
lrcF6NDOY+bGispiB6BQKL9Q1jYTooeltGpOFLUXYSkBIl9q7ysOLJZjWY1LG2Id5US/tDwSR1+l
0lrsRNnrbUTiBZKYHQwREGGby2kOg2Z2eQVjFS6pIgshwu6CKraL9AUCESKdLaShPQ7G9WeUjwye
NojKolWxTTI9lAPB23ZrGIuxOsTD5PmeCiwQvsfXj24Yog9FcFhPWAFdOdfH6zygwqJBIU0t+xFR
iO5oNFr8oNWzufP6vQ4FeGXSumODciJ5bV+uJDg3sxRLo4VObkXodA16B5ll0T+TGqafDW0sXydF
S3aO5I2l5BwirQoFH0zFFv1loYG0rD2gUW/q3EfEP6LFn9Om/SWp0E+8v5jXmxW0Essp7VoJdduQ
40gRtLyx9HAtKKTjE6ElPPMTNIhPjXQXD+JEDMObrRXTj3iqtL0O4o258jKRHPl/oYmbI+lEuoC8
q8ahKS2+zIVOPB5C81OJIeTOuQTcy+e6jOzvdQZpNsnLmBzj8nNqY7+UazwXIRSksXyrlDEb/Liz
klXz7R4Ftue4HdfsEGta1z0RLlUn0LvEVH7LyzSLvzQDFNTQBD3wZewQJKyDyV5VtMwms8y6Q+9G
a3p0PKlVm3rZmH+1I5u+65j7XckDNWEXfeVZ2QYy2Q3WOTYdfzAVcUIfo3gWXO7uScxN9ysoCCUQ
NlLBxRj/7prJ6IsU4QesvZ1cQ8IdRQjfHJshqHIr7/1OtEUVFJPtHDp7+asRVvVCK9MRnzQz1QxM
p8bsteyd+dGzcvOp660oO0S1enIUb+2O2ORlsMzXvvOA4CGH69ttRLVWrQ0ta/jxrfupzeuxDQqv
iafEN0DgukGneM6zhXknlJ1+OReGPi3BMCzKP20/kqfHkJN/Sm/yKJhTzXst3f6UTqCSkIJvfHfQ
8l/b3uB9567jagQOF6ofr03yYCAzOQS8Z13bR97sZxlpht/rCPJG9mQdXVLG2V/rUl2Ao+G8sUTG
CsLJqg+pE3NMXJSM/Ciy52DCFWQI+so+GUuOdqRZqgeXa1QJIMEBNS8zfGr/HPgXfppLg1Fn1y7C
9AdPF2VgZEmSHUU7dMOzi47VFCCgWNf+KFbPecz1HlK5XURW/5DGa9EeDIEcyRHXjlh7pMoUfTfV
OWkPfJyBE1wOw8xPTda18JMORYigM1Wlfxq0uFxO6lKs3U70ujpbQCzhBFECRXUQIuzmIloHa64x
e4SZ0LkJrSdwB7/qWZeZ/uSo3Zf7geTqbuU+hWQFRtZEzYZYcnm2vKTW9MkczFChanm0suFbXhZ7
SuxXmTDUGAh+1JBpw6BNtMlBY3vJVL6JSzxO0W00KM3EwWquHVNac/cXdXGrKHDNseVb14ooPyll
rSY7CeLV/Sp/BWar/AAgYlc8/sqtDIXmpRvOpkuHO1bp+Xlt92LVGW7lHi6T95f2+juS4KIaqeGG
RGXtyspkGnokZAe027QOhVAnntM/kzLy6gOF9uaX+4Ndf0dAzrIKQL9ZCs5sArLa9I2aUMEJR70U
gQO97DCX1R6e+moU4O5S4VU6tIBv3pIbqSVbcUzACLsqw/HSbOIuAcwfld7Ot7paO0QQeAnC5XUY
kXfC5bY0qnyMoqKyQgUzLjvITRF/HUej/bu35nQH/H5jLPDMXGQSioXyhPzz/3TOF6sakzF1DSx7
umYNEETr7Kcly3XtgJPnrhbL+6e4uM6ASFHqQNuPbJZ0YXMalEnWjYqBkmJcjwMlxdGLfFUUw/Tm
RQmWp0tWeJ+BmKTpo97o1Lyt1S3GZ6uwxv7Q4llhv1QxOdvzijVkurPyV7kTv45+H0YD8tXKwlyu
htvGouXih0dBMfiIU1Py0rbqDLJPqSj4zE79UrSwtXYey1eHU7772cASjwTCZquVNtM7i3HwssNl
TpyHovXy6Xs8N7nzMNTRWB15y68f7alDqeDdRkEQ2NX1Zm5EGnXZEFfE2VFEJ2E6mIp1qzvtxIGr
XA1cDZ1UdhbaFBCXNis6mGXijlG2hEWpRccU7r2fTeNfXi28L46xIGZQReYvcTnt9QqvT6vUbaV0
zN7mF7yXlv6zsY1MCHi6tRKOvWmHXT9lzwBXP1x7pFIDbRY0McJCIPQ22dlgpW6rRRlIffxe2MdW
/9UZmuh19XateK73JgaOWGZDCpDsmy0S1CuGri+dxuMhKPLPw+C4D0nZu6fGnbqD06vR37bY06W4
3pjv7hZ8OHppUjPs8jwMfZ/WCx0iAMyJ8cprKcccbdKc/OB2i7I8JEpbeB/dMVRXaYqD9ZCPe3bO
5ZglzYrStCYvtDSt/tavs/NopG0RAL/Bm9mO8/yxEbn4oy57bSf5uLFnGJo2kNSZR0Rws1mLZqIQ
O5peGIlIP+INbRw9MRv/yyh01Kj2saIQry8nCCEr7dTO8sKCwrU/KZHpd+jS7CzjdWDHTo/bil6T
rIq7m17arI69QIXZC2c9qgIEp9xDW0/t2a6okX/w+uWLMQDPE6qj/O1mlzj17I2rDaS3KzLtD2qL
9UtZFsk/90e5iiSMglIroRlUKuhkmWf950A7SVX1qyf3PzXw9aeDk8ebsXbl9DNfErcLFIf892Si
K4LmoaIVP+8Pf2tvEGc5BjKTIrRcDr/U1aBWQ+xxUUZp0BWYlajrMO9cQFfJIpMkpMDtYAxoyPJX
/GeS+VKvEzolbpijj2Ee7MTpwM6JNRn8IVe9zE9xxfrDqPtmpVcJ0xGUgJj2UDY3fgWoFJPUjao7
ShybI0gODlmRZ1bYDaNrHfVhLt8GdV1UPzEn72x0Q+L5eaav6wGF8ET/ZhYJVsQfXnApzUuzlJIQ
3pqbPoumVESHofNCb0nLoxlFKIt5Zb8zyo0IR2gjy6LoBSVtW6dWImeq9dblMLpj6eNh/qOKtNTX
jOqHtjgfv+jpwQF/J2TKNuM2UV3SSM8W1EThyI3qK3SO+BGQbv9qtJipOWa0R9S8EQRkqZ9cVTaf
ITdebqdaxAlltywKR4zvkCKAnJRNqec7rb3uFPDeV+oyswMUTGIMMwTPSeCtl2PFs4qqCG6d5252
1+4guDOl3A1+qH4sSuOX2RFRfrIRtv1nrJAjeLO9xE19pUMrNU/0cQwSA13/w6hN9fitKkXXfFVX
QaadoJBb+GXtLs5Bjb3YeqtZ3vlNq3Cqf1hNZ/5JWmcVD8VYDtlhRPxDPQ9F71YHsUS06GY8xYfD
YGM68ViMDTrWxtRhCqGPnGV/bNr+deqV2Aw0Z800X3hDnH0yh9IBF2O1dvpQ086YAw0mRn8YwUy6
h7yIDPM4dXP5Z+6g4f+wxq0xckjNsQo8RbO+j7hMl/7k9WZzUGGigLxTqqx5XAx7rfzGs+MBJXkZ
nDWxzsvzVDrI8jo1mdnOHr+OnLw+ATDJ95GkKGxqq2OrDkDRoVa5sXqenFEP7C43KPJoKK9n6M18
ksCcF5rYe4buN3KWd+IkcZPXBdCHyz1BsgtItOZ0QblejmhvTCWtSVW8DEM6HIVrrJ+0SLjxTj59
I1aDY6DpAm1G1sw2215MiGNOSa+Eauul7VcVRxM24aQrxU4Wfb2yQLYIHLzrLdkQ3qws1L8p0dox
Pidu1HwumjFKD9bUL/lj30auSHydnmXvW6XbOL+MLmTBnVLojZny7IWGhKw47a0tFQvXSWd0mhj2
4TBkX6tFNY9GNdo7Vchbo8DYlNLlMphs+U6zsPFb5SiH02LGxzSZ08A0uw83VdDe4O1OPYbciy7E
JmPxvIYHSwepsRvbcvJ1J18f0dmZ40Bpyj07ueudyRXOfBA5hUIG5u5yZ+LAaE5NVcTnLp6H84hN
02Gc2ZN5YSRPFKCq77hr7TnKXq8jXDE0KWmbkyddyQK06+zl1ejGZ433ZOD1bUxi1nwYjSv518go
UtmSmj5bzK+gw9COiR2f0zbWnszC7X7z6G34iT5Rdr1/Sd9YRjIymskQzClWbIUbKTzHII2M+GyK
Najs/k+0UfBnqfonmyrWwVV2Dtz1hcbcaNoA/pTSJVuNvtTNtSSKRHL2JleN/ThP84AuofnVa0ij
78/tOjXgKqNrLK2ZqFhsd30sKmVtsL89W71DC2Wdv6Mo9Vdkq6MPC2vPGekdTnp5f1L5wloNGDXv
cloblztydpBFqttICSe30bJgkM/m0LbGWOWySBX1RyRGIica34kIYuBKSEYDKqseRiShVL9Lcs18
0IRl9ceenssP5IlpTPSTXqHiVPWuEtjmUtV/3V+kGx9Eijjxe+k68f7dhFobtXXH6BobUXmU5emw
/5UBnnpO9Xwn/74OtVSM4CoQzdGoojhzuTyLx/U4esIOeyALkCDpK30mSZinIFFc4w0rhyGci8b+
1JhJ9+eHJgnWhx6MJVVDqFkB4ds8PeqBsr6Fr+VZKcAlOtboBf2kPHhq0T7cH2mLeHkfCj90ibvE
5AZN28tp2rLDag/pfEYPYrYQKKlR8Pyh566FDGSdzd+dIZ67wEthQfgjHVXfAme0k8u9S53/Zy/+
v1+BHgB3qPRA2PwKLAHcqhiT+ayPnUhJiLzhWNuJ92LphXVOY+332tA5Amk1p98z0Twhr//Fhu4s
7cS6k6cjTwv7ua8f0oaEa+dgbp4n778OQBCsFf4fDIt+uUbDksW2JdT5XESDbj1b9TBaQYNTsOPn
1rLqfmq1X5Dc0hP0MlHd8kEGxcuOxPOtH0FJH6gqgY/G+ea4piAE0brq5zObp50PtkueWdhN9KRl
q00dVQxBE6swaNv898nteczd3ymb6PS+COxIaBcSe6FuxYio/LQN1ufzGYPXJ3PM51cdhHBQ6LX5
2NTNzmw3p+/f0RAn5Woh+CIheLnkRU0Xysmy5dwWSfekNlGdB3GTpLZvLvGrqxa1T8W6O9f0gZ2d
z72NjHJwoi8sUdCZYJa2pbwozZKoTcrlzGOxOHVCWMGK6rM/Z0r9SYnIzI3eorfXNCbCT3HZVr96
akeLMvOGTj9UQCvPxjp1D3GON63e2j/Laq0CZOf2vKvludicGzAMYDSl+wTl480bCPFWtHiXbjl7
fJvT0BodnhOmuRMkbmw9WQvh63M+qT1uCkhGPWp1leBnBAIveVV0vT0BSNXoeazmcZjEwgVgNZ8x
BWr/yJ10+HZ/5229y96/h7zz0SqTiNKtx2Qh67Y1DcDzEg/zwzq5MQ7GieJL5saxraLhVyP2xJeY
kBq4Vj4EbqzUfpKnJjZainNwFsfwl9jSgkxIOnPbjTuHY5OWvP9Crgh6GqSRpHmb7dql1PHBI+D4
JGwpoLisv87eFA1+YrRt/IBYZPc9z/fUUbfNjX+HBUYM5IzaBMiEy1PSNn3Zj+OynCfFqwNraBHF
S6b5jd/5mb0LKrWu0BGuIu9gOpKIU6vjl6a25ucRSIyfQLT72NPv318EBA2q2b9WHZe/qJuEskSQ
g8/ebGa9r05jY/ueMmgDG3MWD03rdCgLF9QhXUX8dn+j3PoKiNzCI0cCi5R+EyJJFwE7u2I9d9Av
/l4MqmWOAeK8a3jU17mXvOS58HYoyjc/AvUzKgBU0kgZNqdDaVA5BaC0nF1nUM+Lq3HUh65R1QdR
6iqlHYvbw9cR5QKils/JbwrqSeWTmDTM7KxKtJ2fr437tYLV9v3+gtyI2d67SCk/jlxmq6yGnErk
JCpRNPawI/OzbMYEVgNicVzWNn6ZjbnvdoLnrYhExwo2KS8q6PWbRxWQc7XEdHY5rx1NPmXO7c/r
sBY7D8StbP37PqOpLIMzXCmoeZf7rJdSMWXULOdK75foEEHhPmpLPE6+MlX/R9139UZurGn/FcP3
9DKHD3vOBUMndSuPJtwQMxoNWQxVrMBQ9eu/h7KPPWp5pT3AAosFbGGkDkwV3vAE2eyTiLs3lA/+
j5DX4Q8rGlm1EcQC7XgaXee9Vu3fDgIfNAjsVGBeIGp8eT5L4KNwAw7iUXhNuBRkgFxtOsxI9jIJ
a/CN3eIJx4CmPkKPBeqH0Ja0v8zR0p/CUVRjNqDn+g2McKHfu1NnAfPznQK/CyVACEIgPzubFCqZ
4apZK3MswSh8YIDS2Cn2ElNMcBdY8sDR/TEZE8A3+3r8BrG6rZksZ0+SCtXIEWqsHw0i8TQQBtx7
1OLfKSg8S8W93MJQ0UALFN1nlI8R37y8c+h2dolDe/vojrY9HsaktO4mVFqqnc/9pUsNei+XFOuo
kxIrIXfBQul31lnBiYdAuAtwC+9BEEng5a2XBu+XqvvuCAcCrBZSn7TvxnJ8Jzp5PchfnvP6+k9V
c7QfUKBgNc5Zy66QXeJl7tgl+7dn7+snh6NECLeAfAex4dyuXMvKp15f2kcPPf/m2GJ7nIuYQufx
yjaD17yzdJ/L7Kz1MoxdMB3hFrQWRc7GcI3wvKkijGHLRG2bekp4A7ZNgma4iduNUuI0KTlfWxHs
BdLFmSXNBbC4d1AZRCWv9xYUN9++BeshXwyOtaa28paRBMFb97wJsvidaUrXM0eNBgiDhgCFyRYf
0RBH26W+sCI2RZnwaGvnfdCR8d7x6+GdRPB1crKeBG4/NhQP3aBzCIFYQqzYgbSPbCBRmM4NwERp
5fWbtg6WNmW+NR2twO2Qo8GSFwrzYr+0S1xE9aoHBpm4zLd092HRZMjr5V05pleDEaeHZv6qs43Y
DF3hl4OxbtC0KCdlHzvM2z716qYLUmgQeUv+9sN4FZOvB0K3EkROXC9K7i8PFNsWHCCR6R8ZpJAQ
aPSP1bJ8tIT1xAOWh12zCe337M5e56co4uKwUEtHI2NlS708aFh24LnMxjlqpxxopkZr/BCsFmO5
hoYFkMPLKK4Q81p9rlXjNanpPbhhalEn9jvX/3rTwbnAPGBth6OeBrbRy3PRXg33zUjbR+GrhF9Z
NQKog4Nd9JI3tEo2kKCqG5T9/aUsACgdArQj4LuDUHBMvBQFC/+dyPhvHj0iYuQqkKFF9e18F6zY
6A6T4c5ReopflIk93jSBTt7Lztcl+GwWQtII8TdGF4bauYSSA2zfwpAbH/U8h99DRW2xqak1DTlt
qwAmdLXm5GCj6eLkHFl5mRm07L7UKtFJuoy6dj3Ym7kDuomSqqR/Z5F4bmC/OD9UgkCNRQ8fWRAG
ydlziUxvIQqY2lMD//SgGGZQVK/dpielD7zpDIKU406Lvqb4m2+lyWo2vikjhKIXDK3OtrAjS/Oi
E4TInMOzW+x4DTDqx5FXesn7oe/mB+I1/rxxg9my7roynvhTrJmRp6QkUaDSxiWcPYI7mGCfBNQq
CGReASQBAaOunT2aV1SCghdq0y7fwsTyqkuOJtx4pKrt3zOeeb2UY8df4U7reoWg5Fypkgzh4vKl
Iqe41W60mbza/u63ofd5MdDQydCH4k7qAxNgctu3Gu+TbnQVp8Krmj53lVP3d6XPuLd9ewVZH8TL
B4VtHqLM4KWiQ4ge68sJBEWrshGkA8gpqucrGSj1ZSg55rITWnNyVUeL7aGvDpzk7u0Dv1q6UN9C
IQ/B0IqGxz9fHtjWqC1V1K1PIzjofMdBsI+3XQ8x2SL0eXey0TY7EThbcFDbHPVeReHVPAXczYbC
GerVqO+iqPDy8JBvxqoahvWJd8nMUyCgp3s3YmPx9lW+vr0Y/QiHsYmvhd1z6euIYZtZApueKKqn
kGoek1nc2O0i50cd1/QHSITeV8Bg0Cd6+8CvIhVs0fYq6on8F0n2eRGxE+HgMkLYaYCk515YibVl
4EFs/YBZ7wRFr2/lGg2gKA/8LLQyzhtQyTT3sTWO7KQ5XGxdQLO3sLit31nqXx8lWIvw62FQ8ALV
8+UDs+BdCjUJyU626IIM23yUMw9eXG/ftlfpGZCJ6zUALYZp8arOpCZTJq2r2Gn0ISBkxcu4naH6
cA+qe1K4joWw++0DvgqncEBs3SjmAEKGjOAsa4ITGBs7b+QnxPpQj6PIUoGs8npRbnRA4P+IQJSw
WzC6oWWuQmy8X2QiaqHfCTVfjxfAPYBHQp4UQC3vvMA2mcTjyQpuRGWX7Wzu6nJjvHhw0jFyoFD8
9lX/zW1etcMgrAJJGpSYzxL0wKUzyrQ1P1kYUgUVvdjRWCe7qfLcJnUkU+8pG/7N9UGaBBqRK7QL
bKqz4dO0zNeDDPipWpoQzfxmqIukieSnILKWH29f3d8MVcQjqG2g+4ZrPMeQjfFiE23b/OQQj6vM
9yqgkW13RKX+7QP93W0ESm1FXKAI/aq60jhAbgIkxAHhJnbmAR8FiReHX7qjQmegnZf3KJ1/exfB
woXw4zrdz8EktkQDGz7P/MRmJOzgEdkHBgbAAV6Xzebta/vbQ60WMuvCiCD6bH+IQKgbTcD5aS6T
sM+Mtr0hF/DPTuAtEc2f3j4aiuZYP15shMCUIYyECATofOi6nFVJAMLoZgq8xqmOE9AxkozD5OgK
YLD+CMYdy72g6T7G8CGy7PlrA8g21LgSCicylPU1oswsNu10uYxJO6SATU/ffMPDJ+isZJDQiLK6
6px9PXZNSj0+ywydOiQGLmmB3mJO6sETcsv7DuJMiibkY+3oI1dedJmMoYMkH0Z4oFqDQACK9Qkl
7eVikX58BdE/USDanQDfmI7ToGp0KctOn3Q78sKuwxguz5HHjkbXH4l2OEu9Ro5FVdXo349jjq+a
Nu5ofe5lcxmWdNkNthqzmUCzFp6VUV/DTFWK01A6TpU3XtzfUi8QF7NpoSMAT94tDYTGSmGXqdbx
FS1jUP0BDzjFYMtshrHVw1jvZdgu1ccGVfy70uqWbw7vyzYfdNIeJTzOqmyoZxleRhZi89uoJCY8
DKHBzYKPyZR8CNDMbnLhaDyetTt3DyqrM6Ud69xhl+iIfRPLXNepsAcAexjQty00oUKUqNO6dzs8
EQPZCoL77VN+gsSKY5IDqayIAi/Bo8fYnxuIfS1Ta3ep6qdZ1CeFrVnfh3YZRDt0gf3yYxX3RIbZ
2CQ1DTJ7dNS8C6J2+DEtQctB71lqf5NMCMy3yjG1zGzS1mRjorhF7KaqEBkxppYoSssPMaC0nMlG
zTU3hRfBiMPSqv/qjmIAipgh3JuMCKtN7czukqlIARkEWMni5jYkylgWCApphWTxWjR77VlC/3aY
Or5TnazpxZIAdLILFIGEADKEnt7PcPhQW9ZO0wCSUYdK+M0IbSN2agbfPvYWIC7bjjY9QEpDM7hu
VsZWJT+qDgpB9x7Ypz+UL7zgA8VyJPvMR8etzRxmy2RTJ200bYPaR2Q9ud1YpdqLJUexDXvsxszN
RAsHjrxtoeYx/uz6fcSP8FaCd4sYwgEwCFTA2mIKeHI7UG63GWT+we63ZElY6ifV3G2HuR3GD77q
tPlMaqnJLRx42RcI0CDm4JzoJqeDlGEasWDob0oZ9TZLSROJJQ1raAcUvm6QAARNC5hW2rRj42bg
MEH3xKey6754Q015it7A5I3pNKOjkNng2d3Fq1fMYWyr7mFeukpmU4eLvh6crvU6+Lc6rsJhynG4
B6dek6sq1lV5qCTQTqdADlG4zqAyVgcVAL59Mj5DRVTCfsVk8BGZ580yC91dQvupHj9YMbN/IEwX
dV4HyNowgQCcK6A2odvcE/YkbhZPC3UnEzUoJ+28zp5PwAZwLwUowp+glmpac4gYJL8ywwIUvkMe
hwKd43FM4EPb2O7U7mOzYCDFU2eFAyqKxkP5WcGL6aLVEBG/YfPi1boAHqGLcmwEE/sOut+cfKgb
NdQ5N+EQZpaygQZ1gnGcctAi5gu6gBuzBXk4nr+XTs+6S8jxj8kHHbgVtHtm8OZcqBhigyecN2gR
N3XTPFRCNv3Gb/xpSsHHA+yhZJJ+rHXFRRpEpB6vwIvQNLV1O48XUDSg7dZCrG3lyBACnc7t6Ec3
ofaYymQy+VFqRwDcFRrPTaWJEaI5+G3Uj3nn9gNbd60WgXfQsaroQn8yW3i6dP2xrBRkWsvGc/l+
FIE7nzRxQWUcgx4wE2cgS5D2FLITKavXSgYxg+1eByEGRUbKvgIdxQcUbGvbGq7JqLgDIjUalB5S
2PGJhxVd4KWhBT2eLZyp/fEaqAzPTl3M7yRLJGTmjpRGnnXLbJeIG5yItD7Nk0TIGznlUhcUAzzc
RUPnmRy1FOVCmdDEXmpEaz4GFfziGB5v7ddYLVD6ziLpa4g0zS6AymlYlm6QgWMhg7zvHQ1+X9fN
I8hLjY63g15g6GrZfCDXIH5bFItoM+o07tt43nK/A4FYIAlVKVXS8Gvt+CxInaWsrJRyibVO4svY
Tivikz11mqC/wLNbup0RPSrAM7Q7HiqoYhFMKo7B2g5CPIwNFK1zZsNBKrWhs/eFg4L6qYqj0i4i
FThs07aAbV4MaMgAOlm5WPPJklgcoCLYJm/heBLpFDmQjNKWUSCbIFYf6j0JwDzF5GbMOWjGiJ3C
BsP7bHPhy4wHXaB2tlwWP4dAirBvWTmgX9EuTNcp6VYSR0xBKUmXnnSmWHQogps2VrrZy3ZUC03H
CU7H6K1qi7tQlG5GeCorAFO+wcHTl6cB/FIJrGFXgi061GCPQt/MO0IzP0pM2miqhzRe6DhtyQLl
440cet98cyDeP2zCpYQ1NAuYzAFuQrHXtfm4pFz5JU1hPRW52zlsIHricDhq4LkBdJ9Kd/FvDTW0
3wQ4wzsTOkx+HoyjiMos1iKDx9LRsY3dMfKR2AbUX6mModeVqoa1SteOfY4upay21uS0AG7MRA9F
g7uwzqAWqlvWMogkaxYYVkMYVC2fBZAyy4ZFASfZxBwD7C6dE/fORs+tv5l84KhFyoKetBllZLTy
Chjs+MgC4X0yM6y3jwGP9GXfNBXdks7zpgdOgGs5KDO14ycV6tpPTTVacu8C2UxT4ixAd4g4qGUB
3+2227qz3ZDcDDxsU7QfR7MvO3hafdLUXmWd0VolWTkGoznN/gR7EDuWIs5nv0r0ZeANyYfIb6jY
laCAyrsFFcwwc4egFPCJWNkmAys9K7fAmJxuqnpuuk1rxcZahWj4p8ptwY9LWEsAaEaR5BFlpKYG
adb20M4ORqfctSAFs0u3gefKZ6R/CBE8FXlzEU6DNZ6AxHPptooBlMuMZNwqloB1LZYkj1UnoBj6
qXAwO6PdGMx2lzHQrt1NAzlkK0W3YzKFQaSydpfR08rifgigM7R4vtn6EHvsrlxPMQCbaTXJfSKF
dg6JqaMynakzlRADWRJ0FTSHV0oNPZ0wt512mLYdyDZsyxu3elhiDIsDRj/YzHaNyloBmFenLwD3
m8RmcXoDwnHL6va29DxyUn0EYnlYTg2WjRK0ZUCNnZHh5sy83Lli7bth1/Pq3O1ZiauFP+r1TEzV
wyzAuP3WdxCEbaoxYeNh4Ihui66quXUHspEX576UtdWmJLYnBHrMqZPSZDP8RPTXKpFNQlLVWZXO
rKllPGs6PlQpbTvGN5YY0FKF7EnjZJECDzyHa4ZlPfimrL5VjXLdO6vm4qMDYce6yu1AL3IXJgqM
rqAmTB/ITJxPwvKB+ypHVOvSRMKCcYMgfNBXSe/D4U/Ayf5WuSxJ9nD6IHBADpkcoNIehhQKaVUt
UuIFXYKNaxgfAtT9Dk5Ths2+NLMiBVjwZbtdOoz8dLJnMecdDfpHZ7ZpkC+NWvwdG431wUYAFqUY
ujA0GY0T02wJG886WYsNzrLHmTowD27PGxgbejpb4FNH82GwqEq7TmAZ6IwP/3lIGS19UWM5Tg7Q
+Buw2pf9SPchxr1KjSNgWwJj0v7acnUYIwBD+HuaPYd7eYdsT6dhO1cBfrIlzCap0GLRsgapvkKl
3k8tq3PvXGvxmp0/tDAcsjRWn4vB6DBJ/UG06zRBILzFkxrLHGWdybmARI2vL5SRZk6XGCJZaRnw
BeMsMgRDhiYcK5GEPNYBggwD2yPgUCxrwAnRqVOq+ak1bjRvHePX1aZEUx1yhYsKxablPfGKeYIV
9w3mQjNt+QhH9QwC8Civoptn2JE61dJte/TrsTPB/65vs7FS041HnLb5VnIzjbkjraZesn7g/JpV
Lf+i68Z3sPCQcuBYCDwVXzCI1lYpiqgWOAjIJZtyM0PTBMkhBGjsGvu4nshlaycj2s/Qc2wO2kXS
tUUtJCmvEgRU3iZZ7KTKWwoHC/gvR6IUp4V4DLEXcCRNYWvLrneKAeYIFIdXRV4euMTUp4lJzvOm
V5HJwmZBoIo/9xKm5rTztgjhuukCMWNMDj7tgRMPXYXObRMZ/85v+UxPYTPDDNZtEKJ8YgHlPmQb
pBUmTw06aerkkTqwq3weQWFHDgItQSR6TWUtIgWCYhjRfewTCZu4kEztI5CB5g+K9388Lv+vemLX
vyfj8p//id8f2aAFqWp19us/r4YneqfE05M6fR3+c/3on299+cF/nsijYJL9UOfvevEhfP8fx8+/
qq8vfikotkd9Mz4Jffskx049HwBnur7zv/viL0/P33Kvh6d//Pr1e09g4yWVII/q1z9e2n//x68u
CM8oDP7Hz0f44+XLrz0+efn0TXyVLdqkv3/fTx96+irVP35FevYbcDZACcBVDPR+4MJ+/WV+en4J
aLTfIF5gr61kxJgrFQIMSlX/41ff+w1VKkgBoN6JbjbcK379RbLx+SX713+dzYsn89eT+oWO/TUj
CPhwAc/SoH+VU0DvBlEvAPBnVb4K/wZc742Wrct6OmKCJVN9Mq1AEQstbJ8jAjpOUKBew2QylfVT
PVpAsrakne+DWIR7aVR51/WQJUkpTv8knCa8wg4SHpcG/aZ1pR8yV0IWN3U9YW2oIeMnsP76SxFH
HOwfNxk3CYb6pYulJGsDUYFBNxm3GByEqoGGt4Sq+iArI5tv7Cnur9FhotdqnsfbhIZrhgLd6geB
5trBt0SMwS1C+snmc/kwAubmpjxmyW1XoxyCsPghBMJpL2Nn2aJrXV2HPDC3ttOJW0gSlxsvwemb
UgEOMXvq0A6w7lhmWJJMobMUfg0cWEpa3t2PpFm+RlHPd0Syskp9Ey7XIJjIa9QY64+8b0ed2awZ
cq+a3E1SR84d4q/6FoKVTTHZPqBElk2XowDR5Rhz+aHviELugiqWSP3JczMU0cw9VTB1t53lW7ss
gDp5Uyt3tjWRIye0aYExDuQXQg0EUzie4YeubXoQf6d6Y6naHAT0C9201l6Vd1McZQ1t4xi0OYtc
u9iJd1ZXXc1t02wioMtyUwdNJiEHvLNnNh+XmqK/ZjnksnZ67C2qn/WdVnyEgEzSZips3atYYAPW
cAA/Rdyej76kGuqaofe18T12aBJH3QGr3WEtbq22QBNToY4AEfV9P/jjySAy3sBL1cpp2dEbZKne
ndK++gwscfdDu9K+d6eR5KhI0ateBtalRyL4AdvqE+7VoDO+0OSay7j/5AkybZx4oDmFiksx09Zs
ZzuwCssTy3dU8eSVAzjfsVnUkiXeREBsx8CpgK5LkkfPa0aRceHwGswBj3bZ0qGx6Ye0vqFygipM
iE2tQKHDpKhVTJtY1iYFEPvr5E7xBfIDsoVQwHDpC6fKRmqjq+uaMasRSSH8sgCvmeDzexyM7++6
aoh39hR2T2h7N9f2kCBgRgB6BT8+SL80QWk9Qv8jxrZaSVBG+Rx2SxpHwQg5qjDC+lXXB9KKLgW8
pckbqws+Eae3P4qlWY4hWMpF7UtYgUaIPVI28OlGWJX5zLvBDZB2wbd2CEh1n/htcBVzH/HWUG2n
CTEesaW6dafaLdrAUxrZk2l7jEkEBgECAJPWCij3UCI4TOVMrRlBXljuvaYp94C0iX2gG9mlYET4
Ji0XvowpZH76Bywjw7WmYAjRitvFNPZBQazBPkW1Q+ftOA1DFsFpsRDohV/1VV9didp385CH3heQ
RpI2xdxePsqyjirEHKO+C8PWQy2SdlaBaLHeBZDdPIwGGJcUlOK5zCaLB9OGDtq+akq0czIroNBB
s8Bfe4jgA4TSb4h0MvM5L7GSkMHkSLa+dyDrxOkY9svJM9Gqh9QGpM0bPVkPiElkUsBJMykzRLBL
jqCjYZDkpdzdLAuH7A5cPJcbt7Odj0KWdMyqwRVQQ+5ChkDuhPJ5vMD1y6v6cXE3YhqqPsmqGaFb
VSxAoth3pdSI5D6AKjKoWwXJ+WnHeI/ZfjCDKyEADl/xfhlyf3Lb+U4geogf/aota5oBmWjPwYd+
QnQQFfEQAFONZp9qvutogOjvFgAFIX7H9/xbO/096/Hf+eb9YsP/L7f4F+/aPrF1E5XnX/W/Fwc8
spGqNaqoCKM/b+kBDMWwb9pABwAdGfho7bwVFXygRD19/+VOfVVP8pcTwa7+y9WIEiih1S972X2l
3+W7X/9H/BAFCAUAW07QAoGKruejqfV7/AAA7W9QakcyAHccdEbcv+IHN/4NPDaQ2IBCh8IGpDb+
jB8s+7eVNYWLgRwvOiqAH0f/TkTxrHjzV0ABHC9koBFLoDEDiQGAz9yX/V93lH01kbD6DElJmk6i
Dm4d9CwGSPdZnD/NEIdlxtyVetHbNvaRGvQFCDJIvBpnLgT1vv90q/8IeX4OcV529v84n3il8UGd
dpUcenk+s1CAkOmp+ty3mItWFXbp84/WqUlutVGc9qP98e1jnkGvcAuh8AkhbPSKgbl/LTgvYRNr
aYt49xq12sARRd/P4qFCJxXmqjUCcr74GeV9n3FaP4TSeadL/LJbjTY/UAWIJFfsMqCNaN++vOge
uzdu6RLfGhReE4KiHPf0xgc/KLT2gCMEKQTwLrVrm/3bV/76wND7W9XvsVAihnrmh/wE70T1oAaN
0/NuXYjk5l7UTinclWnqldNdIueN9MO7wBl2nPmf3z7y70iUv0beijoAsAE1BhcAfDTpw7NOZDP5
AYWjYH8DZlOKBDE9nb7s930WZdjh0vIYXCZFcKl2cR7uwz3ZhntxEe6jS6uo8zhHbbcA7w5/X983
7NDp3qn0WuwU/glMwd69VqlKQ7zxccoer8Oc7uzP4iIp/DzCy823+bO+7i7MdrlZboNTtR8K59Jc
Vsfkw3IzX7Mm1dfufkqtTKVRNqVRIYrHa3zp46PCP+Hgk+M+ZSS/CXLwMAprU2ZlNuNfXmrtwkLk
9tbessLeThux6X80e16ofM6SXbIL8mbLdrJKUX8z3+1LZ69vl6vlyrroL8IiOron2B5uQVzPeAFR
P3ybsxfP3x8Xwd7aeGmyM9f+pbdfv2lMy+zH7oKlYL1nUb6eRpID+nMhd11216dNBoTMvt6WWbAP
L+ttci93c0rfGcPP1O9XzxNgrATelUACnIN4STKqkgdWd7PJr+5BBrjgGdtWN9M3srKI0ho+1kPR
++lyYXZVYVJSOClaLRuzIwXb4q0FCkybp+3lQafoOWZ36EHsqhyN3hR/KCC9l0M2L+twy+n6/0k7
2ZzeIAps0hkV9A/JNYX3LX7P5x3qohuarZ/d7d4euM9GOGfXCeGHVSITdYt1SX85WQe/h/vt5PU3
gHNXmRfM8WGZOID4jG5n9NByBohZWlXxN2Urfvz9R18f6rGv98+/ST1/XguI6EyjMDSs8ChC9ZQ5
y+Bn8cTQXw0Rbu9LZ86Eu7DD8w+nUY81FGszIPzRtgEaDnUMLA2YRj7s3ecrQKftQ4mJd0gq+ccP
ytCJQkUuyv/62/P7EO/F74yAZ2PQszsTQKgCpDIb6zfUZl/emdJQ6CsS0dwAWHqwfOsIiarbRtXH
uH+ylLpzyiCPSHvpWc7JDcydJGhj8v1UJYWRPHPNobG/V7V3BIP8PmroV8aSGx6Rg9MmF1Cd+DjC
OKuUM/qD34g/f5aq37GlziHBvyFivExYuCXOA3gpcYGG1rUfO1twPRHemnobeiRHnfG4KLDXfFLM
flmw+gqV/UKpAbp9fsFAElLhtOvKpIDCUO776qIJyJXX1WgMdLcQoL9DeewAl/l3ECdnO9DzYghz
J+jKwqIXTZNz5E7fxBCZdPt6BbH5mWoi5OBIyWf7h60A3iRq6wTXWoWbpUre40evW+pPjw1PDA8M
OyB8LRCKeOfcmbicUZtV0BALArpkPJlJ1pgZCiPwIywCqdTt4NeFJ5v3zFde7j7PURn2Pgj9IzSD
Bf35TApmEctlDsxVI92ntk9EWk+838Dk8wrpVJA2ygtSkwwEeAXpbN+ex8/WWX9dNkDEYK8A5Ash
RWhUIjY8Q6YgqS0rOgb2PYew/w7yC7dNH7cXDiL71AacYgPeAGAj0E6Fx/WeoBhygpDqZnL6ixr4
9FPo06++b4B3VaaDpcrwiAY/3EAiNEbfPtWX9+lfZwolAKA6QX8718mnsU0g7BrZ96NDPoM7EGQw
O0Qi6kUXVJLPYxukjHCad3BmfWdgPkOPfrpLPr4WxS8I52BQrjivFU/0U4TgzFA2d9XIbjqKTu88
lwUqPvsNpFUHdApFgF3Hrfx93xp5CXf1IYU34gekj+NFBdhPCgpDcowYVnxRq4vJdz7Fms434M6L
rRAtOizrr1A64kXgQy+W6ohsUbD9MFZ9dwnb3jXrbW4iNZRAKVwa1DWOTXWArN90h26FyOoVmtL4
2gbhYC2JAMJyMBS6roYiPwZE4NIOpyCvtPfh+aH8TydTb1ZW//dypf+6ZoqQDOHnWzXT+ZfTEzRF
2c85kPv7x/7IekCaRtoDUj/gHNAH8m0UQP+smiaomnrgVq9q6BG6mX+WTb1oLZsiIUL4v6J711zp
j7Kp5/wGkx8HlVbEkcin/PjfSXqetb7+GtRAzwPDi/wdANHVWRjD++Wg5g3YNnMFppFwR6K/+gyk
l5T6wDcA3JVYNEk9dIsavUOHAPSbPXPrAZ1/xPB0x2Zib0NL6u/AkI8oHtlDkGHfm8zFQsPoCVj3
KEftJxSG7yjgSS3QM203a//OQiUqBoxnGl13kN+7COgp4C/QmQ+K1qDPmVzZxFLQs2Hj5HjQBVBi
0Hce9PdVFs5gvnzuvLkDv9H4ljtmokaTvz8QkKMz9P2s1J16sPRbyCYH8IA+hhNKJ/Fd7UaGAZEP
9K+9OlH6ygCpQ4de3oO5GDpFjApgZ38ELk2ZcUuHKXb7TNo9teFDTrBBGps/1pYUm4gP+hoEIBoB
OTg3+GioLfMF2ssR+V2P5H96fv1fLVa8NQFX3tXbE/AzjMLPpt/6oX8VHZzf0HSAzDP8sODThuHz
5/SLkt+gNumC4gLcPDDCayXkX10LlCrWSYGGBhIzhG9YBv7sWvyGjRpdDsBvUXNYex3/Rhdj3TJ+
mn2gtq/W4bCYQCsDHhPnkFBnCvlk2xXbTyBGk6ylkB3zxDxcmm6O859uzd+UE17CT5FM41golSEb
QYUXNZizcgI8GaE0Ezt0D4QA0rtJO5fN6CUPGnfgyLlJirePdxZLrceDSyOIQ4BLInE+14YUFihl
Q2zjeL3TVojfhh7gsMU4l+g2e3uqytArvCV27mc4ld2/ffCXtZPniw1slLogFhOusNuzi+UW4DdM
Cro3Qqnv4Ghh5emcKQajzCy3AMUkDyX4Z+9c8t/c4gB3a3V4W8faOmx+jhCUVI2Y46jfi95Zrtuu
Vt8naH0bFDLEcl3Z+t8+IKDL6+6CI4IvGjzL5f0UkgCqsaC8KpJdbZXsIoqHONdgYBV97FlfULkI
3ytVvLqvEaQO0PtAaoObC/HIl1eopQMHEjS/d8g/eIuCcyndKwPXrymNofXfZ3okzmXcUX8f6da5
5XCUeqDDEEFBJ2wNTatIRrdKu+6YiikYAQUdanl0lmT5pN34nVGAOPp8gkUQcHUx98HDAYh93Ud/
fiK0T2Kwm9QIGK1X+fdW7waQ/qo6dOUqxuO8hyT9fHBYrTu01YEIu8cc1LdW0okd5CbC8ECwMex7
/f/ZO7Ptuo2r6z4RPNA3twBOS/KwEUWRusGgKAt9V2iqgKf/J5g4X0Q71p/75MLWcMRxeNBU7dp7
rbk65zW1BuGGmVvxLA2J2V7Vq29cVJ5xop11syLFRMzGpTbZiSKSBlYjnsyB6BhN5GYoF3P198w2
jIsmPNJHJk9vrzr8yw/GyBQuyYMEI7NAmvXNn61uidk21bzzy94srpBlqDuXVcKNc38ug2Ohz9qX
okKk8tALU/DIJUVvNaEHMpccUXPNDON3nlKVM53LGfvdjDbSxXvVLPK60eFkRK5TyHDmNGSG7wuB
WGreUzUP6o6EQnVHMqfwIwUj6AUpa/eyou84uXM59pFC4/vi19Z8p6MerKOgh6UdAWfc5gzCefVx
eD+0omKMV8/gLi0mMA9arxmPzjj5CBtzIpbBATenZgnUi9uO7OGujaiMK+uoh8kWfNOutIkRrAY+
kElH8mSCWxbx5EvntZq4jqQjcN2EbTxOATdt9fvgSfar8+pqrnrIU6YevSUda7+0kIyiQGkU5SQ/
qod/PKtZkVpMu8iBZOyEY+p7VbRaTheBL2suczccBjlXa6QRfZBRaJNDeCp7ra9ppmGr4bRMqOGX
bJbBk9+xnsbImTyCFxeb52RuXPu1HfzuJUs7Xv6+Dq6DRQRPXVUXTF6bnCdDlZ0W2alqrwRzUCYs
XavupmkhsnR2TS4pb3f3ooiTQlODbbHfz/A+GP9lhnXC1pZ3ocT295BLO2CAlbbi+H79bTU6WMF8
e5eVICgDX2Mq3TeBfnn/O2OSNFG96AXrxpodNb7rfeaNcyzTINhP/cADnG2vB6mtsjsOQ5EkVwYT
RWI5BznFZa98+On4N0ArjNRSgD4qXy8uY+8OnbOJOk31qXPxjKZh0qpk3leFvoSo3fiBpsoN/SRx
3M0qTGutyc7DAMj/sOhTIeM+hSby0HWNU4VZ6zhd2GT0067NNVhewJvL7zOyyDmSBUq8O7lopvwy
cPmzw9A082EwUQmGq162oebPWtTq9I41B3iTnQ6PnZVkO5Wjw0yaYNkHVhX1Wa9O0urtfecX1sXB
LhXNszwmwaKuxrRVj249tZyuMLq7prZcbNBg0cAM8HnQzT7ussUNkc0bt5qbjQ+o7elm0hZzvo52
Gdg8X4O0ojTI1dXsafMR6lVah5NutlS87XrxxZR+7weWTXKIvDNwU/fSIVZNwmm1gcs0suaGK21o
Q0B4JHN06/idKJVexoM2pXnMwx2cbab/TRzYM0klHCmSJ4tDXxMbmv15zFINvXv/2hhecSkqtB2Y
IS2WbHykPHQoN3mkUFUP3+FM8p9Zl9UD2xzPspk0WX50tYRdehX5YRnG7sUxxuCpXrKpQHju107o
zLN6WFWWPKmM2qKzje5lGUpADliEXkkiSZ8Kx2XBbM3ysdD04kshoIFGATqJU6IP+SGHgnUiZFHP
wiBIQAxIv32Etrpb86KJB75Gujes2gfEVa168GUdOuNrLTRtPa2ZPfkn/GyrJSOjG9QebIQoUXFZ
1rc1nQmAE015roIuAZnTpXfIwbNT6gePXpb1T2AkXpdabas/DbOhJoC2mLhOikaLGzqdkZ+DtjO/
TloCVabKpH7TBdL7hDm/5HQzy5ODEmWOLdkbEe+ld2UnrfD3QWM2t2oy1bRfbfOpzvwubrHUYGCo
MxnbyA/QrVW2g6IegMql8TT7W2VY/P2OHUt8drLATL4FvsxFiEQjafer3zKFNVPk6FE5lNo14ouJ
S1cnNDZHJ31ePL895nbj33qZpccFXwm9CHq4aAFG9NKqLWO3Gx0fukROjo4xc1v7IBC7nMAQFgu7
SgUSl2E5LVbhXzS1BE9IB/EHa5U7fNerIrh2Emi1IcgjHpqe6JaHIdX9OFW4gkIe5SaL06w1Lhxi
WUt712RNL/CEP83IwQ7umAXXg+TWRFUFeYIRVsHv5PmEhecdWZdhVjY8ggq407VbdXmNqrdkvRez
OC7ZzDpIgM4wHNAo+ddBV2lRQbJJhf7AZNEiG0XddRYf7zqyrw7kc4ojSqX8YCWr/bouBQv++xLo
ZVMidp6Wbo8+6tcMbU7jo7zupH0tp0k/kEm0zqEYteF7Y4HWDQ0LgRA7a+/ABWd/HHKHdbp28krE
S99WWVyNjkfFsDBjPPzj1zIwL1WHPiNS+IwklO3LE6z2fSXEcV4mdTfO1L61LyHZrFVDNLc03WYI
p6W2Gby7qYlJRATtizT7Lrs1HeJHd3nd8V3lvPKRjcgX78Huu2pgt3BHu63DKkuB14fAK2ePEZKy
XdwlQ9FHee8s2KNa58XNDBbWRWjFteyEgr5XTcXAlmGkj5Iz8sK6WbnXNgZNPFYMzD5VraafcVpp
P0bRB4dskoEK+Z2pcnLc208mLhM39Cv6CDROR+PREj3bUypUU+6Ft6E7iWfZrmjfcscRJLKtT53v
sGEKlqpPyXZHi8LiNk01T1w1cBu1zccVjuaqCz3G7KLlOyiFif5kaAvNOq4TpeUnGtra9GnGKOF2
UU6Gc+Y/VCWIdbYqtFCI3P20J4x2KXMtNT4T/pa06UHJEWaGQblR6S3KDt1Oyiip6hyeJZmG0l3M
A64lahDPzPRzaYvsYtXjHOWwD3Yb/yBWzFLPVbF2N9z+/qH1WVnKOdOeFdSaszamSTgPGVvP4tfH
1MRoR8S2tocQ5/A9eiZxepIxwCD7YBmSqK+t+9RnSbfAA+0J/zJisYL3EKg0TmSOwSIdK+OhsVli
QsoQehezYL5UUpGMUDJ/aLnt7BmbJMdgbWsUyz2Rc7yBMmJV+NGI/odWoShWtjzxXFMYTL2OKrTT
b516meMZBZA7LPVRTU6/ozZOPil3WvYFm2hc9JncKdu+tfXRvlHm1Nxzt9mXG1Wd2fnQVyOXCj3N
GhGLu3DUq5uptFF/calusayknzvNnV5Ea1qXdq6RoFipTgGp+kMVVE3szndWbTxQ+TU7U6PfjzjG
OSPbt3PivsygoNHbeAwr/KNWrL87vcsNsSde4T2Qc+zgjMMrIscWjfhwjR14CBckTqwgmc4KwX7F
ajgW7dXUm9rJtYi1uhnKiocUcmNwnbuCJ3KdyXRHBFRlwx12oALrAWV3/Pen0+3U8dOx36cRAfqI
xgJqA0YOP59K1tlETu5Z3bFDk0PRPyvdDMVW+P795/zp9IPIY/MJGw7H/o1U9fPnkHUzYiwdu2PV
uCzGk+cZj/0gMFvbymivXHs7urwvh3//uX86+vO5qEEdPLC0Ljkp/vy5HMmho7WqO8Jmcl9HDfN1
PahK7aUHZHEHUX15gIzAWtyjB/pVvs7PMwLO/pu0xeRUzAvOL/FOFvy3Q/EyFHRPDLc9SifhALL6
wnxE8ddeYcZmtUeCxz/1TnAs2Spv0/ZZ3N8vwP86dsj0/lZmTBgkD/N/7tjd4mf4qVv3jx/4Z7fO
139D0cs80STnwwiQAv2rW+fbvwFQMQzQAWiWCG/5v2a5bfwG5gN855Yiwb820sYfzXL/t00fjIKI
iQ0/TtPrv+jWfYBCkYbDiI7eh7M1BekqfOx+JFJLZ5y5zokXtsNXUKzlQ1Z1xEfZ9kwmuzN8Caxi
3XciX/eGVMnZr6iXg0FXn8Gzdy+2WwxfdErzLyQZmL/oPn186/jtNs0B5k1G8TAJP3Sfgon8PkMG
9gk9SfuKWRZpL8HO142jtkosr5ZDAAsyGrqWJL9/u4t/0VxEJ/NxTXtPj93oxbrnky/1oeOWZGbV
wRTuT0maPNd9YkWTnPLgpgxE68Zu56Dl0P3G5TK5HgFxQf7ZgAvzVWEr++7BTpxj/BvWOcUBuyvd
qTqMlZjKHeWCe+9RPeM2mTznlMh6vDY6q9vbeod/iwhBuop1YEScferbzFw4pXpUtjT5+x7hBKeh
eIJGiGmI6qUPLbot4Vy45kvqN5C8OA2E6+DTPqM4hyxaTQ9ZMzT7drEbNC+jBQYtpUjOItbTIrJy
W4d/JTQ6M94jbh1RRfbas6R4btdchK1SagNNUui01nxctDqJStS5YbGO+B1XDzpmmCZuhiO9yUDp
quUZ3z2nKG0IjGtHFgmdn2X84stkk23rFa4g3cgAIVvwuY6+VS57sircgwrMPNJsUw6hDqLhIZi0
4p7DVG7EBXrVF1zEbkyuuC5inOPBTk7IjcECKai2Oa8SbVCfiWHS9yjLcLWMj7ipMIGOnpxO8Jor
FCdmMz5ArPezyCDNgqBnJth7+rkJxpZkLKmsHLcztJ2drhb2XKFL5B65KYkBCaaQU57NbS00++jM
pqmFle2KUDrOs4cndJc5bnNXNkLth7Q3BT5Y5Mm2GAvahLoy9npRiL0YJeP+ytQOq+lzUCbEY1/q
Oer7eY55U4MTDf76YaVhQy8CU+l5Lfwi9uGpv9LT6I7kt667oOrGI4KMdt2P5oh1xyvQq7L90CmJ
5r4ZDj4h4VcJPJYz+QEcnwtzOpLvwPC/8pzsd7xZM1kgBhbdvPHq38EI02HgMGCFvZM3dRgYKUNe
Zl8OHlxPuEXMu/eJozc9hanMJ8rtIqld+ckQda66sPfIPI4SK+lTTI9JY+DkHMvvDRjiHNW6KA6m
3srvZTnXBsfoDFJ22DGQ0m+GPhD565xXFWiCZrbN22EQyRnipnWqdKuYn7euX3CNK7p9XSnHpigJ
JoVd1+i18a1JpqKKRTD2m6m0Rf8xTqLRdu3mJ6eL1SwMvLzR2GFCXfNPuJ6X5bjMPXW9ljRU4y00
lTQWE32trza0oSostcZpQk7zJLimstSPa59mbAVjcy0y8tHiXrfa16H1rJOBFZ1HXentaeEM+wA0
a1sMM74/oLnmtlgnD7pI2wdo0QM+TWzfbckS5xNB5+gse2dIBtQR9vBlxP+EDjyf+e1V6q1o8xQS
qlZ2L3QROTPN2AXCwJm7Ge8pL/Ju0Cel0XtR0ze9EJN+U+TC0S8BmExwnHAyXgVgRyfutGqlOcRS
HvDNs8guJnM3cm7goKSNQDhyc32qBkvL26iUBAkOB0UacbXG7ATG8oplHVLE2Z9znX+VdNVsnqPF
SO0CZ+Eq5+cGP1gOSgN59+uEM55HR6ygycTqXvrB4Dee27nV9lvEZbHJyLtDjyXhdmkyumZum+OX
HoxC3U85GhG7bXmxctAYt8KpMOA1KdLt2F/m+aRab4T3MI9ZDYRBeEjE+A14djEzYKQ2/Pli94jw
w9VyEpR8g/C+ajM4Y6wGogyiKl0bI24Zb+rhlC0+0pTeky8t2UmXDAJGHftu0YYJwpJTaipE+HJo
vw3G+NlS0j3NQVA4BzpG8n5yoQmgXLWT+eBnm4bf8PMaeU+LMt0mQWhvTFv4gAXkjyuDiSerJJD1
clJQF7LJeXPoqhbhbBH83hJIVZhwMwCdOOrapnd7hRsou568FcvJ2PvVSfV+RyquEsaVpVXjCV0R
oDYeIO0R2gKrwGoFS2wHPccGDpoemTXOgMNsak0cOsvoNcuhkVuOL5O6QsSs42nkpI69VwkL/lBb
w5f/FY7/X/40kFucEv5z4fiQtd9//6fk/KcC8h8/+H/jXpTSHKqoEQn3JYboXwWkxySYWQYJin/M
gf8Y9pq/8ROMCF0sPtSVJkPaP4a9xm8QiPT3SpT//F+UjqiIP9ZHnEogKCErs/m9rI+zwZ4TPTGG
QXvUvIEMsCWDHw8HLN/Riax3uek8y3qebzCe5YxjuucqdRA8SxZD8F1lVIMsjLvBru+DuW7uqkl/
og2S5iCu+2Lf2oyLV0K4T8LwqEcWzdsXi5KhP3iXrsL0ayrjrqBF8xpY4IdldWNp8pCgJYpHAUF9
khQg1Tz56N7zH5M+5Zea6xj1HlL4qWn7UMeZHiqgFZQk61Ub6HeuMaC+FfK1VeAfnFLsFnvBKDXm
P4aqKDH4pgsccv/iWQo5qNeR1tD8CMrmRhrzQ6Kwk9v5tLdNkpoWNLzFcqWn/C1R4D/P8teFKKe4
7dc3Z6R9OxtviBKf+2XYt1VSRWQEWF+S3j7mm31cQonZtcPm59P8izFaz+VcvXr6ShWRygddlDfb
FRhrpk92Wf0oukaLhnQs4JIvkHJqyTAz9TK4LPNjaskHv8F5jLs6PYkqeJNJGRyMzD6m6XJVTmZ7
WismaJD4uTC6zuKVn81sMiMYsI9utjzIzn7OrPLMKv8q+uK1XZ0LPVk6ZK497Gy+kLTzH+243NkV
92qxSJUPOlY9uzyvyPFCxXIdEo1bsDpyocwMKgiNVyzKjCV3eRmMEV3nFsNtvuxSbbuWWf06GfRR
9U33Mkp6eNtndUDAd/DK7+Sg340mtqVsvTL8FLnOrF+huNUiqosfFlqanWPkN2WprkxuzhH/ocsW
wDcEbPaEuzAJq9Gt4jyAWVAi3A3nnEIrC2wA2E4Bpmt9EnafhJDzHmsdWzl6tqjJxBgnbf7aMCbb
VabCJLZezWaKsjIT+aXsvedc6d/83rpFbmkg7jH2izkeV8j2x17Nj/Rbj3nejTyo1jGtuUea7ldR
Oc5jSF1/5ULV2ElsXRjkDIsxHU+CWscx7M3aCrtBfyK24C2wEEbXSjSc/6uz4YHEF9MjrOkfNaz0
SGcEGU+1gkNkZBhFx24PDRAxLl7lyGCAGr1fd6NxL+zlz23fAL61nUvHoXE/bj/H9wwz5fEoWu5z
DtP7CGljDTVDXTpT675iXwxIjc6WWGjJfG+5PHZgbgEl9LYTLZSzR2gV87lvnfk04Fw8qVnTbksm
07t+7erbRutIQ8+q+VwzYopMrbLeRmP4uszCvTZAe9BsVIgf7Rj/e1fEQY2bHgiQfE28Vmghni4O
DYXdN09lkzzVimZcvNoDYIOagwTTm4vdlF+Fhfya0c1OsbnDdM3jblzErrdhZMaCjg/WVSXSs9+O
BYVuf6m07K5p7XYnNVDjGk7CYXIc3HLOK8Nm8dY0zPobrO2AJ8CVeEsRdmvg7uscYI65tMmdMcJS
TRse/7Uw31qDUO2hhwJCfGEE09TYWx4yb36LbSTGY9gnhh4rzue0Ir3pAPUUNFjpPXuae5nMXp6S
WfzQpLiy3fIX+tM/KTzoLKHKg/VhurTwPvaW8sIF1QZo6mjPsCKsCfhe4qsLFNGbNTHcX5yq2Xk+
9AmBpLOhEcSLSs//2Cek9Tw17oLSLuVVjxujPJuVlYUuftpffNLH3gEds+38vvmMdLxP77vXv/XM
pOcBU0i69miO5SvlMM5FluPCQIdqUWi2J/6k7/9tA/+LnsGf+3R8Jp4XZEmblPcjxDC1iJfysRvC
9HEy1NXzIwOqKtIs+yg1p4q271tV65UYWN3+/qOtP3Urtu9LnhKJLzRHSSHlyv/b96UDKFeOoM1x
qIUVF23t3y2cybfl4qpoi/KoB+pNDoqzppznczEPvLdBY2EDXt4yN+FxXa+mlM4wVfMxCGrmUJPY
mb68ki7Lt++aXUShG/ZtAZkV14szP6g6JSYwq2NX2ZfJZ3ZFBGpwcJy2e0kR90R0IpdftJr/4hEC
NkeS/KYtd0zzQ6vZrPKAqavdHDNz2Nst/fZgvatX8au4pHec7c89bcwuBtogYlQxDX+UlwXSIM4c
4sqRvr99An50txg5IlKy7kKIbkU8+OXNmBr1fTUvd96o1/cQC2EErumPniy+91KlKCkgDFNdpZDZ
wkBOj1rgElw6HzKf5R4IJTqINHMPvTLVc+qYy6FOzW6b6OdXky6GB8K6nhRDk/1k5vZ5zP16Jznl
XqG3+JEQWrchW7iLym8PSit+JO365DNrWceBzbuzjtniHLOsyaO0XhP0GOqq9LQqMqf1zls47HOC
MPboKb4Kp1w4UVNj/f2j+RcrDJJAaJSbUg9c8ocbtnpa29ua1RxXabyXE7Adn53OdAm5sI5//1l/
nkOgZASAyd0Cz0Cc0M9vgTCX3KvspTk65fxgD/m5bn+1YL6/SR+eC7yEKK+2f/5ZMYZOoRwrNPpH
kqy6/ZArgFbJ+rat9PlqLQcyLM+laR8DzbwA4sx2XlOdNZV8GYrim49ul4PqLBgsFtYRizCbbMDq
1C31DbzIH6srrR3CnPJYkXjKFNiSHO/X4brK3d3sd5/9kf/sDn56spd8iRg7SpzhjKj6oO/2poDO
Z5EJeZhUR3KNmf9wGh7BPi9vZlWeSwfgD8dbClQDaowDf6hBEBHN+kgunJntbGv9BR/4g81gG19g
wsTNSio5hgPERj/flI02ACisbo5GxUEB4n4e5eAUQlMr+c70MUJ6FkVcLf6lpvmGC0joIVNCgPg8
ywkwPwZo014C/mEoaLTxlOnPsuis2Ne9NSxn95JM2HumxLkgMShiJtQaKCrZxnTlnnRTvq34PnIP
hr1FdRiQwBUJTR3KTH8izgCbVpJ1B6uStJPlQ+q4W6OP5xNgYxIO7iyhE9hFXCfQiPA2PQWdmH+R
0PgXLwl7xvY/zEuc3j5cI5n2TODl3BxBJ8eUOCr0JL+OjRAp6dJf3BEYyX/eh312YZY1xIT+n97J
3rYWy7Sn5ijMAdCkO7SxnxRnwnmPgcH9QVNehuvCAQmwAlj4ggowrW7ckgJwahOXlhlRTbQ6+l3g
YrdHbYFLb/G/DaVxrc3+bRXUQ5QFmyKsaa3Y6oa3ulgfFDCs2ts2Yx6z1CpfE7lVqdLElaTf9FMT
FzD6I8rV3Ux3aj9yS9+Pl6utrBjMkBkFmxJGG/mJTs6AoiZATeuYnRRCifdDEETWNpZj2Z6bST7m
xFnEPkHG0dpz1HNW+SjGVA8XO4AFBMC8NO56LWcqS7VmeFOcN+USb3/Q4BaFKE55ILsJqIUtht32
Gg3KubSeJLhvO0A4pcb7hOit6qmW9KS4QUbqx17H3xaa89wXDq8Y7snrwFFvaHfBAXGBiyq/ycEP
oOGjFLcr+xlq64NEFhtZrXNEZHvWZjq/dd+HIuUFHsfqzKH4UCfsLHk682DydrhyvKFb9DXDG3Mu
DecyEwpmmaCut4MRrfz8IHvRXoGeuVSj/WwirvjFfuz+xYZMrYPTjPEoT9THtOIKYU1v2k59HLzl
DUrHA83WC/UFF8/htd7qr/ejdjsGxn4MqPTe3/kmG/eLHGQI3OYN/7UVl2NT7IIyALIpLA/tSYpv
0PSbXaCm5VgZg8YBrawZNtDi7Zsqfeu1KrjpRJDFK7Kt3biixWlYy6PVsy6mxhpTjMvTbFFuwQED
tabnU6RS4CeVT2WdcjBkP8yslhuSUmZ7xfQ4zqygEGoehM+RNJiqm3maHmyHWXtbbaFIorTiXq5X
iJ4eaYAjuTW0FS7H8uYOa7cX8CI8TgfHMncvoDWRaY/To4UgdqvmR++P/fV/o9lfj2YDquD/3GG7
LavXrK1ff+qubcr9f5kpAvs3G+QIs1a8RxwXtsTOf3mZNpsTVHuH2JbNlMT/9c/+2ruXabM5MBqk
ifZHb82yfkO8DtrWNe33s9R/NZrFrfTzGm3oeDE4LRGFg6jC+pO9Qczl1rIx+rM9aiBO7Go/ZvO4
R7Dj3ztM2toTZG+woyPOIzxGwp20z9noFHiP3jVqihb7iiq2DvLkoNFKE4/T0lcwBoO8uBvdRnyl
Nea9OKvbnDMjra5GWZhxsGm6ej3P67NJU3jvlsEcj3PRXBddr7UvTda1TFWmbj3Ui3Hg2DFHKfH0
3X6DQAcvM2ox/+jrWUrjrF/c51liR75bTIcIw5age3rceLEsCqEmCtLOZ/IzatnzJKoBy69oy3Tf
DVPpXo+Ono3pXiNnz47oo4PIDmuZ+5a8VBliCW/v99XaXVoU2wxQFH3+iAY3gLvjOLiWQIfV9rpW
nxvMYn5F+ySB0hAjaa6Ti2+uyB+hOnM9e9hV9ST7KGGRk/EEg8eISEw29Dcpq0GuO6DUECXDshkc
/FVNAXswqiexaoD9pgaVeuMTkx6pMbCRv2T+2tsG3OTOXqPSnekERIJuReaVoV9M7Vp8XxMCLx3o
TXW6OPGctrmNKAsa1cEEES4uXj1uzdJG3OmFn2CU1axQzjb6KFDVp0zT5kNKDf2ppOcBpHvQ2akR
1t4blXT2btAtr15XlDtZTVW0lEsW57Du9mC7ymsBDOPQ0ng9te04Ee83wwnsMZPTLq2mkz+TNzhl
5b6uG/qIbpbeOmbQRHNWkdcK4ia2RyaChZtCOViD5F7Usv6SNNrYhWVS+eGKWum2KtzPJUHh91ba
D3cym737qivnl6z2VZwGRnIWXabueR7a/TK3ObMnldzRoVq+0OvRzAjFIsNEz0xiEgZhugdl8pR1
yjrSxdFuKafVGCL8CfazJ6zrhISlA6zXfGXrFuXy1PU+Urikcj/3rtF8GgDKG2GdZBA1naK3FLWL
8FREi289NdR6gAHHod5NUGhOkn3zIKsyfUK9bl0RhbNpJTtHPtqBMTB1J2+agCTITz8MaTNqtrwV
wlPaNs2uNNs1XLBH3qGY8E5COo9F78VDMdkWRY/yrg10YyltSMSRYSKm+XZKU/PKUIoWjM2IeSwW
7vVUDeKemXjzJAbVHObE676B7vxi9GKOkKb7Z+50vVs6ywYk2fk3K6Ep94k7ZGcY5+IxNaz1ebLW
ut4HUplvRSv0K20ljRbpreWdZaUCCNLd7zMR4EfD0XvgliXFdOIVtPH96VkHwfxlYYT5hUZj7kRO
75dfevyTsaQNgIJ6FAf08uYu8OS4J6vnSraFG9V+Xh0Kem63TdA4ZwC5ATyKpSy6kJ/Vbo0ip7J0
MEQyaNfzuyYp1FlpHdNcEJHkGhrUjJnjI7XOUfTFttYvu1ZOXSQT6GpcF5AdXpVFqaZHnTPIc6sH
TYxUxXyykerdjpr4nK/iU9Fp3nf4sCWjwmBDhzkS71tkdmvxiI3bvqoxKFyj/APIUAwJ8IL0FNiD
d7NIgTaxnYZPa+VXHCb09s2dgFF1cm3vrCRYv/Wypd9Axgc0+Vp2V2mR2p/TjLan21ebtb/ul3hd
A6C0pjG9jA5ktRbmdVLWerSWhrEyIRfnKe/S18HK8t8ryTB6mHviAxO5c1yp4myerGeT2fnRAmHs
h0rK5dpUGKJAoaKQGEeasGFpZyBGeqXtBfNLtOa6396XxQByAdg5/enNVjIPeUOpmuQ69JlaFupo
bvaVFtCmH9E4sj7NY+J/K2WNkG7KJyS6fkVzO0lo/NtaAoJ4bpzXyaGSDNxEuEwSDda5SbfUXWo0
qLURVAyhKW1QYuCSHhdDGy4kQqAPSSdLxgYkVxEOeXaiMTUz41kM/1ozzPYy5EPJI+q00airN0rn
5sFAqHpKtQQDOeC2KC2S4eQgez2M9GyvKf3pXWMMe7Nb4fxoNft73vXmNR3wYaT3jCwGHfauZ+jC
S66VN1Jl/k1gleV1prc0e4v1LcPmAKiPIamt1OdWF5+AhumRb4gsahJm9PnkZvsc8dZBz1c4FYZo
OYSamRXZgxzoXmaXqpzTvT3lSSwaYWCwdexDkTr6nvf9rVgb/6E3kalmjGIfUzTrVL2iO8uirHcC
ZWR147R0lp2hmW/aRk+PGtEj+DFqdwTra7T3PLk1atpA3uVLK773aiDy0oShT9lj+0+pm9hnfsMl
NiWJchD80WNUpVPf1Ynm0OtfaHHC4It0tFrxMuj5tSZSL3QbGNjjpKbYntT4Ygq4+ZVPN3r2yq/j
YHwr+q6MVrbHa0KKUsBxg8ygbfQMb4a2jAHkmtFiqeGHQdN2x3xm+lToLu1xWyKETNEW4QfxEfxq
yad8NoYL8qrxIAOr57fIxe2cFpaxK9YAJ41t1j5mpEw7gakXORh2p5HfhG5XX3slp30q/fI7YRcG
Sa+4bVj2vmZ+9bso8+GE88aLdCIe497hT2ROBOFCz/E456N+0ovKjufcMPdMJI3rtdOKt6DwHdbO
TDuMTqOF9pBU98VYWWdzgKLcjQUQewqS3US+1dGCUbz3FJUXUazOoTSz+SoH0M97pIDXjoamxcyl
Rnps7byzGIG+jQ50DX73x3xKjYjAOPcoZwuRukOEAa6jBjkxMs3A3LeG89br3f00IdBvIEiix1gP
LNEaMRDaM21GqDiZm+/zckMHV7q7K/X2wqHy3tOxCgz9/2PvzJYjN7It+yv1A5A5ZuA1EBODY5BM
MpkvMCaZicEBuGMefqef+qG/on6sFyiprjKrSnXVb212TWaSLCUyIhCA+/Fz9l6b/Oiy34hSjqsq
5z4wGMDlagGM0+hgU9NigLJbWczQ8CItBXxfhwlpaRj3EIHHQ+H14ZF0h4Rub3k2ZHU3k0DC3Iek
30UZVeQVM3PZ3tyCGC0OeGTUtlugOjqJCjZu2puHarARwBu+fUucu7VhbfcfsY9lR7IuiadwzW91
7Bk7SIS0B8q+3FiZdtnIZMp+YPfnERzGW1aSWEeDEJxyC1hpGqqzR/uAzXhhcun2aN5C3V9MJY5Q
KI3MfLIlOJUwaIvM/eLE/qePA8L/nKX+w1kKKM3atvv3Z6nHb9Nr+8eD1G8/8ZtMIbR/gbxgAV0J
4eL6aKT/cJCChWevrmkUpriXV8LJ7wcpD+s5oXI+bBzmQYxp/nGYstxfIO/SO3RWetmH7uEviBVM
1LE/naYouRz0E9TQpuDsZq2zmz/MR0RHyVwrhU0PYd7zYDj+pi3mt2CyipvFNCh/DLMlv0DJe38M
rlsMeJ+9Ia8ftDIeahrxp35mnFIH/nLtqN64mGPbiw+DytO7vqqNV7ToahN6StRHJyCweoOoNWnv
Kt+dbaBJmbRIZ6kK079YTLArN0yZhfrUFsjQMNTKRdkHLTutrykvhQ/RYRhJHNlw+uoAa8WxzJ39
siQCepAem6b+VARVR9npV2VhntJw8kDscsLpSGwVDoj6wrH0qXOSrMAOC3BWEHdjzTi2MzpxJnkn
MxXTnLS4nhdGlCyNTjwFB3o9s3vRZ8oln4hsEz9/jGfDwNhsgpCrtzgY1WtOaNF74hG0u12sdmpr
iKFKDAgMWj8TDxTQEHc73kJ7ICTCuoSDs7RR74XpZZybnBjHDpncfkAQOewWxeBqG6j8WCYMjiYQ
jlh+Krs75gYBtCPYgpd5wBsT2EkK5zd7SFAK8mX1+XVtVeqYW+NTrjjV5JxgNzC1kyO0daSXdZmk
z9mUjckOivgFXqpr5TSXKYeL5zYpq4hyEovGxFm1GiBzDYn31k3xiO1rfFlyl6E0sj052RfJJJ+m
oas2c2jmpyBwvgKqbHaE/PQPcD8gjCxGeei5pEw61Mb19XjAUckRlcQCDvn3w5I9eYX1XYEXviS8
gJ6yTG4WlGccJLsXVbanclDVUXaoC/3M3k5LaW3ambpaa2HuGwQPaUIKBfEeT1oY2bZvDLWT5fCN
hd67Lr0lvhuhZG3Y70kH7dfWtU1Gx9zLgzM45mZahlsrt73tgLkxSijgIgdC8RWxVc110I3WjsBc
ccEZPdtX0+JuMKKkEfCu4Csl4XAoBzf7GuAtPU3NPO80PLh74L8Ox+HkG7JPdesa3YPbZdNDVc7F
ATxCxuams2MlOV/1mfA2SC9d4k/cft8FrnPBupDum8YK90npOpGbGuFh8MZvypXlRZeiluEEiDUv
6bOKjNzsq2Jbxi9XlcRxUT+EogTJpuxyQyLrHLmLgcERcP6O8jPbBNb0aLqV2DSFfCJE/oL4DuzX
LW1dcPPP7hyLjS0hyqc1giEDXcl3mxr3S79AaCa3JZejA193qMmj6Wchr8iO6C89HH84mpugpiez
GEhePKaohLyZkJrIR0RImg/LHGHBNI6WFP39bA7YKwtH6ju8M2XFuB+diGYgv6fzGOxiH110ZOJX
e2y9sqMQNpfkkOXKooOdkKqBmIZX48bigEbD/K0vakx08TDcMbk38fZyW4AOK1DcTtP8Tl68ELvE
d+YTWsuKCfg4j1TP3FpTZMyeAATGu12V4mP33azrMSN6JV6TVPo+/T7nbcizNmKB3zii1uMNE4T2
pYXhNACxdlKcAEMpLtMqLFFBBZoa17AO2H/5ZJIm6kxaILl6rBIT/XolEqoAe+iZPS6rTaW2d5yh
8BAm+I+tYPk84aB48jM93RS58coj9WwtBNBUhVRYtrpTZ9TODSFMctsUkAMqI3uP26DZZpbOnsom
p4xHjZ9d0/YeOOSjGt4yPaKtX8afOI5Jygk4rVfaKdTJDOmg+TbBbxy+7hG3GQ84uvxXC9fjNpEh
filYZTnSqZTHmJOztYtVNe3nYhbXXkyiRxd3ayZu192QGqZQhWQo6w0xH0iCoIftxN65XAZ7Dy8R
enlNRp1fDHc0rLJdNgNnNAVRNPFa39TBEmwY0ldnFJkvVU/f3xnK8I2ZzNmfHOokMh+Gox10n72P
KkoIY2fZw4VTmAFtLIK+N52pO2a+WF1zozMuZxTn2OWo2yoB/wTzPTJcDHiUfybrQTDfZJTUt4sh
BqKaQpL15h7Pb0UBN7X41wbf+oAAJAdUUNNGjBaUgTzvN9psDnAYGFvaHWF6rFqMOuGZ0m2NBEbt
i046xFuMjbuBP3HfB4u1kQHxZWotevlsIdKn6UB6SniBIzuOEJ4LDAZh+TavBbRYTXb9WlTrVq6Z
DGuljcaifaRZGW6xLMxbMpXCLeyEC1jhNBcN/X2q/U9YzNVuYbK+F60m720GFW84qHfSakr3PRKo
kyHr90Eu10UXk4Y1Efu9jG4dFZZf3TLnFRyr+WIrMef7cT08LOsxwlgPFLXGUEGjMsNjiwHVCPjM
vSSdySol613tfVnWg0m1HlFS2X2xFBl/ro7jjQknDTwAomM95+YV9wDwhfWEM0r5Hd1wuJ/08gXn
FmLzj7NQPrvxdazM2MLLwdIvw+RrqaFECgzdd7G04ihdj1OjEwxs7hZtC5EgWna/67D+5nSE6hQu
BcMwOc8lWnZQ7y1m8IBftTQ0DjXHve9N7zA4a9EyroBW2Bqc7ZRb5OfQUvpCfJz6JBrCkcNgX8Zi
y2JK/qHKhmfSbNgwOvuBCDa6gQlM8XxCqNh7WfEVV4WF84MzZ++U3j4ffHBvwLb2DKnKK8ad466b
Fyca7Plrm5I/MtBB34wh72FMJdHVYR08AR9Y7qTdKi7ogh16k/r9VHHBNG9/6GT+wmMvu+vV1/xY
+y4/a4v5Ab/MBWT2MWIYlJx7UrXu3C7OX/wcvq3njRGdlxvHUu0RfkRiowvLNeIcwr02aZY6n0JX
gthykZvPXbAj4sazorr1CXDqh5E2ztpRyLwBP06irHcwigTMzHzP62Fc3Q7mQjTWMvlHf3KDL6Ns
xQty/Ldcx93tImyDlIEhHY657mw8qd6ALZpIKFZW3Q2cpGZ0eEMIvcF1uSNEeV9Dub5Hm9SKiFXT
oMSwtBW5ZKJ8bxs7gLHa5gnfKZIntZnxZRxgirs8MhWqkGPThvDu6eB42zmxH9BS9iT4CKIDRf65
hbnzFfL7qRjTeEEklCZRndjvOOHdhwpm0RvNN9rYC3AeuTGyfrrQH50uQhnzfjuBknwTa09Mf3TH
1j5ZvHbM8AcXB0Ig7pgkXMao832Mt5aajgzGcm5nb/DfwZSC4LBaH3eumz27unGuzT5zt7SPi52b
MZ3TSi/4OGofLHVnq/vGdposmrkUN5O0AmZ4MQlqOGB6jq1N0JXbYWrpM64dx8RscsLQ6URimrN2
mveFEMMzDjkq/PLAdD17ZjWTz2xx/edinMSDzLv4KHI/uxDuSMUb196prgaIsxlaHbmZERU/JVaG
bGwwZvwwS9qcEHXwQKQCrb7OCrKA1n5sWk6k2kxOpbH8JgKkGs1bUqG6ZxEs/Tum+uEYtCq8VHne
3TpEG31StttInj+Vd1sb27QsXZrMVFeoC5oOQAHHh3akjcsKG3FO6sMtsEwbTUKh52GX5TwPl2Hg
lOUuWLvcYxws3udErh3wIZjYWQPimHkQG/rkc+Ph4XKk4914GP9fBn/0CEf1+4diqaC8MFIwrotq
yl7i0q32TRyUzrZcpuKCfjjUhSBPiDRyiPLCIUCzX8RTfAZHVx2nkuUVFfgDHraKIqzuv1br2MBI
feSk3ZJcNh+DhY8ZA9lb5SOzXwQqYg1lW4cR+TqWmMsu3aqkLiJtLEW7cRvt7sd1nAFNomm27kKy
Zc7sdzfkZn9VVktP6yivjsBpkjsLBMp8H/h5o26nBFIkONxJ1J6MyBe3KBZKnYbzaoLoLQs0H+Vm
tpL6pF+PzoP6jeLXzyrwm/ZIUmkZbuADwvwrJgcMdQsKjzFT1WztNmUdRdJHnAMDpmOXeu6zheMD
2emYaP/YSJ7Fr5C04q0w8ji5yoY14YJbuMmR0pGj5VmELESSZARWn65RV8y+9LHHKHc/1R1nARxN
h8X10u3QzcapHht90XBPbvvOzq40xNootnr/e9ko501UEvpGk2EwO0ylfmxlGGcvOAP6qMTHdN3x
PKJCW5Y1KyIIvikCJo4eoQ/GxuxSI6qzxn9a8lHsMqLYnF3YFnLfWu3yKiisL0cYUZuC87HyNbRr
fu1pserurHWmP6eTU96Po+mSh5CNkVU6euumJv45My3tXSLp0yuBaVKQl3aYJPZFUiXVjUOa1paZ
rPOppYrcddMURthx8l3CXkdxTrd/sppu1xf+haGrYas4uN93SRbuGymsV9ch2auUjd7Ekh58oWh3
+ZlKD1liD9tGrSiQrPT4ett0/FqEDMroyN/aUxq+i4r2I++EwaSwcEdZ87E2i5pSqk+ukBAH8B+Q
qBKV59V7HU7ujgxRzjfclGLD4AJVdlySgV2wjceTIb+01PQbFfrl0chim04hO0k1elWAuqtrwUca
M509296rmOjiKvSN285e5ns9psd+ksX1JPsK/01lN1TgRrEr5jT9prXnXMdxlrHQ1skxVrgRZcvC
3+s8mou0iLBo0kVGMM6mM87ntBPhzTAl+IdIJjlKL3N3ZF+wYLZKnTJh3gUBrqS2BSEHoYKZg1+R
/aoIMaSwq4MbadQN0WcEyppF7GzyIrRfGNL5GyySgDlgv5Yvhm5fmBxJRMzBwYH6Jcg0Gd7FxMYa
4KC4mEuMcyYHTyL0gGIh/EnW2aNN98FPMMwuxSv4wXQ38G1tYCx8hqV3mSYA3pYal2DxmaCx9X7r
hdr1XYUZcbLtnRfQykTzGZ9Q7ruvkjHhpkyEF1EzmyIywFLD8Gd60ifOVF/R4K+4W1r/YAoipK3G
ya6KJJF39B+gPvcOs+jdgGn4pu2ot4GOWdt6bf9MQasvwroudpjZQNrmgfg2VhzR8i4fjnA1++1o
1BYNY5+OgG7eunTqTn6Jl03gmz1hwNmm6axh/nhgQNC2nXBxDudFEq6WZPVXzmuUYnOFAMdZctJO
e00acIIO95npC47XYby2SZJ5opR6zMhniPym8y9Tz4YUPy0UjirFK7zUjLp7o9lWQ/8lNMn6NmeC
bHPrqTJY8vLBAfvkgTkDExY8pxOwDbtuACmJYED0GbuPi4Ip7C7Suqzm9CozqpdO++2ROLqHxjO/
26yk+3GmOqoSjd9TWcDOzOLCHirnvWWMsxUJCmNtlE8T1vbvWpfGsk+qwGMwx4gsguDXY0D2yvtg
7oiBVUkOSEwH8ZdB9IQQTMOAeD+cx/uaQZiiqx/HtJ1Iktq7LZpGiv/S5Iwz0XXv7fCeTC3U9Np2
lcfHi31I+E3aGTwJ5c4TsjlZxOKMC0GYHHXiLV+V9q8lsqvbwXNoEpjSWH2tMjM3nsXUFRUlWqId
oVT6BuNVcMG/8J9kFXy3EuveyRWLR5DBR9NCnmaXzRWr8FssdV8fiE8iIcbrmdb7IF3cYjotmS95
1M2nhi0J7x5z8N5ae4G6SrBB9D5IFm9lUHVUeRkjJSSETpS0FkuCNzWAuXLVH/2h/pIEywnJsYhA
eIgLmRjXcdhS6xSwS5gqnbSJ/oMULH/nS684aZf2H63+Nqoo9RmdoESNnZooq+EM6+ldlBl3fDy7
CKiqc+2soUzl7F9UDjNR3+jSA2cXGohLadyOlvOcmU572cWG3o6Nh164sKtDSjz4LlOlCfmCw1nj
9i2gy0TQuejURkj3XaNxPZNcRhsuZv6RqvmLTEw6Zx3JfL6E5pJ39tfYHcyHMXAlUnEGrGjL1fiN
ENrhgbWPWYXn4uYVdX9qappRgkhjAied66IJiK61s8zaNULKY+hV1wRat1G82A5mi2wMyeNFg+2v
Mb7yhHM5MiHF7CVhrK8tcbYvq7i7XI2OyxtDnHiKzFkar8orm1tfFMYRPnnbMML3p2Mg8+bKlxyR
cEyQTIrp+ESIZbKzy3n+Sp3Fo5Xo8jXLzeBWjXZ8jfCwfzMy73vSMNeHYme0p5o29HmZHCIZMn+s
Ip2J8VMwuf2dZaXOcrNKtaHc+aU60AUlLT7sbL1Oi729qTLTJ2Yrm7bayvAeZ8usma2jSHPAlt+Y
WeMOkctmcMzi4XFO3E9UCO5DHScKS//cHXkO5p3XtCaHq+BpDIiPw5VvPSSi0FGb2reB2cav5YS5
KC/jIAKibmXbYgXdXI4WRc1VQWTypu6G9JIaopv2idcoHGyZ15OCyPqz8Tqh80MSo1GlSQQ+f6QX
Rk1DFuSm4nBDeTcqTYqyp5qnRjv1ZV0HAZNn5YcYbgU9vlnn2IRYFwAlTqF9M2ag2gd+gbcNiLd6
7lFYb3iMY5pGNKhTzAlze233ur/y1/F8JPTITLGuMiZ7WjdbNqxw0wHromKaERSTMA5BqOnWSohV
hsAZz//iNGnAo93n3VEHKbwhY6opWgOHIVxCDDJuBXt6cHvd0XwSUuN8mgGBYXYKn0hzTt7dlEH/
tkpiIqfoqc33s0RTHdk8aLulXse3fsvBeyJiFTSUKPV2sPX3kfJ6x4jgPBuU9UvrQZ2SXrd1dT8e
kiyuz1MyWM95TgWO25oFe2lc866tlZltinoI7ltsclS8TaLuCtQ1zwYuw5Od1vRlSAoMrpvZ6J4B
L4obAUP9YGmkxhxeW/vc4pC5D42Y40tjxuGlYaTW17nI5Klrg+HBslbVK+QjnlJVsaxuSjdgakis
Gooht815KEfsdtt+pCu4sRsEvTd0+OHwwVizC/w01uzuO290+abLfBd3TZJvJ9neLUmLNdybtbVD
RTM9isVPTjmRvlFVpPP3QpfmS2y2FGqL16GhpMGEeDsE7pnkWf3ce+D4R4NdN1EOmxm31JbDTrYT
SZsftAEKDBJXednEk38xjKLb6daTV9qsYI1JrAhXCg3zJ8gLHebyCWYSBAsn8honZjnpjLOWtb5B
Ox8cS7Rvu3ZY9AFDoRPZmmQyCKcoawOsHp/p3hpsYqN+FNR3V42qx33fUf3TzvTp0hjpPbGmQxSE
yUDTXuVkjbXldd+FbwRDmzsWJ9QyqdttjXkxr8OBRwMWA5bH2r5QqRncofKD1zi7A7pmH407WiY0
Vpw6eirGiH5zcyIqtr9m4C2vyJX6WgWTuRti/Et5QJbvXKaRRaAQxq2ctqIZl/TKmvkJnVe89xsz
3WlrsXcGN/ohHXQbDc1sXchW0bNRspotGm3LNrUnc+uZ5EUTi0AtK5bmJcNLEXFUWI5zM2E78M22
vwt8RR/YDItiS+b3UNxPZP5C6WWzyV2pSPwhk/fK8Ovt6DK+ocdqUmmodG9K9OQhgEiXDPYdC9q5
taf5duwq+sCDfApb67OdsFi7RrXLUIhv6ZS8hhV6E4SO2XaEgwYhshBb0IJqb5G6fRwdKF1JDioV
wACodxfFLlq4hBg/dDX2psjrZ93W+Z2X9MfYsI4UVt1hgOLxxZgYg1iM28FNib1YqJAnlOAHDVhg
Q7bdaxnm9Xns6zPu+YLQdBWwtZvrQTAtjFsSKOYoFlZ6UVfCusI+9+4Yfn+trKrZNKz/uAoXtNoO
7spudHvAoNPVoPWE/7b+H5P9t/+WyR4B7p9KgO++8bzPxfBaZT/KgH/9wd9N9s4vYFYDCDEBGzsT
aqS4v8mAPwBOobnGt3yAmFZjxn/Z7PkjyjHxu3r4H9NrGxK76dLCNAPsHHgrnb9itbc+bJE/WI58
x7FtVi1iQkxKUqbrfxxeswy1S6nFDPR5dSf0a51A7Tkico8nTL2YXkwbpW/WlPux8+pwQ03TXCDE
4c5eauIOopR865C+Zle4OJxd+j+gw3osgG/c7/Ht6Hk4MzhRbdlbJnOzQCZllmK0Lfzj2dkuzC5R
8NktaByfoqTDwA2LjDjjdDmsQi50inNzmmHq3QCvEog6luVTbBk2+OHCT3dNSNWwQ65dPySymQjs
wq8UbJkC+K8LU8kKeKdKgYlAQsDxrUPs9v0U4/WpjhmB1t8M3FFv42Jk1xM/89mdFS1JJgHOVVoW
MWNfHxbKhjwygi97N7F2yoCzAy27uByIk73l1NldD2NrHMw4X3hyUcRsVDcQPY8Zfs8ZlUXc5aJE
E9IjNgCv3RSIpycKeQaFQ+Han4KGy2waPk37fiUoVqwquwpq+9Gy6mRnhVx5JyMgaVzC8q4zbI+9
cSnPYinUXQ7O6jaNA4eOqJDVCdm3hvW5QFMaGRRjNRNd1ATldeWbNBFn36NTRkdpyaPKFc9Qn7qr
XjmfWzchbqltKw5NTRwWW8vIE5B/fSAPVdPbT1MhSb3v7eBQ6iSfomGJYzQLkkXaFuiWVbVcu+7Q
3lOhBfnO+4ASrnjCdgUVOhAL/eGuXAGG7ejULK/izuFUr6J2BR0yWu1fVhHrp6a0p1viwVlzoSMa
bdBF7gcwMQWdaK8QxXDFKYY6r85kxTrXVNbPgJ3pdq74xXkFMVYrkpGpVb3zDCwkI7xGocyOqPE8
v497YI79inWMV8AjBJiDzIHelM6IsI4+wTb+gEKGKx8yD2N3T16o/B6O4xvFjgFEYsVKpithkpsc
vMlKnWyZDW4WCsadGbjjlv6Es/Uq96y42yiHadKuBMtyZVnCmP68lBk5RSvjMgXItnFX7iUVnRsl
PfZ0k9QeSA7wMR3fJ2ZuZWa6BSKOeeVo+kFLX35lazbmNEQFBeiNPdTcNx8QzmnlcWpIQPAo2EHz
D1wnyDEALyvDkzrWRZGQOZA9PaecE/MTR5Ap29MsHFdOFcHtGN7zX+mg46+s0NkA401dJ93xwaXU
RDXh1jI1n0yHe2En3Dy79NCXnLsgjdPnyVmok3szL+x9Fa6s8MLjABGYZK6HwWxBf9NKsIuatLmb
GCbADqY5tiaq9iq/GNfwFHpw9BA3Uy4Wpzo0ymiGhyHLnPGh+5USlXwgo6QthvxFyq4hVokKocK6
l7qYVJE4hDStW4ZwW26zhHhIE7MZNAUz4/sxVAkzE/iD2E0UUAkFTjbx8YNx9olTzqsg2OEe6mSC
7TpwXghQY0Tuy9CUHmDnJUS5UvQke1G1wpyH8iU7m394sbzIwaTioEgFOO7HSvbwAUQNeI/Da4Py
3IJ1sPsfgdkfduq3fxfTCv/4z+RlD3//X+pvj6r8+//+Gwmsf7tr/v5/qrdMf/uj4uzjV/y6Y/u/
OJ61Ym88QQg7u/M/NmwUZR6e7Q8fJbslOsd/7NcmmzxuH3IebOpAi237H/s1yasCjywZECH7P+s1
zuG/RMf5KYDMt8WKxfHctZYIsAOFP5me0V4BC6l7srucKBw7ZqvV0k7R6NhHUWTNtWRrZFiNw5X8
44IJps+G62zsJbVPLCdDsS2lX34SU1LfuTEdjqhL5uXLXA+kH4agxB3sh9bmD9f8X/ALnB8tR7xr
lMUB+jhEcvzd/Dl9QzoKvLT/MriaDlHM6eUuzZI5jzrZ5mfsmijzAySazsoUicomTm6LwKu/B5wj
r+3Cdk42T/GTwbTjtpg8v4sShCaXk6QrQcNpGF8GQM+PfNHC2QGxm3edyEB9cBGNDVM84w1h9PhN
ZIO+H6tp2ru9PXzNnSG7NpLY3zFHdbxN0xDuNCtrD90HEj7nFPSqPsQyksCTpf3uwvKj6aLcK7sw
XPrdraGiP79QP2JocRV/5Jqa2IagU4JZQjr5x3qsQ+dY+Ot18pne0XtP+5qsG0YyO8snrts0aWn9
9XXjvxeH9P9bKBlkhfU+/PfS0+fXNiWdufsx9/m3H/utgqco/gXnNON8Fw4G81C+sd+NfJbzi2+j
QEV+yvf0e/FOUhnrAwsEP4QnfQWz/s7Icn/hi6VuJ7eZutvk3f0F6el6K/xX6e6QqASFK1zxrutz
hY/wx1tlUUtNBdMjChqKcomqbOrPON06D0NH3X75w4X5Fw/w+st+ejH8givtJGQZtH522ifutNba
nXNOjVm/VI6yHuduCJ/wU3OI9iwBloNwo9dwyJv/QF74ly9tg4Za84k8LuqPnzMzpDl1zAjPSzjx
0iHWrN0wjyQu+L1nPtq0LJAzigZvCVArCo0//+Q/+ufXy4yy14IwAcaTL+7nl7fsLKlCqphzgeUD
tY4xgL4WXb/oU6bWl5vKILj689e0flwuf3tRbhUHTYFHtAQbyh+XgUpDnkzQ859B9VuPFQETFxY6
zHpPGjexKB2zSCcDqUiB1TftAXZ19+5pwiEKvCR2VAM9PGjOHdOxxZsR75YFpL+H6Gl1Ig7CvBx0
zHg+Q5FfbMiHKGlJo4u1/9Jq9uvH8PA+cSYGq23/nJgXjIHdT35qnc2eTqfsoZ1MRS+nPQme5iMY
LcUSTpbGn1+9H2E5v71qyOOBJpIXDn+6YTwDkfPkNuY5X0MbmLFmqDSq9LvIJ1qla6iV62jzBhUW
Qt4P1Pmfv/4/P5i+bQZMs8hH5b75+VmB4ljJWk4mhoM1b2Z9YBjW4GcaavPmz1/qJ9zCx2el8ODJ
CkgmBSfz0yIQz35XCdGbZycLiQ2iIy/3mFOwUMW23b5P0nFeB+GtT6coy0j7Iw+LkfsQDSRz+j9/
N//qg687PewH37X/6a61HEOFtYjFue9qHhIHl6S6ol8uBkCwMvx/eEh8lj2eS/7Caf1T78LUObmH
9mCdyUQItowciUlxVkz5R1wU8k2H0WKrGBJk3OUh8Qs35RBOjM5y0wBtki/q0vCIY0kQVCb4YKzg
qpNDuPsImUpJlR35rTlPGa3raTyFVPPF/s8v2QcF68eF1fdBeDsCmwT87Z8ZNnmRxH2A9PscxzlJ
W4tP2sXHfTN1pX5pGmhJRTCy7s1cwI/wC4wqsIDaOayPoF1ga2bSIb9jGRcmqGYs2vePSKk/f5//
YhVcvRf0V+CEOe7P0CuDTv6AL8w8u1B3aLysl9nUcOFNQd4NGR3/6c5ed9AfdhxOkNzV7Lkg+TF4
/PyKZZdYuZBzex4JKbl0u9J9jRFO8Deb6JMPg2Bje6SMxFkMKJ8jYFptcDKGDxnFm97Y1dy924rY
K46P2UEYPASZ7bBwrvfExyVq2TU8Dn2wHdrBV5cf8X4GwRAXFs3tm2Xu1X/go/AJfv5YfBK+Z1pu
Di23f2q4LYEM/Tqbk7PiLomwUy/NNveN/La2C6ZsFZXoGOX+gHrLIhbdi7IBc/E+TBP0AMCBbBHN
kw4jK7fQtpadvx+WxOiOqdfiaapMIms3RuwiwsMYgZhVpKNBmESZdFvhKwVSOpnXlA2ycNstcHme
jLwd+x1bAJnfCFBxLga6OmNXTi+DtsyvcNKpmyGPabsHGMlQ7FoFTrLZl0Ce5+JNyNbc4j1gxmNh
eta8vyF9n8FWeKduTqtt1rF/n0TolgCg7VzfgVonCA3dDHAwzHCklfggbvEJ+oZ+6quCZCs79v2H
EJ6OgOKRSGpza6iJ/3GThk6/RzpY5HVW8BVOB4qEqmw7eVxAGeJU6XunubDIMDEu4sB0rqykp5Wg
h/gkON09zONgolzEEN+cwUSZiFLcrnJpYFqSowekZn3nEyOMbCV00ngb5GSWJWnPtiu5R3xcDwlQ
YdwuNZyOZEdpEO58s1t4d8p1X5G4UyZUAasNJSAL8aDZBdps5sdmvyWHJraZkUJzKxDe0B/xr1B5
yJ6d2WRmo9Es9cLXJzsBtnjt2aq+MiY42/tkVmXK0DWbggu8N+kN2XbdW4AFAo0+PUMMpXB3YZYm
N43lQAOHVqhqbC+jEMtnsw3gbiLgA0EcMKnrlGKKXLcHSBHxnimO+lKGrftZ2YZLFJFO37lRpm9J
H+fdZkmTait6vp4ojTtaMYl2gZP4Q8SNVQqb5DIOVUjOIRFvoB2+OzU6msnNEv1ouEEmL4cqaKVz
qirwPY/+EGOt5gaAJ+pvSw6oAAK72fHXoTLtrdjinyh7LQA30skMMJPZjL0AfLI0Q/3ZSAfP5u3K
nInJXM9lsCfEkuJnobmFfpYrXa3AT5EEFEOs4M5rHYy+vUPBq2dEPnHxiZAwvrE57tgU5hmk9eCv
GUsMkUjYmrkrOZCabKZOVfM7UCyRTdC0fLOeufCl4qEwIiGaYDuGI7dXRfL4aysHluzMQSvsBxg4
l5lcO86dgN4zQb2Ku57VqCST7yNVc7Ss9r0lk+vC68nzMRzWId8pQ0J+oFZuap7QgNa7za+fa5c3
x4mDGETSqZ96D5yenEt1KStpPdag8vifVBFedd3A+sxyhlK8cELo46bZ8SfJgpwKyg2FDw0M/mDx
majtA5eL01js1Bv8qvwfTWrmN8yUWWLo5QdXyUcYn6+me8v12NQzgxX1Y42khguuYpdN1M/rBjFZ
0L7X4XopwzVnsG37FRS+vtsSFVyOWMiZ7hRlp0UXPZvvIGPzr7JASnNbobsDGEskJNRKbOUOleFs
jeYjIuhwB2F6vu8zjht2kVugcazpDps5iVIfSWyzxbU3y5kPxSPJK8l0aN85pk/3oI/ad4aSCA8S
fLsXQg4kLq4OdKAt7btes6XqMKlfME9T/U5ZO99/FAqLrEmY+shksSbq+7wt+Gpr3sxkBfk7ycc+
12JNYlMEqN7glEXPqWJx02IJUlfcRnx31vpuAQKz8bSqOQJan+5FLijCFdD2nWtK/YJHit18lhYx
l7EVUqUzkCEKSQE9vSCAhneOl40KSqlxnq5qo0E291HgoHgKCYDOu//L3pk0yW1k2fqvlL09aJiH
Z/1qERGIIec5SW5gySTpmAcHHIDj178PSapFsktSqTe9abMqmSgyGREIwP36ved85/O3w89bQovO
ozUPytMuknrcCcTO0fd1Lyfay4wzPBfQv0PMFtsOb7C155zehlFPeczYPPkEoJQXr98eISvx8nk/
znItg9h5hp2cbkN3Ivsx6vmOWtz7GID6zxGOLxnXrsfa1qxHFQj82cHSuPVZBsjB5Ju+qnsnOPFx
mnOk5/4d6nEMD0Za8m4xusjjNLHj4lCjLsfKeGUiF8e/AN5XxvlIueqGuVaX7YRBnrk6gNjY8mvu
WhC9oRMDlObNALKHXoBykn9aYYStLgse8gKWSzx0JsFmbzlryBy9F2AFXNMZZQFHgHURAHVIYzyr
uSplkUUXviZvr4t4wlp/fflqGsJtvj71Jc6YDzkCoPNI8K1S7ndHMjz4VjO7D3c4qNbrMJn8/prE
SZN+vpm18F8QlvO8QnmsYjvDULYT5NZdSNnzTt7uRHfOLcSxGUuAZ1Gjxxa2JMAAosPuGUHNn05h
s35BeeeyNNlN0h0raUVPGZJwVCocR3swvCBqcD/hQgKbIKp7siu9FyfPrQfbCDkDMHtma5pD62HC
Sg9jxEaIsGGdJxYT5077wRctD3pnTeSarp+QnYgauceTSU4H3K+3A+9CPuCHBbrQAxAaZIUs3eZm
4kj7oDr+I4ocvpbBdOabhSkYKUprxfi2berF5I5qS8M5OWHKZ1+8FriWHRobogOqnVyD8t6ummzH
OWIMYREWINe3k/p8iiJL3JdWDTyv9RpGVRY1j9WisSQGzuLs8WlYOMl7wXKExTzb2m+pRWkvgcuk
3PIgdguCTdMsIVV5GoOOtAsPyZ8Hksu7myVsHLS2awqbIU3vxZ3XlYU/HT3Vs8mxtVQu2aYNHkl6
vlOJu9Lnp0uV2t09g9aJWwQcB2aH9b7K8re1b7Zz49AIi0WeUkSsR3LUZgsCf+6JtwvwbS1aD+5j
brMurAsrWAV2nLd7F2UQ29o8tPI4B5n+JNmGbt/uTxft5SGnEXAguN0tLgMVcouEJkxo4jfHs1Ro
GX6/IdDYh1/bAKkyTVZiAo28huTxlthLSg6MZ+4Kfy54KHAFkQwICvRgdTXx197abSj6NcUB0IMF
HMqrWYngZxvboLNpQkBaJKwuWz+QMVXcfUjKYI8Db+gPmkJIwtuxrSvGReQFr4uDl/oNAI9S8GQF
SccOE9DA3TctNw1ZXKz2TmZdM8xcbjmpc1ObjIPVdsCjjD6f58stBkgWTRJwsVEXrtv3kHOVHDTw
NIPYgHDVCkdPW4Z0LAqNkGOy74yQFMf6LUwxVwOPmdNpXle0er77FkjbclR7itZER+GhD8GjOaIK
mmx4WbvclUyxJbXQcj8SyjAfBzXW6bXVM/M51SyjV9jQeBdeOHA9MPNyt5tWssiHwVMUIcIooidz
atd4UnTIex6ViTGoHdyrcK6ubcd7TY2EyEmUlkcSKjCzrYlcUyHyrwIP0yZYIc4O3txiOzYOD/DM
9ki+LTuSzpDJDrQ8IyoU7T8VueY6Zy1faOPh+obWlTt7sybtYiO6BkLoOFenrG3zS8ftLWvLrlmd
ONnPxxo9ChDQtq3xjjnN12guqRd8e2YxpMhc00ZsXE3z3A/mWbcu/mf4EmhERmlKTaVcKOF2WZcn
o7HpwtBlI8KsJBfqXuR09beyavlnF1lcJMdb5hs6gED4nYkFB8IKUK2RGqdaS7ouDee7QhBNWaKj
2SogOedvB+WCNMLzyYl4VKO0g0RjEv93kywBzSZsZ0SHJhPvdH7bTJKUdXvxsqbABbxmyRVRSwbz
uodbWCqeEjiVAgXwutiZgLUAKuftihpjTWv8OUiA8czyiP+UALxIuKepjawrMXsRCYtD/9le8Jrj
giHag9uJqadvs3+ib+RurQSr1bJmt4+88vZt3YzygsWRNHgn1l3NM1Gu9WabROFFJbF+7JKW9tU0
u+2HAhMaigLWPdnxCA2EfR6yBCE4+ZR7f3XLb5YFv8uWs116tFFNfXFH3+wxDCqeuMFA6e4VXXRh
fKswOnokBjtzhTSZ9PFgMYMTB7Z5WEmLqKAxIR+aoVd7pk34NMN+8F7MYrEe8CLTsvMiViX6PFyS
ICf/G4aAzUmi8tlY/FH7Dykda+xtZNi0yPmv5CLW5eCtZPbM6itRnWgfsOiZe1FUQRj7erD3vHL6
kEo1P86pv1ykCLYfMWQVu54nhNWZ086yZ0NcZc9+hc1Cu61xQwRiMyPajeowdqQDgEh4xqtqHe9z
HqnlCxL9EWv83D9N9kRwOXUVTKy2Ny8sirJDSXPl/Qp2ICw7SZCcduDqu5h0nO7Mc+bsiiwGEltz
P3uu2kHc+9T481ZVpYbr75kHHXr6ilF28pgi3nhtwNLhKqrNrKdSriNxs9QGJ9aSZAVrtcthAJbR
6H946878L1zkG1zkj2e/a+zcH8937hnuvLSN/PLTsHf9mW/DHcuE0miSlR6ELjxG2ga/zXZoVr/z
Td+D0e17tuOuEW3f5zsWc2CE3cwCfFrbEERoO36f71jvrPW/kS0X0ollWmH/nfmO+3PPLWBcTGPQ
x7lCM4a/71f8KfhWV2tGkAdWtuI1dYYde7a7XbJl3iCP9Z9sX1cvQxA4oKciR0PyYrJKdEMh8X/2
/dBvEDpjhCWtSpy8SaYxPi4aNDPuV7ktdRBuaapYAfZGdT3brcfNSddhR3axbWxkS4TfloNJfS1L
udy0bULaWKmi8rZXmfFoW1V5nzmBy1kSASYyxmi5NpuE1Ne2tPxymyTLwWIrNEH6Zf4zZRMEYk+M
gjaQitjg8AJz7q/8HHeUAy+6LLrlNCJj+atO8c9Nt/VKrlo5Mg89m/mI9wZk/wHRUuLtGEK/hGO+
eEc/YdOQ0stOtLfktkKvQc60rvaSicBWUY3jYs0vocd9cCsIJ5Ugl3swxJEp/xpa55z7yVBepEv5
pRFeFPeRc+ssifdJNKPcuGO7XOLSzyFEZ0DKXOKYCdYqJjJJ3OUvIhb+5efyaFoyl2Iw9+sdgqq9
6WdzakheMj5FsEIM0kQvSyozIJPGA2yWqzQpupsfHqJ/MQv8r/clV3O9z5HsMl4J1xn2D1fTS9O8
zN25OdB855BLDjE0qQTjTTWCk1lM6/Dnr/fzTPzbt0cwJeNw/p0m9Nop/uH1ZEUOH+FfzUG7tr4x
8MFe2F7X7SxILLucwuoyAHH/F5d2/Ut/78v/1xddL8IPL9pElePLFX0fDfQgE78Lt32RrLiwPNj/
+ef7ZQbw/bVgCCFfDCwM1L9IOgjxbkUoo5avUS97z5HYzpyz3hFnS4TDSQshdlClxX6JyqtiGMQ2
rcf8NQBosKtSg35KVTWX9UKont8p828NQL+9uwhdiwuGCZ2L/8vXLYUoifvBU6LCZ/wf2Tk6q+VE
xvB0lBg4/vxarDObXy/7StdHmRG4jAB++a5b0cx5SxP6ECZLeuIOFPupLP8qgeFf3VEMCG106TZ3
8Bp99eOXK3XSu1Kx/Y86cU8yF/Tq/FYfyoqDkTcHZMSTFxf/Nz4aShg+2Rq+av/y0XyfynNw+GjT
lOfblUW0a8xc/cXN5P08/Vy/LhgsDBd8JjVMlVbF8Y+fjTCjwm01gsY0OAl1F8pTQh54npH51Fjn
pWzjCXttfTSMZwVL0m2D7bBG4BhfTWNvyWhvwFcfkkes0xsA6/uFeBvr80TmJDAQDJzFFuGRAmjB
EWYngwOwqqN0YqJIzzvzs6vcWCd4TvuXKllOk0Gsa3Bw3Y8DHKzolJSXeMs20ArAMFmHJoHiylFy
1BeyJpfbnuh3etsC6dIkkNwOECubbC9wk2LY9/7ixrbX5+rnm429kXhWnEjrrN1bl9cfnnEZ9RHD
4aI75Jlh7CtB0CgdDO+2zv08zltIE53TLXta4uKYOjkmpHBSxwEVT+x5lYSiW1Igogc4JIY2Dx1K
340hupcuS8n8tDXdY4FQ87/ztn02MUas1Blm+Mvd65fuqDNLgk0BoYININ2u+/Jr8Oh8rS4YBrQx
vfdnR296/DbMKg7+3a3/bfD8tyrOP9UDvc7/97VpYfuJdPjnH+qL1tf7zz/W//M/vr/+7mV4+ekX
8ZsS8FZ9kfruS6/K4TfdzPon/93f/MeXH/SEL5+rjNFTP8jsdfixPkQitj6af1xVPqD8/9L3X778
i5/6LhoKUQR6wTqcdlE//FZUGpH5jo3a4eHHEUCcz/psfq8qHVB2qz4OjTYDdDY7vtTvVaXjvqNX
xmiKlpmH9+PvSf7dwPnprvdY8hAq4jY3UTOaqyrx57s+0NIx0smrT8bI5K49MCpAoB4nxgQ5gGF9
aG0sStvpYoDptl198zurn50Dnfzg2FWUe4wXIRrbXmBd9Z3rP8wF/m4/M+udEAA/thPrAU/T/L5C
Fg2ckzv5JRK1dbJbs9yqyMN3nAqXMJLgs6rb4TQ6vTgQDSt2flh0GDSZxC1kAB/0aNL+oEJuNqh/
+r2XEthZ1iEy+Vw3711gzC+17KuTmsWyR/JH948MY3MgDmvMM3FtgZw41jorH2yyMvGP9y5ybYS4
zfvUwnVrj8Zy1o8loH9h+/6nJAxaPDoVUYGbiq3vspF6eAToEV7QKjfv1CRtuuHB7ais6NLMYY+G
lRAfy7THbukU43EJ1LgrMlo0DPTlQVKBHyeWzEI6+rZpG9DNRAXvfaMg4ViN1nUdRGeiLnacv4sb
I6SQChKb+ZeewnVVbcACdd69JAo7njrX3CKGdi+ifO5Pql8MrEcg91zEHGdkoLRgoju6ika+QIY2
m8vOT7FIdKEBfGSa1IOVtUgJLRKmBUSOAzqYam93jsff2i+37Wj3l0FmgOdTNo3Aan7VaJfjfsJ7
mQRFj+kcQ8Sk/XLvqwaCaTvD8c3y4JPC/0rD6COOxf5gtU5+VKOw15Z78jSGWbPP88T/HGZ+oS+B
2eWXAkU/Du12xtaI1iEOq3LcsXCGx96Xct/5uEe1iREkRHK7ESG+Tall9CmU9fRVMOffL2Y9h9su
qeqY58a9dQl9KC903j5CEc0xxjb6xfA56gH98cxLoynG83BthTSVyZecRWkbU3j1yNeScJcuRXiW
mH597Vhjc1lO1mMKPXrAmuJ2x1A1xe3MrOcsrJ3x2gYbeu52GfHYbeliZswsowqOylCZ3jMmZLQY
KbcAd6sQjvhEnOe1PUbI/aWzT92Wstki95fIK7s6ahVixIBLJDYkp5g4vW0FyQL8vb3LO0CIvVUh
M7OXisEbCVrI7jHq192l9O2XpuyC5IKZw5yeg/B99iFv3DGIZktC+3rqM+Um9qEcnLwINmM01dHr
4uqOLM1EL9cLnJubXtlh9UpiV7JcuDXd8XBQjx69yRtJDLhUcVkED27SE6EhFbbDso7OpiaAOhkl
PY2QFuXAXTsbVT5tMz2KY4sZUz7aJT10fKc4UoCw1H7QBGdQ7sPe2FVebpvXLJRc94oD0z4BruCv
kN/E/AC5cBrw4RriqtNBFTybiKE7Gfeetm7rOVLJ5zzpeqbXSwSpKtqklmuQnqWae+5c4HOEhMLf
X4eQxXYecbxvzCHKPwWYVY1jWI+0ab2mnODU0OgqGD9JurXJnK5jMlFFT9XaDy9W2g+cEYKIT1Y6
MKaoOyYQJH67n7WLKeCAQWpsjyRdBfWOmStcI9DVSRTX3io/gYwrfVIUGRg4Ai/JtuhLRpNvfV/W
Pl5xKGg4bYhdRnxXoe4A9ZdFdXMd4I4ASKBVx5H/vAC7b0IiHCHUBnMgYkaN/vU8+miYXeQHplmO
HNs9rjGj6UQ/lFNon8Mn6uWmgCUOFbyKJrIMHf+yjtzuxHCL5372kp0H7nmA3OAEB2XZ6aEO4G80
qSxuaru8WN4wHdLymos59aBrtm1AkvDAAANKdMBDxTC526laWZDlffsMyM0Bz0O+Pqs565fwsxhj
sWPszQByZ1Di0vJBwFhbZ4IT4xt1Tc6nau7CMSC+xO/GDxCVbL2xneicpAcslp0EEzy74jDIYenp
cSpwKVW/6NdOd5/YoyTYIdcHKka/PCNBmjmH2Zn3YrGS/Uy+waPnih5GqpGwOdCLLkXQXzdDaOxL
KrazsTaT18X2vRudACsKiDBl6UyOFX/Ve7y+2a6vovDDCAa92Qzgso65183nwbKiWj3Q6aKbiZrF
wvwxxcp35nUNCdFi3g9GjbhjMHFYDTAuyDMfHUB6OlluyHfDrVZEhx4//OMSNMNJ+6M6WLJeDh7s
o47mDi6kpTeAmZZNeh24EWk3ksHzeeawxEeMCHatZLhBuNN8j0zF29iomFCBJOlNq8WEMSstYjeP
8PfwAUi9IOJ1Y01uytK4uO8dp8OXPXpR+zKG9nBpBYv1ZSSrde8N+HkLK7GOft85z8bM69lRI3at
1Ys9Q4Y2plLnFGpO3ZPiObxUcpA3nmdFF5x76u2SoqEv0hnNpZOOV0XjLVvPLv1juYwfuxBoioYc
/Zw0yrxKEmaXKu99KoFqYZYbNua2qRym6DODsW3Gk3/jMQg9cDKVLyTmodLxi52D0AfRnzdXG7cK
/RPClei28New1rxoPk296IApVWZcaLC8qSmeiTbytxYNZ4qHIFgDs504swvmYqZlvJ/rxIwxwbeX
XpaZ5F/3Wbnu/t1uNgAouKTZkjZlDY+GrVAaKkaL/cZlcBRB8EZrMfv4Hz0TciHOJsikwiYzrQJ3
y8iq8C04uTz34eKEPNRy5NhHut7Lm6wAFiOjmcDMWQmkLCJQPqOv0+CeEUgo2PJERYENvFO32e1b
0fq3Knh8Mfzvrer+zyr8rbL+/Vd/WLr/WLn/8/CluXqpvvS//lX/c/X9H/aMEcz/WXV/8TKMPzt6
337gW2Fvh+9YfHyfUjwKTfrA1M7fzAC2+Q67EHe5G3zL9KGx8b2098J31MxU3PbvRt/vpb3nvfNp
c1CShwR8IDKP/lbD2Pylr2Hi5fVwHoT8n3MHrKufS/tiDnQdhHmww8hQf62iIfpQU7AvINDUoeQY
+2XNZCGlWszhh2QpCxWHWs2XZkcdv8d47z75coE8ZVggAShgfZx9GhzBATcR0e6S5gMxJ1kRmLHF
WI+Rqlvi5kyiroG54HsqhoTv+2fRrAKwXGq0u7gKigAPi5cwWQJ22+ypPhP7nC0UgiIG1eIBKwwn
fFku8+tM9IJxQKdCKPHShj0sBpzGEBhRdpbbkIkMpjp0a3ncdJm1L1KXoaE3JyaMgqrM3ztl6EL/
B6oIlUp3dDscJ3W8DaIT56XM5g5/3uyvxwlwzebRngrjLLE4K3v9tNwwnKu/osgyzgrINLtkZCgd
lIu8pazAEmiuROp95djlC5DOUD1rS0HxdJQZXQ52pa88TkwFiDdXP2kNvCCeVUsXi3FZtc9kaH3Q
tTeiXGzdMdrT1V/eS/SG6a6I6vYFtgUVw1AYNigRwtAGhok+rNJ0NKQVh+ChPsvJyMQWNAzYyrqF
/o8DYhHMrEpXwFqV6mvqiexJuLxMXDpoMrZ1HxhAh2mVlkyhJoNYxChYznItxaNuXUkseTUtz2MG
7wyaaoqPUQF2q3aZsNSA2KUXTwPKecHAFnX3QTIJ7zZBTo2+aZnfD2cZMOiBbFIaiDEEjqLa6MIy
ybYjEwb4RD0oWFS59VmpyDlzkKKGm8mSguE10OMrdFWpfQC2DWE1JEgL+elEpPa+XUZ1piubeBaZ
qIRLkmDw3Vp2NZLD3gceuBS5qiHGRlnvIzDG0WYOJKZwwx53qjF0EFutqtY8vq6JkLr26kKNTkFT
oKl5D+g+xHRUfqA/IXms37sw5Lhnwmb+5HJMBUrOtF/GynVx0A7KxcM7qIRbSWrCOCmb6vpCmkaS
7lKCv28hNBTPAMgp3xui+z5Pa27RNs0C/7Gqcj+NizA3W74qQXjSONHtmnD3vB9GYhAQx5T+uNXB
+tU3c1mhXo6UBB3WKOOZar3wjwQoia/wwKCw1JOq/N3k9FlxPZsFwQpNZNfdrp5pYVI8VxEnaNsp
t74t06eEQq7f5m6eyIOQbRSu1KTlqZV5niGrtPGXDZo+AGIXOaUIUuwg3Rsor0pQf5aDh5ck0Ys+
ZyayJroA2IICMHycFeVBEhI4AnNvoQcFLCeBpBMWlKMWJKnqUCxFXp01VVAzEheNkuh97Crfk3jv
Imy0Z284lPmQ5dd6MpR5nAKL4rDvF75zEmfsfuvKhL67LKOF2O8sgHIoOzf0D0ZYJsG2jaBPbclC
WeazmVCth0A3PMkmeBYYM2023oYSTsFZZrild5zljHEYEGphfcxqx63iwCgZHc+lNbe7Ti79exoj
OCXTZhqJA5POWG1tncMEonOjc9Ryfl4wv217vqBrwKVecismO0AblBj9uLMHGU0XSmeOBdG8dtOr
womyr4M/pyCKiojjH851/PROBor2MPqL+bR2aEKSCdv8Ff5cAIPLR52LjqlxxCfXGN2PkuiNzyNq
p88yrcwS9rByp4tMjUu0ZcRPYvuAzbxpWUdi6VuGd8A1WjxbjQM1zUvHPNrI0BfPQYX550JZZhbE
desNzzWho9iiXUkiSDbPELHFvOp6SFYMiy0Gr6FYCbG+uLU1p3PfaeuYZtDyKRotY97ICUfpdvYB
3u/a0APK7NSZ87D4FNxbZVqKyHYzMLpNk4+Sw1JpJme4uACa87L9M8Tl/pMzFUMSw73pQcMAI4S8
aLlNve0HA1IvRLAwxJ+fcOYMkAple7WYKfKw0spPABCDr+BXZgTyeeJYFNis4idyqbHfe5PFepUl
cKG4nYrR3IRuF8RhNDosMmDlEOSmM/JoFEjTcJS1G77P2AAsJlq2RUpMi+oQe4lv7qRtjP1ZipRr
OaZZIaPT2LTDay87jj3z0C0PBoe+h56+fH/ECPbBCBpE7dWaulKmwj9bEjl98lQjzskosEk361XC
dNYet/RPmgfphsPl1PfVV5rxUXjgdKePhNYNrJ+8xCtcTmDUxmyCjGAcx2YylaO9tfCCzZsJ9SSc
tlLMH1m+qTbReubvvcG1pgcDkhjsGn94Djurh7+NPfAGU6Kc0Iwm03ORwYwC6kb6HdSewjsEaBoQ
PWe6PC06QWajzVQ3e9n54HlI90I2lxTatncWg/MazOd4cGXp3TeqnAWn+KJJ4tRDkEPim0F0GSpj
IvvaKg1iN0pS+IoKKHnT5iaQ7CIiAydc5fnbkUaDu2E5Wr7yeUZ5TuMiAuSVj6F7kdRmTgOxJsp3
F9Zyvk4JFRdoQawZsYuIWipriWcC6HdiIsDsa6j1npESw5tOifa/Taf+Vs387xXEf9ob/5+riv+4
643tnZbzH3e9H4eX9KeG97cf+N7wpnJ9Z2LTQaWAuRvBBOXvby5Zy31n+qZNLo9JaWquBtrvlbFr
r+Z4UDZrj/x7SewE2GdNbCyrhyx4c9b+1uv/PppmTMDZQ3xpvv/6H2Aab5qsHvr/93/e+DW/j3h4
R1TCWOZReTh45SmYfq6I8T+QA6hDfRkRo7EA7sUAoPeVj6ejqlykyqx8C8xx0Z73kLA/W1ojcKWv
d/OmyUL73JDk2iDbp3yJq8xCN6q1dwNVrKexiLAoS0JKwMlkRT5WlY/i7M4I9FyD6ozGMHIfIQNG
FSTeyoZaJqYR6JxZJsZ1VMHkP2tkLnvsPARzhV8dZk6ZOk6+Z87jSQQwQJJTQlZUfoZ1rBvvUYSZ
7r1R032LWze13Vjkk+TcS8AGBD5krVuTl6UV0JKJISqbk7BwFz3cycpFN74OrJKqSjFEYvnYTmgf
HurKTh+WoXGOfChW7UUZnyYU3A8hUkfC3qo0p/PpXQ0owU/o58Q+bRL1wmw2QwNY0Q9mXcQXQTN8
GzWjLgOih5fArs9yMWYeM7GlIO4gnlBcd+c2UMjaYmIVzlepKEbjNE8o23dFYQh9b1BRL7DhRZGv
yQKtZwcHO6M1R7yT2QzdkYFwYq2ncwJjivmOACuQB+3cN8wEcAfZlIen/z0n/1tzMEzbHG//eEV4
/tIP/3jKpMh+QWA5337y+9IQBO8CJid+xHF0XRlWKdX3pSG0GZNBNHA5HHPKxqv7+9JgvvNXOhoC
K57aNynVDyuEFYWUNmQ4mOtD/bcOzd+QCj8sEYhnVpqWu87riANx3tQZP0yBhXankqCZ9NRXgTpv
whqZeG23/bmjgZXTIsVUAC7WuoNQtdGVYMsh+IfqxpqORSrB8CeExO/lEMl7fFroYJwyesoYWBB1
AeDPyVTUnDez1+2BCA30pCkdT1jVA7lXuUrojxnuBIku9Epv4xYeOTqRZh7UVjPGAkxTYaFGjh1k
ZIgqFI9W3UdIljyZbCP2e6BET1ZfJhDck14/LsOIDXYq9T4bDXM3uLmiTKUMBoNAj3CuexITkhVK
uRhJd+cxC7jgRyyG+SRAHQilus2SNu936bwqPJyuuVw4xW3m3jGfFynH85xshIekBcKqZZ/e0MH2
Oxj26ycv4cXGONWzXYazbe8H3sh5fdLVvUiJIbCdGTBVz29DZLXO0f4+NnQI147xeBm6eh+O5bA1
OvhLYmxGuEqZO9xTHQc35Fc4t4nrmBDSfVr7+0arlVkfGsuOkUC0CYORyRYL5MYnixhsOpfQ6QeX
Upa2mm3Q9ktmBwBo0R5pluK0gpFkqfQaNi49OVuTr7cLRjIIXW8CzV2Kxb3gBLjmoROAsAn9Zdgk
1XBkhjI8ur3OOQpkixUboy1hcWsHEmZfe3wfnrog5vA45OaHLCcXWPFZ4iIZnpKapnM0yUddaOgt
2qw/QlDTZ1baBptKhyk9eQ3XcfDADwlx17skAO+wppaXYV51V2WdElIelRRVm7Zq/Guhep9gCyNZ
ufjjh0Qm9q3umjz2GL9e6KX9MtgOeRO1Xvw46TJxs0x5fzaj2ZW572yd0JovSr/AK2b5INFqI7nl
zPeesSP08CEoTqkPjOV8GjgR387YQboXpqL9R9q/6itZAZjcq9Y7J+PcuS98N99xlFYXiA87fzuM
FZdsait5qWzzI0pmdWXAPI3tyfzi1tXHYJqafgvtvzuNuauAcTvmNfuH1aN01OGHENvlw2KoZqUz
l7HfJaVinEHyytF0lUcsg9/UJS3dafqYMmQxd2RGZm3cG11Pvlkuoc3xLcfAVKoYa89o3o7NUm4L
MzUv2i4KcHxZmsCB1r6ZPOvD0kcfTKk2zFqjWAZgVsECZzjh3CDt5AGgtn0wGRM/e0n4IJL2i4n1
QgMhLzl74dA/euU4hteEk9FKiUKi31PfPgrWnDv+BrEJwPwzMc/OQz+aTjP9aBpoBFUhKBb9ZF/2
UU88U5jMUmyVbD9UmdGqOznogLfU73NDJTejIj1IdgUgsBEsfb8Ogug/oY1z0lPB4LG7tRfmeUeV
WDQCQpQ653STaDpkfUtwzAyY6rL3nCTmkJmecBNZcdcOsEEDKMxW64fPrqy0txmW85oD3FGQAn4o
QqTTxJcYe9p4zDZNPe1rlwaCAAn3fvYcvavybjoPswDH5FBtVrwEQnIw9hvOzN4thl9yLXwg3bDn
qm04Fu4276ruLC+gcTZKoUNw+2w7WpW4nEZv4grky4Kz3PRO3hDKy5mgvadJ7FJVnnNo4chR9pT/
GbGRMW36ap+3576e3zOW83cN5oTTvCRL7PGnzkuPUbhVOgjkPNeYJXPXzsZ2rBBrnIjRDlmpZHfr
QJ59QIPBJM1H9Z16REoAEVs0w1TCR7ZRWRSEtxGl7M7BdO65Fvl6cvxY0tuhTafSeYOEVO5xSr6F
ol2Vi9Bfcahx/sfcvKc5BxmQPCp1mJP+lUCnbucHKZPD1K+tXWOb6gRitcQemMiLrFQf2ViYbg3l
eETdh4S05JS8bIZ2mshDrrLh1a7ZbeLADfoLt0rIrBbWvcB2fnQMgrRwndI+q8P8UAZGtUkXTIiw
8TcWGyx0wQYEK0bZoy1r82RqOrZJVKQnf3LneIVrnPsD0eQU8+G+byGR0tONzuc6yDBBlneJTxZZ
0IvgMLURIRhEj31l/K3W7JjQ3SCXd7eTBW8qcuwOK51VLRus3N3OXCfLVrM1GlIDtx6P6GXaCpRU
JuP8omw5enJA3Hl2Zp3poUv2k+rOyQPpYtJw+s9eIwmZq9oJ63XZXuADo8JUbnqSC+qAaKhOwiPV
NgKgqIrpE2W+ik3ciDEIuMeGIN5TKHtxpBZ2doCqr0YruRv62rlyKptQCzV6t5CJkQMTNAyi6k6Z
vXE7pfnNzHU9ozdp8zSWVyKolv3s07rdQPP2zI0/9v7eW3q5c0lYopFC1wb706wf3QKv46S4rned
ytamQD5gZtS9KRqma6Q2EmE6Q57DL6dRBbjTyqQj7GEx4zSJMBrBW4+M99MbyS4LMBevDGUSeL/B
7kggL0vkNINl6SN5ZfdeIP0cFN5CKdMz5cUqjpWQKF/L2aDXzeGrW7L6oonK8jamWrpru7GNdNfm
cnl2yHN6rhpzPgtABZ+rru4PnTaYyY9VQL8FyvmIlb6YWPrLmmswpsNRA92KrYoVMywM/4V2WY5v
Q+Vnoxkph35HALR/UdlZtQbr0eeNA2xPe22H4nNnK+PQDzA1ex12+4mGxd4heaTeVDXLa4GfkFm2
BhvDKE88uTohxzBHnihbDGn0rx2g5XJxRxr00HAnGsLTht1twTPjts65pA2cxoMtObOBKFC0QNm5
zD0UQ4lRTqfIL/qAcImlwMRELxQd0hL2o4Lfr9U5LW3jBNyXngaeF0XQLoL9a8sz/GHbDIhu94WH
m7cJI1AOqaOAUIrOJNUOzOAOdmF+G6b/n70z2XLcyLbsr+QPQIW+GT4SbJ3eBb2fYLlHhAOG1szQ
4+trU1Lmi4hVyiyNavBq5UC5pJBIp4PAtXPP2UerLwRzR4zg/iwQK1jBtyIhHcR5er9Y2TRQcDch
VJmzDloCX3P3XIKUi5M2sk5VHlaX/oppflkc4W7xWO0cGsfUSmCSInFfj1jqyUXC0aTWLRXGOKwM
0YKXx5Vx486XgBATEDU4Fd60AyBR85kK7gtQGiQlwElk2y2FizUCeNGZa6G77oWb97Jx+JCumsj6
wNJBcVFAfAefP41GNEJfEP+RLugu6focva737HUHlVSuXT+rbmvVhtbaLzJ637wM3+cotxFtPqex
D7yDn4WSJi8n9O7bUvcF9o663LkXF0jEL+1I86Ua4rJ2529TEmZvETP3oz37wVXi4oC4GE2CU2sy
msVJaqXRdWV6qPJz8NLBtH2eExwWfuq5LPqXdI3WbB40eAq9bvPcf3XYwIzrlkLUPQkG7gOlHV2X
+Tx/t40kJXEprHfup+IoRgPPNya3F7YV7YyLqwqSrXFxeMYd+6BV2lV6y5LD+QI7F+nRH2kcho2x
AVwQ7aKp6jcevRTk1YbxZm7T8UuLOYba1HFaA7XGYlLI7H3GW6JWdtOwhRP0PlKeIvVG2UMHVJWm
PTYsamP4mb+1BzP4Ztf2dJKtWG5CtcizHDn/r7mf53RGWhTb1Wb5klpmmcaUJEfHhvaKowhK84iy
CUOK6/XKVKlPbKEb16Mpm4NNKHdjLJf+nsCVG9aIFrM/7dCel/TrJuiygltzVSNQ07Wcl0Z9mExm
cRmV40OjgXzC5tt0UoHDTSGB5Hk13OSgb664SbCPqTK+LAGGpnbgzudcBIPMUNjV2I1sZtD0zboY
ZtTi6uJb0W5+JWGMb8qK0ts06sqvWeF7yz4os3EjVO9/Dl0zfvMpWEWXL6PperDtydmO2m22///8
/8P5/+tfcTVR8P767P9fZfpd/7wm58//ceK3rN/wqjpORK4aF6xtI/j988D/G+sL7CrhJUrAw+aS
JfhTC7zofoh1l/+h1oW2iW31T0nQCn+7oO7YkEOG5obo/y3mNRDAnwywEBYvG3zLI2aA3s049wtc
DUNFoqtCHBtqd9LigdHada8HcyIszdgGdoLTfSgTnpDc6pNaUUkRLQUzx+XHNSKueeoDnBub89tr
NY+pQ4VC5cu+5fjYOmn10qTdFAXcx8TMrhRdLK30e44p0byH5WuCM6lYE432mzdFaqhfMzZckF0m
w56ovlhwW7mPgSjHIC4t0U9nh2NlFVPL7l16AEZ2u+ESBXz5wlpddZlNrXBuwQreYndZznNBuWfs
QAy68YuOtarlFvQDUXDro3Q2sHlSJyzVjso4Mzu4eWbIk4V7118PdBmyGW9zj5PABNtuH4Q1+h6z
29Bdz7VhlMbaZbms8lcX/gbWTRrnFn9PttfPn9gZKbPdlEMwWmeDNHW4g/nipNeqr8aHkrRtu3ep
k4/uFO0qjDZdjYOH37pvMuP2fs0CRZrrAkc9cIN64r2UmcUTneXwZcvdVWXFZhcLBJ73We7BINU0
hQA/rFekAJW1gyceYlUKnJrlhNP6PpVBneFX2zCkWWfYdpodu7VqFQ7zfoNcaKbLETL/kODQ6qRr
HktPTIcQYjQHZNvSH0VxOQOoKsDwrEQFGhrOAvSGTG2d0k/nMp7Bh9PhndpuDjPIZfc+nWdpBukd
Z1jD2iapQd9pEBUT9RfeYtVcXAT1qxszEvQBscK2x21lAE5ZuRdxglYlqzeNfZUM5FDqoSJjVdnw
s1ejEYZyX1kOHmjiH6rYFsSSl03Eio1URquiIV7mVo3HdPHbG3WxWu7MfnILyAADYhIAdy+851gI
H7UsS2vg0TlQB9ViAsO1rSrPojNyrh9Btvv3qdfkr5LUbbjOWEo+sq+cqPgsAnm3GCW8Jjq1u5OR
aH09Z054KUtLnGAV0bREy60HdoQGb9+NVhaEhqcuHADdmAz6nyzz8hokQDCFK8QFWlKT3C7adZlP
UxObWYtbzKcPtYyzpGIGahvfuPWNRnlYK0ZhsanOIyjnMLFfSAtRL92JSgOGJ83ZM3GDsF959dji
+aum9muxeKm1Xgb8v1yulXFnsf6s1ylcKIhatRm1WxqILGYXTr9vFuZR2Dt+Gpmoa2N9KXBxZhYH
YQJ/yss9fmdBKnp2ihCzWDzlKfa7MQsMjdhg+e8tr/lCqt745FTIk5zcSCpgb2GHXUEdGSlw6bqR
Ioc2NNKtSuv8S9SgacQFLmnn1ExT9lpSVWmtqEnm8WySA2WQk330bkwBEK6izhy1NbCTuKsmaTBd
mnXSbIKhL5+8BtfiuqhbemX5tnKEx8b3nofKRras2eJwSWk+33TER8rEjM9lUfjkatdiU0BTH/V0
PlCYfrf0AEcY9WQXvoPmraIjwCRIo1hiGw51K5fv2rgZAY76D+hbuXmbSOzX9+HsedSPFpfgKVUu
VMw3Gx3CIX4fB/bqyTpNOoMhWtC4nn2bFHcJvljLxbSOPoGrI/IN1v23IdvWyY1pBTOdPUR0CjZh
Z4X1np5M5VJr37X6PBmz9jgiDYnAlIlF+y0r8hAPgJxkp85F5gTUfg55ebnluoOq0gPfT+7e3C9C
4vqbiXbaKp5a1j7jseJFyiamq1HQtRMA8hKbpMbYcZSQyuRTklP7tQs7HDQ3wkLliAe7Q7BbiUw2
80s1ek59D0gd65HVkfgE9Q+TXx4m2+qC50DYHWIQt94q2fShIZjJ8yHg/FMZfLUAsy0zJv25Ao+z
wv3ANJNpQKAbEbr0zZGK0wiaY+ViKhzBeh26ug7fu1zYr8NoG8Z5GLyFgdzqccInfj/ezVNlvWeL
UYSoobIQm36YBmvjFJh9X6ixRlKax6S315dkPMh0w+wxs/TeWN6E0pjHXe87vfsA9l1TqtL4mN1H
LMdn3+6hoHCkJoYczgBzph6U14pXCPI1ayr0leJ31THrsKaXyUQLOP3boKhcC+DOSkmb84lZe5Id
btZIyr9cVdxL186g++tlfBwaL9PbaMJhfwBJl2GcHwe+YH2oRLKxEVra2LWLgc4frYOgii0vofMG
3GTkciGxwB8wFEh6gDRhkX0+GJ6xSxXfHgrQcBXv2pnaKvb3Bb7LsseItfJ8d1kuYmXSbHvwQpRo
1iWtMlnWlF+yUuRe7LlCb013nNLdWPLoWENtSNN9nblKHaBpQdoA6OrGlqKe4dpqycKtrEGGzs5x
yuWzCnvlr7xEW29cx6JFHRM2LqYqzdJbgiAUYImAdRoCsZKU75Xzo1FOMDdKPsfi5oIg8Wh0D6Os
YwORUTSXZS6ftWle6mKXCpUmVaqpWZjlGkMbXiyi3qnDgHQGEuZxIMozE9aW35Ei8St8TavSHIYz
abeu4/bvWp8kEcqKlloKQGL8j+0MJ0VOxP4g0dyxnUfnkhW1xltFs9TDXLWpE8OIqc9gf/23TBG3
WSk6Rqd1l88TuhYesGIdTNJKNqkLSvky3VzMUMyAX+i7KTqOtVXF/S3U08diJ3W45QTm3OPJ6Z1j
L+uw2VhMVf6GaErQXjFXTZrVKVBuHdvLYLlH2j4m8V5GCqvHpgstOB4cP/xqfGSBofMd7R+YvKkW
aNZgGdKHzopm6yql+aO+6Qap+q8Nat6nm7BbXKP/k1wvywI1pOx9DzCSqyjnMRlkIg5sykNq6Dy5
Izre+QgmDrCgLK2skuUE9W/7AgtxwB6jYfJbat9vbi2KhwZMT+MUrHyKbPFYo0/HiajsmO+wpuYL
JDn9ZQKLEwzBElWzqNC81g3GnXerIrAQ14WGepPqxggOHYTBV4qX5u7WKmUgv9jV3OmzQUWc3llO
oz+jsl3Uxq1tIHBixHR5LEYo6FuJwhVgStOjvwFMQynBTKlJfhTAtaJ3ytrZlHTObDV3FKcU9oZY
pPZeaofswp0dElY9g6HL6A9djaAIitnYGCSlQpXtshC019Tv/IYfo+W7azi9ACvVmVkuPCwmS+q0
p0RnMGwMj2LzNMfNsoMDlINDGbS9rAx4NDdSmwtaRpnCoQRTG1CEEU6zXnVRwx8ZSx6Jx4xeP4cJ
PRclrdQ0mvKEzZY1kw9uSWPxs2ecrcU901VCcWTq4NRJ0iQ0D+xJHH+l2nmWeKds9zUswhDOo9dQ
gV6YvmQGj5ie120vw3eZkL+40AzdZm2lDU25y1wZMAM9b7wOqJq87esWsyku9uGdqWWetiKDLQb2
z1VvAdnIh0AthblGqEnvyXHYU9z4SU3PHVJoG+M3XF65I6qOXE5mVqBodLJN6ARjtHL4XLeOyIIX
MZYwN0fp4kGP2hE6Y4+c/+lMkAZ2cqjaCouVq5+mySm69SSaKVtlBJntbZiiyLKC5MbQK4enkk8Y
MNxjv5UIXMAnPoghjvRdsMRQa00T3rmpqO3iZt073wJK7DkApcgDFO5JDuwlRcq0iVLSBjxIl2Ra
MkAt+7QCpQkUyh3KXQGiSfAMKfQLHH0wBJR103YDtI49TZ8p970Tk/k9J/kC0U4EPXS3MmdMxevW
swBq/IFFKAeN7I/Q7P8c585fntMJjf67k/q+qb/1+r390bvz+7/y53o+dH6z0CstohT8Bbvhfzt3
wug3x8OL4xOR87gUfljPW8FvUFNcl6yqC7iAzfl/n9btS1w1MvlvsfOHifG3Tuu/sBE8sn3UD3Fe
ty/vD9/LL2wEtvc9Aqzvbyn3nDfOLFeuV3tXWJLvyWm4q9KfIPf4JrgtkhfqORkpW19wvhyGCfuu
lXCp15WzrSzx5YfP8f/gLbIxLvwQH+etOaA3AtAs9HH4AVDfn71FImBn18GRBb1sJa9lQooEHmqR
UszpOMWOcTiFUe+RTg2axSxPcopwi/ueyA5Ubs5nCjXlRjl9+wDQtPVWbdO6sWtYzV4yDNzZXWed
Rplm4o47Bc+gVicuW/umsj+En8Nj7Jsk+W7TS8K3KNOArhIIFXBE4d/++x/VuvwoP3gkLj+qzw0R
5o1H5BLR5Ocftc20A1lzSlDgDfK+dd+N24TIHCZFK9j7ohdnEpDLAZCrsdOkIF8rT3KvbBHXEUdY
GV0bnY02mHgWC84o/Bbyi2ftKTf/4Z1e3skv7zTwMHJw1Vz+4vwSgYAjjEIaiWyXjzDFcuCyjyGQ
Foiq/tHznfF2YLMMYWrS2wWazu0SyfCQE8OiOqpLe27W9nTAjEqZ0cKS8z+8u5+JA1wyvCHUrcgM
TPATpvnL5wiqyocBm2Nvl213xtA0xdTA0UJpldW+EsXwZM7FrVuq5NiCdmCRPlr/AYYTXnx9P39E
7u/iHEts3kfg/Iocr1umZF+ndOi2vlFe11OaOkecJXKTu8VLmtO3PgOjXjMZsNCgOXkdmpQvBunj
0msRF7q2riD12Js2GM2T4fU7UxFYcwYql1t8G19GgsjeCgv+3m/ofacDy75zhDfuJtcSa5m/MSGQ
DoF+8dR486WAoC6eKHkT6woHCg9Kd62N8YHjtbzGzo4/fmbU47HZi4fMGTMs6Kk91LuhCd5zDveM
aoVdbilhZMbzh6GO/aTPHtGOy52pzRNJL6yn4+Au24iTbr1iyzYcGh0VhCpn9h1564XPfSLw9+RJ
R98ddjqG40FG22gwN5GVPwQBWdb24g9eFYb7dUTWfgutQu1JesPbtRgGHT9l6NPLFPBdViWn49Ij
vi2zsfrOYdwCqVl4a4E7IB47BuVA5rAFh0iJJ5OFIEOKPwKxrtRbhMPlxsCQe5XKcN512Aw2eJLF
gXhGszdc1b4nIaZ+EAenENLwVs1YCXuYd6vcaam649h8qNrmZqoBJLaT8k51N+S7xi/9L5YHc1UO
Biq/PzC5zVaNGcbOviOzFxsbm+HBMuTZ8TqqgvTwUtuO3oZBMqIlzctLQFBkg/ckui1VpGMxDriK
cE5Eb92YvIbheLfMGP3WA8v1hwZqIdLJ8CDGSaLnQLp/yNGxPlPSoNnVZET+jeNU0xqirAXYsE43
BPIrsI0Fn/3ciukGtHVbIvnY1ZkU3IAZ2PJ3noaTSWz8PFeSSuaAtL11Sf1xiiu7VRr1D0CKojgt
MYSs5xA/f1lRdh+hKcSTTWOosiaLzvNWfLfamZo5sy43zRi+ztSsMoaMrxw6je/UtEEkmTA5efCx
p4x8o9/wITPVjRs/95MdSayvxtxtFCbPw1SO+jaZuw9L2fZ6iuhjJShrrGk1vehEwwZnsrcpwShv
lrxuY4IJX6t2sq+GxbindPe+TLz2rgAi62q/P5QFFk2+jcnW7ZPuW1F6dx4cyd1IEyL9e+OWY2n4
3VgC6mA7rBMjS2dOPx4xzarAfSr4jdlCr+2mg9lAqSKA9ta+moYk+3T03N5wr0HONACXvo4LWITG
KmiKTpphf6kYYGGzkL/N3HQ+aLqgN4aMvvOobleXnkACMMl4K+di2Ra56B6od4rIain3DprABr+R
taE1ZYil9qpmJaiSP3lKEw7yamFueGpMbxXnjQ+nUu4hHzL/BSCh+yZJZqxmlJdTUmGwXfclRyFM
HlG299rlS8O2/GaywmpHaaJ/G6r66yzn57RtyX04kXeiyyTd24HHjk427pN2lvacZQk2/HIhilIl
94TkllNXjc66ify9tQzYdHCKo/dadr4HugmLnAiEQOdvsv6z4Dv6Zpu+gcGBo+otZvt0H7lmsC07
TCrOnB/mZixjK13yXacdnHltPsnnvs6dA6xvvm6le+zLuf80vWW8IXamNx71rcumSUqU0tQv8ruo
bcGo+vZLLkHhJGNwyFpuY6HDopWeBHXM/GrYVIVTXM2tUdyES+o/C+/3ROw41VcNQtOWcO1rG5HS
0TQHGzJURJHTcr8QHUL+GuujFSg3DqjWfhghIhTcd60vQDzRXO223fqsZCm9mpIIyXbKJKg2cYsD
60IoFc8NJk4RW6QhJGb/frnPXU4eXTqAn3JrS5MQVP6ORaE+miSTYlOEgAx0VNF4bqOZGkSc0NjL
eyXaKlZBlR0qS+UvY44JEESA+SnTZbyO7OqjWCLkPMLJBzcxvAcg3PQBp5F9sMb8M/LVuS8j6jui
/gXqMRMV0Zd6m+EPucauUR8KUANsO2RwjYgKzQAH3y1ywD1mtKfcbUL0df/MYyo7Os5kIWH204Fd
+5ajijz6ejzlfnsbgH/ejLNzI0VkrYy2gUoktD4EsupjdClrj3IaXLnsDxJsZXVf9iuBuRw/10gv
tNYUQQ9eEa4Kf07WxBan2NQi2yZ58lHPSRBnbcLjDlPBPoXvte4H+axV2rxbSslHYeclPcVYaSJn
0HHRu95OBDaoZGATaLqEMB03c/a4TzBEMaEjZA7scjIV3Lv0LwKzUOUWdwZh+qqvwGxo97bHoVWu
FVRwEJSASox6KK6ICXmPc1Sf86wKvk22ca078djn1qXNPrlTw4C1rSjzz9mt+uva9atrmiDEntZ5
qtG6ZExXwyS87zWR6c8g7ccbNag01rLLV3WFQjhYtXk35ZFsN4VhVE3Mjigl8mxg6jy0Q4JIBH6L
25dFOAzHWDoN4Wm4pMW2Bufr8EqLoTY2dZiyAVEDLk2clINh7bphajAj9O1UOmeUE5KUK5GUdbJb
lMpikpKXfUtPbfiqJLdb7mCCVl9rHk7ltRryMWAz7SiiNCH9ed8qJ8glphplAljhAmr2dSS1u5MT
jt2zrIPqBMK45/5EVHM1+F7X3XQ46Pw9Z2JKDyoLQfDARlyxoh8dPd739awI0oqJn00GrXO1UAZ8
bSGgfvZ6jsSFkzue7Yb56obLvOcAo5GVpqw+eVE73QQVnSvYVS4y2kzwcGQAy4cTHQkwshebDJVr
ldYjPsFi5w5DeYNWxk13ZncXQBCH19o5ex3gSajzEE9JNiyXmBVx0wJEBUT+1WCm6COFL9ZOn7mb
fpmhHQ5tijqiHUL3GAix6xrmMDnkoGg932QYGFhzNMEIcLnr8segcEvjDoeViwXLT+96VPst5VwE
xtjwXS3UtFzToGadyrFJXgOhOap0dlDQXx8MzYyCidSOiSRvr9NJYo5LOpkcsa4lx8IOlBn7blsf
ZO2PZ2dw1dHuew3swBwCkkqWvdduDwqbJdU2QsWVzKC5/4XQR3LMxMBstlQj09PEFm6phw/Z2uLY
L4alyZQKcWfbifPcSNN5Y9Z2NvyR5cNw2KhRi1hHDLBN8N0BrBGsA9G656Aaz9Titpy76qdKaUpi
I/Es+NzoR6cL3s5vCsN7Jj8crhfXYWAdSCaZnj1tWG99GdTgnBpaaU7LGCzrXqhxRXkT1Ye2r+ov
GAxFvs9t+sY5xFpNvZfsNdZgYkqaXktiw7UHN2DdNV5+xE6R5Bs36IfqJEtcth52nm5vFb1lXFPR
0dr30FEoPV6EJosaYa41GS+/6dTA+hEOfVyTpD1oqlxesojIqo+RitCGWAvPlw8GG7eVKFN1lANK
OJn36NaAp3RgbmUVMUu06px6HLidehp2vgP9YJUTSCG0vcygL2y7fh/HscWP184vmVv6BzdQ7akt
9PytzPPXqSBW11iLrchbyobtpc7eIORxAF7AseDk6ux3qAjVgYRqet35/LJFMjymSnuPTqsXTIHp
dUvk9cVCPdvXE9NCzBK+eTe6DCuzS5v7I85HzKatn2FeE1jiCLKhTVNFQTPDt0pWd2Zp5Dd8f6tr
CaE9X/e8/ZQFv0NNvVXBVV1Sj9nGDz+rIvLjirjzIIddVRR4aSa0TZA4k3PNukMTflPdrcIDBzoO
HHbsIlagDtblguseq9E3AVcA+Zy0Zus0SHwNXoIC79Ybhm4yL2F37yQp/0pdhFjZ8jp5LlyXkJ4B
kGfnUWsQB1Nf3c6N3NeIoUkZ8EjNAqURAFE+w2Ew1qmIqlOoLuU1oRErh80nTD9jBSr5O62W0y19
mweeu9zlkrr7FBPdeisZDGFEFNrtglgbnU83T901+85tif+XtGWALp7B5GFMX9qDdGV7zWf+CeV4
rnGxe3uKQ0y8XMZGG0TrITmtxxY7suFF3X1kVvdjJ0oSPuEzCwrCCa1imHT0e4odCpWX75dHm8RD
MpX3RV5Y1xOR4cfQXhR8D/ZrLxjaWCyXkUufMcj7rV+W0wd3lAVLdhH3MyZVzou8XkmMmYWwh82O
M2rbh9kh5QYcJzTN9LGThghHbpFz8TuEDlgpQ6HO0JCYdoiRBvlTic9z7SlGTobv4dTQuLNnpCuu
oIPQRNRN44PvuYdy6k7aUuV59lnC2mU1bxLpc5jLdVM/ygUyVjYhEbNwaT1Qh67hnLupEM94OMAm
1a5Z6dWkbX2VuVARbMXdnKWEdzPlrr1Oy4mqGjZorzxxsjjKB3un5dRtGzHQot74wbvZ6ydZ+gEO
jyT/qIqqvarGaNxcGpkZWdtDWuZn1wiL14QaM28H0Tc94G7Ov3bMys/ZFI5b4Y/pE4Otgb+vt06y
Gsb3Hvvq7TKznjAdwQOXd4YhWHYCeg0WWcaHpbG/mmNKxIym7nBbaZ8WIJOHwYGCSOtEqIf4cgQl
nORD/v13+eRvibj/I5ElMEKwQ/21HesWjGEz/OOqry+Npvof/+tf/1f849CWFB//JP/+8Z/7063l
+r9BQA0vjcf/rCv9w60FEPO3i0TkQEi10Ykumc5/Bjfd3zwIhg4eXSQkm3jXv+RfF3D2hTzCA9O5
sEjsv8XAJh72k1jF2SACuGL+7gnDLWiZv+h5ih2YbVi5fvSG/EvRGe61snxj43v5R9P1cpO5AnxW
r+RHl3fRlvLvJu4L17/2bSnfC5MVZqdwKYuw9G5mI6Uo1ajVqnYm/9qlxmflq+XJdcgn6qLut73u
+r2R0evEVnLeMfqI/eJwZ/PMxL2ao7E5sfemiIA+w91i87xKW/d+bhds+lbx7gT1jPAieBVqvLbV
kEsstxA+2CKpmJq3cl8FZrFd2rGNR/pNVoCZmLFkIQEoJDPqbnbVdE0YW5G/DWagSFjJ31QLmiJa
hLgJC49DSFh+cKC+D+vqJDRPskV8MAA7GIGrU5SYTxwEMAC3+J5YMbWoUNh6OTZF5ckw4d05OSVX
/rSYK0wxLKNJVA8NS53Fk3I7RoGxwQhSxIHsbCab4tMOkyO2pgRDuLHsWed94IuO1m3WkDUYricJ
45StEHZk6hU5cBHq6VuAa64m+JASqA0z3j+rvfxBwag7iEpkt2G3dKBfm2W+Srxu3vkzKonpNne1
k19gjLkL+isIdxUBh5VmO3uapH8DC3HezcRzpXqD6jatoGi9lUON53jEgmSOfAqXv4XS9TbO+lzP
6VWCeL4hKEE6w4OGPqrcY1A0vlqCuGsIoZzavO46mwvwEpe4enVJaYQZvpZafDN8jAKUOr2pCf9y
UM7TEb+y4Hc/md5q7qyC9MrUbQZtoJgmSpEGMPW1ya/HjlL9wpCAm1cP0VoX+WfigpaZL++xL9/g
wnB3Ty3SrGZzpxZ+HwKX4LasW/km88jbN1YDI3BhfnbqqtmPoefiIebSmZz2GtA55vdm6E8gEvoT
8DJXsf6kAnDVQnv4wg5VftDGrRgF+xeeihgDeqwgkbNvlPiQlk9LztScM7+bbuRUv7WJPiduXq2d
vD63vNtctS+1Wd1ZLeLQMk7ZttVGsck5owd98W3OgTy4Lm1HwnWgVjrtdKyb0iUBJMHKsBWnTs84
Zlqe6esbVnbGz9vVxTcOPQ9WYN2TJap3yEMFTzZUy6KI+AjnQtxwsGvjxqY+xq8K76kXeX3i2Mm8
mRRUbucz62jt7bvJSHmq12cN9JFVdvbpgQgcUNhJW5RcdqL+xIdmYCM0qMOyKy5C36x36G7zNqmo
SUeqKWIAONe5yN4WX5qxkdbNvsQBSTlUMNTrDAbKPupGhn1jTk/+4nXbIfH8TZcutGpxzVA162DI
CJxtCUmVz4K1jeTAf0sdVL1b2raNI3wma0kl0aaJNB46TBlI/iHUzYL/gOfQEKPCfNkyfWLTytQL
w4IEsuxjZjQT4hdNmn3rmugr7n91TAzxid6z82TWYNfuYxBPhL15zt8F3BYd26RzC+5TjAug3kXM
ORhnyja2mX/WCgU8No3liU/Sh8xgYns33X0TFmY80DcAXYnZ0myzb4MYmcSKz3AqhyeqUDinuKCh
XZWQnxC8tTZiuB5z+gCxZ02HoAQS6tj6pQjTD22b76FJ+McgdLWr/Xo6qqQvthZfbjKuLTc+t7HX
6MEQObyBO2092JtGXEqgoMDFcvbUscdxsC9A3t3ChV/QHBL10jdZucEHWZ9grOgP2fg93EQFVmTo
r3+/bryOaY4vWwbIkq9UpBd7bXDu2JtU9NAFM4u9Ec7myhUY9D23v/77Q8r/HSPiL//U/zs+xF9u
maGM//X48V912pTvP44Y/PE/xgsq0s2Q1u6QW9PvyDT+yZ/jBYxkvNiwvS5r3RDf0r/GC8P9zSGP
Tb6FugY2ZuTG/zVfGLjBTXZWpskWO7z8I+fvMNP8n/eF7NYYcSITBjiTKYHzX5e4TWZ2TD7BNsjt
ztzBIIsq7seyF325C53SvMOH653ZRGAAy+EOHthZeMbapunwW2r4QU8JWVi9XxqkAsSoYnrRSzbe
zt5gvHUCQ3Vsj9n4rHO013Xb5eON2yG0XpUoU9XapQsGk1ilja+Dy9ixioyc51Rf1XW+VgYiKDnd
mQkBVFt0zr2p12xJQnNah24zDxvObZ6zS8YwjZ4pQ64DwPVY9hqvMPUWKHDymRZmWpFIqqZ5Y5X9
GK3NthTgyXLV4O8RvAKBRPZbOGZJOBqe18QN5mCTMpG+z+OBPqSce1wRumvPsRsFQEfxyBQ8M5/c
UaTTUY5FXW3aNoBkhYTJoW8VTOOYXvOtK3eBWQ+ch8Y5lAsPX8POxaaCD1x//nDJ3f2x4v0R9fGz
q59fpEeskh+dAAED6MV28I8fYe6jlIhivn8AQx3cFmYwknBiBbP+96/y6+VC1XQArQ9cAZYIB3z2
z69CwL3rB9u6HYfiohE0rqr2uunbbD+kzGd3//7V/Aub8IddLcOHx7XJVckLElggKfzz69UY3ZJE
9B84JHTJeb4oX6jSqt5FFLXNfgHikx2jpgazxzLXrvGFZxEjCEGncQOEU1416QQoFGTc+Jrr0EUa
5pem2u8Y4OlyeklTxN8dfS3p3VT0TY9ACN8ek+uchAAQrEswmOXKhEaVcO2lE4fIlXPpKqbebZqO
jgYaRSy+RGvCySivI4pHujuns5rnkAYnZtKhc8Z4cal5WpbUtdaloWj168kxVKsUO3f4kIyo9atS
u061Aa3KutEkmRW7vWgXHsOdlvtSO+N8DIQ/SKDTlWNtvbzpv5nMay8YQyBWeZonKEF3d8j2LWmG
fb/Q+7lXwjPCnQda4TvCuHccPQkdbCz6AgmrwPofsbxrp2WaUaaxDQ+knaB+1WS3Le9WB5fuP54g
E106xcJugjHNXaUKx/mqnXxjQOaRU7BD5fD+N3dnklw5cnbZrchqDhnc0Q9q8vB69s1jExMYGWSg
bxydA9hRraM2Vgep/CtTMpPMclb1z5SKYJB8ABzu37333PupgsxwTt2UYS3RKoEam+T5JyJJDPB7
dFPmggw/zS3WhUiFjl2T5o84gH0Itsk6HPJyJjFnUCG76eiAK/fFnFfycVkIx4R+kXiaj6MGmmeV
nXPt9uXYkQHVmAWcKAaEXAx5cNXKwpegSO3hNbEC1HMihQ0jPp+f80y0DiYtqTDFFBKb2CnDrfEM
xyldJZrAlvQ95NbrgttyTfQObGpl5rv9Lik7j4yWXbLnyBKfCNtE0qA/9wZVZZhagumpiSNJrCtu
gPCZQ28i5FlgXg6TsOlu0FRId6HyEfS5debYO1tV7l3XPamybYIUY5ySnrf2Nl6atDlkkMsxnlUJ
ZMdMK7PawfQ2MQ/j7n/J2ex800+cfye2PywcYwYQ00a9uEws45bBpjQGFBu/a2jZLKfl2KOiXftB
OurNQno37Bbnlgrtqjo3nKDE3oePfV7UhDO2mxfn1fKX6YJQ3RBY1f2O6Yv+noi5vKZ8ikw4oAU2
IWpzCqlCY5XcFHAJSvZ4tk0CRo7tPSR7+hkwVldw26mRlxsxkIHY9jid7nqQeT9dPuPXwjBi58qH
ZUdRZUuPUjjP82gcFlJ0xsZRQ++EURpzNQqZ+qDt07rFwy8rTbFnVw77xiKIwJYKcFCYxhUwThNI
PaXxM6P4Xnv+iUim+lWwwFSbrK602KreaS+Lb6B+VWzYnkWST9/OoLHnasvtTs4kjPgQkCIGu8f7
8JurmHvbCLLwWmVkwE2nQJCzr5rd6KEu6MY4AghlJoQx1+hCWsEnmg9dOsGxyNf+J8pOcWMgZRAn
Xhr/14Td6E6bcfOdLDVBRwPNmILptigwZIAmBjENk2UJXXxUlwTXyY3XLNOvAdBvTUyqjN6YVq3d
tlWS+ttYNCxTi9DyKbC75hFFmL/GQ0QwXCKDz9s5bby72MyxWxexblft1jOqvc+A9mcV282rleRz
sum9BTxLa8giIABsEb5wwA6l4eKX6bGzcBvvST8Ej5HPqWiDqQmWPJkGFIxitk0AjDDILhGvx5x8
gh19c1hwYT5JS7qbOijMObQL1C2QHMBDf1aYM1bYicpo6OJ25e/orqSll3KCB7ObGsCCaqJZeR0P
D9YmBkhSH6waL/dyFcllzeUM1HhvFtMxxjO0OOCZBekIg+g84bcNywPQEwqlPSji82KQT2mbB8n0
vgotloERpJpM7xaPZC6+BiO+mahM8HZN4Lg/8tgs/aMxF9U3e31rrRlM5kurDDgzwjcqGWL5TY99
1XX4adCwKyCzmfTbA02/zW0wj4O3xe6ccnxu51kcijxuOC6o2m1w8LIXYCqbA5bWUUq4a0h880V3
vfhekY9fTunwqfaE4e8sRxpvE52o3OTrySeLZ4vht1uo4axzzOgkNRQMQ0WbF4+QPzgDmVmU+0pK
zPjUdw713i9tEhb2TLgGhoKc1K7ARIPcmKbgcEdAEd2GBC7SgKCPGhUsckmeU+3L6p/OS/VMbsn4
SezIfg+Wvr/DZOy91m1r/qyiCI0+ILzCrsdaqEErJO5+zl4C0UG05girG18QKW0+9y7E45u9ZrA2
7NANYifdot3pOsTSG5kEgMF/I/za1ieCv0S/lDNlB2D31EYZZn8XsfwSXSp69ligo23ziuOz8xKb
ffrUc7+3YTQ7+UObS9b9Bubi3dST0N0G/bAkqxhpYOjAivzexCOn68FYknpLCGRJtnbZlGdn4una
EDGAJ8tLML+HFgNLnyZUBPA0T/p7sbCXJKQjip8lJ7MWloRl/lJgSd7yMY6+OEcWNCpksf+GzMTF
hzBBGSRJLsRG6dXuV4GljF0ksFJ7YwV9JekXmNznpS3cDxx48XvZ89Btqq4nsWDmner3Dg3YmFfi
hWABnnTAaylktWSL1Wt8AxLgvvUtq/aeFCXTK+oWczUVV7nWDXxu4lMkvxxc9L9KsUIucruTtxNP
2Y+68ayfjqf7NedhwGX03CWJtxnCMM1a1B6M143vFS3vdJ20950fZES71rlVk+bZsRSc17e2VgP5
jzGhj3VSY9HtPU66BVRPHxJTF+VeRUTJ50AfOQqbgFypQdcOEHPv4PWF0V8FS9c0rzTVRnY4GTSs
P6ICB2MYa109OQYUzltt4OI6tsaydrlXtpzAMw/1EuEEGB0mDnTuua0jPqtIxQBYTRnPCPQB20s2
Zq6COzwccpVJItYDAVmbbugGHR4MJFvKs3KacqYntfPjnGNzrB29Hyp8I3pDmeDCdJHSN/s4x5Rk
r3CSyLkumB9JzZ5PegSZ2OJEtFO4sybUb7CNkKFVOE6ClxwrPr0QJbtWwwrdIpXG/bwMS37tD8Ga
tQdtuSRfjHMKKphgynj3eUtG5Kvq19/HjypqEKkoZmU8IVya4DbAJeQmICC6LGQIXgwyaBPJttnW
auK3cFJ/5ihDjHT2DnAdVHrpAmInyKgMWYYX5I2lvqA7l3JfdLkZPQ9ZyUgb6PJCgQxbEUnSIugy
hSZPqgYpNQF55jFqcVr3EfivE0AXpRyE4ZyGTg8CquKn3UISzBMkf6hE3WVmkBwQrUwYOG2sGJfW
jnyJ3d0YSY3EX6l21Dedp7wehyBCjZdtkomD7ykCumfeDQrlKyyFY+mHphkj+SQht7g3UOkLmk+t
eXyhu4o1TeQRibB8Ltne+HopQf9mtvWqk2n+1Ym2K5kxwWzmkKdkcaxiS791cJEjqATBeKXAUfgM
hyOqf4TV8jasCI0CD2WmuakyE2pUGpU0X2F4kDHOGA8it+Z4Aac/yPUB2wPFto2v5VuySOog2m6w
xVGh+C47hs9OcwqcJJBngWnNpPUnbUkqQkRLuL8ilzWq93AlgIBZwG+U8I7vVF9Y0DoI2+W7uWVL
vk1Lw27OmUVJxg4jSfwLfgZvXkJUAVbHqmsfTadMl+PcOaXc2RFNtZtZFP395Fv8ZPVVNjLS5dXt
RfwixkjhMPXebINVlJTWFn938ajJGf+UtGh+LZx74zfDVOlb0bTxQ1zTvomzbcz7jYvyPBFXmfSX
NEeZQSWzWbAdiQqLyzkYZn71mmSxK3h7E+rpvuFj0DUjjAnPDL15zL1an3l8Y84FJ2/faafTmHjD
ZaJT5MXhLUgEcFHV6j5NVx9T2ukHv66ZXNmTa8pD0lmFj2DQ8IFpMnR3IvMI+JlBHD+brVu+U5LR
kqHgDWFAH2msYq8SA3sHNNrlc/GoFSAdmVBvVHcRcwRy76l9kjjefipsDw+Rm07RNmsWco0ufr1V
d7VgQ6RYqakFstCL/2GK/kuq3r8dhf1Ty8D/o1DVfzs0cwTH+X8/NnsiUdX/bfPR9sn//l/Fdzn/
eYL229f+ntFw5d+9gBkZHdk0b8FC+AOhyB9hIcUbZf8m0f3WNva7SEdGg/kZJ0NC3Yx8xRrf6GoO
Qv/zf/BH68BNkO2wMR2s+t2/QFX/E2TV+ufRi+P4aIeCfz/w+SFsaa1DjD8RFLt2SD1j0JK+psTe
jtncE600Uv7XxVLVikw7qN77DrLo2U3X8VqfYhVoAQwNfRASp3+Orv3WD/b2HGAIlN4WqtWJMxNY
56F/6c0mDnMaLgP4iJ4BiSGlXwV8fDRsYYQBR8OWePAmnsEqm1oKC6byylzyM6WkX79doL90r/7H
u/Cf79fxm1W+/f7bzUfT/Y0V7Yt4U139/1CSwVzr39+4G7q/9Uf1TxNfwVf8PvIlNkSqAEgzdwKH
xJXk8fvIN4AMwp4jcGFtSpvJ1h8jX25JuFVETDxAoAQj1lbD3+9WQ7p/XxMTZsAXedxudF7+hduV
eNO/xFnATkIooSMTjzAcEPnbDf2nG1b7fWy2PZh9B7f+uG2ttss/jST3iBoUQpsh8mcMziNyLP+O
oiDc7pvA6fzhXpM6TLeOAlS7rUWcFduYD8G84R1FqD2IdRztRwZ6pNJLWQzX7Gfz4Gz2XeFv/Gns
+os3oXefrKWNsY6JqTuSM+mjm0DHxYep8byE8KxFsCFq6H/gjScwnQTDfTT59oeX8WrMoy5/S721
+V27yIN5kr/bY8UB2onKzyDQHFgnjsVsXLNbZjrpGwx1zPWih3jHYv5qVE7xI0Ul3dmAMO7bIsXK
KUS/s030Hk5JbbGhfya555CPSXXmkqabGaNIyFWjHMRkKLYZBsN+llOj7tqSSdW2QKN6oIXPvyqD
1Dks7oKFsapHJi24fnmOOzZAyWjdcizqxtCH3P5F7ch7ILEoMSOGralbcY8jyKs3niaFXdtLRZdo
xgnXHtR04GxejqCZInE28XWuWl7t33VelH7iMWUI6RXPTlMlpyqZ4ucgbsjRGsqnt9mlSQ+us3/B
P8PXtSVVZo4f/Wp9GIstLW0z00giltlA6saFWjfD47KSwDkZnHMOjDXzC9GhPW0/26S2GYJYS8ws
ABzKFnKfs4eHDIilSYmvW6WxXayuu+S9EneY7m+ofb2kFnbrfqbkdyuhxbEHbaMrTkQcNetoLL/a
kZIJA/XhKKwS3pMB6+DG1QbQdZqP6tCDMUnPmQvD2RRuc9dROnRG5SWwWqwDyboJktMQtQjCtjSe
AoIda6SCLLoN+RH/JD3GSbKwFSBWTB7YOWNm75Haxnm/Bn3ZbAR8v+7WjZncDBbR8CmHe+M14tRZ
sweyxLqp2sXYYjmerwPl3jqqsq5M2At0ws4G9IZWHvpCxjeR1M1zlXnlbVT32ddiL9BT524oT0Wf
jofJmsEq4FB4cavCfFwq1SBK+slPIPhq2y1Wdqiq2kEoNrNbhek8nA3JUHNK71PL76D0SiLMxqLO
FVLxvi3L6yWHO1fFQm2YBmZUxmi2XCBFSOjnsuEilLwafElyIXPmYee24GwTjuzPtuOLR2Voecgg
mKKPzxeZBvTHsHBwhq2TeVv41XkAjHK1MPbaVlL80JadnYCMxY9RFmiSzLRLhDVsy60umunOr6Zk
R+cMNerG6IRFYB5Q9su73nCqPUMr6yYSRnDXxdVyWwEgChmudFdLanJAJ1tvf9WxbQHf7/SpI9h+
BWrM2wuvexOtQD9WuQ+Gba7W0HMfgjx5iaXvTlfA8Is41EHW+/uJS3+OTYM5bKDm5jTH9jMHw5YF
KmH4xf52eusXegpIIO7KWXHJE6zTP3ywjmGU8WV9W7XcO9OaAQFYtJmwOUTmSuWA2MMcQFO+IuMw
inFok+5tM0qGV5hlFBev2iW5r7Swr/LJyEMBjQinZ7QzvfZLjvlnKhrvXs0cAUrDQYJH6sWxUNXd
y1RmsDZhrZrRPrZB5pgkbcqjoat4bQnODT18diJPcJwKblROGzFlbLqiuy0Oqttg0EgUKnbEcTWH
f+T2HFNgw+hcZRiCIkzSFCEXpkVAOlXiEcKH12B+tNjn7oBJiGtIMaw+0ursDtQyF/JhIsPp02UH
/tTClLvlULy36uFmWlWG2mxgZzYnzrh3xjLgXub2O3L0hkTEwSJP5xfmLGcFW8ble1yb6bgLIu/T
Xo8zdrJvPHuf9abElI86XSRkncoIRFPx1FuECCbQ0NQ7bomxQYxPDp0w96WO+G8cCsA4fG/+aadP
JgwLw3feFeUpU2zuRTseSBzd+LLdV9mCblDurJKSmMy/gusMCKW4GkvrKqLBvWY3Fi3tAZ7RCQ8F
p4vq1m8lAMIsxPqLFcbaQ8e448C5o3YmxC7J8oFRh0oVICdrum1qGiTF7oxyqDhDcu7JjejRyiYW
B0lKgr60KrqmyG6L6+IeoDJ7Q9N+ZoFbgxUCvDJvMQgTWqZAV6p8YqA3uPODRURnE2HahyedPChI
PKid1Z2yMFHH2VNe5vu2oF/VIKSoSlMeHRPQZVE4yZchYXmc01yLB9Hysk2MvNtWfuRe4OC0wS4X
+cXzvARVSbMIsr9GIXNnAJcspvtWA/90gsLY9XnDODj2nJ3TB78k0KYDIBwaFStxXdnxz2YNQ7k1
ZugxYXQzMtc4BZP+jKasv4kSs4OM0tIxoJLozp3qitiLhY3bqs+Tj+l6SoBQIWoyt8rsM8tisnG1
kpu06TTD8GaL++cYN8Fd7bVzOPR4QXPDr1dXb0N4yFM7dF+e5H78ihb4tpCrPFDhn0uFX78O7kpr
kcdIA6SN7foJAxuzJAwcbF7AxrgxFTcjiTnozyEIdjbYDYEy8JuZcSsmc7kpPAqwqf15GHkvBk4F
LLliMaHt4zUbx3g7jd55mCFfRd2DGVvXSksWybGgK9XCjdyaJXbXGtrVPOpjr/LqRlWz96FpMzxD
66gOUR8B+6PEJ91b62BM94N4X6v2aDExN52VQnD1AEBtqAj1GWY08totsVc7Ks3fEhhZ7/job3iT
FCkGFwz7EcHWb/ATZ7cy5alXQ4XNONUY5/FEea79Ixqlv4tNCmUcbcJjGryiOujEf6cvxgkNL3rS
BX73LGP1wy8AvHgeERyhCcegb+ryHvQN7NSh32cWL6a0WV4j3EMh2uxdDj6mGR1U/6VjDbSg1bTW
9aiXjGLe9jRq412k6Z72rIHRebdPJtI4WWc9OEspb8vMui4HdL9SCuNAfS8rhTR+dY22b8hFPS5m
/jgQiWKXIrh/m6u+cPeQsbcT+OBfOHis0FgMWJjUqm3ilMK2MaiP+TiSNGKbugnGGRQVjPpNr8z5
0qWq3uQFG7FmNoghCOvdF+UvBxDXXoEbPc4NNGUP9LUu1asLwoMOLwrCsDFARIlAXgLLsDjh2cxJ
9vBNm5sG+/Z5KSax9Rb9DI2R/ENpk1MV0wbBeTnljBog5KnQGMVj0vl3WQaxU0VKzNdt4nX3NDe3
+7xPxI4dMWJ3ZLiAp/P6K5YMh0MBjfUiMP3pcGWSfzhd1W5Gv0ANSOOyA9pvzCs+q3+o+cQ2AVYp
8viT+QIROiBdA9ImW+Rymo2R/x60ojxZULkIaIQ+1mPUkZzph9prdnjosZQXa9roXDA8DRWVGfFm
JkOO+FnV1gMaR/HDprHiGiyJfxdRDHXTO0xVlZ6i2xhv5X1PLoNKjUotGkKlW91AD1c/zEkn6yRb
nOjQ4/haTOOJyRg3mowc6o8M/9rA9oHAt3aMcti1DgSz1Z6Nt3eevOwN7i011lIs4tCNNiZ3Edtv
NN2x4SmIA6Q9NQNTWnY7AFr3S4IGzUz/c9IDiTX4atU9YSuTbF/S+uOLmHwjOzR95LFoG64+w/fv
poM5ZvVtOw/z1SCEgTAlJiK9MXTZyusO2VQv4muCdHw0CNpPN6IXTPjL2n+M7LTUxyAt5hL1fmov
zLN4YMCtiQ9yzslLQcfwGII1cq4bLzE08tTYM0b04rj9sgw4Dxsa+bj4M4yqYoean1lncyhT96au
66q6Yq2mH5BlPDW2JLyYybXwUovN7Nv9CpLpUUKA6JpRf2jB0Zt7iTpEFj11VfBaTYhEj0XSckkA
AEzG49RlmAtsah3zjmoEDJI87K5L81rcwf0CWNzItxx8kX1sXD81wtaJPID+SdX9mKYGL60HhpuE
3rgWSHi8duQ9MXPskiUkPrqU1/K21cLpZsNucYXf8MDGTEKj3HE+bTMqn5UEIX6CuDeOT2osmfVz
0OQ17SkQy9fVDDxmE6zxC2z2XTt+VKSPwKNEg50+JGVQNmcrgW10WloYSkd6/IDez2M6nfMxb4Yr
WpDSndWW/F6gCRC/Z1IVVtyT0auM1Qpcp99zNcYnCyvrZ4HuQHhQjg+R0Tsnf67c+6T0mfYOS0or
nGuEmQfxKxrJ0WyMGjqfPxnJ/STH4jmN/W3hJSG35cl36GXIk4XMp9GZ29wzLlVh3FmQkGQu3FNk
dZTJIypbWVff8dpowL5wmi2T9i2jFXznDkrt4OKxTAXD3uuEehzStK/XOofbXI9QNmv/I+o6/2i7
40s1WSosDa/dDnYt7mWkkqfIdJ+oSiCN2ZSXZUjqXUlRYR6pc1DGwJwGfY9Da4tzCN50YVyJnFB+
ZljPnaSgxobEKLriRbuYoud0yndLoERo1ti9a+u9hYjHKSEKfTgPG8LGB5n3333tUto3v2gd3Oo5
e42G2bY3CoMw84PshUv93qvkPqkR/gxDfRSUHPX5ifbmn7S1H0t3vl6W0jmOWffuZlyAKQjLftna
ZGRGVwt6fdQpU83qwTBeZGU+qs7cJ7TID0FLD3NZnaNAf4Ptw3QcB/WtNLonZvHoMPh4Y1s/5ou6
IZ4+AX002hDR/gYU/VXkyfvVTQvdr/8VSAYjah2fTfM19ZnsQkc28/WEX0yyMVbjw1IXb9SV/eB0
ro9WHp1cZQGDdzkh8Ri6ZoPv9VVX6bFUv7IIf4gb3dPMeRNb1g7n0Z7Fl3Jj0/1RUDMA0Z8WM+CV
qLD23oiyw8JxIy78z37m83Dmky+td+y90DB1+j4n3RRGOj3NC9QVP/tJZZy8EnRpMP84IRnAlir7
bTnHyw5B9WWKpbkb7PEwmN4HfY14UhfUxNZN9X40qfqYrRplTfOB9bceYGiG4nL56G1ux7TK+Lkp
AtTU7p2GCRFaAUqlddMixcWPLFddsqveQejAvefguvH94qtNjX3dJyZRY2Otes+upsKkH9lgsL52
BuCBAG4uKDgxrUftZZcqB4OdjQflOO1DimcCjh6fMt3GXpCeJLtb4OmYh3DgUK6OPat4aozu2EOR
a7zqgPD+BAr71pzi2yyfXia6Ai7FUO6KNNrS9HRrBfnFMknj9/45Gc0T0L1DShuAB7y1balLQbfZ
TF6xw+HBwFbqq7GPjm00w+GmxbLLLwDv6EEsdsKOT2Rgn6TfdIxsirMACSJGAvuBScdMIw4meoLV
GRcqniHhDOn3ZHeEdrGxH0y7P+P53sUyeLTmqDuSI6gxP9Af4yFRrHyMDQ9+WMztvb8Y/t3oqjvm
KCdGNm9Zl35FbAyJnzZbH3TfLamk4drUUHt5i7+3yWxdBY2sjiYT5DZhxchGahWyZNZbbE7BPXIq
2d2sQgExKZ3mHAU1S1ihbUkbThpWcDjb5QNKiWRc0FyRnbQObY/XDVH7DhfGEzRNmljxKLvdjZ9G
z07u7BcdBI9DnDC3MOi3gP0aTkIx5wgO5WiFHlOe89LYpO9jVGhquUmxHBnwmLSHyZ20nad+4b61
Sa9Si7pVJDQXRZwfR095YOzxEFnDmeEWp3AmlMcFAXiKDASZ8UicoTooWARSQ//pa+eTJs63zgjO
RGx3zJt4UFIUbzuvbi3quVozOCmCbJyHoGS43ply251fBmxqmlPmB7vYL472ZBo3Rnvb1uq61Io+
Wzqt81WMt4VPVW0QVnb0VaVqYzaE6ZvJZzfRb4EojC90aG8DFb/CoeeO7Q4dr+yaM6Pn2Pes1wCa
2q2mzJxClpJiYMu4gUv4GFFcUVRwwPtHeHanVvkXUy7bcSkfJR+4HbSnQXJaq9ijC7akEqaMNxBp
XWgbJOEc4NdwbM7mC1QinztK5+rDT5Yd0frnVnMUT4sMskVsoOgaCPEdVPGxlt9VaUDfX37hZAnx
zq35PbfgmY7Wb7CaISfIJSRcYsGP3kFvtOCnJJDdNn7mE4hDJseVQe7FU1+jqvCj6B9Y2G4KHe17
AdunWF7bpngXAQaECIdI27gMZqoa54W+92Oy2U5/NVfqRrPn8Ejqr9AKekv6TS7S16zM70bCyvbQ
XVXKvk0zw7txStYOJ2KI0eYk9Igc7NzZeZ9J+JMNuq1mOW2EJGlamHQptb04sZF4gXe6B9yKtbh+
Z552mtzyEA0UqeVRDDgz0tdmQIZTuYx6gQ3jZBjkJY7qbV/GGEL4ZzZuPt1ky+CRMkqffLOEnmcH
W3BuexIp80akZhnmlnPunUrshYwtPHzlR0Ghy8YZu80wDYN/EknGaFXY7/bEhlKtFJPCZsQND7Pl
sNW0ZwKyfCxJlYSM9z4HLsE2DTQlI253ZD/4TuWDGYqk3eEAimADE/0Zu+ChzIpLFQ2Bfgs4RrGV
TRGTIOMs5FcLXIFlWkcupFdaf4V/9MuYfPBT2SVlgXzvN9M8AOBIW9TsYXVy7PF8yWYrG+wPezoA
oseOnJRFjKxO6yvaPfPkUKC0X5YSay7XAzT4ztaueAbcRywiJRefoJ073q9FeCOvTlZYesS4M75q
WDrjPs975xcCofdYL6N+VHT7grIIMOVtJnZP3obIMGtEXNgDE87GWLqdG7fNuybTm4cNbGkaVJiI
8KYrdX6bug3aQjDKCzvnwA4xC3ZJKOdkfpu8BmwayoRR7L1ySDjVw/5N+Bn99CKnVYbvIkxboB+1
54bUwC7RMVeKyxhMGSnfDXnmVh2qZPG6UxbUrthw2a2JfpVuYKBf+cZhmuvyB6Gt/kGjc9+JKY8T
clXsef/hwP5LEtx/T7l4Bcz9B9HtG47qnxXi9a//Q3Gz/k59HUJvEFjkOG3/j/ZNE1Ft7d7DQI4U
xzg74Iv+Sx+WxDtJZgSYtaQtXe8Pxc2l5h57+9rM55vYWjz/rwhuluCb/MnF7rHaEKEwpYNCbK6J
i3/x5ssZZAcnTYYXAKzSA9V1vo2Px1Ki2i+zdPfdxHkc+CoMmXwjtO37uzHS9bc2Ft57ue6mn3Yp
GLYnLDUcGho89yG175zaOp9NDqbyrCq2ulK8bNSipLNrfT8X+JPEZGxl5YvnfnLcW9ihPJe5jqkB
W8mlKAtTy0ZPDwMDqhxbiM2uBl9YaGr+yeOSRHMdgkRe3aYOmfOr2qnTCUWqjYeT16Uyuc+UwasD
4kleskkncBF6RuLzlvHM5FVScjmEXVC6/rnTmslDw0rAKwp7E5brZtxPVH0U24nHCDP4ZM9XnD1H
oJ6SuulQIDf+UpAhHge0C3fHP2GTrlQSe3MspgySlWWrZ7sSzIYUfdmXKOlSBjXYewQcVYemeNm1
3RNBm7VYKe5JmBHgN/BJNbX+SFXLuBdNrbV2k2mCO8fgTjFSanfiF9uidmDqOkD5dZaMzoDEKO16
By59bSkahsm/K6sxo5adRjSWmMjJhn3XeOozAN+BgyjvJMUw+Qzk1WiG5qVXVlkfpkEAFS3sMbZB
IY31LYa2zA9jrEIOU2IIYFjf8KaGxC2jeSfbrpMH6a9yj2XYwmNZirwf+LP0DSnz4Xs0K1lcOW0G
gIHBVsbcVbZUxXlg/OcTFQtef4SUwdiOTiC2q/h0sdng+5mZ9Q2JN2+xZlvuoYKE+muOjEkeJj7R
N2YyvcN2PCl/1I5DbIIxWlb57B6VN130RLUSsCfsTDBG+iwOl9SjuSBPuygLy5EVfwMesrx3JmDo
u6QOsndudqJvFLCQ+hmSEVKB1/XWj3puINlJIJyHabHUvS3EiBu0dx3GOoHPNItBOO9hxTSs3Jbp
6F77owNQzexGbJUF3PIW8QF0BoJPvrZeg1tCsRg8K7qj5YzC6i4unuhONZ8qPiCPf3tMLk6mh6dh
tGpQa34e4zYq85UWNE3+VzZ29mtGNesSyhaNdUPhY/JpisG4xWEI6TJARaL4dhwpBQig/LyNi7Te
8Bgy3yqU4Zs3Bs3Ox54K219o28kVfNj4q1KzfOwxrHz0o4WvirF+9Imbw/qV4rZ6l8Oozl3a2pco
cqt30wLqe7QyWs14bMhI7GtHyWzXUvxABRXgDrbUrkOKwjbjmUaekYKYjc0DqZFC6vQdv+ls7BkA
MgdLW4mC5+Nrrjf1CAtjY+iS7jXPzFy8mTTcJxvfAAvPzlgNYyhE2mArDpBFvLggrgEO1Ntmjiju
07aie08j9tKZJdzks0788c3y0/7CFjB+SnCdA7lKWny7kT8P3+5v17oXikqxUst7Li9dfFADT2XS
tJ805EGTl5PdfhqZ4pdq04zDPtSgkQCYNgzSH53nfGN97glLAL9rNkmDzEd8PBU/eqvur3q2yjnm
XpttXOLHEVANK/ZIxAsnT0PNfvk5NXv0JdforOi6mtoE5x/n8GArwGW3IWsW7mjb6PuZcPZkrfVm
rAsFwQtKQkBjE/BK7ysQl8yn6/yuM+F+bryC4eNeI/9+mjZJwI3hNGBMKRfPIWzGcXkT4BRwr9HR
2LHaMJVCDZwje0xVUJPimSGkQ41OjOFkqYXlsawbWDzZrKSCx1LU+bSDATSqLfNVf9/iust3ND65
l1I0NUbMMROuuvgYJ6AFeRA/jHQdSqoORMmhSX0/OZTR3IrXxpBi/snUQr5bqjWJhBcsb7DcyJwH
NTByYCyEXOj0MhDecsI0d0mDH3hDWnWtptfYW5kxS7KmDr0GH3Fsymq3OIp8VaQjCbglJa7CETpf
CV6W+SOG9vUiC2Yf3Oo8LJFkxq69ObnlnZsyrkRCEdcyGZ3bv25T+u+5R1rbg//DHmloMVmlf94l
rV/w+y7JZJvEliZYnUS/ueX+y5ckKS9nX4ITzqEBwyVG+H83SQabJP4//lhIiQcJG90fviT777jn
MPNgr4OEDMjJ+yvbJDLL/7RNcqhG4gfDlsTIkO8mxL9skzJ8dHjbm5fZsc2HFZJTBoylCKmZZ6zZ
DEsgCSYuZDWUaJSGdws6Qt2Hlpz2Q5/vXOdptJ7wV+DryLe86KkVT0FK4JLVSLa+8dgvT9Ty7M2W
3vHySvXRdT2Mw8adYvFqxef/w9559EaOpFv7rwzung2aCJrF3STTy6a8tCFKUoneBRl0v/572NMX
M7MYfJj9VAO9KFWVUpkk4zXnPMexHyzjV9G7R7uPGBq7IIb1YLzU1nczWFtGda19rEhNld2n0Sq8
PGV+qtSam2uRFE4ISL9fEY8JWiKPUD1MFFsyWX5HqtpU1ghonITP3HfqDGRzxjCdkV4b32UFcaui
A3jJ7i8oZehmt5OvHuTykDqpwTqQJyoCgHgYz+1gnIWPlYFHohxYllp5bSAo7LetZgVk4qtiSWWy
4B8OkWqPRq8PoEO3XkcaszSv2o7bcPiAPqYwbnULYvVVwxN/16XP7DK7Yd9Ws5Gv1MmJeGBxjyOA
RVmxMITpBl5/p4Ety3ANCUxGhobZqkYx9uO66AZUatrzbux/0IZv/ZLsT2cnFvbs6tkPvhNUJVjU
OPWW4IEp+S0HAotOJJuHjsl0lusbKoPnZXLdo2PRFU+mH+8ZHDMblySXkgOnk99JNzKJYeEiSZFB
N/6CPW4PVXGDZ/joY7PdQObBgWR77Y2ZclKQNAJS7doWv1iuv7kuRTO7xXfcjHiNt4wUxqBmP5k7
O6fpKSQs+zPSkAPIVtdXQDm7Ww3Z16kAMVgDzhtwqS4fskRrIWHAx9J8akd368XRi0URbqXSBob1
6rKFrLvxttQUxRvhdedZLvdBvySH1L+qahaoRnAqYuxKBRa4SUxWSsXq3DgEObMz3otRUBZPO7qC
qxqSY5zp30QAr5AUdZ7camfWzcnhIuWg/bEy1C1wQQXESQYbewujIH0r0xODBdgmXjQhev6NS9rB
iLS5bRiMRtDrwpx9koGNuxSklwRmfLAGLAwz5w3JIZ4mpgq2cQYt18JHw9Jok2hjOxJvueQXTVlP
zz6DTiPTFlIv1E0meuld5GU7Lx8AwFgXm92s6T+KdNyYagTvhAjMYHwonJOJEws5OJIRuCGecU4H
UnGdbWGk+6r76uonRHOJ+RKxw7DFdJoJQa5FFNxbAVQ8GjjmLeQezMZV41sbnTGZ0x+rb8ytLhrp
vU3oHtK43cwOg9ULeWZVMh8nc3zQkzxYS30nGiuUuAgcok02RqXZ25sPY/0KCvlsoe7ICsnuYdhS
znR7c7rNekZfxBFIbqUug24+/hjLa2q+2ZQrBeGCF3DNW8CpRJTocW8b1BmnXj7kHdOANYl13+uL
lTG6M8u93Z8nMT7qNjst3aXm5k8H1W8Jh7rOpvKYJiCRvTt7iHcpexaN3giJC/J4HLVI0ZPRHcJo
wuJH4rNCExRl7onGEJ+ucV/n725i/0Qxcz2RbPTwNEXoICV3g79UXFWflTeGHsE0jVNvFWKbefrs
8aeh9d+VMIU20vKxKzDitp+hvm1abvMGIRRBjeG0/I6MnyqvNwPKr0Y+kCVx6LNLlmHEHW4HmQZX
MFveOOK5tBEqW/EnoanEG3TPtYu/vvXMHXPI61LCy8vOKEUxDiXEh8/J2RfjvSITJOJyKcGObIwE
V7+XZMdBEGY5j7j2HJMo1IgH4AIQjbqiX0dp+aVfXgP/V8CQcyR7yEyqfW2ZO6475romuwWwiLx4
YQlMh3kUeuXw46nlvPjG9TI9kgWX9CCehX8RTvPU9eQ4xOp9XTckMbkmFkq/uqzcU4EGDec2mXjX
vqXE1hbJrZIpPEy5QPNr0+Kzk8k9MG6mk0F7j4TjY+CuZdZ1MVkf4BY03zvOGoXY5wO1zUq4I+U0
Jjq+haYfOOBiMeG1DLSTu7KUFxtDQwVbnRDdMb1SWX6riEn+CDIodiwHIAXfjAthLFK5+waN4W1d
N2Qw1WMGRVLvyQwxj62wNHwRcLFL3D20ZWKFWHR470yvOLUj8GDEGIO8dppkenVV2hH6V6hnp7JC
hw1zaFI2/x7GwH61zC4/qgnpz+DCRic8JH9TFZJCHHTnSCJyiKto20ck8g5dFx06oG8bfsC9AKws
Wv+rbKz4iqyW+MT0BWDdGKTsHbU+F4OnnyPp91tGaMAUUGeGdUroX9r3XPCDj6G72qQJa3NkvS+M
XUNpcfgH3nhB2csdmdy0k/VMWvUOPwGyjzr2iDS2XoI1gFiJhw4v54GR5v2w+OOpWOwt0pFXqtaI
xh81737qURI2PyiBsQzVZvVptY13jrGKLBvf1RZ+tgBNGRfWsslrHLyAkqxnW8LrHPTVLJLjFCyv
vVIs86avtMeawk8g9nY6hbN0TyjuTlbvp9sOZsGGifcWr8tOcCiFjjT60O2LdA90eMua9NWsxrda
2q+N3eziXCFhqwYSy9v7soEOW3evyhsPiVLJlswy4oAskwikqj3WMbZHJMmc/Z23rMcLLTsmU1e2
YxIKg3A9Jt8J5BrMgUZ/XExgqIu+6qcV9OgH6qpowHObdV+9NJHh7+c5mrat7Jwd/W+HDK4IZs5V
sHj9Qbhdf+kNBywye647VFMRSOw0YcNrktH7VIk62RGVHn+4ok0kT1mlrLBJxAwt32XfVVM1NIzL
SdCaeWg3qQcSqJm90NWNfV9FgoIoBZBajbl3UGIWF1/leO5x8egXsIMkX5Po1FwQq9czsqmMw59s
+PSYdzC887E6sPPFr28XsbcC/Hyyuqo0Il45YoF/hsRLRelBBilWfkl5zlvuIxbxhnfFXd3d5YHv
vYvZYPrRkd7LHG7SPMI6+VGZSU1GpY9BMAh8NEGtod/ANkU7oq9RmyfMleK9DhqGGYrz9QwLorgW
WtBkZXl/4pkod0yB5n2+JA40aZS9TO3mQ2nky1XvxPHFHjk4emuuyI/A8ZSLLxU85Wv4OuXFi67y
+dQLwFxzjsSrTlzn2pmi8dHokuld8OpvSSJGmJtFDhxFMjn9rnMvMMf8Gxi79YWXEp3SbHrwimgg
wh6Ta5Wpl3y2AgbdaPZlqdGC8gKWLwwucN8s79REeAmD0o/uOYzZfiROBxrGiagHzau8cYxbDb71
E+tz9ZJ4dX0tx97l1gMBoGef7weEOGZ93AAMQM+PnDh5prcer9OmPQRWs0WkDyy5INLe8YyNI/32
zGRObQ2ZP8eFep0tIzoE8Fy5JY04zNSOsGnrA498fcYemO5UJecnY8nrX6UdyBeGedGurvPx2JlU
yqThET+l52hvz7777FVBskrb7SMpd4QUtKMBIZo2/DT7RrIP8vgSZJbcLEzHboRqNdBoWHyicL/Y
qZxV1b+SAcBm5LKg50/ip7ZeiBeMhvwG79tpzFLAwSxBjpEcTwQxJXc9MfMsS9it+RG5nsxDV2NC
ci0m8cT4YQwXs70xopEGKPIhQ8uIzX+a/m7RJoYVoaobB3KE3U6Pqp5CsRYk1IZHfHDRqcHzeJ1C
1IZg/xWn6EqazH2ztPeSDaYMFfa1IZP3ESr+szuI6yz/Kfgst3ORoufu+nsTZOwmytJqyxYf2Bkm
WWnYr5WcKG2zOLvqE2LrbGRG8RA8FH4c8hi8YteExsIhE12ar9XQ3/d4AM59p+kOkO/GVmUfghZb
6CDe67VvsWlSYi8/Wzb81hQBveuO+c3gsk1lvU7DFIgJiqjHheIGZ6Y/iIJzqJ1CWQvOgxLk9KTl
HljBC4hTdVOmAsljnwTZvRfAaF+4bn9nMmm3ThJFJ4WqbDeiRkDuMVdIeWTdnjhkJXQTFCN7bvru
Ji+0vs3TNDswLSUkvmzrnDujXLd8bbWNlafBshWrJ7CNWesx1RrQ7pMpiKMLbwAgJPt6XnrAXrXZ
qe9hnBjEFQ08r5LrG+BhnXx2fcu77SRnlIddd90PqDcX1LQa/IE6NoaKYFrkpiSApWPOvhwlsAD8
mEu+a7F5ubP1O0NfonTrITCqodda7jtN8SqrmH4BqkJYguvl9N+JSj+fvv/3fwRIoX8/UQmTX1jk
fv8ZGP1/f/ovm5ezmrlIDCPVJvgrsPkvm5fzh/BcxiU4/xE/rd/gr5WTzVekuYK9BF/FNfiPYQqB
UgKZYMDvBS7aWvxf/4HHi7/6L7MUz15fFhYB/tGA/wAp8fV/sniBgiG4z3LP2shbpnfEApYjd0FC
qoAfUfz5IBIMRJ5+X+ZPTlAnlzRaPciwD+gXojZHIUgQwVNgxVIcEXo37j4tSYIFao6x96qusvbB
9hakhG6cER+QiZbnFAJyo5/BFpRpAy2xstFAWjroQzgUlGo8M7LU2UJ5ljyZ0PDO+cw5z0pZZmrs
QK+MOWv0DHsY7l3XpGBM4wgmcNHmPUc+7CZ8z3V1n6QNpA24IPBQhHnoUnRaB+BaIHtjpgxaVDNW
HaR+JKub8e2kjMq8hblmkRXNqzKvK9fI39i9BOUxL3rLffPJi/wV982yJTN5AAHYVjZ6Z3A2wBuD
Wt02nly2qoieNV0kyo8yIimVemaRlvHq8E+sKr8ZPZMuF3VLj1Abb0q5EdryOIgfshKviAp5oc2U
h1Wv2+LarL1SEiIVl85dxTw6eTCNGanHJousqvmeUpn9bgFfcC77Qy6mLWNzET/GSUBPKQ0lKkAW
qp73M/VD2DjT+E0NaDlID1X9mbTe/IN6R7QQITTW2R1aDPdOzIV57CLyZ/BzR2W67zqpb/yyWrI7
9jKQnozOtu/aLo1Qh7iYp7dZXFnzM1zC8XdmW3lDUIubYKeJV77OzqZifmrTgLPQYDlpcqgeTTGk
l2oZ8+PIhBsFLPAbdkUdQoDITpxHEPmd2Wyw05bEBqbw5nF8N4HL5h4aXBncoJYNiN6uWFFguUea
ClsUwBNxBJwmiWcKTuFgZE1BrxLX4dyDarY2GN4VrU+wNAEzAxxAQFa3HmR83t+4JNRaSzDNu0nU
tn/Vx2NibUHyTvMpthyv27ERdI0rnRJudEAX4KOj7F19XqYsS85E4BKz00YA0LYd5BmF1sbTxdFT
eVudunqUL+6InynlObyt66k7DH1gUknSQQw7s3Gb6xkdNblGzBIY5qOlRrRY3monpnnC7GLgmUDB
uR8KZ36cYXqqHfFQ6sjyZrjEyG6I8UB8a+fzZNz6XasvY11ZXjh1dgWug43Xi2UY1dFGXsl7VXFL
7Lq5JFxw0A2Z4YTBkreAPGSTcIafmtYWl8n2ml9xFbvvEZeWIq/HAAxAWCcSy9lcFgxcVUy+w1KQ
KHKSTkU16WOAoixzAoRkaZfnxnWm8/7VjWTyNM3odID0Ar0Z7DbqKHLJLyrb515TCE3fCeHK0cIM
skfSWRogxQ3uphFqw9j2wxdPBeHoHXmMrRdspsyhtoQBylHP9YnfPw8K6ghVTb51cEx45MyHLJbZ
H7Zlk0Z3lXTC7B9hVwxW2FNSuWYIuCaziTSYFMlxp5zJka5/GjVSw8GqyCNGC1s4UpSf5lRl1LZo
kPxBVbsK6mmH1gzDVFBeoatqLeIw3XZi3TaCARB7TGIm6uTJGcW+CcBxFOHk8eaDmzPzpyimibRu
nLGT4/hSRqt+hmJNeRZcmyYpzENadQY49LgRcUtuF2kMkGtxvz7XEG5wG1Q22JVfIoi76gWCTeW+
k39S50++TZjqXlu6VjdB3qfqxo26JYW4kihouvWoK32vEjQFCLqymvTQfCxxrFk0zpGS7i/N4HJl
y7TeEbeqONBqYMSszRIYMn03MDMDygWTOKgh6KuHwnhECj2BeiwwUrllhj4M2fN2ZsaRb2z+oRv2
QOrs567/kFQEoMwD6AyVOlhpJ9/XxiHQZnUEi9i9Ow5DwFLZARM3Z9HbYaTST/UQgC/uKuswlUHx
kswSYlU/VwwNazNAyIqK2unZ0UK8EydUtsaddpsxHJWNd8Gt3AMwKxApDUjGDana8mOYKT77kRVl
qccFQkQHqjAZ6uuAxzl423aZn3IlQergq+93ND/ONhpKbDGYN9i3V523IpNsbPm4gQ8oHaxnmZdY
UcDl1HGpz402f1wCC5+8xvEctg6M2uhunVOQNNUL4UZueYV+XR4ix/tEXt6qjyTmSXzWGIja76hw
uvqmIbEUS0vm8YHjG8cFaA9A+Fl0O/N7imwCCxG62grFgSxFdDOpQsTfLNmzX2tmofHmTjqPrxkm
kR0cZZkRbblB7K0zcsmQR2fDpw/idPRDkXbVZfLm5pCCgJs3tXYrAPrLBFSfWLh2Y5OnNO9TEaVM
j8zYvynSpau2OA7RJ5Oxe8jsDjOIQgw3xQRFUfuWWNokFtedU2kzQF+WZwFiaKwY6MVn39kTeVNi
c2NjsARDeyicxv+QejG37YjogXxVI7uUXetd4yFxH3oFjSvsiPVZZ7IVKQeGQ1/o5M0vammoK5qR
CkF3I8mRCKNztj3+qkcm/OPX4Jp89sRRc8yQzpHmy1eXwO25jfJ49PZzSeF9IPZkvkLFaF+XjZQe
2Tu4zmb0Kj/zQtDXAWKw4qbHmabL+/+W0H+V0Czy/n0J/fC70Z80m3+rf/7WJ7//FnKt1v9SU/PX
/15Tw7Z1hUPeKr/4P2iz/1tRWtYfFlmjFgovxyZqVCDW+quodv7wqJbNwMelwtoQ8eQ/NpTyD/aS
NvxQ3wGuAED0PymqPe9fi2rf9NdVKLU1y0mKdNdZ6aj/VFQjDLVcDDN73CrT1onrOSawa8aRycOk
ra5hoONkQvcL/WoEuTSdJ+ZyxL8A8gzdP+GxiAEAyZKsOWeQ31bAbLxIZI4wYl3A/dk8B2Ee1CXB
frQdgMcyMLV5N6fs0Vd4bfEnyLaGqVtunZVvW/2Jup0tjaXUo55EVuPpGxQRUc0YwcGCpf9k5Hp/
8nJxNHtofrwlZpcTxNNLm3pBedJDZ82vvqfa+WzNeFS3g1HH7rZNMf7YVs3+b5ATQUkkNlo88BcV
fQhaXoIcMS+Qq96UQBmXRdU4dcmdHjaTLBkjJJVMbwIDFBcUQM1uYmGQZGwGmpLPEjjyh8mph1zc
kYwTwbMGL0uapW8tW+55H09Bf0s+TMNSJiisn5ohMAsIT9UYDkXtnsZpXEP70rrAUGIRlO40wBZD
p4kZAS3CIF8pHqE+bNI6jSa2BX7zxKxLKX6kdBY4HJHpbESfL48jQG8SXEgYQs4u65pUNH6YrWUV
QMJJL9P+wWy04sR2+o8uHQiJJ2LFu6e6R3KsXTvdYvEDHYfhNWhYdABYDYXZCGKEWLn9UoFSD7Ub
pwwo096tQ1WMw4xT0HOukdIsRIguqMFCbZHatbUIjSXhrMLSslemh+3WBgQAAs93s+xhUgPjtKVs
x/QI0GHoTmh3GSt3OmuJVBN2nuziwNILUZEFC5AywC0I7gwvAGbzLierWhlSwY9h4H1gjijmHYGG
C2tAiULmOi8C3V+TsGuU+8R1AVBZrjLhadhOhTgp58hpC8/IPn2gnt0u4XW0W20EKyDdcltrtTHg
Do8zp8225SRiP6xah/SsAidDH5aOY+rrOUuAl9G2tcEGVt0aBNygRDwa5Ug74w3E4GxIGoKOSzHV
xsZTTWku96Au82Ld+HXZWeWj8ZqWFIH7JPUke2+oeylDRMfyHlIN3vBZFjZA1anp5/G9hODUhElB
VOQT2uQxu8mrqDtPozeUVzir7OE2ngjWu8Mk2o+sRJAc7BtSLBKu19yJ3no7yMUPr9sAJgFNw9p2
XEBy30F3TLceuZjNRY4Dod+xOdvpPqEKSXfTPEq9bZK4T09W5mOqYgjEZ4PVqS1upSo9/66ALAGC
oJoM5wxZo2Y/yh7FOrBZlT+AqftxK3JWNzs4X7BbicxiEq8gCdX7FiMa1YOkzDlODqnQrI+KpA59
YGLqJo5oGMMC8Vx5a0+op/coh3r7u84IjiJ1IdL9fcC+mnMVa2Syl62ZxbDHZnRMrVmAWiR71OxP
NaFICRiN9avAO/P06AjIzzfUoV12HE3V4bSyePKsvUqRnLoOFMSx6Ct8szbXEZ0hozL/UC3NiLWs
k7DAPW2pCEaABTBEOgmdGPHPkyJ8tEjFo6ClWCmDYpLbbpr9FxHkvBw+ff4SLkz/HE2rKIphQPaO
1lL9tHMkf+YcNem26ub6ld0y3x1fLL9BvrRiSW3CGuYWK9Fg+SJiA96mJl9lfcnjJqGy4JMQbUCY
qV8Ue8Ec4M6WPe0r/aR3mwyL+Y0SvG6P5ZzDZx4jUqeptj1CVO3Wu81n3lfEiLp+Tdxa/fT4M6Jj
J4T6oWOTP7TOmLRz9IcSOUgnuFmTAky01cErlnVXf0d/ZsYXEtU9DyOTVlxHjSKva5EQhJtlfg9G
cOJEhrnAVLl/J8AB00rhSeWCWM90tO+fbL26uopUqvSEChhJ6lJF08toiqS9tkhZfmrYLOaHUSKt
Ow0qneqQA8NosP8I502aMneMY0xKhQNbKrUM1Jw0Tdd6zlGD9NWkybDKuNjCxCwHdGi+8zsdBVxn
FwLcw4DjFDXmZMZjGEfaJIpWypMb2Thz49qIAvymXXQzoAv4Vhp3ArA6lyBQBU8BykWUgaKOhAZ7
UztFf22zMq5CK5hLQi47v76FckEIsZSz80SfhHNlcGx83ZUtmBOJqlSUdlGKxcQp54uyUYsf+jTQ
0ObaCLxwNU/IGK3JcaqrNoKYid7TtJ9avj3h5GUlk/2iZ/sqiidgyZUboHkBYsSU1jTK5amx0u7i
F5P7SjAqkxonUOwHo7QE4OMMyVtOthYPMzXFHzbPcj5vCnYs/cSyYxAM2gUzoNMXT7AL82vXhMi4
N1SGLdLxY4QoI4pwp4jy23Zuq9emL8dXfKM2898J8iOTsPJeu20Xw6sNLI6bVkceUvF4aHd2qspn
q28zAOVW7nDG+KXXbYGAJSeVZXXLIGA2TEOEYsgAk6KPQfg9NDbxN+BopbXN3cx2w9Z2vG87qmpz
P6ExuAxe1T01mcQ7tjpj1rF3A7I380f/jiKgV0fSMtBXsXnkeGt8rCF4bywkspatvVs91bRFQH3U
Q29H9WeO1BgNJ4N+DmbHYdBIX8D0uilrZMPwL1GrIJq1XsVYqS/yLPkohRLpPSg3Iz/EfQ3TcUCD
/uA5wvyENpI+F2kAlaryycEIiR5php0foMY9OARx3daFwzvbtSx9GjsvkTSw4PvwUzP4XLQsnuy4
llcwNZ0XGMU634qpqL+lZ5fmpizSBMF6jbmWA3RK270bFPSOhZLiFcxx1oIQjtcP2bWsY61MZYTa
twl4tdeDI8ysoftKaepwokw1hGuzaoJpU0AUF0d8DC3hTCQ2Y+Iy++nRQAK8ckNLyMSGyIb71kbz
sON6in9LqeP5XMxD8g6eFJGygd8AegGVFIXgPLNRlr1L56LNFSU0AJ7YJMoQ9/04kXHsQXEECYDu
AWePM/lwfgeRsdWPC1hQDHoROC0cRmeMkQbDqLFZiGAi9XzH/jsSx6hgr1I3vY1diWRvzqD1ON3A
X2zgQbrV+J4C0rjSmQ36XUENnkK1zJl/UGOLsc/w6mzag6+aIlRIcevtpUK0vXXQcN+siTMEo4h6
fBBBhQdzzvPovmR6w+i1Apm/8YlnbKlCUiQynLXQKY3Y+VEmMJ4tSvap5MLMeDlTbGB0FsZ4V1EW
DHA9+/kmwK4mYE85rIyZsDBnhGPglGE7LFWx7xo8SpsEsyw6OzVWv9JCt+VJaGdst7Bs/REFtO99
QHcQL1mdoX2CKIt2OeMdJQmXgeMuSEj9Wedv+UjCRcccQwEM+J0x8oJroTXuDDedHwgl776cIgD1
NdfT8ObVHceHCBzkL3OQwl6jaKZOTVnmt5up0VmNbM8t71VnpF++KOW75WfTuOmoGdZwKHOts2Mz
a3YTo7cOmHMr7KuaWvMSlyUQUNgVjFA1LbIIC6d1L3GXeO82TnuKLtNNvsEVesG2zYbl2WKX/byA
HxNbRkTMhs2kI+DJjFTDsIE5J3bKkUMoGGpU/1MR+ww8Zk3KZ8rG+gM6ZgFUymfbz9mGXmm3Zk09
xJpjbROb5gDR3zPz2ylwQIK3ZgKwAd9JgapiLinoozgWX80kMR3Gsh7e+haR9gYCYvM19ipSG4yY
qOhUTw7rTnHA4fIHudij4EbhHM5TU1ZhpGaeaL40DeKa+4ids+ySTzKYh495GeN7Uh3y5SLdjiAk
ZtMj2jVMusaWyYWmXAfTcJmDHtMfRDiEYYmpgN1IU0TXQBYqB5i6a547ySj+EKEfBwLHnkJvSeaI
L4h6JJB/9m9ZaI1j9gUo3/yd2DM0aBAvxAUVSzxd94bmudLlMGQ30eyMNz35bsXedfLuMQNG+0Wu
CE0JSrfxxW2Ufp2srP20h8nAdMvp/FJrRPWhid71sasLhNoBloJ247RD/potFQ2RkXHphJpC9SIg
BN/OnuO/l7k7daGD8JYYrN4f3j1WOYCt67aIt4sR4+0YWgoX8inZTjDPSj6Dmp4BZraGUkJKBirM
lbT8i3S3FFagk312XdC/oUthbVQQW0PkOvFL13h46Qj57eqhBPr8QXvDSrLyR30nlejegizDS82S
l1vjTQ8p/o3UoX3bRMCGGQmKMn/OYQQ+YxM1Ps1gcBrE/6l8W2w/NmiAbS77efKXDKxPoh8Ue31Y
s5Q7NywVyh9yuqZXzJXLpzd1BUIgDwqtJpx03HNhlWevqqARtMWQMc3NIpVs4m6VPo6dObwViPI/
TJxcRN5S+aHIsxLt72HDEGYJormgaiY/Pt4tpGw/A7JX422Q4fsPs6YI/LNmEdytQHH5A7wuiXeE
0ljfpL83qN2dWGSXhMwSL7TrQa4PMHAQCXsXuYHwwW9UAI1oPe3CuoWAPa/Z4X39KqSmWm+sKIh3
nenEX10+EDguuiS/oyi27VuN2goxoE5NZxflZMo9ipFuCh5jD2SncHvFFWLPnb21eWyjuQTiTBXp
NhH++dqzkDR0pbuLVnHMBl78ajBvKRR3pQ0m7YbdPtpiNnDCf2DV2K1/aErM9wnXD7UUiiA4VmHc
F8XCPNav0U4TdWK/ppjd7uPGZ0zMm8cC7/q/E7W/JmrMsP79RG37u6y/1K+emdr/f7jGv/SX/t9C
yi/h5zosQ3w2T/8Yrtl/WKtFMqCgB5brBv/YWBOBCSgXYinDUNfyrBW92/0domtY6zY7YPsBkNf6
+7TuP1hZ48EGmfpPNknfsl3fwVFgrb9sGlxe+j+P1zDzDoYxIYpP5wnOWxDPCC07nc5N/YOggk68
40aq6AtK+M2EUVrA4JRtvzeIE/FNEugKeIZShTxoEyoHJ5mbnNjCVVDfgrJAlFcuRD+yhPfuBc+8
Xy454I9JDlJ/5+TcmLsxorthFFVAgFQRG/4Nzx/zJCUD+jBl+8No2aL9QoON0XMbu2N6LeIMD/wQ
aHgWep7sV0NUpAQxDCvQNcU11EKHUVDoRjEbNgeAvrGfjUVBrByHvmdix20Wxu7ifiVJhG6LBCn/
qs7dnC0FpcV3pLwc2U5dJzdEwrHf6HMXs1aweOpcE2aJ3XF2MXQqn+HJrpp5kqF2bCOwm2n1hS12
0cdB+inVU0rbwJqFBoSFZWTwuGW2xbPPqD60WObVIW7ZB7O32XFMc1PtEQyxBglkj6gMENC86ftg
BQ17Y/va0vw0O1wDqPgtqgX+3zvVOkDAqhoGrZxnCHsLIwu7p57BsoE9fayIACKvJQOQhXIO6iJg
MWs74LIj26sYxM8MwPyuxDTLACAX8cNUGIuA9RE0P57hG5TlsO2nU9ssLDsNshKWfTC3ccW8U/vk
QmBomjYotaW9Tzuj4B2xM/3Ido+FMzJWk2Ymlx9wDXiaI8PzX+SQdMPBrjOOV4g6X7nwQXaaHjIH
wFvZb0fFw8vAmtjnylijMnzY/xdIqOLb00OLGzwFqraZApRsPOgGC99I48zZDn0B3buN8R+G1GBZ
7oXc8hanP/sWIzqVo0+rD6l/TPubnEmLhYYWzxosqdZcHcC+uXdLs3HA7gFWY9I132LW85boYAF6
rY6uauKZQI+eaZgTB+CvBthP/Q0HZYq6Ui+4RkRBiwgNNB6ghaH4ZiNH8dL5lwgWwIThLWeLed2W
E8mUyLBLGd1SZbVoGE2iDmmkWobPFUUl+Y4DeY8nhp25MDdNxHTqY7YFP2eAKivd1TkX49WCGGS4
NgFqLkAxA7rIxkYXyStudb4jQAx7ZguXtD43vkF+Uzbg0Q6BW9KrulGR45usZmm/OZVA6rBQsBMA
hJiFtZDCCYpzhtXp88CGaQmHyk6ij8JGnv+iW/IYbmGkuc2Vzo1MvlV1GhRXFVyTxd40um1o+GJy
HB+KdckKJZQn0INZUm2HyYh2/2BOxLbdNo32hquG4KmWSAPtoQuNAsPgSaBhqO0wYI/mo2gpa5ht
ZWvmFlXEXcaHyLchjjLDK9o78r0wxiXe6bK1gC8iPP4sEUgnBEsvLHJjOssVtDcCWDJY82IFUXBv
43Uwu6hy9q9nF59L5vUM58qxwClpkQjyWwx56d+MXo5kANWIEPg36sm4Cwi2BQHMY6bfqyhx9K85
EcsjOj6vD3nuZumW4WaTwj5iibhzh7bsHswKxFZY1L64eCMJmHskF8PFnWybiMkg4aFE+uCY8eNI
lnCRO5LFYsOUsKOBuxmmCD1l6vCRgtsfqdwjhIKPLH+y8lHi235IcwVoKaeHQwVi+pUK1RAPFsE2
KPf37G3khdVG97Wkvn4jra+hV85M6EgSiGQe46XPNv2o4FT35JNO70wmVm7L1JUZ0CXio7YQARQY
QzfllVB/kNyLnr7oLkGVspBAqJQjcdJVH4X9nPJmGXQOTKEiCzGRoHC+4xroxCHVgvVq3oryJrGZ
7W4NF9ZDSGvvVdv/x96ZLdeJbFv0V+4PcIK+ed3A7tRanSW9ELYl00MCSdJ8/R2o4kS4OdeO834r
KurBcokNO8lmrTnHDDBh3kig3GVp7UQXLN9Ngaj2UFBr47SWQqYOwfDVHCbJ7xQHpfTqXIqCYB2e
p51cl42En2xS5Y1n12TSJaLYva1KECvsW0lYpo+qWXqYZnnOwUdZL5W3mPzMNcSL7RauE09LI2h1
uNXQ3XF4EpcOUGGQgEbtznyBZrP1lNYsiCpe5yejow4XG4oCwG4084mSQeHdU8Pth4iNu7FcGSIF
mSHq5HvL1trbNX66Uk2Tw3ToDAbe0bUUEe2Jn0HLcYyxRs3gcd7NZ6h2u541J6ATY8xeaBtKUCaz
FNFMHUKvnQdLJ93YihVZaIXMl70NVZbB0QQMJccxSenLElEpQN5WVcWq9hdAbtXy0qGJL+KsLDZ5
sWypJOS2pqdnHyeau1GrBcJTa3aGMMtG73G2slGE5uLBA7RQ+mQhI5dsX20IWJ7hIFIvs8apjrNi
kfxXa3Uqg7qEuVcEDV4hMx/cUNLMco+cxwjvyIWumqheJw1kkBqgeVG78w6zQ3xnJAvhP5gt5TTY
iQvKV5Qm6N2KvPhasTI3IaRLprMaFOntYBpJEnJ6tR6VWC0fgkOFkFwUOq59h0BcX5CqtBt4Gl/Z
0TjY5zw5v1Sonb4aPmRWVmRz4hHTHtmGsaU9oGzJnteyC94onEwbDdgtXZopKR/C6RYcGjTydJbN
zD/hZubzlEQ8OZd6vwGP0IqAZvJ0l6i0gJgUxv1cI8gyAyy8NSVe5x4iKxJVvTGyFSAkbnPq7t1Q
X3KuJ8i4rw3tHSa82+4JGyvsfSo1cVpT8kV2rW2kbuhPRvCsgqK9wZKDL85Hfs/sjnLuxqQ04ocF
y3Ueo/8B5u4lnTzMeI/ycJZsrjjbpg0qjxzIVEjA0nDXyzbpYos0EQsHqAEae1SgWGJbbChxMrN8
DpXtiOst7wT7lHKeM6jJ2JYvJ0Sb4jhshcZoovKyEia3Js01J6/lRfVWrQ6OUut3q/cocNtD7s8w
Vaekvhxm3523sbdeur0l3ji/aJ9LrM0PkJRAyvlyCr4KylU2GpFqea+JVBkj0ou6l4Rc1Ho/rZp1
iYIXyIFcqFru+MP8qOZh/WL1o+9gQtBsqESJpTFGCTtp2NLq4mk0cMvBwBy86wqxFkl2M5MJ6Xk0
j6jj9cWFNXfSjLu8S6C/q86ixKwkCrs1f5tSHDWwrIf6fuir7jVQc/GWyjkoI13hctrNuCFeuyml
1A6ssXkE37i8t0Bxbospx3jpr3rw0HtBee6mafzC9jXh+zOm/hurcv8JtvdMu7CF48P+RxRPuZMb
300Sp+6DtluPExoPPnGnma+KGvkdp0HM5DSCMCwtGcoAe5DolO0hDb5y7k4/L17lfPFGPDxglobm
qwC7SRhXuQSX0nLZXyUZ2WhUK3oKF4yUq5lmkR22WUElvbAmiU9NVsAeKNzDzaU7419iK6/X3ZIW
YLGR90yA4mtPfHWR8/eQlKBc72Q/iodUm6cjUERsYw1o69uergGGMRM9NWLrNbinaQqV2xvW5WQw
5dPc9kuK8GSYkc03V/SRGibuFNys5bFhsgbVxgUI9D6mQKx9NkvF8bhz86oE3gtkD0BLDyerX4R8
F6BIXm2tGJrQnSh3x1NGN2hnm1L7nMz19M2lsfNQMGPQqZRb1FXOJv9xgSVApWslb3wfkGZ4XNfE
YrNQbf5/C1JnEiZ4d2jjOhAgdqVAHbtLEr1vjwJxTrAzpwVHQG70JbI2rZTBURa9xYaZZkG2Wz32
0yG2Mpe5vrUFxuXF9mvcfUJ7SHDmIs/7SCDqrQTBQKHRO2CfpVH7bjDxkNkIyItKw2JfzVXSoLIK
Vow9nVZNbC9d5X52DXswMHIovJn+R6SgkrUwAQ40LO6b1v59npUbxMnEfjciRc9my7oErCyaaxVf
JKME9a81s/gIqfRXdPWcAFUmBrKfgDo7Oz/xCAQUOheN82m2nvmexa1R5s5L72tWGo4jtRps09Vz
Is0RxPcaSD+mpJE9ZXXa+XsPwv2KqhTBUsQJzF7Dhlyo95VkOpuPZOggwYdOpntel/EIaxnzTkIH
FHEkZXCw6akOHbLnqNcCBbU5QCImXJoQwhbEMsrmbra356leIgXzF6mfWdPHAfZqiqOv130Wto7U
CVkqG1wv9shcsx+cqqD1QMowXw02xCyqHKMWBxJpwV0aOMn2RUGs384hxJ5TB3U6BCi2hsGiMglC
utYcOaC6Qvt25c2FMvcE0xlt2M1agr/BYSqD+buAqqkU9mMiXNCvh54yqiEu3WQjBVK7BiNqUbSL
LC3lSOpNKzKr1mpZphDJSrg3rauKwxbVi1yybbeWqlW7zUn6pAfQF4J/ExeKaifEOlryNDKTAMsL
KwsoCYvU2AObmeGB5lJbnhNX98nfqARsW7s0CDCthGCWVanjXAdrbWEQSSfQtTVb28PQUybfLe5Y
Blfj0i5zaKQ+t1YCJXwrevhCYUdm16ZnM0WyF5w2qpB4tWEB72l0+bGypXrsiJfWDsIVAR7PAPXz
2cxIlHrUg07qMVl3U7dzl6piA5shVN8tFV1A2mU63aF1WPwu8ubeppOVsgxRks6D9tBVDK197yoc
/KReFmw7rYrxa3/0uocKaUnEkRCGmwKNZ4f9qBCtKrAbUA0AryakRKJfCwdy+Oild16RnUwvS71j
ysLcXsOe7Ivj6pMqeQU2P8+PrP95yvu99eoJp1nkSXz08IePfr7stp/Kjz6//9HzNx0Nvw/b7InO
nht05hs6RWCvwtWb+pqC/NqEOiCdjmKkxUppVPVaHIoPrYH40B3wAct2X/Yp9KT1Q5sgR0f2CJbQ
l5NJgHyhINPFOEDpA6wrWy2wzgg/2PuQv0AO7MhZvbrWvBzG67x2qCMQitO2DpzFHqP0Q0GhrZua
ArsUygoFQUR8GhAN5VFZlYmzF37hGZEW6El7gCeceGMUINKhhoSxyN8rayRIYppbb7pZBBTna5S1
Y31hMEdUn8Ce9IQveR0J4zJP1PSiHPBv2CINcpXu0OUk2SWCCsQly1QO814tTPGLUP2Hix6q02Qi
I9xbOFiTh/EfvQoUJYKb1hHa+77jiNtzTKdyEjOgELuArEL4Ui+kul6W8kMQ84845kMowxleFOD8
XZkdTRC8BpAWibAmqEgoQHWeG0PsuuS+fS0F9gIf+jJsv3bYunWmT8z4wiOu9z5eY3nZW8MiWVFx
Vx2IEiXCYAUZBW3GqjllQksqqEZ9yIJMwyP1I7dzXY+nCdE8/UuUMzHdLJGHSJ5dccrLehxOLPAj
I83pe/eus4jgvBu9BmmShf6gPnglSLM9pCjkS+ofKdOHrAnDHBInK5itS82fxyWibYwICrAFHWNF
Ff2u2FRS5Fw4tOEGAbtq+RBS9R+iKoSqCKxcUQ3X/qa6AvNa13g8q/HVl1TC13lAXGJ+iLWQeSPc
avjEbdxueq4UQbYOv9Ze7nNDT+gzrMVsI12uOr6ZTRPm6m0wUwIwkIpRfmyWuKAgiIuQ5Eo/zD+k
ZXa+VreUB+ivODT/T5Te6Foh+HDTcBkKYJDzTKCIhuj2OkdovuyhvGfPeY+mLVDkBgC+2KRuCcX1
VyO3y6/LhxSuK3z02cmHRI4QGnU2bAMUQWnynJktN0Fd+SGuw+xKW8XukUpFJqEArwRnIsVbDZfd
ivEh0dOgsna7nr7iGy8/Ir7A2wR96kPc138I/ZZN84e0VSHlc3t0MOzgZ7aipZpG9MdFWo7FFS/T
ZsBb1Cyn6wqC7VgdSF0e2Ei1OidnNDRNhjrQ1bARQ5ESLuc2aJoG+i0yiuh6Ut0q0geamWwtbnvD
ba3rAXKp0tJorO1S7MHOC7nX3dGhVqs56SDu0fav1c6hoOTGcPjL6dvor+YmuUdyk/ZQn3Tsb06S
44LcNeOsNw/GR1ysb80uhly3tPOIrmSD8ahdep382sEeO3BvQ2YKW9vbJLgTGawyzJqIXrSRFSCo
3GMFJKyK1EcwL2dBtUKo5QCHtGOkKn4AhOaQ6ltIbwXiXi2Buqs+soHtDOgqX7abendNqS/zO0D6
hB1qX42cKi8mRGntgcKAzhGmJpaFlYcDcsZ0UYqJAGQieMjA1EFCZc+95enKwHJuoNKhTlenpoXb
3zRLGrhor7uvSdEvyas03XJ8KBNsMBiw9YRTAkhTd0OkkSAji2WHndWxMR5V5Ps46QqGZjVNn4TR
XJuwXyMUm9177yNvG2pwTkiULYOc1I0cWchNytBo71iQEiwkNSHfImKZlEBcgIgWOFUeAQvPxUFB
scE27SPw0Lc8cbMguw94Fn5Fjv4d0tGPBHK+uPqUYEbrMKJtGeUym/FWTQQwvutL0r2LLc6cRhuV
nnzaUs6tziZxOkeaIphcCXBE8bGlogdGs2qnTQaHMVWT3qUnZG+c8QzNwASFT7b69JGzPn9krvsW
0lUgDYJ9ssE5nFlME8v98JHWjhiE5Ha8B8Be6I2T6G4QK8SuCORnHQGMLE2OZcZghgKW/0B5SO+e
MSZnbxpAEBL7llK7F1kbAAgxBJmbCxUmOrEwa7EmzG12q0x+E5BuTV5RJkoJ18JVzH9bmccUNGfn
tjFbiFmU/8mj7Em+nXdlNlVvLfFJT8MaTBrMXh+XmdLwcTCvDGLl1U7y7wZV0Ho3eYS68AWhyg2p
YNLZo3uR4tTGu/KtsySYCaplOOH9RBoGOLGpf6aFjQTXr5R5V0wbV9aQi/GNY1q6z72qvCsJ/MFQ
4WckZcuNKdYiqgjH1fFUJMGrcXYwt96KoaaCxE0Bm2caJJQgRjOn8dkyOsQgYvVe23lyMHelZv+u
vHEj1Oiq/LSgckljnwzOm1TpqziSZDTdJY3nDySdpuoOWk3ZkglRZO+SLeId5RCejpL9dC+DZaQY
iDu25JEMzq2Wp6Lhw80Js27BmwxMty5Iwu39keTOJt+EXVo7fa4d3eWMIez1KvByHIH9vLLB1AQJ
YLtVFZwap4zSH/iCXC/jvERiHZaIkb9ocHeJ+9VF/X0z5LwrK82jhCJRRIJu714i0kTPiuoq4YxO
IZqlLF8aaEz0vV9sdsNLRCgc1f5JW6YHdExklBGrg/Qa1x0+Z9PoigkcgzddzYGGHUwWdvHOOSp3
eLqtf1mTHKzF0BqdqFDoBMK+Edp8MgHXwggPqvy70wChCwE50K5xhLOhJKyCfTL0PH0Ftq57zClV
aRcALd3OjjWqJEbcM/tl535MW7bIG1qjxVfFAZOAeI6uzI1AxjtsLWlaQS5oC1TBezziQ0JD2bTs
ndAQvO3ohSFJpUJDO8iFIE2LutcofHDode+TydKffIzu675ereyThVOKUVSsKL2QwORvJZM75ZDJ
l4I6juI4ThnD1s+9EN23YO7mR4M3yYZsbQzXkAIQPXhktH9CRZHDqfbaBaXIIOl6jZWZPPS2kYwU
bC1jCUGccpjvApog12wJ/U+CXF1QSghLt9L8EEDIp+4LStytXT0aqy57DjrEQ0ArLfdIqDRABR8w
7ADNquso5bhLXYaSHKD6xNnPvOfk5p2RrMDvHOzCmSM9EbjC+5m+3M6EyLeGhdusbmh1WIdehrWV
34tOEVen15V6IyejLu9cOUji8PStAEwZhkaQ77fjHQ7UQLtwvca6lgHozF1ny+IZR6L+CV93CXBD
2H1+OfD5LlEPArqexmR9smk7gVzN4O5R72lAmIgWZL4+mQjuQUb3887yjOxO1UP7BWcDrMRF74Yn
BA8pTklRtd/+vzn/T3Pe+bNjvK3a+mv+5UeHy/Z//NOE11z3Xz4dVwMbuEO729lYwP/YxjXf+Nfm
LQlsyzM/Uj750b9Zxc6/fN+1OLXRHtdtXedH/27D2/8yzYAfuZQgAizn/51z3Nk8LG21IFfb/O0O
/+CW8SxmBqQCemD/Yhx3aMQSNdHW+yG25WX91N7JS+c5vTP26z45cMIIwbtcgyqbL/uTf6AIHIn9
eN299ncAX9X38oHiQx2eVTxFKl6ixym6v6ROHwUHmoY7evgn1veItPUd9Hogm1Tt9uXbD3qI238+
7v80WLAgFsmBQN+ficv/vovNMbTdBenBP0sJJs+iSDdxF9XzGIuoPw0HcJ9UUcxbcwznJ3dfxADs
TvWFffeXS+NE+v0B0gG2CUXHj2vyVf2oYhjyYEkN1PF78wBB9IXYgerZv6qfsKyWF2San1Y/rLxo
ba6b858v/R+u7Nse1/VwUG3KjJ+vTB17qmAM1nsSWfeNX15Os3dA2UpN2fjLXf52KRd+gQ+w0XQt
j1H5y/NNBssa9dLJ955PiDk7hoDsDL1AA+vHf76p7XH9NB5/udL2SX7wXLkTeRorfC2O8neTfV/N
j3/+/cYvYbiO4yI8MSzeIBsYOAPm5wtwWs8lyrMSPlWRdZ+XAT/AXjaMns8+tcXuGucZYbME+iTd
91r4bJ/dwYGjQMd+mJ9EhbQbQtnaLsOFqDWpju08enTGFujHTzXVCBiIiqbAP35CEpTTd2JvPl7J
H8f49oh/fjAGM4hjkBZso+aBUf7Tg9FnFPvOUhf7XD0uRLMVZDSIfxRW/+c1fn/4vD/Ea6OI4dRg
uZti54eHvzUna0W7dQ8mM5ydMy6F3V8e/8+eOt5UPHM+r4pBgQJphvnLJUZPFiaJD/k+ceSbMDgB
ILsrZXKeEvUY6PYOGBFrYBJpzV/G8M9yo39f2UNvxJUtspd/vjnS4j32oVzZvUrvlqvkVp7z2/kw
ff7LHf7+rmx3CJiead1n/f3ltaTf1xQtGoW9tXvtduISTGc4hSpqwyBeD+lDcMDtEf7loubvo2Pj
qUK00E3Tc41fXtAm8JIBQ3qxtw/Vqb12jvKIt+1cXLtH7WSc/nw1k/Xs17Hooh7TgSUE6NadX25R
00ryEQGB76GBHOyzdkN+2skO5927jEkZilW8hnOM+Dvsd1lc/eVmre3X//IqcHlymKFxmg6v8s/f
JCBLLzHzzXN1cs8dNztfEMl0Aoh9VEctLq+8O3gZqLPaUO1gntKMfC/etTfr1r92r71TcEqjINIv
vJPzlyfz8Zz/8NF+XU4n+kbTSpbjfk7jDGMe43sACk5dAP7+Dk0ONG7gc0iT6nuvAJHxt2fzn94v
NK4bV9e1/+H3/vgKk0GNkZ+4qD2ggaO1DyJt75/NcDr6cXmtPWvP+YW8SegXiZ19m9yAqrvQTno0
XbYP7W1/to/LbvzLO//7rOL5zjZtOegQHV6Nn7+uUZAvEACe3xOg2mRXOvWVu8LwiEz987D8/Tqs
gQabLQNBvG3qv7wD5FMnGfUSZsh2hF61YM3C4sMwneM/X+j3qZiJyHEsn5XXNCgQ/HxDNOu7epo6
LoSK3a0pMyneFU6niEj+fKXf5hIQzICTDY8ymBNYzraY/TAhEzChNT7kqDjFzgN9NTaDc5PTK23+
tsKbvw2c7VKBBT7MYj8YfLx0P1wqM2paf0h7Y2dX3i3X8kb7Ku+di/6mPAexf1PeNnF3sz7S8Ghe
9a/+X270Q+z504sDw8W0LNem9uyZ7Gl+vlPB3lQzpy2Fdi9O/Yl2SEgViO2TuRfXdSTCtz8/2V8H
i0uKGP/aDgcnAkP07XH8cLu4S9Z12d4TpEOYK8PV0aI/X+HX744rWDDyHaBQ6KYMZ5uyf7hCNmYm
pqAl30O1DP3b6tge/3yB327B5peyG8EIj3SNwfjzBVArWSB/gLbRp/Z2mYNIx5aT+Mtg//UqnmOw
x/TZ26JyJG1lm4x/uA1CEClwLkg20bCme6vrsosS8v9/eS8eJyPD4xzC0mlzrtlWnB+uQgzhxODE
SI94UFzR40nuUgyvh//uibEwghrgApQtGOHWL19JgH9VyaWt42BYIQhvNYTOx2H631/FBBSGTJq7
8n4dWoKQgbmXTY1Px9PA7eJJxQIgdf1vs8Ov89B2Oz5bf9s3HXZU3vbV/fDQ6BgHaWL2dQxOgH6d
2dHit+spzGscQH++JwTZv14NqTiy8W1jaJhM5lsez49XQ7GSD1WQk4yepNW1lTaemd24Q0PuGnZ4
GKUEbZKtU+M6B7q0c8p0HaLZ0cD+aLKYHijllGtU1b2u70tHX8HqpQhxwaJTZw6FN7nf5SKsG7ao
BhGRldQPKb2Mr1vJKYv1JdVvC9ei2w4lcCMY+hllG91bibSmGkKzpOMoi5/YRq0hR2rgoGOtUe6y
RTkPSKRAalPmM44piq/qgjjcQKL9GZ05dscFO1mJ7CDZEf6rrxdebelm1GTgECOz0rv5qeishNpr
SVfr3nLT1QjgvoOFAl6Gxo4yqySz0qlBF/FBSvVpyDTDjNaiI1GxdMcZ/rQd3JCwOj1goOKDCjT7
IBNmOv9UcPrqSzemPV4hn5RuUjuT4c4dU+eqS3Q5xJUHTzRUwjNU5I7VYKBxKjOy6d0quaHBA9+V
b6+BpWlRF4qkBg0HUbxQb4Rn08sN9Mm7dgWaqlhNNkU5r8ndT0oUKz2hYoVO7WSGAhL7EU/DhxIh
BgLzc0JBC8lVllr4XVvCj4kVkWLa5zP6PP6263qhIZ2c+RPiYROpYiovWzhStxSzoX1niwSSvPIu
4vK0TaQkdt014rxUgqshmMUOVI9InkOXthKha8EkXjtrqXPzaFBA7jGTVd53E7+bCL2V0NDd6I1Y
kUkMRWMElQYgXW3Y2rLVcLWU2VxLbstVJjLOvJ42+anyVJAWOBNFR+bMQieRWj11eU9DRR4uVM2D
nbEuM4TU1h+iqQskPmxfFTSvCqf1tpIf0PygV/NLVq4UfItZx1tQ4OS7B/vfwkWzRtJCM1H6gMtx
3FaRaCZJ7ljeLMnOrOv+MaVZTNsdo+F6qYj5HbYynsiPnjsnfgxHYK7iDErcsEMsLfaO0ZoHLNCT
v/MHag+7ym5QP04wuDreptX67BkNyk+7rt5Mv0Ze1eq4eFo50q6TTsuZymPuOU70Re55p1fn2KOs
oTPA3/5SuzW9YM3z/G9jHiBLTQcPOLah1o46RWLTzm6RxSK8lxO2SnPQMbXNTuadZGP7FcoGS6NG
jcK4RhxpF0u0eAQzR+Okdy+B084M70AEGrR8f/AfO9Ph9eokECqq9iVgKLMTsHqnkdltR1+o9aPM
VMGFqJKFBoCrdBrCjehX2PiNuCkcPulOn2Q1H9BzYaQgvtzl+MsJ5RvNWHQOegezSrckAUJ0zXUi
sFrPmXfuWiQVgrHMJ3kbTJEKZUBu9CG3CmIRk3ah86MttK7jovB1wAKtafJcZu/RnHL1IpxCpFGq
2XqsaXWpwhpNB7GX1Xjtewt2yYFHf+nUTjFuYh75OFqmuvNlQ3oEqu8AC0SNq//Q4b29GDQSsnce
68W7OY9w1ScP+V8hOOyjtAnALKdaN8/39H80uq1GkjrZqctMiLDFkhffS7a9emyWNlYZxhurVmcS
cx5hNKj72BlppUYtnXIDD38yiN3Sg5iPAn3s6OnV9XmW5nxPVqH2yRzUVEcql5oZq1YjZ0dr7OCE
+SLrjz6KM4tOGtwS8IOG3cSVNCuyHYksJCusr03KeoDpr01ytzLsiAGAgrkZ0H6hBmiyXYb3Y9gZ
utcQHI1mBb5g4ic9LIC+I32zFXV6oGKWmrQH+gTBi0YA4a7PEraeNlZzYsYguB6GVJRGJJGIUuHP
gvwV3yEY3cDWVsQqXlnf0z+n4ZVN3bKiRu1HYgtUh79mblE9AlDEuh+u6zBDDE7b4Us6jrYTz7Vd
WRfjksH/tTtjZpcpMv99guvJq1agL4qKonOL0F9Q6JAp1PXpXuXu+hnKbGCQlACpMCRuVFxWvTCN
cKz9iitDkMDMaJDidjWpBCtdB5kiux6RX6nQJhMC26lvwbZZygAtEUUQ+zltRtMJrWnMv3eFlpF2
ZrgIFkZppOXJbpSfRgWNlm2eHDUwKKmPLW9R+BvF0s0riru11Wihz9ZtlRHZQCCZzRtp+HpODjW7
2zcwerkbcpZRfZjZk+NHbpb65s6cfabWJh8J2SrtBtBlgeaS+WnRydqG0I1Aiepz1yJHCtoX1yuk
tcssAw/PkqQ4HrTRMemyVaZ3wYSiGBiilsQIaH5JbxVtSR+ol3S0ZsSSCL5ZCOj8w0VJ6NuTq97n
z+RAM/EkOGjfSN9IG5Y1ZK1nutU+EVxdoXtHw3PNIuRQYH/aclseIIqRXLByAHxD0T1eBKTiEvxR
MKIQNFkaOhujnm6UL+osFOZkva2iXMVh4nDahQS2EmCM2oIO5gwA8KFTegdFt7csm4wBED47a0rt
L6jkvPfFC7Bmg12CKTeIdLYwQvdsILxsxuPUbX88jU77NfBWvD5C37Ylg7Hg6LHktDB7ucSHhVk9
0Iwl08kwjqRM8h2Hlqu0F+kZRBmIAWwDHgzRvGqtRwvLzMngpIfUF8/S7pl5dbdjzwElpXhVc8v8
g12XnRV3It6VKwQPY4JOd5RgAmcc7t1KwJzuQKlTpGOh3LN7oDsUQdPQ1lf50tdWPRLEPdQWtilz
fEI0iHW/9q3VjkBq9/cFC60Ru3qh7nHGBXqc2Pa8hi68CDrwbfXFxhfCy0ESoM3LUOXLW6HjTN9a
Tsh7EJtXjbjuczXDAqAFOuxH6jRf+rmmR2bxSp3GviDLj4nV+UyjMh/DCorzVSdrSFgeStK7BTho
FXqT4b41Mpu+5c5k9iF20r4JZeEkd22FDJGHMHkPuGiXSE9JItvnhCnLPeruxqSlh/EEwk5OrfeS
iMTxVXU8kE8w68gnpSKA1MlyazOq0BYDzUeJZ+xIi7CGw8pcYcXtZNmXQdexHzR7KDwhQY75GuuU
FR6RkYr1gDbSeS6Ja93aGkOW7VvQrw7WFCIryJtf/WVnD958i8ENTWRZ2923dBmgk9LRJcjOmS3z
e5ct2FDmvg2a2MVD3O/0olCXo+EUUCgggp0JYkT9Dr8gkBcVF75gsKscNEIBckWtIrD2Ez3CIHZQ
bH5PfEEiRDY20M9zKRaiZtkM6SphE4P8qH7CeTUat/lSaGV6TNAIdN9lh0r+kSo2/rWQjZF+HgMg
uXGtdf6wzy3hlHerJdUUrWz+pwPmJdyFHbhT94VzjiBiMunEdIVY3xfXVp0m5Scl0QAchwx8xKF0
J4X2tUum5yynJB8PQNY1dAtESBxQ7FkkKZe8gSFxi5CA4TThRy/z0ss/+VrP3nGpGl2n3WAsxDbX
CfgL00qzb5RyfUTEKytTigLDOGhdXdpPcoO/hrVn6y82H5fsbnQk+pUFrQvxyDCDhge+kFZaWJoI
cs0IK3U3Y3bCgg49iEX7cqWwxMa8KmoVxJhNSHOL4MGXBhp3PyE0usRj8FWZoA3iVY7rq+xT+8mi
nC4OJQcdtKd52WlXmL0c/4hTKunxiozOBuw3WO3nyPMlvXD8p2MOqzUFYiXEYkwnguoEu0n4psU9
KyyCDwKVq/RggmtJb5RS1nREccOczU7fq+EiOO66x7SgprOX+XSuS6AszdkGyNMcPJGQJZCRn1Mx
tybBg/THNX9u0mZ51iwKC4dkarz1PDea/i1YCpAANepNvECJslOYsE6vBlTI2eQcijXVc4KVdSPb
gzs2WqSC82J8ouqlvGtwtFCUlLlhQHTZA0EjzT0lJQsemQ0IWUctrYak9qCo1WDazRTpyaHv2e2c
m8RMqjMddJhaTcMSfWOXc20eusIxnfvO8frrGQWe/0kzBE39YCAUgBSqsiydk88+0X3J4Rex3Zos
14VCxFtyNegjE3FnjZYe9dM8QuuaIfUBpJ/wVFAdQDRNlnTn7iucVOktIrts5ii1jlNcFXrp7/CA
zeC3pibpomI1NWS2Y4uonN7GwhsFxxMzlmvgr+JkVwKsI0AjCXtwfiqWPKr0FegZOd1m2YjhbkV7
2VySc5L7Z71fayN0a63dgHSNd9/wJ3eYif1bvBFWe0Ci0H9zam8dz46iIPIJm+r0uUvHQDswSQTT
TgabTHAhnMLAH9wqPe68GcYu2u90ekH7b6fHUpntFDf1CK82tRPDuJNIqV7r1syNg+knwXcDnF91
RrZS9NeDzncXeXy/OknqZu3up75PjRsF63g94Qzbosx1fyg91llnXupIExkPS5J9jYC9Gf02mtip
zSFbl+q7UeVaewYkkyFLGtdJTBftquUaMlBbsEHUFatviqRdXrsWefPYuQZGH5CqNI0NBEnODdoN
QmMIeFmRqufUYAkFzzc6HJyibeejJyAadvlaj8nZMivffmptnRWTTCb11U42BVBu+U8ILcGPoy5T
j/rgeOqeJMemxkQ2ae8Cl2m1X0kp+GZiM97ohct6rnxSEA5WOq73rVCig1CUpe9SB7AQ2VpdWW8I
KlTy1E9F/bx0WZZHeHLEVZCvBDY5LQFlu7KfOMDYVBXe/EXOxanWm/y7OSCyAakrnPbZbEF3RY6P
ye6irXvtRWOLFZzQeUNd2qS1iiNKProXCB9TXnHsXI92IwOffBNz6m8pCGWPFUEv7dkoEfycmloW
KJF05X/umrX7rEQi1Z6TKwhrLKWozn3fztFSYdnE16JjTNi5ChfsDuJflx63Kau+kcpl6TV7AbWt
7hWHC+zt82VVM5+QH1NBBqlYdLg3kBQee//WeMwgmmchvvLyvtRTtgBZ6QzyyjZILLufB5hwt/oG
qD0X6yqHS0CTgOl2lote51JodvsV6z6hNaZEYh7XDSeJCH8TfCLSUVYinUw3+4SVHx1agwjI2qPM
3fDoLI8FkEpyHmIsP35HJQjHwW5oYeJA+ssW4yJHkJ5/Y9tWBscFbAwxo0ooebkYTnM7VhkaNmyR
kFrSFb9xuRuXvvlGTJF7C2e3TpCAzuiuvN40vlOOWTYe4yDhcPhb5GuBHkAndSIg/M1i9ZXMBBac
IIEVmKZ/Z83ZVduNSsSZlXTaUbIThZPlso3ZpaRaFZHvYWXfuRxIb3F/9utlNUKgcZC71W72gvJf
PCyZ9b/Uncly5NaWZX/lWc2hQnNxL2CWlWbpfUOnsw+SExibIPq+x9fXAqWXGUG9VKQGNaiJZCGF
O9zhuN05e6+tEYTla5y5RoaqvRhHW68PChdgvxg14uTxfYyS2BuOC/jrC58xOJiQy1cq8knTmjvX
zzUAGCJONLYbCxzO1kMfRNOTTEzzse+Ittg7KkI9aesjA0zzI63fRX5AllgBKzO5GodMMAIsYks6
7EU5tYhATpg1It9dctPHZOVp0gQ6TxlD3/scrqzFAH33LXctxq9fpv7JDFtrzl0HLL9uS0Aiu7GL
ySWpNPXskTp9IyPP844CmeOwAg4ebadAw6gg2piRF1uxgxlfK+psW3GkPxC4MDTAKZvgKuxKtH92
l02HwHeLOd4w4wfi7MEpGr88bLw0qanyQXqo7sIuJjVIlGT5sL2u62c/q+1b0SnM0zCU+ODG4NRL
062NgfNg370UohherRgN/QpNMtaSLg3rvYHfA8aLwSBaG15e3hdK05/g62PGqE0bPEXRDazIndJ4
o3CE4bmpLG7QhVOBC4X3VGIsMZ3RuLJURkQIQbgsk4TLFrd9mTvXlR+k5wHPGmh18OKP7mjpeE3y
ISupKAd1DbHJU1eFBdsRJLnyb6pSqWhFtOz4niWyJvWo9+UpbkFmQLeZqPSpTMrLEH6Ave2whmqb
Omq1elETYDCHHFbVVY+sjMBruJD4zwbtI/RTjlhOYPnaOgfsYpI5K2BRGLEOeiFyaHDg+tcde20H
DdgNgzRuPMHYVpxFXRjQwjheuf2B4TON/EgGM0udCQULUabiwm5rEl9iPcEJomOZQ64qQ4i1FRk9
HC9KH6SYyTYiYppyA/QZQf9spJZB6HmW+zuiJmWwrCtT3OaeVM9thwpoNUSCH9eRffmh0ARiNs0A
Ja1Sk7ybhdk0/veoE/WbW5XQLNI2CD8kSVIUr40+vW8QGD+VgZ6e3TIhIEzr7eY8mAAE5vWp/g7p
Q3vqSG+PV3EeoTZPfGlf57QC7u2iyThPGinu58psJ2zsrtYyPcgeVIbAHTceJfHqjw2FWH0VGol+
CGMPiGuXYN6DVuY5b2Cy8TeHYTgd8TIitnHDwj1ADscpAcWdLVRDnJJYs2Cz+yCl032kgEdB13Hr
5FlCmZyPtJmBMUpiRliKuI0NKEpV/lZD2BiXbMYMZorBK8dFaFMBWygpYVpEztih4UVL+Ersu7sn
aqSLluDIqZ9gZIKsNI0ZwKwQ6xqjO2fvXHEADzFq9Wyq2e4AwOsN5tWDC3fp1lSUNVqippGY6oG6
i3zR37WtSZJP5Uc2oIRINzABWRwerYbkV+rLaCWDwEH6UZIJBgTdfwlCkxIhu77o1kg9cw3WTBxk
5fub0soCoAQdjaMFCFVY+oRU9N8UWzqPk28UnVPHcZ8aChMfhdfXO9PUiBqg4NxASNCVtpyPnGsz
2PhStkg3cR+ecw5qd1PQJWfKb95Fg58PYyMQ2WcTs2i9UaySB7he6t3WQ4Il0CpZ+VFEBZPMlEfT
XeU0+tHPHOOk9XrRLDUtmd5JmmYQUbmtH/1paJ/ytneomWnR+OLGwxhwxpyzEUIBTotTPolwisIz
zhMrAeMeuVP9YtDwZtAqa/hwqWbwblE73A9djDw3puOF8hNT7yvmNgYe464qSD5EZ7OaijrHghqC
ajJ6iJULihcByv2yV7dWy9mWVa1oTyleyJkdwmZioXdKJmyuHVFRiyI3KRnqjL11V6Xvjl6qB52W
OCqBbkyJ2K6ze7OhzLEyxJDWKzUOahZGR9AKB6+Gxp8JXI6EvYbeZTNWWDdFAQCMbI/MfSZ8hrRH
zSH9fGlNRnljqaB49dk/FQvKIHP1Qouy75NVDfdqdKtHux8yRqYIvlO+ZIrz6L7mq84V1UWkT9lb
Sls3w9WKFwXgg2HtQTJG5dolde8+CuqWBMXcVDcgfDgeh5PXEPTaIG1b+bgQsTIprcsXlezVzEjo
IXsWJXYQKmXsEZZtAQFm9GHlQExz0/eJKghjtVeTucTs77OaO0EWLUnosxhKXly/KQGkgM/X5SdM
0AZ6RKr7Glmqk98usLuEIH09yBobXLpjhbHYzdjhxKzlGnBOxpw0u6u+hAWyihH2M/oJS7lWnNDv
J70owcFC3nwdWtqNhKHM7uiA0hXHNlPo55EM2ydhzpsylrNWojYxeiwhtF9rc0AGj5wNmIiDI5xT
Wzm3zgJ8BOQsYIYRlPjWhoHWeN2DyklXQ9sjFAdmDFIx9EKbwEFuIjS3DIw5ZogaB4uVeh1MITnW
4O46fMlrWpFeu0Peb9ZY0DiOnJj9pfkLhYn5tTc56zsVrXAUUK40HPNrK5ymF0bZMlkXBNQMwDoi
ez+VZ2FEh1rcSyPaYpHa0O5f58LBqeguNbsm6f1Ine7SMLMVMSbwq9kSOCvbbzd2t+8oeVak0KbO
adLiX7RT/9RUp3Pr0li3AGnxiKLh/amXCs6GCohGIzow7fJeowN2CXdh+ttXsXQa3sKwTBD6jvii
UymdpjOAeyfrKS+9R8Qk6lIowpv/ujX8VeegKJhJetCUY22Tysr82/zQhY5qJUxjsqO1jUn/Tu+r
7kR1Qu0dNphrB1b135T5fF5vVhGiUtSFZX/tQzfUbdhnRevCqigajBFbVwRxv3ik/uW3Qm/JK5HE
ILf++VsBV7dQAIkI3pWOpMzUih3EyGgnqNLsCvSwvxANzE/oj/oX+vhg0KSDrJsHQ8gvvfyxmBIb
P6WzSud5bRDiUu/xiOC3BsAvtTNZLP4vvuLXQcMlwcDx7RymISH0L18xCs0kaOnrkV4UeoBUUurb
TW2vLNIXf/Ht/nwpnkN0tzrLFLBb+UVto4FXkASX2CvNdLOlKPFpVz61roFI4V98q69DyyFRDfC8
KcmGMAXPyM8/HJOXHBu+LlD1gGJcUDlyVZUGh6S/fuz/1XUE6nseRwaAMs2fr5OM5Pa6XgiZtbes
na3YVuSDMn+hi/nzY2EJ9D0gTCzkSmivf75KMdb0xdEZrWg8WDdM64rNm2ammzgI4uc2yeiWWLgj
//ZNtBzBFIU/YU7T+FRr/TimEwLk+pEaVSbzYkONxtiXhBht/u4tREKHmlwh00BJOhMKf5w5woil
Rk2xAOtedQc7FAgj++rvzhefgrZ5CgT/THvV+iItsoc4MIEEilWHZofzvN4tk6gafiEt+jpfcBXU
h9JUuD1wZpjWl+/ScHRqm8JayWoaaJh4xgZnAPl0lm+vcOqXV3/73mF0EPg2hFSm+ir4tfvS7mdy
+8pIjHZTafhUVT4M3//6Kn9+/DCfzGpAF+E2K+yXWWnKEYNT4bSo5UrzDDrK2rZ2Wd/h4tOuppgO
VOA4bA7/+qp/ni1m5SpThUJCzQT/5V667eT6XRJYzIXGhAmN6qwnSCDNOoCEn5f63z9J3utPTuUb
iBvC4YLmyx///RS+VXCJP5p/m1/2n3/t5xf9+7n7XjVt9f0fp5ei/gdojHeInHn29TU/vQVX+uOT
rF6al5/+wLoRNuN1+70ab77XbdL8k6U5/83/6f/8I6nyjn7f//lfb3mbNfO7+XysH+1I87r/39NF
ly/p9yr/8yv+iOiRvxn4PqBQufwa8lOX+bt/yfmNWYljtwTcbzqzo+K/7EvWb9AwGXHoxJQQchb5
/2FfMn5DRuZ+LnaoFkHrir8T0fPzg4JakEkR/TdPPxoW9jnz//9hmsrj2vAs2mk0AqAjEop2LK2+
w88/jb+Yqn4e3v+8Ehfibpgu2UQ/X6kx8MB6WbJiwjXpqpSzogXncrxJlf4qXd2MfzEG5l3Mf+0H
fr/g7CmSigQim8ijny8IiqIPhButmObDbdUMWE8pSI4fowP+OKlnriNdXkHcCfz1hx8egKvfr/Lf
W03+uLY9xy4B1OP2frmtXs+5JJDsrfRQT1bI+apxKwxquWSEx37yi1v7r35Eh9YRXT7Tsg33yyoA
xwtVEf3zAm4OMFWvyjD297MZui/asvvFvPmv7itmTr6aKdm1fnVnhMYY9Fj6VpWK0q3ALblCiACN
kAMDfVI4WEVkXcUm//jre/rzTPp5TwU/JrJxyd6VP//8e3bSjtGHcVaVBmHNZTl3tCW2UeuNnEaa
kohr//4TxFEKlTNeCZu+zJf7amYOBM0qXRk45CcQJ8rdxaVXnGKFLpO+snGBaZjKu9+3p7/+rhgN
vj69gjYaxxvsL4jxrc/z2g8DU1mApYbY3HSNRsgHrZ6JVBOBlANAITkgvTK9U/AZDoKTg6AQownk
HgmQfqehJvjURtHhLm053owaAsxVNqeOGM3U3dvRHEVShFU3zc58IkqSOa2E/GmfzrHRZq99paS7
gGcurjSqmsN2MGsjvae6Qd3ByfoakRiyoHxN0jhZIyjwOrUayaA6iz7qbgLoZQP9kii7bnksoOlV
CRnviV8UB83MaSjFUUI0lR4qak+JIJhuPVS1h9ozVi36sTAv6mVXGnl+dHxy6aINgrgGg2Bj2/SL
VOricVrmI83+7VgISTyGRetmOUBsolpJ8CPsPiRa701SDY9RpYVyG9KhuaH6Tpx75xb2BmkHEdXs
defdU08BIikzl/BrJFjhGgKsiTpzDIHRFBBl5qyMLHlwyIOg0pCo6bnL7RAZk2BaX/RRYRHSXUf5
JvA09uMOjPVnqmJMNBVbeaycgBLu+wIx2Nata5R3sUajaIPoCTBdbQLRgcXrN5dIkUyiB2pH7HWA
ld9R9zZEXjhu9A7yfe6geHU0rU1BULG0o87bRbnoaJ4HPpVTWl1xtif/lfLDBAFhfIryEOBYj37X
eHStAEoHRdhapZdoi6kwVIAbRwRGlKeCB5I+SP6F02d73mpoCr+4xnWta8expHE1LIMWpaC3iDsR
l4/oH4gIhM1BXGCXmxpmGC1ryxiUCUGf5TkmkxGrjkBBtwmaFIN+EoIBWxr5IHvmws/wQ8i7TnxD
cncYHFKdtuspIG4SzCM2ixxprg1NT1D8jFKfGJ7C1h7hvxNxudAHrZlpob+HPdICsMcn00fodkEk
mwnQsESNtEVJQGhkmQNAgawJ2RRFSyURalDpqfhdLg2CG/03vdVy41ZQ0LU2Do53IHxFqZEbSyLb
0D9OOoE6C9wVVbky7Up4T4wvuPu0BUxiO1WDvDdtcvXRJsIswSjHsbscjalnOLpO69PQR/gNrbrv
7lJVwh1AboO2yALkj+JPivEx6Nz+bhwGmyBZEKM9xTEEl9SIMu0WYGT/CJSjvGkFK/XSmGqqj4jD
kAg6AJ1OiarkE0w7D54YIgvqyDnwnFGLaB2TDMopuKBqR2lqCADnTZWGXhhqXnAByCZn9EWjcRtI
Y7pPrWR8o9divLhVnDxRVu7fEEgixy75TM06JwPnys8C/bVCEfUejx4Zk6Znd0vEvG2zodcHSw+n
g0c6Xyq1a1kGFJWRkVpvvsL3S30+E7c0PIqS1gvdA8TdUf/gDfO844DLoBpJOu6HZQZ2sYQGhiiX
goi/BHKU1wBG9TF9LkOLICPaMWDPsn0nsujJIK2UdyQa+R0ln0/hU0ZTsI5zL1y5gYh9iLpkgdCo
zml7tDEMMgSnnracBr14KHQbBIJs+NciqAMvW/VwXh9iPw+RGINIItakNCG0BpnMHHSdEw1ITXgT
7CPkiOB2zJgfzk1NUFOjZ+UHNMbNjLw2wjvNziBNeQJ4FRkCnf1YIO+jHI8AnzO1p3k87KWrbhqA
dUj8nNLjeRcifa6RZ7trHUBKuhFRTq1TqkBr1rY1hekihe6XH71oJFKM4B4PvIkWtN6iMnxsmTVR
aQvdpKEF0pNUk5SvRYeyKIJzSHeoX6c1fvV4xesSF+xXNo5XRdVCEbOMtqgOaPvoRU5iUP1hRo3L
7cxWlRuEhbm3yrsC9UelYRChFpuEJ6uhuXvn9q42bYQukpTZHbztbRoKMqAQiVQ6f32El5H2teWv
RNRXI60piWA7DEjIWGNaojG8qCHL+N/dovNd1N7K9y8CncyNzRRMbrJVKrfbYxPRP18QLZQE7zAS
u+qiKglEWajQEfAnS5jVq8Ea+/IqLppCHJlzVchAzAvwIUhACC+PtbpArlPEFzOcRlt77Ad7iO2a
rmfHURSpOPG9pumxbh3KAo3v+SPLibDD5iaOvNZE1QGAae2ENSgtdipVd5S1qY+HQJ+iZFNqbtjW
S7+3Sv8V0lNnrJkIBILiuh3tft+h5yK5EpdwuCqAYN/mjk7qZMHUN3dhzXuf9MsPRLXBTU/M4hGc
fAiyOde097ps653hkKixGA3onttoCHA1GKOcRx5xtbNB0lcjAGsuhUfEhqHjOn51zB1oc/APUwgh
NX1w7LTItuot4S15haZTqLfOKYtySU5tvTVQNs9KX7t5IphOPIQy85Ao9JVDDwzNAgLpunztA5by
NQHRJWJI9Mjpjh4AKc90GLwHZHwe6qfc9xz41JE3PFrSIkfEIJPqaMH4mX/vfkpA7gGlPI9TMh1Y
/cMCCDEaXuTSUdVeuMThTKc+ygzjFkGA81D7c9yBQ5F6WpPNQ6OZXJrOBLcUQc3p7bDPbzsSaJz9
hHNarfxwgBNbxoZKD50SXXoiAZwWSlvaTfotrOhKPDJ5Y3OMtZygb6PwHNRmg6vefcOxH8upcV/s
RmqXPklj/JKNNC4hrQPFJF9n3NHFKsgNhQ0q14ENt2vT+HmPhFrSv19MsMerVeZp2DtyFiYqTVqD
6STWDZtqKLM82ewMn5648HG+rcDeumUtS1S7ft75zxzwxxMAUUBfXcfmZ2HZgfZsFtI8AURE0lHa
gcAYAkk+IyhKTu+QUmp6YEFqnsoMrwzChkBpG2k3Q7rUUt+pvvWApehchyg4XwdndFG6aeTn7IBs
SsB3mDBdmieQOw+1Ew/xgQYHEycbjNLbBPFY+xuNMHI4rfSk7WNZwTi+C20iOC/A9nXBUYfVA8YV
fFhh0R4GZ7lAhgQQxhc+AwOoIUcjSDZAWlcQJcWjYK7yyIlpIndpxaLGeYr4vYYcjx+VjVrtHwSe
R3wZ5ES/Iv0d1dJX5siG1B1P09g5GBCRwdGZgTvjbox+HAmxbmKm4WhA9US/tbXgrxaN18p3EMdG
CfEyn8W9OOp87yOy8q7amhJG5koPgzD6lrrAoGA/c/ucN5dwzwRlm2wepK3yV41wH76OOWJHphOa
z+hdU3/JybGcDlDnVbhC4mJ+4EkJL5veGJ7qknCnKcCh2t+EqOvzlQl30KWVP6u6mr6xN+RJjttJ
OVLbqagOLnGpRs8Sids32iAVYRoCvtqqDTtWbdSB4fPYDSimPNQEgLt0q7gkONz5kFMOpxGxX7wB
JV3BgKe+vyTzBxyvFI1I0WdG4zlAm0j/OrDJ8RrH2KcbXwwM91rASTONjqS1kPzCZttVObIEtsao
EpO8Nl9InJ2+JdIBS66NKnx3iMMidC0rTX5D3e5PAbJfxRVL56UN3PLWFaVmL/jpdXzceZSvG2KY
rsIUFBMLfqXvJp32GORev2+WtWdorygmy31XZFAGhx4PO70mpcMNHOPkpa1b90r0sDjFksDCDlsv
a3mwt+oY85H5GeSnf4b6oVSnyQekm/YlO0a1lhwuaADCYfKXriAZ0NPnkMAIOAdq+rT/hisg+ybm
NEF2ZAQLshH1Tx5t1KdRtW60wQsUX9hzGiH0zwkVqehtTEqfgYVm4ZJrF4Icema6ovHpWqQb9sjs
moU5Zx6Gn/GHtenJb0bU1td1P013zWdQolJ6EwJDHQhQHFuyFO3PWMWimiMWgyiw7giPQKNTCI5b
xwh3mVqhbI8dAmHnoMZyJkUQsTWO1+j35vw/+BkXqYlEfYmjZg57/Ax+FHMGZNO3HAMIQywudXcO
iTQ+AyMza86OlE6GhuYzUvLzRPv/okxYfM9um+r794Y64f8HxUGbcsxfFAe/U1J8Sf7xHx9V+PaS
/Wf+0I/lxfkdfi8Wmuo3ahwmFCE6WSbtA8rFvxcLDfGbwKJM0cUx5p6nxWv+yToyfpvrgNSWqVHM
9icqJ38UC01QRxQRCSqa0QH0qeTfKRZyjPxShOE5ci1alLZr65Qh6e1RtvihLMERkCNMNeMt09QH
9NXbNdGnTcFsrWlzRmOlo6FByK2jcnwWk16vyl42Z7ya+TdDdcO58ucwTE522Rwr4T5gYXi1ytmN
NRUdcmCsQlv6RcaKQ0eYQYvT7e/KisaDzU509fmOQxkOK61NXnGf4aquG46alXJIkR3wJe5HkRV7
vS2GBx9F0UVpW/EN6lP7QhojdEgMVLw6IqR1QiFxzotJ3ntBMD4MXaTwvdbvYjR4x9o2Cea1I7Ur
ODOeehlYyxBB1gpyZbZ2vSQ7JagKai9pzkGYxhT32/coatSlSlL2L4ll7qNC13dWUr8j6yd7GZHp
mYlGLYE35N+0ARgkE3C2bQOt26djSPhnU9QfzBSvHYKS/fxKrecd9diy74jvey8rbzyyA084vvGR
+56LD3NWbqmFahci+98R9PaqfG7gpKz4DPxwspafXwOliGSbyX36/JQOhN6zbpLD24/Fex/yqpi6
Fm5XYxXWbY0Xzpa7DK0DBr7G/hB4R7+5raimZWD2zbnF67AjLzA+264Hahlu0grmJ45lZX/wqw7l
wkAyudexy7DZKw1jm4wivrd0bnOUBkT14IrYsBqqS4o8ateYfN7Rqzz0jWN87qnrkJXAE3eJiINv
ovHxbVXox5alJMYhlKDnrAi32QGBHtYZfZ5sYczKJ/IvzPe05T17gqithbSJt6GAx49XjkBrq1wh
UebmRoEDv25ICasp5jjkSCWvZZZwRat/h+bJURdTlFna+X6+rXCS1c4VfOWMMI+VVaYE5BAY3YEk
XKnClx8OrrcPm6isPVENaocuXu0iq363cNxcCjseL0etEs/YJLmLTncZN3Z/lY06+3F22rD66wdC
l6+MxMs7KmC5uVfoqRGB92VyW5WNWkdBr85aWMZHo/HCLWWueUPcGs4Dp0WEnogJzzaO8jUtdoiI
cBvWvkRQtmDrkW+QIGgrjWF7ibGyXevF4B0lAmIUv266UmZbPYXxAJRGDOEenECwpIffYRhvBvTx
aA3fJxiau0xlg7eyzdzbqdax3i19zqwFDACjnlpAvk69ijZ4PtWnhqrf0smd5jt2DmxJs5eYXACX
SOQKN7NynPrc88A7OcLv0cX0B+PMsrdKxPK61HvrW0GM0E0kVL6ufDNAZWONwYvfMRCmSVZHB1kQ
J4+xvxl9FV3y1LffKrzj62wQZbeMqYCviIfyL2tpFAeF4WtjpJyoZJ3jBvQNWa5zszcvtbH0blyc
8jxajXvV0psg6TO2l3jfUESP7nTpF/DIe8+0iBfvSKUA/0ySZhcFKJa6nEA/t9sFOok5qOx9BwX6
FK1R0snLBm3zWc+8/lbP2dKWDjqqyVY+ONYUbSbbfnnqCU1/TbnsZhwSe98SadcqWd8YTJVsCzpo
Uklq20S8upcytDSo7nNkML1EUrKtft2TS7W2dM9aW7N8eY6p2ljo0RcWQpoVtB+x14BuLtss7Q+d
huAflOFV0BrGZSTz8D4muvRgZpp4rWlYkEhjwtbXQLYbwHib+JDWpmRXAzF4bxTGfQ1I85ubKPtb
W0jYsCC/p6YP7lSY5WupNXhALGonk5GOu3Dqyavus6A5iKz2HmwTI1+IYGuHfqy5amXQ7ipMdNgZ
Uxu8qBXjbY6K+AjoVjtJMK43RJy5S6iRXbms9HYWrPRQtGuORpsCVw5SaydM3gHf04MkCTvQhp0V
GFSl5RTetmyTdi08W31JaVY1LD8ReUoD5wMzqOS3OsrMvQFwYtmDpNxVQ4BpHdnvJfe/XbScSNwl
KcNnCsLZximd8t7vy2khB8M+BBRNr3x/0AjpaZxVZYvhCTVxeAwmvLkdu9V1HZMoY6MJRjxOUlRg
lpznKyrVSOkqtfCV/zJR1V/Y1QwkMMtmpU/aYzx5s5q6yjWGCubFwwTH9kQegL8yK9PcE9ZEDQkU
G2LfDLl0b2C3IpYML1sb7HxRMLzxMLx1oj1VEcb6vJnLUpp9TAZ43qhdu70uR3cH2HVAwZbb+TFJ
UwtX1FidSF3n5yA7mBJI0VnGMRjc6jiawVxGqEweKMMubwK9CHZsSkAI6MOIMczr98gD5Leq09O1
1jv9m4brlj1AcVd3Wbiv8iK9rwt3ekAN4BzHwdfnIWFdonhG/laI0Tw0nCXshfQlDWvZa/Z1GNac
tCfN3hO5kF2gAJ52kH66tYn1aYUiKFu1GrHe5mQkl+Rp+Oit63JLR0CuNdJ7lp2eMyDosuyrTh2w
kVgH2Xnu2SS2Aq32Z5QxKxXrXbQ3A0JHNd+/Sdp2vPTt3j0C24/f294gYJ2ACk5B2R2lM+Znw+yX
hWWm331jzE4yJaqawEWe4kjkm6ol2Ajh/G1K4rZLFpWnNukckEE6XuoiIB4j4n7ouuxcLzWPiAC0
ax1VlrfgSVUHyQXBCnTl2cXx/x6hoznWc/gGp9QnbazFUaesT7KPaLONa4fpdcJB/GL0mdRkXs6t
AsLf4ADmN5A48KNVho2YgvjmM5LU64HuE7644KRLUV6HivpB6RFMuqgac2fz/hu4I1etNmSrsMu6
W5o+c2FP67cesnrcnA8xKRhXmu51q6oBReGVfrcMXPKBWHDFZKUnxuq49EseYvoZh15VhD0VRXpW
VXlVWywAuHXvyIZeyXR6ZQdLiv0Q4gN17WfXM3hMG8daF1DMGbQEKRugxIGcJLdWqIxNVRHumtuD
fkhHTpds07SlDnjiga6vOjLTZBihLGMDyJYiZBF3rzBl8mcAwQDAPSeszpNtDHst9cS5zjQqymJw
b5CKu9s678nIcYPpgxC/A1La7tawa+9cQgS/tDOnWwNKwdNOQMAKY4+9kr1jbaPSoR8Wwsg3c61a
d1pirYPeGjfRKK1N0bfizQodYACBGsv1aA32Imnqe8nidkqjoQQoNhoAu82W8j1JvmbPqMHd7qSy
XI1jpt87QyrfRmNINhkb36WtapwSLqFbo9fW23Zsyk3oqGFj5UOzQX2s5l4AmIJ4IEICaSE1RKrT
lt2cAsx+y65NMMyTwnyIoizd5nl6SgSl3ZIeydbt6ozwF+YJypzy3qJYhpi4X08wctaNEtpepk2x
te0BEHowpmsnkbMF1apgAtuYorT+GjMWR2aC5hcsDnPOiIoRpjPFkR8/7fJMGzfAdojwGBuxJOyO
gQZq/tiVROyUom93jtHAS8VYudVEqb+PQSy3lMUpbtdkM/CdPOp77XS0qaxdIQN/wUaJS1imZBmF
1XPtwjIXxC1eT+xXtnBnxEU+CnbDnXNZ2MFZm9i7QTAgNrDO9FvM52eiQIJFZvrlMm9HZ8vCQLV/
VCZEPlfD8jBM4ilhdXvzgtHdZ0XH05Xrk7HPII0YGyD6BfN4rFknynrEERlwa8mB6does31e7RXw
hCtGbLGHZmOf8BvTASXUInzUVU1tgVDxS6/zyN/DqDTc0f0tX8KCHnth5sHOJXb+qkUrTh+ti05p
0k9Hx0mxwldFiFcnBJyMrBwZuC2q7BpPgPZkWJhulrotvS32bLKXWFXIYRKU/a86oGg3LUMU715u
ea+477wde8L6wfZ0IARyDnXSwFbcI5ixz6ErkQBHdrlF6hQl4LcTcAJR4ThXvVvoOww8CWn2WVNe
dwHJ9JjUvAEfTNa1+2kOl8Iyrt5ZKKa9HXYd/ArpB1eIMKZtk/PkBYbTbhOE9Q/9EPUYYhAaLPQu
N06+m6T7zMPpFVoZVhezq3WiBB0rOuGWOxka6WuSCKpDkKLO57hDepWKTLQdHJVuNPJFjYaNFS41
ZxEU6UscgSVJ67o7OgPtXhU01XIAnbPwuxDCBM70oQ7HJe3R+3RO28xU917xn9Z+qrNnzIHStKzT
F60Xi/WgcTpJ8QlgI3VeSB+Z5qyxdudXQUfWrZ5cdH7zEreARUqj1TZDx27c19isezy0711DEA4x
AjcK0oIT09fksz6Mo6rAJ8QHv5X9umupFTpBqYEVb3NEn/ZpiOrwhPyC4EfiUi6TYBQfhlsY12T6
hheuSYBlm9E+nUboLoOlpzu2P9cqG59HA+OUFXY+6VNWRRMOIyoJ3PKgDNs/ZGWDWhepwSpsywsc
CWTacyhd4dHOtwUuh0t6RfGOFEHjgfzKisbUiAxDIwTGNpuLLh7fmTsJ2sgCZ5cqga8/wAlMyEqi
uQ/gT+5wbNymjZ1uGlnHIH7GuyxHGFPV9A27/n5I1VzXisRT0c/5UmmkrqzRy+61AS+mqayHqe2e
CCbOrlqbSKVRGt6SWKnpVBQRq3n7HuIQXcep8Tqk+HyhMHSgQ6hC65Vsl31KjyaypupeRz5+EfHd
9jn73U2JaZwSA/AUugEi7uPHJMQhGQ3TmQqCtRrC6hXzzms276VCzbqrBlZJ16Nyys72EKUx3RM7
ftZiHAyNYYN01z4o6mLRyc+5PjwByO02cuivUpsmd6bq8QLbhnaQjQNpVFqrxII8NXkBXz8Djt8a
2jeiA5hgtOmibx18sR0GYiBSBMjWsXmyYBmsQVbkh9hnN9nohX3QYoeChSiSreNHl2xLMSbpyEKj
aPDWOg21NZQJGNTmnDbZtBdkjOVvQ65GOiAt3rzINiYCgRzY8+4w3Gn40I7O1OE0cd0aAajtr7vE
P5S6yWnftd50Vq4DFOWFaeu0z/NTDM0Hg0nWbSP2wkvKQB9jo9p9TzYjeQQEbhBvYW48jzCIoaWa
Kd1nNAy3UyVwQrvmKQzdI8EuHyT5vVm+3GRlfEA0ChWAPUXY2O5FnnnHMGfdpJJzSWToNqEMpBGl
G5WwD4SeAo6rnXyDfPAhS7Sj5kb3sHb6kwAEeVN4kbM0zPxjBl22lfkOqHjvu06wig1Oco0dX7Zt
0a8IyyQIrw4wpBvGt1J3v4Xsb5eNWe66zCbvlmXOaYkBAnp1SIg0qBPStykAy9v/y96ZLMeNZNv2
V67VHDK4w9FNIxA9e4mdJjBSJNH3Pb7+LkiZr0SWrmT5xmWZgzQxqYhAAO5+ztl77Z5NMuGGWHG0
fIRpRd40g4RdgJxg0AnM1LCJ9pSFiAKYJRMiAw6m2PnKvgQmhAQDA/fKiCGNpC3jVEeSqlBBDKSk
n9+4wWd+Z0IKUOg7PxvvysDMrsHMdjvNzY/IbEsaAOmtLoJdlmrxhkGsx7Z9p7XuWYkv/yj17pX+
HHalciJDUzUak2/jCyqO+8zQ5mtiNx+Lpma5GpoHoVXXhSleCeO9r1z3eZiCt1g5Z31G5WJ0VOPu
W4C6GWYM7xzHAjG7JK2S53Yzd+1TWFTDiU43d1tpdFsCWQ9Ba9UPpYYQwRYiuWwRZ3NW1P0zOyvw
QGiG7cG1SzhoMglKUrwuWl25e3a8EhtOhnokBWxJSKiOPXjNCHfXl9CZGmMHsOmY5aR6SM3aV8H8
khNruubtNKukmk+xXz1yMT+3ebgvsuIid0KgY2m/7YyUbbU7REENoS7U6AgkdbpfMqS25C9bl3mn
YQG0yTYcoIFJ/ECi6rfM/vLVrOvk50QuE6nyJuFsHjCvoOdJ2ZTaV4w6dniNjk5vHeoINwJVxcol
U2blWkzaw+humWdrU0jgehc8WbHBJgIJ1cmGHc0m/9Zuh3SNJg7rDbOLvrfLPef4a23WznkeSGav
b2B0XUrMjBuocRfKjw/tCABvctL7OGhueiykkV+cTJ2DtFt1Hi6723ImBnsKmT0FCd0MolKvM/at
VZRMd3IMjzpQPIUd0Q8MfZcSO4I9yT2EQeKvnajbY3kPvhi52651q3tENnqiHiZeMM8IbS9EuC9Z
yhCNMdUrG5u7N8TPtStK3V/N8Hee6lpSgyeM+1qb0f9aS2R505T9LU1CsWtSDYxRkOrrlrCZXZI3
2JL8PG7uCEStDeLfCxoYLrmMHOQX0IvNqog4Yj4vHOkcuoL0jT7qyHnIK9uDQ4a/16A1tAEzKo4Y
yN3XVPbOwWeM7yGOGJ/bIndXbZQVR+U2/Tkn1fxlSlR6j4waEr6Yo2Nr0xmmRzASWFGPWf7ZrsPw
G1oL8UiLTe2R0MkrxifNbY0nGE7irGGVjXXKctDcKfnTxwA3QOc2399SccfJxF5jPM2ZgVLuNRxU
PVJpX8GWpCceW3Pb2zkXeAqmre9Y45VDcNiyTjQ3jRYuTaPWopQLRY1zf+43zAjnS2BN/vnE3IcY
NDe8CisqZVUKF9AODs1It3qXEMjqzoYY9qUJ0+QpmJJqNzpFuw1TdiWyQiWIjUG77iONdx8uiBUp
OuILjDJuHmMwYx7Rifhqa0kCUNPLdOsqyjC9a4ddWtv9GdU6DYemRojDA8fkkK5D2XchRjeEdGZk
+p9tpmWeiy1vbWdjtW/MKt32oW3uqzhT1840vxJM6p/zkfxDXDT91gfysLL0gIJXLCQVpnrtkR2l
OeWpU+2Y4KMftmtDPFjx0AOTiPJNyOa7nUiY8gZN0iYxguQmdKfpc1gUwcEmxO6l61r7JjSbB6xK
Eu9lp51nFIMemVgQuTgYH8tcXlsQr9Y5aYke0lMe7oqORs0bevIjZ/pcmg2R7S1YRFpdUFkavXuc
6RucLPzehCZnNZy0Wlt3rcPB1RbNqQ609JYhKfWwYMUuc9RYYZHqZx3731ljacpTjLuPQTIdYjem
c9OZzcHJy+6Q1LWzhpmqXYZ6/BUNI6dVKyL1nbIlK6vLNtWhQuglgwwn/xKpVoJGiSW95rzA0t9m
8JJIJaT5pZut58sBk6yK80OauahRkjk5qy1kKDGowL1NErsHuxzTZBbmPUqNsvg2J313QjQyUTHA
m+uC5Yut87g+BuDemKtwHbgzN4FvifOBECYmrcPnIDPaTRfrFbv56K9i0EyH3M5I2SH/eIMUMSWK
s17oV4IQ66zLPTX2wTGKU/E0CmrEVtbkTyyrisT8fT6OvCpFJUGrIEA2iNLirZ937S5yZU3+NdtN
MJrmZTr1pAxO0w2hfmDZAn08FFNOpmFYxGs79a/byXS25lRDnJiS+VgRvAuXElsh8fRUoUjpdlB1
hw2a0hGGFVi0OQ6jG+7cFkaAkCus3wEiOmYmDGxsL5K12Npp99kn3PBzW1jJZmZ4s07DIb9PYHiT
RjjaRzI4oSdMQ+Eldk3ahh0iwTdktaPXwtjE0swL+AhYvPy4utYQi577I9F8vJ/zAokcfUTLOEdl
lZ1JJ/kK6gw0+KTSQ+f31a7UbRoo1FyZmTIzZm545PmVV70YusuesNS1LBGnhOaQMJAP0y1+zUeM
RASCJZZzhkgv30cox3bRND73BMN5xZTCL4nkHJxa5MUXbZ/0L0EMHWWVoTo8Tv2Q70Kl18cCmeQ5
o6h4ywF1S49rgwaz3UrVCc7b+cKCzXE6Z+SwagEao3xAPmMRvbsb6UKcaFrqGxGqaBubCQ7lzEDx
FY4HYyyHJS5DPOtj7mxq0xi9MGjUOjcFGaMW/Vl0RM7WmavxiHAgWVsDwruWtWE7lhiaa61iXQ87
55wejH3bGyo9D/xSenh4m03JLAiFJiHaZZqsq6xuviRD3G7cdgHOWBVPIBzB4zQZLmlMWZceiFx/
YtiYklqqw+7i/14bOuztWMPA1iS6+QU6kLNq09TfMl4/CzPF0X42u3kdJBUYmQDZjg/BwVO21vAh
exClbj3qa/Yn61o6hlXD4mkCTtDtFH3uCYnbkd6HYNN2o11okXiKYb7Mr+1EMYkyDOtW9EzNROPO
e212229625UXlTkPr1rHJFNovU2aJgb1vc/E8By/ZLVrxpQyjJ7K1RzhSoYvrdH5jXgGRG4crGI2
HsS8tFeblDwWs8/ou6r0zqLy8VKd/jNv072aIqZco9Gnx4zwCA/KYH/bV/1LFGXBRQbic6Cvbw13
Za+NFyXyEbz2zYsbfp/i8pd0Vg5vtLPJKC2sXj0QplZe6ZPts9yJ+gEZoXtlaCqTa5K9kDn6rDIc
zY1Ev68GMJhjZfWP2YDqb10Wg2muOzUE3BBxAUCq470FofM2ciii3xrxzh0oOcAGy/ZIRCpg4rpt
vJgD4Vckstp92bftPneC9thZTv+IRCS7Fq1tMrXCqXNhlM7bkJuoyjRm8Y+ZI5pz2+3VpV0KHZhQ
h4u9xIGB6ENnfbNpc9RMIc/roC3ue/SRdwzn3tyaiW89TT7lJgNOBUPMQw+MyH/SmOrMwyhelMnL
xdYYs9QF8XPluMM10IbhgM6D9hdQ1V2FKfuyMPTGw8bpXsFN8g8B+iVOk1HdvS1WrthDJEO84Ohy
vLIlIts013IvnelohNw60mHqbtpd6q9LQWFdT/zBeuq5RGM4xZ6eNfx2nIPECtvqCgkTAkhX+Qdh
00/tWJMPhl6rh0rWyYYnjys7G9jaquXzuj1z7ll09QNQXC4McAveW5E2mjcSAFphUCGNd5YZZfJk
ztmiX0yf+3aI4WzyTSs7BB0I1cIsuFncLOXtJ31RHhizl8di0PR1rLpgH9iZccmi6l7lSLTppflZ
D4apLp4nszTal87KqlK75mXaEyJu1vIg0p07QRKmVzC07laGMZOOvFyVnM965TesXV6Z8fOoN+js
tuk0IzuC92sbz9WcIBAoyDXodhgoGhNuR6T29PoIrjSqMvTm0RE45ZmV60b6LHVEHbNXGePw4tPa
BfyUEnaLAEzkj4zZa/Mm0oFkntdpbpcc19XblPUdEX1TG1bE3rYRGXhpyIv6YhrqC3cs41eYLNm4
NWPiXy9hzWne4BS2OMG6hWIJ2NQMb2Rqy8vSBz0El0iHMYFQoeg3SK3Nht0E+F+yZl1QhErN3Xjn
00XxP9d4OIBcOsFNHAEKYN+sdKvwskFjR5JT/UI0TclElicIcA40u/qii8NErGTT1A86SZzV0vlO
72aqHnZTImnvs2Ae7PvcUjHGW3QJA2fdPjmlheS0MWWlxY0INzdmu4rdh8FMZH3OmOa2k/xkHvAX
PGVBk88XqgcnsRsLpzs6EQjUFZo+XdxFhPsIYutzvTrgPgsmb8Ciujb5Wm5nhMPzSpDLuLHLLn7Q
zcZ86s2+vdAG6Cd78MdQQ2eTTEMk6gF8UDR2IX2IKr92gkBfM2vCzEtbkIV0b3NHnQJkOh6oHmZx
jsPY01t6elsyAfdNpZ1m3fJXQ6rPNSxJ6iJGkPBlQhTluynNnCua26wRJgA6apmhZd7MOcM5KjhJ
6f3Q+OAX1JAAc3SbMCbzfkHYdjtaHzkD0aKtzmRV1TQryQCGfZNgzqmZ3Amo2WEf465xUC0MqyIL
M/wneddjq+iqlvOvyv0zeiXwKszQsl79Pm1o3w8FhVxK7xevgu2mz6lJ9u8akHP1Epq2ZVzKpAhw
+ciwfDNnqHZapSsQMbzYjTtZ1Mjwx6CIlyhEb/ARjvopzowpOTE9LS06PWV0CfiD7L9uwGV7zHnX
lFsIaNe53i4oMH+mUe8W4bXqpe2FOFVBgBZ24KzhRWspDhkWZsjutQu33J5t5D3BkA6HrHIzqL15
Mnf8XaXmEgAPhrJ9GwsXGGfNvNomXNnj+Vu7EMhwtIvsYMyQLJB7W5d0RJqdVrT5mSi6eLGzAL7P
Q8hZZfuFU7LBRWvjV8oTJJBj43cb1542HO2skLNFescZ7Xymb1AbwFlWkTUdoLbVnoaBc02Ga78u
qjG/5mpGTPKmB62YHM/2J/Ajvb4GWsLUrJQwbjrjG/NIjr9Fe1+xE58pBuLhFKptbGlfu2I2ma2L
65YGxgvMSsZULJ2tq7KdGBqECzGVCd3r00gTxOsHyz8rLeMzGV0ZqlHnoMg48BKTCsnMc/oShVwl
iMRD0GTU0uQ8grzhaOyFVQvOXXh1QpEdYPLiqLKdy85F/pjjyBC6u54V1TXfn/FlNtlkceB8mQNV
oVWho14EuFY0ljHmUxtISO1GB+Vzj9M1z9eVoCKMR12s4y7gTUxy09QJyeZFxoqYR3SB6oKQtyiq
o3uMFVwPWTbpWVnl1RezN7Nz8Gu3WcXh0J7KO5cO7eCvXXPQiA77bmcq48nMLhzfdgBsSROGIdw+
QO7Mq8tV0riYrJLC3KhCjFc0DfrjDFH7iuNPtAPEuAkDmDemSE92N1wTROCVsXmliF2lY3zAHVBs
wJCrdaNrVzTHUIkXnC9A01/7PrYGJ7GBnrrtWKwRzg7rtCaPNWWa2zjDtjVg1zEwPdMdN1probiE
3E5KeW4R7QyQFBU7msyKlOsZGsg2H8f8MwmwhF+VI9FD/iR3jPv0NZ3gE6yCZJeTNIt9lsJ/ZcFq
WCFptRgQzJzIKYGg8Uyh5DsM4qvKpeUZ1u0u0MsYEKB1CirwX4iXD4FIN0RSq0OB4BnXiTe0kAxp
A9LR8ssUSFzs0OETXXHHrHR4klFBE60FMgZT/R6CZXLKjeQr0SfhzZjKx7HI6zX8C23jDoR0T4Pe
7Kw62Bhuv4V4Lg+TY1orWbA76f5NLYYR7Hwy7BvVzztco90rIVwvIgnpSOUZYbAZg8HUKO+SxRA3
NKZzgSqRJhy6+bM0T7Rl4Fh6RhMcUs0YF/eJxKPFhNEVcn5hZYpoBKOusKpCnMGf07cp7ZeaJg9M
vcjaWOH44LNRdWNYnCktpdMRPFFHPfhNG687gQzFVMOtaYqKZjn4ELTmhIPqtnOpogWApaYnB3Lo
GfJ/CoBYvRqgVcBxFfmlI2YG104Inwgl08ZvEJb040gygBM/2Rl8OMaxzLxkh0LHBAMkOd+tyWX6
zNjoJdUAyg3j6NBkjFvPnuZzwnCcQznZt5qyRzZ8ZIRocBhF6IbzWCTS3imDKcZk7ul+aKA01Ne4
b8JdVGuUD29JLs+gwn1zOqQqwAZxHrFKr7Igr7/EHUMl/Ep7V2gbAa+901u63tpxyqwr6fKtN9JJ
D1NhyIsp9K8z2T/H8efCii8TzAGbylW4pvKTrscXCtaxByD5Sgalts9aYjQ6I3u2a1T9ZXDeNIX/
UPbFfdJmmymqOSgOjNsr3faa2ve/kRlLPl86falNyTxyuqkdopNmxz6Kur4I5VxAkk2JGEi+Ugh7
Thm+6W2MntmmbYMbezPUtN/IIdxG/kBKhgGXLzfcnaFMTuhWcRljs9uiTpmOIguIFYoCf9PEzsOo
SpyimMQjLAgKkLSCqKfGs7GGGlj17tYaUMk0tgyQkEvz3KQoybpxuJRWdGmZ6a0TOIcwJlNdK4ms
pCFFGdJTa/XPbowh081Cd1No8YWZLhQ9u74t2vCIe9Dzk/LJ4PCXVBp51A0ITVPswP+2oPFw+hR6
Hl76LQZVGd8FdgVbtURF2F67enFqRH5Jbsh+dlyPbsneiNqLuCitU6M3iVohMeHk0+cw+UXqBXl0
VBlCPYKt1z1iWc+uaWHkRXEbOu0OW4t/XadDtikmbTs36th2Cag/eZEU1YkSR6wSJ4+9WMNeq+fc
9dBvVqlDpEgRj89iTDg10M7eYIIzvxoJyqEevCsOBYmsBK/rOo4Lm/JaWsu8Tm5rDYgqzdbhxu0C
A2MUfHhXtMgdRUU+DXZCE66UVGdW14qLRrFvSe4AH0Og3w3Tkpuy2IGxk+ENtn8YhbvvrmGZ8aC5
oUILo08ws50oP4jQv6wR2VwOaULFg0DETXhj6cBcq2SLmXvzBlP3ncNxfx2i1d07VCAEO7CVU85Z
rJ5qrvCbqTWSKt4jhh5tLaC6goUk6NUJuwPzy/5S1QbWBErpq64DzdvkA5M90jLszqzOcqB6Z2lc
NeswGa4j5e9mRuHUEphh9KRTO1o4zrEjKXo3NOOpNeqLSJh3bG0nPTdtSHeclaJUV4hYhbVPipab
YFDZdWsMxlXVZ+aay9+vncQ/iwOxqbpoT3HCaJLOUOKXu7CqF3jmM81pZg1xKwC6AQeeHQLUzfrQ
2sOZ1tZ0gYJzbGmHok3v2InQq42ekRW3pHei8O0GujYF52zSDHznRTn4EtYwy2W3QSpjvg7KiM6J
GIjPmE665wHj0GMYVcT89JwJPb831YtlcI6LquwtcdkuUZ5kXgYmbvLsxrnG0Us7akp8D12u67Hp
OBcwX62zzCmyHxyi/1oT/mUi3/+NNeGpfP2fu9f65fWdGYHf+WFG0KT8ZFmObbskUS60MIXn4Icb
QZPmJ4OOAh7c75wonV/6241gfxI0G8g2IuYK5bCLReBvdIn6xPRx4SEB9ZWQ5sQ/cSOoxWvwA73x
PXiZ33dsCUFFWpi/MD58wDMEmSUHE3MYKcVIAxOV8Z8+gqhHs2QO2MOi/UrrN2DhrA25KZfTLQEo
hrFFm5s9kfBzhJeA+lfTCpB78VILERqeXlplq56UU8hT5+hZuXKigXGHP0skn6hmnAefbfIyhqsb
eclUZPeoHrszDUE0ienEj/dSGPtauNp9B4e2WMfFtAs7ZT4ziNeeVDYZjMXEsFFoWtcA6AFvpv10
gGAyeIklo9ufvtRfsEjkch3eXSdsX/CsCWyDhiLgSrz3bIBJSKskN95MPNio72mONmk1Djuzq/21
CsgTWwKdkIyaOfFUodV9MyeX8jJVNpJHpJDjZy2KsS3H6KDudCtZCKQEtCH6ANGcFmVK21Mn+L6F
ee5zXOyiTc6p9g/Rur/8HCAKFagaemeutRBmfvKeGH0TUM0Vb/RXwpvM919DI5l2KYE3YKE19nmS
UOpyXCi9gUHyWWjduBmq1HZiwD3ZZbz220A8+6nfH32zpd+a6WfkbcmDE4T1Kcl7dQUTNeZcXET/
LGma786BeePQFuCxYWTyAUZT0xw2KEDe8szPziDBqzM6C1RbbS/PFsua9/vvXLzHhyy0Gxd8PjYd
HgyTodIH6hn5bIgVpP3KZBtWg3kbprPYmGXc7pl1pid/GKBykBW+pv/OvT9mf0DSGP/xcPIGFnaK
5SjbUtL58GVlcTPC3CleozklSoBxJk1g3EPVS+Hn8m1O/Upf+01/QEtnRpsKb/9zpugwrOfInJ4G
UaG7yNCEn6WjvCRQBvdiN6fV156mxWamlAo9KlHsBnOmoRl0pJVvCmFrd0WkbXoAryYhW21Iwllt
3MwI4bo9EPTgPs/z4IY8JTQXXeqUfyArfo/we/esuaxKjgmjxoVCiEnq/T2q8FgEYdh+M/q6r1aw
16fjhDnkoR4r5kmzDq60MCL9LdRH2SOVHWmklMJvLlIElHAYQtohI/YWjlpDMWEHQm20guvc3Vua
3l6EFhTd7Wg610yazbsRQMUFf0Q2UUjzimWoQJMY1ueCfukX7KDXQBHsw+/vreUjvP+IQnIHk5Dr
QglU4uOyC5Ul6GvzuaxQl5l+Om/ShMwjEYh8VcYADH7/csavXo96TbCAieV2/mA5W4KMpDFVzx2C
pAeTUK/NRLyJR7xhFuOScOWTkbj2vqc0DoEVk2PnNzeS2DPK1J71CHNxf1aUtcZxl4J7z5E5CSgC
lbZj6mlT2TuVsQbC03brjmyp9TzJ5jqCZvFF2hLYf0UqxBcxEgpoW+1J+Lp90gvbID8m51Rea0Zv
rEyUwshNuzeefnFpWj2e1bh2/8R1e89e4rF24YgpC9Lkkt2snMWe99MSmKlIjWM2fxuY73lJUOsA
SDgUjozlT0A/Vg27yx+uP3v8x6/b4UFmK3cccKELpOznlwyjyG7NcvwG5MM5uEm7jPBAjpsJx7Lf
f9PfI0o/3FnLIsnXjGWRh+fDp2OrphNUN9+ImXqw6oLBatk26aMgGSSeXVzWVjDM+wRjIkNix06/
RnWcnE+KyuwPb+V7lPn7t/L9htNNCSvgP5NhExcRYijdZyBM+iNNKky8HYzkKxnXmHHGHkE5SBmK
cVKUUIRqKgBOQ4bbg4zJ58rTobocyZhLPaF3M3fpmL+ajg8IOUX5ivCph+lLy6xuEC3U+Un6BAUh
pQpJBoNibvGSmV3/4ZtcjmsfvkpD/LCDgiOEDPjhydWj2SHlz3pKEwkc20pH60VvGFHUPOqXqLBh
OYM54pSDu1tsSp6e17F23FUTKZi/dgCVoFrCIFZlBOhnRma+EQybAP4SEvQ0cHZ/W0gUdNG1eeQk
McvPWGeaiySYGOoxILyrCl9eshb3chWL/YJuv2aqRAabzdQJ8VzhcAH0FvfiqvYLYg5xQz+mpSbV
ptS0z2ky20dtliaD4qI7E6m9qC6QaAKrMjEx4ebCvCEsg4Geiw49/8MVlP+xq7mGoHLTFReAdHr9
w1HK6NtmaAL5VMtQf1RdbaEfD9WwRAlk4MeafKptT7hjhvjDGpnt0WsBX0U+Twaz3UMLrjPzYtSW
Zum9Dc7qpkK4BaeFNvi6LA2MkoQuEMw2BlSYWtsU19+fsf/WOv8CLCjZOv7vcufQpK//U7xBn3zH
dvzr9/4qedQnsJmg7WxG3Wxz3ymkf5U8FC+GvjD9WAPZ3b/Tfv+qeczFnM3R1F5O2Y5lLMeCv2oe
fqQrw1k2LqbD9PD+Uc2zHNt+WpaWKOTl4MuBfjlUwTF5vxjXSIjl3OJXyuzY37f+04higXtfR2pQ
ROa1TU6rAyFlU5Tln7DA5ocz5fLiQnCApXoz+CgfMdX6QqyQA8VLUTJ26qRv93uywep1HlvBoak4
4q7qwWqPWRj01xqJMHTCSUtCIdGAElnMpEWWNBk9VUabjZWkp3bgD+F7P/RTFkBqDCv9xNWVXgmy
siMl0r+KRDZ+GwZSbzxfL4giaXR/E9Rme8+yFU1EjGTtHu+0fIkQS49rTJ19SAuxJ88Y4kKBM2VC
55HUi9o6dK+zKYu+trMKWS20hMZcEwzjnWWorQW67UkjaWjx4bZdROs5Y5AA+YIlUtoFOmaBZQNH
2F9nnP8+lf9aiMT/9yPpxdFz0bXRz/2H5Td+PIzKWJ4qWAdKQTwwebT+bj8o8YnH01iKKkoqE7zy
v9sP8pMNHQHc7nKLUu9yXvm7/aB/cjlBCtd1FsY9j/A/aj+8exRtg44IFQ7Cc/4mKmv5AUfpFlrQ
oUKQeDqGYI8JkRw+O3N3P12Pqx+P9s8g0eWB/vcD/9ersO5wzuas7Xw8ElVxNLsD/iM62mo6I1Q2
vEtpPP5hX2Nl+/A6is/D0WA5YUsGwO5ydPjpYJn2YWTIAW5Y0rVKriAqTMLDTesgO+2cBpWDrbwq
cYDdEYsBfqdEsuS5qm+vStdqwAr2Xf4lnwamKkBgRHHOPFMaxyrRVc/kuR6ZajH4HzbYgyPMBa3v
QuMjnYtuoim7g4qFH+3neex2wubppFvdiolEVZ/xJG+lb0o8Ip3P8BPHf8UEvjR8cEox7dBluHzN
ccHM93rX24xLotwihNMfjW+K8A9nr8ZW7GzfqJd+dU64sgaY8tJHoAGgjuPjabAN88aEIhZd6sWo
3xHU4xPbY8XJbd9jot/AZysu4G+2KYSnCsslGqQlmLglGXgzdMsgDjkiYobaXY6nCS1Oh+Q7CgVG
lI5ebsi0EKpaRSOHi/3oh/4dCdc9Yk64RbjcIJuWmyh1/XjXZVadApiI8v6kmRGmghb4R77O8yk4
YMKb27PBzBQ9qsLEtG+hWczv8lqVpzqeVbXH4Txd+d9jZkQ9kFgCJQkrLcAkXJQ1AYdPMTiZp4ag
ntvcqcu3PsOYxU/a9GuAnvdrpHfmNywYxptSrpk/arY/I61KR1BmItcloYwh8ylMl6iD9yQPDiTZ
OUMZw8rUakQBVovoHFdej2aKzK/qpMPIcVYZRVTiwa7s5Ne21lTuFXKUcANkq4KNEpT6OzJzkfrR
f2JARsSHi89Rpz9xIBy0j7bUpbq9NoKYQCeyGsXw4EASA9xnkhO4r0oGUigU+h+dp/8uz/+yOGD8
38szw4EnUjQi8DW7Lspfn96t0/zqj3VaCNZpYZgubCrOQByS/l6nzU9LlAi1KiuxWmr4f6/Txqfv
/zc/oodLUavzo7/WaY2/z3KWEpe1H4w5Z45/slAvZJx3ayisHH3pUnNwoVvsmsuh6qe1LRpdRewZ
yEHUac4GPXhv7ZAIlxYA0Sh/0Dot/ormt+AWn3RcLWNXka6Z5aKtz9MyAO2BB9A2URQMMxZ+mxj3
DSktyUPekF+zNgediDHSJbtvUaFrT2Zl6ulJ6WFTrmbAGIRMAavqNtzwzhedPHtr7eqDardxFNaX
vkpcuQLeQ3SEn8/dRkuJvd6CjBwPCm95ftYx2SSyvlRk//70bf5ic3nfTeCLWui0nGjZSDnfyI9b
WKDm0SypSW0a2EdaU92DEF12GPG9MKLSxA7xOXnwflYE979/5Y/bzfLKC+zfAejMbEF8aJOFolMG
nwtJFbIFpMftxQT44w8QZefjF8/JgZsO/j1tVzK7vx9of/ri0YNOdbfEZXcxyGjDZtJM4mViXutg
bxPjgHSOJZb2RpVca73eX+NiDCNWE63rkg18Lot4lLErE2C0U11iRm3moEYoAE5ilSBiJ5k9DQxU
XPhJym02qdYmWdYGTxEOjWrx7VT2rXD7oqM33lbpatZG+tNqNHsE7+0A9a3FQ+XZ/aQ+J0wtXqYy
rQpPR2VpDDdUu+kNGIDxsa7s8ILACvlWA9BFqQ/vZMasAnTO+M6fC3+w6MREqH3h4MWcyMF7Zu9L
X0ug/8gQddeojhkasNjTJqKzNnU66/H5aOHE98B8MtFr6j4PELno1SM+eVVt2DrrV8eiNbAemcHL
DUwKckYLNCqQWwJy8IAwd5aOwSFtpmufu/2KbOBwYlaNXWujSikeZNP7/trXOoEDJOiL1wy86Ljv
h2r8jIQRh08GOq1aLJ+h5hGiHbmESZV+ckp8i0BcIJF94dlOLSZ2+iKg5QumePTN6lmZAeH20l00
3L+/QZdj4k+LBgctJkvLmYsDHhWf/nHYQDB8hOT6pUDAcTSxb1z3I20wwhrEiLSwX83AMhE26MXj
ECZErDrGRZaD2SbXjkaOCIP99zf03z3oX0tD9zd7EAST+v3Os/zC/6sQKPpNZo0O2DTbXbazH9W6
YX3iSLssMFi+WOWWivzvAaXzSWdCSYKCNAR0/mU/+LtCkEw1l/aj6aAVMpk4/p0p8ddq+iP4Ingt
frG6flzjWHMEXWPqdGGwK35M1IpMLc1CzVGr1tEkKePC2iSj1v6hQHjfHeevJT6Cf3kdtjf6FR/K
kLBJCgnOSVEgpNVD66bj3s6LHiN8F0KtbYfM++ny/+JjfVxUeTW8pCZNEuKj2E2Xj/3TojrOdkW2
MuStsWKDc0eG+Mg122OCBOoPL/UfV3B5KR5ENm8uIEPM9y81TQAGcq1YaK1J/pUtvFwHqM6+/P4D
fR9Y/Fxj8QJKKMZUtPZcyXz6/cuQSB2EgmilFXOE8iq3fQghctDqz1LT0H2lRfHqtxn5laqTxnYU
drdNRZM/NGR9bJWY06+/f0O/uMLcuzr/cIEVgUTv309jLIrcjvcTK5MhkbRBVRdN2zwFHR3Y/4/X
IlndpIjmXloEAz9/m7BZsywHzLVqLNe+LKuh+4Iy0sS3gAnzT1XmL+5VFFh0r2iDkWhqf9j1hwjD
QzEs564mNtBzuf4X5HzYeQqtODf7vrhKZrMCo9yy6tfCx4ClL4KsHK56r8VYc3X65kzV4h4ZYjpt
FTLRP0zwfnHPWYyaeI9gsTg7LGemn25vlET9LJLMWlWZlqNkCtBgyqLzfn/Zf/UqSzNw6SSTsaV/
OJLSY+rIm0+sFZHhY7Ci4P2S2DBm/3DFPx7wuLO5g1jNLDoIkjLz/YeJ3KwesiSwVuj92q01d8Eh
doT8hiSgPgBP1aBhCOVuFrnG599/wl89VbhzyRIj1I5762OyjFQlDqoANK1ehwXC39YCnRdwvsbX
6jMiQ5w0g9uAcIPNJpxWgVs3+xzwY7OCeFG89mbzp6n4L646d50tLJtrz/xy2fN/+m4DZhuYG5HF
OZnpX5MmMnol7qQvv//kv7jLHZQpymYKrEsWlvevooXGkJM7w7ovtGw/4I+TJF3Uyoa7b4JI53n+
9vtX/NXnImaM+ooPRx/6wyv6eNBIOQhg7NY1JPoavG2vTNP756/iMuhBCcTkl5P1+881yIjGTEDv
000sfUPaHgrfQnP+l73zaq4i2bb1f7nvdaNcljmPy8kgAUIgzEsFgqa8yTJZ5tefLyXu2azSulpB
P5+IvYOmoZWVbuY0Y45x+BejUP6jtqIftmB1M5YS9MxUStgau0a9t5Cx3wcSIcrXRzlhYmnO8Ryh
BYJ88vbHczE0U1hT8rI8Eeda8A1vo9moaRQ2/L+fEHgVH5Vd2yTaWhs9v7IaMA6lIGWPcx5MQNqq
CJqe1yekl2X1hhFP4bpw4Og3X5stc2rLsjd7RungOEFMA75oK4cJkP6m1r6HuE6ns4P38PKcMZgn
ljIE+O/zhvgEkWtTFoi2kEZDZgnpl4Sulq48DIsC4dlWxpnHSj9G60lS9CCnAFkB5ZnVrvll7vcT
TzncGfWhGDwSkA6qCWY8ANO0ad4dzhW/T9wsiCQIHaG8dXkVVgZUhPBW9gVQIQeV9g0NO/C9Opl1
Zl6nlpBqTiDIKVPbX/s5Ns1piz1qNEWlnMua2P9Ap3b7dhyGcyKZp86JMDFKGkUFGG91iWO3HJU3
Gi6YOWo2kDnaV6U5jBc6eXOTOaWxtY28+NiSRDuYjWuesSGnZkouAw5hhwIqftfxvavr3q1AiWro
FRwavkEXrhe2/W1hxc2ZRT11WASKrOTnkdhxxcrZqEZYuUKh2Lp2fDdF1Yc5jaBHbZdfXpSBvqJj
6PUr+PKs+OSseF10CdAE5nE8t6HCQgaKCtUYlc4hyyP7DS1kYv/3owSgb7R/orMnzvEoU+52Q0SL
9ia1GgAtXW8f6iLyz2DtXu4TCDIPzgNqKHSRBKtRYPWtljhuNMhYevcZai0/BmQNfkLcvly8PiGh
f9bxrQbWQsUGXCjhtu2vzoRNKyVTJYLBN/TNDZwKzbBz4E51dlT0xLtwVAMMIsGIsHQplNPtBf8I
skKOZr8zUHv/hjgyXP2w3ObVZuyUa0CRMPW/UlMVoKVG6dP4S2bLpsuzLL/mY0IrqukVvYJssE1v
EXx28p3dq9HZILYgaU2uCsieE1MLunNlJ6qrtvgYQVRH2rkacoASqVtSCkhT8QjTQf/L4VF8J0SV
fYaYiIacpuGr+V7bG98Iq3I/JpXApe+LsOoOMR/8NTGWodzbVSpuaF6ImSJUAtc0LyX5jmNNhgVk
urGQ5ibNsR0cMaFNUJRucAaaeOLcWhrMAMgHR9HWZOR/ekXFlPlpEgNiUTBe35ZD8w1BpejqzC6/
3GRdwMLrIOGL+V4969RZkZ2yhLNBoGt+k5HXvAyaEDkeCDLPHagTQ1H/QzKQJBlXcXWeMpmaLeJc
MJ9NZXGRe7kHHe+sqV7UfFYr94Sb6wOppaGPCJyAwVm9EFVhw0ZTEEDRuOv/GAcBU0peNOH7FsqC
ElbMgm5qPyyjrdWaIfxagT3/RIkrhQ0qz+4kDKRnlvrJs15dKFYS9ngQEYED+vN4Q4fGcfsaFxf0
lF1c940H0UjkpOLSAJHv07lRBLfohrAsDrSZwRZEy/S2U15ILaxZegickCmls9epiMMKn34fOQXm
fMZcvrTP7LemsyckRALqCfb3hzMOVU/doRUmWKLSfuwkeTWE3QVF9sz+Z5wt2LGSbPjn748hzj/R
CAl7FxTx8dJAs5HCsDizNLVwblBmdbWyrHW59Lnx9vWhTs1PYyVM8lJhQG31eCi4xDLiq4oqWUIg
awaLR4/SdAcJ1D+zyN76Y31OrPyE0dYqo2SbgOVDB7s6+A7cyWUGt+ZmgC38smuE/VDwL7d0doPG
en12p8Yi3UQ9BWcCue3VQlYIBuKEwQ3IMzRcWZCeUQdxmhtD0kv/L4biKINZIznHXTteyIDXblE1
LsuChiikNCanoyByo/nu34zEWURVh/sDWv54pHEp52xWxFHubDqHmncVvSIryA7oVFP4fn1ap8wu
nHkkuIB1atN4PFjiA2GoIgzS6DeAGCd68AmYvce/HoV6PvEUQAn883WggyiTpawO85RIq3yXt3mN
2koHM92/GEbDU4Xu/CBjfjwZ6lkZLecch4m0xlWV2M4NqXvz8u9HwSvBKQG9aJlrED2GjAwY1b6N
6Dt1N4X2vItlaJ+5uC/jd4K1wHYBrROCkhM8ngvlvBr6PENsiOR5FN3yV2QN763UvwHycQ7Qe+Ie
YYUomZKo5vXwV/coW4YZlAKD8cDAtUIn9iE0k/GiTey/z2zpSit5byINF4XtlUGaXAM4w+iJDVI6
wU230FsKTbY6E+6eWD3HIlqiZGKD2FknFEVnxRDMEcsEhYkWhUHRcion917CfrWNndE+kyxddTro
BDj/J/uvTx7zWyPuJwjVZlaLPFNTRSm9H7n9WVhuf22QkL5bGmv5iYKodU/FDx1HFQ/qcuT7Ll4/
mqemTZcUqQSKjrQlrULTxUEDNcLF20jYemExs2EeyAz7oe+TbDtH/XjmKpwaD8thBjbXAUzq6tzQ
Qgn1+cKswYBXVy1F+EM4JsmnHtJ4qBSEcff6/E6cUyoiVGxp6dCw/5URbpGaMoynPDEc4QdoLyFx
UjEd1L735V+MRPYMWJfnQ5hiH18/eF/NyC8mXGUzofVdWDT2ZKp6UwzqnK79qUnZdEDQHGU/2eHj
oWIwXBaaZOR6TRdG8sp/MKB8u/WC6VyVRm//yiXj4dKABpBnplgbewGUPINaxIM0T+XveRXuAzTX
doVLr/cm8T1YuiGnvRwV/tnry3nimSHFRY7LIctPyX916+nBGWGExWbS7xt84i2iIaJIljPH48Rx
BOTKk0W2hJh03ZdASiMMDAfbEvhgIQJj+UKxHaJvK/mni8a/N9DkLzCWJBDgzVnnMCRcCqaysZle
DCOo6CEFEQnkJXNmjqDWvfJMhuvUElJp0ZVESl6U846PCVKQhg7pxCZv5fQBGtDiYoS35cyNPjUK
0GKuNO2Rvrt+3HC2isauOPegLz5R+R72Y3Y2Njg5iG1qADHlO3CSx1Ohaa7uZEQcWlOkv/WaQbxt
Af3uXz9zp+4VWX+yq8wGcObqzFW1I2GNDQTNwX5w4aaeez1JcAe0XBr/4niTCxGIR/pUdDV49M/g
FaoYD98Mhx7iS/iR0ZW5yQZDnEkX6w9eX1+8eHI7VOPIsa6sLZyL0McOnIAprVN4vSFBDjq/Pihn
Wa5GWYudbzQ3rQkhylx7ZzMkJ0bHe8M94N3CfqzmGKfWHA+m4gojx/ygSeG+pwDj3qH6Ep0Jyl7u
XIDb45C9wtSDBF3tnAkzCwRpAndRwV3ZGamCLHMoLujdiM+8mC9NIkNRfrfIwmn7qz/lj/hvlHZC
qx/MNqWhZLIdHd1BLqX4DoGM32+UTpYHEPdRMjy8fjxPjKxxYNwzHkLWdHWfW4lsEKyzzoZGvugC
Za3sHlqY4BMxaJBAa+mktLUg4UgfGFWc18d+ucAEhDhglGmoolMjOp41vF/AhoguYJu1wdATmF32
eRZDreEvZ4Z6eddDk/piQAe2g1z7E8LljwWmL79FQ56Ulm8M/vsctOkVcjB//74QXFByolJKv+eL
xlaSrE02FUzIneNwK2YBuUhonQMdnJiL7vR2tFPAXX/KwvwxF/RHZwwz7jiUC/2lJ0uYavvS3P/1
5nD0sSKUTQnb10UU5FtLx2rgcINc3tzDY0Jb0dzG265zl6vXh9JBxLFFAXWHvh7lGl8nJFYWBXae
sRzJk2/ssks/xmCsP8zQsX+Px868w0Yne5XY1l8/ZAxKUZLHjEINxvn48EUx7F4gsUlyomn8DRkG
lFGUET++PrUTe4WbASQFstoAOO7KXFmzATeOTVe7Sxh96JbZ3VEUmnf/ZhRMMuETMd96lAZmVSPr
GQXu2WjPtgFhKIvlzCgnrqtGJxKa6coqtZnjFQMeaCR5b0OTM6plT9oSBd8wWGCddcYzpvdE2g5r
SCBIYwPJO9Cvx2ONVM3Q/OCMS79GBAIsabWH5mbo0KIJrauJF+BrOrrevkPuYjdCB/6TUDVE/XNy
24sCTui91wrNy1dBaypm96/zxNpa0zihuRvw59Zm00M7ZcJfhiN6KC/d2jf5kvSc1XrpSTIK94GE
D+VSFvN4FWI4gCBp4A7Ctu59phevus67pa23BS12Wx7I9MwWnziuoNjJlOpBeRZWWzwHfRg3ki1G
vs+8HQtnOSQim88UVE6NgjOkEwpEbc66oGIbPbrKqedAvFY6n/iML0M0nLt5J5LR2hBD/0xtmxyW
tUpdTByZWfS6ioGiBapCgXflLVVz37U98hd+GlefyxwmmrasEGow4+InRJZDvoNZpbtFS6M8Y+VO
XB8yDRopRu6JFO/qyMxtIGCn9dlMgssPbumnF7Un+3u3RwHidXtwYigeH3J32hyEuNHH58alJ9ls
bbAdtIMl76AfKG68uegOEFq2Zy7CqaFIQwFFASVISLUaCmLC6rkEB9JWPqI+RnsMzHw7pRAMOfOI
n7gOQvvpJANxykhzHE8LwkRkKTuKiqYVtZdymbK3ieHD9aQ8JLyRI/n720DNlEQrNk+HhasdC10i
kMAq4RKQkdhndZpeeubcnrF16xVkzZ4aKXnQNZjQWc0K3LPs/ZZR5oFCkOwTb2cGcfoxg/f+Lyfk
mPQQ4OmR7merYAs9XkBvpuzX5QUFb6p2CA2YSMR0fXNmm2gdO37P9TCkgunPp7bggcE5HqbquwVO
bIYJkE1CAeUiHzI0doodbc/bofX3C50sU95kNM1YEOZHnzSIGTT5rrTrv15dvoUnnqy84F6tMyg2
pOeL6VO8FVVR0yxDP1elUNKqQ6f/69UlGcTBhMzHIykUrDfSq/q8TEFkBMhHXIde0sEUV5wr5b9c
XPBGuu+VFlQq7O7Ko3CKQpYpV38jO2/6ZkEN9Vm61ZfXDciJQcgBeXSe4JAJTubxDs5ySJqhM2kw
Df1ql+R2B3w//Vu3hVQdDccUaTQ9Cvd59bx5zdhX08iC5U4g9x5+7RtRhfm5bXHXdkOPo9kaiKww
vtR3j2cD5r4cKWpr6dtQ/KhBNH5DsKX4tni1X24W229+9br/K9edYM5oye9OWmfUxcZsoHMf+JqC
arisWjjw6SbD4Al5aY6Ff12oyfQ/wgHUwMdQNX57kUalcRVDRh5f+mnTvx8s5aM50lEPusIHrm6q
Crlf1DKV82OGK2TZwxRgXFaqhjXfWGZn2FZclY7kmGl3+6ls/WFHn5u8ScSILp70kv6rAxV+tC+L
CbbnZlRI8/CGBJcFVLffuyGE6J4+Pdg5J+j4xKEyi1wrHQTwP10GEVyvW+R47fjdFA5oZc3+/KBc
OF9R+6nFu4SL2x0KdJvsA2xIS7OxaK9oryDrRnFqQur6c90PyX0wp9CLhND53patdD6atJ59b0bb
hcVBMyqhAGSV5cWE6xLtAzH1tzgE+bcx6OV0iJPJRbYQgdvwVmYRdi+hOzm7yvKkgEUEzy6+QM7E
bQ4OHdzGJkfbC6Efq6nKXT95VaDpSBN1YQO3ij8lUrMRtl6jVXhCVbwpJwr5OwQ2SuQn5VDDpGwY
bbP1PDl+b8zGenDoh0EON4lCiThXFX50xeR1V0lXLz8SxwNy14UTrIWYt/ZOoA3y3lW6uxw+4vIL
bkuKxGjW1ijTtfTebvq88eVWpOgjbuKgkLe24bgPdl116DoJL38w+WfOea+gXEHgpQUrHsjhsNA4
2u4Umpe81aCai11fLjmOwQIMGy7CceygtGyksUml7T1GSLM+qCht68t4qPgbMIpPMz6ykD8rFNYi
NNDEgnyDgyJXbObmtLfLLPrsy1khTkwv1QdfDcF7+kmcq2wewqs0cdtrtDPbrQNsbgNVnfMN0nUP
Vvuo8zZAUOm4NJx+bLfR4mSUgFIJs7yTKQM1Op929IuOzMZPc/JzOnFKWDpRokOlGSPYGo+6m+gL
WrphA8+tLIZtAORj2qKJNn5ohVqanWzwODedL2V5TfYMJR7P0ukxot/cpCVK+Q+qq+G0XPjvfygF
R//FEgXTTRXC7LyRfZhdFmZTwDFtu5lWG22tEOYOOf3sp8J/HHuQPXuYdiMEgJss+TyRbKh20ejV
7z2ANgHU/XXrbGZrCqIKOvjGpRMra4ZkT7liuWmDtJzegaPwvicIbyKfElZCHvrc6/t93XsgHFxZ
Bd5NZgfZ+E50reN8FIW1JFsvQH8UUHPRQ2kL1zeaZvASo3Hl5X51B06i+5roEtUFrROpDR5HqOhr
5nQmyl5LMiKparT5l9YNggaNaMQLtlCSzZ9pLpIouVU5Mgzf5ILmrxXC+H1TeSX0sQ3IQ5RxqGV9
bZOFvn7po1ex7ftKWdtcNEm36SbVfhnMSX2IoUaaUGDyYEpysiAF1NcF6XUjaEra9ZBReuioFO64
MV3cZy3gMOF80V8yQqsdp+icVW0PiGKBiOpGJGZpXWbpUN3UsoVHTfUZm7cU7rey9Mx77H/3DWkY
qiWBI8Ul+D5UAsXYNF8bNXfhwTE8Ge6dBIJqwqo2b7dxiLR6NmeoGExmV8UboKP8oaCx4yFJ8/i9
Qu+l38y9vQwIERZRQd47mFFqHlvxqwjrQ+z6xXd4z+P38KsI+L1LEwK6aCpYEyQ0UDqaCQ+KbRMl
LnroS1BD4xyirbfv49R515fSRpmxWGgIC2cbCfYFKrFxh7i3EV+WflfM6An2zYCYbhsUcbZdwmr8
OLeRuoutAV0EP2kD90G6ag6Qk+utb5HlWt8QDewVQiRicr57XkUofKUih1JnE4RoFnF/x+1YtfZX
w1Kqwv6ntJmD+MzFvptF/p58GmdTOm2XHnJheCy2FZTRRoYFbE2oKEDCEuRDcGF3RDcbWYRhvh+t
bH7bhotadkKZCHPVlimnPazc7lsjjRpUOnw6iQHC+eIaxQH1DxAuep3N1Bnv83kCrfF5gK88uZJ9
637SnNBN610PplP+muO2QcwuEct1nqsRRb8wol1DF5rsPVejg06KeB5SLMsgng0jM0i3yrHya4f2
PhTdKsSqRA8t/w7WevPbuGAFIFedg0cjAbnP/Ca699zIhsRMTPZ06Eh2L1gZF2RvWqv5uwFn+ieY
2xE3Gp2gcPcxF4pceFGk7XZZmowDXBa05AM99j8sKVVzf7AgqwaSH107hpmjdgLtICXDOJsRjva8
5jGFRWy4CMDioMzrSmKPpRzSq5QO7+TgyLIjOesmitRsuNDSN8EKMm3GKcov5Jind72VjsueJ4xe
+z6AjViFMrwPzLyM2UhvMjYm9Sexs2JMxt7F5N01U2pBuZoPDdSqtQOjexz6i0LJzzLe5BOyIRvE
SobiUmQQeCyRoofSzKV8i5gd2gO97yZbF7ntvQkOHtGEuvPec9CXiZZ5HvgfSKCie+6SxVf0mYLy
u4WMuY7eLREU1MumHyL/l4uOnHEYpiYw31nAYjNIgXvu8VR4qLxwrP3+nYmWMLbD4pTe2l6SQSq5
eLAMpm6H7Us9b5gPCeIN3pfORuRy7w7GIC/stgBThTSryG6Nwp6tD5ArCvvCyKPEviLkqYerhE7P
5mAl6YjQWwYjydYIi/F72/RI9szZ4HxolggC+81UJm5wWT+14kdPbflExLToD7pb/3WH+EWQZnFU
SYkA2uOXF21RTp53mPOZPgZ0ihAth1k2d+P8ne+N8fvXh9LR0Z/ZULxVXVzRQYtuFfdWeQvDscCN
OIu78UGZ8i553s5rHc66C+fbgdb/4TqNO/uqa+Zl33VDtX99/JNTBbRAgk8DIdcYArQWkjwpO8IY
6DYOshfOJxkhMRQUrTxT9ngRZjBVqvGE9B4vLQ7tsWOe5FVtw3XlIiVOAdiw3PlCNv30lykKFjQg
2wRtyBMN4RrDYnhmFfkjL5fd1fke3s4WUJjbA5qCf+r1tTuxd+A5db4AGBPVhlU2ZDGDYukReN4U
uWuSznYAx4pUE/MknoM6Z4mW04LO+JCh2DKKKPjx+vinFvSpmAPkwSYBtBpforhU4cIBKQ8ieYGi
TrMfBWXU10c5dUJoeyFrQesQEKRVfN+gckIkNbpIUcLT4U5Gt0ebpoPjPvp7yheS8xQzqEAApXoR
Ira9O+RtFQDtQBxtv1AVuPWgvv/n9Qm9XDY9imbN1eBLcEHH5xDeHTwYMk4bG7GTja0C2pqnrD+z
bC/zIpZuCQEMz/9ogdWtu39W+dI0AH0QM4zRFeM74m9/DxWo2oKAboxd20HrPHXTgKehpreIWhlw
j+e5sRGATa6CTikSzXFKeTWszhRD1hUYeL50lh1QBMU44KArm1POEkJxHGi06j3ze6yEcTB5gA9D
hIse0KOGGu2QnAOCnFp2WINIrYGCBpKxiv+jcB5qnlRt6axq25U1TvyUOGfs2clR6LmjJEet31sX
sqZ8GHssp7sZoBs/dOX42TTRynv9BL1MMdCbSmKGHmq6jpjOamu7JQ1ij/cB/H64SXpr+FLVaDhb
Xe7f1XC9PE/qfzvg/4+DNfn/d8Bvv1fff37/k3pF//3ffHUCim5H23rNv6ILpByo33x1ONX/0/Me
OP8XwjpAHyB0aJB6wkn87nmHSwuQlq486d4jatN/1fOure1/XnKaAzVCBiAGyGCMF+/58aEImgVV
bX+M73HXl2V+7JKkStydopIm+09lIAbd90OuhDte1APZjfdZnISy3xVZ3HQjygxCzBWUQCrL0Mdc
SsjtEbBBh9q86OHKzr4XfV4Dn19oOm/qd8gStLF96ZDhCLurkXg1K2+dOEKpYBssPg7XHc2vQXpv
ztAv9fCWGijf3UfVQMonage7td5mYxg4yBDBHcbvII6e8nT7+7M6wjSZHaCnap1iVxhG2LYkguBO
z7eThOCbRpSqy0wosauwc+HAjSzSOJi5JVjI8xlpZbbRGWaTp6z1H8uMCgg1fV2Q1A8SBZSVF1HO
LdLDbhB/try4GiHkXDpFUyZ9iIFfbfNKxrHWih0j+WhMYsFfThOUF6dD3jRD+qBSOmztzShgue3J
v1gRSaaht6MKMU42J5uvlNEDrNm0ziJI1MCNG4TtNg9oiLYvibo7doBil6RLpSlKMn3bOPYROUey
AhBHvM8Sgv0QVSFwVZBnGaOdhBddnDmQdIayJFC6LqcIZpU9YErTv3PGMg78bT6TO/zZ1rlVf3JZ
R76uMkz9A+GDNRl6gloQlbgZp5y/LkQZ9/al0eWRf284ud+h4Sqj3rTeLM5SDT6KB0btigMYJdGU
t3HVZM3Plra4YSQRNdaTv8tc3H9UKaJA8fOlTA2lboKpqFiEHJoyfkeSJWM0KdyKacvGMvmEVlJ3
hUKY2AWWAG8AVEvPJdznTJvQQMjHPy79++fN/ZMJ7tjPctnyJ/gRrCR0efJqrba8zXvhFdnYPixO
S4bxisclWqDtyWjoEzuZ1F6f7O0YauzxqkYyikNu9PnYZ5dWGZGPu3z9c/RDdXQCdX0xgJSPtkUS
/+Hqc1KR9DYC8dGnjsQ9R2PKzHhKdpY3zka5b7xJL5Uak7JJ7gxKAp66mciTxOmZV8g6fsdZF9ra
YfhwydwT6oDRO7Y4SzCm2dB0/ie/BsVTvlUttia7aNsc3NkdPApp5G1i8HpFAX1/vkiUiRADtTha
6Ry4I+rKQLv4RY2kOZIdDVDkLN75mZod4x1pVRU81tBBxvntVEdOfhuUueXdvb6ax28pk6B3iLea
62xii0GyHU9CQDFI1NHMnyZbZgnIRrU4LKOLzkaIeIDTSUddhwa51elc5/Az6O9oK6FEhJb+ifCG
6Gtts8vWQup7ceJPXkkEG30cwJn55Ps6T7KH6CPpwf1U6Tvg1m2JnLBpdIT1t9Uiusp528Dnw41I
0ljfVKWsZNFk77Wlz0VsID5FwsFC2O9dTTXOFhfeUGlzMqqk5md6rdQMh7a1+FjhWi0q/BqVeTY1
H5oKyVyEjRKEEVF1EoPhkjTjBeCSdZCNe/Iw27XQF7frCj5zhpOZnxw6zYDdIck78EVIkOpbaaSp
tkmRMVGD3lFEdvmbIJvzvtumtN21/raRg77beLIzfxY8/xQlPf2jkRlKmdfkdtqwTIgB8y+hWor1
9JCa5s+yNOTeT+B3GByZMctFIhztvnF+0zlTNDaQDZLrecSIVqxw1S1YasSwusRGFKUgbNxZDR1K
PIBtWGbIQ/V0/DTp1RyPsBrcZRAvsyVUXWIV3TX5gJzN9/rZQFIAl2zeJPtiar4qqy/40c5csd6f
zTxAIwlOL9QW80uKD+j1tJBRcRswsItC9ms/wjzFVwdu1DCvMIuVce+qXlu18vk7pZGOxn3VdPod
rYVPf9bWnu22tA5zMZqdtUkHrxCkos2IStqe59yRj17Wk+Q8/P5RcZ/2swf7w5NFnfq4nj6UpdmN
exnnHSBDkRZTb3/ES9abm1KMyIrPdGYGSHDkPvm86DpPKn3Oxn4IoUq2zbnDxlSRHbOkf3MtwblY
kBlqxgiiMN2DujJyw2ihOVGOxS2bYXA2AyvxcAZIS6Uyf6OMiZTYroKLl71/feQ1FzpD8zBSHXOA
Ovs+DFTHFkGqNJ4yFRkoB3f6aBVImsIgFGSQhvebnvSEfIzz1OooK0M6zWkdAmnq39WldmbciCLU
R8B5ME+f+bbjl0ivCs3BKBxoFmTok9YvkddRPgRHbt50ID8YShgwk4HXhwKvv2p8ZcvHsYrz6S51
On1jSs9TfBjJcu1XnVknvQX/MV76Y5ACIQwBRgoLAd90vE4tHA+UNOz2JldIjjioKz+tSZgUyvww
x710h92AfK8J67mnnybLaSvrOxUyVAC2oaTg3G5rkHFedgkrW4JSzJkvPH6g8G/o8bKpxgN/AagV
rAkgzMgsFG1x7s2I9NOSfHZE2zf5lYxy17gPJMVo6M/xb8svkIpPHOxJZSH+UR9PoxG+nXx69sd9
FZfKR0ZLSrxVKMRrIBS7wgfo/W2WpdNdLewWzhW4qsjoz9yD48eeKWjFB7JWmsYCSMEa/wxdtrJE
Efq3/8/OoRHHxjZGSwYf7aqsWB6CFIHJW/wO/GprKQVL/fpCrhrF+Qr6NiEtIKQFHaaZvY63uhcm
qVtQaLdUIYs2OijZ1UF7G6qwiB5iNK09qEThtsMaLM/G/be/Cu5qxKrncozctyg5U7q+IKFs1r/g
D4rz74luA6HQB4+tMo19MIgJK+vOdBCZezQtsYSjZcese90lPWbRx8qhuZFNLvskSzrMMbXw8PFf
/X55apTbeh9p0r7hooLWoqNtCxmhqf+7FBEtYHtIY/HLQC8Ba2kECj32bRDUuKU7GQCPHreQ5xK8
cKaDYEZDuzH0dfKKeTDuY8r+KZzxjvJbBbek4XSgpXk19WtLj3XOG2UqmDliZpAMQwnQuQbhSq22
07eRvuUkMfe+KEGl7Mj/dn1/3Uoy0KgzhnNiPry+e0/9C39eVIA+bB1UGgAOoF5e+2l+gBzb2Mzp
LTzgGY9K8zz9wiv8MbnGLTKjgKd9pFq6E+2kZwppVc8O5IgXsWzy2cvIyYbzOxPkGqu3uL1+qW2n
Ezky7E/TLhdqg5/MyY7NcSdl4EVE1/8Tf59wxVc9Z5xE8lREDDicFvjTF8SZFFXRbBnM9qZWdiOq
H4RbiVMd3JJ6yePvZ/X3TV0qMlkh5jvm3X822wklbKb1+jeJY6uMCwl2BTeRaImoEPDkKvJOvMjs
liXoH2qqFBTEYWoIJSmmZ/fckO3EmB6qWNyEscosfqkrCttUZZ7/ipOmnZQ7BwCdcQe0V8eVTm1T
b7voR78d71UbIQa+G4pWH64wsZ+2sQUYdKEbjzu5mXIHbMB9Zk0i1RQLYUef9X1fC7tfPkDj28Uf
SDICO7iR/jKbEEAJu5H+8MZ5jvWet7E2/ZgBnn9D65ve4PrZMbPUrEP0LMh0eCFcZXAvRFoqXBa6
QGRnvG/gDDLhGKs6hcDi59+BmTXZMzM2YtSiqBAZdKxKCGFn1HLufu9UCz4SQkssQWyahypLBtu/
iQdK7j9MYaAzf2n1wiYcdKxlIHlpFD14pGsQjnEU7svSWjRrLFwPjnfIOR4st2gQqzgHCVydPrIr
T1lLjXoGUknQsNrppnQd3GeR3/sed8g8lJFCEWdrV/hR9vZ3FiNCzzVLt/0UFjLDcckSS7yBxWYk
gFgQ9E7dcy/x8TvHZ5Fa0n0VADB5jl/kJJa0scFLpe0n0cMkbu5p2ta/FDQcdeFt3yjRfCBOCGpC
i97spvFHyJPSzBcTxfXE+DGbvUnuJoSKz/Eu7LFWMtjSIa14SdBP6TNkOAEBuf6tEWSee4WgBgb3
r7LC5K9slJvQb8VYkYwG2Xb8xkxiNIbGlva9NbcyNrapmpYYVGdOGgbPr4oyIZ0r2xj7sbloZxw4
++PrF/n4rdVfwD226KQAJKkv8+qVW9rWgmdYjvcxHoovPo/mNIn5YNBUwZHX2ulqRqSt7dlrAKp6
d30wxfPvdOuP6b9O01e+/A7o7wR9EDQLu3DArFYilzbmTMrmvnly421QqMQO3Hwi1AOa6xPbMhZ2
qC8Etx5HuE9KnaJ5fTm0//afZ4PlgAaROplLzUXgx60Pe5YPfUshqWNDOqPGlyWqNJwBVNZA/fyX
12dll7/J3Mn34zNZthcrwMC4uj7QQ1+vwsr7X+aadvl8ae4TI/VIVGIsfJwuFYUGv/w2Pk41tHN9
5SRKzQ9RhJtUn1kBmszWa8CDKbhVPkEBSZf1GoxFUHd5GTb3dTJMmD/n+YIlWcXuXRYAXTLrIsjr
luv2O94uy7ka1Q1l/gx8Vl4JMqcHlJW1yc4NkzQG0hx4Jkkv9IPgNuJpTs8/2CHnkZBMLeYIKrkx
mQTk7YlsjH76mKKWOGTvoL1Htmdv+jldIFeBm6Bx/MauYJJX13hZnnwUkF8QkLU+uJF2V9hunLYf
4jDQp7gx2yGbr0nmFQr6fuTYPPOQJabNp6TPmcM+bEEwAhwatev22/xnitP3iGSRjse7cJRZd6MA
lKS0cVnQgPkXlp3GDkwbGFERHmzVLfWnalpa3hirghz/8fcLWJuIxuKfAdbq+bO8Kko+FkJ9soJv
lkVnNAnzIvTiPxtCFPnbKqp7a7qFsMHmOeqzmDkehNOTfrtpm3JpU+rkUWSmhwjGCjqHRjdvlNy5
QUUcRzf84MGivGSe0XxiXWpeWtrf2OwDvmnOJyxo2fIJ9XN4PbalTVyQLr0PmzIGP+XPFrvXLuZY
u9qlaED58inpsLh8WBGIhYylF7QJP0xMs/aOaDLS8bvB7eJv/v4PLK41B6XizcUnJb2gFzhyAG6l
FySqUvzHMrHweVXv6py3mSl3Ki/BvehkRTXiLpA2aaaQX6Bd0ieqq3B8SCRPXsF7WjS88CZCsBEm
dI9DoN9qa4Jaj/zRlNhtewBSRLv8wSmRNBD5pirdvFBfJt/O5/gNYtQpWmx2kfmR3KdDjT9i9iEo
v0OH5Nr4S0Zg50g0WT3tZmgL1nU2ogOTRybxH1Bn8n5GjDL5reekWQD9zvPVWKgfYJ/6JXeog4Pc
KVVg3KDb1KZevonBmJlqlxpZkPwqSV1p6lUCzrC7c4t+mfzrNgx1iiGr3MUHCRWArgYLE6oU2/Fg
uEDC5DWibzHIvaIydU6gnTrHHA5RV8YLilDEps3bMpqncL7nxiz1Indl5EZhcmEWXspClrYrFxSk
kYQQ5ZX1fJ9Mv9ducBk30F/tMuXUzBM3DXD9bkatmoH8uNU5rd+JuN/7bXmJdo+qZ3eKWrD+Kb9f
ZUjvteUO/dlgSZ6zPa8b7hfWU4MbaOHRTYg2zaur90MW0hrdqk4+PL8fJLfx0B1mNN2JcdIhiOuN
Cd/uPqcP6qfEwevf8OLxCMBaEXDgmVCXcgL9jX+0DcrUrwGbGurOtIEK3SUmXWO3c0Xe68GoHNJy
h4pEAc/a68M+ze3o0WIwiyQI1WXwF3CoHY+beSWllbBvP/w3YWfWZLetBOlfxAjuy+tZe5daS9vW
C0Mt63InwBUEf/18OKQnxvKEfV8c3bd1DhcAVZWVmQUbKImzq9MkppfvZq5crLNiUEg+PDPickC6
7jg5gq8ze7HSwWNSpeO6fjXzNSA6K7nyts9NR6EPPShTJK53A2po3nW+lg5ZH6dayqx6y6k7yI06
6OmvMTIxL9XVlX5fORCPIzmB1IFKOvW14OiS0DI9Knf7P2CCXwbMGToLpQI1bMzxijz/10DlwDVW
WVhPn5J2hUX8nQK5J88r+mHifXvCMXCBE6uJA6EttGvabMJfnf5UsN/iL+OS+fyOhoMBVR1GmK9v
EniQPxByUVF5snXajcyViiaDj5fbB/tWXpb9wzg5i6/OCbRn+LBhZbO/HqHih01xzseM/OU+pAFP
+tLMQ8fDHlvLRCPHs6rC/9lFVrgEj85acCWZlEven4aCboB6WCSjqOuzbVVQUw+OIgqlR4lAc5HN
oUvtZCpeF4mGR94BRiezdYmIvvi+dkMyOTGKEOLNhDndorV5y3JMoTxz72Ph2Bf2bhP+16i6X7Nx
CkAMC7C2cIxHyD+yccavFkkK3fnV85mFJX8HfAaRW3MvA6ozOQund17OAU9jcf3/BuZ+3Xo07VBl
0pVBsWs0tb9sf9Fx1uqqiV/phYIOBdte114dsQRc0DnunwSeM+Hf997/53sNHQGxvhEl48j2960X
SBUCYaz+K7OW+V5fDqblqFyjOzsNiwc6BXpjkLJ//17H+yVJM05BTLbmjvHAoCP1y1lTMzF+6dW6
vs4Q3XrucQSWKyCc3tJVDqjcFQ+iAeu1zppqXAYfu5qarTj0Zc4oCUpcv4z6e5EvHZMO3IE86HfQ
8Fip6T+wgl9YOexTA2zzWgzGzMX+ej4liw2j0/fy1yWNJ6rEuMrNQvD7cIi/kQOUWXJyyybtv5bz
QHvh2GZ6KX9Q/03kunspkkqVrBI0a6zL9uR50urUqZeRedD//mx/gTa4XOogM0ocPBn61a+JOJPl
ynhpm+BjoPXCQRIWuVlFi+9pftoQ50J1CQMW3clt9NXuC4NPVq6XUpf8+8X8Y4G5OIHgvInLLv9j
iubfF5hJE0ZBW/i1DaeCvQQp1CRXXjCAY52GeCXADa0q1rd//96ba8b/G1TAkDHZZVMZwzBmt/yy
o5JsySgOfU6aqANob/vZdArbFuZ2dXTHwHS6ViGmOTa5Zy6q1z3nygbPBIwxGVLSARVrk1jjU7hy
2XvzqJEdSjlgAtQpZHUzhhPFi5PlMPtO0dIYuAqwsgqK//37Td2mBfztppDCEih5twwKMsDB359m
4mu4wHM5v+7Nw0SKJPwwOZ2O83MRraGUdzN9t7U9tRg5VtkdbvDDiK7Frg1rJBtUx92MveuQCs7U
LbVgHQNXfQKJNs75NBBDzzra40DpevD8JXGrC67rdg3s3jA4arqPRmQ63tUfLZLfr7OH4s06b8mC
q5g+QZLt56ZPsAO4/UQxjJJhhSlIGy0aymyBYo0kw7uGVuEH0MKBjueWycg5+qyHqZuBjVcBoXh8
31/Hqpl5yESYSZsXNwy4plC+IErCCTfMaqfuL6hAzOsAYWtYzXvbs15yQuBpgs8gYmonSUx5qj1h
rq8DaNbqSp0XN+t4YKiY3yLNamwpHLLghWz4CJTP3KH/OP3+EW1gDtGpogdJR+afazMM8mz1o2p8
nVvP7NBV0CR8r9EasU/pWppnGDn46d0PRWVQ6H9fRv/8erMpaA7gBkU8j3/ZGuRa2LYOs3zdoUzf
bW3iC2qAkO8vbmwMmOYGN0awwEv/j++/WWr+bRnjZIlmFqN7n4TiH3szH/2ydNZu/piFmamqYHX3
BiP1mBE4HQOVrkty4nJWarMOyIEX6K5YIdtnK0Fg11322sxylcENJw5kfrkD/u3Wvt7TeS0S1lI6
BL0dHcY2mxGaWsHtW/eV1fi1acf3GSbSwZ2O5raZD4k9TmWIwkVjVXOgRuXUKA510eaN9R8n5D+O
awQ8iPgBTAyjDNrn3/c0jHnEk/CMPu5HFOWIbxoPG68KmrfTvVc65wwzOhBWiw7zdnlVTU9x/+8L
I/glKPsYX7EeYDfQuWLC1S9BOUVBEWS4RX5p2tHC2JGzzHQnq6nmqIYw/J/eq7/y3+jVcjdR4BtC
B24bv2T+ygrCTKDs/5L7jHRmrLgNkcQ7OBr0ipRR5Mn8XfkRupVxGNMOvhRnXb3Q6QGj6A+5hFvw
X5vz5lLx/65OmgM8ApMP0hv4Z8galhrxjmjyL1mSmZNEIwwl3DPlwiTiW4Km4DMsr9KaeCbNYpsE
iUkvvCPCml89B7lWJvKCUfAYwzWguh4Kmk4u/uumqmqYg7W+ReXglvKKv57rfqLdBlPqONSNYQZt
CWhH7swuHEJNNrpTMPY2cdg0fF2NmWXZMCFk1jDFmhBOyUFGWMI9dQnDojQTYCIZnAbarWztLiom
6td2KvA1MCOlbjgHIkt2v+M3pjseT5YpNpcNvPv35fVrLsCmp71MJ8ghIzBTdv++0ie0LnZCn+Dz
XlmiXDWe0vhOpxdKU10i95Zs7/9KiMCD/7awjTupg9+hbYTeOB4gXPj7N9tK1Kz22b2MQY492SEq
s5Z5uylOIR19mJHSpwMqLZIQIZBKljQ7wx/NxQcGLpqwE3rUWu5dEfWO9e7ARZ5BVm+dzr2vs7Nr
ZkHtMzO7AD/6/ARRhW17zPNV9M99FiltH5soz/2S+Gob0lCrajPXrQauqV9qNY05dBCKJs18ya11
zcA00/30Z2Q9zA/Kq95tD5Ph5LzvwJaoZdtZiMHQF81XCSbElD30XYF8Fg4sv+ZqJe7gfofMxWye
sw4aL3pjMllAMI58axoqxvOtEEMfOzfFK+66TtRCL8rmzrPTWucSVWsbVAier7VO2vTZMRGC8iBI
UNGdmN0pE/2ie2YWS9KmYmX9AGeuWXWnZ8hl+h4L1cVeTp5KC6s6V2I0aE8wDPFi/aY1+BfD1Lwe
FtxBkJBYX3yFIwJ9N+zGdX2pAHDc6FrEQc1hr7AgWUnI1lHX2bmYhwFagBo5p/AnNiErta0k+gFe
lJdXZq6pLjogI2ETn/puVEt8WDfS097mRv1glWSEliaFPc0LQtPsOHo6z9ojKX1eevfM/NFT/yUD
f2EQj90lFL2vqyjLogPuw9llgFrJ3LvvU74o+z3pLKRqk+wdxuhVS1pPNJ7d2AS6nSk13g6JIs4n
XkhfpZOunuZYGvxvg113+liyca8sXiknz9YOnVdhViR6YoNkzROBaiCvUcHUHACW+vnPrROYlbjx
fM6RHxFEQw1sjwuOJ2b6MGVslf+VblMu/n2PEcnh5CFfMIYqKFx+DR5s7TYMHRncz4LpuIxRRbcr
yi9OlEZwkJo2R18MzTmAdlCLtk56SX3PVOw7VUM7Oy3OUlSPtPNTxteC7z0pNSIf9ycn+1LXE+zm
xG8y9exGDQbdqMPDB5tnMLGZ3QCh1UPcLaIW1bFOxsE+TT3/X35t3MoSH8oKdvSDJYFtrxOATnHK
mar7PR0qXV68oFDNuXad/hPlUiHOCIzs+tivMYkpxkmuug8lMysvwkOlfOrwhWLI0rig0zg5Y7U4
j0nSyhcrInU42EHGepuaXJ1UnAWoHPNYMqk7EMlDFsxDDDW6jZ4oLtrkrIBN0KlzEnyu28l5nnp/
Vkd6D+43pBjFA7aeKKyZfVS+9E2CyB/84w172AyZeP89ZPz3m+W4CPR9a0H+PPrFOBxo46fNDF6d
QwJ76ghXbszMYH8tkmPp9cwDfwKDs/5M5sy70qBrTjrN17OULNYoYPgv9+qA3VBkw99YxZcQ8OUw
JP4E0pysT1im+tkhqSP91a5xYYYy5Ivj7NTDB5Tf8mPqyf45q7L1Uukx+MQ0N++aJrY4i1KaVhyK
0UeSqfZq+7k+Oatkdq/VR88QyLEqoCP/xZZB8Id24/xrOoz9q4Y284RTYXJfD/1YHSaUKCdRCAfg
DulkuJQ+oW9l6K3tjdOjKIvlg3AH57yqvjxXpe+Cu8+S+eaRo/+Usao+dzBYPza+jeutxaRIFdlY
PDOKtzsbP4NHW9fJZ2Dj+sHJ0uBj7GLKdShhzuGYWMeP9lT6yEin/iuizfIKxdA6zkGf3gX9xJTD
BZn1kVlGFlLAKfbv/DlsP6NMbMUR3JkGhp6t75lbiKdEyOIImWj87FQhJlSy964qEqglvcw6KWS4
P6s+Fe9ZWIDh6dQ6ibnqmaqZOu8OLYC7CPXPHVb1+sOKZdJzmA3y6tBau8/xxj546aofa1nE5RE/
AP8jrNB4OcMpbfkWJz1b4AOPUuILXsZxH13iukr/F1fLWxKK6R1V53zF4ZvRnRSEh2HEcBBTA/uL
zwF8tpYq/hBkUXTnrYUAXx+4gYyJTV8Y00WP1VJo+k4iFu33qSmD4kAGJZ5Ymmh6E4lcPHDbYwc+
y5aJK+cpA4j6vhS+9dC5fXxMqR/vA46TVyGYoEnMbN/AotaDWOfye95WRX1U2H9+7ALVHlOZOiQ/
9DIOSs3eeISD2L5zoDYYxvGfkhkjPEHIli4yftfqftcWU+kCFL/31SQZbYLEtnqlxza+KoINNJmh
vU6oFQ4xtv6fQ4W3gpnr6iAAxuQxn1DtL3KZL3XWDH840di+5PQHz5aCdXZK58guDlmlsL1cmzdV
0tBaJvFbTkPqHvXAj3nw3sIaGTBTVZaLNUUVonC3u1RhJK17Z+yq5AnPm+aOG2OwBu0a+UJGkSeX
mtpohqTjEpJzDN3gWKaS47X10Se4Tml/h9rENLgkQPXiS+sPC8I/Y4b6wm8PXFX9JwZXwR2TQ/1H
HCS6b0kjrIeqHGc2l788Z76nHqZiwCi2DYPmRAXc/cGoHfvR0UH4lT5L99qkne2fWozeLqFW4Zvr
DE1/SlOrf4jGIEIZQRL408obppS1kxypyPFdcM55MBTP3cL8Vs9LB3mSVRC1h4Rpunn8O6S9+OgO
vaa7xRN+gFTtnmxmqKD1DYdPgi7EmXF+eXGZmdTzKaugluDh0KTckOAsgQXwibTdesWKUvwUnub4
SQrvCT5EWWDgMtoPClnLOfam5gtAP96kyxp/Tz2Rfa3gGg0HYbhjB56C/Owwx/dSLg4MeIbg1NdM
xMU3n+z/Dhfi/N0f4A/66cg0w17lzGNb3ZoBq23K1qxVc6FD1T3gV9nidtHQXvCZYVUWsvgzlnl3
rJc4fu0dkaDy8bO7OkZ3zdCL8QxOmz026ywf8XB44cJ/lEPY/OhWlG8I2YuTqDzO7s4bz30MZ+tY
BzJ5qPwxeSmixT/rIsDAolNZcwhUIU9lYAVPvlyYmiftb2Bw/uNSLdExqr3xqhInhd/D3j0VuJb8
vvpuDs86EAOkuDG5k5iZfME5oabjUlXFi5VZ7pEgLD61/TLfhYm13tucZleFhPTO57vLU8QkmU95
PCOpF21i1ZelrIr2WmVxXv60SMHXt25IQxoRSOGoKLEZN9hCsXYGaGPwCIWTxN+GYqSAzU0W6SZZ
kU0furwyzOGtApXdTEG8wxN7LTQoQxz8NMWD6fFUHCgwY7YSLR6rnFonbxw6/OeR9lWdHJc6U2vx
FtWs5fFUorfhT4IN+ya5MqVSdMPhmXvWTy1e6VNT6YMz0oN8Wwom2v+WMkt+mQ9bty5Z2xnPgiaK
u/Ie94/W/8HeNHjjYo30slEuQss46Wme12d4Ill/16eWJUGxM6nlgV0Xti9lM40zLhVJMJbnCU1W
frYwC+lPltWaFlza6vinDWcgfUAe4DSPrl+R4lloSdSli3zZvvqqS8vfxyATeHZZwG7FJ7rRqeMc
paxq134EoF2C8AomlXXFYYITAVtHIVbQ5xH6dAw01qFIpkDMzFhtVRK4DhTpwQC8ttB+qLdit0zq
Nj9NTAnKT7DV+L+TW8cEs1ipscwYimb8CWOmmmBf5/YQ/PlXs8qVcfWsgkBmD5qhQhg0REJe0yr1
mvrIwKA1/E5CFhXnqVSTde06p2o/7goIhgOa9oQts3Z92yrkBGZqTA2S8xijfHaG/9HsNzRrWytT
LixBY0C1ShYCKsiWGhe2ZYDCnRWEJ4rPyJHYnAKve6tp51ElqV+HIWMtCX79C7kUS1hRaFHTO3Vt
0HQPH5QGT4/YGnR2pRMg+U7MBSjXrZVW4319440wlIiG6oYNMCvJCGegIRtyPOvccDfpMIEHNLg2
8AMCFvM7Oq6GtbQLbRDfGlJdbivTFbRrQsfrVkfIpTVMbcPzWP5CFLuiBRG4pwqSYXRvb7AsjoVm
TSKwc3mK29VgrMXLazfof6Ck48O38nyc8SZtzn3WpG1tDp94ce7zaA5m6772Z68AJYt4NOJK9a17
90M6i178b0zCqC8fqYs7jChmRadCPqwZcqf56NoE/+Y8QaRkn276oBau4QC1BL/1m6BCMN+jugM0
NJeaAv7xpnTqWPDZ4BgI14GyVznIfBqfuRYufaCY1XbtcpVN91kBt+RtGnzTnwnR2i+vGFsZ5Ht0
mxxYJXOpDsZzXNDq/QkDMRPA2ilzZyJWT1iub+NkaPldko1M5qBYp1d+EKizBpRkWI7YzdUR/aRh
im7PqvPdZbHPfWTNLu0z0Hbe2CbpmV13zf2flqhyH6smHFtYG2U3YtF8n6jstnza3kBHrZDh7Y1s
AoHtNe09wMxXMZ33JhUrwjUGEpoXmpKw1MFTWfmyHg9YypkXGnkNj6BkLBY3SmVheobhwqze8sq4
8gnGtk6rXpMN0j7mUnCCqnnGThtr/rUaLMQ4iPrM0us06MS73jqd0xqNkTjarNqsMcBU53+lZWj6
yyPNHBsvj5LK4XnBdiWeaPDiWcQRokdz207pm7ZP2GHM5NCDSnKbgd/0X5a3hf7B8C60jebyUSQF
x38dNkaeNyCNL7gKRd+ZYUzYXrMIEnx1NEFg0su3kmPB/mJDQZGczkleMkURLeT8jaqt+N4amow6
ln3iVJ/svJ7gzCxeD39r6LvSf8vXrKyfCgbbBZeeeix83c6SMexNn1ncIsyYNVbx3cKCiruYRxvI
1ZptYIZt06E4Mc986nzTW5uZaM+Lb+bCPFG3xg/obW/eYuNj4LX5JkFBdMySbPGO4s8gyIDAMUa5
CQHvNkFAz64NvqmIxtIPkZNKv1fBaAr93kVAhOfYDTnYKGkbCjSkdkC0C7vaTMkape+Onxot0ua7
dGllTAf474vGKMuHEcRUy9t5tEOW5e0HODjmcmoLVP2qmzjRxxSTCEk9eMN/JUYO3fv2iHr8UJvu
gC+FTlkLlI/L71HR8midQWQ8KX8jN663dvKGUW4Ru8LohyfVLr6J9kbyz9V4ACr8UqW2aUBuMpjt
jN7DvI5KYNak0t7PwdhzN0cbYdnymlCv8+8xrDE49exnPFZXR4YRW8PgcJdThuoh+LIdZTBrSvbE
joLWsU27cdgAFNNGtcYPahMFNeNg/nDqFIBtikCye59caTYSuJe5RGfRZqfKmS7U9CFFJ8fl9w3N
DozFFpKA/ADwY/jF2zIBNjN/ITppbn7j0kDZNeFnVZTrnF+tuwhxX85us6Au2w7i0LY0+2DFs5K/
RMwzGPQRXzcuLkFuwOva1svoo3IsrmWhFEeih9B5fQtnDRnzftEtok7UEMgLGvJ5UZXYSdRBozlO
uqVEyXU/h7U5CYAGTc6T1TZnn5Z4snMmEX1ER5zD1BREcxMlbf3av/gYOjU90TmB21deVFzcpKy3
zRMhzTGvZ3vZIfSe9U0YMjFOU31mjptQpSY8F81NrhUxyYeYaBiRyysavhvXiGagBZ8S442E5Hfi
2H/ubzHOX6t56u/Soh286Zyjz6vrB+DPuOuvzoCyuP3YJuGy0NkOGxb/FZS/suH/IiRAgVI1+Qyr
ZIaCAP1u8uFpJjEOkzg/lXfIuQ2ZZpcHeX5vdjmCBbNaQ1t4uTzWbS3HH5gXCqBsr/cbTJYDe9aR
ujiONq0CmxYyT8a7CRzEnBiiOWpC0/Gmm+Pxn7AmfXzFDYmQY+HXZuL3DeTPKEC5uOYmgBg2esDe
gKBraR7g0rUmA5Bhwb9NK3Qw+rJ31bfgxe9DLzt4ILgEvr25N4u1jXIMEm1byDtAfppODwIGEJe2
1invxx/t1WLySdPUfn2aLUpKbLM79K4vkLopTU+Zl2Pid9qJvbTsjBtAEkeJ5X4tx3itkwsmKWab
7Mt429BtPo9e+pwxqQDfpw6+hei+DQ4yoLNAzTDrU4f+iLvYMx1ve/9FY0Xe+A5l/7a8bg2XLBOC
pV0l+I805zAaCp6V7ffm1M0hxnIWLKE/sxVkCA70WmxZuI07Lw99f4BVXxoyZqBqE5nE1JsdWqZ4
GlGMLDTRg5Pc2AIDE054hD3D1KtnOtZDmVKn9DnLJb+RcSY/UWn02metuWu8G0yg6gmlfGJTU6rC
DmC6NZ+BA/HCB++NIWuAn4AWcuNEUOsbZp9E0sPi8Xyb0uW1wrFr8F4ESR9GBG2JZIloSgjm32Wi
WcvxWJX1BES/QKrlo2c7zeD5jg01FG59IYZrMPDxFOMNx4sLE/m4VnVogTi3q2qQ9N7S6L1Jj00f
cpj72fKKaDj91flCeMx7cTYpb0fSwoVt+rUtIs4Jqs7g0UIPxRWMMWQeNHVDY7rrGjGLhGuu/crt
v1dVYMgwe7oLCNPzAult5dO96PXAQtrXTM9YFw4GBWmZX45pD/3ziucdPYZrQT+xes5nryUdIysz
22ZxU/YB47PMJtufKxRBs1MSBBxcyJKOZvfaiuMkODAAK5zs09JD5G2OW2wDSjdEOg0Yqc6RZ6+t
OJWhV8Kf2NfMXnnAVr0VIAPd4vv92C+2tvku64QYbXNVe5mkofsMGNZhMEf/Y6tIMwG9j0hd5iPP
bAvy+55Ge7/dOzVxeem2xpx2IvQTxLiUQHQRdsEj2w9sq1aGpMrNF/Cqd6U21sI562AqwRj0Ndq4
SrH2zKm7t/x8jS6FtuIW2rYWczsKE3L2I7vczvbJzid+WeLXx/Opy1Lw09Z/LvLUl9dJrdjh3stb
9o0dK4a5B0t6SH8e88Lh5DtPHXSa8rI96G3JJWSGPKPtV0x4MvlNxCMgANiNiZ1/vU3srnlSWT+Y
l2/7C3jTASo5sX4dLHOaehPpPZkUVpeBBsWbrPCg1ySuQBi9HL/dQ0ZnCxgfyAkD6X2tb+/BG2Pz
0u1gIMr3cWYuPbo1VfeUew/kCZQWviqpFhOL95+AD8wr2ikHFIQmQDtDkMdwhmM/C6AqbJuiG5A0
lpe/qIQY//Ap1TKb5doui8li8k0f2sO6NBkzWAvft0tH9kse5QIE0LfCpJlejnHnW55C6zNMKpp8
pFC3FAiarlnqWxwIN0ADjPImSltXBACXwevMs7f1UnXGTMY32gBKO7No7a0kNQxdnnfmClOJ7YYB
sxMZHCXRSnLkrj3eGtAwgDegGs3TYl6G3jT+AgSbL9pJiw0jrsydbkXvGtSmMts5udMkzf6cYMrz
maZcM9dyy2H2bHHGeZRPNuQfBnWOqYLAdNj3FvUX2TiKCHP4j7eMbQNtMi8GwTwGoIMR7jmEG94N
xegNG9pWcmOxbCmSbv17tbimH7klu3voxgeFLNPfhJVdjgCKNGxj4m5MSVzYTZYU3qAR90a9pU1g
krwtixpwWaWg3zL9zJeGWVduJwWSzBkrTMY+Wqn14Gw6NBc/vep5ypDsmcN748oxMorXsq/1/dkx
ZnHhize4Zd9xW665FDdyu95Iq7v22Bs1vQhQf5M+pSkWBu9t1VHyRxxk5vVucJddyBtMtsXQnS9s
y2puSfAq5ioPEBNyzKCjqbZXhQ3mgksrLX72oih7w3LYUm16CgOLZ5ekemss9QU+NTOGsfCbTCSM
lDJprOPWplG843OBV972ReoYDvPtYgnk2vC/MkRFb15SmsN7p0Ag5zLn+1YKxNspvz9q6FY3CAMU
i7cehYPh0kQL3pHLcwycGPrHcHMLcVxyeUZR0TckxvlbJb66uL8Gj/sBBCXa5CUb/rUVQBZeqPA7
/NYJwIgnT4l4DyLN4Bqbg738/Rsp2y2a26az6Q3ZJKyjeUSDV6GMZnLJVCe6PUM3NOXAXyYAW0lP
LWZy/b3AN5YL/Mn+ZqvNnoJtSpW4LYcdwsQ6Q/f9G3Ri6LtNjzXI6w65yKwcIxcK82Jf8tAyj5Qu
3I2qclvIG+kMJeLIw2u3s2qT6ZInBhD7PGsYrttO6bFzGJ4bjm/xStne6A91BwM0PviLxyqDfGk0
UtDoIzbFHh03QcNOpB7QgHIYFB1linPGDH/t5wfGtJOrXKBo9zOSDisbWKT7uccQYBMPlrgxUa/z
bZP29KE0GY685WgZQmjOvx1PERR1Jq3s8bIVh71U8kJl0gaxKRn2wypqUyPQ69PaFKftlrkx5Mqw
5vMGvEfcu1Ai+QlhmRcPBFJkbZIs82bcU7mdkfI5QZwzAzoI0wqMab/aAS0DBSZOrkYRSWfZ3BBG
cIvdX+EAx44+gdEZ/l3tRB77EmYcP4Sm+OfxsUnMIr2B47GALfzurZbDXbGJDTdf3YDDDRbYSbXV
bRNFJdC/MTf3TZrR26FJjg3P2WzBpqW9cxqVJflP13GUEagHZZLk3RECvHTldoO1N0thT0zmDWBf
t0xqJ4aTOd4+04Y6RBWzpTW7y4eFS0tER2ws4TYdPbo2AAlrCMp0p4IxInXca0mPtjCXsuUHzq3E
nyancbMzk3j9sfoMumwSc7hZZgnETGTj5hxNYwQwFMOWOIXlgc4JOsANtMhrK+z4w/HGafShmXLf
W82Mn+ANIauQUYpDAcOGw31nWu2bImIQMJsKTJfd5yPu5MHAUTW53+B3prTt21xH7MzKG8DLdwBi
CwC7UCdZmL97buKxLwb6TrdUdIec7Q08Nqp5XmG+ZX3xErU0MRBCmGKgXQtTh+72JGpiLoV9FKod
9Pxm5dBGqSjj1nGWh9VB/kHOFDb1tD5LVC9L8DImWTIkBivFObLOfy69TQ51iarWLT+NFeya8Jq7
4RzESKoc5uVdxwjqFbl7v07TsQxH3f1EfyPm5WQheqxeKLWd+oSDfuVMvw0oKDBGRzCXl6BB6+pF
Z5kCDl3XOZLY0YJGOc9DGbXd49xBisqvSU0l/lHn8+Tdt7oV9VvLMvpfYNHWfavDKZkvYTms9DXL
RofA8VCnHoTqpt9t2fXiJXIYzn1NZ64PFpU36FJcKze2NIbXTHa9gvnl08elZ21dGjfV9lUKW62P
7lrOJ5zQXZhBwo3ICzKOX+gmfiL0YcR+YTrZaoH/5Q25esBznjETB0195zy1GP+rk4TcFV5G2nrT
IXEx+n6Mi3q1+4s/JOMIBsjsgrC4+LWyUIEWwpqeGUS11Jo81tUpS4wWIEbOzK9WlYdQz269iG6t
JUK6h2uvNFSnuBxmVHUQy/yF4QsogspDgT1gSKnJ+cDEF7aBh9OFbwdPKRm+S6Kd47OcPDh9UYzh
wZsde1lPMz0r9aEWYdN/F0ELqyWZ80A9Og5uwRft41GOlLK27wq8bo6svX7+IJE9yvsOxNN/xh9c
WI+BmCf5I+ZQlj+kHYYlGKeFecS3ZoXvVJ1R1s7MvBgmxIEgw9iQvIe1oucEUfG3nDeRpUxyv7Ub
pJfRJGKJmNZGQODOR7BGpkIc1BR54luwkl4Bok0LefgurtmAw8jJMusJZowbfoQkw5M59H6ihQeP
vSKdgRJMzVDoJvDvMlovrT40k21sVbZj2YLEwlaVW6DYE+UtxXdvR1EhsLH7LQZppzjYUiSRpQZJ
K2+iX3eTYG38TQb7gQEvuNdUz3QCSaG2Dym3/iWnn8nNt09xnJs5F9or2hF7LwMFoorZYeyDVJ+W
m6xuDzgb5Lm1SFPP7W5nswfb7AiF2mz8SQBlM60ZXyUEJUy6CL6mc9fb8YfFX1srPlejQ7pZFJEp
kVYHpt/PATWZaGmpmUT0/9ZsJjlanI7TbYiFEF9GyVCD92KswvRPhRsf86ft2W5ex3r0MXwZjCfV
drd6x51uv8Jqhwq40KoAYQ5qG8vuBK/7N9RNlT4L0MUpvqAXzRbv5OWpCdTVVgIUt6wk4yZdOBz4
gBXtUzCVMr7qZYSamdouktEPnTNltb7irTaimpkCyokBfw1HDaQUU1t9CL02XX+fSDywlgwhUjKs
o6rAC5hEWGHe+N2t3dKxrmKoi0zMn6KBj4+YysIBlsyPOehVOFtHAn4uEts7FUWG6vrYyZkpAktj
B/I89V3fHSBNudaxIwsXL3JJOshPWmUlKUAQV5eCtOgSjCqvr8mooSdB8o6SC65k7ufKtjr7hQkA
wwnl2ELLqK7/qMYieBtjWd0JN55+EHxGeYpWW5/TJEjHE8xDvrSO8vEREBFmbD9L9XMuwODuqOvE
pxwU86WBJv0Ql/N8nlTCRhzBl/0/JfYb7WlAWd1fmdKy/Oh9KGWHeHVVcVTDJN+7TGL+xJSn9hQB
pnzug7h/VHbpPyFYwXx/VairLm7QdC9hsJTvGuX1B063mrdc+vmlaJjHlsveuotSzvnAF3q+c2tH
9egWPM/+huaLU62WYvyNNCR7GHj5dX9IxeRFpwyu570L+v0nGPTy4OEDA+ujT+z2QAuCh1fJwX2n
BVEFzy5lHsMAIlU6x5yGdnfo+wKE3Ann8MrImKVgVIMS4X0QrMxaAUDOSshg7vC+tg0MpMwNPfvA
6Dd68ZQu6qjdAvvm0u6eoVjTLW6j2q1OJQUSfbtO3DOyxTuVjqeeyjRzfo9tEX2blFP8KPJqeoD5
6H1Qi8MqS8L0kkjXhr9U+w+uGqr4OILbLweXGSIPeOCIP4htRIZ5HSoGNPjtJc/Yd5R6X6cmzH9P
qYewU1Hlx9ZOmsvojsmVQZTLxfMW+5vbuPlbWgThMUiq4qKsNf2Ul3B3IuXWdGIndznitdS9YOTN
kVpY+XyCYdd0V4+RcX8ujOn+PMRDvpyr2e5/wH3FtxNmIwCgn1uzPMiKMRRBKh2mKvQqPaDR0nSq
rUq+xOPSD2d7cpndMCetB9HULuZrFEbqe5lQi53abLCPrp/OEEMW/7FMA+s5IMY/rtkEbzDXwWen
7erLVKaY9DVLch+0TQYnclQqvYe7OWVnziXxOZ50xhwQ5BpnSQb3qrJC/enKkaE1+RzTkfdKOfQn
bsT77BnZ/kd7Qb5EJ7qM7aPMlvSZr2XgTpauFxRDzY/a8nTwpYxnLGv4F5fY9Af+VxAzv2OL2qZ3
tjWH09dEQ2YKnmO1RFF+pvxek/BLEPOGlgqrxhkS/bX2cwi9OD3QQLUYhDblLrN+WpE63nllHhLJ
bDky9mWtsmp8dhU0/HvoOdK5B0ernHetMZQuj3Gi4uAt+z/sndeOHUe6pV9F0H1y0hvgqC9ym3Jk
GZqixJsEKbHT20j/9OeLHcEesTSH6p67AQYQIBSr9s5tIiIj/n+tb80oOqY4sJhtrC02JWN2dvBf
6gfTtGtQbChGG3Otj+Vm+NHuxFy0FsVDXu4lSqJRNrr2/BbyAPf3atiWY90kU/BmNQuTTnSL8+71
sqW0dpsZSMqVveX7YzsOC8krpSce8yJy2+pAvmoGpHZtkKTFhUmD/Zr8ZbM9dBW9oiOeiHG7Yt3t
zRuGQeU8FlPl7X9re/5eJyyhS66H+g+vCTITBCffa/FtoFZoodv1cTPMaO2+0lgTffUMqqgu/448
dcHZ/28vh2ejQ7YZnKR7heDL2S19fzF33e2wxeD2mLX0fvq4hEPCspB5BJMAzsrceW2va3u0scOV
nolgI007q/BoOk/yf8QGtfyhbvQ55rAa75T9f7YcYmcOyYX86CVQgL0D7TqAx3guSCb85NuTw78V
eH44FwEHkV2baXTRu925WEORko8L890+TjQs+EuMajsvI6S6YbyzGNay5lRM0/zMKlTs62kuUCyi
bjTcwUlIpb28UIMKLW8sWG354CQ1g+o+qzDS2zf1Mng8fbfvpnx7HCtWE92bIyKuqYiRDZgh2HDe
kEZR9aFRH8TCXXzdPjJ3Cas82NY4mc4DyM85326JivT96czo9tz+zl8FtMunFPgIb6BxaVm4J38o
Mz6znBRb3ngWcetuYquf0axdb2YhT1szblq/vgYc17nZyaNZAzkFKr5Z5ejgKI7ax8xO+ql8nfZL
zxe2Y7PNzZsMU96ePFaun1vFuZ3dKtkPdJ4kRyWrFhAdTwn7E/9TUoXypeRO40FTKoEW4LbQ3wGT
Ssin7IhlSt7qklJklj6IkqZcRNadqFnvjnOPuD7sCKPiHAot2yktUG9XxpDK17fDzADgbBE8Uic3
8hDMV26s8i0D0Vg4FgkT5IhzzEQpC7QYr6SUpfVaqKBqCBn4Fvli7MaKJuOUjGzO62MLqmrITl3r
9nyIrtUJRqiYKqc2rsuEpk5z1DghznSWmdzm5NoF6zUsO/hKx3QyApG+MWcb1Go8JCmi16tyy+cp
uO8I81mz9zRMa/ontl96XL0DmsKn0QUTjcQbmF6MzJu8oyUnA+E4c5jx7GyRexgJq7NeC0U/AxWL
gfHNOhbkNBlFtKan1HaFnxOEhUelOU651/HQHxuI+MK/XzywyWMgYlaDksM5Bizn+/nM1eEbr1X7
OOPLcwc65LZjkGpco7tv4r5pV4yczuhT6j4ovCy1BKloCRVxessmy6shh7S2JOXafode/9mAtxum
vy4JQ4eqguMbJDhpfklJA8e/6tGE18kBRUkj2iN+Y6MJYm4SbIxu1k6YfLozeCg6VsCH5fU00Rt1
DK3D1UsoGqIEkDjwXTHIPZ6Cv8vwBPhubNHat/pT5qLfrePOnmG7potRwtSiJMuGEwF252ClCZNN
nqNIgZdwlWoUkjKjOW990VQw2WKUbhFjuaC/nQQnWGZLN95VluXU0bcHbjIXD531yIit2cjMwdYf
Mda4/I+d5BiSemgFS/NRdzhSp5vr7rw6pFHg0pFxO6CBFWExs1H7I424AIM00BG7i8QFUz5Khoe9
K8FvI1UuO5C7TRH1lEDRvVxgOK3I8ra+Y5+6ttlh8zdp5dSOTrGniZGPB6OeZDGEtbNu0wffx13F
6OyieQTlo92cGnNbeKSP9490ojyrv8Y4I1lGdr/JWiSWY3IRibaCL4FmArQMD9e03kRZSfsGoZB1
rzlP2tVld5gXaZfRRg46ui8JuHH2Rb1f/CYsee482cLjyHXTlNgJUdimF7xMxJDbCEqmXkciz49n
wvcWXogNJrHPIdcBbhdY9l84rtKnWabRfp/i6aKg2F1wMEoVqJsCmlqhpRg/vvz3nlUub1PgYbhS
dIk8KngvpuFM17et3XC9191tLYPS1lXVe0/zWtbocAXJSaULgv+O1d+WV/vzTZ4JCQTOsxzXwRQP
efj7RQEwSiDbgGT9ju60oQAaGaTsFHNWA9M4TLVwiuU0d23LXCEwjiKkhopqDYMerQCZkqB4zNhO
1H6c8Tima0TPhHmnCgJ4+CT+aaJxk3+e2jCt57eat6lBXDk3YL8+pSzc7Kl//KmDI3nxTrkZQShh
PQduBjzmpV/WpWWM/XVMH5q0hTB2YjsSNu2ZrQjD/iQUYJgShLzToAb1MRWqJZzks64O0eVyB6tv
7LAvPSIvzWmaXo/s4Jtz4nsFc4rpspLF4MxZE6s2o67Sq57MVKFj8I5aLaUUp4ELxxpWZlTLq2ot
g5UUsqfGMZDWx0GQ0DZvJ0pK8uYfToN8En/q4ATEpcgs9Nw2sZbPtVuXsrLPzYOCa6NahwXoAXBy
sPEt5jDiINnh7JdCthyNxZSqDS24xARKVagwWeIfWB5tT8QNqILttY1EhVpzSMQnN/Bqri6k9jV1
NqTZHCTyKaYji8v5rNVeqilsLhm8hScHWVL5Dl+ntPdeRDprTcWfzoWEV8qhXTrDfp5Qyrb1KVIJ
G+V4kf3BnhULmy6+hu5OWYd1OQrboWwIEILp5+3tvHC/a4/0PKgxtUYZZstKaiJIieku3UFZU3gu
IMUOB6WTd83uoqKqUNQij1BNfq04HHp6MuW1sKoUqajWg46rLVu8qs1etG4VXRPAh472tlDdZ/2C
g96SIpRxCGWahAD5zzU5nsmOVWWLJCDxtyEbUbaH2i1x4VSXk2HHbcFpfnrwzIbIiauQkkJln+0+
c+mmLaUrGym4FFJe16Y+vKmhuBE8lXm5ptMBTcaWG2c7p1gC7IgQXVouIxpnZmCRUuNIn/J56dLh
xkaDkN1kBGywsesoVnMBLa4xDbfg0dzxe/aDW0QH4MvcMZc54uRmatAT090ivYsJnbmhZbcFScML
s1puqva1/jBtAy7OAN3Y6vbxzJIessAPhGnyQeiH2+Yk6Gs6/NLNCV/c0vYhCQawf5GSJzqBLxss
umE1rhLzc1hHtFRvt7xeqeoqKYJuP3GTZIjpH3TnB+KA/NZHd0XOpGXpmmVVEpSYmteWHe7jit7W
6pDsI0EMzXcdPJOSPbRnDwRbJL4t6YatwWnbufNSi87eQeui9WQ08yaYg7jrU8vojlqTm6ovjEas
HGSqrxJ1oLnoyE0VNYItFmqsTahkb5atEHWIK0E2eDbO6ellN6J3CZXqvKta4kykatadYe3kXn8Q
mGyTd5ghrcW87e2G+v+JztQC2Vm/Y28ZumbERbUC8b9vW0InwVL5ZGRScfWnqflSXZaRhWnJesC9
v1sxhxFXSb8aDTL5WSFWOHYt61WQpQTSEJpbZ+VtZxtu3x2r1kzn6H7kEMqYHDmvswwRaNqjd1oU
o8PYkBAwvT3GImQE1TVWJVtz3DHwEeeqcFnzbF6kTiA42EpoVQA3Ltkls1hQIH01US9r3tsyye6e
1r2VwySVpkZJIhD9cd4jL0J/evtoCN5y2vXmdLN3InyE0uilmAOUG0GprMmLY59ZJ518JAKZyWKD
SQ/GhsttVQiIiJlIZrSBtTHkDa5OuNNF9w4nK6Fep5J9Bo3ocprSYLqlkS+FGxLQwutOaLQwI8tk
kPIPzYfSrW6nqayNyqC/Rp9d/OklGcMlotB49Lc+nYktFniAwetksz8XBz3NFmNJpNwwX4YdV1u8
FkNuVY8UpTKoAKhgLnN5DhFlknbblnIEO76QqtVcWQVIgTDJbhhsjm7mNyxzsMPXs8korTKpbO3m
SEqj2sLkTnQOcogDKVzyi4iq9yYg0xgepa6nxI/BUpDybllCVP9hyLErlHc++3C0Mgm5qLyN3upQ
PSN2j+Tv9HbcVVIbggTLuT6AuS6q8HkLghD/mpJU6Nej5TBKMLImhts5b/X3NSkNuYW7lHMxZQBD
Ltiaml4X++SOZ/ptoDneaJAsncteLpOKLjt3mRygS0Orz3nbRrgrPZrrgK2/plIK+iXJJT8M9RzO
kfVCD8mU8huVp1xjhFJhsjxfPmSWftrMYUHxfHld1zSqiutu5ZxrnubAx0Vx8AQqoOXK130epYhP
ZXDUl4p6AAaCaG9D6TO7mL/0G9QqQUdJvajUy3a3EvPoJUYJrrTkQ98uEyV18+zI5dPXK3Y9LVIg
Y15whVh85AakV8YH9I6m7P37wKebx1kJwGcV9kDDTB5YKtWQ0PaZSd0gtdQA47Pcv2ihUg64n0lA
r1mqtnTFoC9JqqVD3sxSM5B640VnQ/agnObo4nlX2pBGf0m2dEu1ApKByj1+uGwktFZndzE1M+qC
gAzduJ9o/YRn2whl595TLiC9my/sVMr8qbwiH7aXCxiyVioy7SypADZw2w/8SoqctUlGKbBzErsT
70awaprrrQ0BFKalft96EOkP45uIBQ2w/HKUDFk3qPXb14twFDANnXhkI+YXx3QBpcQ2xgJoHhwy
G8jsjT2jfkzOi9r8NZO3c+PePLuo27t17Iygeu0NmLBornp9snwFiMNieawS9DAuJysiHz65/CN7
WVVD6wlCdsSpHOj2BEQGeLK6lbLz51HUmmUpLQwtWb9gXIQ8LJnkV2OnIYUh4YQ02OK9HtAixHMY
LFyEUT1QrHDbpBmjN7h9C1m/kqHL9nHwKvm/yM0B3IKhcZP1szPTBPi0gJ3mjWnxHLVdXiKwMF7u
6EwcsNENs9O0Y7+wy+4DxgtZp3OGUNbpxL7KkavKRmwgBD/oQlGqyoDd0MlJOeV0mAzEK4lU6P/4
PPHyNIHaAxwKyB8OTZzmXqYrZtUwYKBonfuFbGfS2qsqINPyqGQarhp3wl72NofEOxdOQbqwHHc/
fhV/OUsCXSQUwPapf/GtvGSzBGZm+K4h7Dfhxb+kp06ZMRqQjV7OtcU6yx2IFhHWyiORqZ3Rj1/M
C1CMbYHMg/yD3oWIRm4UL46SRdKOvfCS+U3mrdKutc7sslhhLiJR7dhAE4Dn/+rHF/7Ld+HRRbcc
dvmUxUmifHGitseQ0K3Ind546oYbYJqG1K2BapPbQxfUe4E5nwiH+JqqffuPX8b3BCiO8sC4fJDq
fkROHqfqF6Ac0tK9IaB++TrYDfoHHBiTmgBsY71YW/6vPvLARMzlOZToA5nqdWH3/Ik6SyGKXm/h
1a91lVbPkF6Nf+LmciZj78MKsP/mPP2yiEI0Cn7GKCTPlHrGX8Z/OfeSTbV0r/OsCPiWa25u/qdv
168CWJiPQSRkOTOxQPv8Har8L9d32JsjO5CVC9dFzPl93aKptmzcCEm601jiBUWVvGd9R0yvLU9K
Qnvl//rxt/2XF8DXjP7Jl4G2FFVfDjqf45lP8p24BRYo71AoPORo1xKwFOEPaw4mqBollYeMKfj4
4+u/nG1EyYK9pR1EWE3016Cccl1cYiDS7a4gdGV/H4YTgJRM+AmbKF70YIizbxPU8TdAT9t6UUZh
epEvEwFbY7ox5l5MttJzZmev2+EOqnfWT/eB27XbMyHyxX6jOxRNabXOx9EaZKuAeSNvJ1rLmCd2
Ic+XfTFxYxABLML9AKaaLfV5sGu5m9QtEIpGlyN72tSMIcTWUlc9O8ihaJeje2o/UKqWbaYff6wv
SDzEmTCYHAS8AdOJVIQXk5i5sllkv+fXDiO//6Jf9oiG5O+AcS/XblijTCGXOB42XjJt6PsRnNBE
XrHkFndjNOPfJjPIzssgJqduKHt8vuXsIZJXhHdvo+DxZQKVP+OXRXcw+X8znF4uXiHfKgMqlK+K
yuTLO8lSoXqjnV/cKY1PfnEKKA+S2tD/+GP+6+VYI6nDoWgITIdQre/ffJFjYo/m3btNJSztyzeD
VzUTuzAqleDfXPBFeiOfMUcGGqesGaFnEh774pJCJKu0Jve3WiGuDJxriucH1/Miq2Yy2G2u7rIN
nYmFTNGHaHFvT6hoqjNRKIk53GFTLjkU6XOHxqZ7KcL2b5ac9eIIU4puvKQooogyhN/+6O3TWGGC
4lkpSXnSJgz/PtlkMapTvidP4Wa1lTdLqMKAWr+ohpQ+X+v3vWmWMswgr2UfZMwomnvHUKuomkXu
5Qvwixyy2gRYylOu7neo14EwiLmWsPZ6RkX+HFi57K0yoOTcy4Y5302EPT3FugNZazR1c1VCmxtD
Wib2oJEdOTDhUgA9QMDnIlqh3KaNxwFj7ib5lpipXFl9DqLw5ckfyYvcE2tTMgIyqWLXOq7xYh6v
5B38ywYNR5zDwXDTMV4GY9j8K1GDN49uin4nVkZts0xzwSKP22jBSXP2UoJ0HtWHpau5euEvVJKI
3gLrY38LnWZ/1i0ATigXD+VF2aZOeWyT5YnvAvQ0G8/ciquEDIDNOij+oC7Kk+QuP8ygn6WKWVc1
MdvK0Mn8clxUn4B6kJafu42bu08VVpsZ8zhnFRevGweS7p+U3sMixkpdrJ+V+owWTZWPccrHDaW9
Bq1WcMq5FHmTxpKadkNZfWjvDM25Y1pF/m1td0t0B/5KTO8LQgsB/lMp8PboqEhokeRhNmdwV6Km
skkIbOpg+nZdtvxAqerP9K3z4DBSOvH702x2UkqvCQHKnI5T3UghE0O5nGPfguHmnNqqhG8e80+c
RcayML0rbe9r2BFG6E0suOe/7qo+gZ9udB7S0l+q7aiP07r/gi9NHiH1gTKZYDx+wVqJczEGd166
94MJBgFD5D6V+wel43Z6tN1fiTmnAYYQds+8Z+Vvo0o+Tb+zF7XcZ8rb8/RAXmvd2WcoIsb2HLg7
VpwHiBHS8+XhZqOeWXrLLmBDFrslqqNQFV191idDSJrQQA1KD6T27gacPBmssGN9i+y8rmipywRU
EPezLuuzGkp15F4DSpyfgrAcDapI6qysnSba/ai3itHmu/lHJH9W8aSG9eSvTNnyMnFnwCA9jME5
tEV7wlIoh6FqOyQGlYvrzrBxqh5m1ZhVh4GS6AcGprJjFLZdeCZgS9Kr9mOHz5PTvgZcaOKIX0Bi
Gk6Ym7yJw1iFOhXxzpDM90HppAt9eg3HbNaM27p+p2qIhZuP+UTLtZWvQVM51FQvwyg0PgL/mp0T
PXwpANVVPC1oVxNnvLj2zUuZQn9M3+xdBYRCzF7Kh6XqHxzaJIJCYRSUWV2r011QrKw95Kum5vM6
so/BTYJchMsile3Hd11tI2lqHW+uOYyrcoWqNfnhKkcjfj3cJleaXrCvQKvpM/DJROlR1cO0A0aL
2DWRJKIUwXIoVR79F508q90DA21qFnhIfshMFQrAzCxZLumtzMveeHnr7xgZ1EKZN0nIIlqvrce4
K9vMLBEtRQYBW3FkuNjaeuWlXdTzXZzjg7Nt4QdCq/l24wRrIl4wglEsRHT6SKS+mm9j+7LqCT4F
Fnltp1ArpX3ZD1nhILvJ3GTlXUCDelQh/puZ5GJA0pagFKzg/jxPvvxrfZfQVXNl8NbLgzojatul
9gxo18dAQ5Jx2YA/qqoUFk+e789Rb4AhRbOQDcS3NMYgzfSWckMqZTG0IZfzAHlGqLROWXhJIvwW
ZHFRIP9rsGEAyY7Lht4QrituSP7e4TTBM+oCW0MdhdevzGn6CzKVH8mG8bnnbwsk9XT99G3ODUb2
NEu4y+KWTq4s2wu4UyjmxaYU3VgfKOW8cdhmUHbSpqRRrSsdUnQO8ZOsJRsnJCWe2dKvGGXVkhMB
pblfO2UKwyayyW2C+slSnulVXV3t3egMyiOK7iqXbJUYRyULqrwZTw2Dj4AP2RoMFOqcs21tvSmM
cDNf9+jYKZp1iJ0/DaDqs48pZWI4qoQ8Gl+rApG9ylOplPNHlxc7VATcEHVFQjksFaKgKUDAEdht
z4xYR7HsI2ptBkx9Ug2ISk3SqCmds+Ej4WjRXV5MVsK90BrcbpH1R478bhUe4JonaXP0CXmYxGky
TSL3TqOiAKthGzmXtCG9E9C3exJ8WQFu8t6eEHIQXL430SHtUVZmB/xmjrGfK3SWDARlTtELst44
6oGuZNxWucl2pq60Qo3AMKbPohoXoXtikUF0EeAYhbnRe9xJbap0t9a2Hdk4xCouXVkEOMhVR0FH
vMb22GgRKi/XWfSTEwMGe1O2vhupJI+gyBQBfVAao8Tm3NjGhQXnhxCsi41Ad5E0GNXVz8j+kGcE
NyN957Wyrekur+KIYMSQ+nmTWwGvSlBtZi6o+5GS9RsXtEumVie1eRrU9lADIXQNN1UVc4W8UjVc
PTyVX0f5UH21IVWyfqF2tsjGfOLc5wxXE2IZeot8kizyHg2NAlYAEz03Qpn9p0aztoIWas4VUp8m
uSuzgzRnEHSBg5twbPo2R2ue+O6XWn3Z7QULMRZkH5FXlKEWeHJ8UxbtnTlNxfw+SefGawE8y1if
KgxkY5cjgGwdqN6cUeQSBO2p4jK1oLpCEoBt2Qaf47KbRr13walswoOud84TYPoYWRR0ifaE3FQX
qv1tsb3g++8Ftt/20Vxyx6J/rLyNvkKjqA9JzzFUj/swHcMw3yv/RpdFjHQZS+uQYifI/Lgv5kvc
L3fJEnfDzGKEttukJEu9XckTnMqTqgCugyM2Dra0ApKkX/Q38+RqyLFocUtm5OgPWec5cIdue/cg
G8fZei9UMxAUMCyFE4eQte2OLq4xUfz24+Pdy2pIFNoBmGuKjl5Iat3LmJHd89c2T5vqtq46tHWa
eqet/psqRGoD/390YQclCYpcCp/EZFF7fFn0q0pn7MN2z26LKuvDLxsnhQCNZkfOGnlTvbHWzanB
usoy/+MLXwpMf1LuEFDMgTZ0KXvChITM/YL/bhihM/Ds2XWzbF3o3hALO/rpbUSSHAo8mhVTEF7h
7hosOmL7lImqObj55pBZ53NPHezX5QVhNJrki5UPOEGnpXv88Yt8KS9CUwTmw+L4gKHc/Guw4Ubf
Kgi62fnW9lfCglWHwg4FwLnYDNeuMs6o1LssKEABhUH4bh3nruuu2mpFlhDb+EiNd0ObG216oP2N
VCyuGQZOfXJVcHyf1VWF5jyvjAaRkTfAiowzdqpOdqqhgKJeUrPFu2QaX97m//ouwVL847/4+fe2
w0SfZuOLH//xvq3577/kY/71N98/4h9v8t+HVoBx++FfXX1t7z/XX8XLP/rumbm6fnXHz+Pn7344
NTLY/mn6OmxvvyJuHS+vgiRO+Zf/7i9/+np5lvdb9/WXn38n4HKUz5bmbfOz/tXNH7/8HJBM9K80
Y/n0+nfy9f/yM0TIHAovunP1ZN8e8fWzGH/52Q1eMWlRY0WWQzPIDKh/AVblN479ivByAAxU00N4
STbFo6YdxuyXny33VYiMC+GeibrfdWXckGgn+SvnlQztwZNCj/qSgO78/O2N65xl9Y39nyNJvfD7
+m5ARduBthcg0bOoL/MaX1SoKlzGIw4GYLRWG9xSmPIe7c7rQRNndjrcDsWYEmNTNbgF4xJihhkQ
hr0bv4lhGARJSyTF/9pnuIjYo/upnRGHMtnDXR5UxW/OgrHwNludLD8GFD+xKFZDWJ4s+o/hzdgX
VX47TG2SxvSHLfeq2IPkt8DrkkfR7mUNlLm0uiMQYs7eu23Vf4yUpT6V2LNISCwhrFwVlbW/Y4PT
b0f4KWZ0KBtCIo9+2EHgrtYlf3J6Z3xE45zhrsTAvl6ZKNnbA0/iZTHtuQ6Dz9gNd1D/Uu+22Pag
iqvUHLyrvvE664PIiwXjY2HkG5w0sn95+02a3gztGCVHqeRKz3jBoIs7Zh+ZDw0p58NV7cGIP5dJ
w9mJDSKRiSAPm6hAtDBQkYqXFefWAzeV3ak5W5u5fxBJv2GP9Au/gHM2jphsOn83s+7YYEIpTl47
IHihMGC56xE4Fwcdkm7Q1b4LqI2L93NJtMF+Qwc/E+EX28zXdbprOPOb09MciKxKDshTsiK6nxbT
F8tb26Cs1h9qkQF8vlnn1RM7ONvJrfv97S5bktMBJ0QPSLgUJI8cZoiOS3QQU5tasdkMUQB4vxbT
ybfakpXK753urqM2NlKSqcpPltG3xRSvAbeMx2XLLMJ51oxUJGpwzfwupWvKTrHAdBp7q201b3GS
AVVzxCjKq4D9znJwqmIwjn4T7shd+ske43CIEj+20r31jk5uB/bNPhLx7h+ScukC/M99lF/TO55u
RDOthGuPqDLiooHmfhwKz15ObjqsAWDiFN/bjlDfubVJZ2/ftFgV/dOa5837qKkFKEKrHB/TeeaR
Fsr+IN7LwD0Kg7bP1Zju4WMmxGodxYLolASPVOaW+lhyvLLprqMpHC2QYfn6axAU9L7jNkTBd5Ct
i/yMewIaOXFECTwHHx9JHIaiX05LMW/21erBZ+WTydmCogv0muMCLcP+BMG7L7GoY4iKWwfA3F20
2nMRb2Ftk1JoJWk3PKFDDt5GVrfk17gkhBf3e5IkWzwP5mB9AGEOoNImlR7lB2O9O5cV+bM3xCBk
9k0SsSeekOPsXvHG2wKxYDHOSZ/91bRIT04Pjk+pkK2eG2a/zliLx4et8sfqaixIYvo0AvHscoQ1
nmGc8zEyApmXXbbJw77Oi/PGY/LP91lfpwlQu9Frf7eKBrhxn2b+o9nPHE/QNSQnRE4uRxT8yfcW
jKt7o7cWl4OvFT71OwDU62ol64JmvDDusijY58PSOmRf5OXU4c9cc6slbqE0n+zUqxSpnrpxKh3W
gVnW6SlA7PVuCjfvOlohtMeTlcOJ3yove8KOWpL31MPeFsRl4Mdxs7lhj1MTTepP7pydZdbbTeD2
rRuXZejTtlmmdrryfb/74qXFFp3yZFn3mDRZYiOMwohu0QjSI20YI0/+lgTSrJf5J1bT3I8h0mYD
xXM6IXEakH5+qr12rOMA8fCHop23zwI3QXkKQUXvkHjhop17N2EuQMWouJvRlYpLYwu/rLvVA743
e/OTPxqmRX0lCW9c5IEAvx2rvCVON0QZiyrQidF+4OYct7WfDonIQhvgRQIyu5IilNj2MxMmK1qu
mBlS/zNgv3GHBsL9MDdVn92Ye51k7ccyIlfb9+Q6suGZ/UrodODdQiixcKpj73ufZ5t731nYSk7+
jGnjAAtq2vHWF9u9D+e6PNmTWcO2DBFuXWUsdCJGqzk87UNNpg+0DH+IIRyL/MydLNtfl6x5j+R4
l97J2RsmVGrPMy6YKrJ+o9IqsTHoPJ4G6MHEAm5pQpRK2tlT+LAZzGR8s1VCAg7a6ZScDx9/Pua2
yFy9FYSGw1dA/oHfncyqdrnThf4SfexII6OqNLJ4xYEN3gXMM8kvcbENKcha4tLoa7kQl8YYc57/
hJcuH52z6xNWxj3T20Og4YX5cTAqgAX+VuRQgfBRcSYnvTkAHOlaf9jmYDQnL8hEc9uxHYRZYTvc
/apm6KuTOwZRBY7Ysf5oBMlGV1hipwBJcjdOQ4yFPRnPzgqpEetXk9xBwmj6eKnDKSflrXTeIJnM
wFPjpWrnk9H7iRP3+eBMH7AGT++SnXouZPKqf2QK8F4j39wI4kWdclPnCW87cqz2IxDzco7pyLSs
NaKeyhNao2i686e9JHLGy3uv/GeTYQO7YWx0e0xjmtNVt1K24EVuQwlbLcqaBsyijxG8FBuYlAkS
wHsj84zu3swpGHwpBL7DNrYJWGrBNnuF6Z7GfcBCCx2J0+wRj2NhnjtYWPZJ4L4iEanoDPMosOaW
BzhshR9XsGeN2IQ4MZ5ajvvbYTer7bHkwytjiPZ5GhvJaCUHbyYx50RBv/rM31Enn8fo7VYYO2Ok
Wrf3izkH94ugyApQqe9/9awFCDxYrsC5hXISkuo0LNE/DVHs6bGU2tOIQ+y7CDDRow2TLowbTBgf
I+Dqn3ip828FZbw3eYlmjsJ53j1Vfja8d+ZuT+PUQbxKC47bI3ztaBjlEGvh3ds5BtAaF7ofr2G+
OHGGtDmPaTz7bGWcdgEpQ5SKAHxV45Zb6nV/jcttHUmzrdNr7qjjcthJ6j77OQyHq8x3x9uGtyKj
nMvhrYGUZQLdY5I4AYqvpZLotc8iXIb7OU1sEU/YCt8iBBV/LJRGMDQktUucLIkgpy0skj72k569
35gZCcZYL6IC0CwNXYBlCW48Kt1AZpfOIqoE2jYNGadqP3gQpW6peQzD0RZL98dIL8OJOVAPv7JD
k17aKHN+Z4G9UIERkcdgVcaNgxSGoSzomuyA3hLTPOOkqmOLIyEYgGxarscmyevDYony9eYQd3Sy
ws78HS1DCW4aNWkUD15kpHG40cqP695v3u9m6jR3a50WQVzUocwzatrRiSefCM+rKJN6YNqG/m+m
VYo23pzWb15nTNAu3iJEAfFuTGSU1qPldqfdLK0GCmuUhjT/sS3gAxPzb5PtFr8WjtXztEQfsOjt
PnERJhsYETOR6gmmppWOhwlpzR/DFOYmGgASNegoMmHigYAPWqmNSF3OttS75fWXkwBdVZE8R0Gd
niba8BGVNjkMEXcM2jXxkuKtYI1zeuu6TZe1Ppfd7j+sNERtoNerA1m7WEkNydraeDMFeMOuDHaD
qA2jnb15hx4I3mM2mdcrQAVJV6hDmmBDEp6B4S1viacX6dXmsVnEm4pBzRfxaFP7PVAE9b62vCXz
3bKK6dhV/do8t0g6KrxhrptH4BsKzhEB1BTzLbY+K3g/CBeaK+gx8TppKwAM9Th2TwblpZq3twwf
ox6+qnOV0ykV5203KNjEZDoYHhnFS5evb/qF9AtajiCbxHEjCa6EgD3lu3cuwz56oowePtBFZIzk
UEreJr7oYI85CIvjxsKXHBMr0VtHw25r7O2u6Q4Jyz/Rf1Hv1vPRrUFMn1MIbc8hXcvurikNi/N3
tnAmJ3lYEJfSdunnvBmBCGxb1bI1QeR6Za9L6R/LBjHTsasHGmn/+QH93zt9P3Rfm3fj8PXr+OZz
9//AETykEvY/H8HfZ19/uvpcf/n+EC4fow7hhuW84gTuOvzHXdMPpYJMncINy3+Fxsjn3yku2fjD
OKB/O4Y7r0IYRZ5pcoLn1O0jEtLHcJ4Qk5Yp1RaU4/zQ8/6TYzjqG47Zf6pyBQ6qOgKmkVpa0PT9
8IVqAwevta1V9WSvOWdAYyvCTwiCvCdwDUzt3iuSpntwLfbU74MZDtxhFX30nlPq8geqDW6jqRkW
t3sX1iiSUbR+dDbqTUejK2QmEjIlwNC4/p3edI9Rlu9v6bhxwDY7d8lu+8EIjNd9UJvF9bJN+YcJ
5+KnwVqI99kZsyPm70T0b8BImGac1lXaH1DnhGPcmOxnCSezj9CRwk9RTpoPKywtUwLFO4fT2tTO
VlzMO4FHbr4QyuzXDu0ie14EGVUAQnGFMU8OqCAG50D8BWETWxhVyanbkb6eeUpujB0G74a8uxCL
aGsmvwOBCtZ4wdUXxTvQEazFjdWSoeJMEeyV0ILAsrpbE2MvqOez8Mekot8CvSb2SjH3B2JB8WmO
81w0JwNj1/vOHN37kYXXjXs89gGsn9mNDjs0evbZ3sA+BnPZShzV2BvFjUO75mSYIbskZ4zqj+Tj
BNBba7f/SEWBRB6wXUYObGRt5kM3UC8/7R19NoJtZvAwAWFK9zmEySq22SJ0MZENJtb3oCgJ71ww
Kh5S9FHrtVG1Gax16tmU1Hf7D8/K3JRWO3uqY5oP2xr3DuEB8RzgX4Cnuxji5FUl7YOwNoP00FP8
rI7hauzvUT1tpvUsOPtx/+nKmUftXjleW4PLjmbAeGHFC2aY1yjzV/xMSU2TajID4hiqul/fzhik
bmtER9WxklkNbEgAap9ES34QoGEr4xxFBEX6/xc1CpeySmh7FLP/51WN+/mYi+yn53xI8+anG1F9
bv4Qfy4zXp5AL3G++0pKc8lJl4nWFvX6fy1x/CqkxBjiAra8kPg91rFvS1z4KnClIR5N+6U6+acl
LnyFAhLGWRgG1LRR+/4nS9yLzgVtg1BqhX3T86PQ9Cyu0/1Jwrvtw9Ctwo+Owh26g8tu4NCQXEec
wFRt//zTx6SrnD81U/3YsjKIX35+obq7XAvsBKJdmhYWb+L7a5mi2olLKpLj2LDv3FNJ/enN7hRl
4vnHV3pZ+FeXCln+I6hq0AZerNsrHdUoyXlbOzFPjRPdzeFzU6/L0fpv6s5su21ky7a/Uj+AM9BH
4BUNe6qhJIvSC4Ys2+j7Hl9fk5l1q9I+p5z3vN37lsMpiSQIRMTee625FjPbFPCIXITpe9ZI5RaL
cV1YJdZQfSCcu3ovjB9jdEGvQ3NPKVSfJg2B4o4LoPf2uNP1j1P/92/453av9cf7df5wQqPgZqzy
ixozlWAQJlA0/rAYhF51DZSaieOJmFYOjRrUMYUtMfj9i5q3q/CX3Y2vHtmlwdQIHTfCoF+bzHme
gDRbCseviRTwqOEeo2b8ketO/mjP7XkKERVwkKzOMQB4bza0wFxs5zyS2leqJvjJOgW+JR9jMI8e
97JndCjKouZcj0SEZBM2Wwo8G6AqaGfBGl+UjYeM7p1EMvoZdfU0tfYjTpg5APFJyEm8mjCFCUS3
BEN/S0UTWYjQxbe1eG3rdD7ZRixsdf7atYpnzGNy+v0l+XWsdbskzG2wpGPOx9dg356XvzwP7TRH
U5L1jh/LYfZbUViesWTfyrwAWqXRehi66MrB1/a0LjypoXPIGR24dR3Z2795K7cW/y/fjqnznBj4
O5hU2DcF71/eykLvllNt7fiqQ2NiZJP2l3rmDFvIwsNFCYsvV+lp6X4WM5vVKCa9hX7/ZLHZ0ao5
/v79/NNKcbsy//N2xC8DP/oRlchGws+gp9JEMlB/jUZLZ3D4gm4i9X7/ar8cvP74HrgvDQ2tt05b
4/b///LhE4SxpjE60m8aXGg4/8cgqu3xb56A20nxn66xhRsfybVUNVbBn1+mMOsl1/AK+koewoWb
+3djnnOPsOVzgXOCXtnqL7M0DnVMkmKoWQdkrWBfXVuAYOpsQtbiirazPReXGrc5eejjrizFN6Mk
23V0zkOuhecVSKGnGMMmLPURPkyyVUxw5zFR2a4z3pHDSLcqdl5aS7sfws481jbzDBRBNfkVceo6
SV0FMMfcxS76O7CzUkuGPQ0DclziqvWJW9iWMmYaOXfEz+fhh6Km3/BdvkVEY50kVTjQv5Xzhtq6
lsOSkiUvI5hYrIqN5tqEhXq8ThxkJRMRZyyrv7nO2r+6ly2TW1lo2Py53D9f53jOm8kmv80X8FOD
hd4Axl4XxE+16y3lOR7j6qgBXKH9z0BIREyKCILJLTQ2/NqfJ5efxqV/3Ydui+mvDxYLHkECHOkN
unU/vxnh1EOPsF36opWwyrrJdgu1orr8dCYXaQmhvDEl++9v6H/5olQ0Dr4RzFu/vijk7YJFghct
o4ex751NZI+9a7bNecXa6krQ4txtf6NL+JfLGRNMyQPEiB6pwM8ftZxUYY5NyvZuMXihWxhI8PHb
kWtajYpD6sLwLsAFuyPIvAWU8bEYrZ2E+vA3H1+7PUm/XnSbMo9nGjCrLn5ZzUJItFU9RA7pPswM
lkIdiXtmjhKLWzJQQzjL6hiCkcPcHsI2ZZTWIdrQhXJHLTQfpO0zDkHWPeNl/f03Y/3T5svKxn2J
SOA2dMUP8PNFolkfRQj4pe8Ub4Zo8vucTGxaE9Zkb1T0BTw8KloA09iTc7/a4XI2h4zVwkqGALVO
jwaUPUpTRxJKW9LFa+etKwzLw9heENx7SfSW2GMgENuZyYWr6LbqidL2DCK3wjE9N3ICpFcob3Oy
kN/RMmzMPmzwEBSc3B1zfsqmdEdcSegaoKtAilKM9UpTu5Mdf1gsa4Bml01XaetJRPeNKKEMFoVO
h7M7KmozUAApqQftyouiOfUpvoSfEPLtaU3+mGTm/e8v6L/aKUB0WLdVlWOe88uiaoE3KYdQSH9K
nZGgB4WiqQ9g4b0kut7+ubT8W+KH/8veyvgdOWb7/T9orXT/sRnKbx89ioL/D7osVA1/+Qb+Semw
G8roo13+WoH88Rt/ViC6jmhBUCrgOcFew6Hm/xQgtFggR/HvCBp0/sPmwfiv+sOU/+BMysKBDoER
j9B4A//VYjGtf9AW0XRH1zQOBHhQ/536Q3P+WIP+Z2VAL2FQd3C8oRLilahqfn78qiqFCus4wCSk
8h7OW27Kpzhc+11HDNjOoDr3lr5QN7KbfVUPoXXF6k4Ua+OnIjY2otIs5AWV9NOseAn1xd5wajYD
srfZ9qZJdcOyMkg0XaeARHLjzD7d72rL/iBsIn3A2FIfsNJhEK4qyYzUflsm69sotsUQfrSdngdV
LUG5VOH6wNreHCQmZk+HIn68JfMENYM/MoPl7Bw4xUUPBBPOHrGT+nZNw31fM6Wh/HuwFOc9Xcrb
UXE9JdN8UrSZ5Gq9V+j6K3VwczpvRqKCztiLjQD+bNsQS7RWABxCsWE6xnhA7bLLbEfq7A1OKp+j
uGoClal80BSq/ILTM9wZwF41nxjKEQODnRi6byeD+owcvxj4iMpzLQ0arHPboMfSo/E16xgsQR0k
LTRxLGOHQFrycUREMm4zqOu+BsHzjD4vvF3Oup+C2YoN1K64t9GWrSE1gjmFR7pQDDbtUIs9Te0T
NnE78peF5hLMZwsANOzz6urE47akJxyAoKnfVygxG0VDI+smKU5i1x5F9mRGJOa4SrXeRLWM0A9M
AyInUPigqbuGiXLC0tWxdAKD9cSaJAD4+OrMxM5UZjcRPaWBTnbi1lIr6F0J/XVcZvIVYwBKTdYs
OxRfnwbBdMjDz32y2kFemcuPPHfQJcfK0HA8SZvztK5HrX7Uol2q9YU/A17yqgZaMQHKpRsO5NET
PTks10WLu+NsSvGhDOQtWxDYamY8UdIZ27VBNikX8wnETLlHkvjZNPVWUVjtxbrXRfgV2sp91q7b
clZ3hVZc0G/wAfKeb5W8tYcB+973jsmQ21Yrwh+Lb8+OYtOfeyCGMtd8PcpqKunxqKcy38Ledx5M
QqIkDa3ZagNSfp1EDKeoNoqtRPzhl1b7FQvibi0N9WNGvJ94KQ6YFUa6gyh1VMs9wFHnjsTpeUYC
rC9fFp3YPJdxt7Jx9JJeFAVioGbNIwDQ2pNTLZ+Xpise52WwQZla0tXGSdmRCjveIXwoXJykBmwt
QTlux8sRPZBw52jr4Jbez1MVMbNM1CBP8/mlbaLMTa0+OQ11LoK2UcO93eXRXocNeR2VyjjjXFIw
AAz16Kl9/ZKW7ZsYHDAzdWdHXp+yIQ+jLfxStQFAZz0sz/RaTwy0jbbRtk5qQM83kUEw0n8Z17a5
U2/ioQFyJbTrKPdonoFbNazkhLfqc4H8zRC55X1hYkAxSxfXtaBESq+6JdCC5XH7pMUIkd8yNSsC
1HU47mejj6LL2tXzyeoUdUecZXnCHm+/Ucw/KbGO7KRKn5K4PCg35GKEb9AznFKyfozxZcot1Rda
Xe7hE95XpbOtYj71bdYW0omo+/N6U3AZs7CPcpiaczFHPMNPVVs4QcpwCHNb5JLN/MNaU93Vlan0
ce+oG1i24I4a9TSok72lAz/vjVWICxpfzb0t04eatZ970IwCKyvEuUHl7SY26yxUw6XMgmmqvXSU
O5vIe0cjw1WW2xwYoKvY416Wxjnsed666ZPuvuHR6dosN64mMMA19FaC0Em0O1n1Y6yYwCO6NlgH
JwtwCAhvJob+FLaoiBbtO0cjhcm/cxiXtmAgP1F0xnn90pZoBdTOvhR1kTyC3Lc2uZblhxqvyma2
jeqbNUMuzutserCKJN2pY1k/W2obJOXsJxiRMBsaeNeKL4tZ0mWlGw5T81COeYB64W3RVJYKKY59
rphIPpPWxdTv7Gc4sS528OQZdyFuyrJU8ftYxWGWDNrLlBPrpILVz5j2eUKai6+P4mUuS/68TJQA
hgHfASp9rxq6mOtfnpmxEnyd5WRxWyuHwuUbZMJpqw41eqChmXeJsb6OiPfYHawIp0gzvJJgTfFd
jfDTpm7iJnbGh7QtPqxoiDZL1ddBOvYJ03nLa0dOz3GI7IDMbGaideH2q363LNquNyLlQVu65SFs
kgzVdHlfrPIJgPMR0SFvTM18cvoelLB+m4w5Ceqe7joojOQK1fumdi34kKw+0O1rTxckpqPnkAfG
2uO9raDLiWFSmmsVQJU17oAXGNtlMtazk2rzlxHX0y7P172c0mxrxWnO7aEO0GPr4YACJ9By1c2G
0yLpR6YlYA83lrWGDdLR3bhh2Muk+Ril1S5mFERXpL6O3aK7Sl8/AUmVh3IRqxtr7JsIy8L9hAt+
i6IOiVPTTn6elo9lR3gPHoUDM+ZtAW5+N9adeuiX1XzutTtYQJM/rCOw9HztIXymwJhoyZ7Qj6+y
VKBShiiBUQtejF6xduHCvdX2yis4EHIiQd7vRKM6DwMQV5aHvt6zR5g7Og0L6eG6s1HLOok9PoK9
xUQaMv5AC+ZaSsQZ3QD+jmEATOpwVgu+mqEVL0aabA27DxoTpRlzj8Kt4nsnKr6RMUvBlLNvxOFn
zrVwkbm95VHNz6bz5KlsNBuCG8Jro4zTJZJsfCEGScY+i7ZdnXg+9Wrdu+poN++0FMbQLQCABoKD
WBKkLDc+8by7YsWnGU/15Dq30T74tw3L+uvU9Jul17Zw4I4IEk5zdr31Jub06vQ5NPr8njBgmhPV
1sJY6baxcbE16NfG61wtT2VqPUbZV0w4ruHkG+hM7wXiQi0708L1hbHPquGqD2yuIzT+vro3B2PH
+MivMwkkq5llgD2WddHoGXnPcMhK2480cDyJaPcEe7+aoMH9RLUvzRj3u3hyGPG3xkM1R2xVVaAw
IA+YOXVBUm+NydlUdn4wk+vSWJsBTeR2KsoPUkHuQQj5ea0/wZi91mp8sMzhruvN+7ZqHnpuGCgj
eINap/I7Y+2AOiZtEE4VnhHV2iscW71SWxI/BBPh0oqP7nA07pg/1YgX+Y7kSEJpUb7LzMRCmsh3
WqgoaTpuF9mzPYyVlPgli3pGvSSKDTsZfcGsC4k5jyy8yTbZPFm5zUr1baUGI/FOA28whw+NUJKd
aZeaD/9yRa9hPg0gqLxMXYZAGElzqVv+FtC06DNR2vc4HtNA13N2bMRBR2uoyq1D0wSVK/1cdO2b
pI3PQKK/I/M7M+3k5lIYojXttyUGEQQtx0HxRVrgJus5gjWGGRhERnvG7W2Jpr1yYONvqEjAgH1K
TkwKCtRrrtFLzdKxuHKjFWSN1K95Nt0N0v4sB/WpoIy5U9T8O6ez+lBZln4lG/qxUHveVY56N45d
W3nCPfYox45bSR/Dew1JbRNrlyEsty2LQUd2DBfRwNs2l9uFF9qhOas+ljFKn5w8mvdJ+n2ooGcX
chMufXle8RVv2tz2BrNb3lUzLs5yzHS3xe18XwCo5lkpmgvP1IMs8m+TlgZIKRRYu4W6H5cMiZ0l
lNwdaTz7LSijk4EICAGjaQWkTx2rrstuUhTxRIpGDLMiW5YXmdTi683VQINxyk4hdDyf6h3X4SKI
qmhk76N/ZDGvqO81dMsurBY6pciZXbIHyMK27XuVOOEgzCKOGFG8Hyu9PsGc1e+olIYA2v3bEIYX
7CXJW9jGJ8FO34NdC2JMLE+42ppjoXWgg2WGDpKsRxewRoyUdzA/jKrWdwUMLzLYdWVfAZnT3Rsk
h5RHJKAoa5tjRN2goK1BhUSOMUrufDyCg0sD0nwRkbfWQEpQ3T7N8drdMwi3XdUUxTMm98y3RVNg
Oy+4HKXAeM9u2RzV1ok2iRAa8VGKExh5RAfGyZx3WSfRBtlZ5XWs6dt1MisPAUvnsU7SxJ0qBGtO
NSDgS3K3MfUP9DkkWfB8jC6JChekk7d89zT1ZtGr7qTGb7H8wwMYaXtGaOWhqAZaN9D12n3bRtrL
rNmrP5gl6CW48Z96ODYbdHNY5KIWjRJBJS/twD48grL0TLUXB2PVY7+SxRJIuS6uKMbFG3hXXxTT
wtUFyE3czzFLko4ceZeJztwN9lS4YDBDZQcjP8QquLySvqH5kahNJC1aPtynTr3skNC+xWvBHLtx
JIMBUhkbdMJ2eN8Ckwzwwy3bhZUyANq1nrOBFCVtrZstUFnj3ZkqfTPY/XRA/Nmx1pisxNCvVM9h
AOoCNfT00Z588iJHuipdc+gcRzk4I1Wx3q0vQstUBg665ll4eL6sHLe/zEukkf+MvJDVvdhqsix2
IioHr4K7fUHVOa7uEjXqEVJ8BzCxnINWhN0ZSELmzzhx7xtHR9ol0vbHaCCSa9C/nVuj38I4uMzO
a17GoEv74osQVfWhxUUYALRQ2MlDfacrYOtRWn46ZWdupyVykIkuIc3dKK63Qp2NU7pYoWd3mvmQ
JNZb4yjWC4oIEmdXtEI9z9nrotcUNhZysjAq5m1IdIob2Yp1zuLmOSVsyqWRae0BrBTcrcVbX3B/
he3sL23aHewceqXecZRfWhWy5u2JnDPnC8aJ7HEwCAxRm0zzazN5MKLuRwkZ2J+MojxVwprPVOcw
MEcNN+lQXkerC7dYQeMTMbK3oPFpZTmKpiMArvmUTmE6BtgmwsSt1vSFFMQV3lqqss9y1u8IK9my
g6wxYmM56ubdpLXhFQFIs7v544JkDK2NU7HlqJMQuxubxsPYgObARrdlyf6gaHwWgoD6A8NPax+O
mf1oRM6yw7tfbCGOZqVfIs646o2zPFZaql84qFlfDdn2d7M6JAOHQGO6b1jTWYli85tCNqVtFOM+
MuoGK2VYPBb2Z9zsYDw8NL32GU2OXzR7vbnEFSIUe2f05VeY3+2hwEvmOVVd7BzRNRtHQFVx9SlV
Tk5jKY+5jsMcVu34xTDZahU86Z/ckTONBJJvCjlGJwXxramk64VYp+jKhU+PsyGy72ZIfhcmEQso
r5M/59bCwkpSo9uo67Pel5QLeTh/iQvNuZZTT90Cs/SNGWS5X0IjfW/NAccbZF6WnbGdiYkRRbVb
Bo0MM9JMsQXk3yon5UboLVNFGjQRF+i1wzJA/GSKRNSONNb4rTDQyZp21B978kD1wJZIxrc98rvM
M2dTucwcaqnrxja6koenIK1ljPsWzU1REuU5V5fSLquHjM+4zSuOjeSmLTfFpTkJmIeNdg8GU90n
RtHkaHqaIqY4j7WzPtfGKx7U4m7O9ZnTg2YqDjNGFNReCWD/aZjLafUNXhJQQWMjC9byL0qtmftC
U9YLATFUphrehX1rSAaFc9yEz/GEwMGdmko8EP5ufQ+HmMEOR2I2MVmlHhk8yBKBDYmjMNE2Vvqw
1B7BhrTjwQV9tXKI7Sq8TWITQeayLtUBNijDXwjqolioKJlSolEmUfUHtR4YM9PRgAdqZ1OlMLS2
nK8IfR8KhLAvVUZtwRC6O+oop47ErlIh5I1DziG9MNuLSfDwk4bsZ18jvnGrh/LDiqv9SHqTpw7M
iPD3oZiiEXBAdznig6nqc1TjGbGG8TCnFEypcixj47ltNc9sdKQDUbPpKUewnYePtMXrncnZyyPw
oMN521K5rzNvGbXtItdta57rQs28JGeHDHVUXNNet/qraQs3WcwAqXXsD3azJy7Kw1/EbXBtptFL
hbYtnMkbQtuTiXT76S7i6HpZsAn7FuASK10dFwuMl7GtV41BjFCSs8VMSan7alwSoQnhVZ2/EDT+
WC+rrxfM7xf5bKrwnxtCg6Z5N+XfSZS1EUFMrp3YF4CQ1TOV4bhVZ/lDFRgXTJXidpRWb7qDkdAa
GZv1aMe2fXCGzPaIroMdHH1OUfzd0JblZCbZzlosLEWQsr1FX0Y3MfMvdC9QqNNYJN4d1LgjYaPM
SblFPnssya5F5AQV3LA+JZi7bTcmQMdNpLVJjdb2Vnqa7AmPBKfAlSnV74vO4VtUSXFhBw4Y4c6e
ltIIFJN0sRPT79DpWMamvuEQdV/cFjwrxyQSOinTVqxdcJM456mW/DBwpiWpvqG7FxSkoKMWzlwy
d5io6Y0316E/ZBTakXWBL+qntFAKNChh0n3TZ3G/Su3sUMYPtfOCaDfFhmLGl5YScMMN+lG1Jg4A
7sdK0zpebrmrooXahPAhU124K8oUOTi+y0dFJ/kWrDbnF5VTr5wD8s4DxltPplUFkqmx3lnH2Yne
hdw1yYBiAA+JcJ5X5dYbk0cNQoyDQjBjUNSK+rjKEQRCLGEVWhdgNkSQkE059co9I9TtUM0fapyd
o5RPjDiZUsBGDTK/2wkS73TZzDkmr7i4S8NTG+Ou65LwMOXthZPqXWbSJK5yOw1w6b81iTWRC31b
06PLWA6NK8nXQBqt7wEVw2qToY8NqieqavXJutiWqdG5WashIaSEISOjMffs+l/wsdxYMtIf5+6U
qvWFDMUo1/cadT81IoYbC6EKkgWsXJwZrRk/e2Ia3I2A8kZB/pdqMoEVLD9t9VApZbbrI4wgTsV+
poYWp6XKM5ic9dboLbLaTaI82WqxW4wHOo8c+6d5wzTfNwHBQIQuS5CmOo1udsoch3uHfhnsqLAZ
vZXzrr2JjmuVDtYsiAzSxcMk8w1IV541C9jR6Ixw6giUTJv9GJkYIabLaqhb+Il+ZH9Mk6TQa0M2
c+ebqPItIfdIQLLvpADRsDfX/qyWuvrYkjPqi7hmaYXw7c2pjODj6fiPTD3ZgelAfWmbtUsd9JHr
A49NzN1dKWe7YMHD4eLKEUteFIQrLbahPMRN45Mi8waDnagVb3ScexXdY5M4G9GYtTcO2WYFmaqB
SDWfwuSENtSvRiRWkxn6dn1wJs2fmtda+y4T7YPDOVpYrWkDBRZ2VhrhHvvnscobHvhmWI/EU/oC
LVbRN+fUouXKIv+VwJ57KhCCkabXbm5P6vLq6N2lbLBe0GESwdRxJCCY+TVN0m1MmWLXfCl13IET
aw/J0LPhzsqLoiOXrZlpzF6rDke1sFBkrv6a5p6u9j4syyUr90oid2W7RseWnyNY0SBvLWMPiRaS
i4gROpn0qTgEmQfplNswf6Hv4GbhSzPdjRBJFLE+wSeg099vblJ6+qI14v9wsakZaVKrwgsLeWak
QlTFMW1eWYpczhwuPQg3hDAo2kvCiXQ2J59YFQ/N/oNtvcBY9DT9zVq+Zt0L4xaKPcpB9oOOdbda
Z3xgXinqTSevHeEZfa15Gv0O9XZY6Mu7XqHnNpDUV7KmUU++zkqnebLKj6uKZwk6/PzcmYvhD+R2
BzrTGi/X5fMI23RTzvrFFMNybrqWOkQPK2/tv5uzOBRZFZj6cJ9T4qEKbrODWTNr4PziK7HUIMBN
z3Xd3TWpsm+bm71nKvnKYqegaOyZiyM/OJkheUBGRIjfIHZYmc+9HrL8LfIxXU07sIFLMRTvqe+I
DT7q2vBeWkaCpqYdxNko+mcVxMtO9tZyop1l5o9G3n9nC6L7ITjJkAh3gqeJayO7reT9Iu/DtJ+3
U+cgOyAE2Gb5ZaJxDSPcA1Tz3eOkvmCtu8vwy+WkKwK6N+z7hLi5PQZ9WrjDk5nRHSYJSzQNWwcW
PwSE0bXvzeUkMHFytmZeN15rnHrMRAXj+eqk6w/454KWXKckW3Y4gRzsc9oUaLN4ZobvYz8/kgx3
X9dfpnakw108Z4pwu7H39T7Hs6Rqhyk1N1PBhK1c/2ia6kt0SKZo2lm5DDe0wtNd4UAvuJmDzqY6
2/usr8+JShZ1V/uxGl9qGrm0WQC8O6XzWKw5zLfJmvldjmIKHXfVqEmJLOgpQYMh0zYhvz1jztF1
nLQWJ83PUXiETTfsQFVH1CFhg7G2uplcxTVNomTfwbz3oXU796UISboSGVGQVBaWqMXZaQr8a9V9
HG8ao2BaqsmvFb/mWiTs4nHJQm8RljGT3yy0HVgSa6s5qHSU0ml3YFI4AHETClRxa3RTetvKGwzE
XeYo8Y7DQw9AH+k984Pcm50RV6bkcDT1gcrBQg79XcSh+XmxS9R8Wco5VBSXOXU+isncavp4mmyZ
bEmofV1y5Y5WwktmZTusWDutlo8rLFC/Vwc6Vogb9NE6EIL7aHCsG4iXCvMBE1hvJEHR9C9Fg1ZW
B35nrL1J85c8pCJrprPW9XpgmdMY6OP8I+YIjVpetru1yr7GS8gJ0WK/AosybuHgfaTyQ6zNo7CS
jJYDj5O6nCFkvkgqRYX2+zYxODVF8Ao21PL7Jm+sPVHsjpfW2HXbunkKJwUStJBrfugItt06XfyZ
S0Z5iOjxah70SH1aZbwvV8bwVcFJWF2421JcA5K0ThESnBVlJ0UYC0vMxAwBO2N8QJp+oMUGIRw3
7HZsQtsngzj3ItPYVuuKL7LlZ5bKI3duwgHfKETbrOpLVEhc3JN9N6qEp/Z2Df6ICmWMQ83typmm
JrNWL5G3kVvzyE6buHGtJ54zNOR5ldP3eqBFMdhphbvc0DZrRypmm5HCFS1We4fO/x46QL/nrcGW
7GWx79u6OESNwXpTz4MfDpiLjc4QO1vr30Nimjc0LHQfKDjJNF2xIeHliYfvoU1o1dDHijld6VrQ
rPh/15VOWKhm85XcZMmTs0xUam1znHJUd3ZrVnsJeeGwVhEH+3Ew6eAtOlrYRPExP1tBsg7JprXj
ad/MVrdXbJiLONszr8ra2/EOvb+epoNHYAmss/kmya5QOxD0QccoKZugjdRvxOm9KgVnOigm2xvi
2NONKQdfqyQ+0XdX/PHDg0654UuaURc5m2VA2yj19CZX/Ala59lYIRa01aj6RYoFu3PSp2Von0Fo
veWDqmxMDFknjoY1XgpG3wn53Z7TlRQnqn2uKIAT2bZHhXSWvWbY6UsFDfBEVK21bwf62VCj6TAv
6oN+myVjh7mvSDPBHtZX33phDrtZb9WT3kTOVxBbyitBEfM1Uct1a1bDQt8zovtfNOAK0Eql1XpX
2/H9EusXhYQ8mrK8AdA31dPcGKRTIxMuUoPz3ty0vkNObVYT4IeWMRB623i0oTn8JJmDRIEjQ8FZ
fCX5xsz3gLxQDeiTfSFBQvcLUb/gr8v9VJeoC0hLDTpoZruodJZnsjWTncyK7kVXunOhqck7Q5R2
N0dl68IXOhc217Ay0u2YJPVeJCEpkm16HkqULKFIRteoiw1NqIA5nBEUfVnsMbdqfmtMyb6KCUbE
3XHrep0hp7b30zR8hGQ1BEgfWNG6Ve+8KebYMNRd5zt1e3DU0xKpHz3dg1jRNkoX+71R3npTPD0x
bEndHQbDcBnBPnVqN4C0yaudXifGn/Lgf0uH9Vv32k9kmv9VsfX/IGbmJkj6390g24+vP1Npbj/+
p/IKXAyyQRUyPiQwQbr4fyuvcHdAqOea6zbSLAuI938rr/R/GNCYAczY6DVB0yCe6/5EzCjGPzgo
QL0GNSV12yJP7N9RXv0syBQoMW2ccjfKDDAOi7/2s+yK214g2ID43Dbpo1lVnV8nGOznTjfu/nJB
Hv6Ucv1Vb/vzK0nKfiwsGoNUygKI3c4vItS+FktYEKcntZpNiOROVsVVD+qYxO/fv9LPqvH/eiVE
xjYfDTi584vIFGQZfAjLcHU6T76emljE5mX2f/8i/+Lj2JKvEyGzzuDC+UUIH1mybVoMblYiaFg6
xBp2C444qcdV+jdKZUv+LJzmE2Fege4uLROUr0S0/PO3FBo1NnwrC2hrw4YYyDgIb8enBHEQBBJi
mq3UARK0dmiYotEYjo4JiQ6IAEFwLs2govRWZO1EySIGpdKGQJ1jLaE9yZSor9YnZ0hUIwgXurEs
sqWu30WMr++zydDbba8a0SewCgcdiDWgE1MqUb0Sdr4gJZ3mkmkclAXYVlFj/0jKNbXcTo1x9t20
CT+SNVGEx58w08elaHhhtkDtm6nMCRQVQ8dBjz7PQlVS5448hKmwMYrrRjvd0VK2sTuO/G0DmzDk
A60YWdXaXnwKh/xvb9RD6Cy01HPgQplY3mbkONe4M0XqOSnjLLcFcYfTkdlC7/bCKA5jbDXTJhRq
9x2KNhODnKzcrxwS5td5KoofBX6Yc1NlE0MPIx4uM+t+uskiVHJ8cDNW2P0S60pMClXvWlbK125o
xEtI9N0L+makv4kZahIRBM5qt3CKdLjKlDQ11acZ1V8LyL00gCqudCmz+h0HSnnRW7K2XL2f0lOh
aDLzJhNJG20Dp7+2WAa/ll2SfOWpGT5iBlakP68VuI6QWR71gaF3H0LDdumR+Vm9qkqUQNJg+B75
Et8Khk6whm83Lae1RYW2dBC0DfmG3sG4040OzzWRuCkXk16MC0o5e53Z9ijkMwKyKaAp84Y+eyLC
ht5WmRXmF22cFcXVhqX5mjhO/zoT7/OlyRR6EIm9JJ+QJbonglH1fKMv/XRuswnPykygIWqONZpP
0kHB6GuI9zpOdbP6XZ2m9HNEUMLZBIcGpQadbRAxOoNNJmx4JFqLees2BNt2aFD0Gq7TIwLM9TxU
vYyoVI1jfs8ZdSqs8rFXnWHw8vU/2TuT7biRLcv+S80RCzCDwYCp92xFUg2bCZZIkeg7Q4+vzw3F
y5USQyWtqFEN8uUkX7yQ4A4HzK7de84+BC3vejMLzdQyYkf0l6VYbukBRTdl4QxP2ajjZ5Qhkb7z
Qa499F6iIYt3KwcDR6tPoqlFkMoGDeTo8M9FteyHJoPnM3REo5J65dQvbdOS5zwir3twamaEG6FH
2AhVVzKyYoKKUQTuOx0zXcGWs1Mru7YWe3A3kJFQsOTTUtyV0o8vQ8g6YhsEMMo30m/p5Kd+Nj8N
aQINKSfZj2RxqZDt12HOW5ZzxXzvhKb+hvbQVhvGFkggSuoul9jivvpsMPdycJF+sDO2F3/r3TX3
NW5jzYCh8W6FkUi8qlzje+HDUNICjjK3dh8qcTGHwKo2oBsRFsJ85/m3a0TE5FHLCe2HW6jHtrUS
mq9ecTMTMFntZsh1TP3bCKdYktrMqCF1FgIy0drQWKppeIA6UQFU5/17mXiA7mQqHmDb8GtlXT9e
w8+ZX/0h4UnqG6hRW+xnVb4LstDfg+UogUvWNtO5DHiVtWvCyf1iWDKfTGihA1G9XHNDLW2Ks8AL
y69JMUcUtZ4MeaIihnIHQBwQxmQoS84TNMgKYnBnRHttLuerigMbX9O1xg/8ueIzfT/+BYdudrGu
aSS8R1Es3xaHR2UKJknJXnlts5sSstA2ZY6JcU8EIlbxReX5XrjVeBfxBbIDALBl62Ne2nkmFxnd
wqihHeAhmkVnW6XTAZmhqrfl7Gf+cWjV2kBPqeZpsQ/ehfSc8dGBeUbLGiVbscHhTaHPGV6wmOVV
dqNCx3JPwqZrg1PI9oHuIEKme2yK8w6PWLVBkWhqrHpYgacV1rEFnaneOJijImvOZmZjcj84sM03
tCTsgPF6o27MUFTJJlxM8uLytHIMFD0AiDzGT4TWupcDKqaRg3DcB/FjXkdkjE+lil4TZ1buPlLp
cOPmRTrsohTVDAbBbvrYey4ECHTnzbwviOlzTxna72kjpypIOPtAd99mztC+IJJh0BfbvSx2Mq9Z
fFtQE6egRDhF8lyZNLtaG/e+dEuUyq3Www6Xov3ahxBAN7PD2GJD2NlJ+jPoUYqggpQo8rJP1iKa
s8wtkVo2jhdfDiZWjCpC92LuVf7JxqX0bDXKPDn+lLcbVMlRy8Gwi65U4bfXCHFqeQzAbg37yk8a
SYxmnAC/MXny2dK1/TxWyXTnOiOCRXZ3KztWbZfcFLBPoAnjEHlBlOjcRzGaZMY0VpjiI0d6sOJR
TYb9EXizzdq2z3tfksZNr+25HPPxtjJEkruFcW7YFvR1Wxt73FoTWZ2W1i9ANSDhgawaxHb08EGc
UEcBVxphf5Itz7yYC6gSz4gu209hW8R3QaGm+WBQrX+jQy+wNNa55+xQ5C5su5r1iykKZwwrkfSn
I6I0IkzwKyzKiM6ftp0Tm7OOh++54W50W6zKqAIHqZeTFokHiT8ycI6CVn2YnDKBXtO39kmVDm8k
XcXmYzRo/TVpmpZ+6DKMV7XrQfSwXNEBkQKEe8be2x4LvGDl1k7S5Z5n0/laQfuwINY5bCBpj1Hn
KBkyzXu7hL668eu0e1zmLMpW8TkrQGKQBW7KwJ0+aLdzi8tqVhiejJhTSLFN0DzSaeI11UuV386+
77/FtL+uezYKniPevghHXJQ8iW59P1JX9h6EnYixqvZkeY8/Inny0jZmYR+UdXLrCIKbLMJ2BzkB
q9OUrNQaOxjYHchl8D5HY+t2W7vUPTILcEQQ+szU1wc996LYpOnM9xqpJgOEmpG5nI3EVFtYcpXX
tp5NU23XdezK+6FDuIcoZbSHWw6YVXbrNC4aG5rrTSbxByr3VuhmHEFWtfx2cLpaMAQkOsxbVngS
VrOIgeZiIfr1jcMujT8bpcwQJ3S9beFDfB7k6J2ZmHVrnbA6ct+NCVrTSIjq2PuttC6mGVAT3Rxt
MahvVjq2o7X5RDg9ceMpfwSlNPzumw4VXQz6hj4XEOop208QWdrNjCQQhES/slxcJ5ueS2sUHrNQ
YZ+nVtOkqLqyIkF/1MfyAwLIRrKRWOJWtKKLaMeDYtq0k07FTSc8aqKW8S2940X4YP9sPQC8g91I
hI/tudfgiUh7mKeWwq5Hw5NfQxmavjJ/I+1NsS/mu8ySOt6lqT+gqnRDKsi4Y9zldrJDd+oCxGST
Xz9zP0d+w4M1kB8aLd1wjsCx/YZeFLWn8io6AqilMSDAcWDDiVqDUtcENiI/Ui0QZ8OYVW+oNeyz
Mc8tXJyAu5kdxKpubhe6Pu1VNzDa3oMVkcEhU/ZAt7WIsSzSMRyyXT54ro3vzJPPenRavRfAuNx9
mDMYQWSp2pQ2WEeWL9EmgsnJPGS8GITao8ZIuvKclMbJMoSG2l0BCjqEhYHUf3BPIdqDEE0iHHTi
fWW0FLuKmsJDZkP5vyHdD0/uLrCj0nsmYBC+GS4+n+1giAgPxc7mWnyuMK8fyJKOnP1sQ1n7ghBy
qr8mQNgatAkw7W9q4cITs1FMAfcgayB7/X5Q+1ctif9ro+GndsRvGxf/P7YkfusHO8Zfy68/usF8
/vX/tCT+AmwLiYLug804XNkgAf4D3JF/CSoHB/TtCpUAWfE/PQnH+cvRSNNt/gNmSSr+1H+aEi6c
Co6mNvZJ/jZIPv8KuIN/jPPs/5jBwNlJhw2Evw1PGDBd9a4rwUox5HHwNa4rmqJxbbvzOpwR29SR
iYUzRFiXUJ5svCPw8EJYFfaqJEP6EwF0quqzIpZMl7tGI3ni9ZePIqOQO5kYBMy5s5jUwuqCPIa3
F53armNTljdh0ajhvKXfCiWTU9vk0PFM0vKiTacJ5Uw0M+IhbjobLkLST5Jd7fUdyPuK0XIf1Pxt
skyR1OTkJA7naHF5ufkn3Sc2Zuc2Bg9IHndnv7I+1eiP5q53tmEzxekxmLoGSI3sKU5IO+suaCLU
2WmB6Ka+5qg37eulWUR98oNhtUdFdVEDaZR9tU2FM7z5xtbNHlHRYJ8xQWnlqQ+5MTtdSToU6IK8
jGasGx+rIM4ZCwfGPdaa1vDeX3SHtAmMYXti9yo54edUacAmeo6QHHm9S5hHDN4V+rDX0imtC6VK
D3091TKamyBtgN7aC2PJFl3uZmkdJLkeXmO24CGoTiprJhIM+rh5WhAJfLVT4kS3ZJN7xyi0gn6D
Kqm4C5Zx4dxM+WyBf3AzJO5O+upGRVRh+K2TK+rZ4lbrugfGszDAIf1ZxeZyWiKrOUTlHL5yWGCw
kLce092QMCr+Nt/Gxj7ahudG5Fod4wrRAemvoTlanpM5hzIMwmbvdW737KYux8i6SvVH20kR2NqJ
WKkg0UTbOajEUOwXlLHhaZgDpEiyQHmr3LZEOhC55rkrsBPi9ypqBAuBlT3OS1U81dqKBxhA5OKw
tM1yO1gTJ6fSjpm4UBax7pXsHIeS0KCzcErHeYcZnqlykpXWB6HMgnSJep11lCeLGPYoERQRcRKf
ZWgGwfENPR81tVrunhNbaCEbkE5oQukUM2XJSrbMyO/jm2UJ0mdJO7o9i1xHvw5+wFh0VqJ7xslc
PhjpYbOzGHEUu9GOQ/bluBkvaqKBngvoRez4lG63duKnemvNKnntvdq7RtsX5fvMKSacH4WL8mIe
fAODzeBGsDoNHWmYNYRChExTtpVy1J81EdfYyWDAoIfJ/K66gKfq3OdK59e4q5dqA6WPcS2pLIyp
SVLKPtamRWgJk7VCmd+HFx5ayGfIKIQvRdSsDxgDR2/nd968cCBHBYxgxcg3mx2H0ZUd656mA2lX
CKyIrd0QdNvHx9FOzLckQDmPW8pQpbQzGoEt2spOE1jURvXG8frozeB2Y5iFDaRjllrwgyZ221yG
BIjZx0gGS3wGKyTMtm1ThfwkUTDMHFdFoI44KMzHpaKxS/nQCoTkg2sDDOs86jY3I5qFeX/yDRMK
+G7jIlU7GCJOcjKI3BHHWwU0fxxC69xxx/ItjBL0V1ZWim+hRvaBiFKPb1on41vc2C093Myqxh1M
kzDZ9qXvPGAh0A+qxya3zsX8L4YqWO2hAeRPrkqrG68y+FIXpOpvJGiK5BAuIvg6IxMApUqdhriR
9uqVF4XR65oPA4yvFtwXj0cyB2WB46lAFrnse0QVm9DiZzmDS81iU5iakewIx/FpsRBk1vQ15y/Q
PPwHM+f2QGSUgYaK6iTdtgtqNR3paJRbkAhxcsyDaSpOZVF75q6Twpsf8yHM8NxCEzpj1UDjqsh7
8baqqigsGf/oewToRAVL3dv6gELTf8tacLP0QpADoLtY5BUBItaAqjMJnh0x+iXshXhGPmFG88Gp
A0TOJkjLAxJflFt8PrnhcYxZ0+BTILtb6P2xu1jdDak2kdxqZG8QUFTHMDTrp7nc2Srzp1Nrhpro
A+x4n1Q1IZEYuib6gL52xNA3heautPIZWrVp1ILa3EIEvyCvvK3TcgrAsykhtnG3NAxeVctwOqE9
jCOkzOF4haMogAmAXvuU+joL0MS2GeeTdnWRqBALGb97ddl7PkRe0xXNNzYDTRSyo6KCu5VCmVWY
OVrGhKVaDspxsX7QlIBrRIOefmU1m5j5rVWhqhKSIJFN7rSpfhA+IVHPdNut7mom7Dk+i3g+xzPY
jAuvW8XUbZs1cDB3bdm4X5rQQqHZp0DgLkZ3Hu61mGS/jQc79w+Z48Rg3O06ffFGUEvOBohpVF8O
ACGdL1NWpGI70XVQmy6P5XKLtCm1V66l2+wICOnul3SeRoSOFaezjRcoa9po0uiZUNKkuoyyhmVZ
yih+SosYWkTu1OI26sb5bWJqh4khptwPoVs1xRNNCQKCOE311yXhbNnDxMeSn3KkrBlPha0kPtmp
n/dV5MvXpp7UBl2Hd0y8Kb31Fr3AvBsV6nXetcvivuwkoioo8P2nVs8sKpJHIrk0rLk1U/EGlFII
dYQEe2eZ3sJc8tHddFzgacuQCho3iB+c+eCxaJOXYXxf2VH+3KLjs2HkI+KbyxvTMY09gec3H8O4
qa1LlAPrkhf65UNDP35BHzNEBJ7unLDtx7dULPMjfFH1rYgKLDxj43qXEX05e1OU4P24qAmdv0kf
/1t1/x/h/pYL9zmCA/dT3f39D/xdeEv1F8WzWIltklRzX1GS/114i+AvnDnwLT2ShOlfUPH+N4Th
LwxBtoZKQhAENa1gOPTfs0DnL6puJoVYVIB3uRCr/s0sEC3tT3W379g+HE7bgdHj+ygZvufu/sBb
GjEMtAwr75pGL+UZBDwfFdDcxxjsWOGv5sh8bLyx5OxasVdu6lqJK1XJgKoNFOKjNWozkTQwwu01
jpckx458HlSOswPt0NIBbMk8dXhpW2DpKHkUSSU78g3HBzuv1Hw2+ilLox9heNp0QRJ+gpEzTHtB
HiVWcmZKbE4FeooIoWNz2bgQY8IjLtGO7kbmLEN4GywLKk/YTWPZOgeJfg3/RuYJKt44rGvsKVVO
fNlH7CBxfkGNLsld8Chd4LxAmN9CqC3Yjfo0+WjcyDNHyseZAMNxgORP9lQV76dswbIeJV0Tb+2h
oMOYYNh/GHuEMRvCmewe6jkQd8SdYfpm98J9aAA7X2cE5Uj+p5BNBwonMo6u7YW3Ib7NR2pToWg9
2K5gE5iN5wHj9nSEftceoWAWbW2fgrkoh2NIHuJLqifMkSQ7smuNYZc7h2G05RO99OZzDZwMDXtU
mQM7VaNZuoTAyOHWOAFsl/vR+G0dXIC91OJoclpXj/QXsxcVkh+0yzlqtPfJOI7Bo7Ct+jGdMLfR
OZFC7OZ4yOkhUI/sp65Q92XSLV81zS1rBTvMAucifd+t7Y4T9Jka5zXhCClwPdGlyDjKJdxkhczQ
kzhr2nBFWYINr2EL8UVTBUhrgvbDyMjc7AxPPcGK1sSEpHBnoDZ+h361AZ+dnaScUK0MjdPhvo4d
EMN0keiV68gPLfq8qNEZFhJM8T09sz8QKFKprVVaXrgjnJRpjadcpPCymW3sDwhwkL+U0Ek22VSN
wd5BkEoXbm7jV6coGXXBRaBrypGV+eWICyaFdmDBPg0Yy6798tG/NkLgKxsDnGAczoglvCqp0p5x
7js3U9znxTGfrOSb33ajAAoGin0/tN7wCbu7uBs7TUbmTrI/sXFm4GD9duv3oczgf+RZEz7SzAzy
twi7Bjp+hCoLsRBJxNOBIZoUB0Z0ygNEwBueXVl55r9Q+I9609uT2x5JbKVM8Z1h/pDLRXr7aJmN
urI6lgOESf3wsDoSr4KqcOqjzcwvOnDYS9ReFxY93VK7xj6MyZyc44ecvs1euopOqa3El0gnKSwF
Xcf5CYm8o84W/GNHSQf2mYPYqmhMxm5LkimCzEADJLE8gp5pm1ttdtFpjDj7ubcm5CgI0OgBBnCN
FjVds3F6UBqzOj25eWbY8P1o+TTSN9UoqEXwRs8ou+YEt8xX2vKbFv2M8D52Ihkf7SE2LF1NwM5t
RBx/IeJDhxhFdOHSjyfammqdtMaYZIwtJl4ckWXaNHfVKHFTIGPy1D71y/qRPinen7YZ5GNMgNZ9
U0hbbklUk6td36MR5oe2dzN6nBY3CkXAjvQLlP1toLLPURC64XVapw29zcDk54RH+fVxIf9qIhWS
wQUuBSSgtNzjIjs6XTe/1ZUsEbITnNUPMGxkxpgZds1Y3HGO4UwOG3b8GvZ59UHn2NIwAcYLsvEl
xufkd31xlfZ4xGiMtCx5Egvgh6hD9gSoxB6bgwpK6W5VaIAUAyHHHhaWCaiptRBvb13Ya9beJBSF
mwUBAZRBx3doYY9tkZ4c2+XvKbrMDE8TQ2nE4wMsuXTDeWN8xnHodgevi6cX/F/jA44b/Uwz3rnz
ytg/yDa3830wmaW9qVRNNOe2lSY6VVSaJbbdJHhR9liqXaWXbDz3u5FGOUQYLHwx5yNSZcOhBlNP
0XxyAqzTe6LLuR3TlBrcD7DfvT3TqOWp04ScQiyPxbLtiVosd8JbWsaVgdD9fpphZx1EC5R4VWk2
zXpGCRcc2VZ3QY6v48DisMcvdbB2e0kE9c+RpVIFK2UA5XmBQ/LM//Yn/yboOvZvK6UjKsXXnyql
73/g70rJ0n95MEkJinTg1SF6WTUx/+lROlRR30VLzKappdbu5X9qJUf85Wn+dZt6CfWUEghl/lMr
6bXnyT/lP2iQ+F/+VTTXe6Qex17+Is9Gls1nk/9ARqIbj5hJxlcWp8evUz6QvpP4/vCaktNOkFZS
uDeKFEbmKMYO+z0Sq6G6SOjiPCu/L2bE2C0clt9Lktau6I9d0/UzIbF0BVIugfrpncKqwNJmiym/
WuYZ+EVuqceamibYeW6YPRF3MH4Oxjx4QMPDY/77S/9cOFJ6rpcmRI17QctY6bWh+0PhmI/CCged
XpENasFuKNUlyhoENNB8blA2xs///nJ0m7XtCaHYzWlS/3g51OLSJ8LsynfzlL5HbIqXtEnKp9Cv
SACjT/ft99d7349ev96P1+OJ++l6qeWZnus5YmF4ldn1mde09tEn4Hv/+yv9rF37+0bynWh5U+rB
h3wnK4tZjHHurjt42RF+mxUrr2r4A5rvVw+K8KhmaFX6iMjfXYQ0lKBnlH9V4f89zpDF3wx5M5cU
/zl0pa55RmE97mAdiD98u1V59/4JRem+6ne0w5zh3X0EcGCXZRRfRQLi9bYuXXmQhHvf+Yvy78qp
Hy6mPBiQx3vWXcg0Tm/+H+5uwEbFEUfxnrx7QwJtZiZoXD+r7H1tkvEIDN/8+3fBAdqg+KJcxffe
DS8yzNJk4cZXiZ+ol96eraNjL+ntlGXxlahNd/P77/Qdzv3upoIcloBruZxgcPPzw4kLL1NCRVfp
ZKoLM9XWQ5WI5KayZXjrE4j0yLmhPc4eYhW7z+z2AJEImx677Xz4/Uf5xWvC67j+H48wR8h3P+9Q
DrxHYXTVwbvFeJS7SOxb+gtBNfzhHv/iShyVtR/YK1mSNefn79wb2qBFqC8Hpr8PFPvpmQkW70BY
9Z+4oN9fhne3V3LUsIXD8dqFnvjzpQoOHKFO5WWC0flTx6180iBnnusgW/rzEb7dFx3G6ZptU2Rf
Q6vHYD+n9fj0+1v7izfHZb/hm/ou8zX57taS94Jqw3MuRd3PuFJpLm3RhGITRha5L+jBXs1OVHxZ
5hxTDXk2/w77vK7v9CAY+7GvKP7/9ff4YX0v8BjpQcrLKsr8k5iD7pDlsUb/M5tD6JTR2e+/7a9u
Oi0xST3FJNJmm/35en3gxmy84tJ1cI6ijMhUQe4OfIINTcb+YRzkhMHU7++JXHZOVljKe7Iw+z8s
F7+66T9+indPGQt9qPtaXJqpqz8I4squ0ZQCAEiFd0ttaN/ioRuOcxXUxw5Zxen3N+EXW4HrQOP3
0IyziryPE/bKLCb3zrnspmI5zzqhTs4QYVD+/VV+8Sa5fw9umUL+Pe/98ZftMLvYde1cWqHd7UM1
iGMXF/a2dcru/PdXeg///f4QMTWWIL7E98Huzz+qjpbBUoNzCagtxT0ez9gVNKOwgyUHH2MkOdtX
qATwCIlZ4EglIEoh/oD9Uqjmk4bfcq3cRgImGFE5Mh7z5z/cjPVdfveuk4JAR02iVGA+/u6x88sW
FJ2aLtE7zZejaV0aAUF+w4nSO9Iwmu4WwJKvYaXrPz3w69/885WZeLuSoTwbIxjid1fGgmUNjeVd
WHOSfQjzJCVAxCW7c/Dao63yEYfkTOhrqplcl8l8y2cozhjEVgftGbT0DEjHP1QJv3gJaQg6lM30
JSUl5buVT079CGtKXeCLzmEgZf1VVAAWTIoanKiOozujdX8KHJzGizM6h6RXw5c/PDNrJffuvqBq
FS7JBCukm6r9p4UnjekIVaW+QPjUXtE015ciCsNr1a7tL6XLO8ut3eOUpuJ8grfBSEmWzLWIuPnD
B/nne/L9TgQerVvQfmsT+Mf3BDmAHJzevQiLNv0Weqre4Vc+c1Co7/phhn45F1N3jDrTnGRjJ281
CtMHlxxAmgxyOYttz8OF7pprf5zdP71Zv3h6BBvUelJa8fzvHQ9OIgpuoLxQAq0bBrlYESExu2ei
n/qrpvga2kvOrJ+oUncaQqQ4AKUiNJIXYdXFDeFaxFj+4X6tG9K7H06s4H6PTRNBh353vyK3I/th
ti8k4BeI1fDKbpakNbu6o/aI6jq/myE+bvu+/RoLzH4+rBCgMtV8C4MUoO8fPs56uX9+HMXJkJ+R
+vOdg6IeWzI9tbzAYRgdgQx5zsZM2ID7iQjCBVbiJ9edq7tpQILl1uW1Jdlrfv8Z/rm4OCx7ag0+
WVfA9+keNMtc3Y7iwh46fUgSIu19pweu2DUSBNfsmTP0W4/EPbh/2Ei+Lx7/+PJc09fUvut59edn
Nynd3s61c5GCbToxwUuOCO31Qavcvs1N4Dw5k29egyJmQc7sJDybgvxMp767EdyeXVEE3R/Wln/e
C2RC3IcAyxFl6/ulJS8tJqFLCgisWr7aBngMQyrUyl4WufDhmOQzgabEO3mh6Xe//x3+ua8yLUEP
JyS3wkFk9PPdsOLRzRCuXGBESu+6MZ6PzFaz599fxPnlVZijQHwHZk3Uzc9XUYAeRbPEF4ueq+vZ
aweG4kB6BjMkfD/tHnIeh2OaAzcMswk6sKpJ2NKxXLk4cnmsOtdNNyVayv3vP9kvbj1bjc0oKVC4
yIJ3D0MeIu81fDDujjhNlVNcE2nJ6H8SNOFLPW3mtSPHS/uHpXy9rT8/hF4gqF8FF/fYU97d9qzD
4FAWFgz/zM93U+XDKajHoSwRBCPx2eVjiNRWjNH0p1Pf92Pd+0v7SNM0NTwb7Puv3AGzdYmHheOg
qkvZoEssRlzYKiVwi2DfbedhGi6W6TYaGu9iHI06KGtuD9YqyK4tk90YzFZbJuzdR5rHH5gsLLeL
o8wV1ltCO4boxdj9p35M5fmchgBOUBQTVdNae4//+odawfvHjdQ2WzL74SrhY3n9+ckiljRnTcWu
3azvR26Mv1viUB6NaoJqL5Ft3/7+ifnno7xe0OeR4QDi46r7+YI8LoUAwHA+aYxYESmvh4wR+x82
2F98K95Kew0MUOsJ591FEHbXi5Wqc+xP4c1A5k24aUoM3bPj5POGCbn18fff6p8bOqNUXJlIGfEh
ed81iD8cafB+GaoOA+e1SXZBOw37PHa8g6VK8YevRqny7iejR0XJS7uQ340vKN+9c00JOTrNPbS5
GU1yJNkrozCyy3u79OYSVNOgUNWExXIvalYuhGSWEXtMREMJ8zr0rqABUvIqC2mfPWaLOMG4NfF2
wVXU73tCiz+QFptgyCh97wjfB9Jt0c7Vt75aildrQrD0cXZFtmzdvkbZAa5bfhlNjttedsEL/qU5
hjEd11+dydUY5YQH4Z0YcUXoeejnL6buNfiSMO7HDUmM6XXNz9Vz5u3a4CBQrIMwmwq1R1VmgYqA
QfsCiHG5hE47trvSl4bs+qq18SxP2NA2Y51nN+gGfbgLtexfePnNW5NDL4GShsUvgXZpNj34vLe2
xrq3i5EbvuKeSu84odpv8AHELXn3+Bkg8ulxnbg6z2Xn5ABHsmVBg0H76itAJTKzB8sOn8CB4rSo
yjyXjCPtlFhQN7vt8xyGrkbW8okmgIihuOQ43VNC3KcLsgsrxNrgRgnzFRPhjVGIYnHCrMHNq0DL
d3VfnaV9UG4FSp5Xw+Hnc4dOCKLL5AU8wfXsDHtd5mBxcUal8EVicy/6HiZU4HQMZNI4amDfgQ8n
1RudN+khXQqRXHgmIbAWH9Yb821zbg+592DKrBshYkcV43H0WXjX2yWATJ3Ms9o4XQSckPDw8aKy
EHfverq97baz82HZIqBqdtrymKEIVa4D/RLFPpwFtkLIMf54akkrASTaxLG1q2RSENLeqPBDYQby
WVY6KEx0KxE3blhY8RFj2XjepQbdLfyuJtp6eD2YntaGz4MaLYcc5EUQLeMsq6cDo2UfKZP02nQD
xLM8xhYTSoXmzN2WJTMb0pKTCRJJXg5feBksMl5sNWOvUqbt9tK485lsZfFIWSVqgt2b8LkHV8cP
U0ZWvymSOTvrhTZfWBoZPUfzJD8VpRPjBW1g1BNvIL95JbvthmAS984AcgD31lVQCYtlxpvIw7ms
/apSZTyjs/o44gJ79GMw1vse2GO6JY5pvMh95q/4+jk1b0yHE/AUDSZIzpM4wCYVZykGP+J0FtgQ
jDb1Bgvc/FJ7Ca7bBjIndFT0TsdkzHJrU+sFWHYOXpM8nGqBWeYwRMc8yyPUX7gEkSdHEo8p0ANR
NQh3qgm0AXNbjF+hQRvLNhakxbbWvpczeS/6ftfMHZQtQtXgCJVRNjx76aAJNQK5/6QXJTt+Lpnb
BxSP0aU72gviY89GZ6m68DEMigyIFFaqDzUl4cqwLxwPe1rsXsqcgO0dE7qoOXMqEiImM3vYABSa
0P0ykzQDn680FwiXiZuv+JGHPdK18BkGUFrvZWb7Gak/baV2Y1NY3UlUdfcY+oBKP+guGu/UBGp4
24QIvDaSG0kkhPTDL2WdJbgos9XP1UFV93e5m7DchGPfZDvTSAqofPGZ1iW1bxe7LoFERa1lV3LD
eF3DeYM/81KTrunu8yX0NdQFXfhE1ddr2BwiNsacuUPJv6SsPG5Y+89R4wIvm2mNvyw6E+eF3fif
ZOpmmOJ4Iu1NlWUWQFP0kgadpje0DIMjQP5OX7cfPTykZpcb2gRoWf1U0ixDTLnPm34VVtZrmZ0k
ov+c9DBlts7I7Jmed0pd0jvlfL0U1vIZ+yeLTzSI4gQafPE51Y3Wm05cNWMO9hICu9Rk3abhxPHK
mym0tyDB3GWTiXa46meLzPemrqpbT7ZAuPQUjPe2M4yPShhxxZ1SgjRvP/3MDzDcRfihPyJfsOTW
R2Qyb4uotKs92d3EH/oebo1NKKc22EyBE5cHESX6Y8CZFh1jxSyBWW4qLj2plscAASZiQjJiYasM
GLY3GfxpG9T2Cj2rkrEhV3LwcZPMLjvLFuK5/Kb8MbmSKZTY7cw3rE/KWuKPwpX1fZss4nmwq+ll
0kUPBSrGlqn7kIUoNcEXCwPlNbhXnLERQg1vjxfA6zFoRdink2Lowm2OjbE+dMlo39rYagC75qgV
kLZOytuamjz3TRK1DkFkvLE3lS86NsAuH0/w6NJ74Q7OKw3Z8CZnmIYPAZTSXRWyoG2bZdFM16i0
L/OUXw7Z85LoI8V97W8GuLd4N30VRrvFtpu30aZGxPcW4+MagVele5S+HlpvtNqYFHkoq13dm6w6
b5UaH4KxRYMwJIPOz2z6QQ9o6rNhx3vVd2ezcjxzMfux9Wm2tNpbTS/jI9FOKDhzpN7BRpRl/hkL
JZBzKAgwoK1m5cIXdYSsZbI7B+a79vstKYIpD30/O8SpKNr2qTXVpAfOaLO2Co09IkwrNNnGJZ7j
dWJwU6IjZd/dgsc3GIMMqQNn9ZSV50tKOeGw4H1IRkYrrwp1+slhx+lRvNtlfz6h5QUAlciq2bpO
5X8AkoNiBjQAS7rMavnkWpCRdpREaBibEuv6Lku94TEjwuZshKO7iuklzuxpcCxwzQVhJLMQ2Tef
adm8xQxC8rcPQhsejwvfdlvKor/jzL2k5KTI3NrWvSpeEN1M48HVWAKvxlnN8izKA+9UNjnDfear
rmRBy9VLjM73ulu8+mWEaNZsoBRmt26hrWckb9FAQ6V0C6DtNZ7/rg/oATlujqkPxnLDggNIB0r/
dA0WPGKmRdXOptB3K5MgjPCzL01un9ucSZbzMNSjdV9UilQ2O4yD/gyiIWENZQmgFIlCaLlXDusP
leHMseIGyNNANij5w3j3MDTEI4qjPh22CN7BtWO0s8Xmv9g7k+S8lTTLbiUsJjXCMzh6mGXl4G/Z
96JITWCURDr6xuFo11U7qI3VAaTIEPUipXzDLEuLSUhPJP4Gjft37z0XKGrIBZuTviOcy/R8TyNw
9+hVESuLvklqRmmIUvvcc9VT2wgqWaWP5eygfC/+mJjK++phKS6h47P4wWmRWF+dzh9uXcTCAB5f
Dh3ScZV320c+uNusoIFmo6YC855d8gluo4DV9Mad4U4RvJ9q4PW+FCyLAtt9io0kJlTjBfcz/K77
icHrgy1iYMpGWYc8RTnhCUWa2Dz2gR57l3LCvj7XZkr00Qdd8NGZsunVVYOud2Tk3IexjccHaufp
TmWYyf1vhnzUb3yzjq5j1JvhEBadju4aV0n8gi7dMqyzXBoXqKMg2SxbMit4ndJQHJbl9SWw/qaG
nYijGcK66m/9YYo/FTihdzqcncvActt9LXIdH1nRc0/BnERgybFN64p2gH6G5hlm0An4m08WBr9x
F48mkM6U2+8lrNj+YXZNCMep6bRYeoepuCXB6R+5yUA5Tafamfcy8hgERFbsgFWlZ+Y1ik1qJnM/
3mOjaahzkkE27MwBm9XW5vY5bNvEwMTopFMzEw7x6/AwF9qID4T/hdhbJghFFrpd+Cbapg62Izng
bFdUPV/fFBYaNmnmWPJQhzgggVRoB0dDN5cZ/a2Re1/mff6hjvmpQ8Yj3yHV0urnPk4NtXFavynO
g0hO81bpZBJbhqPu13SqUmrYxiJhcMx3svNEQIIj5dYJTWOQ5QEXPYOfviZxxQ07qDpqAwgvVAaI
Mwxjc/FgNgVOftItOenVnnH03vQi+bFOBnGJfDx/GrHBPToQms+CvINWXFvDRLpZBSTUe5hH3pj5
xFLruWH5M4Eq8xibUpXVtw99lYZH21CF2AKHItRqK8vY007TUMTFh3NLjRj1MXXiBhc8b501BAKg
A8iC7lgL0VVA1gBxo7qrZ9U/lA45Uwyc5owxfMj058Kp+ucpL6e7gpMqJw6tiaYYI5UKu7AptXfC
7ZVAdEvlTLaFQ9kAEyuwlIWMm/n2p1pR1I7n8avKNadD7LTj5Sx5M3sYUP2zLXtCzqmQ1leg6xln
9GjXh7qZCDWFto7uyexUpFjaKbtCkc7f/Dk1h12If/2pstw+3hsJlOutFFXpniUE3gbq6XHZnyg/
CwTbq6aFydrgYgNi0GSgUPKxYZhIdM3b2fWIlc3AgAgGIDbB+Zp0I+4KMmMZbacRPsmZ5rKd26Ty
lZGW32959np6l2sDfprCsnb0BzN6y0Vvnbr2BI2i5H70vIgSV6CxJlCChA723N+JqMWWNT5SJ0XK
N2+L60Dmndyq2YmHCzsw8vtIsgOGyBhQPmETzL2cMzMMKBwKyN72zQSKLevk51gtcWinrggahzGG
jk3rYAiGeJ13uDtLqjg9qzBuMPDOAEAku5odm5zhbc6U0R3UJMgFYQgZqHkvQ/+55G8up6Fp79o+
FzdQwjUjfwtcyoa4QfjUdtwkDnWrF6rfWOF/BWVWENOSnfGEX2nC6dkgeB8G2yzeMr80Hpo0oF1s
Bmeds1zCu71pXKxyLEIXRgwEYSARtk2h9tZPWavt4aJ2/cEo3PLMVSi0B+V2rJjJUsANK1iVLms+
h2V2W8Zuf6lqNx32XjXO4VZ3cfjJodCOipYiotvXJARyLRVoowWEQqVJaqr6ir7I2tiMXcKeshqN
6ZmgFfSDHLtcBQCQOjqKkJU6iNiSH9aBzf9ECv6OJPHD7OpPzY7b//t/9Ovfvv4vqjkS9fpjpHf9
we+GOesPB6oTEQEGWuiXoc3v/G6YC/4ACODwtIdBhkmLedc/HXMm0V28TQwScY05zIX/wzHn/IFS
a+Ovw7QbspSHDfbv//auXrf96c/v8F/hz4NnRmzYUxzGXwvpFIPI+zFimpN+yhvghUUk9cMYSfg9
2w6OEVkZ7ZtUa0+1Z6hnz0Th/NSxybPuWtlZkzo1ZSPosgMypdPg69gYGbjJuK7d6utQ2JB+Lscl
/TJTGQunYQ3FJOWo7ps1KkPMs7zprZ59HVcmplRyNUHsE7Hp17hNl7CyB42+xHDg7UnyYoJ0TrgG
dXjJhHbaNcDjrGGezIH4DFFKdA99N6f0mTWic3fzUDDGB72Z3dJoq07rJTA0S7Of9jECh73jQxHZ
9bTmi6o1a2StuSNZheIEK1Hxyf0WTCIER0opXgJLcSmYc+UzKaaZHOcnpzGWyOkScwrWxJMXal5v
RL8HqYos9lzApQC4mp3wsC/sRlBVM9itNUzVSvrifB104tHqIBNeJLW9LA4J/NrxXqAoBwdvzWk5
9Ep87BI2vOdTFjv13iTX9Jiv+a5KyAz2x7fcl3Tr4XRe82B428iGcQMmJ0ZhDJkxe82P1Q2ggm29
5srciokhd8Mlb4bxk+wZy3lyaN6aSRO1nS2W4yWrtqwiy11vi4awo4SU2YF/uSjWjBshY5wYa/LN
zplLbA1hk7Jes3H27DWUmGkTUqTBCujBd0aePNE4ms4XQmjS2drswAImTULK8ziMySG6zLeBqiqw
EhvfauL2mOJbyjbQX9Np4+su5TN3Bb/Y1HF3zZc+FPsqM2kRy0BJqU1jdpp5i1MKXMiiK59VkEMr
8ec68DZ+a7EfpEYtfCwphEs2QkQUkVFHYGyk4bO+6YYuiLaNxXcGr4y2xKMlOClgyrQGATfM7V8Z
5XHS5WEOcSRhmDDtFGvxZJPHOvLPHScrJTuaObyJ5DC/1OPQtluKyagtHqA2kOtLkmWzXjvjp8Cw
xjtBZPylrUcDFdKTSQJn1orkYehMVuz40yGv9rKPXlIRki32eDg8Jo22G3Ia0H22juR3NHXfPqVG
Ud6ySZVkIao2e00bi9byCoHlsxwT534aAsI5Q6/GEyK/Bv2VLcSJDag7+9gmeELw/Qf125CqkncG
JPGDEafFI//Sv6mJ6MZ7v+/0PV4Y+6Ign8lzSJDKZOBakrhmkA3bbqQAo9vVTE+fU5tQ52YWinos
5p8da3KgsW+isSjEsLm4t7g6LFgoTKm8DWw0/VGSZpi3bgvddK0P5PuYmvzKwE4HICDV7Zds9s3r
vIV9s5saxujbPp+9q2EkdnxQTWaarE6Igm87A00rQl1+QUxKcdKnoMc2jaNTaNVgaeD0tPTYT+yO
+S4wKkdbS6bTmeeX07M5tPqzPfpsRGyMBlezo3uKc4IZg6KZMYln/2kWH2aR1sCq3DIPTqVU+iIz
DPNzHsJo4bHs+xBizaq45aAOZc+qZOvlVsK/tthSfKTJgvCIFLo5b2vf+1xNzYIwafg5OF/x9NgC
cbpqm6i+Z+OyOAMmv/wge1PfEdu2z0eKT8n+W2TnKz/Bb+UTsHxKioGgTSmnsjmrQTK1h6Jt3ec8
1X56Sio/Yh5rRMUtjQhgwSxZTKASmqDBtdKYzaUfenUFah/MckMDS0X5ddHdF8yDh53FE/G+K+tl
v+nq4pz3TdM91HMGYhyKISfyNWz+IG1Ucen6BUq6CsrHxoCQtC3afjB3MKPNYd9Lyuf3rkiTC9LA
DBA9UDK0s3oVfVl2ZYLbgaMnPxs2szr2MbHvw5831JdMFSkw7843CBGoNH8di9gdN96MDYW5IPfS
OZl6BNNuuLElo174jLzqjeVVtNyNcRx/sfyRIcuQgYxDrpjgqXhdI2q41Z1n7SxGP/7ephThaLWR
AncM+5/ZrrKyNwvGxLOdGsCtIMBSFCOlucCZ4YI+EAf0vQ2og87fgIKxLhngN/02D+AMb1KWAh90
Ftn0TyxTb6YK9tcwqgbF/q+Mn6TMGZCP5jBuI6dqH/NlgE7dFFM7KxsJqafLiL0YGkYz1jJ4H3J3
8o/CqRjKd98G9InXPap1bJ/OPkt/jXzt8FUz2dfrjH8d9zvr6J8yHmSAgk1+tU0E8b99ukoF/H8X
NFDg15LhxSInlG0xnFU0e8XHdNEbcNgiPUQOMMaNsygS5SpOtKtQoVbRIjPM4USvUkZoc0vfdIXJ
Dt+wS+QOt+ZpOLqqm7d6FUSGICArw8QQvoHHtp7RRECst1ylFJh7yCp6zIGLMIfHBj0vyovfKnWW
L2oMgzfGJ6Wgv/GkXmUb2wE2tg9WOacwByoJM0/P4zFYZR8d+E572a2iUBnW9gcaR4zXFgvcw+DZ
MK3nMOed0RiBvsStCUmDXwg4UEDwtc8RtHz2/as2VUJBfCiKnothnAqXj2pVs4Y6RtnqFpGLemf0
rtK23JdoVcHYzKOIVVNmfUYcQifDyoZmxmdu3UZOI96YdqR3Qif+q1p1tqKNsrela05BbVqUuHoR
5WrRqTd/EeqCVbMbai+96Vclj0UNob55TlH4ukJTzhi37XwhWyv7guqOGtjbrbsXq0YYpYUKDyQR
pg4kIDKiho0AEEMEnD79IjQ6vmHT0L3qj9aqRQaLLNlCpIt3wyJWkrbOLuCX2o88+/z0nPOfTi9Z
0HwRy1rXtB1RjHoedoHTHRU06dshCOevoVDs8+uQEURS5h51JoTc0ANVW26RJdB3fLd1XmvYKPQz
2PF4LZyarnGXux9q27QMTr20pCYpFhOSAdxx8153gVuddTH4gGNlaH2emKZ0d+4EtRlhnqqPhHPI
5l4jxVXKHO0SIJbHHbfwEYQKT8zWJukDwTMhHppmS5RLP1P4E5yrKu0/JDXNNORmy/RYFvPQUZps
ZyxGe7++UcQB5x23Pfgk/Hk4J0vaPTOLDBrumtSCWawsfNZa0PI33hAGFdxVHppHiU3jYzHAa8SY
3RkX6WgZ6MJwc15UyJs6U6WgozQz7RdfK3UnyzGydr12IPO3ZhvcN+5E6jSurFZBSDBij+tKQd6Q
Y00lgW+47jl68PBBKCd8C6dyqSJMMNTt7REP4dFxup7GTaZAn1yqm/PNrA1Y1nWkrTNfBMOznCay
e41Zlw8Nd5t7V2smLQHFPszp8nHa5wORwNww93QzgPaYPMM7NbWVv9q1TB+6LKJkmRpQ4+O41JJS
qBOe479hqk1O1kDcJXbL9lZ6g4kUMA9nEr4ob6WTxbkYU5/1pAyM17T2WCHUsHHCXRYoN8KrmtNV
IJ1EUdaeTbBZ8ItKaPsCzZCxXXdXyBjkJTLEfBEMSpJQnSOSpXHaQ04Lu9mE4unRc3Zoi0Yd7LjR
3sFtq9rd1KmV3SiUdLkRQ9n7G6x8LPrDJhn1JuupnNsW1Ct336wJf2lP/d8NeyWsX+6Wz1/Lxaz4
Wurkewxt+fffNsmO+GPZyTrhsv1ky7a4TL7tkW2b/4IzbsFiCSLuy+70e6iMtBm+JRePED+HCX5J
G/0jgL+Ar/Dt8vem8BxsXuFf2SP/ZNQj/+9irncDF++VgDH4swkmYiZOxlt8dscyEtYTKeKR9YQd
a40gNOZUMoURsMhTo+/S13CabB/yXDkaF1FlRLQUO8FshEfTd6HSbbNI6On5h8HDzTfP1Ltd/Dsj
y7cXGJAAIHtBGgDz0fs9vCX9qo6y7usYQ3nc2wbUY3ZPiPZbAbzQP/76aO+NR1jncNJQB00WSMCV
JVDy/mj9PCp2OVmKPifkzgFw/IjSVP8le9O3ozATMV0TCI2N+/r9UeJ4ythQlOkGwBefGoWhp3np
97/Bn7+ffnw/ypIfsXDiAqRd/LI/2I0Cswole0v8ZKJID309mFeU43YnpefK8yymyJQU8qvTyuk3
b++9z+n7gW18lricGPMEP9nFmibsW+pLUpaVMj9OPLxOMaZlB0Grxre7ybuZz49nx3ub0/dDEXly
sHQKvLY/fZJzSfS5ga62YZldbjvN2DSemxeC8m+mXXwPzv6nR/vTGwsYTFmLO90j1A5B8v0nypM8
F6kp6LCZ5Eft0N0aOO3rxEP1N29redn/tA/ytshUcQjHp7dG2Li/3x8oRS9RThNDwRXCACifFPvS
GZw9z9Zh65KjOg9VNP3GIfuncx8In/nNLkwugBPz/UEjp2cKn7Mxx6eGiWEe6u4NiQ/I5l+8xpbj
YIgmdLD0ySyR3R/Pyx43Fk99jsP8vHpyIxwm1G+mv7PD/unU4DA419b/LaGCnw4D3nOytAW10lli
OmzJc7YovXNMZPZQU3eYQ3rLU+e4FEs1jTrhdDnJvP50NqvLKQQvLFR1ZXvzzV9/95AOLaBKWBsR
hn9696SqqhjqGTx1tzwVLuOerCcP/uuj/IszFesrblvOJDKyP4c7SP9ROerwGReDoivGFBWTQreF
nQSCmTXRb77Sf/VZEwPAIOovj5Of3YZOGGVGkFJ6Y6TSOAxO8EnQ9NcG7hmGLPmbe/S/PtjiJ/Zt
K+Advv8EWfYILLEcbHCKkmp4U9+KpGINDUHV2kdW0/zuVPrz5bjYeMll8aBcsiE/HTFyifwPgsux
x5F0lcb0nIngLKyGYZvZHnzAo6GfkhCQLUXtc1RTVgpiwe9ZX6M3wXKWvNqpTB9jg83fr7/pP1+1
uMrJOLH/Zt4pwp9uttjkSFkF7Oc6BtcbXpK5tWzi3r8+yp/PJ47CVpA4DE8tJKH3n7lAwA84Epx6
zC7T+VhD59n1eMnJs0agVX/zpn5KmC43QI5HAQVfL3cDPvj3x7OHyGwwfiWb2mTDfdb3Hn6zao6z
N0dVDtR1W8onSvpozjZUK4N9wxj4oxmnTrBTEF8vf/32/9WHDJ1oWXCZNn6M5ZT84VFKGbIMCsXb
L7Kwa0/Q2bvxBLKDtH7zxn93oJ+eZxDmGbvFHKiEtnVSsUzYgwr73d1hOV/fP14sljgeUgMWYVhP
P50zFjgYx4MtzXa+jykBKm1z3OjI9h6ZMHbJyQI0mU4ZIqpxEzUVVL5ff5z/6mzCwGSTAlw6aH7+
ditBL3iCPWCT+QYAR+6Hh0L6mmKh3jj59aEwOvz8ZpenAN+ZwLyFRLUSqH747kxY0RR5wjMr5UAY
BcGXiRMxqRayyFBKc9clQfhgOWChN1HVohRbI8lWnk6QYr8KijU+JEVUGlhM2CZpnC0IEYux1+iD
6jPr+6b8opaR2FWIZ3m1exKp2LDeknCg0hmQjq6nTpwZeYv0UZvZEG1xCI3ZrTEI6nY7lU/mXTwm
PHhKxFxVbKSeo/KI+kmQBTPkkBk7AT1c76LKnK9or0BU6FJeE11dPR0wodU1et+Pnu53dKzYgGtC
Y/EepclXaSB77RjkSJj+VTjT0IGyFfMSdJYdaSLEoYm1twILZU/AlM2kohVRm6MujioMVHPGde5+
YkFkFxeZyikRLDw/wWuHPcKf8J70Q+7h+vHjBbdXsKXAIg03dIguFTNfmd/GRj+p8NyspKPS5xQ8
kfQ3Qx5nPfhBaltC52QKxWjA3SdbMAW7wJCqo2s10i/EL/VNTUXKrR/Uvt5iGq6ot1XMsqkCdepp
l+Vivs9CapqPZgp5e9vVZfap10XxVSnGlBi9aD/ftZOPc7UfovCG6Xr0nEDU5unfVdRUdlxtgIbi
2gtORa6CbB/QuOXtktGmktkZwp7SuchOnnvDM9U5fEZmRNtJTzb4TtaB6okiSOT8VObGc2vnwezv
qLXNlxkTsEA+4BgMcITtBDmCGa9zI8Hg+WdNoRb/HMJeuuvqccGFB1EOrod6502Kw2wBQNnypaH6
C80NIzRtv5kh4n0o86Q+x540PTpuEXT4fhzmgN0YOScStxQVD3ZVMGgWJBO5xDNKwza1jcl20wUe
MkMad+NdrMqkQMyimDINGioZF4viAfPCnMHSdOQI4WiwapoTfDBl42XqV4YbMnszFACsFOdTy4Eh
RXLG+YP6KDsRFttS6/oWXltvbOHYq4u2Je6zYz0k/IfSnkfzbihShT3ARuQ51o6Ycyp2NSCzR/Dj
yCrU2Jj3KJ+e2mOqMmA9jSCO5ZnjUJYbAIf3KAE5TXlUJafsaErvpDCYk1NRtjCvaJ41b3zDTD8T
YYCJVY3QVndln+P8A6yKvUO0OeCulaZFvwfFPdz6oWy1K3HLnQZcMNgX4lemajC5srgdw32+srrG
lduVWikDNHfleVUr24v7A5yvrK9RqkJLm92BGClNbx4tQAmE1oURlohFBkop3lgEkIUjZq1MsRoZ
NzvxVtaY1QbzBYZICGTNSiPrVzJZvUDK2MvBK6tXdln6nWO2MM3wlOQXFC4xFNWldOhmWilobWkz
agdhDx2NRhNIad5KTSsWgBoam/sx/0ZVWwBrycpa64GpZJQMgGCLhwEaG5IVZDbm6VDaqEbNvjQr
u62flWcdPemU4XmlsGafBQAi/T0A/kIdFDopNL68sD/1KyiuWaFxdoiKvovQ2r/EQZj3x2KKzRPM
rkm5r0EqUUThZx6hghVI1yrgWAdWAbQYxwxWEDW5oDEiQyOg+jplCo89HsZdKyrnKQ+79I02mYiB
HVZ4cHjwBCnEXCh5WWjOxWYorDreFuCpJPg+u4333bAA9pD1wQQbuir0sYoz907SmUdxMmNPd+vN
dQqnb0grQMorvo8BOyg/0luZRYUtTcHO0fpG/DMwoYhDC3xH7bseCyTWvDG5NmafIgfJdTZnj4MX
4pw7YdHPInZPObaqM1Khvt1p/eqnkauei7h2dbMRvRKoiu6kuMI61vLdzUgU/xTucvVpkCnmxzFy
Swh3Lnjws7hynZI7zjKrhJpsJvVW0QCH9qXsYvDcHRsRaiWOoTWZWfNtbfiXJnr/f+LuOdV+WG38
ySVzkXx+VcnLu8nf8hP/wZOyWXsDHSN3uuT9lnHBP3hSYDTZnwUYXQAhsk9lBfZ99hf84aKtMIgz
lyyzHSybje+zP+wxRLkw1iy7dOYdhK5/ssP8yh6DNvduZUREGl88v49uJweIk7/+9x9WRsGUO53Q
2CYh9pLqNzyyOxlkSANI/DIE1pbJQNhah8MGtOOlyYWZceiGjI+ddZSMpKUOxTpgjtZhM3cgm8qO
dQidzXg2d9DVzAsQPIypvWViHVuFh6/z2yC7kwDHSdqrYx9VSXxo6QKM6AbJqnDXB71iSbZMxkfs
yiHLGeblVazYQ3XLFN0cutFkGeJrAjTroN1fh+6FZYTnwzKJz5eZPFdpLE7oR0kfeLgWr1D4/dNg
HeQXjPSLZbY/rmP+cJn4e+vwf6qj9F4tisCQ1FinGdgMzzrLrTM8q4gHAL0REqpFU5BgE3D1rVJD
tMoO8M2RIOq2Ct+i1u4/jKtEUTWDc+hW4aKCTO+RdVkEDbWKG3rROfy2QvKIV/nDKGx1Ny2aSMka
7bRdhRJ30UyyVT4pyPNclKuoEi/6ykhEk5LTFjGWRIMIFAn4RY7pUrs/l80i0uhFr0ktlJpsFXFY
RwQzRma0HYY9cO+qVfKZYZEe01UIqluxs1N3uItmHZzLRStqhF0323SVkNqAUMkmCjR9JDT/ITPZ
9cJnXbSnJkx8OoqmkDWMs6hTnj0DCSCwqs9tCr6eKKFT+c7NqSg7g26JtOUUI94FDeQMP8SifgFt
XmrtVlWsH9rxOudXeDg5kM28MXwpp6WzVmapxvniuahrmNG962HV3KJFfhsXIa43p/E2WtU5DO8o
dcmq2lmEF/ZeIJutDZhJbBzGe/Zd5MKQK5ckY2zoITrtyRYf64hl6k4vqUfDq2S3p9+NMGTL08E6
yen9PYnKnLgkarZHvW3dladkfQhUdrkkXDkN7vQxXCOXQZ0QvzRBfH6coM5WW6sxLH2wFvNiu/oY
JUSch2J1N9buqHjMLaZHMVfIyZQh44XM2BhcUWOIQxILJt+3WYrq2l09lLJsCtzKuBU+ATZhjcx5
jo0V67nXXxINtPNtuboyIQ/i0OybrgnoB1ucm/48lGfl6ucMVm+n39BHS3Gxh+dzkQ8o4LXoT9pM
6Rw5G3P1iDZZuwQC6Cl4GBcTKcVlFoit1VtqLjbTxVpmYA5e3KcNrjtBcGFxpU7GEGIEXryqMf4E
pigAPTgPMbNWi61VLQbXyALGi+AQ4pwzVw9sFNXjm1qdsfSHM+51F8NsC/+iY1iKjVavjtq6LFmO
g3oU3k7PAtqr0IbxkrKU2JYNG2B+3erQpaniMlh9u1GElfGkJmZVkqegvQEbTXeC2ZbgEAptVR+M
Ya4eQrBW7n5y2ro9sxUce48BIqtnttvoZVE0UaaHln8XWjJ+CSKLuw95BCQ3oKkm2wIPDQIfLt3S
7V2vM3xmugrq7kbHlnPVsF72b8mrJ2obqmktAh6nYN87bXTQ8zJTz3zVmJt2QVRum6BVT3QuqjOv
HSaunaqkRa5rzKtElYrFM6U+ZBLCIPkcdWTf0M9brtcOUy7fGuT+zBtdLjZ0yS9BT65nT2di2Nwl
JFzULo3N+ZHWBPOpSHNUTPbNYXXfiKxJNBcalNTrYdD2dE22Lp8O+dDQUEIkreh2BErFfGjzucDr
T/jpmq48n6gVqNO63TNMKZNb26jIE4ZTm8S7ufVZvuctpUoXMy2f9Dq1qr6s2xLArOQi+9RWfFY7
Q7NyOmNtXz/WU1w2rPPcmtZPwyblSWAPw+LWZo9OSGdWVCBZrlEYu6L16T0QAPLNU5j/nXOoVN7u
IFrp7BSqVvWsSJbdRvmUmOdlMpYCRwFYPECrgfUwpdCaT1LuW5f0WMr5ppxRWo8QxrKjpIAZan5d
8swzi0zJg6qy8c4b2ccQQSLFstzOyTOfM1uyKALTOjJPTfDFMOcw/NXX7jyr4RDnpcMgIsjaG4Mv
kjrtnlvaVKckZOKk7bqjIar+22jkf9Ztf7cWGuR/Xp18n5T6b/uu1QRAuvbH5dv6g9+Xb571Rwgw
BOkSTis65A/LN88Gqo5q6zPGd20kDOTef/BAfbqXXeqXA9ykLoRKXsn35Zvw/0CmQhBDqMJexGjz
ryzfrPdjcKgunufAQhJoo+gIjPHezySLxJiytBRiVzeRD8cjYgnywgmpT8qwI5cFBDs5Y0CRfCSl
54L99e5h9u0spzBpGRuLLcuRJwH/nA4O/7OkvBUyd3sjFo9CVxm7wK/urcg2j3ZKB+CAlwlF5ZtM
8ZdOwV+aAZDmvhBTV4mM9b9f969Kd+r1b5cvdfu3Qwf1XlO7+m/L4f75r97/kRXx91ezLN/f/WG/
6vW33aua7l7bLtf/WEwv//K/+h+/q/4PU/36v//+pepKvfw2ycv68bxC8PrVCXnzwt1ev/z5R76d
ir77B/uAZSZuMXtnIcOp8G0j4Zl/BGhJ2OtRenBkLa7+7yei7WEvALa5bEAWPOI/z0PLpgWc6Trz
g6Vxy0Qy+Mc7/67H/2obIcx1+v3PcbJhCYe9A1DiZcz7w/5BhsGMLbwCMlENQYQBy8P2S1+PZWw6
3THiS1Th3SWSMPtWeJVbnZQVlYf10ep1h++unog6M2FW6ST4u9Git88R8SmokeltYj7GVGikNk5K
4ol9pa3pELsG7VkYGusM5uHsYeqquuDWcAee2gVgb6BuXl08VvDegn04EADbpVD6s63VldFnt59q
ukkyvEK0bmTyctICP08UNHGzJXzd3Q1TP/tvLEui+FDkaabOSpzFeOgrWvzQQgPvArr1LHlMeSyJ
WSzE8ibCsVw++ooZ2DlWyqpi3iCIt89kkLEFb+eCu8KFz0S1nPe5oMPyEKXdnG1sXQl2IHYe6RMg
0FlyrAZPNh9hbUzhcZrwdLM7I7z5obeC5qao4iGkyZnGrA3CU5mcAU5MzasyVcLehjShFhdGFRfD
jauacmQAwm6fhrIKb3dHP7PHx7Fdlqv9RafCMfk0oL7UpxCqvA7btonR8Naw7SG/gGVNvHQDLcqv
bjv2N/VlAeQYK5jF3ETcqs4s29PCdCSsRMg67WPKFJt6F5v9Bj1VKiIzB/K6cj9pihXBquJMtqhA
bE2/DXim09Y8MFXsEFS+DNzBxBvFwqp5sH1d6os6d4fyGkM2Gzk1GGFx3QVzzxdAHzPTe6rDewZt
WUT90vIifYeOGt+npeqhTzuXEFHqAgffOs0wUx6OJbHCtTyymHjMLOVXPHqpQopPUpNPOcReJQ8B
0Vtmrl5WhIyAXDFcM26q00uf9HS6HVAK2q8IfrCh9pqccPXJVk177jCv0/amwN3omZvQGPv7EvNp
xm5I5uIhxwJLAzpFLjsm4Wa6M+ZC8K27gKQ35Bgr6hzmIZ137C70VcOA70r2CU3MpSzC58gJankG
YksRv2upUsUz1xiskyJmvdXWC4rlw6mPFZ8C2zQxqHanMzf5aFIA1R5t1t1nrEkUSCAFYHE/qdq5
EU0hTnVA/e62LKoUOsRUdP6hssFsUrBskOKFN2H2cFXcqCI3n+MgxnsePBcJu02aMgIpNoxbg23W
muoYRJXFmE74zy2NkhtdK4LUZayJjzkRe92NCIr6qOrBfhqUBzOkdeuari+ZBAM0jFR2R0QO+2ui
e+MJ3L1376uwqo4ztavRDsVTVidVQ8X1pleE+szeDR/syYXwEnrDeMAh78ZXowyNgxFwWzgVcdM+
N42QZ0kXxy/4xnlVrOkrCo0Gb7BPNV1OZCaNJCcYLjpm5jOpbgJudRGq24Yu5Nu8onJ5o4ZI3Iz0
hcU7aiRpN/byIH3BSledoqLUt1FtROJkcsFQ73TZ3uVt451MtEpRlGczDD8QU5igACj8L3ttDTj2
zGDmaSSR2y7NOKuwJpS6Sc9l0SU1bsCoG07LlGIFVst5eWKjAbWEZOypvUxFc1qy7HxlK8OnU8iU
FHhPAmIQjX2aVUI/lsR1233mT41mez74t0WZCQOYzGSbh0Cl8PSlGMLPReoK+0jpRPwGoaJKH+kG
Lc4yr6G7PdeRd0v7np1fuR13m12ExHmOmxYIjZFl02dcwFdmMgsL2MQADdvre7y6PSGZreCO4lJI
4OCGtlojfk0J6l/5NI9XDbu/+87txXWrKkz4beF2Jfbn/rFJDedZacc4s+3CpMyDmyp1gZNkm18m
kR8csKJWh3jkMm4c4sZulp67hZ3iEU80MlszBLret4bZ0EHXIixuubSlf+FXppgfOUXm9jOY4jw7
jQfDvWAT2Mj7qOyWaHEgS/1KkZ0GKanjMDiN3IFeYEFE9uCxJoFSELc6uIXQIsPTsdXio/SmEV+Y
OfEzFa4rZ7s8nul9UDFMmJqrAfkQfC9tR0raYH4ESy+3G2KFtd9CghHjzDx4mpFidpqUfbpvM98e
GHsEcErqoMqGO4DzYNxTAqyXdu6aFVuoRKU7oX3aH4s6x/lDqqbVZF4sRzwypUsnttxDz+lQhLF9
nhQzFAUDN2lPgoUT4jXA/4KoFxPu2Na1x3yeBqCc6jaRthmdg9ZwgYXUqE6aFjo2unBMctzPiXYf
stQ8nz3eN+YOnja7iS6SABCRQQr2mLqxcVDQgD5ojM+P2ggTeuABJHWn8AICfztkFmjFuktUt5Gk
PNq9ETfxdfn/ODuvHclhJF0/kQA5ytxmptJUlndd1TdCW3nv9fT7qedgtlpbSuH0zQzQmEkWKTIY
jPhNbzZwWBBlRLIyM32icNO9hYM7EFdQ7KZYxSsTpN9A/cUpu8wqDqYlhl0NwSY9iTihcA7wWR/3
QZ7VQM1ULQofBjco75J2qDJHqoegPyMvLLvUw4oIqE0V5ccMJ8x2A6U1TZ/DwmseoPBn9l6m60ep
w1Dk6sqXTLyd3T6pkn2jQ813pN6QpQe6Oom4cunQgzDv86q5qcfSbbdG5fGQnUhnxp7aGABr3req
ipUdvLLupOC4POFAkpBXrTr20R6KVl3cai0SCdu6TjQ8KcaIBzavQt+8qk3uvk0B1an5Pagx7Tad
nTA4bUzXaldh6hbvisJTZVgN3FMpW0ouYRe6UrUrFMttdpln4CSaF32FqzhCd9vRH7Xr0kpEe9SE
2/6E/JVKe5j9csAHKovmbFDrubUkQs5BElzkQNorMTzbZRmLTaaqoEpSDynq+8Jvtbdc5Jga6oOU
cRvargRHSwkgqPk6RaldVam9Cbe9N7FDcm1dOfUqchc7yuGe94iJGxlLYosRT5Wk8Y6gTyWVFUjU
+ha8AtQ5ek8u1d7YVr7Agen50jG+LOlRauQGzAJKXRhkiiDRbmM4Qvi2B1gOQ3CuojvUuRFF8PE8
xHt9xAHwKHCJjs+FbynPuaG15pZ8MT2g20fLsx/kehcaOaUY+FvdI3+3/B0JoCFhzmkanGDTw82w
6sFqf+CvbKlO2vtKt+kTqJI7VLMq8xUov1EeEYkxInNbgujzvsNKMOv9GOQSrfw+tZ+FlfWo2pg+
m1mCSR9scfWT8QNMJ42ihgg0nCX8R3CK81IVz7kmzDsq0ZZ8jW1T35Jp4UtyTsag/6KFjYUcUN6A
0y1yZCqc0Mz7b7aa9iATPWyU0iOkUx/FtrhOM6cqI4t2rxm0toNhgvCdENkmHBSRJYzvfLWN+qcM
/an0jEmzhJAFhezkRKPTVnelCQcNKqMyWoQfVde3o2IU+jHoVJRcylb1q7ONh0x9VEZDYEUUqq33
yjfXxBm1k6T8RSEOgWfUbUFlRqoBdRIWhtffD8IflAetlRo6cXXoWrsUiYo9AByFqqBS3/qaFsJ+
V4pGkJkCWDhgeKoKtJgKd9zZadY0x7zqQ43eFkiIk+1jPIXdD03lrWyJoHyxkjHPbyKflIF+Wtpf
y5Vfl3uZX75FIYBkJsG1N34JVZE012EKmu5NQiMze2vVRDbulL7urOMAuOoZrQ8NMEcQ53dZW4rg
iNIExWxSOCXaFk1op06PJpu6rYtCtn8hCVnSOQmUsXNMOKcY5pmGW19RyA5QBYgLiHlogWLvUoTC
RjbI1IvYvGLX26y/LCTpLpBdV7pH0q2lZexKnCA+Ng7CsZPafKe9NshDx+WDwSWmoXUj09DXy2e9
jg02neGPffaeZ9gh/rAzgsIPiFkKlJSWnVv9niR9sSMYExO63i6gluFum5h7ZDOYKH45VWES0YLA
7s5NRCcWhyEvRuep9HhIYUMWfNMTw3jr+7KynF7KPRnRDpMGEp0fDSMnUodKxVlW4r9dx6Vy1/Vn
V+8gV9wrLcAfiqStRrd8RyxAf4z9DuoOmWnDykC7VmTKtU+FHYpbBUwZnyQuKQ3boopeUarKG88o
vJyo0Gto7fGwe20j25NGeCpAJMwdsnYyJsMIf7g5HvMtbvdvihpqyMe78KCxY4wD765VOs37RZgt
Unje7KW93xSmdbIEoiCIyGAdZL/D1lWrx8bnNfpI3ygHJSCMFEHfHIrwLok1gp9JHHUh+inIqiGc
UWvjDZ/VCM5ISNpPamoE4YHKe1vcoaZI6tQSYcKrjH7Q06jBWbzP08bXH/Igotht8y6VfyHxoSsO
z3iRINISIX1Qkt61T9VQwegQY5LEV0OFLdjBrxTtS1aO6m+1LqnddJnXf5MlU3myQARCB5Jymkzg
k7R0F2eNnp/Nrgt+pTgYV/gpqbC7SBeziF1IhTSK9h1ENCxS4ci1XpXfJuQkRw5h84YDqwsIqm3Q
4zdG63comzyNDHR+0dCqcI5Fci0w45uar5JTji2aDJmpoU4yGDdhp/ElmlHcg3BBNHAYaazLfN4d
JFS93amiUO+hlqvpWVPcXAOSxPW28eJUlJtWwiB+g3oGl16Yeba2V+E/e44NjTz60Sv49jqj2lfU
9ktfwaNUQVORPKdskUOT5DHd9CIWd6pdm9W9yBF72ULjpoA+8iCLd8EIefA89gFSHKOCAehGK0Ua
OAFvnfqkDTU+hE0DQAEpqs66rnRyw3wjIVk4CXjkxheBpONPrZfk+l1WKvpUvim1Yk97qKkQRcL8
itspFXcxnbHOp7irWw/8RCGuW0uyMGZOFKVhyaW0JbFKijA6ygYyA5uisSYyV54I5RVYhuDm8RAK
jGghwEMVbO9t3BuZdeK+qf2TLnztlNVFZhySBplFagdIfG5R4iqDG3SnksaJyrZ3N7qRyxjbQc6k
+p+Ql51LBGZR/FDIUrc8J6zHDmUQE0mOzkq3uVUFbwYJ2akGG4ZmC5ZsLzTUQnokue0/o1RifIka
E8gEYjLBN5hV45NlQhacXlHJziqREgHppdn3RusGX02Zdi0eX1F6YpDhHtyZ5BBYo4fIC2teAXXf
gYtDPeUgvL6WT/BhEx91ULbGNo8EnFMakKLaj6QB3h5rntzjnmvQr+pcQuYVHkmZ/+S1kpl9zSNI
3Vu1Ql77t1RYnv+UwLVFcAuFBEFtgM7NNkAfIrqN7Dq+rgYhO2EjIaCFmBAm52UZRtajHhdytzUl
lajrcmulDYV5Vbi7somkAlcwISmUbaS43IieigVCqX5SbWNe4hsR9E5kZ7cqcLkX/Gmbo4dT+HCu
AR+VP6oeuybIt3XtXSEBnPQe91eAisyGnoN+38u8xrag25JiQxVOku61YvBvao120tarc/M0WuiD
ntAnNfVdFuHZ/ILVZdfcu1agq+SoSttvm8DzHigXJoNjV02Cmn2rgaOJ3Wy46Qv6IlrRFefBVfVm
27bokuHYxkVa23YR3ae6bn0HaUR7J6I3zFNVIMqvIfdw5bka4qXw60qyzDboX3kBQZiXpImep41h
Vp8lxL2QtCq74YucdbiOS+WooSvgIunaZgkKPFDIMd92FaKFO9AzOiftGPdnWKeIcjWj0uBvEqGJ
tYNYLKlwgflmOCFB7kegNhWB+2QKL7fOEuzdKwwg8S7A2rqXrlS3aXJW06wnDSD6lKLBHnCjjPpQ
HPQm0d4bq+/bLXmcexeoHe4frv3QgEoDgdN3Vr8jbI43CIViyUGLJv2F2zv9OWqr74MVyNEVTpCx
eyyVWBYHCqdDcxi1EEJ1XXTBI70D7UGvscxFf82Ebx/35pua0mWNYNo6ctruEW47pSL9gQBPE8MB
r/Alpaq2ATZAtgYkl8iZybeowMIfpdZKXb9CetVpSZ9efTRDTgV354M11JV0Soyechx0v+4B9Ml4
1VamQOLEteMrLz/8yMduUw9Guel1hJhQDbSdgE7TVHX0ldB7UmPPf1MsNhc+QmmNxoFoDhDLQ5R2
A4pH2zrBdXobGoF2O3ixemt44/DNpaD0gkpGdTdgYacc7VR5teWBnnf5GybrM07TCkXM2vOuQoF1
DOUl4Z8FXOoTHwZJ0gpG1jamR8Hjriq7ZMPyixdXGntEu0ieUeyX4iDaTPWc39rYZianAVTkNtQr
+xFwl3IXQL29k7QQRn1UYOG3Udi2nFP81R8QnerbPe9tPXL8YKDG18p68a6Bs0GaxNU0KsGJ9KDY
Un1CyKZGT87t0h+6GIdf1tCiIJegZFVwJSTW7zRNs5+6aNGtMo2iRRN06uhtgpQyMFUvX31SPYqh
Tm53zXuhpom66eBGU0Ery9rdZbYZlhvVE25Pcjj01wjHBuEWUur4TKkei8a+lVLvrm+q7ivlqDzd
t0Zh/eJgqUfDGG9TSUtwhFEiQAZl+x8l47sCVNkN4dr8HtGGN64/dCI+4d/RQfiAFf/f4v4MI94p
Fv6dlM2cIVEcl2jUhLStkTOrhreh2A/lm5kG/2kHLfKrgDZ9OtaslaXGFBCpq+FCqo7lIR4DdBTl
kQ+vjA88vraRalKML+2VqU39ic/6FhNi/EPfIiYWgX7oc2SSo+u80BxXvk7cfoUFp0x/9Wc/r/z9
84HfcZnU/LxfZTxLm35HAneHPP2pCCQNfoi3S5RO7NwEkE5uNucmcF8DQ/wY6hUG4NIEZ9Qn36xl
CZ3m3HHNCuFLWO4bKq26ozVrXJw/0u+fTNKcts2HNaSjXmRRnuMEpU/ZXOyi6oiAI2/lGrBkl5XW
Xul0dY8ItIYrqmdDV/Z+Nj4L4HegOVE6LQ+Rmmu9c3m/LuyhOa/KHQBUV2qRO9Rbfie18cRblCqS
nb0Evg72XuLNMax84oX1NWcsjWFEDVWNGMucNEC5BiJZ3fNKWXHg+rvD+9+jZ87YJmPbKUFfVLmD
UANSSfLBB02gmo95WZ0uL9bMcOd/h5hm9uHzZXZY6ZEoc6fNKd6UxaGboiEZQWdw5UI0V7Vsm4z6
lufMZmXMaf9/tmXmEQWgWYRSZo8H8RWCMQdKtsdcyMTDV6n6PRT+HmFK1JTznR4fVsZcOIvmLLKk
FpR6r616x1RUWPL9rsI3elBvcL5HGfhQpHvANghzvuaYEPvfk3plhyx9wlmIUcjcAJaUvVPghHv2
1QEVoqCbCjbh+NiglrA2welIf7aos2BjlMgucw4ZyJeueiXaMRE9gcCIT1GFunmFaxu6L/TkLq/o
0sRmoaUdlUBT2qx3Ug77iDhBrRqnrudaSPuVIRZuHmMWWmK8UnhbN72TyelRDpC/sI0dX4rA4qSG
x7X+O01WuK/K31jY/x6EuXWiFyEsowRJ7xiScsUg05i9i4J+UL6iob/VIxnZ3L0Rhvf8l1zesVco
NE1/j4Sb0YjUxeWFXZr1LKb0aJ9UpscfEuA5sNG7G3p0OwZTs688ymOIm7pYuf+WhprFFz2FJ1RV
MS73lret6eSl6F1TTcyk3pms4kdNBm2/vzyvPzyrT3aoMQs1Pu8EuUHhxxmkL7YsnXJ8k4kAg4Tx
AG9f3qaUDW/s6nc+9mj6o5zjj440fAv8d6tfWdyFy8GYhR5qRokVFexa6uxOQFE0FW/oxx88Fen0
H7w5Vy6hSe/hs+NozOJNqJStC6mGGJcQ2PrhHPEOEmndol7S/eiUk63F7628Z/xpZ5tUFRsOjw6E
b/L0Q/0IyhhVfl420/bKYLZPi1R04rah2wWe78qCZ8o42zr7KWFEHcblivPijHz5v2dhFrRiV4wF
0Er+eHLpjWo/iASPYRFca8p4C+6F7riMKt11Xxq76SBe3iDq9BE+2yCzEOZZcJmsKYSVY/tiGqMz
amwPqz9luu2oiotuwCv0o53HKtb1TRemX/SGogiBTlybQ7ibirAYyVJjKQ4gMo+KX6Nb/FWWzV1l
vl/+Kxe38SzwITKvxYjX/2cbEwBq97tZHdKBBxY7edqzHJls1LY1lbNheO0BSXKdmDiLr+3imRX0
fz+QmHbdh1vbRyiwK2SO0ljdxGgDUsjaVNmtzZllvsQnX/tKSWBTjjJw/nRlUy8OO52qD8PGmEph
XMNlJiV0QLFusJl/TpTKrHsiYs3GZCnKdF+5NO6i7ufKki8kDHOZjDASaSFpde/0SvBQJV8UwKxT
gTI3nrTyBnLPxFYAStvsrKhe2Y1/WOSf7MYJa/VxstCW1DyALu9IprQvwls9qHcBhxiMynulDMfS
+EbiIIZgG1LVoryZOsw8b8zroJGvRItDRRrjtbN6HS4cDzGLn6Zcl5RMuRhqX7Yd4KuU6aQ0uF9Z
5IULXcxCYyyXQZGO/+8C9LTvGdBuozRvh/CGrYXj+I3W3XTdwaj3wPYdjpzVKbdcTEPZHS//DUt/
wixogqov3Fh2e2SWf+lIX6O9fXTdAOOF3eUBpqX67JvOAhskaL8A+9Q7NqW/bWHav7MsP7KVLv/8
0otPzCKY36pSKhdkLOwEU/7donoGQog73Gz0HceyA+5juH9u8A6zXpqAlwdeuNbELCb50ZCKvvEG
HmHgiQtjeK5d75vlyy/54O0RY/8G+btYuUMXvhK6Q38dDNVIGrS9g8Ghaw4Oz7odO9vb1Jp1R6F3
ZYyFvT43LAzpWydWJQhwmXiRjfBxNQ1ZuJjnXKchh+dZWzwEEjyF80jfs0JXSR1eT/nrgIS14UVP
BOvLH2bpfTUXDKhCS8O6g+F0M7udVNnU+jXJrkLiFRGTLSHGBrGzlQ24NLlZiKhlI0FqkkA5vXJw
miA/sODllqj0/v7P22Z1ry9suf8jHRCqMTgMJtbl5Y4msKNqwR2xwetDfDDKn+TFl5dwITHXZ0HB
i30R49PEw8YIv0+RfwpD5Rtujef2/0/X57/36cTd+xjrq0qpsxbDDKeTh6OXYtwzii1F2JXH2dJu
nocF2tBl2I+9IyfZe6a697wwLy/OQkCbW8O2iBoY6OfxRAqGH3GOd2Nsvplt9fPyzy8c9UnX++O6
uCbogVbVegco6E9jMqG2ihPtbboUgFYvj7EwhbmWEkXkoTcDg5iJJwENKbMEFlY81P3p8u8vnIm5
+aMSpUOWmR3JwyQyIO9hykFge1Cz4oDxyJGMYjUvW1qu6d8/5EeAa0JFx67XCSPjStGJvtyho+y9
UC3+x9x8LpkRub0lNXY+OMgabqdHRc+zAH/LzXQ0KjIw4K1bAkqZH1bDylLip00b+8PEcL6JdKum
Z2S65XGK8jzUSLun1SzfhCic6XUsD68CB6li5dwv7YvZuadao1vCjganKc3fYY/ehocb+Z4E8/K+
WIgrc1v7VhnyWnBzOtS3H2VXfsZLbZvbwxVQp5OkPP3bKLOjn4BMp2nRDRjj4CuUg7cD63o73TN6
MR7tLNr92zizDADufYGidDM4qjGAQvQVpEGzr6pcH5qxffjXRfvz3P2wERIdBJAdMh1IVbdN1tyW
hbu39ORukIKbtvu3TzOXWaL5k4HlQ72+Gwuys2hvZ80xKbMvuVS9etq/VVfVaWN8mItr5S4szZKT
ZFjYdk0v6U7DVxKASxi2K4MsXJN/yDsfBgm90jUElu5gCKJt7LswJ9XpxcptbAHWVpLA+acNMNE8
Ps4G6eNWlxQ2AGIq+1TpbjILtTPZ1clFe8hwmF5eHmhpRrNYgMJAhdZyhb6Aie63lFhHhPT3eUSr
tPb8HURNx1CGlQrVQkSdc5twnAjAopDY2kN0B0WQHnpfHEur+A50cmXlpj/8k0eBOrv8eyQ2J8fM
3rG8lk54VLSbSYn+8motRDF1dv71Lq4kFz7AJLGIkd2YvgAoBJ+xsj5L+aU6O/cI7tDht32iZPzU
DG8WpYdgeoEDxtqNgm3dKy9F/m/nciIZfdxjGLeApc74Gj0NQVaq+sor2YaAQPtYV/2Id7+ircxs
4dqei7tVNSBjes6E53pvWtreksFiBocJq1TooBLqaruapS9s6T814Q+HtI4QSNG4WZ2y6fdynu/M
urr9U2G2xNb3R8SCVlZw6XvNRagQFzfrHGKwkwjpQJVG8V4T1IhoPPIcGNIHCNib1XxkaQ1nMcGo
VCuwC+bFo4OwqcIcFQAv2X2s5DgV1A373+6fP+3BD0vogUs08zEj/OTds/CsYxpTutSjEQGsCMki
014tzEzn8pPz+ufx/WEoVe9SWYM972iJRuOUp5R8KFAC2pr61GIFIrbx/BiNAHSyHrFhs99bD+JZ
3inuo4KtxfbyyV5a3FnYaLLSQLk+JCeicYQQ1n01UgoCcdUo5s7P+ueq/NKt9cwWYtSfSu2HOTfE
cS+PScBiv/plB6LcxiMgp8szWQiyf/bqhx/Hhs5uPKkYHE/N002JGSx09aem87adpq8c54UjNhFl
P4YOSYU8HciMAXLbyVsZW5fuOw6omHlZG4PqtxIE/7YV5elP+DAdYKWSK/DacqYPQgcxiQEYkt/F
yIqttr+WyoNzwVkTwqKi+ykXe+h/LezybTBi4GkRYgOGvpO68Kprq+u2N53pEZCICGXC7jvEi+sp
KVPs4Cmlqs3//jx66fHyh1zYJfLs/eEZTYv+DG8DT27uPM52nBZvl396Soo+OXTyLJToiejyetoj
ItOhdtp716icpk/CTRvb11Ot8PI4C/elPE3tw8fTYtU14POT+sXu9dAaMPHG5PFfH/pz+UokFIRi
elPyYigoHWDFm+lnvTW+Xf7rF2LCHwnCD389GPnWik2yvRH4874N8uao6RUxCoD0jZ9mIPq0ibOQ
tc1GiQvxjzt+lmQALq5bP5ogfXqdYUKV3pCbXVVJQrGE0gnScfhIXZ7h0veZ5RtqOcQS7sBEPfpX
nYqHbCmeS0L95Z//PEyg7Pr35+8lL80Gg8+PamGCo1V4JZvZexiRZCi4HdT9VZKf/m2oWZjwx1qx
SyEDoQsfp+Q/G2PA3Acad1c0lsdyrbE8rcz/PTnQtv+eEuDIdMyNkciHDdn3oAXSVGK6Ba4+cm9q
UAhxLyVAQg2kEyscvy/P7vPvJNuzUAA4utDzXh2cIQtuLEU96sK4G7KVDff5jSFP2gYfTyl8FLTF
En5dSdW3QO+fKr99dgP1sHpQPw9lEzX9rxFCHd09/JcHJw8gwGQiJHZnK2+ypd+eVRZMueoHU+e3
0Rp4nMolUmavhMmlZVf//rM7OSyGxGT/qnK+LezmKhXq7eofvrTss3OOTQWCjCPLLvsx7LjmOpmw
F3CpVssVSyPMjrfpFxYqUBIBzK13dNr01Hiy9JOUxys7ZyEBlq3ZCR9GLKDtERobHKybIX4l7S2T
L/wnz/wiVRFSP62+8Bca2fJcxX8IyjyQdaaTaPkz/jy7rh5PKJ2dQ9k7Tv12SdYBcLbdNm5hY46K
+eXy8VtYR2t+6A0ufjQ5uGcgJtppuM+Fu80KbRf7K+FraYTp3z9cNVKZYSgQCN5igOD7CTlbJNeN
Ae7WTVcy3IVzMpd16H3gGkWp8QTT+hoSiPF7vcGzEOjn1gAmlvNaHhajk8VWwusAI1TMU6KH1Kzq
6yYvvsm5GHeuC0788hdZGnB26KsS3H45MqAGOdniNeIr+tYAQjE5R7uGclh94y2NNIsBI3Bk19Q8
phbF+dHoYkwk/AF/R8Rid0mT4sgWqKUjIdi48qGW9sIsLpSwWSofhWFy0bzfhfHQn5pGBHtlVJSj
B1nm3y4VaxYddKjy1dBkI3vO37cmEvq5dERyf2Uan+eYaBL+vaWzWLY6WE+jE5baA5Kz13IdnUuS
gA1IUQejwTV18YWNPYeIhp05VK3gCwmrOMMC+qLk1uHyNluaw+zgW5gAhjU2RY4LBn169IYWvdGg
Ohtc+Oq4kiYtjTI7/NSrpMI3LXIXgKGWER7kMj334Q0crHXA1sKumqSUPkYYP9dKcj3wLGVn76s0
+C6V0q3viUMhtyu3wdIQ0wf6EMTqpsHScwhGp0iiV9mmEUstxLAlp6igM17+IktjzA4+34FOjMI0
QlwDgWJjY6H3yCyb7uifrKZb2bxLw8xOfZFnvV36TKXT+/y27QL1ZIfSiYcefG5lJYgtpBfm7KAb
casGQctBH1GZ3WbycCNZUr0bVX+lvbQQu8zZCUdQcDAiSIR8gHDTS+NRGK8T4Cuke5HG6X61lLh0
Nc/BnRqExyHsiMdJiGREf6vTRaKZlEJ/r6AC01oqEip+VrldT8UXlm+O8czcKmisAemd6df/tK+o
xAMqG+NfIWS4FJhn6r1PhTEaJgp1wEiKHB4Dlzfiwtoas9AQy4qeqqikOHTJw/R9rHsEYFC/cNtj
Fr5F0Ecuj7MQHIxph344VB4XUBTJuYrWo3RArZgOofww+FQDmvdGXXvWTPv6k2eNMYsOgW/rkSpQ
tkzMPcbzKFzIV32PrrOHBiJK11OXS/T7KBDbYvwt1mDHfwrbn407Cxl6gjQ7N7nqBJGLjILuoEwG
QX7P9Z3nJ6RmHDShbsEpyfEr4EqUEpGDAqxXxVeh7d8o2ItT/4z43Ktl1oWjP8d6mmqJdmZNp8X3
Q82R5RpCuB8dBsnDHjdp6mHlwy5cW8YsxAB71qPQTgTYq7TZ9LDBNzbSV4fL22Zpe85iS9v6KETF
noAcBfkUG0kDlaHCgfWOXmcbPYYIbu4aZXUDTb/72YechRpf86VQGQLBHRbtSh4yuv6lL/aYAaDQ
f5Ol74H00ruPzVoJdeErzTGTo17aYyf7+EF2xlUvSvx++ptcpgIZSisfaGmIaWk/nLwRCjDJViic
ELlhKPRafQ3ltzt5gVeee577l7/UQhibwyFRDOvd0s2E4ynpzzAurrnfTsL+efnXl15oc+Aj+idp
PKqVcLBTPtS6dOoBJOupjAZKdLRG9RtERkeI8gSV7dflMacM75O9MIc2omDMY2ba2a4itkHNQ7Df
IjO7qbObxs+5eU6aJK98pAUwgzwHOlaeb7RW3wiIwlP1sjiK8sYLxIHB2uy2YsjQ2kf9fpTC/Xq9
eOHwilkagm4i/jU5oyqAAtHueW7dB1XHRrPfl+KNsfvB43l6G1avE8HOMvyttFbgX1reWeCw7Q6e
WywJJ8mrcxdiLQlhu+4OSdq9tWN9sLQk2DYowVz+mkvHYBZJUKszLJ/noiPKI9z716QXCIkP10Fh
/uMI89jRIVbkNkyolAs8iHIn7qNvlh1Qy9tdnsNCNJyDHJGvNoc2c4lOI67DiQ6OWpbO6ghfdkyu
Sr+3N437cHmshfM8BzsOWmK3iP7pKPYjN2a1OCLI7XuxZrazsPPmiEcprccCjJXuQF5+6YT+M3Ct
tWVaChZzfOPYdehSTXef5iFAZH9vsscoue66p1iNdgOvk7zpHCNdiXwLO0ufJR1KiPGTMaYGjCDV
Iv/1bvrY+5JrFRoB//gxplX8EMOxl2qI1AyhSMmrausvcVTuV/t4SxOYRQFPlwp9xGDIQUYAt+QK
3k1ZAKBX1O5rh5jVSoxb2lGzA6+1lQTnkkm4eR1vcc486RIa0mGROP+2ZWdHHA2ZAJUiFD8to0eD
zD4HWoFo07iSiywt0+x8Ky7CjqpkCUeNx2EnDzSQPRNu4KRYhg9BrK3sp6VXyBzgqAu1lfOQgQzM
q0Vr76dt7Hc/zZwRdTidAOrCFvEm7KnKNUTiQmyZIx5rDZef3hPkcVK9R37vqh/jvQx0p4JBmo36
LWnQ5c+0dDzn4EcVibYSNFXrePFvCAuG5T57ub7puIM6hKEA6yEOt8PZYWXjLXw4bfr3D6dn8PMU
JbekhbH6PS+MBxP9N7l46tKV0/nH7fWTTGEOf0wkL1CKyG4dZECPA6/6WkJe4RrNS8cOQnyXxMHK
pC09nZEaleujo6Ro6pFHHG++qXw5Mar6LH0sPW/nmc1JJDeGV57gEwW+8mLz/y2idIJntUb6bgPb
zwVC5dkV/6JjJTXxTkQgfZXh+4GqsPjFMB7Pdtg4pr8yyaU3zhxuqcmWb9Q5kFiBe/eIe3OMiFGq
BPaVrOvVU6vH8o059sjdYuljDHF3o6Co8wXVte5cNF6F0HyMmMK+7TWMyHvcfG46tavu0DrgeV3W
snuC7uE/DB308JUH4dKXn0UE2+yifPSpDRZeuu1aaxeL9qpPv4Sr5eiFd602CwoS/kCGiwUC3Q/p
VUc5IRLKYzcpA3T43pvd0+UzszDMHOLolkLK4Fzrjo48GcxW9z6N4ntE5ndoml0lEq4GlwdaCj5z
mCPSsEadGNz7U/Cp/eYGOQW7OsT9PrSMIxloEbYbM+g3KI9eHnLhXphDHsdoBJZDL98Z5fIaJPE3
Hw/HUdZXGmtLSzc//V4urNSKiKaJYePH4t0K5Oy3iZXtU2l8s7uVKLM0jenfP0QZz9T71kTFkILR
+KNq05MVolkT5//487MUQEcreajLlJewgAxbB+PN0NHFWTveS6s0ywEKXcOpyRqFI4vo3lf756wf
n+Ku6tDFRKZlNYVdWqVZEhDyRMT9ZWCcxjuZtXljhQmFvDWnyoVHxRzZaCJWXQYV08DvbwPMxkQ4
zDAjMCevAuc623fgufzbtp2d/CxAmD5smIntt/dtQ+/GMK6tPl45iAsLNYc1+hL60SNgcMeWf+eA
ug5Dq+89vPCcf/rz51BGbE6MxMP0xUHZ8dodJQen1NvVbGLpr5+22YfDgHyqGnUtf7015PoDENZ4
rw7BcIWUdP52eQILvDb85v8ew8ibYdC1ToBl+up3e8WXUcXWN4hKSdjCXJWZSwyTtuQtSfpOkWXl
IC5sMWWa8sepBYgaonRJPSW9G6NvjeIfp5CYyK9N0SAVhHfkWnVoISeb4xdrLwavqDNUdRXLOzCn
biju1bFCWvdRLZOVm30p5M+xi8hJo3E5bbVBr/eil2MHBMqhKkpn0nrF6ApPTwR7reFLMMS/Vme3
sEfmtsxZXVc99tB0ck3tS+b/ksvyWuRrsLPFLHMWaeAi50Ut0/SystbceWNtH7Cc/J0gn7grIiP7
2fpqc4pKqz4HxkSZTtbEiRYm9qfG82GHuF1l4dDD0Sp7UH6SHD8Xhn8q83olq1l4O//5jh9+31JQ
4usjqjYIxt0kg/3crVZJFojk8p/V/PDbCu3voI5L9oKrf8tw3t2ajXFGL/ABG8jr0RWnQVPf1KxU
/rxMZDV1QHQdUFtHxoPMN0rLa4QEV874wgGYAzRRXasiLeLJWGnh90JHgq3HK6egH4eEGh360nxZ
5Q5OYeOTJH6O0FQq0+x1l9ejb6OL6Hv2r7jW3vPxJVKBd1+OWUtjzMIiYq8DmCpVOCYWr82o7sys
3OaB9rp6jy+t2CwotoWKNm/OM06N1ZuW53xhKFuF1DTGEVPCFHslaVuIgnPopRfh6NZmzCQapbPv
6e9uI7YAuEkQ9cEFiIcw9FoYXDrKc/ylGL3IM1yT3Ic4pCkIkUGUll2kHiLkC8MNSoxGihDv2oAL
ydAckMkayq3uMR5aK69y3t/0vrYd1fg2H6pdt4ZXW5zWLELpo2moCTb0jjvh31HdzNL6KHPEotBy
8Mu7BQG9bbRwr2ZGufLdloK9PHsSSQElQw3NOGeI8lPnNbsSU4p9Z9vKTrURRh3NDuHq4DGSFfTX
DfusxxQDLm//pXWdpUwRKqjguEIKNEK5i1L7SAp16IAru8htrX69T8Ovas/hmpYV5/2gx4Yzol6d
x+pBHopzXJjO5Ul8esL4+enfP0RIamQ1vgy54XhwCDZj8GJ3Mp55gfqE//aridnRpGJ4eaxPF4yx
ZvEiCIxW1gJiktwAglet7PZPFsgDQCQhMuxr1dhPTzPjzKIGEalH15nuSpc9hlQNrAELBcRD0irG
dTzD8Ts8jtLp8qQ+V2djtOnDfVhBYdVyZ0/3lwJva5e02g0acM+Uf5JNKWX3oDibfRDJL5XZfGnl
/+HsypbrRLbsr3TUO7dJkmTo6LoPwBk1S7Zk+YWwZBkSEpIEkunre+G+3e2ijOhQVEWUXdIhDzns
3MPaayVZYFRplJrti2QF+ImLIdz4IvO++5vJxxdZxFSDQaBpOeIs2MajLG4Q4xIZn9L2aZieqfHI
yvJls53nt5c2xloEWCZgEtybcLG6UOs7WrTh+xqMMO+/ydr6LSxJJ93BsKr51ubtJRHkmRHzbUjS
A1hwx1dSqTxyeis9pnb6/f0Rf1+wsvwlXMmoS8vlBi4aA3A1wNjCmN5xiHeV5hxpoUzagjwNYVdu
HqZ4o19j5TWXzHY1RLvbQTpsR3maBYL2B6AXH0fIojtldvLc4rksrbPtTenGvK4t2sJY9qOXZU3W
OzsNneTdTAHcCmurv//39h9bYmEOe6Ra0KY8/TRUpySxp8vG59+F9D6ZfaZCwyY3wO1Gtcx+tKQi
G+7+inlcYl1Tk4FcS+OdSPqVjLaFTDbE4qVRbZyq3/o4UJpb2Eezp54EbbezK7Q8AAsR9nV2BWWo
3UcN/BLHWiQlJ27LnR1lxk2HTChv0ZKR5Umz8QorZtdbmEM5WK3VTCmmaEpDz8w/WU0KQj7vgHbC
g9gqgK5N1MIMopSsJIRZIVA22ehSVQbIj5OT0pYbbSalVk7MEtEKmmDtIx5xdr13zadvLerWCiyp
A2SQDAjgwmED5+zGrK1cjN7CwkHlVMJN15g11D5hA2Zz6l53VrKbzcMmzP9noP0bq+0tjN1gGy7y
xLg+dNxENoJGbSdgek8lCcpe8COklmIolwh58Kz86BpQIFK5e9/zEaCgchSRCxmO0C22aBxXjIS3
NBIDNDZ8kKCjZRtdSDYUVlBI2cJNrW2ShY1gxlgUaD6CK5pQFIIGS99VUwnX1zb4Xnadt7F4Ky+x
hLmmEmIJqY3idVWlbshoU9wCKx5v2NEVm7PkDK3Al4vOFhjuvGZnnNZP1pCfCnBSvH8ZrZzXJSg0
1p3dIw+D2n4KURw9ukGmnqAGIBApQghmi5d0bY7m//+L31JJMqQJtFt2JBvZPgYv8I3OJXt5/yVW
VnpJBhqPA4hUNV4il/Gr7U43A0/PBnb2psFZc7zcxcmpoBoDCW/430C6R53rvgxlCWE4OzmaA5xy
AyVsxl79BppCKfRAkPxppXmJSYTOwobzt2Ik/gYWzfIC6QW8pZpVGHTSHuomucqEfgKQtw6K2BrC
ISMbAcfanC5OjwUdkWmCaPtOJ+QOwkklVPnAHp8UQu7kCLmQ95duZXsvYaOqshUmNnfAPlBEFVFR
CnYjaKZv4F9XjPgSISp6bvRU4PQwJuwgT+VhTKGOXCnISmCrkA6tA+gbqEZSbRyotReaD9ovOz0z
BPKBJcAyjm18ytr6TnDIX7IKCs/vz9jKUVrCQd2hgvw7nU8sOMLCWYMF3L7T8/sPX1n1JQo0LxJ3
rBkeTjvIYpJMJOemKacQjNdT5DKohr0/ztpLLOwBVFx6X+Q4TtRjz105Haqy+QhHtuUv0Zu2mOK8
hJjGDvqPkDiyCLRmm1vq37//zddmaGEIsgESPM6A7A1zIfvVWcB/SaDZjOPHgI14gcWlKAYo3sRQ
RNrVXXtFjAodTSl/9WLnDTLdG7t07S0Wpzs1IJjwMxzQfgG+W/ee5wakp+yrzYBjZYQlPNODwCuk
2EzcWzq+RobfQKIG9YQBEcf7C7GyhdjCWVYJhTyhgGQ7Qw+Yz9MhILb88f6zV25FtjjEg6USB1Jv
qB7YSI5ZuduenXp67BLIdrnqKUlZt3Ga14LBJTozVblFjQnz5JnuDgVj+H3w/iBkEs0+WmNd2/XV
7G8msIsW++DczcbrFyNl2lVeanCi7YxmzM/QUvT2kIDdoq75faLM8peITOKiqYG7mL6xg0iiOGgz
C0HKcqvIG5KcKIkj8wzoQlBb+oMLtnCgU9CJgkwas4jE1clS9pc68+9iKKRK0m2XXVZuYLY4++MQ
q9hqfHsHODhi2gkUJg4I5vRkHrkLbmU5edf2ILZ6fteGWxiCiuskgSKJvUtySt2gtK3mtfIJalll
nZ8rSEZd0ZRXO9q2ZMtpXrm+lsyTg1FD4AXanbuuHx9SSA9BShQQra2Ntxa4L3GYdUJAPE+AShfW
G5FO6KlxP3uzZMoCaM+F0mjPozPBm9mAhK1M4hKMaVp2Z0gbLwStssvUjy/bnoSpSG5bRzw58N/c
LaD1ytQtcZnUjsukcx1753mQ+oGw5MzB323P3YpFXUIzCbEBMuuxHWpI2gdCs8gAALdHQ6oBUrIN
f2zF8i0RmeitSru6ZvbOlESERZoWgBrQ6ey6U3MwIeF8X9E+3zBDv69DA3y5cAMgqtdBUgpT1orB
jnTBZ8kVjt6PpgniynpOuuyTBglMm0AN0HGvrCb/Xk8Q6AN73fF9U782qwvLYQxAWeUwYbu+rx61
6KDDWj14cfswuN1G2mhtThdmA3vCdFyX2lCPcV4YNDjntBtkAG/hAZ03eRHXXmRhLToibKSLMArY
I3yAHXUEAbwiYn72tBkGrdy5S3pK4VFNE2ljshL3HgmSfcPrLXDAyiwtoZu665CHaNAAlGoz3ZnI
FVLlhU6ZW4HZeKcKOIX3V9z/fep6Cdesu0QXBPgHAMJU+yn1XHEtlAHFjDqtdiABQqnPtK2z7Kl/
l0GtdWOjrd2KS+xm4xugeLZNG7mqQw0hJYORCH8sykcogQdFp6B7a0KTEwztHzW3S/ym0eWkhVSi
DWlQGqoMaCR5PQDPofEftN/StA6IstGnsOHOrGyQJZyztXidWCPGmxzAh3KEP83QbkSka89eGIsy
YQUD7waDuNUoTtJCjwPqAs3G8qztioUdkDKDfq0Fl6gt6u+O0d/YykUvEZiMoGW2Q5vmGcp9b4nF
bt/fhSvHdUlX6WexXVhzHGEM9KwT+pTkwLxSCNBBMrH79v4gK1cSXdiE3k49yVsMknogO28pJBjd
i2ary2ft6YsgQknwno0lMDYxAKy7okTDYCrKHRH+xt29YhKW0E1mG5UCCT/c8GEKwFFyDedY+uoM
BPKmSVtZhyVo0yKJ19g2xjC64YoLdZ9p9aT95mtLPoTet/wlSjOD1mc1OEBb+crauxQyw41qFQQy
vI+gWjDA/G6/uPO2HRtF0mEA3Jl1IJV1yjy/2TjSK6u8JKIUboWKfoyDEYPkyB/9s1Opk0n85/e3
6Nr8L071JJrJbE083oG85jSLBgPBXWfo2d1EC6y9weJoZzDzbS8xhJbyqiXlDepFj6z7EEUAZn9x
vSNBa0tW4xgAwXifgCQmGsF7AgXGJ2KmxzJPNxIba6dhcZhNj0L8FYnyHfgSo65REW4OKYw7IA83
7feaf77kn0z9rhscDS8iYWY4S5whAp0FIMYvWkBt9d5JIHmsovfXfm20JVJzYj4KuRTXBVRKD2Pf
nmmTfptnbzJsBeSseEOkJeHtZceGb7bPrWy5JX7T9nRethwun5Or+i7LqfgEAT/Fg96QRpC1wt6w
8Ss31pKH0kzTmnoU7hJvszGoIH47Ull8zFNfYjiZiC2z1kCbd23emZBpQn+7sNIiKEqA3dVA271H
a/Xy/lKtXI9L6Kb0RjDG6RorZaBrAWnBHNqibQaavJy+jD47OtzCkd3yI1b2+t/gm1CcbkFEb++Y
ldqhYdLiRz6aU8STqYqGyimrwG/TdPf+y/1+NG+JFRkg910aJJvDEPCgEprXRzLOklujA8Y1k96w
vvsQsablLxGjqa7RzJ802BM2vwGfnwZKJN9pBIqdoEkwleZGxX/N31xiKSGgW0MxAntBNv7Bn9Ir
6hWQRkdtJCi8YW8UNT8XzdAdaSWw9wsmkevvNxLva6Hdz2/1y51UNE1XKGRigCGtQw/8L+B/gyGZ
y6boikgJ5ImfZk065mRRAyHcza2zYu1/2ppfBnZNv1CTFOi+LLNrZ8gzjZ6Lsb40nMH//JH94i+x
laprkjauc+SBAAKzh+HeHaAKYopD5qgMKXkQj78/0IqlWgIrczXkte9hoLJoIt+0QWinPw9SwuPa
ErRbOdhL3kvD7IsqL1J7p7UGI3NOwiYGJns2Vli9Y2aYLyKfyAEIknLL7M8342/K0EteSzkWfsM9
g+4kMCc92BygofKtc8sQKief3b6O6lIfcFnvHaDrgw4w8U3w5dqMzrvml93RFnGXqQ6SmUVTXHJp
f4OI3kUap7dTuRXorQ2x8GhkU2g1qRaLlkNbbnzUThelYEntx8f3d8XvzZW/xFhSXQvbh0Dzbmh6
yOcW6mG+Nh0DhOeJ2YXY9u+Ps7Y1Fo4N3D4DksTYGiwzb1RsREPh72wQhYael5wQQu8nQC1Pm9Hq
ynW5xFeCKmqIfUgj79RYn7oK5e6YbER3K0bBXIQqlJtJbnA82kUffpN4U+DBn9ruzfn9mntL4KTZ
FZrBQ6E7J+vAD0T1K4hhgOtqv3C2EQytDeH9dedaVWv1SYIh3DljSrJoTOnZzasmQCzx/oL/fgG8
v2EZHcMX3oghiJ9BE9EovrXTuJVZXnH2vCV2UQNyVHcGnj5I4yhq6OiVE9bAcaohhEt7rRIbol8G
qGehGneEbPBWPWKeob+bG2+JVewQbFXpiDMf+w2KAu0JuqFOZLpIftgO+TxU3YkAs7uxTr8/Nd4S
rSjBJGwWNepS6PX8ZmbYavYw5rsxfXUzjCqtr6oUfjCU1P3QLeH5i3Oa5wVg9wIBiOuyB8Pdx/DE
wCF/KOpp4/isrt0i9iCpGry4RAiFK7xo6BGoT7BceFUXyCQO4yGJSns4bhZZ11ZscVyNsulVHiMo
p0CR0WocQwFcd5FlUd+LN67ajyLivCWmz3DMMod+O7g0cnUPXXdgId3jB7ML3hLR5yeo7vEeUE/w
yITzy2QlKDKL4mkT07ViFpaIvtwxuymbS5Ue9OwM0nzSpnumGS0B4dkwC2urvwT1lXYnalJjjF5+
h7YPNJ7N48w43+Z7bAQU+Oz8ufhgCcpb0lR2ipi+OdQI1x33ujW8hxEh4ObLrGytv8H6anvKEReB
CMSNA6TMTwiZrr2eX3qtvRex/bDZnLs20iLt4BgSJWoXhqC24kMy/uxwjPwWjAd2715CP/trxsa3
9y33itFZAvtEFsPvpVihgR1Lowm66kbYNorGX+zEvIjbN/f0/kBr221hCJzBHLreBT/IBCQ9IMWB
X/s3ue5Omx7a770bb0lKqViK3VugDuDUr2Am3KNZxfZndXVU74yH99/i9+6At4TsjYmj/MFzUWuw
+xQRHr/gXo6u1+qDz5+3xC9epgmYVuELHPuxcZANitHsoLzIzp0t2MDKTb2EcyNnn3p5TpALd0QS
NMT5vhk/rcSN3hJxiA3a5kQjKdPG453o2AkQ+RaYrPjCc9MrU+ofjhQIkzFrSTI+Fyze6vFawad6
f0MjVl6JUgyyT+A4uOz64myZxb5AMBcYfvc0Wd4uLdPzVLQvJhNP9uBFQPpcjCi1Mp8d4FJsKbKu
bZClDy917jsaKaKqNS9yZX1DE+RMtLBhUVf2+BKwmCSN70zZBM+aU3MH/ir2wphOnn2wlV/4M4Hm
BNj3p/c3+4odWkIXy0IxGpeoOwnUli7Lqo4/sbrrJzTcNoYIfGG5l8K1yQ/kVehWNW9tAhd2gvTe
4LO5sktQ55wnkCSgX9xqIF+xQktaSz/xS7NVOL9ZO4a4grwquyrzV9uzo/fnbOV8LWGJgpaOwXoP
Zi7u2nCIgV8Rptrw11aM9RKUWIMpu0s5LBx4KcxPRY3WnF3me3Uf9IMe+U71AzOCsp4aGcaxawMZ
QY3mY7vhJxHLL6YJGcnO6m2kFEipI7OOQwYqHEqtgxXnl5AfjAy9lRhfWaVltTjhFVddhrTaBF2+
OSZyLL6ri+aUp8br++u0MsSyaOwSOCaSzkNMJgetl/YCAMhnwRiQjeqyev7QMEuqT5ODYwPC3zAH
lvM0dC0y4bK4o40GREJkT+8PsmIUlsDOJq/S3DQQpuTG8AiIIfhfdNRU3o3Hu5lN/f1RVgBn3hLi
aTbopxo7RPUIid46ix15CV2J2mkjbVVQ6k1+TOhMrj0G2U/1WOvu8NEQdqnW7piFL4cGq+UwpDrJ
1D0MVd5GrQK41B/v3n/BlS2xxH9abSpH/DMzvZE2MHPv1GOtauYd6/HL+0OsWNQlcWflgLWzjBWu
d0iC+90+SccALUGQBN2hhB+wnG7cEytWdAkFHWVsGsaQoXKIqDVuaB5AvfN2cz3W3mMRZjWzWeGJ
YLuy847QQb+Gr2U12c6p6vNMLGJaHyqEQObxr/5QPSRGaSv06wAQZZ0dHZshsYtxw56urPgSCTo5
oMEpUrR6DrG3S5zhVegkomCq2sxMrY0wH9lfjCb8q4zzBij1wUov3dbX4byvSpkfszLdSpCsnP8l
EtRMx6l0czQcmULZV5C9yg6Zm4DaSZcTIDA825Vjn27M2VpMt0TBCBOkDVZezl4eDXJ3jIb4DuX1
jKIgQclVrtDKmt4Ly9gwoSuX3t8oQQuRkMICstx2yu/cjF9ir4wDMgyHYfRBmAwofkqBZQRo6WOH
Z4lCrTpi9GDRBxJ/ZuVLyWPCCxnE47RR4ljbFPSvm6JQfZ4nPfp+igxaiaLtkfr3srvE5+VOtNX+
fVuzYgKWmNOpHLJKtOgJhKtj7T1m37pT6wV84PUGrmbtRliqnJcCy58QE51uhvtIY37XViDiyoub
bBi/dqXa0b68bTszR3cWYNZFw3zwM261Eq+94MIIEatBZnAg6ACx2joweXddW9VttZXEXlmlJeBU
DdD9Uwo9m+YYfxNO2uyMsTvGEh3TseH9+NAiLUGmfmUUeQ100q6fxbnNlh3Bn3IDbO7GEq3M0RJa
OkgyihyyPejSUvqFCJqh4Ctb6I+0lRgf3n+JFfuzxJcy6EEzJ0azv2bZoXFjxJXSuGCOO6tcIcb7
aMpqiTGd/KY13Vi4O1oV1ie0PcpT78npmvF2gKwf8n4fswBLeKnZyCEWHt4IvH+MINtj+Je8yWoZ
eKQnH3SoF2bA8ZkH8ofG2w1gASh33CPeZzOX6A7pWg6ucJTuTAWqQjFW4aALr96ozqxZ8KXIOdqf
26ZiHGBM5V730tEBnQgNqqm/mW8nNTRPteAPsFJDuOkyrARGSxBjAbLWWuliLuvmxiFDVpbHutmw
dWsPn8/wL9csb7hg2YCHp0b5lRXkrk62dHvXHj2frF8eDQJqztGPAlxLEr9UffFMam+rnrniRi3p
HXXpipimeLZX8nBCf7DjoXPDm0LuVZEfP266IStmYEn7RO0xT6wGA0ldBGZF0muC/EhFJ7VhZ1aM
5RKUCHpRanjg8tl1AwknlR1jnkMb3D1vdlWv7dolJHEcMzPvU6Q+KrsJRvEMEBMSyEn1YqbfGUwN
lDeDD+/Wxd3S2o10JZK6OzHRPvCAAiDjVmPByo5aghPlZJqFmQGOb7TNJyiz3kjX4BuGa2VHLUGJ
qrO5bKBpthsG0wrdCuIPmjEZqGqKRsK/WSV0WIU4vW/4V1Z9iU9stcp8CZXLXeE9OG18iShAqvrz
JjJ9xfVbwhP1MJkxdwBEIXMnZOGfAb4O4Gv2ThIo5oINi2xvsJVbbAlXhMqN7guoQO46lN1bp4ic
MQtneM0o/TmJ/P6UrY0yb4pfzInXSlUZyMLuzEIUV1nNZcB0Bzubpzb66LoWPNljuRE9rZ2ZpWq2
hvJfQRkQ66grZoA/lSrMu+nL7C9rr/qSTBzaRKUZspzsiSW2cv1rO9z660uOUJsyeoVEcOYaL5Dd
aSOSCPv4/gyubbplgpDKMY3dmVtU1UW7M6nO7lwKcSUQGtU7q0FWZ//+SGvbb2EEaKtSX8z0n6aL
FmD+RnMW8cqOZktNXBYI17pGQ9Du/dFW3msJadQz8dOUpuA49HDvliV57pVxgqIDD4ve3rj7V+zD
EsEIDJfb2S6amogTB8UcquHmaRoSpM0jHKvD2G4MtHLjLBGMnTOp2PXQruURvu/L7KvvdbcGCkzv
T9bKDltiGLtkiN0JwH54gv5jp+iln7lbxYSVI7pELNbouHbYTP9Q98lbQptrnahszwk9ksw4e16/
5WWurfjSFowEIPIYJBYgiqtLyiHdXkcS/DeHTcLUFfoBb4kanHjbZryz0U1b1F5x1InZu6iJpIYN
OeRG3JZmDGyf9B3HCL2Uu58NdBd0EWE2g9pLkac60kCgz58XhbXvq9jaokVbW8OFlaC+OVJtoPTo
zIVH1js00FsdBmuWb4kiZL0JKVRIB+48YNFYAiEbt08gZGkHJcvOWl7FKKeCkmW72L22bRbWgjE0
ZKcOcnui17IKEhqz+FybyPcGtCp95yK2s7w6Fg4B6OHnKfj31+E/kjd5+99QlOaf/4m/v8pqrKH+
0C7++s9PssC//zl/5n9/56+f+OfhTV5/K96a5S/95TN47r/Gjb613/7ylx3Aze14p9/q8f4NKer2
5/PxDeff/P/+8N/efj7l01i9/fnHq9QlVMPu3xIuyz/+9aPT9z//IHMQ+e+/Pv9fP5xf4M8/Lt8Q
pKbyb594+9a0f/5h+f+wGXOAw3Jcn/g/gfX928+fuP8w0e7IfMpMhmzinLwqZd2mf/5hWN4/mEss
2zchVOh67rxlGql//oya/3Bcz6Q+Y6YLkVz2x/98tb8szv8t1r+VuriVvGwbvAvoJXEB/h+gCIEc
Q0ndxpek1HGotSxDNe4I6aoBOIIW3WuRynIG1ZWaB0nvRTnV5nVV1PfErnf22IlLYVrtrpX6bFL1
VRXdKXa6o2qaJGBmqg8s7/ZWjd4saSUaVENDGgruR9r373D6g9x/itU3GVdhMhSBSrLzWAl0gTpP
Hbitg8purzuTfxpd3t4YDQLOls5N1989RV+7wjKDuhf7uGhvay5OXZt9TWx/gkan1SAu1sNj2ZZ+
4FEo0VNaP8a9E6Uuevt47A9B2fU3tEwvVEvtKLXlZQlSZcdobh3QtIM+iAB0qKZTCeJo2Vmg2Lfz
NAJbNYQedfPG6PR17IYdqBnToOH9XhndD4WGmL0QVVgk00uWixsnx2tBl1acbdVGzM2+Og5aKRxa
7920/GFMmQyl1F/qurjVY1GGvokeUea/Mn5ps+TE08fBUN3XzGQqdFtPBZqhp7jqE0ipjviaXTtm
4C9JKuNTCUEe8MAGQ6tQcyPuvZc7PKwaMIeBIagKEVp/cQQKE+hKPZhuGQlKi4gO6QVtSBNQ3dyU
vL+zO+uG2h7oLduwIfIq96H8UUDpaqoJ6qrVcPbzxA1bs7xioKsKSV1zZAlktfNyy9wbfZwdJre4
SzMI3uTi0Hn1ECTTnR2LK1oX1xBROjegawpco3qodXafjDVUhBIDwNg2D3uwOb0aQ3xruBDAchFz
jgq/7AlaB7Qd1cEQdhF1PvXLYCoa4wJnJdDEM4MJNHpNgbbHDLJMtNK3ZU0fDI8bD4AbJ1CwQxGD
9H55sPT0aNjJhZ3LB1VPKg+UeuFigKs5UPLDQL9RoEenP3au74YNHeNH5D8ABqNpAqg3pydr7M86
g8KhGNIYxTLFw7FuWJixQUV5Yh8cp7mt6/iHIvTK0dVTCRpc8LbZYNpi+Q3nyrqkdrq3wLmz9yEc
ArYK0J5kyr/i9XgcuY8W19Y9pyijBu2orwlr6j2Ig+uonYh963v9N5u3014J1wiIzPC9VPoFmogB
tbxkhENog2g4hYScrr/Uwv9sGuLKFem4TyFLhyNoQcuwLE5iYmjs0dkz6JLyKK5VB5+1esw1yHSV
Ja/7qnfBOxcXkObgLyDzuiLSTYLMdbIdivxHP7sSNno8Yw7MUZslRgiY8Fyy7IkFhKC8MKDmAh/O
GQ92KouIQz8rcAeBtLgnXnvCi6DkyFyJ1mBRm+kLUvPPjp8gyOmLY6EEDniaRm7i4GPZ8OqX+WXX
znS8MTP3VWOEoL0+uwP6zoxBhYRbL2WHqm/D81ChtycqOC0wFjv6fKijXI8gVhO7VNxwS6hdhQOS
tndlbOx9/ytaqgZshew16S87Tf2I8vo2tVuQeGfQPrDturzU3YhrWqOE8UCtrjrSnKhLxwB6mIHy
a1dPfbO3zCQ9kVSc6rjrvgqn6vcjicmX3q8fmB4vx2SMQ6h7qsCGl3hdtT4Lx4GVuJASjvqudqK+
oBnUcIYpHEu4An4PKZHCL6PSlTd0Gq7yKTkr4g1Hu1H5uSPIzeM43fa+cTFW3UUj/O+T233Ksv5R
FCysUUiKisF4A3+ovwMrY4ySXnyTOFUIerKz3Y0XDfiKAoeNOnScLISjRzEQIK1Nm5vByCBViOCl
uLJGGrqGp0OewPWX/VEa3W3q6etMgkyJmIk46h69GAl6LjTzzk1uWFHll85x8s1LXRhflNNaAOF3
5lvmoePf82C/KsvLXvLSKs5mKbu5fhKBGnO4NEVZHnSRtEHjln2UNQPbU9ADjF35wFzxnNf3cqTH
sjesIMk09pEtdm2X9MGUi/FTLE6TrGG/NQET6+hYzZWRWOeyBxJFl+d07BszQHjWoGsZvZj9zASk
ucVwPxRu2JOpejVzmM8xd/Kr3ElvjAocCJ1om8DU6NNBCWPYm25y0xffUHUyIyZ1Frr5eC1G2/nW
6eo7T1r0RRPQBdvIn9c+OabSgFKTGclYTkHV9NDUcM59MoUu4dcG548TAz9V2hVn6HqeOIPxZXUV
dUaD9YmhvDW2b6PrDZFKxIUTe/HJckoFgMCUhWVXIYYud6WJO0bpK956n2sHt4GOL5y8/24SFU6J
H+asDevYS6+qxHyrG/GZQGd2J+2a7VM0rYH1SxR7Jx0INKEBqOBdnO/HNoZGeMWhTUNJoAaljymE
a/YoSXZhq/t7uzOfBz7tpVumoS/rb6j7t2FJYAB6mjt7wHLyK9/HDdRN/TN346qCgikhB9VwB+UF
KOkBjlvvx3pi+8yA0lDZOObRmkU5hml68hwtAtq38CyqAveVYQ3w+1h1HJjswhQlpTOYibMXniXd
3p6MEr/oglXBHZD0V3EuIcjANTJytDhNY58fDUARnrhtjY9sHOXz6JfFnYnY3R/BD1+zG5bsR/Bx
BsxHAr8zH6hhPxVl3nwCG3QfTu5TWbH2JGNl79PW7uAgiRK3OYysAW4dMB62Imj6+KvfuF6AdJcd
IMApIhuSP40vz4MJWcdSvYGNkV7GxOujCWrbUTeyb1nmH7rSZaeCGOaDStona3Rwl7n3sasPbd/R
JzuRPGS1cUUTqwwSS5XnnrRlSBXpoqrBbSnyqj1Rz9yP4FEbckh7y+SmLbNz6psnPViBLEgoLRCh
sFIdW9h4C5LJhKdh7spLCN4GGU+gmcEeXa4u49gJSgvIEOUHIJD09yO42PfgsKVhA2A7Wmw+Fb4t
0QAF7KGakqCKh/6mBQQnbefz6CRRVbhBPqrQVKj7ZS7uTHlpagP9RmlYgh2l8uMbL9UPiUW/jiBv
9McBd2t96rm557b9GWjwkJJJh6ByAbIiC5xslEAquMCFi51IyTUBbVgZ92DnMaLMqcPCtt6sRhyk
dVmaXsTBTDtqSGjlydFmt6ANfRVWdTEBzlg5ugi7Af7SLIkO1jbXSA5FrJErrs7oPT4Ir0EVJ9lr
xzkbbesdiF9jyUsj3/MxcaPYnu5BTH9NZSeDvOjVIRmmz5I4Jr5Jz0Kaan1Uun/0iGNF9ogLrR2d
m7kKXjHzJXGdC2LiPmvG6UfX9VdcyWzP+imIy+YoSHKi3LrBpobLxyXy8UYAtOceBZKdKOxj18RX
XNcvdXOP3qeHyoZQfRNHFX2QUjx3VfJUSnKoWm/f+fVpMsRlkRgnV5nXihXRYGSI7TNhRUMPycDK
5PuhUTQo6vGHzL0vDDjl2TbkjnqWbv1mAzXJeg1tQXmJ6saht/TB4PYhBasF4xV0qfrvwDkCxtmf
O7t7ntTRNxNw8ybw5us9lAQvaX4NodOv3WhdNsmlad8nznQHceoLLVgI+ai9B0LfOq0vHVPh8HZ5
kBIYMjnUF7UN32ZM9JXO+TcHvm4+5OD/9z34TFX5Yinr6DRGVOVX7QTiTxN6NRHazfBeJR4zms6P
MsfGhjdtX44OdB4m/0opeSNpfdcZbA/7ceUgievm3i0bit1U39PGGAKzGLrQEjeCjy3a3K0rk49R
W1s06g1cJmA7DW0YnJM/Pg+Q8YrBxMO5uLLhqLKGXLiW+8jt9HNV2jyYILa6G0kbCoJLi+tbScxn
njC0QEtgFSCzdBz1f7H3Zctx42iX7zL3rMBGALwlc1EqtViyZMm+YdgumSTAFdxAPv1/srq6p5T2
WKG+mpiYjuruqrBdEEngw7echd+q5fvE8w1Eh+PV98um1pCX8tFhrKNPg0TyAunxy8WRnWcQTB95
cDdx+ti1z/Bev/Iy+o6dVGyqwd6zrIFzhwSsA8VItp3z+Vudr9FWt3bHAKq+rpeW7+u2ulg9uzGG
fID8HuhkSx67Hu24dAQpq1IvsoD5jxuXT0UQnSoKyOHiGstO23KKPnvkSgZXGamDq7JWyeofuZL7
NgAMOYyKPpFiuq+LabOQ/rbDNCZj49HiDswDr2Mx4QoYfXhIV2AopPw8TbdR2d4smbvGBOdjNKYb
6/izSAfQWTMgeQbnEuC7Hsf1m5VfTRi8rPwIEeoPGPvLDl72CHt30PO+6NfxuulGfgft5D99U1w3
JPxU0RBCXmLZWjEkM366PA1uwrnYWj1cMjFBPLv9EdHmzmfTtmmfmVEvOe8voLR+zAribzIawoYv
vW07zEX7iV/i0ka1tsJzrcg31uC/PkVzbjzQAvOfVf5Zd409yQ4egoazZEaTNgnm/rpsg33B1m3W
5RfOuS9WB0+ulYldYLwaksFutWNFApX+r2U1H4IZnlUOKekaINhwlOlx0UMAyuRWJ2k9bwPisgR+
OzoO8/ZHYNC4Z6nDZyL3NtB6qyiiObqtw0YNMz8A1+rwj03CS/2QtvnntrJItqbxKqPspu26T9Na
VrAZrOfLtpKgxizwmavWJRnRsQfO0nwbWvGxCXizrwf7NWfIJaH63O2RmT5OE/RXWdodgmrp4zFw
z2AJfK5sDdvNPsiSPvdVombzvULRmrjVk0tIzCvQ8PQYF1p+yyBCT/o63NBRf3DGdPi32dPkvr9l
ZLxeM3ljBYHFnaEyXl2HE3VyfEpTLmPTQzLCdtlnOAhCWqoX1YXS+bw3IpSbBgoce6KXcldMTR/P
bdXFeeTnJJKmvix7CLwFS5E+UZo95J2CC3oxw9Cty8Zbi0ic4QILLpjLd/g4E6TqwxTgMmAKQMXP
YpjaHYFNXpPAZXelAd52Zve1buNcRtu06Nu4DOdt1HQvXNEPpVshINvQZAGGAB2QzLY7N6f1tQID
/UA7wzdKdyArTsuwy2UTJbIp1Ed0T6EtEaDCXv1hYVDCNxmyFd/4D0Nq0bORUwpCKGih6PMF7CjG
ut61VdvFJprrpFAtPTBrkCl1Xfkl1b46yOA0d/Hfs+AkdW12i8DesOq5CfTVHKBQ6oF1C6sfGnct
X6oveUr0BaCJFnHaoH/r2fSlKuZPqakPgcD8Xmf8cu1xta0RSHCEX7EJ29zX7IjUtIQbF2hrDrI3
FryrNhBXMkSEU7R5GGlLou1SYkTI5yA/4GqpAoXKA6QcfE2GVLjRwCBgdEhLT7feTuU+Qm29zwb0
YHw+zkk+tXl6KEypqi1ZpzJxGph3gtOH6JEeTZZeLz3nsYPsepKVYJuuin0a0/zbCMNv6ukRDN4b
iCvAUyT/mmGr1Sp4gECP2tDWblPTJpjC7PLaZfG8UkBZgKhPQS/0sJ66MFWD4UxqXRKm47YWY8zG
7ELS+Zi5MYtdtOxaGsCwvClc0oT1kVJ+Y5CqVay+dHPxIiILSv10GRX8Yqryo+i+lTJ99L3+MM1T
Ili4GzW7VG6MJ8B2+xGw6mLqv6Qga/dl9c3Z+aYr82O5fM7UmDT1csdFdgvq3nNQt1etha80kjbZ
hEkVFZehJncaXvS8WOLeBfmmDuYrmNN/4JVFJ2n8kE1PnTf3ptVNLNZ1G2JQh66COCikxEgYmx5X
bCDQIpA825XZQHelWYqrIEd6mnY3Y8riai2X69RPtyWL7k7GnrnsH0SWlghnLwJ538rHpxmQIBzj
5gjltHvrWXQzeSM/daMjEDxZN/3aZHFR8g0P3OdyqmOSBoi7Db0KDFFxinsKArLREWr9jyC2o50F
/Pllnxd3KW9hDE66LLZ1dzNMDN6b4/pxLVWUwIA6sT54Gmp6e5riJKxhyC5XUSe1654zuyxZzOh9
EPVgWbryE2u6GMbFaEGULdL3MdrZicU2oxDFyPIfvXXNISVzdF1H7YJWDoCIO2MB2i3sB8nQUARm
x3sojjX6k8jWRxYhck62Wo5wQjnwLL9GYyhKgiqXuBg4yVAlmmLPCJIc1ho7bsMsO+RrjgJRqI9Z
7T+aonyeOqTU72/jXxffXdM3P4bzJv2rvv5t+1J/HNzLy3D9tT3/nf83tvNPLuf/53b+9dcFzmMv
r9r5pz/xr3a+CP84GZYgiwm1hKjyifX/r3Y+foVQzTiBbiHjTJwUdP7dzqfsD8lliD/JmEC//YR/
/Hc7H78GDxkpCJEQZBMaTkrv6OefNfOxsIS1EiMYNWC4gJ/z9bQ7QDXIuEVy1XBwZ01I+dUoc7jD
Wv49HTB0+8er+Xuc8M/xwetx2ek5Ab3ninNNaaTJOQxfeNBC07GN4qFPGdIX2DCkIWLb71c5G5z9
vQymfFRFoCLLc6xdXgZrF5QQBKRdBPFybPdLm8KajOOxjovJ7D6FwDPaOriY0UGEYV3jYWzx+5/i
r1X+MSj562FlKKikTOJxz5kgEPkho2/nKK5a13wzJcnuVrtfTWp+NE0T/tlDhj4OmrK/BCgZ3Wqa
T+hr1AACQOm0/QAbSvYlLDDfphWogXuTFtOLm6rybgST6WEMAb1dm8EC3BcgWpGmpEe0A6hMFFpB
Gqqfejd6Jw4Z1I14Aqcck3Q5Se3WEEwSOm6G72NYhvlWQra2Rjjsdw0S7i95Xc9fVrd8EFGb3si2
pIku82aHCmp+UAFDHy9wBj48ulqBJZjRnv/rzf09mns1dfrPuO98JPj/aCw5IXF/F0v+/Jp97b9/
da/CyekP/SuchOQPobCdlCIQGwv5Cc38dzjhf1D4HgpQ1hiowvzEIvxPOKF/4PcK2EFhExKJ6cz/
Dics/AMKwZSD4K0lDidgNu8IJ2fnm3KFkHX6EaRmTJJzrysYaYya5rlNYODpD6uGFZTIhrcgh6+n
1Jri34+HEfihJYyE8Myvg5YWklAwaupkCrtjTrrHaZyextBvG5SDsRP9WxyL88fCUhK+YALvGzUf
PSeHel4tqckwQBgwl7/Nlzbdwyo6iP/xrd8OjlQwytBNloSF+LoY5L5+LPjRVPNiFpd0JMdYi/Rs
L3ou3sBTvUbP4OUxREXINwGgK1VIzkEVJrC6pK7uE1t5kawOxgNVtrOiuELW+uCN+T768i0/srNr
BotC55Zh5yqknIKfY5KXNcuGuQ/6RKDsRp0mh51qFxBYA7ZcNUS1b8Te18id00NyHgmsxAkjmp1T
atWykFTLbkgCrp5V2qgNlkP/JQPx6r0fjQuCWbgWFCN7gKlef7R0cQ0zxqORHeb+clmFTVg7lv/F
KiykjAsZMU7PoU+TnY0s9MkzuIN2+qVZIEyDzdj1/o2FfjpaDMkGzjC0eTH6Z+c73YhoytY8QuMJ
dKIETR27jyZk/zot+K4NGvajH4a3soJffK0w0hD9B0IBwYiffv0fuELA4uXajOWYDEzUsJCo/Q5N
vGBXd8gU3ve5IqJxwLSmIaOnhAyJ2qulolCOc8d5YubM7JtG80M6p29pXp69RWw+RCjsdeB0NCF/
oTH+uYoL4bmhpxXFwpLeh+Eg9mk2XbVoHfmaHCIb/Q2iQd78a1jG2fk6LShwrJVQyBs1P9dyC1dS
t963ZULG5QhR+BBfLVKXZcuaQ2fz8o007lfLMeDIsBtxuOT5ce76WehuhFQ2kxJ2WkTXNXQR8q48
TuUU0GQUJboh7/pyeERkUdgelGkmuDonaoCbDLqBxdxWzTI4tCL6aLvwLR3cnx+M4QUqIHgA+oh+
+nA5zbo+7NGDU37uDxmpxAFQIrPN0w79g5m/Dz6GRBUPdQpPSMI5Nsv5d4PEI4J+FZgEh77YjarF
nAJGGO/+XFjltAhgY8i8z4mINUdLuqXaJN428Gesg3LTOLYkzVDBFhW6B9t3fyrcY9iK+F7hKe14
fciUCMYVR9oma1qhWaCF3ZYUekfvXQWfCEkG/jplA/pslWiBu1+4SAzyYdizGab+NL/vm93vVzmL
TfhC2GtIOCIkSTRS55oTgzyJtq1LmWiXo7bH3257jFLjgfP0jQf61VKhQvhFqoai4VyUbgCgUq2z
KhO/ljLJR+E/9hQchIgt5uv7nwpv7gQHwyYk5wd4XNENateoTFKZPbSgtR2ngo1xu8zju/cCal/K
CQSaCPbeea6WEjrA0SGvcD9mJ3bQSbTfF436Lx4IsT3ELYL6Eo/1esvlvFHzgI5WIk3QX68BWekN
G7s0uyForbxBFDnd6a8KO+wJlJVE4boXAgfr9WKzqTvtFIZKBD3gGKdrgkBI9j6Ll1NsQC5IJQfe
T6KIPNdbrDCoC9F6wHTctW5r+vWzWEr1xvb+xaNoyXmILBrroWJ+/SjFRE2eUiwCCe5yW9RO3GbA
h72hCvaLnf1qlbOvw9rMgm/vqqRI5/xCtyWP1wEA7pLN6uN7d7ZAEsGYJkJjx50X3SGEFZdu4jYJ
Z7ZiKhiFdmNZCDsAPb5lSPvzY0EpDQGOoahG0XWuwxBZa9ksiE10aMTRKlXDZyPD0BHh6o3Y8PN3
ElKc7ia0apC6kLM3OKcsQA8dSzWIq9vQLUFsGX3Lv/Ln60+gPYO4DYQnKrlzmlJt1Fxq0LGTPGuz
6ZpBjfIZowY43k/o0gM7woJSv7EDf14TRcipRRIi/QPG+wx6PKO4YnOTAeRD0WdPLXGbwIbhpuwZ
Enbu6Bt5xF9chNenNzxFIirRHKKoR84WbPB14CN8cnWD1WWfKKDws72MWkBSh2jRnwL0he0eyr6j
i5dp6JftYlryGabu/fNA9SST1IzAV7Y1g8SRjPLxVsBQCjg7oDmhCtaiH7MbRSCPq+DZl/dub4B/
kSyfSl807c4lHZ3pMzSPcR3NawWH53Kd+hZFwZp+C8oUo/H3ryZRYwNSjHCHV/Y6OvQOztiuRZ4H
NtwAAUYbskcHpKrDmCQK/277vCOJhcuwIFCgAnuUIJt9vRpLC1OMFe4/wWGU7UUOEGE9lTZLoFW8
QCq4bdzd7x/w50QdS2KxEMEC1kznkkQEqII8sBKTkQgYklG+LLA3SizJN0XXQrJMzG+Ep1/sdorT
q059XaRjP5GaiMCkq8N1iElhADtD/hT54rorizSxJUbnv3+8nwNUiJeJTpHSIlKIhq/fKC8nrgIn
qiRDrVLE4Oy1D8HS2YMRBX9Dhv9Xa52uwxDHBy3X87V0G7p5OSGcQt17qDuBRV1NAGyXVb9uf/9Y
v/hqSsMD6tRhBez91B77Z3lV53Aa1GlfY2II+e8OZq2PTPcEADVNtyghzbbEIOaNO+znL4dWMkxr
Tuj78HT2Xi/aaMCCi4LgLMi+v+7XKsWUaKYwYTOAIlEhdu99SGh2npL2U2Es9HlcDFiAab9GijbO
ft7rqSlgf1m48arMZ3JpUus/BAwz69+v+vNXhBA47KFC4P7xN+HZGezFIhoFuFTi5rXcrx0uss4C
oQes2lub86wRhfwG8QtEGYEUhzF6/kK5iRQGc22VGFYDdLUuovrQRQ6Del6v9acSEM2PtgeEJC6W
cWzeCG0/7yG0G7BfCR721CU6e9CyQDZUwBAuUc4N180JBQt5udzGgB2ZmyAszUMK65W3cvyf7nGB
hpTUIc4/KB6IPK93kZ26ZakBpUraqIoOXmflVcRz/ca5/9UqiKGCo95jBC5Lr1dZp5UtpCtQn1dh
u1EWMJgo0+MbO/SnvYLGFw7C6Q1GIcVd+nqVYfBuoiFyR+qWfHtKyGK6DPhc+bz+N0uhp4JaUUZw
QTodzn90iMp1dEMVAoLHqlleMDn4jSALRvYm8Pvfn4BfvDskWCFuISEQXsLTr/9jqYoWGpgKQE58
G6i4Iog2AL6XzTt7ymjl4e0xNImw/dHzOk9DZtaPpqpXFEb93GJ8k+blF6kBa938/nl+2uh/rSNP
o0ZEZWRZr58nCzyYB1lYJfBhKdq41+kEtlwbOUyyaXDwTcD63cCg0/D7dX/5HhH3ToNPhT7QWZC2
3IRG1guQdyHMa1wamK+YvgGl9N8so1GRobiMsBHPHs+txik5VwkKEJjDqRZQHVgn1O0b24Ke4vur
tBHvkROKw6Q0hiU/PY+yIOKs+F7Au2R62co8eyhzcBOqEL5MhF+0BZo39QzYSafHvYpq9sYh+NUb
/cdPcE68ikrfq1FSFIRjIKdEj7J+GsUa3r//jf5zmbOLTvaFX3ocrmTi3l9XkX7kVTO90ZL69bOc
woeS6Ouds+PZNK1gAp1yrSWzbqdJ1gLFEETkjc/2q92P5gNGwArbH32V19sDvLTJjh2rktB0Mp6F
p/e9YJiccmR8IK2rLr2ief1WkfHLx6MYPVCFbA8d59fLLmPYRBC9xmZZi3pMcshePpUZ8IW//1S/
isBg4aEwQqueCs5eLyOnJUDHEvldSkLgV5tF7BY1oM0iZp4u775UcJgBq4xOHXREr7NLhRWjmOYQ
zxS0kF1dm7wtAARygJn//qF+fndYB0kkivgTLOKnCp63dIS3UAXlaG0NcJMi24feFW/kcz+/O1Tu
ErCHE9CCYOL2+t0pTPxbJrIJO2EZY7MCPjvlCmxA+qZZzSnEvg4dSKkYdh8miOgiirM3Vy5+CiRK
ySSfq3RnmqDbt26pbnNJmwsLqZw3+lM/4x8UqnchJUUGd2rxncVeE7bhwoIRaD8D9N4tIL1h87VE
RuZQW0FV7y4PW/JUqwHWyrZVJfukzDKqA3IGkO5+/zl/es8n7inaMZSgVYJhyNl7djUzedtAJcKq
LtgVilR7gmbGXc6hqf37pbBNzt40mK9EoHLE+Bv3qjhPmtOurtMhLVRSNvC2qcCOCqYIMGkh+uea
t8SUG6vnbgQOFO6oYAKg8l3XWzfBKm4vcHWYpEQb9qEDZrz4apbe1ZuiygD+BKAsvClRad2HmCyG
lxaa0H3s2pn67eIUUMfGDvLouyqCYonj0oN65rvsEdh59dd0pJgH9D9XpHt8y8AHAVEFDDgGjlMl
a4JPE3k2zjdFg3bfPQioYjDgzfg0/VSRMgJ1MRfegsZki/SbiMCBreDrAKZfG5NVFWCZMnCdgAQv
qGr5t5QtlVqSRSLJuFtyC/+qpMkCWvYx1a5CBy5yqq+Ojc2wCcYBYn8unsuM82uI7qVwBFpln4/b
ji+Buqomm4IXF0UOKgyxCcN6zRJt1hFo6TBI/aUKdZlC550v/jv0LECri9e8g9qAqf1U0DjrZ19s
4BpWmSfueQ6jK18sqbxXEwz1wISDVMWHZpwjtesWyfvDgA/MkgH6JRTKjGKBDlsmwLDczA1sGvZi
GWV0YwEVBCqvn3x7ldquW27n1ZXBY5BVrD9CxBY4GYBAOaDBBSWXU5bD2BqsubV+6Vi6vJgGHP6r
k3ZKfRIQkOqyU7xcr6Wwxh2Yq+fxkGVN6raFQSP4OUo7sJ0RBqVOIFKY/SmQVOkTXB8A49h04Osd
+ewB3t+gGZgXT4HIgWjMEJSbeAJBcPleLxwz/ZjTNDdfcNpsuoGmZp1+TCHaJS9p2Gq16y1MEj9X
nkL+kNe1k1+9y0F2QwukqEB8WAZ4dW9t3esqtrnz5B6k+zGNRQAw/i3MQ7t5W60dNPG7uY5+OPi3
vcDKBkB6omSVXYClnZdICFuVb2cLYfNd1pDgFibPuDvafi78A/xWUpqUvQD/g8HR2r10RUo+c573
Ki4lfrZ4ZS0o2mtX1N3O2Xq+ImCtgAXAZrI+uWDqhli5YjTIbWc1JLRC8hJTZ4tn5lhZxbRvQhH3
AIR1mxFNxhGQ3KzJtqWoCfb2ahXf5MTz73SqINYaRqC3JBHGY3lcR95o7MPG3PaDod8JPHKLTTMt
K9/PNvAPUVprdwjJOPdQd1XAfuWQRRKJBU5cbqqy7cJd3RL2khk+mI3OmJr2KwrxELriq5936WyH
zwoGouI6WzQWXlYJFxUAQaSO6yxYmq2zDX1oYTc5bRrRRPOlgjAZKufctvZSpwtZdmKus+9zgzJl
yyrGAROlcviiVhMOjwWS4TFxWTCj4gWD0O3QAO4+9nVDlmsFzash6eYc9OsJkOQojN0EGsFN25C0
39WhDZe4rGB1BebfBN/ovE01/NKB2esvTTdmkMEvDH9YbbDmT2sha3wMY2DIVkEQzO/MQMUjAn/+
1EY+vUfsZvbEp5PmEcDfGuEGJP/1YkbM/OGIGD6HU+U8dPEi8zma+qKC/jjQsHHad9JvkIPDKIeA
FfwCgDt9zAE2lTEmWMMchxmbgj2a6F2WzD5t5JepmQpyB20J2j9V7ULuiQuGW7pSNI/mIBLrEXGo
vp3APS5BCmij5iKE8dSaoBfUfWyHyZZJU0HGcFrSqDksA6iy+8iMrLhqc/BkgpyE2b4F8T3YAxmU
vfCZ0jYedR/NhyrqQGkGza0NgLQXQu9o0RlzBYpKRC/FTMInmZNexsEo2DOYfN2ike/nQYfD7nVx
uWREH2EDVK1X7Qio3KYPIQq31XPGoYGW5oBdR+mSg4w0Nz3/UKVBTje266sJsryrgKGHnufxW4px
fnfdV40aYj7mE98ilqg5TlUFWlsfmPUO5Gs3f3HQLv6iZZrZR0CeLD1Cv1yKiwVa+CDSZSHvk2ik
A0voCELoHrFkYrtK9y3L4iVdJd1kMDQKk577Knsuqbff2qljT7JsdLoTNIBHruElRWwocAe4rR/n
CcpRK8+6+zQo++qhtNxFsGpti2wP1TcQk32DUgSsf87uOVuJSBicXc2RphGHKGjuKpcQAqb/RnWh
yzcOZIB0U4NcAxtKkFDhQV6XoP5ZOO+sVyoDbOwxH9omBceixS1p86msNhZjQo2NaNyQRDmI3vEw
wZlr7xbs8s+Qis1lYoZpvBRB5ueDWPHxtpEuSL8FLMemcRQ1i72oK0il/HCY9i+omabq65wr9QJg
qHbfvZ0pAFAToATbImgshZBg0CFJAI0FvEbiT7ICY1qS6A7Rqu8vmopn/rLFGeUJeF7AcoKRNECB
n2WlS59YJ7sCRMyRUGx2LZcNeEDa7U9z/uneUtHmHyuYf4sDbcAPWJNKj6LaapAIqgdN1iaCWATo
0tglqymaa5fPs73sWxeVF1kGtH8yrVqAPgDeb+ee6mAw0ESIhrWKptiunE5fhghT/a/hkPXZfTGB
Cfude+1xhIo0D2+6KtMA0acTLnsSDXCbAmyjiGtDl/WwyCkotiDXhACsQGzBAjEgNd5wUje+6D4h
M4KCB0gY9aQuvCypeBAwKKS3rkIv8UmOts8+erzpcb9M3VzewnakgzjXUOXT3mQLB2OEjyUc8JhY
7peJ18EGj2+6b5i2DlkS2UWMoHGwjhxIoNcZhIRReXSVFL+E09TSP7f5ip4co6ZycYhp/NGQddYX
tTJonnsaQSQMxCSY2CJIkAni14A3b6guaHvbL9BESuZ2xjdPejHgYMY5GevgS1XZYN7D7iebIaKA
Fa4EK2a1Q11ZQhSYFjUoM4OvZNxNxECP1hamjqHhwfyHrA8s+zRJHtx0bmzU1YRx7vC9jUB4uBHZ
0qDboqyg/cecAT8SV/3Mht0QqJZ+UDWkJPdkENHXYCCk/6TSGawbIduIlbEfgxGCWhxKGlAvMI0I
EpvKBaTgYc41+dpmywy6fAOBX7yhann8K5n+/yDc/0VDdAl+B8Iti1fw29Nv/xvN/wcaWRjboJd5
wtMCDfpv+G0AWD5K1VOdAzAtEEQn06O/8beA2BL8B+hapA9/afD8B35LyR+ARGggf4CXxf+8D8wP
ANvr+gcbEj9ZFAHji//HTP+s2adpMGQ4hTvRexJCX9r0kHHxpBie+YyfDEytAAqgUHiIVp0Ukacz
hq1QCj5GEcgp+1B27XTPfcvUdWUGZQ6QgRimHzm0PvqjgkjtNqpUOx76ktn+wMzI613WSWB9hc7a
HOr2JE93bVjW4ydlocgDUuA604tudQ0FXWrMo+dOFQ10CtKlqOePuqOh/VPPHrjQmHuVwyysrqr+
T3AVi9uK95A2yJtyLv70PUNB5KRz0cEsYhZQGoayzJpbWicjMULdFfnqc3iMrSXcNcOcpg9EQVQD
poqw9C2W4GGYo+9I1K7hggRlG2fvUhFcOV4AysOD0oCZFwpQtyuUQywHMmpo+2vdRPoTIe7LGLWg
WXuRcgLcG6g5K1GPosifMBCNLjEq6ettC50IvFKz6mo/Agu9JGvLJ7qtMwW2QQ501ifR9KBapjzw
cF7CbZcd58h2l0oXkLETgQnWPQqvPlkLeA59Wq1b4XWDJ3D1wfqG3zaBSq9GdCiB1kemeyibAETW
mrbVoWeyBEu1c/Sh75GtJHk+1UAnjCcVCIh1RHDW6AS95xXSVYih+AaYMNrk/pvRvvC7Jk09gTI5
xtYfcA2mPCmzqP/Gepre8NSs6g5ToTzDONGBg1jZhX1m3bh8tb12d3MhRWzK/HpOkWH3FoxcsDM7
eR8F0+NaD+ywQIbupexpvu5NDiEUE8MgPM93tUez/DsET8IsEXlvzT4Uix+vW+MN1JGGaHoupAYz
kix9tQea0ZVfTOG7ZQ9UXjpszOAgs7kMc5fe55XRt36gBIRIOmVWvRTgONAXuyrpP9oF2JYDpHgi
d1N69PYZKiokItB6pnaohj1fFQexvUENYPlFrxrTrrFixpJDS3zBvkuVKiSyAbJfsyUjbrandghX
9VmRhRQfoMeTji8FwvUgoSuVuzWe3NTU077XES5WCdtCLZoNg+vt9biyVLkdcTiUW/g/R2ZrkWM0
36J0HrNDOPlOfWz94IpHnvU9mWMMyMsOnLC1OemCsG7oP/QkKsqbQZeqBFOOkJJepNRhDgqEXshB
tx9pNNGEK5PpALB8Xil2kM3cHCESr0HFn9yezX19o7uoSrqeX+fhtNaxHc3ycVgz9QUkwOyYGsp2
mQqnLxAxQMYZKfsNaHUfF52FfOVAxjah6+nG7udot9q8vghg0bc3KMSASkXZCd1bOzZ1YoIWHpGz
X49s0qWPFRRsHrRijYrRg8L2teP4CQM/d0SMMxdyWOVlDfWYTRrNP+Crkt34Nn2AA4q+b04yN6RU
eO8NgJv4mSOJLzrjPDgZyduq9fxBw+mnik/Ipj1BJLycdWhr5HQGqjvBtOwy6uUjCd16Bwpef1lC
vOHKLW5K0PyRmyzSwX4oee4TjIenJ1GJdtpCtBH5VhEhmO7QcSD7js0FOE1cH4kexzxG1VDvQeSb
Llbgzj+zukXmxqBarSfRQtpLQw5EFCyIW57qDR2WORlaAnlj1gcHVhbB9Tj1H+iQ432NPdmhOoGo
Q7eGCaRWpIy9QwcCLUf/oMJ23ERmGI8ezH/o91mIadCKJHJarhcf+G/hFMwX0Clx90Pvi4uAFBoK
CpQkwcT8DiTDFApOAT2KArT2JZ/z52yxUHVqZqhWEAklMj+CIgvDVatcukOJCHVkLbP9iq5snMGx
4aaAjfKVCZy7R0ejOEyFhEOWI+DhIy8KHrq8/cbger4r/Dw+Z1qNd8CQeMAfGg6KFvjVCpRrZkV+
JLVhkDIiUZIGEIuTpoQJFRQtwMHEV8WWp9fZCucgrdkah5hVbECPRL3TgvMhHDylIR8WXeRMzpAw
UezaQywSxHwmj0JP7WFykOsYUuCUmes3q0T/AldWuG3cWF8IcME3XQhxjVGCk+ynML3Omjzd8yBk
Fx7ok68LEuct7Xl3kK1JYRNfjRfROnxT+ISwtWLsvpunXVWV+ZXNTH1B5cKPYk3155JIAErgBaN2
Aqas/8PeeSzHjaXb+lVu9BwKuA0zuGcAIA1NUrQixQmCZEnwfmPDPP39IOlUi6q+qtNn3BEdFdGl
opKZCWz8Zq1vsRmIZRNutrzrtmbZvNXEn80smzF3e11yIKq9PqM5tK6NFOeClsSefoYIazRwjk71
J7grN42W80TUdPNWQ0CAez3t9nAjl0gzcYkpV79TvXCPVpU7tJGGEeK7tvb0RwXIIss7nxioPfqL
K6Lc7JcgEfMbXRVHS2b1lM2ajPM4dHwNnzzAIhW2cW7d6YQvooOdl55/6uOt5M7dpRM+Eo4uL+xr
g6FhnHRcQK12kqydGYfqqxUkfSOvUmN7irNqgwGk5XHZ7+vVcm+6xOkuzWLOv04r1NJL5lN5Jgou
AmvMDBW4zUj1D/tngv8tx8OU5qUFMMchw9BJnkYv6Y3kOuunUbVBNwyxo+3SBLhY6Qa+yIqejQ9x
jnEJeMaj/YvHFQBBnlr69oUzW7tj6WwO+nw2jU48hgoJ0HjlQfurviC8d+IX0xkXSFdQYeWzhHt3
1jFf4+Kt/f1cNhI3jXwuO9JdXH/Kj/kgsmtvwCLP0Ki8L0RdeiBQVkuHB2U5xc5XfbLHZ5dX4ehV
zS0NgYjqIjZOue/IXd+L1gnaal72Qg7rsVixlEyWon9xW6a6blEGthrGNJSe1YOPIItQg0Vwuaai
+lSPM3O4snWbtwmwAu79Jk031W0TxXXtgsgqHxiD+UFma8Rm4v9nSVvkJ81N8pe2q6wHbWwnbSel
GJnsTfK8nNbCD9t29bj1/eVxAFB0rJqi2s/TKr7ksK1Dcq60Q7K6L1PcUsUlrnHjqdI/9ypH3rpj
w7HBX8hlk4/ueObnWaoFiKQAeDUmY8DCuWsHz4tEnis/EIvmvZkzqAFfTu4DFJqnOF7kXU1dg7E7
zd2bwVTWvtsOLR0hzAR7Oi73BJIIedE2Q+9Hc9KbdxNwOnpCrazBDlq1dRpRlDzPs39nVKl33VL9
7p10xCq6pPl1l2vMrGdwOW1UxS1cG6se88jpnep5VnZ1ynLHPLIKaE8WiJnQFV12KFO3PDapMk3m
nd5472XOfJkljDxTbYUWZmhCnXngx6JKdA4PjPUViC1ub2XAw6nt+km6Sxa6sfJbJoHNLBitNvME
TsIQy1EiQGfSU/rWjbN6+tNobQiRwWgRzYyJch4nr7Pf1kofCPWNFXni6Mf5AMfiitxAznCghWe5
kxv36eKZJwEd5FPVxADV+iWZo2Rs5geFY/zoztX2KAfQROaOZp6WpBxOKeGXp8qo4vOCv8Ind67V
L9dqde5rQ3YX9mJlUB+HwrYjY6WOYfOUPkA2TU42i+R1v1qavFPGZB6k6AWm+nWevZBaIx6eoU9k
8BBNuIdf5qr2bvlNGRzHDaAA5q94VtvMMF+9rpPi1HdDv3xcsPEmj11BP/YxB9vmEX3meCuJnLo1
jfcG+cntSdMapu6ISawhSpNxqDnR6GBsPyibIoeWUHU8z8d+1sTJUPo67JLKQlvLWHhmBphMbr13
lV94BE95sKA8oUrS2oc1YH+CPH/I4mNvVGee1fFApi9g5tA98r7aXTKpgV+bOyrVeACCIOjas8qa
uktt0paLaRSv8B7m07IK/2bomJlVxZAGVeUbtPXscshfRHXi2jPoHyRX0tASsEX5RSqWKXDTsj3K
NIPCAfLwTIjqM3OOmxFiRgT2Ug/dRX2OTSr0lrs6mgsmoGBC/TNnNNM/uEEt4FneHNpyMj/LaU4f
MEgXYOiN+JC5nXPiMAU8pQlj3WsEhL4MDp6emYCEF721XXk16c38Ng+Oux7tXltIWx5nNHBgmooh
Mkqnz6+o4p1ntqD6ej4xiNFCOy9l99GQY14+Vtkyf0kMm0dfNuteeawMR3VnKVESwAla1zx2BK0+
wzms6p1lxz4TyiobGQdZoDSjBc/fGWoZPg8ta2hh18pAG69Pi2JxVzAcpLBzmu6IALi1dp7bZGA1
kpRL2K2ozM5G9qH2uTmLafi4eEs3v9iJHZs74FvxW+b0lgzmrpmgW1g8egKvdSvvcqwXN31xAXZo
pzj1YJdqruKj8zA1MrMaLY5zAQ3vfGXgCHfL0KHYNm0Wu5E9twxEhTUm7k0Zxyhp82lokxtDlG58
slXfimhQccogcMUav9N4U1+UI+rmyqP1c0KP+T0MD7UO8bHIS6IeV43NSqS5qX2ZMkJ3AsQVLs3q
YHb9sTM2+FQ1LuNRy8dPuMfL89i2/Z21jJCGcl//2KZNtkcwbB/NOO/f9FWmzyMUqcDFdfLIQHHd
tatRH2I4p4e8hpJHce7B0zaRtARpNZevi4qTPKgtqzzaemleeHPt7zrdeSp71gRhqrvVedoP2nky
weATRbUGjKbdKK/5sQTG0asyK1g6JWXBW5UpB2KPWfq7aqmIWMWj1B810cs/lnJtznFBkF3CBIUz
ULRQNwt9ReZgtDV4QE/vlrCWawobyaYJzHWrPWD+WPYOcxAt0BOwZiarlJsqNuKLxUjUwdV883rR
65Vg59XYu4n85DbLsndLx9hhj+8vgP1w5621eekthXlKihzELUNY78nPqmG3mrp8tRoNfo8O3Gc2
EcxXhWf+obWyv0iZ0cCsNQ070DuPRdLiMiw0eNoEIwsNRqqgCEOkbvTv3PB7UTl8KKvu8QnHN9bS
01nPVnwxIcWMaK+LMxeolNzFhe1fSnC+EWxucdegm3mQSVKc1QMfSFRR05yJuIOHPprG2bJ0eVSy
Pb5Ip2aK0F8WR4nXg3WMbHetyuRJLz0vPsZx137Os2/DXk3Vo/9RH8panktNQ4QP4Zxxtyas1oVi
tfkKC6MHoRy4ZePL7wri/0wcmTgyqPvNxLHpm7e390Tw7Se+Dx01YxsfOoz12P+hesb1/8+po/sB
fdGmSEOxa5D0ipjmx9TREh821TFyXuzw33kAPxAipv5h4wcgebFpk9CH/FsEEXwo74aOwkWfDNgE
3wjOeJcB5zaU/Ekx6a2sZOsleekxPawXFbdMddXa+cJdUY9dd5ZkNXrzIOEAbSM5WxiAt8mPP0Bl
Xb1cgNUGOFw7ejhaST0u1xMzjza+LFDSdn6o99aGwtWr/iv18FrQN9aJJ+/zyaKMQvVkNXZ8hsZs
RkZZWbU70hd0g989JiZnCfDu2MCb3UfoH2fMBOhvkG54kYk8ffTuWR41dOOpn+qyPvn2bEq1H1dR
jnd9mo/lNXXeKJ7wTpXmrm1mq7l2XACw9B6o214YpVb5uS1SxBZMPWeHCencuKhdkgJuWJXo+nlC
Vw/xSUm92zFd67/GqTYwlrRNBfGX3Vp764+TLj+2TlV+1jpGfGcuAtH+qFdKb8D6OclLXk1jx+DE
BICOYCR3AzfxZnI3V3aj/PseaqTUuiESA/t4TwP/HYjRq9W+xi3VfERoASqxUG0OUppMJe0o+8oq
b5rcqvvQU4hiorSHl0ryaQcRD8eEH0pmmxDJktFhvVQWEJ9mxidPGHGXkxWD8w0nGvmvLcXR+GZz
5NZXcD11QCTZkNxrg+U0IcHz8RtK8CE/WHPWTg+t0DMf0GCCvgZ8le6t2UsFdtU+t6q+9L50LaX4
EwKYtf/otkwgL3TF37TD3IlUJVUuJL1q6ewbNZWtt7e9fn6teKAkO1nHhQxyxGu3WgNrcWcbyjYD
UDBmvMu2oEn4nSkqmn57XodZZ/Qxi05PPIs6q+/ghSdWRG6nugf+aBf7KldeHhR94l67ZjyT32M7
mx+IkBMr4o8QMSQNnnjKREkLqCt1l1kQwIPVrYUeFqnef+zdiRoyyMZ6wkhM4za0dBx1mbZhzF51
CVLgkvWhzhZW0XpGw8SUgy6p0DNz2A1Dhx5FAnbsdyvrB7r/WSMBPc1qv7iiAobPqIxyeWhHvT2l
bhXn52i+oRXnmZclH90hM5MoISllCGTrGM/Y4BBCrrqxftVV61kHfbC5YXQCyB1Y3SjyokXq5W2F
ssk7myaeAgdVgqwGlGkvGKXsjDlOmeXEyTCYvy3dyWXIGfNQDZKs3yjtDuQvqnKQwQhVCrhduj/r
dCSD7PtDI1avwwzautphZDZGBGvcGp+zXgfvpvFUsdfQ5DlmnQ29C2cVXYLiazP9eB6icRxz0NST
0sDXMmsGNTvbXUbWrUiRT0DXfuhsM60OGnXeTZoygQAUPXddSOkwM3JDNAWe33XqhPZuZmZXViUo
StOCie55HfOsrshchuIUjWVQeMvgYT5q6S+6xjXuOW6TO/vbTjL2xt7bmXE82fdF2ejTgUHzVF5l
GujnKIm3omed4tFEsm7oA2CfVKRPSs1sA/SpLTKuR1Ac0TpXxguf8jRdz6RR3eRy2yZPk6lpd36n
1JE3ru3A8nkvxtQ17Zk9VbbDB151MBixVgO861Fs7BJE69Ze1Syngmms4YTlrVEAs5uGue6PDPvV
gPxOGuXelMxFMpiPSPujtfLM9tmE4H+BT9i2rs12wkU9sFIUgT1vAQndrGUvay/ETaVcTnJzdkb3
0KztZAV2nnRfXTS1R8Up3z5W42RgBkBU4R2yDsPpZSFrxCebBiM5jKPpPy1x3AB0G/i08klr50uQ
N7DiHFcpN6xU7eX7ngqdC77Sga5lCm58HvgMYNKrSbW2eULZ4eKAHFoHFl/rui+ePRTj48AQRe4t
PpqWrjctijsRzz7wPk23suPk0E6f2bMzqz2CeK25qudGZ6hpMToWNR3yeWpLHR8YBe8rk3K6Vb+Y
3GaHZqmwPupVOvHdae3QRL1VVGlkL9CQOJbW1UT8IpclhLY+21+6JbUJXZ0qY1V9qIwimRcKL99r
l0BPi265TnMbRnwYV0MGUs5ZtzhBKs7FBbtsZjElHHDbUVPnzPUTsH4F1iMZroUj3UuRV1r/SvMR
JxZSk74vORTKfrJCTVRJ+4cpZzipi47c6c0pGv2B7cySN0DaVU5+qa9VMQeLcs3O/dgn42Ifm6ms
qH+LDuz4lNsqPeZLPSQRTz4MMrnKq/Fa4ZhYDlm98HyM7F6NQCFLw4zriMokVwsEg8K8rZwNUtKa
jItIcZuNTXwyi/UqH1KDHWGeGRCWXXsE9jvyPMN8aZk3tpe5GzezsrqEhaO2GgdhpCYTrIU52iU2
6XQ8QJDxChIMsLbkQZ6QC0TChd/AVkNnlCJ3Cf28SuWXbJNmXQwF1iZ3R3DIXNb7WGiefPHWqp7R
8nCH1eyGMturg6FbzPpTTiSEZUbV6jkp0jy+3PaszLGqlrs2XqZ43vlSpsupBvmH6ytNK3VhD+MA
vl5bJudgm1XGF7emKKUYAFbzOO9snnIDSoU49uwd5srNK9roDG0KMNOoDsrAtYxZjKz5a0MdkOvO
sAOLkZ7ojEs34WwyF99NT2Vlac4zE5BlOClDb8ePU91PtEyWlsX9Y2tarbjEl2qa+HV7XKcpy6fi
2pNFU0d+N7kuDM2+WdV169Tact/Fva4+y4Y2ChQjXEsZUhctGXjQpGNTQuvd94hcXacdgtpNrK9N
b+cxsiMwxjtb9GX8OfZF0+2Yn7n37Mj9Ex+cu0ara9evrTuyY2RXMefqeRIkDQSERSfLhd8Wjn2e
UQ0U90vap+qlULJ67WoZt8eyARwCkZjbGB5iDiiF0CF7ui6qVjFioch1jtv2KL1YEsuuzgmxneqj
W9SrfGLwxTvF35j0j3OVi7u+GuvPDkQN88GpDLxWNRmI9qFd9TY7JgjnFNqcmlQKtkWlHplqIjXb
YJKs3Zdl2Uy3k4/8XOP+7bL+6NmpVQZKpga/FOvDWxBq8bT7j9hCLt/CkDbvw29an5exzyBADO8U
F9vPfG9+HOsDfQrbbED0cG51n+bjO/BMOB9IQTLx+FvfwYqYH/4EnukfMARtInifH/WBhP2puNDo
fjA3ChOGogEqAIravwM8+4stCN4ERwlNFLwf3/wLW2VlxVAXhUvoXeEa0J3d+cHpcjRv2xA+XOUE
vBONZJR3cJMC2az5y6RP7teuS5eznz65f8EP+9VQya+C+GR7V5sB16ate9eH1QTFEAGQcRQ3yXAU
prNCqc/GI1SZLWLUTuUNu9r4raOy/hvl/a8OBxtoALFTOMVtcEf4zN6/NOINMNXkgUS+ln7ypLFh
6ecv+ezt+4R9+u/f5/t+c6P/0AwLvjhEo/iM/V9ejIwxR1A6tVGp2Uu0pOOLBUH88L95EfpjyDlc
Y94vL4Jwok9KobW0iZkBjjtXnG+Wdff7V9la45+dITbOOI9vCuMaJkrvV6NGOyjZsDCTUaGaG6Gt
aNiS7t53V4ak6+dibc88VV2Xvf/9vPn/Wu1tbo5fXxjVEb4MiIBkM27w0Z97diAIvZZIZ4xwhkBq
HxFxL/uCTcJj7BW23McmnO0wa/QXK17XE/lN/n1q07AggWsQz+Bd3AZReEwDq5u8h2Vh8Rq2lT8/
ZpZCNGGbKOkCjYCKlaxGU9mR7/CowRtu3UvEEPc8AjIKVUUeZY/6OT7r6mW9IucGfQJW65JCyAQB
ETS9BmNXjYnnn/n0BCzuensUoV9l2qc6tz7Rr3VI2vuRUDymzC6Q5Vyw57Pagdp1cYSc/90LkC+a
qSoeJR1ogPHtTPhp4MH2p9EKhgdRVQ/FSdNhN/eZ7/7Nq/zlnnLhG4mNA8P9zPDnlytQZvNQGZL8
USYDXeTLngpDp4Czt/QAyqA6/P21yJn4yyWBk2ybLgmXA5fy6P0l4aC0FiMTgAhPDN/cWFsgQTs7
Ytqu0xY1mCiW7u+cyv/iTX7z6TimAFsG+PD9izLV3ZhmiHjcYrxG7MWUMh3oWSz/ul4Q0//+Lf7l
5NgeI+jcbGOzRTE+ev9qKxeHQjgyRi6TnbDqJyMafZq+37/KN4jcu7saCqTPd8cZDKkMhM/7l5FG
i3yUgyuakJo8Y6cz2e2SpEAn1WTePUKES23sSTxZmVBhUqLs2teZDaQbcIR7j1VMfMwQk3jf3/5/
Bqz/wCz403e0RTq+i1w8fasyXurs5X2ZwQ/9mLHaH7AQW0wymWBi2sRH9t91hmaQu+jAI/G4BwFm
wgD7s9Aw3Q+A91CUcHb7oDQd/ujHkNWwP/Dc4F9j8YZ9uZ2w/2uuKkpOwO4gzkh9BAHElfvLhWs6
OPXUmD1nmNeI7p3jYJw5n3/6TP5F/bDVB/+8bH+8COY5j/nYBm7b6oufjjW7qtyE7eoz86r0WC/g
kweUbOd6Ozl/c4e8vw9/vJKPBAv83cay4cP++ZUSAXrMX/zPxkII0Ra6p24lWIQi+v0b+uvLMBMH
soAT0nT45n55mdUn84kggCcW5pVH6FU13jdLqv6O6fC+7treDS9DBwKRVgjB/f7+3ZgM2pgdWU8r
4sMgF7H1mHj5FoliGhFhtTxMXbfF57lUf2Nh/VcvvJEDoI9u1yDi4XcfY8EFOPa2/oTAJ44so5JZ
oA9b+k8BW8spKpLV8P9dLVrW/Q3s5X3d8v0tM6Znu0BnBzn4l2dFk0EN6I31qTMTmT/M5PnFIVwU
VpWMLjT9KK0anrZDv1zuG2FKWnGvZbv9++/3rxcsJAiIxQYF/vac/OW3cMhfKdfWfBrz1N5Rg953
LXkhyA7/zs791xfa2KQbzhDkJc+rX75hYi1SVsDWkyaLbh+PotspfOsYNoHr//4tUTXzpb27C3Ht
evxr5imuQ/H5yxOxdjRt0rv0al0soFgLAmMZocvlPvGatrpD44RLBY8ZZBZ8efG56yesfHWnwoc4
LA5Cq9xRJjYSXAJzVG9CD6YW5LLxxLFeKobQxIEZpKeGa93VceSsUCF36puoBP+c6QVmn3ki1Mjq
cy6sriYuAWYE0pR+ZcASTPFgvLFWsuddrkDFBjaqMDOwmHIRe4ShmsjGDuzQQYM7hwnTMtaTJ9bx
MlvXZd5XovAI1e7G9sWrqO5Pg4ZE9MajcXhEGLVi3bVmvTmaBJWw9fkmBioMS7F+dMaOGe/kEWYC
oQucEUSIO0fh79mkkNtak8miJHB80yrpZdX8QamTk2mM7ZfcWdvs7xeF6yVw2l5DZleQFgK1IRnO
2rhN9XDVnGYOu2/SK7E2zAqw3GzD1HiZd0rMi7p3sXBZF2vtkC5WFZl6TrU6/QNmjfCCuM9MFGIs
yZCLIcHVk1fCwOLbVQmNmNpvurJ57pkxhYZDamutH3QtT7vzTpoWCjRgoJseDQ4XOU3N6AzshY14
rgfWreiEu7W4hpX/TcpWaWXpI22zYolAZLe0bY/uzW6netCuEAygxPzcthCDrBtztVsw/mzRq+E2
13uDQSOjcy127nDSNnI++H3XL6G0xkJmFxWzzk7fG3auTGroQqSt8BSzpm9LsmpxV+ndVyUVdwpc
mXrUQJzqZnz5IWuJbcumGd+Xbo6ZuHQTSlmsFzLbHdnOlbhV2NWp1vHY3I206fK+/L7Ts7b93vpt
1ZdTuLH3U9+3gOr7TlCYSK9YqVit1ecHkt3EVAWi0rW6fhjSPm+6SMSQqUTQdK3VRrbFS5E0miVt
d7aBkotwlJ1eXZFuV+gXSsWOfhisrP86Lc2EltTqvZOfOkl71hiV92j1CiSFtJ3yS14STvwVEtpo
Xw1oEoi86mIW4maitI8or7P4gAaVxnfxUpOQUa/WzYPbz9V6HTdC3fBYEMlHtpO0QggG889zI3P3
oHp4lsi47dXgwzCnuXlMTQaEh3SFTnsp8RI6xwz/giJ5cmvZkU8YeOzqtHty2I12JKUMdbYz8PgB
g8b7ZB60aXbb1yQtZokCwppX9nXoUbiRsKsjkqJpSZ7w5al+L31iTR+WSSrrnjl1HH/MJEjfvbdY
unhieyuse/y8evqHX8nOeRuyziIwikmxYTAvHyuzeewaw2c0P3O7+6dc75zCCWKZ+/KkcKGVVqh0
OcUoG4Ze5Q8MsXsgz1mfutP9YjWYWIOmSQjsI7XAFJcaYFW+yxTvam3kzvUCKLLeIcIccdxOqrwZ
hIO62ch0Th0l2JIhrVO2jjl7cMh7Glvzko0gmWOt0Zc3Biu+65E8KDQ9/ZD4BBu3Gdwg1BMpj+nM
+Dp2fKB77O6pB4VH2WWIzgHPHlJZ5OrVpNJTxckyhAveyuwA2I8nbFYhrjywAolvEkRJnwaMCHo4
11vLiYUw1vmInC22KmGPENS2UvcxwvmHhkwKxpRJZSeR36z9tFcwvZ29SYKLE4DAyuowxiyJ5NjN
Pg8L222O+Xy+NuxUMOin5SQDaYi1KczqRCFFrUX1kTaDo91YMvEJ9EzyjIu6bwNRaPFn3cybN+bJ
6n4WU5MjHjPzLykuSYOEsWx4djRdP7WdKMkxkhkrynGUOn5wAq8+I+6oWJiL3IUuaA2aCAhc8p+F
z14pqgm6vVgXxgchuvThcZiG9PPiieoVi1s78fyou1dZNdocOtnUnLVz3WSH1DEnNi7GWp0Vmq2P
e8KkPBXl1pq9CrcSN2jmCRrVRotVtzY7TH1xBoRKYqg02Jo+EzdqP4y6Nr1xQuX5Dkmw70U85ows
zN3eZLerPOSVi76OAa5n9+uczB5bOF6GMXsHEiVq9Z6tA0vWWmM3Oeq3K7i4mRchpDpoqRWZeYi1
JD5jig1tz5vGqVStfiEPJTdHFbQuWn3uRNz1yKxMJDqMIDojsBKSlFASThcrtehyvQjb/Dpmhbwc
NDXdEeWFCsfhwUpIWDGa5YlbJ75q8tXsIsf24jWs/XXOOWhpBiMP2PDI+rBDl9rgzXmz0MYVgAdm
dsvzWiRvS+5iXpF+aqEKXDTOQtPZgBH9Ipqrcohd3Mbr1L72jOAxOhuK70XCHHnB9doZUeNQZuyt
pRYqYA9UI2rS8fdGCTu9+MB/3ZchSxVV7IqqGS9TbCIO6vGhzvedFhdP3DK1cSB/DJsUmw02hT3K
W7DZZitIQ9yEn9/qov+0rv9wf9u57sr/c/dSqpc/mv7n1nX7oR+dq+d+YP69rWoFlSk5QxSn3yfk
0JI+cG4yP3J8/vEuE4T2lF2uBy/L4U88SrF/dq4kiWxFNTZCCih62H+ncbW+TZ1/qmcFF7rPWJre
iEbFQ6j0vklx7XVerNUhslfF96OjO3ckaDUvZu+sRymQB+z1WMgdKtoqDoaeYjJUyjMue6Pqr2XS
lBwieHh4TuoaFa6pUenUtuCMMoblwnFaFrG1k8wfE8+NNx2kGM4MH0Ac6un6AaFl9hw7Vn07OJw0
QZI2xo3oiXrvfaNAKF6lR5cw6rNMcKSjvEOWQa2FVLtx3dde+nlkimwdIwCk4EgBwfW7MZM5+tVE
tx7TjICJQIhiearzAedFkTr6KUUqbEXdWmk3eb+gPTQq8UcLJoMh6JqaoAiGLtb3bEZsSiyFjysY
7SHJeZSXzdEqTeBHMe/DZTqbuf4xn41ZBl1l8pQz5rz73Dfuejmj6dt3rmk/Z5L5RCjJT55CsjqB
2BSL8B+Jo7Vfikos53FZ6RFk3+nZHGEmBO1gAampbKJnGVsicmj/0OqtsBHWQplWtIidIr6AaifT
RBLEZvW89dk6GTPGjB0LD/18atUBSct5XfgOThrvq55QzSUmyeQ4oXz0MdT7BCvPxGOETFeqk1Fq
+RXAx2vbLPM/Gh7PtMu9k68IRBroSC7yG0BdWqk/JHj7Y2BuY/PSzINusaTz06Os5/ZJX+TTXHRt
kNu1diwrGiPZtttrTn0U52BTbGklkWTDz1Neu2L5SwWllEq+xih9DoVG7d7lxgNKxqtBl/qpj0cr
kr1vP+MEeS6gF4ZSaBl+NEz0Fy641iTAPBK63WRGI/bVg4WLyMU0twccI0nR1k6LM14lQ4kwskCe
ga0ftcrquMURz68GdAM51k3c6c6pqKEKJl423K9uVbzh08/Q6k9VdhCtXFkEpJ73uK4G6BMDsOjc
Lvdr2iSEsKZIvy2JqAalvAEyxGwbmjxYq0kvke/mqRD7vszvlJsVB2RaIaL2NPA9We5QxX11Jtwi
GumLOyzr2hdhDHowD+NLjwk9QL3wNJnLTQkrJ9RxvGMoJd4zhebY5FR4Zjo+O3NFWhfvOqoN67Vz
wHmD6IUyYfo8KQd3N3Yl+Y6x8LRjXo7LWWJRVBhpC66EwX00xe5xlqje44L/Pjfq+6LzvwwGF7sH
Ko3Yvv66FbKImtbosGBynWqo39dd7zbr7UpxWod0bGj19FLTdq1tzMepSLJnUGv6U2+b6z4xEc6E
9tLWh8JBQGCX5g3Q7CZsvbyJ2EtlO3PWiZ2252pPmfZpWYcylIj6Xk0siiJQeLuegAYILqC4H7MA
qVcbUrP7elAvjh9WpnHdj4K7iSKGa3WxIp641O+aJyJpQTAxMBSFPTPccPU08zzpvXRXxHaJHGe0
Qwub5y1S3T5wqQB2/WIjcNF69hQIYjDgGg2SusJBLpjS+H0yZ5fEQnQjHED6qnYzkCAyDcsuvrdB
TotoxQCTXOmTh+d7EetBw8yMTmpxb+12rSME7LG8ngVdpt91wyPb8/huXpbJvm58JXedYWc4FbLX
wl7ZiuvLZgaY5uuyzB3yWuGaRxbQvOsiA8YcJcZiHFdsXncJWdz3Um02gEL6B6+XQ1QADzr39HbA
kJsme/DbGbicWbudFOrioKAf2rM/zJ1gWQ0V1ktNiPmazx/VNBuXzVxibOrK2Ye0g/xcTPOwUJKJ
IcBnGJ/TVs/XSw5SkjOjUV/EuN1h89C+ZLXNM8Of6/jriMSGLjlhjQWoquUOdlrnru7cwbgsXemp
v5mYGr8Mhni4MXxioQCTHQg8a6H3DzeT3JNFZErsVepf4UtgPeaMOyI1zquMGFTUrKRIFkfwXMmO
kLUhaIux3hf9fd10j+RLZhHmleH69zMk85e557ffChwgelyHpBv715AbK2e+m9IS7EcttcJZix9F
iZW8YY7b0sWdKWOl5UOLNNZvFhcj5qJmiJJUuy8y54oxtwzihgUJvuUA+o5Pz1ThTaXzt4gXDtdh
/Fo1xDoPA5IpLp7f//rf5qXvKwbG3bbLIHUTKbOcfP+hOr2LRSK2+fVHXLR+l55PaF9I+X3xZpXj
a4vvHb+5Lmnq0bBlB5L17DORz4E1dzu2gIcEddzRMby/Gbdu48S//F4ge00WVbCDfw03g+juQ0zR
BU6BlrjeFkZxWlmBFMYYkM++s+QPSua/VfXeNxX/+zUnk03vn9F5//U/y8o7fGmuXqovw69/1fbb
/Pl3EcP347fblijv/g/qlkwuN+OXfrn9MhB789/7jO2//J/+4Y+1zP3Sfvm//3hrxpqm4/ZLkjX1
z+Ut1+1P18xf1znN+lK9Zt345S8/9L0otnXWOS7BJmiwLRefOF/l95rY0j+YjOtZPbB6NziD+JOf
VCM2q0+sJAgMQA5Y/BI/tjma6XzwHHaG6EUsKOL/j73zaI4babf0f5n1xRfwZotCGXpSJEVKG4RI
ivBIZCb8r78PuvvGSOye1mg5EbNtI6iqgMRrznmOS9jj/3z8vzYrfwYY/nNc08/HBn8M4hTTY+MJ
W58FxUcKvMlU0sg8ZhlIpY04Q6t82QxheSd9TYP4w1fz17V/jNzcZtP/+67981oWMgM0Buj9OaR+
fppQz8Lrqmn/wmhMx12qwhEcHwi+Vw0G6MJBnPyrufzP588flww30GUEgZr0te17/HG9w4S3ATyJ
JdPwpz4ZIQiSaJkXvxiV/8MHC1nq0OCwYnPIxPj5KnXguDLdXHF5FrX5WcBpuPMZqQ2H3G5D4n29
tv3VjvwffjgWfSx32eyiSv0Ibc5rTLVev2G6hiUCSLg06a6G7jrGfYCo8bd/OS62ke4tUPfhx+ic
MmWwYIOrjEfddtdOG3lvrpjkSdICnYOCj6Jf3Co/rx5ChqNB5PusK5FFgdC0t63PDwtAbkhzFPhP
43HCia+XlzlPuwvcD5916UWXTYu4UOr9v3/KjzfLdlG2HFzR3bCdH7GyeZ+ie545vWcYVBjkAWfq
WtS/uFn+fpUQE01Aajs6Ldv6KLQZZdcwrQY3Ia1uvCbXvLiSOvjFm+vj3cGqEVw/CyKM738kPPz8
/c1LG66dQuTbeZZ6jKZqua1sX5xpa/jdyDwuhfSEB5q4TZw/Hz+PdrMyLycYgITZmuuOZQe+5cJZ
JkA/+fCbgQvcGIgUOK+YMYBF54T8+YNNhZCN0C3+1xLLWBkt6VPejcOTkmWGOXjJ8a2Wv9xHf3zA
/7gq6UewkTZ00setG/NFKbswX9EZ+/1dka7zRRlG7aXDumMHRt/0fnH//8NNwpLfhhtmgpF1P6Lf
QUrK0GwobIpUhnsy1dMTouffBMz/8WUSCc3ym/ORPdmHA7nwXGMuGiRSdHCMNUorSxCp/2op/Q9f
3qZIYP8N5oV3nf3zTwbpIMhXE8syxiB5FNXWCcsiOLfx+b7nQyt/UXT+/ewImUJFnB/bB7M+jnlg
6viN6OS2SFlPfMsjlBoWeKIfnrvGuilpEeixrV+Qjv/hids0gGyiLWpFnrufP6UPkatRLW6XsF+C
PY2ZOAgW9SfC3ofH3zyntjOKGRuVH6pAM9j+Kj8cjtLvjKF2FhfTqaOvwFSUx7aV5e/egozkTIDe
LH+3NXC03aI/XAXqEiQri6qyWooFJzaT8ATKqnX/mx9mO6VMFtoMAYlm+0jNL2XI7LxHzbf4TBH8
KUIeoWhPfvMqBAf9oYrdXtBw07Z79IcPE+GKAn3HTR7BVWCEw3gOqXaQ/PtV/nYPbLIxFFfedhKS
pfDhKguxqWPILjkO3NA4hxO63hLuAPva1+Xh3y/1twPij0ttQhwKKjyzHwQliGOKZSpbF/9Y7uBu
agY6j6Wjs9v/+4W2A/XHos2J0N+h5t3OWrpK90NfqcZwEL29BvGAtc7iTF/64FS4jTZ2drBsAyp7
qZadL4N6W7rP1cDGgkXBb39elhU8WcxvTX7C4MNXy/PqlFkR0EfP45ydLylYw6PtNJ34xef9+2/o
2wET5z+EOlznw3NspGWTKQI543oW7SGHhBqvwzqcMqezH/79q/37b4hUGRAfbZxFlfMx+MVfLVBI
DUYQPa7dTWC47UlU4a+yrP7hKqRR0GRs0i3O+u0D/3DrLyQUTU4NOrYM22wvKgcvxQBY498/C4P0
DzdKSA+DKJ5PZPIyQYf+83W8oizXMYBrWbKQn/c17y/yWKdcvgUhE6wvBttNt2LYRH2a9EWX4g6T
KgWpn2kgXfe+0ogPbSxyHJ8G4IxY2RgMEzttKvOywMX2BvTLIWqMjbD6DqSa6bKburqJl0Kb6h5a
zxhgcm9N/FqlnFtglJlVqXNzToEMQDOFNlOc62gM+jRerHGBbzGJHDc7SoUhW8IzaZdRcVfmszse
Jh1mvpPwPpPjHXOfZYxL/rW7X9t2sO6CAKd6bHXlABMIQWW0k6W3BEfA5yq/GBjBf/ZyYR4dMSKs
ZEapu5vUjYzgS046VX1l6gYBsUuALq6S0U/NnbmIPjpVRWS1tyu2luWMudNa3RmpW8iDpY15vqTe
XhiA4CwGzQKzp2Nw1U7N3MYuDijeqZUHA6mf7cL7JPSc5gc0rCHDPpQY7h0TeFVAOUnlXQnkGMFM
gWgp9uBsw0UAti1i6Ncd4w5P2+2zja/LPBesRpxHok9zQOtID4r6W527fr7vQrgLAMedHNqiyRoe
lnEo+5NyR8w70hJw1JQ/ZV+rcgozlu2zXSXQuotHk2XFehZGnYFTeCndfKds0htuA2DFjygX6uUE
faKegGQFzvuqx5kpp0NKKLqNQCh+tXFRKoH9zI5kTof8DntYIHZNkDdW4ouK4Wfd8Kff5cbIntJo
/ImFJvEo6y6vfXg2/tDU/TWuWD86bzu7vh3k4PgPixvq5QxiYeulHGbNFDV71Beg3ghBr7N+SJgF
5sYLIODBdXZAlGZ9rUq3URd4djxn3xkIGt6KBoStcpYQmGNX6zpuMXvi+eSsBmZvFziCDqycewVC
Wg7Fy4LQhyDotjVD9PUgDnpHnypwVxhmdSpMm1VtI7OAgTnwHWBoEKzN8S1yhNlfkn9c6+8DTo8O
Jjkz0DVjAOtY12YTtjnEXmzG+1H5ljzxl9CvFRnJ3jGNYNWFjSnfDe1rYsMEu4OLbIqCeWDi3Tbi
VlqG1bu0fI4zvq7whflVsXVFxlk0r/74Yk6N3R6JLqz7xI5khbu5AiEREyrVT4DgVMku1lyzjcTl
g4dUY1EHuzUvZHYHzRjbpwVQMbqaewbzR2CO4g3PSD8ecxSY5mujYfPvQtRJF8D/zOWynmFAH6aQ
3fqZA2vT3ONK86akzr3xup+cLLuYB3YMn8Ia++pBNaUNTsWQ0t5bTg5fCFcc5kNILiFyjbQauz3g
QYgkEgtleMzLtMG65/q8weah42swlmilJBGpf7PRmT8vmGuBdvBHuntXG9z2OiCna48AbRSnHqZN
hnjJJCDM1Z1Md2EJ9hEueVB9X/ugoADOwZzD0hKudfKGqZ2+eJUr9VlOxxOdGL43zkWnm8y9HaJs
8p+I+RmKT5MZtd2ZHwKoPtoCHiO3EIaQQ9T20ZP0+uLK7CIj27PKEt9Na9AZCHa5bMGmLqKcKu1E
t2cBF9b3UoUshgxTQFsFUz59c1HHAPmpRP4gprKOdq0KIpZ2PP7X1dxOajdYYbGwmBQOXmSNgYRJ
Ng0/+47cQkuuc1R2EU/jswgMvX1ndXOnQYQikJpr47paKnnPwR/gkXRCIzs6sLKcuG2xYINw6aoH
oI6dtbOzcFbHbE49fVjDsOzgK9loQBCt+hphjGI3UwDyDME6lcS9sICDeOhanVQ7MQN9f2Y/CwRy
FjK3Lp2oN9Q1at7iTHBe4Cu1gHkBK7OL9gtc2m1zOKzRF7/mxbmzw3Dy3yVeWaQsltX2FwE6rhEu
bM6aTUJFMy59aRYqCdu69s/RrWgvziZziDDMWovJQLpF5+raOG8PWO+tNcnTPgBTpx2DoAECokWc
maJfz3OeFuugjNLU0FDbuT+XY4biY/Y7D/r2op3yTJomUIeMzYf92KMHAXUQuFl0bvIqX+KZTR+m
doZC1Cj+EsmD0zK42Vd2F7xwrEnzyhdBdhgyz5WbEKUzDxCAQNjlgXCDryMSxIhRfGNW58uQZTmM
c0tsduCBoUS3rHySCRSXSDp3KcqdN2KU30fKzbBLW4zSlnmqzF1qjRhD146Uip0xTQL+4ozcZLda
HUVhF/nquzAI09i7xVJPO24onxo/cqYTTDMFFXtBoRaLqfKyAygZVsdAse9Lq3DRTRo+j2JdK+Om
M9LAiu2uHKe4xjyGCwooG1mOlW0oKExGgZZMuKoE3DhKOxnlXLl4mILy3W5sFoN9ZE3BTg/N8hJ2
Uo+70nWmcF8pOXC2+6BIwY9bQDhg6uphb0MRqoFdsCGLC3ukXx0x7+wGe6rtHYduBGoxHf2nsCeN
DRRlawx7HMUwwEU7pf4OztNyx9RvaXe+7mANKNuADCHAR170uLhCMHza/RysI6KZhlBtGesMWWji
jAPiraZKJ7xynSAYZyV2gr9P7lmoqDaouAy2UAvI+xHW3npt0CBMFR2n6fniGdaAxSMPw5BsDqkC
m6mjdN7yQBH5YkwOYy09YhKKUeFJG4vzKI2dAvbTwsQvIaMWa9V+w50qMlCgxElgdc14FdQ2kWmm
KpGKGuUEfAzexz7IRh1cO7BpwwOzhTmkQKpBG0i2JVE8oL8AUEJGRHkgzS2Vt1lqyuxmgRkGyCML
mx4nfDmO0wX7zNXZG5zvUOfMVuRXVVVjYK7lVM739trguRUQZ8prt2QveMQQVs6n1XS5d5p88a2L
tK8i1BPUEv0Dy1HoAfiG3bQ490FdsXczcg32Ohb478310BhF6J4JuYo+u7QdNlOvCss5Oo7GlgFy
OMWLFKYBemgXFZeBpu0rZYuNz55toyRYZUrTxDWAbRa8EPVxBFPmnTarNwzhukH0m9EcoqtoB8hN
PnsrbFJ0gs/SwMN+DlQE4TIB1BZTYREsd+FQyCgphsiCXWfkRXVQqU/y3hqyqUgY/ECdpuhywMLI
0ubrl3wFe34Z77zXjtbHwe3rO9PAjY632lufRO5lghpcEmWSKeV+UqgHQdZXTgHqyR4us9Rxy12G
dbHfOZlv8IaCUaj2U5+CNyZO2Hle6G253WzSHJDE9C3kSrOp+sMI0gu0SRqt9i5wISkAy3xj1u/7
sZgXiLmL6cjbHGNmyvBFdR0HIK/GzcFlXJuKvTa3fJvy1xMLI/KRmUK210TLPKdmzgliGGmzxIOz
Rbog3UJeg2kaXQAv9QljoIHfHlwXMQM4v6cnCXNi5Ri2SS3prM5/0OVa1/vWstiW23UF97gWTWGS
eZapcb/YoRpPS2PVLO4QQD54ho2wcRkNSA2UfcGtTwjvFqJezxlxYoBfbLtQ5S4EfwyALazbk9/i
wufqLGdiOczhJ2sqjSYhOADkMbo1XBd5LsfvUF78jLCdjsewlCWSgwHUJP/ECfrPGnrEq6gUI9M1
hLqKHdGb3nGGd08+yuKTm6bUUkgf6JboBYTeZUalLxeIjm3iKQPSDjxwvGINegjAgEPQgQCiHfo2
GX2AJBxJwd7Oytrfz7WX386cdN1jVCjpQ/wKNLcSANEgIVHVQgQfmMZB5ehlDyjKSR+CFzORQiZa
Ul8QBPHWqxYiQIa2RFVPUpN7GRhjlp3nZWs8Sj8LzMcutNMpVqoab1YJtwMxB6EUYe4anwC95cbe
N0f/QDz1cCnN0R1YVG7+Pa/qxAtBReJ2HGgZKbGrmmbY9uW6c4ec2LjGIpxjex2k6dGGUzFDj6TR
uGPmMX3PiNh6r7sROFhjaN6eYFptlUTW3H6b3RAGeGa6ata7Nh0Xi1RjVEG0wVCeV3ganWo5prl9
RLnx5Ms5+mIsa6PuKhOlB39F6M+QKIrQrB6dFnENikt7yfA6Ro6y+5u8NWqeShiUGqgLBRD/JjDT
4DPhNOvjFPB47esaVeNh6JxaJ1Pvec+ZLscHl1ZwwxwFPWDwtRWIkiFc9zsU8GEICdoaL+aVon0X
rCttCE9rwU1nDn6O+N92+/y7koZ2wU2F67dZ6uENR3c+7kTEW4f71EBr0xkSdb3TZMRXc2S0xOWk
8M2JUAz7Xdo2frqvlaYChmDsfBaFY34eS05vDtuaWDTycIcTxD14guggzOvWZd3O79D5wPmo1N+y
IRXREXdm9QxinywsSBb1AbVW4UBfXaNnbx6M7taufCTeMZZtr3sZChq5h7phSfaV73ax9mRdyGVP
sBAepWoe/Me8UxGqm5ElaIz8tC+S1GnG8ZDB8XEvmmDwHlzfHubjTCkIuGJkmhDdGYwzyos2wHKe
IHQy3L09aiwNdiNfLeSvnG0+IIc4IJgKkIxVzeOeYRMFuehdpPVKdnQKo569k0fWMNka1JtA8q15
fVhXY4AOGmlQ7JVpPYeL51+1C3/ITiK+8+Ni8sfPE9Ag+LDKJLyFO47agfEpmvIQIbiIsQwNImY8
3PWJVGVWH6VGRBv7hA6/EpeycvKxpZ1j3yuRRA99oM+dlqSA/ZJHyJ4pQPERTZD3vxlTrorLyRMW
cKklDMhzcbwUtWJnDp+UbrBcWUY4X7eWbqK9LSSOagUBA9ESzojj2pIvQ/dsGIi8GBjxUYcw6LgN
J/8UBBN6oXFk8Bx76ODlNfwoSOxoHn3CRBore25VKNKk8LuODCevsR8M4ZOHtYwUu7EGmkHtVpfq
ogDGOSfBapSfKfkWCtCcd+hOpR4PPyAQPBrKbRtITL3VmNCNoiHYjYOrXgORTeTCATVnzhOgtj4S
mdN3Cfclx6GYo8zak6kWZUmdlYBSq6Gov8qJYwbLkUuZvZpr/WjIcL1Jy2z+rhoJQj6bC9VvOsHx
jfsyc8Cg0Gq+rwvClyOiz8o4T62it+IBgCP7aay59SlUQ98ewyDizSmtcHAOdL2mSUaLC6+kdcpK
7pXZry+zLDh3hia3but0k5lDylRf8G4piqaxUKGKnbVajPTKWMLZbu7zZXB5vggsKI9TR0kyXJtd
uNhJJVecemKlU31lcFA2X00sVBYpB5bujzrrGFOhGKRXf6go4yQvvsn2jeca5kh+z1IxcMs47aDz
ECjjmbX+VDu1F+08f2bhIqsJJG2Y+tP7NCM+JJNwBm3L4U23HFT0K0XgF5fVGqbfPYyK7xS3w5cO
vaP9NKbdUL+XSChH9FSU0LHli43uqLtS3OOU6OTRrsM+f/B7ltVMAWT51Gf9p7ZaQkUT0VtoOrk1
0I9T7JYGIMrIy5O0A2jO9/wVh/mlbNVNK9x3+t0qybvgra3t+UsZhZqoqiw6+sF0rreS0+isY9jM
gM6syXZfs9Bd8ov/6niU0qrd2KDKsNpkxDR6a/ito/eAgQZekt2mSC0N3X9hLIHjZQkYwR5tPXk3
/xWKGYIR7R8NepvN4NRKc2RRVA430eBY93RmiBHDIac8XVC53aJHmnnHwMV8/PdZ6t8mqcEWVInw
yIRNS8j7h7VcG40ed6Zv0ICUyCQYUSLxSaNEm/gY/v1SH4fDNIbsXdghsd7H//rRl+rNztxvQvvY
MooKYVOJK6Vf5t9ceXMVViImK+9Nze2HH4b3GodvL/LSQFscqHOaoPYSYYvzi6v8IbP4cVXBZaKI
Bp3inEWjbX3YDeusR3rZYzKIJqNOwYXz1onT0W3lPtDVco04ObyeApOeAta28Rjywns3fRLvfrGs
+Kcf0DJ9Bu7bwtMNPvxFoPW7lmHwA1IoD7upBx1mmIhcW2n8ta74LV3W/53o6qb73t736vv3/upb
9/+C8ipg1fR/xvVcF9l39ZPoavvv/xRdWQBHWeCgGEeyF26snv8RXWFDwNC33SZsTm18CCZrir9U
VzaAH4tdJ0u1zZ0XbKSSv0RXloWzATQW4peALQde49/RXEEi/WlXwn2Bz8FEx0BkPfFNCPV+3pVQ
ii9FJsWeJFN7vGjKVUAYh4JV7yapvDckOEyr9JCawcnoCDAjy0T25jnp16lxdNi1M8euxgWBqRGN
cJWpr9y3PFwKeTuF5H+ZpNpUx7Ts2jVxCaN5gk6JegfgXPvqMW990SgMrqK+tUK69bojHEBL53ww
lcheJqx/2aVhW+t5aPfiyGmeHmqK6OACVrFZH1Le2TMDxAYECjF3ZlVGJNm4nbpaejVq8t10/6jI
Ch1jgg6Y9dhlK9f9qnM2IV7W5uv7QhhJcOlTl8c24W7dKSz9oGSlEAXZfvZh368JVEXXPC7IXGAh
et5ofm+Zfsv2wMR5dDHiDQKsNt6kNnJP+EF7Z08K3pziPLMXEdfe4jjXvuDs3qVA4nwsmH6OLXAd
FRPIwPDSt4GaCoT7AmZbLmkrEVm3uCGQ6Ovd5IfjpyXI8BKZEk10QoJnflsN2msTh+L2UggAlMls
S6nibiiYC4DsI3yGdtpKVNnZnzpsTgfIyO4FFs+UoeVSPy/W5tOAdFNe94sRmjsHa+OrGF0cE/3c
5veR7hzcHxU6bwQTY9Iw/fhK1h/GgqmOhiKxRIE/xeyUOkulIQkuj2y6hXwxUSRjE3OvqzrXHXA3
2DGJWw5frGnq9Y7wzhtt59Oe7KH5WAiWECq3/U9F53avWGeYDSkqKSsmxup54X19IqkoalnZBOvn
tcY4gk0ysnZtPvliT2PENN5xM2vYWWXKFNzK7fvGGUYTtR2a3PSEC5Dvig4AJT3CiUw81GOPIRau
TkBRLdVcXTaZmMLL1u3DmaGJR0hJCmDP1843ttsbih4ZpF6vsVJWy0ERg0XlWPj8sIZNSuf2XFTi
YGpXPKyLV164krQFr/IvRzFfrVH/PggWhhHuDRIoZR3ndXGWjTWkbiMtYlUQwGnKqN/P4XAJVg4v
Tl63L6WHP1sxEwFtaCYDyO8snoPwdVKdTJwZowEyAoJgqJVP1URBorz5mNkdE+28Hk/UnUxAc+Nz
X5ufK1K6jsLtGWtPaM/rpauPphwu5y5KrIl5T89nPi11RxkSfE5NZy/a4qTDwIht24tQX1glE3s1
76vVfAOg+bwu/gtBZxeF8Pfr7LPtmdzw+1q7bwbDfWRRtzSy9n3LvGXnTquOC7HpO9Nmn9LnJM7C
gH8p8zrBI/HG4I0OkcFujGMyg5NgJpVHLRcOFr38XO7y1NBM2DVbh34qXkZ+bzD81GJNdhlpyU0z
efZTK7KnXmTnZOJ+dWVwP21LvYnSPPL6NCEXPkxGY7juyH760uXNHRzgM7SKzqm0SrWrB3W+ImUm
eci4yXJ0XWn9tIWmbMmGEBIjcxsgmylGmcb/pLvu0eumL0bT32CwZ1nRX5h0VSdPDFfEujaPnOqS
6Xov3gmKMICbY2VgI8phMQfzQh/gfyonevx6HKH4ZritYINt8+UBv0Tt2nsGjziCihbJP6EMmx9z
XHfpDOhRdXVxCH3By9weOtwl/VenUOOh9Pw3toLVlUTbd91G6pZ00Qm4IyMmK/WjS3zHfCMBaYqL
p8Nrs/XVrhs8mjbrqZ5MstgdM45yt7rro/6EaJXxmvDOCNXal3P6JffdlzaS9a7DAELCwvzUz4Qa
NTM5SCDbvT1J1fkVntidrHrIkL5ZnrKRCRpbyWRQkrKr06w6CufKKSJ1kbHqPh8Cpn+YcTsQHeNF
WOn7YKCuNUqOkK7IkyFYXyF+fGqoks99jEfHKZie6zpr7pVwyIWYZplMJrOvorftEwloJ9sa5+tQ
1U6CF58pi2kmhSMv+9nd98xm97oyyi/F5BzZJ7zA3XQfRvLz6kYn6LNo39j270tpRacmL8Ik78eO
nlw96nl4a3zBdLi4aMnT5bgeiA5xvuiQkTqHjXE9o7uKueVw0RjdXV14JILZ8yMM2/lguta5Oa1X
W54CaaBHyJCk1BLURKcUxDlPFItlgidc91gNljj5uT70Yhx3ePfhBEdJvRjcndJgUjW+CbM5XzJ5
7VjyTK+mcTa27h3nW3MdrHzmPsSbXRaMMDyve6PHevTM9t3Wy7nv5vuFojOZhbhkmBodFdyZw9oa
d5ijsziIFM/6bJw10j3vRt2/5OME+BOsBKrKbIcoDMkDaxBGmvJViOW2qUOxy7r+NcgA0BEc3l64
qjCQ4EgyqrR9qMzs0zrggQs0YdNj9Ebm+E3f1y60be/cn4Kr1SI9XQHWCJuWwDZYEjJO7ZrjDllj
L9/xpVUPPWhzj4xfNqBE640mv0CE4fvgQBGsY8EMUbxu1kAayTzYcoDzfrU+uzkwVyznoMMw/trc
Uwctejm/Bg7jdJDHvW2pdk9I2KZBzAJn6LAlElrDe2xi3xk8hENVTZd9I8szvJ3YjIhYGLzCv7OJ
KmL1ZZIZPIh32xoC0ZzB/ivtdT/UEd5HfIslrXOR09UkENpdTeVEq2dfFNaUrV9dU/ZzgJkQFKt1
nE0SgO2j05K6Ux5TR9hze9SMWQ0207o9sf8a7Ud+PFuM10tmmOcmw5nbeZHzndaF+SJNnqOk411h
M0MZAVDcq8CDVXYKDLxpcdNsGUGwMzLvqZra2mf4Xs00xa3LPXRHNFxuG3thOJPZg6eFm8iGYw48
hqcrhLsuMUy3y8geWjAbJKEQj6bVTLVxU5Dap62zIazML3NbY3FK8rInkIQXn2eDJRUJ4wZXzpcl
Ooxm56SFzN1PWBKY5BReA+62MjJZHruaXVzO7zDpIwmAJOftkFfWgPlSRy3wB8xBIsyzaq8h46Xp
AuT7CEtasv1SmnVrHwoGpUx1G5x7Glww50K18qK5zmms9a1OTcUhq6iu75ZmWYKdo2VznHtG1TuQ
xLr40lrqa8+LoHi0Mi2C+9nC+HgGh5FBceFyo+4poW6VMZS8T/7MLExVz75bGw5GWQAV7PqmYp3y
bVGWd/kWd4hvHx2tjXyDqcQfqYigV5bidqrCuX/uBRSFs3REJJTkjMtIxZj50l23gC9giJoZIElb
rn8YtTGVN2u4aan2hVJhcOjBRRGNhJrwWE0NNJsyGMv5iV2S/pQ2Xoa9UvuWYmnTYRsuxki61/k4
IwIp6qWYju1cm3hGycxj4Fcb/imNahkcc7izJo+3ayXIC7C+GpD94XNbEbO2MSV6ecqpaBKe9KZJ
OicCBoTBwY4yHUsW65I1BBPCfLkhVomQrZTlTX1GTIntfs4nhqAohwioSzqoHdGepFMh+NJGUM2Z
A0xgEqAU5bLCkVeGr56t0NlA2znBI2FVnze9rREILf1RgSN/slOn+0KYCBssXljwIYv9rD37OFVl
2sapkWn2V82QkFvYE7WlvR3dgXE5R4E48/3KvazGYTqtLrHZhg7kJ1Fz2pG5NXiYuqbNyMi5ua7B
5TqH9ilgoXFuhhxbfEpjH+Usbhm1F5hDU12dfImPJFyz6iKsh4Ycq1ofnMIXD5owxZ0m5geDZ+de
IaOqv0E+Gc5LGMWfyzkw4eBl6r1dJFViQI3/vSZx8F11MIliJPZofgaW69hP7e6awGkc0g1aiK6o
1oT5Ol2DJcKBuqewD7DvywM6O/MFR15txA3HCBxrVmqN7K+jNFfbe+Wlw+YT424i9FDIELmNX73Q
syKsIoQePl9VnuZZoIHRvCvPFPHdBy9fXrDoTGeqapaTp4guw7OJLssY5nJfZByMRlb5ZwzEzMMi
x5DFdfvMa6fGiopj2V3GbB8xdt8R/Z1/7sxmTsK6v4gG3ScOa+i4rzrak2DwrUMEJwep2UjWZERQ
bKKWIkhyWqhduPjuaZb9d00+4IF8W3E3TfK2acfmMiNujJ7MIXci5F1ekYC7s5qgoiFrIjuxJ+k+
zsXwCK0+PytNl7z6xj+4WdAmIhv9fdaZ1rmVRfgJZFG8NmprZINGXDWthd5usMqkKjVSFmaisT25
EOrdsXvik1CiLtEwHkUzLnSSpX8WpNZ6PTW6OxtSFfDBxxn9ycKmqQj66s+hz/+fxPwva1OY/2IS
84FnuP0ff81i3P/AZUN46gB5Ray8TTP/NMDZ/IuQf4o023URflvMW/4axVjOfyAMbup9xpKQMjc1
/V+jGPc/TBKBxTIJQNvP/Oa3aIZIpT+MYkw8W/grsKeiLGbw+mHYGtTapkVO6QXKopuPizlT0Di2
MKOztTaXkJ4lQ0Exj0WVX7Ga6XlQenZnZ3R5IZtoUOasVW1fPQREHXDYVVM23UTEQGTU3gVJL3E2
SDM873oLfULs2gRMCf6PCpaApWlswR/AkzhUdqDKU7C4pbfrzFL4V25LR7pbMrFpYQuTE7HpjcWK
hT/0OVCqLQsKhaxoyTa1eBAwK5E5MrDqvyIFxvi6GgVGcjlQoVOKBgs5eLRnVVkg5XIaG184usSO
P69xWd+6U8W5D5YZQqBr9HkTM5Jo1l2Z2pwyzlRG6G38uZcxkYdTH/dFLp2DM/q0ob5ZdCSDyspf
Tm7r1s+E8trXbu5iLO+zOrtRax99y63QexZZH751qR2pnV48NvXEc42EBAyD5T+nNpd8yiwY80AV
prm5Wkjjaohvq2retAKJa4Ll3Q3P3LpdxL2zln6frN062fsqWCO9CyhL1r055tBySkJnPguhGd4T
OzmsV+wfhsvIT8OZ39CoKZAKPazneNilviGq06y3IPGwp9+zqwvbZzgeCz3Nzy2Zp8NBRmHOcmrE
3/2ZcfboHiYkG81Jc6ITKgps29nLQssXBUHSilcZBq+5324oEPA8n6fG678QgG54ewt1wnFg/ix3
edeGr4g8haJILSi9OPC8iRRoVIIx5kHWY2GYqYvSIy6RpcuwwFZgWLbsKpdMtdhc/BG409Bw4s4k
aBNZrcmVYJQz6FMvDOMtH42C/n8qigsr1fknoy/0O77Sxx4iWRXnGsX9ru7DrgPHFhb3w8QEgi8I
wGBdWzNhDqtShMmttvNki7liQEQE0sIi3fM+De5YEnRcDsSyFDkMRPgUCFfpICaNpWhu5ucZ5RdY
KonF2+6NgtW3w9YPcp633ska7UM8W1aB9NsRWE7rdqSnR4Civud2k76myN3+m73z2o1cSbf0qxyc
e26QQQ/MGWCYTimTMqUyqhuijIreBBm0bzTPMS82H1XdZ0sptRI1dwM0GtjoRnVtJslgmP9f61vX
GCyN74nOWWPbRkseZefKsl87Pa07/pkMXz2+fImNXBfNLgSDXAccr0CLdGSwf7M0u77uTXtpnlF1
QuvcV55a6/QjfUJYJT6rGKhbdS5Ugzw+0UWVrCK7pculh1CcCMKYQUzmGcjyYsAwvkPDKWiqe0iM
GLpk/n4oI2HFazf00Rv3SmQ3RmqLu3Cqs0vA0xRB4ibTf0oJzG7LOj0WQdun3hd4bM6tcpSPftLN
2d7VhotoMTdVtY9RJl1jiNezoMhp0vHJuSkSVeVFjxwnddJUG2xi/OGAIKeVHjYd21wOiuE45h+H
OIJOZooYA1Ja5dEDsYe8Hz9PEwvklOFB+JtACgZjkgsDLeFYUSAzPckkZUTyyvfS4qMuuNomdNPp
0zwNZnzdF21D0p/jdNldM1oNuE9dc8jEZtt1ZolYDjucHGB0osYZcwDYA0i/TlYUUAm2L/ig0MJT
PUksMiX9sGDPmnXw7AONLhuwvBLWy7ru05j0E6Jv8LOTrc3d+RDN1ppVEZZQ5H1yRWSXaQUV/mp2
BbNXh2uvMUNnSxBK/6DpbgV9RYouIDeoRqYBHpTN5Jjglck7j+Nr3kWKjjvH4uucWM7vLXLsi3qM
CCyNfJuYmGyqx3rdOpZ5x4Adjc0UFkRIRJZFCTWZqMCtE9sX+rrmgwOCYlIfW4VWZ5aryfHSYQNq
tY6vw1iP2a51Gfgv4UZ3iSx6MHDh3G1LIZmTpcUr8KZcK6h2yba4CmenrC6A1hE5L6c0QljKGgS+
YbbTYsumSvkbJyxKELySQdEl0UjSqvTdO5BsQFnI642ddQ4MQGdYj8lDkuhJt2pa5OWoY4yE8CBH
AbPglHseFsJoNxndUDRhVk1JidlUp/SsU5QLJgksO1BU2iiAAs3h3BdVFAyrVBSfkjYmc8VVOgJF
yT/QqIx6/UkklY+ysMsWNF6ik66cl4X9ECOoiVZ5FSbrBbQTA/yoMWuS42b9HP1ElwFrffrg2ZTK
y701tPYwfAqh/okmcOLG+Dmoojx080ycEK0Jd4+kreh3IaTLpS2dH+zRsT8Kko0f8k40P2KNuXCF
8Nb5ia4TislU6fqnscIyirasqX5ZkR0jLnCri5zMn6+JIborH4FrFcRhZUImQlFfrTkOUFNLIKTc
TZQ0PiPR4IxcuBUIbZLj3S/kQw1VAHV5vsvYiv/KNNWf02RKEgrVltoNeQpWMMb7fm0JQkeDVMfk
FPSNkHEAXbXCsB33xt7uXMZMB3GFqZGPJsHYPfQopZPeuc8oOFDobBaYWh5aCvpoGpG2bo3NgJTW
ziA95RIf/UgaQTCCnYQIk3NQBQy4lMnbp5I55QzK51rkDVOGx/mpvG5lfWJ+o9mgYv7irKjuUrYv
xpt5LmxK8sSXd95l5Bt9dulEWo+NgQk0LO+dHP/LevBgH0FMhwN9RsplQ+3fjwodXYBm5/ptg8zL
QCrY5MUa9R/NhMwxkSBw3skvShXT2XHn1PjhetEw/DQmqmqXVR7mWPSemhzjU8NjGrLQXP7mhL14
is3vEfimYWXqU9HSuXbIL0elvTRg5lHp4b4ldDT+DOMfJVCrQYq7V1NfVtQxUqqiKDQiekEOszwx
5E9NIv+pYRRjNAm/UippTXxLS1Op+t1h6n/3m6rf3afmqRUlM6YxUDv01neQjZd+Ve/T5h4CGwOg
d+knKpx+KeLGskPLBAHl0iy85gq6YdVchU89s9jPDBpoBXsL2mnzU28tHurOvSDnEy+BNUcVKlVo
kNF3sgfobKCSI51zTO1CrRC58kNF3IVIqkPsKCP1osi0fnaj6vLz6Kk/6No+nuyl5KLtyqceYvjU
T9Qnxu5ZTvvI2cqnxiPDlCYkeLTE+ESMJzCTSLpshRnI9vjR69OSjpttD1QHASpI94GoXuMLloxR
7AqvC3/pHZCJXYmlYmKWyCZKXqHOiVLMDOa16osOmaVE9XZW5k027RffYLea9D5pV6T1SnWdMvHk
F3EqukeNbfSVB7T5q1tOurs1iD9NtkbTttTovN6fNgMxeWI1uwbAwsp2IgBEM2o9HlpfHWoCz83N
1Bl6vaocO6KdyY3lK1czcfZ7bLXHoKld+Z05Iem2dg93jFlFT6xVZA69d61gKOBq8nKz2lhsOyS7
tY5EPjcUC9Da8fRfkpxmdvB+UrL/zmZpbpxOoKwmGiiDZQwkKGcP0qt8xwbBWlqYIyUS8oqY9WrW
zY+Wn4Ay5lOV9/SHknjb0cO0V80wwPkkJJYAx9pN0qWLGP8qhZNmq7zHuBSQRzhdKMrCaMfZUqs1
TlbwbVXT0uZqpTP4IOXIvzo34ohH3Lh6/Fkz6kVJ5uDRx6PSEPZe2pBEkYqTL39jdsRv7Uu7Qk3f
o+StLqwhx1E8IcIE4j1oKRXQoao51CPYxhPUEcd1JccGnVGVe1JcZH41UcUzGy3eoEjtAWFiMtGo
WvIW6DE4mb2xqhl3Iw2AMqeZKuNwpZBGt+CoprJbUXac3PWQxtTo9dYffvTaTJ4YXePqMaoBZW4k
Hdr0e53jS4AICquENblNauKeHKOt5pWsXNyq1FWV06AV61U3SpBNbm30W44dPiQ5146I9AtK9IPh
ZppMJYB0l6577THnh+dzqdLm4DZ0fz5jLRq7EEMMup9FI4iF/p6tZ0oEU9TUhZp/S3H+XT/4T8NH
8POv6wc7eLKP31Azte237oWiY/l7v6sIGhUB8gbIV4JWA2ESbdg/ywia4fyFagMDIgIN/guyxb/r
CNQYwJcb5DaxsTHMZ3UEQ//rvwMRqCP8EURnqRH8LTyCQc/3LpjqcTHhZqcczZ8/s9iOEnOoEabX
ETthrNCtoumHHljfhfylTT1qzUc9b+DrPHtMb/B0jgRPv68LMBMGFFoSg23Dy+tSb6tkXyfXcbSx
jOqqp10ZF6oMmuHSSYpHmHObNuRQ75vZlz+/NCoUrOcwjbC8v3IVhy6IPdlcs3toELDUst+kfglW
jWA9taIFHEdXpKlW2zkClBuAsx+gBaOcjk5orY4iTp4egqVTXvIEfFFM1Lz95w8fL1bkIP+7Xk4L
gkmcJLV1iyAyDiAjwMPy2tlo1rlTGt9xKbU4yAvO+yvDJ/CBCcuLL0SqKRXgy6nliTf0xsBAh2Yx
Xk0cfCQjvPxtBKNqzjj7BzJeDCoscC+bNVHrxcdpVOOELdHQq4teqLJev/9+ln/x0Yi0LAzZvKMF
8WQcudjtybMKWI3XOmPge2V31fexAo4Zchw4z43C+Nwj/L/RfFl90p00+j2V/ctMp2Xcvbo60LTl
jk3oAUc8pEK3kPy1/iGNmvgTZ131XXAM3UZKnAITvdQv/n75MBAQ4TIUf6erPX/5WI9HOWvhIYRX
/9EzWnlmFJ2xe/9hvnU7NqVI4jsWYeYxjAX/G/uw0DxAgqtpvUfjxzHS9Y0iR+3j+1d663YgvpAJ
hzxNf1KgPb+dvBfYOc3smlpYdy9bR17jxpT79y/y1u0QtsV0RWHXoTj7clB2GTaJNk+uS3yJMpB2
XOx1TqF3aaWmi/cv9db9ACR0UdMtcI/jb5NUebLuk+zaauZuQ3Bh1KwKMqz/TMX6exSg9aN4a+N6
hDH88o6UP7BzyhIeVjbfpwXqtXbZlb1/L09IjaNRbTN7mCZfM0k7xyrWoa6iGq7+dcXJQVtLV/bl
tgxbf0VBqPlSmoX6MIgZICeuTvwEbeoVWJ9rYbg7yBlYiN7/PW88W9siaYSSOsuPdXzT+BSIhsy9
Q6vKZp+hATnrtWzcvH8RFtzjL5mpFbmiJyjSk1b18snWkPObUBoHIZCSUCbvAqIvP8d59n30mxME
nTduyBEsnrYLQcW19KM5i71vQZdgPAxhFu1RaEC/NyP71HKx/FuO3iLCUIYJRQ4HmsjR6E/LGFFm
Lg7+1IvzYqnc4MuI8Y0gpJAWrlwZCgwkpPNwdAlT+4vtzNqG3FHzcqaMsBdJHt5LqdIP5IL0BDAg
zVqZWpre2Z1fnph5lh9z/GOBa6HMpqmPlvXo8VudqCX9goMjsMLOWFG/c9Ah/mSy/KCYIv1MH3T7
7v1X/sbSwbrx9zXFy1euYn3sUmUdcM9Ttk2QhK/icSwuag+LYWxCgQnKfDE3A7SeLskG0W7f/wFv
jQMXejf1HvpDFAtf/oCuptbHpHKAFwu4QGvaqzGOkxOD7a1tA58N0BLYnmKxc768SlsZEqe3fmBf
YZqbbqxEtxaxYSFBmv3+Cxkl8QMBy+2Hzp/Y0WCr9Sh9OB7BsykOsTWB9Qi8OyyM2YkP23jrAfDR
0QBzUAnT5Xr502ZDwPVAKsA49tZhU8V3pCLk36lnic2cNcknSk6o4toFnc06vlTYbYMc9j7hv/n+
TRKOxi9KrcOJZf1pP3k8HH02MjoLIR+QdzQ0+tn2h9bXD12SGufIBkS6yrO+P2/7lmKJPdI7aNrq
wSHN+qJphuSz2Spcj4ls6Vrl7OE3TtSIPbzS7LzETXb/5wOHDC/TZ8x4Fgvcy+fm1F2rc0w4aI2N
dgcNXpBmXncCvfrGjAjyBY4nWV68o+PVM5qMiBpOf6Bx1mdrqaz4Y4FJJ0jmEPVTmSImef+u3lp3
wEmBZ2NDB8PSW9bzZ6eLeu5pORjtYdQ7dWGojGJ4hl8etIq4GVAv+ZRmF13zpA/GlZXAogY51H8I
Z4TiJ4bmGyOTT1Lw2XgLGsw92thlFSrF2GsOeaShPU26X7oY8xN7hjfvd0kRQ54PuvMVsEiVwgyz
uD0UjbBXFBjJf2jaZtdVsXm3QAJYeuNWspEIK6KkJlAPq3lSMdiwRj/x7N9YLHDGcL6z6VPrNJle
PvpGNS5quuYwxJwVqJQ/YMB6HDz9O+5H0A/zrnXNUwvUW8+Y6c1kAcQdIJ4ez7PXnSELae0KyuaA
l0urG9R4qWWvLJIEAiRBe6us6X9N4nLM58/aMk+a3S1ynI0yqq946/8R1fgvN/Nv/p5lImLI4wk8
BtvNNISAhJQHuDLNnuFNlDfgpBN3/foi8LYt1p2nHYC1yAeej3GtjBokSfJQjCL+SLuivTfiyjkx
f71xEZLT8AUxO5D+YB+dFCu0loW0h0OxGA3NwcnOZyzIJ+7k9e6a4FJos3yxpDQyQby8k1IjHsd2
hoPSBwHeZ1Z7UmtLqFj9Qq4+MTW8now4lJguHFhuh7noaHxOqHyR0VCxypNyCizPim7j0U4+me04
zpth9Mgjq1PzIzyRbj9ycvk2GSI+J433iogAG1GhC9GC5u+I2nBQU5ZtWrOth/WJ37nMC88XDh63
vdDBlvoIM/SrecO2Q4T9gpSZMQRTPXQQUnS/Ty5s2yFsyGvtBGGi70MbdAZKt4GjpukMCaD9Z7mr
bCv5JZwTwKQTdyD8Y+dNZo4QGOR0cJALrNiGZtTdE/3EezkeA8uJFOseUSPMYVSsjs4jEw17DcrM
YSgbFCJDOlw5uHutqUwPJx7ssqQdPVgQAYQOsoMhsOQYvto1hTkoBgBeyOaW1Di0I0i/3HPCusxt
AnFt0Qe4u2aIb5uyj2/w9muPypf+OdXv+f7Er1k+oHd+jX+0PCTElziiUofEatsrFpHyRoqhu9H1
4UpqlrOR0RR/zJ0Ewf80n9dR1W8xxBpnrhMJvBxCAyT4/k863sw+vYm/n8+xv5FAtwQ2UHOghE2H
kcn2J5LAHLUaqVphhn5GGZa9yUjaCEAJ/emstlydVGYyMQWob2oUL+cC9EDgPez24BbGsAKNJtA+
2sWJCef4jPB0EaYanG42Mqpj6GTYa7LJM4ZArcRdRVYbkYbTlWjGHcMbyc5QjpfvP9RXK/RySXyc
TNfuUkTwjt5zrtEE8JU8tK2n08sehLgsQNV98HxC1HjKqitXQq8wVwovuUthxhlrDs2WHZgGOW0n
vrZFJ/Zq2EGo5JPmKOyyLXn5mM20pNedt5xYIv9i7pFborW1HJxYqfaF+c0ISDJ0935pIUPxHSLD
MS9tORiUN1VRy28nns7xpLw8HfYtgDPZJRHDerSW0enyKsdUB9VP2tLIjNsHI2ldFNnsKtNVV/rD
VSWnVm5GSkH0ed3aeayJzpTnWp349Fssr7cDLey6XZpM9PXIoTH6c6uQ2eOJ37osEMdfLBMzUyKT
Iduco5mKVUOvxqo49G5JvImZwfVbeTpYknUyuD6AqUzhr2iiNpYrv9XVTYeq+dGcCaRDe0GT6cRK
cbxEL89uOZZ5vE3de6XGa/JujJy+PhianBP8MTpqEiTo/f/LkEFA6BksS2w7nOUdPttkEV1SpiJZ
7hvQQiCYzYGe+WbOpiorvVVI1ti+lBVqETpus4Rah/VoXUszPyRhhOcuLAGxnZis3lg2fAuVpCFg
5ixn0pc/CgFKJGbPv2q9yb+MkNHd9kYcf4XROHx4/72/8Zh9i+O7TdGU09LxRO3GoUXclXZVTe64
J20ZUkwmtRPTxBvfAVVG04RzzsRqWstq8ewZu2zKCR72ruqms87IjSU4hnLxbZbVDWFAfZmfvX9T
r9oh+HYBCNPoYQMGgPR4f1fOYV80Q3/VJqL9okPbsAiWHco6GLzOKuF/zqO+bWcfQ52f9jkyT2OY
fpZ9qJITb5J55/jDYk9Gv2kJJeZn0SN5efOcnuKx6+orGIakQGZDL6MN1AMCo5qFjmKq4aPj23Qj
4ozd1w/LwpOAgFKq9gaIg4WcMCJs8SotwpD8R9/FmzqHsd/tQV+giBZGNWufdRTz8/kkc/2csMLF
+N4pnm3X2B0yp7mI+pVw1Hgw5jr7AJ5U/qAfAKPDRl1YryApNIv+orQgGI1a3G/swtW+Q67KbqFW
ZAg9WRN/qFaPDtUwTj9sp42sDTIIeJEYrdyzcUI+sY+KbGyvlNOPw1Z2dvFjQrRPDCjF0HRdmUV3
11pGE678fAFxGZ0Iu62OoAn3lRDZT9IDZQSTxNDuJL37EuhQS9oL8dHpPkur4aEuzSlbJ0Kbq1UF
Hkyu3d40vxomjssAehMNrmieveskMStIPMokf5G+ftmdj6nfdbTLze5MlXSrMDmmsUvCkXQKCj0j
1lJ959e+AR/RQyqETIFcxOSHynSiGInN7C1kexbriRigvG/NzIOaUfmNV+wK8gl8rFA9iYSocz03
j5Br6o62iAw6DwqqI+yrkIxd6Mz+mIykNWv+eOOXvbczw5b/u281qjtrzdD4VaaJvpgdhpGAL0Bs
c6DCaJCBvkzPgVcPRRSEXjMfChO3wUoooD6BqgzhoabKR15glmPQCg1m/48KTlu3Ti0ruxe93XRr
YjcSEF1hReMd3T0SEon6Um5MFaGE61vezhq4anOLm4plUziEVTkA74yD1WL+xXPSO+B/7NbIcXF3
XXMGdmN+QIcP3FOJuOWgGhdluMK1SPtRy7u4xcyWGI+tRi03nLXxK2nc+Xxe6tWk7UjebX5UToax
VyZTWazQc6kcKIOqPigUZu16IoIYvSOtd4PQPcO+mZBU3kWzZATpE3k7QSfhzyKnGIErVI1fRWta
oYxqP6xbTNWthyprsMHebaupNCKqvGYvgrimlIp0ekJ82A3G5G8iNIjNJi40y7wUOZiudV2l0TdL
xYo8YbN0P1TONN6bk3CKrUXaZL+l4TXGqHDG7B7+q8f6qJNKteLU2t/04dDfGhWNuaBj6QdKNfri
p5ONNdTH3hebYk76C9c2652ZozvFr9WeVTB0zX1o869ZST90gmGo049ofJHJEtAV3yeyNC4RwWoX
ALfiEoOKgW688OrO2Vdaqe5V5yfXowpbJM1xIgcEeZ36pKD7mSusO36+6ebBYg5BYRgBduzBmz7N
vv+WLyBfoCz0r+ULd//nf7ORP0oNWv7Kb+WCbf9Fm5wTJ32UpSCw1JB++x/4E3o/bKNZKp7yMllD
/uF/0IT+F9wKak8cxRem/FJm/IcBQhPGX5wogEeYFid6+v/mn8AonnbHf28B6bcQz0X7aEkTWsjq
x+IF4c3KSRd/T+lmsXZwh2yoVh5h39oa7rLjbgnN4fthl5CG5L6S1Ya4m5zXC6OxUB2h7p6ZSUIM
gzutr5AMhjMhe3tjFNiMehol+blraNSsajvGPOpJUnIDAB25u25pehAR3MTiBu6sVq672IfqZRHj
gc+wcJufkZX6AOCAM98pMBF0zxt4Y8Sy+NhZkwGJuxUNZreCC/6l7ZzqR0RaIky5pvr558P7/zeC
CnXa9wbuh8fpR/yY54/tc9HN01/6x9B1/uJQ4C3NRTBBDoPtn0PX4k8wzlCgXHqDgg3e30PXRI1D
r0pHPkkBhKMvw/qfQxfRzVI6p5VumfT5+Nt/MnRf7pc9smbYqBi0cKhKUtQwlj3Ysw1mOXWNCH0R
Bl1uadupgrMVhQMBmhPRfc+ezM3vz+F5dNXLDfM/LkXsImf4RWrw1LJ5filrgPolPITaQIHXZIwj
3HOJvf/Tq9Amd/E2LFk6EPSPNo2SU2GfSByDqWcWZDS31qZErrv746sQogMUh1bO0m09OvN1OvcQ
5g2sakSgZ0UIH4XwzmT7/lWeulTP55WlN0KJgCMw3VaKIEc3w2SzwPSQf3vu9BPgBXAvJgv06sT5
pQJw1uye12xr0A1e2l0IP01fI7RYV3oT6LIP5upG1PqVO8cf3v9lLwsmy7tkGqbcjOmfcqTrMHaf
DxsVU4PhOExJtoAKKVXxoYps0JaYe9aMpGkdtng43r/mUU/v90Up06EiMeFTiVcakpiA2jANo5Vf
pt5+xNK1V7qAmDoCkUUyXK8HRw4bD1b+njlWXzWGcyhjZ9yRGBxDCE9lENmRt3n/d4nX35CPfoLF
SaBQ4ns9ekvNIGigtCUluVKbpnXlT1urMdA3uGlXOUH3RHle0jbv5nz84IzgDGdqFJ+9lJ2wbpnD
pZeGzY6In2WD6kaPWhJFpAWbUSKCDsnE1262tQuPTNS7XmCdWmvhIiXQEmsT4uEoVo2ZiFOF8def
K3e1hOMsB2lEVEd3NTiuGloCgiF+z3TnzQTkYmSdKmsv88vLEc5VwEg5HPUgLB3zxubMnBw7Mcmy
tfV5A3QexHxESaSuTLkSWeqemITeelcMTFQuaBp5Y0cDF0u6rF0SVCGrgoAYZI+urpicNSGqf5ib
t3wjNBZQVHJ6pyTz1D1/Nt81+ZTptTTileuATwRU1/PdivLU6HtZnn36KggmQbojoMORAHQ0FRld
reJU5wnOll8ekkEfr13KIJsMSvNO1a6+1Y3E3HYdkfM5PAiYjoYAwzgg7rvqww22imHP2ZYSeB3E
kypu4sIfqbJq9hmAk6/EGiXYirUOUnw4b1CftBd2OeqbPIXd2keSw07uOURREP79/pfFUns8OBxn
WZZQpTJArGWIPnuCek96HazAeKVyEwOJ67UrAeBr7YKZWHWoizAzdfBM2lO1hzfGPlvKRZKpI4e0
zKNVUTQmx3RapAChzPjMl0R7wEuo1u/f3huTKMuujU4Eqp+BDOnl7Q2jmzelwNrYo59gvSKbbB7N
cF32vrPCYBJvQya0Exd965kupEIdER79lWPtTm0rvWd5jFdFbBWreUyzS833sg/o5uQZRebkc2fC
U/Hc8lTC4xsPlXWZLQY9Nj4He/llz95mxjcyDxOenglvyUorNdy2Lk6A9x/qGx+4z7JIR4dFgk3U
0QfuKStfkHVMxkAhV5kQ45kr9Wldp9pJ2ezx5MX+zVgAdJwaGSPecaCSmGI2IKq2gqwxviKvX8fd
uHY0DSIp0mXI5e0HwC3tlsjn5GZqyvsYm2FAXpLY0dbId9RCaSnizgUZXKb79x/E8eP+/eOQWNhY
wJEAHY0uP7QkDQh+3NzZ8e2AF+kqxPB4Yj59Oto8n8CPL3P0Viu03LiEOJSUMY4SA6cCRq3axvA6
zd8zPYz3rR22l3rVT/cyxxBSUd4C1h53twm1L6pF4Y+RI1yQJNAsG9/ottpUPLBkeBvXG6JbkgqG
QLhpsTFxV2+LFJiH0fmP7z+tJ0XUy/uw2AeLZa7m00cj/3J0MjFPOWQZCibkY3h+In9CqPA/8eEm
4Jfc7rsKy4T9Dp7zClgPTcKhNbC1diAigrqN84daaZGxnO4cElkNGHxZVriwkiq80zlHQR37nG3I
Vecr8syyZBigvlk9tKOIVBdrLSycWPhr+2gl5+xUFN2RWIvnxTJOc8dfdmvM2cfyADmHxeBiFw9k
Z+CwSagKclv5Zkxi/5xdB6R8XEErumPNhgPOcJfQV0n80tmEhbYqWts6MRO9/nrQ+tv0TBARiuVo
//KJt5Qs/cwCOBV61fgpt81f8J6ByYP32ThWPp243FHH7ekBUEcmhI/WiElg3tGkDvPewr5JQ2YY
xtXYG5eZ43SrDorvCixJs8sWRsDcEkDReDIj5YsQOtMfT3yWYtk3vRxofBJM+uxfmX0pF7y8bSLo
m+VE4eEqLqiZ6llE5YkcAbbb3WUXQ5sccbRdibytLjA9g7P0yWdRRUVsy0hQFxBD41stCqaPusjO
4WCqINcs/77PerlWtvVISf1EG+J4UuUYSk+FlFwD8a5OGsXL32zYFclRocLA3kxA6EvtRx4hxs9K
CDjvf4dvXomgPA62pIWj9395JSVl3fRy0MgxKH8VRSF3tV0OsLB07cSVluf84j0sfSuOinRuMJ1Y
T7v6Z8vRhAPKgP6C5V4a9tnXPV1Ne1sVw7AeEwDG79/Wq7GOp+ZJMgMukqV3cd48X/uoNHYS8xc7
mXYWOyuGY0cpf0eoEOiYUwel13dGAxBcCMoZ3hfehZcX82sJVWNgsgod/MmQuKtmA9NSBnpuw+Yn
vugCsVt6YiU4ah3xfTHDUJjgPOyiitOPc6JHa9aV0spsRd1r7endfV+MV0A5g7TxL9JkOM9ca4c1
7ZJ93YmP6tWo4XNCYuqw56aggfb55R3nQDAmf6BJZMY9YPKwpowOaImdN7kW77/JVw+XS6ETsW2L
S1I6OZILpSFxY0Qgsb+ISqJyYO0H8Vi7m7Km2EfEDCydWqrt+xc9as8vz5aw44V0qxP7gkThaO7q
RVPYYUdqR8KhbCdhRa1To4zO5TBExMFi4iz9lZua9XUdKeuSTEB1bUSdv2+iU2Tt1/Po8lsQmWEh
o7yKyPjlw/aSXtIE7HnPkN3Wwm1HsP2y0wOnG0gcohW/q2GBXdfOlmgfavrlGCj9lIb09XoGld9n
OrIQKzDMj91T+mChNAehttLYXd8wldRXjqgrKOzOvDb96GdmN+EuRkJL3NFoXDs0NXaKfgXkQM3+
MRbm7ukl/bt6/5/sGp6N1/U39e0/HkuVqOnwrXj8r//8UMHK+Y//9atJfqDz+P0n+5//9fuv/S6D
mt5fHDg44sBsBhH0VOz8XcHHeUjhfDlt8fEum5L/Lt+Lv9D7LN8YrWids7r1dw2U2ikp41QOmEuX
cjvH+P/5P16oMduj//28MMlitpwK/l4MOIAtMGsDZTAfGT39Y7UZFBiqBb0AMOfAJFtHOn1DmyXY
rQPLVd2DGC1iw3qtbN1LbFJzJlemhPoWhCBO0Jkas2NdOkUni3VTN2O14sQwaSCCiJM/WMCRvNtB
Mij9wJ5VFN5lltX0l2UK93Nj6rXfnM2Fk+4y2yIVRgy1ofLAKCnlExRhDf0HZ9ahegYTcSLweeD2
dutIoX/5loNyH8h6KkRkeGus5NEtqUnzuLZ9luqvepsp8qJ87jraZeno2XYwY7Ucr5ERjIQF07kO
+83QEE30cUBE466ksDj+j94059dFVQAsJeDBSz9g2LGzOygudfEdIoB7C4Xa0W/tjh31uVPJFiDQ
WIEgE8ZY9Nuir2V1lveE395jyq7sdg0ej/2C30Nu/F5Eqk7PlMeszc5XQZwllga631VfqQbAbj+7
wJaAYdnpvFYFC7kdINYdooPhkbeRrLi9anqwla/N5yBUVf2IDRG4a6D6qk2I16wyCQizWCCeFti/
kCbJVLbiLIulkd3WRpw2X2PbTdpD4mgkmNG1HaCG1mbq/fJguXVnRlfN7SMxPwaKrNHMEksHODOY
mljnKPNy8jMcVVKnihs20eNaOXM1Qy7mlfwadag866ScYeeGlVHx2mTBKZKp0Kj96LociPp2ViSd
OkxXqocBED8RRxMeBPYYgqBk0eTtNcKdyjz0funPXzSODoTDjLDfxnAPJMhov1qj0YZfZoGJ75NU
Q1XdgPXZQLmWO/Cg9yisrItsMLNPcIrUPhr8AT6dC8XOqX8aVRaOK63vv+geqXAhcomngXsbZxkB
jM4YrWP8ZzPMvUgjKymKaK2PcHFu0qhyzc8mTejuQYosHy5s0aiAcgoFKEJFdbjDBLdYHWjBri9t
lAAwqO6XPOAUKlVabdN+nm9DTdUwnWFi0PyGfLIQxRnGph/nQUuuI6ENBk6BlU+m04Okyp7ufZvk
xHJV+EOiE6+YNfrNoPlhFK4izyHOTneSxFlCZa2pu0woN+i7RBPj/N2hfLVQfccMvTe49Wq+zkWd
ic8u7IiHLJ/ERloakBcsfKwNFcCKLV9YSHZGJXZp3ZlgJi0hoQNH/OfKz+PGOae2hoxd15te3Wn/
CA1RpK8iGoUY3X9QWWVpX5J+avvvE96s4acHQczb6w4gVsD0+ZBcyamuxK9G18FwGxoQDpiyMk03
Mb7/LqAk1OXqumkJtDubtba4oy8Ex0BNMuSs3UjiR+apBWrbtY2+0XuX06Xl9kW26iatetD6WMbr
NDOBn8cdU8ehJk8dvIoDwmj2eahoezRwXn6WeWcuwU7ulm4E+M6qIO3Kd1VFh9+r7BVZZgTUNZ2W
XmYTdLXAyOCkXYSzKuYzlPNWTO8IdEOg15EHAHqoii8gK8B9TWyTLjSz6W+qqdBysktSpwvs2srb
IDft8ksnivkxrCznwnCSmRibZPhZCY+w1mpw7orY+zKH9nQXcgo19wk3DUALqvZ2EG22K3AIb0J9
Bi09SuZPfojmBbOrV3tXJsYO0xe0IUTStPu1tn0YfTA3QUKO3Q96Xdrn0uqja8W/Ez5Km2zyyZzu
7HKpz9Bz3smwmy5LkRf3UVoMt22ZmeI8dNtf1CzJ3wyT0tpKba7xNfjVR7BuHkV98lt+9cLI8ZmB
6CPR0yPHd07cgRAWZdxDlJnJ7ip75J3KdL+4OXqR1dihK0ommBWNIg3tvHMadxUmnv3JcuDk7ObQ
QE9U5GC1RSWyS1SSbrzuiSK+jglF3kCJ97KNAZKLtNzWHB+7pv+oiBAgcGroyy9Wqct7ZgBoQIal
EStZYLzad8j8f3rkWR6SFsCUZ5dQpkoxXQHoC78OcTwbl3mlBpAUedMHnoDg6srUveUxj3un8LOv
bd0B4V3gndve46aCMtKtZh2VFDZWI03QVSkNoz6rhdN8HljskU+MwpE7t7esu1zzHGZFN/5S6m5/
9X/ZO5PlOrF1W7/KjdO+7KCcQOc2WKxSdWVZ7hCSLFGXE5jA098PO/fettI7ffK0TycjMiwbsRbF
nOMf4xvxCGdFjwz7HoJ09wQOZwBdIsQOvTS9bWyaaNY+rcPoaieipMDvrOZez6f2Utm+iq5m/DKH
Lpvh6jbU9m1U50D6QKXi//tDavbmSiTr2sNAQ+4JVLDz0Bnpi9021cmY4nOYS8CYCuX0n4ymAffN
qvzCtYerfPaK+2ZZlpDea0pdu4VS0bqm4S2NzvvaFBtnwEE+FKA//GVdClB3Xj6llNeeGIBot0ri
weqrur7SCeeEJsjgJz8du31bUkvc6o72XiymPm0g4w9F0Gi1fTPpdZsfm7meAvw8QmwoA4x3mp6l
58UyvMdpdkULMT7LNnqKDPMa64G8s9tW22ZpZz+2GtEAK21IN/QXndEOR4i+sK21utTfqe8tA6pR
wV1j9zFaO/mkaTrEOXizNH/bRz/GQ0tn46n1Ua9Kfe1hxAFByHPqKOH1FxXdT2Aad7z5vpI4SseN
cKlBbcph7+M7O2sU8d4KME04rlGJY2N2OVzcRmcUkvZXlbSnMxY53oEHqn9eLpm2L8vY+cQySBNf
2preaGS4GbuzXlTtbV4w56Aisl1oddRIJzMN7B+ztLasU9fX073j1bKEkg+7rgnduCPu4zks1g5l
zKLk1lh05T4VgJheEoipkMnmZD6k2VCFqhd6SCXSexMPKS0JhBLfcl75l94gHosa4HrZJTyeqb1k
EKGXmyFiQnBmNWN6iHrfCEed8s+AyRLPF8Y81Ivr7UUBS4riqLTZuT4OuGmeaGsgAA0McdTmbaZZ
zp5ffkCPS4p4V7PU/DRBZtOO9Inw1B6M2BWbwUjh/rjdPL9OibbCa8a07q9sO2r3YFTaV2eqzG2d
AolbDFV8GaOshOCuizGMxOjzHWumv8ukK7fZbDdUGDRXZpbBpLM9Fz8KkINQa4t5DjrDLs+xcvL7
xBltemo5dyIFn7Zsqup8jtjd+hTk7WtzrJuN0Fxjpxlq3Ea5ppm4TcyiDRDZ7JEISqx2E9U9Wzky
4LQw3m2adEKOZkeqvvpZXt1VeVo9eUTpP8/aaMNBSvrbidJ25FN3aXejPnuPXif7wzjm1W4a6q9L
6eoHmGJFSHEZrlijKi9q0i47gJXF11KZ1n4ArHhIckUtmw99zcQ8edWNehI6Al+ajGV6Cy2/2shE
M5ivlOUDw4TlhFxnPCZu81CkkD7BTur7OlvGN9NhvjUV7lvN1bCHYgWX3YHN2CSEMlHcblkmSF6m
KcOUtvUdyCVwiE2AlcdsceOLjuEBC7sp5l2rRxd5Ld/SwsmQHNOelg3bbm/p9K6tk5SY6vEFlo+2
VWrgiPRiP9ZF8gJFThyS2eOGk6aRP8BVLva2BORGj7X9BdBkQWtnCbuUnQi8JNj37r6fGpancJ+S
K1t1tDQYGfTgiHx4Dv09p7yJPR/QsWEa1cbJzPcqdYZjsbC+oINOd7fKLTH55amLbcnJQSpBFS2o
9m2UYFhILBIMeMWaQTNtWtrLjjLoEnYEePsu0k5MeoAsRjSC7GUfmQ9lluQ+FyflfbUXr7hEAuKf
NbNz3h0xFy8mgNWLFCgjfXd292U2kVYWwGTU3WWwNaDwV80zXpryZFRrJewSDdNmXmx9GyP2hK3W
teNNWdAkjgVgiVnSyevCVPYlElS3N+DSb0vCvLeuYTqkyiCib2SFFA6Lf2Q0C84Mp+EA4rzApnai
fBH/REGRjxFYnVu54dRnA7UUULU2Q1PKjTHRvwfZm+mxBybdCW2zwBbqJss50q6rX9Rc20VYzWbH
KZEXs7BjWOwEuWLVJUV9+f20KD0KNehQzdnkZO4hYVxz28J6OoCttrPT2KUudTiOLR9UgzAUkCI3
NrO0Z2czuBTFYMbOjelxkPMF06Z67R+jtIaFtp4c5qSytixhnGuLcMuewb14dUylW6QR6uHa4zF8
tOc8O5/KJX5xZenJY6zHprvNoahule3MdFrPgodWTsvNJvVxaoIsLLrlzKlB8gZrt+zOd4f8iQJV
FoGF6O7jSXIr1qwbgwSD57vt9SWYxSg7ajzlHmNaB15GGuC2dZ+Nn7taVleDzfPJECQ0Gc0Q7uv6
RLsaqOi7Uv2oRxu6AopPkZV1wcgLht7Ydk4u7dwfthB0nW0GNxu4InLkJcwP95Iaa/VssKSkI0LY
ryN+5HpTZY4OnBiPxVXBQ/EIjcE+J5pc3VeeXz0BzmM53dhI7MHU9M1t0/j6rqWmnK6mXv8i8lhu
qywSR73vNACvjFK+2siAoVFG6s6zOnWzVJhHg3mWirbrBLK+7vTGPhfpq69P8SdYqXAUKRW96FEi
IBGXURbOrSVvDbtaDjjFB0BhlZudt6nnnXpZq32jzXag9Mo5tcJb5hBk72NiGNGxIxRzN0da9iYw
Bm5m3xrO2ppLcdD76BUWqqQbViaXggKkW/oNTF486QBUkN3STWL6BRfYJJ9rv/FvUjivO3Py5VYY
3tEROhU+tNKcKt+BUUsySd9UVdHeeXYZfenhxV+YTceGWw3peUIv8LpvoxXO4SrWTOdQRMA8Agkc
GQNB6Vhf6NUsz4Qmm3NgfMa2teo7ubBowTdu1DvfylKx4/lNpWybzSmgxygFXD4UG/qHHaD/qis+
2YtU1iZeeEG7VVGHJMHASUq6um/82JSPVetKsRH1rFjAD3Fub4woXvgbSvg3pOkQ2TO2Zm6ACYjN
NeoJi2qaoYMJq/mhZ9VUBf0quoZuN43PbVfbn4dJqofGgN+4sScsYNu4NbxPRrXYAJ/puT3SoNH4
ZxS9p9nLUru+TxUla3zll7l1xDXeUpjCHk/uWSp/LeTohpEu1TUtJ7B6x9Z7171sfJJpoUuaar0h
u6oNBz3JY6GvB30xF8jm+Yt0umm6z8acG3cy0yrIWxU/+tEsDnKy5R3CR7Rv0wnLPMhJ3TlaTpu7
G72L54OaOsfG3eKkjO8Y6pShGc9i62VMok+aY8O8Vgwlzquh0rPtggKXA062rJ0f0QiQ1q3zVcR6
u4+IrKttkbAa37ispjbKjZC6CVS9iWVGBKlpKp98t6RgiDx/TqFVtqgt17hhHxuhKNOYPHM+R9jp
6dIh+XNf87osoOeNGrx53QCGh1PmYersFEBiX6F6+XEduGVavg694ZxkgmN2cMVdGg1j2A1Ke9Vl
ieVlhhRbLtZ0lwDkZbAwWSH6FBRnmjYutSzNboxiqfamoq3M6yr3YtDs6c7tq/ySM2UjppX5k+BR
D3ScOm8AryWtF0jO+eXsgeEDnd9sea9mMQRpP94uzjxftD2UPGqleaps6ixNd07dZbeixsmRygrI
XjLbpr5hy1VcCzoh5YZGJUe/MNwIZZAQ1EzJvD5Z7mlYkkW/7Qp/RHdr6eU4Q+2IvTBPTcCr6TQ4
RC9cS7PuukbW8bVGgyj7Nq4sRXO9mSe2eLPLZaheBnqznR2Sd9sXYe91Dc1cgor2TwBuhQdXNIef
hfMyn6LPvTN44IPHVtCEZ5ZjMvj4raok3heZmzvXks24fYRXnPdErhUbGehAfnSWmOO8bD0Ij+It
6R33HLip966yPvO/TJ6MHEjaPQ+nLbhw0Z2PUeles3Ows4fcV6InvJul8mjXXubtkqGOvAtqVKfo
xomsqN4V7BrUkVRcne0WwNmYBOK1L23t06DKPctWULFJC4lVlVR6Gi472yloMjv2w9kxIwPCssuf
w6jWrZsEnlpxyAwas7Ycu98J0ObGNh7GHi5j0qc7VfKauW2VOy67NDfLaK9zNzkXcCz75azL89k+
OEBTkwP6UOmeFYADhr01QRAGQzwsRnSreQ4HZ7KveaHHicZ7lMJ5PMa+LPvrWeshfFtensz7DAq/
tssTvSoPVApp2jWkfL+kps1iQidmadYH355EdF7oq8GzYxulP6ClCx67VTbAsO0ym4krOUTt2l8m
jrv0C0Lt/5Xu7LX6RF08gv18DkW1YnVsP/skj05Sp2h+Q8tOvIReJOtzWJ8Uq5XJOHs7YbK32mgK
Fw2+yFJcy6lU59EgkJgjE+2v5fZkd1JQLRLthdI6Fki9AHAvl3IP38nc9LnPuoPw2wuNJPF27CgY
Q8agrlDv3OOAengsc9M4E/NC094Qwbg22cXnI/UwCYRh0ZspLWPD57j2ByJAZnuB/ure4y6Fi1ew
vCA4445U3rB1I5xRfW0j0GFe2XMs7zPdgFNAjvaUNhLweB8RNSRz5fh0krHqotw6qXxyHHTBLzmk
laRH0UqK5LFbWHGMWQPJjh5w6kU14LL2Um5bgN/7ZJLawR07tsI2S7Cqp0IuV3tJseW290guNs6i
dlGpzwFEiWGLMG5cO7KNNqMZW+RVxiaJjo4ksEZpjp4jqvAAn/Hubb3KSJ8lAJCdQ+wlxLtGgGbj
MrbUL5ZuyQ7YEs+0UcaHzKrLra0l8641i1vpOc+pKFxQSzzib2IvMvajHudHAen0mMyNed/nonmf
CUtdSjZlHRDqsrguFo93V0tZu9dQ7WYMQ/uEL6Hf6NIsjqzxocs2HO4LkSb2TU5lhSX31FmcttO7
V/l1QIEbN7ZIc0DRjSFegPafj8tUfKKIMH4cG02E7DbcVyvK3Be9TJEs+WA/u5J1xyiT9A4icRoY
kzFeGkYxbztGRLiDmmpbWiNS0zj6G0+Lu51ee/ZOb6AO46DN9r3R0vbStYqVE7U8t9ogmoMU6Zud
V+KYtvOVhaAIht59MKqE/u1c41HdpjpC6DiSWIveCQRmRyMpPfB9Xkb/V02Yvvw6N5ZAYwZERzn8
4yCsLKBeg6IgxWpd69vobHS75totp2eW9NqmKkYkD268oHby+Dr1Zg82LXJs6LrDDWuwF7o8qTyO
qAjDUHddML4JWKSoHXN/ugbrnIKuwjb6bZM27V3ep0yl02wqbpd6vjGGJWLTNujbRVPNsRxiLaSZ
YSJrphshISvaIq38LiNeFUSt33VhxC27h+7SPI+5frv0Fljt+QHwxAFAI9OOvv6suV19lpXikBp6
fGipwUkySz1V1LFfpMN8oodv2RKoiQI7aex9BMbpbJy6tSHGm04G1eWBYl17bOEJXLRNMgVG6hh7
HwoHFtN+F7ee8db6ZM0IZZurBExwQLRiOLpW95p2jK9aRK6T27q0CE71ARo/ft7eL3Z6y3ors+lt
s0o7lHk8h6OI1caU4jPP0PFpaNTJLsbomObduLFoHR23Q2u7TAcy6hj8+jQXmKthABeoi6WFJz4y
qHvozdG6wlCfEzi0eqdkB2VXJ3ZuVRIa3C9qX0QiPbOiSFxagsu2WdLp4FvlHC5j8UhfCO/ULjLg
jJIZQ58pQ8ZLFZAmHPZz2eGccqqHLhaf444rM0/7CY92xePbNR5Lc7E3fFnrji1jIL6WU9EFLr10
yw720SgMwnoJZV70p26kLco9a4FyO9KPeG5Xg/bVjyZaDtfShEa55NeT+qHJ+UqngXHXhmrpKiA0
alIhmHloLG38iBOWtd80yF3qQrHCMtZSHyHKp5H54bbT6OiJR1A2TcawjY1j5txYUqp9D41nrYpr
1hfBHH9lI8paw4QTPOU8G3kONlzHgPpOCu0Xd1Z1PuRR+8noGjjkMcI1DbHclF5bHVwDq3pgudq0
1WNHHIZ42LOboeM76Xs7ZEA4q22l0vOhFMMJcZBneDLgECnkzZxlzhnfYfUGHTpCYKjYpNDB/mAP
gzxXWZHfJzWLDbKQU8WpZSXzBcThd+jwblgDan4wKYQKBzv3EE0YHYVlkSgQAdbA+Rqasi+6hkv2
iJ/hy4SGfCRzUtsg6hJJXakLusLHb8XCcDDvBMPDsDSml8TU/CUctC7KttGoUqofc00HbV3Zot4r
UolkYrv+MUJJPatnXpaplzQ3TLcruMypyxIdKY0kIwhpK0m1ZwQMFtFavmfLY1yYNN88LFE276h9
46Jt06/e7MQhotSNUfk3/UqfX1eKAgw3xVgZdriQzAFCdg6xzs7ocww6lVesQVoz1BvvNc1wZpWM
I6ItGdU2ZrXU5U3Q2ji0N2bT9AEdZgjCAtu7wySNVW1pXo3MXhGAbLkb0wFVaMLN3WPnZMrcNWpH
/SnPoIxu5V0zz/Mu0Qv9UNnQcCSFdm/DUp0y8Nwo7/p8RnmedsXzWuznmVczi1Ut7LxIv6f5oafk
hED5DwaD6++T+R9H9j8bfhwBDxN8JNQBTB6E7z5CMdsyVppVzSLIzfHADm2Xr4hsFud/M05ELxtc
IKL3BgEu4v4fLb6RclTuRmVGxKKy21MpUnM6m53F0H9jR/vgy+Y0sIC7Bm5dQ3cI/Xyw2EXerLKm
rFIAEnTKbuvR7bOA6Ur0NK7VkKHPh7qwTPOTeyMWzvjdvPKTJ+LHD/SjnWY9PhwDC4isu/riPrL8
VIt/vxY0z6WVZhdBhAxrB06KccGmjbLaeZrrN5/xT2TjhT4UxrW+NCgNdutEIQN1LaHgoNH9C8Al
9NP9fWfNfc22sPzYuc75vdbN3KVx0v+/i/QVzah+7//yp/Zv9WpbkR9/aPX5/Ovfwj7yh+9ndbv8
9D/bb86Xm+Gtm2/fJKPXfzpN1p/87/7hHy6Z+7nBP/NaD1W//muIDtVPBprVY/efU7N3b9Vb/Fz8
6W/8E/dNxtUmNuGjXdgEk1YWxnfPjWa4/3DgKqxfOsQSHdDWv3w3+HEIHpKKxUUHeeEn3Lf5Dzqw
IAGBu8C+jxH077hufjbSEZgiDokFHwMXr27SZKsl5wf/ZY2deprL6EakmvFZdFbxQKhP4YOdBjwO
NmXWLzW7mt9c55iGfjT6fDsqzEEil3wAjG/X3+qHo6L1UfDOY5bBo6AxpkzvWpanv8Hv/fIg5A9W
Kgy5n4+Mx5aJrEdF100e2/bn2e0k5SPtNP/Gifizp/T7B7gaoPhYOIz+kaI4eFELFcS7KYeEZkzP
jO0bG3MeaXwF1LRyv/xwbf3+kfvtk3MNnUuKYCWJ6g/O3DwzlLsM7o2RG+0Z6sVdrAznXA6e+s15
/erT++FAH0OPovJNmDXujQL3HpKwEIHeMUb767P51dVHbAMrM68QVvcfrj4Ry7FMEnFDcYh/yw8x
tJ7ISJxodyIG62dUINtgAn7zkP8Wp/3BZ/b9Q3RNw+eOFNjaPhyWgpB0TgrvRpZWFyq7S1hU9rYd
Rolj7Zbaz++Gzo+2FbnYR8eTYudYZfySxoLtvcXQA2JCU565nd+yOCuMKKQXiGa9/8Fng9xn4bDE
4Kl/uEeGrsOsvA74h5bqzzxnZQtJwkVE9NJ301r864Yp8OGvD/qLb90j78ylRXIXcNGHT4a2mYRS
KPNmynrjZHYKfYMh2t+/MYGPc/PjwOex8xFlRv/LmMyDfuOX2FfNyEsClPff5UFxJP3pIePapHhW
L6HrYYb+cC5NEmcdCtz5tIzMKCi7UZ/9zCvqE9ATrw5Tz8/LdSTnDrg3jIEe1ApqC+9SyxgOs663
77gRI9ZxtBMoQlJ24wWU6WRA6BbplmHWJdE56p7nh6qesBmmiy9uczUXc0AaPbpewHlpQZv0lO/5
fto8uJQUPnR2KRCfp7Z7T0YMbgFZWBR8R7OA0cTL2kpnao31OGHaq4LJ7Cn9YfK0oYzHOBIssSgk
0wcjZ22bSjMk8L5sZQ9WI+COnc5jTVk3zeRFZljVaf7sGFm6OpEoJ9rUrjD2XmtZa2cpLTiz5lu3
ndVa047RnpUzee7KmwzxasFu2FhmMCucCYFk/fWFvTaIlaKt6NRiHFt2m1Y2tDDXc8qPoID3b3ZS
tRrSaq+9xoM5vXdZZh+9qnez0FGOM268Tkvu+Bz9o4m1wT8i7fv0O3kyPhMtE6sjsOr+XrdQiXZx
1UdHvChK2zSSyRpWtAT0EDq4Sva0Eo51yJAlf/fQeuYg1gwz3qZtv9TnJtsF9n48wmYaqRx0j1h2
2htjBZwfoB6cgy/ItJ6oGlLeDjem+aViT0rrkD8tlBG3miWCzktWDQsZ/M5KnfY6ptLssi45wibL
3eK+yoRPfRierQdeKvGef52iBg+l/cnT1HDu0fptha2Vd9fLKJ2zVvfj5wR9HuddllTGXnRT/pme
zSpD+HRGPCX2hFfOo0Nya45NBywWXBZ6KPpSE5aur/Iw8VUTUijHaL8RQtOYuK+GKUfE1XNqjKAp
LC2FnmQsqnlhckvJFlmj+pJmqR4bbA79Ohj8xFIUc7kVX++Sx6/OOJESB8bKMDWuuvkV2+0AlVu6
LIOn1ZoHnKUMlyTD8kS2Z60papXVhkxmo8s6B4dzgQN+FcUcVavQyz1116d5f86gyXonHCjm69wx
1JmJ6QBypoVvrBrM2Q7zqlzagCasRQW0HRSU9C4+hZJV4dB6iY8I32bmLEUOYQhpDIWwY1c7lhhx
Nks/6LetgbkdkaNbU1yjMqNw9OtxCOZ48lin64n7rrxKH4J29MROkzr3jWwdgom2YMYXFq2OxS+y
huk1nQz7AROl/KLYDt65zN7zzZiJWWxMmFTPsAiLB9stnZvcWtIXfyq9MUxtX1J36df5sSYwVB79
Mpku24lbb48lrT4OZa2BLsXw8ZLiKOaDpwjzRdej+InfgLEZOwzGZhUIgdEEixd6Ru1/8QsrcoJ5
7GAYNX5fQgtZhvkpqnrq5kw+2xh7EE7B0NV0/aLI9e5Lai8KjWoqs7eZryFDjanGewDc9avItejJ
qyjpDGrmU18aadifJstmOpH7WXWV4YPRA/1bm7JT16B7TJs3IcO9bLr2NMfEqVS56VOkJcmFKc0E
M5MWOQI/25IIjLVLpxDyWyvGMGE1BONj13mo7XG81wkijMGkY6iRmRajfxCvQMVqFs5gaglCxout
Phlo7jcYMIucMZokirMYVDrtcWri2K1A9F1gaWWf46L1E+2XFIlt8qiC2YS4a1BR7aTGOw4LJ4GL
1WECnjuJNs8LLO2DxDTVNX1xxY2q55npkKMZ50RLwM87Y2/p28Ex25n+2dUYLosqV3xMY3GTc91T
UeY1RYUV0GYio0qNgWYfLw9GTDnsacxUfoQl7noXE0/y5ks5dDX5F9tMcUUS0KKXguQhJHOXyahT
pudwyqiJJLtDP1PQKIfpBxO1Tll3TtlhzqkRhC/7zqalcB1Ul6GGQGCeNLq25IUs8kwLmcxx5zqN
iaOcEVoVbde7YgpgBDZcEP7Sri+7uOOxaao59NSSFsDnXfPMsFL3vaoH397iXsTJaCla9Mji1/g/
bRw2CjxWcXDSUT8DjGlOAbUF4qlb6fh2o0ON1xcxVmS+hfZ1zDWJ+EwL2E4CJ+23daanXwYGd9c6
Uu2bljjGG+tve4GVkfLVw8pLFPXVcZLRRi+Laau1nn3TmElSba2aALrxyUulft/ObVaEzQy17NDi
2emZ96WUfTVWnSdMurt5gn5VzkzYpsKJdy4Cy1dnysiUILjm00GQGso2E5MzEjkq0qeDVTS5thVe
514WcopdLO9FRueWxcR+o/v487ZjkxfWZqRq8zHLencKkUnLx0j3ZgR0EBL9WeRz+YTEtHlRVvZ6
ZdmidXwc4hj2A9tKIhHWE2guq6rE87SqQ1vKYykrs3OGEBs/Zl7PPLCPCmrhKc/cTXY584rvJfYe
S+SNttUze61AGgbBpahPjNYgJESv1mQTiVWFXlHp2HHvGB0voh1Lj4LyL8Lr+Lz9vLM2oMoqSosw
ZEQMbq2ZEr+U2vBNPi5wz/yhHg1GdyZDAZJpqt2olKt+6+bRgIhlObm9OlvjdpNhBCdK1EWyvdDN
Ca1ZGspj9iBr3lSioHf0kEaV0M51zDvJaeJV4G8R5rPpWMraeoSo4h2xjpZj2Gui+4xCVuJ512cs
4k7uejhm41RSSoYD1r8vCWpUzdVi0FEZlIi8N0tpuF/MVkHYiPx2Zn2yQEf3jDwik+taFKcGaEIt
vaItli1KDdZCWKY42hUeXgo8PWnBGSEvzsLBUmPJxxmNVMnHTLLLDW+jIdvQ44uFpnMxfwTyG7DO
JTagwm7l2E2DNQwH8xvebgK/sjcxe0zXUEwBsbFlB4anwYjSDsrIyjvxnZQ3K1fbYB5ZEXoSw/p4
6hxdTx7A1IDYs52FYSPh6njZDLxEql3RdwPmSG4MO2x0vJMb+Q3bN3rfGH6JikzCqcYK92thPED6
81sg2hQ79M2U7wZCPvnVDDyAMuPqNMa1Nh4nvFsDAWIsnBsVm4zm14bNN8kHzUzdSVDQUUKcepNq
U9PxqHcKTLrDbJwPjcjwDLJSoXqOGZVB3rWJKfHEloiTsV/EFaNchlFltBQP+eJTAp5Mq1mNvZZN
BanGOnvyEu1+on6GMi0xjv2xyfx8DJcizT4P6egW30OH/5v3+q81/P6fZaf98Fz+qDmtP/1dcgI/
/w/fgblp81/dQSn4p+K0/gkOIqLXqEaY7P4tN9FJh2efVwSCC6++NQ79B+mKujrTIdO55mbRo0h5
/R25yV5Tr//eerO3RNZCWF1/OcMg7rv++Q/KT0xiRzdVXF4pp+nvvZJ7LKKX8AUvd+cFsTVWj6lw
E/+gu3SYq0W1W7eerHjrM6fgqdXPHe7xC/bv9bRt+zy+ZZGg3Vr6nF5lpW8+zpOW3hsOpnlCC9a2
XnFtQ5tfGrU+88SNK569uf0QM+s767EO3mpma4XpxECbZAqmAo+M0XnSue0rb46dl489iIScvYDZ
2aO7Ne2RALFyFu9UmkTBdzXAgQCMQHsOo9b0vqsA/3t5/5e5it//+fq+S9+67vn/nL/V1duP1/m3
v/ZPbRUIm2ti6+JiApFkrViMf2qr1j+sNaXro5+CYSZH86+L3f8HaF3YEt8u5u9pxz+udfKMq6Tq
e0C+XCCH9t/qUvwwHWE0wuUOmBg+HBFZwuA/X+rd3Fc8KL3jgNX9eQbTOgd5P/QvPCrr7w/B/zg3
+CjbcCikVJQiA34cFR/rr/LDXSWBPrdtOx2xmmGjgOIb4Hz841L8mweh2ILbF1XlI57dbEx21+l0
xH6whI6Zqq2WsW7+4Uv+b+ib384E4YlPjZcX4vTPZ8Jb11vaUh35uf6roHn5UJuWupnsNvpN48DH
z8zhObSG84m2Qo38hsb88TMTla6SSNXHDJWnxhBXkHBrcIaHf31Cvz4MZRGU7pKp+ci76IXyGzdu
jmnUW/dDAj0YoG//G9nuowjN50VJEBw8nuKcy0cROiPoMs0Kp1Sp5v2geoaIlhR40HD96MfZatrf
lE79+awI65KHhwLHC4W3w89fkylxQAyudRDUt2962Osb+l1+J+H96qy4tWE2gDNgP/aBJ0DkTbGA
tDDm2uiEThsFusJ9ZWuMm5mt/u6b+uvDCfvD7K/AZTgumnHQSvY0ekZlT0857lWyDPaOuXJ789cX
xjcAxL9fhVx8Ot8WCEYYKDyFqHD7+TNchBRDPVWHgmKDLzU2m5dmWGIShPnqjM9TY46CvPTy60lg
zQhNFspitah0D3rs4SSbbWeEE1kV7lNTGtDTXOgS2qHC5seaDYjbgyzbUgZgceRhqHN9fM4LNr83
3WSaHFbK1tj+9Tl9fOQxSeJhB6wLlgxJTkZTPz2H2DFFbCcHghLS2aNYdRclbVAHGlPS37BQ/vxl
QbtneMSjiOcRu4mfjxSxl9OLWR6quNe3mhW7JMHm8Y1ls7MZ+6WZ/uZzaT0zDqPTurqynD5e8EU7
G7KJu0OVujLEHjnvPW9SB3yC+f1ff4Z/vrU4EiA5i4veZV744TKcMpmJeGgPlDIt5CNqjekCJpa/
fZD1CU5wmzcG74MPXxSd12LOovpgTa62t12QO2wTjd1fH+QXVwNwMzhagH0J9398KpkWM8XBLQ9j
T0wJbjSWlThWeP2c9jcThV8eiQNAUdV1nkfrZ/rD+w//p2dp+Jsyr0vPM/TnXV1XzbZQiXX11+f0
i2+H1mZQCSDHQHp9RICgWJmToZWH2dQAf5Y57iI3GX7zOv/V6dDUADtb/9bs8OF0UidvdenmB1UB
BleOkPuEvPoxrQb7+n9wOixNcAyYSLcfTwcYO/nluThofjrvWS+n6OMYt//6IOuk6ucH3XomJEeQ
qrjdP06yhL7UGFCyAwb9Z6cp5ovGHZoLVZritsLM/NVopuY3Y9JfHhLFiAXEajT+OPtNsEEhfmUH
2uyTTQZofKcrozwATqoO89w3OOC1sv7NebLU+tOZshaFasV6lDcWgaKfr0OMiH1sd8VeCgPA6SiU
/irrlGp5yc2mQqKeZpD1EODpN2j6J0vvshcfpawKZquWJC1YUV5iAldXs8qXOYhE3Z3EtOonnpdR
L8UjSA8Sfv8swHEa7cbCwFqa5NKfN3nnpwxlGuq1bmRi2pfoLN1wnY31mO4MdE15S/rag83Q6jpg
04WwZuBHZtkz58jH5NkBZqPDlrABoiKOC3sjGKJfmZ2RvaeO38oTiQdCPWTL6nsCbk2zG02pYxHP
1UFfenMIrCnREYwGsmuy5cPYuEapTpa5uG1gYOCOt7KEdGGQgklBJ0jvsjay6ElYc5Rh1hzNYzXl
0XtrO9LeT3k/fy4G0B8hNjSoaKLNwLJW/5+9M9muGku77bv8fTFUF13pFD4uAWPA7mjYGLaqLW1t
1Xr6OwXcSOyIhBH9zEY0Eox8dFR8xVpzFTVg28GEhO/lQXkQwiK/MMenfxk2JAnEdsAYM2nqefB3
Qs5tewaMqWRl0upIJyILOr6QoAytRLQLD/G2GJdpVzKZ9xKSHZYiKbDl2+AAvSlDz766n9ntMBhi
jCe/ZfiHrxkzqipJnT69bdslZYydp+qAxhYkiVHP1rMLQM6Iq84f701hqXVPMzwzwe2Jwqtxbz4b
iyLFIZUdkvohkykE1KJqL/oFn1yyTA3z/7Ste/9MLATV7pqoL+q4NrysYpZSL+8H1x/u2Qn1Tyk3
WLdrXIGAvF31+KEA9PE+Uyls0X6aMQCdtbOxEAlhT1Y2xm3uhZeMNPPibOlk+W51m8a5WrOJCSnW
puaow5mR0OoH4VGr9oNvNFV6Fi6882AqKUxZ3sQGE73ycMzSmfzUlnvtPRQsQpEdUBznfViWHxcM
nQ+VkNZVOM/ikxVFc4mSuii7PRW+t8R6qHHz+z0haR5xCJ/lEjYD5iJBiMmw9HQyKtCGPNgFNDwu
yL57WlIRjLs5s6oceoGfPw5Z4T2zMMBnDn1iWRNXNazmC1lyi0sP73xsTXP1TaiOx1pXVXawK3qZ
PaLdb6wTiMQ0v1MGrol49XwMUFNP/DLKX13cepN0+sSgl8R+Bx+gSQYeKR1bpak2IdcKg+E+vNwr
EdjM+1q50BuJup13AyHJuDJdbRyph1ASD2NmfHQC/M+7dAh8Uj3mFrWI0P2youlK1UM2Rjk3kjks
R+wkuOszxBlVHGKEtd6BHDDMXRbi2/ct9qRn/twQdLEsVfixaiWk+jrDhwkwYh2yvT+W0Uf267Pa
OW1uYxiEA6ASjz1ijya3kncAv5mc4pcm7oL1t8skJcvkl3Je8tsqX71uv0zc6NcqCCScV1+636oF
MyUu9FrxX6k0lorUa6EV8l0IFHLhBlB1Sh4luVenXyA4CLgq+IFYGvRNVR2QqeG/rGByyDjwcRLt
3Maev+Ba7OeDyvF/JHqxlzzRqdDIJjOvmj7Oo3I9bDFElLCPQupepJfk7wXbgi+zWdJalpUBnOr6
H2/g/41d/s9y6NX++9jl8uvTY/1S//b9J34CpJClbWPDH0MWx3tDie/RyYA82NBRKCx+cqMcBo1g
LmHR4QbyqGZ5U/4csjjOGzpvlzLacklFoE34NwNFMFQv3rmMI0IYVLB0ITwjwvobq1D38IwoxKxk
9nOAy7j0xDPwWdh+MgjLK9OAlhMUfXkvcfMcjWDRxW5YSuOB3bkfwk8WzfNQ5OTajaqq7kC7pU8l
khJ3p+HKvk1TpOzYL4103UlkPg+iNEnRqcBLxWZplJfMkfDFCy3BS8sOHwGbu3UmsRfmEhFAqmDd
I3yLxb0ZpdO3Cnv6Hfa0Aj9hXX5IyTIc2XobpLMEk8vNOrrqUmLC+iCXPr82Rh6FuwI+6eWgrd4/
VLpKs53jw5m3jBmH9Ogt+nPvWGma9BFQnp0PvfQ661YWTwE95t0wAhLdaUgNkI0VTIYLa5zTPUYn
lk/ZUDUleAZm/+iTp/Je5Oq5mnRZ7Nql2fMd2nrfGtjfWbuDDEncNhJ042IyH9x1ca4CnkWfnMy6
rrzay/b4zCwU2Gm5HEJnAMi3VQEHO8OmYYR9a8dpZZcsFun3LbYRy6Z7mE3zXFVj7RyAcWYPDH3o
EtghLhH0Iop5MCqtAxoqC9nQWaIu+h3/b/tYu0bbJAKBEXYiq5puEeUXRPl55o0D+sjgwy0dq80G
zgFSRgSsu4zXa3oMusl7j/JieQjDVEZHRtIY99NsLXp4BTV4mIp04Hju/PmmGIgloowJKFAcfJcu
uIBq+OSmaC529jQ59+k8UX2BBWkMFDYSpAnJUF9Yi5VHE7JPi5DNKr/RCPvPeVYV7fmqO96vZW34
XzldWOzMFZsDry7c6kmwyJNjzwZOlmiQT3rpkML5ZoED0oXQC9ajEJE86Nxlj4oGpcwSjNP6Xd6t
GP/7NHc8wGlhiopmbb81TgNlgbk1yzMQD90HV63ytmJlWu2MwpYECm7DIb164WcmSJ57FFRW+sd4
6n9PU4bYPNj++9P0tpGPVf4Sx7f9xI+nqWe9wcPqMXDmqcWcemN1/niyuiZkvYg5XkDvwsPylyer
ZfFHhMJtIFifObX/n1WNYb1h7sKGhQsepi+T7ODfPFpftroBAj2E8Fs49ja8xojP0/3Xphr/19SF
zE/jIFv0Uz6hqSoGE/vHL2fkHya+L3umn4dx2DAx9GAt9FpyaOdE9qSra8d+VXSXBlqwk576DeUi
FFXQEtz+/ngIB168MahD2RgE5Bpb0ErhpL5GpKZljyoAJRr3OqKFnmZiAaUZ4wp14BhJHKNGHJjt
IEgSxobHbr2DA3POXgqyEw+SqKGprKXfv8PaJMNz15rd6EDwHcEtxxL+nY0lM6rLlXyu3kgNZgR5
MfWA6DAv9/nOcDMH6sQcLCmhVqWo0FnGkzIGIER9bhUI/xeGjtaI3WEIgjwOFI3OdKHHcpm+gHAa
R9gdvAzRaUvTDaIxGU0H5cGuQqJAGjAbAOk797qWS07IeG66zMd4yhowPzwQcH4bI50MtJXYUR7K
6AwnkEDclZW1k372lqlfPwatVSEomDuoDmeEyfH3Et2ToHc03XYz6/XAAaFGAOJqUjRZU73MxJ7g
QQpVYqbMsNK4aYJyXmPPQ6cBxgBaB3ATKoKdqVnM2/sMpAsmPOIrvdlDM5njZQ2JL+NRSxb0gD6s
bMldJQ66MvQ7Zjtmdi6H0YjgZ/DB01jmjZYXkszUT1jZW/8kWDbj9VKr1aCZ8+CmPHTClN2JEOXF
RjmA56b5thS9/mDJvrZPBl1EHrcwcgiYbXmP4bS0pghUlgztD4TVM0mEoFUP+60nLJ4h8vg68U0j
MI+ccwO7FtFB+qBSFWVfphLo99e6oaVCW9WvFtKvonbkRY+o1NitzBUdcNagecKnEjF+SeVL4PvB
teVSAjuxVx+n47g6liR6eArI40ObkV7M7jzK92o1jAb7Vm2wyYcDpdB8gmwyqktnrofhdhsO+FeV
GoA0LaC3vuMBSvO6mszJuWgsuu6EfGpjBptbYvSKAc0oBxYaRnGqFnsaXYemycwbApcJb7vwe9H6
N7PIFFoAWDcKFnbRRDh6c8/r+5O1oDxj3lrJxt3P0+ArvXfJGpSgbgpboUqp2ipoKI7mbr2PRgdh
a6xLF+GeLDvaoF6HLs5Gydf2lshDO7rWolcbGCss5a2RO/lwTfHpWB9cjcyDuiOsjROlGAM434Td
5iOCyizWwPt6pNNqIB6lFfkbYyjzqzFfhM9JX2BegQlFwHk1kp2CzarSiH7gKEAvrBjkrmo50ZI6
/nnh9+tyTS+VhfEQKN/aTd0wDijFCGbcWu8WJ6x1zHWXB2fKUr6+Zy7STe9Q0KUVhr2IcOpbpgNu
BYCP8gS7PyVW+dB4heyxFEP3uytgJAKZaDGv96QFOWaruOP9wi6HJMO23a7vp3H2uhVZykCfOt66
0jW0uiXgxsmja55ZtH8JiTeiGqA3Rkw6LlpFZRs+rT3u+fVU2+iEPpBawyznFtCIS75k7jjkIjQa
iSppj4Eo9i1AUzy7xEC23T4o/GKTOcMaIGc08zM/GS01OTJueJRGN3gscsZXCxdfREoiSZ5d0pWm
QDZrOEoc8HITnxN0fWACQyuM4nwlXcLYO10fpvjQvNQ4m3tB6KUmM2fh7JiDOvk8OKw7ozRaD9Vn
HlTxEAape172Sl8AsANVWrp8HUj/GBQxnnFtfL8LVleYxiv+5cg9a5xCjNj89CbtIm2JEVxxD80S
3uEFReSI8i+qQz2lUO1kmrGun4AUDX+Y/r18XfJWCZ2AFRypFpDpfBxrr16XNngwvAZZ7JAsvFH9
Bha+lb/mn37//vrH44TMF33elZiKtuHxL7Nu3vtmj42ZCIdS4WxXlRpvi0ZH/+q1/PMliSsDvDNv
y2ALYPv1MIyHwjZIOYzRGpF/WuV80ZrtqdOevnQzd7QPv/9Y27/3nyHxdvqY3CMTwgrlbSuJV8dL
m0DMqw9ey1lJdFyZdbPEQo1KmJ/VMcYTZty4i/lYpmr6wzf3ctz+/dDUBJsfCYw2EORX39wmDPFT
MKcAe9Jqj6azOsAWIbEHWfHu95/y718eH9Jx2dKHWCCAHL88q7ysPTl6HMoiceNmyeBHpgNd1e+P
8vdzuX0QGwFDQCXI2PLlUQYGQ13gkKvpTmvX8nZjaGem0vvsuj1D5IbBY70U2dnIMOjH1/i/Up9S
/7eDk9vh+fGVbZC//3NsEr7h6UjmnosYxSeCgD/5Uejb1htuZfQOgJ63PeYWx/NzhGLbb2wgzwxR
uB1sSnH+6OcIJXrD5QPpZvPCYmyj2P83df4PV89/7j1sZFiwiATc7H9A7XGyvbxeXII2+rX3P3d6
HfwPWTu2QchsvChMfRnWkpx0Zp66yIBwrJ3SD24/GfayFykFJsvd3CLkbW1S2tQ5wqvQSiB0Gc/q
KFujY+ei/UtS5Ti9fe2g+a7tAzjVIYuLzKPWTSS6qe6sJBoTY0E+Md030t7viquBmba/69LZsa+L
GZ6wwhCe11NJhItJaXlofWllRwHCw38SiGCX8hCSkdv1hwlTVRmcBWhix13bVQR9VL6T+XvARzhO
6nlF+ZnD3jKbY9j4zZSw8J9zcRi8pWKMvYp5KsvY2GwipW/Awtr3KRy5nQbj0eW7avsuzw2WLd5z
UeMLvGo87Q1sAJbcQrKauXV+COxOengxNsxPO+AZYyehLaiORa1IBXTxBiQBN2O/U1whPehk1V+1
jcASweZhabd5UlGqbw7OmGbnrJ7MmDmx626fCphF7bUvRKNr6muvrqEwafKbW8CVABdr5mjUiG2o
Vkr9OQxPfVeE5beFcQDgh9wW0XABvGko98YEeZLqr2JDgsCo+ZRa/UbBhqt3ylJkt/EsmCXHuqra
t8Pmo4jnyB1u+bq84Q6TSO9ctIYLqScu6sG5whcx5Lu2XAn6tts5vSgGARkMsa3RH0qxThsPslrH
IG46c9XHCjn7s9eTJpYo5PHVvuQCVjuSl1F79yMqqnNpdqLZZxZ/UaQEGSdt2jghoxKgo1sDIoZz
j13bJ3xUFIUuhRSWMs9SvXPIV4mFLgNqGdNlSZC8pDXPiL77kJNZEwZex1G/8oEtdkEqDkYcKIAi
pBvsDGoZokFKB/5qtUJWm3e1sGAmwVRsKRBlldIitg2YDFB7yh7CG58ZDtpzOzSotUrZ5M8T7KLp
GPi145in0fJm51EgXHZQRDfgu+OxNRSijwimGcuvplud4jiWU0oASq8bkgfBrTfJLHBj7QaROzd1
NLfpXq9MPROrEPxSa96wjGpcD8oOzoNKJ4uM1EIrincjnkkKfzugiHx2B82sfiXirI/ZmDOXXByF
N2ZamJzGFhurt9yx80euWk7jZHY1wsalYCtmhBPsawLe0QtnTBOpH1GjYI9fuugQweS+j5yJGrIh
Ev04GajogR/p/oEm2bwN6O4fNubrRxZwkoHl7NSXpHY21tkmlJ6I28mGIO6UDXeM4R1AhGzwZ1Cd
bsHFVqkK0Y+noQLEkeydddfiXczPgx4jJKQ2vzkhYYbM25vz+J5uVn8GckvsrloyHDGUxfzWdQpA
kUEG67jW5RFDf79U0xm+uqW51KuxHoLJq8IH1pdsK+KOHnS+6U077EE3iAwdvT3JNgP/FnbQTPzc
Hw48qhZnVzS21982zEmqK1ZXm8hvWhsZJULVHkR12we0PsRlI4upS+AOBOsneE1G9t7oo55WzGgn
QB7cgAwhgC+hdHOvhMNtakEaBZK4c1K7zWkKlSeOdtSxGOIqLU1z3LmTaenTzOmQO4hdDtgAabX+
hSEMtz+Vjdd2V1g6Q+OC+zYLzidoc2G7I8po1okRNKafkN+swzXpQ8avfDx/bMQX2zGz8WGOUt0g
sofim6BltyB0h2NB2tquUjoffVyKTAy7OHMDZT2hcwrX8lRj8rElICtHm8VZNDEGuFvNzruBIqYZ
T4rAvZuAo1eXohOuc7T9UeujqoYZTN9nux15kEUEPDjMQzNrXTLz1he8J0L3wgbJviblUMIa7srS
uBwHWw3va7Ii1AksXrrgV2js7BaslgNDji2p3M1OPkPJBGvFFCUjW/xQCcfePFQEAr8XsiOdDuRC
/w5qqsfuaUiHKralUczHaFEpUIViktfpyBhiV1OPP4YmwPmDxATM3MLM5DUsdL/Z6nx8CYI83Bx4
igerk/aobZNu8uvqyqNpJAoX6XVPOe2UGBCyqrweCazgZdp5fT7ESKbtm76r0uVIRy/hXAElfZs2
OU4O/GXTcmpcDfTZ9Pv2a+f76jOmsXU5RBhSr0a8U1eCd9N2aTBNlzDbKiweZlScrWW66jibutU8
4aHi7dnw3rV37CgFRGSj8QUcuMqviFVTI3GH69KPj6Cp1bOIiDC6MrTd+gcAPqoF9RyBWtnWPlaM
vIENcyU62Gl26prn09IUGmQhL4AG5VpH1lHnEEWER6OJQvaNcDtiMYUe8r1AWBe50y4EaAeYS1Hk
4nWZNZEDh7RWdDO8vlkmZmMlzCQjuY+luA3KyA0Eo/plZYUce1yuZ2UfddNBFAq4DJZfEg8qjFvt
PgysHmZwA2XnjISafn3vtx09LVoo5wjZ3m/OuaDmYdfCoWf3qCf/NqQTZ3pE3Oqzn1ZtmBhDv5zb
8DTDndJ22BwcpUZ9PdSpPocZ9x4IacM/KafqOoowbcShsdSPcujUh8no2C7NdBZtGftAI50r+F9c
Y7moLThRDHqyneowip2lnW3fuL4LsKhrC6u4qbJyRZjaIwNIKD6ydzxJnHunwRN3hn01/+rxLXNC
ZeHYn8fedoc7GKrRcDT8oqkh4kaZfR6O7mge62BE/4AFd+UZhDkRrwawEGvf+7JVxrvZU07/nNds
8abE7wPobJMZrVcpELinrJ3Fbeu4DVaXzDK/pHOG2jOvBsigTdPKYb9wrt8DfGIpnE462F58mf7g
T5b5rDExgcjJRMD3yi7iSzVzuR/of8C4hF2FBSkD6vtYzqh3kH5ktJqouJwLEzoy33C31GBNqWKm
vY0s7+RJTkTs124uYyiT41UmrC7je1Pmna57ctCCBoBjLFj1qR1kM7LZYWYv22Soy3kc9xW/fGGt
7ZPUIiD63cz6x8hq+nOwF9knY6yb91bmE0ARYBAoeMo141XeeIEZcylSZrmR8Ot9Dn+1hymMe7kr
TPlt9Lzssgv69BtMePPzQOmnjssIUhygJaMmneNhwCcstH3Cb2B+nYbRZ2qInPUjdKLuW+ZFTfqp
1YVT8mZTct5HY5nZ93MFFPIDKKAyqBGtDHVwtHMN8cao6BWcP7SMr6fwthM4tCiby4NQqe+r3F/b
/WhsGQzyoeKstRvY5rgeq31jmd07JDa95MIcGRf/vk392zHpduk60O2j8gV28qoZZrfijSGDtDiw
SnnhOio8riUMqwU44r6E6L3//fHosn4ZMdDmcDz0qRb+Ng6IYvplm+MZmB4rLnWCusU7n/ctSHHQ
6Bbowr0w+gk/oTXu7KGOwP/M479SDn4/erCxTpg0b0L9DSrz6xmGf8+k1yqpnhvf3EfQMJPZrp9/
/xFfjjK2gwAiJbAJTCDkA5rOlwcpelVnMw/zGJS7n6jFb12ewZBhBfBj9lR/rbL+YXHzz8fymZyQ
aUmU5fb1/jKISq2iEzrforUpunY9ENdP7RSZ7KmLofvDNOoVsuPHBwOjwxY1YiTlmq9GGoZF+m81
s6SmTawSfwlq6lZprmcaYmsi+2raK6ruXTuzYMX5GD4ZaK73mdNScCrGgrx33E8zbNFH/LwLs8lN
w/L7E/JyuPPzdwzQOvjhlpn1mmozCoFDdeLkF03Y7AfiRM/QO6X/m7CARP2eVObYv5zwvwWcfaAf
euEE2v76jwGL9YahCoML7AjoZk3T+2vAYphvLIToqMv4X2hShnrcEz9HLOxS2W4yMCWlkZEc48e/
Riz+G4sBmo+Bhw0oIhcuyP9PmPp5a/wu2wzFMzfDLyMWm4UjEzkQNyGLXv697dn0y82izHXxguJb
kJeuf6ynyrgMitpdroahoaDSQaTXR4VA5RqubmRdZt0MVHzKo+zasC35LchsyO9O5aeAKOb0Y0GN
/pBNpbprCNQx97Y9OALTT+sg6RAm+eZ+NPaPzWZui43JIDbNtDO61chqGVHDmxhuSMqloO6irA+o
sIIN4Oi6zVunwj96ZrfaVPuFavXemqDdf6nTRVufsM2m2VF3Y8TcpSBu68oPy/yE6VyaOzYjfntX
w+Qkz5MUXv+OkK6y3CvLCA9w7icCSFCbzHvkCEg5k7pRlrMPJoXQI2gyYzj5CxCLY8Fe1jrMYDSL
952rtJv0ggY9hRrtX5pCyCvSV0t9KIIGumE5Qluly+30E2U7iRUhQPYhFmVT3jSYHo8TM4r87WgB
7QNAkFqMGGi8HLkeplyPy40eKLVjjwkZAa/tOsK8GTJa0aUtvfRyyVVNOkcbDB8qy4ONENnUWocV
JXhHC9DIsXtuUooT6JC+uvO62bvOa1Dv+OKznE0rSz8xvNv24M8RKlFGD+5Uf2MQKy5GGVDzFdqd
sDKqsIKJWE7NQTEmkHEoxbObpig+GDV1JVWBC+/SlJUVHrA54Bue6kLfhqUdeUcU8OOy021DLT7m
yG9o7KI1O0Wpt5pHGI/tZb/SGIFuJIAMYAbgcIyQqfi2JaiomK6Kq0AvVcpyk7Z1jv0iQutI0Er7
3PGWzo4TDUoRdz3FF91zhgaPxo5Oumu76I5IAmCdoGCIYijkApq5EBPqW9Wmnzs2FCAlKmjIzD8v
8miu1ZE7EohJnQ7lbTvCl4y70kU7O+HjpnfwAgpq8KefqLkJ4N1qAeSFrK5nAgqm4M53hgkC+sKE
LU579AmJo4V89lu/4wW+8mrfscCcFfWoFozufOVfM/HLv655WKADrfPmHVvnHH9otzZPVSimC5Fl
UblP6cyJDJJejwiyrerPs2f3T4VgCZU0mQy+2iPYndOC+flJRExWFhgmFPUBHV5CCNjWPmZbDMuo
/EXTjbHAiwvl5g5RWb44oU4D8onWoCguphzRcmx5zB8SVu9Y12vPHXbRXMBtKJx+IrwE8CPzSEZV
0syYYQ3GPCO9xYWeULibRgznb5P0woN+cCKDGIi+JwtpBqXdAxd19RM5WiQouzJERcbQlAVeIAPk
vJjT5T4Sc03IfW5HLKetgl+1N2z/1ilcJM3+qvon5kwRFlyXwIgDYiZ9jOYx8zZQaeAdw8nUdrJE
ptUladpn0Lv63riD3QsGaCKQ6WuFwQEBFAs6fbmuJsqG2nLgz7OylO/Wwciu3EoZ9Y7CrPg6Z255
l1VRRrAL172O8V/J94IZ08B0aPGPa2Ej7AZvXT0OQ9Y+cMXMZK2xU23Oap4o7ABFqs6DTiIncWbh
39lR0cJcacIN5OnV/tZp1MaFO6be1+m7pIWxl3/ZEHQALaCqFNmTXVaLPUWC7s6CFRMaOePjOPBA
1e6xpkEdd844Z8eK9hPwc4OT9Ecd8b8dyv+xaPjtGx7gAqmQL1/y/MTPl7z1ZttFsilBAG2xREP5
9GOLsnEULdRD+Csh8NHJ/PWGd/ij7b2OARjUm8lr/q83vIN5GPgg/YfF7oVX8r9aorzqLVjDkIIJ
pRRbuo046/UKpSB3eTYXyTDeMuVDVUzZ+erm0S4jKuF2MsilWfQ6vw1wnV5Yhu6Ov5ynP9fiHH4r
KwDNbE0TztZX21N3cWAWVWz5h9a3rpt6HUDBp/Mtz0b9o/78rzbgV2U/K1ok12yxvO/YSsekZvq1
kpFGyqBioz05dVF9IJPHT5oKNSp6oegPn+pvJxWVMJ+KZollaWi+3mM6ZBtpPUc8Lj3yhnrwywZD
jJGlSsZqmHewVX3wkXpYB+Tg0ddu6hbn9PsTa70q6r9vpLftHHjbkAtvqx5//bhdPiB11ZDi1nQs
mrMpwpOaEP40eLtwzWEBW63SB72o9bxj1HzvCVInYqTw6iOVVF8cjDZYn32m4zYIZq3kv2s6+P3A
W9JDYzeHq4D44OXvlxOHR+wtA5g6WLsrZRTjuYHt8w9+303k/aJ+5TBMOrh4GXIyinx9gbVDoaKW
vPK4NOo8jf1wJrjJGdeGk6Ft8z6YRX4jB6NDIFfLaT0iT4oQWgTSfZ5kqrN3OWF179q2hvnX8so3
9qHIiRAbZGHeFh3i52Tgn86TqamCw7qK7hqJSe8AmSIW4KjLxXYOS+aMBSE1yv3y+6/51SjCRjXJ
RtDzkVXweKGdfXkWQxsSDzcZiQlkdBz80gwPoOZJklnkBF0vm97+/niv+9ntgBj2Ay8CUYDs4LVT
ltJhmMJmJXUpM4/sL0oKG383pgM+3/IhTPUt7iMqYUK9G/d+Msk4RUVTh7DR/BodCyexY0H3+9+K
h+GLL/n7L4Wzka0yT8wwePUUCai4qP0WGQOJyW8VT7K9TJeva1eGSNAI9qxYpSa/P+br+8tm7b1p
WTgFPL4pFV6e+ZVsCGLZUBRFvMVPLJfKA1jyP5Gq/+koaFg4EAY9JJ+vjkKMUdgVNrrCtlLQy3DI
Jyna+D+cv386Cm8B/MEM02gsX414ltn107HejsLY+mR5PUCoiFL2X58x3nEh7zX8lLgpX12rCNSl
QUgAt2LePkrXmR6sVrvPfzjI1vu+vBgChlU4HGh/edab3x+Mv3Sss+V3QBa9L5qgtDo2s8kj2QDE
pfrqWxWiP2WKT52YITQI193CmMsV/A9ePPxO7USk7jV6qMa+9vIcz9tglkFz/b2uPuv8YhHJvPZN
e+pBnYVJMWtMX/bc0XblXVB57ySAzOoCllPoXApb8LPuwJLjPEs9xatnMS3yabu0GM4APdXlrta4
Ilnx1O7N2rLJxACvcCamGMTOBM7I6NjWOWuJkS+kJUfAwzKoRTE/9Z6F10H3E0GWKwl6ghtLTeJG
jcI5mxc9V5+YQi9B0jeB0V1WGci294PTruZd2mTCZpeg+3U/RZb+Es2GIQ4aK0jIgtkv5FmQV4x1
SwiZIzNjc3LjNrBluyOoVAFnH7tFHjbHpjgu7qo/mYrd6W6ADtizY1LeTd3q0twj7AuH83RV4woy
ESb4rq/Yd125qiOecrLnhmCy3MWZ7qLY+hD660B6lZdFBEMujHxjy13SKSE5L2yPds8oeZc2DOgR
E7QGr292XxaYqWoQSTdazhn1vKkPAoaAcwotl/NTdogKwzIw+BkEtQ8ECDc09rmLoliVntEeLCIF
JA3fdga9Slb9fvE98a6fZ155SEK964XxNWJaTunWEfVhtzWMBnayYh3v50WVX/XkMPRFmUhSYMNv
f6dHzUWA6O+9hTHSuOEf0xnuEsuXe01u6nwEwaOWPR3v+qm088W8mhvY/Htrrk0208tcHxZX1unJ
7ngIn9usviekDdDd3xpj1+qDhRA233kkI7YUGIPx2dJoqPeGaonPU3S196Ezyqc0ZxMVU5Pm+dXC
WoRdcuHPBVShtb1n71yFOwm8Lj/TNJj2DlNs+zw6LcE5kZ2P5H+QbL0T6C2bZOqq7gQlsC448V49
J1xLC7FJroFmZgzpzpIR3hbBOI7UPWUjvIUESrfzhBouJLCnZ3cZz9LIhkMWzFZ1oawSQG1QTMX5
ZAzlUwv+f0qaVRCAonySQOM5AJWUgAdreO7VHS/pHL3d4xIghjnzWyY+e2Tv9lM4lzOqTrNhna7l
bLDGN2V/LQFaBiflQAc9L9J2Gd96VeRxp+CEtImMsFMbuRC2UVQ0leXsgjEK8CYvmZ/vRa1YLXle
iezEBuvcX3tO6M7HehnW4O0wdva9j45GvUWFL9I7q2cPe445Nj0JSdAmSY9j3iayG2sSO8qZfN8c
caoC6WrM96zUyQ0qxxkYLE5Uazx0UVc/LFE+vXNI0bAFm8kg7Pfh1Ho9M4bUKw5u1/v+Xo0K21Db
LOV6zErl6iQv17462lnpAQdmuQQajk21cxbWAyKYaAlx4IuurC8BPs6UQDwzycwJs84FqCZAxs4r
SYx7klBC1LgdWlniqglJX4leBztYZQ3mehJmQVxLd31rh0OI88pu3WezgDh3xI+VZwe/mDP0J00D
8DAt1XPu9MGVzW6/2SPW4D08zNGGKo46InGKUF34bPw/8CulV2nRhWhamtpOUVlXnbObK5Z/OYHR
3LaFrvFw0QPf5o52T0aoEVr4ZuVelSqop7hNyY5jwaZKscurAj+mSTjWuZ1Vjb7C/kc1VGSOdk62
qdJbCJZ84lE6gqnWYF0bLhbvE1zlZcIKVXXmjlXFAEa4ilZ8qJ6a2rdjCkKOeEPlClLnpgiQILGj
qPj9rn3UXrhcmNJimOI2ZWAl45hVgEFl1OwVT6sjklCyEKqakf4hj8JuSJBUy4Q1LLnVwWrdrGBs
adwNr5tA5/Jei4XtSbQkrnXOvSmdSz8yjIu6nbZ8Mi9S7yrZbhL8WjOmE3KaqmTFyovWo7BEvsNM
1mOKm23jG/dC93lxLf+xUWyU42ltHQ/AIirpZGTmwRQnQ84TB9Dgx3iaxVIy0TFoB5WPKADEJDth
Yi0D7yEC72InWcZMjaRhHK04MjJUmYaQxttlNBrAzhMB0AmK2+6LW0+4/AH/5VZsrFk4JF0uyZcn
pWKy973jiM8FL6f63BV2ZiWeQV5grBvfuBEY26KdHJbmFrYxuloSPzMunGrIP5T/j70z27EbybLs
rxTqnQHSOANdLyTv6PPs8hdCI+fBaJy/vhYVWZkhj2yphX4tZCKByJA7dXlJMzvn7L12P3tP/tzG
36qBLh8SFCn0S6qp2QvMYsnqw5q2yTfljal1IjSrel44wSEuSpQ9ROmMeJQoqth0A7LJPC+I466j
kx1j3+GlRljHBP6WntvEiTEexROOxR5BoV55H9Cnt3e2VtZPTaEsXHDoiYi11UUrQ5u43TGyY2dZ
dmCOTO/ObfNyPhrDbBWHZVrwU283hB6520znVEl/xBXdMWW1kVh8rkay1QNoT7Jg99RaJCSFhGTc
ghDG2MA8OXZ6B1XdWI0e1/RZRoQx6NrR5NTPNjXw+JpBrLkI8XtED4+rn23f6ogb5NpajTqLMNwR
80xudocMoewW4otR17rJLc22en7Q6DIjN0KV27vnhv8P3cliJAuKqdpdeMtE6SSQS2d3HryTVI1N
ZwDCVcwquyjz25BaBqoVmSC73KkiIwgm+n6w+9/mEs0lat9/DjD/Pj76WK8f6/fdJX7kz+4Sljsa
G+ZG0sKIxpiIEvEfGl3/D1MgQPG3BJrvPud/tpeYLsEfYmxOW8pzSSejgvlng0ljvOQ6m6TWxsCH
PVl4vzND+rG48DaFuiNc0/ENOj2g6d4VF3T1RdJrJUfpJM7nXU7w3ZEQjTn5RdPlx0p/u45rbCW+
7+oMybFI/ViQcV5cJPqmnGw0piwBgWXDZ2tdmxcEeL8th+daJjfb3XBRFMPvSplCcNiSzZQH+oy5
ZqgGLyJUuvwtVtSfn4i2HKW9C4fGNxgb/rWFkypSV5kM8ok449zZSjI75liW3hQe6xzuPgqFvzxZ
v2zHccWtqcgDw4PBWPFPwfVfaqdCWMqTHU2Z3GJxD8osmyEv5FbGTU3m4//fxd7dRKkv67SYCpmV
4S3zoeSw8FQkJpA0DqryF92/vz2FSEPomtIBIpdmK6ff3cseet1A8RSYrdTuck4OUTLZv9dj/H7/
UIVsHQjMXXQz3037jWpxepFyevbIHLgoOAPRAMLYqLBz/lb/4R+X2q6FUYIWsfv+UhRoAxCYYqPq
GCebDxPyQk+/eKn+3W2jXtdZLGAe0LL78baV1QBEe1lIWGgtUgMHZn0GZ9FfdOm+Y7v+NWX+88PY
gBdom24DcffdtyM0qgddL8gGTdDMRRiiKKC5iW3aHyh5mRm6az/SJhxt+RFEeL5cFrgFjcMsN7de
RQHcPYqZtz2slS/rPQK5mJKcDN2rpTa8MTD6eED6h54pCcm1cJA5oaeGNywbsjxjV2+0oJuM5NtE
/jQxfObaMGgcc/8jsZnQItfazFZOf5W693NdylOWrSvayqFxPySM0IdftEe3T/z+jmy0Sr5geuT+
5pb+67vPapCoFHU65/eCk4qNbRDFYVPeNV1f3DujC6SnH4y9mnWbKA4t839L9vP9K8ESRvtYpy+0
PWA//gV6NaIWoXeCCE7zUBFTAusmmRa/vQYQW7Y5qGgnMu94t8RhTtRGFxg0/f9hCcUo7AvGg2PE
Ucj5/PNL/dgq/f6BkN8wUOFjwd97r6Iiv67H/UkZYxGo+cWdR+bJtW2C30ZHlz3Udizs3+p4/eOS
G3aP1iyDFvvdPdTaOWuI9ysDOKd8RMywe/zIyy+2iffvqADxR+sXicYGdvsbpoxE4y4Do7G9o5pR
RIOdKapgdxq9X+wOf78Q+iB2hW1Dou353sHXFXTWUg0ODnqJ9GysNqpdS80PP/+e/t1V/jwweMjC
UCH/+OBBlgTqoyGT9fzZDIahzSPTYxD/21cRyGr4YriKyRP441WqyUDJIPDqQQyqLhrExAExntrt
z6+yfcF/fYsZ4JERtSHVbI+T2PtBUO5ng0wy2pC+Wtu7jKjjSCNA5ItRfRFbYVWnYvfzK8InfH9N
zmyezmHr+2UdDm8/rBz17CT2RGWKzKyjSab0GoVMStzIsPMQl9Ynb/CdFwsvfkzPXla0QL4XcnS7
5QFE0mAFEJxEeUzZvobdSFPNi6STeCjBOzmQT0zr1tupKe8x+g/V8olIx8kNDeKAEYg3XfFtlVNp
kcvadyLykH/ne8dc8znwzZ7UEUevk/IMsx8Lr9li2w0Mc/WQluYCKQGB621IrIhFCKdpTg+2P1tv
idrU3gO+Q1JXkhjNxoxx49iJ2jEDkuFpG2EuJ9u8ZF71dcH+u4baJMinjqep6YKldc0y9A0COQOE
CIQyzDHKPMb1ZfpaevS3doYPMYEWgGwb0lWMbtgpL93yoVMDbwQmc1S8fmcaxXllsuaHZc0+9lbS
boaKNXo4FWn92hL1QZruUWh3+pW3Wu4nq0WM9OTr2INB6E1WQqHWUAc2YWfU2MiipHaG9az7aGM2
LFfjvpAsQX0O2Zs1l8CNrA3hhNntgZSiqQmScp7om1QK8gqJTFnoQIGL8X5AXVSoQD3UhHGLjYEe
/ji7x4S8aMwJbW1+NnkI4Kd4o/OJpmc6PaOWjz+6zUifCF8yGnSTbsa9X5KTQZ4TCmhyMeTjOOSW
9qkF1/ZoMRPKwl5Jrzo2wIEeEs8eE1j5E+JbhErVSnSsL7Un6dUz7AQtM17xxKVvdMYwAbS+aD/I
hEkcAT+9q5IoJ4CngCNQtGkoa1cBOBTVRMoqKn8yxnOaYWko5CDNM4KpkS7YoI2Emo96++YWVW/t
UIzG6T4vKQ0Ow9qay15zSpyqUo2mRnROQgOvUis2C41OozhY+AThGEJCeNPoIA9B7dDIRYiV8Jz7
hWnelzoCKJpUjuy/WBmOwQvgf6Z28mwJFkzqJYG4mo+beV9gF7vlvhv5i2CT0z8DOSr7p4WgSXUc
aEygLEcmQhBzvLiviFaI2kDJlD9UcO3MU7203NjaL+V4qohasIK8GhN9b+tTYYZyKYCW5Cpr3W9O
pcPsDJRp5Z+ZM8zaNeKj3MU2RYftjNSlzy/lMCRGaOEVaj/RXqzyhNj3YZU+jod0Pdq88e0XlNpk
AXNc7JyITuZMJodDrM3dwnyY2A9GNMjPEZPbdJpSmiaFUZLpCsAT720qB0uBV6rkE6FVlozskszR
C5Q1Ht10f3WTnW1mlhd0Y8IZuCGop7piViPUVZplRVXDbnKnxDoos5ocO1IUtIQMNRk6qhb7TDnT
EUf6Vkfc6aI4+5Zf5VFCqaeQwa/N2zIm4lTl9CBuWXJStReIu9MFilxrY7rw8tjuPuAgHvr+a5cN
FDJAFe3cbtzd7PiJVxzTrs7W4hlLocEkZ5qzm3Es8yYwSC1fGzKicaYl/m5F9TwRdiY6IA0XRJBA
C5jLtfwYc1s9uCbdMO/aVviPfrLZypJsmLehay+fZ49oH9beOQHN15hlvW+mcjTAXjodqvoNiBBa
lAnEamimgTrf7jip+oD7oSaAy5tCj6GFOOKysrtoKEtn+DKtKNxCc5SDugDzR1Os5pSKPm4ek/jK
Sjin7jDwLXbYopIEx7duni9cT7p1nB2w0zt9VPk1pFm2bNuc7GmX9wl0CVK7EOnLxqPnJCbTvy2t
hLan7A3+9jmnlhkKMzEh/Wx7073uJJQxaPXkfHDsmBnvICzk4IxA5Bw6bavfaaW+xue2nmJQeHqb
3OZOWd1QkWvkF4xx9sDvwDAz4ZtiJNRlqrhoGJVRVSyqifFxOpMXTrmXGqdVEYu+R5TpPXCnREVE
2FS9IoF349BonPJrLyWMmXoSdMjLNfazkEWnzs5m48WbinoZML8ozhAmCBRShUat/aSJgdzmnrHJ
owmtetjP2Sj1U2+AJyS1VhuvtCmuxaGHA0g6fOLF28tSETzusqo8926vw0PLO/E4M1qoo9bYMGid
TCglVAUzbrcuq/OxZeuE46iLDBOQJpq3qunJVoePIk++zBocpopKCDjEwGrtGsb6rMEyMPeiJ1Ml
zJx+uuDlsGWQ63V7ZeXMb+BO6lvMO9EudpjqMsEP0JLpE85dpfiQvZ08DbnC9Vih15ChPjdW+jVD
L9c98de0m1NXYWDjAdJy+3VNF6e96CvdHchfJi8lJLhGlrsBuiVJSRuH483ix4aIgYLbngxlTAmu
FW+dIt8ZLAapaY+gLpe6SB5odMJQI2wScpzbCew/EAkK/UoVGsM9THe4XpkBjaAxZSGas1fWjRvq
LYOmXSOkNhx8Oir6fk3xyp0WwJnjZV3Ax7jwWHiy3SysJd81iOvsNwj+hYW3ZbSL6VRBRjX3aPWW
7HkA8BMjSBX87wQWJb7GlNLXBflxdadf+sqVqHFR8Cnvzk5Qv3yK08bpvk15PCBPMAu7YiSMeSho
WJiz46oM+p9olYUINNYW4+j7Mn3qiiSWfKvOtISr8uJmR0QMUGUbCWaJS2rJWFKnFK8qhrQBvqbl
YN/Vss5W5xyhHh7OXvi0+ocM1BBzjZoNlbOT+Zjp5kDkNiNAXvCS2p/EbMtHQKRB1gkrYQ/ilE+6
x93Vigl/eDpNuMBN1tBMUg3uaqdgD6NIBj9R0gEez3h0WO6zmUPZkmr2Gqa1P+G2pv933WU2IeX0
lIH+zSv71mEomjxjqO2CGmKZ9VBYpsmTi+6LZ5KVIr7wTLcjVhRvGCgVHcE0oWbKR9fhCMZqNIqQ
whrA1CO47vlTqhsTbBlT2VgoQR9lu3YZtvtbSu25qlbeEa8sMVDldvndypqAniozzT5YXS8vzUSL
0XqmuJJ2zTSbA1Jac3ke1KjdYFL0nEj4nUOQooUc1ZaMfVHMOrG+G2MRI/aBgNvP37CI2UTA6c74
OKfzrB10AtjKUEu9ZQnGxO663cTR78VkyPY5s/W2vizagVV+1WsmgzDC5+VsTgT/oRAih71xpmYA
N5TVKkSjD1nLLlMbFVC76Ym7Mq0DpKAovtSc6a/54GrknbGVcv6cO1HttXpg1BDjBAePQ5DrKQFy
gFC0Myrgxp1LUQ+9FFW8IqHNDnqFfjBoSPLjQjggH0u8cp8sN57yg0zgyRw6VlQ9bJgCWvjvNYes
F9+bGULU9HX2TjIq99quc/ZAo5jLnTlksPfqUgD0y+Z0CGDtGY8OrPMEeVpRfxx7t+b+9DNMRjZi
AtkKVPWCz2PRrOs6KEEBNQHBsXRjzC+D7FDn1qj4aqZJlWEC/2naV2LEQGg55VrRPITtv6GZOzyV
hkMqGhVGylZE+V+AWnQ9dTeYPOSRGAciGbw6NfCxKcNnmMwzSWqco6znFnQygCsnLy9Gahtvb6sW
vGNvjXNNTF223P28lPoecfFD9UZhKEyKQ5wxaEm8dzWibnM4NVZMZFrPoeds8XKk6CPieLlski52
9lnaa/6Bma+1Rm42yQw9+rrcroAIOMsXaF32C6HdS5TW5YrseK6sJLCctm9uSzRr9b01KiY66Ktt
cLp4QMUpwar8oW+0etxh7s/iO0rtJAvJW8PqbuKq+wA/KnUfjdU1T3ZfO27kDW3ybIl8fs5XM/Zv
lhKwxQGjQeIctBjMUkAjyYGq0GHh+/Dze/S+qQLIB/4j8la4fsjs3svBUgmuOanhgHu1AQ7JWeNj
7MMxCGzkcU+ltQyPP7/g+y7/9wtiQ3NdjwBO8Pw/Vrfjkrt6sTAMQ8BTfl61jkEp7T+oQmv/K5/f
v7kWmiv0XUDluKD1rjlVOOYIsQj/vd3p1g4JoLcvEfidVoeEvJ9/rL8X7djrPD4cQk3arVuO1V/b
fX4dZ8quMDTEXvvqZ8VytXhZ94t79/eLOABBv8+JtqmPu/37v3T3sadU0hmBRVTpkH+rcpHedlU7
nX73o/CykAChb++M477v31ReR2lDkROkfjkejQzriQGi8PDzqxh//3K2309LBYSuIOXi3YOAaLrw
bQVxefuSGvDsrj5zRDQcrMfAnsjcG3Qlb+PMWMVTgcAJ2hSl3EqEpIE2XiyLJS7ZmYDvLYOxuKfU
SAo3REww+9HP/67/7r6jRwMcjLaO/3l3302/1SyKae6729+buIpOSmvcX0xT/u1FBLgd+qgbwvjd
E2SM/ihAxdLNVJQhnGvbDt5Y22Lu/vmn+duNh3nJvsaFHAZu+NZ+fIqKzZndAdgLNKygeygsfRFk
0tNCAlHB2v7uxRhubqO2bQSx5WL9eDEybGhc2XAAaCB1u7VENVMO3nMnGv0XX9LfWnWsX9ZGH91M
oToN7x+vJKzOzRhJDcRMJkMAXmM6sZvlNxmUmSuUCH7QD77+u6/9tmiiXqXLvo1w3quTEzQAAlYp
F63aOMIi3uyFxdP8/Sb+7+j8P39uy4BQ2P/Ittr+/J9jc1/8wYQb8Qdf+taZdXiy/hybe94f214v
mIDzHDhEzfxzbC48JuqQMHkQ0Uih7+eHFI619L/+U0AYB33LfxiLQLjj9/2G75JXlsftX2cPvJEW
/XyT9eLHxxA0FTaFnvrfdrTpDD3eijJA3SLMaIkfUzaFs5C6+6Wj58H5HE3aFo6JHonntjL6p6z0
imfk0C8pWbJgcPyWTkPZz6rYuyr1iIiw3fSOhDcMSX7ljlMZOJpxR/Y17KJUL/0Ps9Gmb5PonHsP
gJ5FQiwhZHpomANkAouS82GdlE0mqqG5ySXKU/usxjm5T1oXghThRj2UNm1wwgLeI62RGoFnZBtz
e7ZHkTxLT8TL0axtZwgGJ6VUyDld7g36pPdOZy/ZrSZqQiw0U5ZdoOEwbXfauhAiopwFFu1QqgLN
m+XVj0Vl5Hd2SwvOqtHVmH6pjrGJjIVCENHjiuA8NebyjRSq5YxvzydhXWSEEAxTWLbMstJadU1o
wNT4FA8KyWUrCYXo1ulQGGlzpej/XiRVme56Qxxa37LuCIhOryQ+7Y6JoqiIvzXX4WDLWRwnestD
DcPB1+znzmKgQAhwHBbt5B0X20adXoLf+UB50xyLJLEu0dLIi0pW6q537QeJ9vgYx8kQghldD6gZ
YMF4OMiYLl7R5p4/o0hCR8bGdW0R6HF2y37ZlYVmPbaYYG9WlERrMHnZeDAdDQUVfaiXnmPmWZY5
3FVj6t3T0mhJF7RMv09VYc2PuECNG69OxBMadHcPbMMNHCqJu5UnE/wHYrydpdmoABY9V4Bc8ZmN
xsgwS4LWUZE2p+vB1IqGFGo6/qmuywuZ90dspThpZavTGcbAB1LcusDea72gEzEjDKEvWqKPF4tR
WFcTLc+XeBxqcOK931LYSzPsWrnQ82vRlKZderS2Pv9cpJyVK+clJ5qGkPXUOrrOgODDQhuNQJlE
D6iP4wRdGOgGM0XNniijYukBpWqojWF0kujzpU9rQZMzWdqTNjXZbsk8g/6DRYYmqtMFOeKiXaCs
wvS3DgP0n2KhwxJlctLFMSlp/ADrqIbbydHie1In6nbPKCzm7xtDuAgBnJk3jOZhaSZkIDennvAO
Jrh2TkoRKULTRU2VRPjGBKzY1lyiZMpqbI8DeTDgpWz9MfMdbSWG3Zt2DmAEyh+2LuO+823pjowi
fMG+C3CFLjRqTY2flMnZKYrtjJ/azXlq53lPyHiVRMx3tTtk6F2EPMI94CbbXrtJ6leLZvcv2Dna
q4wtCH/S0gxI2YzJO7g4kQ/IE9vq2FIQ7ozJyq+0YUpDF+HsRTkiwIkarVrxZ/IVcfa3ZLqv1oRu
Sb2gYsZ4oj3phllfbVC3Lf1Uv7eAC7EoQacOELsPEzYsfzpB0rBPZtwa39zFj+8SIyYzfml78djD
X50AnvbCiFIaMe6O9hxl1YJo70ZCkEiCJt7alA4Es4J8hGH+PGjE9MJz4ptTSI5u0xwMzlBu7f08
mwjemZVyh4CyorlZhaHdNQwiKchXUDc2/f+DPg3NqXUqxw6GfNIqJHglHBXPz+eJdTgx3novx6cq
/ak+L8vE3Mb0OmrQbOZNzSfPuuXhWi6FdEn965uV4WXhdJoMSEzyI8nuQncgG9OjGrP0wmxMcduX
Oc+cI0XJTKkxydYZRnG5QMoix9gr8l3det508DnhnmK6k4AxIH1e27HhXuoAlKqwrAznRJKSFVWJ
3ez8ObXRDzOquxsT1SMB1nvtZGgjdKK89rILQEbqsvK07kX2M/ZrgDsjTaJ4uW+UeHIzN3tw/Gr+
0HqO/OSNE6px7r04jiQGfP39owmrDP/9P9tx5nNDmEGWpP33vfNf/3T42lx/rL6q93/oh58BbPCP
I9GmofvhH3Z1D6vhbvjaLfdf1VD++fuTr832J/9f/+V/fP3+Wx6X9ut//ednsqb77bclFPA/GD+3
sfj/Xc0XDF2R1R//Y/9R/QiF2H7sz6OJ+IOgYxiZxIMwbIdqydngz6OJZv+xUWBQMG2uUc6O2wHk
f5gQ9h+kdCLooyFFSbQdQP7nbAJ2k1MtAhpspjhioOL+ztkEB+o7iw3HIvqDcAUwoDJqBmvy4yGl
LFjABingUCOSMfpRrjhkfPNrr4GHJh1rDKy13qBHvnOoxkJ8qJN8D8mNuDZHDwUVlggIJtylcb8D
uRxHE6YA2D24NIzWdy/WmKEOwaa7TizW3kEWf2xpJG38G+LkGa1GUCGR+lhPXdefl0m2YSnSbFd6
LikWyncuGpU/pCyi06zGNoqT+CZrYMf1vrPXWdE7CAJ4DgW4LWbFNyCnhrBBZB1g1SxrvsP+vsNo
ELVLfIf86YW0kyjX8NJId1+Rvrp3jDh58UmSDw23vlzgL0VVsYKSAAX8igA6PbSM0hlcWlm0KnPG
tYXAOtbVUzXm9s3UC/NUmvoWKVR9q0rX38VyUrc6o8hviHneMHyUAAGMMlJNkZ9ERrJSxUVvcn+w
LtgZijuMtcapQtkeoqkfnzK3aqZgiGfjbMeJzkAbvOa9hTo7lIl91wLUX1rnjSmb8QVGByAplc/V
FIG90O/wm4wJvFErvvTE3Bpc1VqviM01r5Bb1s1uAh+/T6rY+yZTw96lKfvjDvil1wV+WyUfGk/h
WTBnoW6TQrgvpYxNSOQZ3bBGltW1yVuRBnQbFsYpdK4U8yR5q9a5vso695vfl9AZYm7hCOIOZtyC
zPMA49IBtKZ62qkHJ3GTyQxZwJyQDnCWh2Y9OQTA57CPJkY0ryK3vPmTUkkMAVPqN21lKhAcYymM
R6kn+vXYuXe1o1m7ajVoVDtliQQIkH4D32/WuHeSQPqMOrPJzRruZjlX5xnh883o822kRdbuiEFY
b+KuvcYXSNMJbMl8zfwKVomsgPMk7jPBAKI4Z8KqD41hHcemBfbI9Hmf1OKNs2QERUkPe0CuL1ks
kmhtoF/mnFNa3T7I1TajWLgn2H7rzdIhs1lWIEj8ETO526iPQTXU1/FkXVqFfpkXcDgZSbPNvboy
v0rWapewwNOr9iJ2cQ4gyW74HvbIAJPpPwGn7KZ5G3Bk5KDS2UCGbHnlusWNOboHziFMH0l4qNSj
u/mhdFEeZl10HMrma5yyYe+cevN+bB6kDf5w5MwjPhfmupuXhfupv9IzVfdDMdzEW9SDJQ8sR8Me
Tlmgx+Ki7KxAX8CZm3U0N0Ax2A3YYsVuq0d2/uodCZyICSfNwrWD95ho/oUHx+TEV0Vk4HxRtnO4
YYUhjdpGSHawEU6OeaIvq86jZa+3dsp105wOtQb+dyfdsn3gtbk08tslEWQ5vGWA7FMdLyUNWXps
IUL7E0yVwF/r09LnN5A7iFN2Q2zvF8iuojT7ZrGqYFhKTwoq49PUYSAhhCGocnmwGtcKXYQnceo+
uWWchYWqbNY59Raj7buE7TuGc5F9I0rstsxbhWuMucqgy9dWTl+02Gdixdt4EtZwMc946ObyupaK
dJbsQE7SeuxN49NSF3NyxYzTjKaM9DqqoRglYEEYR6E1qHNJqgyhYx6ggwLsoJS7RuMYNhyUk5Oq
V0ZkeRtrxDEV6YWq0kWDAZt3yRP0FYzKmr9PJKEGaRFp+rJbVPmQFIwONf0T3j+WuNQr7qp1CtcR
71w8rgyaLNRA7qDdY9BTX+jN3IPFj++7Ks6IhxPadZ7C9dzFpT/Sw9f98cqOlyJCDNEdp7ZxncAd
ylOStMYzumd4LZVqXrWmHkMaMfGOI5l/D2oE93xhrB+LjhmTZWb7JBZ9yPgMlUmrjMBrnBwOiUWS
mv5AcAAz5sx7LTVvoD2cz6fJH0l0GPXLLsuzc2piC/ISvCg0y9vLGCB/ALWD1A0vVG31SBLTLUqM
CEEtg3o8VZcyrvObuIZAoqVP0PXiqNH7F0mXxio+orwIOTQ+uNlC1Eyjf/UyQg+d+Fyrhujn4mCA
xwwb06GGHCVFbCE/w2668orhczVnkEeU1aCXKu46w/gstQ6sbTKw+RjZsSKrNZxcsWsdADodtWOM
HofcCwuur4uKnjxBCKwcpNGH1l5Qmk7FUohhDfIxlpG1/RyTx7gvgRDPwDS/UOd7B3wqX/yO+qDo
9L1LGlZlW2FbjUPIxHET5l8vVXYjN9BS3uEcxbq2K1w0VLKNWtQntYWv6XldPygbdUpB5gx3u8Mc
sj10ym1e/HGigmFXIy1y1w/z0dY+ZFp9MAuXmahYXwg2O+TaBwdEySCnKwjPj4k2gX3uJOWfD1x6
YDpou4dBr++6ctxbzXxaE4fXAQOd5Y631IQ3NOguMjyliNLrT66LvhIdw5WAEzqo7jTVVrSg+/Wl
9RTL9BWD4hkOyrngIW5S9FN9flE7PjNugmpMPKGY/K+dqj1ZgPUq92p1hxcE92ehmY+ab6Fx7LRr
16+/ruODVG66N0a0llPLmHdcrG9ObO/M3D7E4qM1FJGXE60C6wnUsv1gmfbror5Vbnkcq+SKjI6A
nA1WYj2n6DOObdyBo/Wy2xzRnRjSW19YFgmNaJ/tZcMfUW0TTLHHrHeVmhcTATNEfH0mcvuUtPZO
qDbK25bQSWPllk97f34j/zQ0+dqDdLbNHWyAKz8eD7LSkC/p6kR3KNAweucGYK28DFL1ks7Jhbm8
LFN6oGLcz/MS0p4qUR5M7VnHoxsghbgfpX8c1/kOuQPOQL/eDbH/hZc2wqVwiEsFxMuNlxMDQSIv
J+0LapBT6vt7bljIoxEuZXpqKkCjq3eou4W4Oy3SnUdb6z52kATMHJAPy0aiZ5IXsLuO4TuTN38v
0BRu2r1akyfkX6ELoThGemRIMwsbSiSRF1ebigXjdPWhUF+90rmea/UqjGWP8/poFfbebtdoTbHJ
UWBFJKdMfX4ikNMjS1ZHRZd2/qErTb5e3UEBNkTIhFmqrEtGQpeL7uMiN5K7wR2eSBrWomr6sFZD
VDklOdRj5V7MSsv5oP5y7qsvfJWnQnBPGvxQQ3W1DfNnlUe0QM7Oltfpj8SwSn2DeLt3zlgR5zJM
OWNZm3xhCtE1I4M2FfTT4plvQt1LDhpjP95qKdvibER2Op26lZG3r6P3m9TBmO3ImeAKmuphJmEh
anCF805UbaTIsYsshMeoGaxXZBX141hb9c60lX/hazx+DtzdoJk1+xEg/qvRPPrrfN235gNe2oiO
3X7Q+rvUkxeOEJfuVpIrwYmTDoDVqTPu5sBJ5J3ViXtaT8dZZG8oFG77gUH31m/TohSQF3RvemOI
EiwKz8lDRmiN+1XvwaLTy6jQMbKCjqCJ/C2s6UkScKSvoEE4m+5xefokFmL8S8GHexbytCrCgLh3
lxcUhzC9rHJfZ/ZwUN65bBhFyuw4wube6W5m7LbWW6C3Hl7paqf54nPSfSJ1NDtwVE95lCyChMTw
TNjRB7oMb6Kc4zMYrx1TJ5YARDuJQBtQA1AlTQSv0wZuZ89gXRjX2g8Bc7BzZAVQETf+2NtjOIzl
tYkaktNJ6KLtMCu1i81przaEZnVVmfG1lVzH2VvNYNuzbspCHUbSgfD3fNjMt1WJxkq0odbqb2aC
xlBHsBSnNKyAi+rNzm68oF1rDX1Vt4dZHPUx81bWmI/EWx1yNHRexhdia490mE6berR1sgNK6yMK
iigRPg/PhNynFYctHfKQESKQ5sw3S9vZFY0bH3oL8ZYV37vyLa+8JSTNG7KJdW96lbmzJXaAqfD2
sWuS4rSEY2Ybp1wn5th1Lynw9jHdhwzedeiVxbMkMDVb3CMNkmt72dDE5ScfPZ9lfFSudbugkDWS
z6XuIClLJblQ+XkwXuAvfLSLlWcGVUxXbM0ll13bBSkNqJiDJfLmppbmWxob8QcvYe5U1F4utWAS
y2HtKCQzselpu+6hm934OW1ALmzxAcuVmlt732dEG3eIHk5IdNgwFcoEYXG+MhnFb9reC9MqPgFQ
eJ1Yn4MkiVEraNsj6Yw7lWS3YjE/VbObRXMmH4zZJbidbhDJcy9CpvcEEnYvuV58ybe9NC4uSe3G
sjkdujW7s5ce8GGbXceD/kVJ7dxllRk6tbOxo6M87r5IawoXHiEw1ldQb68BCewUrd7QhzcT6GQ/
sPPvAFZcJmylt7lPuUc7q7iqR5lft2ipSEi2kbo2JdnaOxSOg28EeV5111S62n6sffMEic5+oL2m
9j6CC1S6bvEW49XFqryiY7KEunTw/oTkWq1vWtKj7BlHopaJ1rsaV80/InxHxWyIdoT/HE/Ovids
4BI3YTlFpjboOH9dJlqRQaPw29imZEfAjpyui9wcbtDdaAhaVs/bnN8IsDHGb8F1idGlWWQM8cRM
NxOtcdlwzp3koS60ofGPeYMBNYpJzrKf0cSCPtwEyN1BQ2ZNFy3JDjxpFVOHTdKb5Zw7Vo7gt+00
gkLCyOqiu4qzaz8zJ4pvrT/1HVZXZBhgNIoyxXEtuhWLUJmk+OjXAtUFYVTEaVFwwHUmfqrZjbQ/
aHFwsHgZWEczvjdBKWqVmnNc8SooDnLxNIflSgxGEKM4I6UhsRZ0IKXl7KeCwwaoaYXNnV65k2et
de2SpUXmAalu/83cmSzHjWVb9lfK3hxhFz0wqDfwvqGzp5PSBEZSEvr+ArjA19eClBVPpCJF0xvl
JC3SpAg4mtuds/faCB/RJi1aENC7sXGbo99lPgU0VoKWyn7Blgz+zhIBIF90mlugDAtVupeBxFkf
YxXnDfKHu47d76JvouLUhRM3j2u/uqGElI3eemi1IbnydM12Nk1KYNe9baHQXY3K1jhB+n60GH09
3ud0ROlLasF4rosyMjeOxViCaTRvO0MIj4mo2mNISEKydt3ArcMlUhFNf/VYlpFVuiWRdnDo7CY1
d8mUCqietl7r1UnrTTIpSBbkQe0DksWzi2RQAoh0o0+wJpMJZSU6NeU2l7SU6oEEPtdRdwmGNP0r
B7jI/RoXqIr6oS2sQ4T7Wj3lMKsvpLQgp+tO3rEHUwPySC/eGfDO9duaJIlgyUygHwN69cxMUPbH
bSGTLNjakqA+ZLoZhYqa2YT5rCq8U+J4Hk11aQDO6hWIQ2JQHI8tgU+2Ez5Jh3fhTEl7clrgOdCA
tDk+MU3tl7l5BzCAtAQYKAqRzAaYarCHixEFS7NWvb3NaRkA7JQk2MNiEO5VpTy7wqyta7dOmxHJ
R5jqC4YP42bUVfu1lOxQMj+1V7Kpoi2G9vZQib78VOmYvOmQ2Ma0H8QojGXnB6hj8wwueAF6BoGj
MdW3EVLcQ58E4U0SBOTxevUE296hWbFxYkWQBwlMS7uO4idQCu2xVxlV1VY0a4scjBFEq6SMhcqH
80Ma6l+lE/h7XJX+XSVt77aOvfJkyM6+oV+ByistBv3QtFXXrJ3c9h/lkNg3NYrd+didpHThUHDI
BYB7pHg50X8HJ8+r+e0P9C6r2PavOT/ZS6Ulyb7Vw5x4bbecpZapa20U4KRHZUfym6BRBr4gEIjM
MDvcFVBLr4q40TY1+K0jqivOC/oFMYxUvdyUPUSuV/neQaub8X0IUiHtLDTuyAnxn7BTV4dEL8O7
QDbsR6yhRYDX9VTbbDbjlznUyacWPgFLdUyuANp+FT4XRRZt0VJO66Rt9dfUzWhCyF7Pz0k62pQZ
Q+LikyoqLxEBN19JA77iO6JLKavkm5ZgtUOOPvXl1pAtSwzP2dk4XnwpMkGRtGB+YdMeVt1tUuc6
zZM2tADrtwHhiw4t6QswrM4jTVZ2M6HbYngxe53Sj87xjYxShJZlR+8Ng4lCwFsABnug5jqMC2MQ
iHT8JiTpw2KTbF2ZDik0emZa20qYgUssXJdtOjonO8pwaM4Qtl83uoeDYzLLvTl9jprbASTRMqBx
fkHlc3Rddef2+BJqRuGBjEbibOBR0lOB5LLKNT3+qqcTWxxF14yYgia8DkPPuhvMggOCNbULOsDt
PXEGHHwpQbebsLPVCcyPxbG1uiXMeLzUAdEzuEzvaKNq3vG85Y3JDMO2oynWg7o3UyoEBiWGXeaT
32whqgNHjxKVtA3aw0kl1DHFN7euvQZYqUlKX23mfN1DIRCaBlRU5SVNrxNNcRq4yZZhla1A6j3V
o33XCHbC5VZT/lEBvC2sbNtm1kJja+O22T73x10HMgOMC9uOKViLYOouBq8lXDROSHchRJ6Ps0AA
61Jw1sumP1nlEBysZrQ5/KTmFyeX2mMSmlG+EeXgnNOM2cnU171xHdQyfiJp6jji1n5RyN9O+ajM
bwMbBxJZLFqrNU2xp6wcx6+ZZWafcLtZh2DUVp6KmnVDrAzRNHhSml2P4danR6m1CXvClKxtvs88
2veIjJ4yt0i+oCzHcp5OJnZ6YKVMylq8Jlw8ewDEpX8ib7e6NFthhgj3Ww17bu12K4wdhJukHUJF
bE4Ygfz+ajTC6WYgcoCyu5DOS9JY6QGJPN3/Sd929iB2AhTZl0rP3IuIHRJwJyPtnxtpUZ4YZH1l
Flm+82pbbGOSxzlzudO20MRCM4sbpagPdcERYdeE4iEyaB2r6Inerb4dImxueLCKZV5ehSyBOKSw
+OAJoT8cxv5eBOamZTKtBYYYFnI8jv48JFUsN9FUnxCcttSea/QMfXikrEUWhBk6ayvTIb6E1Hgn
XHXnYVJrVZi7ytCiL3T15940lg2wtuug6+SuDAiRTSfbWinNvXB9Kvah7eMGajnMyrbftbTH2CtA
uqYg6sJnIAU8eHAMK9mi60sAvuYwlCrprJ1ynK7dtvyk4uZr0qtVkrecVWqEs1ZRHDpK8fhpVYmD
Jzz0Mj9rGZmWQW0+Y4ygsBQlxHPjf8R4u0W2H+wrL6EQMzgPOhCQy6YP3KuuSKi0aHmzoaa1HjuU
HZqn1UsKvA2RUfYdvUFgAWKqSubV4IWU0yPNiNVgS0CKpfaprqhglkrB8eUz9que+B66Q7Iz3bXX
f0mQTQOlNnZVgZuN+JabIHTg2aLmoI2Uu+vO6x8VGDTGsX1J0SY5s/1Egm33/ZrpfYtqEoMycCP+
M+OtZyYr+kKbEGTRpu8B8Fh494jZpMeMvEzHetExlIum/0RsWM7WuqFYgcr8OrOfbK/cth3xKJR2
SXLgcGM6442e+nLTh8mxG81wJydlTgsvJeBUNHCnVQ5zKM0ggrWWcWU2DmVigDd6ylgqPaTsNqn2
FOq84RXfhE3BQ2w4XuOmMIBIj9QNMb/ptxktcyncfG2EvVoTGUD0R/h5BOpCla1ix9TJRyuldF7D
JA4Gg16aZQ/XmocoO2MftpQaJkQRuIxAXe1bJXfIVrtlEsXNzUDaADtbdTnHBTHXOckGV3+GcCet
7vxAnHy/1fedlt+3Oo3rUH1Ryj3UVX30JvcClMbZ/17qG+QdO3ixyMs8u6mQM37BQwZxKGou0TBr
nxPgOVeIMmERKTjszLvdGkhMdvTyImHzwc3QXJ9uHCN9kd8V8Iy0iO7iavY0A7NIQ/o64WXeRA9g
jqlOlTn1e4OdfbfHGoPXIr2hRbjLPXcXRVDmew/PFdt4JPr5Lm2bdat1V4Ut15VKnuaU55ux7pZm
MxY3SVvbzyU+tVuQpNlEp4nPVqUiO/oSLvsCfwlE2KZbZnN6x4CwoXHKYoOvm4IbXZYtGlN5Mbjm
waCIt+zFcNkGbXf2ibG/CrR2A2w7vtWLiZKbxDTQVQoXbQ9PPPK957qmrTgju4wTgnKqOm0f7EVp
URCbiXji8zjVeD1QNHgkSVMIHLYDWoNN2Zn3HVPJSoWqOXRFLl9UMqLQISmGj6K4NeNwKYrpAkXa
rdbqL4YZbjOmRDIYl7zRgynJ8fLv0oKuTRgj2RqM/RhoR6jge6Ngf+6Xn6sRb0fRH1E7SDbikNus
CkReO1FOrKqM0joTu58pIpgr8Wr2eJ4y7gYy+xcs77dVg4PLjIn+QbeRxHDOK83Zcload04kok1v
ZOeR4mMfGeZDl/uHjkJeQdoE1tLvZUEGgoqM9qzGpH2EDrdOa7ou0MmqZTOMxkYHmXt0m/pTEkZH
JPg0C+hwT0ukC90GBVW4Zl2Ol0IMT27rPrZ5ecdxNnvgdkh/sYd6WXl7sI6L1KJiTHTUqkvCC9M+
DFF1JOIsuh46EeMttq+S+AsUrSTGc0ldBlzcxsULpTgQfiJBWL00jbKv+nggeCgkNHrdJoTlKdXN
lfS49oOlxhAEqqbNnjASXfwbCH6SbbCn/HPIEUQ70iHXrszRKz6VoW0/i7nmlvErHf7SPJ7wEeO3
YN/WtLg4jHpV5YRqrYxilGxhAIx2dFP0rW0MVJ2Dtr8CqeGtvCoSJx2gxbRqXBpSFi68Vzdii0E9
Jv/KZjSkj5j0S+lmHRNYpofhMTRpXlIM/ipGvCbsg2JZDluDjdkyggH5yeyGcTgFljlS3GyTRqOB
qPRlVsrxh8j3X2KM6x+yxh+xE39LOt793/8+xa+YYstv8r3E440q5Kr6WtzJ5utXeXqu3v/N/0Qx
iINn5N+LQdbt8CzjIn6jH5n/lR9CEBONqkmSKjQj1CCGZfytUYUBjjgEnz/sF9cXiET+1oEQ5/iX
q3sGqSFAkAzjOxCqLb+LVDXD/QvrBIpjskUc8V31+gcqVSQfCD1+vM459wSzwqwmcUx+A50r6Drv
HDLI/E1AloG2CEW4ravq3lIaTeGCeua4bWzWSc9GueWHNKpQ6hVXFREGxyGp2Zui3/+s0Dm8alEz
Q4AAHdGzTmtjT8v8qu80h7hU2mRpIemFJdGj56Cf6+MXjylpYyfWoZDkL5iBt877ZpVI+55r2duy
QC8xNpvOAUpMJtIxMbqnrqmvKfQ5y9GLopWlDLU2+vze7MgLMFVjnXPNqdeRSGj0hxJb5DrQxr7b
mpkno/skN4IvTcwJnLoYboM7haGHYaI71GstNgB3LIoRy90EEUqzKYrmg6gvw8LNiTRo5LVmI4NZ
GKPKjS0VDwpmnP7r8GyUZsEWWWvpTcQ1xom1HCK9/2LVddcu2CpRPZ31UrSrtVme0oMtQJfJaT9q
VyBB9VMZ6URkOIHGvcL17x87Bqy/drC8biFvAf+sqlAUawMeIHXMqgtvUAYPp6glyg8cNvXEpjIH
UBDMSjkUwiC8nzBedUTeFt0WCiXzUSm8cD6eqLMR9CBOmVROQ6ZvufZNZxOz5pZ0+MNRmKRvau0O
A2h4waezHlIgh2OVYBYoG39PcvqcudcGu5rO+zAEiyKJV2GHwDNG6BO5Vboaatc6+rhJK/SatUiO
sknvkdPN3pjmztdktYn7abohe4s9jxY/TrYfnUAmJNsm9n1tmeSOUawkp6BqWY9Roz96IAlymv45
qRqEzyHoX7mhL8eVVlgmje/vQ/iPZrPfzlNvZrR/O+/9R85mCL3+/Wz2Oc5fnl9mBeAPodz3aCTn
b8W9af41w8qZK2CZCc+YvWI/ZG3MWAYceIglPmcLC2D+/8xmuv0XQqbvPDLwULDcsZv8PZuhlANT
JhC1wc+CSG7+ia7NM2fnys+zGVA31Ey+jnwOrwl17LeyNtzj3kgLGxRj6djdDkFsIIs78lABNp+A
SyXaNkJJoJ+SoHU2tW6WmLT15l4VpU8FnKPxrJnbxDXaNIQQQ7n3lWgoPVE6LGSFRTwW+u3oeo8k
ax/d1lDbFl3WtvboCroBhzHPI14oJ/oRjXDYo5SgLN75NjhNq1y5FaqccvA2XafO7HfIvSELULvx
krDEio+7uV9U1li8mgJtBd+/vmscQlCtCGlLws/fVfyVu8rywm49mKV3NEr2akRgItgPiP4sUI/S
zaOykQkdoZJVPVm6fOlslKpOfsMrJSCgYwzRRaaO0aEP9qygP3LRa2RYYIuLG7fxLmsTkooZR93R
HcPEXcEPK0DLRJhyv5mkTcDjQJiULnD8Q48tldiXYmrloRGpcxF3uv1cU9VdJAopjhLWHaAvbT+Q
w7TF4w6uZvD8dZEX2SYC4h27ic4p1u7cTaOPxaYZcJzDY6ZYb8TxRk39Kxkyw01ljBV7Orw9Ik/8
S8ci5oeTXLcWbBcXaRs8IPhExFRVyKMoVhFFR/zyMova68mXFRmIptpjW22v9Dpm/m778qhRP0eF
RP4P4TDhPtEksZyUte8BYhTlouoL+QpUbA5savWnCc7nkfxM8zNlRm2bJw2GDp7f3qNbyguMaQtB
PGUmrWRRraTF3OkHlrESrn3RyQFHXZpPijpns8GfQPCLGIZxV/miInCabIFmmSL1XdpII+4HcKtL
T5btAcckWHIv0nZgK+hX0Wjm9F+lR29sxUJI29qGWcczdAzWN5vM8VdiZ8on8pA4Vnnoi6eKyrCl
zOQ+6V1FLw5+QeoQaBDmaXmAJU6PIuB4bfo5LTfu+tJDhoA6w8LgPmBAyWfrsbbpIt26GEqhHQlp
0lvUyi0b32y09W3QZOXzOAz9dgTmvyWjmwxfYxqcnVl7Ap1GIt3FgEh/mfkB23fQ5XsjoiuQTB4H
kBa9IGoUDnYWXQOsxOZr1Gsv+uhv3QLFODv6QTv7mV7QG/fVNqCV9FwWbf2gWZF1x4cz8aW46aol
w/OGqoG9US04kMiV7Ws4oSARCSKIJiXxyG7ix4KY7a1d2JinhdcuRaRIrZ366GKAW7Nsg9zc0DXT
1+A3m40dCm2toJ9LWnd4ShapGbnf6qGut75fWEc3GW/oJSDZhl5BZKra9kq7aroIVUJe7lo2D5eq
cQ6VzJsLzso7OdTFnUsBdbapXGLCvEv84rk0mhYjHvoqcsRWTYEwnw7QZ+wC2mkqQ7zG1stEkivK
dqvZRvWYlYTKpne6BlduYcb6pdfoTy4FOI61erIxC0GcWoOE0c2f08AQG6Mo9UuVZagwtenVbLT+
ZeizqzSgPVWW22oEAetR4PKC8Cqapofcb7cBp3Zgvs+DET6Nvfsw6/vbQss3niwgEZec2p12TT7I
1gbFgBkwPJbCftKz/tU1Agg2pEyvVRa+ECZ95Ykp+hwTJ4LbN3MXk6Gir9gUbv3IvWzLvD4CxnkE
ObyZQIFjcY9WrRMfEVvtSa19whriXhuWBmQmrh978P0OotPKJKKrrKLryK0PZuVqm6IQB63D1WEh
4COtckt3EH6BWW20OEzWNajdlMrjzNu37mgMtVsU/EyNrj7F96q27W8V/qON5oZ3phWU6BXGo5fx
/CLQIouq8C9DiXxuLLCtu5M9LUaX05ylK2dRmL5aT5239vIvFlEsG7OOSUV3opM3EgKAlzs7jE5p
HAiKuvTDyF1UGuwdIksIlMzsC6quKIGm7DXx1VdKpFtk+3TprOhEntQhTugVKksjb8COXtFBHaY6
vCdBe+eIxlxEllrTjzuZZd2sooE1RTbu1wD2MC1h5yYahvs8o9zNyFi4vWE8dRrjqYuTK7gi7U5F
8KHJ+7sZDHNNGPp1hk/1G0BHkDOpdDaR9GECoaVKYlbPxKHeQ6ewIA0nnykL5daN4cOHkyTk15qq
BXnBwJb6AiL35B4T1UMbi6YHkbvVokkgNHAepapbyPYuqindjLQiulbv10HiZciA2uzW13hpZsO/
uzRKDrttIuVWJ8fgFYi4WoD1R3Scpc2XCdbCiuKs3PqGVm9JTPBcQE1DRNiZW0sf8Y/DBz5NEp6L
Jf1hY7h+cEkJds73mxUQyzobspdO9uSP1PzvqhFk7aDl6vphR7OImp3r3HQRuBCtw+UUzvCUzod6
jT6moAnSBnT3656zTDI339OLXJIwa03INlPfgvJlg7XkZduXyRyGoDHgtKKe6L9DjcYs5q6hDqjn
mp44CHBpki/WNPCuw7YmeMIZK0MdUFK72qqP8evd5w7L4AFISFqvST6XiMIwxmnVtUpiZGfptM4r
dPUUrPJNUpjdOg7iHfktC9Ionu0uWtdNCH+jpFSj0SlNP4katWbUC7IKU+tRJZ3c82CuBbQaFxES
eJduGdn1evheDEcBY6UrHxUq8zYrwLJSvVhasX7EQfiCsvjCsWnQBkrcVMlYLqPKudb1mHgA5Ojo
YcJZjVpzj0AXyiDNv3kCMbBbxrjW9EKteIUCld7kq1U3DmpFMsFz4owcQwPHg9TOuagGRqwotwO7
uUfFyNh0TI1Zpcw29qC9jKVKrpyybbZYG57KkvSmriUg0rCpuGqzfGAsnYe4Hk+4vOTOr805cQ3l
X6ZhtAlEXiF/nd1paegjmCHaL7DHfp96sbnLYwj9S0EHZpVa4XBKyYg+6qj66VU16bYfUV+Ktvhk
zjpwbBYOPQ4i1eGnDDK4KC0PDVEDgRvcR3Ie6nw6Uu6Wdz2cdjeq6w2oAg0LkfxW5+mmrvkpgk9S
y4d+zzbM+Zy0OqfyxJLokRsUZIRWbPSGAriLb0B6K8tRj+kY1JtsSMM1+ezRMh4lgjHnybbQM4lw
TO7znAHflIiQvQhNEqRCFkEQaS9dHcQHKGHA5B2XOh4kjP65JmJduobD5kZi7MjLqhjXTmQUNMB7
hB4kpyPwBzsy5TwAciIdXJK8j3WiIZ5ZG4NKU5aDEJrejU7qpAIIlUFcQt1WTc2xlIocIpMuedPD
S66zcZnKMa4nwPCl8jaDivJxQ6LlE4CesVtDuzObVR55Wn7yyHpHKiFMPdyj5hU3ItEB2ecWIIEN
Wb0xoRvhaOqfW1OofQ0Ous04lo95eY4SwrSXpszT6BKxmsCYqKzR/VoV4UCxzIzwth38jCyobZ22
w5dSojvUVg6pkj4FfaQhj6Jxwm9KD03q4RQLNGBBUc+JmYZ0BswKOr2/mm3i1aENHLaEGvk3x0KI
qH6ppNcNtJJwKu+meIoSiszaFD9UbG4PldOpZaoxny2USUd/FyRmuyT70jo0QTYuOpyM3bGl0WOv
0REMwWfkic4xFrBjwkWG2Ke5HKw8bY8IsKJ7MHTEtOCQWrfkgHa02fpYEUWf6YuxwQS3Iz4SxlSY
+zl33Fkxy35ZIEaZuMQzNK4Ub20O/gclcO2kw4U+VUnLHjkPjEvbGXtOJobW9HtTBPk9Egf7xU/y
ULD66SCBq8lJyKgg2xR5yzS2oLA7a5L8x2B8G9dJT3l43/cJX9mgKjoyuDzbz8WowZkraaRTF8DX
Yu3GLq6MpyFsNfdAfgJFnwE3aIdRkm5ti7gxaaod5Xal3aYRQrllrmqvvS1IRPUfdZc+Aoe8MRYb
usKa3DLGBBVepxvg+wD2kjSWWdoQDRlhrK2Kvqm1bVGWRcEWQIbOySUowjwonXiKdajHEpePljrs
gpk5mi+wLAZWn0gbXBYmZV+kZoAapgn88AyvVH+W3hwGVBZB8+DF2ZivWBryYRc0wa2QOuKQaXRj
dRrsqUVyV076F88ksWEr1Ch6GkX6LPnBe9WNx4lYuEtNsggiyYZmdSgl3X6hPC3ZIon1+rPWSmhn
SYLj9VpgT2axzUeOx2aCKiqTVYsmj9IVmfdYgro+eEKN6NzGIs33cZbbKMdYcxqCHzjNAnBtepWu
nCJBPZmMivyj+XhnGN3em0xx7ZLtem2Ipl9mA00ZqlJB7i6kMOpP/hDo12BArU9BFD1wbuL71LFQ
LBDAB9AhGXzLTvfzp6F3kis9RvwJpkfL2GI1sl/RHQnkIhqVeIZsaY0rQddp0Vau9Hckn0aPnPgk
oUYYiFHT4CETaFbH7kh4jENHta03RLJKY+nUeoDOMGikf+jRzGWryunTe8QzzzI1nFNc+s2mDghX
6TzrcjLI3sx4AUXYnYzEHSCJJjfINpa48KvkkGNYzTjL6tkV4olvY520VKXK1MeFTt7vYDo6yBnC
GvreAFBINaN71ix8an9erfq3Nag3larf1rT+E6tVc1jav69W3ZdF+PymVDX//R+Fd013zb9mTrQL
CAJ4AjiH/1+r4o+IVUDePEe+mQ6VdqpE/7JgahSr5r9Nx1qHYm7bM8bn72KV9ZfumBCaQcPDdqCo
9SfFqnfxjpTBLNe0dcuz0XPz+75X5n9i+bhpnNhRrOwHiiT+BeKWds90yYyTOOGtnSH4NlJR3FsY
BzFKp36Jh95Q+7EBP1kL6uWdnGg4RnozrX96jP9q5vyfosuvIcfJ9v/+11tyBb8M0QelOJMOBLU0
cPtvq2i5ImCNuU8+UJxqUGpiwakZOtc1g2XTaIi1f3+92Wz6U9Xux/V4HcQczojt95SuqLeGfhrD
/iFkUVhnAzLTnP3N4vdX0edWxvvL0OPwCLCY81rx0L6BJ0UBMNGAeeyhcokGLzS/NBcN24dtEPnD
rddNsAlgHVzkZKyz0Wl7+AdNd/37XzE/uzc/wkNh7hkOJU90T3yeb39EnJLLEPheedZsbdy1hqE9
jRzkV17udY9jI+S69PLu2qhLcdPMcubfX/7Xh+AZpu/SdnJoK1JxfXd9zbLbSS8xAaFqHJZYHPJl
Zyjv2mTxucS300MfT4yjWbfqkmjZpy5tkg9exC+v24P2pGPqEq7nUkSe//ynD7+QCCxbCLznxjA4
MiGLRQtJReD3dzrfyNsHzVUYv67BOINx9u5GZ50nqaFKntHUN9hvkUuJqLO3DU6wDy6lU/d+dy3q
KSbWHm4GJac3u61/uqOp6ge9RB18HsmzW0ESTTauY+t3eB5YaAw7Am5WRfqTL7UnZ2icbVZocoev
Kn7E2GzkSFgy54NEhneNPddD40tQkY5p3AGEY8+/+affZLl5DeKiGc4ciT5TgTbWTVDsEmXfqEzj
xFaZP9YhVhBc9tc/Hu3Ps8avD5yGpW/zXm3mR3BYby9oAG3oHegYZ05dco2WyseqwC4oymP3g6/4
l0vRMAWyRmMVOzyN0ndfkKxtxPFZ2Z+zLofJNeNpJr+P1rgKjA/u6l1HgUYCvVnyM0yuR9fVn+fK
nx5jURH5il28OxMRmyNY9bVD0KFZDxq82eXoiLXuNi6VZowVf/gBz1dGcAn/3dX5jt/1MkDbRhVB
B+pMGJ2102XHoaPlZGvZY/TBpX6Z8LkUtDd6M7SqTURpb29S0Z6MfWpx5wD7uNumT0RpEhbnYgrE
HPby+/v65cPkYqyfcygRSy0P9e3F3MpwM0DW3TlV1ay8d+EXpwnlp2rMq4sJsdqxK7zyg0/mH66q
Q15g1Wf2pqv+7j02cCrHwo3EGSF98JIO9FjiJt6aMfQVrSOwzh0189vv73R+bG+mIDYYNi+QKFNu
lr7Z2zvlV4Dl8Gtx7sOwX7IHTinEl9nuj69iGExylsWOwkVL8PYqRT9g45DBdAbS7q+Rx0q2mirY
/P4q73BWrMo+mAiYgEzeCBLYuby9TDAiwqvs3jljtj3lVEVoSrNHr66zuLvom7VufkIuufCTXZSd
lQjXiRh3SlK7pGFTq/Pvf84/zADzTgE4K/sx2I7vBkdtRpWWlblzJlFz0VIymvC6GVPxv7lrkt1Z
Kg0TiPP7jOAxxYHVj9I5ozkw4j2iJ/MYn7y7wVqbNzwEY1+/TpAuvmAxDPwP5p5/usmfL/5upJS6
m/l50zrnAu90d+G6l9SY/vQ5oi/RWSZMGpYsXu8ugYWjEJmWyEdT4arMpibf5CmIoiQjc/f3l/p1
NPCRMvDZVwIk4Z/efkAa0ZMWcmL/XA/OsE4Nsgmcuqw+eGbf85TfDjrDNXRPzF8GO3jLfHsZ3U0I
QqVHfPa8nqRiMiTl13DIitk14iaEdZZGC4yQ9NTDkGX5lmJW9K0uMiFxLqnEXZao1z4JhG6EvgQO
jvpSs4ovuV0gES6kDsQkADEdLpWHtWgb2RmeNvBDGdh3U45HCwLZddM5sxDemZ1zDY3fodNK0oop
Zo0ITWXACbyP/G9eObur/vgxu1BvXRTFcGaQCb29f1tP63AyB/dctGAIK2IPQHG1wwcrxi/bWN9g
G0tVCvUQG2r/3WxQmMJoDK/1z8ADzBWxuHPEoSxdHJd+POyj2hrlRTeI6RrvHPVpvQUh8vsbdbiR
ty/amk9oAJf4GRaKhLc3OlHgh8+shWd7MPw9lTCstCJNdxDBcFhF6R+fUqBlAuWhR85yLH5NtbFo
c+hEN51FE6Yrd7LE0snT9IPX9+uD5Sr859GCCxdy0LsBaWCoIEWlTc8RK3W4CE2sjslYBztw4fZ1
EfbNMSzQeuM+MhYjGt0PJoR/vP58LIUDzhH4+zLw034H74KFTatIz+QAxpeV7D9peHmPcckmx8mh
0g2Ii2nQltoTHJnwg9Grz9/N25fK7due6VCq9bG9vLt9lQ2eFkVOcs4ibMJC27K8Nkc3FPVamWN1
n4BSphUSJBcI0GFGgwzfwSGyPvi25kHy7md4nICJmILoa/nWu59hBJVlVxpvAaXJtMVCgKGlK9vt
77/gf7yKCSaaPQ7zlf/uCx6m0K9rly+qrCWZm1RzD5VIjD8Kl5oXbsebcU8+q7bPuv1uf5ANuVvY
XpqeHQnYYEA0i9HAbT94c8Y/3YzNxOsIgY6QcfJ2OHZBL4O+Fwla4RSBSVq2J80mcqQNaR91cX5N
4OFAasto+Y/lUEcnEorzBweZ3avwZ/NEECgSjINvrqv6b65AZUxcMexI0meL8RvqA9ywiPfhvEno
AxmG7c9tkOrLoNfravH7N/MPo4CNqY1uk7uZj+tvb8ZQoe+ZJFGe86nOth3KJ8J8KLa0JG8uupEM
DS0oX/LCuKHP1X0wBcwIsF++PhsKsMXGkbf2/ugGSSWLK87d5wKY4Jpnh31cq/R9I3SJmV5PtqOp
3N1Qd2JT24N9WfaQ31SACDpMg+h/MRZQr0IlIwUUv8q7Z0GBXfcHHACIL4S7b0VcbgA3Fh+MhV9n
c5YT9gbfr0OJ7d1eufddRaV3is8TPbRlkKqIqOWQMjQhA/upRFLx+zf8Dw+ZSE4YrVSK4QVTCXn7
ih3XbPhcm/bsD/2nCn/roiQPeDHozrjHJOI86bJ/6i0CjnpiQvdUq7HtiL49mkDhP1hNf6nKUIdh
d01h0fIoWmKDf/tjohjzfzIW8hyiWKghLcn2wEEJFpSPHY+vvn3kwRVEAVhYVqkunxEPiQ8++l8q
kvOvYC23KWBwVmIov/0VtcZ7Tk1XziUD7AdZLR/ZnobYUUvkZqKrSTIOCUJuckCrdprhAjHH+0Az
vhY+xcZR3o52439QMHPnDdtPczFrwVzLIPkSuxpSwfdJrTp6uSLHrIiwJcYuT5ocxrkWjEVgm7ax
aFwPy1/btCTxjMNon0Ivq5+cerTkQk8gRCzGzMwuSV4NPke6FC0nzsw+OW5ktoseIS9WUidzqsUU
9vp9bqkRotgYlVfSIY5iwRZcPBmhD9VmgslxX/ulPrvV7Oy6HVodSZ2Z0+43Y+ueBp8JGcauhUZT
Naw/h3EWvZasqPdZDpBsUU8tRjrQcv7Ms5gSuTDI4bjtB634XOSNfh4JzLPxhZQRnF4zoBuok5/1
bAg54VaLUv9YKpC4TdmEr31uFqxKtlG+mNNY3pd6ZH6RrgbJLElz44WmEcITw1HWi+7PfA9gHaC6
CrRMCIrJkFpMfEsXsTSj18p3cyKihv/H3Xk0SW5kW/q/zHrQBi0Ws3gBhMhIraqycgPLUnBId2iH
//r3RTVpTdJmuo3LeVy00ayZGRkQ7tfvPec7FOdeMOO775NkeLFGuWk6sUhTwCQZC5GNUNUXSPD5
P48Gf0tw+z9zhIF8n7MVocmgIOnCoXRlq/l/jzT+6+v2o/zjSOP/+vO/QSb5Tb+pb6N/EIEITxK6
unvJcGDv/Z0paTOz4J9L1zuIHTvgjPnbPIMhCOUNhUfINuddmGt/a5zx5wWclZuWH1MDqH60/ziS
/2U9xVOcr5aa3hFFKVyVSxP2QzoOhY3fTtcId5FshB1IoREx3+Btw9nrHaz6KSyFIX4a66Bo8h2L
cqOGd3wmA2FSCE2GKBsAuG6wDW3hR99+Xd2/9eD9/zYVC/7tE0RU1zCPf3yELv/9b24U/x+XEEvv
4jthbcQ88vsThE/FZXnl8aR9y+Pwh5GYh3z7svraDiMq7m7ID/32BHn8Po6ZNj9FJ5+l2f87T5D7
59ofcD9FY0wLPfbJkrXpqP95+5GJvzhjTkYvHvwBiXJCAx8TYS1JDYqb+XnAM/po1YNzkyg//4oj
eKCv7jv4pyvsE7toGN1T1PrqtXI0rrHJiqcPZMDqbcyjlibU7ET4J6tJAWwC3tsd4Dwa//CHF/bh
nxvTH9vglzr3X9vV5VtEFMC/8jtpTdPm/PO3GBRIVRxgTho4CG+HckDvMVbEbBmYV6iLyLmoUsAf
X/7+x3qU3RH/Q5cz+svFS0DidF6TOIBLNhAYuEGA77h2e09A4Fktyy1jh/E/FAx/7k/986v+8TMv
dewfzoqgOVDnTZfPRFTj5CrY5SsitL533//9l/vVhvrrReVq0p+i389z+5fFxR4gGltgJtOSRhYi
FOm2C6FkNYSXqlusl2lL/GuoiAAuYGBXM8lWE4lY8zbsdVmEyLxlcMKEsCISql24Fkp4CbrOcq6v
HOk6Hza88QCVDbhwZBuJfEBU6qIwc5a6+U/lfXCp5v7ybRgkX3r7NDCZMV+W0j9cN2fufIS4lcGC
aYOvEMpJkhT2BRI7xhB67weiAyJNypTeX0D1F91Xb94SoyKgV2vQXJt1cW7zvMPiOTgzQirSPJYf
wt94Y/ymjzFQOs5FaGTlKmtmn7grp1EWOa2/vqd7+cp+7dZX+FDRt5q54ZrECn8tClUu1Xq5aEmx
QlLNuZI+0dlgGH9d3/FyqbGbWi+QOcD9NL/uxWqtPYSROHcypuuUGJ7yEO/C2fF/bJWsdWpYP+SZ
tAO5pBCAdJ/FMywJxxj909cK4ZjgQyAKrz4UfDjy3s9aIYAliBE9225yLQtcH1YH7KAeHOtMB0DN
oVUMml/e6m5K23HQTeb1qAR3NAYZm0+FcZ09kSuCm7t5E7RN1ymq5y2Zz9B3kA86nbuc1w50BLFW
Gh0VWywjJRStn7sAMSLJWW47HZJifhKy9V+22lu+9AFCsRvhRP34QKLVigc4b9qntoFGJTQhpwfU
O6v5HhhOL/sVPSbAryjR+k7XLfIpxIklBIVlhNcdS2BFAkIyD/eIKvIYNrUX7Bof5D+Geh8JTTwF
EZbSeYCTGxewKeagxY7XFiV6p9p2zWEsNUbbsZvcfSCItdshEMWuzfYf1OkKRf+FyAZyJ2yOU0d+
isckjGacGJzHKPc2E4zPYWgVF+V74f4UuU7WHeux90OSuO1kfeV6/W6ql/mD6d/6SVGV+5zqudFN
0bewjioSQHeaiWyVWoxKM8S+/XDdctc0/DQgNvBV1Zofa9CHaRAPYZ/KWfZv42WRXspeQ/O9LN3h
ZRFff63n3WVplyMJnjyaLPj5ZekfL5sAworp+X+3GxmjUz+40AytZK8K6g4NfpDvlgiGvL6trZiZ
mQ0LCSRK8lJWF+D9v1+a/pJixCKIsp1zOt3Qy9CTLNQ/v8yrH7uriLiUxo3uYdB9j6FVkd1AaIec
yxs9Y7ulyvup5jzLk2nMzBDeEBkKBBE/wma2U9/8pywqdvg/LzD8TZf+VcxM6DLn/8ty+a8LQ+Qf
39j99eVx/Ihd8Oua4Le7MKYIDAbXdrls2+UC/rowf6u0+p9Z01On/OEZufDnf7PLXQD3/+d//Vc3
fQzfpvLbx5+qsMsP/bMMYzjxe91l/fr338VHof0PpCmMKAPOCgmJQvzI7+KjGDg8Z3LXZ2pI4+KC
lP87vl+aHJeH4F+7UEjTEUEkIiaPEo5n5K8NELXZtUu2B4MrMcOMGtz2XNdOQpRGey68IXcdHXM4
VmvbtuiQVTRib3rI/YDUhZDwijrqgf4OZNKBl4Vi5u4lct/RuvVEoSAnNkSfYFmINiqf/M4uNak4
oMNzQatl3OTkQexcjK+fRz/wK2tvrH7Wy7nzwq4VdwVq8GJl5xlg/A7+jH55WK3Jv0cm7OhblVeO
vzOJLZwTAItt+G6P09Lut9ZPtm8ECsb47oppa8GUmkHt57YYCIAhAbiVqEanolLplI8WHNiccAYb
PJDfOhryTp7UVapC1CPQjYQ32dmytU59QEJhbho4wDVd8Xksz2PZKChiVlj28tuovXb6zBAyf+Lm
ka2xNnMksspZXXGbjzJZP5MJvO2duCgyX6wMl5ZiSzAsR5ZSj8kSqFc+ofsgoFTdafBxAxYJyEFp
6OahPAV5tJ1HxzASAMnvCuxW0/K9Sbx+ut5aEQJizwN4g5cM3urGN1Z5rL0wXt4moqmvsBwRazuG
/kc9DSgTS/woTA88ADpWa8vkqAvU0hAGnU8LomHsNXQ8EbAPNRkrJy7WlNYa+wyU4YYMkXphTctX
mmPnSQzy80rllU0zjd8sNxeaKt2SILVMZMbDSvA26GFQHDmsK9QSnBO3U8WUmr66demFPQ+C5+fT
aIxV/RznuBBAUy3LQ4BQlNG91YC35fBnRX06eKykV2FZzRV32iuS6yHGPPHVnv32GBPxk102uNPW
4EFaXCqFQofJ8zKj9EW7CY6F4BLEKIiXrft5DcpsdOM2HcFd7eLtkrKYrPWD2dYBrRAJCe8xiQcH
LcHSpxB9bDomslBYloMLEZYJ5pjhPAdVlFv5oY4270o38/AZvamEsIujYyK6xkbvGo/rA2dwuBRw
bMsXM2iIzZYayDYFkKomQrflumAci1AIuHIdsTmScALt1N0Ia6YtvuZi34kRxRgQdIChniY0BMui
cwPqydoL0w7l7dKS9J2GFVmY113Nr7guh2gANCSswtK7XIwJUv3awhGv9i0y5I7zySI/hbLtlo8W
YtjBFrY55bTRBJgP4ZgUblnu/uANphfZAVZtuXXWDSYYfzyBW158nomR+GvtVsOnNmpD8aBFjVtj
yL39GEH+GpvJqH2v/OXHGkjvc2LK9kTis/W2zHOdp25uOOovi2xuwYI3zxzuDMI04M7sl7M4SATv
PJyzi1slSsx4XwvauddgEWFsunNOaClNwQkQRg+uKVtXWpz7BDl3n0XkxJrUFJUEfV2O3n5G5Hcy
66r2iy4J28nJZI1vfeUUWAbsmfyniXlu8Y3qffgMUKxR17EkBOpUkHxMFCgFdb2fgagJBMYksq8X
Qx2jAcvNb7RfNrdLHJdPzqrl534p5Ou0uevnrd6SDBpUYGcsEkXqDW5NOH2B8b8CEupj2u9kgIIC
GvzZLNo/GqxVD0vDnPtYzGNYpFVc4HexLolXc2XFNxJAzq3L5j+lS5UMtyPZgZ/jFQ8fhxo11VMW
iYUhpdd6hgdii+4inJzEXMNYBEqzRCRjjXGf+W3cyeNCcYcYfyOWe8G2SQz7PMQpgPriLkYK3mSA
5dwDFFHyDwbfwA+AA2upvSNZO9JltNT9spjJT8cO94nVagMMpVjR0AfspVlSLlV0u/ZL8CmPWb5x
SZplzCroSc5O9+5421kO9D+tIW5/cQdZPRhFxzXL69DZiMzVDpL9ZlryGyvX7bMMt/GmGnL9LKME
QvpoaQ8mdOA8EWbq33dWkX/q8ra3fpp2iusMczcGuK1vi7BjvSVAUrhbk2cwCHM3bc0WoPmXbQkG
Brm/NPmnsfVIl/C3xO4RvbLEALUdRuYeq4sPOQqcKjy5HVbXsSyDd4PcX6V8xoogBkNtcsCY1Z86
oVXmdAW3z+swY0M5RUiQ1kShJ3Bsl0ETex9E5VM4aevaeKqrUceTfk5kMplmSS4jnSo7l49hgDQq
ZV40ZYuNuUUiUI5JUQz8R9xgrOSx2oovUdCtr4R2uEAju74xP6AYBm+CdanfYVS3uc1NQ5oDL1NR
J3ELEiby6j1J7S7Wn+mCJaoIZblXQaOAZ+hK3BazPy/scEiMgNZFk8qwJQBHS/oGOQMkW7rwdJlF
ffnJSX7tIV7yEVPL7uvWVYGCeVAOSUm2xuPlzZyoE/4/BYSsCyCk9q5Tsb2PgT9iQqkKXbbJC+QK
yEuY53EQDBFZijt3QnDXjbHbpfxpQ94CV7KlOUdRQPJLKeMuyxsLu6cOA8wM8cwaT6txIpFm6+yW
SYHw0O84YvIO1EnmME8sETTELjnNfg9mNIJV5RAJ4CzneBw16RSuFRZXxWyDm59caCJfV/r+dZ91
LRt0mjeCPBD2eOdBt/bFpzCSBnZPzbSx/FXwyc3E1Sqakpqnohf3sbS49o9CzuR7GqdNLALXusoh
Rm8ou3QhHxC+ERthB8qJJLbXhPGo3vfwNsZ0oquS+hUOqwMjtPoOKQ3EslRtfciXYnKAvaSsO9Iu
Kw5klI/jemTLXa8sHG1t6mA62LMncZuSBg4yQg1QaRxsxTice/if05UKjEOgT6D9b51jhuJURMmg
ZFpBdCMMpF2bW9tO6ocuYdnbeW6n9KmzPYCQEl/soyuUCtIAXCJuxs6vPhPBQZbv6LPTvub1Zr8w
7uBPw7ecvNqD4emNmqZ7EqKM3zEgW19IVkvULQPkYLgXLFUpMMh13am2IsZ7QrxX7hHBLQ/9alo2
43r1ojSO6qj8jD21+ArG0w/TfJo7vLZ1TjTfbLkzjh1jOdNuGQZiErreJjktKSzvO78p2ZlAl91T
LINeH3VUUJW4nKfe5DrY9sKxegLEp0hLa/boQo3O4snbYAjYASDx0eCME4EHj7NMLowHKzEMeDx2
uXc1RzSqhpFAmgMKBt0+LaAFILW0sV6fjTus301Zbm+b07FCdoueZmAAPd6x6OJcwTaThI+L1a/B
cRSO0q9bNeVqPwYm4fFlbJQccsCFzaFah+SGWzzBjceBdBp4qR6NpdwPDQMBGtRCwzetZzlMqQ+W
h7/PmmlnBSvewt0w+33Jgx+xhJc+0t19LBhmUedWkToPoW5R0bRxIq8HmL9Yaj1jTDjsZnSM8tgo
d8XtUoXryzb79fcxGmEXR0iLs3Ek3R0At4hNiqxOUYKvU/xMtq3lnDvt12VW21hAYVhXxHRcesHe
3UZ6fbxrRoEZNBnj4VY22OyodZd8vJ0cX36QyhVSg/D1Rbo5bvF1IR57egg6IfLzREPmuDUT+SU8
PRCEAjzGH6gqSlNk7Rx3eytkMX/S4Wz6x8aEhkXS6Jo27eLGfRLucpour71Zx4s9dBDXIyFHcbrA
z26PWLo17s0BRBg8gXj9mpNo65x14npdqvqOhKNZLsnrJKDXHBZaSjcBJZcHuBqtDrBdS1Z7Z10g
/lgVTop0nVaS9kK2pPpQFIFf77E2ladtaRJ9Rk+5HnMvUJG/iwhU6lKYH+aJAFBdEctp4qu+c0hK
pqiHJ0qvFCtb77PiczuW4CZvKifgsXBXfKNLqX6WYMcBCWxh8ILNNnR2SaKKu2qevfILKYUOOJ+L
sWQfB0q4D7UygHkLsp3EOerc+GsLLQklRpDn5FW2FSmNw6QKGPY6LDGPVeIdDeFqXbPtekQ/FkM0
PsSl7f0YOCJ2O4rn+bbXnBOusGFH87VtrOJDI4fHvjaEjy3OtfLQSV8ssFPW8pZjJx0+fvu0kzR/
eC2w8RYl8Ogy8YkjoLN5vVWt8rJ5lNZ35YrZO8dzYddf/Wbolu92kdPsr9TAoB5U60rFSd7A161a
N5gJC9HzA2DbsBGCQq0ovkZ10NPbGtsAEWQ8+QhXLfHJikyIDFLJ9jFcyugT39lGNqhYD3alSvqN
tWlcIF0il6SJksvpdbEnN79tAizae1Yl8I2FNbTerUOc6HbA1Nf0nzCFjeVLPSP/w0IKCfNJ21s7
nFs7LGWmZMGZL+0gYjRXulht+3bVPA97pUdUtG3eU9+BHxFvXiXH4kg67vbid8a292RSr3CYh7ha
7lwd5u+4OiRl7iLcqSJyCn/N0ZRuoDOCqyv9Y0W6i/UorIEfgCRxLvSt5YjttniaTWR/wjXlvrZL
OF+1dmnUJ7+3QNOF7vQFhpwVP1ZDZyDZxcHKM40ACSZfjTYndy78G6gl5XCUq1PEpHR4QP07Ongp
8/32XodFfYqGLj6WgYXV3xfREVVdfutospdsFD2fLLttf0GmAjgHRCmx6MzwG6qFEi4LopagRuya
wUNoMIrvh9J4SJ5p+JpjDwKdjIUQMSsE8BEVMhitBFRWPH+hDBXFbr5kftj9tkEZpwradR1Ya3Ky
ZmIkqZ5LMAA0J0kRB8fWp2yCvNFdEsjms+BZ6G5V4HCk0JcIplNCbD3lRhjgpM7bcTs0CtbLNK8h
uBMf4GvejfqqteL6m6Tmz8iGbZ+13eU21hqYGeASwnu9Ov0tkJ6OA4RuIw7kFwgXDb42/4gdTA6U
y8V4L8PVAXwfl905kL6+w3Ci5y/S24pzAE4A/MAWies4Hpdr8nXNd+M1UbSfAHrcNYW/HHVSqCpt
cNmOadzR98mApZinDr8UoB1RwmEPEz0915p5P1BQhi27pTPSJVRKjN9NIIbX3IuW8DwOUhA6BAl+
5fgYJa8hIWjPs/DILyJkjK4M0kigvNYwF8fZ77YPnE7Os7X6zidSeYq0GIxFiLsU01HG7kLbeBUr
pW3vUpS5lbkbAfBOOxMD8xlduD5Ul6FPvdYUVMHDJSfF7XW1QE8Q6/0GBeqYLJDDsqicrAMfOMZX
k9AecWT0Dm5muO95Wg4+hmNEXzhNOUQ4aVkNi4fptGxSW41wdEaRW/VbUFncODtmJp3VJbU/VnWq
2AcO1XH+o8Ok/FasAWdOzVN6Jl1ZPlUQoleO5FAaMurAqbuXDuh/6EdN4u7dybbPpvVsEg50q74R
Pe1Hb5O1hGFWzTSVb6yiUZejqntbc2rVT+xowTsEJvsq3mBw7/ypbN+6RMbbeXCGMnXLIEF34hOW
hTurfo6N25P7sWkGN7iioUqZcp2vgy3HhVqsMvSv8qiTb8aPgn4HQSh/KMwMebUk9CfrEjYSKmR2
/BMmmvhVJ7xc+3H1t+a6Bp+zgJSPLGItXGv5CHTg3ZJhkB8d2Xt3frku34zvq+aIF0YAPU8KKCDE
AZN9Q4rU7AIATXHl6xvUNcFpGqQknEOD325Xd8jKqNDjLsHRPd5REkcH9vvEOcqwMDsW1qI9lHkL
Q6YPfD08IlpZ+8zQUS+fG+Z+cJYnaw2wL/diZW/uYX6hL+imezHTTZhDrMHPpZOolHmw8D5ILYXl
tZQxebwVmsyz023xs2dT+/C2VEc3KOorv4jyx8CK4wfm4QXefDm34QkURZ1NgZOck6CC+Z3Prjzo
Tdav5G20p7adITiZgkPvYV4jj/lTGPXvpC02zidyOVb3Gm6ihA7KAwPEz1unq5mlCudXc2lHpKpK
Yj5qSPIje2XyLCpjDZd8J7nu6rkxj/kkqncrD1hvL+2GWwAAHP4TMBgkCU9JxX8cWsvJqpuKy4WK
9gslVQchP0y674rNLGu6WV0maAOndcsazsJ3tbXBME5olFSJzM99Z0duSjvRuRVVvgT7PpAKy4Pv
NN3wGk2Nmu/hJ2nzk6gU/RCzK213ldnohoUd7bkVSdIduBOxfGayqbZUMczLtsi2+v0QoNisMtPi
f9uLgTXqLqo8zPMwR5pbNTHRevVE6fcgPPRMEgKLFGO8qBm3OFWlFdLzdcMBLENrv4tkiMVBDXar
D8IfHYDUTV27yaOBglpBREWf8iCVP01Zu+UTqkgOuZBYRPBpK8PoDodCgPczWGxyIbDhdSkkre6G
CLFYpM46E+5Al/J7RZeFPLCI8+9hnQ0pPrJKkhuKfHUK3aLbDiVd6nte5e21zfP1ifEdnYChRB/J
mRwvJXkFW3NwyB85bl0sfFpxdYmBwFrwx3Se/6ajsL6py/myCoYjuAdn4wHZr4mo45NSK1nLmj6U
xsDIq5aVRGC99QV++d3C4OzBc7fpVTQrzPzExH59FSOSTlKif8qXVizgpPQ2L9AnjLPpbBjacLlB
+ADcYLHtd3LYS5/kRhjhpM1sy/q6OfH8vqgYIz45eSnZpAxRYdFSrCLZOVu2Jlsn7Nf5VWwTayYW
fuIGvT4m9zH0a9hcsC62I8tpJx/zmhBFmJIiqh/9JqH9ZjErJdgv6eOPStBu2UnSOAtWgUbdu8Ss
H9tQde8GANuNFbZbVglr3oNu89I6FAn9pSVcPTAfW3AqhaPh1NALrzkxRfX3uW/dA800AcsJYgNe
DOummyd9Wro5uAoHB/CvTOz3eliXG76Xuhce3q9FACeuZOdGx0441nwMidX+gf8Mpn+zTGQAbKFC
b5sXP8ox9l/rnlzcW+JaGJWP65Z/rtqmeyw6qzrl09RxuE4I1XJGD7NX4eJFABGC0G4nxzUCzm6V
NBS8xkVQPmgRf/Ma43/ta2skQluMV30YUWyXWwm8q96qT2VPDC/c+3WZqgMDavnu0oznNYqk8zjk
+MfPtDSlfy69OKhI67hIBpKudOKsnarxNMWIo7Mk3mpCe0VCjMPkKhJBG38BDpVPLuaNxhI+m7+U
G7U9k/LkOt+88HOHpMZPtW9WWn9uZd3MlddHP2g0wtHPdZyQXuja+YJfaKb1PLCa7YRck+OqqXk9
S6u7gkAqAsapr9ZDvxHVBHXMY6LPWb1n1IKx4Cacw+JxgTRE9myIlW1vjCLOpC4ml3Z77DbISuf5
LSd44KXsRUgGpE8KZBoMaxxmSGzc+cEXc5XFC0UfQgDlt3TXGlGWD4uzRo8IF+fhzlct8J9h3IT9
k3UvfzPBHMpzGFUkIVW9+0CHnVvgtdZpKCRCHazqKEcl7L5zUEKX+EJGYfwxIx29zRsZ7QNMLW/Q
tWt4LElMhWqsJT45XrsCbqPwbA8L9JhgZ4/r2p1YaID5kCtKTgSkITxAJHXehyZuHhsttu5s9XHr
78pQxR8er7ezbwKwM4ymbJ2VKq8PqLZi8utxLe3UaPkkO5adA/pn6kO9q+s6Zm+BMBmncltB8QKz
j/XzRELksUVSc4amM34YQzwib6k3w8QIGY0zBfZOAaNfZAWhVcJeww9OpNE8vgsQQrJf93CMisPC
DN4Bc0TmXpyYzd2xhm8HFXvWDwTAtFNAfNHVKgeaMhyz0QkDOgckSL2/fY0pcshtQTlPyaT0vbM0
/rcCN8XJ9Nb8xLqis9Vv2vyQL1Z+E7hW1exxTvbiOFY9QCIDi7jaB+DC0rqBRPtkkGtE+8VbRwI4
Bps2gWl0hR/Lbl4HYDtZO3rJT7ua7KdCBvJzUxhxqKolUZ/LyVnoWbVWW+9t3QaPY2y5kgXEsX8O
frjd0jr35NlbXOpuLFyTZjVsfHnqk6JuUw46RqXJRuftkdaIHqgjRPEQKQFjp9mSUV+LcRHiilpm
uvcSy41fOkAL/UPgqCln34e/9ID3JiFwER7IcSujnqO9DNbryQ/cZVfEAMiPcUFEY+WXlAB6BlKY
DYxdQJFNA/qQKeZlYRHOGXeFQHYO9jLH3heR6D7aN27rQD8HXaIy6VieT3CAUzmwIgLE2imtivB6
KO3WpHT4xgYRAAnelJibIoN1pUb+lhvS9+6aYQF+6ivkZhnnYey4BOGpnCWvFp8Tvyd7EHjg/Oyp
aoE9Sm5WxoGSU1fpW5Lne2MwBC2CCO9aII/prdqh5q3iJcONv+w5E05gHgN6ciaLWxnQk7a8Cjk3
0e85ids63KpkF6BILxeSJ+nupoTLQdXn7X82iB/AwfD5SFeWbkDON1kFT3Ltfk3AIFZgHfrojZ9F
tFN76kqjuz8yW5o/jDu5n/GbbC9xdRlT+XnvTuAci2lOXeUZnwoJWM65ujiLPsGxWa2bOOpE/xj4
BVNPQENuyKAulC9WrcJHkmiW7gzUoe0yY8YIZFcP4YUaUqrHjrCDiIhQd4QxQSrSRdCqovlLPuau
fPeL0bQ/zKgNoUlRxPHfd4hDJVMGbvKjl6wxgDRBhhe7fj2t34cuIVjJ5LNP+heIgTDVTPCYZgaM
OtKNHOJv9Klol1GwrB9qAgNxklzOHSYIKPAQ/MTdBocMMA1jBk7QYmaH98bO2cfOFjRfwrEPP9xp
43CWQPs8SStHf7MxQ9n51azGC1S1NtXVQJu8IEmp9c4zZG7kPKHLkKNzhyrT9RTdNiF5aRdSVDBy
ml7Ia4Fq6hw9RVfkhY0mGujyhFGT8kdeQKx0NeZXlAe5OZOE1R6BrOkQxKJKGFNWbgDZ1DOTWm5d
twyTK4cO43iI6/HSW6fv8Qolm6cU/f78UyvXuGey4KQ4c1P9a4YNJL31LYGC2VhPxodYF7TOiw4X
qc+r7PvLrrzJLzmTefqkvxrul7/UIAJw5+mg13VenzvS2/ZoNrY31dYcjDaoLOJM+ri3XOm+XEkm
QYtwFfbWFjKto09B1OJaf6W5bsFCAKMEPk+5/jGcZX1rAmKoORypNatnUki4C5zlB5q21xYazqct
bCxivAVvNQouQDBN7+8xoOirkqqTpBbNESFXfTS+BGS2xvu56UrrFtXp2lw5IZKrQBMeBeDbvmYi
qz5vUx3x9uplS7YMh6hz66yD81T7IZIyeKoAc8NtC8LMEnrM7MHHg2PrrnmdNKnQyPFkHmQN06Ga
zSYo3rSs+2tKcQZn2h9ArlPuhs2rG2/mw56F4f1BsfCJfQ/NUcKEokUJJX3bOCeKG3u1gX7Ri34r
mlaUh7bx+vDecLriZE8gznaoJJl+z5xUIxfhHKXfKS/o6UC4TRAHv4+j8YItY1ykShwhup331BFV
QqBDjomnuGlnNybQzh/UQrSHceCEJcdKhkn+JYqWtcsCqx4n/6sepOWR6enRg5nodi6PtmCfMBDN
x7a40rUsRUS3clLm7A+ODwovKfxgvhZLM8VyLwsHKScxuWpZ3+qgLNwHKZeIaKcy3xpEACNH0Dbl
zQi7VBrXtu5cl5M1VNN+gT0mIc3DryBp74g+kmA2gLYy+eKOcyIn4Kacosp0c221XpiTIwoWFF0J
Y1wa04fVnxUSHAiI43PPAAYCHq+mqF4cry4Q2QN+o2d/xrRhob+UQeBPW7YoyO6kY5mmtLC0D9R7
QGxpSuOTkYGznoLNosK76yovkl87nhqq/E0buS8pEUglZipNL4nHxQ+Iis6pFhgwMSzjiEAPu39o
yXPTD0hzq7ZP+77JC0ikyHKiTPu2D0oI9F5RYYNRtNlOFmdXuXPI5ZrrI34ZYBrodiPacHG7TfOJ
1E/+9tlf6vK6dmUv7lk5EEXuGO0yDmynunIUFoJRrkisa3sMCPl0epLd3HVtRnVIummV9RkUmyI9
rCynJfohfZAdrw4Yx+KGg2zfQpALBTlA1SV6o6SFba77fG7YHu08dibeP/rLn6RVESwUjx56PYb9
LG5dgHTkSvWFU9/RSPP0IZmGdYXQGE/5UTZ5kvwgDNFr4e7NHKblCReX9DJ/C7YkSAl4vsiBJJlm
wUraNtmW5xCFaID4d7XoCTImhnJ/7wmQbhtHuaaqvJOISjFeIyCb3EtD2uUkukM/Un4fKmZjl2K9
G+G7mjhv3eDYaFsEK/YKVTjmOYESGxyR0jCLp1KafPso6MZgWyJYkyQ6DKle0O0ig9ollUSHETgS
+xPB9lYvqr2AViOiK6YXkzxFSaG34xRK29sPdbPUKTzRmnYUCL0tPqLZDof8yNqw2uNpsHmJstHq
GQc39WatPxjBEBt3AIpmEVkd4xW9gnJuj4/rWmr7ZxUT3/Di81aor31hMVj5GZT9xASYbCyfIRbF
sknSwnNLWZEDCrKKncgO2EEt0gatwfox6J5065hMuvoIcUQOB0ts9kpLmFYwQzn6ekAstoaghCbg
LxYoTfV5ibcQwu241bDtDOlRD4mXdGyjALetQKWjWiv53IMSSH5aY1huJzEoW940JVCMNMgn+N6T
WwoXWGlrM+wK6WY5BPaMlssoNRiin2MLS3HHOthBxaS5PNYkirkuDgVCeubbRfrdi+1yWMZG5iTN
10rbkzxs0xYHCH7puzf0ksjcIb9R4lVEifAyA7AkHKqG4Fjd1TTr3cPSMyjYzxGk0iOsWZXs0YbN
xZtsKIKufGFp6/0yIwivRjbs6AvLo5oIuvpvjs5jOW4dC8NPxCpmkNtudlROtuQNy1e2CWYCYMTT
z9ezmaq5yVI3CZzzx2aof+SO2GiFUoQpt7uW3saZKuChsHdpuxqaqX3aoIbjVHLWcVtMxPPelonE
Pya2KIf+kPuJtMfUFG6YNbqhi72prVx/J7Ep/C+ibXV0DxDF8LxLXa6AN1pVnebUsTw468nzBmMj
OjlNZRtOLAGRDCuYprCoLnqfhtbUyR1iwHyUxRoxgUsW9VEQh9aow8TYm17BcvrxYpmP7Sdhzl54
VU4+OS5aKq3SbJi3Yb2g0/FphpvQNP/jfzcWLTdc+vERtwvHwgVohOVs7b1qoWKa3iXSTJY8qS5L
1XbOEXU6OSuIE+vm1e2JzW2nji2BM9GhZJqVCiOzprtvSVhicj6axw76Kv0ZU5e7kTEYz/TVLaII
2qtBupCffI+z+nmN+T9n4eLzoDHSNdQq7ULVJ8xYqURB8DwqLsy9DXWhAXU2X+eXeCn69tiQRdi+
Dd3QBa+cH4gqTvDstn3FESibjLzPW/QEUQztdl84yewye89lu+09POLTjxBFcP93bqVb/I0HNdWv
nMg9TNRAZlmmOWv8e+2MKjwCVNbjD1awpDjbAoTpt9A5o8rxppavn3jIF/VBTVraHIttCfX6Spv3
GN433jLSlMbqD/AY29K7Zf2Krf3cyh4WdeurrbBXO1EcegxHv/b+hWIljn7njslLBBMQD3AsT6KY
fYPEpIr4IZ+qrc1Ds2dmJe/x0op5Wo/xOLqUSAIHqvn3PHgjEjNmmCnneZq8oYY43TayoYFB5KxQ
cJFV/LTZhO+JuNOE9/ebmF87z9TY9GvzTYsKSyEwVNmP8b6ZmfuDey+pI8L0ybAd6H5RE3ZLqr4x
WUwipgVrLia4KN+rPefQVG04voaysYN/Wm70/Jtf98lwlhM3KVocQtl9uetS3VVf8WzzYTgk9FTd
Wj19OduVEnF4nvUWlamChyLyJhqHA9U2Cq0Mwo3nHl2fh+wD6VZ9Rn5CX1bLHV585r6/LfVhGNut
gNKfza1Gb55Fsh5NOPGH0oDmv1REblLhXmIZ2sNqUJxI6PBHFHrUw2trgj9ykfqL4OnwpXWwGOwC
6ZDwoQbye8nKMN2+0y6tDA6BuQh2W6yHuHBSsoBPOZ4eqrqTNmDVbkEAx0Psare/tRDO8jX3A03z
BIXQ7d9xBvZ7QsvlL1+UqPkp948qQjqgjWDP26U2j9sTksmJh9bWxEmz0rrhdk9ocPi4tn151Lna
SOqkpguCo0Yw53o5HT/GKR2QYS/Uzx0BfOc8UXDoelTybDurH1d0YVhgvXHcAx/22UhsMhm61WJf
w6oIn6SBtoKKUdWXriuaeeYgxs1yy59fUx1cvMhxvuI45F/PnVvqkc2LH8OUiqykRe0342Z4wuPo
3Xl8G3uXKKVtv3ITHace0i/uIjJ93ajJHFtZeB1TBs8dZbRPUjoOHYF2ctOdQxcPxCL1osTbdpkf
2OAh3QoX4hgM+tInc/vmris5p2snXn3ifGm4T/tmD1TrK5buDYEfJ8SPjs34ICo7fQpkxHtiqbuT
aIciG/7f6pMv5uoQDDkiZ9PDG0sTQf8sFxJSNu3y+9ZTTrof/EHsARybT0LpoZVFt/5zRRFvT1A7
NPJZ3YRniengj6EciVILnvHbaSn97ya0etuniUflVLyN+sg/f2v0kYK3gtiRZAqqX20xoWyhRi36
QDCLLiPcYqaDeQouOu4S+llkfn8L+6KztUCY4lOYwTesQ2/P+TogtuyJ+zP5WGhEk9pkmJfbA+XT
/rn6vzYXWD0F+F9p7eZScB+DlbVzR+GReJZ+CY3W14t+d6l2BiCxWj4E9bqQYFHyIBaa9sm6Bpe5
eKhJiP7JuwBSVBB7TyeLTxiQ1jZLnW17jAmT38O9tSe/cOXB60akOFwqPo+GWolYyzuM3gMgxblb
VHyqt6SAbRO3+ngDnggrDNRd0ftG9XlQl2zqK3L4iNxMdLeAJicdy/ALKKs+Bqai/jWxVMxoB7Bw
wrJCLXFVXlY0GU8bdXjXLZVM69UcW/BJVKzjvW95TVnu2rfGgbQHMUhslAmF04wEbrZd0sh3UrIy
7hfIXYBK2aLxiutpYqupIWcJWl4REpDDbY+5D260p+fFHGAKo+4RRDK4W/wQlqLeVJI5/pA4Gct8
k6EmDC5lUJvz7NZawlz4+SXn7LlMIzHOwtYjYUKgkk3XUmTKX/xEPNu9lRPLKYmDQTaPoMLsDIk8
l22wPKmlLu/zRKYPrs0xKcFv1o/evIBBu3EsXmWbIikLIic893NPmp/AIU8ZORHnOxKAhvCy+X3l
HgMEDh997jTvbj32H/T3pVd/1f6hMR7EKH0jxZmpFVYjn2Uk78cp+SGahSGTCrGwICjqfgA6IQSp
Mj30jefdL6UcHkrkLJ8JuS/+QZO2QA1OnOCNxuCQnMMx1bfIqqi+Yh/gLfSmtn3SzYigKOGSkSGP
+65dPXmvkbOUx7GhhGWdk2m6hihe9gx+ZbdL9Do+Ehibf3YBYv5VRHSQgPkc9UbxC1GJvqJad+y+
eJ7ruzKnqH5fMW0ctJPWD0OTC2cHfRA/jlxOaDvhObkl4KTOcYJXA2B0zN+Bou39xIb+Obphc4XV
1oceMWlBNhDoYOGjJpZ5Mz+nQ2KzpgqiPQk31TEKKvFIF6q6TxtLVaWlcg1bJ4MzgQq4ubAQqOqt
F8nyTPc8W0ge+cXR48z5SxrbNhx8y26lkMr9Zv6ipLmjBzPrq8J57TB2nJNEsNyS6UCDq1Vr+RMD
cfJF0nZJxHTtDMxNJOnT1pQuLNVNvJbZvIwzVH4cfQ86z9/kQPAq5oMN8sYYWu3OAaxHg/PaUO4K
FBJ2mYDbemZxWtgHovbDoBW+C4YgfZ8Sf4wuBiyL2Bi79E8WmQuxO2m4fhR55z4W2FwgKIb0xQND
urirXqjLG+gDBblPvOOWu9T5gDf/RYAZRc+UdYxvIJDGOZIfNqXZxOy68I4WwJd2o6Eny00zE37d
dn8jz84XGUfOlfu/0u+6avHizaWr+ktlEOoeBjEk7wIdpr/rm9VjjSil5E+dI9+/0XnxY+OHJkC3
5Zn/5jD1Pm6KiARjjJWXPpftoSzqrj25KpXbqfBz13624yAqMMmVf//MB9+QCFbYcPpTrNKHVmtK
eECYfdQ+7urjDKmEW17GDa30wQnThnSyBlELw6BMDRWDNFnMCwBlWtUvuQv3cNvwyWITRGNsrJE5
nsvgjutuCTmNRYvQIN+mheHIQa9iEHc3ZeaGA5Gku9aWxeTv+xT5OxPjSq7ve7BF5X3CD4cUAZ5w
gTDmn/6JkBx3ZF5ParpjAkvz3TDFwXO00jX0Qm9L6NIIk+jkQg+GDFkgOQuv3ILrfo0mFCC5wEaQ
qSIhWHd1lhX98lSAbDtFpJsf0vFyibAO+fyRmHZaXupxmsodcVi0blg6fL/CUrAoJn0QHZ2qHMY/
M0vhvkk7NV45u5zfLqOGyrZo4rd3eoYfg/CTl0txiOxI568nRJzFJo5hFQp5zumjvwL2l5QT3Qwj
tnLH8GsYlVI/E1miaLALvXp7qR0fcNRJIGS5pxiBBSBteTehz6x2OYnFKA9XP1fqriwWI95lyMdw
inybqn/tPNcO0gE+f2ZVxbF/xuWoxC+w2uUImIHotRUilVwlQ1P/MFuD4DZdYGmzseiiY4HGV33j
qRlGbust9l4HmhnKe8iXqQNlWI3wsnbtRX/ZRomp6eBOI063fbSRwXoBhdTvLKW+xPRRd1dixWqJ
Nt31zLPEFZx6uyFfiHqOFff/j5HsqyAbyAK13xHR2b/dWrR8IRYGfQNBK8KRchq/TM/MIM7ABGU4
oTJ36SlmwsiZhwRSCfDIDn9Fjt9tONQr7YtPsKPOMaLq8FsHRYNc3XXb34W9BanaEgyF6q8op99r
7V7F3K1Ye6sm3i91Z9Kz9AhVmia3Xu8dwFfyMYivKw+YzczynUYRMfN5lbd3dBJX4iVHfvMXATKp
RPHYKpzQDRf0zR6H+aIviu/WhIZfztbAeKsbn8Morv5W5PxfIdfi+Dym7naP+veva0TCQVUR9Np9
2VXjoQP+itrlGKNTHfZFaAU/MxloAwefcqT7iMSql1jWKa3+VjaMzGlyhAmmjH7PEMMbljtzDjaZ
x7Qp9BG5uHtWutQ9TyGr7D7G2+Ae2zbMHWQw/ryyB2OhQppFVHJTPncLfPOpTe3YfjrjsMHCKZ3a
+jiTRrv9Kl03FLuasX3Yt60/49byFYbqWpDyaEWqSMTBGo2ve14Q5ICdWwQ7cnM4foIJLGaNjGHb
07r7HmjIW+/QRQv8HWkxRs4HXo+U0CWJRCD9M0A+2oehpsltp5cSDcuGBKx+kJ0su8ydi7oCsrSj
6U9uCApzIN7iVu6BQTuFh0Z5v55L3abpuN9M1P2n6LpIx+uCM1rm2RL7rblGTnurhzGV2wsXYYCt
wzZ6a4pt2ra7WDjUJdE5pSfrZyoH+UacQpTl+igNbq1+D0EYKoGEZwxDDDzg4N1E7gRqYJBOt8ni
0m4/Y2MG8xZMRVMdYtIVeIyZXuJygPeYdXOp6zH8tnxStPGhOC3WQ6QSR391GtnBLrJQ9BrJf4Co
iaylDeGSFMGgj2YZuvEgZzppeCVaagufCMFe+GMnP6q8h3EaVufF7WUVhx+AVVV8cBNNJVoZAq6z
IYWjRh29Rb1WhBthKLsvUCnj0W9wkLb/xlp6/reXSnjMQ6cQ/LpzBK+Cnv1FNW0RXFl8vWjvE3Iw
vRC+hB619wN3uVtLPp43DRhOlgLKVyId8jq8kFjFc+b2N3xKLat79DQAKep48hM4lYb+4uC5Il4x
KvbJDDd1RaePinAo5u8aVjGr0SIFxMBCMRNyWV0FwdDuUdMAR8uX8O57ZO3zbz2MnEEHE1Q5zXFy
Wrz0uIah4RLFlRbdgI9NLpdhkJGz9/n5anwRTvzHVj12HBvp6pdwaLmaF7uVJ+KlBPl5MUAGD+kG
t95oGd+cqkTR7YstoSunWqbj0IzUgIiGL+AQhdP4oBtsjxwKPd3pNF1d/SHq3zaksTnbpF4fY7yj
n6OBGsh6vw9381Tg5IWoHZanwKHM77zp2EP+hAJ2uqC3sHd1EGAqQYvbSIxiXJNAxCAEZGq0aV+d
FHVV/KXajhfdyOqpTg1L2Ehr7TPoftzT/Z3PPPnuUr5EWNBpQCfY58FXaFJYoqFNAyjReQ/4Z9yn
boJIvVGfKNZpr3FeyeJIMLs2miJ5NHn+rmgS2tBSjHnuJZC9T4swxhh17GL4+b0gbyAbhF/+DDyq
5pd0Sjx2mBomrUFs7jwS70Xv24SK7RCWee9mZG9xZpB2R5NvAtayM4kphiMxBHJ6sCZki8PqZixy
hRoqCiMRfaAAq0P6tUpneBeyTYr9hDuHc1Dlxl5awkq8E5fJ8nvr8RrgwUGlMzSz/PDTjYI7Ok5I
BENw0uq7GQUXRlCbZqqeyzkbmjW8APYG8pib7dYfLG/dNNDgP+KFjh/MxdP2V0Y4du+USOfXVi6R
uYjIzu/eEgtAFmeqTtGQy/7opuyTx1aM4dmUlb+yPntt+GRAUp67ulRXFS4qelRi1NeqwSlIBImb
UVe4XogoSS/LaOJLFDfRt0jFAj4hgcfDsB6e2Y75uvZlPrX6EOPs+CZYojq3uDHPvCqEsntyYQAz
gG7XcmO3u5DsTlP0UmubPgwakeBZUVQjj26wMb+10oEnJeenRi6TkzyYtamMTkJJfXBL5lQuzVn9
HYuV1ZYdPgb5s4vNKPWkDh5cnreZNpivVELbvHktWqcsnw2AB1XxD/g3JLQx97TP0tCN5P+KcsnI
gYPqHYuBqYmEmOpAaD9yiilKp0s/0dhMNEvlvOm0AtUJVA7+Rf0L4+XQEj4JQ5c+9YvJGa8xWu7m
MohfNq/CxreuW3dousK9JdM403PuVNXR1k573eZcH5ZwRnc0jdtLi/lx75CXhclj1uPj1tT4Wnjt
FBtnI5bMm2lGihSDB3yxUCTw+e2T4pnbBwCcGbm1ZX3VjZ9nHrpeB52/g3YzBjSXEMZj8DFxMBmQ
VBGeZOIgbyrLmUygVRUTCHDQoCoC6Ondi07GirB5R6XICqZ8OFnor6uDNIfZe8IATBwK2S87S+/l
A80KPWW5WBKxLpFcS+WmS5Xpzp/iaDuXCMTxWy9TwpThh2lGyc96Ht3FO9ZBDU4mvdz5g1Fcnmj2
kb8ijSZ3Z3M3uPiTQRDTGdGLHVEXyF+CIP8V4iv6EdbtRMYeqqkrDrP+KKOJIrmwS6uvkc6Xt4iI
H4tCAJbih3K89WJU6AXHDraIzbD003HH00EsQFTK5o8zTfGzyq3TnFsswO6+CyhQ8od6+W7VrWsc
0+NLt9Fs3aJm7vbS0LKqBqelFw2G9qIgc5+retPP4xg0+WsJK/o0TPAvyBlidqkawRFAfkcvrD+b
gpAZ1r9+V3rIZ6m5ZAFcujb4jheKTn93XZ/fwybwlnVdIAKWkCLGjA3EdR4rVGuE/SA7fZrafqww
vSOFcLYVypDToHqXyu2qM53o8cGDE2L4mfwMMnkFLkMcXbkifwsjjwV4xJqFEIxqzX+LNiOZhkRl
N7smKDhUMa845PNgMpQq2OgNRTfwtuXk7tKSPLonbWhw4tjsSaPUGC2+Eyo9MuHOyV55yjxRv1bG
h6Ln2NiryulAQRg5HnAYDzoDwcwfyXLUPxZFBvIuHiPJB5RTjJeQhoS7kHlDj020X6hDf2XplcmD
GKnnbXsd3Ce+XqsrHbJtelQ93P0ungfcSW7Y+uonNEnFgApLpy9roNfuiHGoRcYLvZpUGbJVxAo4
AtyHnOdDnVEeTL/RETR3RmzRzQ8yT3i700hkNKX38zFWpQAnqMJHtB4NfTuhAk0r1t6cl7GitDVo
qRYBNt8u/O3gMaCUlpCGDhDwKgCgvQdaVf3HJfXk1QlMe3ZGMXyyu3bj/abSdbssw0xxHpJcsPFd
IkI6Mxba0kHJyXe4jrdlte0VXq/euHN1Mesygjy79b/SdGwXwxrpfxaFarhDKaMwvaYpTq2d08z+
NfcYK94XMboMCmFa9PGhHfISXwB1CNd2VmghkE5W5ybR9bMT9mFxatub23LxFmxUHs469WHkZkt3
t41tjLqs3bxo+INpSt2R8GGo6RPotjNj3JgsBCSrzQENN9OI68+jOuFgo8iWyIGaYbCdzBn+LsVT
Q1hIxq29PDG8av2JZwTnOQK1oL8kzE7J2YZzcbWbs/6ixW8DfnFbVEJp/tlsOH5ebiDy8qlEvOFG
g+Xt91Pu11/VBn5BjWNpPzwUNTzRcLyoF3P2sUdftp6b1dgZEMnFQXnWrfCTY9iP8x2/IukLbAj6
X5Ik+YdvPQOerFD8VU3phxA9HpkEiDBruyc8axQnASeSN0QLDAU+DaQzBTZE9EVzfpOrycV+cTiW
cDhs5UEBNYF7FsIdxpOCOhzTp5TQRJkF3Yz4LrEuaROmCQMTZooytvRk/VL/58fT8EJBjqVmtgkB
HXkUYP4bRKYvdeLFr92teRSj4JSN3eYdnGEeDpwvVbb5CVpden6S9T2akWNEZI6e0NKl6jXp3ELe
SSHlcAq4ACpQ13qzlyUiwuNQbHh+SdJq/XvTwlI5eGMufSBdDG+CYKnekq83pcC/geEXI11iesqR
2l2pwGu+HSJkPrUkiIBLa84xKieobEhLTo/u7N6OTUmWAwtH2MP4lM4xNpGJz2sVUp6K88IQWeXr
ltZxi52ECBj8MeQOT+h+Jz47OgNYDFHTxXPEL91DL2RTMSXULubJKlqgCjJ2HLzzTEwn9Brbb5Gb
5azVTKgA4yz5NuHNB9UjevjLi9iRbBoX4yNrpR/spiSkdxZd5J/FWyOeJ4DWne6a+WT7eXxA0QK5
S9miPeAIGJ4I+nIu0ebPJ7VSacxg3APwFT7k5YHPxXkbxwjPtLSoVasExh9oZ+wP8xjzuTZsAgda
guQnjVt9/G9zB+P+cjYkk/5oEXp7W8lUji+5zWYxqydMR8nFeC4gUj2P5MhS9h5BdJETjDrWrmA2
3bIf0XK/aXaas1FyZpuRXUXsV9oj5o82RKGD1o5zboTHXKEi/PpHBxvcmFkFJo69OuabjUwSMT7V
lqeMv4y7xSx8fFRSPOq5M8TPyfoe3RAGsyanPpA8EwzFcmsxpxEqhZ05Gdsr62Z4wBKS/DFThCNV
mzDYo8LR+WExtGrXBG6kuADNgoATp8F71EbBQMmIDKGUErHsapCV5hyJASNuLU3DuZBglIcs7mK6
qURQFkd6IQkQYK1Z6p2AAGjePT1GCYQq3x5UPCzDeQ6ESWjr6bxmP5F6m55boOT+0BDPgvRFwKrj
hZ3jVHnIucn0ElefJBXI5qgpToOjXO8Zn+k0P0z4SZ5aWbP3Jgsg/7MrDAp+RJIhqgZ4tZPnFCVg
H9+8s0uwryryP8aVvL/KPhXrYvhPxBh5MFT/XCHL3pkzETPSjxG3d8iay+XenbYagd4y+dWpHcYk
OfZJ5Jj70htS715bKnZgK28hj9QuqHMEePMTsWr1a03reUBbmCCO5S4aPihsmzKXu5tydYsuz5wW
Sj1JPvAowwood+TayGe8r8OKMNGv7uopr7/KpRF/giSMX5qCxOgH67VLecc+gJCR231tMwmWAPAK
9vzYkTXznQRN+WT4Ol+QsI+YvEVTJXBi/rrN+3gKvfxC9IsfvAi0yMEh8EdNPgOY+EjKDCaGfbyg
eYG8oBXXumxkajczevuC1o18RmFYMJqumjZl0Jn1mPMf/Nu05NfAmjtpcRBFObELaA8rYyXHNDlu
JRMfrhckJj/Eilz9lOQIXg60g6SXbaqSUxDK4YnESNINbUW4SMZPM2IpQpx3Md2y6f2y2ennUtvh
X5yotc+aLcbK3MVMaDtRT9tT0SMq2K8uzT77HgXUvYiBnR7XwtIvnAc9ilPRaxjlRAqA7DxHwv5g
k6J5ccTQiAfHBihZIh5acXIWaa6+pd+837z42gRJ/u2uiB04hWMj7qIeydoDmVetzTbXVSJDvtv0
V9mM7lNTdjqDssxf+n417zWSYrKucyRfd/S6FQmJSTaEoquR+sVW45eie42W9B2NSOBmBZj28mua
+ICam5EzR+Ie0UV9hoVfnooqzyecQG1/2Ip6OEdTVz30q0+VPYS2/wlZn6CrrpkcZIUumaFuVOOr
w0YfktCfJ8llqyJ7htXacMGpOXzbwilPnxBHsNENPTbfhxT/hQXqd4KsnfEjmDWFC/c9lHXXxXHD
Y+X4iKr2Tp748VfjrUH1rjvTrfCiHQFE2LFSn/m45/eFLac0BCMXLRXvuHk4GJA4+P6dN6XJY53P
a2ZKM7Vg9DEsCLa8+A2Jfzq9oM4XLOme5BhIQPFgKsg/Uy9pGFl1h1+0nkN2HMwBfCu6/ucy2oUf
QTs4KXq8OFrS3Ti7yd2yFOT79LJHUYEln+Q/FSU5K2JJAMMfL5zNUSSNGz04akSlghfKUOO0m1oL
jbUDIyI9dEeSlI/cKg1IV1Ri2h54UdQhigwZRc2aZo2fIn8v3Wk6WQdEkeTKkBQhWujr/IhaI7pW
G/O4n/rxfYuxA1PFFhQv+HYH9AUeQ0LM3vnQ5H78e0kq1YXMC/hUnum0xYFGYBSOAaIPMAL3uwlZ
f4OZsu2b+aEWaecfBD4onc3g7EQ+eNtS3k9sEPLUBiOQdzUDf9FdGZTzicYQ/MDVqMR9TeX08gub
TBR8KPxXv1XEDyo1JQPHYeIQxARtSFhTi3e7cER8QO0+iSM4rmsvIXjRbvPGZrx6sYvbcSGTjjqQ
AnklQTshPEe3btGvaV1i71yMgoUbrRMMhzQx94ZbddP2Z0vq4U1DcG3ERy0GMeG+a2qA+62ra/Gv
GQlo/QkB4RZnlA1V+3/iG62IilcKq72o0seEjFh3V0dDGGaGJroEel2oS8hEASPtD6a1R42gi1c/
xNmSuEub3rEE25nfNbG/Y1bZezIi9c8cVqp8FkskHgGHbJ3pWScUrlSwX8MeP4bzt1209tDnCH2F
xOQkgxt07hth1wMSzwbDqEDh7FXjWZs6zggT6sn+QMBOynzZh/6HM7Vov2byRH8TUHBb3JaqKqov
k3orpOSGtm0i0feTks81K/IeHod8GY4Q38fH/ANNLcovYro4mo/kPqESVcC3dJC7i53OKzn0p7kB
WP4Z1B2wCsBiDUAULTkSp9be00W+EuulUFFl/PI9Ptw8BZeZKshvrXn5sFy81mlVnsxctAMBbAuw
xOAtTn+ZibFcd5Eq5pQcHCypT1O3+eMLVa85Isk4LlGNGv6RuPRuwpfRvPAqry9kMXnXam6b52hZ
hN3RdB59g/AnD2jFx6xZE7vhQmGyJLoNefctysvEn76abohIeeNByb0P7BVcuPwKiMmPdljqg8ch
gi8HOlnbOvoPgh+RVA63tqv6sH4K2l5gWvHD9RcpJOlDUaOfPFjsJi4uTXc7rSFTw2ltnTwkpGVQ
0aHZKveHQU8PoBgS4Hsp0AGPZ140EqtBJctbPD+iifZqo8Xcq6qZ33WCfBhHSbE0JzJwljqLqrbV
O5KbulfLvryPFtk8aojvdZdSl7XPEYYQF4E2TSAaPI2IdWhRL6e/vP64ohzjM315uEEJrJqS/DIQ
05ucp1rBsmP8sh+DnZf1RE6rE77STwJ3VyBebfZEi5NZgJorBo5PiFH4wl5ueWFNEacvFHIvds9i
PvxM+MFXwi5cTriWkeIaxzLHGysdANBwNd68nxNjvxDVj79ZEuqdq8aNdLh8JUGKMNvyWiBXO1oW
wDdP1rf0ZIgF9zhiMKsOLTTqLdkIOXl+pLsKcRwBvylpxFaiGefijI4jB9TwMhSiRHnmxtWxSzr1
sHpcfy9YmGb/IfWa8Bq2YeuyjcOVXZC66+DO8WLylkj+9n/RaeUlHn7tbsCS4ETtcJRCJfKxQSdd
faZBH19UhPCTBKvJCBIYSm95nUev/SDuN/7ZpMVE0LGuh7u6622ViZgcm41wqdD9uch+/S9ve+e8
mt6Xe7ts22vjRGKEbDb9v+gmu90vjdb+M8aCoDkylDpoAhtBwlMoS7kditwZ7htmmQeSE+AM0iA0
CpwQieQlaaf8IHIAq+bIDsrINSZLO5z0yDKJIN+GoLVO6r40nr25c7egGdBRLSsllFg9ry0q+4z8
Mhok4mK1lzmP4+CYo0hEJtXyrKPRTSd65Ls1PQd9Wj5HEdojYrm87r1Hkv2dBnlCM4Va78vB6L9r
VAceWtuZjI3CdR+4SGfoS9raXayW604q5Eg8XeHyMCNcv/YglnsiRwwGzh7E+RmuBoegt8DJXVMJ
Pvm+hV2Juskn96T9tVnHPeYrjkhG9Nzlj3aJVDpIf4DeYB9C0MnQ3g/3hAeTW1ou+HsUGId/SOLU
/mzqqf1Tb4tzdTsXgkOpMEJhRlHBLnWKLYCJWdK3EnLifuiH+oPycgTEfPiknEW8EHOcuzpryWIS
75VxIEGHJQ7wK0ZIGW/+C4QD4yguHWy0elGo5dHJCt38IRsBu4QMV8BQmoRvB+UGO0Za3fCfTXX/
YsvN/idnEX44qeOIe7IaO+cB2KTkZYENDIA9umA5RC4am4+lDBMuJ7CVWyzavN5B3IsBQw+X4oWO
1vlSgADGx61S1skaHBknLlZZcMJX0xNXsYLJLtL2mDStt+3+30Mkpoau20pV7n0019wPDnMQkY48
UQ4Ri2n3HxAxiaMpxguEEOaGgcnRnK1NgRJd6le+8Vs2F17MEd1YoC4atWe4a9It9w95hyCJ6CrN
VUi+GVaZgoTtODMkbUh4maD6dt1FHpDci7sAHQBzdJii7dV+gR5Oj3HWtwpzHA8D/RNFnmLqTghK
vQ5dKoizIeyow3CLqYbBDS4NmsjDKXXELbLuuzABvVzWcn6rOkUhTDHgznlp5Mhonm9bdXQnXO7x
5E7+EzEM1j95ujXyYj3MGeRoxfJ9AI0mGsfT9F0xaxQPs8TUQhwpQwTHvXV34ZCm3TOUsdVP5Cui
vCIRzyT3qxbwe93WquDaw6rz7BK9iITLKdR2CMe5V3d229oSPY7T4W0LUgzzOVzXti/iACf1qAi+
xU+FsjBDOzwGeyIzUEimbuF3/5RNukf666JfQWWS19UJ53PoLJxLtUTI7Ln+2kH+9tD0IcL+x6pv
1HBELJM8jZHX/bBRVS+HYVbL/0g6j+XmcTSKPhGrmMNWoqKz5bxh2f7bJMEEgCQYnn6OarZTPd2y
RAJfuPfcC/PEqHgm1Y0zddu0pW0+89VJOuBiMeht9MaKycYwYlk3PnOHv7jMG//Lp9X4m+oFW6oW
c/QZdW65zRGQxFjSdcR6qR69J68NdMBfPc3rC3Wyd72xmNjUaR72a3SsabDka2iyTv+rTZyXP3QY
JfaGfs2rc7xqTOcshrh5I/Z9K0LZOvb3dZy34EKiJv6TU5C8BXkBQINNN9c+agueC7asvXlhGMib
uRtwQdwHlnGyBySHCBE3jb2wNF7KOHgP49p/mi2n6o5G1cvJ81sEEO7SXfzSIKyy/QT7Yj9Bj1JJ
JoeNXerlLGQQf0kFgOq3xYnx02qOUZaZYat/p6BJ5D0c/sI7wTIMWpRlMb0AuUEOU44Wjbn8oq1T
yz8sVF2VYkt2/1NkQDeP0ZXyYbML8NBDttnQHjRqISziMQ3lxouy+Cw4ee+CaelDOCCR+21cEx69
xENkEsk23nlZyFPej7Ld2lE0OSg3PL0DMEAD1s0JphkgGOtJoIqaP9Toh+oT3oYrqHPIcP/qXTXB
8oed847WYOqfeVIc/QZEUMGOmJNhiLczU0AM3F31yBkBAEZPBdKPnpG9CjUJGVGS3Cjq8AEAmgMQ
C7vb6B+bam6KUyHc/A9Je9SmnNTuI4XreE66NbrOvZPhp1KN/JBixnQh8lwdcXgMzz2ggIOMtfw2
QJ/uFbqJ/kK0VYl6xXKTu3BwZ7XhU9gsm9FDAqui6hE/zOInJ9uPAqEKRlovbvnXlEuwYzsaZGBb
kfzxq3lNMP3L1tIDWtwhEyTIQYDX/uTk5j+5UjBlzH4y/14VdE4LlZN71j5LFcRPq83WZbKd0k4D
eNNvFYyPiuGbAF2B2SSKtnyNzifFXgSJpaiVgCWGpZgnerbGIo1ACk97kaNT+cDEIBABWsY3T3aj
efo3Ls4aeUuilJRp2y8waYKh6A+JiAwDsw7NUIr9sCyhdfUYsfzYtM5jUJqagnxgItjpgLZhLevY
wmPb6wBway/d7kSuTxugfZXzv6GlHL8VRcwA2GiR3874IL7LhF17vstZ3aFRs112qB440xn4RAY4
ra/X4ok+HSVUryu2Yf08P2Ue8Oxpi6/JPjJAZYPSYgX47mKdr5ey9Ru4r+g6Dp5i9cQOj4MHkltm
p5OrFnUsuHQRLvNEN8NXW7XhncCK0rI0JMbgP0Mgus2FmlW0bYhKeWauUEiVPWHC6urXpoTiuNNU
aWK/uFW+q134xPs8k4vYtVokLQiKKmt+bcx7zrsXrg4SBh9C4euIb6F6j9EgsBZFM5sVZ5iV7oWl
n2DaUsJvrOxrlmHH0bXz/Yy9hCOL7tB6HLaSnr65jaYZi3WJ0vWpcXoCGiOCGx6ZfmflrnJg2P4O
bjHygEASDYcDpQ1+E4iLNL3GPWUUNm7K2gnFXjzrwkq9ZMSmgNoI42VQRhsbl+ehrYlgoqq01uPq
xpb10g5gvA/xWOTldWfv5LerZ4HY85rZVzf9xHz/buDpUYeq7xPqQJ/xbJrn5XDL87u+Adrqa+4g
iRhZDShOutB2WIk4pfopZj1WG+W1osLGUQhei9j3zMEOgFftltGZYKCJBXOFR6cOuahdTt1sixlO
mVvvEoTfDM8wdZyu8cU1A+WRXUrjYqHc1E7W7bTX5bcsRcSlCSSKEOH5DTGFQEzocLrim21W/gPV
04ZCMhmk2Wg4+W1hkWxRRXpApqwgbxo0bGtQ91+VXEJzFDPdfkVilr+LwO3sc3YWeGAJoaLgC8D7
vV0xZ4Lambd5p6l1ko3nsQvlmepcvUMWalI8X1DI8FnAXWLAdF3GQ4wE8tW168YxYdw+MIjH4F/W
LePo+JpruYQB2Ri14+LOapkVBBg/YWtuvGpVeBx6w0QlCxe7360uc0ueK704WRqLdYo/JQcS2FZy
VPoLREGrfA5LhhcXFolUBIkDnv1I1bEUryvnYL5z8wJjFE3TqWGfCH0mM4eg6NilV/5yRooP+A3K
6HHB8ys3yhcsNWrHRBhnrm+ybUOrP3AZloG9ydEfKAbvGiYLwpF5+on5DpdbhrAryDYibRiaHNmL
smUdeBouK48t2TPoEXDBDbhl0cuG8Wtcl9M3fBRPvlsYKjAztHyMnKHOuQ2j6FYwofmjs8xQKeq+
Zh8/tN6byNzMOzLdFrcFrTL9aeXp/BFxiotSYplYTudTfse8iH2ZyFnsBvjANoyvfQZ8xvefhtYC
FRk4M24jn7n4jhMr+EAxYz13lYsy1O99SLtgR+7mEfJJAc6VHfkku+8ORNdN3+p+T9uFW8m3G/do
0De8FAVo/LsYf3MKOsKyoZP5pb9F41I/FISWrHiw8Q9vK2di9c/uy9ux5V26HX+guSw0ty8I4UP7
EGJ55GuaKslYfK5A/wdRde4DFVn7TmbRQ2iGiKXmkqNBRF7gDm9F0nS/k8MEGo+x7pDn2WF2U0YL
OBXWD+6rxyK9Pc3NOukrxacvjxAPsru85/LDDXedn22GBBfR9W3rnY8ugmz4TRXqJw8DklF9mfOx
im5ieJXrS5zosv/UIEP3rUyA0iZOV/nEsVNXPaxMfNPY0cuH6+LtvC6//mAcIkyyFWDaNkRilY1a
fvnNQp0h25G82FKK6hZKcjg+ebPHxKSjuAF5FdhoKu1AHzHW5u5Ja0qNMQ7Ym6uOf3BTW4v+ktY6
f1gWxnOQVgo30mAOQEWCkKdBtSdjuS3jvICPyBZuidV9FBv0NiS9ijuHoEnrGRKGm6EEC90jd8ba
ENAj0bDsGDiEnzZIiyf8mhWwky5hlLT2Lv0iEuu0oV6Am2OV4wFcAX09uOfqvyKxZlbKpsrvp6Ft
5m8lYkR2cxguEaSbsT/4zlibvalBAm9HRPnelnq3+VShC2NVdjjGpzqICbpn0vzADRFdarpXhCde
geejjasfALXqDqD33OPe7r1HKMYibUrO6R2VxHrxo6RKFx1Z7cHDzb9r/QxTaeYsFR4TSCwcTPbB
pth+LSbs6ps8NP7nsOD/phHmZ5rp61PHot+jd7TKN5tkggvOBvmIG+YbTer0A82+OM7QZhjeV/W5
Ripz9IAJMoL3pWB4PAWnKIoA/ZRXC/Mmtgdbb+GtTzdOXybebrAqotRNk9tPvh+H373isEb5U+hj
3bQR8IvRfXcZJjAkGpXL8TBk4ZHMWhbb/hXjg0yBT8mouPhbS796waW6/ICZtKBbBJnHjg/zimsj
p0YzWSYP82S3l56P/Qm7Vj9SoVKK+eCCcKXZ5VNtpuBbCFdiEIhMcpfYJlxucq8IowNGW2wrszWH
h6mk90OhBCcrwpVz7zstzReVws4v0NJvbQV+F+YqylGzrHcuknsqTYjPrNKRmJmkaFhb2fma+rZn
whRNUfneFap4q+n6OeT75L6QdX+RsgSbRT1TvY/R8FHqOuDrqhA09L3X3jlZ5n+SNlq/Ft6MAzIa
RHkMZ3b6q7/8k0U8HUS+Bk/kK4rqGPPi7Ugx7YeNDtzoQbUa2U2I6e52JFlI7aYhHHFuheq0KI9v
NZLDB/XHstM4Y/ZulyfzT6AbO9xbMFf2HcwAsclVyXoU2TcqWQuRXM+vRZBJYrKjNbeJm1qDfYkT
f7q3r00WuhGe32ICQ4nAOLlxG5E920wSNlxSdeqz9WK3QYLJuZdeeWJKv1v8ato3RUSdhcVcC1Z9
Mj4bo0aQJv6TmQsAcP7Sna2xzN8WE16wWll7Fz7fnY3q+di2TvwYYSY/EO+6GOLfgARwFkn6BaTS
bep4nnsu+X0gGLE9IFDNm3w2MaNDmeHX7dvCMXwGd8dvy6aJkNZOl/F7xx5zPfrINJ58LqujKDL7
HfkD0RWInlmqRmA/Qr2OVTp5fuzTPQ7fSDP7l0R0SIHqULwjxHRPbQCDuB5d46HCBw2JxLv4ZVNU
7MqWBNcSTOYm7Plc7QzLSowOummaqrTzPChYVTSFAHgnxsFEFVYPGBvG1BRx8lywbKKlN2WOLMwK
2dgLn0g3zMytjaCisY9osqZ/ZpbztyechnJ2+EJvOO/ceprRqjZZ8mbFGWq13Hpar38pIshuIQqD
d+RKgMF20UQhiwUQ3IB66WBH9ACDNseKiJ0tuDr3BjkFjWgczeN15ynID5u78hxhtOGjrtBymxIZ
h+1S6oA93faGibYPmHrjkKDxyIIKWDRzHzFTMGm38jgOc00iQi9PoA96cl7GoX9M8vXId00omFqR
A0YW6z8std8u0oBUO8Y6z+V0xlLNtFKGg/iLnaLfWIPL5dfzra7QlavLupDYnI7hRO4JxIMeK5Pa
0n7WXGgAuT5y+t1rwTZqfV0JUR6iknokRyP+tPrgrgiUuQEXkLvnJHc4VB0Q1vf2iIx/gPq0xR0P
wRRVzR3FUn0XzFfzeYjU4icjXw2WBXmoMqnicE9SiCYZD93Wm+VY/wkFHswtF0CL+Az2zF0MK0ek
YLXyonYLQJSLOI6aS9VFFZzLqnZPMdPmzzhS3c0cjVjQKYd/qNzb36bpHuqrw5JXN4v4PxN2tLEd
y/maZP3Q9Sr/iOGYbwY2og9ZHDZ7yOhOsZlysK5bESSGPOGs41Iv/Z/WcuonLqz5HFBpyc0Elmcz
arJ9jsqjfqa4hSTnReBCiN25XqE1N9abl9sAdJnl8g0mw5Ephc0Ako+5KmYXaimXM8oe1NaFwL2A
KESlRR0xPaC23VDSJ+9qzrESjF10RAYEgEPUWGxFrV76uqfZJBCoR3wUXJGp61TuujAoOWT+/0Y0
pv7Hcippd/6SO/fKrLmLoYGZ0ZAP0OaVB5trKtsfiCuDt+Hxuwpe1VC8Vlnm3pPjIp591uZp3c8x
5HHq/3mrUIdEO69fC5HWzVjQsuaS9SzMhg0bfn2tLIrfOXOHC73+p8y87NALsMc46qkQWJESQdCo
LxbxU0nhJ9WN6UXsbwu22LABGNB9LVB2im0YyNbc2D0tvxr1P6bDWdrH3gTMah7lcxnaMdSppLwK
zxsUQJG4okVHkO+4w92XwJsI2Qm0rL+UcIrDivp+K7TPYBu2WXdYIJk95trIZ7oUzpLQSPOPRA+z
keOKlMC0DaMWGQTFlnMhIm4HwM+uX8Ni2F/lClu6ymlrLGBB3aKy1Gos9B1zjhXRreh90LK2bDNC
++xmzHY1Zq0UMXG/60ypMDQ0WFVtYfQ2nEcSIUQXq2FXrpJStkNdRSKXTEeAlRwnyxuwOfSP3mQN
235KsLZO74SlB+zxr6AO1E6wb/IPM+ErhaKXYPJFqVzMs4Fnzp495DjDU+FYL+7C2sbzTHVrR577
wYym+DSRLU/JkITm4NTVAULkVX5U8ftgD3eLRwI7/XAfufAXtcK5syVtDGlMpsnhmTBgi1KdwLpZ
p5LFY3ewBsaDvonCS40r+xJ5QZEm+N/I5UpgoEW9+16r3v6wwLVZh7q0xc9ofCQ33FrNbxX0012J
GisB7k5M19Zl3n/1i1Psk8DRcHKM5X07hPWNP8V6q0zMqB/uA4YO4DvZENIud9iFSrTxZElKeI1I
7OSxFDFGgZJVVxPlPkq/+b98RhiFW/JMXCk6JKpjFFWksNcgKsFSPTUDm9Okas6YBJKNjKf+XUCj
x6MyL4zW1yrvX021vOTZtUYQvGmHCS03QmA/SBeYQrtwiOsTxrP8UbFy+BSZd03daCLG2tddgzsX
HJ94nCi5gK4fWDIw1YjthnwdW97rGPKnWCr1MsGn2FaV8TQZo8a56hSLl6vW7w3Lw9KcM4YeVFN5
0REIBOL1dgWjviMIpf/BgJ0Ylll5ywGXlCjBgshb6N1cy9vJYZ5/OyXYXY78Fb/BVPJklU22taQD
6N/Bq/MlTTXdNExnvAMlUAyem004XjQecAS3ZUMIbYGuBC73L/SJ+Z35iX2I6yRQBF313tMYd7o4
VQ7r7H2/+j5GHoxwZuNg0/pzHZ+raEZMmo6FPfzj8XXaQ8PG/tUV5dR+2ca0D6te5WME8+FxQnZC
b6cSB2d/PFVXTD8ImxNqNp9UqcQG1itgcU5pD40dK0/o6rB5pnH0NdMOyQ2OyFUQqOy1V4pe1kw3
Zp7m5Gukz4sQSvW4N1AtWZcV2e3yT5W8AmsUQZpl2oRMZFwLwIarEe1NucTcvPyAQjRP0TQaIByr
rM6lGxUw87ryZ3ELh1sVbXWwB0gT1I94ANxpN4ETeyeNjlrLYIDbF2HbHukO0UiLsY0enAn0Xjz4
gsa2XuNLkVcBQDmD2O9iM/otOTbg2VBNjJ4Zd8ge2l02OFZyiwLGDbdD3QS7UgT2blL03egF4RdW
JZF/exrXglEdEhkvkVA2g5AINZ/rEBV+l9yuRdvah8HM/n/sTbtz5Q0lHSDBHg4Kane65S28Io8J
IdhDLel/S+SaD0xxyPJpEt9HL5x5aDMhOrCAjDEWmdRowwTIhlXAWAeb/3b0GarvgzhaP9HcBGYT
+Wv4avp6adPcbkP1MA2YRwmp06hxByI9A3CBgS7FlQzn0ukVKVZXRVrhggf1zgOM176wyLIW1DlX
9++XTRPbfRQ+6gIkBpJlCr4K+n7+celiOw1mq6HkIsGp37o9UymFkjfvlxO9Ah8Tc5S4QDNhHkUM
tO/w6diH4vIq/CqEIwVqdYvfp82evLwqcpEiripmRWnLALo8cjRYOYGtXBTec4KmAssw+sjiFY6i
yN6yZjTJ54RJfjibCTk//pXOMgi1DTS6buI2IqfQPaAOGKZjwbsqGnY8hbGAc3SZXd65WebZwKnh
OkFzi8mAqE5VXkYziVbrag9kLCk9N0RmDWVNCcf/JFCdhw52dsqNPMMGRhtiyj+2kXb431TDQZkA
LZTCl+g56nBSz0WdqQx9Bf1xFYDDg/2i94yWwYBz8azPyEKSq3+FJMznRNhWf1QZ6CBCVLhONjRh
DpY7aSdpEypSkXJ0DhuMsszFijlngIxIuv+s8vm6l6pdc0eHm4FUh3xBBYbDxN8Mmizc49hM67A3
id98EqZhNyerIqnAwQ80pq6wK3GkmyY7MVymVdzDuRPRYVGRF59mOGsZks6WmhOgjHs23kiPAqWH
xVNA93oBzQP5cWP5chhumiFjgoM2v2thbMXl/IyvCeVwa0JaaJebfbyvhjkKjo1uk2kfW+WqMNh1
5tN1R/i8Gwqm2b+le5mOPe5I5Pi1jvRFX2kdnXONakTz6tA4X5XABC9mJSZ5VA39Fp9HPuwdWF5f
XTkiDvHBW3PXNIH7GBXBcmVmDcib+pDklBPisHg5aemFxd5xp7q55T8ZKiJFFYJcjoOQSFNreNPW
Ej0hgDLTCxlF/UMYGZ8/ihgaQCWepw5t33hA7RImMo6raPgD5GUUtLU9cbYX3SvFQjv+jjB/fgmo
ww3lshyPsZNh4L9DoqDfZV1I0LYM259aaxz+Eh9/yBHPK5LWGknpPXNETzz4yqXw8eJ5x2NXfOOu
iPqTxXR1E8pcPAiOg/pgprqo9i3Rdz9hSE5OWuJBJOaC0WV+rOC6FdhASz4n/OHmBmBYSFSV5ZZ+
ulbSXf6Yx4/POlfdeEgWHf9AjLPxVJOgyJjRG6ihQ+AadlrkYXfqfNH964GLMFeyLbLp+nWyb2y2
bF/4SefnZZbWG68t6U+ohUg4i0cxRqc+yJz7ia7F37eOqW6KAfYv1ZnkqOeXF/7eVxUbYs3AAMsG
tn8WGEokdzUkNivNsWXQKnICOTdTvXZvOHRChv40SqiqHbfE0TJHDn2bG3o0SSS06XuSEEREhJNE
OFKHrvomzR16ShBm5zHASs6FPVVwb5wOO2HYs7dMo9YKX9YcWwf/DlwgRIXmHXil0YluyVPAKxVa
kAOvDp3CMMKrwyZF3RZUbw1c9OnYjGPzY9Uz4rSR2SzPbDk72IcAFP34Ao8qPnoni15gmFcXftGW
nYCu+zOxH9GHE9DDHRkCumiQeoP4uGzjca9bGVj7mB64O6weQ/YUZwrdp2f7/rzXSOAMPlcbg1+P
5/uzXKdM3tQBdOAzItgi/6d10YidNUxDviObXdWnDDhjCSmWEDasFrNzAXQOeztk13fN86RQGzEB
PkV6VAxEnMyptnVNSbiZ+DJBhUow49xy0/Ak0G/d2BA3y4PDrfhNhCI9M/vb8JmqBKCpqa+feBht
5hWt1RKHE4gaV/w0JmwvYpvKwavFjLaYbPfpaFbpRgd8LpCbOSlxF/ecvE84CZoPpwvIvOXpxVCQ
GxhJKUlhkNi4EomHUBxEJ5OXZf6iF0bPuxF81rhlfOA9loDDulTxN7zkBjpXOnt+vgUd69xZQ2nj
TcnX6rYbWkqvnqFr86kDS+tXxqntrTWsU45/a5LlmbbP3ymcGsOByRrPHuuwdgYBCifSR45/y0TO
Pjs5p4ZTZObbaeIaI029Mvt08NCxDVrgX16fubw9KfaFqGeIN3OQUOLuFWk7ufoVYFi4/HOzhkCQ
TeMwwvsWnkGmQOnphUcKQhNuem07aKZhMRfPQ9XybVSLM5F+5IdzAo0nYZI0z13S75YJR//GgXo6
bWurMcvBnqxMHEwZx95hsBiHuYpnZyMnNfzEDvvtfVjL6dZBlCO/JfPkCkFDrocT03Erv5UEioYH
z4gwpIKqgchMDBee69mLUTdpSm6spQIqX4hriGATtm6wTpjJOnzVockn+8haYCi/2PCO6s4P8Zsf
XdfvgmfBsNne2HqU67HuejLGvG5qg+NiaxGfuC0mBuLlFWo65PTDsGhc9qWeDVJ9a0sZvbTYIsmb
AgqVfw9mbOU55/b/I6iFPQ0/tr5YGvVm2kMJWe/9vLX/UCbPD2M+AZWWJWQXjA+O/bgoaAbpPEGN
OevOjf7QMbClC327jLYRssf4TNrIGn0p6KHpGDviMEAxpHpo6vI+0r6xd4ab2KIvwgznIOvdLnUR
ndc4IQuZ0ooJnCDQHpYtSS4N8ZIcBkQkO3tBTL26eADXTjVIHMqHqf2dI0TRG6MHNCQmgOe8c/KW
0cDgjwAS21oNDxpuCBVlYyiJS1UGL/xN2WUObLBw3NmJDWYuI8xJxHE3PpVIBU9iZct/hajZ99jf
i9tOOR+2YtWbDvAbH9ZphrtCFp7aBEBcdqqzV+z4lneOgQzmHNQhSvc2zpx3/KiDeFpGOwBQxRx8
63Lusgax3IcIupCN87kJGYR11qODBv1WME+ttg2Dvr20BIGE19wH3SLa2tWMyU/IJQpII3OTHJCN
sdf3EtF8rI3B39p4REYdJjNb1a1ePIRKxoEYNqiE78Jk2ersoKUpyZ4rW+sKZeyKHakT7n+VwhNV
NDM3Ute112oq/ryyYu75DOoeRBu7VI9Nq0TqVFfuppw6WGZts3yFXqMB7644VWzMKWff9V5yRt27
rImv1CrjnFFOQW3omuQDfsw/WEc+GFYzPaI35P0X48pLwNw2eJhpop7BBs8ceExU94ge87fBGvxD
FfMYVtNSkHPRlA4M/YI2IJBefQfFAK3Tkgz/yWCozq20Q9auFVLNXVJWzW3iZtWxr0X41sU1dyCL
bHxHGlLwZlI4xlELxoXYcCdEuzJAlgx4KEs2akhcoGkYiA7FSCI1SnB8c8OqiQGvpi66Kx08ziA1
EK8ZzDJsUqCUeP66CzKfmxSYwX1ZFeFDgfDtNnaIGmI6Db0oYmSK1lKqn5FqY0yp25YXs3pgkKjE
E/+7Y7zqUfLyh21nz2U01XFZMCiTh5pHwN6jXM86vj3F3bH0CgJPK6tZ7wZ3LOcT61w7S03dDIBn
qSzwwfBuXHitiVtktFzJvYmK0U4jX8nqu1oMe4TAmjlyBeAtgAINEYUvJcoo9DbSwCZDGx0WwDsI
fANBgHrsBKQ3YEg9252v9o7D65fSfDTLR2/Lot06ax/rh9nKh+mWWQvGjhDHns+zn6Bs2OQZltRD
bl05l5wEUKskgxRvW7sTigCGPgkySttPDr409ZVhS8oP10se3EOnuK7RhuK/JMdRBjtALtcAIE4Q
UhARzYP9cDPSSPaszwm6RS/RACpLyEGj5x45kr3WNqTlMTQjza5v0MiYJYz44x26z+scGbnStiwa
tXAbNc7I+AriGQpzBNNp6+bRBZoWmzT+8+JdtR3H2RIn8svLWPNt4R4l3CB4eOVzj8+Wn3cmmnM3
o93F74UdGVsqflnQIXHUj3vklv4FGlnCag7lRo7OT8jyUFSUPDvObFaUYiiSGGJuhrI+4j7iNSeP
GapnYSZYjAXooNRvXX854g2azFa38+Ad8Ki6ycEDcXTqEgAvCDsKYxidKCVucUcodRgqdiw7p5ek
USRhL8GkxFb/4I/XfIyY9Pm3xpIo+QZsI8/Kr2DLghREFixMXC6cJNK2D8TIMEnkSSJztiSR2LvR
ZCu6WLlaXfyC6gDD3MZL9mWDMUNuMqhSpSKpa7ZPXqZfbEIJf9elB6BNrhP3PYLdjgY/8p3rZzNx
9LbmA94fqs4aR52GgntWS1+SIkgAn7fvlpW8IFoRn47JpXLjdSWPbg9oclhTFLG0iMiTKQNJ9zVr
Crfbhc/niWk+SsAWfy4/7FfL2De+axdhzTccmtijSYXzMdzRYD3xeuNnjWYds7NKiHuhIkhKi6Ca
8MoHQLnwlKB1hj6XsdfhebKr06TAYW1NvySfVuZa7jYSV88QStY2gG26aJdVQy8/kZcCaqNCsPcj
LQVBOC5qBKKtdTLsfTROCD69eOlQYIx9zLyJfmY3dD68JrcGFbUZ4xqGhlFuUd30DEcCBt9dUB7Z
uFn2KXBDFHwmkw1QQ2PieDfLgUcIHkk4bllxdR57m6Z/DgQS+at7dLKB5XH4caZ4iIpb0dLeOtT4
cco6ixOndhxCdHJ8jiH8afJwd3wPXQWZJpP+CfGKl1/8GGndA6v2noCNoAvmz8DxOrUH9umOh6qO
3WSLeCQM2MsixyJ8K+6/Cy6SPgUVEF1HrgTtbQt0x5e5rAmGxMM3BIc8tKZgRxGuvdcSPL/94tBy
WRCiozLBvMDzmSJEqavbERkgOCQK4XMVWvp39oYryryZ2wOFYH4ZIwwjO9k5+Moh08zxrR06ZdzA
pDY1nIbAtMsunDt4sxF6QJbzw1WlSkUa/sEcZplH5RDE56Vxs785GAWZVLVX/i6FI28bwqsZpUB5
4Xdf/TojPxQ5JZKgBC2QZqvKkgXO2CcyvK5njOvCPMLqilytyC0LUkZUfjMzMIZJrUSnlKnw3ORI
szBUyOXC/xY9JQhv5W71UNLtCwbR7hZTff/DIna2UkoVFaSjVfTjA2PbqmCTPrRAWJ0poJvsUSXd
uXncBB9WhonntFSCAY+vDQHv0CDHajtnYrw1Ew7/dEF20u4YMUm1zXH6PaOJoPsVGkKfVQT+W70E
y41Go9+DkZXRI6RmomnI3lDDaaE25aDVLFtAaSErhDo5FkfSCvo/e+zEj9WX1MJTj4zy5GIwdo4B
t/XLArryD0xRph5bF6PsRrrNej9SxDzoXgT3bS5ZR2QcpsBsps56yhfZWbdNr+rvgmT4//whJwBM
ScSxDAYksQzkf/op/P4QSZ7pCZRMtAVVzdjez1U8yOtqleI+ZKH4D66R84tGvX2M8wVxmsDsd0Dt
BLXWzj0SxFhYQYLTZI3g/SuvYK0kCkfWaF5FveY7DsUsLlDvneCWQWwpnf2nWgE431VtiGJNWj6r
TS1BfF1gZ7oy1YgNf6RNX04QhS3fHELHoi3hGGW/13HPMkdopkBXzVnyjA+btK7AETlWcfyqUEhK
tHWYhY0dpdFSFKxVcSMMskm+M1VqZihwlVZvoaRTfELFqmZfyjC8D63ef4WR+Vx1ywsgxse6FPOj
NS+EN+jZuUVbButHF/kDftnlXvNIlaCt5+pUI8Q9ha5BcoFauTj1pg/33DLVETG2upDwszyzzV93
dHjEVM6R9YWA0b4hpJfz2R3DnezJ7BKAp/ZO3C/veTi8TK0/oVsQYusVXnQzYx26C9se3XMVW+c2
nu3U7oPPlQdllwXDRQGsSVvAe2gTSLZDydOynGXyyD5WYaJJosJ8YFR4Z2Ef/9ZYnZ6sAVIB9X15
LFBSkvtcJ18yBJWUO4bFmWR4u8m6uuZUHfv9kvjhVwBU6d0q2iu9anSbx9aJ7DtvKrItcq6vLCac
BlxkJJGsSggQjELULXanl5UbfzPgDoCuZekUs4Yg1XAufzsbutyyjNa5Ii7lqREQGuxaL4+IB0nH
0BaJQnGsb9BhNzdVNYofKXPgH6IRR00m4INlxvU95KVMaWMjHELB+kXLvpy4P7E2FGBH3+cS5yJz
/eC/SNrDDUylK+xSZ7+CSj7N41XfJCpWty5uJAzzfXtExDW+jUjEWOz26iFREd21hhZp2dHwoomK
A6OB4wS0zsLf1f6IIkq2g27cVxvR5DYOQvcEg9s7+mbw3jKRh/+NeNwO2iUdCAmC8+g6ffUaBEJ9
eEFMf+92uI9dlthSW/WFnDB1WJWNoQGX9M4CiRJKJQ5OI/8jfKXdgZFgiFczkrgxBi541qGMDozn
M+1FwnXI4CZgf/F74nmINzosNeJYShW0YR4ytP9xdF7LrRtbEP0iVGEQBsArA5hEUaKyXlCSjoQc
BmEQvt6LfvF11S0fyxQx2NO7e/VG57k4F0qnrzCBCszSDI54SoZwELLfu7IazyBdYfoOEgGALiKE
xAB1kXQfuwtkkwP0gxnjSzb6rHgmf8W4HDzwZpElXOvZux8d/2kgWXLOk0VJTuVuPFimUXzhx72S
H2k+7IEcTpAM2GTr6UA/U/Ra50FoIKJ9uFyHTnNXWrsaQwQBU9Ra8nPdni/QA2nh97Tj5SwKY/gj
BkhmlTtj4UzdA2fch1ct6VvuOuMGOC1SlAUDqqJiEUpzh7qOxvU6pZDrk4r0D9O/u7McxbkAYZC0
qt159jqiPelagJHSgDTKraiDYg86WD3QPUYStBy9w0I2KCxEfyBsZ+IaaYJsQ+s3l7a+c19mPCEf
/CpGGheMp4Zo3oeRc2XAPFHdUQxHS42DpwaI30CYqKLqed9YibN3QbFR7w2pkCVzhWwTj8tPKZIZ
63+vw0UoYlTj8CYME9c4bbKSbWwMGSEaB3RKLgK83sZ0fpJUg1OBa8RvslXReqay7znXCYWgi6u8
bygo4yW32UKuqnYhokAmDkUen6j1HXedu5HwnMTKbfoM2n9sN59LUz4mjQtWoJN3CtgoVpuShgz+
jJzMmDLXFLT2b1lS6Sd+J3LF+9rbCVLvCMyu/mc6ZvDujRghkwnavVJu6WyXGDN/DEUM7i+mmU21
xOLZnhUhDtci5GlV1J5ShH0VWY0LO4Mht2Dk9LIX7iDNzrfKaVMsBWw8jObNQcYAy4sGt4JTo8BK
XAwKOOalcE3WoV29fJgTPSBThCGfZaF1Yj3bb52RVkJhYbjwoK0fVBS8jy5Q/57b0zWN/fQP0RP/
RJNy/zfzOgu9VHobEgZkPZgJIzTXpv+2PERrJl76bVDmafBRHqi/2sZq1DGoEg4QBEXpF8IE0Szw
e5U6+gm+m1wG3P1QvtdtFKh9PJb/X0jJZHAneksHU78T82N2Z2FVHzmNk88iltapbfWvqXEnwEf7
TB1hn5RFNfZIMUAYAZ1bi97SED6q+J4VFlFQm535BrcWuf7CnEOz76t7sirgJ/KWRUqXkBetM1kp
otKs5sDrqa8+y5xz5uvoItwpwyJoJGtzcF9BwcavCDCsoHG8XQyjSD9GpIXHSbQkCUsY8QoW5Zna
gQutBfZDoT2xa+cpfbANod+sAjNun4v+hiW9oV6Nxj8pP2t3QQC0l0HQJu8FUuKeYAnJXznoNRpP
/Vw7Jm7YfFTbOoisNVwnHaK3yYeUZ4JpOaEGEcs26bnF6/7yCAgYNp/RvrKdiQiSa7FXCIMbq+ij
61L4oBpi2vHwKUZn7VEvzHWadiSMXvYXGTBiNdPUMSY6A6cV6cwTlBWoN7g0pldQanW8kQE3zpVr
smrrY9u5m+e0OZNeZJcvYmuzILrfG3Ej7qBMdqdp8tWRLIV681oukFJ4aosSPH+2cfIIJBInbew/
gMf9NB23wYeKWLcqLSI6MqmsawT2IuzduTvZVsPbh9dgKOVgH8RcXG/h4C1FVhDqc8tgd9KPuzng
Axm9YlDrZoy5mfluF6w0DrBLSpzyqPE3PHluL176vpVQ400Qh9uItGe/qiQX4JPMXLn3u8o8MLqL
/TS3ip4MrvcH7kwmY0dtfcjFjg45Sf+jWrj6BKwZNm0k9XbA0CGwKbft41yX/b5Kp+mNxH619/sK
qBsfrAdhkIXo06Sa5Ry0rNTNyUhObVDbz5nl89P6XRYgK/ELvgE1hovR5sY6N5LnKYV1SG0AYFAJ
L8lZjyYFEVrDmJ0IbGF79WOW+g5SJGhWJ/lSXVRvxBhF79rs78GHuY9WeuOYlV4UnexOJpeiHsoX
UmvYYAtgpsFA/ywr26H+rDJEGraN5k9uUa5S9fWwaT1VQISu6bkwhuhKpQcbRajH39RuO18QXXYj
F1dSPPA27oQo510Fp4SLIhbpCu1xsDfdTI3bMevYU92Q+5s0Su1kw/6I6kasmhgYjXrGhh1ZTsoW
uly2ZtHHu2hCCOWbk62rTNgzvkveKpFiLrAXWf8kie537tR7r/2k0x/swfgrQHptXILkf3MlsAFw
ZrSrnrrgXerZb/1IuHUVzO44bkibF1dkkhxeuGsaTxZJlI+h0hqHhGtEoazd6D4dZYLPm2vClnLj
16RXPZUZ0nnA3wR5jBM8Z+KbKloCHLIYGRUbxHLY0LxHFCk8cyXFC2f38QZ3oh+2pWvs4lKIvyAb
wXzcgOs0ASTM5pH77FDvTgjIUk/Yl1vogtEM0IJG7rScetqA6ehhbVgMTK5jeyUsszwCUzO43c8e
yl5R6EMKeYiJbvbocmj8Dc2CEQ7OePhy7dIMa7uprnUqg5Q3iJlsYiFY/MY+dQd1VDMetGkClTmQ
B2qug3uV9e1Xz6vobiw874UI1rCZ456lABdvl4Ynmy+Capc8WCEm1+sI9forb2iPZxU13QnE5H1K
vuSaJXQkbmzbrD4y1qo/pCqTkAJM1my52T90DRgGK0/Sn8aycUEZw608K3JO2PWy+yWYKK2cDee1
wvu6qftyCONAeDf7X+O/YehoX1hNRgfbLqPXWQ33db30xz4D4l9RevMdc3HekvTg2Jg7a5UAzbiB
UgSoHZ8WaJEb/RFrZPfrdXoI+eeiZ8M3uQ4rl9q5Abb+EcayG1rc9Ul3efOdjMR0qGLe22PJ2gYJ
0urvU+aihvLYG41Ll//GuRruKwh+Z9clPYbZE6q6ORExLMrsh40/p3uaGDeOrlZfw0SJLILecQKW
tQL5HP+iZOUXrgHNxzxpmmmUFtXLoq1XwnSoFx3dg+umZ9gOGm+4BNCO81syvEIcctw3beCzI5Tv
jVQtuPLYLmibOuI9Ww1lfLUare4z1WsA9ZMqV/SvjY8gFHXII2pSvGD4R5T1oN95KE2YGf7Psylr
6a6TH+tjD3KkO9KSOOzplynPLRzQlRy5Zq0A4/ZQyIrK4NxN44/cHShEJogmV0U8FWE6xtwwkYRf
3a6tCNBm7GmhtF5z0J07Ksd8yFAm/aOEQibMp3CPNHELMiMrC/Tc/90TJDlsTQ8u1lbyZEwOXMrx
D5VJFO1xGQbTlb6TQd5hIco3tEpET1A2BJM+xKQaDP+tl6xdF0Clw1baLbUQ/q2Qxc/ogxZW9w8I
Z3qhJ8tNP/Xs83WbuCfw/L90VsqP1Nr9O+uQfFPwYRVrZ/HlNnN5LcbIzG8+YFMKQqe4Xo2GZNTt
sXUjK41Og6Yg7P0kq2Y3BaL7Tnip/7878T/xCDoUqAOP5AgZtgshl/KwGKpNUWsDllbsZ6h/ZL5p
8m3LvvExImn0E7WwUHMVSZh4pfMXu0OLIIMkfsepExgrlyeHxEqnDh4Zexm2k/cJthTSfD3blA2B
lNnb1OvxjUoY29g1EI5rZtNYQKtCmpTAkH+BpzTinDWEJ9YAgNrTQlfO09iDhSBvlpyCdFK/Sdt2
1yiociK5qv1IOZWOpGn1Jqao9Yn6j+wQEOq9Y4Xa7wzJPJSWLkbM2TGqrW/16b4w27bcBk7TXoUh
l1ejjOVpzg3Xx5iHcxBzQ4k7DylF8ivpzBBOfLLpJzc92laJv2ya+iuuUPMQoES/5yqztoTpcpTt
qnPvi8zoMXYymcmHxjbUe8qikkMLCaWJnJk4ydKk+wnr5UcXx/O3tIrlQfl9fpmbxeVMoNfCV6a4
iE7SE63L6s2hTnXTR84/+FYdvRQgTbuyM76MkfKbydbp3oMldjPtVx/dZKHf3zoqojKRSFdu8p1j
/GATUFknSaHjatR2ShafxBm8jtgDaQa+4iFKcEytwEbKQ6ylDc6nyh5vAK6VTqiVkiPf7Ew04DWI
WXXMmlbhP5Cf7p+JK7fnijsefZ552IzYeAd7DxbG3i14HRCNnPlMA6X+WrrMgB2xoPZngSZygd+0
qjpGKUTGmKD55FcHk5cZef8gSuzz0GCJMhH/sXEW8lVzawpW4NTeCEWQpjZIm3xEUaPvySuPj0sS
94eKV1tFGpbSEEeSKrdhaeDwBevA0mX0t/QzLOFQymKXBtH4AkSlP1F6XV7FrX8EFIeD5ZXlLptE
QFJoap0IroaLuwNuM9bEjJTA1S1JK1Mxw82buLXO+pDKU/eTQWqcwmro6QrEjyxOEr+3CC2DdTt8
A0bplkXebmigJPPOdt6RajMC0KkeQYL6M6UTjuXfzePkAdKYUhf1vUuHHwAawsIaJhM+d7x427ZO
cfEEk6QA45YhCR1cUm/VjXb/iOAs5BY8nHXEb8YOCBm6dKn9c10z2KaMSM/sGlGe+tJj+5dmlLV9
E1ocH1HAYxEm9aia9Yj7ZDrZSYenl8q6OHvAeWPRoMT95seWwrTXZcEi5Yznv6sBDyfZB0oknifK
SJNlRdwHQ7PIJ7dclw0fBoKbLB502hK5mLPSJrSWj/AQEcax4PMc40umYgifcsDlsF8m46yLG14G
lywGs5Y3Gz1MXv6UB06PmiXSkt1MrrOETp4EH0MZtPHjiBvpCkMJg0SSG0Sh4bNsIQcy9Hu2Xe0b
rB1MKEXld/jzRMt6LwCTdCgNceNnesHyS3CB3JC/9OOx1YtYjrAsm2dAzADhWpbVwBPq2ySWeSLy
H4C8svklRcXb0klgDQEpyw1+2+5IfjLgdoX2VZFlPFkEXXkY0r6kwsiP+2KvgYKBv5+AgpEAbcC+
QWg3d6PsCKhkVf4+YlJlLCQ0J2+eZDrhdN0EpyVt+a2kprUA6YP7u4bEZyGdsb3HQcsV2CsDdp7a
SSB9KAO2xXaaffM37wyqUMhKmacUJAB3zboBTsl/JEmbLp0FfLzSdY/jOHjePUmdhue+ERQpm4Zn
nGahy2hrSVGVmxY0SnMqReDtqWQz1WHMCyh43pSKrxvdlOlXt/Wf7Y5eWEqqMFYZ+4VnVq/dQhUN
1IRQUaE2nlJhOn+mHri6FInfnIFAOBc6Wry3mMOcKyw66HMXcUnaCqzH1PoCK9u5ZQ3MJuDtCrnT
+AB2ah7g02qEVqus/RDTpfC3XslCdYPshSODnqPdqIrxyUJv/TH6/IWaYPAtcYCWSpadRIMDOUXP
X6CFj5hu8WRHuTVjq1XTE6QV/8SVhsEj5mr+hnmeAgfqUVHVwMxHud4GwDhXhWW/cXNEYNClsWPS
Dl7Tdvqb7SwN6U7hsicHtHWnDPYKmz2jBDEH1O8+ecR3QfUqDoTk1x7wdfAwAK6W3zPH9RtQp6NL
jHQ1UbVd2+MDjQ7ryiUhDhzugZDk1b/FFQOGSHK3b7Jz8S5OY0unOVzcbYnPaiMGSWwP5iF1i7EV
4qAi5CqbbG91XYElxB92FqWIYCmluifT4j00PRL8OqKVC3TBPIbkTN4xOI5ndGvzlMWNdzBdX7w7
fR8d4eTRcOUbQf2xNCo45/rmlYqc52LA2D6YQfpv5mK/M8lYk6sFNVJjsCkCFtKOXlm5f+dP1nQW
EAfXRW1KyKEk2PA0JM+KhZm7cnr8oTAQr8jL4hVB0D+j19U/cST0g1/fhpToDHYIgCUODv/kFaK5
MAH47W2UWvb9zamfM5VOlvAfE+ivYKLgJpTCw7rSNiWx+sWBVlEAuwIS/Vb67V/AXj0EbBN9zmCU
fiO6uLkZa+fBBWoY5lEzrWzf2LMNQ/YufV7YJuGcu0EKImey48WTVvVLbLiPAyPmQcBWCVt6Iu+B
OuSsUzmi2HPt45xUSRdERlhZSbPKEKzbzQRU/lxptzxxmUWD86/sCFO8FUqeoARHhGETM2EuHJ/E
UszOym/hFxcjRaYVJ84WRZmdA069HQYTrovsrtA7BhyJs/vRkopY9YP96rNb2rLWKVfE1y9eE0T3
xmSdM0Jzq4HMdQgoiY+qK/rNvHg6nKeg2aAEV9vFgCM6uF3zDcKvD7Gz9mHnOG/JTBySUvY1czxg
SfDFTLAsFgLT8+/wlsqjq7Eft4IKrTbCb6dbUs+WDp6LGGYcNcIQYeT3QvwRqKOu7JOHkfpQJYl8
YyV+cheM4qJNUxqSXTTVQXzMs/5nqfzcwUDolLZsJFRTneyozHa2Jw+4VZ2N9N0aTSdK9liTi23c
JqiItTuHdd9aD0j+/slN5xNQPbTmaHwGqOMwCy1bnTjzCZ/lZyIGj9hNCxwbt3KI5+kLCCQLtpg+
SWyc4CIo+brZC2OCoYsVjw+DiZZSUPnOKWEeaePA1TM13qadHEHGzp4dtfKSSn0IPMfhqGrowGrE
NXyiptOTa+3xbuDJAMoqxGrysfCy4HF3MJGsR3XzNjC+Ms7OhbPtNOCJ8cbJ43jCRd3W8l7h/cSP
LpKNSR8usho95UyrG0EKGje81e8Ji2FNG4VeJbr4LW2+Pr2/GNeWKfDom223B+Yyrls/re8iu38J
2D0+xa2N1JRhcdT0jnaRvWs8e/oWpst1wvHvPBQw7mAgg0BctCHMNaBahPX2UI/y+w5qzK7pjW8N
vHhFrVaPSZishS9lR1MGR9HeS1vvm3pBXCJ5MdZU0RN7NTX7pyIQ+h4D2ZnAMj3jrskWx5+rems7
c3QoPIPbLpNzekyqAXkDQMBu9EzBCoMQQ0kJAOTITNFfS1OBQ86W6uxMUHdoyA9S3X2PMa1w4Wl4
YuAyjh1zBdurJ0Aq0nsFcSgELKU2KmjSl0QY38Dah/HopwboTNLRf9iNTXAycKt3eP5rfNMpJd9G
Nbnh0lJei3A6Tgfmat6DtT2coNkY+8wbmge6WLIPLvT4o1Ll8Fmit6XNXD9QBeHdWbYOg/nHqVMH
jaglH3sDjAGiWMge1sQUpbTkQQfoFpk55A9+YburwLeMK68bjCvjl8J4k+0mBMIPx+7lPz34eGdE
PM9rncWddWD9y7U+/Rg6J7pI3kondMUQM4F/JuVw59oeXatZ5cTDhp3BW6Ux4vOGBU/Vc01I6fwp
pwIbdj0QIeW7z5LsX9p5OMoDlW/4m+BoJkszn8RSxW+pQW+1H1neGoHOpxdIfs32/KtGrR9VQo25
A4wEyaD4Nv0I30ey3Pk0GFxUg9fLjMs7VaqWraiVY17OzW1JXc96wflRrFzXb8J5HPwX1sKkOYqB
K+VAg8kus1reSsoL7vzbkn1IUR9pVwLKEcemODVTywuwcctn9it0zvJYT45Zw+1I8heuVxxIbNyI
snH8OzVyQOayYwI7Kkvvwg7/Et/GRvBwxTlfBnW0q94KMeXXT1RzRxRdU8u0sUzK22VMwLJkXPvE
T0Vb+dC/tAamuLLyJd1+NbykxmOWMtkyq+BGG2H7fJ2EPprD9OarOAx6LFYV4Zplsie461XDFtoq
/8X23DR0exgQVzxGQlTsc59m3mu+UNwyzdnFdCWvLNW6x2qMwqLNvzujAHED5T8AJShnfpmkzAg2
xf86YxlOJHrgLo2c13Bd9L0TBDYyfdru5qS//QxdfJFWcnv5Sdu9M/y428Ui7Z55lc5bc6wBgThl
X7x7UsofcxLZD/4yiCpJWm/pqKv/Ii96SFPCMNth6N87e7lomSEuTGyx1j3FAMkiu6u0mt3Qwy3x
2u8YL/KaVVVGYGoy96Nb6TuWY7cC6RvQJWddMyZ662JlXPMK+WaCO4IknQ71wkHjEMs+WO1MZmTq
43TVtZSwDbopt0iw1c4dTJ8c2XDbdzQvbIGeZJtHJELi7pSbVf7SLexhBk9T4IlKqtkc1vlLbXOu
ekZM1BXy737wgx049l+07gWUdbctYI6d0hx/ZQrc+8Bj4pxrI9lNM+mv0a6ibNMhgm/ayoJonQ6j
wRqYvYbbvLR4cVbszcGqCIbeySyBdLr09uTOrUu9WNx7EnajybUZKnTUfQSN3oPhKNmulDWomeAh
z4hjeREODMI89HJ5c3qgOS87MX7FuwnTxJ2u3rHyYMMeng2qyiR0kYbUERYFVPQFtsku9mqfwbvq
NE1tEEYNiHu7YcRuWI353uyUCJXnlI+avOC2Tm9aYVbSANUVDMOlvMROthcE+IiWTt0X/n21sx1j
Dmn7Y/i2PFh9w9Cc9ZJcfeg0jCQQnUt4zs1NBreEW3+TUU5/urx74gEStHYW03PlYHhny+r+cE2n
ocEmVn3Nm6I9W2QRaRlFOrb84bN1XcIuKy3SazJauKhlEN/UTYaoHOAmdG2EGpk2d0GvL3gIHxuB
6XmmtXAFs+Q70FV9AkNTb/s5YVrUt9bxnMXxqTUadehlGmymmASiVzG3pfH3XLa8HJ3JCTFqPCei
ujRNy6sUaXQCwhF7+5Fx6DqwzSQnNOFCZg9VjKm/67RnPBF3vIm37KktDLq3Z1+82jc8XRYw5mDR
LPaGmzwurHdw4uT1JsY7/WhE/UORQ9llqDC3aDXmtvFV9s/ER8Axw4Pbu0G+mxCwtpwgLcQmLEpb
ai5dGuiN4TEdBk3ND6mNFabfLMZJdCvtS2X63rhkVqjwupV6q1M8s8oEAxBqfs6mcbyQQAk3vRgM
Lxdg4NubNnWqfZslEJwiGDPS/4u65M7BSw35lP1M7n9xHZCHBfrIzhpt9+xxtO+MjATwxPeiing5
QjARWzy7XGkRS/sxbCJ/fPbduN6krp89031wVGxzzran7F9yNazqhix6t4nq3lB7MOCawd+yU3uN
fXMgZculyCd7M0+4deoFRT0Y55H1F27gjXkbOjZGxNRKMJ8q7TiIjyCI7wPDGVHZYcHkNlUJx4Vc
9LmAn3/0FtCJfHMb7zMove7aGvZ9A82AFRfS/AHHP/7EJOjTU+JD5LcYOFZ42rPLkrM3GQZaBTKe
jpeoLdP11IjufWFFh/xBATdUmvSYDnEsD6WLS7VGD2GWRxMDHw2oD3YP102rSOwdyapiw7NW7wAd
tCRa4Po5VM2BZ/YwKzN30pgEhJQPZZqMCww7Phm3MN6ZQoHhEx1bY5O8v1Ej2cRa5bHBE0m6ZObV
eLK8qXxyprh/0cpV93Uem2GXLOOzoA0A/Q656NhJdAq3nE+FplCntkpmQ/qB/4BYB4yT4y1T5VHs
tMEWCACrjNOhCOlZau5V09nh0ImvPKiOrt+PP5o73IkAoODsJfwyse2yu7+ED7rY5aUj8RUqBRcg
zZao39HuMLJdjaIH7NvDKdaxzK4FYo0Tji5q0EGKjmO/4cpMwBMVYpU0XSdYzdTeqyI9sXWoi37w
UgRpY+lxemN4rBzeAXn36Hn+jxjSBK2qtXcFPK3tJGc8ybkVuHCZ5bR1uHqFC4PErvZ5bsrBg6A0
ESKK6f7Bv65u+zpzAoZD6hbDupMv/3Sfqq+59P7NVSd3hW7zLfvvJMdHWPIso7btF9Axj5lbGp9+
U0dUSN3y69iHiZj6Fn280I4VF9NiWAGX/Qe7l3ylxdvmRldb5zRw7rg49WvVUybDDw8NI7nd67nL
18eujhuy9QTLnZiONizUvbVeguzgVilmOdVqLLGzuuPIhEWAWxwrtjnMb91g1QCGSFFxWFJzWTwP
NqvKozeOGbaNtuJrCt0Ks2KfsBNEYKAfJuUTCTHsSG8HOaA7FBUWobXEQLbDuday1kzL9pVWGKK9
MGUc91hCPqjHew97FjtfY9DJbR7DOKGJvNYpRjxzuFuwLwNekZ67Xcrog2l7uTrkqM0VIXVrj0Sl
DwN4hWdCyx5wEUyBr8rTcPqxIpZXU4/jLk8CLJc9/7hpdvEf/MlhG1CFeSQS/0lyo9ovGNhvZjoa
YctbL7sxQxMNIaioamt7tXNleu9P+QR5DPMVAl6gRXyJZCu3acD3Eqs7Bo1mRKu1snd6Yrpjolng
c8FtwZZ6rMMI2Q9HE94oy3R0SBb/rBfYlCfYEKnjoy2DFfY3GTKysnbiWytQU9Rl0d3ok2JBXEMx
WaE55DsWD3a2LQTGDcz8iXixcv2azRUy5DzDuCH2b2Pac9Vfl5RgPoGUorpb29GbLzk9u6shwWbE
87OZqsG/x2sjzy1OXSDGQBqVw+J3dulU4n3wL7UHEUblnLABG19jywblCmcOkgx3uINalgELSJNH
qHLaG4900y+rdNHFjfYjxGkwE+/cMQjviYbYdPNAJgVXT5WOAgCGeW08TiIlp8UyaFtQzL7Y9YKK
sDcVW4AqSJJ97yvS1imEb6fogk2LDoPNlJP3k+kKM3vUOy9RYr3xqd4UcLy5q9jI7pbIW94qB35h
3Y1Y2lqLOs0lrR5Ebuqtr2f81Jm60kPK0j4C63xrvBB/MfoHLMDbOgd9TxCMh0TBv+S2YEA0500F
1BMmi8fpy7dnbjd+i4WnMWsmpYy+MhrfAtr5VHWihWSglDLyWSx1+Ta7TaIRtEKqMSYfpQWb/YZk
7Kq2M6bIYKQ1ClL4pcm8v3nxf3uC/ARqIJP0Bp1XOJQK3Ja9gwl0oZ5927uexd3JxfsJnxAWZ5rV
oeVXN+fMUvEHLu4LGTRq3KUn0w9eJI+EPOlXEITYgZUz8FPqtbDHoH06us4wQUgszP10z/tXPU4k
M+cDkXObKBX/M+MxmDk10AB7KmOch8wSxx7n6x5RtdxnWU9FiEVJHxu8YMN+oGbNKbDqWnF2mrBn
XP1g2iRwhXeeabP+LszvJTZ2WrW0WBZQFtVYoG8lVvA4j/QqeBOlI8XcHPyGLipMYMZ7TJkvyMfW
jHia5AI5UInPqhuSJqRdFGzICCm0km6/Ywhtj+WC1YtqzObit7O1b9PxRnGgLC6wNDECO2DHk2Un
tlPBQxYY19G26o0DBRd/rIGGW4zWRAGQwubejh34mJ5GTf+GW50/G3rXQO5TYH/qS2grt0iE/1nb
2p23UzYv5cmEef7kIdXWR8wC6BW67Q66rEdgpq0f3euex/bCQrcutlOdQ3pI5nIYQ1cuxGI37P2q
jthNaZ2m9nZ4K62epny6ZpbpbiylvwkVTc161rgt0YeY/JqFHkig54Ri2xjmDh6pGCObC3pgM3Ez
3JdpwC9wMt1/Ux80xwidDlsj0l/rFy+GQfIwntHRTexgCej0VUvgPSaSO7HRnqYYbbLA3JObOXYL
s4BNFBEHRq1pRXHyF/pd3bkY73KngPomvFiti8Yvedtmo2mtMStQxj2P1ivHev3LFLC8NVwup227
eNMTWqt+chbo4xkx7L1AkTwWhvl6I2RvqZfotrFpBc/Yn3uiPsmIOdzuO1aUZnOUpvIPDBMgL/LJ
22I3R7CzKGl5gKgwF2SSVUYeOo7uXN5K+cWwtRhP7IDnI2QViXXLb/o9NosxYNWBgSnjnrr39Bid
hVigSvde/j6XhfxqKBO6Okthv9LsylZAldpfWaCheYo01UFrllUxGZGIHuwSSSAAcABssnHal4w/
+E0VdRMO2tmiVtCWuBDUDfkRLcYy7RKC5hSPlqP0ovSaAmM7jz4QMzQxSFogIrMpTOeJwEo5uvl6
9nT3z6/ZyneeQn7ipAp9ySW75rtrlOmcbMFNAH5X5NH2IOwU30GuePTW4mimVjZLN8CjsEKn/rwx
iYns0zLw7usl/4AuHm8X4sRE4zx1TGR7X3bLcw2qytKsjIAyUU9jLO1vH6MeBl6NF1uO0L6l47Ff
LAtjJWWpQEIk7nD7dz1HVVr8lFhBtoEaFD6sNFgIsRp5OLSRszfhO+PZLOq3RWY7Jy0fZJL+5ZJD
gAA+aew+I5zAGoL3VzOqWy2G61ERnhrZOk5gJmUD2N0YHui26hDQCPh15avuZc6uDPw2OiwHbIuX
KTS49h9MbefnRZO271CfUW5YFDVRsO+wkO1zbgkeCbf5aaDt/YHa5JovzYwKPCgdpkHvnpBvuDp7
5bCrSTPfxQCGflOYAsCEgT4hJwdcPwqrvnjzHOzZSls4sAihL5Pyws7zfz0Kv0+UADFyQFjfceRA
aHUzPgQe49CbmBFwtC6kwGT93rBJ8KkhXaif6bW7dttB7GvfehHBVNRkWgr1MWHPIb8LSSoJi9Sz
HnGWP1LiYB+7Gy4hsvx7vzHcezyCbDNZLNNTK3Kg9Un0mLCl3FBsaXkbnPQ9TSCDHWxhQc4vaujF
dywxAVs++aghq8WlGQTzjYLqbO6roJUbt63LSxlk08Ym2XQFaOgG4cz/Xa0629ZwsjE5nVhyNq+2
66k21DoZn3JdWPdLFvF1tdNsTzKyODILsiGRFgFx4JW3vTrDLasj+p1HA0+CVEWvr6PnNl99Gzsf
zDH9MY9nY9dokZ2CpO8leofh7IBsiR9E/OTXnAWGd0TyYu6qszcV59HRl5pFElH6gMj4WKTFdamG
PKTP49a1QuhpHYzShsVrUF5NWdWh5MbLX5wK7DRN0mwVKOao1W+aggOyWo51hFheeMTl2RJWyDmr
paqAxI7i2qqJP4Rnlvb24l1knQpHbivZ2jTpuncdLwrHqaJGjAYP2BwBzYZsPg+JggWKelUvMywj
FtL7ahJxRKSjt42DwWlOBqxW47WzlDGhwYjoTqnKGvZZz+/iaQFcBJYzl9yMHYDTFPZQmqlhbWzo
HsWhEnls3B1oMjsXeOROdBG23cXlXFAj/DKXUjJUcU0ylNZgKX4StpYXAAmUfTd8FH+JtxSHoRg9
g90Ox11l0g+yHUnCXXxcZCdoVUHIN7B4mEv3nyb1t40ELOTEBWNIqqBdjTxt2Uh4epaaRnXwE8Vv
4BImIzPCGr5HQ/rLmhhBvBfFuOtcY2+5ZUF8r3q0uVvghCfSgKBDYUPcJHheQIWxEhAsQYQ0rJ3d
KD6U/yg7jx3JkSyL/kqj10MMjWZGMZiZhWv30B4yc0OkpCaNWnz9HO/ZVEYWItFAoarRJehOJ83s
vXfvuTinHkGt49klM4juqJlAUTHY3CHZA6QxlSi83cGdbhb8uvSCah3SwKXlhyiRjqn0A0hZpVsd
oorxAbppGSxPumtjd9s0Xvt5MHaRk9VQzMkmnBDBrnHE8dIhjuiHF2BKiG1U1dvXHinapyDNrOCR
NDZ364kaHGsJPmVLXrTzU2AGfnBVFA6rCenSZkBY8Ba3MPdWWazkTR3OHclriL53aZAs4R6Fe9nQ
AyqGS+YgU/ps6uifTE7bJY8UgJPcgsWknV3WfrFprSl907GT7SRVhPuZenzsj9ZgxnSn7JYoUnha
KNRcVu0rZ07qh6oBTwX9OPQ+w7/3ivuYBqZ6bLVirgTkoYofBjaDahuEgSnvgG1ryj5ypHtzGjB/
TrtBp5a+NNHi6zYhytGMSSofmWtibZF25LcrSChkEK6pQ6JdEmJYpk1DkDSNMYeAaLPk1/hEJWHW
peVzxp/0PIw0Mwj4ZVJFA+NYKC+j44EqEnlvNUDRSshk9o0asGTn1GArzyxTczW7jsgfJ9At1r5L
vNEOV2KoK/ohqLTIyVq+NAXpdFcKeNEXLKrOLi91tNyhu0ybbRO20fzMUQ0DP332pPzmq1Y/cOgr
vH2u/BBrY08DqS10e2vldiZIes9G9w1fc2XupBF62TMOQN2yWgS9wfUcw1oxK5pNPeTDDPRnaIWY
wRJHseNVpICZtTWpfOL162hVU27ZnL0Q7Aakm1fyiFVRf1EqJdYcGZvesEWQ+xqmor9NGCTm1xG4
WpQ0CMOOS9oU6lZU4HhvyEoozxR/mT5QAI0su9mEbzgUYEZXccxnX2U+3CrIMT3sx5HtYqadwG4Z
BEXO26ocYgZ6rzJiw6qTvHE8lEQq2qZ4npusr18B3HkpvyDyeLAEw74JUwbvNeGz4YkMMVsci7iL
pmsG7bMm75dyaw1cP36tiqbyNmPYY2EZuPHXRaLVeEJzVraQ5KR/QALWOi/Ye8k0VUSH7l3Oxt9S
EjpeGIbU+lsyqeR61B0nVM0MdQu8JTvBsOnu8lGUB/tiJqls0qhWlqHFTkPDvUj7geS80FHLCKIs
vSj8XHFiHR9c1MesYaRLy8JSRLlUbXkpd4seD5Pbhsn4c8LwXG1KHXv1DgHO1H3NrSGIvqaknI8n
2xmd7DrvvP44uHRMSRJq8osXfWzQJFtReDIojuwz0uzpjCERGGDTDuRju8UC1J4gnJjq5xbxkoP8
LWG5mGSC/GvRqk+uSzxw6a1dOOQ3RrOTniSScQOdJlZMyaiVh5wGIhkOh9JOEfqKOspQycjoHA0B
yQQ6b/Db90VOSmSXztcWIu6OgbNOXq2lpNOuStKR72oZWghgJRAtl7Rv7yadFv+179EOr6yJ0PiQ
FvxLbYzelFNon/3KlEeduN2XyAlcD76JowXiSnxhV8ECZTZJ4NtCvZuHsifRlY4H/eK0SvY0xYjn
G4fIjveOxODAwo7dgBWHZJeuCdFso2euPks36iUnhXTA9Dcxqz+ayB6/ERDVvy0ZHc0Yy1veT1vI
4fRDmwjuzUV2IUJzDNvaQdKVtwuKcLu2q1MKlgPAahb1NNsIeikmxi4wpUEGYZWXi7N8Fb3uxhfS
J6J2l05VepF5xAkZHvWU+Om+GW1101CKL2cpkMFlEI68coXvRuP7J5eHaKPB1PfxTBYDOjJC+1ai
t0j+KUuaQNuBWS09WHr73VVrdb2ioRl5/q0NlT8ELJE4nyqKGUiL8OzEPiZZ61TT057QmDrWM1A1
WASEdfQ+vNcLTzleN4JxNWVc6wCRPfkZIv2aFlJKoHaeRsgK7LC6hFuLEg6ehBmMTIGte+qa+imr
4Svoi8D3xfSNDH4OmIP7O/ymFTx5PWB2sRhuIoW5FXNr086sbC/XJ58s110VoppcNz30qutk7J2B
TAVZxkfjc0I49Mz5tygWu2fZJIDRTFRRvF6ENkdPQWxAsQvghyAr7xvH/3ZL9huiogi45n3gMLq8
MgLp3rlzLwrDbq4cuKQNo020fSQB3fYi9/FcJzjAScsiaooMgalwZIX7bghQL+dlfRzERRhoX5Q0
u9QE8U8SMoR/S7vSLW6RWypUoIHwa8zAgs47rchUe5i50pGtx4vtTuwkM0/vTgZRzGSFccVGLrBW
NxxSs/l66thg7+2qoeuF0Ki+8oqxesHfMXFUKq32NbedepslhRFvnNuKY8LphMmzjlygL4i122eD
tTxm8CLdjd0wkdw7UQiFy439Y1o04XcPVD899N5cgckOT4Q2j9deIgpIOXwCRaJxKxvknR22j5T5
HqRQjZygpRBj2MVfgOLJOIcX4A3I4ykd4x1i+nbaqFgDBkRDpZCPScUAFrdivI0ERuGrsgjiS+JF
1y/+lascGFxjj3el41nA/FbpPt+30AcYEpWe/eyXF3AzECxai86SFNuMKWWxDuoZXD6OS+q4nFVl
nQ61l5NW18h1zNn5Jem94I6vyVwP5W5/kZnO8Z3HcMtZOb3s4j0H7xYRMaEb+q5Bp3u0fAazGM0n
NIcgT9G6RbW2GVnI+UUK5b448SAesj5jbD5eEglu/EY23Y1N1kl509GCCb8VTPhYORyP9RQeHcFW
B0pMOo70mkhpirwkt5JNgI0yytkmeH4P1phIthxEKU/RVHjXnteNVroivMbKb2abmgc6VQwYfmLd
N6u2sLw3TqbCerBtxqRvNkTRPVKn/KXHUDd+Q5QL+Yz9XMZvXsfxZI+O3YznMp1j4l8mDy2PO5t5
0xjCQEi99RQeHa96kIBqZ5zV1K4blwQdfrYKe8XVUqQD+q8Ls/W1t5p0S1FszjwT4XCNU895InuE
BHKbouGYMF31mGnr6A3bVDdvUMgFvFr85OFVCEcSJ6ept2BAeoKRRstby3YqFVMmR8furR4okE5g
GAu9rMCpzOih6ii5ACQk3v9nGhsRcm1JP34OAwywdlx8d4XPf9ZBBLllnjVKNF8coQ/h7ARH0Pcd
I35ek60993V0JSfq6XWGzr64S2sX9gOtLM6++Vi74A47hzGeY2dwPirPbS0UXlp7eOp8Bw+u16LJ
hX4ZuFtyHNzpcwCe9NYS/HrOhs7x+NKXnSXLDclX7RusbDLDa8NBROKpaK+irvZONAjidI0S4tIs
cBUPnEpVgyNRwJz0V8JXTnLUyhXBsUwTL1s7FjvGih4scsTYc8ct9q7lmhbw8ha1wm72/Vy7tF6a
mTCgfiHKCm/auEa8p65LgHlw/nRcppuM3NAFA2/YWi+oPcOj7zUeiyHYKnmunLKeHhL8nlW6zqET
4RPL6sjXO9EJ0zwU8TwyuoCEiolAI0HlIagHMCRyONKPHa4RZDlEJs+wRSytrz34L8EGqbKGUJFW
rfhcg5Z3N33DqXmdwiaZkauIJMhBUHnleBLBZUZVxY429aaCLhJQRnujnvtNOvJMMv0idzonhZvX
gfprhykw2kRTr7+muO5vfJ7SA8HcXkew31JNZ2XZ9IPrMQSE3uFAASicpwp7fUND3pXB1Gz0DFcu
b2o0taiqx68MieL4m2/IG77BJZ1jPHVIB9w5NDJDVJhpm3UPseoZpsvOL/M97B+hz/TIodePniz3
cR1a9ATqsMAaR4SdGTDLH1wbd+k2rdLqCgFBvh1q2ztEE7LTTVHRf+onDXPKK2PvwpyMuM1Lc0MQ
MWfpSI9tu0VYJ3e00kc0V0wCa7g4aV88dZOfZdeZ7Y8VAvfF/h7EtfhOowaib2XJQPCvAx/8XPPC
6M3SALKJpg5c+CpxC0bLXa6ecXKqDZaJHpxYaV3ZGJ451NEbrKyNyX1RwoTLc0ggIcgFdDxOGX5Z
pnbcDlA6egWOLFogd3al5ZzqSNkXnyLz7R472rObW8b9Yrdxc4MgfAG6ZKo98gTSTxgjpRLdz9zv
oIxNDPurnr4NtEAVcz9Sp9+CGGyoakzb7XSNRJ2upT+eOcGl1TPsNlQH7LKDh3ew41Rj9MwuUA++
669LhXZzriZ05RD/o3VFeiYaZmPN2QPB0Yu/H3qOase2U6E++FUkzFN+cRbRegch82Ua5gkmYAlp
Kr0op405LSDKsIN7ttNTEyxR8oAqvFEPALRG/GBq8CnGg9iCVUOgtRnHE1zFuCGdr+TY8wQ7jjpq
47gXEGYVWHqr3aRn1rqwO7aUNSaN7/2OEMJVP6AlzJBYZxW+OZsRFFEhRFK2W+ON3Q+VX+bgKe2Z
U+P5cG4oSYm9crr6uUqiYJ9oIetd5IjYR8il1VMxtcFj12fdk2iC+McEVMH+rIEzXFDvvviO7HBE
ZZ7p4Z5DewySJJ4QJGS6HtnIY/A+Df+VNqhonFpdFD9Z/Wx9okk0n4MoVSFBEz58W7B9kL+uQ3hy
DyHF+o/aDmgWsRa4T+CwSUPKs7Gf73LA6Dcm6PjyQBMkiatqKKKtMrVyyEKtyX/q3bhqtoXAGLpW
Ip+vrJTxIimkYnia4ib+EqDAEjs07nFx7xsbQ0kY4Mra0jtmVbMnzhER6uMn8JSWPs3K7yfOPTlg
brhWuipBfWcEpDD5YFZn90Fwg9fFGIJda0KDCpdW2VWBBDcnWpWYTVwnsRLbntyOK8cwgAbgRsY2
szz2vS1ywHC6xxQUvOEEyZ8ZSY/DtmF6ffQKF8Y/QKDz4jB6OVGSusUpYvL5Nbab4cW3B/8GR4M1
08LwZ7KwHSChQSTG7jOplvVorpaanlCFiIq96jYZmPyRFmyZ4RMhNwhUEPEsjMzADIZYLgMb8RiY
24UGGcs6hHMfQYyqrPpqIj23WjOYZxQU9+3IXJCgKuJ8te820IbR5023gwiGu6HuvFsnqYpHF5Zh
eGdNGfm0TjhMpCYbrwvEphSm5dwXmqDaOlAvY1D7dXJIeqNfYkVW3ZEhvdc+tZxeMJ3nTiw2ARky
HqW0gZ67wgc5gpixQPULogUPYaOSrzoW9bNWDYCbdLC/5WkenJDB1D+7xO6u08RXVyaPonzvBAMB
SQHmCNp1Y5F8L+b2gm2VSzQQuGO5t17IcOu2jcM4oDbkSHw1a7txrtE8t/VBDnxjFFuQjYK4xKRV
TX5SQ0N2XPlZDZ11xGTfji940gKbtjsFKRD3Btfxj8pn878rVEGvl6nEUgXftWpVepOPfUqHyQHv
RZAAWwpCu1BO7C+CvX9TEh8sVgHgscMwLMlwQ9mBmhp/PCXClKYgDAkyNQvBwQsnzaPrpmhix9kE
5JzPQ3RuMJr1234WGSjxJZbyDrGL1SNJ5ch/mojM4BpzilkmlP54O7A9PDjeMt8RH+yae/KG8k9l
GdFSHYPIhfiQmAQD2uW3A1CLUqnEybxpsb9YZ+UAvCgPIiI4BLT73ATmwVIBGGQr1YDzVgNrjlNd
YoFT8PM6DkB6eKGuUKV6I1XCisHpaEHvMHqC7cXnPYWQTolv0KYvhleLiWAs17oz2MNoRyVTdKDX
DC7akctl8qsIOb22a1YfJIw05GgjzfFLBFTO4C6vlmbDXB0POK2UyXtWRKJBBEc6kl6roPW6BF4g
0BmzYssKmmvNyOnVDSdQHh2MiJxOSRVR5BczMakpTAewEZOq8DgDgKey1DojLaTDjilei6LpwLbM
QxzZN5SRHdK9HLcmQ3RZqQyPBMYRpHK+Wiy68ThjmVvRGzpy3p24eW3lHgpR4tSImskiEM/XR+l6
WQs+hFMJNFjAJ+7jxXZsfoDKLfbRqM1e1pTcPzx9eUh6AjqOXuAwmRxMUnybUumkFPdi2QxEnXsb
crx5Gse+ptEa98SvfV1GHKyHvKL8uE0sz1R3jmP19a5BGhatxVCq/Gi1k+1iv1alvsmiDMEkaXwY
T8jsOUw8/2Ax5ejaPxSS/HyPk41lM6W0v3LHCIpukuX1HdhqtvIwM9NNxcTADlZNF9XuU47hUj3i
XijyaIX4ydoibUNGaCBZIfgLxlcmgbAYksBGJk/HKELLYSznJufo/Sw4gxQPS1omjy4dW2o3+sbf
COrgaOerqHkQbZNWG7IV/KuS9/oTdscFZjL+3S0FGc0iZpliylaa0mOCpF4V7lVSRfwNKPewBUld
8AF1tlZjbhmvJbBP40XW7osrvPkAmkDhli0JKaSZJ1e9l0L4LbP62EqTWXctNRASDiH1dFexnjIR
ZaRQLJup9SIX1UsgnxJQgCiikqDMTwmz83WAMLk3m7FIneYGNW1SfCpj1LOflesOPSGGiN7Xbth2
4zpLbCu8jy0MQkzWFScE/LCV475VID08axXBH3NeMQExJEPUFWRHxEfmxpkUUBtmDfpLQEJciCWJ
5GNCfliN3L210LwoqHJo3t9YIszCH0FF3wpWGYsyWN3Phl/UPfBaNR3JBYUt6hvZkoT8Mmga4Lu0
d4zAhGl73pZxFM65qBuXLS4Esoc95lDgXjq1eNf+DPkAPMXi3ZRkrHiMgWZaH8E2p5/D/Aaw5RP9
rhj9GnNQDiE+lnycUJIiqsIE4WX9KfWRDB1Z0Bb3TJx3HQFHscKWM7NhjpgT2yfv8kWWaxMKJI0c
GOPSf27pUlGpm8KbvtM+R8ZK5TmjWqDdaDLakERiTcMPGfAN10Il9CiCqW+fsjwu1bqgG/Q2sxYz
DrXcuOAENk9PLYfr+3wZLN6suH6Fo6MOtRH9cl3rgbI0Afe6c8EuRM9K2BPNjEVk7ndqDIV5jfGW
85jHtf+6EBERRTvHWYB4TKz+YD88kcHFUmH6VFZVFN71ePR3RGYATG+z5bEX0PcuGc1D1D+rKRfx
Nhhm2KlEltVl98C2kyJ4LoqyenXqiNcTF0z8iSXGf2vn0aPhki9E0ZJDru6FpQMbM0I9DHTU8gXB
RKHUw0x9YB87ojE+V37vJ68IjCCYTbrJSJD2Q3keqtDBJ1RnlETxqN4cgupP+JDx1HJe1dFTB6/L
fyCclGqLNyf4Mg/TsA+kwKQ8meKqERfJPU3S/JUD7Hyg/YuL0pdutyWsGVQiYP8OEhiygfmm0HPz
ilEimR4zPx/nZlUNDv/kpUNK05Gj7beOWfZFue+SegWjBnJSbzDWlUXjbRcqZgwvEbXgeukCmfwI
AU5eTzNJjSeRBhWzuqxzzd7pFw6gUPnMPk76lKFMU8N3cTi0YqNl6kWO7+SqdTm2/i3x0By5cYAw
2c2qwv/EyNk89MoZIGzoYmiHLbffsq/LwBubTwK+j/U8YhK31guOr7VhkVZH4YkG/lflWQN5DHKI
v3ucT/NjM8CLcMjD8K5pZg/NQWJQHjZA5gq0UUGbmTs/8EfccFRalv5J/0lj7LYgLZhzjma62grP
w48IFhNCNvbikfGqtvLoXlrQ3exkIuthay1t7Z+jtMFSyhkmXDPiBPwBugtsVYJnztry+TxzY0a7
Qn/sszKTpwCdsAop6zfhov1vCyMlopp5C54jsBvoLDK4y/gpLIIzORU6+bpdijHYUBM58mtQYuBd
w05mSgz3x545DKPNZ9YEwQC4EE5A2gWMyB5lZxFTUTMFhfvoMqYcnWKrwXT1zJQ86gBgXGhOnPjC
qPXsDisKnd1oN0pM2gMAU7mWTOOe0Mjb2S7ldHKZkNuz/6UEOAvWKnbqcsdQOsTAShTsaRqr8rno
moaBR9rPEcrKC7aT6hZF3y7mgIrDtweqAlIvyj/3rGDTnZ8FTnYl0j7p2p09G896NWC3vE+mD+Ay
dhH7zgnqFuq8WvC/aeLRPn2CcJBzMObwfOdMvZ0tKyWRcf2wbTflvrGwBACJ4bItB+T8nQ+IhZ/4
zQDAXl5xC7gRJJ20iPvHitTAR2a3U0SEgh/9BLDdZw917Svw3igV9rnFPeRU7KF3IsxTB5/JexJk
EMhk/jJ35BvHecSUFVuoXPlzhAbbsyNKCAYUF25SFKU3po+qH3noBzQAhObP2A3cnesP9Jou4+/5
hLxbN69NMoU/GOH51ZeRjYLQSHTdHI+ssGmeStAMkOPpAZ5DXdMayAAEsX84/vIls2KDKY6DHcY+
MsnJrDEsOrpHlnrjTvZ4yBfbXDXxGHZPiH0meb5AApp953QgCzamr2fSRPqQdUTFOOYfiSsq4kdG
TA7XtDM8p9IirWZPWIX7g2QiCtHU72JGS2m/qwPfu6vVkB0dL6u3tUjtrx62Prz0KPORo5FrU1+7
i0NOFW0xBFoLr+QOn4JtI6JKlr2oSoqgnnfDn6RFe0eFtFRoOAHUsPXy0FjIrDaq0ONbGRVTsM8I
rpxhN4UBmQkypRuxBsleEkXI4gGeAYp/6EzLW8kQDKGoKJd0xgbB3r5mJuVe4JecMFaDo33zxIDO
X44RBtCMomf2Qa6xLtaHWA8No6PZ3DCOLBssObqU3/rYNc++1QsFuGce9YLwxuJf7Mp5uHfLpr9G
xOMdSMyx8O5kDoKLcgRFMAdecGn5lyBeg3JYXmVnEiBW9jS+2vihNR0m7KH2UPAIJ9xXdeCwFBFK
WAaPDJi4x4XlpxYLWaCxd5LLpfHkFqmoHqPAFATuscQhlewrztchbJQTClS6ixGE7HzLcWtBhxEo
I9cZKtxyX/VMQSM0yAo+OvrCQ+FOOuO9Hxr9CXVllXZ0G9KavsCyIJyUB4XdgCuksx37Dyhgk5ul
LfIKsIE/WPfD4o8EmtWBa99NtejsE2sZJkKqsOZzQ/bNfWZbJnzxTG/pC3LCaY5x6Di7GiPGiYjd
+VapmZmslbg3M6VV+za4zGDXdOKc73RZquSZNIblubY8Tm3Ugt668rmtD6QjJs8tU5w1OlijvzN7
WMyJ7MzgqujJ1VnDPA2YQ6UEEWElJtngCuR+ds++gDWJkkBa28SrA6bXaYGvcdcW3oKFZUx4RadT
DTIPCLCi80vyHZmoJEkLl3AHUKjBmK5FzunBQegy4KA8ZJ3teukm4v3kqFvo3ntMRyrLTdsvI9W9
nK17488WPuPi0tC+XpCTR/sxxalDjFKgh88C7GL2NLdTFoGgs1vaEnoMsMlgtKKbHMGamnbWQNam
vZbEGRTWqleGOUztkwUCzN444TycMQNES/3Ts5t+wLY4mBkbJbaobqJvWaFbK+fNUMdlZz/Cy03J
/w4tRvvtUyJB5b10fjVMNwh1LBN9Dzhsp+GO+RkvGJrvCbn83u/RG5OwVmDpvaXWW4jhUJ4dRDkg
C0AQB/JEsD7omerzlp6+v2z6yqk+J42ohn2qrJoBkqil6vcpG1mPXW/CIFSuvQIJpzwwLorjT/Gg
WLEOM9mhs9mJEn2c7n7+8x//+b///W36r+hHdV/lM1FG/wB/dY8IpGv/559C/PMfLOuX//v4/X/+
SRkCpVJ7EF04tQWaDhd//9uXc0LGG//0f8gsKjrcV+ZL6HZ1vaHyGfe5nYtX16GewO2HTxvjPKHc
rR3MVC+Nz+R+yphrJciTPv403q8fxvFocpMVEeDpdIPLBPXXD8P0bnZH9v1PmUDusRHKBG8CT0u3
dYZiLvYEqWAHrrOYI8W/eWVM+Vo7tiddCbVfql+v7ChmQFZsja+cFbN9U8zEsriI4zzPja4xR34T
IYCrj68pgl+/rgQ4J32h6JnDgPMId//1osimaCV56L0JABnbG1/2LuDITulixTyW0dNq5LVhaTat
FvfawXcKCF8HObuz9GgLGaapG1JfK/vg0qZNaWI1PYcCAjYv+kSLuOtsSs3wOIo+9E9RQWFz/fGX
ePeTSTuQIIV9HShHobQK/F+/g8MNWnQ02OfZEwPyJDN9hp43bFvHBtUlOdS8zY4THT++6uW/+pen
VgrHFgSs0MXkQdFCXZ7qvzy11dJmsQ7d6hHUIyEWpvSL6yHDWYiNeOnWtIM95sskzh5jn3SOPzym
+m+uLpWneFod/mI7v169RyvbtK1dPYbV2J2zQurHqL3IdOEj/uFSlyf+/ReVvnYkwjw3UOryCP3l
i7aOtBgIqOqx7agsS4Qfa8xEza7PgmnXeLb//PGNff9zCkfxQKI39DXPpWO/+zk1wJ56wv5wJnUS
30IcXMYs9DEAyyXlgYY/cyOX4/HHV/39hnJVTQNfCYdDuLZ//Zb0OPiiDN/OVcYRfbVY7te4pYPN
1Mxavv3b1+IxpTPmawH39P0aw7NZ27TYwjOjc/nMQRFuCXa05NKNwk338cX+5nYqqYTnO0IxaPXe
PSkKE7hL6/oSDHSx80Ov+zJf3DiggBz8axTrxErmiZi3H19X/P7cKC7su/yKrKOBvHywvzw32kI8
6gR5eEZ9dTKWbPJdI2HxRvRaiNhuQdQn49J8KVzxqi4ZPeus7cgZCCFWNKy2LsaHkXougP9yD7Lk
KQgG9YeX+G8+o0vBSRfapelo2+8+Yx2baGyBV5xnRTLJKi5c2nL4pdVV2ZL7mORV/frxbXm/4PJ0
ew7rFM8Zt4Ql5Ne7ElMtL35sqbPDu40wEP9AR1MAfbQLwVlCkToo12J6j/2k2yUE5K4//gB/86Cz
Xgo+B90t4cp3D3o2CGwifeSd3X5yjrlq6SSZPESMO/R/uNT7nZ01Ul0kQayzCNrAZchfv2yUTmHv
F8Y9A7QLNgZf7Q75PTUh4/x9mZorw8lvhf9VboQIoWxUFeKAZikOH3/n39dqHYhA82Fsvrmt3+1y
HWEu6PgnfbbGwIF3O/niaPL8DTc9J/0KFOuQ2/MGj2zyhyv//nOzLflc1PfZ0rkNv96BYBmbQBul
zkg+mIBaevI2E/2nnb9k+pqh1F2O1mgX9u5FHOKbq4+/+O8/tmZ7YmsUgiMFaotfL88O5eMZaMXZ
STnJinSsJqBP8bKRSTt8/fhav79LrufZBNUph9eeUduv1yJwmtyN1g/PNnLGnd0Gl4Iu1nsk0t26
tKd0//H1xG+/qoe2UnosMjiSbVBSv16wQHEx+HbBlC+yhLki3DCVh4GJJ63hJNTNzu1G+1gQcwNE
ao6IufMWVx5nQu2W+xbk5NcKsb1claqV13rJxrdEs4uDNGownhsTp7dBrIO7jz/2u9vkuojaeSE8
1+bPUgTvnsWhnXuosaK8cpZyOQANaw6VVYgNE7n8HMX2n17C368nbcfld4HdG9C2fXc9G90RmehZ
zYgyIKa2HHGvQxINgf0ztQAx7u8+/oL/WsL+cmDgGyJasn0PpJfPEhC8W1QHRBMVKqb6imFy9xwo
q9gr5ZRrN7anYyIX+WaNKiMMbkITYoou2y+Mrzc2RcxWO870h539/Sr0/5/H49jAUwncMHj3Dooc
qErvwFRCNFMWMcGejfw+piaMf4aGOdyxiacL6MfO032JagbSMHjUR0VKkX+SRJ4+/+EGvSt4/vWB
0CH5UrImMlp591YyrxNoJjt+kqjIhzVUaJQKirAmnlCd2ndkSKIkpjsL0Yi4xlnudG/ZP3PjJPFm
KBTjxo8/0d88I8ILgkD7tuNfHpdf36TAtkZO/lOHIsDNd0Eq5kcAU/Oe5oP8YQu6Rh9f792be7kB
bAoicF3kzo7tvHsms54MnJ5ex1UNNhp2MCin8cbJXCbctUSYf/Drxp1uG9rbT0RsDs0fHlHnsjS8
e0Q5zLL1c/8FB7F3h/e2z4mNaeP2Kp7y+diRUwcd1J5egqS55cSvYGnFd5fw2u/FZWBDDSzZnGp6
5i7pqQfykiCMM9yZVh5CKMjAwv8ZDVCWIndMV2HsJo+z9LxDInPkIAVtRnSzXz6+ie9/NJ+6mR8M
IqRij6G/+uuP1iqAhpTu+dHw0Ym8cTUEGy+5Yw/01oLMgvPH13u3l7i+76pA44+2HSbigXj3WsdO
E3sAwa2j7weDjdOTDvTEsLGOMLyt8mJmB//Dc3n5T/71Z/J9SlL2bcn3FLZw3725LgYFGv5+d1Kd
bQ4ebW9yP2agRZ1q166upy3AxeoPD8e7LZvv6XuaYkC4jr7gHN89nETmzQWaT0IJfM9nfFhgUdN3
bs7M5FDbppl3UL8s6zi1wnRM7RE3rNOe8c8fvrz8/YMENtwRhw1V+xwd3v3ApY2+p8H4dSLexx6v
GbbF3blAU16wfbt9+6Z64eLt7en6bWQEqacAttZN85M3JLq97pi62i+0dzVdElDCdvJplJfIHBS9
YDdvU5R+2bkGyxFubIZrwbdWQd/cCnT7LDxx39hnA7k1poyt0ctBtYBkjza6izmmmTkhLToZjbCP
LXwg0n0KNTE4ndPKuhSiiZ2cxr7oB0IcEyT2a8xSVvQkR+jMzykC+/ye8zVMwmmcpt5ZESIBm/vj
Z/a3d4QCPdBSwquhpnPcyy3+Sw3ioNkjEwGdktuWTEizcHRXjBhB4jiL+U5jxf/Dj3Z5OH59Yrkg
b4jgD59f7rLw/OWCWYt/mzyy4mSPU/cAMNc8Eowa/eEqv21pvGJchtra4aVgp333vQwIlxTReXFC
sEGWM53DY6MkaS1qkEQ+G+doFYAWCQGP8T6RWZKbol178Zz94YD5fiXng1BXajQyghZMoN4tClMm
gV4SEXCKAjU+qzpPdiXZ1KeSNL4ByvyFA5lU5kTJW//hJvzN6+HQmnJpF3gUF+9vtYDOV5lEkBuC
vXDtlmVyV8Ay2o6Xp3DC2HFE8+MRFkkIcU5L5v7jR+tvfmmKGslzxbFeyX9tMX/5peOidZa5QE0Z
lQLZK5rQ4ruVFMm//wQ7CNtstkl0vLb77qwwjFXvkUbOL71gTwRvOrk30g9nvYvSMXpFzk8CwMff
7G9eGn5RD1YiZybgMe8errSNJxMXcXxqFbE4amivcBAiq+9Rl2mHTIyPL/d3DzMMZmGjAucPHudf
35nGzuaOkVh8Gt2cbXTKGta3kMVjmrIdqAeiUnIDZ2NOzXUUMiKY/U7c2U397eMP8tupgIeZFjl9
J8+9tIHfH0sGNaEgaKLiBEbVIV998ib/hFlnyt4UgaXLqia3Sn6eWpR7ayooJ9m4FR3j1eJrK/qe
/R9n57Ujt9Ft4SciwFzkbefmBKWRZOmGkCWZOWc+/flqzs00u9HE/LYBX8hGdRWrdlx7LTGq5Qe/
06Fcha6lnm1lQ3vDMna15ga6sSmIJWMvjuahfJ6BJfUfKk0w7u+qEB0128zvXONU5GYNCgdYLQSd
9zd45cFxpgaldkJPQmHDXKT+MEUiIq1TjXFArP+VjLHHtu+heAU8hADg/cWW9R/8KKfJPxY4Yior
y8QDZEPuRDgJmPNSIz+EcAv9Zs4TquzEmewTRk2QkiLCOR90sAOVVOfqX0okedJH/tf8iw4gxt8K
p4meUM3WygNCvvrvmBhWW7mCN248ORl1d8ELsykDLm7gVKgM9jaRBx/mbADWRq/WDETz1Zp1p3hq
6Wz8d/90bthNm1PhWEgBDX1550c71qm3K4k3TG6/Q1vIAhYrIi/GjB1KQ28eGyNA67AM4q/3V766
BIiCG3CpYrZxUHReLvfapBrKTFXEPbSRmmWURw8y0J9d9JAB9X66v9gNI0mAb5F8MeZnUF69XMyw
mAjQygopPcMZzy1DllttSv4HJ4Sdon0kTN0msVpE8wMqD33E1LPXzAklTVDOAEhVTUHIE2Il2BQ6
VIcmwHB+mu3vb/DWdyQ0U20Veykr1pcbnAHnuK1ZxB6KQik1PL04tvAO70KH5bOGyVVmpMxtoM/D
8f7K17ExfQdpp7mw+Adt8ZgBshtD5yaJ1zpmIT6ECjWgPcoo4Rc90Onsjsg1om9RjP77r66MpaS/
J8tneOdyy3VpGlOt+LFXovGyT4ZS2UxA2h/HMbb/jujQIYcRFAy2UHAtV3z+1eWV1XIq9CrdQqpq
hvwcb5wu+PEgcrpZ92wm6bYF/9WnWffhA4zVbCW9ujpfMhxakhq9QDbJE71cygLYkVMk0j00nXXG
8BB2EuDON4HdjPsJ/j36vmr2XkPEocpV8UKA/IlbLxetUzD7k2oIL4XA44E0CyorhIE2+dxGx5YG
yMp5XvteXAKJju1QRFNtXMPlgrrIENBJMguXx/wA45EoiMfxf5WNFgESJtMmjzJ2X+YwuIeMezDu
qB+KEeKad95m6Zo0Qe2BTgHXanGpTDtOTD/wTa9pK/fYtMA74abId2YtjA1wXfUlZ0htZfdXj1cu
ip+S74cl3cVpRz68mKPqG17axHYIgrebQcwMxOsbl9Ddg+UQSmphZeJUg199b2TH6vQriTR0wh9s
8eXRm6pWY91jC9oluvHfa4GCABQgRfEMMCuBKCNoGDh4/zHTBLKxkXTyqM9drjkr6DhmQU8wh3QY
UylVvPeVwv3goHhyDCTfG6jYLF651TderSsjSdpdpq7xdReranQ5hqA1vUnNDBVKqqaB3Snwqchq
IWDa+3uUV+UiBZPnCickTwhnjvu5XC1LRRcrSm56ZollaEORb+nca4conH4ZMBp695e7tTnyAMJF
Ag8c+uLmdoyzRTBAGbBGTNm21SPE8lRALTkUBSspx637Kmurhk64TKS8CMwrrRpmky6Ll3ZIRahG
554UKLsPuciNcwvu/WsbadqO8iXsiPd3qd3cpoN1Iuci4Vw2Mmr4DyCRDV3PgH09c4A4z2WxhR5n
rDcVsyX+3o3Aou3R21AR2EXA10QqInAnl/pXa9gQ9fuM7W/4f2OIMuHam9TDnEM88RWIha+vYAJu
XQIBmQLWjRorZvzyEvit7wd1xETw7IBE7EGAQpchslMek9JMYaKsnM9VoMOlk/AJLhxpkysWOcwM
Er+spgCG8axt/yDqWB+ZSs2e73+FWx/BsVXNscEqchMWV9tsnbFS1dr02qJqv6CylD20LRRPUTOb
K7bxeimqF5pBkZIQngBnsSHkCSwFagpBgNqrWz9s9X1XmRA+R72xYgjltb18sLJQojJ67Gj2NfAl
CaymZiRQgN93wFwFcCELPWq/gRLvDz4R+B44vb+bjJIhGRVmlvuHeu3oWV7QIAd7BDT59ea/iSkM
GJcgnshdbwqd+TEtzaekhO2WEpuPHD3YQz2ERuD+mtcvmTWBFwnuKJGxswgbYWREFHCSpBWU6j6r
8wiXmRgMRBpF/mwVaC03Q88UdqH8vr/w9T2VsRM3R3YkJdjo8l00zlBWFZAgz44z23wqzQaWdDiT
q+Tb/YVu3R+ZzcukijLCEk/RK1ZfTQb2IoQkwkO/u3yM7PBrrXK091e6dX04RlNWbfmAyzwzCVs1
mvTA8cqwVoCx2S2SlFEdP2jDAG9cklf9pyQV2Y+hU+O/Fr7x0/0fcOtMZRBBgcbWSQIWHoDctVSU
bLI96KPmDz4cgagZke+/38aQrxEeOrwUujVLxFEfC1MRECd4VhjHPfSmbeUcE8qL77YyrIP/BJNH
0ZkmyeUdoXw7O3MpULcEa/pTmHP+wDxRTQ6n/rl/cjeeAcGuY+ug/+Rf8hK9eXrCDE1A1K7ljeWk
7H1Vyw7UuMdt31cobANAI8ZGetmiVbryzW6tTOiHybGFwceTf/5mZfo8EiOOzWFuPPsBb1K8c/OW
UQ/8Kby1sciOcPt1O4Bla82nGy+D2iTtLxqSIDCWL6OIeoZKw054oZszi6XQ3ZraNNl1gxMd75/v
tRck3HKZ9MTYqBRUFv4ijJX+dfjSY4CYNpY/RcMpMymqUCeGcEVBLvD+gjdsKdtyaBDhd/l7eawK
zFRlGWNetABC5d46d5YLwUlkIKM4FPVOwP1xf8lbexQYGY2ryi2yjMsvSd4wVJCzGZ7bQ7QdgKJ9
MHUGGFRRmBDNJO6Kubn1+cA5UKa0yUHB0FyuBy32rE5GZXiGqQMx4BfBRDajSjI477fVdGVJdg0q
UtdljaidxqpUe8ObC8v9rvVhv3OssVh57bdeAnwfFkUhTIpY9tj0RoMJEAoWr6ygUK7cTPmGIEC+
C/oChLvV6M0WOsafkfDfidvEsFCHMITjAPYzgfstYjQ47BNU+gjUNcC/+YZZWPtbU7jfdQ2gtTky
HFHLtOzd10UnHIQzUyYJhi2N+duHX7QiLPuEGigFq2MbJMHOdAv/pYOZZFcxoBmtRIY37qcOJSKV
e5cPCfjockEoCpjiHkgy+7YxEbmO+rOe6/4ZdSJa7Vbz9f7+rtAX8lRheyWhhA0YyN/iPahxPVmR
2xkezD7t1gpieG7AG+6iYWA2YSQ22PSRAetGbwpShb5+KuSkz0DvF36HsBlWDvyGe9YpMNAkwnnx
PBdfeURtcSrswfDQtW3omjsIvG/ApDCnaiMOeaoHtzw0DDOcKuBYnx07Tg/3j+TGiyXnlEgUyHNA
1ckv9OaTm/7s+FFX6+jhDP4xopvujVXd7MOqCFY2e8P+GRroVVqODsAXfeE64RA0YCntdC/OHPWB
SRNoUbvO/lbEc/R3EvH01Bq9umLlb5wwyHEAAGQE0uoujG7rWqIXo2V6uQqbL7TibjcjDgGRyyat
kJXd9PAKPgct3DdbCNrFgzCHsFvZuXw3iyAefwqOx6IfxltefGb4J2OY+0iAJiQXf0TN4H+a+1Cf
3/+awM1YlFtlmx6mmctvWaQDNHyFZniaL+i7dJCaFmWjM57PWJ6R0+l9/91xsb4gVfiamKrL9ZAp
HlCQpftVK1r2Z1RM20NEXnkumD9Y8Z03rqls9OsyuyeUXCJDofALlNpMTU+lcruF8XVEvbKFRDnQ
QwjM7+/rhlUi+ACCI1MQEPTyc755E24Sz71R4jUz0Oovbk9Wt2EIEKklAyEHtF5dx19Z8sb+uJzk
WDxCfNrymjIWE+POHN1jgEt9rAurpNjXQOFnw3F6f3c3XgSlTIvq9P+3Hha3pIlQdvNjH60nTWJ0
LOg3hk2ANPiO8TnmvI1+/KEYg30YIDYgxZysz/d/wA07wKCcQ7ON1wAEc2GEpygVeeSXzFeGw6ww
I29I6BvMN3Bv6KMGSRHInWTLdJZTrbyQGyVdrC1zTiCvSYrIaC8/LYPMVVMVYUoYZImJWUEftjnV
RoJpRkAbBS/FgaQvCpPnQdfibe+g5+3MofPXbIW9v38ON6wCrVRSXKDOXOzX8ZM31ywZFZWsWk0e
ZiXR/nIzsm2Zxtb7g/m3qywrqT10RB0U+cmDpcb+TndHE+0PqKFbJyu+Ccv9PEdl7XVRvgbmvvWZ
cSyCl0SHi1mQy6M2c4CcLpPrDwNzYebDVMPl8OIGlvaFpmX6sx1VuACFlopxJWi78ZZk84dyCYk8
hFsLPxO3im7DThk/wANRn5y80Y9xrCFcEURr/vu1kbSw7I7zGuk6ghmhZQDTDvyZgdzFg6hTE0UV
UK1I90RZhshFV3ZteUbCr/MPAVqRiPuOOVjvU1UxdTyjH81Y0Yo7vzZd4Cbp/siavY6ZXLhzgp5k
9qcse4iJ+yt0Qusp2qrEfJ+m0ho+dG2+NupzfdoSuo2xZFpD4tkX5oTRqMBSlRhd2nDMjnmqRvvK
ypqd0M21WOX6RhmWS3lGDmOBo3YXHxad1hapIWbbYrtqfoValEPnyROF1idvGTwP9WynTi7Uifcf
6o0tSiAhHhw8D+MzC6PR22UXIybreyOsdDWetM6euijMi22ZJLTs7692nXNQqaEdzN3VmK5drmYw
uIr2COha2G2d5xQ+tL1fdgjGoPQNhe7Ude1WLyVYnXK3//v+4tf3h3aenEhgv4LqwsI2F4x3iAER
Ss+KMip8aTdtaqvsGbS33U0aRNVKCHFtA2V2Q6efEiPe4Gq80cjgsEOZx2v9iiKqlerHARTL/v6u
rj8grtWmMCzjQCaYFq9iEDo8vgiZexNB9ceiceZnhUFyL21zdy2lubUWbk2lbEOpm8j+0uyJSKQl
eKfJg2hIAjsyuKihAGdYOVkrzt5YisRJQuZ5TGC9FvFXjJx9O0Aq7k2diH4huJV+zGMl3SnzHK9c
yttLQalHJxDc6dLOIctRqjBe9cxhFONHaEXyk16Y+R5u8TX8840ryJyEhJwQxMqm5+UBOk2PYJ+b
DV4P5dfRqaHQzqIBzEcBS+A8tN3K1l5HIS5tuEXbXAJyBE17qB8vF2ScWA0H2+89RAUzFDcdKzpP
4eh/KczK+qHWvnYMwqmPN3VG6cQO8GO7MtOHk56iOIMpL9GjRXn3/p29NnYWBofMBTASNbhlJSyr
EYjTY2SvIDyAWkOfgr3o/MQLIZSBjWM8QhD6zokvig4MEIJeplAszfkyoO8yc8hT2Dk9AxbffxQQ
zd/GKoQ+E0qIg9agWHd/jzdulQwNABAw62VjdhYn747w62RR5zWQRXs5pMhnavzzSYhGO/4PSzEQ
A3CBXJsu3eVSkdaNfZhqrQdZV0q6HfhnQwnMQ0hittJeu7UrzIwpyyiytri4T8hwd7Bfxa039lHz
0VE090jAq71Q6HBWDvDGJREUoimckBMJa9n0jGDaKNVKtJ5ajdDOK7V7GgSyqiKMh6e6miCsmov3
p9QU3PhaxNCgXMg4L48ycJvaEZlae8UwAzfZwXniA0VL0W7M0KgOYVxGBW0Mj7TuIcQqXCP1/8DO
UjYrLd8bloLYC7+sAUqkMrGIB7ouReu4LsCAw/I7fWrRPAjPeV3BSEeSo0CE2pl+un33RXIMDJME
NbHu0j2LZqLQMJuNJ4xsPE5obx0imGBOpgJ70v2lbu1PHjFpqEt06S7cFtJcY4J4FNG5ZN3xVfdP
Pkf+HtzdBI+B0h/uL3cdeFh0vfCONKXooC/RtHrXkzaGVu25vHwo+RlznxDNOJV58QmRoejUSL0u
OH6albd5c5+EASTAFBGugBcwFuaTgkKvNzZW9AK9R/rPYFvBDgoGya1Y1vv7G72RBVKhlq+GyBdI
wNLFxIQZZdWWvWcxhQUALU5QK0+RFNtOQwvXTFMjUxJMkQO/ZDaPJExZ8G9SK8nPUUua8/1fc20u
eEuMFsl6K0i1pbkIJ1jN4aSZqbtVQ7BDiW1+dvukmo5qoxVrd+r6I8uXC4uDHK+Vd+vy8fZhHU9m
WqmeVhXomcUJZPA75OqMrxNE4i+uDe820lNxsqu7pFxBPF6bK9oCr91s7CL+dvFggRppE/xKqkeP
pNqKJi5/akMd/S1yBWoZV+oFW23s/Hr3AQNFJ6CmtMI81RJnGUPYaloD0ryBBrOcGbfOhzzTm50T
NNnKTb7xLSlwAlyiVEUEuIQQOY1VhaZFcWooEuNnLsbpDHMKDIQqDHz3dyXP6jJqYV5dzmiZ1M9V
PublhwzwkZJYf/ICENMH2qoW/M25dUpB/50QvgUY0ChgYOJyhGqizFfe0I2dCuDvfE58AdnCwgk4
cPJmcrLUI2Qqjg2pyGZAnGQDtdxagHZjKdBDdEMASDGGt2wqNapiEHsmlVcCht9r7pR+ydBIQga1
jlZM4I0LSlGIviDFKVKGZb+spvyDPPTIrqBHBd4/Ko0H5j1Dwh6q6O9ZyUN+qHkuxbtdGf1WqBU0
8kuG2x15Bm9qQeBjoykMUYA00AgBvhSISRBci3netRDm/S7dekjfOWwL1hm8jG2YhPRykGqxZosw
oYosdu5l7lBmx7lS3exQhQnUjpndoYRSUPVdMXa3Dhh8lmy6Sn6HJYaTumDZM9SdeXOCZqpfWb8i
OKM3Tsc8oG6Xf3LFXYNAXHsXtgmbBPAH6UmXnTRtlBJErp95dWU0T/bclId21DOGsKrsOCjNGofA
cj3gxrKqJ6eqKOo5y6hE6+DUtUfHPE9aWgRQ1BtIWSJyGwbdc9yqaZdvZItKXblBS3sgl6W1INvm
kjBomeOqRZGHzEsbZ8Sumv5UTrDVbjOjtmHE7uCOzQONQbjMcnYhDfz94IzD/r5FunKrXH7IHilA
gTXBJCxRwXWFFO+cBfoZAaGWYm415sNLbYFfOrhzVKkfR2Q77YOvuL5/KOEOQT8rLZPgaSipse9D
GOqjlVj8qkDHb6JgY0j4LLNQjEtePqwwsANArOV0TsvK2hRBUD+MdFa3FmMzQClC1G6YcN066EpR
w0uCY4nO2ntTWvkjcLUyhGNSCYzK5Y/Q8PBKxDTJeQCmsxcOC6IoPnpCtL9VFI1XQtSlj5fLUVgn
9ZDz9ISpl8uF5oTIUab359Aexvpjkrkp00nhhBz4oeGaxGIDg22CejPSb9FEyxNphJXrKLf01j3x
G4CNUZrgkasg/xbuCdr6CCUNsz+jk6f/Z89T+i2tw/S5bsJ+ZbvLGhJLUYDk5oFyoMC5nEmdkftT
m8HqYMrLBYoTVbO3ScBWXMP1s6bUQv9QxhEYsGXM6GZWTid+6M99X05PdcpYL3wVSNOko7pxoLjb
3H9NNz6i5F7BycpUnLrn5Ud0Y+Yzc23uzgZfb3jpk4J4vMuMacyQPMzs1GPETfeRSUS9eBOkramu
dA6WtpqWPNESoQyDzYDh1MU1sstEQD0eNGcuWYxQQWzmU3pgvI5hkqQS0F/lStShQ5kZCHmvMStd
DZzJ5dk6LoryDIGOPKA3LrHL3V6gzD6fUeMKdPfU1yT2ycZBBCo9wKldOw8OvT/1a27Cl0c53WlL
d9jWs9o7PzrkVrTnYXYc45jaeqT8UGDZKw9GDwf6XlGhLzg2DJgF9TYYKRf8Dv06Tj9qXSwQ6Cjk
INRPx0WO+XODfjlkmlEIFed7vzCoEtyERn+GZ7IMoczIjcD7BvS+ouolDzv0oFuUbRolZZqi7/OH
TujtwdAiZSVKvX4wBnhcCcfDQsgs/vJkEwPl6tGe/LOqgiSNyb22oT1l3969PVahM2yS1HF7Ft+v
Rjq40M3OPyNcp8eboOkkYZTZD1QNO6t0jo4NOHwvxkQ3wZJmwZf3rg+ghPkNwgxws2igXO4yFEU+
MmLlnmfhMxuKpao3XU/PaQ4T/xcagcEuCdLOhbDLbtfm06+tBbQ2pDOU7hglJJy8XBxavhJ6m9k9
j72GSJBqZY9x5WQfew3Wx8ph1fubvbEehRhI+eTcD9ML8s/fPBYXpts+jEdxbpIKYePCMHoUT2uG
y5pSIQFogmolerzhWSHNIeAgDZGYhqVTs22fALzKxTmYWzkKguT5XJB+qBM9clH5BhSWVVjQyABM
E0UEz1PEtOqghdlT0rhpvvKcbh0B2HIK1LxOya10eQR1Ch8ATXqOAB0KTwnGFyjDq73fq8lTVirR
SrRzYzk6JDaDYwBb5cjB5XJDHosWCSjrHIwxtDgtgyFFMNl7LdDGzaTSXbj/ha/jO4BuFC1I33VZ
XVz4g9HkLJGmCbyuQM9gM5c6mqSMwWu/7MLPH6veshH6msz+KzTwSBO5aJbkp/u/4doj4A1Yn4FF
WC6uDEdm00j2jQZ81qgVp65Bsj2JwhSlBookeQDNYYq5e2c7lxoq7VzYH/m3TDelNXtztTOaXBQJ
hsCDUs/dZfRMj24h8gOD/WvsFtdBC0vJ9ETmJ/TAFt/UUKk7IxwTeCiKK/oBJsqg2Fsqc5r7Pm3c
94Jd2Rl1S5nAwzgi+ziXO9PKpETQSEegWSjNGcFLZZNndvIDbeO1wsSt1wooiPIS9S5urLV4HaVv
ICKqdei2WdZ8MBJUPHMbvbJSg0O8HgZzG4/Qo8Iph6g5k0jI8Lrh4f71uXG8eBzSahIECYNd7NdP
lUAte9c9t11XHIbB+uRMc/zog0B5vy0gYiB4wfBzusuST5S61mxBY3PuOY+jk+VquakNBBK2eZ/W
2zTIoneSTmJ14O3BqVL9JYkn27z8mNFsQtA/KHCnjZr+BOLBYjJfq05MlLUrvBI3PqYs4FFmogcu
H+PinurBkGkBYgrnuWyoE1RVo/71y0r7x+4T9FEq5qY9c2pHhJ6nTn2aTSX+jhyguWKSrk3g6wgZ
lxhoFumNNFlvXmZZzK3B2HJ1HkvFoVDbwptVJ8mTU9T1WSPDP96/P68sr5dJBSNrhCwkUrSKybIv
FyxalA7RMSnPLvI1UJbYaaYUHsTkwn6Z0aRgw4afwVIuuWmOrWtWyucRVZTq0RrUpPrPr5TJ8uxo
UuzPAwqpCNjUTWb8EnFnB8jzDEYYbU2/i7LzqE9ld3C1IYelOaoRM9rEuo6YJ+qDqPtuRtq5arSZ
gsA1voeuQMHnqNVVEx4sM+nB6zNLof9QkY37DccWOosOXOFinw5xkHx08iLrNpFf58r+/hFdW2ho
jLkVuAoGLggvL08oNwqdg+D3R03pH91x/kzHdDzRGMkOzQSeVx39cSX2uH7WhOqSw4+ap+xCLdZU
FBO1azuByxU1x11Uo+Gs5paNxhVFyPduD7gUYRWDF2R6NL8X24unLA+VLD2P1aR/M5GwCHZt4jTj
1hd6Nx7LfgSjPNfY05WVr9MxevoM7NCp5G2DX71cOXODrK5RzjjbMACNzKwHKugTJUDFhWJIcnDM
CPHIqkfAdcbGrVjO689KBsioAoUdCmdUQS9XZ+qrqnFb49nqMwN6bmYJqSSM+57KzlOeOvOnXA5i
3z/sG9/VpSVBZ43iKxOjC5fRAZWm544YtdDHsDr1OWODJ1UvQhiym/f7QijWhAH7pux60++63GEU
IAExaU1/VivV2tsNouEEOO5mjo21OtXVYb6CwnS4AQRpAc2uy6UEzM3TWITtuQRriZxmWu0R+xue
x0DVvDxOEyRVkzVM6dVhSuwJtR+6W6DEaOsvFiWvNIcias6tH8B9TznMehbV5Jbwp5XB1/tfTl6H
CzsJwxIROWglAKV8vsUOoylGdxN1lnPXDO5+pL/1nA2luwmgKNtPTC7upoTo0elyqdRdmSve99o/
ycRLIilkyR71gIV/SiJgUWgeVefCYGAdWnz3aOZDCuv0XIcfYDVOtxN9J5NfgKr4DkHiSkdb5N3g
doJz8H9U8+kfcJOXnDWJWyCj7Gj1OZsNWCjazkL+ADXwTQql7cv9M79yhnItyR5i0Bmm5rawgp2l
w7EJE+/ZmgyQrDnKmfEmb2EyPWBRrIMZVr628kJvrQmmnEiHphrk00uzYMKwUdt+da4aqwxPZaaF
41e7VlC1LigLfRaMzb+38SPP1KRViSWSreIla6ov0lFJOquisNcVf21mqLb2HNhfpw6Oj/tHel1Q
Zi2CCy4ysRWR9+JMyzjybSvr6rPCF447urNlngbbtG4bSraKP2knAgI32ztl6X4lUC+tfZhEevNZ
QcXUjzeNURXtii2+cegElkCuQL3LKuviR8Eq0rZIW2fnGHG370AS+5/k96GyAbbXH6lLBc37PzNF
bBJNyUsk3/Wl7Sjz2RJKYWTnLs2qhu70qEW7EIW2+advJuY3o0U6ciXG1OUbvbQhTLtQfmRowuBK
L5MTNRmMyKJMdp4BdmRiM/NwonJroVo4QWIiy2R6mJZT6BkGekWfbDuPh0OFSpv1PFU6ZDatNQ3F
bw2lHWNbWlobvKotxij8dDZVEDcKVLfbD6HrwjmHDthgbcIS2bIXVYxjfapmu2yP92/UjW8nCXGJ
IRwb0NGyQxEWRiPysUpB5RbRKVcs/ZQo9bjXS+tr6YTxSvdBpqaLM6RcTMoqub5JKBd2sMyyQiuj
uDmr9Pe8ZGybh1xMa3XEV0rUxTKM9wGewKXhqZe19jp0Ydiaq+GM9EovzmS4OVQsKhIjh8oRNLl9
BSy/vRsVlBJeKvhSNS8gVoNO2kjz5EcyIzfyEaXowf9GecYNP8QmGnDTznJzQ98jKBig95cQKUvd
1rFEmA3xTPtsDSM2nXlQB2b4qUqNvRUlfnsEZR8pJ0ZGqbjldV4xCQjkQD9FpdlriEGXwtokczqJ
T9DaqjDk+Kk7/2wLlGpRwkTa699c0dRwn/m6WT6HrhZF+xTCjmEbNSgD7VKnmsdvqWlC+RLpev8f
GhTZ9DznWts9pFOoGNDUGuGsEZ+Hea54tVtBN7TRdGg1kg24Dst9hvLQd6hHTkgR3b9k166exgex
ouReZmB6CegAy8JvIAk4t5Dpjqem1EeUuoMwSreMzDR/7692FZgCEgZyQCwMOxzXYBFYMEEeTC5N
6/Nop6IKd3CKm9VH9OqFOObTGCV/2yqIO23nIFwm9tGIwMrn+z/hxoaBZTPwyaQylYWlfVKGOgWO
PFXUFsb8u8FIxfca4RmkT5FX+R+Wki+Jjg+THEuP5+aZmOwor88ttNDa95mBieGHkhCh/jfC02V+
ur/cdajI0TKbSEnxlV9wUcMeuiouAQLYZyThmqesRhGOCddzqtXdE8Kr6Qb0oLVieW+sKQvHpPXY
XYa5FkbDjMGookyFNGw95d1O71q93tqKmX3tg0bZQk7TfQldpG/ub/XqI8rRMbAPciQH6ZhlMk9Y
Y9M4FjZAttx8EoheexHdakQt2zW/fmWFX5eCR5DBWjmbt7iydRz6DQQa9qkJleqX2bhzvUdrM/mo
Q4Zyzoy5X3mRNxfE6Euid4rxS5ikUYQNdXrFPtnm/K8P2/XTgGTXTnPmP5muRl/vn+R1+AuFIAaf
iRC+IVAA6Rbe1EVQp5nRmBTmqVCV5JPWWeoPsyOY2MdJbofQJ+cFYsnx0PpnXRGttlF9SKN26M/q
+/s/5SoRMGjvUGoDHsoQDq788peojt8ETiP009CjtvtXmcKpEfvMcYa4fSxHKw4kH1mqPs8xIJet
XQH6O8SJkQ3f7/+Q69vlkjTDqiF7XYK5n8sf4nYNDcwIzdVhboJNYITqUbea/NiDpTm/eynSR6nc
w3VWQcdeLoX+LVr2JXKgqN46BWWbMDXsL3od2ON3wjTHfbm/3pUBhkVJUv+A0KT/wh27XC+mZzyN
qtId7dge9k1mh/9OLYpSlH7qY2iWjGs7bfBgmmW0u7/ydYuUJ4SeAFALmES0q5ZHms9ODcVNewxF
g3gbpCKfIyR/HxTDL/ccUbljxhWGH020AJ01AWViMT82jRqd7a5ATc6EPxRgQraDnw4yr6wszinM
ziRmboXkad9Zn6xyCM7qgNJh6tf6s6nFYsXgXb1OuQvkrRgAZ9qdVujlAUbAVQIT0cMj52Q/hFVV
ndNCjbcxMhAHZM3WWGOvAP8EQGBCIFUlFweasDR1BAN2PpQxoC7TDMsDbO4hLXTD71LoJue50oMv
I0yjnVcLPwk+dCDtUyIF4DyPDjId6os7ho5yRFyTUttGgUzJXMvsXiPRi5iO34j5gEqBNAuo8cJG
KnAEW+3Y1ccGjQZPayZ9U9dhvWmqqNiGgxL9a2e6sVfnwXgaC58kE56HXVvF6NuWcXzUOtXZaWaA
IlUYxp+Q4TYPjWVVu2YukjNs/skjGoRIgcKV/NVtS/3g1pG1TTGO5zJs7I2FuOoByIhyQjR4Wrm5
V3ZJ7g737YBZgnBtSUMG0R8EQoVSH7NA5DvGq9LHV9Xwoqz1nZ907dMIZ9RObbv2kWZY+F4TIZen
3AT5jmzALx1QUmvQEo9hc8yKCchpFTnHsK7mbW8ba3nUtXUAXEpXwCBkIRVYDpxqzPiNpW3E5ypT
3brfaUks/MNg1WN8MObCL54d3Y6Nn34Q5vOvuab8p64c9lVAwRQSr8ug90MgA0Zr8b6sZFDTOucn
JOn4EAZFs0U9tHmyhqzyGpuHrrTzfLpvm24uyoYZ6pIGf0kuPkDgWjt2kJzdWm/7aFu3MI3DLG4X
4qSiMTL/TnQ9i5Ntnph1s8Y0fuVuIALidsn2CKhfYsXLLU9DXeqFpvonZYALrLME+O5eJHvqTMnK
6V4vRSWRHh5FHBuDsqQICUlm7Cib3FPR2OmJEqL+CQYNsZ2R413x5leGEidD4ZtET9b3qUVf7iqY
UEFWhe+exiQKDmoGSZzT6/YD8wDf6kRP3tveYTlqzfTQCI5kP/RyuWQsEFtCh/eUMii/V2FT36aQ
qZ2UEKkspYSg+P6VMRZHSQ8dRAER72v7gvxkEW1Tx1R90xiURxOYSAY6tKiGxwzBmeQQdr1TUT7M
BIS8lNOCelMLtcz/QfN3UI8JKpH2gzOYKuyy6JNANMvEonogju7mHyVJ6X+klEi1xrMFZnkmfY33
pp3Y09ECGjA3O4SnksdxSFT7oI1lEm5cmP+rrd+O44Tq1eyPyrPL9PJHWEnM7hRPzCtuIeKm42H6
IBtOIi6tcTeXlR8co9YXGSl4ps3GGtJjYVCYsAXfISUPJHJHpvuXX6W3kJ6n8hM8qqnhH+u6/ta3
lv1i+KPYCrOzd3EvwPNM/Vrda/GiWZgEk/iNsVQiDdNcLKyRxb7WlaEqCyDSULVfzNgo+ypp9bMW
msNJknkc7l+JG2tCyImNNuTFh7zlcrMIJkelNTvV4xg49imI4CvIu9J5qGNzgmQ8SHbA79bGjF+j
4je+FwpwiFZZUgI2Ia9cJvBBj3u3amt+oIBjqvu+d2YdWZ42LeihaVP4p6j94Z8qUQxElYsmNbcO
fOSfAySOIXCImbPfVpXdNJsJvtBns6ry+uBnoRBPQRk436y51oPvRZwpaYslBswHvXcaGsiUZ+FU
IefGUZQbN0Be+RmerDbe9VMrnBe10px8V6lFW34ynHLWvtVD0WePAtmwhJKKPyXFNk/BUGeQ4rod
N1ESxgfQA9aoViDsMIA6/UxlD76OrVrZJRAdUbpjtdOCJq93HXpDD03D7NoBP5J870to6jb0zYcz
NPSzuo9wmx9GRun+JIjb/XUZUHQ2DZLY77N0fAF6M680brTcMHULl1W44eDOUFo/ZK5WwzOm/Zom
P3o2mc45TVFsrESgV9eM5QgKCQZgIiIlXSxXg4PzRyCNEEZa8UPj9ybNWXTBfcpWh7mz/uRu8M5Z
S7lF4Bg8JTDvgAaWzHwu/aBmZNb2oezq6bNVzsU/rd7VD7ZBv9aVZH33n9KVcYUDUAolgBNHv4Vs
7PIpWRCPRgGh4XMVWtMRYrX4cZ7D4gjoeT6+cyn8PYYCcUNEceQ0zOVSc+JXOcPB/mNFvv1Frcdp
g3xR+yMdx7WBjVd+ordvFTgLXw02kVeCH8B2l2slmVNppJbNA7ayIAczzDbzLH1QfhpKbJYbIJ7g
4IfYcD+Drxq6rQIZj3us0WT97CD8K6f30EE5tQ6VbCagIP2opk773k6ttobLXvhvaVckyxLGW+Ih
CU4uf+scFBS2q954qApz+pEzmvObwML4POn5LyWuy5Vamdz626OhfsQoCYGuxZAbteGF8cyT/6Ps
vJbjRrJ1/SoTfY/Z8GbHnok4QPliURTldYNQtyR4j4R7+vOB6rNHhWIQh3PR0wq2mEi/cq3fNGbW
5/p0Bo7TnXt8ii99a1YrR/Rtp+ZnCrtm9rKECTTvrd+SHYUo8alMyv4MtCLBmmGUo3ulNNqHIRox
A+dKWVnIzzZIYEKRmOQR99F1g/HYgQ6Z1O6s99OIgkipOF6X2MYewdxgl9eFuabve3s8MJKQ5niI
cUQAdblucRjzqZByYmcrrGTZKzWUziNfizJvyNrxjRxgOtSNTrIysjc7FpvjOYDmUJrL1MtTSVKQ
qoeippwbY+o2UmKaLk+qn+3krKlCP9MS5ZB5q1KChyS32EQttMskT0V7Nnykj9yxg4Rj6LwRXcUM
65XT4QkqsViX8+lHuZJJpCS+GE4ZgpXZpkF79mPJ3wiV+92TatBpn4VmtbWr4nHZunY/hl+6Vu8K
t3WE7iDKqvqaO0cKyvuAQlh3qETbVRtdGAmmHar0iXvQKbZZa4jT5LTYlplKFCCoVteKfmdhnU7J
ioJAvLWyTvyp56aceEjwFG8RQFWTnayPY4kSsqipmFjNsLYfb0cZFj9vEnwZAfTD8LleRnD4BkOp
avls4N22zxASdTvL7+6pXfQrofTtHuEwI0OOfg+aDQjCXDdVN51ijGT/z4XV/cwrHvt+zw02k+tj
1yjl4q9Xnvg85kGIoGE0685wtF235wPr682wR1MyVfWfA95D265Vq2E3WsG4JvW6SB7Ma4cLbLYN
BYDJIbc4caxR86O6cPSzgdLzpsx1VAPY9mejCCw0+Lsx3uHtWYM1VtNpr5XhmmjJ7eiSsqDi/KS6
wSU3T/RvR15GVboYMe0964E9nGoh9NJzEnX6bpu18UbP68hfmc/bpcO9QWEFsCjKhfAhrlt0kixO
sXc3z34lpm2IGc4xEL29DYZoWjl1bg87/KqQt1WJuy0Z5d7rpgKjs/VA4TWl+YmyldEMPQh94FYs
kb2QMcP5aktY0r68fp788X4/E+ZrnDwqpEA2B+HDPOS/DWlcF35gO355JmJOYxCMVp95HTrP07bW
pKm8Q/HN+gxDzJdB//rVtC/lQNU9pL6zYhONepm49VTY2n0c9taulGHju6TzLHUXV3kk71Nfrbvt
y1+9XAfzR0Mtw64ULMQM/7z+aDVDgcAcYZRFxIfx21wktrJpoI/9WYZhWT70QW+8snYyW7qSEITf
x6N8xp8vDpHJHoyuM8fqHCVd+icxj51tpLotL04ci2bn+N349bW95A6aARjk0mFzLMFEFhzYdBz8
5lx3VXFRm0k+kASvP8WBLBBw1NbkM5YPXHoI7IMzC6lckPxLxWjms1OLDL/NAJx7wAtcidpNYGuZ
fyxqnLBcE4XQD+ZUSl6viunTq3sLwBAVAlQaSXksxWBsIyc71SvVOe0HU992emnYniNKJ7wMfSFv
49TgQ17d5sxwAvZGqYZcyuJAm02vM98ysBIb0+JjNKgVmtytLbuG0mRvI1tqHl9ucHmccEfONZg5
BUtAfPOsbnSTa1GVxvNMiT2kVN93tQOUUqTN2lvgdo/wEAAOxUlCzuAG11f6jtqgFTKc+1LRtpWu
F14xOvI+yIO/JrKSKy+553pGCENrgOxm2u/1lpzxHb0GN/2cI3oZejWUeLHpQ739apTRawU3cUWf
w40ZiD1X2HDivG6tc8ZItwFe79Nh6reWmn3qYZZtOiT17pJO6CtlzCf1tt9PSdqD00SAQ910pt0s
IiebcKEHclrtC6UPoRHzqsnuW2E7rQv6KoVGpUblfihxlHSDPNeeYGhBBLC5NX+KUEZ7HRUKcFp9
MxQPtpLYnyqpblTXR/T0ndw4Uu7lmTRQb4bVaHvYRafbIEbeE5y0JLZBDl+cBFOdh94YoKnnhVaZ
fXh5cS6v96dOzpnyGTwB+29xwhHS4dnaVfW+F1J9HzRxCHxZrnYUwHJqQtjuDCaZXSXX073l+OPK
VXvdPGoysy4kitmk1ijAcLBfz2mupK1qU3/ajYOZHHw1U0+j1MdbjVxLu+klqUSDLcrBVhjllyCR
11TCF6C3Xx8AaASyBkc99MfFEraMygkS8H47rcFONVchK8fKJD+GIH432CBPl0G1jTetmnXHWmmC
bQXKcxObUrlyKV8fxL8+BPMd8mAzhY6vuR6JrAqF5Ey2jFW4DwaAhBXSkQHCuaJqxMmHKP1QCSvY
werQ9y+vgflX/2ehc1TMyU3Cj5lnO2uoLcZgwn0boEWo7hPLDN4n/uTfNcTvK1N9fVg8tUIhkMuN
vD3Jn2V2MY2KSRb6pO1tnUc5RpXKozKq9caJ/bU8xfUx+HdTFOAJyqkT89S6HksfIFVhhbq2jyyh
vomklsurVoYvfjDYu2ny1wKqm66RseehgdoVxTU0thYDaEtd69QkoPZR3kGAkaG74D8q7XpSBt7L
c7U4legbKp9cloQHzBYM+8WOMQJucQwC1X1ttO3DJIS/USTbdmGYKnu5jb8nWVgeeR8PH/A9nNzA
CO2LbEfJezPHaInortmzDgFGaIW9GQm3TqOJ3blqxdF9FGbS42QmIJd6VJxr2IX7LrAz2M+ztyQy
BtvcFNXbl/u0KBH/3adZGYODaH4UL/qkGM1Ijlmo+wqd1HfczjESAdZ00BKtJvsMeFrW8+6gdrXk
helkHdLcrKnBSvXW1ka0DGxEVV/+ppslxDDP4EUqWvMbYDnMchkqWkd5aW9rifEG4eW37diMhzpH
0bUopp8vt7bc/POkEh9wqZERZRAWm78wp4HKqabtYeM47xMH/TLWAIlquZH35aQrbgVp7EtccjS+
umXqTgSACNGRA14+k5OQ+Aw+ibYv2ZqnUAErE2uh71pWOb6TtUg6h82kHn2pWStA3fYZrgOJECiO
nHdUO643qWb4NTnSMTikpIk3Siu6nRbj4FfoKQ9Luy62aZph1yu0NU3m27kltqa7s4q2waNiMdpd
aeQ1wLbkMDnQmsrCKraFoYWXxCY+Q5NrjSa0aI9K2mybMMctPCM4/RbtpYOO2ExQQgzSSmjzuz6R
iMkyHna2g97xMKFySma1O7w8tbfNktCCuMa9zqKCBHg9wLUVIaps1soh8zUJ80eMuvBM/65X/bCL
pmAN9rW4yunlnOm2mVQDvirZwuvm4DiIQEdR+oALWb1pHEtsk6LTPml5FH41JKc9JINtbhhp2c2Y
7ZWwfrGcnppHKs7+5VPOv1w3b+INJUY0Gg4p9/lJAFJ020jq91UZv4myVt6mUfIF9qK2e3mUr1/w
ZHtIEoBtITLlBuB0XrQb5HLkNIGuHNLKjz7ZuEJ6etIHD0ieqftJI7qj6putxKbPNkpqFMzV7PKz
PJ3UCCE828nUw1Ab2k7KTBslBg5MvQkh3/OQ21StsmYw+swEozjDduF9CgniRgMLqK85Zbp6CEGV
7XEl9N1YUaq9FiNHYfKs8hxfNAe/KIwNxBz158sDfbucSawrGk9jKGEoVC0uiR6pVzWaLOOA9vOw
TYWRearVx3s7NGJ3ksPXWQXOE8tHQhsk8Cd7eINeHyNVS/oqMQ8xlQvPLGz7PgTDAcuzQm9y5Vp/
rnOIF3Gr4xU4P8SvVy+yF7k0dcI8JKzhA3bO9b3az6DJXu8/ZmyclZBvQTj41TuYfXArOHlJeC92
a1VMA1IokXWYIBW4VaxNd2XfZ+/Uwp9zwoq2r0Mz36upjrEbWMn9yB3oxrxZ913WTnexr3aPTYyp
Om+E4kEr8+yhtaCIlIoSekCBMlAoMiFR7wd99rpQcp4aXmY8yfh/sBlLfCPJ1U4r/BjnZqXPHgyR
GZ6moMdb1WJN7ub2WOHYns1LZLQOiNLV64mZOl/JG6szD1VhxwdHhRCjgEJ56BsT5AGMWK9II3sX
VYg1vrzeF0HlUyfhsHFFAXScHWqvWzYbbsjQBsCDcYrxeXL4ALfSKjR3ckV5/3Jbzyw//fe2Fnur
RKwVt/HWOliBglO4BUt9tIR5MqEQeLXeWYeX21tYw7D8ZmY6UDCQYewvUhXXnYumUpg+lfcDV5N4
lMruIVdEslGbsH3f1074vXLisypK49ghGuKizDbsCFRm/qlUbV7+mJuBBm8OBpy4ndsSRYLF3rM6
DKFlONWHwZJMD2Fn4wRN8xI6jfbutS0R5M7KscCw8aNbKvCCPNMtieiW8Bx5AymepG1fWuoxSlTz
lQcKhTOagFrB4FL6WXZK2O1UVLmjHFWzys55G36T7PJ7lA7Zo5LJ4/Z1HZvLdISwMwmRbOmNtgL+
PpUVpJoO58jUvbpx4jsnx6wx7bI1I7Hl1UdTPBK48mYQGFXCxX3b1WONxQwLI5Kb0S3H1pzXxORl
ra9sw1H7s850a+WBstweT23yEprNAyGEyYsVYowxFUm9MY4h+vs7tSmUDZ6iuReZdbRtJ7JsLw/n
8tCZ25uZTOREAABxWF7vjiZF4j/nVXIETl5thFJqnjyAHdyMpEn/6iTU6OUhcya4eR1b9eXG51/+
WzYArYO5cdoG68wVsCwxy35uiW4wDDCUlfxFK0t5I/waV6yXm3luHsk68OiA3Mf/FkdOkZWGcOze
OGLUJu3McfygSTB3YgtZajRVgksVWNXKrffcPFL3INmDCtQtdcZE+bZsk8g8xpodnBGP797GppNw
hI+Fp2a9/OfLfVyeLPNQ/tbeMg+h56VqJmSSjsVQfJDrvrtDpXD80UWWvYZ2eK4pnhl0bj7BWDbX
S4acEkS7uofHUpGpStsiu7e4qDYzGWPlFHtuFKGqgxMDrTgruFw3Fct97ttAAI623yWx65uB7VVR
mhA3IG7ldmaer4S7z3WOux6yHYmqWRztusUsaHQtlUPziBlEveegkS5C9Y1jAi711U2h5zTXXWwO
aYVX8XVT46gJI65D66hE2fc01cZ7OcY6q/TLYWUYbztFTWCOKyjE8Vx64rX8VoQTXW83hSWsI9WD
8A00eQ2rkn4WZqxeB6ngjQtxltoOmMI508mL+7pTiYiL0Q8066ip4mSms1uy3bcA1GzAaha0fC00
pw8vr/3bVUJdB4okNJgZx7H02xnFhCmhPfnHNqhV14TOepJrZSb/N/oe8ObrZNae+jiL0JCAg9yA
4dniXsj8bhgaIoQTd6m5GfM6eLD0RFtJCz2p5lyfjs5cOyJ0pnpKymbRjKYEqTHqQ4BToJPtrTRt
vGZKu8dIGke3j7PuvqwoGVixHz5WehR7hKh96KFeHm1j/uE2TaceIOIIapdqZ62cqk9YvZvvI3ak
Xokaz41BjN4NKHOlinSMzS5wGwAC37F/6u5q0X9MC4SPpNTUdpCqtY3WlpZnZLmzN4y82Yx+qJ66
fmgP+ZDoBzVutFlW5qEaJhChVRogrm9rHrXJ+rOBW6GHiR4Hd4qIniSZwdY0YvN7EvfmBbGsZFvq
en+R9N465kM2HLqycTZGDYi6j61g5b58ZitRrAeIPGeU2LaLTVuYWUOgLqQjSNHhlIaIJY5xbpxa
XokrA/x8UzPKnaIApa/F1VwkdaMbxSgdDS7oe/jnyE2D5TkFXV6vNHVzQ5oz6oEiJRUBgOHOYqml
CL0laKBEJ6trwk0US+rRCRvZtcJGOmo2ND5dRz/q5W170z8aBZREsY0GZ6uh66MCXiDHiDbEJ5TH
mn0kjGav2VG3z/V47TZ+rilSnrNWMEU9UtrXTVkSfJfQ9OOT1BYY0QzmcOnVofWGJstXqOE3hxG9
+r2pxe0o0s4YjcGOUTWzhVuHSr4dQy3cMP5/BgEFzJcHcYGT5DCa27NnxBXXCPHiYkE6I3RZq0IP
sBOF4eVSUWyCJCy36jBh8WPlwV1vgPIwcsvajZImAP1LE7hh5BPUWMnfOGjtvB+DrkQHhodJUabB
a0NavtDC+g7YCauLSbgefN/KSyXWUF/h+M/exML4NKhK8CWlzZ2jp8Xr9At/jQjVCuCRFFVZYNp1
exi8BD1S+AkGK12+i/Opvo9zgUZJbkku+gWV5PZqWHkToVvuDnoTn02c4FYCwAVZ9OkzIOcA0oKq
At5vifJT7UrO80ZOTo42IdwoyejjDuUw6feTmkSYLqW1881suqgl45NNfzWqT4HFgXtfvfbMmmGG
T0LgZL+hmCyWJHB6dF5LOzkJGbzhFCBvBXk/2xns7pWmlok7ViOFZsIIKB28Ppcoi7oturjAhu9U
Jql6H2Sp5RrAzrehYvWXwa9Mz8YN4SE0Q/nsB/h8vbwbntl8T2QsAxjek8X19dQPCAoWLRJip1zp
hp3dyOGpiOVmW47F+M6gqLnS3rOTTIKIKwGk+axiv2iwn/ypzLr01JmDxgJPerArU1u5vWOGlOOd
0PAmOACBN6VC9YoB2Rw25Zr94XPDDg56rnEQAhnLkNwva6dDizA9WYM1vBsAge0CXNNOeio+8pP+
kyY5qWeOTeSZLcY8K9fHM8frHFWCXeDBzHtnnpbf4st2qoLRL6f0pIvUJ2nU2PeNWUYnwBNrxny3
M8wS5uVPphQULXmU66bKDuJ+NzjZSarC0S16qyc97Ejf0Op8r4ooWVNrvkkfzfhzQNbgEgnG4Gwu
Ti/IZqBmFac5DYVle3KMyGKDiDCUpbBwpTxHQCWDBSgLJ912mib2SNPYbyk/Gp+sTl+ryd4sOEIP
8pEsuVkmD+DyYqirvDXTURqGQ2KlreNWQEQOKUV1j6VWog0yZfcR43Acy07/Qpm/2keR9Nfrdhmp
0DlPiSYEwwFfSb2eA7uOjaIvIIwJzRnAhHepa1hFeEaKYzgPVrWWHl9GJ6TGuTzIEHB58CxbBgoY
GRNs5YZycvTc2Oig3zeaWgsXXyIVLQ419ZIgN1fO7znk+S26BaIySz4CAiX64iJZyiHpld8WAN+l
O3sstFM+WOGD1ModEv+CsmzbGYehwKQjy/O1BP2zLc86GDNPGKW/xXE9DAHpoRG2nJIY8qkIHHuP
Q2Bz7Aqko2tkEt1WVkIeNjj3vTyxi3wMfUaQiQQeWbz5BF0mu2P0RMKOas6lARe1STrF38V9/coa
5dwKmwocIM9RnolLWXejsZrWyafsMgyKOIRyq7lBO4SXupEnL1Em6fhyrxan01N75Cs0noczAHYZ
3GbgffrAGLNLalvxxjTq4FAPLTbgk7pW7n2mKdTIyInA5QOIt8QYwT+Puiy1swuvXOapLHzLcrMe
vVKniu21B+IctV4vUeeqtcU+BCA9SU2GZyWFEM3yohoOrOjNlDJ+8Y5AXnvghq7el3rtXBAU01yc
nJWV+HNxHs+DO+cVuFw4mMA1LY7HHsOWJA2t7FLUehZsMgSrPHia2rta08+6lCGH+fJsLg/kXy3O
QA5ys3M6Y/FWGVu6bI2MsRFM4zkxxgs+U87PXEjVSeCf99ZWiHLL2PnUOpYve4FBpgMh3JyPK9e4
kwt8MyfT3H+e6LwH0Tvhirg+C0XYNA2Wx/klmQyJym+dml5XNTr86wRAWxszG5ka7NXeyjzJT9vA
VaCYXoAUN1sj1BGX1sgSBqVtfhQFIpMW4gDaxs9GZbsycM8tF4U8E7uOzcCkXX9q2yuUzSU5v3Qd
BpYJRFqU/wPTs3xdvoskIpUWfNzXym70D00Ra9vA7uxuZfoWZ/nTeM1PTFTZ55SXvAiY0jlatmMz
v+CXNYGI6I2O4rlZ7o2qS1w/biXXUpNX1pN/tQqL25qltHgqLVapL2VWZ2fMUpBo1j3A1c/5oBaA
XMZp24Ek9Qo9/FFUsv1hqrtpZZ8+dyhwVf5v44sru/erAXWJJr+UFPLuWwT8NlDzzFOkll9enuLn
NiPhl8rmgCCGZMn1DNul5IdFOeaXsfLzrwCSk62ViJ4cEBe1m/ES2r3c4O1VhQgASDtqWkh83FQr
ajMuBYmf/FJHVfmmDrE58yNT7PuxfUCnPELM1B7ed8z0ypn+3DIC60JNT+ZxRYXmuqey1o+NHDv5
RcJaZh/JVbQxekiySmaFZ9lCKX8KQIW83NtnGwWAbCHMSC17SV5FAZkayBgUlzAS07vYtMo7LcCH
0KozY+frQf02Ks01beQlbPRp7fK+mGUSAYdxb153tUhlP0iGkuUTpvq3ER3+AzfXuG2quHlsFOMn
rqrmvd1Inyoo7BeMO2qSyKa2xp5+rvfoekBQIDCaa3DX3+EPSoyMS5VfstRRdvpoiu9y6FCZ7tPo
6+AY/t0oRL8yz08Tubjj5pQUUE6SRCgRLyYaUIKdjCNpfrVGvh0/deldJQx4/XY8fNBGWW69oJKn
b5meGjuAR+HeipyRKSmKo+8X5Y5ib3jHxK3leZ4ZDrSqSf9y0fMSWQbipUlhVZhZeKGWg8CSsMeN
ZdTa1qpRRRwV29+PY9rvX7kC50uGcJTtBlLkpvjpS2WQJTjwXJouDDC6AlLtyqLApIFgILvveoF8
jFGbK7Nw01eaJezmHyCPiPkXk1AGumRACA8vaasoP1McpI/AVZJTmvefo/lQ04ZxLRZdtAkMAfIv
2RMWG6UVpCqul1s5NInWp1X+psTaJdrXvt3bqQuqtjAKj3Ke1T7IfivSnaO2o/m6lBWNz7ldFEbA
PcHUXbqtx1OYkbCyxJuimooz77iPZLhgLw2N4qJtMqxciotzGygkj0uKQOA+Zi6YtkhPirIzjUI3
WpjM7b4W8CN7I0HuHYObA9hF7eHlVeQwdL/tKZoDig8Qc+bhEOg7i9uwLiw9d7Ref5SxS/MGlRdM
FiMCYKLQRqA4DtternFcD9P8Lil66d3LzS8ujb+bZ0nxkp+vqcVqAkMAl1uL9MdGm+Kt0w3dUcpq
GTjk6GziQX1v9LbpQeGuNy83PP/i237/p+FFv7Um0NowKPVHO06KTYP01dtYVe33L7eyXLi/RhdO
DBsF8cZl+jHA5EGvykZ/jJ1E+lx3UBklXpq70baCQ1GlzjmrtW6la7criClF94gMBeJHoGyvd0vt
NEkgB5P+OLVFv8MuztyYLYhmLNAMN3P8NczH8lZ6msQnXW90NNipSw2ZNLKi3JxM/bHqSuHlill5
uJ8hQ68V4wa6ULAz4zrepYh6vC9QtPXUUK7fVui2rKTgFtHV/CFPzgwaEeVsmzBP+m+5p6SxRyWJ
YuMxNIN8a4gqOqkNPO6pKNYUWp4ZZIyz4K/AegI6vhS3MoO0Ag3WG49DJx4qq1NOWmAYX9MuASll
DdUa2feZlUThhzQqr1YQr0vcQq42jj/VwngcYVUf8kw4P7kApE2PMMfW10cHG0B9jTvxzO7UkKCB
/jh7vHH2XY8npnVanKjCfMQ+D0CpE7dHZxAQjopWv0w+fIqkKB51eRjX/ByXd/08lWTrCSPnpNKM
trtu2u+x/hK5YjyWIxTY1Kwo4epoqvsgJnejL2NcmQTR1rCwG6JULnYFGCA3RJr2jd/G5jbMS/nQ
BPUacP16HsCNcNETes2QdV54PEyuv0uJkzAkV2N+n4kSzplkZ6qe/UiuK2fjaxqA3y5v4+5jJorA
eJ1Y/1PjNAsrGtwTNJMlfC3sNbKruJd9H0or2iW4MJwYxHCTmNYa/fn6XvjVFHUKyKd4Klpg5q77
qcdELLY22N9HYGr71FLqXa+m48ExBdILkgWz30lk+YONA5gb41v6qluXlCiNA1ebk21gS2BIXbdv
pMogSG/HP4oBwsjBQV1RfmiqsDM/JVWo9L4roRowrRydi4TC3CzJRZTpyNpy6yMifd2sGlX52OqV
+mNqMgmGnBOayRYhKrM6Wmldds0GAJEs3mnQDe0HYKByfD82Wdi4uuoDeUdAwt+2Pi/olbDr+rzh
i2ZfY1S6SXdT4UMf6vrDiLiA7JmR/AOUJPQaPUmUXeznbbcxmqz6bOdlt0bBvz5NyWPDfYc8SjZ/
xl3fgCVtCfW+zjLCn6Q7Gpyyh/4DboSDq2RZ+P019+TfTc2ByGx5QzC7OLjDVrDhcLL/CVkv0u5i
R4B1g95kp+8VNbYexi7EgpC9ZhkrM74cV1Y6IHpIEiToEOFY6gyQ28ZryhniwE06S5wjO9f2I6r+
mhtZpnRAciBfU3q/GVdgvWgBkffA+pGTdTGVnY8bVOaE2MZKFmV2KWgNrww41YVcBPuXB/b6BGdg
EaOZj25yHVT92FTXy0biDLOktqoDNzZM/1DkGXX9tOjdsVSiN/1k6W+QTEvc0Jqyw8tN33QTiO2c
lmPRzkoYy6brqSNPiC4kTuO6Pd4HzuhvM94sb9SKIuAr25rh+Q5ELthTIHGWhe8mkgSgltynm8KP
vyJ3WJouaDFxl02N06yE6Dc9Q/eIbCnEKNJ9/HNxNiZKTNJ8SvqQgjEwQ1BGSeY2ceo4bs8ltdLa
zRTy+qG2g+sURxMKk4vW5EkPpkBNzdCVA13uaQ21ULc2Ql+n/pEayQzmhZXgGGNx0Ubd/vzy2C7K
TKwhRvaXcgPZQmq6i83Zk7lNtU7zQ5cqiCojJqzF46bsMzs9FYODr1ddBDGm3XJtfw9tRP7dpHXk
z23btK/z/OJbZp/fWdufEuPshLz4lpBoebKc3gpdYWnRXqhpe26LsmPKrRxHomlNiuFm9Kkuks3C
uA3iFufDYgOpnQgGEpOQFfK+bR6ppIod4lKSq6epfwyTQrwNTK3fGAQhKxtoGWqgbzwb87B76Tb5
0fmK/i2axdbEqu2so+lBi7MvY1Y+Yr6sfShymeqxpY7HBLn5lQPjSQboPw8jKk3EXER7yIiSHgW3
t7gBOz/iEio0OXR1YvjmnVzBI9/UQzbmHn/W32tmOBSHIR3UL2abRW+1TBX5NzNVursGPcbeNYpk
/GDIeaS4g5WN5V0U5/pnQHvGRbGa4aEWIaT1KDB6ad9AuBy+chr2d60M5dhrCd7qB0sNEvHrcfBf
fw3/HfwoHn71ofn3//Dnv0hs1lEQtos//vsS/VUXTfGz/Z/5r/3vf3b9l/79pvtRt6L+8Y/Lt7L5
x07k37+1UZEv/87Vr6Clv79k8639dvWHbd5G7fhW/EDi7Ucj0vapOb55/i//f3/4jx9Pv+X9WP74
1x9/FSJv598W8Fl//P2j4/d//cFk/dfvv/3vH91/y/hb/+dnEH7LcU/4tvw7P7417b/+sPR/ojlI
cEtFAFltUql//KP/Mf/ElP9JeRmK7EzDAtE0Rx95UbchLdr/5Ook7fsE+p8xHk0h5h+ozj/ZqFzp
eJkABCXj/cf/+7KrufrP3P0jF9lDEeVt868/iP6uI9LZvh4ICVsRVR4QJXCer7eDKAMZQXnJ3yp5
H99hFvNjDANtgzjynR6Fppca/alq4/BE1EJ2sAu/JHo8i6canqyO6lbB2utSmAOC/g2OMzuMl4Vw
RQBnzyv8+dwWdu08CANJxS1QHCty+zbo04ckNppuW4W6Ucn8lopUeu3GA8a3fxkNBbXvhoH0xTQI
0q6loxbBpzJus89da3WXVrf+tIQi3qZ5Jssu2IE0d+0wQ/gGYaptIEznWJnOptNbP9nIUmC/xdlb
MhW3GOS8vPSUfP3G7YsakFALevbOsSN7OkR65gnwWRskIsWptKmcNOAvT+DyhWdU/eC1UvRgTYO8
Mfymc+Wous84x12p0s6hL76OtVkgBamrqOcNUX1Ci/WuMfIodadAsTbpUMSbXK3NvZlPKISBXAsb
6POhiPdpIlfNrqva3HAd2ReFJzk5tL/ON4qPzdSgrqVumkYhAx/MdpedjuKWPGnZnWICcKrQfdnW
mQMQNUjNNxl0HFfOlJ9CGi9x1vTvgiq7J/HVBPdl1qPLSpxef6xr3TVQybw0/Erhkm5IlCM3PO2O
cojfVKJGHFlpmP1oxk43PGBwZb+rVZxF3CFsQ3UzF2SFFzbGR6mu7cbrg2ACIiv3kzeg5omFeW/v
CoGhzcdxVMJ3wtHaM3WMj1XUozxkCj3bKaUc74Ssl2eDYXuQ4/IoqmkDfO2hyEW7HZVK3aSU3Ta8
GXZK13yDjIoal9LIe4PLiSRR0uzCFM1voDht7KaK46L0oLyB/iCMbaIWvemWLJnu1LdG+BDYQch7
i/xnj2R3On7AvVQBaByV941hHXjrggrop3BnBYFO7WpKS38b1vj5YO7Je1kgpOnGsd1ffD891m3S
Nm6oF335Ns3CKTxBOEfYjhR/X++MtLfqjQFLofZ0SXYRlOZdgxiOWwGKMzy1saJ9IwVHMfQ+JaUu
8KKw6byuFp2JgOewZVvHiKjL0zvwwFntSkMPjSMV7xV/soD7dUECxVsteMCaEdgZG7YsGh9veGO6
ws+5YUrz3E+B2LQlmhS5PlRuHY1fqaT/zLnvS6U4BWWLqGVMBdf500y0YZeUVuv6tXNnKZH/Ue+h
kVMGKXdyGfTcRjl2LOyjCGX+GBfddl90g5T9UNlMO9b0OMDajcvBm6bkZBp5vguTPH+nT9MYufif
i8s0YPPshhw9yanoquEBgGOMOHLc2aOrxXk3eVFQCHcgPNsMU9ycJFXOHiF7W++CTr4z1VLNXb+U
xpOoO6BufXwutLyp3KJy0sINKR2gNWh2cGr7AlXpEdhQuiNp1exthPsh/FjkX/cDfm/f5ErC9ZKS
VJN5UzPg3KNHg3ESqkjeytAkAV83dXkJiiJS3UYe8wdVVKJwy6EMpX1LfunPLlCCZGfV/ZC5qVVY
Bs/c0dMD3d7FUhb8nOLZ4bge2w0GFyTP+sR8K41BqLmVlP50ej3+nDoIQOy7KOxcEQold6U67i3X
9pNhK+Vh9OgP3TdnSJxTRSpl06RI0VZJmHhSoGnvAQn0J0vqmr3cqNo+i4J6Eyt2D6mxivJkK404
rE1p4ciHyim/zsiGk4Pd1BlxgGB0qei1vasPabxvS98YXL2utNmVKnU4+tp6cFW0KBhwZBvSvv/W
Ag3ytAYKFQPLMovSbVF0tTtOQ9GdpbIWkOISJc/d3gzqySX3MJ0KYWX3saWXn2Or6WEjOs0+EWG9
6YOoPkDLfa/ZjQg3g/Ged/JcjWgCYnB/qD9AR3+TlrCDpc4+YJBn524Ik5ZA8zPna31qIADdge30
dLlLmkMwlhcr+7/Uncdy41q2pp8IN+DNFIYiKVKUTZkJQspUAhve7g3g6e/HU9XRdU7dOBXdET3o
QeYoU6CIbdb6129AI/qwAhC55mPpCwY4w5Slflz3+PQOC2Zg4eiY8eQ68ynfvOFW09TFCfJ+CP2i
ItZjtU0hoppxu7vvhHAfSg0bA2sUzTtymfxlm5G5hL1pvltB/4DrThU2JHGF9dC9sMqxKZTeA2QB
GmHDfkC/v+rhlvfnNHC+i7X8hejZwYiTjjIm2kW/I8kPr8ogaxYOirrdOpRM4JOR6q0G7bL9yBXl
H0VTefGQ2cu517v6ualN+Oq2XyeWpvenzoCyDBsSs6ItHSjqC4wiP8kHiCWW2+1ozDGeuUU4DQ1X
rqjHo2qDJgSlWRMk1DV5VVLG3TBYmEsSgyDDjsQZMiw2O6mDYgjTUZ1a0yKpt3vEY2ybdmokpNBl
t6Xpa9/QpMNwxxcybNxgl2rNTYUjcdSbGv4QQpTYAAlj/tgM2TxPeHQdxGQ2F8IjWi0qIFCvIVK8
gYAqGH9b5A7Nc+qJgheZb5yaAe6s7YNmbEtY6JiKRGnWj8URo6ric53wnUY9aGG9Saro+mQWwqhD
USAqCE1z/ik9Nu7OZo7bRD7anB/b7Iuj1bhwyBnAvXbSsPrjNIk7pklcLNuYqtAbK9TpgX5aRIab
kcpPi+9pQejk6PWKwmm00IVx9V4C6xgRUL7h7wCW63t3nS07SSu9Ok9l7U63ujEuS4g/5ilAL/Lu
ZeVgnpbRvDOGsrgfq/amuAZLFlXzsyn0WEhpVVGaE0wfmU0/PW+i1JcQdOkEilTjpEKJWCbMBrfQ
rYvshoSEAnAe2xFrXhYn8rMa51OzgqTNVQmatYhTn1uPIjWhzrNM8j7BJzW4z3Vezk5gpRaEaaWq
r8yYyjmEnVOYIQLfYYoIG0m7yO8gQMQiqPk9StMeyhjVkNXdTIs7z9BbdHuKCCBrsudsWr3vqpEP
aaFPyPstFOUHu6OyinmDkxlueIa2P+zO6zIStMd22AW1732aQulnjE69OrQpStO7nFZyQJ5ZiDns
oGQuZF9ec8qUydRlXwxC2xjRYg+xWwZ37G+kranfheE1JQeo9kOQ+RqvLKW9NurmDqYaaJs2NdLa
jU7rXqTJpsUYhljAIjutbesfxwIak2jl65Dnw64zTHyrOEzzOTKCHga5aEgxZqXFJUZXpG8SVKPZ
bjHzqtrudSEgNItWV1+MmBnW/Wikp6Y1113XOultWptyp6W+lseNP5fLzdbNmh5nea1Dla/zKSIj
YMUJbXGyKuyHbTuQxSOOqshNjay/fj/NptrRCQ6hIarvSthuSO6QeQdc7p3TVSqI92tGqo2GZBHF
WyO/AJKGxNqq8azXPf4H7hgXXlc85EvtjGwEBv8QgW+dEo8c3jJFu1Xb59Vy8ptg1p6GRRdZLD0x
HgV61aQohhczc4kE38r855ave72sGwKSx/GHp5olD2XhW1/I+tR+9lvjNy+222dV4d4ESnug5ViC
UDSi8anB01ekS0sCoy346HtDl7t8GQUaHOWrF05ufz5OeYqVmDOopK2V/5JzT1eh1GH7xEWZqS+p
kURlpVX9oTYlIftb000qK4e4pM7SDkFrVZ+5VZbRpK9DHpqj0f3c2sYgyAB2h2NRxSRN0R9LbbZb
gqkHrOC2xVmrE7a6nJTQNt0tDlRRvW2LREpoeXI9yq3AR61R8xYcfK0jECbVDFxVt1lMDMfm8tlw
Nxkgvoc6cePjedlESuFLGBIE6mZn39wc55w79ox4oWyEtR8KBmwysBYVrU1vN3f2kPVLVKwcV2Hu
tm2YojOcYv6dtJ4W7zo6gnpYFInW9XCVVRYoywwZnvRbaAWTud4gw+yiqe6DP4QrEoKcKmLTX9yv
QtbyvoJtY+9yRcWnkow91qxE3YphewokwagfQ+VRX9v9cOAkUHUTBn03f27kExr7GcOf8jRuog3n
utAifdYIQhqcsn+oSPD4VXq5KUJilChD19R2nifbERSWs+d0SddXXLzrsp7r3rbHZ+4RiIyVng1p
orXVkyHMqj1OWb7JnYsRzcRDcK1YknSYxl99Tv7lTqnuEqjuxrPyGkXuOr65jtFWkTbm/qtjSk72
YsCSkntiHC6d15a3aSqcr5oQMS+URBC9S7tqpiQnCdDZlfiBTLt6pKCqh+GeIT672MqDT1HRHkUU
xA+o56D0re40JWPGkRLL2SHg0WrKBT8NJzWpOwNNOglOrARhdG0ntJ3O5ZWHhs67v9FViS8ntyoR
UVNZMK7GwMyNEDS43q5XRaFIaQjcKNNUae8mukb3Y5FjbyclWaLE+nST/QOynSvhZq9jmWCAXq/h
NSzuoQY263c5xrbzSeRo+lw5ZUzvBpTteBPW9e+BaPVq1waF8UIFMwzRaMtrmZSV+0bK5i6ts/Zr
WT2/Dw1N6K8u4Zf0WTJvgpNul+19GXROdSMYkVDFWS3UH92SuxS2enF26NSCQwHpkYt/7Fz9LQiq
HKKU0WnnSmTuHnp1ejfomsiQvYn2pcnyVezWbJIPVWpMXwPwZNRtVvp7bHq5K43VDb0g1xtWy0I1
y6jIulS6QtW0GH2b8bfX5aGbZ8Wdvli9enSUXUWZ4WxW2G2OLuMU5o6fTCJtivOM52RPTepRRPb5
iO4+nX26o1SRm7lDA232iZNOdrqb8bF/JaxzeAy2dHbJMFFib0kOgbc2SPX0iFxQjdT1sDnjHA3s
EBWOefY06AGkVx6rTC9vjI6qJnT7xbyXQYd+c03XebzJHaqCkDlguZybAGydoJNJj42xEa/FNi31
MZBCKw8jmckUvfm6xWW1ZdkJxxmaIDUsFkC1wvR4jbdB5E8+evc1XnoGvhfLFmsb9oZy1UGTukcc
gtl20znfaNLux6wIilgLCnNAqGQVP7MGZ0Ycn/V0R53LVTaqbnoP7LTUwmnW3Nul8M0ECitlzVAV
2sOaVyO3FEMsbsL10b0aFs1Y5MWpbTGwLIR9h/WcewCJGe+HqrwayjRtWGlu8+YRl3eiBPEPAf3K
E640+UeV4cDGPMo3Qosmnbv0GoHJgpN9FpJAR/qRby4qLvGSPMnO0Clz6jZxzWY8Yuq8XYTNe8gX
cTflDK8DjZiolOMgXpp0ze88q7CnvWkwjHmqusr+nSOGZLzey6reB4VWkovSezlAlZQGPVcTDHHj
Zm5z709iw0ugal3UseHkLU3wpVkMJkvO1b78kKruTkPPvrt4nebUeyU02Gqh3sx7O/UT6JNpDIr1
RGzcE4Z9r0Xg/NLmVH9VlceeNPrnpe0AcLThvnH4UXr1oPRsX/tMdvy0WC8z9d5TR6nNPMs5p129
d3xfI1Yn+zGV3HsoYntZf1G0EoDQPwRj9ziYxndtFCdz1r2oLOqkHZdPM9cEdJHpkKXbI2OFIJzG
6rO/BpPpnvOqoV0LpdPeD34Lr7t+dwb7SejaRREbe2qzNAdSg27n5u2lXsYrA/VWBSyywdg+nbZ9
R4qmx74nnF3ddWOI4mAK89r52bul+asiM5yDLmDIMWSfi1kmbVOetKADognAUSpviZw5E+EUjD2g
kXldMBOZF7TUoTEidUL5s6878azXQw8OQ9XJav9WQPehIc3HvGh/DCMdkTNu4ep2M9054dWZKEei
rzv6nL1e6K0jWE2Vcl6Cptv6pOnWmY/guYOdvZSbBQtiG05c0HfpOnDHWesUBttycfoAfyz3EVDn
3BrNQTUumb3gHpXDuWXQUzAditOt3He9Ph6UJuGVm8XO05dbbWzuLGr4tCzccHOZI8NIxhw2PylX
q89NV+hUBu1FlxV1iXuN+LC2XTmIeVf2IjiYxcInWboLBddI8LMMc6dRST37bqJP00uweveDEbSw
97ITupVnnfOJ0QCRNC/95PxmtmWdDAZXRyVpcwFt+lut7Lc7w13uqLXMsPW8vT8Y4GiTHhVu+p01
tkM6w/bJ/PrdwOwiUVV5aIUmTmOb3culRdhr3slptR+tipmE7qxD2CHMQr3TdocRY5U92QAydDsQ
Km/2rZC+p7s1id47QH54C3Jt13V8QG7/kML1SNiSitJNU5HRezdLVd0NhrMc3Lx4bJGxxDSRKYuv
F6dWc0Yrsa7vHGdZJGHyi+hPOzRtGkGCbfSwrbYuxu09Dc1qmQ5Q8C4Ykz5tdQWMJLv1EpRy/Rpt
/4CH8w8UXR+inY81ssMbq1wvoAl9iAHyo0H1rm8Em6wS5nNN6IHVGc6+YKJ0yg2bbKLawcNl3GbW
mdwuzmJ2e+V1N6KtZcg1xHLi9I4qsx6feEyHLSDb49pQ773B+Owrql9I5iosu84LG63W9+5oEFA4
mOfGVPPFB1EL5658Htz60SnS99nH/SPgBqfaABjQ0+8KGKYM9LNbU5mmQkx8r4JraA4eRn9ojm1u
N1QjFSFkFY30mKhrejaKFectW/VlBwJymXL/w0r729ZwPkg7wIYZbeu1LpqjKshUyNT+fYQ4GGVi
u/M91OqrMZ4yt5w+glyWKNbFoa/soz71fkh22BRcCCVU9JGFa6aJ6O1c24+EpDp7cH6A0saBQfbT
asy++jUEhrrZ8jI4ic7Ynsa21cO+y82HIfetZ3crtpNsMhMfav01oM1KcqeClop5T0wuQpFHalzV
XuHZ8EoYqx42cvUSTwzeboau+jim+Xa0urRmey7abl4B/3Vz8L7mGkCDmUkiO8qivOi4aeTSPxWp
Ue8GzCBg2eW3nlLlIWt6Y+cVRRNOHeBbIY5t2T779faAdPI5o84P+7n3biWxtcSaIfymIDVtnAIn
94zf84CY0U3jXAgZOkQQQNjLFVec92yUUx+BMzVhI0zjtqdI2fs1waN6fsvGdcMSZC6El/Q66Ftx
KEdR7+sp22hdii2WnVcnhsBStZ7OngU6UZfiMhf6y9q7e33sutgGPrtFpN5/a4wC99m8bMyZaxX7
g30SzegQ770cmmA+KG85jnWdPmXdvJ4yrKmH2CutQ+bSQaZWOb7hsAlkuBV3eD/vi7wuz1alpmQw
ZXkShJm/45f20/Y3J8SxHEcDf3rZMNl+ZhSkx3nflTvlD8elWHB7ycfnwaubKB/MI1GSYSeIIfGt
unk1hbeEy9x+ZVr21Y1NrIhe39XOMsVBpX6XbJK2ZMQWalVb74TNSbvRNdJOWuAbtKT81NKUbKV5
zHZVZg+hUsSx0hX/Ksg08hBMVINx43COHIRd/aLB4YLXSNPtazKM8rfFTyPHWF+yuqeDzuYX1+7c
d2gC1o61x4f3x6yJAlmer04DG3ZHv5Sz3eSL95GK5nXmC8WriM/c9+bNsnYHu3QPS5meZbp9m7rM
o7pnvB8rYZHcaS5zdmAgVkfjHDBKAjS3cZ4r212/EEfqtE2bxUzX0uPMMfXD0ue3YnKmxO/9H15a
vNOd/La2+VJecyx6c7qjLlwjaTkgOrMVwfhP4yYHseFnPvnuRMNDgvt5GLZP2+YAmoveg2JZ7khU
OkvLJz0Gl1rzsyqIHYUQaC3pLvMn8rzaHmkNQKZownr2xtge6G/FQhBNhBo4uOJt3kXlE2/Tp1vA
9s05Qe70k2XSbkBgvCTLg/at8lv3HPCWfzl6On4amvOmbyNMSzwUVp9dXRXjhVhlTWPg6KQiZrYX
3FFxNdYeQ5AU31qbgXnSKb6CKC3T4ceCnPIhL4odWaTqKLOmc8LN97YXLJ7XIlREj08MpDRXzNFS
dTi+a1Yl24sEVcj4jp2tTv3QbtupeJRbvzjJbAxzsaOTUvljrZlOFTkT45rVkf5x4Oj4XQLhn/VZ
Fd+mO2VziOZLLC9OWUmdE8Fr9n5vjcdy2FQVzoZanPLMb+fllxwDGeeI25G+q8G2sjAvJ+sG1Iwg
pqokyTUjQzYV/sda1+cSU8wa2yYu0oo8xc5cI1T2FfyUdmc2pb9TGKZZITK47k7znXOdNtpPwVq7
N/BRI/FrJMFllbtApUDNBPRi131kRJzujEz7xXFz12xWUnmTE49+hsA675dYtnnUpGlhAyAEZVIQ
Q/PLMVUes3XseIEK+oZxDJfArC59WiDObjNsDDfUs51Vd9TfrDAccWFsZw4jk8HRwJd+566+acUJ
CbthujSbVquoKaxsVxZp5ZVhJzf4NmEzWqVkc5t65HjltpuBRbNdZ8v0rdvK8qvAtE2GzJ0XI8yb
1k1mt4p8O/0Hc+3/BZ+h+26epuH7e4LQ8P8BiwESwd+wGLbv4etTFH8mMfBf/kFicHRIDMgJru4D
EJYhTf4vEoNt/xcSMQf2NLQt1A5XLfU/SQy28V9ILZA665iYkTh2ddP9J40BfgMSZSqrq4cEMTCI
jv4PaAxXetL/JtdcTeFxu4ekZhJca5j/xqrdcvxiVzIaEm9rxV7rU+0dIK/+D5lwfxGi/vEYTCiu
psgWtltc8X+mSjSBNIyNUV9S4qp3WJliJW5Dd+iaq3pdLfuXMhUeL4PJGTU2671bZB15s0b56S7V
dAYLzIp4agRAiFOy56pJMmBN/xPH+M/cqj8+JnQ2PocFzQh265UA9S8EJ4GCeDTLxkwcyx5vljZv
xrDegux2npbvLK/Ss/CZ70xQT/4Dp+4v1u//fDSIIvKSq47ur7TPpjCUWP3STKjrqkdVjdPrhHgr
ERbDwG32uFbbKf2s04z+L9cnkjzz8dWeaalqd0iMSq7/geD7PywN3NBxz0JXxXL7q5lUkaN80mG8
J+tgYh+1aHq5I7Ks/vkvm+WfxJp/JdL8T48JHOYu1/V3XfN//s770Zhqe5yWpM3rAQwMCN5xmP3/
XzyF/YKCCfIiEat/fkrrdoDCfr8kotqCqMo7befr6dffP+TP/Lg/3qGLazdKNJYQfO2/EILSvlR+
UIoVi+3UOmM0u8arbNpHExUaUb8puatYCiV//9A/s5B4KCcIJCRkETrE2n8jIJrWeCVdpyYNp/ro
ylbcb77J4DJosg+zbXCwX8t6N9YWaWGydX78/dP/7e1dn84JgscdZRG5j3/+XreNe2rsAzNxsR12
gta7d1M5P/79Q/6hp/vTMQXr/kreJfXqyjzV/3J+ZB3lAA6ORdK32horJ1fnws2wsdqsCvCC0vs9
DVbaKqa550FZ2c1m1jZnzFbF1Tx+B+YyfXT6yhyj15kQh1epzEc205tWqaNu81JVR8aZYJmilCTT
8Bt5FMlwVvyVjC0DmUOYbrP7nvZSQbUodagQ9ehQzRVSJNJxgWQY6kkQz0yfX+ZhFckwWebtODjV
wxVhjYp8cN/Lst1uiiLwImJei99eb2vPYMDrTs5KxiuveY1KDuWk6F2JRY7XnKuhcCMLR8adQxoa
XXL1zYyq+8agkXZiocplYrQii0vbBIJzelcv7QjYthTera6q4Gj1kCHDSVrbrw3TnSM+kt0xZ5rx
MrL/ATg0PK1hfLsizPim6tDvOuN9dgsFWbB5lR4KqZZOhX8Dv/hU1KKNcneCq+Zl14HcCoDUZSZF
7zh2sc+IYxdUq3zFimK9TrODWNsq+06nCwCJHuX2mRnk89nDOF5d2vG0jDpbkLmm5vYRMzT5NloV
GptedCFke8eJhbvsfXfOwrqtQDrXrj/QzoEJTATMe7ZWEq3qYLGARVsRuWJ5y1ty11xrsG+cbsn2
HYd4yC1tHAatxfa0cHGuVb48zPbMEIQPiqxH/4A9u91DXCcbxQri1tWme/LNAhCgyU0mvZX71i71
2ITFk8r0aZ21x2ye1kOv68BP3kpP2+42MTanmfBgW9Jqp3oN8pp29n7QpAkECQV8WmwR5XgKMJlw
9tNaLseCUMpE69vxw5unveWmRtTNrKAuRRkPwQLmdzQr8VrRYo6lfjsLk3YcvDCznXsQu8fCLTZk
5aJjZJcF9y5E3UOr2eahaavbvC3vjKZwEojMco9txwce3m3R/pys6kTE0o8mo4fJ1umY6s2bg6j1
4Gd8Y5VLBoRROzI2GY+FEJnWyIEZLKBk4KuTDc6ciOFqU7CMcK2AIJ2tC9tpKUivMJ9aRA57iDj6
PpiDLC5tVFFuroXpOj34q5OGNmbCcZlbF90v7sSmzHjQ7Rrv26YIu5JZcGgOxXhnp4yRRyM4jL6w
4rkxt8dRW8xD3sv0Ph3KL/IU8OhbZ3k281wmTZktpK3PWnhllcSyIcalrtczQFYVMv+jTO5GuR9b
63bt1b63l/dR11sCG5o33JozqI7OpdiaB41hxUsAN+feJAjxXcKsO9BLXBh2BfdN7ayRINua3JmB
3JhB/nJwb1stj4/tdPduttw0pfiVzlsakmA4xLSUYyw1Z4iYTr20pn1qnaW6TUu+tMD4kKKT+Eus
n/Q0a6w1Po1ytzdGQwKNQcf24ZmY09MEhY3GC9tD6Su2lm3XP3GQuQEcuc36Tgfbagmo37pXjUmi
5vuMSFW+xVWl7W3lbXfjov3UciuNqibABswqrPWyUvThd7FaEauqCFedpTVNqbZb3PErXUHWaze/
UUH+AX3g0rbDqy/g4rj4PBG7MLJBr4fg6hxMh+kZoTsFRvmwQHovuCmNFAahqyX2sj4YW3Uw+s3Z
tRrWSHL9YztV94ve+pFZWA7nAUyJPOAAH72bcZiOqi++igKqmjdbRyebNzus10/ZayQQ2MyjOl5x
280QDrIhLMf1fQ68u5mGM+lVIGJ9cNLEthr7y631kc+BF7jQ85dmLN7wMfpP9HxqRa68P99V14hZ
yt2rxzlazL/cVRWu1aDQXpcEmratiExV1+z0RTIccypP+wbtySoYtAMmBYfAlVhnd8xPwaZas093
yzTlj0LUrIV0sRCtVnXbfimQjs+UyB9nB3OzSZSc1POMz9XvzAaFiAxN05AXVj26y36c149VBPmX
JjY9i0ZS1Cmqmiytd9nsXEMbp/oTV0Cy1ZbGdX42hLbei66is1a1Zizx5vn1b6/Sys8ZHAe9TOtP
PLjYuj7W9aKlq888TE+lWOovlpx5mTR9uNedjLmMifrf2RGSIe7bdm5xJM8IfJepPhcotbA3OYpR
Kidat5yhh+9jcxkz3invIGX5j0xpN7IsRlN2hwVx12euKZpwTPi3TzVXS8al44jtIdetdE70Howz
brHF8OPAVr3HXEBBuMkoxcZwrK++kpj7tj/T2usxdJSaiUJ1aDjM7HSqL75dYD8JKua8oFqr4Iea
U3lPa2xxozhy5MvU/MUPs8oMTlqZj2hrzGUBubdtGIRjqpNN0U9IwkPsZOSj5bZeHcOpszHZMz1I
uvRdzDpqPQdOxaKjPguzIFxYcwdoOJNpLdORaFIVJIOl3CWqdQEm03WNBfmvKcpXvPhNTE9nGZQx
/qBXIwcTB4AwzWqmJShS6/U28PCc2w3OlO4JLnOMCN9ZDzRxtheXYVYfrLiwzRWeDOZVrwY9q1sj
10uzX47XyBx6WtbDk5NrG8RgfOIbFQ/HO86BYG0d6E/oV1VDcZBjKX/F/HT40rrqaq5tuNThVMCV
2vNHfgDJmO6tqPFRTGaTq+LO3bS6PHnO4Ke4vNjNaBwrXzaNiBp9GVK86Yq2jOW4rKRNZ6Y4FNKU
24/Al9p1Ktmnr9oI5gE/CFFXAgnePhZubw/xUhnWAqqN/1HETMa2kqle5peh0TmSWy9dnpTEByLO
uQ26sHcU2awe6+ChR+1d4UOa1ZhOlfk0RZ1TQobb1tFIumEzM77ATF/gXbkDBzqSWoPBhZ91rK5y
eHJbMb3lhqE9uDDp3viR2RyVeVH+nGnWPvu1YnS49s49S57Jm9SEM+9X01vaWM8KeVmtvjHDeWPS
GxnzQHRI59ree9ajzIP9EwxlKJXH1JuDUzBemiAX8zLgwIlZLbyuclQ/R+FwuGnpDBtstHKVJ7Vj
DAbrVTqPIvMGl9ExHONQSCR3O45wz4W7mBWvGqN30FoxzIKecpMnH/7vpzbKMY0X1+QKs2GSr+yh
UftBug1fBNq8RSaV0Us/bOFZgSRnLQaOhjOVF8/AO3LJNBNOHaX1qSm9zuI+U2kb9WrKt7D2g3EK
NexozkOgr8xz1GTDWMlG/0NZDVEy7BXYx5NXykublWoI8UkpnZtxqpkk2+mMCmAoreBt072iuoUb
hH83nDKbG35zc2A+v4VsV876cqAw8T8d4M4XbGRNKO9GhQWKUORS7jgmnB/1WkCUkm3dlTdMQzYO
sHmqQ3OCwg+Utnq/KjKxkkUbyLslVFq7U6uevm5BZbpHIuAReUMKtxWXPCTo42IXkLG3JZtpFsTC
QbSyDtW+MYaA/J9tAO/H/2S9LMocx4hZT/rQexPOPJMucdiSDXuGEQx6x2gdqkGHZqFtG5J2QU7F
Uttm2HW0jfFkYAEVjoGwnyxHZnmyMr+435SxiQvyGQKIShSVd6B8th9hECL0EHNTNB56Q/0JSeDK
ZO5ANp4DR9jPlbI0EWEA4Ys49xeYpY7Xq4vbr8NXAKeYyWDm9lWor9P2QJdRvKVZ3hHIKB3rYtsp
iYXGZmRfLkvkUEOSYKLjwy2OAtzMYOkH49BE4/Wwgr3hGz2w+jD8gN3tZWzGa2rEQq81MMBRegGz
P1dfedtpNaQbzXZirzPHOHCbDB6ItgSPTbtZVtS5vcl1hDrtpKquf/ADLf/Z2Vr3JFcalyj1m/Ez
RSpwqEvfhoykY/cZLY0jp2jgN3vXlnwzI28q+h7eSNW9rKaY8kQaVSXCRvExMKdUHrwkrICdG2Oc
0p9mv9jfuukiUrUsTd5Pfqt9B442V3R8sEhjyI/qxm8zbs6ms5wPHS7QlPSQNl5rTn7ErHov2wSN
Byzqxk+39lQbg/uxzVn3OKtJDGFFjDh9wur3ANcQh3HL9IIN/uxqcDV5jQCdVwaVY7WmnGPKwuj7
holb+VLRNCgGZUuXHTzAsQvSr+Jh0POeewCSJvylRmdc05WzAbnQmCFgZpQv26G0ZfVpZeOyy5Qu
2AGZz8VE/AccbE/kL4xMMkorl1TghDOkrdgjllEfMOZFXVFintFF5eYzy9g64KMQZGVL+jVXz6bQ
QMYx4WwfoYddF9a1l0Fu/QytUT1O7mwR6OrX9b2aAkW9wcXqhWTCoAVRLm1TLERVfeWSXLqoRdJO
qvo4jD9KBBoXqyhsKxo8rMoYs+ZShCJQVw9bwnsezKH0xrBcruPtAI4FPUyWIjYul3z96iSRJfxu
W/k6yYleZvEmbnRNkzbSZymr/qaBTJE/u3UFv20u8netZuYfZoUmb2tvrpxbpfv9XQlY8TgsDbJh
00yhA2M/MedRNdtVuqslJL1oWqq2j9BK+U9cF7CcSj8brUjzAMF2wlUTRFptHkNP99I0NMyu+FwW
BTezQTPhv9IYiTFO/WXbXsbUMpuDI8bs6CkjfSeouihx0vezJcq5INcEtBLCS+EwNp3nYnJffX+2
fcXbaUgI9ov/Zu88luRGsiz6L7P3MmixDYTOiNR6A8ssJqGFAw759XOQNYLM5pDW+9mUVXd1FwgE
4P78vXPv7acVAdoDLYjRbdqt0o0Q63qLnbpgHnmDO3zmbVwKiG7FGEJVa0OqnleaIm5n9r4Um6Sa
5AvoZuJvJ5wY/HM9tLOAOMEdZMW0Z8GLQtc4t9hf2WtkTDj8F1gc51uT/2JHXJplkirLsBgAM+Rc
kAzxB8F8bIRDgcp2VcUxU1CHeg4UWDRwnX5r5R/w2ywgRgZFulQvsOoRc5IrCwlNtwL8bP5riPGT
JvPHduRnbs7X8t10cVbVUAoaiPt+7miheR4Re0ZQipZd3htW5APB2wl+iS7yNlw9LP2+tgv9lKIi
Qx6kmk1X1J2EMu/5XHK/9Q4S36ADKdCkONrMnMABWo0c6lSM+rc08cb1Z3/s/wcv/8HD/83gpSk+
yuTtR7kp//t/pi6W8xemJ0iG8SN2EP0vs5V/pKOW+Zdl0TMi6g1HaDwPOJ/979TFxFiLAQWWyjbO
9Ixq/nfqwiECAyMofF5V9KP/ztRF1zT+VT+eEjW6tTqNFouADoQBDId+fs2g7dWE20K6gThJaJzV
8ZrjZL+p59gN6LNGKIdMJiSJqx6A57ydUTivDJLWaZKdY5HhQeU+su0eUOs8mZNzbGOSfKAZM4Iu
FbhMVcv9MJDAO5mjtR2tcNVEZfGYQfheIC8DjECZhflSYDb4Mel+kr+aha/o0rVbN59vQqcO10Zp
GkfmMOhVojecjJiMNOwRWKEsSFUKMzW+RxjZrSwKwkAsmzNA8Z30+n2SEuo5d+0judVRYNXIBaWd
Gtdxo7dsFfOtUvYuYq5zTqzSu3XSorsZ0jkNNKnyDeCuTqijpGxkutGGorrqqrs2JD4IXazJDn9j
oLpalTJlzerGfjWGHOqAPQ6wwRVOJBygysbxH1qtviJ33kYhkV3Wnalgk6J6S9Bs/t72xExDZx9w
2kBQV3RtoJchZYNIDkM6vSBOsgPdpPE5F+OpN9hAOx14Vc/8bZ4Magf3kFKCRt1Fk/mE43gPrUWW
mVsoOhHpAzZEzb4we/3GaDtn45sAzz1UOvlAUDYvVT/1q2Zk64WWWuHe4641uolqdp9q0X4QUtOD
nvsGTgqEcMsasAPyCSx3Zw9Itwq2Vj2eX8NFBVLkTLsX7nZV2t2dkZTUDmUbVauxah5cDQjeFgCM
nqu0Z+GYCkRQe/A9Om/x5YRpi5O1z2XNruZQ5OqIDxonOjmqrQMLRncVsYuuUrzY1ISgxBoSuYI8
U48U2/5lS0diC/b1SkNyeLcqo92XIn/oG/dWADDOgZ3O10UKgV7hUrF0kmC6gVqWjeNkcPJb46HB
cwRcVHPonkgTRCllUDJFpbjWw/Sj9PNdNo1UMYVzNCtO1B7HIiQe2WWooTBCOIGcoXtPtceqSR8b
L0OUhbrzPcYkYRUmmVqNzeCsLDmEV8Zii1lohdhmYmj37hj3jz3t9SO68mkjeSW3uGneAkuIQHrk
vZhlEZM/jy5RapkddM4QfiQ5b0wSjg94BZmbJG3MS5NmfMD0glEd1O7aK2djHw1NvKmtcLpdGGks
0AuqLfp7ekBcFAQe/eoLX47yb0qK7NzrqCfnBE1gnwZ9eMCBxj/nrZPwkeYPMyYUAetXkCO4jDE8
ukHiXWMW641Bbmn5g9sDzseVzsupp2mAXxIvCkYcpRkVHOy7277xJM7EUUnakSxubGN69wlpPXtW
VRzp4aJD0dMERYSSdWDniuZe48xwqHAL+VorXXlObDmtitBoH7rEgiSLjPiIN0n5lJF1eE2mAWXn
xKAD4Wg9rdLW7v6mNVXsYabqMmhSOz8jcpxvWDHTdaIr8BJq0fRBF6F+lZXS7dfFZ4lbzJ2xvDDO
eMvZerxSpTNcoAcub93P+hg0hFo58yWqlITzStCFTtysxrSbd/1s2Bu6QQPQ6hKC0+Ii/Erpnxy7
mgpjldESJlA+mul3lE1h8GU25luCtPmpcevc3AJ/VpuW7MCNPqWcy1Ak7A2R8dZb3lgcWmeEOyor
zd/oYxs/FgShrqFn9FWvaeKECT74vRny6JM0sc+pJ4frka7G360JtZvkY3eY7US9p7KilV6qcNhO
XekfUGCwwgiZvVudqwfKbWBOR9EB6i/KEsB8hyO0WcTb2QbJp1vl9I/Y20Uo5aFfg2hGs+9as7sy
i9lCG17p/DGHeV6bZqNfNB2tNog746DJeLwx59G5HaXWXFixPXxIn57UyndpJUwNbjWaXyLuTmpx
GD7PVq5CacN3R04FvddvUxvLvca04tSYQPCFPhhotGk1iDiVF6UuIFBZii8NW3jPsND5RpRqwJC1
jCI6zTYHO5EWxM3lRfgm6bEYdIfy/jUdqPENI1J7mentDZ23AYasz3chS1xgyCgKmNvVW1I68geN
f/umm/Xu4NgkHs11Fm4z9lWad58nzEnneDAVyv5AfamfOpTUr+rzTFroSbIucls+CGr+gKEf7XX6
efzL/VUco+XR6tI5KdqT57AV9MkLf4KFdkrDO0yQo4FPC34VG+gS7FjBsnFApPUOicR0h5kPXdl4
3dHRQts7t6cqoxFCvqhzoRF29uTF9DAjW8tukjB6U2Gsb6Opx/ogR+oOEVxuxy611m0tdFiwyn1G
rNy+TyJJ7yMTZ3+zM4wLbDD4t9P2zFZ4YdXbzrHrQ6x3Ed8+eNleana9BWnMr0XU4SQw98MlVgwP
Nq4HqBtsXJ7cEJzRsYobSiJ3rdJh2I2updZVwWqX1708ZR1DkzDDgiHGnWmPow2HscITey9egjyy
ynydUGwFeBegEDGVtzUFSlYvmr7j11KcOgM402z8GzEW/YMtMGvDlXw7msNGr9RLKNi268mP+TG2
YV+OBzrFB1x17qLE3NAqi9HIaGDR3nuD3IguzDoL3TXq6PdqdI8jhqfQ0PnaUq1BT1dfwwVXgV+k
wHZEuKwKaeAx0eDRR2d0h1vbM/qvcVU5fYjfdhV4dvfcLiS6NXZrPHOZM9ZG/tG3c3ZbGmH6qEaI
/Y7T2HPouDwwUV4Vk4NyPdXNMynFGlCElTx5Y+/fTmCGIMb0KStn8ANcQBbzmVQ7UkPcWrSysoF6
K7HJtx/Lje6Knt6Be1VY8bZovIB5s7bOBnTyVexsc0fcOkUTrkZp3cbCepk0oZ4JwX0pOEecbMaj
e3CUfd3tzdBYe3a7tcDqDjlhdjWxWEE5DflWIXHy6LQfkIV8F7JYxxy0AllCj2G4biK5DpHVt2Xg
WOneUj2ogMN8qbIAOR1pJxuvkPcgD/XeFS5FRBZuMox30HCg3Z7kh8d3C7NxOxZ3nTvsPct5QeO5
YWB5CZ6P0wWJaC5jkELau87/NlbTbdNgoc5shhMdi/66Rxgim+Ey9urLjqKrS1BjD1p/3bKTZmmf
byP6SeytOyXREJjmuHE6w10neGFekDy8zTRUQdhRPtA2o+fhTt+1lv5L7+ScM3trXBNWzMQfL+61
TZ8VW5ed1zubkir6SCNtjd/EdxkZ/MPhjrgQzuCuUctLnNK2tT1+R+r+0OEHv0acPFMb0UuOok8W
9uTYRYjSuK6Dsm+7veE4DUdYgyC5BASDvU88a0pPdlbExBi2djeTBEJwx3r2J3NlRdm8F9ps33qJ
e1G33YCoLLypDHDPlTI1bacGe1p1FjrgRK+uItsrjzahTauyRjiYTNaFbOheFzELuhfTWxjWxuTp
1UaX+f0sKgYMIdFCkwEtVTkdxVscnXIXoxHanjtfS76rMeO0bvTOgUE6re6cKRwqVGSxoz6wdTjz
U+ST+u0zgDnjNII/zcw5xHS8C1+k3l75kXth9+SMAEqI6ok8DkbSYzEc6PdDVFj9DN7fmYeqIbCy
aUoR8O6GD1qIGUuf++5VhxA8SL2sOjbGFK99Y6SrkCD5qKUpmNNWFjmXKBhlFV+5WgWjnCvjWkcp
eDZdH9+krpO3YWnHzxbb29ZQ2nzBIGtm3O94BdIHjT2tHKd7LBEkwWM9pgi1j6aTTv5MP9El98oM
LQpplFDWAKvaTpkVWA3FaKsjNUOfnvYfA4LjRWCO8E3O13KWzC3pyuiXlY9Izq3r9MicScdGIwyD
WmLarwbNeMI9IDtBpafXJTXWWi+VuqyR1myUgLuvCdS9cavUXRlmLp5ZArzXLsvsCwjoKPBdq7vw
FI9nMMwumKbsLTQpgZ1ikYq4UuwjOWQrW30rIthZJ+yCrtYfvbrcpTHm9sZumpOnKnGO3vw9BKsC
zftuaMkAko8UszNg5rvi1DA1MtLoHBosxBny2bQKdx7K1Ux496roP6i220Olx/rKtYaXxgqTbZOq
qzi7nvR5rzvUU3017Qq50HLmlKXrJkz7XTPgExJ6s3cIfQZrbcO+2g80+J2uoPyf+8BQ8hqQT5Hl
4M/5xmmiYb/QGs8kiTP2LQgmI68LDmS0r5sEMx1yLNmWMddBT16J+z7M05CNwYm+aTgjbLpWIfhz
+qqiCs9qTjCFuzGTOb9Juti5SkR/b0NDmKtGmLq1agxTvnQG1jOrQo11EOZSvjPBaTd+qRUAL618
boWPaQAZ6+Wubsdkl7dds0FuO3wYheD8XNYh78E0tCcYFLRXtR2eRZ2OW7TV1WNNDNLJkNVDpqXq
jibWuJY63f1VGY3tiT2RzQIM+Nhh75ggazFT5E6hz8F8styJtiOsEv1LS3tL2k7TWasRZ0u9xoTD
06qtIwfv++hZoGydhXqgAdYmealoCfFioGjXWYozed6cyoQW1GjX3Q6fp/Lgqrh6FJxvV3pauXdj
HSrag32/z3rV75QPh5wmYbiXWGW8Y30SXUSl1twa2GwxqCGkhUZp3Bx7u8h3zgLg6AuKky1Qjhyc
Z3RGO3SNPDbNRIZk06hf8AdvQ5T58NxXTkUDuJrpmi3gj9ksENCgA2tkCxk0f0JCdHHNy3ghhyAl
J1bmrH9qWSm2ooEwws423Iaf2BEhej3tVBqXQlFM5nXinSrqL07sQ90Ebpw/4WjVL1+o/iIQRBaQ
14wqiH8AeWr+wZ8WEgozrPo4LXRU7BXaNzeEg1hpCn2WsXBUxWyDVNFJFpf9wlkBn1rTBjArPBZj
fnYmt/5AmvNhLYTWvGg7s09qa+G3koXkYhqSbnDHAe+aSateJwvzhZ+VuGe2k35PFiJMc6N5R6aw
/cJEms1AqPymJJntwtDaZNMtXFn6iZh1n7hZvJBn/NxAaOHCo/mfaJq/UGrFJ7DmMUG+cT4xNh+g
jc4RaBsuAPSbFt4tW8g37K/tPWaKsIOfYFz1CcnxoNRrbNQfmdYZ13IB6izLl2d/gezGBbdLP8m7
Em6LFwEcD4/iae1P05sRzS+9HV4zQWKxFNWFyslURf2w+v+mJ80dPPMMOpL/d9dz9VZG+du3jzb+
sfG5/H/+6Xz6xl/44oFLsgkDoXIE+O/Op+f9pWF/Z5HNprkYZ9rAmv/V+TRol6ItoDIlVoCXcOl6
/7dtnv4Xbq34hACHL27EdDL/Dd584UF/6K4vSPuCqlJn6fQ8HX1pi/5AWBeRgRxW+Ml+TitrS+sn
RdhEPJQzl/kuMhHu//BsfkEXL936H6+HO/WSk0bGuUtOg+d/uV5p6qwqZRntmUGOgaW34b3Vx8Vh
mvv0PHmxxu6M6vH3F11g4q8Xpe1MRAOpKJhjfyGAjNYbur6yor2Stji1eRaz8zvmSvC3f7i/L/Sv
xf3RRQbjR0KwkNoL0f7D8yx76LvaMRBc4iNx8mdLrOEkLERIWbZFD4qIS7lsCMvfxZ42PPz+Tr9c
3uMmPc7YgJPIs/61i22D9CHo9Zp9pigNh7wwt6qaxbXBjBAassK8igrGumToId+B6drd76//6dn7
w6PmD0ACh61broUegr9+8aLNBpaaztHlPuyWHzkbjQdcD5PXDHXYOp5gClm0Y+uiNiQqKdntUG/b
8EGjQVOtV61+5zrduPP0bngeJjOP/hnN/J/jpC/v++efj3BTMjgNe4m//PLnSyobK85ck3vpxRAP
CCjXrT06ey/vx41a2pt/eCALY/7lgRAkvCThkEhD2uaXF140CuGZ6to9yC0GXhZwhr7izhyE9WHF
QbKS6W2K9xCQMfbHnqFCuAl3Oo1Vlqk/sOnGl8/PI+hWMz9XHDQmOhmJP7+erPpVs7BdeyavhAHU
TeRXK4yk2qMkwZwSoYlTzAkAFpOu/uZgxblrB2fetPlk0RAOvfgWbl57pafcJBDNTUR3hHSOx0h1
9aFZmor41Lg6RbzSOTUNHh9cxfpyKkopDkXsDfSM6CHRWqjCs6sX2uvvH/int/KPD3y5ReginV95
+Q6/foG1UjoWoohMbRrG+mouZWuularHh7xxMmxx6/GxImBvEX/p/qWWI+qUnFBIIkdjwh6sDthR
te+9botrTCzyu9zuNDKLJmdRUed3aabXLwTL0A5uu/SbqecKNb8y3rpZwOiOdNU0DMJ689GiEU+l
Xc7I7Iseh9DIz+9+f7tfeP/PH5SkZIYijolSZtEl/bjeiH4IOejF+X5eOEyHSLugnew/BfV+/Wp4
prq2DM3IuYT6/6oJ8cAYupHXfs8hLXoWS+csVGRMNrP94S02Xr+/qS/r9XJTjKnJ82Yho4f+NcrC
HZn5zw2XM4sqOiOhOPIHGzn0jn9KQvnF98DGsGyxvDKOayx/kh+W64I4m8hs23wPFhGd8XEYH1JH
y+9mIdtjZyb5XaFjVvj72/u6SC+3t8hRLJYhliBj+ec/XBRZlq/lqkSpS3/onR6fx4k1k3yJCA90
E0MZx3yc8Et4ydTSemhs8acf9FdPmIEqijWQb9Qiyw/+wx9BDMshWlvOZJUrqH21ivemK6HMDFoo
59/f7y/eHn5JxEnMVcGiP0PJf7hYb6YwfVnU7Gvh5ndWMrDSJoO7q6g2VnGu1N+/v95XZGB5f0xT
N5AVMSPmAX/5KCqsthPpF9Vek3KeA4tJEcZIbgXNYpE5jaGgyOZr3WXuEos0JIau8pITs0HaJn2c
eOmhYnhyLsOkfe+cpnsvjBrxcDyE+G8mjjiFlvpTGt8vfxEykcmW4OVnTv7zL8I0OXMMWm57prM2
Z30qk9DNywsfnvj+98/nVy89p3AfjSMuzkhvf75U6SWyldwS5VATnnWj1c9dOw6YkkrviPlNeRGb
vbP//UV/cX/IiBbVEOCtgzn+zxedB0tmRkmnZAT93rpmGZ45pjv70g7F6feX+sX3hTU1GjYuZqLm
/PrzxxPJQfjx4X07xOW2cNL0RFiVt+kt2d50Sp8OOPgpJvpdZZ8Gr4j+8ML/6l65OjkhS9qQ95U4
JzjdHQRSmH1hIasuwPZxL6n9K9Tv/h+UnMu9fNntcDBByErCIIFOX0tbCnRsAmOiGSz2rONYIthu
HbyUENfM5mMEs5+uPeYdRyH/+JP+4jmDZKB0drk4b+6X90h6mDnZg1PvE6n1O5NG1G0smRBAQqDM
TOeJtSsZjDFf4VTHt5fjv7n+/U/9q1cZt2/bJb7C1v/lp55bD7sjz673VqxBPNPwPQwq1DY0i26K
SBBnlRv5n2q6X/y8rJi2QYVB2gBuxD+/youcVpMti2eUWv5liIyIVhwUNpScE6bb39/h8hC//MBI
MQ1Xo3x0XE5pP1+s5oTkIWNkeEStdpkUzUPf/rFK/cVFsPXnXXUBagykzz9fpGDcin9AzIoQAZau
cDnzMaeN6LD8/mZ+8eQMjX2HxAIiC/yvTy6nqwWDhbJ4hBh/zBIGT8C0AM19Zpb1H96NX3waBnsp
JymXdAbgnp9vqqlobsId4sXLHe+K2E+Mta9R0c40oi8A9cQ11uTYcg3CAWr6nw7A9T8/z4/Q2q+e
J0kcvr3c7OI08/OlRcoOpcay2eeZI9ZNb72LlF3v9xf5xbtPMrbPy6/DgP7LHu7jj+uOmlvspbB5
DWeKhpk+5jFSA87ZmUQWmfjRn4qXX2zmfOvogrkztqqvB6jZiiE387DYYztqPZYMd6895mT3nlml
+9Qp/vSFL42Trx+AyUmWVBF2D/LNv3wAEVLlIp+dap+aJqoGZAmhXKXkJ33nY3AfWBh8qHPfHx7m
2guv/XIgzgVLPkRakZ3K77Wl53dDanAKaMrJ3QFTmDDhQ/xuWwm1f2arwQwoC5jOeNLHlwkZG9F7
RntP4VI//f5H+8UXgGh9sfpk76V/82VvMh2tVVaJts2owVzxgHXMtYvK/4nxZX/1b19rWRjZGAx+
K86eP7+FruHVTAMziltHRODqw7ydG0FfculF/PuXwgSB9YmxNJX7lw7LBCOGp/+U7z87Hi1ufYGG
L+zaCuN0//tLLa2vLy8EzXODNsMi6japYn6+LczAxaCNIR/XGHGiVoSr0C8gFFpvcu21VFiR4uti
V/OVyic2n27yHMJns/yuFUOJQwnv2fXk9fNJuXXxgOcWmB8/CRLQSlTvv//TGstm8PP6bbEGUWnT
rmPRc778CNKaWrJhaIjQ6Y8u6sGs33KUXCfGFzFwdZJE750WN/fKlhHzHnxXg6oxYBHcWKJ5tKIg
1jV101QKDA6rydsq7/o1at/2SFqBdzN45bhjiAQEEDrFxYA/zB8WbQ5cPy+l9AsopdCz2zYna5un
/mU9S9uGEDcjr5FoClz+h6Z7CbEqKBYmA9UR9uqMLPrWKd4H6gEeOcl7nK9niYMtnb3CX8nR8zBA
rE2ZbPDSt8ag8fzYC2JPWI+xlyAeHCyDEMaqctxil7hmvammmcJltPIR70cooHCrLHwqYQnTCHvv
KWveYsvD7zbTFg9wDm4oACxoGwuHvIssE+6NlsXlUTKjPk/WCGDQNzIObDsyrlLsWAGJWlfOQYNC
etihjane7RhvyHUVOslauQzgvAkUvZtT9xj6mfugM5FfdFzQdlblIxAe96Ght5tR6rgJ0F3P75Ic
WxqspdFxk+fef7jtfDtn5XdNrwi9mNx5E2P7kkyZ3wVo+VCTIEh9Q3olDnh/WbjMVe5lboiZ++/r
ewQr33w8w89m7SMobDU8dy26jw/YnwGCmXnsHAy/7c/SE3O3w5meAV+Z5ldRLHMYqYmfYyhDcS+r
KXmeDERNEIsYd8T2KL7bRoulG+6xuDZhlKBOdpL794k0w6uSwTvvq1UiYvcapAW1AtpUdWvPG4Fd
8DrtakjJ0O3VGUzKB8XpQjz9pZlp254ZREAs0ivWpPY7L0KFKs0uppcGGOfQphKpI6eQbNeFJiiP
1zj2phza9JaqOYd5zfsX1s7ib31UOFFp2P/lRV4/+lGP36jd4UDy6TeaGRkG9d4Qk+gc3rVu/+gX
eYHvrDX71tawsGlapdCxV+1QuKt0zP0Gq+6561fIYRCK5ElebWMNPdIIoLM2ZsMKvEqrroUs21PC
Dv6ElSjukk2YHD2G9wdhlqROFJZ3nvwC5QZBl96LYwniCNqFJxEObkhD/+zWWJAyGY6PaGi/pU1P
5rcazX3BUBE0xLuzxurNVarYl+wEd6rPmnsbH9p9O3MI7QxCDVdVU/SXBVkiGZyiGW9a3elJu5DG
O0eW9gYXaLkiySQ70sozDpF0FmpPF5uZk+xJC2MietN7QjjTdQcbe6RfiwLIwQd3XaYGLus6WoQK
j5hN0obknFTZiF4zdfwk3uIcNW1DXeLe5qUe3tMx7exVpPqu2yhtrCVcWs4Jyps0FZL7iW8bm9hO
V8J7H2WScdQhLAIPhjnIxhCuqcR2tZ49NJdzHp26GbDGdeP+HAOm4DCd5P06WpTAECMTolGUVRem
ZYigTBCm6b3tvfZDymLN2B9NTwcYzDuuH4omXZj+3hSPiCPO0KrzU8O0fjeOif6RMAL/HkZ29CA0
p3qf5U2I3oN9npVzp/tdtMUHIL0a57A+IemJkWoXKnEDTjxVYDuS/+wOQCrANeRsDPXlkvX6XjfJ
uC/xJj4Os9BuUUVEr50ujE2fM8yd6nE+Wr3jrvzGZhscar2/lao3PpizIx6k+7putVFt7dJ4ajWT
LrkoJcOIZlQzE/lYmy4yBvsxcq+ax1UhpQ6cWroP4SC6JyvjmBchEu43qLvLAmmq1u9H7LH/9nB2
Zcw6Us1kgyZzZqwgNyRQY9MAzmdeTbbHkm0X1nhThv78hGeBvrfL0ViPbtfX14kJJbzq5Cje9XRi
uK4ZMUPKvnis49i7GLEvC2TDu7YGI0FaZSL1D1CxmG3Ql5naxWWSbsJRJHuLYuZok0t0L+zYbtCX
4ZrCS2zU13ZpxgIiFeHTKitCaxtpKtM3eovh2MoeZJ9sqYf801ggodU64LYkqs17u/ZDmjMmbsL8
eIYkhqfud1FWFN8cDit3PS2h97b8Pg4ZIwZcNT7oTZKvDsiTkRzGArn2U8u+aU0W39EN3SAGyAny
XHPvpF74F0p13srFLxeCY+hZzGNThm8OkuMrVacluRI9YQpI2zBwsbXu2RmK8awXygnsPr6wmyjf
F2OqBaVuZluz0fNgAt0MdNnIHZ9tt0U33G3m2eJebaNDLduLrV441kFOatlBqCFeB4fMJ2jOwbmD
MPCz51ygPs5cQ+11a8CLqevqYiXV9GGLujuLMbcOE+4bL7bjMjQhe+nGqO1m13pufZcbNh6rroi/
TVY5P9ZYvm+kLHfKMPKbzrUe2wbTRk0MA9YbIyEdsTFOrF5VqLcBiTfcacjx+sXKLevceXaEv2jn
4CaYDfVqBA462BPZSKuaHi6hATNZSDV+ekR4lHq2alqRnYrewl9tcprq2CnbNuAHNRvvirFfIpfy
6Ga20oWlhsUvRMXORtYv2kMkz/fG4GrbMDLH+6YS3i6MvX7j2QyRYMEuSXZFogRmT6e7TJR3N7uV
M61paoYCkwxSpGN3LG4waKplUBsiTnaD0qlOW9f8IFo62lq52WrrcpIJomEbDS/xEfqqXjI3w8mv
D7ZN6DdPPz9ZmthPjBveidTxDzCTKZ0My+53TjjgsRz3TX7qp7n9FocyjpHe2RHeDpasmYEMHM/W
kYtMYwQDQHifl99z0emXtRPbD71f2ku8UR+d+jwx81UC6chiWvXdGnlC7eAw7HQ3qCOM/exV1cGA
o0I/kBgXE5H2+IM48WU9EQ/uA1lfNAW3iTab4xHhSfqqdXSofct8azkHBJ7Iy2ASLVovHAWz9eCg
P0cUXdxqaK82lh3XzGNrOV+wYH3Epl9uZqqVi7aMJNYkffnWjxEvvBut60r0B6UIs8TBqT9FCUMH
TCuw4VButKEPPAXeSDpYbZk48w/NE5YPBJzMnf6ctICqKnQfdYxSAy+TxooukobNsuaah2QkEGOq
igyJpJ/unbmKN1E/qDU8mdgnA4nv5IyZp5ASwRiGCp0GR8cgYvXD95l9XzC5AbWV8R1jtGKXRk18
nhXsD/+4L7fA7OZVhr/JrZkN86UgOZr1y1c0Ahf9IA7Vdw3zOIX5JgIWdI6MULXJO/DuV0+x2Yi1
GprwcUxleyOGKiXJo3KrbbE8otbNpr2NxmHtJk6zd5sh2pjZM7sfq3hpRPq9pWczZT8uEysawBxM
9KhMzlHrwOuU0RET3jcvNpqV2cLsGpjK7PWy6rF0l0DoooH4ocD5juFy9drPZXPRx81TR5zQi9v4
7209UWq7rIG43e+HzAambvRX/BCqa5N1YVNGxXzrZgrQKAy3qSGSm7ibEdnWFNO7SBIwRfTOjADe
GdYdEBpFCAfrxlfFWXNaf2M5Sm5CWTQXno+fRFzl/jYKh6Bo0+ZguUly5hCCgNvFMj80Jx3CdI6e
kNhG4NnxrWUW9/mE9W/fqvo4lwK1pxWWJ98kK4FvQK1laL13KEOo7Ua0OQZ/odjclFhmvxAfj8Ey
xeNab0ipTb25Wss59jYixfYCKUkO2FoQDJGM7cbAEJxCszlPaYf8plGPWEEQ8WLaHU7rGjIIDY10
oOsJrDKJc762RfMJvyqch3QqZsw/hSTmwNVrslGQb+DYEfmbshPOOc1VHOhz1e/6Qogd2hCEGX3h
oikYi6sxteu/6xKo1C3Hu64KP006tG3cJcVTN0T9buDoszGq4V76o8GQp7YflxihcxNFw6bNhuwc
Yb6+1kCJrXI65lqtHYx80Mi7gwWLMfDY6zLyVqpAJi5F3R7nIjL/xodV2yonbXEJcCnOOm98sJbM
d55/Hbi1hSgEyROMrfma5PgHobaaN7kaeMP1sKElUO2bIp3x/sdLCqtzck/IBywv/UHVm6zBV8gY
pHXlkTZx0OP8b71N1KMKpbVnRe+PYUNSnY4Oa2ORIvE+EEC0cmQZMwc1s8fW6bo3aLjqxseX5hln
W4Q/drnrCs+8UEPYriFFGvT7fn8UvV76+6Skl1BZY72ZarPlt8sXnVLcl98R8CUQfjiVgMzGHW3m
RNtrRhNf+k4sCSlj09VEKDYi7uSxmaim4z7st65eaWt+sjyIa9FQgmOa4A/ezuSZrtgcPBAN9Fuy
VYFIMntjEw6VZp5B8YkeSkx5sy2GLCUmzK9vx4ww5jphLRyKrNnUTMfBQ1l7HM4wRB4V1dlB88zB
1FMi8JOs3OpKguMDGIDMRSZWSxT2ZB+kWX+eIMevXad3LujRNNvJMWfeU+fYIKkp1775n8ydSXLk
VtpltyLLcUGFvhlkDtzhfUNnz+AExi7Q4wEPPUa1jdperaQOQsqsCGak9GtQZr9ZmkzKYJB0d+Dh
a+49txdXWjwHAFIBbhWquh25xQhQGzpiIhLDG+Kx8I81Ve8TlYjimTyMaAEmZZspNdN4tdQ4VCoV
GP90zET8qo6qfc4qdMwYFs9dQYHfKdO7STjm0gGsC3eJzMFe17+KCNRvS+T5NaSbbK2rEXrCeFQO
GSYK0lmGFguGarf3QacXRzTBo48P8dx03TM7AWyItfpYpIhMlVZkfkvsz0Iv7WZZq2hLMwz/9LJN
el12guc2Q3AUfnC6stLoFwj62j1c/JjGvAo2KumN3O0D8Gwz8B56Da93lsRvqdVPx6pmXglWdnKW
YLPjhdk1I2mKUf7eUVutG1QNOw1L96VPBGZqnTPXUSlWFlKyflxW5LY8m12q4n3OlBV0q/xeqevg
4Na2u04DNIIgR3CrNQHC9iEc4aTbr/BHRr+dYkyIMnJe06oUS/ombetFpnnXoidcFLld+lorPFIA
cmIWYztzeHwkE1QxPi3MyhPAsBj2lOcdtbTF7OD0kOnroTlncNvuc3hvPFBEACjbSPc9u/BVbY9I
zoFf3OGZ2Iyir3eeGaFj9zr50rQ4pVU5nEWGr5HACrHAmVRe2yE5BmpWPehmX0Ajd4Apj9jTJ3eI
914e2OvEQRya2jH2HhhT7VEGor4d06Zftjn947LPBjdblEOcHowA0G8YRl8nlQ1Li/IW3qWtAmzp
8r0aMFdddEU5rMku09c47CY/yeGbaQV2Wpc5lg6zfxG2tbnMkjbd6pY5fR2oSI9K4GirfkKzGxvN
rQG2f82KCVkMcji/1hzxbgT4Wo1KqakOuPMYIVlkELEguSTIA1D0cDo+OvHQbyyz3LdpVJ2JaNWR
yA7PXio/ojhx1pDrxba35IhJ0lPJcerz/YAQ1lxkpd19KMirCoIIRXefeGP0mLkJEa7V10Q69JoW
mnc9KCReXDtfOvqUfwlJJfSB07R72fXmHl1xd5n0kUdID1V1pSMh3gaJ5mIbI8VmQ5apuRzmXr6M
QrFmbhfchD2HVxBO2TZGwXvL0xVXalkEfgIXZxmU6SCALplinYmGOymFZIVhpKopGEVaPgd5P2zb
qgmYRJF10LQx/jgA4Hs0+a8So8Re9l6wSZFUPzCZdq7GAkTRIkrUo2V44bEXGZw+UxXeWgLZVunQ
ScdYR3QYGjAFAADYWEtiZsxRpoD8KvJwV5Y5ElGjhVKFJadUZe/X+lhRHbOCq33RT0i6rf5O9EOx
Fkyqd06aXiLLMVYipASPJjdbmmOaLZMUq5IqpnSHZghwQeWWD1MuUFxTzEKxp8EDB4RrZFzbjUwH
0lJbDbcdSNRVG8c3zKzYCKD3bsqRctBxUpBl3mD7ho0BJVSLbM2P6c+BWwcbDJXteSDIbqlHpABm
ubPUUGJhrgFv3cYvHYYqpog4sgomZmucDatqskkRCqAVTpXXHnrDC+DjmxcSZyRTGowS9E7lvdqZ
EHbUgTg4CDnKSvTB8MhyhNBFi05aqHb1lXSq4gXHSXKdKN24JD0kRNleRhtMg8aJUGf9qbBhRi9C
Km1jkQOV+ijDUNvMjkmvLHHieDOsCOXoTlPTbOco2iEU1iNcFZTkOWrsuGrvhaalh8wELujhFvCt
ypxWuec2Xzq7td3NGMwQHBOsFOok09r02M5ukfWnfma01cYos/Y0IErbl8iy15FuRoQrcCUucM+6
flWTtKRnQb1yvDr+qrtxfFa6CnS2joHKpuLbt1ylByoDge3d8ba1GSpL2djmPs8nlRq2Me4ZKXgv
jit0EnTt+mR1g3PxvJCFTe9xFQqXOrwdi3Jt19yytFOY28jCuJ6C2L4Mo5FC+maiY4WynWsx61CD
dKNoS432BT8ptnji9Ux3MfAe3qqNESugc0L7PWari7i/jkmr0QceGHKkm6Fu2AdtWJ94WCP8dgPn
UDV2CYMG4+S21dN8Nzu/9YVTMd+prDp4mpxI7BKnU3czauZBY8a0TqeUlLRAjVqO1m6iRUbp8iwD
FIZJTBAfeDqQtw7SeMSnPTz6wkkeCbSXt5o0q3MIfYoHYULA7XLgJBNEtyiQo7wwJXcmTKAvhGLk
e0u7y0N/hDhCaoZ0gNlmw1sTYRmyK4Jg01EDxhKIqb+aFEVeiyDVD1lQlHcJya5UE8VIL9jh0agi
uzukOMySZZg0LW7VyQP9MqWa9t7DTTuC0slf1dxmNB/ZQ3LpxoicKczlsX3MGyzVC7cSyRFvLtv+
tCLdw3eGWH80SUP4Wrcp8DdMn8VBT1wezEj3XYUwPz24FH3c8uil4z6qwAGrk3QKRV9qvWVvq0p1
3scYBe3Eufg1HEXoHqjD7K1mmDxXB0WLgmXraTM6MpXFobRx2ftxrVR3ShiZD16WN2/EY88BjRCa
oWQ17Eh7jqrntiZLi8gVft02IQ4mbNF7peADHyDFV1+hTajPfMgOsKbYk6teV0zilBKCKNhQhliv
CAvAwWwoyIAQFxKPSUvH/D7Vt0Fk6LclmcjnERxezpMxHgvgPqQSRHXOrqpXm5p6CeW+4UftLAv2
wuG+mFwEk6Reo9M1v/1eRtBZy5pYnWRNgVl9qcfBImUw7fhn2XDi4a/nlWiOd0VuRnCyyJ1lPOJF
wXYcnOFeBPAxN30+eqTGTVO10O02rU5h4eC+QusT14Q59QgmAhXrnJOzJiWfM6pvu6RMtbWZJ+aa
GLwigoFoZLeGWoTpDh9jFC+bzpVkqqeSUNMpLwxgUp7JZEPnrg/axACHWrMU4oEQIZrMR/Rsnhvk
BweWzi1AqmZTtjnpBI3T8obUhHjTiSE3Cin/S81cc5Um2pqFGZVFXrO6JSGV97sMmW4sAxL8bhlp
hE+M4emgPaU0163Wq8+iduo98/MErESSPahD0qUAh9gzQV0jQbEYm7e6b5uzRk7f3raSNj54rHvP
DGT59sA3cNLNG0u38bhO6egDfPFcmEsE+gjxvLb8Ar04OHkJ3izi95BnVV2ydQObNW7hjOGrpoTJ
EQcZmoaOwO5uJW0GT1CGaZBWKUPLblmqHjAfFbDfrZOXkA5jWJC5j+meqzEk0e5drV3+VRpBjDna
MB6YCIBcIsSRdHORkYElPKu6S/qiecN0ozuM6AxSs3RkmZYwqjummgrN3ShsP3ZTogFROPf3UjXk
I3YfqEda4T7QM9gEioUEqWSpdxLSpj4AJ2zzkC8UgupqzivWptTjAYhTQkvKsF0nUYJarLb0pToo
1JUNB+mZ+4BA1IHhbEpgT4aG0dCAIYMpDFgetIaLUwUfqvpUAkBzISWgAGSCxZUlu8R8cJnQk3xd
GXwQVWKxlCA9jA8TIMqhi5HnGqOsgxsUFjx3GQbnVzHqVr/q3OjkZV528ZoiyNaEh5sw8AZuelAP
ggFoDtwCBcMY7RGIWQ9GlXMR1Hb5JdMb+902ouQYgUhmDDn2HA9qg+qxUUyCWgl5JK1qIoZpZMeg
cvNkYtapJCUEW9/KLO8uwv3LMtbjCiSskg+haNkcrWsgAfDjEsuAFgfU5iHsPC3fMqPq7xXAElsV
gcOVwcIAL7VKMFHPhctjIThFjp3djmC57lLPjUgmtWrnnWanJ+O4a7g34gYJMgXBRPygpwgqswY5
3YY6GjiGAP4mlhNzxKdshLSwA4yk1zscKdENj6IK9IVMg2RHWF+yla4TymPI/ZEve1Ycz1HGpZ2y
vToXKXfnaIl0DViJUzcdwye2U7ydjqaPxVVfuyNFRxROK5WN0Rxzz+K6RYD2Fa+SwPoedBz3NmZn
/KHJfH8Th9pWZ7LYWMwT8biexSyExdcFTH8t7Tnv+SF8U4/YgcwglWDRe7q8bbDwsYoKSLZO5pO5
4AGwJsVsOKoWiVZeIcobIlcHNkcapHqKep5Aqc0fM3EmBYfoz5OtupL3AN3vBdyEsJ7TTGawNJLI
ZojKXH2eUPEhDXlG4jtYCp6qeW67y1FP7OwqaoZuUzWV2KlKKYA4K+q+mSI+Cx5ypb3kA2bIDb0L
CvjAP/1oItqIEz4OrjILcoMfTwbnnBUIDhG1UowHWkp1Q8Ju5VuhEt1Iru+rag7V6bGnrJrI6rYK
gY/LcqCmXpKYzZsEDi9vDk4nakCjRcGktVDcQNmPuZqNCyG44HQAgCbkXjyeus7OlUjiimJbZUq6
iVjXHFmYTu4iATgI4xMgf8LGNEPe3LTV3VBq3IszmOeqK4lS4H2wt0HlkchlEFPn91KAv7Rqay/Y
J0ATcpEV6Vpp3Zlc3ZuUTK2QukxYLxkPFKpkjG7bMuxPSS7r7sgqlEdWYyMyLkzUfxQPydYbsCe2
yWCtk9DiUunY0C5Ll80HTmeeF2o09vem2tjUjZKHFNkQ6BuNMbul0FKAIbshF29DACS1aQlcf9k7
GQ9MqkP9QBvfXo1VhzWyjMxhEdU1Mv5k0ABTN1ctsUBA6vBu2gXPBkUZkECXg7Jv277eM5rg1Vig
mElLxyq0HbAow01zOs54paiJDgoaywx/E6r9f8CFbT7E+SX/qD9HtGB/eQPfIuMwav5xJ3L+9/lL
5t/mX19T/+PbH4cfwn9pXn74DwjyAAmv2w853nzUbdb801w2f+V/9Q9/+fj2Xe7G8uPvf3sTtC3z
dwtjUXzvkTNQ9vxLVTd/+9//2vwS//63hWyLj/jz1//mqQOf+SvyOhO5lGFpSG1R1fQfdfP3v2Fq
+ZXAEBdtIZobdGNIWX731Fm/IoEyGZwRXKDpgMj4o989dfwd1I9Y4XCIzV441/ornrpvaqfvND+z
LA7+Nxp0DDZYzj4LY6dSUSNT6/PdFA9INMJ7RabjKgxwq9ve+NCjbFh4yTHtdqWapzuWr/jvpvI8
esmfuGE+qfV++03wE+i2YXHWmbM76TvpfUsAcE5OcL4r034HYJHtj27GXyyPkeB3H85PJI8/fdGz
84a1vIMF57PajNx6Q43yFt4XcFYS+1b6oB+HwDa2mIq0dRmAGybgOjsr8+lG0jISHoJY1xP4+q3W
smH4418IQ9eP0qv5xZuzTkw3dEs3uUp+fPExtUoDlZeFUwVkOh6rmyTYup5W3HY5QwwAMIe0bbDH
49NgKKU7QL0EvsuDZ/fVRsO1fBiHqidFuw5vvMh6CeuR3LMdSIq1BjKljrtV4CUvY6NrcFjtqH4P
psrkcZujnC3Ho9lskJ42DGZg8Y52zsDefmwBNqymvPGtFvI2VJ6oxSInnUVVKMOZ4G8wCEI/mcnO
Ay/zVWMRekH/3b7qRPA2anJumcaszVrRfYBJR3VQv1QV7DK0Hu1wiLwzWhGQ/RDlFJfEyAIEFYhc
xtvZdGazuLNh3b4KeAJjl3W3GgqbgymU6uLmHt+fMeclqiReTJvsaLVjNBxNM2U8kuNrNE0ZAANn
ZSHDwV8csWgX4xGKyamyp1PBpnPhRpzyY/7UkyDtd73LOpdhbu3YJxuIvJi8VRbl+llHdqIlWXsJ
nPK+NyITOYMcGQU5KsQDxDgkzOkRu/a6FqSnMcaWfSRXVgT8glTp4ODIgnQDeLNssLwUqLmo7KXb
ZWiPsukZU4dFGV4Fxbbvkayx5NbhVdb7olVH9sLao9AF5DCp7qVZKicCA94FL/bsBCWUs8h7d2TI
hMlC9VJUZbIcWEeRlq0Nm7yIBSPD0d0TgAoFLhDF0pUILImeRs8W5/bMs9B3pBRsc2HIK9jdpV8V
YoMz7C3xyrORc2NM1v04aftCNXeGHhN+nefPhqM+oJR/CmlrlvU0QooZ7Xqn2kQ2Fzm6DvSOrS9Y
IB+mLOuWKe56HnBEGo4qWBlryKcFE2JkKzNXLG3QawRtfYcSzAFoq0THQJ8IIzVC/b7JNO8VSqty
8fIcNLvTTDBJld7dO6aM3mqAYlcJM9mTyj6blQIH8fOcuUyiQZLt+RewQQxJol2kcNknkxI+apUZ
3BgFaZXLXljjKwWfPsfGRleeKi0/wLfKpA7tKcA5hTfNSXWPaPZoQKTfwKL3Wk0jS9awXr2cOmFV
Ys7aZUXZXSh7B8j8A9oFKyv3jPTdXeMoyCeRgt40Zj3lPnrzajvVcfpSJOP0tUrDYAvo3xejUbzp
rWY/4tyVL1abFZfOC/tdSzF30w+UKjn6qRPZitklT8GYtN9oJT1V38GyLO9YAzAC3dG44I7hFlln
d5TNthzV8b6sYuPStOiYrGRUbzne3tLarkD3OiApMt042W0R3U6lRtpx5RSGP2lbrauRAJKHK8Fl
G1bZvFWW+k41Vr4UavNizTm5xCwf3HIVdUqwQSzXLKq8i5ul2Zo7q34ues6uJRGypYeJFRTiQ4r+
bSu1dnh0Bm2P2si5TMWjPX99if5y2bZMUZHzZUnOyVTfG4iB93R4VDik8ynmSVOsJ4Z0KXSu2GL2
YcIj0rueQEvzeXRG0Ddm9c5bgmauHVdKELarzGRVVrrbsddbfB4pdWcj1zPRIWv2UBXX6DkQVl4F
MGdQiPgd2JHlrCHCLAlU7S5Qy4OebyzqUU5ajTrQfM2CBlILG1dRx742MH3NOxJ99L3r5HuGUo8l
dTUkSUTAjyhbWI53u5acHhEah3iY1qVlHvrI8Sex7svHqjvYI3wHF7o+W2n4WI1PNucFBl7bF6RI
IlqaKqSRHCWatu51aB0Tkkp+va496Y5ylSR7Fph+mDi+jOSysl4wba9EG22ZKjNiR6SxrRGOVJEB
y5dO2KSzAcgM32hqgXVXmESMdjsZt9RIS3A7i7r7CnEEpJtdsqsFpzkv39T2ELrtck58D+Lg0ppy
A9fT20SRXEcOU5gJ8iHbENa+/CbEri0hUi/jDnkWmZWZIxaaAQZJcZYKc4JYvQ4BXXlGqa3s+Ukz
TZtsvHM40NrkKinNQwYkOOvusih+NdwPW9Dzsw7MNiWRJz6S7bMcTsQI3SooAle2x9LU0ZQL6fD+
hIjvNNTKYghR6oiAYnWGVZVYBtBNGWdZaAcOkOUfP8st9ZOjYn6Ws5ewHDSbFnJP55MCGZNF1LF6
SdGIEIAsYkqn8NwTxOtXHB2ltB6KIpBLSyirkLF1ZOqrxnSfdKh4m3zYUDGu6872Vp4mwh1i36wh
FizPi/QcCcYgBAyTWgmCPAA91quKuEGkpV0ILie1QjGJJo+uKoDWC5FoTwF5WD7pQ4ystG0UdcRu
m9W6tut71Mm42LuWe4qBnK9ZLh9DHHxRTXatNiIFSBHuMqFH8gfdPZONTkyYEZD73Zg0Gm1XfNFr
5UyfLvajEd2pzHrXVtI9Kp25JIliTwtnQUnRbzX2SwzWQsK8B+/EoJuRB0KKIAIGGVr9QhvSPQyX
tav1LnHPqKXKgSeTDCkCayoOnl3BtxTdFZIZ7ZZr5QDFMb1COULyBQKUcX7pDtMPyP0dT49i3QNU
6ysQ2ZU2wBKoM84EgnAkR1GrRF8aRO0xU5gIURT7joLJineWwMHcmNVInz9FLcBPHVl0qG5E/Wbr
vbKYlBg1h0zFriVC3g/VGm9QzcJA6FsK1adubK7iVP9IE6Q60rIFDOwBiZYYl8gRyKi3dXNhtu22
LHgUJr1xH/KIlmr9qgQEG9UVcSdt9ox4isyQymXRX22mGswkhMiId4p6GK5qfrTaEDJYoG46wI0L
CScRAVuWIHAyb6VsQP3E1ZlRJeIp3B0rDo5wnoFcdOTZwIH4AmE/YHsn+QDwwwp6u/vQMBlZsQUk
9U0F8wK/F7TkuHHY+cx5VjPTLwAU2DnMMYUO1te1bAIa5ryn7qWsHfMeAfDroGrVmpTuzE/QWRZd
y5i3Q6FCEjIA/hWSseOo6pteKThtyAEpKnYS1ZupzBq+8TrTVJQQFHFOlCwa1La+EjV7mnbEblV8
iLQiJIRDBZbZ3wSKfl2rQIUIpt6nuTirqPpN0XANZApTy4ZJoJavpia+mRKookPc+0xhtwQxPOhT
fDMY9on2YKl0PLCG5NFFpATQQfeKXTi8h5F+zHQa/SHbZCyCWwt9HSda8aqak291cucGEiX5uCpJ
LIqB6oOlZZR1G9JLiN5cAT9bkIYC8VJFwflktOB363xFRs8eLcWyRhNsAxgjVnjewGk7JRuucVU/
uCocLu7DUFziYm0U2sa0PoCrr2He68rJnaUqLfbF9ExtcCwhryOr87AStHIzdj3tC/OuCRIwT6/h
Oaw3bcNZm7bHtrpKy24tJId99Wy544sZvZTtuwLJqO2nJaMKJ3lvFJWkjkuo3cum8hUkR6p+IQHA
HxDcMcDe2pHfh+9Jwfwp+jpM6Priddm8Y5OmNWBToRwavVu75X7Ib/B3+oHHjrxbdITZjPHoo8s6
5znnj9b4A7AjJdWX83ODffRK8bjrnrPBdwy6GF3u58XsnAdVDzcD3OaBUiXuz6VAspXxDjfugowO
n0XCWal8oasHc1ZzpcHCq8x9rHq+Qv2VUNCnIVctcMKmFggJOHTsa6N6s/IJiafDimGjIBN2Q3NN
AvmV3nXLpHBXqGRIAFk2sl2RjeNnKNFlw5674VacCZ2mATZwS2bg0iODJE3WVMo3VmVByr6lCFt1
ruvbZbmB5MaMO1pXVbeedW81UsYieAKyBHsUJGWy6rkCsz7wW4I/RvxgGlPsVFKZ6+PB1l+6UILU
mm1j6rGb3H3IHlduKlU+2KCI3cI86Ul6peILGixrYanHMZcbZZSHcUq5rYRfS4UgZ3M1JWzB7Ru8
IAvTkscZ7ta5CFHtAwLP+fQ4FTOj1LxK9Gf0Zss813x7LK6NlkNbvvTFVQgYegrfLIHQpD8hX/PZ
zPuWGtM8BUsnOLNtgjXOA7ueJBJS3jxUJnC9KyvzNsxQmEIa2lyaludUotVKDXVDhvp1Id3rqEnv
4iAhJ8cyarKm6CNY+Nh8F9bnRjSu064DTTERU8DJMLE1XA+5eMhl+JWB+anHI7OPs/52gLp/CLQG
T0KW5vuyQ0PR3YHw+Wro3UVqPpCBjWKGrh8r8iBUyoPG3YAm5cqmVuiU7INdWbhI+CWbWIdkmbjm
g1YjUg+sfPM/apsIKSd10l0VSHnGyCdOmV55T/j3tU3IyoVeLFfyXWxmGT+6CtcI9b0d/B7jYiBh
ecY45R5SgOYblCjN4Y/LD03/0cXFDEfHTm56Bqim2fb42QBVoonPR1ScO0wwag72uxpu6A0b1JOa
y//Zlvtg7k8mtxh3pVS7S6YFc0bEBHtTzD1NMHc3+dznBN9aHqJlvdviWyOUfGuKlLk/CuZOyZx7
JjF3T8PcRxHRREtVVqlyozh19KiVQ/3uQs/c8axjRRO6MtvXsvaIeUrM59qhUmULYzonV4uaK+CR
0VvqWu7eUKgZrNii3RNSKhcrSYPXcGr0+7ZRkpsSoeVRQT+4aLX2LlVp0dIylyfXxrdgz73lNHeZ
U2TW6wBxSUgLo9HjDwz/GRxMynXm9e0b/qXutjC8RzNH7SW+JcKZTyFYAJzw4SVttONgAf0rsu5l
shMNjViZHAbB/N3pgqsppM3Jk9U4kcelkzmktmgaIkm7G2tk7TZ6xCmKKqqpncchkzyXjO4pLbqO
izNENryDYd8+RWPdIccaMmc1DaS+E1GXeqAkJ81ZOFy06cpVCCHvzFkVGenkJi1GKJT1NVKj4bae
WzpEPcZFzG2eMzd8uPLo/YZvfaCcW0Jzbg4J8oOo9q1jzObmEXF5dsnmhhK5dI8hhSaTrMV+Z86N
5zS3oGhX7Mdibks7+tNyblTzuWUd5+bVmNvYP756fzTvYUkxVNhD1KQqAh5V/wzEwR4rRk9Vs10g
oBCGlvcE8oD4l9LcRXYPFRoUMuWsff/HP/Yn07cffuynil2xUzaBZG/t+koACbKoq2B/GexT3es/
/kk/GXJ+/5OcT0ZvpEBRluK42EVR/6qE8QbcZYdpj+Co+M9elfZjIzKfBDomefvbe8mYU/30sv7f
SRWx4Tpk84nDre4e4JDHz818HjEa93ad3YfsrjitpsTId3CiOcJYjGqbdD7X1B6t9W8T2L+0Rvj5
7P/70f8/TvGbFLX42nzeEPzwVf9p0/DfcI3gqK5NtON318y/7RJOL9nL+PLLoZVx9n/+1/+u0/m/
NnJ8eX/55X/+sn15FflL/AuPi5fivf5+5fCv7/373oEYkzmTTDe4ty3EEszTf987mNavpKnjwncc
xzANh9vhnykmxq+2pc7jd8uEovRtDv3PvYPxKysMvqMzP2Dcv5gdP196368dQLlgigSrYOv2DBb6
dB+M6BszHTLovR1UG6tSDzmz6LK2fXQMPn95neJjS8T4JzZz7d9G//MPZneCbxjsyhwo/+OgHd+e
XjWN0dyXEQxOh6LeNO8JjFspWc38l56BXAe8ihMu1bBioNNhdiElSy5yAkYhuWzwZfu1We/NwV7r
Uf4MPIStbok5sgOORgGNryJUS86S8tKLVyJwN2OOmTG0rvMsvRPla+TWayZvR4JYV3Vu3yVjd/Js
gi49/KqoJ3d2YfvNNGyAun5BgBUtICPdqY0Km5/CbwFz9DUyy41aZ2ePPMfRjMnislogV+5dmGer
UJZfdNVAVu/sjKrBOxq/R8R5p1F4bcvhBmXdHBtXestEuuc+c+5I4r2Zv2XdyB2jtIRJQr9jNHvV
e12AQiCI1qZukxlo+kPDm5XWMzHeH1pln+im3+g2idnwigs1eBtLGqSiLwjySN4jDB3rNO3NjdOX
T14QrEpjeh7GhiKReewafcZan7oVWyHiWcSFUr/iqSeVZWPa57bqcMhCnNPmcALDw4yMRMBhI1yW
Nmva/Ki5ysoWDLPm6HS7/W3dyfHBPvEnmyLv85OBy0VXHdW28BtyrX7G41R1lbeDpsh71a1pIK1D
BCrdq4j6iK3rERHRwrD7Kz2J75AFsdHIVrNxNc2cMyIlv4nK27JBETgOAcbR+glV4AMJHH4jyk2k
WIhzGz+ZglWkdT7Belsn16+nptzEgbcbK2RZZFafC7u6iGB4yOuAdAE+9sQ+GpZ80oLWN3rML+Fw
qApUwD0q3vnTmbiKBaYmyRgTbV57o1rzBe7SgoduvMiiDjOhtUkj2zej7NlB7EuYNMp0LPCdkj/3
TGHzFrGy5rR+i2Uvs+R+6tKzo1vb1givPTu/5Dpp3tlwhe3tqqyqWy+kS8qUQ5Xi947FllhNUlxC
zATYC4P84nCbDOAcU12uHXM4deEbTEbfJsgtLPldo4KE+xTIMVeI1qyNLN+5BUmN0j1GU7D/7kj9
yeeqfUt9/3QA6ZoBexy0IrvZOcnp+20jHmaZFz1zMKl6d6Xt3ZHNvHIzhkmtfJLI8ZY9XuwYVUTZ
JKcGG2EpxU3QbYTJpsIarpKx2sgqOcZEFTFfW5eJwC+gn0qSi/uiJMteuTNHhH6Zcyynatcatq/O
1hAUBAdZVTtrsDam053yASeu1ZHYgaumbB4DTsI6yDF1mgB98a474wE5HXNLsYHIvA+GxDdk8kos
xrHvEIKT+M7Opn+QLj621uA3Ivskzlco4/20IU99FBsj5LBCnsz8Zd0RDVQx/0WDxFtfXrqu2KK7
OJUeNsDS5h5OVwSO7kRTLPHQn0Kju8JO6Sd1h75gOOgMGdikEGXEPsLTN0XJWK0h0raSOnlKiS9A
R0XVg2l3VwEAHZG+zxbAiRwhBa2i6r5JIk8MncGNlHtK5m2N8wssd8eUz96VBid/8GcgJONz5TXf
yZpl0BLpmudon/F5iWPndG7sE3ivT23DkUKmQziiXTQLRJzjlddbSOTC68wJLgiBUd+Um0ZpfYVw
h5SLoyzEFzPJVx4oFlBwgmB4ez0Zci1NcxvYbMH69Ozm2GVF+zgrnNm631dB/DbfJTr3LXTqNWLY
JabNnS3cs8SV+MeX9c9eIxW0g8UArsK/BYOZ9KHQy6fmPmKutjT4mew7/FH2KRFXyZ+cjdrPzkaD
zgGWigUl1/h8CynSUMqeRylzt72VizXtim80eLjCQ1NZ94HTH8bOOkoplgMdNQrFbqF1AcLnoFj9
ySuff9j39zNwwPkFu3S8TOTxYP14PxtWGjpGj36wt8ViSqodCmjstTzJKqJYOpd5SkmVkZkAzs1t
V5bbvkG+ZFlrrNBoRFvfFvY5aQyGGDxRh2Aftc5RRNXTUBSXBB4K0mH0S8VOeOxbOnGxdO8SW/LR
nMJDRwZyEev3udLd2IDvF8XYPuZtcjaU4UFmxlFW9jpMwnemX5sutHx3bE9qZvkInT5qntq6Dfgh
4YdQAuVucZuOspud8ExsnapeusH4ANxsWFRB+YXs4Wto9gROZ5zzunJXq/aRGRMrs7z/kw/5xxZi
ZtIxlcZka+iEQyF4m6+470QZpRYQRBLxttqKsZU8xY0s+O2j+0u9wH+t0P+PX/XfsNKfEV7/WTC0
fMlfxfuP+YPz3/i9dFcdEgiZ7FB1WPMj6l+Vu6r/ilTH1U0+C4cCmo/r98odLRGURIp6DjfWTzO7
9/fC3fuVttqbuXcqKh/T0Z2/JBiaK/PvbjRYjLNoxtM0xwZC+tv46bsrwqvqb+laLTREqz4MVUb0
jZPJVTzoOYNcQ54ZahDNBEthndoYnUc3ix6+e7N+9vj+ccblzL+E4YDC4diBPM4j/MfLsoCkwxho
aLYZWJfeGMlxU/JEmitcfQ6sGnb37H/K7pXWNRvXY9OrW2T0UP5lU8T3ecpD+o9/Jdf81NKgMDZV
C7GWq80CHtP6pF/yrHDQPPh3s40kU3H8uOyQSpQB9BhRlT8NfRuypRNOzHpbZMu0jVzqWUIben8w
dVnu4KgStdH9X+bObLltJNuiX4QbQGJ+5UwNpGRJtuQXhAcZ8zwl8PV3wd1dJaFEMtoRN+L2W3VV
CMR0kHnO3mtrwu6Jl1PqcDn0mWl86+Et/YK+TgNNRClzoKzx7WJrkzAeLI1Gjmhpc1xwwm9/9AVL
eaAyRYNdX9czclZY832SgmiYndbkdXmre7Hslvha3OehVhxSXapXqLPBLwoslIXpQTLvjbT3/DVx
Y3qwGnFAyvXgOIp1lcW5mPzmtBR2oVY6B9XtSFl1+8nFIWNH+tea31vpNjclNnYFhxLSeTzQ3UKM
KJCv4kRoP23HM2OUNoHLKVV0k9bC8NJ63aSVXhKlhCpzEXgAYjaddLOSpCVEIGzD8hIx5RD3P5OS
zK28s8sXX8/bfiGI1PM2WpCyHQpSfJYLzFftTeql+bNSYD5cubUL+sGsR1of/FF7ESM/webAWsRd
YMTg95h+i05Ug1tBwE7KFk4gFcJrbgjsXXbpyG+IbJDSRnlW52uEqVgKalsyWcwQR8FwY/PCeIB3
moz7vK2+j3VnFJPutyJcw3JkcRMRglywzEPvDCu3gqhhAJi5q0uTaawLbjzFO9aLIxkSw6uHs9DY
ykFiTEVPSYCa1yvGysMKsW8qAAI3/eAbL301dhW5dF11YxjslUIns0hrZjn0eWrHksPnKRFepE7/
URmpcRiUJEqQJvQwaoIY6VTtIitbmpYPawFPhnLAZp5i+4tQ1nBjRrPcZAjAWVRqBNo18M+vhYF0
jhFXnibXnYdJAqVEW+aIbwqM6FGTCkZEUhu/4x3tnWU7glpBEsJBp5Zmu3QDu38sENty1io0HtPq
hmorOkEGOqty3NjGGGWPVDOlWLgeg29Mwtj1gd8RwxORB2c0xuNYJL64wbhCCnhFPwugd2UN3pI8
epv8myLrUckRVkLPVylIw4qQMB/aFNrAoqaZ/FBYMuiXbmIFzKESZ/iFmmG8GWOrTDAsNUTAqLhS
2Y+bTYdQowU+uWHgzqfZxU3MB5o5y00zmGztJX3aYWFIJFdLrRiwNsOVML8QdEYzQQ0+F0SU2VH/
ShG3YRHJYN0ip/kWKN1D1IpJS7an6fK9YHW618dRve1z8aMhEMhiiewZ4jYG08D2TkHBJZ0nf5C/
bAuljiA2cQ1PgGUoCDAa4SsMc0O4MHmnwthaEUH8Uy3kbUkuuc8FIofuamzqTVbZt4U2LHECJ2zC
5L3ddDeR3VyFnvYIeH0xkFGTGSr6KApJZACK8TGY5yQFEjNfBAXJ7+Gj6tafwK+sQNWzuYvTGxvH
WY66mlfCs5jIsiteaX2u/WpCQz47ankt8Ks6jhnszPwqb+m5VF268EFBIY0xGlvydwgjsHos5YC7
dFIY4AKZxqPjM+F1zXRDC2eZuixp48w280Vuc5XV1l5nhlssg4EgvbK6xm2VrMwquEeW9EnNKzJe
SriCo3ufO329hh7NVBLPEaAt+bVK4S9FTnGv5UwKgsH8UuMsL9XkiE++XQBbi7dJ3sZLWRfeMs/i
8TozjGMmngmouQtCbTcSyFLFmvpzZBolNPZZTEKWJGJdlVKHM0/ad3Qd2G192yY8fHGfhp81t3gi
W/YAkGoDkQbyVZSz3YZromClY4MiLFRJRSDXdTOFYpEktGTQD/epLu/rIH3yKv3erLMr364AnjRX
vhoVvzzcLWvNC8cXT5VMmQ2ALkGKUn3oCR2tYS1tdTN11xj7P6Vt09O/qBdjNzzUPqiBxHMeFSkY
4hf61idn5kHHJiNyhSVyvx60EMMF4+6lqhe//NafAiOHT0ahsceMGZdrHg9YVpZoifR278rhWCvA
wRTIMlAv74tw/NJHQOlYLjiUlRtdF581K33wqNhE/gSMw0ed++KTnFvHzbdxDA9WER2FAYsgABtV
/dQCd1PW1a0L/IBt9rCtPTe/cTw9b3Z91MC/IIX9Wem16ygXbNoDAx6fd6wFfpcFgU7d9wGzHk7K
UF9axNgqabAl5ePQuvnwVWoF/btC1W9wyVTrTO2qzx6reaO91RB7+YnK86Zh/UGfx3QpSfoNeU+Y
BBXtS+eXL670b2znnvmRTV/Ruil0MtMSGxdqYgBxCvHVVlexQM9gGy+6KjGCYHYds4iuzJhJgG/B
JnIzpAYh9hclUJ7KmE2+7R8HghmvRsN91qRebkNR9RkZcH63UeO62CjMg+7VsKleoT4hZ4kwZt9E
Xr4xNWbElLCtzIFyiTi4RbF0I3SiQ221eAp0MBoNbaZxirX1w9HYFmEHxWAarCeR/FTiwIfqiLFz
2fj1Y1bQtsu4r8yvHC95VHTaEpH/PCrunly5F2SwexjH7dq3CMkDEI+br6KPZHpmpCwtqxX3Uq3v
HDTNJLVhVtF3FFZ9S34p4pzPrhUtmTxraHkwhlcaphaRpYsqdLd8UeDu+Hs1wlzae58HSx32bVnv
CAEYrjulfnJz7Bkpcpma0FNWSMEiUbTirsIujPRuvFb412bo8Q4UrE2JZUfcYMnbyIMnf51Oecjg
Bh81O0qQR4VXPrt6bKZ2+HNgO9tWAHz0sd+q4yTlwFwJgO8qt2MjXBYBEEiBwxYTn1or7TLMxK3A
9BKhMgOKU6Ww60qf6DMDzNEPTvBo4d7ZknUz8i03n4jYbVm6OL9KBSfwoLeCJFFdXsWEqdFTDbex
lV0PBUmQUa1dS0s5shyzv4h4eBV9RS+p9bZZp9x6vu3c0XyQuxLOBOU3Y39alD9cmAALmXhHJzHJ
W6uyDcjzpVNXnxFmb8ZAkvPtA3VQfWoD69Al0usdH69q2bkQNG0P+fjg1Asz+0X8AAC2Z9XobjQL
x4qdAJLIdVZpPltZIk3b4jHM+r1GGpkRZ3xYxPAtUvL4zvTTuyKsI7GqCnI1fNMDKKL+HLR+bfg/
rCa4saNg3aftlZVXnzM+X0vd6HZDRFqsmQ7bRjO2PSHYvPTjVZ1qx6Jyg2fyPPgcsZqxi6y+Vgso
fOlAIlka+N9aw8Edr+AuaswBh/RoXtWxcz2o/hrzHByxNH6yYTI8DHVtsAzN6+JzIuESLEQpabVm
ooxeYVShAouUBFh2k4bRfU9wSLGUKZotnKRRwzc61vWtAQJNxX1X4ls0O9vGZQ+Y55HOtPMSYTJ+
QQ/o49RRa+dYNb3yKyoH0e0AKQUb4YYNMk69xUfGeocEwayOTLnH4CVZ9iShU2xj1Q5Zb8U1uZRW
Xo/PDjDTZ8eSbAN0pX/xhRNt1ChPvluNmrxmySjpPaEKK4o2QXwskvFG7/W0WzIgNlBKA2iYNNlF
C8wv6imNXYY5qSILMl65jW18812FlbuTeKhgLYDN+7hRSJQMcd+xxIzRjm0HvS/2We6i4zSUQA+w
TPak6pEjE6whJjrFbWZnyZQ8HiAC8aoI2mlb1OUD6EJr6gJnnb8pPVl+M+So/ohUjsDn1Q6/aL7h
9EvLqdyYvUaq7kmYjI9D51bHyIX2sWw1es0HMAEFMaXTJHQ7to18oMfjPnWNZDAfeip0RGKhxPXg
lIAYeiUFEDNh+bIlvBUuJ7pQ0iXTJJRL8uAVrj6qaASEsa/aa6d1UBxJ1WnuXPLpWCUrwhfglRSH
TEBPsoRiSE1/xnPLYqGoAzWDJVK2Mk3gpqSwEkp/BVVk/GLkdEG3xFYqr1pWVOYyzoL2fsDnxSCJ
RSDqMYiOhEDDTNMBmkuZLMdIaVGoBFJ5oH1Er1dPbyBeuKu2N/bSSRWAU7bS3hFCHPzkTYexo7MO
8JZYt/1xqdIL/k67DWVdmVr9thn89HV0HHJX7F627YE9iUWlStPUW4ejGUP+0foYWmKsKdEOQnKP
2krEfbSsJ4Mr9g1jOOhAU8Wqz/qB/WlcgQeEhFd9L10TPVtcDZFyLGCrfWZcRFKkVnaET2d4vsXa
amhusdRoC2A/jeWmO0+zvJe0V9zFWPdk7ZqjQ7ZzbLDEXvbhiJY0DMrwexyEIiQVwEPRnGSxTrR0
D8BrmXuO+dy3VmCvvcjNzXUs2u4W+0JGToYfoPjvmymlvfY0J1zrhI+OzyQmmw+Qnjp1lWQ++5Gy
01EiwmVJmx1QCFmuUpZLjyqMi4cSY+X3VPbmS1BoiISVLk+7PTQkBCR91ZavZeiE6kqpU+9rpXfI
6Aa8Qr8SGyHSEjBV9xVwATMqWzWTFypUBOqG7Y3LbEiFbBkEktUJrNDyR5fk3quPxwG1rN5T99wg
8PgapYaWrSqlgm4HRDIAktb72Bv8ICy/+UM8PLo42VQU58SHsHWNzezO8iM2waPE0qNA+7mvnA4m
Dlst3JS4U2qwa41VfjYjq+o3jh3F3/zKjN0l4jT32gzGARR20uEiakdLfeH4oIqHvmEBe75ZMusq
0iLB3UbfmJGagz7695D2TQ9JC9uuUXiFdipUt6vIleyZwqFd/sFRHNWhNWwbDJsnOPebo5SjVEVZ
1vVuqDDQYk958d04/e8apNOpWPxPEJFD8/kfNHGf9VQbhVm9i2TGEp+WyxenjuIL86pZq/33UVDF
6FiNDFJp5hk4TS1LgHkVaB6ilm/ctDGPQG77vQWE7oIER5v31jgjQiFgoyMcmMKaZm39ECKNmpVB
vYNCVvWLMszZQUb9oJGKWzQPClhRA9NIbj0Fg84KT7Jn/alHZN0vwOcwd4hxm1+y7M2EQdMFmGLa
yHQSNku636D1N/dyjJjZh3ZY73g1vtM8XycdyjzL+TFY/qtGmu4iVcpv55+ff2Tz/D6ow7NDW9XU
EEu8f4AEMZ4FuMVqVyBZ2hh+Md4aqeyuBOPwKxnV4r6qnRhEXuPi0AvCBeRvmJRBII66nthXjsFS
IbTL/oDtgc6eSNE7Uor7DWbu+MIE5INHxEUZJ7hj2AvJzHn/YxmnqUi923pnJsLb55bOF5fz2vK9
/7cJ+ORU/IPXF5EWuiKN+CIMqLPr0kMxhfps8czzn6xMDUyWLRiFn7/8/zyKybvl2jR6bYEWbHaU
qFdgm1UjrhTmTBsWpkiDHb7a548y/ZW37WwyN2jXsiOjm2yryOLeXzZFj82iAjy4mzrOi9ptW4A7
udnejUaIMIQt+SNcf3lBh/LBuem0c5iZ2WgK9N9BEm8e54QFeNqgjd+NFq0StaJ8U8hB5pw/uY8O
Y2F0tVDzmDr6iPcnlw+O28pYzXZhgIrOFll025oyvpBh9MElNH7LzIDv20RczLQ8iLgDxyakbwdQ
p99kOOIeLU/r9gMGwrvKCzQoud5/XxFN6i3uGotZn0pNeH9qLiQfFqtDDTbe5jPJdhR3oYGBqjcu
JRH+s/ZQCG0xZUER1YV98P2hzAjrTqFO/QV4Ha9WHNHTNQyijLCeuco9YpqAzWHGRHwQqSNX5+/h
dCKzB5QZnEqmCK+2g2Xj/dFlQq/KJJN+Bx0CYpXnZ8e0Jx1woUMMvnVdaLgXXol/VhLEw4KQV8PF
TQzh5/0RTVY6wgxltwPox3S/BLTGzJW0L/7rf32i/w9mf8fiNXuggfHa3H4r5nLA/4/zP67qmflf
EGa8y6+/0QNTbu9kQf/38E83/se2pvQ5R+Vbxyj7P9M/W/8fU9V0KAJwnVgGTMru//AC+FcwBtDR
uXi9mAtSCf49/gM/QJl3yJIloZDeuvFfZfC+f9cV/jafYedf/vU3BYsPM9EWSlMePS3aspW9Aunh
03fC4FZ21vbyuur9Y//3gaaS9uZAbTeoyOvJE2npHCSt3GCp4tNrgtoboee8uegfzRGnmdzfL9ff
R5mtcWBAQEspnOJY2NadRjrQEU0F1us8E6jXmRe4oPZAI8IYtu3lCLvKTJJf5w9+6gyn9debM/SZ
Ylhm4RrHwsPqBrn2VsJoXeJY3LXqhVf5/Uzy7/ObzvvNMUY2ErEZ6QbuXBWOWrAnrvgA5PShNHwa
jz347mEdGReO9r5Q/n20WYGkvWSFpSE4WjssoYst1O6eHPvU66+jwoQucCGz7sRZabPCFKRohWxE
eMc4NL+pRr2D5rfWVGfhus9NUj1AfX5CaHT+Nr2vhn+d1O/F4ZtLWMW+pZUAmY4qcx09Y17gRSZG
GvHj/N//vZ7+4BmcL2n73HIh8inGkfi/+IsimvyqdrtdpTbZV1Yc9iZnZwPTTWpr9sa/0qwWu6RR
vsoCqRzL7+jCVf39nf7oh0wP6pszTT23qD3J7Qt5BNF9ruSPOtkDibsbq/5rGZUrHaZyriKWPX/q
J56X38KiNwe08XY4UkvE0RysH4GWbNJa2eORu6L5umqki0ml354/1Km7OCsneTv6Q+ixIM8VBuK2
F2Dr0hSoqE50yfh76mxmtYT9X+IbTSQQkIldLl/yYNxbtESRCRvZYfR+/tmZiPd3qdEqNiheJo4Z
cTVD7PsrAg1vi16IC0VxppT7+4mfFQ0VyUFhmb1+tFA9tiR7JnITt69DQp/X/xSV+UbVkpVS7IP8
lnyEPIIDvxDW3q/SRW0yC8NkbO2z5r4Ab5FGVwlTDTv5pYcSqNcVVYB/W0X9bvqPaJ4nPGPRa2PT
YsJlWl8qfafu+KwYxR1oCa/TnGOMbjrssnZpw28iD9oodufvxPTsfPC+zG0VDZACxwIsf6dmfY9J
M7Z3ed8MF16OE5+HeWSYZpteJRvFv/PQbdLzagldm8bz7gCSuCkuQHdOPLTq9J1/8wr6wh/zqCmc
Y8itQIw/9XnklpBz3CDDplfrPWFL5y/XiaqtzsqLqZddZ3dVcJcGzFutgjF8on4JzPHG6cfnIVKP
GBl5gi49ADOmzl/P8XzFTGpNZtpV4t9ljnJPQMidg+mdiRDe3LYz1WbpBFYGR1E4XwO3DNG8+vra
HMk9I/T1uvILBt8livTce7FctCWKQmeSedOr48TeSqMfOQb6Pi1MgYS9UPaNE6HeVgrSqs5fsVl8
3N9nMKtapg6hutGV5E6JkXYXuJFI61oqgW3vdCd7SpoxXTAu8rJVXGy8UfNuxug5IiR50znP5AUz
0xP1TdGDyLjwi6a355/PPLvW989LHVdAaQ3VO1jNJiweVKcDZHjHP/jM47roNmQ8k7X780f7+BXQ
7VkhMlvXMsgrVw5aIViq5OU2MwJ34RQgNb6cP8SJKvFbHv7m+edjqwloBt5BqMbPdnC2MoCkmJc4
v84f4FSRmF0w18kVNPZpjErAxRDqNY9qVF8oQB9fH2Kj398MiPpS6tjsjyhh5O0oSmXd0Tq8H1Xr
MSWI5MJhTqz55x6d2Cgtf7S05Ej095Um6fR09731JYh9DNyXmggfXyfdna/pujYmBcmLj4qX1NsU
97jqa+qFB+nUH5+q35u7zNxaGhqhH0c6CUzPMj9b9uLC3/64giKwfP+3w5GBvZpH0VHt6+GqyAsG
+YpjYAXn1bBZjJphf0Qb1P9ry3yy+fbxTScr5v3xKo/xPQ09oCjJMiEixIFGT0TTVRRe6DWfOsD0
qry5WO6AttgwRHRsWiVcFWBCsrh/rnoqpNI8nn8rtOkR/aCOuNOdenOQYkxiIkGM8KhFjbGPEHc+
mkmZf2eS7q/tANRzAfuchICaULzRk/Cfle35Y5+6YbN1muMLgmfYqbDexuiF35eIjIUU+8IqJwPm
SqsvvPqnDjR79WOI0CWpafERBscKLehtoKTrEiiJ2NvNBi7Thf7bqad7VgYUDbGpobfMRf0CvljD
1esaU+7+7HLN1lGqOfbtFJ5wFG0vDgVN0OtWwG3IIeKulNyR24hgOQz9qXfhfGbGgv989v6h4edb
bBWt9PJjlkV31Si2KKv67Erz3MeMrcLaq8wrowXs4DfEg2E/i8gmzW9zTV6RpNlceNE+/jToE5Xx
7SOq2hAXSsXLjqSzwtCLATHRPC5uLPdC5Thx35xZ5YCZ74qRWT22sZJBpWK2w5fKK8oLz/mp3z8r
FKo/uC62sfRYmta2VcV3aQY/oZCvzj8Xp379rEwoVmHaXmMkRzbfN7wzlmb+WQGaxO1vL3zsVJFa
DSI5IqMlf6RXQWQE6hqVwaovnV/nf/70XfmgADmzKqCVMRYSA2hu1bRg4pnSQHUG9g4JAyHettWi
tVp6+qIgcvP8EU+UA2dWDkgaqslL4IKFdX2I1WMbJwu9L9cjHkzKz8Wyc+rGzMqBh0pWURyb4ygQ
DKdwndw36gtNgt8Uzo+u26wclHqP9zVNi2PDJIxEkaSoCVdDvonSdt8XBNO2t50xfM3SF7e9GkS2
y8HDSPkKfw3mdsA8GyKtty+bWzVtD3m2GbRrK3rS7L1mXOkEXUnrsScFrkXyYXQ6jjbCyp4omE4E
QRERc/oqy+CTkpF1JB8t+9OffsnnvK4pFsdUUlkcgZWxYg6AGaMmrl46AjAmNTd8FxEQEBQraM7P
PxMnei6MuN4/62EGGWkMMof1J6LZRNwj7z+4ZnCPdO+GELirzi70RSLcG67D+WOeqAvzaaYLN8sv
h5pDlubmNyhxDBdK+N8NB/8q3vas7Fi5ofV+aTiHEbEFXji5HREP/un1mlWdKIbO6adcI1Y/rXgO
R0QwZN/JR1Xb5toDSRobU1541k/enFkhSruazUdtuwejHJ48Fr7ESw6ltotaY2ua8p70wi2eqw2m
yfjCCZ66ObOyZIGSiTEiuAfZDeitWwOQEIlVy5b40gv3f7oRH7zBc/SEiWs57bJGOShB8hMc6Gbs
5R2g6KWh2he+bCfOYo6ewZjcBXmgKge8zTpkJzKI4rAqaCRdqKWnDjB7bRQHa0xbjSi/kLerVkgS
D8LNLm3Xf/SOzGfOBoB+s9B1rhFNNlD6y8CvF578dP6v/3bNfXALrNk7AmlGkgcvFMJTiEZVHkRC
o8zeqO4n2SPEfDRhyKd7M0UhroOEhWyb/YSRX8kL9+fEp8iaLuub1TeQT/IeY1M51OEINipnA6Gu
IlL0jN5/IeJxV8f350/1xMNmzV4hBHI+kRRcSKwFSKanExrgFqAavbBYPPUkzF6YONXLkqgvBe6Q
3FlTzoL1TRku/PoTn9I5jbmPe7+tvA66YZQTQT69Iw5wsfOXZlrmffQQzL7TaA6bIXd5D1t28HGH
ytYfjzEGp8V0rcxau7CcOnWzZ1/sROLz6WveFfrGn8Z2vELcvy8z/66p+21hajAc7Zfzp3RiUWVO
//+b5wp3vR9bkBwONUSmYHxozC08gqqHbdfApB/LxcVbc6o4m7MSgIlM1KbLjedLoPS0wrOf8LVQ
TyyFeeBTEONI5505f2InHuO50kWgpyNEiGtYOvkajvje4puJ3Ig4huzCduPE42DOagLZ0q4Jh00h
PiTDJt2uUhuUdENo9L6oL01cTu27zdmbr6lt3HY1R5F+eTv17KrmliNQYiKfDELrs4ULAIQQwOoL
l+7kjZqVgK5zQwKgDOXAijHw9E1t9wsOqagIL/vPEy6BcqfAnjh/q04UhDnQwWprzcocDlcP6dJv
H7Xmc40t9M/+uHj/gHeOWQ2jRzkTjXHfVdBZhPzhuRe+ajPB2V9rp7l1tJK5SIlUqY+Bbv/U4+4A
WRc8ttO/JMEmdrPvXaY1BDClx6QzVq471AQzxXu/DK495p4SV5QfsG5gsYCu/dKc47ca6YNKZc4q
CK4bbFRF1xyZWaOdzJ+iPN6pPdFynnajZdgsdHIRI8JiFyL09oXBtqCvdvhV8OzF7U4pSJJDHgTh
jTwkL1/pTkzjnwcusBRE5G39pfCCC9KqSR/xUV2dy1Zw8bUwXMrmCEBlbQO7RC3bAES096mZPZhB
uO/0fpmn5W5yf46avsIGszPU6DmzafDrnwY6Xt1Px9ZhpH8L7OqxbCCYYt0USbyWfXadYRwqEG2L
WNkPOp46h0zgKaGrFZ8t5iWBhZWFmKAFvkN30Y/oZh2jvusL79JQ+rdy64NbYsyqH3R102vIOTni
MTwEGh7EkJhRETvw8BP1qCokxZII4pvRMXW973Wi3UdttnMy9wcB3Ys+7w+DVrN4lteZLrdSm8Zx
/bHt4MYHvjUFYRNPnJe7CNZOJdVDO7hgORrroROJsfEG52jWULANyPpRru6Jn42XyRAzI9agz+S+
BbRTSQkbAoJ84eX7zWb66KRnDZPA72rFVkso76r/3Ss0LHkhIMfSGw9VkxyHCuhzZEz5Z3wFCJ55
kqX/UxYKpP0AH5Dqk8Bb+Thp+wiQeLWLzfqRLDwQ7YO7DrlpWTlcx1H0KQ2ybhEo6v1QGpuqJPOs
sS7wGU98IicG2NtPJCQnawxUWR77FPxPmP+KO+8qN4O7mF+yws2xbhLrsZPP5wvWqZdhVu9L3+hd
YhagvhoFJUGQGtQ9a63+1Kr4dgMCld0gX//ZsWaFnig0FniGVRwDl2Qxm76gtvCU7MavQc8bJvPX
/On8kU58jo3Zoo+OujZ2oV0QjG7c+Vly76bOIfMrAiKS/sKNOvE9Ri717kbVVUNqskyrI0FX165I
Xh2E9Kmstw4s4Z4syj87ldkq0G18uqfaWB3jMf8cRgQWDzah5x7OIT/1swtb2VMnM6vgoQOyWakU
9jNNexi64TaqI5rEzvVoms+ZUv04fzLixNM9F5rakalgWvYm5/gXmd27BAwOkMVtKVep9b21vpTa
A40M4pMZGY6Qsay0/Nqk5BujS22NBxNsr9F90wHMNhrORmMXM/KupftiDeBiCu9rw1c91qbaemmB
Mr0KH1SV39+RN4vWoohNaqnvH10f5wRxATysnvpp1KLxz66+PqtbCnhxsyf9nG5XtLWblAgBIpFb
7SbWgn6FrOL81T+hJNLnWtgGu0wItMA9eF1yaCKCAc2CvDVto8TNCrvTneKNqxY3NLsw9wnKwGOk
2A/A4i78gBPFRp+u8JsrKcvWZhCpuIdSoB2ALxf16baM4qUm6vshRtQzBI8XzvXUsebFpiQFVOvC
4Iif0QVvVol6E2pf6xcs/GQHkYG8GAW5PhsSGEhHt3DMP4eNvvSyfiWymETHS+vbqeh89PzMilFo
R2XveGV2LEL/Nraw5UaR8VgK/8gwfOND7OrLDTHlX1FPLYP0EZ79zyFw2sOFK3GiGM4ZKEVuS+Z1
ZXG01OJOqPFj13SPSuqqV9iQI7xj9ZUE1B+3NBJ7jEKlVWwTLaCtivtpVeD9JTQnDPJF3cphef5H
nfpNs6oGulfqgz4WLBLYu2iBFiw1OAfr2s++oSG/ZL45+cTP6hrP+TgQTcknJ6u+Z1lg7RnmYU6s
Q3flSHVdF/13LI7PXYo1qsyajV3yulUeUeCiufB2zwwzf63afxfDN499ogq9HwGhHLmoh1y0YhHq
offFhDHP2KixV0OiP7R6/5hZ/V1XDI9J4cSvZpWWFz6HM9Dr379gekne/IK0iBUm9GZx9NCjA00H
4LIqbeVOgVV8oxOcvvDzCLlNcevp3VMa9teaVlprdYi8Fa49ZyMzlQ3t+Xt/4lsDZujdj7FbSwMQ
EI5HK2CWm3fK84DQzkSZAC1DDGtGhhcFMtPb/sG7J2arqXRM07qxh/Ho6p9GYpaKID4isYjxIeLx
XfhZ9Ik0deBbC9KFFpoTrVut+NwmF6rQicd8zpIjp0eUuibFsbTFLeqlm6ysvvouMZmXJLUnPk5i
VuZ6UkNI6xzFERDAj67vb8JOHmS5OX+rTu3N5/6TUevJLVQ77diwIEDsHHirALvwRmEcUzpdvdBl
eJ2C+0pKciSy2g8vdNZOLBTEbHVlxEWsh42qHb14fGzLZueDH1h6qf9pINXaGNxHQA54YfIqWp8/
11P3alaS9E4rFPyoyDNlsAogZ00L7U9hpOXIvdV/g41PqjNOPfyzgqSaRtRD1RFHkhKu89BcD4V8
rB2ayAmNvYs37sTJzBXQ5CV3BdNRedSlvCo99ZfT+wdPC3710h225y/Yx19YMV+1mIBSCkle6aFw
gBSRmLrQzHTlDkRgOmKTkFFaBMofvUjUp/c1IyCQUFZu0hz8LNtYqfucYAqVJBINorhUpqcb/c9a
AQ75/THCGj+4R/r7ARLpVTYlIxlgcws8xKW4FhbqY8u6h8UGuWQ80n87fxU/vlNEibw/Kp7XdgRJ
WB8a3Xhq82qvJhMYv3gqm0sLkFMnNluARGFroUBy6gNpA4Aok2/C9VdVbF+1Ags3sWyhU4G7ILih
caZ0JeWStu2EUIPMwvcnF/dVVaS5xzg7LwABhyT0VaYE+0J0xBAM0TIJaAaI0HnEbqyswt74ZmSF
dy2EimnK7UB8+dZ3GMDm7vzVPvXMzl7ysddg14ZmfahsSW5ZtXLKpFyGinYLmCZZdm29LhXzQkX5
+F0X+uxdx4FjsKyTGQFSJUNpI3R/QmgLbtK4F3RRonTcObVhXtKjnDi3+TJDc7o4Su04P7iJvKqx
19GnjX9WIYwvFnvAUsCv5Up+4e0/cXJzPnbrtkHbjSI7CEBapP+iN0XK1prQQXL6akpS6s1iKLRx
vLBk/PhLB7H+/bM0OrU66KWeHZo6uOZGHeI+39EsvLAqOdH5FvOlggHxjZS8KD+Uw84Lh0Vf7pTs
2Q13LrN+WRL3duuQOFP9mUmFuvH+fFoyCs2GBs/B1RKikUyS/cKl2RAcLZprT4lzsCGS+Chb35x/
9k/dsVmliZygqZjm5AdAXCR4YUTfFO03d2xX/SVlzsmLOCs19BDqzrTM7JAFjoHsNLfAODjEKpLz
vCL3sdgQZ1juDMLavghSzj4lJZC/mOzY8+d46h2YFRw9LWs30Pz0UGb6WhnGTV+3u5wxj66oC9se
91FzoY18om6LWSWBkawnilmmBzKLRnCRqKmDRdu4sEAyHL0AjXpNvSDCn+7QB18mMSsk2th6Oki/
/GAmXf5ZKTyL+JlUXGhknbhm87WC4ze+CTszO5hkY4OrpGx0T4KspFZTboH+7AhVOn93TrzCc6uU
1TiEtnqYXWpQTQv4+XCi60TuagZKlz52J57yuVsKtvlQOUItDtBAnauEFBiE7+xss96TS3Mg8LLD
0bBo0hLhibOtgi+J7yzAVN91Y7wVwYsGd83klEEY/tmiT8zhuIOqND00y+LAqHXfGvq3YgpUjeGs
5em4iuWfveBzuxS8fCcOjb46tHXYftX75HMDdvVVD4J43LQi7XdhXpvD8/mbeeIF+L3XfLOnHGvT
U5I4atlt7Nqmxhgxcjcf1Esj1VMPy6yUsOMEstiH7aFTq/I3YbARNWTB5sLC69RjPysVY5nYBQrf
lnr/tTe1z5F7xwd04Y33TkAebyQufLdOXadZoYgs2+9F5jUHrzWzHxnLLdtQu084q1eukT+evxkf
b5fIyXj/MYE9h5GjGqv/5exMmuPUoSj8i6gCBAi20LPbtOfY2VCeIhAgEIjx17/TXsU801RllUoW
UUtovPee74QebHoDSXgB69HKeS2xsNfg2lXbugPxxQU5NSPZ9nKjM19oqm+SGWvhwTOqEOzcgz1C
gMQc0CvqJHu53MDM0E0lTgNBqrNjXRmODjt9+TYDJfwCTYbjR2RhH5/ZW6cCpxF+07FGmAxTSfpb
F27CwcBL9o9DdO7ZX4sk5qqVwoTP4lDpR9CAbvhI9n0tycKOOjdC00sE8Cp4QJplGIPz2yQMeHVj
p6R6AOPz8jeYqUWCzOV7F6gNMy1XaWVIUXVd+CVLXjJknIOq1eKrsWDtrvaiLCzAoMJFU4GqbFcN
iu/0eFid46+lDTSubRg26qNyM4DjN2Jtl3/bzBKeinNG0G6iROYy1HrDwhGc8ZWrtX8w1tlTa8XN
J+Ned+CdDrTE5RZnThfd/D4YRRMPwCGNdaihvFxoyc4WemD22imt4sPi1jTXymTLsLNiNLM6rUPQ
zMAmS7uH1KoCs4KlSwL6qa4/Xu7N3OyZ7BpubgM9P+Z1SIlxTPAm8dpqW3GwlwE3udzEzBMQljrf
R8yN3JbE4DmHQgIWdei9QndfADDLPeBT2itr4DeOIyhZcWeoHy0YuJsbjbravuyQE7BtOEJ2lkBs
pIpqaOy6AhbRl3/a183+/9cqsA++/7SKt7BHiOoqLFPa0FcI+/T22lWReDZBbmwec0e2oDh3nFGx
hUAYITZwg/XyqdMpfCctWiAklRhaXcKggnLhS1I1g69KHCOkMwjkdR6HWMlNWzhDw707C5tKf+hr
EHj3XTTQ/CoBXbvZtgIWtyxh8PiUGoHz8eUOzixdAN+/d5C7uPRU7ijDCM6+sE3S8i50GKBfYHbe
WSRxX8uoAXEuRlJfuH0H1VZf62fbmlVka8DPCXNNehrifvbBZGX804Xzf5AqqZl5A6tAbLlNYq8M
GP8EqYUbBAIFj0Yq6hBnGd3GDasXvvTP8xyMpu/joBeFUdYpkSG4diubgu8oBHDdseuD4LxYnPPz
SQJxwPdWTMcQcB9UCCdH6dFNQ+klH4oI+DNrwKjCILHZcSvR1i57q7VfsY6fU8T3tV1LUEFbZ+Gj
fz0KfprVk3sTLuxI2EW5dl119lZVqEeLPIC0dfjAuqPzqVXU8SuR4vbbA1FaxHEdAKORAlznFZso
UQAZGwwUdgOgu8BqqnyVmNF1Uyk3kHjA+dSt3y7Pz7nPYn4fMAeZzlQnNA1bktwyGMxxWN74jgUv
DvC+V5cbmcl9wPfgeysRRGQeOPZZSGEMEvAjxOoAaYL+LuEaXXhwGs+2oKrvUAN5orFxpIUsAgNo
G78lS0/vuZ5ONtoGr8OzD30cdnT4VZ/t9UR935ftXjdvLndzZvJNbU0SqoyorSlDpM0s9qZeZEej
hUns5f/95wMJboaTMSw7BmxvkoWysVZpQbZQAGY+kMKo4+rAxrcWHrrnBfnD3J0qnqqu6ZErY0WY
IK/go4gIZlV5tY+rfOEyPjcb/kc/i3NRenpcwPSyyVYRgp7rtqhoYICPaukvZRGzlYPYv+s2rc8b
dVfU7id8a+6oGF56cO22l0d0JikIQNpkSKFYKniKaAySRPsaZ4FfKg+0zI2i21pW93iEZH6StJus
g5YGdHTQ5neX254b5clGVbO0JzUK8MM0Ag1e8DfPjB4ACL78v8/M9alwapBpRzjrkOl0quvKiMM+
1Y5ZYdzBMmoppX1eNz/Nk8nOUVcdahyJDmpGXH2UaXpVld6qOx8ho/nZIpuSKUQ9u8o7LEbRf35h
AeD4/XslWud4cDQQodXAY5lmd+kQcPupQLo40XF76hSAIeIfx3CyX1g2tuU0w+TQ47rzHQZwRBIl
QZfTFRDpl7/TzCyYqpkYN8rSBgw0xB3kjcYwpePuelzSaM7MgqluCa66WdPVCEaTqMcByGFmz9/S
VFsBhvuPHZjcbhB/huUQfDtCEE8+LAY28VhocF139IV1ct7dfphlU6WSVbhu7TpYJ10O/WonDyqN
tpUqtgKlK40Yt4uPrJnJRSebwRgXgMe5WRHmhrO1LAIDYQPeEVH27Ih6VenxNVzh4fSwMHIz2zmd
bACsjPoONc8FLoPg5LJqlZIGeIBqM+qfbV8trdLzavxp/CY3EciUNGmmTRHWGTy6G/vubIxsPPQf
nas+YDH5kJMMRy0KdDi1r+uqWso7zfVvsj3ESTs6cGBBpLumT3qRb2tU8+R6U6OgUbty44VhnDlM
yDSeifTmmEQa60+5MTwUQ/us0/IpofHONd+1WF2P0a3SjMPAQb8v76LsVbL+FUXA7J+OZTKNdRoV
xyiOgE6iRO1JOVkapGm+kZ63BofjbrGY+OfhBNnw+9aXa7FkSJyNp4QWt2arbprEDLx0/KWsdCeb
hc78vGOQafTSAzTckrU+nnS92ihGuA8H1lOqBGjsCynenxc07MK/d8SGzihnpW6fzJQ8oLZlXbYw
qHFgANA/QQq95vLu8t4615fJzCcdiHCuV9NTxasuGOPI9btG2AfQXGsgqZceeHMfZjLPSRdHVSkt
5+SWKCoaamQdUE+UrABJeMEB721tENwu92gms0O+/v2vSJYgcH+LaO0AKgmDHkF/dxYJEjX6JfjJ
8IjFfY3ArhzGd3/g4oTC8qX0xFfJx/+3ETKNbbYtTG0LJp2TFlvcT+0BpkkoZ3hr3LbcRm13aCqI
HpwIIRLecApfkKIgV6YX/bYy8LFbENJXPawNtxAav48FHL+kk70UGml8YM3PqTDN9r2m9damTIcl
2tfMFJhGikgk2zgaevfkdPbazoagrPO7OGcPULdc/iRfWfQfBmaKd3E0t4zAenZPptuf4wcldEGw
rAokU/cOvDZ9adGgcjLrHukWrvyE6uQe5TuHdpR/Rs7IVvb2+DgQhNUbr3pFrgzTtE9XipWe5vNW
OAePGQRaBviUgUSe3rK6ftNtHYy7srhrimTvJr0XJMNQQiik+IpzJ7IPthzeLvdx5ppsTt81DdNt
KmoMY2e1zx3eOKumhVhUb8y1qzY53qc+7JvvGirxtoIi3B3gp8M6LLPLP2BmiU1j3HRss2zIGRB0
rXbykmw7Ku8+EfqTNaBktBdLdVxz62sa644Bx+5GwzBOTp4+aXZWQzbhJdu4N/imp7DMMNMxWwsC
h53SKm5lZWrrvIyWysxn4nQwB/2+NxLlIfudlvRkwqzFT2L7qkPeFvZe+0grN6D1fxCjdfd58qlx
ULSlQs0eGOO5n+Up/mavrT77vDzms79lcuDASlLAVGmgp7EFY0s5GihWZCMpU1ecZsjOe6+ZiQ9f
uYHjxdCWDHC9Qr5Sdm8UrKY1b9tiQRw5V0E6hYTBvC2TlTToyYZ9FSxRqmGPidcpw+f1FtJCKMnW
bg5rLBNJYLFxxfPlQfj5ek6mYfccjs/cJDhC3FQepFn8xqt8Ny4Vu32lqX/aOyYnVNS4COozm55k
Yr2p6FbHLUzL3GtejEcq1DP8yK7NGG/7qpJXEdw3tGfPTnymG6Pft+odFhKQ+3SFfHXj0g4gGHd3
McKaVCxlcn8+rAG5/T4hTYdFWuSN7Qm+hL4mhluP5Rur7V7cYtw5FD50FX+8PNZze/WkqTRxnMom
HHu1l+48Xr3y0r3CffwVZioL+8iMdM+cxsHJUOVWxnIXJNnolDMKlYV2KAW4FyKGbztB0VVSneA9
uDWGatXVxW+vG3cgW5B+D7aWgVjFGT5WvBhGu6Rin1GJgW3+fYzTuGxcMRL31MKJ/CUdkPwfVLmx
B6y4MjXdFQMubKOEXdwmxEbdVlfc9WpUPodd2kmM6iOv06DUz87ujtMd+y7PgpyUjl+Q8ndslONW
H1DmhWzGPiHaK2towF11AOXEWFsRHNfi7o9lQFVnSBhc6d1vVI88A91/ZUPhocuugj0hoAq97f4W
trbrSy7e/+Wbw2jre9c5a6y0siPnRKL2zslxJ1ejsYuTBqLFBen5VwXF/xcZQMzf2xDw7qCtgTZs
CBwjxg4oNAt049ltr2Rso/agXkW9lwc13PMQ6XG9Lcrkdi2kdjA2kzW5kknrEwpMhglfxfXljv+8
sZjTYLiLl6UtYY91Kqqzb42UKO5Pr2ib/dMl25yGwfMBDD7eF94JefudV/Bdxs077amFbaY+wHHu
43I3fn4yA47/fWwzIXIxjGgG5CIwEhx9G6mXCKwNle7qJj5afXtbNgt9+rpr/vQlJzfttiNZzDSJ
QcMsr1z4tUpxwDng5qfKJdsU0R+jyY5wW1i43M3kbuDl8b1/hqjtNM4q79R5SbqVVjGuKDKwQQ5l
dH7Pyavd/VZOEfsRhX9bKeH31Ln5HySrEr9ObN+179qBLbkgzJwXQNx//zk6nHJM1BG7UBDon1Uh
xZrWxj7SjwlwPrK3/I68GwquXwDc7XEOtvFD5z6TIXknUWftGlrfsPp+JNbdIJKVrWd7yEwXy9Rn
5vQ0Pt2VRmv1lGJzrbVd5gq+M4R3NZb0ITX3JGXAyxpBw6uNpT3qpQajKbIu+wKGiXCn9WpbfF6e
lDPJF3MawNZjq+ak0OiJyKRZe7nzIdo2jEs4no6jAVWRSD+yajywLouQgKrVAa5EfNX2wyE2CAz5
jHS8ri32Wbn0kTgFD5SCU0A8Nt6GsrFams8/n3hwi/n+OevMTTP4R0MaBW+omtTH3HVvBOSxedze
l5Q8se6q/6DJEPTRfVdaz0pWQNokh0KHn7jJ8FK4PGIz997/+WrA1MlweNnAeTHvsxunc0ho6MCd
JEPWXNtNB6WEcIWLdGUdrUiZuFsQ8csXCCDH28s/YW4sJlEBBn5qTkyO7A8x4QEpnyRnN13cbJ1G
LjxjZjaraUy8gU+xhC66Po2ueZOPZD0Is10j+xA0Ag6QGaS2MIy+kcRZYnLOrYjJhqUqpLAlz+uT
zpr3CGkmgOQe4yUE5NzuNI2Gd0JxXeRVfepHdq9VLNBRLMfiXyVwOJbYpPlLBS2Trqqg49ce0p+e
g2wL7baeRtcKT8rLn25uX54GsYsazoOx5rYnPedvSCHGx9GAtW3isG1nazd1jvRnoreoRC6gWrFl
3d1cbvnnd6E5jW8Lw+ngDRDxkyNatdOj7EqeUUxee68gLdyNyZJv+NxQT3FcBUSbqcEhHyQMmvOC
3OR1Dx5dvosR3IEF9LqBbWlZwge7ESddWFfFqIO2m9yMYBusBm5uFdV+Xe71zKyaRsSJZUNY7Yz4
LZG8SYAHqzo9BD1mYSXOPPzMaRwcfti2Ew0a+kH7k7IZ6ihW3NydYXL8mmXDCYmfdZUOeAKPV8qO
7hqczBABcTBq0qW30cyTDyb23zdHwVqzx0O7OCFBvq/KMgBLZpuxtQU70zyp16WbQT0GXkDjPInO
/CMMOIuCY3V5jOdujXRys5FtpDlSwsGw6PkeHoZ4+Xs7T23QimnjoTlGwL/kJ7ic+pGJOpm0fRCN
aFGy4Rw0TwSRJGuruoljZ4daks3Crzof9D/cgKZg5wIxoKE6K4qy1PL1WH91MNXqTAH6Wx082V63
JD2m9HURdjK3wqYXIANOB+YgByxtuWYZ/B3b7AiPrG08ps+LIeGZzX8KO4P/uNe2XdSduNXcKA9Y
FN7e6Z77m+lsd3noZhbNFHYGoSuvVSXAG3HcI6yIjnaJmrnRWpgvMz1wJm84y0ry1BgKGjrw3k6q
+BrYoxWsvcKRPl3uwFwLk6dS2dQIGpp4sqY5LP8yNmjwcmt2UQnHcrkQZ5kbpHPbf4WX86JwY1Go
BFBh70GC0gfx/7Wrj/vLXZh7fk+JZrROUo0kBaC+6R94PR46GsYCTNWouhHPvVxnZr13zReLeMy3
TLYdBvuFjuvSkA9Vpj1YefU+6gvZ3ZmZPWWeNY6C3aEn2amyqjuv5+uOJTu3VA9a5m1hErtkkDYT
QXEmG0lNSgAI4ZZ9Gr3m6OTOH7i0PZnMeuzcdIegebD49WbuN1MOGjCvJhc2etTBJtTSlI3qeR1+
thG4Dfa1ivTnOkIhZu+kC5N+brpMNge9Niza1iM7yVg/YtkK3+0ZRIiFtzDn577R5L1DYViKIEjt
hXHRb1OQcUy3OWRpd+0wlA0t1Up8Zep+2FWnQLRsVHHdui0Wa1avEgAENVmsqqbdq1LB3ZesNHkr
xSfcXq+8/tOLx2u97+C/wt7AjpZ+AhzMwgI5j9xPv2SyjbSwc2jLOnHDdBgems6Dk3h8kJDhZTq7
jj3TFxwQLoWKn0p/0yKzXXgAzEzSKTlNY/WYFQh1h3GyRTwGZuDjlqT8GOf52mt1rJHVQg/Px/dP
PZxsMUjVot6+16Kw780kyGHl7rq+HcMgCNHO27ZBACFFtqgPtPGhZe1W9ONBG7KlY2BmRk3JalFc
cw0WqSQEo/QxSbQ9VVoAoNtOjsM+jnYLvTwv7p96Obm8mCA1cryizBDCw4DV5F1B9pd55iFT8cqu
VwZD8I7BJcvoryGPRwTdIeuqUP/4OSd7Tgn5JrK4qRM2pg2ohUOeSqtJtgBmJlcuOadrwB7wVnlv
Vkszd+67Tp46RakbZRdzK1TS23AmX3LUS1TuoxrdwH5L8701pGtC5UGAzhbkvbYzsnzfpN6fy0M+
92Ene1FT6xzrIe3CrvbenVGH8X38p2oNv87VQyKJudDRmT1vSlkbxxQW9C7rQqtzr+Cuemfa/aEw
Xi/3Yu4hPsWiSY8Lq2VGF9qD7p2NEOzGjzkAy/YQNytV5kivqixjvl1m5i8Ut5Ir8C8RxkWh+vby
b/iSjv8weafUMp61NajkJT/RUQGFgvrV4jqv2TnRBVDYU+ThdObCw/tulxGo/50dRIyO7fmD8UyH
NxiqryuxjfpxW4ljBN2maO9T+EZ11vtYJb7TeGf9JghvZ03n4J1ToigTs97Pf9jqhuJf8bdFQdaX
NvWn/pynzN+3mprEvGtjfrIj87bVIewW/a5x8g2ndwLWSFLmqzjd0FhbFa2x8oQRoDxVmBY8tVUg
IxXAIKpXKE1PVgjY+BREwd4OFYy9ZPvEYWh5/smLGeXZOTDZIkvbhnWxqScQbYhA9Z8YPsDuKK/W
+FkAd+yRDb1qE32/eLece+2c/Q2/DVFeIh7Wurj4DQhuevb5ow55F4AG3rb9yo7hd172KwfUnEQF
dvoBhSykfassy9e53PfGMz61VSyl7b8idT99sun+mRpIttIWF8Va+JncY4KR6AbPvPNfZIcagQ+S
3GBeusWvFsb3cCz3bZsjcR4HHNCAyvzVaqMvIi8Y83fVFn7Bf+UUWhicpWn2B7l5oeKNKalPks8s
bVGmuE5ksVX8RdBVbf7yTDDO85dE3LsUufjiGg1jfo/5+cKGG/7KQII2NsZ1r5ygK0jguQgEZIGR
W1taN0GEWx5JJRwy4MyprwYKRp8d8AwOzHKj4LoHx4YDVTfo2XkJuOYh0v70LWIIyVqa8aq1uiNs
1PdYBs2wT+Noq7oXltJrl+XbaoMvYagAYeZgBN806TcGODqX1/9c+HTKbfPyJNd0C/PPiqttUwU9
uK2q8PyMDCsL9UY6QSDnVYtNoN03mChjpnyC2gPTeLeiG/zgjHwUKGAnbOk8mwu/TDFv5VBUmSjd
/AZWFqhq0f4gL/bm1N5DE/XPyEJnfm6ZW/CMbqKkOSWgFxu5tiODuSlV47OuWGceXXg4zNyVvpj7
f20nMo0U4ramCrXCXDtwTmvT8Y4V2cmO88BIocmq7IUL9lxTk/vvIF23gI2MCu2YfEaqgJdbcxVn
3m1fVc/Qft4tokpmjrUpEg5VB3o2AhYAcbO7a7LkmpDx0xv0fzudp/Q2iROs1YmhUMSpdrzTfhmE
Pg2EA1TiXjVRc3d56s7ME4NObgGyUzJq0rIIzTpZRVIPbYTJmGeve1kceof91jJrpXFZ+QCsQ+tv
rJjnbmWeEx/OPLKFFLpfekz/fCMypkENSV0YC/VlGVqGdoDAeltV41JO8+c4kDGNZjCGtGlhV2Xo
RakX2F4RkEY+DVpxdvhI31Ti7QAxcHAIO8/EzBbCAzOllsY0ykHgKql1QMSHhbKf5bC3zdjvq1WR
X3EkkyDYhrSjMZEjMe8GLy/XDne33bm4a6na6ucFYUyJ715PUYlU0QyiHTBUXd68aS4/RaL+9CQJ
WTSuLfJ2eS6dT9v/H0Ewkv5+JELH7XXwa85CAfGYZkV7nC1HjZP1YmfmWpgcukNUChMOKjy09Ir4
NSvOb01QLkwdln4LL4G5NiYH6TgiBqWbMXRQeqz5AqS5sdSfs9Q8LUrEfw47wOT7+0AVRQuHnKTH
QHnjiY+/EjuIqL3F9A80270Bh+K5SRZ0wjN3I2Ma4xgsU3pRg8ZcxiENGUExGAQuc/UvWMquzqtM
SfNQqvyQx8a9USxVjsyN42RjcWWVp7D7hn6Js3fXGncFQs+ObHZm5y6cu3Ob19S5HHbGadx2I3BH
LEr/xHnvbXWSjGuW4xGZtdraqPkb9yJUe/VeHUSKuGc27Mnhv1vXxBOhp6avR8w8xsWwJFOZ02dO
gyOuMlOTCQeSi8hbW0XDN/B5xr2mAqrWVLjDlHhrdc5e1VuzjB6jojkkRYmahialK/jLWJp4sGls
+43V635H+89Kfbimhu0iTwLCCXRMyQ63htS7yRHMvLx6ZybllDtfxaMYQFmEasCp9pYGlT/EdHBv
CaimXohXHnKghoclxdTM7JiGTyrFQIjFJSUs80jsYV0pA+pF1nXhJkeLjr8u9+nnM9qYsucBcMbA
d1ERYg8ej9zR+Z50ZnGwRNZ8XG5iJkJrTOMjBVTbOeT3gJx0DYIXHgjzzNept2oA46nEVVnxqzYV
uPE7O1Su3BNd2+XRhrkPuWqDlG9c60q51cvCz/k5jmLYk+2r1SPbGACTDaPhUeXGsSHFdVvCVVm9
pnW8dV3zNhn7dQERaVWOz4q2R6DwLjc+c9ZMEfWUG11TMBsUG4hNYANxfuLuciu68iAC8gr1CLDT
UiXAXFvm9z3UoVqLEscCbRVaDbYuI8HYcNiUxgfk+1dRYe0gak18VQMmD6Ppl7EYTyWc1wPLTklQ
K7UFG/c46Ox+tJvfkHssKTd/jqsYU9g98CgOQFkqDyuP+L3RvgzeeOP1EHbBKfO0KLafySEb07hK
xgUzI5qKcBiMtS6SF9uW6yIXq4bqx8hRgW41gaG6FRtXl7/vTM+moZYmpnmpl0KERDe3hOrKL216
GGSzYUAq/uspP42mgGcohpyaeegN3ib2vJWNSxE82GHCOu4u92Rm+7EmAY6Eps2AWr48dBCzMDn5
xSK1MqqK+eNScc9M/T8A4d9naA1CgWnGTIQd/N3GPBBZRG5YajWfpC3kuo+sjV43SYDwqgysuoqC
wYAdLMxIN5Vx9sCUax3vMz9xyc0gIbTsnEw75lJn+KrbNtJXRbdU6DE3HpOLFcImTe32bRJKo3zo
wbmG1PKQFuk/S8Wsyb5E4CbMwRnQrhVN4dp3ZjfDI8jQItRYyIH5qTmiUAc3YbIg45rZIKZv8jQV
pnCsXrvO8A4OzNy9ac1y9KETX7ccPF1RHJqmXVgZMwfN9LWdCdioWIWThrly3VWFyxSy/Dbqy/eX
5+vcTed/T2hj7JM4SdJQ5+WGehnq5xjbsAw1I9at3p208q3In7qKH2uMaGPWkJIOV4if/1KGeieK
3V7+IXMdnbyvXVCJq7xyeVjHxu9Og2W6gyoVkpRL77SZ8+t/z2q4LKQFYylI6+6WAaDakKT2oZfd
kioNVOuu2gG8bet32987ci1MujFKtbncuy/87A9PmOmrO/OKWMqM4IEBswioFlbCCxOAl5vkt2AG
/kRonEf6RuQw4UGEfJDxxlYj3AKbRyQmGsAMfaKUvkfO9mwvH3tnRxPi47I2Ng9R4T5e/qEzk/tr
z/kroqLpXOed42ZhVYugcGnIPLwmHWWsLMr3qtD8fOk9NPPF/4dLjWMJvAZmnqe7lu+I4jkrvX0T
LUyouWNsikg1R8Qoa0OkYaYgS4GpWpsF1KW/HYPwp6GI1bFz2gfYuOt+SQe16huSrS+P4syuNyWn
Qm3RlZkc0pDH403CM7rCJeEpihw7gEtdsr3cysypOSWllr0xDLnVoRVSQ1MsWRQUnpvtzQFYxhxh
83KJUzfX0uRdSShKLVvaYBcqo2sDqjpJM/hMZld2n93ZLX+93KGZl8KUjtoZeB3nIOKHtS7XGn0c
YSQxWM2Koe4JdtePXDubri1EUM7nw08rcvKMzHjemainT8O6p/G6rYsmyDmKmi53ZSaRbUxZp1Xv
1qo1Kx72ee/oQC/2rhPEnXlnOj2F+a9j7BBXdoORD3qQdhrI51lyJRVF4b1rJs6N65DahlsR/LKG
UcEJ3c7ltm+aaOGiO2NSZEyBjQLGMFTvvfMb14bnKbLuW5q3m9jJoDSlWePDis4LqF6/qVHv9mKQ
va+lAwDUwzYSIEuxFs/fIXNWGpxunCgGnxNyhq6zIJNqG/sW4XgH1w4D/vAlFf9WxGFM9UcAkQhn
4Jj1tukdSlqJUxRJKyzhmoGy0WvXzvIr5QwL33FmJU8ZsrpUKs0dxUMEZYeAaHhhK619hRRnALRT
LBxOc7vu+d//2nVFPmSeG42YLJbznpdDhxDUNlbp2sqRpyhLv2PaIoDqPMF/mPhfubm/Gkth+5Lr
EEeHVrYtYXCDWpUPFHUcJZFXiuin6BcVN3pdHPN4qYJw7so6Zcm2LegNtpBZqElpekArq6NjaIGm
Oe6m0IZjYTfb2vFWNcK+he1+EvV4FpXVB6PoUHFBna1Gyd7LI9OvKFxy4oQRcCJRGTSkVXXtCfvu
8rqd2emmENokIZFHC56Hndv+cSpdXWddctN3zorDfPBMwV6q85jZf75uCn99hqGsPFuP8BlSFj17
zDt6gHoFl3sxc7ROKfU5AEcdVEzn/7v9tPR4F1f6PbjHCwfP3HSd3NW8wZRFMSIe25cw9EMq1oC/
q47KEGhzCn9otPXYpjeXuzIzTF9p0r+GCb5+yUBStGXRHGXU4CGJylo4b2bKa40prwCGiDAu7ts8
LBVIkEPX/kYQH6DaJIfhS34SUtvAIBPGcK2vlfW20JN81TILZRS1hcQl/a0XbCmceo4v/LAsp+wC
EcXN4FA9D5HgFPQ15TCErOAAhNrmurtCsGEjUdOM3Nu2T9lRJ+Xt5QGe+ZhfD4O/Brgb46EXokO8
A7t4ZmnXbMz3omjOT0cRUBkFKX243NTX1eunPp7n619ticROiBqtPHTNURFAEAtUVIk9LSh/6pwE
2pDGWBeZhTaHON0b48D9vKsfK7tBPcKY4uJhdGWgKtiVUQaQcZwdSVHBNZm6txznuM8MV1m+pbXH
2rCzQMZavMb0IZC2N0TejB7TnoqUq1WNFwBIEf1HH6vsmBIOJVbcv5NBosgJdmYrPYMPzuV+z4i2
jamW2LZBXvaYSkON09tOkXfhVseqjZD24mHL2E6vPF/Q6BlSwbCv5P2/hjz087n214i3VmGatYvT
MmviVVnpB+CN1ppdoHI6Xji85gKVU4qE0kfoni1E52JefXDq/ql096ao2UPaWrAzTAM8HJVZQu4w
+FZ3qA7Ezq4YqR6Fh9HI+ps2Eq+0zhaChXOpsa8y9r/6nOUmpaLCqs4d3a/JA5werzw7XXH6WhB3
7QiAum7P9cZwlPGjVA9Ume27xbzITELwaxL81bxnsiRvpYYFFfUvvMWGZXgPHU4QCMpRPJj57jmC
76CoYRF2NruRTS6zEL87pMF9P8xkspUIEzfNxhTuxkMaWenyavSsHcn0MgA1HkZa1lbVYpu13Qpq
mLWI5cJEnzk9v55if3VdOHbRDipB1xv9uZXps7AN1BONSWBoMM1iVvN4eUXNHHBTCoHmmchacwRp
h7rS7llsJau4tiskvMq3yy3MXPym+AGJNI5mKEwirsxNq7Q3h9cwf9X7d5T4/1sT5yPvr9EaYiuD
W4eVhiN59wqoygl7QTnm0+LinwvuTHmw0kglldROQ8tM1lHlgA4wXKu0802YMo/Nu8lwuar25g3l
8brsyK/aajbCofcGXCoNur7cz7lM4RT9gbc2dznK9cAVLe+btr7qUfrTy/GlNBF7dY1rs+83uiYf
LC9dZs7MzZHJmojymsZma6ZIWDR5MKLAoM35S53RhZvJzMGpT25BBs7Kvm4oesVyX7nvKjGOEY7o
Oh4w1snvxYKQmfHTp1J5sFhNJUsPXEgdpzKj+9Ixd6glDd0MNJ3aJdfMzbaGSf/j7EuW5NS5bp+I
CFohTYFsKzOrsV12eUK4FSAEohc8/V34TurjL5KIMzw+EaUEpK3drOZsGb+3A9n8ov7vbQ2Ox//u
T25DBA19ZAH+Yf+mmOdfkQ8XEXi49U6mffPiNagbWQqKO8WA1OrEZ9dlW1F87i18tPocY96djn7g
dZrWjbgJQoPG/zq3HfyBRS77Cv+2gyyhb4ao8uAnuPYdF2YDWnr7Zgvn9HEoM5dU9aGflJ1KtAfM
xNtxu3nIGrkzbP4kDRL5xUYc+7jjYS655z5iQFql6FFNvN/Xqry0OKRUGS8eNKtc28BV1ZIH16u2
7uq1b7qIOVlOu6qbux5S63CA1sHBkb+TenrrRVJA/ZW9UFIe61jV2NIFOEYGWn/3w8DH58VcEtRr
0OSAUUSHt678iDTJ1fO7KK3BN7Ee0fSNNsPe2ktdTPAc6LyCgodeqxDjl6rRTyUPCw1mOKMZHquw
zsK2DpvnZG25RZyBS4KRQNMou9lWC/W4uMQaOdtVIDDUCq5gogU9aBj0zqjijW2z0ts0l+xzWbEc
vtd6TutYxCs7mtIK2snledYsFHYZUMEPdIhP/dYI9uNoai51h6jbaLMre7TP63w20fYPk299J5AN
vr87Vt7ikrFO4MwwuJ0JdIwsxL5R4LiV2R8yAllpQ20lN8ugzSCUjQ7BRhW7FlaX3PRqZlB3zBHI
uMXj5IlmN9AsMrzpMo+VVcVKfLcC8iPdD99pL4JuIvQ/ThHNJdvc73rIxHKsXPv8mKZd8YYh/ogm
pNlGFNzogDskD+C/VQd23dSBzyZ74z1/nNdgzve/YXUo0tIgPTKnVrE/aFDuUpedKet/b4KQVpo9
aN7/7xKE157nkQQAnW4QYaqG9NT5Bw+WtqUJm7Cuq/pQWqV/sLX/mAx+wGFethuKcQdViWffbcuw
Er13aXUfYmrqF3At3qMIrQ0ggyknz/d33Or3n2+edzdM6Y5p7WZoSll5mQeWRh1ZGOi4JXkF9y8B
dc595p0S7vK9Qj0RZLYPg7X7i69cL3QZo1rby0Y43GEuCqobI29UGI9pQZ6cSf/ctB9aO7SL0OSN
AwTgHEg9M276j3FP6FPT5fm+TuytduLagyyyIAZLkgpATfgdiDNxajMYUyAgoYPRQ1M8hKbct/sv
bOX2WBLba+hXugWsAgF+iHeVrwD6ri99y35CuelEkJFsdilWTsiSyY6xkdeICo2Q0kP/Ma5DDrAz
EePT5gW19izzu3y38WjdMWJzYlxTu/8E22QNkoVx0fKQgrAaN58Ar97Y42srLcp/2gyV4eexce0a
rzvVErj8hDtmZA6e95LCKBPzFMBYuOJbsNCV/bBkrPsT6OpqnPjN69x9J92fteX/7mur3FfZCCbZ
xnZY+0iLGCO5A4h3z9Nb7u6acnxRzTgGPia5Adua868tsQgP1KoVtoFIYc7kB1ZXP4+k+8sBC4RL
6tZgbW2NRRhQOpdtnkITGsrvUwTskA/vQeMP82v4UOeDf7x/eFbiwBKLDRwPHWzfzG45ALRWq7uD
nogXjWayZbW0lpEsIda87jPlKLSzYlATfAClcllcLU88ouiP4qF6S4SzMy192zxFKw+1BF7LCk4a
ld0g78qTg6/yPjAtEshSbrlzr5TP5hJjnYwK2OYSBVBWDqdJVgSKZDNs0TvHkxn5wLP7NR6UjiEA
YQe8ZPyEyf4xi9sHdVnvPW4AkbI1+FrZK0vAdaJ053FIHt1oEgdT2oOaxTkUckpv121VPWtrzP/+
LjIRC3bHLpS14Yxp8CK06WjfFAU4I6raeUhoV0bj/7crcMlAp44cCGrJbH4eDICSJ6ORF2XnBxBL
QEbYiIBrT7QIFAVSShM3bXYreIM427KXSpffHGE9gKlz/3SthLwl6rqAC5Bubfv/B4qxNh4s4j7J
DDwkRsLNBHyFC2Qu8dY9BtYGS7z0NrnVzU2toIADdY+BZEqrA7dOsnB+ay87xiPITaIvT1PXlsfE
Jf0uqR/AlCLG95EDCJ5UEO7vyWNSKmejtls7i4tEw1fQth+LBN+SQKIuBwACluIMVUh3uP+O1xZY
pBljPyaqMYGDghAgIMv6wRKo6wAcvv/nVyROzCW02q/NqaYmWixQvkvPFhA5zAK/s6l3Nhd76leB
yKp4DxuRSKGugj04uHflQ63NjdbpWrBZwqQN3838NlPi5tu+gI6N3I8ZfSjQq/VIs4PI4ddWKRaC
5Z4EvVV+rcs4UCmcJBsUnf4vo0evm6I0u/9C1pL4JY66pxMsrkZAPqa63BM40vDRP8fJs52DaFXt
PP3iXZhhPWs9BJqme2XLvV3KoyH6h8a1z9KRgTnSoC+eM5T8A5rSwlBbzaF5X33QHFrir+069b2s
xq+jHsTmXOhupOQEzbPQl7fGdtDnhKG0CcWAAoNbZ2vVlZbUEpHdDSWA3k6W32zg0hQ0P+qHJhHP
7lgCkZcnUH0BQhtCFm2QoLY8CcvBcfMb+dOHR8yxKC2ygd1YK12WYGzooNZaAFh0y0v4wzP1RP1E
hTIlUWv5xw660x7qL5Gb8N0xoElF49P9fbFyDpdIbMvOy76SJVqRGEg6WX/pSvtHBtnX+39+ZXZj
eouEyOzFIDxPiNvIEasao/xruyBqwm58zPtix+McxSo7gPb3bercPyr/AxHgFuqcNjx6dhs/Ym13
LaIZc6AiNWtZ3bhXqqDXO1/GfyHtey5jfFsyyaPduhdtALYHZe9OWlunbmWOA+Ho/71/02QY2txH
xqHd1769jtURMAg4MufwhLZCO22eJ8h4z3jszsi/mtqItGH/gkrxq7TzL/cff6UTswRjc22BL+6x
7FbBJdQb3L2Re5E9S6lX9NmaiiNaJbfNjGPl8lxisgdXUj516Ar20BhqktIG2ss8ppmG8lBSNhgL
wDvv/oP9A81+EDWW4GyzlZ4DohfyOQJWV8bNZDeO7R5gaigOiiS5jKRuI5nGkXaVDqYxNl/LDp2n
Etx6V3S3nKoL2jOnzv7reOBclzEBiVhAB9jHXfSAoPSFA3LxKTHAyZiFZrTrPUrf2nXgM3PYXZ4G
T5inPE/kjrLZGhI4upm7gT2/1xXm3iwrxREa/3nAs+naFu6x7cFodz19ceutQ7z6IhZpnu9ME8vr
Cp19Vuybqe+eChdcUwEPunJKftc5EA5VmYcM08TBmeqIe8yLKmBxvo49OTv81ZqaU2LSF9jKfO7a
Vu5GyBNfucHKnSLD0fP8NgDc8dbN9wFlU4BEfUdE96mkwzfmjMfUIY9kGsSRCucCEMCDiRr0KNBk
d2ML8hhmmBDnGZfbQ9J1ZJ+47Xdo1jsbYWyFSmUuEZrJ0I8jdLyzW8v0zfB7cKuLKiaf4lKyr1Up
64D3tb6U3fimJulcB0j+/sp90cRhDE0fGvnp8JziqKpQTGZ7hLIvLuo2Nl55LyTqhBxSP7Fjn+lY
/bRi66WC/10A+432T2mWn2BLoTceZa3yWgoGAAZXT5nO01ub9U+F3s83MhAHe9ZaYdb73wEjHoNE
6BNcn+8fpJWcegm5t7s+lZ1KkVN7CP5cAA6YPIKxG21GhbUV5hv4XR3SDS5g6SXqkDGTJ2Mkex9Y
O2jVHD1/SzFpLfAsbhpUOrqjnoFSx1VnNMSgwjhFZgE+P+WQ1zOf77+rFeyHuQTYe7mRobKU6a0r
4RYKpvgh1QDmThSuTCND8HYvxLuMEqLGDJKxpRyBUkYf4/7yKw0gd3GhODiDUwIVTcyYB9QiY8i4
C0cW59FV8gU6GZtw2hXAq7nE1/uglWvesfSm2HSQIzCiJg18UobDs8Oyb4Bo2nDo5oD7CKQLnCY/
kFleWe02AfBWe2A3v9pkK9SvfNwl3N70rMGHHTNq5bTbwxvjlvbmg9E558apQ6fdqHpWkC/m/4Gw
d2lfsA60YfhYhCOZxRey7AvvYRtRZGdEw/0cyEbTTYJZK1mLo9a7xPtmpH+t4TxM/cn1SGj7v+5/
7LUqZgl5L5yRAnOLyVeRvNhxepkKBxRBvi+a7DgCyeZS7zrXM1Zpfy5i8+Ra9GaoLRHdtZe+KLUH
W9m10Y3ZjfTdZ29Mv2VZD+fCnn7WhfWyDexfSc+cRXDIqyoTeYW3nnkVIKQASU+7hBWP9pS8shwo
ZZMhN8W0YJ76nZSjv2683jk0fJA/LPHp/sjcIZMzGJg/j0p9HW3v0cfm6gx+K2X2OTOb51qnr/XU
/YGlyGPhgFx1f+1/4eKjtRc5aTaRAXhqA9j4+odFQfQnHSS2YUwqCbmptPWBVISVNkFpzJEwyNil
ATiIaK4kV1faO5v+tJoY9iRyp/POArEEbpZGp6LGj892b6BSgejPAWv0t8HoArDAZAsId4xM4AvT
AhMbwO8aq7zFxPzp2j1Swu4kQGwJFPHrY6m8PADIHTLSSR/28cv9516pN5Yw+oHCrbLtrOpWQQs1
cGJ6tpj4sdlDnLfmB291Ce8mPjjeDoOxsDNCV9SEwSpecbmVb6788Tkmv7vETAhGJVWhqxvJvAYa
0d7JN8qNvbiSpC9B3FMPRKHdjvBWtZofcJt/SGBwWiXTAbY/dtBk5mcX03UBeNTGBlxbcJEySh+e
dYMPM1dA29BiYjsLyrOJGSV8PMEnI4Kt3X6T77sSSZYo7C5uZR/3cXXzy4GEENlSIc5XlPoEdqvz
NnWkjjeC+L+w8dEeWIQtO89d057gPmtIJn+IovnbynE32kO9hyEycm+hxNlzcUJMDYQ2ZO9/VUU6
7tvUycIKwCqtzRHzQtkde8YgcVNNIK/Ef0YBjw5I4cYh9Uz/IiDBrH38hwO37EIL5+iN5KUwa6BX
0vJLMRQsZHkXNwGgr2Qf68aK0q78dP8crejVm0tIOJrWcew1ZXWrhXdAjQLaeH30C3KbJDv6tegC
w4dZAFo7SUP2zISEMiYSnZcEJflhWp+U2eJpp/Q1r+1QUFfv4kL8Ev8xpVzyzpqkdi14kytwmUZU
3N/h3zbLAmwyjFfyoCXZRaRe1ltFr26258BI0G3PRA6At4j6KCBBZlXomW4xi9Z6Z/86uO8OPqZs
fa71qKAELU5+NUWxKL+CvI2xm9zZdX80wX1IhjQCQS3KNdqKQP3A1iKK2+mgWPLHSawwhkcx1xmU
XH5SCkU0lJji8/3NsNZrXILqh5LHoyl4deM6+a5hCVC0b9L3rmIATjqlO8vghwqyEA6spWr+pOi5
+1WOKYD+VIT/tYxYou8JlMllGcONu0nTKzVeXUsdkYB/3awiVsLIElLPoUXQNwSXB9NPYrgkjYvu
3OzpbIaOuzXCW+vF/XvJ7752wRRisIJ7t5nzC5zZHwFneM3q7I/m/dGz2s9UtrtSgUBbDj9ASN74
hvbHt8u/FtK7ZfNapBo8WTxcNrci0+80JjCDK/7MnVif6d9gBoIBXR0o0lGFTiFwbP9x6UXEFJrA
sq9j1c1qBijcvtqluU9MAPpp5Xc7jsMEebwC2UIDGxwn3VcYoBqgjt5ffl7lg3i9hHc7Ti/BWcjr
m+uxXUfEQ14Wv+//aXvtb88v+91LTTzd1gbn9Q0Aaus0NWl+HGMO4voLChm3cuKwm77T8cy6sQ/c
Oj9m1fCARvkruLxmUEKOZVdp2YCSX5IQcjxZWFf0pRLdMzMjDkuZwknIvhn+Y6/u355893ut0bCw
xzlIA0xEcfpVkCjumi+5LHWgrHFnC/VjE4f6r2j86M0vikmvn6D27tMSKPN2/DaCxSWCRMbZrmN+
+lCa9C1uEx3S3qoDZbRTHpR2cXWke+3bZgiUcnuQUs1P0vdnikkVDQ4rHgwAoIKspvqFFG0XqtS3
d45VWqGwYnkQeTZ+buvxsVNw0KEx7oTUf3GyOg9LoaawYUxcMDcHeFGoLqobRQ8ppFEO9TDQvaQ2
fGFUdnQF/2KOGhLx93fK2qlf2pHBGx4iMPCHg2UsP9qOD1p5/8Jq54uNOzthDuBx47PXHY3KjBjd
XHZlgy4R3dTruGuYBe7JxnikEMxwCPTTdor/Kl8GLnYm9O5HV8MoSaC7oCELqJIgbbONEcjKNbpE
cjOVApVLSnXr4+lo8P6mxlOVsUM8ipfGqX5ldX3YeMEr8W1p5jiOPmljCTtmdzC+9JMFRxAJz5dp
LqMheUIlhCKhWJE58IIGj6RFW3a0rKf7q69ku0tsd5NOhqMT+K6PoBkE0L5+whwVmdCFS8S2mMqg
YcXX+r/18Hy2RHgT16nbXMKA2Df/eo7z6OTOuXD42W3RMW3EA8ny11rlwabZ9UqDbUmgaAQ4Mt6Y
K0DIu9dupC/Sg5EAMXYQFLj/Cv/VUB9EiyWDwlEY5UglsYQsw7KDFFmGoXVciyeXVcmF0lsTw+PN
yHcA0T+S+KUYYDzWuPBDwfHfjyjeg9q2D0XuvhSlOuMqs9v2QmHs5IkBvfeCB7lg10I914UfNon8
3UnyA2nSltXISvG5pG2lbZ+5Vo2kdMzjb/A1vsam9Stpt9xq177BoqTqQJfpO9JBObBGb9xNvuH6
fHQ6E3KuG43alQRoyZV2euq0ZY3jOtmvGcl/F013GLv6Z5V74WaW9a8q+z8fGpt3Uee6/WB15gAn
eCNt6NEwqX3z4lwGXZL8zHmsLmkBjFuIVkFYu7J5YYVhH1Tu0ylIALbbQ7QzQRNB5ochxq8Sdnau
efvNKC0vcH3D/laMqXP24UV7RJVVRTZWCEvfJxFp6RZ16cOPgYeYX+G7m9R18Kq8DN7mDTOfEp4/
EjjsopAeoYkT3T8RH7cLscbig5u9qg1SFmih8CwBtJVlUF1/zaZT3Uw/uwletK2tUGVOEOOszLeU
4Y5r+0c+OBenMuHelp86CALDkrYKIB4wbtxlHwZ1ny3RyNQxNKYzWt56yEH3I/la9OONi0oERm+/
QFskKoxND/S19zyftXfvWfVoYrVlU94S0/+tjfZT0uyQIx2gEbcfxTSGph3EyaXifxQcIOFEea6t
fVtfJ60CV4rv9z/F2q+Yr9d3v8KC+y9XEipx8A96Fh48kQpYKcNp5rhpdri2xKJLCdc/BqNcsCJt
t3wYKvsx08lXIH110BUbs4WVD8cW2aoZ942tBlCGbafogtq6MIDNjFp/b2r5Vgoddn69tXc/jIXY
u4v+o8lHDP41qLuS5lBq9a5F8mRqvkvbPCqN/EEoeqmG/LvvqTdP+V8wJb8SJ0GfFIcVOLr9/Q/3
cYaO37HIQZlXFAk2kLwVlJ0ZlDqDKXYYlPVRWQ0dxCh8DjskHVdHrusTx1gygKnnk8aAFUju5Ni2
aG4isTQA30n9QwvpZGOKqwB0McgmF1n6mRR+eqHciESLLuc0fbn/yz+MxThlc6rxbsvBvtCFvQm4
kTi+b9B1D62iijBJvE0ed4NN9PLKnljyKDwyWg0mWvLmAOLdu19U89S3xc1MB4yUod43eOzr/Qf6
OAXGEy1CZl/SidRpB8QN7sVIUPaiOQu6ARYD5t8yi8807o5yys9GU+wmUvzcWHdlKy4pDAnMxaoe
3N2b9PhhUmXUcYtFzHAgUuSmj3SC8HNXWFC97o0LmkpHTVs7SEz4MpMh37d6fPMMiGhv/JwPc0W8
hkUsyfLa92sPQrizDinq/t1UjhFSQ9We/aSKIKA1k4A9Oe3T9Jd2hmPRpPsW1nCY9Es9hFnVHtA5
3Wx1fYyhwQ9aRJ7Bgyu9YdX5bYipgo+eeoOGDMgMOtmXVfqHlGkc2LlV7VocGniDSxtye+VXiIQK
QMi2CLSrP2MRnZKJlKMUoDi0IH84sEg5d5j3oRQaxxQOYvwwk94RbnsrGC6zwtRmOv0PM/dBRrJ0
40snPZkG0TkSN2SLJIXtp/BNeuybtjt5dcuClus/jmKNDN3ccCFq5TdBlyXNUVZdeql9m+w1eFWH
uM5oCInE5MkhnRuNnYlSvm0wus1i6wgXQ7Iv4cW2j4GDsiELAVuryB6nAUil2NkPTMGinEFSL0ir
1j2CEIOWfQsLu507jV8So5D7Gt6wLjTjS6VDhzGEok4PkDPnubI/ixT6cqEGwKmPUGkbVzueoFsA
f8adaTYKIm2Q8z5gJKWqYEgmnwY08fJTSpRV4D1XJP7mdpb85AILCkH8NLFfqd2MT+jm2yefOmCK
m7560hkrNmSVVq69pUs1h8JWC2WM+Cq4ejKK7sHw0p1LZgUnVGv3j9xKjFtyQRLfFBpwU+PK8ta6
0EpWe00xX/ZNd9/Y5RhUoupCmjGydfvNt8sHG2rJCclgeG5imAnNP5OkMPzQYa/zX/gNT2wyHkrX
3YvGfJOu+7I5mlp5kf4iurpTjQ2Q4yEhvMbQyCEtEgcUUAKk9IjaJN74YCv30tLCMJlQ57IkAUXE
El/hGXWhg8I0r9i5LX3ZHg6vfbNF3oeucj+IZGRXc4JLosiuxCOn2qfn3tMwIrFxhUNY9v7+WHt1
i4hsdxZOZ26za0LGoLCHKhq5D81hAJYiarGNXbj24hZhFq6rNqWWQa+GBz1ehd1dVOnJQTRJ4uQJ
0Wdr9La20CKQOuCeWJ3f06vLTU4i5XF9GTnJ/6o+tkI4Iat9HcMP8P7LW7ldl1yRtjASQ5KMXfPa
GRAUEwXJCqiUVW6g3AYK8veXWdsPizxOTA4RVVInN91WDwVrz6k9BTTNvrjwG6QTQCF5vnV65xf1
weldMkVKWU3StLAW1eN+onwf5zCFdoTxi+bwuDdJALvpE6ctYqz5AGztYVPjYS1JWnJIdDdB8K0v
EwiUofkBb3PJRZCZ6NhaDJ07SIoXUkN3B05wiYFsdrNbu3IIlnQRUvAcqmEuBwoYM7z+BbZTIeQW
Nv/+StqzFOUfSWHpsSH8pqxXt7MjyB6IgBP9eebCmHn81DkDxKg3i+eVELyki/CSycrNc+OqAaim
Za+iAm04u0Sam6oDIskuw/+JGE/YJe1ptdFC+RiS67P/Y044kES4tOM3pxu/+eaf3nGu7lSgA9kO
B42nRpVFQ+H0bVQL6kNWQ/8ihg2NC9g0xc11yqeNIzOHr4+28SLgCEFybncFv8msMWFFZRA0cWD7
cP9AfgxUw4POp+ddgVL2OrGVSQ2YTI8o5dSeQD/eb/axcfI6LJOjhJLT8FhR45YBY785B1zbSYvS
0m9TtwLVADddeoo9HY4i/+W48Wene+5mAcj9pnTySmxbyvqjwcoGYdnQCq5rALuBjIJS/INO9Ov9
d/jxlN1nSxoJhcYTnAmYcU1gEZbrkwV8+FCZT9wYbj0Bh9hsv8ckGisI11kXzzbDfICWuAbToxwA
Ms4ZGJoQfT83n0zvDB9TNCbI0/0f9zFQFD9uDsXvPrBwuMrghWxc0SL4BrF/KJ5CnEiKc1alOpIm
JPkNkqsIutFvnp17+/vrrlxfSyaJV3dO7GFz3RLWR40M6HhQPp3ZKv3nCQZS91dZKzeWlBBXVvCD
tgcsg5jTU/XF5uWet8BV+2evk0AV2KoM266Drkb7BOr5CAQ40BqjARXT8cfGr5jP4gdndEkRaR3u
JMnIE5ASVRZkYxKysXhIKvHTSmE2xeVT708/SGrYgRjqsBXWuYXowGZff+VaXRJDmCPhaTqo9Mar
n633e0x/JsUejmtR557S4nj/KT8GOGAnLSIRVTwryhSrOM4ft2gCIxEYv32aavOYm96+mP3PG2cP
GdNI/4Y31KNVtjcACh5MbhcRDHMe28GyA9Y1R8MyrtCi6q3LBD2E+79vJaAsSSSG1aVJbYEc7HB9
7EsoHonQS96Y+bnyZDANUPcTG5vbXnvhi+Clel9akLLEB2+HAvZ5MwNe/KBcoLeTt2BQ5j+s4rML
9dAAGk9flGh5OOuGNxNK/waG9xl8ZsQwPhoCYA9SZZ9bJSOzZ9ax8qDjC2kG9YDuQjTUE6y9ekyh
LBPodI7piO0PW8TPtcdYpGOGhU1TuTS5DVOJAtd4c4zpXHj8b6ugAlNZ+rAZ7tdO6pJgYlbADhjC
4jNV+NjEKEQzEipUHKqDuHXmD6/M8ULjio8kRQlHk+R3a4AbsDWZWrlHl5QT1sH5ZLCwPhATOKPF
9OYkmwI7K2nKkmOSDdLQwq35jRPrrxjg3O7tEpz2aiginY5FWIDpKhMoOW4ND1cutaUdAGzBYWus
kaBMtXyFQ9mXIeZt2IDCeP80rSSSS34BtYp6kGbPYSrEQEHiM7YD3ofGGbDtjQP7MXjcZ0tGgceL
inDYZtzQVLz2PbjN1pjsB6qeXVs9VkhdndiB6Y7/t2n05yoF+KLPf83XpmyKb7Z+6YQTdVvK5CuH
YanwT9EcJAAdIuXzdJSZ7imeAGSenPSTXxVHWQPZ0umNR197u8usq6halgFNf42Vf7GyZm8P8UGX
1st2P3BtSy5CFGNDBn6Dxa5lEfWGuvIx+yE72CuD0SQAsXCZ9zDk1icv+3l/x6zE3yXpwAKmPykH
1PqgLNUQ+xU7Kdu9l7EurKfqSzlRABUgsrmj8RYmaeWTLRFtuk08yxwcenW8QoSVR4+sYjdSQGWx
sbp9mpizgVN4//k+xtn7bMl1mCbY8jiqRI1sZS9dmX2CksaXoh+O7WixfVNDP4YY7kOf/YE+9gFj
8KvTQdWFf7m//srDLtkN4A2IMZsUQzewi+z6F034JQcCJjG6g89rIEi7ranF2lJzUvcuZwQYWsZg
QmHv+DyClSz7kVaQ8/bGF26ow9CTrbbDWuq85C5kTGE2Gmt2xY13VRgElvonTJHD8XsuikC3MPpJ
ygjzUsBnoRP4TWb+CTrHzzDI/VPm5EoT8asCZhYOFVyms3DZf2uQLalidqLttG4JukkgBhlVEeUV
9D9A1nuao0HaOM/3v+pKHF/K+fv4mLmbGOzKO/1SG+Y3nk/zYOD+X1/7kIuUTRu5cnhH0X9zjQcG
HACh4kEhkBrSeppi/2kTD7ByvS5ZEpQzKg2FDnA8SnPXQgft0BeGs3H2VuKlswhmgx5Bq0mm+Jqg
jBNp+ilOE9i9wHsLBosbN97al1gkQ1OWF6nuxvjqd9V+Nuqj2oeDLTb7xkOslWJL3sGYDkA/wKPm
CrsNDPRblgbx6+BZDzQenitaP4ObKkNzrEYY2m6psK+FrX857LvDLG0BTzE1gCgga5i7xyrUuopS
NN2k3ww7nSR/Gt80kIpKNzTGun5w3fpvK+w8yJr/2DZdMhdGL53GHjj3a49uCQsyy1I3OL6XDyQp
JdlNuVBfgVEYio0Mfa0Dt4QZx5mczLyWFCqj6WPlyF3fKmC45MFPbYXOprzO/PU076FTnO03j8E/
isoHpeBS8x4k8kL0WQZWbA//MEwsbiztchgaT02oiu4J7eiHjrh/8kmE3KA/7DIREdp27S4z4oCR
6cwntWt4vbfIj5zQOEwEVLmhho6OASj+IN5YFtsNvjJ20I0+tTbfCfiCS7+F1nGOyMw84003rdo4
Fh8juuAkOZ+Xd/snJhYsr5UDkwXTGA7cH74pKoozG9BhDQqjOIEJ6+4AEIAgQ4sACX+t/mJV6dEt
0RMkxPRCP4ZFdTrAzNxM7K+oZIDGBxE7VREMdtUDqLVpxAGqPfZd3p8rAA5DmB1mUWdl41nyCaYA
oCilgZmk4gCH36129ErKsoSKN3oC5b0R9MpLGz4jM6QaNFqYWkb9EIeO5hCI9q+bJchKNP6Hbnj3
JhEioffh41rNxZ4M9KsVq4OVorgD+Hhfay/yR7KRYK60X5bEj0TiJU95g2Qs9yBNNPcjAsM8M7s4
Ola2EdDWFllksT1x7BofmV21pMf5VtFlelSGjtKp+Nwz+/SfLrEli4NkduM0FpZp7PHsc3fnGOSA
3QZoIfj2ubdrMmtLKXXtEy0uAVqnVpcAmXRtMtinekDYP0z1Uzv4e+C+iwMw3WYI85FGREM5/hh8
MGsG7oZTocnn3tUk9NSzli4IHyMN3WLLmnTlZy3ZBklaNWWfU3q1HOMCDdw6iLvu1PXV27x1UtY9
b/aS1s7E4ri7Tix1iYHuFV4IIdT1v2Fo/2neSdIYnx0jPjLWg/e0dSmuLTfnE+/OhHRFnpI5hU+5
+6szx33aWUcrHva4MeDRXmZzbnvYjM//WmIfxOclj6CbfJ7mHbIIjs5s6Mz2B71swMTWsAUz4Q1G
69YMCIAE0NlRESHJN+E1s9gIujoAAMdgdHjpt9YHBcC3nuJGRZPZT6FnQLzNd+vHvDDjaO5GTt4D
5IpTcIB7wOlK8zjEjIYxTX/XXr4bE+yxqVABoAa7tJw+2W5RBjyGdmbdlm/Ms1ByjyoJIV8N9xnV
7PI0vRQeAe5lag8kmfoALAuE3KY4Ng19bjuACGwowuCf4UIr7OJiWTILTZ++3j+HK8d9KXEPI4YO
yKWMXH0HUzrDggaPaj4DYHPsQQdsevlyf521zb5I9kTXVJPbERCTgM+8/j/OrmNJblwJfhEjCIIg
wCvbG46RRjOSLoiVowct6L7+Zesk4Q2bETptrLTbIFxVoSors82FtclvQkMpid1tHAPb5SM5cQJR
X7Ry7d8P/UAl8/chLFG2zSipCUZkP1FL+uDW8XaVUvD9dRMmUtbph1RGYILAE9x98is/2rj6eaaV
s8nRnBfMkVft7q/cUjXnd+T5x21K2w4YEDE7oZ5mdYiiuXlTI5rvI58mu9mVzdaJYJeYDkZPgDno
xYV2WCAqvXJEFuJ0E2DOnSzpHOk44dRVPwe8L8CMcLVo9rL6olmqzJkA82hmCGZBQRE6fbPnUyQP
A4OggQqgoJLah0JPW69BzK5ATLidKFSpgHO3e/no5mIPPvg1bOT7u+qbMPFulrGq4sQJ84pIcBY5
D7lsPqftlx4FnED5iq5t6u2x9o7JMtU8nFGB+ieRJGyrTU83UZsFvaygo1QlL1IqUMigN1N6+7kv
QdTC99OYo88xX211W3jamXjySoOnpndjJ7SZ3k1KfsZbHfKsEi2rzib1XfSgR2CzSJJgavzz3BZf
PQ/lh87d2KADu3+ylw6W4SZyCcbg1K2cUKGZB4meJyz4vkATNypqw1oxdGmQ2wb8cXuapBQ+wjES
MgcCMm5SOB/LdEh3nebsAq6cfiU4W1pQI25qHOE1UYYFTWwbsT+0SPI4XktTvW/LfLODBtK5JXHR
nAjIjftEmu7iZt6bALX1v22EESCp2k/8yW1gKnMI7XTdSzQlv1Dtu7BhJfOyUCkQJihfC7sdIWTF
wjrCiUfst3GL5NAgvuSZ2LvxdLQaOwsGn77O9o01KN9UIC4AanyX5ysx5/tHAQDtv48C0Gxk6ueO
hb1qzsXINl5WgVGtf4DNvL+Q79sPYYoAZNncgSV0AjVHVn3yECk2/XwaLNQIXFE8M39YmcmCTxC+
cXVKaN3gXViwcOhFkyOF5Xb7FIRuG+HV3/CU0x+Fdes5yLo5SDX/Xuky27uymPyAKPRo/Nt0jbuV
IxPNRjvHpoLtFryRoY2nI0IVHXoaWttuvJLxer/LmQsTHj+pvilJpjAQtTdJU/9qOna1ON4/Im0/
0jn/0aT+sxXlaBicNg1opoK2TqH8WoaE95e+iT8Qyzven/X7l1GY+Hmg0HgFvJMTej3grySxfpLZ
O4CB5/7Pvx88CxMWX3ZDYstI0bCZ1Ul5gLgX42WoPsT1d4+TH3E/havIxPeNljCR7LSZRWEPtRtS
POQDqMGdPTU/3Z/Hwl0w4et978zIlJQuUnv5c9N1u5GNr7Zb7STT31cZW5duggldZ6KrIBLRu+HE
wfCnwNV66zT0JKDQhI9bMQBxaWfTjg3NVlDyBIbHCgrP7PX+LBd2y+y48XxAiEGry0O/5vuxvAmV
gbslRr63Bjo7kJUHab3uywxy+pXz8X4kLUzMvD+gichGL0aY1d6HxmNfHOn/hyLeB1Dvd4ErvfOt
qHZ/dgtH3QTEC4hvObHV8FClRRUwTz+6dvOagj/i/u8vZE+FCXAfLR8JQ5Aehi33tw1g/9JydxzG
QzrztklxjQkKXPPeI+Rwf8gFJ2DS9Xu+AHmgIFDAYeNHxZtdDsNAbP/JL9oVZ7e0asZbB3rx/jxm
GEJMst9C0evtlpZE6UGvbMvSHAx/PacAwEiJAbzbe1rGxUVRvQHOmEF8eWWMhaQnErh/e8uBIjqM
Uw97HwNxQjxv53g73Y7PNOfFpic/ClDI1lCJLPOBvFBYxM3g1qFm/lVUUPdpbzLcLeo9BNSx9NoA
krDzOvdLUZPghiPadl7z3zTW9o6RvkG7xfDS5M12aGmAHwsAmrq/4QtZY2Eivt0emlRgmceFaWuy
8ZTqgqKKwXTnQX+7gjWgPLuoFkXqAfncvCHewU7JmvrR7+zc/0f6wkR/F5UN3T5XIx8ZD+1hIO2r
Ah2KAN0wG3WQxfDGE6maM+Ss7GCAjOoRRBob+Pa9xz37MI/6q+jGfTq4AbOLbVnG5x7rFDkplLb8
XoHtpPw0W2u4pwWDZgLrcgcCo67kXlgn2vlEEzQWoPR75h1BhnaqkuYUF/N/uoCEygxwxNpxW6ho
CBO87vG4Q2uBI8JZD+Riofkmm1FtjvQB6gDXIdP5WwJbj/ygulTZYcBTTEDHd3LVir9askWm3kEO
NXlUijQPaSS8o1afSWe/WmjHAG/obpaEbOJ6bIJYZE9KVmTlni0eTyOUozcigNjrkZIGE71u0BDP
x2aH5AJsObuiffbYKAGEkPPEEjSwI+97/14s+BFuBG9pGTeNxytkfkh2yBCikkpdQOP+oazHnwwE
BP+ISBLc+duSsCQGJSsvUNhN7Y+8U32QiejbBETdwOlBAXscrMb4S7MybK/uSyeaZhDggK2Jnlob
0N2MgV+NwS2HvI7oJzI7YzANWbS9v44LMZQpl5DbSVQTiMCEdjvpHYNk+6kFUcXKry/dCxPxjha5
2WHCZmEzEjATopN59hvwmfePHeDIud8+WhHkdogHRcjsI9WzC047NQVJpE73J7h0Qk3ge9Soqukh
3x1ClGODxIgdONo9z8L7XiHxBGckNnkqvwldXBpgBXtVroy84OdM4HtvUa9GARMPtgEMOHYOgHgU
dY/MgqWkBZ//cZjb8H+kCKC/AH22FI2wmWW9yNJBTs85JLF7Bl31yhLeLtU7TsCEvDMoFYDXfESv
LR7txeAfpYz3oo0Ai3NeRhBUbMjgfckSe6+HgwdiUXG2GF2zbAuXwgS+N3UXV305szCx6nSje+8g
M7lXeXaAokdXqo0r2g+2lV97rz50cC6E6a+EQMoBDiDZJaPzA0yNu7bwV071kpMxbI/25xy5EmSD
08E7+wl9rma9t24WVrsvTVx8dfn0eTW9uIDsFCYentnacbqs5OEY5R9J5Pg78CYOgeWoOhxcEB3n
HOSHBesvpUo2vP/K3Oh1dNEMMHLoeCWWgkKH8tKLP7ZfSlA17grFt9XkvDFftBvZV9/J7P7KYqiY
97T+bMG7n7uhQ4O4F1U7Rq01b7G0cIZ5SyJiF2nqeqGEYArECylo8kfwAxePc1Xt6syeUGTtQEvN
V7zEAtOBMHHw2Y0HSAw11q5mwfTg8UfxU/kClYtyS+36pXS+egj/vJB2EnT1xWc+0nDux2eRp3PQ
JfPVbVc5cxaukYl7R3UAEHzfd8M4sz/BFJwjRXaAD6HrxzrQ2TqkyjtDKDqsp3E38+RjracHvDFW
FmNh9U38uwsBEsIKC89lwuoAlPJ7nTi4QPHPqUzeylL3AYRmg1WzsXBvTSC85aDaC5EPFra93W7R
HQ9yDYvXOzzU7Y0FwiU3qy8TmnXuW6ml4W7vmT/soIwjKHGBXCx0EFYiKm43t/6RjhUf5zE90Gq+
UrL2slxayps3/WMsoLolAUkHC616PPL5ZvZuZfo6+pBbDjzZ8Esr9fX+vJYiOxPkPtc3KJ0/gLyq
8D9N5AuWsB3EOQcmQCLt7TpoT6HJp9Unx4LfMlHrmjGUbLySgWXG+tmk6Zc8A0NgOe//NXHDDDug
XVmLBCQbl9imEUBTLQjnE7ASvNxfsYUXrCleUFGVN6nyx4voFH+EuLqFCnnqIK/gs8ldo3ZeCixM
0mUyI9BGlhRc0n4DUZFx2KdxfIG252PcptAbRKRIh+jsVGwLrMAxB4Xt/fkt5KZM3LpHwC/VcNe5
ZLQMZZntrGE4xqz75MXuety7sIomOh21hdybVDVe7AG0AbAcGQsyale/mhuvwf2ZLJ1tE6VueTIh
1M0p1HOvWg1hT/2Do+IjgG/bWNeHqqPYuviB+R/+cUQjXLJzFXmJxK5lBPy9FVhtvObS1/1Loq1j
HXG0wvRITtmPBJzo98d8XzGJCxO5Xs9gw/Cn3oH6ewfivtPUsw2KLcGoqkPdfCicqNlaDtllIOQL
3Cocplc1fmVe9aOyf4wTyKWRBUcTT1UdcpCOBAMi9H9LKJmA93LMBFRzpHdplH6IY8QVuY62smUw
08/3p79gLE0Ue1o5lKpydC5cfZlvSU2ivrjQL0Ptd9Mk1QWw86dmWlGkWTBev5Um/rDMqS8JyvEZ
R7t//8IL94udRiH0Mq9Ia63hz5Zu/m9u7D8GsYsOGLGCsUsDyE1AouwhZsVzq/otY9PJdpPXJJse
qE+6TULn7VhPK7u1OLKRO+OooFUxi7xLe2YNQObDFIICOERD+a51ER127jcfBmEYpgsSMiujLlgC
E2XeMCvNW07oBYweXyKV7DVFAGGtPS+Wfv7m0P9Yza5I7Kb29HRBn3cNV1relBQ9YFPWVJpuXvmd
54uJ6PYGaQlfdtOFa5xC6aJ3HHVivZKhWzhxJizbLkdXTlMxX/rZOZEJ9FBjPuQHniUqGGqpT/dv
0UJ4Y6Kye9rmZEbodIEtuNTK+zQlNgyGurYa4jCkfivWNEkW3ItJa5/auooVy+jFn/cyhuAYGE5H
+7HkA6LotTbJpU03siqIdKWipedckkpOW+kNrx4wZGhC0ytVt6UBjBhjRAvmWKDOdYlUtM/GGw9I
fs4FW/EjS7tuXESBJtlykh1I7odxIyfxnWn2PXO6k7Ta1foCff/gmuhsv59c6gnqXCruHPOyPCP/
HwjQDTYpQUZl3g+5e6ZQ0BORPkdxs1cWuRVR2xVjunASTJy2P9VcoE7jXaDu/TJ0cm9j/10/jdAo
zIEWX4ncF7bKRGIXmnI2o4XiEo3u0e4RwXugDtM/7l+cpV83HH5fVDyL1MAvJKZPEH//OLBuvYdv
4RyYUGSVzN6sI+5cWiQeaC1e24FsgFj+1Kfb+9+/YL1MiG7MS+gplDNuilc1ARlKcN3m7r+ZdhOU
G+V0FlarnYse+wvphqMGUdBsrdispaU3LznkZvJxKscLc7xkD9rr9mLFldwm46iP91dnaQjjmhfQ
56lB2A7bDsokHxDzqH6UWbOW2F9afOOa+wh1e0C+Z5AD9z+K1gdT+moYsXC7zFYx6RTRNCCUu5Zt
vVOle8qkegXhPfCZUVluuObjygVbOKRm54EN+SwIH2Mkn/JtJ1p42cr7UfMY7Yx0/08bYQLX58TL
0b83gREm9T+Ok3WIUUpbNRFLM7j9+Z8xAp9maAW0+HVdIPXV+Y+8HAD4yU6QNbg/gaVa/G943x9j
zLnOmpliDKocucmLlxZyl26swJAPYTVoInvHJE++lvkXUfiBg/5kT9WfVgZfcO+/kUd/DC7jDBAy
ux2uERIy24iEtXvTo99V4htD5Gxf6imU4xS4qKJUDEIBGuIm7vCZzNB9EN3REf2492qwMN//oKXD
eXNJf3yPhXyqU032cIVkD3BbljxxUhVXFFLbZ0+mBHg/t1o5OktR7e8d+XMwKrUvVDzi57tdkfjP
FepIwKhiox86qcFTI6dviVXtk9m+QI/u9f4cF2zH78/5Y1i3acscer/YcAtgB3T+bsqJfIP+wUoI
srSnhvHoa+rLqtD91dZeaGcn39UPcmy8wM+iF63GMKZv/zQTE+Ra2D4RVSb6qyfUtkmaRzX7VxDQ
/NthMAGuCRU9lZk1XXoIq0JeSxxadL7tvJx8Krv5U2al8cqWLB0FE8MKLIpfxnXrXApwzPbOhqAj
CwH1vvDGTWUne+6JX07rHNMyD9NoldTn5i7eeSKYgNZoaMp0Ru7uAmIpXDAZgYSPB5LKS0kLMJlb
SMi64pk3kHGd+nNr5Ssh1sLj2ESyCkXimfRyBHdbnH/mHkh/RSdKtP5AKxrSRhAEDHgfWx86qDs+
abubxT9u6s3l/XH6UxZnwGWO6pqk7D+RAqbie35/6tqUHdzRfSBduZIAWLgHJlc8RZsAgVCpukqU
G1qn5QH4oOUWUY3edb7KwdUx/lDNatHxdr/e20zn75lx6ftqnpLy6k9gnAIJlKp3bhE2N1GE/HNX
fpPjcCzKlfffghUx0a355KI6i67Wq22XIR7ezonOVXqoIvBq3L/dS1kykwXetdH9nJdRdU1V8ilV
3YnY9qe4oVuA28HtSJ+tvg2HiD956bSSdb451v9fQ/Db/r2G1TBn2q2G6opoIdm0wtn6BcgwCrT3
/RtfBPhB/x7CARNpSj2eX3lzUzLiReAhT1O1q92t7wdv3ETtepE91wkoeoG11PSoW7bN5eyvOK33
HSRoqv7+eq+EBmupU/y4Ln7Wmf82z00T0DG5sWT+Apths7b77x8wsNz8PZLqXSf1WKyudq1KHTCa
5f8BRfdfPtrzj05GO3fq0p3t5t4laqGBwC3IXUe+raCFlT6X2tu4zsRBKjxUenf/RL5/o8GT8fcn
QVPPd2TXFVdArdF9NR+I1Wxr2W4hzfV18uQXYWf/Bu8GycHfY8lpRuLD8otrTZp91EafHVafyFxu
Ep98vj+dpcNuGIzY4elEgEq+trUMygpCuxD13tqF/bZqJX6ng967UMZDhWc+QEKkg7lF4jcH+yyT
+ymPNxAw6X0Kca8zkdcqYWhIDSEHGmBkcElsSAyIWnK4/YUNPde4fR2GNxDS5G0e4CY28XBj1KVo
KvF0tMF/aTEWRCO7/U/gnL0k5X9j/lqvpYt/h/PvTcOIaWyNuled4DDOaH4FH5qbH1I0eIGkHZ1r
Ao2IewjlBQ5ND71LDglaI9IpDRqFziKkSpvm6q6x0C1YReCq/z4YPRRFCo8jA2aNDzaqX7xCRn34
vQgFe3V9uGyHffC8YeXG/27tf2fuJiYYMuvCT8cMfqzr9DGqBHtwSTFcIR7TAOHkPnASJ1vegATa
qXL0D0u8ellN5qdm4Drs0haldwjKnHKZ/bQtMYESjHenrknyYttmUp59CuQYmBr9w+Dmst3EgDRc
ZKp7smNNCzKJ1AEGsKAay+mCrjR2i2mbjsrdAbI5rRmc9/0nNOH/XtiaQws7tcv22sd8z5m64r4j
MGoR6E0nH5gH5d0axtoAssX3L+CCiTNRhg7UR/t8Htur65NsG6lyJ7zSgrzbWu19wVqb+LxpVEXU
9Gl7JTE6Iwf5xVOvXjc/RFNLTk2EvN39iSz0gkG75O+100zGlQ+w7PVGDAl2p1NtsZPdVMgM4ynj
POKR9wDeGdyb7ELHUgYNSw94N+P9kXk8QBF7rT/p/cgSdMd/f4mndNu5ld1c887aDgOqTHkU3Iad
uL/B4+2kK3uzat+WRjPc4Vy7ahpRx7pKMET7Y3XUzN3adXugGu8rOw9hwjfS/qfuSG6iyMesbLSH
PphrlbFwsiiOzPw8+enH+7u44A9M4Liq0yYbuqK5ppYFNMhDPrUnEbGjHX+7P8DSahk+TdcaCQ2B
AewmvUqL7ZImADX8nIAR26p3IDR9XN2ZheYlbmLG+9rtRmeyMJus3KcE6rv9Gxdim/bykDjHKI22
UUvDlvbo3yU2iKYsaAHwccOTfiVGXsitcJMIHVwaWZ3HuH9DGjrN43STBvtE62PKq9DVxabO5lMi
ikvlTT/JWvpxcVTDWcUFKgyMRS1CB/RNq/YL+OvATEbPbORfK6u4pm6+r30aepCuINGRCbZyQBdO
kAk/t/zedoGwaa9+lAdQLECGPn6Ma7GPWLViapaGMGKwea5qCFiz6mqhm0JkycVR/nV27Uc8oFce
bgsBtAmyHVNEuQz8SlcoeL04ioRxlb3cvwFLX2+EXHJAu1c0OvV1qLogoQqV0yuHm1mlWF2y+Ea8
VaJ/i2pfTmGV1mO9aRsNVQGiiPA3biryfutSBnI/Vq7Z26UBjcM29EXptHk2hiNt9c6v272CR0P/
PJrKtFXsVmU9F4JvE1NrW00h7TEfwxoNYvwmHDKrEjiuMGme3UZY69TNSyGWiZ0F3YB3U5rGnFQU
B96Yvg4OB2oH0sSS1Je5HcI6T8dAZAj0kjH7cv9wLGSBuAmdzR1wK7WzGMLOFlfQ0Zy9ctwONtLk
+YAYT4S5D1qiRPCntmqg0xVXai34uZ2Pd4I8k04apW63VKTuQwjBfvNBpj9U/lFYeuu29r5p4686
BYi9UKATkeW5grzU/TkvuAQTYwv9UQdcD2MeWi5E1iBPNoHZOJrAZSovTVEDKtGV7C1p8tdySh/v
j7m4v4YN8UcNQlCo3Yfc9ZB3GjeK1lsIWm1SCEgg+ypZMDd4OtoAmLbOyqgLF8UznJ+TOnESC5qH
kQ/ay0j0m6SLP6uGkcCT8mNGkqf701uIKk3gbCk7l8bWbUnBB2tD5rHhEV5M9PBvP29YmMKp21gk
rAh939qP7byd++5TMfb/Zt/NVhYwWpSo98sqBFXrPnP5GTB2CNGJ4vv4jzw23ITH2oNOSZt3FZhv
X0s+a7AlJcga5NeM1weGY7hawFlwJSb2lZfMqX3llmHN7W1DuidZxG//tA8mrtXJIckt+azC1BNf
wd4CNb68PWerwNKFm2niWGOBQr9yfBVWsjv2tHlqXPsbCAZeJjAppz2EEEpyFm27YggWrofJ3DyN
KJ4Bm1aF9iA+Wk2zS1xomibT1R6SX8la1nLBiZj8zJAak79NXeiOeQe07GsFIGbD+i6Ye2fXo6p6
lHa8ki5auIgmgjVLx1znFinDPgcI2G+rHSltdJHVamWApTUzookGPN5Tmg9Ys9JFXij6AExbHRSS
H8GchYf39v5JWzoJxo2vaGv5zBurEPHdVrjK3/ZZFw4QU4eoISgA5LAd8i9Ja+sVb7Q0LyOmAKFH
p5oUKM+pb6Yg4uRoWU0Z+DE/e3XTX51yjV9zYSQTU5p5hexJO5WhK5wXhlTi7dRpZ+o2g5WsI38X
wj4TVAoym6QGol6HYNTRJyeNAZxtc30dRO9uBeMrd2hpmNss/6htTF4ZgcCoaMIs7kH6Yod5RINS
2ceRvd0/CgtH2iQ7zgE1GOeONmEXd26Q9+AJbfD0DSCKs0Y6tDSJ29B/TMLqZ1DyOl0LpsxLBBoz
1afRBt1o39d5LW73451gx0R/UncAjREUocJbUhJQB7SR5IhwZPyTaaogJsP3g6sT/Kl8nlGBA7nF
mYp4JRBYmqARCAwVmTAdoJVYbB+L/BUorTM4Lh5WqbUWjJwJBm0plm8u3TZEcu2HnfwS7QzPps+T
E1/TmX1ga+CHpZkYhsEtRt5LyJ2FTQSOznLHB/9L7Vr7brB/3T9vS694k8s470kSxTFOQ9QXZ2ha
P06DeAa70FTvc1+DeabwTqwWvzpHBwJyBptJ6G+9ixY3/NtKQLXQDcxNJOgEY8QcTdrQr5pmn1an
mddHS/d77QwfomY+TwUV+ypDXS9KdzkUIKWsd1YCLlxrVMeZQmi06m50yEdiXV077iHK25X7jEz7
KK0PKvFeV9ZrYe9NbmIp6FD1bqJDpLqgPq12EJxpQbkRjf8puq+taCNicG4MG87DOv2aj/u51K+l
/cqQ0a6b0+ohXMpCmH0CVGWkLTmay2e0iCn/iE3z983cnZg1fp0dKKTLeP4wdU2g7Hmdjn3BWZmo
V3RtIf/sJHXYo3gNRpOdxfMNaGu/Vmiz0iR5tsr0v8F1VlzVUmXAxMFO/uwip+VXIf5ZBlnE431i
8we3PnV1FFiE7TvkzVG08KGL1ntfk76fg7ryZYADBMPj9SiGeNLZOvrHmPlixWcvvXFM4KyWtMxE
dYujKT8I0p6bKn0pkofG2jFwmSqrPCT922iJj/dP3gLan5v42bGK3KRO6zqkTusd5ciP9dAfCMSn
8SlPWIhd4/Mv9UT3URlXp4lOwzUj7LsDWnIXdANuE8rhMcn2aXETiKh201jI4z9+nBEpceRBvBZV
BeBRzgMN029U/Ne06GmmTuhS9FeONbhw3ZoEQHz8AhX2Fpw0e1/OVyfb9NDGzk+e3kNTMHTstfr2
olkxzOcUj5yJYaxDQUAwGMSFc/Rt6yUryzdlqwMdm31bC+e7z0uwC8r5taOi3KBHKcxY/xS3yCiy
YrhpHU4Phc3kjsBX2X3rbaxMPBG0/nVIqyd1nD7fX8Yl42LEZSWzqLSsvgl9kBbNQu3TND5RUuzc
WnxItV0Hqz564RqbGGDaZtYYdQNCmWG4DoNz8TyIZ9nd0RJoelfZj0RPH4dupRCzNNptwn/EHOh9
8Xui4DE56VAoYIhsxkOU13jc2vqA6sY5dbxqe7OtK6H7Uq7HRP+qNNbNWGHIyql2sXSh2eV9GhDu
Dnx6Q9oph+x9tdFxbgd8Rmd6blX+4f42LrhtkxlZ+h1Niz5F2tSHzKYnH4shfSiJOq8a/6X1NGI4
YvXKT3hiXVnEoV5nedapbqNo64rq66w5HiuZDmRptXjh0ZWwamlMI6kDICZgIX0DGWQJNeasCTTs
Lxs+ipEeRqsFsnB4S9f7Lpf8m4khlr3ju+jkF9eYxLs8JqAZBT9+2V+gg/YYgVrAp/q/CXjFUn2J
Kd2NWny7v39LMzWMGYsLJMbmEThTqnd9iwuhWf4IzpHzKP0myBV9nTLnU1WuSf4uRP0m7y/1KyBp
B+TZp3T6ArGd54ICiOOvudCFJMlvj/LH7RtmXL4MHCrXybYOBVSZ2nEHvvOq+lyN0OTK3Bdwggbi
Zw6dbUjFImTJoEjipnMS3F/QhfmZkGRR8tImlvavMivFvqNTdChajailnfXKnVuKE0wwckIBYSVs
ysOGRt+tLt6PMVXh5ENZRfBt6qabm1Z2nzU7v9JnqEtsgdtyk/hgJxn43yFojdY0maNPj5VrC//+
vD2T4yNr+qp1hqQKiXIOoj3MMpB18Znx4cmW6WXUzVHlyt3UjvUjcq04aCfr6pPkXFrbObNXQpXb
6/Sd15gJobY4BSuON+dwg5B5aQp2VFPpQDi0ARIgcTfp7KqVoRZOmsne3ID8tZ8qlYd5bh9413+E
hOen+2doKeAycdSdw2kLqoY87KbaEmfXYXG6qXrFj3pyBjCm5/WBxEXyXKts3lueLfa56FeeKAsm
3cRRx6U949EFoZOqSz9EPhRro1ieoBkvIctI1wD1C7wC6H3720+KhAJlZZVFGNmAYRSDd0iUs/NF
J1FiJ/uOF3kg2BFHCc8Ob3Suoi/Aa5CBnj5H4WDyd4nV9tuqGuW2KZq1IsIC3wr/baP/sCDlgFb7
qkRufYg7/QmYYEhfog1x26XlRxd9O1Zi9ScQ5w1BknNcM674dErc4XmMq5eBr8EtFuIjE1ld6DwD
4xDqCl4EXM6cHYSwLjqbWjR4tWeA1FzQBE27lQP3/u3lvw/iH5OGMQG/y+Qgzz96UPucICaNO0k9
99dQ8W5T+OzVq8uzjRadoOQFGC2wQf+VMoTot1OthP0LH2FCsDt/mBKraPOw96KfsVV9orzZV84K
HHMpSjIh2D1qb9CiqfKQWPWTY4H3W7fTj2RmB1uKzTDnuwJi4Mjw7xpHXn3Wr+CTF+6Tice2C0+T
iEQqpOONDW0WR17UZwdru0qCuODFTex1FfXzILpUhcXcf0ws9DyA5h00Z2AIAwM7mp2zbb4GNFq6
ICbeukvsvvYHWoRxjqkAGUO7ja3VNrPjI9XswBVCMdf5VlXTUZXtcST2UeerncMLF8O+2eM/jupQ
+hEa3GQRDlp9T9GYtiudWu5czZqNNQw5KIIGxQEjLTZ+1pxwbfIgSQGbTur6gaGzb1Oyy+TTzQCu
8yhT6Tae1x41S1tt2DTgFUgOupQiHK0sSPruzaPECiIr/+XPaxn0pTGMiA0CthOVoJ5HEGq9NAh7
FZIR4FvZUN9awZosLbHxmExFOkegtC9DZ4ZKydyC7lGLeF9w1m1JokbogPlAoAPWc9/8LHhtE5w9
ABsNHoYBIczUfYhAijfHyWvOZj+QWfzYiWQlcFrgAQI3599nx00s5hfg1ocwVV1foHyCJiQNRZek
9NUW86w/3hay5O2O1cXO6upvydxGx4hZ1iW2BlgHCzqYEJsluzTXZUDnYVva42GyIZqMEgMZzn5D
0GE0bYE1fJP1DbHWBF7W7Xi81ly8AJBDw+rfs2BtaQ9z3asQztIPQGF5oIqdiBNM+cazPOTqIH0g
PtvFdAQf8Sbq1EnrBulM6u5Jnvy8v2kLdsAzseFlK1utJQ47G0sQ8Fj9Mel/Y9YmsCWlY/eZd2/w
3rhyAQSs4VnQeTvIhq+0Br1/DzwTPU66yINyZlWEPCIvqPIcfKt81lLsbXa6P8P3j6VnosYLn9Ni
aEkR5s6ALj/ngDb1b+3obyGBF1bT5/ujLKSlPRMJrmurndHGCGE5pe2nhMSQWqFF/SDoRDZTX/oI
jhK19bthExOZXJImiQII+ACqXKuHpMbThZFyf/9r3o9qPdMHW4WPJHIW0TBW6hOdCzwj0u7t/m8v
HVzTA2vZqwppxDkUoJYMprLaZKn3YVJ6I5XYiyj6wQdxBHnqr5umk6AcMuuZv7NtfU61G9b/4+y6
duzktfATIRkMGG5h9zIlUzLJjTVpFNNdKE9/vp2rHP4wSLk5OsovDRtsL6/ylSY5fPxLllZ2FqdN
UGEUM6niOuTyJ1rrB5zar0Hexgyo69WRxkKK689Vq4eqgLScwGMK5gQbXSJGF3ZMRfWOrOPTUJgd
N2LLXBUzkj3VLnxiG3F2uuFOlIJuEXd3jlNBnd8+1vn4T3WLP1ev1lnYFuiTFji2+R0yLBhvdOr9
4++6ULiAavX/oUnmDRwT4aN75YD7gJEYJ9BYlZCp/eZY+uh6Qdxo/6tQ5UqtsvTAOYK96mU4KNJU
V8EdqCCyfVo7D3Wf7K3pMWiRlXiAFiBOKz8SjlOsfMOF2DOHsZvS8A4IqwqD63YvOkwH+ATj0qJO
9yF30/jjr7mwS+fw46yaCKt5I65tX24xhYvTHBLTpD/BGfr8j1m3Pxew1qPOA0bs/Fq1KXQ4WwxT
8tyB4spKRFl6i1u2/0e+ZqG1pQUDaLW+JaVmqu9cQWNvtF4SWx6rNQmUhaaIP0ccA2mVNZL12TUX
5Bz2oX7TLpJBCXvNg5MMZ2aAXuQ+nGBFduBJ9r0ntf0QThO8E1N7ivpgKjBJN8cxadTDKPOVWHO7
lf/bkvD/m/6LJmzdcsLsqtvmlEOjqL8ftNkIlh1hNko3VY0t+m9bZhbY0N0dlJ7s7ApZySipNhhl
njrmxVpAis9fUwhaeKU5HNrj+ZhksPHE1ftCfJbf/BTPusn2KadTZOHodzkp9//2SrNkNARvrOKj
zq4JKB4TRx/EtRx0P/jXvrOPAK3wlW+3YDLgB7Pglcqk8D0xZVeYnmOa1kCUc+qycl9JK/bkO5C2
PsmzDR/ao5EljuHIodXbmJNyQTZq1YmM/nsHd6uVH/T3etifI6AVLwLYNSfZFcym3G5Pph5SzGB9
ufJlFypif85S0akL6iyUdq4+f8rGbNeZHrZr/S8xmX2S5VkU5vqm7n3UQ3CXmpXm+lLiyG6R4o+I
QEAWgRxfUKOrnXwrhykOJ+9L80N1aEIPcHztTpkjtq6yL4YVReQJZyNwV368nf5eKkNB+/8fbhVh
MTolHm4GoIoRw48Vg0W1/Rw6n8rQ2rR6uFq8WQGxLyV3czKLp1J/wHy0ucLf/ehbdDgbjLCnpvpa
BzwqJn3KFL2fuhNo5xB3hMULUvdiL7P+RiR4+vidF7/4rGbOhRoaPsjmWgTi3kudrWymbT9g+xa9
vIIz8SZcN/a1u83behsK7+w74cPqSGzhCpiD4HG9QLDMC+urZ/8ag3SIqN9lUSGHI+TY2jVR/KXj
MgsUghm/MvCOut5iv0jLXTu6d2IN7beUzM1lnjEPVRwye8nVK8oD7Mwe81BsFKzNpcW3DKq+4zjd
e1UfGwHn4kDsZMpjgimq042XJAi/cBrkESYBq5OxhSxkjmIfZT80svTxi7i5bzwNyfLuxTZ1jAnz
xxtn4ZPOwetMF5o5cGSDt6X3wmV3l4nhadXtfmFbzCHqSSWTGgQG62LBFy9uAhnu2snC8BoTrrEc
5S7R/PHjF1k6h//BpFtG1xlEYi9Vj4ks2ftIvG3nAf8vpyNGtJhtWy9j+4QZeQSuie2aOPFWGoAL
1+Ucl97QoW0woLQurJAbH9YGtf3lNlCkXhO7TXGqf3z8kkv7YXbKuYvEJcgKrBaqqG50j4yaU+rj
MKwdgttf+ksuM8edQ/qJG5m0yTXTkkSuO5XRbdL08c9fmIL6c7B5i/as8fMsuerWEZuyL/fpcDdl
uttKKIynZd5GY2LuQpFFbSZfDKbdEa/alX7CUinhz+KHY/VkMAGWidvOi1+AxmyRT2G49ccEEJe3
VttX1MOfrLUidKkcnsPThRxNYOveuuSUju9NklufMvyEKIUvXITm/2ud+OpXM5ZPbSbKTdf9TBP2
04OAYcR4wbZ1N/yaXC9dSQcWDvscyW4Pxk4GqS0gaZp3mSYPSeFuV0/gwuaco9cd3SelalIsbk3N
vW7hoamtAMiEKnQQJit/u7KLFvboHMueZjgEJcWDWudEadN8L3uKlpir0g0UEoYjtKs/9d6ENh38
mWUEmNHnypYQICZlsaHVyKKQlruPf8zSb7l9jD8yHR+iPJVSElFnsGFCmsshEs20+fiPL33R2zr+
8cdTNzSZlbbWxR6aLcypHwrR7cEBgUnfSl926UTOIe6jxXobfknJdagDNNfZvYO2dvgEH5tRDK9N
Yx+GDC1huz2QqTyvNt4WAuYc7J7y2iubBo/NVBElk34WHprOoVW8dWmzaXqnjtgtXfq37+j8/3fU
LkQzvaTnFyHKo0j8vZdCFpDWh2GNRbm0UvPI4gwyQ9y3oEzFN1BU3hQjLyO3VWcVVCs33NLpnRUv
rlIZHwDcumSTa50nat7tLFUHVaXBSjti4S3m+Ha/NFKXbcovk65xlJIX3x2RUDqvfBhWYvDCS8yx
7Y2bSrullF+KoTpavXWccnkNBvFvEW4ulVyUgT9lHCNLYDkvGfdeKkUuop9WPtBvjMdfrsc5or1h
VSr07eeDQvO5c4j+XAUsIo4Nm6Ee9gL8duV7kQTCBlaRQGf1D76sNqUHIVhS2PC2qGWUQS5mS4GR
gSGu022Qt5cr2dxCvjXXUE5NDyODsEquYwc9sL6AWD10Opp+/Mydfr86jFw4vXNEPOnHAcRyJI0u
GU+U+b9MkJ5b1keBll8H8nNUK7tl6QKdyyLLlFFlEphnT1X+0PsZBrj10YW1Y5OgfH9KBdCfnp5e
p2Zv8mrnDGE8Tta3LuG71JIrF85CjJ8j5EdP+nBJC/kFWvlx3aPfqR2c7o9j0++y9G9bahY6itZz
ocV8C/J1gXZj0apDzfTBqEDfyU71QWwaVJaNKry3DF2ZfQs7vKiqahM1Av4VBcSBJGnujdf497YS
KHe77qVq4cldDqEN11WYM7id885r/7nBpCg3EILsNGTxQpU8ODZGCxHsbdw4yQIdhQmHVVcDzs6P
2svors+4tWE1Fd+rXGYCFttN+6jzCjCIqvRVAhEdqn9l4I+8SZRHqanZpjQF+BCEd3RXJAFQSAHR
72nQTDsU5vBT7MvyHjLalo46YasAUy2/w8TxpqtdCqCIkvx1GoJqmypSXmvfnaAt5jhxOQb1eeyA
jfAKAr/N9AZ77DFu6mX1NS0SDKMye4L6oc5iWDebjZUG5TFD+/Mk3RytHoUj6YxFdz9VY/mW9OEa
RnIpqs1Cs4Tqide6Pr/YLdnzoHgaPFxeqw3c3zKmf9kjc0qBS6Wv0GRIrnX+Gf0iZ9P1MgG/ltwJ
rSFwInEdVH1kKiDfsiz/3AqUO4kuxoizYophj4bV6rL3UsJPiIY6og2oX1BjsTfaCh8TwveQTzpV
dQGBmHrNNmkpuZgDbVw6Aizdtg64pRkcTDn8zYHZE9BOz9pvafEM1aLjzREw1KbZTQ0apukarXUp
csypDW6BvMnhHbLRPNhJXm2MlHuuYWyEia4dwIC4maLQfA2oPoUu1NyR+gSPgZ/GDv22crSRXvxt
1W5R+s/0DVyXxqkKAsH+CQYY5oXkam8N9DUdxasFeNHHj1m4teccBqg9gfRiNwTQELSDC+fiosuT
ym5fhoePn7BUW89pC33ntO3g8ena1OllSLSoI/C44Pdp6qfGc3+YkCOx7oLIFmYDwEjkG/3UhikQ
VCVVdwC3/Zs1pj8nKnBOXJKgwXZVrTq2HBCfwKN7FP6RCZMdla0FP1C1UtYvddXmLIW0yUq44ik4
SxNysm3vWCb9wRf9Q4EKOZXjwUvtx3DgPxLZbV2IG/+WxVpzVF64zeksbTUqLP0pdwh8LBMWKdbH
NiBZQMHQiLgd2dNg1aJuwQoSoJX/36ulcnng9oRcYUxXMN6ceif94iUcmp9o2d5XlYvAEsad7VHw
38vis6F7ne8V7kHSsqccdlrQj4PPOQujtBn9+7oxcPLjxd4xr1P5amkf4RgoQA4m29TErTmB4oMR
FNLwNTnWhbRkDqgbSQe5DIJww4CJ8LiOkRLcDROcRYJhS/ruh7V25JYOxBxNl0y8zFUDHzHjTRsK
QVk3S46iOtvTHRk8cGbChwQ6XrJuDgFVB5dDpynBgDKTK6XhAh3E/72QfwSXog5NUU0JudYmgDqA
Y7dN5Fr0IKQKtxbNr0jkf9hF8bMgZRWJqYZtbdh8Cm+Joex/Mrhv9cwAw0sVuJLsZ5FWJIxCuxBR
wF21GSxFIHKdjN+9Jv03jjM6zP+/y5qBQouMhNO1GqthT9Mqj0K/7w5l4q7VzEsIoLkee2XCcGSD
PV2l9vuo68WeONBIlcAgMCgteUehLlOqxth2Rz9ipNYH0Xd5DA2qHZkmB1psVYDNfswgPOfAnROX
RwSk97DX2sEsve+QcxJq1FnSIngg7LFC02+AnKDSn1bi7d93Mp175rJRE4b5U38Gq2N8amyQgaO8
DVBkdLHTytd6St4K4ViggTlF1NUUgxwXeqwhVrYZsmIravqrKgPYIOveeRkLh58mkqxq7t8i0H9v
NjofD3aZ1wBS0A9nK+igbziQBoMkcsmD5MXBdoEAQCijEm4Mm1QqthH0nqmdaUe+kpH//cqjc6Uk
23UbzXVgzqq7dV389FvfVbCal4/1mnLQ31M6Oh8VQgSJQGSgNeeh9x/SzmVb6K2YLeTl16zGFhZ5
PvzrNbWZNKI/c7rzLD1sIE93TAWM5ApAf31OvtjNmjHGwtvM54Ce66ZZojJ1zvGm4Mwpf5sO1ltW
QLT74z3796kbnY/8ag4UERT/zLkkxV2usq8csqslzV6VRe+Gbgign8DPtFsZMS59vNvO+CP8gSWp
K5FP/bn3kymqewHJV/4QFu2PQbkb44pD2neryscL+30+4yMBKVXBYPM02JWJaS3Jg+2xewkdGLVz
WPllZKyOW9+DnkaV5tbNCRr1lBPsPv64f88EKLtVpn+8bUjQtQ66xpy7rvp8E2fK3DsIw8LjgoVv
Vvjj46csTIvpfIo3Gao6OOLAr8PPhDjACjiuW8C4wgFAfVJFo4TMNPwDd4K0+dEfxmI8el7wT80L
+h9+CW0CVKCUnIyb77qhu094cpBptq95fQ3MGj97aaPOM506DaXpHXICVihN4ccr85cxVCddhO+E
2E+F9A6Gs5V7eqEGovOhIgpV0wug6s+yBl/Frehzm04nyT+rdIp8Kz1XHfTjh2Q3EvbW1+2P3q7W
uicLYXI+PlTuBATKzU3ZhanhO3cfscAPTKstgUQxKKufcuhkuLDgCQq57yjVIEyhdRL7PShVVo6U
kwwR2AFrRhELUWg+bAyCKctreD6fw47iMjNwNpdFuW36NbXkpReeVVzMqcuQD1Z+7ht5osBTtQXb
39JNIFc+PiMLu2c+ZRwsR3DPDvOz0fk17PhrIdu4Y7vO5rHus1dZgRj1b8AqOh8rTm1tnJyV06mk
zYY09Kn2uwM0aJ7C9MkqVpKNpTeaxZY2KEk3+lZ1hmZFNGbyAdjXU6kAnQBW+8rT4loV/qtZQ3Et
hLL5gBFmPKnveMY+GXincia+oll7M5tBKaBku7JKC4UbnQ8agUguOcCB02lyy1c55MehVGGMxnMX
J+2hA+9xsNKtV9UxOKAt5jbpEW5On2DmsAbIWLgy5rNGz+HNYLW2OctcbdIud+M6h4i7ZOgvQLE/
L99MNcaEmD7Kp/poDeMrt5u1sc5t8f6SoM0HjxAs631G2x5RBzBQj7+ONXriqjiH0CdnCjA1DQi3
z7qXpJfwxbg1q8KLDPCPZu0wLpz2+bTRUtbIPb/sz1MWRDoF0NiFODM30FD6+CwubKX5wNEgASzh
FqvPzLX5rbI84u5/KWtSYNyYlnshp5UzsvSk27//cf+Wui5KYnQPJgYzu7Juykg2t5RG2sXRrhVQ
NuGaZvrSZ5tlNnqa0t4kiTz3SJwq6vxqxHgo7fDzxx9t6ZKfS2eVnhYW2Ln67Om2jZW1y4HbiRVr
0LEtUCyn1hgz3//SWN9dp4qzPv+3+pzOZ41NlYE+rnJz9qDbOgm4G3a+vS95fvC5/UO74ZdhjUKz
sP/n80W3ysBSJ1Sds2zQcUK6Km6rlWRsAUZA596vA0uIEr60Tz59S0v3Vwj7QmXqS+vm18DXuNmU
Dw8n6FANaxXXQpCem8H6fmkZUU8dhA2UF1eVzrfQML8TIAJzhI9T0VT2LkVfJna0gq/qyl5Z2ouz
vrZVW5WegqRHnTcddMhQ5tFSxGnSb0ansq69A2qNl1K5hUbtK5hWOYS3BzBuqu+sTIp9A/TrF47N
/G8nfj6gdD3Q18uSyLPBXASNJ/8zJ0Chp/1GBBKmAmvbZ+G8z6eUnTFOO0y4pBx259FvaDh+vaF6
+ORVv1UyPv68S0+ZRRXhZ2jbhqw/q8oF2SqUblQaT0Se5b0z5qK7aOqVVHChXJrPLekYGkg2jPVZ
MuiAKFBqt8ar73qOXHCiULqG1itN7RV22dL1O59D8sonnsCo9xzYR7Sfds3QTlFZ3iW4BJjwdh0U
6BNZ7guZhRH4i+fGYIgd2M7KD1jYt/MBJdN1BVFWqHM4uTp01Bzbrr4f2Zrk70KaOZ9KtlMIxRG/
Gs4ApMNF28vRdIbb6RYS5vWmksGag/bSBrnlFn9cO7bMSpCT2hEass0TDIXUBLZ7lvSRLNvvOnv+
eBsufaxZQQRSae7UaTacS7hLnpGddQea1/o6yN5dCSRLH2wWR5TLVNGnNT0Tkt7p3pyawdnUvL2G
a0uy8KnmE7ImR/Crk3o8gasB0f2kaJJNzdrhqxZIysds2LR5+vLxB1t4m/loKRVdR6sqGE7KKa1j
3mT2BmAndSF1zbbB9t8eMgsOZEQT3m274ZT7KjjAJzu4hyZgvSnUWD1hAKr+8Tm3l/xjj8lqQHFY
1v1phO/yQzHk5CkBQ76HV3c+PWDuCB7ov73Rbf/98aSglw3VMu1PMiH9ORu8oYwsQeglz3q28zLj
rbXnF6LdfEjkOLQLyx7vVMvd4A7BVie5+BwUjnduuU0+QaEi+9bxevNvL0b//8VCC/qDoRgpnFMr
AIADUfq7yRHdzaPB8SMLBoYref3Si80CQh4OZQdOhD456MlGZOy3/kB2sIWwwP0I9rVIj2RYAbYv
pFDziZCqk6D2XOGeVO3CuCR3Wg+i+5LQ5h933iwoiCBXrQcZ8JP02yIiln8eGx8tvCAO/7HtOZ83
FLUIdVeM5FSBqq3PVYgYUKdABp+bPHFeP17+hdxsPnCwEhkIk3TtqQzPad//qIIS5dToF4CwJZ+H
HpRZZtmxlXz/+Hm38/KX2m6uBQXzD5fm0AM4JbqX6kgtwaMUzrAUNZyTmZVNvfRWs7iQgefjeEI3
p5tGRTQOzz1Gq1lDHsE+erWgKpZq9qUSXPxbdJh7xDK7wynygScyaZ9fkE7qATyjoj+7DjOQgLLQ
sfv4+/1WCvrbB7zt+D8CUSVdk9sZXs1WbVSP76l9oeYL/EQvU3ED3u6S5tvoeVdEj3qcNm0GwK78
JNw+guV7VPsvMmkO7ZCc/ebzxz9p4faaq0Np5EGwQOyak+LB1tMOBnh6Z7j9yWbDdzRIPn7Kwr3l
zKIHrFxMmTeefZLUmcaHSlRGxwWsiDCCaHJyU40bVjEDSw+bZRU51D26tEjpacCurDaBgz6Dlla5
m9Rgqy206daEiX7//r+t5yyQdFbZ8NKZ1InTx0R+gr3SbQ1FGhf0zuEPbNy1IJUR19lwCPSnCY2n
coRo4K5heQyV0FhN7RZfucUYLVXOhvRi5RAtxND/SEWFMhWc+uVpAuMgHZNL59bv/7SYc4UoQIIC
3reIAgVxvS0kFZx4TEv94vhiOI7p1D9+/JyFaDPXW2KF6VLtmPGUw9ZpVycKp15R5zAJj3z6+BEL
W2Wus5QwrMFod0BYlLms4jAXmA0ze/yJ+tm6s3K5lussvcvt3/84+IK6I3D4Hj31moGHRkBh7KEN
y5z7CSTWdOWYLXVYfoMG/niMC2cxbnxQMopExoHlZ3EG3CeKLNAaEqjrssQ5QTYMrQ9PwS2TQKFs
zQduIUH4XZD98Wje0j5x+9Q5FdJmsXZ8GOZ0ML6oaAKUVx5cJnAq0O+vIB3z8eItfdNZUOEE2p7G
7xxs8Q7DgrKHuxeHgBAAeVAM2338kKUdMgsmbaF1DY8aeupEmH+Ge1Sy0bB0PEgYL2zAulqbKi49
ZxZJApuBe8HgIV9T98HNx3sxmLtBQ38ht8q1ua+3ALahcwmGwCGEjrlXn5KmLZ8dK9/Xrn5NFYV+
XUNIbNtWfdGJy44Nm05D3cWjrKYLUCXltDPKT14t1YtjDgO+mHGI35VZVwMCkmaxCuUPb8DYxqmk
hhgp6yC9aT/yDtImaVu88PHGiezGZONrUoGk7XgnzOUBuTff2eDdjwkYP/B3Dh7QIxT3BSmSTe5N
w50L9OeJZTAbS1PrWGj3KevC+9w1j6jnPg+QJ90O0LBiyvNhtYLHAitt9c/YaWKnfJKA3o4WqejC
Niq65lGMoDQUyY1xY6XmaOty5/kU+ycbzwM6bBAa9jQMkPhwoEXX15FV1NaP3slYhP9iTr2kJ8ih
O2Ba9XTfpDBOtSGpeGtX3ueoZu/DlvP7pGy2JJHmyw2f1LjK36CsoltPqrMddG9QRQSaWBf3VmXk
rgdi8Jl19fA+hO629sm5rMS+JbxhEGLOdLKzc+9YBBnMyKAyb3hcw8dicC1wPmxa0SJyuFcdzIg2
DjD0WaIvoa7PdgOTXmJXKOA533uWtHe+15o7wrI4bEZoxprqsXOdB+PRBxN4/W5KAGveT2wAAFaF
8BvhFi7MvNexn4fF5xyq85tMWXvbI8ODMO2j41t3TQgFkbLOXyaA4KFxZVUjIJXWAVfwc4MSJIYB
3sUrMm+DDFuMG1jaP7jg6cbd6Dkxzu54UF4OYT+RBhcX+2Wb2+PFogDX9QksFhPO4wCr31rUY5tW
+MOeow94AJRsz4aK7UgBYEoFvT+Ah2Gq7EyVto+shKzLc1HkmYgdN7djnhEULL3l+JDczgAZR7vh
HFAJG3fJ3fYUAHIXKSo9EOdHdYH66F2NzegAxrUNQqAY9kFHszEqZQ+jVTMetPIvfVK99Grc2yLQ
1bY2Zey7oV98konSl9EjMEHm4D37HiQCWYg733YVxI1cfvYqrmLVkhfbgd8cybWHjZaHZewFpYAo
WxDsmZfEftDuMjfZt96E6R4Q/BBPwgdt9K9QBOOmZMDmsY7po54o2QAJDKS//7sMmHwSa/JzcqdH
pYKiewgTJtFzl11yF9jDxRm8cR+iz15m/l0AK+MpssfhOlYWjxIyttM5Fxg6VJFRhp6SASBwV+tE
bLoAhfok/YvX1xqqqaMoP/d2q/AR3D4utB2OTxR62h6KEOeF1/oLc+ujoD65ZKJJ3mQLqx4NDnBr
5c1hQs7dsXSTh/bRR/cnDgezA1HcuUcP0t62HgRSXZFjCcZxH2RJe2wJZkVwGcK2IKMLhcJkeBQ8
tXaQsjkpQWFB3n9jiQnu7Ny5af53ONnj1ExvU1YAKZllmbfP7cIBop7wyLTpqSTU/0VLOULROXGr
+wqOu37seyybdq3J6MWDB2kCzBNqXlOkVw8Gq8HGaAotu8kwqAUWwKpXIxL7Mf+apgw0HKqL2INF
10+bV5hoG9G+ZhkRB1tW3Tb1SXYBBu61yPxUQDnXlPeuxbydgwGFV3o4G6FBNTr5cVi7Q6QsGzZO
LUWY4e5BdOwdcgz2a2h5zSlUmG3f/AnbjTUynAI/gzVMJQy590QH//l+tCJSNzdYIussaxtAovcl
LRrYOErcYgFuS/yEpMNapEOyHTNSXeRY3PM65NeA9fc3daqmcloIFUHwzDgJNLOzvrw0CAf2JJ0v
tt8cKuDnscGs+wT+fDvO0ucUjaQ4GBoa1xBRVJHXMh45rYXjzNvpRwO/mZ2QVDyZCclCABbfm22F
/VNOXP+tq7QFvxD0O+NeqzD8WoS1/m65MgBHgFbtM+/0z6DU1hm9TyDiRixl4kHNJ7GsCRRfQjet
YtMnUbXTTpUpqHFWVaK5FHTmu3E7sXONb28CqzwDp6i2fHSLr/aoRki+GWTwpIFg5NS1mzTsqkMz
dA8KwNR7yMv4EXUV0nnSocMTubUfxoEIv/ZSJwcCh57PBcY/9clYrhljpUN1yXsTMmioqS+dtKoL
Fe50MiUcoU9CBpBb73z1jlFCBfl5NT2U3PWeQzqoqFMwduJeW25q45VRJYfkrtSpxjUdjLFsmu4Q
mibYT6JOLgZaCsazu1PLpnRrp637IBgpIbRonKMVkqNMoeBMPalZPJbJg9+zsIomV/f9xslpuvPZ
8AuKUD47W6TI2q8MQ4dYDF2y9xoWt2XYPZu0sD8TLClAf+Uvt3HLuHYbr3kZmTvpTYBmN90EucPe
ChMSFrWEBHdtOR0ayx4PsBGt94Of9fs2nya6sVzxjmLJLzFHgXohLeiv1FHBp7rrmlgV2Q9KJGSq
ytSu3/RYEfTqw+TNdKrctin1N5CwoPZhrFOohCCnKaDCqhWmbZlLIKFmm3tLA72seekiTqqAHgfh
PGPMYR+TMDS/xoGlL6xtxnsrL929qjzAVeHbam9Dx8NylSotdpUb3OfKTA8umdIYM+wTAtoN91XY
gbtrZMHyU9VKmcfwt4WRHTBoHa6sGloLUPbEtL9sIFmYpAPcHKcy148gZvnPdW7kJWCmemHhBDcG
jyavAi0PJAgalJsdYE/jwcnKoT4JuxYRsSnMhmHQ6MW5TivEoLyoo76xhpMF1VnMt1NrU3LIlvLW
2lF/pJu+duE5nsEhzIK4uuiLF1fyfgcf5Udo26MrlBYdINK4SZHXjcMT1XiCgH5DRLL2hSMRi+ui
rR7GJMfKlcxamQctNBzmOl1WibJDSgx8NLm1y+kQtHudZD/KlnUbZkMsPvIMPsHH6ftCGTwXyDGe
r6BdTvsTxzDxKTdUj1shhFeulNlLE9m5OmbRUrcbg3E4NWF5FRk8xsWAFKptS76BDmgbY+5cwlCB
68gFQ+pJcP/nx6/2u+v23+aDP+/GgdDeZkGeTbBtCo6oX+H/Yhlkdh77ZpqyvSKpZrta86MfdsXX
QcDpNmg2FRGxz3pcOjl7bMiwcbAWuEMB5g08L8rtL7VLDh5S99jr2LNlh14kcjeLjQnqfVnATsfA
GH5lff5ew/lzifdwnFSahTXewR2/lqZDc979JQPv4eNvtPTnb//+R1FauX7QJ3Y1XWsi3sEs1jR9
bwd2/Piv/30r+785U3/89YJMReM56XTNKA9Po6e8KOibJoZVMj8VuNx1Fa50DhfAfP68T1fB3KyR
EjyYoUu3lXrrwZrL8jzK0uyu6Mc9L8Md1iqJEG4uCS6LcG2ksfjoWZ1NAJFPModN17QFhW6CwNvW
tp4x9T5Xk77rVfvLAktnB05IVPVpRG36iSBTWYHbLpwwfy7qruqw74JJTlcAh3C6+FlTPm6ahOpP
lO9CInbJEIITSArr6gXBmob07/nd347XrCLvLZs1DPypay+SYoOb5QvkjLoIFbQNT/fqKYNabARd
ZghgddW2FGlU1XBPz3B3bnxXv2RjuOP2uM9H4J5rQLEAdjsZwi4TyZ+5O9lR38GxzoKm+GOSWU9U
9udwrEoUMQ1ADtp/hcEURO4CSR6DzoJsyVhAtBCOTBPMM6qjcGS1zRtCy01qVxHcCPE/clr77LfV
/cvrzwObULAvbVvoKcJO9JCG0/84O68duXVuCT+RAIoiFW4lde6e6AmeG8JhmyKVc3j6U23gALb+
UQvwnW14plsSxbBW1Vcv8cADdAD9np143j9xzzxOY/1MPfL1mvCxyoVZaOGjX//3S2tkRIxRAqAY
q9J7bLSL+8lSbxP8ltuR1R9KRQQI1frRSfPtBBVUaT8WgmAPVq/0jH8Prc+u/bqa/PFi59xlKSbv
8YIHdJGuPKqUbDLW+VMD8p/F7/v0qOoNiXIcqtBo6ZwXhJd/MxK5qdBQut4l1HgNpMSQH3X3H+3X
dEyft0ZsMuv3yVijjFsOwwUxPX7KcB4UZX4qwCrddobcTcp4NTl9snj/cnuKW7QbXb/JH7dCmkOT
A9JDLjYS4ByF2Z8JcVQwJaikCwiMKhFhMEKkNvbI7ls6DWepiwD5Ktd4nNtfYmGenRecJa2iukN5
CtFFP0lVbpy2fIuB2ont4nHshs3tT7kOr08e+rzcbESGB2oKZljDjM8NpGENlN/ou9CVq1iaR+fF
5hHVhMpDK/iinNw9whvc+WpCdoLdfpsitmWpWcBtzNtzDSzFduB16AxPiD95u319S77U3//+x6Pk
rOhs7o70Ug5JibOl3uB4EV4Rv7BfuQrS7BH7sRJrPqocltLftcHDrqk+VFTGqHYZTytf5Fo7/exO
z16vwqpsAzIqCvZtsRt7csdH56JMFlalfcqJcTRyiafLCG4QBpoL/tXtT154feY16gma7BH6Enoh
ozwO8AzBto/TjZM+N+mvPgZBS37zkBiwsjn8LQ775ELJdW79447DWmbRLGqGC4h0AeMofXoye9R9
/ENn0RQiDfp7ReXeKcrvfTGwQzPR+9bpgkq6TqCSOvXtkj9PzAYGhb7FsthJzjaUJcPeHDNrQyjy
YOWQ1r5jiS95bnwvsOOECJzJMeihCIrhCQfuqKT1wUoOabb30jbdVd4UjkAmf1WsBnCaAGTqjjlS
RXVQX9mRHqJ+Ccj8ru2GvLHC3J5CB6UKZy0FYuGFJrOiuqjLjhieQOzC4NyNQJ2lFrjcMdt3qjjS
NcTy5x0Je07+JratgI636Fmb8kqrH5wdRfQ3d61drz0QLFde7M9L93wO/m5w/q15MdIz4FWbvh5B
7bb9HFFYq8yahVeXz6ncNVNg/XiRdbbzq+wrQuFmB/Dfro74g3bc7VSPj5U9PF1jfEyDgxyJYC2j
0e95ll5saaxspz9/f/icyl1SlWH/b9AzOD0IB9wQ3QUgGl8JZ8VwQOY5ygX/dDDgcwJ3riGihTWY
nlG6gTKMPHp08tFf2t2eCT4fgXyO3zZHVIeHbjRR5xpfceo9ZYxtAGA/FXh2RsJWVDOLD2421dWQ
9yexkvb/j0GkP4XleMnVri+30XBvRBcbcYfpfWy8gBcnCvQo1vwOny9o3JttFoZI2bnNI/uMzhzC
C81+V5X6J+LlVhbMhZ05nyOoAURBD04r+5x3VRDxDmTC6K7OdKCHe5gqRI0CfvdYyZUz0NIzm80a
hRmZwzRp+2zUb3iXpzo+xy2A+Cy6dgBXXubFi5pt+wdhAm5h4q7xxvvAgG831+HN6XhOkuRCCEUg
otVvOVpHQ4WoodvjcaFzi37a30tF6k0UNb0CD6vZDQD7YIQQ4xW3sHIvRvdRWl3YgPE9xu8rH3hd
g/53bcLB6O8PBO4kGiu8BmenBCoQYTAuJo1rsW2Ax+9DOcMzLZPzUPUJal0HeOu5+2+kP/4/7OkR
xSWjkc55UNku01YXaDdae4ALs/EcOR1HOq9NKfm57NgzZHHPqDaFtqc2HTDFt+/d9eX97NZdX7g/
lnXPk3aK4y8/q87+r3Nx6GZWtTIxLQ6E2YyR5V5pm9Tj6M/gF6eQj3YSDeFpl8D9WDjY8ssYZCWr
GQ42Mo59brkrlbmlOzefLzwzj2I4pM4q9QKIZs4uNba8tJ61WnmDF9aPuXnbaCdkFhqMnwcShVMF
/Eke7T1vOqFYTYLE1N9MgrScNXXkwoQx92r3ReaBkjHaZ7PofwzIxESQ4VuWDIjTSMNRrKxUC/BW
PvdrT0lslmPX8XPaqG1CsUGD/NyL0B7aTsl7SkC/eqz68qnjlx5kTiWORf1WRR36eTzxPQedCuxK
V/acC5P+3NptOa5l916CW4xGYOVPle/m/zbs505uW0IJoRP8auysejB1cuJnq8E/C0NjbuJGZF6V
o2fAz6hbM4AMrdqvTThP/N4UmBPhlCvaKg+5QsxIVBcHajvFEzWcExEUaALReKD+Vp3WYZMNzaYv
8zEoPE0DaTopKC2Q191++ZcWiLkPkyfDFLUFnc51CpdBBKXEgC5oT8ZvaEx+QcVgZzMBjGF3txps
vzCQ525MwyqoweyInEeRP2ZFfG5t+SxwSmvy8ZDl7cqCvvAM7NnUUya5HuCdGc4VTvATDYbHKS7v
RtN4aOopMPiEAuqaeGfxNs5mG03bsioRW3Gm8AeKhB4H1DNw/EQho3nW0rwgbw8tjhRFVWilijWu
zsKt/M1C+2Pupp0oWieeXKD5nI1I0l2BnFzZf++7dIOsboVWaUqID/lxUAp5mkBH033z1XG8Tcfa
X8QbLnVlPd0eS0tfZraQIDW+MSJEKJ7NKENFc7yLTWcrqfWRNPGDtcYQWFiu5hZ+JG3T0kZQwLnL
XBbGakjuSAfl3u1rWKiT8rl1v00TdHgld88ERdFUpOBtZbbajQicCeIJ8XtQBewymm5xfp3CfGAo
LtD+ENc1kkigxLGQJGk4kY8UFnrsifk1y8sQDsEnKx+yu9EBfq3kILrKCugs1iMq3ii6MxZBSNCt
hh9j7SYPpezLg57Iz6JqHlK4Ix4NZvSvAsBENBeb4ckTCdzlmfOENBwd2miorcwHvxXdn+wG/sfw
mw42uotIOW2w84Xvc+iyDe0vOHpDSQAOY7zxootpPbvZg2V9N4B/MYYI+IRjgZY/rF3V5AVXixct
yRGcxBQHEJyptLWXaRn26JjDsR4im7VGZ3/lkV33sp995dlO2jHQXGc9vrInv/PsxWxy38yNfWF+
Rc76iEPdEGfIfnoCtcYUWzXc9/3BsManjLwO3ptTgZ3j3GfySyRjwIUYdH5bDybOqXjr0jYYvGiD
CxndIdAlWSnd/G50fPadZ/vyNhqqeARW8BzrJMDNTfWdi71p5D655T7v3/DNncj0mynZlq3wCXoj
rlH7ZhUHzLW3SNBS5XCnMmh3gMrAX73R2CT5sPL9luazOUNCUFBzKmo5Z93E+P1C7A2Dbxq08kFd
ONTytwREPyXpj1Wh89KLPXuMLviCdla41hntAKiHMqQANtpe2Ugs7Abn9AilaN5UY3tVbukQqIGX
tMjP8WhCyHO4PQyXlpvrv/8xFROuiqIwIfXC4o3gzSZ6ZRxirHwaQhv1jVjIXy0edGmgPHn7ExdK
sHyOgaiqCiY2t5zOXTrKF905h7SyxUHp6b+kL4EdGxQ0HB0fQTYS8bZl0NSgT+0XGhqt299h4b7O
wfQUqdKjA6v1eVRM7CQSKYvUTnZmA0ZHB5nZ2qUuDI65B76QQ28ak4nw5eS5crIAMhIfMSpBnIsd
qjQ82el4m2XmTlxPs6hBQKAzeo+3L3KhgwISy9/P1o3NKYPIwzvnZQOhHZpIZmDG33CevZY7qnRf
tT+x3Eo2BiN/atxLEsVhMQKZCN/3sMVkE3AFDMiARufaHVm483N4N5+a3IxJI86uJO8w2UaHoYO7
yOG7a9UUtYVf2GuqoJQ126KTH9qyPzJCHsbf6s6SZZeEAQDbSG8NKbh0dODXr/rHK1AXDmQ/SAU9
T/kX3I4uv7uuGZ2dbK4M/76INzim9BzR6hEkXF3+ZRJki6wIbJDlncbMi3tlek+3H9rS0XPuz5ew
poyjMLyzkQ4n5RRhJx4TEIwZe4vNGrKSiymnkKeO72Bmvf2hv1mRn8zrc2u+YZbSEhlDpnX30U4y
NLMMSgQVZr326+jNoR0qPG8QHAdXaFps/8hbyB6B2cOEX/H3K7AfY3lEqGr3gVndjN+vaxBuCipQ
yLbBJeAEhqE+de7uimO+rhPZ5FvjAPjr/fqFLMxmc99/kkKG6BREnDvaQdP5gET3Hq8bUdkDhLeb
Fqv3ahL5b3nEZzeN/j1uOg4ZXMZrcR4YwIblUzW+iw7qd7zKRmdAUm0E143H1CWbARkKaeIEuEl4
7VPoPqrxQqIPPM1OQuNJu2PtXto2Chv7GqmIorVOf6w83Otm/rPvOVuhQJBkVQR1xBl7Hd0NvmR3
XBMI3n5eMbFFXfimc6f7/r70hs2oAREFb6lGbEaBRmq1uSKksee4vhbIrsfTvgZCYA6RjnOw0eLA
Ix7HJ4IlPkHiOgYAg16+bJ0zXovbV7A0i852HRkstrwVNQ56g99PmfpZJYKs3J2Fo/ocKeBEXoSh
6lVA7eVvKVWPlYDRa5UUufDV5yQBC8GPKUVf59Qq9PVqyQ9lTNfq2gsPdk47j5prgb7k+UkKswli
o/JpfKFXYS4jqMVa6j6ynQ0bDlEeHZCR4Gy48YMna3E8n7d2gKn+e/zLEWI1VlTpCQnaLxMazcxq
of4zDlB3mxvljg4kGitDYGlanCMFEgmfspGa5IhlGmy8jSnLk5Pe5ciwssWWm9Ye4DU4D7L9anrN
0m5yjhFIPBmPkkDDbzFji+21aRw6VpYbCsE/6Y5l3Xxvyt7btBpuottDfeEwOkcL1HFtawSfmkev
MCHNLM86N3dZnJ/yLAvMlqxM+Et7sDnTPBunrssxrZ/iRDk7ljtBYab7AXv0ctK7NrdBu9RfI/0R
W00MdJ8yTmXsrHmLF5/mbEqyK8suLBOADegC/cmO/CHlO9W3fgl4gpU05/JaOt7LwljPD1warrNZ
ZFTKlg72kice8zjok4ic6l7pU1kDalwgqP5hYC2snv2kV+Q71xfhk4l3DiVw4iRte9zoExqrY/9N
y3qvk+bVFuW326Nl4ZLmJII0i0SSy6o7eUT9KovqxGAqGRx1j3b0yS5bpAOuzDVLn3Qdr3/skSbp
aMvMVXwak1dWhilKIxNlb7CrXNyxfR3Vmjvqt7/8s5s2m1VUbvdwpxnk6Lnuk+GdPNUcYo3oOrDc
nT5GqYJtEI99cVyxyZLvRap3YwT3Tt089Hnxq4b7LeAyaUPWkCr0xKPC8bKYILdmyH+XTwCiYvOW
BIbKI8xYtgHB5gDlfUK3VlM/5NkaJmJhZZlDs4VpDUk2Xl/l1IEXvOivkKW31Z30wsoyhxxYOBEV
wvHIMWrHZ48ZL04brzzspXF7XW/+eNhWQ7J8cgQ5Yt/gd6Q5QkR1TUHUXrYyzS3IZvmcbR17NdQ2
AjdnSkXAbazrKDuyJ6Wts/W9ISAChxDJbyayY1T68bsGlb4pLN9zwRQ3s9BGB9CGTI/yH9mmcyCw
eHEkC1y+F2ka8rXd+MJ0PIcgGG1R0QR+rJPh2N81r3bCzL9YOpIBJ5UOe7JWwFp6v2aTU5L0Wdu4
EAFH4x1zJFTf8MSAkCfFsFEV3a8Om4VnO0ciZJ3Ia8z+5amz221devt6eCRjfGpd+m+z3pyHoLGA
uAhj6k5ub26QP33sUFgoIYZl5b+pxGD7+XuA9hwVhMwDnJdz43H0nG/IHoTYY6VBtrTuz/XQMR2G
JhtrsGzrKoSDO1D0GVDoJMim6r2Y2AYr9EOEq1vFSi6Mszn9QAP/x+3eJUfCId+YBOxdYgNDw54Q
fjdWIFDfXjAWlIR8rpZWPdyGvGLk2HBYG96zCmyhHnDsbafeXGSBInfepzXu5T4332zMWdO/RSTx
uXYapV8vdWEaPyI0ZCui9AuLzQuh9Xu8hmxeuomz81hesQ7bCVwbASHfqL8ip/WdKuPNSbzDqp5p
YVafC6EHGdcer7Eh07r4qKzih6uiH1e+9u0HtDAP/GZW/DH1ApZFu8QEBBcnLi62bTT6fXum1o8q
UdtujW+2NMLnYIJKiFyXAg8Dsu77ODNAwJRBa2+yejv2W9lv+/LNxEnw9kUtFaLm2lHMbG2WUQxv
eAwcM4xLMK/HMCoPSJwEVcOSAZRSo6t2tdUEQ5HfoZ/ve/Frwb9WgxMw+d3iZCOGJHBc55SvYakW
qgVzsalW1BaGTM1jJZ8c577p2h2xkrDN+zseDx9wBp5prNcIJwvDc648VU2HRAcJlZOVZocrMjaD
EfY9y4Z7d3i6faMXn+t11P4xfGLHoIlwaXRKzCioY2D8yzwUdXY/EIeFxHIP4BT9Kj2IOq1qWKkz
Liwpc95Blldm3I+TezT76rWY+FttTmHaE+iiyQpTYekjZjsSFzaparKEfTScnG0dZkXo0hh22E/A
/iF2/N9AA/z3cemP+9fIHjF3DrYlafbaN9XBA+3QkuMbXorbT2jpQmYHH4EIJV3WGAR2+tMbgRTs
Uvgi5QaG09sfsDTKZhsJB43MNivq/EQxEz5KkX4VOXTpCKt4gDP2o1/TdS5sP+cMA0EG0CYnR51S
r/kujOplMtmKBGZhip2b04oOMaEG/MEnjOYHxyBo5GTirbRXDk1Lv/565/54xqlWOUP/WZ0QgJ0D
vjseiusJFOmcK49g6dZcn/0fHyCb1ABGoTGO1qjeqMxPLGn3t5/uwvJAZu93jlRBOA9741iM7kcM
nzzqjvWPNkHEbATjfDaQPUHx/vaHLQwlcr2+P64D+RcslrmmR5wzDlI7SAkfYTtz91CJePe0aVY+
Z+GdmPspagP5X5HbRSDe1neS9GgMl4+QDd/rulircC89k9neoBUDZw4r5Cmj0RC2RQbZjJxWZqel
DsJcSu16TZvTBgjFBqb2pu6TNw6zdhODYe9+H/uDKashSBFQFnUoJAEVZtm8CGtrzB9grbGCQho4
HYoEfHiYmQugqm8/wQUXD1KK/n6EkO7SYoIs6qQ7+7kvx6/MEc+x6rbsmiI6sMc+SoG/jqNNS/vn
lPS7SDXB6mHj81eNzUXZecxNMKCN+FQO1bNy3buJy5B1azEgnw9QNhdko9iOrrxZJSdh8A/W5uOu
gdMwGBLgMNxoQ8T77du4dBmzGYPULmhVcCwcU9XDX5c3ZhfySjtw6cLMuvKsPn8LwKf4+1ElhkiT
dMgAdCqBUCHwl492VvsQ4ATpWrN36UJm04eLNjVzERV3mvrxI9HpRY3NgUTfb9+mz7dTzJvNF7FB
4WRNre4kBxl2SXmiUbFlThlc0xJbYW88eB/Wq7NLT9/6+4ZFaWVmTNbVKaLVz1YnLsyzeAnDsWev
XkFeR0Mb38BnjjdMusW+QapykOTIJOtHnQaNLNJt5jTnwhlIAPogzqejAsn79r1Y+nKz+cYS2iiB
UiVH7cR+kbQXAuEr1YMP4+ZD2fcra9nSoJltJ+iInl0Fp/0xSrNNQ14i72uGBCdlJSsLzkKllnmz
GWRijt23MRaBmMovSeQ8p8hZRjQAoA0steDoGLeCZj+oHv9zYH13Ije8fQcXLm2uxfbQsJpGA0Ra
YcuwnmDK59GjkUHsTdZkmp+vpmyuvh4BkuGsx2bMbSe/1xdsykeNjEUCLc33fi2311oYC3OlNZBI
ehj6JDslqk1DuwOlu06qNytn41YmYCswMZY+keq7LHMANBKGFgciN/eSAgQAGsu5otm9aookBObh
mkA12t96o4f/2Bm/tUhaCwzLLrcUqSYi1F0FgpNyqyDuIvvbUDXokJhVlKHzmDUBMCxo+CFq5aW/
YmUMixYvNenrkBKOcmlOT9aIUNqp5munv4VpYR5mldLByYqkSE5XB9vGVO4evCK028YdFmQ7YCk6
67FrwMZr9N7K4FmY6Ob6cytqjcbDVHdE2xAuq+s7aDiVH6VPtwfn74by/1apmTubSfXExgZS7fyk
gLCtA8qTi7TkdwAAfgAk2Tp7jXAn8DMMxwWvvXPQCqvK1w6s2A1XyD2RkXNJhxGyNCAX3iuBfocJ
CIRpZvfE5a9VnMUA4cnyUo11QNI4eSoy/mS4eDRJJ194A+Y0TVxT++AD8C99ZFysxCQnaMfTMAZ1
I5IdCWNt2Ttpwl7gqfwZ+DB9JyP7gRjXcPYKWY2VVY0h/NEYGGaXVJvMYuarJVt4l5CgDMMFry4V
9fQmVfVwcBLUPaKoO4Ji8OP2jVx4BedaoLoaI4pQevdIEsR0mlN1LwzrA6iDLkhUto36kfhmRB5u
f9rCUJzLfjLXGxxAoSFXtLp9kaNHn6Voh6Yl3NycIr8SyDfq2uXeVF22chpYGoqzVRF5W9wTkadO
tnbu4I8L7Mb5uVqgXmjksbmav+osw1EQ7h9By8nbcxR/S603EMUsfhDReXKJP2onZOyy6mhauIlz
QX/rlv1gdShRQSaADmzXPCPqI4jEG8olkfrBYmd3+2ktlI3YXNOPfRypTOlkJ4WoyGsGclF98cS0
cxKgb0rnm5kAS9kfY9Ehlpj6ygbwobBegDAKxlJEYLuqbxJK2BZBKFx4WwvqqxiUwttfb+HBzkX+
mR6EcjuEDaFeaop3s/aH+uvtX/273PfJ9DJX+fc1qeMSuRwnLaovAj6XAPHG9r6J63eCrCYQHo7T
QFu/wSYICg7owvMGmgvh3ktKf2kszDkz7rXGUj0YcUgQUOwLaYR6tFc03AuZxGzuFTBEYctMoklU
eUe7/DmKemPY9xC4YFjkV+JP/yXPzp0L3T9cn/KEJp1fmMcY5rqUwyAg8NfhldaIsR7GY2kmrzDf
HmkbHW7fw+v79dktnO2no4j2FqkUPXqt+Ko776sbD2+3f/XCGzCPgwNngwhzaDOcqjS20CQ5WJW7
aeKk31ETjSnYqt+0kz/l3pptfeliZpOIQQzEbQibH1kv3ksjfzZR4bl9MQv7rLlyfASPznTs0T32
wry3hu5BM+fDq+PKL2PznxqKbC7LnZrCnQYUdY6Yb5FJOWVxyPPq68iFuU8rupaSsnQps91wZiGb
3cCwPEHwnvgGEdrPqXD9uJ0eVmONlj5ktiFOo5GVGt6FY8WGDqFOHJtgZd/ryZmCKvm3zHk2j24b
c8iq28h0j80EiF+K7uCepN6aJ36hLsDm9hkrA00GCzwibJKdV3QQyAOg0pd1wMiBNE7tV0XvXz17
sfDAlwA9GX9edQcuLfqzzZPbmEnpIuHgSFl1aE13J3Kr3yQiHcIczIVym68deBfe1P8x0xSmEQ8R
sY8aykOfpcB5myUdvzil/gUyJY7ymgfgaSBGOlYft1+o3w3+T2aeecSZNU2lRaLEOV6Ztfx1AlN2
y0zHee4Tj/joYtxnBuKCkyZPwaOUhyaLDiNNgaQsRfzAMgSWBLU5PrtJj5hHae4rXZl7PSBEW1fg
qxQ0rh/tUvchmSrmg1EhRp9xxKqLJEGWqK77J4cKAmOD64BbKYC3TL14B2aNF7RGrg5ehDTHeFDd
KwzL4e3LXjjlzMXGUC61XQ4z3bH3XC9sVWTtOyCDggFs7uPQFB8Ztvwru8YFRzcU6X+f/dt2NKVq
TQaiGEIxlU5fHdIMCLDv7DvkVEufqvHRtOwnhnl4UwO/vO0LdzzWkeX4jIqn0SmFX2Zk7Y1amBXm
ui1ZQiaVOvF4dM3yfpo8dO4NdvK6i1pr3S7c37liq/XgQtWTHI8eNgAG5NA+M69vjSPesyuXYjS+
336QC/uauZXGNNBeue5aj62ZVQdskDeTWw6BtFfVH0ufMJunG8rVoIaWH82pH7ZujW6zkznGxkmi
eqUku/QRs1kaxnCTdWXMj9xKizvEsluXuLiimrKqerx9nxbAImwu7ifmFDe6z+zjJPPJ3FrlSM0w
Zy6ozEWVoUCSIOIsh23OHy2eP0scdFnYDJwC82zm7RTQuqpsPwXVFN5oNGBpxdnBxuHnTfFBfolj
WAEQwYXU1dJzG4Rz5089aZ9JntnnZIpgjoNd03cUwgKqtiZA3fX0QWlQ7W1A2/e6AY1IJ3X/JQHb
5QBwF7ZgRGb2yRnSl0kzucmjPN6lnRwrJLxanbkD+2rclZaRvSRWbgCCw429iqTtu07J9vCdYUlN
VP0mqTZXCp8LTUvwJ/9+mXMCO0AG7/1RWan3VAz6tYz6MsjQ6gVpaZABYpU6eDMG6AMJrGWJbzNa
rH36wkiZ6+2tqkNutB3bR5sqF/FpXRRWRofbSpMPOsFxgvlbbfiExSLKvYBnVOwTr6720LZ6eMAe
OguXWo16reJ2LRF+snzMtfh2Lcsewa3mUSTlhiiwnlmiNzmoSGGZqwmI6xptcPhEzF76Ru4Zm9yq
ym9CrYzrBW0W+13z+KPvE421LjOvQLPVAO/pIMv4acgh740q0HCbyWZ+bojnLCVvqpb2Je1UH4qs
e6gIvSAyEFxiFHNqNR0AerF/YMZ9ky1+KKbRf2xMOTLJu0uZuHt0BuxA9NWxatmpB43/CD/2yvFk
abacTTFR7Q197bb90e4RwWnKHfDFd4wAGFtpvtVSrT2t6y/87Gldn+IfNysDThKYVjEdbdjaqdHh
ZJq2j3Wfo8VfvIpXYiHkvkizdsdAPeY8396efRYukM8uEGRZhDw0KU5MxasshyzoYxc4MHiJ/NSj
7abvarnyUZb9u6Py2VXOptMJJoFEUQUBB5I1obOL0DZVVZATywCD3Ytg5nma+s6ufyqcWsHA05Me
JhDRdW+Q1Fcu5QI++BiTY+HDpZdp+0EiBbhLgqo28c4FDThHOEhPGOdmHKDrkbBXGKvHlMF/BBX2
L9mWnhywKUWx9k7bMZc/YGWNURweZFdaOAaD7JrdUdUnG3Cb6U6OjBubmuTkDseaVu1TZKK6m8jy
zPdGlNUOpXPoO0YoyGU24tSGChtBOTLiYY/49yMkFJhlvAZJkvvScPk50Vb7aCoioKSYFBoJrYij
rfLMXyAHTj9FB5lngvhFAHe95k04g7jLZWJ/Tb2hvS+jjGwjx562/SRS/WusR4QvJ4OdiHvk0Tbv
qesSYxflPIEhpq0rZfo1VrD06DClDT+2sLHwFFKl6pRoP50ML5Bj3Llh1fJ04zRWeVamin6qvCzg
0Emei3hiZw/XgM0tzLcBIiFEaBuxDmLdpgieAHnXp1XpbAs8zgeiiN3deSDuI6qCZ/w+4VLcG8JR
+6RNTcNvlUmhTUtEjfCPgRbPiIe0c9RUEUGuK3QRHWnT0ErpC0iV5Idg9Jc9IgWj0KrCPtOVOUBi
CVGBMaEkAbguD9MCx4qKNe0WGLA63rjKEGqPLHX4Y7q6eAXZl2JOTqJBnaoIw3rfRxMl9x4Uu2IX
dX3Z73UlBuulzIvS2Rh5hp9vRz4MAWx8qKF2jp0Ck22bBzyAHN8y03C0H4peujAU9iayR3wFHIZ+
FdLt6cmpY8gyNiaIfroJjAzskrPp4kdRUs+7YKokeVCpJGgl2RndCpkj0rBre9YaIRq/OXbzUNRH
99nQVluF8X5OxqrftlZRA6oAliXyARUKqzUFnTxLUkQhOLGbkC2vS4dsM3SDbSSyDoiWDot0wqnZ
R6k3LwBDN1r3wktRRq9ZWdrkPnfNqbF9gTWSBFmUxeDDdW2ZGDtUGoHfD1TWI77LZlmbbOlYg9xI
Dfi8vgElr6YHQ2QQXCkkixbvyHeJe6Qg5fCElz5F4byDua3rsjOlJLHOw1gU6oeapKnOpqrxX1Pc
E/4IVgF8mSMeBt9Gimf21qpB19v3majcAAhJCL/8giQ5D7p69NyLANNdgkQvLcDJJ25l926OHwin
NDeAAkNHuhGPCE9xrC3cBna/jcqCqf8QtljDShyxrpP3hYWBuHPbrrOPeV5osLgQG4HGeiHhWbg0
oBN1D7Hbyo2uDNFjmy/LzvFrr+/tt8SyrOJrOfK4eEQDi6uNAkm7vWetWVj7CUGcwy9NI6N7hLVd
lWf04w15AJQeQ9aMNHKiGzsqmv8sr9LWxSU6br4i1GKAKMLiyniRKSuaHghQB7FzQ6EtaJKdvhCv
+KmsfSiQIAAid28ZbnanHFK3O92MdrthaQ1uReKwoYVCDuP65LSp4WxKao/Fm41qE8f5LYkwjtuU
eLsibr3yMlmyAbtF67R8J5NL08vIilqaSLUuSYuwBrux7IOjmyb7WQng/LMAeRn0yt3n+T4Z4L89
FdB6m3s78rCZhf1iSKbD4KUdaqgxVisVNmRg19m1BQjkLZvsvNkWbVlYZ4rZaOSbXOVCH2HVTMRb
h0pD/JLamWdTP8t6wXASS6ZS3CG9w04PA65JP1YwLuUb4SFN66AzwZOvmRhr5xgB37JVVYQaYtLj
/4fZNOViY0N6Wz4KmtcEB2AzpjgtmN3YQ+ad/R9HZ7ZcKa5E0S8iglGIVzijZ7vcrnK9EC6Xi1EI
gRi//i7ftx6iu+xzQMrcuXOv2W0vblJXa3faEzl2d1vLF/PgiLCyloyeSYkzFxGLK15SsUgAK2Hp
vmICdsTF173vphUM6SIdBzEMh35sWu/vPszOdFZeYtc6HYZ43lJRRs6hYPffUQxjtJk+tM/Y+Klr
gWixhw9vuHAo6l1T3IyeQEAb26R293T3NBdUEqkq/1OQue68xMaD39cZUa7nkJVAeecxrpGftfY9
7z/b+E53qolUyH8F3kA6o4pDY2ljeUj/zdQX8bVkcG9cBlq+F/4JXd/C69xDh22Wbl67NGK6bb7i
eZ6xlwUzkS6sb1ZQR3TFRsJ9Y12x3i0moBtIGSXJ5mOyU55Ao2jH8p0VGG9mLyJexvw/uVU5rIp8
8cXJj7e1uKsCrRw46psXlQflh8Fta53FOTfDZKLbBc26+sCq5zNs8JbZq8dDXvnJ0pHCh1T8SWYL
HTd/kGpYNOblGDewSJhEFng1/uDGRzbHouau8tlcJuW4KMT8d8fi1HzUXVTbD0u4apxGBEhu/0mN
b+U10PPSfE1thZkG17QjpugkqgCR52ht7xExUnLKPvu1447lhVSRUi4ZZh1rLlNp1qC49AkhLl8K
Bz7XQxUFYX7cdk27ncpW9NGail1VkTjEZeVGVCN+78x3vjRVnnZJHsbctnk+IrCLwQ4Ri2/Jxub8
oQy6SIfneII8+D5W7rJG52U3FTS5LUSY/g1sxJBDIabZTEe15W44pXLrilmw2eA5LEJZr4Ky0ko9
NiyIC1F4h4qazelusEtNwbM/g2xdsmBNhPmoqTH7Pg0aMEC4wWxA9k5Yea3a01ayh3oTrTNGt4Oc
bRcToo9NkJXczmn6JnVUANoGJMzWXGKn8+Z/kduL+Axvx+nPJe0zGZS7GHCKx6qmYForQg8rcuzj
vGjTTc2iO4p63rdzK5bGf3fyshuP6yTDfwijnfcVqzloCKf1Gj7A0M9ay0qu76yRm4rGq8MzkUaF
vE0K310voxNJeDTR7gH56csOh96yqOaU05i5/3VBU+xHkTj5N4jHJ1L9bhud2fuUyncvYeiF9VlG
3N/HoqvGCIDHvDfFPYHFnn+v120d2yyHl8Ek3iz5E0ziTv7w1Dybj3ENtqvznSRdLJPI2n76Xl+o
CguipVfDb5yVuIX5laGvXYcmWUySlh3B10cZyDqxKfO2pLsuVJacGlVdTWmysmAhIy/pTEpVtYTd
eWus7794u1gLMAGxa9YbJXRVPzveGHm3YeT7lGu8ut6mszjokvJP4QRmuMgqvgF4oK8AGlzFCZvo
96VPnIkdNhhihzrefHmNvJFJZpeMHfvhDkJO9afZcvZI9rl0yhsqa7jlduDmgpTUKP8l73e3uc5W
8gAK6Awo5siiVp2J1jP8JBJSxnTh+1ub5x2Izk04qurv2lVchnW+XwodLf/ieCwhCSxzN/dPgci7
6S7uy61+DPDhwJVa1yH5sQVbv11AO6qKxaK2jILbuA227UTOw6i/EsBX0YlJlyvfwymelh8Rspf8
kRdqyD9rflbqnSaGrPE7t7EDWmdVeyked5XUWiNMtNblN3NFl5YEgN9WwRiyYS6GcV6/XRYuYU3a
Zb3mKrETn+pVG6mw4LLG4TdzPHJWrE39mIupcKgoiYI0wumzKlGYKI6zZPr+GmFOnD02ytXg/Ji0
qfrl6CUUQP0FzBFqeiy5qm2cy6TMhqRzAoqzPYr/5t0iA0gEc0/WrpiXqLp+U4106i/zCpUirH/E
tWLjkd+w20Ht1TqsJJFWk6vuQzl0fQkCQCoD07BptZdOguQR7mdy30e+OKeo93t40eWks7rftpR/
7uBOa6OSfpQLguOPyW3O/LMYYUUFG0Fsf6N8c54FKKTToNx4vO0o0+3OieYP+zdWxCleeWo9sJh1
L5YrC+96IANBbe4D9EwJDz1PoqS4E0JixsJyouV05H/cXkgqlyv0mT5Z1nuTeL1hPy/f4kOLXdV9
plCo3CPYoo11EIe8nfgFSAvFbzeIST4PSV8uZygp+V0o7YjLOCrOlFxF07Pc3CTk51aUJY87ZaA6
9j7PlT4OUMdHA39FR72hov4WtEpvdu6rqTYzq4G1jf8s8IjeFuHLL5pTDrNTsikt4Onk63To8UX+
3QQ6B1Ty4mRH19/yjGUcEiEyDp9g3o71wh6kOYcT+oC5ghjTcHFLAwnqEE6BWl7LHjCWPRgVWFOw
xLvLoDqF0+BPT1EyItGRIua8VwZ4ErIqnYHMgq2rGvlGZyzt7USuRKczfGwbvpHaIagZjwJqYxgd
AJ3ZLl1tYu/LNXA/Row/ZQ/53ql9WBcziJc4VTUrPr+MR/jSwQnWbmrSZl9yVJd1qcmCsjmV7JTW
odv6R3A2ef9bVr1cjg1vRPQi+SVIBTTxErXf5np7qOGzgM4YJXKjcsS8AyKypefT7vbt/KGDyPPO
m/RzPMHx6gzOG4esEgO9q9Nsx730akgIyeCvYZSyp1pMZ9GUUXm/rUMQXJYpkRMZjl3RlaktFEOM
cWfaGf0Yo7oZ7lQXEsZ49anv38fcDdJ4aDTXIxoBA6y2yeiAeu8olyn6Jh0G/mFo3PUds6ZzJrkq
fOymzXEOzsrfozYGX0bFfn+ytanveVbEbQg6yDt4dnMyO/fBVQXb/AoSQP+YYjZB0hDDM+2a34Q2
9RjQbKkbeLFOXkUYrjeG/J+voB6D5aDbpSFYgUTItUjEs5xpsShJiPb0aAvPFSdtTm4GeRHj0jyN
wcAJv+Z7cFNpNdzydo1eRvQOEVsm2a+NdEGZ2d1SfYMRjlxLgbIOpAxtUmWsrgznup9J64j28TIG
UX6OAZ3d1BUHlPRmnfVKR/eeh2DjlX1NwYZxTAJ3uyUZxj3GI+YB09ZNJv1gYWl21Od5Dvv3cR45
tHTrH+o8Zocv59h1VBengVx+gkNqaMtCCidLy723o3ssa86MCTpF1lhSCaUOEzRvBA+SkN6CcrY8
cqzIc1DkR8aykFjRL/KTbdyBjknbK0HYnxY3GFVjQcOmYn6eSjcrgTBjzudf+N6YKXAItwR9+nQB
pMAZI7z/+pbjI6yc+b3VLLKZcBBPYujr/+qgzq+qGPKbWhoAewmZnYFjRKYIooauFewUooLNC3wc
lE1lYpzLUtnpsJmakk6Izv6etlqmfZ7ULHt58SsERNR6ERQnmfvq0vQUgWmtVnylkaPyW7pqajv2
b85mtuLWjxPdpxFHw7lgLkV8TBDY8rjmoVS33RStf+C7UwDT3IZPptEV7X+89l9NZNzLGDrbS8h6
9xkvBQE5otv50CAJHQrivFiCNv1nNy/ydhJi/FGsvc+T71dMFgSZ/CUPw8lExQrnuke2rwt13JOA
B33AgttWw7ZnW2KXk3IMyAwXs8xX0arqsU6C4pdeGpH6s6PUMYD69NZ2OS7PBm+buKlc3ZwqZcV0
8MK2+xEVRf/ch230kXt99W8uVudpWASFGevb/+3acYL7QMjycR66/Aq7K3HSldiKQwvLDx9pM+lz
xUTkw3IOmovYkbkO7Nfm5zrK1yUL+9Yts73Kt0ueeEV5JJmecI7YbWrv0GvNWqkc521AOoJMcmi4
vo75nm/e+6hW7uW0Av9964Xxbt/8yC7xbRLNTkXmmHLGI906OZfjnpQPwR4X94Enmm/pNG4RkdT2
6bqbeherIR/aidud744WkbZyRk/gnnSONpbDDwLjdZAOUzC2//KqbvqMfGL5UNT+Kg4F0+XvJPB9
fCo8Sky71xPYAb/9DoOWpnhgNNQ3Dzvlb3FsbFg8hn7SJYe9IJmRn576IpNc9R9CgMxhfUyfsE8O
/3K223c0z4UgUxmUcUrSXxJlPB0MklpXT3Xm+1X4GLAzv2YEK7o9YKeoBa41OAuIO7hEAwF4SSKz
aYx7dTBBHZhrG3P7HZUKDIHfPnlyjlTRc+mbUdw7g5V/4VZ2ZSaagYLWI6ry3e3DmKeYfXz36APj
+f5tJxr8Vm72NzXe+DPfk/xLmyGIUk86MCfFElIal1M3+zfTSpeZbXMyT7wso/ur0sv0wKHgfQzM
gb4G5lBPi5y2JHVdwJhHZ9nt/bIk4mYpi/JTtDb6Q8kW/+xcRVAfl8js3G5Lqf+VOfVb6vfhVh8K
6qSHeR9LkpTWILn1itHnMLej/9JYqjfINd9FKWE9xa1PBVJmpu788ZSv496dSKOa9VV4WuFU+pZA
Yv4whhy+BaSrW4Wo0ZqyzQK/1fFPKKlheyiiCeutz7Lo/70V5OfYyG0KlRJQ1OxP4xpzssmQ8+9p
36fc+bVS1d1EA8GpDSg2cdjdFcWV5ZImYcSz2B9+X4N/ccNVRixN5kXyvDN+vKB40JtxKLo5wpBs
9Z2xrmuyuNucS5wbzotSG+H/LIs+edz9Vb9qr6ID32ObD1kYl2gf1uTjTv5Gu47mRyvC/dPaerqs
rhzDo7Op7iUgdP63o1V81oO01e1kAsq/yITNeNmWqnoTe0VAtks/+0zEbvFV703bXKB+7lM2rEh7
J6FYAU43v1XvLa7cx2Scu4c+xkd3zCNdDkc0CzFnHT1IcVOgyk8X/ovkxsd0051hQov6EIqB4IYd
PhqbHtId+qMQOGEhoMQlPQe+C3uwQxg8J8vGF8r/uzQkd3X7o6vw5JLp7cz5aYXsBz8u1LK7XUBV
flTROGJ52lrmGcKE8uyGA+45mhOK8HBc8MXOFXGliLNFeSj9Db5hFayFvqn2lje1YdzsX/ncCnGM
SAC8VuTe3iyd9dyrz0f34UywLbKWwuQ+CQhGPOVuP27XuGl0eO2SEBfwpOfmKRYVhOap2aGzp9xs
wlwRD8rmOMQIZBfCKmZM05OSt3m54o71Tcw11Il59h6pvTZLlzDbMpPz6la0cPXMdM4E3/evD0sy
uRS2aH6GlVv2z4n1Suc53jx/yyjQ9Xp2xr6wpwaC5dM0d/VHY3ca6ajakDOh8DXMVrzQ+2QRgAok
kNFYsAzfmy5zhyGY7kNg5JaedgZpVpkqfuxrZ/4z2KkKLlGjYVZ5DsKKu8x9m/KFtR/RXAeHeJ9q
EkblxvC1E1QGA42ZPskE1MDAikOcNhXRRUA+QZQ4vRTnjWn7lRmIqj+DfnBf5qFQ9EJDDg/TnZR5
isvAvSJBPpXtEjx6hbvfeLTd0Jk2zZBu8HM4n1WnyuAM0ZEdww7C73uftFudkks6X5WwdZj5FWyS
3V9KWuZdRUfXjAMFvl7AbtYhXfqydgSlrlHhnp3Y63+afvSTA1XvoHFT66k/E0vdcCVDjNRp3/jy
qBEqAQdpr45f5rDs7wmdr206Ull+Zygp+1J2xLpwuiyYJ712/1sGU0JoWplgCOr9ebBH0Ikd5gbD
0Y/KK6kuoqobC+onh2INJAl7N6klqLk8rGLXM7ySJKkvjXAlSNWQSfupCUu1QKITVZIthRsdxLgI
Zh6b2DT0UhQbUo6+o0+DsEseIumsmRPK6nMNmmamx6jc+VS7gyZValipecC5nITfJXXqJEGA0tz3
hYvRXSt73bt+M4dOb6VM23Ym+VsZbGDHFvXpGk+BeES3jg51G4DFzUOeE0jPb9DL0avIlxEpATe5
eiscO8KkWZOWUg9W7ZCtOqwxEzJu/P5VICGlSzIVJl08IvyDrttdUMEBAWxRxCYsIbRsSUw0/eWo
mLPMyfBCoPX2G2RpFB1ixQAhWwCB7sepqjgJfEnS+FNZrECM970hwSvvmxenAfL8YGS7bjTrSwGc
hdHEdoxyZ0UdVVHXY3pFxc148eIuHfu8clJGaduLLsw2HdD0uQf8Cf0vtb3bs4RVtPFHkZRN928P
elL3aC9RC9we+m6Lram4zYeAIO2uC7s5rQHt7k9GFHlzHrQDISksLImBNLhP+VTk5VF0rNsdKqxg
7IDHSYM3MTfFCw4inPUb4S6vTNaGr96LN3mklqovEcnvZ+55bqbCqBuFLraeArrG78nCXD5WC89U
OhRbG92WZinHm62KBbS5Gp3hMhWJWo9tvbUf8OnyY6Hz6tcSivk9UN72d6OxuUGA56kj8+91bT0/
oFSV2Cua3ISPE63NlVcLJ8EGtZikjYFVNbqbNg5uQFg746unQyvOQum2x9meVFvGcGB56MJaqFsG
WF3ye1t3IDPzQPXNgTGoLwzj2+ewl35xWtzZe60LpmNFZchP5S65nYia/EvDE43ndYdMjchhty8r
Bp6CQq6ePipC0xgMC3hiKtfbXSQQ/ma2uF8leXnwvoGaklJNUtUYskvsbyU1hbF/E72O832RMyM8
doKEvyYU/hV08HBnF6KuSlfufYYsV0IrBNvqHwzux6vmi0Yg1R4taDxywVHNVez4ruGA7IBcylIE
65PnWK3+X3Du2klnh+GMrer539ygF3PUE9euiyp/21qzxjxeY6wPhTPMHDyLsfeRs1b/VJhQBJMC
GEdgpkOmLHFRLfe97QzJH1Y2P1anZMjJuuB/K1cbl/FIql/UrSGDYCO7G1CH3svmBPpvVzruce59
TVIgs7KaM4aDLqAyDAhmPwa+W9zs/dSdloA/3nNteRorjeaXNFwyiiEPKceyPCEL9yw3xXNF3CvK
2kvTJHRixV4xeh/c/L6vNCXv3Kz2Y64bc8iHKOJWcVpCDKW/n/KKiEBmVgVk9jkhMyfu5rd4nUBA
24EzhF3U+H5RcX8JNsIume3g26UDY97N0Czr2mhABMiL4H1sWZFlLb94xjkgDxZU52Hto+Xn5EAW
8hk5v5jYaR9V1FQZMqe+lHEOKMQEmDBdyXIxaph3nvLBhUWEgMBdWJyBUTe8QVVOWyKL2M+Uws4z
qB0i1LCxHCKW8sPzTHeL/g1QDvn4YVCSOURO3Zt5jLYu/ogG4A5FdT8FnZ8iiX4naNrxPlqHEM5t
CzeLzUxgBgrWgbtFBz9guSda4+iidL5eQo9hbNdt2x3NxoYxv3UgzzvVpRYtdPtWy5N11H7G3N/e
WXAXRyJkPzs2qjL+U9aE+iGv0kk33pJuuoKzlKzJU1NH7ttSaf/AYNJ9RNRtHyC5e5887MFhD0sN
tXrO88OqXaYcBZlOOigxw3Z7fsybuf4ICjTDQLnFZay88hAX+8gp7jgfeJFyBM3qA4aEOosll6dZ
rur7uQj/xhjxp/K4B8iDh1rE7XMZV/aEIs1YNF/XQwCV/RzbLXZAPsx/ptlBmqmn/Wp0+JeC+4vM
cvHCxu12IMbZfVhrZlYLOv2rW7jxmbGvf6igdF1lMjgP42I+RK/7Y2NKpisFOyXhyGiPFgSOHPd5
+IqyQHRmMzRE+eTlCZed4SLf6i8/tPqCDime28G+jnFbvbWuCNtsogY4m3LM0z1vGlbIrXzxSOWD
zYEeAVk9gRyM98onlQc0+mZjF7uV9xnjyuHznKPDjg8N/0q5kfZIRFEzZDhZiOJconmBMFyuJZc9
xviDgUR+MCvpRatTvfs12yMfEK+DtbnxYrcT4bGItZNN5V4q+Fx24iJshMM85slstVvcqWn0A+e0
CfBpqFLWFtCpaR6j+eeM6bW7ULaBMUZKrTXDqm0IYZyPc/gZNRCiH91yjc1Rw9gZ/lVbsBMtuC4N
q/DlWBr/fk92aT9kZVx9w8ddt5+Rj5OAMffQl4++aURwtw+qOYTFrPyfW+Dt5sZvPMW4MbBLaV4S
ls1hy9ezxy3ptsZb/kumoTRf0lmE2dKur7zhXU78C6oNkjKX1OLOKbMpZNnuHG5e8nuyLTV0GMvi
gfFn4x2Hucv/vx9XH/3Y2tdymchawF42OMd8NjUQ8MWPKS1Daxc6yc6yJ55GvfbLj800ITOvHHJE
+1AVuXmjoQSJkbYcNwq83L69uSt7Ts9JJZfyRGac52ZJa/p7RBUfO0OTN/2/2clt99rX0da9eKwR
D1lScfGvhyFeCIKveFnrOz32Bj+iR/4qfSdjrBCUXtJ1j521rByuAA2pupsNwTprF29g1ECwpe5u
kiQItzvspXnxyzp6k49UW271ti3R3qf7FPbLW9UZHiafjVTKtmBb/HcGr9J7ahBZin+ltN2/KWaP
7hhozLbVYY5cSTerURiuepi8IENp2p0nSh9bHEdZOq/JwlPCHmLYlCTU05LGDfR4E7GlVTgT23/S
2grd2EbzCuNclnJaf9iS4cyhGnE9OWmscbZ6x0hb8iNPws3d6Z+39EALj8zz9Dfjpi2LKR0FO8oZ
974Fc5B7zvSriZxu+UqQlKSfbs6wDh31GGGwa2a41tGUuZ4qhn/j2hc/g9phIs7OeCCdq+rLUapD
TfJgd9P6WI6+t0sTmxNmHylQ6MMybNdxcEalD/GoZPswrsOanOOylr25LrFXUBYVUuy/w3lSRUaM
nNKY0CYmTQelknj5r0TaCp7Xyd16c1jHeBJ5audooPwV3h49OBV1LkNrH4eGG/IJzSnLNMPSp45T
rHejF8SBuqUnpdtNO58cwr/RFkURAdKzqHbsP6VGsiCHKS70cGIVAA1scgvR3hvmYe0nA6xu/zly
YEX/as+6DCZF1S4VASPSiUJFrRDjlWO21fC7EzSpKukdd090Hb1TaR2LO3X3HNSGs+LLLNor5wkN
3KXrtL//couZbOtgtLJqXhgWbIt+kK4fK/cg98rsf4RXiPWjJZubCJ51E+2fFUVggg4SBEV56mW1
mj4b/Wg398XOAJulbcHO64o8oM57MSfBS78HlKb4nSyozbHDxuzu/AqplTUW93TBUvYPvb+Jj7x9
rZwP0m4DWFdksnsvojXTJ+7SmGSBfIroT7aAc4JPWrX9H17mOrx3rV+RbrcEC0gc1u14+xsTlNns
jZJ9QJv8K0q3+pipf1bLnKuM2OVrAuwFxbkPi719ycXIdb27anjiMBH1leGWin40spryx8VtZ3vv
9O683RA4Zk8eiVlgkzqMNzWPG7XJbOTfMqkb9qeD2vCKFpQVlIzGOm+KMxukpJ3b6VipzmsP2JKC
oydcmNF5iKDzERW76H/j+PL/mmDdIWRODFCRtRcJdYAhNT0Ho43gnIsBw5Wnk/ZF9lXiqHQVMIgI
enD94R6psf1VYrKZHsGJowcyGI3NfakrWZ22gPf32CcMgdNgWvcemEjpx9Hbou0SHBPPXUdss+v+
uGm97DqdWdPds7pGf31ycL1EJ0bMZFXXwRZtFCSruTW+mdYsByhSXgirZDfJLTengYlBOk6o/fXF
EKoS/nQX4a4fbifx5m8TDTni6Ly9rb43DxTHJAm+z16izxa+NVFPIr4mxICeUAT3JvObNrKp9F1e
JYQMosD6KkbBTnwRZQn3GCgVyNhM9vcytpeOB8B/zRuI73QuTgu8pm6fxlAa8ThS7VK0lHZamRbW
6qZpqni/Craur6PexWeUwOM6Ythwf4FVmn8UfLNjhhF+u0PlFrhBY3d4GfAIxH8F2vyfPOdtuQAJ
WbqDH4Uog7FLKXiNmb6HN5gS5uewCkmuUqqTeTpF7vywNE7d3NZNqak2AjV9hH0SrA/umvS/meWt
f1UeE3mV9HmJy3sKQ6Z6RXOgGejcbEnyWWbsPJYEDIRRfEFm5C8nKmFGTXxZYLV2B5RCK0mSK9R8
hjq31gdTLcgQ7veLrP2EacjWD7/Lxe6sOTFO566YexZGZeg33/ug+qtlUPhXL2xV/NjDyPzeHDzp
z3XbmPx2GBpnuHU3ZwbszYR8OGKc3PtD0o2KwmQJyg6SLTmHWVchopxYuaqdF4G/g0j/vRn+MJL7
9hl/y/Vs7K56QtEHIM7IDsDykDOJKeogW6rvLeJoCxKdSk8GDRdq5OaPCLhsULGHZZrxn2fLwjuW
WFkottxkgqHaRZvyzk4/OP4vV+favPFWxUvqqQ2BazFu0z4myNhDyhen4q8x6Zs/laeNxzO0T+Up
3pde3OIh46quRnZXRNKYONsdz79gUKrHdCoRFuyo++dZ+AZxc8CqUD0Vvg6LF4Qq8YIE2xQwJukp
3Kme4Y9a55klTFzinuB8YOF9Gjn7nal1XgrOrucwX4s4i+M5kkexlg2209g4YXW7sFDd/mzCvuO4
LEonuiw0YPGFHNbCPcWgjN0TDq9qOhTugkVFbZIdlqgweHzitna3H4Z/uw6EruiQcykOO7mNx2oe
SJsIisL4r8QghN16bn21B4eG5bmnwmo3OYa4kniuQI6zJrclG/Ls4icYV9Jo1rF+LLemzH+3kFGi
OwShOZeZ6HMZpohIuzkGRsTRvSwojR9VswxXpasgZAg9GM6lqU7GGyu35ZXtabg/TuSPJUvliqmD
ZsR5VttUXGPFSX+Zt2lcUmRTUTHg4By67bdx92+/kyuaH5pbCVN7x2oDRvIeofJXtE86PC5JH/Jj
zMs8kFNX8VuISiVXMeXdD7YT4lc3EclP3/AkZ9ZbXOfftvbQCWzU5V++DYbf0p1jfVqZYBFLnfdr
cWx3pOMMCFgvPn3OPtJQpoSwixe5iGg/zqoczRtUe/LKW9I+8r8dZUb8c++jGQSo3946lDovI6gN
PCjNwPfV5tHGjGGa4tR1wnpEOI63kad+ajtTPoWma93H2cOHetfm1oEhgKOFm7PbHnqHsgp3dt00
D8aWzFRwfrJhpMq2PUaxU36nKtsdjovrFcFrh2/uqj0riqdODWW20CWkPc0066eRSC5Dh79z7hzz
K2DHPUlb4k8ee48QgKeIUxFWYW31O51JgQHAhFRdGhGnu29UO7THTi8b0Pe6qcvMleHKIdb5SZ7i
efQ5o2S5v4vN0xm2ZfDD2OX9p3Yc3eJZzfVANkasy/o6lC2kFKb8/ZruW4C8tM1B9LIKW+G99jH4
nUuqf1Y143zb8b6gVf6gI0n00Qz+/MD2S3Rf9Lm5JtQLGC3I+whecLSs4YFmaxzf9tbHXhkvQrWv
VZ+73bEqVhw7uGfX+qfoys3i3ernqLrDrlcjBc/G5v8YHtT2nbZH+B60eXcLT1T7u5NxzqhfTqck
mOpE23kh6VTW3Egt9zKHsx8kAtsjs6z+PON9mjU6s9IMHJ2JpxaovLV9NlWOt1wAFvofXVcn/ASV
j9lwkD1+oqzaoc4eN463FnbiaoPHhdgtl7icZRZPqxJNezEDlK9fK5Td5Y0hlTVon3yCqknLKE72
InWRcRnqsm1kz9vceflFJ/vOOFw2tvrJDUK+abXgYD133zoIcRZ1IZFXCxItb+kDoF8rnMDep1mw
Cl7isO7+LXituUm81VuvXleWKAsRxqG7cjIiuA3EMlIP5w1d5ycvf/g/zs5ruW4kS9ev0lH36Ekk
/Impvtje0htRNwiKpOBtwj/9+ba6ZkbaI5LnVERFVKkobgMgM9f612/GZUiaobvE6Z4e1kwz2a0y
P87tB9PLa/wIKAR6e57bSFdZTT2IUeyX2dpwbTo9rweNuvAgknpcexlNLOqgNr4hJwAjcGXTJfjn
hx7G6yoIwVj0RJhLqzQHeY9+t9HNdY8kRX6p6zjqsQ6Aarv3K5lld5MWw5HCzMfu9wzY4I8nwqqT
17RpXWS7iiP3i1QlID9WbpX5aKfwEYBIDbNbjklKGTCD+EqVGjWONa1Ayv1mVyXN+KqiDGeoGXsA
69uBXQxBIPaDcAspJdXumO5DhhwB2vprxy21YmMmVmysZODwCXWzB+KCi9bH8xHS1pYLpvpvqJ1Y
YzngK6PokqP9vkhCx5zzVCrjEqe3kS8g4aCU7TxI7eRZd/lO86BoxfBAg94vVZOLPmCG4Uzawuyj
shoWYVtTNmutH9xnOBqh39drxwgW4NheNDfSonRgyWNx0dwC4rQZGGdRpqhvAmu8TPQ6exw1Pb0R
8AW22OlZa6Mvsn3dIWKYFfjg7PNayFUUTZ49x7eiu+EpG465I7QrHxy22/qxHxOaHGOmMstDzyOM
CGLoMoaIRDlfOMGw4L/TizHuykeFMA61RaLnDjwLgXukn9jjht2nm9YepJn7qCKLNIkq44Umzoiu
JxYzVhdpN4pmUbd0Mkf2BTQi1GaHAWf16DsNpRlzAlYhjo5VokG6MxvPessy067uHTl28pCG6cSY
v8Jx+A0FKMhyZ+XTK7jEYGxq2/X4Csqim1mYdlG8sAcIcekzJoNnmEsHpotntuijLdvo05e8KRzz
BFUYtb1kzOaONnnzAOdS9DjkULlmeoCPLHnj25hLVz2oofMSeIS5nkN0AptI5NKUGlosI82gBkrh
+tY0q4XniyfDYA4VUOm0rgtuxW5HBHyQQnuZY3Un8rkKhA/8y02FPzcfDeiNB6+tagvaIvAhadwm
AcLbwaQ84iq6h6wuCv+o10bqL/t8CB6MNg+fEeQAMJqh1TuLuh4tADPPNN32gfmXme8rTwtfgyS0
7yeaOh4sPbBizkcBNTifwNkIElWzdOomBzKy623cPrLeEsjJ9OpK3Us0E+UqUw42NIhSu7cgLL1V
aE+q3IyRZ8KQysPk2FZte1EVTZsRczS69U0+tYkG2yAKQm/mh2UdLjsvT140pqfqIg8DVy1N0xvX
tqP1+DwXKflS8YneTaGSBavRjyJY+0LL5/Zgu68QfMybyi+jQ1g4jJ7cUNJS8GGZ8k9TM67qVsL1
QJ4gyjsGZpR7WuAI4E9cpeNZkHaGv2mLMvMvDG0SJ5ldkxsweUWhaUcTT8D8qehVdJnnuTPO2tG2
7ixSjAyaI+HGB0yuBvvYK1DhtyBxENhMOYZw9Yk/w2SE4d3OBErMVjK2JuYA2jAdNTgMlDBkPm2U
svyrdILTdpvRKV2ZZtczvEXQtPAtNUwHGUeJs3KZL37l7Gv0ucyHcIxmEEynR9FY3inSpoby6o5G
B8baRidRKUL4ljr7SXlVzsLy6zc7EPipeR5wudb14WPYq/yOYQkTI8uXm5bx2ksVWdPtMFj2QeZq
+jZGcbrCFTQ+OMKxn20CNE+wL8yuqI5f8Icq83kqrXHXBdZw0GBEqXlbs20xVKu/ZDDJ6QnK1rnI
kOQd/MJ2ZjqnMpKwBGzSkU355EW2xhwjnR5gjw2XE2Ofbao5iLYyn2BsjPSsvTYU0YWedrQkk6+x
oeNTYRLNMkkHam/QripdooQOteYrhB7tsg8jRptQ4PYo+ipviZIof4WTIuZIFYBJVa/duWFf3xRj
OTxjR4gOBpXA1eAMuCZBe26MoboVXcVcRTh1u4b1G+zcrq63hSahtWoJ1QE2uWKpW90LDSEyCBXG
B+g4yG/koB8C4p2fYGyWmGcNHo3JkMGG8P2m2E6BJTayz8ej01rxs9VlxWMRwGbUuCMvYRcV3/PU
RkUwNNrdAF3jxgv9/pB0Q7s1mb4fDCMmo2o0tC0oC5VNzzKbJcQkHF078Q5Bd6JSKV9PoXDp6OtI
zKXuKeuFYynC5Dw9D5hCiHHJsIrDHCYsO2c0QHbwYoZCiKwtBtStXd5grTJ0cG9cDXcifDivpYRZ
ZvUaKaJN1H/JugysC1Qh9BZjV4cbFQ4N/QiW8/M6ptruDDNalE4mk3krYPvNBqkEtQ/QIoegx1y6
KesW8pVTBUelEc1i136RzkWiP6vE0bYErPg73x2cp0EzybnIXOsI+Nx8G2OtZVou4oded4C7214e
QLbJAu2mdo8CIV/4HvZDATZtu7LVooUWB8MD86j8ELtimDUUVCfZl7426Bqw/xxWKFOeHYiNm2by
ug1dhPHsVmWzV5NVXIPWAHsZCpolHs9zrXQIMPM7YW4aI9LWkBITOOHCWw2o307pS9PLpCPxiVHh
PtpNXn8LOqlfM5NEadozISq1tFsTr9XY84rHCNpn3S4oTqWaj7kzPfD8whaoCvfeZ7CQLGQngu8j
rvRLEFiaBYaFFzprjqlZ64tmFnsiP6oxsfS5ZZg6cnOrGpiJimw3wg+ng4kHeaQcEbuSSRNnzqAx
bGM/WuBCj08XAKf1EI41mVlVG0SzHNgJjXIP0CEnPG9kC/uCdna8bbS2dEmwG9NH1zaBv8A+lp6j
ICk51GVXkHFop+nQtO1YetmmMBi+uCTLfONEYvKfBXayQOzUvtjE8X6BGK9Am3FStlwzOZYBhoSe
Gu3iOsOUZBGGZfZF5T2SUm/EM2IWNqZ7MaYIUpEypVA5ZJNclIkBdwZGzzq14njXZj6Fk08UPcMX
nLSi0sQGsOvrtQbonS0zpkp3Q2dgCzoiL4IFr6WMdnoXd7/SeKQX+JpjeYfgs2k5HFsbHb609JyJ
kG3Iud7Dat3EYw07Mmwloz/ksouew3Nh08zB22iztRmP1rOEDXWhIPEvpJsz1+a22pwifZ0uQkDh
OWJhHCvKZngQsHvwLiPXukU1ZDZbSwyweCtFaxRqebTqGUMjKAbodXYI0Yzrorfr62Caxk2lZ/gW
GnXYQiep9O9JPGX4BngCInWmQfjyTIp/2DCV91YBaQWz8aS5mutG1Oyl2SbHILMaZ89UDeufVAFc
b+AGj9BKIHXEM4RtuT/rqbM3Rte6xyqs/SUoHHP8usSKl7yzbwiKmOBBwWmWQlXNvY/4TX9EQ+5d
D/rIhDyoojaNZ9RYiK9QAbQrJ2v0bVbDkUBr167GLkBsE1aZ3847DJd2VRrgS114RT7sdEThI/WS
nuMlPeg10Eo5XVm2pC/ArKlbOHY6PVKW+vMsxJ1xnbiD9jUobPVGUWFtRtssVpOViiW6heJOTq5+
Nxmd/lYWyAas1vU5lyZmLb2RBl/DupMhvAppHmgVmqVuxPA7aaQtcr+QTIF89DhDerSIO0bdPQBQ
o31tPFRQIHtOcl/1mbnNmkh7Tsj0yTcj0tM9qp5iz9g62vaiqo9WoOWw67yiOiRax7NBLtJFOPLd
PGtQB1YUWAAGliHiEdV7M2CH4btpR2pJF2LxmQQel2TARUh9LQYi0CZvsTTyCRAx5QUainxNj1Mi
BKnGVSM9Qjm1oCvDJS5axW1XVH4/i9OWFRUbxcUY5cW3PNLyK82ztY3lVNNdBe0G4R0owDRvvLaM
ERnEQES27a1km6TX09QbK72frCsLGt2bjTAE5fgkTizYJNk0+KUsWwD/K7zgokPij/3DiYtwQS9V
3DuO2X1JQ6oPhCzTa60rWLpNV7Twa6c83YFdjHMDE5edBvH6+qTuQm+g8VDMT2ENx0FlqBgaOb2E
wjBuHDiuW99ws6tYTu03ozZ6A9a8nRTs9mC8UCyBt4w+T0BfCdJVM8fQ2QhNp/VX5uB3F1CosF3D
JYq4bFPFoIhMpW0oKYFb3LsdYsUlJ814GTSEwS5Vmeu3tuCYSBAWfhtaE07H4DEBvBCIYOLnyNcB
+PUReq5XFdp3UlKzpVm36fQWaam+Uo3Zupdup0PoaLS0PdQBhPcdGVbiQSl/apahJSq4V03pxNsw
YLhfgMYFTUJ6RQz5IYrDlB0Nplx2O+S5py/VGBZHKJravSxB/1ZeTo73ij5Na4nXHTFTRcVhvZah
bxfrsUKiMAtdzu8ZcUqZeEh029bXdZcBYY0pNwEng66b6IPSPEcOO7Sav1NjN9AIlhwDMYIcS/fH
OUbgfXWA3jTm4Ds1OpYZRnOdhdgiJBQVeYYzovbRjHjibDwpueqmsbaaM1bya8YkdN6kvt7dcAg6
zV3fu3TjUyF789ohDneYJZXGys2Fa+yd8QevF3uvSzg3bnrIfC3FhYlCOlYXlqrioSGYXJ9WWCTA
xR3qyHQXWll1WrEyLGKTYf/KGITYEWXJXw2KsRWLMXRE/wQr+jSniYJYo5kvCxc/Cdw5DqRMd8ZD
DpDv3TEUSwp2xjQZH8sQ6Cs6lrYyGCbnFfFHIsNdbVyraaRnZh6WWEdsKmQ/r6e+gpTmwYbubgai
uDVUDrAOMl+YJYHklqnqI/ML14Xmn1l1AIHHgfY0s4K8nvZl6xn5zVRDeboUtoB1O0fnNdVXhovz
JfRSy/LuRC4ISx46sx0OlVaOzxZ2iydL9iJpV0XIgMmb1T48Igpqx7I7gCBUA6jFm3rBFLu49mE+
oNcoxfDVHlyI8SdEwJgzuIhuyLervzCgqXbcQnXrWQlegppmwpJ3LPNbxaDxa4BaYNdWJvRovUc7
X4DCcXAzqvjGcgGRrLEISeqwvgz1hpQSC2qX5dbM/vvGhsYOFvCUG01On+ilxzEs3TtOBW8NqMXB
FCWcvZIY1gnCID0C4OOCxtl8slNhgNj1GDmB60z6PK5b6AhAXtk8dWm0FpGjEe+VFOTLpHCIlYpT
axYTL2AuoH7IqyQNrH1Td8UOSlFxA4f5m156EXqpWD1RNsYrJe14OQYsDc/M9Fvhls2VlyTp3dAS
5atQbFtz6JviaNcOwmehVEesgDA83G21LugW1aRx0jAwKlZ6O6I0n6og+WJ6ftU/9H7klGsvDsUw
zwW7/dLS64Bjz9TNDnqcieze7SGWLjg1yOMeiiEP16HFTkxFHtXlyo4HDtbOhyiGdBxsQdPBz4mc
kb2+YfzpXnM/YnzLBlf3iAh1DRwRGvjUiyR1w+I1xGXBX0VYZtgXkDWycY7DeZ0dnXyI4pUMp6pa
W0wM2RkGRzumyAYgxaAZ/GqTGX7MsGF6VhL+ESGnunEl/GqgvrQL7hOomuE94W/DOFDCbChXFeiH
sR887FG2to8OZWtbbkVgYZ2r5x6Gc7RF05JqKIuGAn9shIwePiMxJDEHLlO6y+2yf656p2POzYza
BInAPXFm1AK5EfhsnWy6LGdbYLat5NWE32l7ZbtB3KxrS47OnQPN6CCbsYyW44gDw6ZSaPw3hWqT
Zg6noMmWgRXIaZmOMspuJKgCTTfoLsx1punFlyQjQ+JQ5Wh8F10Yt9TRVqFjNAT7iiaHWqA8jAjx
q40jmEYsE1CE+dBnQ3eVC4dPmcSlli9Kv5isVelYXQl/IVHTDOWOpLmJW/s78BFHCkeM89DKUm2a
IUq+urB5LMhOQ8eubXtbwdli+TMIl3aL8i+x/KPTwWl/qoSHbAIijWpvlCVkfKgJoQMvbRFnzJlC
d+pqDBmtRlmk3yoT5dAC+ei4btCu1DADc7ecSR8ywUwkCH6WxaBlzlwOQS7hboJ4rABpNJfABwdu
fRcIZnDQdob4Evp/+dVWpU4+V2m2lEK4qQ2zHmU9I4ugZqdRHR7GFAPddJdPcfA1TlTP9ujkZhRA
vbCxH9GjEskvkorhEMap82XsQ9OaJ6Ujom1LZtAylkOuHcwySdS6OVk/rKG24YOMnVwwrPWhltqb
VhldPFdRUJ+IETjKvaQstl7N7A7wcD7quFI+a5ZXQhrEByVPbkbPz1hKbZOg8259MzRfuyiusu9N
5jBaDWzcbLYjinFKFH/AlSSs07BbeLLOYT25bg2VfgrTKDjZ+wbFVySjDmbruZNb5Y2Xi9AM5ybt
U7dLzb531kgoW4VypFAAtFHv1Bt03vkNTijeTV3q3V3Tl4Nc1tyUbMF5PGRHrcnafg9mEl/npJU9
Tp09pnPQ7j4iDD3r/VXKXGBTlGa5j/IEPjxtfwCMj+fFbuC5m4dJ5T5ETQ3V36RgfYmkP/o7o6C6
eIpxYrGhpEsLU4NgHJ9H+HfV3Kp79QzLFu+qrqXE3DNX8J21iHjklhUcwWOQ6NHzgArk1tBG87Gh
9mEyCc+ATckKI3PXomYfZ3XZ4veCp1Xt3qYi6Kvb2C+Iaj7BTRnnaOl6ex9R99KNW2RFLnz4YYm5
FTRq5vrNTTEIfSWbSVyMqMGPqiksRvBa0JRrhZUMhlNALfdMjmOYgUngr05sFog3MZwJ+jMrmmet
1W5jX7faWd9L+B0izb8GKVPm2dS5/XNrWvFt2A7p2zAkihE9DwiQIUXQgg0s2wDd+CvCTJMcYatf
PrT4QK07J7T3mY9y3/SkduEFHDttiXQJt/m+h9OoiWKV8coXXuM6cp1OjbpQGAKhjVO+cxhs6Aqx
J1W8DH2qy3kikuTOazX9S+5lBqalstW3dLIxzXoQD8veCAqxCPzJKucWXGqOCKYm0CUA2Namb1gL
z9UZZJajQ1q5B/t/NpWZjgolazR/Rt5CBIxHXPYsUajCa8yWDpY5jVsLxRfjisqc1j6txwwb1e65
ckpC6suk8fpt641ktVF+rqw6zi8houCAAr+AyKV4yA9VnfYXaZacKgU/vMiL2IfJ0Bj3TqbpyS4G
FV93bSm0C7epvLURe9qitrzrUZj6zsT85Ojj+urt6IXL12aM0o0TD8q+yivfU0d8yu4D2pdl7Mhi
UY0Dpj6g2exMFjM1YMfpmk9hHUdJQ1AS7bDKs77Bo4mJMR4Y2Q7BoEl9mltbRaPXXKa4e6AWwuMz
QBPuQsD0ozB702pH7YuhSnYofQh9tH1kVYkKXuDsNV/cKK8hXKGORset8HKwsR+cLJzQZnoHKL0M
phoxoWGEyYHnvVmn2Cgs07RV9AsI9U6dQWMuzb6t0dnZ0EsXvmmQZMFdx/JlDB+xB7DmtlG+ZrLU
L5ocRzN2GBSeYZetc2+y7tpIqJdscOurHvX7to4S45aRb4EvKU1lwFLQITe4DvNzVy/XhgYoBjAD
s4zsgopSA5mZPUNOPu4NNfTUHFRuM9aYbgIXmmYDk40hIKBgBrhUFgngqz2FR0h87i7rqoE/4003
zRHR5Q9DpZdLH+OMQ1ia7jMB6OobCVziMNonMxB7hH6CkHiDjkqHaVPgu6FsPBkcaQYXjNXsG07W
bpHpIKt4EFi3dCnawU7Jeqz0MG0WJnc/38G80ne2idc+ix8vhwJdIJq0ovUecojN+nzgTI4OZpqW
z1WNSXAZulxWK27lMjCbeJOFfrBP/JY0qilq+k0XRPnWr8p24QeN/EZ5MN4JX4Y8LSQF1kBVQYWR
uWev+n5ECBfH3kbGUA5E6aeUXGFcPCmrgizN7AfaExTONagpy9EXTjkyQxJdsHGLpLpza71/yODs
zdAPaViPldbSGiQPJrNlbiAchXLWqY7yR6HSnCgFb7Cosw6uXmFMF/SyoubS2FRJ0ZblLGtEfkEp
10D4sQAC/AkKbxrW1WZMVX60Qs9fNqbf7IcYgzVolf7OrDRxT1Qsc6lRaHDGi5MJ10xV4rWsaO/6
FBK+buvhDYd6cmnbYbUIpF0+iKRNN65E8mr0NZGYcmAPKMF513HVeAuwtGTHxsa4xg6j/MmA49At
m2yysQuk6vChNVGQn9aqkXRPQh+tx1612kobzPhI14RKVW/TpWPAewsKt8MlC3ua1wSt7bfptN+O
jkwu6dX0ceFG2XDU2wIRXDs18RKFvo7ooKBPw8IIs8R+nGMNDOdrm0q8f8aVh+l5jLo9wur5WxwX
sjzEHGohMpDeqtSF3cNtTme4NVExz2rNsfwLEVK0gZ43ntPewG6LzJiiuMzAPWMsSLC/M0LPzSDZ
YdME6QQqRnZl06czSSPeomFjzexyUhfA3vQXtC5NllxyDiMrnRV2CrntONH4xtpqwtsheBszYpVX
7gTN6EaD21O8feyL+Y5T/g+z3p/8OMfCNlA9GMaOzhtaVl3geR30rrz/+OV/hFr+xgnTPHma//T6
NeRBu0sqcxcObMiRtLeeujDyfua1z6yZZsHTFtJt6ddaLL7rXru3SABMjfCVOvkTc9P3vuOZ+3Wk
TN1J01zfeX2MuyGy1pVKm89S1fR3DGjNMz9eQwsSxCCoV+Pcuy9CcYT+RZE+7tBT3/jVtM/s9qUp
8ut0HBZkt+Rzxr3TJ368pzf53fU92fT+dH2TJLMj3BflTtMSY66FzU6HHs72dMM/H9/Ddxx/zbMw
BYwQMqcfS7njIX8q7ebGFt2SWfzs45d/7+6ceaU6JTZwUmnDrshc45KZbLXFa6FdfPzq7zjaG6f/
/9P1gVaBcI+p+I52O740zetmcg5GTGJvhvPBML7VgZYuyNvt1x+/4TtXyzh74F0Da6ZGV93OJ5Jk
yUDeWvbO9FVA5PnEX/adW/4jN+unr4RCRk+CKNR38GBfFbQPAIURb4Muef40cuCdm2KcPdNa9cNK
tpY7s7W/RrZaF0X696zGf8QA/PTxR5/TFuKexCgMGkEcITTg1syKz2Kt37sBZ4+r3YsslhIxRZH5
31rfv8VMdOOwN3/yvL7jJGwYvz5Rmp41RUKfvTtFspiKCVJivoITPEyR+IJxXPfJ+7x3C+Sv7xNo
PjhpnchdoNpLoJFHyuRPXJhPz+JvNg3jzAy5powK6czLXT4Kt10UQysJdJDOfd463co2XGnObG/6
roa8+yTl/r27crbKTTxjLbOoy52tJ987K4SqLay1kNEn++A7d0WerfOhamuGdhHJODiF+B38QtgN
WBZQeyxxO15+vLjfCwKRZ6v7RM2hxszLHRl1ezdrFnas5nrEXL+bZm4To4aJ16UP3SIHiEiTFdIF
BM1Kf/74A7xzGeXZUWYYKHwlc7wdFBJMlXWIkJ2z0Bisf7K5vLNfyrOFjxjDjS1xMtYQySXuvtuo
DI440Cz7otgpERL1hRG/aV19/H3eeRLl6Xv+tBlkVYn1R2SVvDR9qH7NpQQyDrZ9rjZJq99WmfnJ
tvOebf6PYKaf3opxtll7htPumri7cuNbGE5zo9C3Rn8sPW2tGStG5GDNf2/5yrNtojKaqeKc73a5
bJaE6D4pp/kkHui9h+BsZ5A9Iq5YinqfMWLTzGY3WO4VY8inj+/Jey9/tjsgcvaQ5AbtPgsK57JH
EJUqJ7+GCPDx679zfv0I8frpRniJlwAFRoTsGsOuLMMtA3xwDw/K6CcZcu+VZPrZboC4IAPtHNu9
jbZt7hd6soyoqZce8x4f6M7K3JXtMkJUrj8nLbu/ST3t0Q7L5cdf8UdI/W922B/Jxz99RybokbDo
E/fYgtoHRHgAJfSDur8d3MZf9UPrrBBHF4sRH7oZ9E7m5THS5aTpD/D+rwMbKyGkYtco3R4/+Uyn
rfZ3n+ls70BxVEpSX7p9g1J2ORj9C2AET7w9XEzxta4jYiYRYxbpJYpvJ/67l+JsRylieGtoPoi5
LV5iLFzuqmpoKYycDWSU9VDRUffboZIP2HCnC0gQ1APptkiaAF91PzmBna+KZvaTgvC9LfxHRs5P
t2bAN7bTPL3dw+PTV0luBdckqiyzpFRzP6+QOgNmbvupQ13RRV/a4LZU21LZd5jgaZ8sgXeW2I9u
6afPgFWyGjS9wG9sBNiDC6t2MAr0lesgwPv4dr/3Fmf7DykTpd0OPrxkfFh2aa3ChTJQaDomI4K/
9xZn+5BXiwKHPK3fW53wOJHGbiOtPN7ryv+s1n1v19bPNqMMl33YJvCRS6f4ioAlX3ruiDubIQA2
3egbTBfYEUt3Irmv+uQMfGeD+vFZfro7RmUxCzC5dAiDioVyauZmUVvvSWqAcyKa7u/VLOJsl3JY
FzBKrJ6nABOhFGrPQxJlb46Gd53AiXVljG39yePwzrkuzgoX3TNLMrS5jiSYZV09t3Efc1zqFXGD
MSgsxTX5LB8/Fu+tMHG20ajeiUy0WOM+dLatrhABTbdCJRd1L16r3MKXVdZLrZX7pnIeQ0NtopSi
rY6CT1bXj6LvNzudONtysDQTQwVau++y+nWyY/RsB8wq1mXc7lEkbBp8Ka1qo3ztza+/n2weRIXZ
eQANNsmauzQdnkSm34hG28IzPQZ1vBAFTlHZ6GHDMqHFgXKmsaBaJgcDuprhAiDlk4DB9x55cVrR
Pz1+nkdljHtev58kkksYyrlm7wMh4Eh6cHOcL6IsLmMZMWFvzbdP7tlpzf7ukp11TanWaarChGMf
a+F3qouQ7O/pksSI1TiByG07A6XSYGBpaZw8080FZtOfhU+9d1qKs72qk2ZYGxFvDnVNDC85oTeG
eUOUG27nxQp+CEnThRghXOArIx6c0Vqp4tgm/vWnUe8/NpTfXYCzzSzGK4qhhtHtgdQPLjr75i7y
jEfiGzaBUDh7+gvflc9xi2hWU+ZnN/u9dXm2v+H7WjYuhJw9WoRq72UJplM+DC47wMwxwowc+e9T
BG45Txyb4OQxuRqwF05jZpaT6++FXS/1Ca9038mDnZaqr9g1ZscwVJ9U6O9shuKscVOj6JMcpTh2
nYjpGxw+yCoqtl6AGr3+pDn8fRdgeGcbYa4HsY1bBclDBZ6WZUbAPBFEXm88yKC/kX208xv7+m89
6caPzJ6flhc4JCJ+LHX3RWCYi97LLkccwSdN2xsD1GFR6vpjFdbjlYsQeedgJupCZmnIS/lsf/x9
Z294Z/sjZQcmTz0LvOhTJv4wpSGQPpgZQuVUokfpnh2tftZGYxaGZC8x3UBbWxZAe2xKH1+F3z92
iNp+3WNg0wJaC9nvMWtfIGd4KKZiWThiU/mEzwh9zxXYWb71/eO3+/1DhLvMr28H+91MCzE1+wIt
CvSqdDNm7g1O2xgfP338Fr+vdwzvbAMLfc+DX2CpPTaLb0af7JwwuNcr+Umto59uzv/eHwzvbI/y
Krw6YZXoe5lfZHqyoR+e1zbaRL1bwAWcB5lcYhmT+P26Bt0f/W/KNaA1kHMwYqvYPLafdZbvfdOz
nYooDFxT8mjY45A+bwv1bRTitQk/We/v9E6kO/16rwwSEg0Ilf3eC9N1a66mwtnzL1zeZlo+7eSw
Gvk/VnBsiy1q9Y/v3ntL4myXaTL8QBpG83vNHIsLWebdJmmQzH/86u/cO/dsfykJiXJwAOn2EUlf
uRvfQF3Zdm21KW37wg0/+Q7vrCn3rMRq4XLjAQ0uNE2EO9tTfYRtB80gq7RdgHPmpjJhHcCSy+eT
5n7y1d45twz3bDPRE/weKo/b5WJhNE3pBIxRvHWZeTS16catslWJ0+QMBopNj+Pf1pH1yT72znPo
nu0h4ykyI6lNyn+ru9Fi7XnMDJK+0tnHN+3db3a2aYimRu9TYKSStAZ6cT25CNyoXoT9aZJUOnts
Be9F414OhKUgCuri3STpZT9599O6/s16d09P6k/HRD30A17fRbvHrEi/9KWJ3/UpzyRpku+CsIGF
1J0ru+mjeYQrAmQoTucWIu31KOP4AmuZv/Jx/+Nl+D/BW3H17/dU//pP/vxSlCPlbtic/fFfd0XG
P/95+p3//ju//sa/1m/FxXP2ps7/0i+/w+v+9b6L5+b5lz8scxg743X7Vo83b6pNmx+vzyc8/c3/
1x/+4+3Hq9yN5duff7wUbd6cXi2IivyPv360ff3zj1Mm63/8/PJ//ez0+f/8gyfxH4fnPHk+/5W3
Z9X8+Yer/9N1oGFjtGVbeDzbLMP+7fQTx/unJREZm45pCxA9nhtSFprwzz+8f7qG5aK+hj0IEdYy
WSyqaE8/sv7pSUFutIOjJ+axUBj++K9P9sut+Z9b9Y+8za6KKG8Uv/3LQ+OYrmXwqSzXtqVr2MCh
vz48Ze7b0u9O1iV1Z117MOT2ja0jeoOc3X+y/H49U/96L9j6nhCmK63zozwa0iRnTxmWToLkJSKL
9DiVZbbxYQJhNCc/yx393Xc7GVXojmnapjifGDsDDhu5Uw5LVahg0fVscVmWZLBtsXz66Yb/dVl/
voy/1oP//mqOY+vSMvh+5jkYDftMg1ore3gSvnela6pmoDO2dw5L8mTF7/tHeIsF2R1xrZzl//+b
EzSDJ4LjSYCws3uI4xtSo0oblomV5wBiysV4cRL5qfUqjgLv7SuIk+42Zkr/8vFb/3oK/vt7o4MF
IdR1Kfjivz4+eAkYmuXIYelrcXaUdpZsjLL9LHv5bGP98Ta6hCoocI0RpnkOvjsp3qQjXmDLVMfR
ruia9uD2BfOLrJK39emRgv5SYm6b0nXYigKmyprxiry4/8vceS3JjWRp+lX2BTAGLS4XQOjUkswb
GCuZhNYaTz8fWL0zSVRGhFVcrXVXmzW76eFwcfz48V+0/+6R6z9dMVlPlmppBmoIf36xx40cbXRx
WJUo7LtCrgsOiuT5GQDA4kr9988oIptfAlevg6/+82fQfAGxjDLvSjb7aVqTx0lXUwke0wasMr5R
IUkNG1hwFqwxbq0guCim/ySZSSOdSRL+TEX+7olKP4g6JuFoeQtRfcxhw4aeWG2tb80u9V9UsNwH
oR38d1IVhJ0N2Xr41+tKUtEzkk2m3LD0RYZimmUvFBPlMl4WmVzL/5BGy9/8+x9hAhW4hBAI/vEj
FpQUHBq1btUXWH7FOjJGxKMLFoxsmDrRXyS+Euj/nMmqVeFWxfOCUazgAHwpchoP2O2//haZE0TR
ZNCn0CsWyZWMfKaOmMuwGuLYc1HhKxzYMNaZCP7FWlBkGLIkb1wGpeXtiOtQp6mS168argxIfvtd
jz1BmD+PgHNcbWiwqETa4MwK/CKOKzIHnaQqhBlKSn+OoBJ7TRdWNSPYjynyHljo+B0xR0wBkpwe
xkUl8PdqZyWoksmmY670xZ0CeUa0uuupQyYaZUAb9QYYtNieRIjXVaJiSxMMts0gdTH+L0mX4aOD
Z92HVBc1bJDIQws7Lv1hZ/KSE5xZr1+Mg6XpEqppKsLfYB7/HIcpGpXQl8HJVVoj7dPeyvBpa619
r8rBmYn+Iv4wkSonmqWKiHktS3tNJ3Z1PvTUqzHjEhTEzoXhCcnBvYRYqNa3AVhEY4Vi4iEWwAue
noV/nCo6P21xmhBhFdQfFh/atZ40SiY2Hr2h+c4keynS6qp/Zln9Ix3BcRCuFOtJQdTMVBcbEwJY
ZTRh0awmKF1OXqAiWomSSNnU75GGEc6c0vKiaMja0jm9LEZT1nVFY6f+OX99m0+TIEY5wFhDaZxk
SFqEwMkpYHsE+Og4AcIPPxFrqVQg30MyGyoaYbgVCxiLNnCRQMHhi9WIUQia7HtZbFEKHkq9vUpS
SS62FsTDd0RgUsltTfwN1mDJMLpJQX8rdgTnWF01mtdizTh0AqIyuHzDhsw9GA4egg/IpCJK0LuN
hm4Lknmpch8o1QSb0JxrmZGJp1liesG3tEXmGwV9DmMXvwIYeU1ikr4hTtlKqwglRPm5qhDXtaUA
0SLXyFDocuEqRMFdFhf5eICVp5t3JeBGZYUCGCPQq1HwDkfGwq9+nAZUfdsx32YqUAkHI772EcJs
hHgiemaOjLBAg4awYaWPWYeQtpPSobSw20xFLrg0O0IEUli5j5SvhK18U6N67LQasjcmAGMwznlc
UNBShHD2YCl/JB5iO45IEi2CJ+aH4Jl5kK81I/rhNXXSwTjDS7L20VtxIlSsPiDIQKxpCbriVvDV
INh5VhleRej59zY2W7m2EhR5wnWo05BwjPHagx7QTqV6I7cTyMFSU+r8SjOKqcWH1BwtwK1+KaCv
nPvYXrktBB4FImIn404Mfw8SWMvBAaa5kCjXsPOx9hO8Gi4P1K43nEXRrfLD2I+dIqusv/wcCtFO
KmSQ2DlGl+tKgWO/V01JvoHRbbyiD9Uh0qoZXrQScTs1Hzqr5G5qNLJwD0FHl1x07sillCGbFTRr
khBob+QcDvIFqOQMZt1C+q/gRNu56Vs/Ct1qkw1kAdTjhcSsertDYEvYz7BKg+6PLWDsRvKukbof
vcPYkfI55ZQI+5JBLpy8RycHYc7Gyw9KJ4i+i4ga5m3D6Kl3sY+3MCzaEiFehdF8GpNpyPdm1jbj
CuZiRc3OUNtbyAmB6vqpFGIgbgjFa8zLCBYUUG5hX/qDfBtCMEM/tsSiWsCq5hc5wPhKsAsyHIuC
+rs/ZvDly8KbnRbkFuu6AEw0LnWpSVlEgXT0DvchggOYjc0PHqvRK5jm5Broclr9SogAlku5PHkM
sfYp7aEoIxkrrWCKtkbQzAZ2Yqk/DgoeSg70zwjl8ZypXVVqYwx30zBhGmirqNMEboMw6drSikJw
CuTsG1YEpLzWwb1F0FyRsk3qyGUuw7qH/2HuchMQsMOjkt47g5yUwk0z4nb5bvhlkD7XA7VH29Lb
4rnQc334FvhZfY8SOm82DVGQWBEoSBynBVZLawEZeQT7hwDtOm8kcMH11MSd0rYakvFy4DVXKtWw
VwWvulkRIUrMNRJE8t+19n9VTrgO36u8zn81y2LBH/WF2+Ije2yqj4/m+kex/H/+f1hW4CD/dDDO
ZYs/6grbPPP/z2H+j8f/S/78d6ViLkf8/nt/FxckSf2v+Xaro69mavgJcAP7u7ggScp/cahJqmnJ
80VlvjT9p7ogy/8FkZYLMQmOwo1xvrb9p7rA/yRp80XSshAjnf/e5dWFmaxm8C9rmSeKHEE9rBTx
4GuI4k57izxJFs6c33+mQ//b+Jw9fKp3dWOdZqXci4cek3q9rV+K0N9hC3DmvJ6b+Uc5jb7PZbbP
zc+a8nDxxIMFWaEU4D+EZ9KbP4sF/9txRv1zy6ZYRChRt+KhxOY2garXwRKIJkjsw7WswT3qPj4t
ly+qEsc+YZHEZlityd7ED1UmklpXBkr1pxs+NvSLlClv5UkOZWRIWgAmg4yLjmA5uTn9q8vM/wzQ
svodKmYn9IhcHdBf0otno6Di9j9luS/GY94MX83pMqEUImzmIMpL+MVNa1Xx95aPFjGysr2RYzTR
3bZYOWgDSc/gbzli7kBSwIO2UKgqrgZLu/Ul/A0T82BidBEFKIqLex3VE0Tui+3pPv55xfrfb19c
cvJCM9EEFcXDoEXf8Iy2iwiWafwLnvYebZ0zV4kjK2NZCUeBSuJwZYSl7E0hqRzOgaeOrAxz/vNP
u8bPhKpOana8Ib4gO2jrwzo1zxRFjuybZYHbhyfe6CKdTltlVSgrYyIHwyYB24FK3nr56swMHFsl
i52POK0M+2YSD5ryoQ+8zyWhI9RwqyHbIsKebhLBhF1quFIOR1DU1r7UPqdxhlTjLLHAdWWEyYg1
a+V5mzYr1oIx3fII5pJyuoGGboUvrEI1u8Z4Hfcj3Om9vtoO5ECdnGC0ApcK2MAEGanyLUfpkNep
XobxtWibdTBoB6+4Ru7dFpCi0rrgZqTC1yJZbJbTOpcTksvhpkce1TcBJWj7PJfXiA2uJL+h4Fpt
CDzuzGoBv4rwX38jtG9Y86FW9TOXRbsL4XhRRvKMn8NExu5FzjSrT6oP0UTOoVT3pwf52DpZxMCs
j7TAnCLxMGaPZfWmRlcSXjen2/6NWP0idHN2/bEIo6iruJqwh3ijt9MJz60mQTF9Vpmoo+0w7sYG
a0j1DvMsp+XOXGQajgem24fBocCbVVPQ3kM9U6mgujXtPrYyhKeC1MWCGaHM7sxC+/L5TbXMRRTF
zQtKaMV67rpi1cvfYsR+q/FNwvkor75NkzmbVJwZE23+9i/GxFhcOtmWeCcJjXhQTO91jFBsMamQ
Vs7stjtZqFslH9ibsLW020ZvUtJLyfV144CqElRCTJdANyat+OoniW8HGPT5LPhK0sCLzkJOFRoi
kBY8slBLdTBKRUsNHnO0txR48Op3jbWFjPGVVMuOVvySaKTCboLihh3FgJji1skg0soD4jy66fji
Yy+9UE5F+gqRlScz/siB86KceqbQcyQAGovSAtp7LTK/jL2MbmoEexSLyjOr71jTywiOnxtCVRLT
6mtOgGfkfDun7geT0cZsZBBg2Vac++g5SG/miLRjDHNfdWUu5Ohc2fr0Ohghf6RxvEgw++4xmHJa
Ccl1GcPC07081sm5KPIpTut5pJSGbo0Hnta2MEmvI+H9dMtHDrD5MetzyxY2rV6RyRwtaEZaykpA
YlH5mZZbsCBn8oMjwcOYP+pT5wv8HLEN4ZBpBE7sl67/oQgfp3t/bFwWsR/STRfX8DIPlmWX3XbU
zhy4x0ZlEe+KBOnJQqJdnTDita0t1QN0+53ZBFu1ejzd+WPjsoh7epJBfa/5kd67y/WbqHzXozOA
p2PjsohVud5jMujjtBtU+BBvm3OIXPVIXJofRT/PZWmVVB1xsjwUCFGnUbXBimeFAISLACG1RXNn
hN+rGu2O6jmMdrWEVVSuPvVN4xqF74RC7UpYLAkU7vtZJ6UL11atQfyb1Surte8p624qN0KKn2As
2UGl78L2rg6H+864kUF21umPWs0wQN0hylM0xS5Et1hc4wmj+tGZnO7I4C0LtkJnDCnWZCRFlbBW
ynVlncNMH2t5EWv0AmJtGKbzJeUhGq8U7NtPL6Uj61VfxAdEtZJUlXSooDUVtj5ei12wCvT7wTPR
fBfd079yrPuLWFE2FEJl9LsPXYD0165Sz2yEY72ff+9TgGjTEHuOggQgDmV78q+m6HUaf40YBcWp
dGaEjvV9ESlUNcd9M/KmQ+K/twBBsUi9bFCWoQKgZC9Dhj/McsI+9aczHT4SHZZPGv0QSIbhyRPy
5SgsSRgxZsGt4J+JyceGYxEgqHNXoPUZDoQC8ayZaWRnxuNIv7VFhPBj0cvF2JoOufdY14KtemTh
fX5mVI4sFW2RCPDM7KvVWJHsU3E2ENLEDVQNHayhbbn/eXpGj33BYpdihJa2xjD/RgWS+9mIa4Tc
9TMfcGTgtcVODfOkoqDKTs0zt2SPnrvjH2t3sTeDqUsbM6Xd9keChOC59OhYs/Off9qaRWMKKHdq
06EXtwHCvZN7eoyPtbvYjjzi+EOV0N3Zjb1HAko/c/Idm7zFdhRk6q3t3LDv33bivcQdTDkD2TrW
58V5TSGcd3Ms2A5ZgdivG+QPl43FYi8iDRkBw6DLFveaaatpZ3bikf4ugTR+Oll+U8z9DTbGQ96u
LuruUnEBpFSNZQvNxuF1qDgI7F/W7mLbxSVJYoWIErTA+0F5K/uPy9pd7LgmBiagWwQkHH2H+DqI
qgvHd7HlxKEvQR0TQ80BB0Q3iC8ciHk+P+05XjzwNejU6aDqj/L02Jy7wM4D+cWdUl3suSBEUN5o
GIiouNfj5r7Fo2ToMUitzB3CNReOymID+k3gIVDOrwTokozCPh/O0W6OrefF/is6lDCnuhAP2JQ0
424YLjsLly/KaRDG/FthQSdbzFgj67KNspSGaAXoQKVKuyOXhha3wsvy06UChDJJvDfGxIs+3Wfq
2rvw0rDUfeibVOKh0xqg/boausHCmRVxpHCy1HowgyznUZdxmKwfffVL5bERBydH8WrXqp5UHwvB
5u6ivb7UfsB3RPK6ypi4J1NKap+k7K/TDc97+ou9oyz2ZFr2hdEU7EkR3qwsiht55Bg4h3Q+srKX
kg8xjgOI0ZHrDbKOr7DqBG+nu32s4cVmjIBpFJnB0HfVSje2Xru+rN3FVkTCHhfgwSQ5NUx74m32
0g4vzsJRkbGGa2hYLe6UdNe2Z3hQRwZiCeIAoZ5GRsD8ZcEhAQYTjNGZ1X1kZSwVGyrVrxVrjh4W
fs8GF9tWvsv8c9H0N6H7i4W3FGQQDbn3zTkBk6I3JJbvAitxglmwPLOBLq8s7TlHQA73OwdJb3s0
8DyTHhJpgyOVIhSONIrbMPTPfOsCZ/Q/zx1LwGwIaExQKnqDhKbj4SaF3Lw9SPu2wcmNndFEodMa
DzxN2xcttPk19PNZ2GEThaB9Mh68JLgr4SVWZ4L+sWlbbOgBw7ugSPgS/KgjEBK5dztLUp/u9bHG
lT97DYkNr/B5tTUo3ZaodJjiY4jnwenW5SNFmN/vZZ8TBIwAqrqSh4NcUUvpBrst/XWmtwirvnk1
hhNIgviysJdngQJJtlMtcgs8gHtEBkFP2posr7H3vckzwU0i3UaIed8gSHq6e8e22iI2TLpUIwPK
Fg5EFOmi3TCeu/wda3kRHAbEyRKSFaLO6Ej5Dq+n0z0+Ml1LNQd1yj20d2k3RKEUowMVnwTcS8+M
x++t+sUWXmo1lFE1Zvoc0/oa9BZKo/EI1GNWkwXGJU+bIVJ+WdGr2FmrqPsrM55UeaP1TFOmu1n5
MwG1i8rwWLyqU7qq69gFr70pZB3/K1xPEwXxgBdNeDg9FnNW/FVnF1l4JUa1VfdwqwvsQ+PwvkaF
LpUaRwW9dPoXjszib7zdp9XLc09b1ojCHXIVk57k19hcFuOXwguJphVIPmbjARe/kYvJhVfrpZjC
JOWxP0IaPWC94Qgp3Du9uizV/41r/TQWYVLglRcx2rgzaLGTdWdm8dgYy38GIEXSpgppewKQgb2a
2YOjurCQ9hv0/6nLZZKakop8F0R/e6rs9vWyVbHY21anCrUOouuA4Yt851eri5pdSiCggZGASVXH
A6a82s3FzS7KUNg7Yy9YesOhe5rC7q8iqd9P9/dIKFpKGxRa4TcVmpUkbNtI+D6Y4cpTkssuDkvZ
AgwmAcr1w3jACpk3w+qyJHMJOu5GUmN8UsYDKqAUcMsLezuv7U8LbfAaf5YwQR/2SntABeH0AB/Z
GUspAGxdw6JSWRBZcIc29hsCvOce6bR5rX4RO8XFrqt05T+7zqtzR+q+WxzNWuOUubfWp50wjeCA
/Xsxqmyh0mwtBy+MKlFgftRe5jR5sYI+KQjFOs8Plomao+SMPHDIT3H1quOJO2JYWEc40eQZxs4l
5NgBUZ/3vhJ2mjRuTW+rtQ9Nv9fNbWHhn4goMJVGyDeYDFaqM5YKYr+rtMFteRLROagwR5CQdHyu
xG+XDe7i6IdQm1aYlYwHcKO17niVe7rd3/Hwq5FdRAfDCsNy9MXh4IOr0Y1HP/BBs4rrtP/mCfdi
+DNJPoT0sexfte7NJ/05/btfLxZzqRsQDGKDYg83bWDlcLTU8YxW2LF2F+EjDnsxUy2BisOPLt+O
l50m5pL3b1gDiuPa3OwvLd8D8j09Cl+nBOaSAMiJJ43JPKsejrgkc8n0oOvvXn/Z4z6XmT83uoLy
rG7igMiLwYui26F6phT8db0L1uWf7eqYZOsY6A08beM1jjh2B3hCjR40LObTc8n4salU/vwRK2kU
MnCKgFK38TE1KdzTg/71QQAY9M920UOvuwqG9SFON/ATbLRfQcWfe1w61uvFRo1Hs8WdiF7nADjy
XX9OG/N3xeKfG9VcEuC8pABT1rQkd94VJtP38rj3e9X1EOEKngPAWJPag3/W1kke3YWQLAXpRrIE
zD8Q6a3LrRZUW00d9xkPl4qPtCLS2GJu3EvApgWBW0qBr8tHW2yr8EkEaJ1JtdPzAISxg5sgZXN6
8GEpMcxffMcS06h2UmfKCrf6tNZxjehXbaG6Jm/OffkT8X4np74Esp3nYewsRHOFC5Y9DYEbD7su
wcqtNXZIr9h1ddMVPZC0zDXVdi3oyTbmYMfVSBYnwDw+KDXVVYBuFXJ2pWdXg6biaETAjpOVJT0P
6k8FMe8o/mYUwqMqdWtNTm/z+C+xeTEQFa9hhmMxZuuCvlayapVBDRjV99mSNBBAtOjrJr8Lgtck
WiNSey11kzugu21quww2fzfddwmdbHI7xwan0iTbNJ+VInWr4Qdy8VihfU8y2alFvJoqrBnlysFc
wR6M2jFNbNXSZ+y3jFxGYczYaHFkY57r9hi9iFgHmk7qqyuck29088VUruLcssfRcq3RWhk9bnim
E0QiSom6M+jCqpIlO09/QXsGc/+mNPFdrbSOUp4TATqy5I3FhppUvNdKbX5lwcw2wkH43Fr5+jZu
Gou9xKOymRg9uXZRPOXmlfkzx03LNuHtT+sC/5t45+W70+vyyKo0FsdgqPkBiEJukl6yh24F/2ij
l2dfJo/EyyW2o5MEVM1NPkQUJFuvfuCXGI6/EuWqSJ4SFHlaLM7uG8TELeO99h/zot8n9aMQr1Ot
t0tMEDq9crQSnyn1mkvT1kzKR7Ftt4FE6cHABrLA/dt8wPXqJaggOeEaUuvrVMZYFkS1YMFLizdg
0Hrgde1KzkrAab2ryvsgegmN+8zfNMZGKM7hDo8siCXMA6eZwRsFkQUBKcYTeAW/Pz1Lxxqex/dT
4urhbVH1AuOYWk443lXd0+l2j8z+Eg49BboUlnNhxayvomo/RFthOIPV/bpE/w8eKvDwUkMBnvtM
rAIV/InT20z5wXg7WndE7FEv9715jiB+JKFYwpk9BRmL3hsHnBDutPqpiq9Vvbab7szHHGt+Hr9P
42/i3TNh5Ue+Eg7I6YerYnyrMS3Xkc05PRNHdsoS2gx/CkeCOWMRswPEU9syd169Z+nq8ZlvOLKG
zEVaIWdY3CEhP81XNaVdJ/3qdM+PtbuIglISJkoMTegQa+shWOMDf1m7iyDYK3KLxgIVTz3eDaKD
6+Xpdo/N5SLiZUVRSVnljwcKqq5RZcCnU6dW71rqaGcm88jaX0JtK6HtVHN+bu3Ll6R8U4WbKu5t
Rax558F2dpwBx+cSiyPDv8Sx5nrc4udGiWpoMkduzQ1As8uijrGIOu1Y5pka1OMB2Vk/PETnXhuP
rHVjnplPu0mKsQ7FDX7gSa2+lvpxl+ehU7YSo5PsRUF1T0+0Mq/ALzKuJRBVz8OmQ0qfgrxylQnw
VBRsSEtnEu+mvMESMt8U1l+oQwhg6c0QbdcBWfpbDSp7X052ZOL+OK69SrLFqXR7IdxUoeUMxfRU
lM+Z2mwm9AzN7CPGwcpEYS+s1tjem7q5Pt3/I1Vec4lyxUEpU8yKnZU13xIcPsuhc6KWO3barbLg
ryiNSXNkO+eRoSzuC+820e8N86+qqJySoy5KQR1PmC3HJfpOVAgsy+2idYNJYR3cS/FLOrp4gJ0Z
7SNHibEIL8MgYHyIfelBjd2+cTt8kC4qwsKd/nO5mLDphXY+pHy0VCCBRlV7Zp8e2Tv6Iqx7Dby4
oJwXiPme5XdC//30zEm/Fbq/WHr6/IuflvjUiEE7WVxwKx5L5Cq3/eoh7t9S6bbCjtAe/bfZORlb
uXvNrlrNNdR9UrxI/ptSYlWIb2tJsQPr2Y2K3Lw//upH1mb0LelLB9YAMLXvUp+7SYJTzibCJlIV
8Jw0OkdutFVnIIXvS5idQSzBLsKbTekPWLqL6YNUXGvpociuxek6wSJy/GiqbaGuJeG7Hj+G051Q
17DF8T4WQZ+LwnhtSv6DUZms9Ep6jdWY+92+0r+P/S0eIq5mvjXVVaW7fveaJWXoeIG1mooaT+pf
RvOgNsiBBteT3tuBygVFBfGOQbtiuChx2OioXgeNCBTuyRifwuJO7p/K/mFqW7f178TsccJ8y9th
rBVnmD5eFeXtiLuaetCV/RSabjD5rhEcojKyrf42ljFFq55j9VAoP2t4u7qE1ZW3CaOZsvwzafqV
qBq3GDO+jpCeAv016DunFu7putr+PD3zx1bUYhd0vtKXuUiiBrEkam5C4cI9sDhk1RQz63yg3V6G
jHI9nQvFv9+Uv1qoi1MW7XwvwJeahkUPv7oEgVbLDbx7PxXwtn9OJFeJv0Wv3721Nl0JxndBe/fi
yZ7MnWW+6uGHNqQPRZXca5gsd/E2MB6lqFpr3E5z/L6Vy4BRSE38uZ/gqyPNIoHC8DDF0IyD6J/Z
qnN97IvvX2JLyylU8Prj+yccVAmGQbnphmdU3jvRRXjnskCzxJiGpRK3Vd2Qv5e8n6PDdlmOtBRE
MfUsU41iRgrEV5HhJp17ehkfqTubS0xpnOjZ3wAb5FVsTPFWlvEj6NYyRwqul24r4Sn7rhjv5bgv
Ql5t6tbt832aoXtbbY0BvizUdEPhcbLDQW76qxpvKGkk5mA3pQiryVWzGwFXJaju0qqRZ4PlZBXK
v7C03GaY1ZnFrs2ym6Ly7ETaI77veOa09sMOz7/nurpNcAJrrw3/VlNuNA1evHbhTC2OBEsXRin1
uNOX5QNKS2jRXNjw4kSIukGKVZ8VLMkr/b0NzyQJRwKOtgg4yJooQjrXIEShsgP9m0fl6vQaONby
IuSMZlIIOGTzWPIuYOU+GNUZ0OuRTOE3Qe3T2ZghFyX22P8cahMDDW7Kgf7U4f96uttfq54ia7cI
FUEWKGKgqVwFBWyxA+OgIu7tJKJMVapZ+8qHyQMmhrM1FqAKkigJ6YqY2mEZ3TSFzNEsvBlZ+IE0
62WxewmanYCup5AcRky1mp8K6uHqz9OfemSGlrBZv/difJr7CeS6beDleS6VO9buIu/3TTkslIp2
W9LZwA0+LuvuIo8LBZ6rohh8jKy/VuL+QlCyuVQuzJVUL4Wc7qY6SiTr9uzbx7xivjgb1Hl8Pi3U
TozaIkDi4tCg6GEYE3oZz2aq2EV2FRud7Xe/spGLReNGpeCowT2FTCdSYY4OD5n5HkQatN4Rvq98
m0ewUJJvxdg99tAocclzOWW8FEYffhKmZItNvq1nQZJvk3wz5Xd+uUmSbStt8C51lOa2r78pvri7
bCIWMSOS8RcvsT89qG9KsS/PqTseWzaLgFGPQzSFE8MlYAvYbcT6zP45cl38TRz7NA1Bp0RSIym8
46u3+MggPZNTHwkinnXMgPTy52Wjsogbfo91AWQ8wpKcuZ3RrGvj6aKWl6jdvJ40lJvm/TRs29o9
qzl5ZMCXqF0h9/wpRxXwIIlX7bf+HN/hyHgvQbuDorT+ZHSg26snHW5vlvNG+tz6q7x+vGxAFpFA
wa9Sx62H2mCTXrc1Jdj2TDp35GxZonXxLUWrTqbvuvK9zCZbVq4q0zpztBwb7/nPPy1ERctUBK1o
fNJW7biuxTPtHuv0Yj/Kheo3ZUgOqkXfdetXwnNKZQSry8Z6sStDL9eGXmaRlLCxPbyhz3T62GAs
Lg4GBniRkYN6aNbqsM2KzWXdXezCwRoT7IPpruH98KUr1b/sfXyJ1p2EqkIPvSXmJRTiVm15WX+X
WF0TC1IVCSyCnuTKta39OznH/weLNZcg3RGr3RpHIyrOG++ue75ocP+JtdUqEW+R8dBdVatzgh9H
FsIST9sjjzol6t89pexzuqe/695fnL1L6zOvzrgDSMNw6LEDj2IThEmq/9VLrZOr9T5JayfzZoHi
dZQoTowIDcYTZHU+r4h3BWJIdq3nm5wbRnQvAFbLsusye0mLb4nqb/vMd0NtckO/fwcstyoRiTAS
pBe81tGaenISRd7XSB5o4bMZ3kUwTqqd1t0oMiWU21zuNi1e1kb1mnTlLlUoT0ffQYg4mTgpuzjQ
gL/qeFWLUGOcAW94wS92XpzuurzeBwHqEsNY4PN+08vZ3mw2jfcwDBRUDoG/rRN5I9dtbUuDDNQV
DTsKl27hhXdTnx9CYTXq/VbmRMFwvrfVdNpZeb+zrGyDvt2Gx/N11ltPVqhrdhH4+jZXksuuA7Ng
1efgl/tTaHh9zlNR7Hq5Xahn4siR4LdET5Uiq3wwuA2EzVUtf9ONGOWJC0EJS/iU5bdhkSnszkL7
2cqPY/p0enke6/Qi+NVFLEZNMsGuGNedKa3U9lvFojrd+JENJS5CYJ1W/ajJPscMPMbIDdUzDx9f
dxphrz9nsErHqugkRjroNmTiSGCv5yzqdKd/Y23/uWHx21u0HuIogYAS5wySjZMiuU1mEWlfqiDH
+btzqnawa8l301RGk/KXoH8rwL3GtbdRu+5eVc/pnHw9esYSsRSZ6DxGOoFeNL8J+Ut6Wc6CNOyf
3xeKoWT5oB0OcvFSm7dKe9lsy4vDX2rrIY16wqey9p/Hv07PxteDYC7h/DkC2ph5hzwKrf3r8cz6
mb/0nzOMjOefI6DWhVW2XTAejMlyVWraUwNCRtDB/p2J+saRX1isfA3p07IvoWYonr7OkEEStcFN
yPbD+ikZv100NktofgisVB0iBjzZldcXvlEsAfmx5OlqPGNAEXp4LvnHvyxV/l3l+JRzCjWy2Cp1
+EOkNqtUeSggV5weh6/DgbkEzZdtXw0iDORDU+3aQeUJCVh+dI6icGQFLpHz4PvkQWrpd1YDynkU
YaFd1u35Bz8NiGxMY+APRMfIeCuF6d5M0ByVk3NWycf6vdiOqVfWfRayOsrpth5vinOYnjnIfrF5
flvXfOq2MOYD+si8pXrYd+LXND8KOTEsmtSLHUEU3UoOV9U5/vcRdKu5hNT7KAzrXc2rsBJspsJy
m/xtoNKmicOmT+qNmnYOUpKrosLv2+RVpr1DLPz0BB0bwcUmVvS87+uQ2BM/8GRzJjL8ZnZ+MX5L
1H0VATKzCoJPZvqHoF01cW63pnabUVH3EEguxwqNYG1VkDuN+KSLokCleleooE6ybDOaKJpK32nB
6bNNbL6k4u2U72MfvnL3EpntzoeV4oEg9KTur777EdePcb0Vp11bduvBMJ3K+ikY56QlfxM9vvqc
xWkZpcqYKVo1HRSJWs9eBTGeFymOxYKNlvMBFI4a78b4FvZCWs96yveh/HB6fo4E2SUfIAo0KM8R
t800uG79EKnaXS2/JtahNy98V12yAkZcRhrWAZCQl+nhnEfjkXW15ARUVVQniWIOhyRmLo1VN57b
8wjYy19uT2MJGFZ7MDdJnpHdokDdtI6c/6X3V774zazfe9CFqbL1u9u4sJzM+NEFPo/uezAkaIJW
WOgYdtdtA//KLAa0yl5749XU9730jRVri6mwMSU8OQW4jMitWeKdVF8Zyk7hr7R3mQeiXnNapdpM
ebsRAPjl+hZ9122NGFoT7C3+SfSHQfX2hVUcpOrdsDo7LGJHVyTbG9BaUT9yrd7JxpNQmTd5A4pS
vaHEvjI1czOIxUYOUYHIQ7fLx4dpkN24wAj+rpeQrzd118s8VxQ8pxK2nsHVSi/gf5t2q2TXuVW6
fl+veHJ2oMq7VfSQUphIpwJJ4czpcLoLCnGtCS9Z8VEYEg/a/Ddr01uIPJvJSvYecfhDUfvg9eF6
UO6m6Qpgs5OVLnKttiFc49DdqZIT9IrTdL9G4UoOQieXtmrkrytsWnSvt3OsbkvvQ+x/9INpoxdv
4yX9q2CI9K51/LZfCeKNlW7FPlpVZb6N8eazx2qwCwy6u1HcDVO9GUUkDYWPPh3uRqJumf0qxX3c
1FvFfOtn5G2YU8Jda7ylRfJrWhys/iMUd3X4IueRIyIp3gSBOwo3g9lt6kh7qb2HGAx/VaUPWgr5
lw1s8ZTt92v0ENw+1l2t/dXnhZs1BZxFeSNqd1bU2qFyUyaTLRCW7H5cS761TnwsE4xqFlq3Ba9y
Gquh3+9xdK0W0ga7HqeA/SANhWuGk6saj1TNqBjZ9WBuvLFx2jBxLN7pZPlQVbHdxR9GGd6oE/JZ
sDl75QYZadusNQcspq1YP5JhA/7Y7St9MwWSbbTpioMUNEgtuqW1UleR+qjJd7X15A9PXXTVJXfd
uB7+m7MrW44U17Y/dIlgBr0y55zp2X4hXHZZgBAgBAj4+rvyPPXJ066K8Et3V7iaxCSS9l57Dfjj
cP1vR7vaSYZCwFnysWNH/LPBP6cHko7xKhJMTnsSh6xAAiW6DMSTe14qEQxqos+epuMEHkqB+Z17
5P1OmC/DIsCqwUYMA27zVbIPS775fjrlr0v+aoxfNX7mGSmD9V3pwfy81g51FVf1IV/fcjOrHPCE
OYIgznN96uqjWW9QTocaHqhBcmiXwcaMcnXg/IAMaaXfkVKHzTo4M9oxB5eiQoS2vpyA4yRUE5nw
aST5y1Q1OF+glEJ10b/xatOM/SGvFxgVzoluNskgQK6A6KXQSOY3c8btEwjB4aAdnemg3CEchlhx
SKr5u+88NEuLwNo6WvrxAZb1EcJcQrjkHVAnxYNx4hQ3LLf9qoWcPa/txhnmZKK7sTUjl4qgdLZ9
MwU2XlINHvIzdh3NyANyHcyKxMRG5EHrV3mBtBko2XjkqmLBKAmgERBM1jn0TQk7/NTKWVBiTRX1
eCDl2bFPnn7mPnjZEQjpmIkZYwHvhHevvxjmvKe2eTfXYKFYdqCxpwq46gqmU4PZLvp0v7lnQ5mR
XotgHxHDILXRMB8GC7ce73j32c/I4PGdbVW3QW5VqWXd5T4PatYHrQaTEAxIZmmBaa4CE/mpnI8R
UQ+ELEEn7dgTr27PoGwF/7yjSNmeH2uAKWPbR5VxD1/ewLFV0JPHUYIDhbXnUzsixYyQgiPDEyD8
vUROARVeCM/8DDP+UIPTBzKJNMvZu2D6t/2jbYCXJ8tsrjcOdOfeFEFvAKIVi3rribj3ufk0lv3R
hPUkhd6RgNZhWl0Can3cyTc6AXdp5Euvz78MMPo8oh1miUOgWeurd2bYujzI+zG72qdTa9j06Jgm
Bg2C3r0ilTmoZxHoIEmMtRN1/tW7iSW2fFhEE5AxT+ZljPq1RGyCk1TLRtbDrquTa8qCBojYTZv5
Hpnf4VTFzbir5YuyT6N4ck0I+C9a8wwIVeu2Dgoe/I2ZwLFee2uKi8IbJHKC9u1qGcuRIxQzZp0M
vDHmeE9bzORNmrhTWvSxj9heBaDqqSrvbSyWohkwqt/mJtlhOBY2pIpc9ja33RabNYHmTLMKIHQ6
+NdG3Ol3k2GmFU6+yXq0vLtVgmxZR7WC8kw8tzm0noThk5BjfGibNkacLWC1IkaO1ENpvTX91kA6
hVV0EdeAxkFeBpYWHGg19Sa7T8fcIIi5sbtN61w6+mGsEitiDxOdrBLZUP8yhm2FW2rpFmSpjTsN
qAh3k2MGefWgllSbxmjJn8AgMlojIrYZdF2ie+BelR8zRHZEXRwZUXlPxEvvJ3w+IfVkNMvNMNwB
7MERWi/qY7WNYOqr2NS0tF7xFr26zbtEL1UYPUA6bzthi606GCpUG7OCqvrQNAZcFRAGTPuMIgmM
t0m9HNuxCkSD3QsZzcbZYG3awA1WyDXJvSowKI1L5wwx4KamR0SJx7XMlPbbhYchSDt6i9VvAPjs
Q8CE6IwcOPTB6D9omiXsOAmu+83aIi1eDg8jDnl54SxZ6Ak52jPbF5BZemWqWykOY3DHQlZ2QVlH
uvGu69ls7hz7cR1Phv1k1GerHjEeuwgNBC4ImEc7yM3T5PuJgRkUfDAqHIeqeB5o1CODbKQwdbgr
p0cNZ1/vw0l96OB/vPYAb/EZkH6Qhp4oBZe60nb98E4nDQvTDtTUb8wxjyoQy1o9nggKsinz2vHg
1zLoBx7aPuqCVZzMPkdIQ36sOeYQqFo4YxHshUM6bLA9H71uN2J3arsuLCkNCyJTTTmh6SmUWrBV
babYhDR+7O6JRhM2HSolU9JocMgbA1Im0JGdC4BXhQQ8i7FvWXzpy4GZO97+hlWkZpzrYjuM9zkf
kdD9Oqx5TOW5FNiD50NXPq0lLHHXPkJO0gDY2i5fJX+uzIQp2M2NyQh9jc+wgyGd2B+rxINXS6t0
bOBffZVBqBSWTYmXyEOWE4xRsAPMz4Q81F62DkfhIFeydNIa0cCEH41OHRkFTwvGQAiD2wt4ig3g
22slzhckUKAz+g3lcjq38q4TIuyQEF2udVpM3ccwi2weYw+/dE76sM3FnisFZ9wLikNsBX4Cto1b
v5u8RV5MGS2DFiFOLzHMB7B/ggZpI6u/n5xfprHh+fW5WmeZm8GENSQHthvwCFx0GCWSoaoJftJp
o3dJwz5WnG8c1cuKmt7ygUHgJbZQYQurSBRzInP5peGAc+EGPPbHhb63KKZ1OFR4RbbiKTdChoWz
nkYHqR62fV0ApBgzKslhgNDJcj69XibM82OqQRWWN5th0QOrR+AI3puqa7PaeJubLnLrAYVAaBwM
hGvkjhn3Q5kYpRtPMut7Ec01xITa1Qtjy8YDc8f7yv1y7XPu3jF+RgE6SJn2rYpXtiMU9BJDhG2V
wSQmdEfEHqwj9neoUfihNpwIKTcBd52D3bJICtSGrZnxbgnkytO2xsEm6lQKyMGQKeIiccPE9ozc
nrQZTciq7HRyPhWB19+CwcPkdc+Wd7Tmx255Qc2QTbp6QxgEPt7aUYOF0KVgc1Pgb30sXapTJ64A
xa7ucZ68AIFB4TziZURZ3onpXPI6lOalUTLyEbEydkOooaAa3RkkbYWGYE4N77ngVrKOzX5qnGAp
Ztg7iUsPt8qiN862gyNHjYEUbGdaDXoBL6bVrhRRDiyC1CSUkx8KDpMw1wYi3AZkRXXT+6EsvdDT
N6JHtchwAY6H0svIYcnqzXCV7s7LeBJdk3RMHq6xtAgdykAjDzW4X/i4qAd+RtXBKNpFJo/wM6tj
+wmG3xYe86qte9KAP2Y7rzU21B72OgaKotX8umbWuzlivlq+kWrjzHUooCCaCSp8GNGYTh1bfL5j
q0obLE6/nWDCMgYTKvmZFWffmA/rAPMNy9HDofl0vfZklru+fZdWHru+icNLRe4iMw+hOWZxlC00
Tv6uY1oAE+oYTnrobaFza1NYGwf5F4Jponx4Gl2S6aJJYF++s8gWv0dtPBdOkRZLQubYspC3CNuh
yUoRTv27mmCVQ5qYeXNU0Ki7Kqb3oxqSdkkG74SErcCHqq9RIKqP4xGBtLGLrHJzSQdgQK3uB3Di
S+bSvPQd34sBhMgeFFYfjWMXmW6B4djjgBaRuk+0aEMBcjwqx4rmsU/buFw9yFXVZvLFlwdv8EAh
rA07nDx03T3cWwLXvIxt+YvbxXnBTgMVZCPSci1D0Bc4hy/yvG+QTA3rHBEY2LVLOTcbDmMZpPYe
ib9zoBODwU6g3AaarRbsZD/LuzvZHxR1sTu+lOQXjPm6oIORJyuRc12iAyoHUPixi8MT2BqNo/KB
86w9DRGRlxh6G7HeOih4DHiGFWFtpd362EAtSXHwOuoeNopx58OqPG8flDM/6PDvHmsWYugDYWMq
jbS28YGrFrB52RNNxZPyEmRFgCgQjiqPRTEGbvVg0DpCOGK4LOgn0Eiqag0VluCcN/G4PnkSJQG3
Q+66GakMHOhESxuQIDm2SjbAe7+fz8TC6WoYQySc/GntWcid4rjaJDL1jc7YmYgvXyAuCAJOac3R
CnnyCq75PNshopaCxZdHe3lYrVOj8t06mLHZYT06O5JfVjTlRTGkOUEXTEVkDnaInJkUWWCIn5j2
XWt/2XClh0u/aM+DlXjNkRpbeEIHxHg1y6epuEykCMiwx74FNntfHkQFWEOMYEInLqz1EVT2oBVV
mOdmyNr6jDEX6gfEQ/ld6i7kYlVFli9kMzB6sJE461Dzk6FCdadir7ynZRKYVqFiIBwQzBqUvZUQ
jkQwSGMbhs3D1VLEKm51ULHktKAhB8AA3zaYQ5uBZcGBh9OgQy+BIW/i5toud48WOg3pYZisHkZv
RT4N2n5vtVJqHSYXAtyrl307B7XbxyZpA8fvQobdzrSNU6kVB4WRsdIjG1IwDZUOp9AomZFmImhg
cd9m/4vUxU5IFhjlr6EpHzGVOQEVgXmDsW0KnHD16B19u3+QQ44Adhjmu2e/bU9dcanmu2tjGnIU
w+VghZU61A0GzJ55cNUS+vaA8mxFX7Sjbn/skLu3rO+wRQy9xgrMRotX/60CpqiwioAbgY9bFxiR
T2tQY0LcvLU1ZOtXJKe4G/r3CnCNa9uozOpI0C+kXwDXoqHEWpMwql+s9xnESBNTX5d85F5x7yPr
EwW0M/qZO6JVEda+YFbUuQi0uUpp+rjgTspJ3OPOPPXVem6gSS9zuiMQx9DAVw8r8ZT6WdF4yGqd
QqKViQvozZ5sNPhYE4gFGHxotOfrxrOxqMzgVuQMz7nbY5P9WrFxDpB8Vjk9cm3KKIrW2kI/YTAw
kCtE0tVfcydDUNMRPnC5wiIGzjFlD/eVmfniiKEbVDCwNmt+l+KdyHxX6kNqCJw7xnJGRFbs1V/a
mjrcScx8U/tWOiP9qlj7VMdbW1moP2cnc1A9oDc2rDUuFsSuKd3aCM9HX9tGFacZr6dzQ94aYzy2
QKMcxwrGCbU61Y8rbm2AvFUiiqH0Xvi61b3nCRQdqv1ulzNgjcW/dyIWq/KzN/09ASrEvOMiScJQ
UzWKQeX9ZjrvPN8qIO19poYmlXYioUXW2IGhkpvkS9VsWoAY9hg7+iEvB8R7CdTnvxoYKVeFG3RY
TH1pJ+v6NaNgWdFdzjDjtuSeGSoWAIgrmCo5kDsBXwNtW5240p57GFuOrDlW2KdFjfAEXm8K5CbW
ZA2MCnS07tJMc8QQZdeiL13niKPTBvd7Tyd/7xVWhuRcHNI0IPMbH8adnp+6soQS/9RSP9LEGA3k
3ZY2XLPKQ4XRhY77pbqLpz9tBpudNEegMv7i/oQU1SmeBKq/VkZsmqKJlsj1yQFXPiK9LCN+6mPG
5SLVp/TqHe+fEHYdkhW1VevsRh+SGh1I7nDtI52DKJYtkSF0AWHvgZvu8lCrQS2RPFzAUyfM3ncz
NnHSB24h47adATUZED+okKMqmIUNxA5EVASuiAkvoDCge4FSGZVT3yK9vHny6NWavjrRxYuRAx9S
l0SOyCPeKfzVMSoqERam2isfLwpne7ocEeB2V4n53M8NlPbYxCotsY0yndocOAC0/Y3KGLaq3nvz
XBYI8F8QyAY9HcoQJBsWJvYN93mALsvQjIuwyZMDVxegE49Q6Ybwej+IlTyyRm1saRwGezos+ZxK
UGl1INumtuE1bPcBQF7/emVrqMab2JuroJ60DY5Dc+kL9Jgox+h0GJZf850/WLthGF5NBSqKiS50
zFVCEeAZuK0DPbB2X4yA2JBvGBgAR5zCPOu9j+q3X3HAw5PBm8pMLf2HTrqUIz5R6JDscXvLDS0e
WkdLFX9bc3vngG6wOIguYbGJzEMooCD+R2Dg0r7OEqRosRzN3Iiaad/CpGN+tbw5YPmDQ19oT7Zj
x3bwtnstVuzcRKX9uoROhQXiPvsT4m6MLzE9C+Rz2IWHeFCE6Ax5XLAu5qY6yb6eA88t7tCUgB0Q
TQ0adfJSDP4WEYLvswJ1120Pi3A2BuvhKKFrLKi8ASMpzKHQCClsRKwCD17h/VpiZWuhJ/aaofZW
j2e83NNl72unucJXlsmCF6FOH5G22roo88mAmAIfXhVm60a20yPMZdVD0V8ceLiNWkVRRDnhmh/v
RLl+dXba9R2iVDSgbxJ9BumHRKHvL8ij3t95VXvRhIgJM7eNXIBfi0TC1odaYEPN9wTlqhRk23cm
ejO8Yf5EYBjUBW75puQ9B3CRE3OrDx6QTWTGD72DmmltI80+VmxDQdq+onUJ7dvMNC/2eizAxfeV
ilqENMRWLWrQqe8cChnL1Lz7V2UjG5OCmBiCjcn1zwiLSSzMqgT+PWBIcP3zVSuat2u8ohhUhh90
kKkNZXPte+CWhAvz0UCJWMNT0r7ysTc67FossR9QMMi1uHhIS9ScAliq8zXnLdyFYEUjuR+6iApd
3TPkjBHDWIftFAcI06OUnq3+XrZeOqs+UJg657Oe0BH4EzlRRJvqIL2MugiHZbxHlMt7R6A/6JE4
yt9yjFznL6d/8PKPdcQxqXkJAlZTYQMOhtfH1H163YPwtpxMOHNl3KvDXDSJHMvYGk+uryUe/nq3
/kZ3HE9Otx3lmEpiRzB7hYaCBCgAdsOIHKmD6KuULm/NsimcHTcRd9/sifskdBl3ygjoqkcaUINK
j30dWk3DDEvXgzT/XeLd7wDxGpixmQR1eAvAeIGWwgDryyjSUutfysl86pRTYzmqFNDXHfe3Wpcx
j8Zq2CzO+q6j7ET4J4ymIICkm1xluRDZqMHYs9GTogRKNY5JbjiJjoWw4GGPxefMmvdScqywOtJc
haP201/msJ39p9KCzSTx2L1fGaHBQKbXwD9bK/MAQ5iEMgO19XZSOxwbG7zg6dDrm97APsCmLxe7
VCu7bDUeKKJLXNy/wNNfyhEQY+5Fi2+/D8MEplx5IdQNrAlntNPATasFgLSuTdZMPo883Y7m9YKg
ICMkgPvmeYkbq9zDteWCzJi9kmzvu2tWlOYm1/RMb3x0dfa+KJuLASLXMMg0R08wcTsRbMrsCckj
GFsY9YFajwyxo9UHqT4q9U5xBBjwNmH7wXpvFaD24USdo3IvE3q2Bl7BFEgkABNNq2O2flTymSzP
bPyaIbdqlqM9ZcDwQRPU/QQIqlU4scsgUzhcx9e9QSHBPGOgaPQNrnCm5sUHKkP0jTZsZ3Vh/YF2
R7s+GMWhNA768jGbVz/ve7yG0dSxZNS0C0xBG2xNq16FdQ5hMlPLSwFhp/SOk3OqryfggyjY3eKi
IRU8rsUU4mF8tu1H7ySdBXqjxImLjPKcxHMZYify4eBS3Luodx2A8E0Bj0/k91pduIKaAoPArWej
AYNW1toiGPfaXi7kzLRTPwI9ag5abt2tVr93cKRRG6PADLbkGL2l0oFsGNX/enbUJudfMCkF3WI/
6h+GRjMLedadOlRVLLWnuXzsZ0QKbwEVNHCNYurqUyN3ppN2Fol4u2zR/tf+9fvejZ511MqjHE6O
DesSTHsxTKNAL3eKbZvRt16r1UyhLtrV7Zs5k7013tlyhhdzo8ONhryP7XhykDQYkend0Z+GwkjQ
aSWUlEg8RNzVEDfDL+z5l5WSzNasw9Uepx4vfvHMRxDbx0etfOKYFw33fhdVnb+1i62P0jyzvU9N
3TuvTbXRehnLxU6lfjT4CVJ+jDVCmfoT6KY0pjkMe6T1sHAjrLEfq1zgvT1a9XQp2dGTRQyD9LQ2
81e3uBTYEXQHBj+oETEwQOPnl0Hjpf0G7Qx37XD070et3mgW+h8dH9QhmekBTMlYH4FKavcd/eSU
fxDRxutE9rpFd6657s0Oo2cpkX/rgdsLA9YadTgp/djB9l2KxMXwEUkoJVCAe4aW1G6qRCE6tx/8
Me4L8JYKKzKnR+QCwidYYua804cPs1cJeFOBCeijBpDhcD0aDO1+7j4hvxISWEaHnzTV46jae3+8
N/S/xXz/O0/Bu/UIswsq+1GBKFgjVbjB/P4v3mPfXfeGmVTNvMX5h+v6MhHk0Hk/YsZ7t7Zgelnq
rbPguhUGmWOm/5QweUMXbBBhZnY+GGBLDzNpfEV/IYB9I/Dzbg3BKBfWPHANh5LlbqrybdKm2HAN
nLGYyJp2OjMR0tpMOPmNkPD7upBBB/yVkj6ikLw3v1zG/nIv33wnt55eUPk7dXX9HYWD0VTEfvZV
39ryTEy5Pmvxlej8uGCUhQH4n7k/393vlRP08X5XNlQiTPj//NUlU8k5FEMIhq9ixHX/+br/Tg31
bu13Sqv3WW5C34zDpnF4avlHtO1BXq/Jnz/gG4Nqz7+yGP9x56VOB20qNQUXU8B1IhzXIaUdamwM
xydj41V6MGvIILSsDTrGXek4sW0+50uNMvTUEMxWJuzDQEaMvD3q/XQa+F9sv7+9tevD/set1RNb
9YKCccyBeiMuFlr1DN4DtOv2bPzEDHojxqwZHsH2sd1DBwt1Fy4WmvBg48CCGj0EOiGkAu5z/mA6
P5Pverd2P/g6WoAJBDa1PALmjKTUP38T371CVwbVP35b4fNRSh1M1wGj2cX8Pf7Ml/2aN/1fF1Zt
33r9igvbqTYEyPD52f3e0BE9xQxbIy4sG81Qt9CGRj+67q3Hj9fbTKiyx+0uZkTBPnQAg/zs0jfk
QCTimc06QonYDDu9Tsr5Zzv9rZ9PgTiBhk7LsjM+1uf28883a/07n9D7Hzef0tQ8Z/GwHdtgZ4Hm
MTlXN1rAJzPC4QF8n0puoQTML0S7zqxhDNJjvqjqfWe/YgShaXu72paoJroKsVimvcEkImFIyhXr
ZzPBVlbNx+t0vtRJOhkvev4+iTti6qmrPRR0AiFqa6wu7IexmLhx9+df6/qs/5eg6Xk3+41nVoVh
AvHf1ep+gVeJ6idkMUj1anXivezwKxb5/LNX9NbnZ2EOd2uBV8mrTmufeP7Tn3+Hb5bqrSWP1dhj
Y9gldnu6b6trr/Dn636z23s3W4Brjx28NvFsJq3FRowURi0HsOQjAfxvBrH/eSf/7fnf7AZTpVu6
cLAGKrMI1+bStHvdfmint6EmQBlzDJA3k7WX7d6r3xp5wrHeNs9C00B0YwFQTEDXddiKDz69Ee0+
955L8xXx6u4CwBaJGkhCl9eppQabHQpop62TVvy2MCdFErZrdjjOH0v25JQRuMyBj5FNRVID5kue
KMLBO5hj6qmzDhxR/1VWF8f4IOsr0OdwKk7GfF7daxbbmffkqPW7uTqWLWgHrcCQ8a0DvuOK/kwb
C7xIMHjoHewM/X5Fxm57P9t61PGnKd8K8LPJlo5/UX1/wwn3vJud0IUobKhGeBJdvTnQDIL4hFEN
vDWXGUC/C/IjCR1qIHGjjTp0wjbAd0KLH9nPIVn2v7d3OZNWUxB67WZxoHmm/kal/uYlv/VcNFtq
Fxr4A7vxy3/o/nKmf7epuTeF0lJqrT8J0PWb6dlBvCiooIDHQrhu2RTKXwk4buyTmRqRsbiBrq9I
mMZEgnpRJzcF26DbV0Pq1AtAQzxsTDU8xzzQdn3RS3kidgO2gXvxmyKCs2BqAFyeS3dD14xTKyx4
uV+AJzNrz5HNUlp/U3Z/96yuC/ofZ/dg16pZmYGaYAsHAvUzFxrv1kZrkphm9wUuWx4xjSv/5pjy
7wIV79ZD6xo2wDjHG5M7GMt9QjiRuf0Pz0LX+u9HUUo19gLec7tyhQdDzKu/FKrf3fTN3mhoHIrr
DtctKA/JBKQDZBL1s+xEz73ZFXXEdXB9hGm58YHp6M+6jVtvJamZjaxnaEW8l/zB/fXnM+KbV+3W
V4m5VGoTaDpXbxJZRfKHHdetk5KrZJur6xNYX9bj35w+vjnQnJvVzkf4tNs5Ry1HRNoT8NHBQfJ0
0CT8IfrZ87hZenaFDUXV1rxr38ao+f2zi94UKRXcmPXSx8vWvwgvBorzs8tev9N/bBO8L9F0t6gT
wWLEmIu8/vmy3z3lmyVnOrTXlGmihbPGzAMBmNMu9KSVWvXfDHi/+4ib1cdMeGv6YOLCVx5Did+T
e6kQVE/YX5yLvil1b52LRr0qLM0YsH8uaj/TKSC12vmAMxfzDDHPz8r0WwOjqraVOzM455ocNPOM
DDT58xfwzZq8NSIyhT2NizSgqX+iD9rPXuxbEyLXbjGw1TEicIx8A1AfmvY/3+03O6l9syjdnMJ6
89qtlCxjIDmhvmqLJv7zxb97FDfL0SSIFOZQO17RWjVtFuuHT+NmRXZL5QAZxyOWMlmufPHgz/f7
zZt3a0UECwNhwj9sQSQcSMEDjOsZOHMXsVRxbq9/+ZBvVo99u0Bd5tOhwocAFr3yOjBfsMH6suTP
Dhr7ZnVaDvJCqISngytkGbi2EbWgG/75AX33hd6cjNTxDTb6+EKdHG5wcH74S9X83XVvimYffuJ8
WXDPphOpD61K/3y7/+mO/6W/ufUEsgflEEbUvNOhCVvgCViBkzbTfQV3Vm3+XOkExiN0RRJajUVE
2qxDwrVxwbnUzcDFOKtuweY6uaYPAjBkHqJIq87C0JOnan20m+U66d8VvhmCLHl1B7W64pFwO/YX
N21XoLJWarhTBMAstGGhkTe/ruoIjemgKrytaLKQ5rB3Ydg3r/XO1gdQNe8lqN2li/k53GS5944R
fWygy6KA+lyMXIq6Sdd63phDHw/w9/ObSFvdfU2XDanw4/G3g2Hq8LgaNCmgTJr4WcLPP7fvfBPM
BG5Cj/oIAzuwC379+TE73vX7/7fnfIOlQCpsGKhNFZy7B2htn/L50QHfSAOBsvXv2wXPJ39TlZaa
xNosZEgG1m8X6WKGsfWGBXN5lXHv0ORwLgc/1YZz+UwwKu+Cyf+8ohKs3fYexERmm14tSGYrZqAB
UH0LqmBKbQh28NNlPQn2WZnvkD5A4fDQYHDY2NmK2fM8JrMNHstKYW8YKcGjEjzvUn200H3Bwii0
pQxqkIW9eYYOKLONKmGYbqwgJdUY1DufSI121c4aX6eapNxXqVMAJAFDe/nVmr8qJJXMalOBl2Gc
hjrRCHg3mNkKI+y7zWx+AaYPlTs+MtmcOm3YLQxDpQmTSoiUpdWGPShlOTgmzIIHrHpaJJjS03kB
ZZ5yPInq6GEmB4EaOFJwQSthu6+Nd7IQ4IDZWV3Y4bxod+0Azue7YSzBiGazK9qErexpRv53XT61
6xy3/c5yk1bHrB5+jqPRRx5+qPjTiihk5aiLBgW5sPE/m+UEhqymRxYI4+NiBlgGnXuED1Ywd5nb
DUEvLwjQCJtyjC37oxZ7Z3Giym1CSxnPjRSQKYKTjruaSuuXCxt3RE1lJYHruprGRF+RbA1NCi/k
3Sy6K/vLcuTdMg2RDyXFaGoReBvpXJ7Bm/Z4E9cwKPc0I1TltJnAwqdeHSJWcu0QO1GsGw0CK/uI
gL2oBh2dOAxBGX5o4BYcfLQAk2WioGJdB4yxaeeRnfcbI5fJpFw4nZKtAaknyWdoqnhceEM2YtY2
lEVcg6zA+jkV7tcw5UlZkqyBt6ZZWB8NBXUaAi2KAa3P9dgtzaip75feulrEhK4Ga9++PtbmZ+md
F0gZAJKGgENATSXIz+Oh742boXDC5ao7XHOQiV5q0l38FZ5MmKA4gQY9gqYdSDUcOgx+xRxz+2VB
/O5a7j3Y340ZGqEz8LKTv6q9Qe6M4vdModY0QEnowGx32nC2H3SltoSlQJQwF81TB3wLfHQw0wRT
OnhwhAQcdNCCiESEw0EZOuhiDUiYIlb1+jD6EAQJ0EZ1O2jwjdnNcz8/63gTQY2aMSTIpzzkeQuq
FA8k1cJ+gQcJYl9W4gWWeobvsSyLkM2QmHAwU1eeKGurg+bgDgXobJhadmD71hABvLfMgqxwIyor
KDwLOYmw+eNQNvb7cpkTuEDBejCu2D3jPogDvyfLD5BQY8it1kCcDpxonvCFT25owS/I0u8cqK4h
3IF9uAn7LOm8yZYnBaYZfvXAlzupg2BOSYgvAxyrnQnFMGnAtyd4jwFGDuxZ4z2ciSxoMcysVv6F
OuR+8nagb3HQnrtyq+Bo3s2J27uHERu0J1+0GppABq1oKSO9g1lzhdIKjlsYm4A9WxcsroeX2cH6
HEHTQeLIZP2GY2No6hBgLXbUOe8C7NZhfhrmJtVLD7PXC/Nhm+lnIAcZAwvHAtmRV/HjxLb/z9mZ
LceNbFn2V8rqHbcAuANwlFXVQ8wDgwySIkXqBUZSFGY45unre4XqdpfETEnd/ZBplikxghEA3I+f
s/faer6x2MKs+HPToYpPXnxX7srSRW5Y73zPpDvXLzRWzszpF4bJQ4fh58bNb3XKbTw6C4Wu3/R3
k38KPOLaGg9itF727YOyUG+isV/pNHo3k+wQRvc583WepcuGODgIoLzPcihYIov13IafA6ZdLbLg
3M9PbvhFhUjhueFa9HMD+TCLCdFQySNqqscEpUdBhI5O57NbmQ85mvgpx148FqzLif8lN1gRozGt
t9nortx2XNYOvWen1s917+578wpRagQtBsYD1mEIpG6xEfGx7V+t+hRnJ9t8VsO4STS78shQsrkg
c4ejLdn2v05ttW9KsU2TO7SG6ykoTpwAlpLrRhpMnd47JUxmbICtj762ZXgU5DvL80+1ferr14qJ
fDgsW+D1bgvHMCzXk9o79biovIdWfaG3tEriflW5j07+Tbj3ffJMbthKYiUJKTq64tXDxzCTvGM3
3m2dnMuGuJTwPqkf83jDE7UdAl7NyeJTmE7ngUyw2Dikg4eWjhUYDS5s1SUTF4x4TrVIkwZPsDo0
hbkccsQDeZOsu+Qu0O2xL/BpoMVxkXlXaDddKhMOU67vPwfTnZkW6HARsITRp3C+59dYmYiOTNW/
ij64qs1bQz4M8balJ4yVaoyHfWYcvICesH9KGSGViNgvuJR88t46zY7Tv2u8efGUbfJuvGo9rG4+
z2/1FPjWfoyYsjYoOw1u1sw08csEC4ch3SXS1ohHSuGBQu3O6f5E0PsF08L7yHiLCE8MMMQMR3+6
bhtrFbM2NzXO8OqbHJJtQWnVInSJ64IQKOzs+AdI/12HrrEcIrxv8bfZzu/SgM0tuK/zfJU7IXWe
vdI8nomm76j2bdcjusLwHrfLOjJ2dadRhft4Ne/9DGVooTdui6gKYfDvSy7p/KJk/t5T/aF9oNuo
S8uop9Pbo1fMcL0Dr6luI7vbNUa1ilmMcRrvBrGtyvlKWc+1+ooGdmFn7srT/SKa8V5ixCpReYyJ
gyP7hoSRxYwtYpgxkBrrSnZHZIXxeJuU2boEOe+m567AtJrYx+aiJSwpUBn1tRJXvFcus+JTat22
gA/mdlgpLdZmMK04q37NMaH66byJQ6hUDA2mWwLTNxojZ7wf8InF7dlBxSQmMojMhx40o4eZJAlO
WfSGlNYp+8Pg3iXsU8lQrEPOkqrzTkmKIo1ufkBlhYGNOYNOiUkcsE43B0hB1iKvYizlmxrL/cB0
ukYUxHIw11/m6gjzh0oIu7KnP5sG6GtaiRcMbWdcOVV417JwTTgBxmbjVyffua7rVRvf2nremcl+
4ro3uLmCEFWxoXfCDpeI06gLDkG5DbK9PTRL141WM8uZ46HnxGyhJOJsq1xLdVOwKJtVt7BbzSqO
5BMjkXiR3d2Q30X4z+jC6kurOr4tEcpBzPBrfxOnFKBqa7j41IR5FWfXs/GFLQNF5rASVE5lfzcl
zEnDjRmcZjbPurpXs1qF9tYYF8Od15yqcV4El1mLeQznW7v45FlnJ63XhB0vJEPyuDt13lODLzPb
jyxrLuWyY3EnX3Tx8ARSrvscf1HAJlJs/819MDya5m0Uvvb1MU4+B3irY+6FnPtPONdl+OrXeKl4
4eSTruNL4jW1BguuwrrPSIt8hSBU5wgXzuihWyYIbd1hRKxz89OY3Wrm6h7JAwht1yq3975tbZQb
3BHKvU79I0EYKq03ZYn83ravWh3tC04/ARJxnbkop7g8/sS4oHrUzZc8uG/iByv3D5iEAAKKT8HY
PRlmecx4pLX3NrvjbU/2J8kLxLytCoLPGvpPnf4kW1YIEyNDpA8B6k8R8wXglo6N8B6B17LBJtqb
bALTrc4DosrGRR9cT6R3lijdqpfAuuttvagxYvge/AL54ACozWPcsmZ6JcuHPtt241OSTivdHcCV
XYJCKVtRYUkWRkucCh5FUd6SOrzgIcMDj4+Z6AYe9hcruesoL0yuvv+Av4vckXZ4qYOjYCpsn2mX
UO6vbYTE7Xxy5FXcj1ul/BUEkNY8TuwfufyS4HQY/Uep3i0i/dxYr8Ne33kyfCgwa8dgRmCgtGDg
V12AND5iB0o5f4awvbf8TysD6jBF29x6C9pprUbKAFThy1ruZLSdhgon+9FiiJm5nH2bz2miMUSn
6OY6TO1gGPrmQRnN0dSExlRRy5nZDXYz5bXumqcIQLbrd3iwoq30ARkwJXLxIPYtOs+8XYe4DhpZ
fXI7fw9T/3rA1e9NqFqzVe6CT7Mw3ln+ciBiJ7kcxQdKIdz/nXt2MP9HwfXFRQM8JVCbdvSZzbGM
h7iVAQvkc7TB0FRxBhguxRyxer4xbiLkvkU4rhSmCa85xOaVrR9HGmgimzCKzMs0oCLHy2G56q6c
yQm5XE9/2hb9run3l03Izqpvscx2SSCWWM6XqsYQIe8nWgg53SYDS9achSsMHyAr9nGHDNrdjeOh
SdSNJ3OMtfFJCCC5GaLCql1H4TYBuqKa/C6w5LbFCRPW3XUgxQFu2naKkE4NhL3V426Wau915rHJ
uB9ZkRQg5sF5NrD9BAULVHMXIvCv6y99HWy8HH3zJzJ7yim4mgrvPkuHnaVQHgLC+cN29ov+wYdG
Ic4lvgw808cJYyG+6Kh+//0Lf+fN/V1n4kOrcLB6d5B2NR5V1z6wmF0HYHpGlzpUAIYgI2qi/lc5
ok/1Dq6BGsRdYi47zoZ1k45qbzbzY6S+JX547Qfffv9LXd77736ny5b+w9Zdz36Fft4FG5bJRUoR
dJEoD6Ve/f7lv9Pf/u71P3QYZar6vsoY6ZWmWLWz+TCEh8Imqmj4Fhv3YWcxmN9bA0rj9jCwJ3ZT
cp1519Uf43e/A/n+7jf40IMEUK5d7kE+IX2UGYe9PeX4Qao1SrJDMPi4LkiZ1DcjOQoxTueGvSq3
2WWKq7Y8InUdoSoo2/z/6/WLD23LCCNYnDIYP0bG1hoe5vgP/UV2119cyg+NS88t8G+wXx0x3y8q
MnbpxuFL3CGNuOfwjDmkOFIAEeWRLQum/kX8VmWA6q2VOTf3mh1ljuSqwqTGXrCWWKVHfAtZwfH3
ti+fRSg3jttt5CwPUdmvI+NZohDXQt34+mko++UUxus8f6xmbzmkuOHKfdNcBdNj0VYr6EY+jlir
vamTZJkDFalpNFfBWaiDYjVlTVuW7hXOv6r6nJod7TXYNoQJjRjKWN0bjSEonZde+QwqJAtwsx3a
HiK3uUIF0uUexSM2eaP9HLFQjjiORp1fOgnLwGgWF8pA1ZVUFS9pRLGYItQFoJG1OEMjdWrdcW9I
FP0XUsdaZVe+ucbEKmfsitV1pPfNFCwdWoQ2fYhR5LsEEFfKsUC3mOmtvSzTBUA3PKp6ekhavaq7
aA8wFdLWsyco2+N9Wh1KWmxELcXhyzx+K3R4LDH6VBH6aVyMEFpssXWGKx9ctSbXgBHZ1TzH13Uc
sxtTt7OrDlbCs5KvwhEH+ICdMdwGm9CxoE15XGqsr+NzIu1Tob8JXe0yNa2y7uLuP5TRp7ien9OB
4sfFN+haa46cyzJmx8Gm1xSf+vRkpyeEosCdgmTjT68it9aTmdx57bsfvUk7WpUD8Ljco/GRcNZK
F7VtLsdiZ5R3rVeuZlF+G5pi1xozZ7ZnTx4RkmN3ba9yIdbwTDjIyyVUpUXv5ucZM/mA36jux82g
AxpI2RWGt+8J42GUPSuEBVGm1135lNIg7i72SkCK3pzQRvKOuXUdzaeW6rGewgfH+Dwl9dEv3r0I
V62Tr0ZRrSd8Bd3gX8tIHNpQvMaCDgTCDd98N3qB95hYrcYBW1sStP45wbcFXawrNz58jSKX58Qz
/zAH+cUwx/6wp1Rp0nPLBANVR0/X8H4Mo5WhkJBEuOPmPykcfrGWf+RyQ2stbCBCw7FNH3Jihp3m
ysfW+vuV/BdnvI94bn8uOKRQSR21uUtCAvPG6U/nx79ft+wPW4QXWrGkszscx+bU9ffsAH944V9M
tz4ycV1f6KHw6JR34CH6YIYMBkSOsOPC/NP29othw3eF8A/bp+MVWZPODhcWJ0eZtmQIurTLDgnI
kjh5iMztVCjWmXjpS7X8/ZX41WX+sM4Xs2V60+Vj1dGL8C6VIZ4+EAC/f/VffGkfYbkqjaJ87rjO
oWOSRH4c7RYDKhC64evv3+D7Tf83G/JHcm4StChpHcEO6E6XlXof1/F1WspXK6RJTzRvzMraWm9e
P3K8za7z4EnVHEkuSXgY7qAsrboScFg47dKSE62pX30337f4LRnebereWidJdiyopv/wG//qKn9Q
spnuFJpBOTJqxGHoRowVXH01ZPdp9DyUT+HYQlkLn2eQXBLoh5/C9PEMkGbtwhhQdZVYOxvMSEqb
jJReCuMtAQL/+9/tV4/lh2lXEyQWdDlFLxHdIZvIRH/w96/sXJ6/v7tOl8Xsh3u74hxsdZI7oS2S
c+5M2yoP13477G132mpsaYZVLhqdrQDXQ/mBxlHoRx+DkEVTOyx2KhmWifvFSlBSanFg2rQIIjSp
yVJ7r2HCyp3eVxdQCW1Ny6LMIBPUxCE8wIIKG3BaJki3IN01ql2L6DkNXlKnXOOP25VT+qincZci
N87is2CYXxCz2vlfgkAuG39bxKAf5vFVjvKO1Gi6BOIP38qvHo8PK/mU+lFYgeQ/WpmmCZItR4DB
hL0xyf2nfv3f3sZ/D9/1+b+/4ua//oP/ftPlVMdh1H74z/86xW+1bvS39j8uP/Z//trPP/Rf1y89
xnf98e/89CO88j/fefXSvvz0H/jK4na67d7r6Q4/etZ+f3l+x8vf/L/9w395//4qn6by/T//9U13
RXt5NSCaxb/+84/2X3GcXBbhf/vx9f/5h9cvOT93eClf/vr331+alh91xD98JYXHOji8f/8/tv0P
X0jblBYhku5lvyt03Ub/+a/S+YdDYWx5Sglhmt+tBY3uLn9km/+Qtu0J37SVL0wXkeH//nV+uiT/
c4n+pejys46LFseM+L6p/s/TgctC+AoLlS8s01em+92z9MNTUkwNEpuezrVvWvZREdGzSNKAPM7Y
HDeXAEdQTDRsunZ4UP5wzW0fTNv6GbDjKnPcfTxorIkvqMEXpte9AxoYSDq6qHMPKd33zZzN16Mo
vjQtP4hf1UZIO3kD3QfuvXk0cuSn+bgKTSdYZjG3epAPBWzI5EUmrrHwZqKrh7DOF1KCCCjzHM/m
TBtY+RER9jQa4+wJvjYNpsT+Gk5TTuxe7UJWvGnCliaafgPjZW7yCe/HLDD8huW9bQLg6iIJh6H2
BQRH+7PSExUi418/9aJrI4vIKdV99rlJivwkGgsgYt1u03NydpW/a/3was5hTcJIS829PxMZHt4B
XVBIrBm0F7UFio4MwPUchk+wDWZIJZBg8RIi7vIGDKFbD6O49Je+2CQRBkV/oSb5BqCi3OSRA0Si
GTCbwlxeOmBXAwht4X64JGsYXuIshlgzIndRoxhL135LGLvh1bZMUSzmkal3PAKbrhqaUrTkYWl4
rfhWEihzE84dVb0h5JNRGy+5gP+ZewxtZGNayzyck60v8q9J0wQU54G9bmuhF5Ocw6198RHLoK+X
RQ/nPpj1W9+NajWH2ueEkDSHZgKkM7oVGXbSGaBDMsMzCzM+5UMzAIpGQuxbtc2Ms6k+tVmd3HSK
JCXssmA3Lh2auK8VJ6z0KawgeXlG9tpnJmddaJwbBsaALPukQ0bQZ0+u9C2efCu/1g23bVdWX7J+
CnATMzmwqna6Eki3AeLoV0taOO0m77nIwoavUemlU/n2OhEX/mWL89jOnHsuHmgeIlQOsCQSoAbu
uPN873ZysCJlJemNldTmsncmfR9gHN+Oqf/gCBP6ZU7fOUhsTOpdIVcgAhpct3FwNltaYE00yWMh
h/BZDI5Hkw+wSFXARGIEB3XXzLv4pXPR80/95SbvCIP1qgKBdsb5QRQmo6dw0oekKTzGrwFQtp6c
XaNSAlYZAB/U8fIqSJjhBiNDrojJJ6jljss3pCXQUoZVRuj16zipGIIDheu/BX7cn3JXcBhqZxzW
6RDotdWYw0J5m9jaMMenp2elMywKe4xuDC7kOkYvvVIGbdo0VkygZ52sbB8gQGN4PK+WRPLBCX7Z
BDkHT83xJAtm+tKS9DOrTqunLLIYSFizv+xMtOa2R8Kv1YzUI4ligBtPnb1ibRyWWsNQ5Xug1nDn
bN1HY7tMHCCTKs66PWAQRqxMtxZjF4TrNtRiP/rwCoy+tJaTyAOO8YJWUJ8QtRv2D8V4wSj24hFo
K6Z2y58OUl0279H9nLY2YXbagljoxd/ozzarFgrccnD4OEY33RR1iULEoC/g10giIo8nWRaQiMMQ
VAYEkoSd37cYabtqO+kLeKzW1SmDVrSv/WSCqEyPObbGfG33AUdzH35DBP39UOiC58QbwA6E4bwG
TMCku+L5LVLGGVPI2c7N45fBQI2cpp7GVRHw3Rv1tFEmmEo7yBB8dPOzkkBMEuljee9nTmVjnXJF
mYEo4eh1XQIx6plTbSpsKX+oIX52Gv331uFbrmu77F6W+qiYNooSQ5moi7Pni2NOE8ThSTBLtfKN
/CFww5ZGcfAHVZvFfvtDNcebOo4veE9G75awxcc3TQeSbKpxBNl3mT5ViCCAMaTJ1xY0taIVQHyK
KWjC3gqeJ8gff6ihf65TL2/PMNey2JQtS4m/SPzT0iw7KwjMcwLduFkk3Ig/FAz/3KF/3JF/PhXx
Bq4JbF55risoDNR3WdgP+/FkIJuoS0+c6zT5YsTJUyUk+pJW/KHg/rkA/P4+rslzqRQGON7mQ+Fd
ZTntgSpzzkW9tSZgyvuSDn8U7X7/cf7yfbmm8l0LZpnn8dE+mmgCRDK68iofSzxAN//NjP7Qkvib
7+vHN/joEZpyMJSVzRs04pQ014m8TfKX33+Gn7se378qzHnc6CbyOEt9TExDAe4abSzVuaPlH/VH
OQ+LUd6a8lsZvf3+rf7m6+Ig7Srp4nZyhXe5+3+4+nxdmakh85wrcRiKjW//IZHyr69vmfDmKUNt
Poz3sZFjB1WNnKEyzgb903lFofH73/+vXxWIHp/S1Tcdy3U+SqBLy7UtY071LXFKeQv/bsOUCSbG
YK1//0Z/vezEIvqOVAhFSMz9GKGa8PyApOmTW4UCsjeae7KDnutBvf7+bf76lFg+1x2HENW45N8/
Xw/P72K8oBGz6vZOzI9h2C6s7i1i3vX79/n4vUnMVI5luVwSy1Hex9ZXCCdBD/WUnaPylGU3iPqA
PtG0bYw/mNk+fm+8kSMd37Nsz8X1/rGnNDlGY00qROmGaM7OXoz4PpV/WqN/7uB7ijfxXdu83MOK
J+ZjlE4v6zDgHgzPRcJovusWE+ulfxtnV4XZH3KwGcpJyHZ8/P2X+PHmlp57OS2xgPLoSPvjPREV
QzmmrkzOmO2D9wuM+vevL37uJFw+F3WlMpHx2S7/fN+bfng6Y9Ta0xwlyXkM0eW1fa9PtUAaUY9M
6W0z6Nb5VMhF04N/RrLSLnvXFF/sjgW8NfSTbQ7A5XqEhDaoydu8yNHxmy4yQyc+x+CQwbG33rYQ
pre2wCUtFRTbVRMx8UzYab9zCim4YcwvyhQ4c+M7wY3qLbIXJPBPNw+cnbad4Q+DxL/eMpdPLW1h
21JI56MpNw0miJeVF5/pnPrVwdfXVnr+/Tf7N1eOt+CZJaMLvcBHj1QGm04MbpiciyuHE82fwBsf
n2Kum2NTrduOfzlvf5Sul5Wf+47Fl6yTUyS+Gd23dvSgONl/uEH++jE8juzStKV0Xcf8GPjS5AnE
xaHqzqQOLtQnj2yc/9fv6ec3uHzQH25AqWwjozvVnUeTuQEzjNXvX5/Fzf5QX0mPXcF0CJqxLcFW
9GG+l7giMUmVAL6b2h0ypMICPJ7GO8jU405DqFxl1PRPdgKRpmWP2Q7gIC8iXp/hho/GurDC9MSx
Ouyrfj0mPUzXHih5GUdvTiPcsx/43SHKkiAA+WQ/m2YCcmmk2ELxFct9rZHKeZxVaS0M9rUZJ8gR
uhz1A44SlIeOOoYVSLpFx0jF3jtmNqwLvpTrXrf5JyLkShQS4wW8K8JvYzXm27kok+HgYSdY107P
ET9R46bGkrccB5GuQqN+mMe6h26VNyF8IWp5ZLx6Hg7pLLONaPKS6j1qV64qn8sRr0Zf2vmyZA9c
joCSrmMzyqGu0b/VoxtNQIcY2RHoEHwWEYrZxJ+qrfBkdGqyisaK6PWNGo3qzktNvS6IG/vipl0z
MRsMIgwMc/UgKzzHkczdg+eG9bprCn8F6xCygh3J15irelBO0a0AzKMYAVb9tQnaYYngFIh+OZjr
kZbJclJWuBauMvdKcSAxQjFsajW95TFayabon71Iy5VMu3btZ4jVGeFjJozhY9hhdGfatIajIsV0
PbqbpCyS5aCS8RiiS161VZ8COhdjjwk945sKZHkCeFmAn+wJR1GAJDmbMUvII/+kM/h5VdxjDnMQ
IHV5za9Zw4mpQI5su9hrOZ9CJabR0+10n0ZrqxTw1IoWWfglKR1Mr+mdKiSl+ypjBOwzXbu1PJM3
SEY72c1F+2i1ZIxURgL3T8TVwjZMurjYIfdIb33anaDNrHowr2oXKleaOfOBks7fOkEEyLXPLtwu
E2tK4Rvg55tSyfekc04cLafFnJuAI80U24I0JbdMJ989DqxyHam6e2/y+alQWbAfVT0cJkfIqzlo
4mXW+/OdFn517PJi+BZ26rXPrXppprW7aXzWe4IiLtksDFLbdppv04FMFIU5ZWcVfkqUxShulDta
XFNP3NBegR6E/XATaZejh0eeC1Er9I4dfszPw0cfh98GKwiKrXaMNgIx8zdfCWIiHNIF8s4b1jAg
3CPHJ7WfrTo7pCZ2hzCfyn2hQR0Decar00pn0ySy3xfcvndjN0ItjmQjoKUjBzc7NS8tw8khA6BW
pwlRrrPZodjzLryvFNFzMznI40P7pZZQNwvB+KiVZbPrzImIm9CwOSEm+ZZOX/ju9Rl8XC0iaMU5
qTApIsgZwK2aWgWZx7zV7lygRgRtB7JGXxsjEbapjHoQ3pOzS33l7zmFTlf1bHHKLS2xt9wi5C+7
5srS7byaawZM7tQxcJbzlEFKI5OHDQ8Va+XVRDORYWCFNdNwpAPkH9G/KHVO6x97Koaa+FA10kWp
NR0CgzbjS+4+0DG55khAUkQQ6yuXguoqFahxU4k6NeQKIopv0Dd9UoOz8nMXURUw/A78yroX6VfK
o/tWuC3wTF/LL+DxMI80/QMYUU0ARsBEPgLvEDUKvEYcBbs4r7sLga45OKlnrN0hifY1fdtdrpFI
ZlPVnrqpBHw5CA2TXSlzYdghPYwWMlpddm8A07DqBK060wGiSSVrxPEC+GXcuOI0GWOyFy3jHSm6
ZNdlho9dIYRRCTt5qYq6X2WuAy17jMdy7eSTczdqeMb51J0YLbmkxLCSWa1hvhiu0xxnNYJtZJnd
1lEL2gpq4TKJJp5TkNt77V4Ae1mOUSUP9cakw7ZQZarP1kBbLo9Ftivcwj31vTNvoqr6Oielf+Un
hnEQkL+WZuyjZLM0LFQdPHWO/4UE7mc4AXrpxgzUrCyON05vhYtiLN7sHszabEvo5a1isUyz9HWc
8mY3Frm+taqhfweGlGIa7CS8HbfrP/VllRxZFiugCAFYudIqb0LNWWlIk3g7+fGd1XnlusQ5tqQ4
undQRu2KMPQ2ukOES78IVfSldduBzdtGczeujULHm04gDprr2FgMBt9rRyDJczwV9VonYY6Vayp3
0h3DZyZicO51OpBT0iXnwTXUOgaZjaZ3tBazE3bX09ADYCghnCM0iYxlWILBLIzS+zSUF7C0Dppd
Y1+2wYD1bukoDP2ZkbdPFuwWwDTKGFju2R8uA7c34fKNZWbt7sxOpPe+TlSGXn5C7GEF5mGuRvO6
zc5IOEn4ygdveGtyz/yUzvR86gR+ME3fu8rU80bYU7+xIiR3VjS8F1owaC8KNLlJjn2GDvVJdoTY
hJRkDDs9OvBJ9F76Cbe4OzMLDQpzZ0SFTXwOgY9spPF59MSrjpvwq90Pxko0QXOjgL++Js3sJFBE
L/kW9lhee4mwWb6dbJuLvtlPkW2BSR2S46hMvrqOOqIDWdmNErhP3VjCQc/YpLeRcpFKE78SbtN+
gqvPTl6tzLaLofgm4Xnye9kvUA/MG02Nca0pFdZQy4mcaBUhOX7tbbNGJxszj97o5U3w7Cv7kBjy
81Bri8C48NXkQ6zAUNHNnuhmF4skqAlf8Qs0OWhn9b2UtLerOGMPL0pdLZ3AbW8LD3x+3TqgEGPi
FJQZRmtTOdMFOoyvy4RqQxZa3soD5iYywEbPOOsA+RD3fHM7ZihVwqAqr5uCfV2ptFlF0gzBs5oN
pp4AYLju46eBU8Y+v7RydR3x0o79xZza8Gi6msQLRg5r+BDWxuLss+j7aFhVfVeTMJJ8SzB+vUSO
9T5c/hmcesWN0x6ipvW7ZQ1d5+SEwwvRxgN3AyapTNnZbgS3/85wy6KuwDZIp+2NYJEXPQjjpeeU
vOkkmERcnfanyUXZ3DkMwhc0FWq4vAZznqAfVpkvwl0v8dR4zI6XsR/h1Yihp8dqgqaPtXGNHylD
P4WzsYOuf+4y8yXUOsGcGtav0M/fpXNJ28S3B7rLGCeE/158HLMiXrs5U47BxbWB8G9BMgmLRxsZ
nJfbji3T6IdrNwudBRJ7sZrsfsQ1Wmq19Xv3ZoB9LZgjtaYkreOxDp9U6K9jS6GSHbxwMfRyvJET
fcmgK78Z+fxeG3BMw46oKtMSOAbtaEDf62hogC4Ay861FxNDY4AUOKxK12sWyq37JbTsCvJoYpwS
jjykiVbFjro4PWlWnmvGafi7Jvqx/exkKLJwjy+Nya2emSmYlFaOVW87fDfb3sd4yYEAuEESTJvO
t8M9Slhr6aQmFHio6VPSYZOK3eogUkHgI+lMh6p1TXZOQnoYU8LliSe1yUZn3soZ/O6YRXhsMvdN
JCRTCpNZu0o69wgIw9laThU9QLDuF6WggE/btNvDmqarzyAMNZHvX0WGd137MMzJtzQew2yS644x
zmNsZcwZC+aZ2HQkvfOkSKJDp1zBuAKXsFEi6Q1zoPBVJdXdpGjj24JoUpB1ISFf7VvRN8HV0M0S
V5N8cS3Krzi3RpxxM0VCXId6F1/yeSmV9GouZblqOy9dj0Xn7MLcbV+nsQiAm6vqKprKYWnnpXVX
S4pai7WfTTfaJ6O+5Y6TK7Px1U2i+vScNdSx7qgfxqjmtmlqm7Ako94XtfhcqhZDcZSPRA8UX8lY
bdcYPLlNaT1tlc3EDHdo1K10jms0q1xmU7IhbqOMkTAOwbS39Bg1yyyq7MdGinnjS4uzDDMeQP1M
c4+RneKTtERHpJDo69WADvlMgsFw6kMnPLHQTTskrmRpOkm9kVWfMbBh4mYhruP+zUAupmheTnGF
v07UpbtPpwp9qWUWKPBl61d3wFCdt7xIk3VeyoiTStl9yidTsmtW/Tb3SvVJc6+sldWzI0mnJH1J
2c5eg+VbGhyZDi39xG3T8BhWlmwPlqm+FnborquCga8ObQyOFUSrsRfhhioBZuPoGItA4jiWMvZX
02zvAvIJlnGs5Zo5RInNhMQD2+3W/dRgHIXFHkQ9o7+KXM9qek3p5CySpJxINAvfnVzNJ7/h3sf3
4O+jmKCSaXSIHuwx2Xo1taSQvbGJ8uKSn4NDxS6xdzHigtvF8G++H+O4ugmCninXPPnDqu+kuesq
P3wT89huhGgBZ89ob5wySHbZZPWvcSHmk2vqcG2jGN1VWTGdlYimx6SI7UM199NKGjMO3HCq4AUb
zr6eZHUspx5zq1slD4Zh9QTWtOOwiuArbCHJ91vG7t469sWdE02avBZ3HBZz4KR3wip3NSV6ScfK
oQew4Bimt5Ru0cFRIsdGWFHiNUXw1DMK27B+FltHNMOqaFDViwKDhT0YcNjnrlq00RRsSnO+5zjm
MvCenAXf3BQz3fWj3RQwqZxja3gpmsJdd0AUbuZCtwthTck+tjgvm1b4v0g7s964matb/yICVcXi
dNtza25ZkmXfELZlc55n/vrz0PkOYrUMCUYCJHgRJGI3u1jctfdaz/oRVN4nprsGgsysWflEkII6
i63rHpvKvc1aOtp+Few13uw9hWp8oy093lSzpXfSHL9EDYPDnOpyG3ZEAnl2XW7nmX5Aj+1iTYAP
BWGC1L+1UsJto67ZRDaFqZgc87oGlG+Tsohlqhzg8uHsGfB57Wr2zA2H9VMkg+GIVwKFTjrUl7YY
k13fEIvL3qauHOQAa07C4U2R2/UpV6l5IfPc2k5gKMhgseUmbdL8UJf8flU8ksgULmEmuQ0JeaaZ
hjus8L6UYfTTKESzKkrLOmSG6zPi8762GfhpjBafbWQLWEGI3xOJ11wqMwo5fHpPHLeY7/dUUn2L
l0w1Pal0cyU3fp8XEPRNjUWFqt3WvXWMFQBPrTo2CRcvjYy4L7mOYFk40ADcQArGPjbShPnBiHDs
uRbv6qCeoUx7PU3IxvIu+syyH3U09HsrMK195M1qrasCTHpnl+s4QbM0epjF/RkDstsZ1iPAWyzc
0YyXa5AvSA6SdQmz6CqL0++Tb9XHPpn6tTn7421bBeNeJMPPzum8m6nEchczZGCPLMZjkC3e1ZrN
PjTi/LIwHe+QAUveBjzPa+IKSwxeuAnbULsXfefo52Eync0YKesLalIXHD9xftw4MBXzmPyoRhCA
dpJ91T1ZVFlp3vCc2FdFqhLo/KLdqtayVimcbbxKtkkEBufTkDgh8uFUtumKpt11Lge5ClEA59Ko
3fZtQgZKj4XN6Nhi1MAhemyxweklo2f0MTTaffvTL2raRGVH8pNgPWg3cLdN53Ug9brg4Mm83XSB
HV8UwZDs3IjoEsYMRiGbI4Fa6sCDgb5fH9EIWLdmkmQPKHBtZOPlU+LV/lbnJaIxf4ZzHUbxDiIn
30CmNOAtEt4co9HHMpbP0J7pGFDC7TyRWKu5TPpdmoULel4M1yWdTd5U6jmpa2Mr4qxh3GwOe7r8
akf/mp66U6hxTzvMW+kiD7mpnJaPg0iWDdbI96YkqqBr0Y70it1OpkulGmqcPRkFizk3SAsGYd1E
TcsGXihBe3Dx9anAOJKV+MtsLOhEdUeeaQocu5GzWCVuZpOTopP7IqaGcqom34fDVB2NYWr2DSrZ
Q9YVwcGuenfXa6/ekkjQXvMV8m01gobX4SDJcR7bb3Esv6AUaNfu2MZba8GOBEMmdrHuqBpCR+/j
KuXo7qPOpIvF6T0KmeDPQXblNWH5UARxcctsGCw7hydZJd2avCdycQb0LJ6O8wOf0yMTV1Go0EIl
XasgjbUETgMagZTFuiGbQXffHf7F9kYHJSUF5JZzzISyxg1uomlOKIiMSR+rJCl2uTF4CEWb4jJo
6fwPLUqq0Od2p00V477LnGcvEOpbO5vTth7xA88NJqumMp0DfFJvT1yww4btVPB6A3IOy9Giq8bG
vNJljzM9Vvh3437T1K0ihHDKYBPH8pZhBc+BG5OoElfyVLYuSpm5ERSYfrQfSPgjSVLYu8DvvF3f
us1KOybfptLlPp677mAHab+rIvdLpVW7z+mL3VUTtmQvIiRwVKzdEfXNbWxF/b7wR9gjcnlVcbbb
OVEtt8gpiHy1bGj6lf3c10sSB/qbFWp8VEv5FJ4CLYujiT7lGoVNs/HNoToSF24jFenTnduOyJZC
ZA9+GSVHP03oQsRusgHBoVFwRPYh0Mxxiqwrt6xJdsU2g2lPHsSOJLP6Bbp8+IlUZtCHLNQVo2xe
pNHSROa4OKwhxu7mkBbHsA+NkvBS4BhNw+ujw003NJ0moSFVV0mfIvx1JE2AEkAUeo88v8wsoUjh
kM9JWIl1EPsu+bItKtSBZBBaK8RjhASRhgofkY3e40oJNV6QQpTtfY5CW2Tg5ZUCNwDQS+fAgwiq
tjTRLXOKgrclUmdd2Ym8C5E7HYaA9/ps5D/nIMkIXhu6XZHTsJuzbrqIdUJPt8WH6ARtuueH9A/9
YjAJrcbblLNlPIPXdzeZQ+hxaNrjBQKn4iICwkdiAnvzbASIoNxQ7Ias+U7znHyclHi5wBk4ImQl
kNBZxRaOXV5NnQFjptNJvG4HBxGOSksaw/WTAGwP/qUyQXvGPmwF6CyB6cl7AnXgomL2nYxyWCVU
UCupy2mdud6E53qh8BQc31NOxZ+zmQDo0jQebIf2YOP4Yl0Gg+D9gLYoEA6+GrehMTVXP3RK74Cx
sbMdRCVXeTzXd0uPH3yHy2taOdPPIWzhW1SCEaZZYEaMuiQ4JFlH4piujM8+J4YrVdObREVLycDh
HjaC0LuaXt19nNyJ/DKJtfHdzUYASbrBFRkl3FsJ+oVGZkgLix9Xm8Z0Hcok2Rm9GxOO0jnHMXO6
Byv0kSZGorscI0EeghkQCzjm/Tqpq5pvni7Dh3bCGhSVG8/EktY3DqvD7qLLoXCMTZ+ZJLLpJT4k
QYNWp7L+1FW5i5e9cTErpUSCkmVjbBRZymvDKAiOHiVpsZDJ2bsKzMX2kFu0S7No62cokDzwLW2a
3o1G85ngTKYAA0bMJMQBP6uhBvhB4yR3h/olKb3+1pcxUbcFx1mH7KG9O0fEcftAFHwMr0WaQ+ih
G13QpY+w/zg0cbe5otTRXVA8ap2rX9oXLmSOATDF6EMlHVzabq1ViJt89L5NMJT3VTxIGlMpZaFY
YjfHyb2UwzxvFBvePlbYGgYO9mvarngDjSnZmW6eXI2x+hHaKfkjjWVOq6kPMzRyWERHCAtBSUhH
Hnzp8LnddBZVVjvO5lr4JD3x4OD54sjISTmVpya2yYOpHfplNBGCTRD2BWF3I9T+yB5ukE0h6C+a
+XPD0r1tRZmFHBJdF3li+bnqCWV2ZV0+aIZ5GmGBj4CCeQUvG9OK0m9uLBRknXC4tSm4VkSh9wc/
nI2N1UTyq+tl4hfHxC8W/tgb5m/iqzfO8VNsFx0mBHqtF3YApFopJ7yv6MWRIiweCOFakmo5I5SO
u5NeY96w8J7MBtrjRg5d9iC6EqfZb+ZNN88Ztemc7dOKGeummNLS3c4laUxGx1rJ4oK2du1Yt5wy
X9gQu1vfjOQ6H9t7ZojhIeVNQHOXsqFXTMZ7OF4MwACMTlZsb7wWZ0Eda6giTSahZwPwShv1IoYo
veR4yXSn8vvbWkScSSsgH2FDG9EPNdmw1fAd+Ym9Da0s3Hem7Am1TKVxNTF82LjIbTcNK+UuxjnI
k2H1nKXpAQCXpqaKazi1Yuq/SfJg6SQE1nfH9gXTh6wfb6PaNralGaoLaWJ8FimkpMygZ93QGK3X
Wci+LydP/JozgLQkPqX3KknjT1EVVo+2ttprM8lm0r5Ev5GN135pmdUrJ9qmXw05zgcjbvtjKCoT
etNIZGsU+yFvp6j73spUH+kxD3epcFmW7mB6RLuRwJgQMv7Zi8BBmHPXXg68H9dVTFxVHLrGdTEx
EW5ke1A22esu864th7Ga5pQRxyurIMysKJV5WfZlsydyqsWxS6p54STOPstBvnTBgnyADTk9dtKN
FYMzGrS1E5ZQAgjIa91W7pGYQwrqzHYzF7X704AvtbMLf3lHc+ZSy3/kUWEQhQKtghBd5tNJ+dU3
W3mQKn4ZzWS+YEL4PHrzkxsXL44haFV3oWt2hNClBcrI2ioe3c77REYdmSos1XRvGCiTh7FtxrWg
XfBUGVK/xJWasNAHhAz6SWhSPtC/AvKQ8dIn/qpJC/M0pXPGfIt4KixN09BdR64iSZjk02s+07yq
xhgZtsqqZG04LiqlBLl0M/sDZyLWC5qLOMDXPCcjabP8RHv4jv2XMDbjq6kqQS1hHdnlEhlnBAwd
tpeIb+hyzCVRM32Qb12mkJtkieeNIQx8LmzDWdNw1mv6cdVaBUW9gw8vdr3MmSOGMBK034Zb1wjD
Sx8R4AURDcEh9OmgdET+caJxknUxSMYuOfCrjHkIsWRhfyiraYFZZck9BzJEr5Xud6NHnJIlqaK1
r7xtrLWzy1o/2BVZPzOaZw/o0rncaOEym5sAcWS96SNeVlT9AfjoPiDLz4G1h7XTtzf9QGdpNAlv
c1787BQbX/qqnHiTh/TezGoJ/vRqHNEeYIQ40IoON2RTIs+o18w8IHchnb/pqhYvNLmXAC/e65/6
msiprgvGJV613YUJuJGuzcjFEGF93fopA6hpIObORQrnNA5Q5ZFMZW23ivqPLvnYRC+ctdVmmAnT
S5YirfGyehMFtC5MZjRrAbDhINrpmytDjtnZTMbLssNHLnQ4VMNtN30fpMLGWQubZk/wifeefvIX
IwH91+Qzdx1QOlwEuiUVioUELJI/gJhiSMreVTQ/UttJ7kymTNtsTO114sn0fuo86zlps/HJaKzF
PTzSg8U/rDZNjzMoK/sGJiYtZCexn62mMImyXlBrNr7KSvXqcs7BZaaRETO6cRhGciDqafRgCG1g
8Aj8qYP/zZiKKgTKBBl90wIf2ozJ+HXwl0y5OS7ao9fYPWSFITFXI0XITWeSdp1QOJQKMo2Qdr1T
7tAeDH+GC5Z3PSxv7O1I6/XaJrn1eSL2W5C5CcGz8JzhtqtKa2PaU3hpB6b4aqSaislq4JVZ+QjL
wR5MjKuqOzqcXx4cjk/rMCA0euosFAeuLD57NSs5tqZpM9kaDbwv4PALptldOMQXmSgVg0ek9zPj
2nVrmATOaQBCoE3aPZ9m3E9G5+5s4YvPdV7RHhe+vognXX5KXakfggzehh93LYNx/LrR0H73R7Le
GzvP1ot2d4NMub8MyybfxbLNUNdH4YUxa36PWFE0OUyuSYvvaqvdOOWUPhhTGr8wGXS/h76GjeWP
/a+yjGAzld2wz0aZfIon3ztIUUXfxyShi19znqHhhnnMB6cx+2Xy4DApvWfIyEi1NzASkNotVYJI
Xdx2S8LkIHrU+OYcTSf64YxqRdMpOFnYg0u6AyzMGvNL52RUiZMLI6QkW7gzCcOj99FtpWGCe9DV
vOlDYD9Rp6edZaY3JiLl29EoLYwu5kvm4Bv1TPrXg0lOhzln8XGms8sYqljEN4b1Q3TZwiR0BG1B
6ztcRUHG2QA7s8zEz5C6fzVMRrA2VeGAsihWs8D2hkOwjyx71Wcq5LQ6YuJp4dtvigCmccjCuU/S
IX6hM0eEnlXO0R1DRWT6PC77vivQy1SgOVKWeLj2pJpWhVmHNylDPdrws4CIRptcFql34G43J3A/
Klu5nbqLhMmAsrRve8oewEbQVxZMSb/3Ox7VWSEUoQgWWyXM6lgkab2VNdGg5KtFeIyIgONBCUmw
39gmMYNzSkTTqnQkuATBzOIqyhU7NsG6xHD7xQvpw5gOJsO8tAtlfwl7TOxTkBLVlC7VG0XKjkEA
AzsnEFsGxN5FK1u96Rk1hXZtLOaOqcJLyXZSetj54yDETO7/jAIedV2Y6pbZhPqSceyyNvVM8d4Q
prhmzoF0ILUiAN+2O0xPZdk2ByU1TQdY2v4+C01a9rU0bpLFeEqxV2+NtrGYYOGzKQqCWne+OcH2
r9v0Vy+1/0ysH8GAcWQ/eYlP1yoG5wg5kMlD6twPZqybNaVn84F4Tb6VhWIEkMLiidUMLs6FhJXQ
gWitoLqLYEE5TIXhAmytLru0qulWm/ljG/hfBSqEAjzD+8K2t8q8RfIs8Vd4HtLNN8B/rxJzxOZ2
RzRHvfeGf1S5I6nG5oFZD60rUzp9JpoLI8ks3+r9W8n209EE/oAo/fbje8jxhAtJSKE9faOPJIRy
6KAR3IoxvU68fkO01O79O3QWBkU+FaLZ30YA6eAG4Pd5rS1MummyAruubpQMJH0lg6jjElXZZVq3
+G7sjLjxWc/bQDtAg5j63/hCJJsy57xsxE36s+vdmSNrH4qLPuisrTeO0WHUJGsqEXR3BVKVrxQE
TAGcggrmg9W1eJj/9DH+/vieg2QLX7xpumcfP1WiLkcnq24YI676/LYZ9hFe+dZ9EjyoheJxCpsP
5JL/uSmvr7pInWlEYEgRjvmbKPeHIFMYQWDR6W1vArshtNFzaJgSV4H8MwIj+l1IOi+p1uU6j5l8
EdGz3CHEZyuKDtpuMxX8XHrjA50n6xDRml/en8OTbzp41kqsTsBb6SNj1vgU0kDZGaQTHYRlWUw1
4jY7oiaxdzIilXDiwLe2Wuo35qPdZs4k8yWvOaackje5Mrw1k+enXnX5BhdoueG7GqgvaudQGBNd
S/C6OMVo9ed1/uiPjkWNhuOyCEKl11qiP6IQZAPEG7j38xnNHJnU27QL20snavESO1ly0/KAfJq6
rr5xBlZpPlcPyei3t5EklTKHEwLZUZY+0qYxqFY+mh7wmqOxGYfyB9XEwqqtmidnMNCeYUvf1Eg3
NmRpu0fl1hcUydTtYVQMF4ZOf7JW3VPYu8zv7X6+dtysOjrSG54j5hH0oHvb2U2TLFmNnAYnTb2+
6mPMZY7r/ZpSyIwo/0HjKjPdNTmdpMpq4Mgsvtex7cH4oPQ4lWWQWLsxS+bjVHPGzLF2bc3Rzi48
bwpKBqIyesAgSXhbZ4xrKsAfyq7s47yInCacvBeZL+0WoqGDy9MfzVXC/+Y6TCf2V04xFAER4FAg
pwRRGlN83xSwAQZH9tCzS5SKWeP/dO003A71raygYUfYmoLwcoqA+cawUTajGIo7WFLyp7Jz+tEj
ozXgxzZNYH9GcNo0tnNEqjNdBUpVREiCxCkNyFCe4cEzMZYWjEuRfunZhL/RXT15sQP7xpkp7SW4
ZEnW0HE2FYyW1sv2nNqpRqakwYLoC8iOqklPcVNMW9FUjMTdakIb01u+3k0urdeVtLLusqVvuSGL
Gl8f3kqbAF2ycve9Pf/oDf67nPWXrMIhYTLiKDi33VxQEYdlVDIbCLtn9OG8PZ2ZrNxkKi6tvP3K
8CR6DIqePk+CyAlvRXBTtWLcxHEdXVeORfff6MVmHlrcNGFRkgofm3BU8dicSuPL1Hxu15FS8x45
KUbAOgwfXbO8M+riKuL402d+dh3NHdLAMIXRuime8rAxv9Ygzz8FVVPtZ9KGjqXMhotOduGNN5Qu
MaGC5h6fYGYgkkLrIyXOvoymFiYR8/DPQNnmx9yk/pmbQy2HmulfDLYnwlPAsMgZT8JhnBfk/pd6
Gn/4jVl+N2rQMbFchom0Kl1A5ZC2GN+YTP1I9KmYFa+xDaRHesXDhQBEzeCq49jf5N1MAL3l7uuq
gwiuoD4qQMwbO+4VgeFoSzNNXQA4d8aXUHsR823PsBhSer65Y6yjrsN+Ci4C23gpPbIqcaL+DBAY
bZoUYQsfwf+FkKbcjQZ0v8Gou7Wa8GdPTvVr6jl62iHc3CBYNKmpcA5pWXqb3lLDheINw08d2Yjj
pHpwFQdxYiS+2VRvL7IO1EWQOBGW4VxfG6FXXxr2BBrX1BVMwqHfls3gXRVNyuHeq5rVYOGgnJSR
0PzH0Jnpkn5xO8fBP3GvCEfVJv48y3UtJo04vxa3xB87vmwKq4MfyAJiAuts+V3efw+fverf/P1z
ib8qi4ZGT3FK05NHs6v8wPd3Ztr0UPZj8l/shbwlqMTO3pOR58PcoJC5s2b/soVzZ+nuIu2dZXRB
uj0zzfzDmLi/XVO7QihP4aOi/np9z+YaAG8AtPVOhaEzbtGjzbfCz6NPgS6d7y3Uk8faRdQJr55j
0Pv387V7BXsYpczi/tCMKLUHT+b1tYXhJ+48otKv8n00bEknbJMPisvl4/+3CFguYQpXLfYgZWOs
+m0b+mNJgF/w5QR59AYX//hSzxu/2QIZfv97fHSRZd38cZE5Swvtm1xET8zYYNJuzGgNovB/u8rZ
6qZ/lMZJBnOKo8883PhqrRBEdv/kQuSGeS4uSs0dM7ldSpytQQRr86T7MOJlG3W7AJDdTTz1wQcr
/fyOea5U+ChNjQWV8uz8l28S2ZRCVPMdQ2ZYufOU7BPIxPBcTRSTCrT4+/fudQXqSpT0Dta9xZ28
mJTPra5yINKDcQc08PAzKvR5eAYC79p3qnn2I1B2iDnfv+DrL7hU7FggbVcuF3Mt3KKvl0TSzqGc
plwx6A6Bzq5asRGEKCjj37akN9dZHu8/lt6AS4jeQ6Gu9dy7t9HsTlvoc/7X/+3bLLf3j6t0blog
nObblAAvQjp5PwxU7N2/UbrYsl0LNZNp4k7laeXfry8Djq9KyzpsPkVWilu+Wsva/WB5n/0unDEd
/rzEUYZDHbKLen0JrDi+GYrU/8Scnc4wzdHJoYX8wa7zemNbTtJspwofOnuPZTn67IvkhAj6oiqK
+1ZtFiWKs5k+MtkuC+i/G9tyCVOyZbq2jQyXX/lsN8BXrU1GdNW9T1UWmeXGDy8gnsb802A5H6zm
8xcfF9PAaPCK4zVcvP2v75pZdal24fjfq68M1+vH91fXX/46mwCGVE4AwtHnQVjGYLbe7IvsPiMX
cYvK/F//PH5XAdwHTw3eU/dsd7asUcOksAjoGLxVdMLD8cHdeftrO4on3daYz2zEkGfPehUNaa99
ad3vYEeJkGgHkf+bk54ZsbIxA1keG8pSJZw95uCr2GLGtj45/YSoZdvjb+MY8o83SrGk8IqYyzeh
W3K2pKo407pPo+bk7u2Y+In/8c+fPRQNAQS+sfx5s985+1Dt3v/05082wAn6MBz2KQBNttyzWzRW
mR8JNZQnYQ3bFg1YL3AbPGVo7t+/0G8r8atHTy2SKgzurFjaVd7ZgsrLXDUEzpgnO21MDinyorYw
PVotmtSiy24XmSFjBFK78P7NI6XH8IQr6t/6TiwJB9WIZEdb9kr3vKkC1M7Kmmrs74ODb+xz41+f
muXPs3vxOC5YgvOGoDSAUw/Iae4hhH+zSusZEtL79/HNY88VLN7K0LQcavdzmkYqmyroldvdJ854
gMk8fvANlh/81c/0+3nnDcla1kut+XrTGocR+TLb1qe0JPKqTS4Znm2wE60B7xybBPC3wajt/e90
1kd9U2icIy9QDMfhoPIMmlYNIkDHV7VnQ8wNX5KhQXpYMq1CsHZhFM1lVnanDy6/VGf//c7///L4
4F0eAuWcu5wnM2oRQAZMAav6grfDczcj8kdn00cRHOTet+m9YGSbSvvC7uIHg8HSBx/hb6UW2ziV
PTsuJJizWiFKalO2DLFOyjBvRqO97tMYjYiaf7kE1lKtrG0v/DaO9XUxWhurjghfMRzUMPG32LAP
dbyIVOV6zIg1UvUlguAP9qG/fkA4lmwYlLninKrW9QG+UZwEpzTjEZ5HJBceLHSNoopwDvCL06a2
2x/4NT6oPf66OBjQgUKn322zSb1ekU3ZkLpHCM8pwb7VTEwGck4lNNoz65EnzOy/us2VMX6wUZzt
V/9ZFH9e9mzjnZjthHXJovD1SE/pUPXfx+HrFJys0NtE47Pv46BtblHq4EMNP3jKvdeP4durn70d
QaYUWNyy7GQkzFKxx16mTmUx3MFJZWffewIsUAsQ3jKEeCfQJvxguPsz7e1PVuqsOd7tgD5flZi4
2IWOWjAkHmWJX6L6MYTkm3ShuLPozu1kl2/LgWvUc3bnLhIOuplEVIVr3qjuDgDvr4L0vRWZivAF
8GLSipU51iDD3sY5DvTFxxSOANfm+RnTC5ELSI7cgXAIBIxZEe4mMnBMkwUTsIsMajx0fkmn2Ewf
Uz94sHNx5ydEQjT83zAeIV8iN6/ML9xKbvVUfRpsb+cVqErI/plXA5F427IPIWAxm9PYiNe+ldG8
k+SrFGpf2+pnX+lveL2wvg7tts7MdU17LUKXivAF0XUQPFQR8dtxoz7LJrh03J8JQ36atU+2XsS8
Xb8vZx73AeHlOhgkeqv+air0w2gMV3lcbYms0+sej3fZBPcfbASvX8j/98Mzz6HeplBV588Z+wC9
SbqJJ2G7d4yQQZp5Y4mOybgYSeogiHBrkR8ELGZvxsTKj/5jGA1riSyBYdu3vDNOOFw+2iGXXf/1
DonUlWnT72oNWsjZ9mQWDKQjXZSnpHqxOADyO2n0K4Z8rCBTI6cwpm9t/2B2dKw+SgQ+48QvtwTZ
E8M1i9O1vfzT6w1AoKbr7SmhRumN/HJGDLYzDbivUatnhKqj+FUjhfo+ey3mD6cuidibvyOuCC9m
KcTWSE37Auo0oPNqwrQWBe2FZvawE0PSvbz/852h3v/vs2rKZUA0FOXnsAkXPwYKTas41d4x6l+i
4rM7A4/wYvQGdxqlStxdB+Ir2tVVUd2YjvheQz+05vyqHm99iCgYbjam+y1PUPjlv8aRhWnAXJfY
qFNmi6AlAvNqFBFN8eTOi/+JjPKfj89E2rWW35rmz9leG8VByUhtKk+zbi/9KblLoiqCYmB8lB39
l12dOklSYDBmBM5xXojBe5S1QjN4ylNE2gxrwheUOymscudlzMfsNvL0eB3b6ACQpGMziEb9Qe37
do/lI8AcXbqHHm2us6aN7UTZ4HdNeYqqp2mw7nOCOTLUT8jMvfSHFukHL/m3r1Cux/uTxo3FYM09
e4gMERTCSri5Qe7ZP/Qwky2lAQIGThserGJUj1lS52huJY6H9kMk9l+/rkndS64bs7hzIpMhOlSD
VV5ykhA4uZltroIiv4/aLFv1kzjqgCQCz96//0S8rld/ryhXac+iQcsTYaqzL92I0GdOstzkELhp
Q4fCGf+9QuDG/vcavx/KPxotkeOXxty35UmrvYeUop1I1rGekDFjqBs3vUe8fHScuvyDBbQ8DWe7
Il1Sk1acNmlcndeNpSlxXfsud1R6D70rUZv1jzMavPdvoXx7HcpxmzY9Q1L6zed9vypCXa1ypz41
0rpt/PzRIMJoxHoc0PXB57MB8PQAb+PY6npXDDMVdL1F20Y4dlbeEyy5ef8DLRvu6+/9+vMsK+2P
+50OZTbNrltTkd1aDbsTKwe59cpo6t2QPLx/sbcvxOViDiNMGgX41M62pBEq0YwvDksaoQ2iQN/e
tcfZzQ7o7T84h/zlUhLAD43HpQ0pztve0cT+N6FkO3VR/Mm2Cu+UyNLbBbH6FfiEObz/xf7yq3I1
x+NfprnAfl/fRZjBHYz6drkaxVbZ7ISTbzP1wabz9qnnKErfjg61QGnxRsjhYRNsw7E5lVa9bbLu
mwNAwDJddoFkG7fNFRaVDx6Lt4/8cklAS8tDT6/67JE3ptpJR8klk3lQkDSkcSkqY/j8/u3761XA
F3JoEsJ9c2gzPVDLWIZpjJT5Ke/1J9MMP7h3v0dHZwudjjsNHsTJ2sIm+PonQlSusYHN9HayX7UC
Kz5MCIlfRpcjIPEaDOF1fpqxjMVe+MHq+NvX+/PSZ8+YiVUncN3ld2vKQyVb1IY97qH37+FfluDS
CeHtB8JHceR//f3yEh8VEnfrziETCACTaV/jVs8u5wjI9fuXevtsUbnBsYOmSEPxzc9lxL3XTHYc
nTrLmVl4yLpDE2rSxBibBLZk/mDTPNujUMBpj18NcZRQtErOt40koJ/dFf106iU4WSPPyv3cCdjA
6VRuPeQ7HCoa84NR6puLoi5mbIYRG0bAgtZ7fT/9lKCqtuuck+s33c6XHgeecEoue2twdiP3l5BO
I/lolS5/9Y9VClRV0H1ceqmggRjGn+2QZkXrJB2FcVJovY+ilsmubUFBdIUELNQE8tZwouEzB0q4
SZTKF26wZErVfZI8z06CLVOFZAB43ZCeohJQRoZl4W4OIiqVsQgvCqQE7y+Gs8WtUMzRYaJMBiEP
YMo7u09jHHl1YGX8fRBDdrjv1af3L3C22s4uQJX/+ofQmI/d3qbWCexypUiGhe6+9jWxPtlHgNCz
Z+g/l0JeRtOP1hm/wetL8apFsVPJ4lTMGBh+xIQ1jR+NfP/6df57jfOmX98k4FlQG58w7Wj9GRQD
uhnf/DBCgfne+Vpafpn/Xum8RnXEaE9+ZhYnIbMCvbXn3qRx1m3GijFAg6noOLDcbhKM8ZeNJkwd
29xWOgh+rKqONyXMLZpS/B/A57nHupJIjLNmUQSndLEP2mwDTJraWOFW1bB6gtz9FcncPhSD8wX6
A3Pgcv6ZGIZzihHvbeKpqggVDB2awpFpteBGFCHbGSlKIKETMq9oUtQDaCK2kEWUH8qVHCXB6NZA
ohX2MCyHjykijgms3wbHbblHqPzDbesQ36gs1kEVfUWY8zLgLdjGI1F5WdSAwGo0zrF5sH8igeOw
phLIAzS391kC2M7iSAO5Jw5P8zhd5HN2GJqW6EIABeT4CtgBdqPcdRHmej1UXfnQkcKqrsERLOHs
NfIg7ClLjqluV5GCBqIS0lc9WeUbx4LKwH7tgYOBUpOo0T/YVlzeqSL9YWaB3mIBcL44GFLh0CbF
nvjt7jYwBEpghSSLmQpWOUHGakMm5raJ2HVEkkBIiZhPGHZr3TdmT5ZiiYEz76gAIOWUxwQIPrnu
lT5I6RdfnDZo9tbQVVtH4Zr0CmTzbmg6F7kkAHtOU2NbY0TdOCbWdL/uvzY6sNe51clfvgY6oWpr
eJwqW2GEnsYOgBYIqUnXvDXnRVNelz4mGtdMtlFPZtlcEX82apIgV4jOrH1QATbyvLx9LFpbb5Is
J/pvANZ1lQ6hulJB9quSBIzQLHGPfdcXpPWBoKvnGIxijpcd7wrhYxNP/xC549eo90AHYYTeCte3
txOxNYdS4wVEeF5fR4nrXmRD3R4sb2JUy6iTn9KWlySLfGddOLtUTeaXYLaxwigIR30XOMcKdesq
aKd0G9fTixouB3jmfT49VI4PRSqkaVaGYX9DvjCx6rFPDrw3W4exm16QkBMx7Lj8Hm5ebWw4DZCq
UyhrJXLGvSNlvHWbvD02NiKroUSGG10R5x1V/4+j81iSFNmC6BdhhohAbEmSVJWl9QYr1UCgtfj6
Ocxy3uvpqSySiCvcjxP8iEwHVbvj44Y1D8io42PZTeIYVQM8L6AWKOxzC//VJLKdlQ3/2kn7bBZJ
y9c60SFyWvO2EwVTv65OOBcX5x2WzGL7XV7gC07ZVWdzux66vHWQjZOJnMDnCsY00e7LqXIv6Hn6
sJdq9ksT/8IwpPNlAnCDfhJIXp808bVzxJ/m6cjdXVKvjAZ/1phjvhaZ8zkbihk1te6uRP0d5ux8
/ag35pORFjPXpZVe2ywZT11kRI9RvKanrq4A/89NdectWGkJvsoNbIsAGUuA8pqJvV4ICCwZfsV9
kacG/lrLvU37hOQAXDUHN5E/NuRMPHqI4LLG/YaduAHkhdi5mYmHhQjih7Kq2wt2cy49Pb5OIC5O
ZeQyb8UJyggkuXf1cQ6Syi1f48J2fIt/DC0xyGAGWheOanUwjlUr40kNr56K8FFpkxnWm9dW1mUd
NINOLoCHJTs1N7vijD2oyDeOXcFgCpVtfGPzj7u0g4mUDFUKaq2tf2INJy7gL/CKwtEYTgxEp/bS
QYVvlwTzbOEDrpuQHhHnO2uLHe9VNiP/t8FMuiQqa2NcBUmv23hv+u5iR6nw0QASfBY3w1PMgCzs
N+ct6eHVOXHRk48l2Ae7Whtc9yuT/ayJfP5EdG+skHz0pP5QQ2rtsiUGINGlgh+5pf+zgGnBquiB
yKEbTxJQMsoj6oMIAW9fpWj4VghjYaFlDWPWUnwX0azvGvxTu7RxPltMoDuRZr9T2f3VGHzYLajf
kSw5qx7gL87WTxkVEdg5PujI+tDn+fxIyczGMSMy44YBZKulVLBCuUbbWSdPdJWZHzlQZcpee24z
Yrm0xs7RHibIDAvC5zJ2kbzHBe9N0eLjdEvrYEOR8KeGwmEUImbnAvOoHBcUXWAMuhf+IG9ins54
e9OWvoAT4yV1OrxDsslfnaJ4sVFrvg2DVlwmLHvnZSVeMIYs32CLBS01bDpXZ+MsYEvTfkTsekFR
YmHEaojw04vRd3oadiba/cBIPPtcxs6fcNFirbh4bzrHgzw2dZpPEawzA+9mPOa0eHE7sl21a3Uw
JyH2oyrgZfCehJAS7Ec1GNMBgVF3BX7W39a1UOe24OzdCtobKuWMmPNkwtYq/3EI1cFIkgfHHak2
o90jcM5cFdYjSbWgXci5ZVHEV3saGB7hFMM4hp1TWAtp12o9m+MwBWvXmU+1SuwRqfIwQM4GW3kg
GRnFuO6pVxF13OpmJcsfrQZq4gP6wtQlWn6Z+hQ/qHnD8pojjj2PJZdXuV+eIqwSLiYMEG9FtJ9X
GVgjwjp8Ey8laFBBaLLpvDud/JDD8LpIqDCtlaePsC0zvAzUgHKkZLDthbDRltc+H7T4XqYwBzwM
vru+s2jJ5wzvyxTNG5KnLbAipYawjlGueAhLLNtzWRMNuclzMIDF8Z3JU2PXACLeyUqybihxwz7H
elRu9B44+LlPnxX5OVulneMMEFCSMvdzIlTOsyPm0Gwtderw5t2OmWDVGAuItJH4Kxq2XR2mxLPe
9/1+MnL3PYI8BV+vqI65ZBuCT8AKXYgLAct3870Dpgb5CC0ZnptVPq+Li+95EAr/TGyMjwV8Ir7z
enk1tiT0Scv/1SsHZKKQK3a63cJb1dK7tUJyXcgxO7IZWe9q9vT831YX3wh7QqyNBfSybGNT+FNk
ES8LGdp9Lg6x7LaIYRBgOQZ13EhD/Vo2DKyGonF3/KhGqCF0O/QlDspdpfUtcObRu8OLzvd4abwf
t8Xq4LaaEcBp8+7h6Lp7otwQTM89b2tO8QS0OcHoWr+apdZ/2bgP8WZlRMnKaC1IG9VXDnuTUFAR
ikl/MJomeo6GGNbI0MyHrDSiIPbKhRBzlmoeIX5hGrmEuUitGA5rv8TPOhyTx3ZGOThZtctbyQ4p
KSLnVMdjtKedrJ/FZtEEXe7ue40TCDATW8HZUiFyZPeQuroKVDPi9/WYb6vBfSITFupURA2ZTO5U
kQfV/Fm4iKBw5hP6WHz3uWH/6YIVWFNS0nYtWz6dOzj28zGrvqG0ypBNlu6jBBVhqlYSp5a1vdP7
Ef2x8vjAW05ncVGp0T+TKv1ld3pHCTT8LjN8tGW22uvYmnqQ6cbvLLcnNzNfs2sT+9zkknED4gKg
x5IQKM2mh4UUTgqXs71uElI+Wcj4GlHsvtuna1i3kg0BPtlQLMb8FM1LvdMS3sgkz18mNPAgN1Qf
lI1h700Uq0X4U+vJs45cFtQxvTl+lOUwNYQATXAofH2ehgNKbJw2aslY4dhGCKht3oOCyzEJRPke
6RjWsS6GSONS/BJSbtA3qLw/p2nePMqmUMdmtq0dIKrpCru6/+KXvRzMMcPONoG83yvn/y656fjY
c34hPknhcs6iZ6zlON2xKB5KWlgYii5gWmoPA0dB0l5MZQxvfeWCdUXTHHh16V7RssehXKmZrNru
7yFk0QTo4O0/O0XDEWbtMj3UwCtaqtSx+SAo6Gae5aelpsn6VcKajGdJ6LPFXt+q8mMKoi0Kpd5W
n7hsty9jNkIm6CwLb7sc943db4E6pfR2+TADKxUEqs+vHVikqz1xLY+2cPwCa/9J9phGC8dL7rNS
2HvPrasto8/2paF95FsscdGkXrg2hfWVNQZ9i1skKXZIXLS7OC03f6DSqaI8woix5/R+lLtpS36m
lZ2YFSz7sVDJvVETToQ5oHWektQDbtmKp3HCxxInbL446917O8WAEzkwQpu2wXkFOdzpP5Aaoodk
1+ESiGulJ2vU0rCBLHFSOWt3jZI6yK2uDtJx+gVGIndL0qHn7zKAXgL4KEOtAtwzNY9uZx4O19o6
qdp581D/hLrb8umnFn8tp5lfJtFHHvXlTmTCBBZrKiLPt3MQP6lf26Qiwu8EIDUvybXoHQicphMV
twWMKhV4AOeo6l2Nn5Q4e1iWHOeJkmq5goAB22YouV5do77PmvxjgOFGpi9eTH+wcFlqudfCT4C+
48x6GyRwCPaoB4sQjCVXA6RdDJF8O7HRJq+UAQyOAJP+2kk8/zh6NN4v7OqP/AUztJw+uYXNiKQt
XqUB+NkZIw4Eo3rvC5yqZula8I5m52iuieVrEbQvSo7xZKaDc5dFLS95uQEXR2IXQHs1RdB2CwAe
N/LumFvBTpPdR+w4f1rOwNGkAznPBLW9IUTVDu2iVV/eEgF5YIsV4C2od0kP/kIrkh4LZKSx9rQw
jnIg7KTWaEcMcsy+WPb5OjD6oIni9saesEboFpFfLkoVv6apN31VUeOBL9QOYpqI5bJBut3r3ez6
MHvMvRHBFZKxWv0ig3hI0BpjLstZd5B6jMBLyj8vBiRSV6DDjTIWfknlFqQCv4pK0iVIsPpgiNJE
UHnDem/KxTytKcBHcH3LNbYymx7Dqxmdte1ByDq+aTuJ6b6QLuC/dLjLCjkcEJgNn4DS3Ys9K+12
wsfIk0rHsADz/55wzJDo7WWBmjMgsXydzHuKWugbVQL3zquGJ0hvf+PUtqekHz2fjdh6YyZPQx4S
86d2tD48CjMzPiheR84Xap5ak/1uGjp2xH3t7BP+e4EZm9I3+pqWD6NsFqRJkgX64nrvorKxpkvY
Ct9r5HzhqppeYrOsTr3UCAPQi6VKT6w04BTJxoBW7ya9/S/J5HzK2tkKolnl+1xnw1zXEXoJA4fr
vli66rbrzV/bsrQzmL3Zz9ctPbvD0cd7lcIqGHnvVwIc4EvYn6Xt9EcrrxiQOMKg9GsxmFcWG8ZS
sZzDmfzq6cubgxmJumoB9tfVVHdarh2cgQy/rJjB5ZVUq+iwQCJlFV4ekgp474CrYPztQCSsD4wu
RhRqSEVYNdt31ojjLnVY9KmGzIC00JNjKqL46DZl+5iYrvPEh7J82+FrmbqohrrpEyQZfj2BTVun
gPKZ4QIK6cdhP2WFeBvSOt0vfW599olp3noqM1O/6WL339rnpKtxml5GgeYm7zvQQXr0hnkMdUSi
kbLHMRr0AuZambfmsfPGOMBu+7222bgHfYOb27U4N5E6hspzIhxx9fcMF+yF0RIoGzLTQgb00NoE
j3hZFvFYOsnLqibyJTUdRpPlVrjSlyJg5mjhGhz+JnLodrWR1cdkILZVy3l6ejKYp2qR3aMcS+0C
k8S5wFFObh2Rr2GRudl+hX7MvLbmYxhbx699eJVV3SEypErty5ahnmBsEUe8lvKHW+WPqBboV4gg
dmLBNN9rM4azSXqBvUmF4jR1uDyhyjf2VN05qYaVsYTKUMIP4eezE/IzzGYf694Xi+Mm1IZypjGU
3dc6Mn1ELUpZ1U2hKarilopwfJtLyFlWGyU+DWMFy1C2h6gYsg1PQkOw1nb2QXxaHJblaATmIos9
rQyhBfqCpb3uc3XsKxjrsWP+A/WBuq5e113dSEB2wv1X13oDdznPzpy18op2qAxEPyGIimOrfWyK
gaR2L+9x8LUC5i3GktDFFrzTAHiHNa5G31LFN+rXhNe2/U1maDMgDgzrbJd8+4fV+Nls/aTo1szm
AElTSpP/8JdF+NSqThp3Bbb+PQhtBnFitIKh32Ciyr0hYj05W4gwz57LocBEayDtKHPhUwC2YPsN
0EtLtNd86fSH0TKSh7azyquXuc47NkkmU3SkPr9cqO8roAOQMfIonG7ZPLPWHiZ8sRc2ZEfdpFLT
4sGEi1V1xUff29EFGmF7TAg7PEZGl9wDa+yCktjDw8xj2Q1qMi/WyKOJ7ZhDXG/kvpoAaxWRWg+V
IvDLBH8Ax8/AW2qBgCeNrjr8nyXSxl24luuXlgwOA9d6tk/9JJIQywn0KSq20OggNJBAPR3ZwsHV
chMeRz6RXJIK+zTN4ujW6XNjA2tIqm7Y56KnGdMTdWIt3tx64NDPJqPZywr4lCulNcS/MXfqD9vt
36M6Ty4GNLBD1kFEmlP1G3fzxI/PwFesW3Zh1A94ZdMugiFjzwFLT0ZUTQ2s2sn0O8DzvN8S2sES
e/q+qKz+yMtphYSdCEyAZn3W2rl8MiPlvM+r++2UM98XnfMGF2kfVg4YqFkr3ZOQTcVZ0pTPneZ2
gSkoKPSSvCUj09KP0XT6GwJJ851MNSDJFH07bSV3U9U5fsRCq1/WtCdygYkE8Hi7j6InHoZBx5fX
HiGg0BkcowbIbCP9MzpbfiyrHM+SAwNm4WzCg2716YWrTmwTXfOE2EK/S2qGEpRA43EZnQ3jyBUJ
W5ptp4AAU9TU/ZJZ+69C2WL6zOMorpMY/Eo55MU/Rq4IwtyWE3kZZvvqkub0SAXeBpbM7NdZoJJW
YExIeYxIKSGmNsTZBvhB8M2+a2ctD2Jnrphb9O3OjZaZyI5+lNfBZgq3miANCUp9x5WKKmBu/jBb
TkdyfqCszFOPPELH0hSymAD/M9VlaBlWcjXbaoIX60BG9kCtt9hB3uxFvLM80ynU6k+ZJR1Igoae
H4ZNfxINQk+N4FozioZfq/CMmCkuLlg2mHV/dj3AVCUeB5xKfftuFiZknLboghEvtlm+b0i/qXsy
K8HV0Jfyn8uhf+MU0weKzfpMlg8YfmZMjC4/UkLeyawm3oeRQb8jv4dOkqiYPUxkzl/q3g/lQMoy
C9zNQ++op9GoWlYDDWOFtnTCSJXJcaoNk7UDWhACWopzZ7Ng5ZWTCeLHwa5Apw3epfaM+kOudRtB
Xu/McBHpy+AltCfW9JHUGwVc8PvbcQOIJ5cpAQzlIU8D5Pgr9OuiEOCfCyvydRU91sk0XROyS9We
OXTTvaQoqYdQ9W3/Ypli2Old6kFU6kg/aBJLP8MwdU8zKNi3qNW7gNeWDaTdRad4YVhseskrGwR9
V7oxYShkyx0iiAFHGpvohEfACKSKSW6uSAciL6/faXGXH9QwMbnzxmrD3sqgcevvQi+/s6owdiBI
MeRLh8naZaSRbPd5NNznLjTKwYV7TY6LoltKzH0D9omxbvY9GByLY13kW0ozSxR9cKK3Rl8qiujZ
a47EW+w99cncrIpuynJwrCsM6wnt6Nin6aFlBXy74u5F8CTSA5I64p3B7hCF2jLgKgySA2zN/l0z
IMAlRh7c/9VPlMfbNPK1fSvUxW5C42n7ACieg6oKbfsiwKfB/oeyJWY4CdwivlrlU9OAsKgiYmAM
qzEOtgEbt2eJBIIKaHdR1jANBMfEUg/92UHKvsaj5i8qe8EAsA3aWiNUuSsfia36XkzjsmTZ88oL
f9ARM5Jywiw+By9PmttVTItBNFFHGoie/gFqxrLhXJzxvsB7KAFcMuQ0C5uSvcij95Vq7GoW7Hd2
zqIl/2oxDc/KdrtPAyBd4C3AFXB/Gyv3u6vEXhX9+ODo1np2zfTTtbrXuNbhxOcgJ3pjZPrlaNDf
56rlAZfpzoP2+mxV0Cd8Aa/ubqj16SIqqG2MhCe/SjVMZBqD6DJlHDGUVczUt2+Jp6YpBcXEesSC
5WmN8PCBQkx+XpInlBtM9JkT5Ww2OIUXfls7McGYGmtzJBZhSEMAXWiUu4I8lqVMwLcyoSF5hFtN
OMNzN7NHadLEueRq+eA8Nw8Oq44dx55+B5ZdBRHimF2JBtnmxcccTn/NjimhJ/8SmPlYEJrb3Ie7
x8+LsfsrMJr4VuZW+6qjVgO/QBbVFP/NzpzsSeRayz3rjfeG82fHYgWiVTR/EdAAhZDJEEsYnZIE
MHRoaoKWMK1n/dfQuu5S9wAxFAk8fszsxm9Hkn8ZPMF6Z1DwYC1V/6jSBLX3qBvWo2MWJaXxWje7
pZw+LY6pIIc4voON9EXOOvtW024WZrSDALytxJcZu8aVfU11lRwl/CDyu6IVvqjYXiDNSsHCxEOS
3RkJJm2DjWwRZXTm+Ycexw0Qf+WdGTl/98nAsNd1tw1lhENEGV20BHk/9k8N0GcQNVkL5wyaZZoT
IS2dOHke63i4K4v2CxC+uReNh/RQcVVTxxGvC9V2hNvrtAvLl+FNFIQlAOMsrtrQFvWlMLPiqrNB
clCW9zOY31GF2UiilwatgKs9KW/GaI4eamb4wPxKakV96F8m3PSBpbQZXn29pUiYr5VgpLeY+PsH
KdV5dbzsbOtbud3yLFik0jubcRM2cZYErdf3YTs67ZFFDWlaTZmE1ByQNCrP5OQrdd9jrB5ESr6T
rPpKOJ/LS90l+zWNzCMpX/LozSb1W9TPbsiKcnkcLRRevTNZJwAa837quuKmmlvwn527BohoFiil
0NwyK/YIS7MRwAp7vmqr516cmH+DnOTPqoO7OGcGewDdJHO+a4mHIbl9R9/LmQlB9yEx2qQN9Mhu
Pb/Vs/jaglhnJ+OYPmt0mNxddM9hIkjJioyzbeTZcexFetwYwDQ3ZEIayqNBIIlkn80QrNHCk7O6
MMECJoWMUyIwQKnfsgEkGEsmzYcwjNJPt4ypmSlu2MfMxEcFK96jTvHHrC7OJoUR2404281G011m
HC4XXabmV0YaFn8EufrUQjUDzFodXZx8Dwb12SFWw0NGGutB2Q3pFyI3rr3aRNvCGgM4q+sF+bQ4
27asT0LD6VC5EYFmbdp+Jmla75nO5TtBJbpbvcLkeuEeIAojIxxHH5+skYUMQJnuQspBC8637/ay
XDlLEgNZtyGJgavXnk+6kB3lZet69LzY3o+jSA5TPrFiXt/WZmyP5JRUe2cUwyOH9cK6CH+jwnh6
tIwovanNtr4AjIEnaY3NQy2Vy1ZrGSjyVraxTazuunZ6EhSeR222GIr1miBecNtOC/1Lem13XQTW
itLp7VO3mMtTPQ5Mmygwdg5FTQkVzUpUcdcmNq+FN/2mgEve46m0E3/Z8BZ2xrlQT/FvMS52mLlp
RPc8ZSy1df6FcYMhlpN4oKGIv3pplQcC7khd6jOWujFh2Jlyxlu0w8D99UbnPosaNFyxdybSyjtz
JZunOFM1et8CTk+dEYbAtbx22XIghq4NqPEbkqfr6VoaRXbkEBm2MlHbkRREqTxoy9HQ6hJJg019
vFQQtacl8W0lX/J68A6seNpzbXdbslyj0/2OmDDsHm5o5EGUqaKdlk7zbT3HFeDvjTxueRVRRd4/
gi1/WnoS9tM/0iLAyXa1/G2yRPYwLsu009t42FtcwneEyop9NrLaNWVcnpWXyTPAufSgiuxFCSen
ETX0SyfNmV9AD4umzIDKsLFh3YSmzZ6Q1LG9Wk6mjOK3LF5+y775wFKT7AwqgF1RdUzMRkoBdoK0
floryeKVLYoWR7+LIyTLnpN1YSVX0ycOxwxSTqJrmXeJny0LC3J7fhmrvDtoXkL2DrvT28mOCmjc
hvZKltUJJebtUhlpyCbglnRNN1xH+TmafRLIhZvWNfiKg7xLbjye6oE+zbj1IBk+oF3NdmKGIkU0
sRdGQ+7+UrAZcE2din1RBkJJc9vT0kHbsRb5CSOpPqIvRU7iRUCmh9nyS3rjMCERlVfB+nSx5LIF
bBtQtltv1ujvq5jSG6+MhjNNDY4GluGpj51kQoHGdCBFc78zRMnXpVbWA3Fx2dWoAYmuCQahNUma
vZHWZEZWrXFnbqsDr6Q7FKjjfGmTtIiVuXiwY9uFxTC9NZTsAVjKFlHAFsZkdPK4Rh7rd1sT/yL8
sduLgNDEUa8QWcfd6mi/0tYdsJr1hzdDuEmmYbhmnNxHpfFpYosBUN2JV3QEyeZJWo8rYb07ey0e
3Gnt32x+soDhFA9cN6OLRghkkPXJBwoeYNBCPptj6gRGnEzPbuU4fAgIxjJjtgSMqj/VvbOGHegi
tx9fq4hdopqIhzLaIQWk43kBa49o57ZjsfcSoz+ZQ97fD3rUH7osLZ9BpFkB6TrmzoglqYtgA8td
1Ez2pzT17ji6i/UeQxR50Wo3BvVZEanI1sTFDpZLalukUh2t1d5NmBUuzVYRtTZs+toeHlqrXB/H
ccRfxCyK4IWNqmtkV8tuui/S0cobxlKCFb8TPcOM4tVtJrCZcbmbaBnYbbIFo/ls9Z+sc+l4cE59
r33UvOeGux7nRDmhlVhMF9k8VprYVR7iLNAq1Ot/fTW9JVr8TAQZGR2bPmfOGQfCLnLRoNnTqxvz
XwDQWO2bjgUi7dEQCKy7d1JN7bfeN+OrodP5KLpdP69mIJE6gCmj55btXE2/pVmMiQkYnN2QTcBx
QZUEnjMY+9hDfDBHZQywzDafjcH606WnkPcTqDybltoZRhM9eLie/E5WBiHx2CJ7mwUGORIE+ZhU
PWhPwTuzrjgaVs0yXxvVnRVNfOEU1UlXtGrwR4jv78igzDAdnRe3s81HS9Tmkc4LdY6dNRzwNTeL
K6ObSDVruEyFIjMmekqhll5YFRYvvURWUS5ufmPYZ1RR5CplmnojH8TZ1ZVDvGlF9yNcxGQsKPRH
K/tEKcs45wGUGuXAruVl1Rk+p9CZMpb+06sqQgM5EfvDa1P+jIa6jdYFGPI9mds4+nXzwpiG7Gnq
lvgXGD1XJaPfHFLettN3r8PygpAxlHZ7FPYzCTeklfFSyqfauEh545R3cXJ20yMQ6ZQVkg5k13OP
sqHKuyFCIyLUxCtK2h/hF+m7IAjK0vj1Htf8aBe/nvNA2+WnOp1Dd8Mg0lhphfRLz+izHPZpy6UC
44mn9VU6D5X+YtFTlXdJeugcilh5WirigfK/YjrmDKE6bWd2LKiqm4WpUnoy5vueIdPAhjEfe5Yi
zOO42tr+HxAxaoS/TgvAhbfDzVz8Dnggzeh2jX+MoiUWi0AdD7VK0oZx9RyLd625MWp1kiyqbfHg
NF7IrXdTRZu6ptrX/OYhRAeEkl70IZy734X5hcyQMdJX6dPrwmSqi/fTiLyAxgjkXclkO5+OhjqL
5eIm7FpFHkhx1POHsn4ueXVaGu2r2zPoBxA69nlQWwSluzu3d4Nq/N2emp38o8kkfRRn80oCx166
d1X7pnNexnV2zszDZFxIBToVOahUmmhOhkH/UQlZk4hQDbjNCwTA6SmKsS4NAILnX04gv4D0ODCL
E/W5nbh3wO9nGNb18rWyTzaTCJIz/TSa/MY6JyiN+MZwjwT81FkSNsa9Rp6u+Iir+9w49cnvxpbH
XLSbJL/Aq2YSLHX1im379cGMZXIePDA1nSQC/kcYz8v8igXKZ83RiWvkHmrWWMjbNcQ4/UGhnynk
vjd+c1SKBbcqoPN01Ug2u1bRbSrI0EKrlV1d7nGbDCvR6U1Y0e7C30f7VVRaywZ3FC/JKMsT090v
MzOzWxibe2elu8quE3nRLuF8FF99OyOFEvcu8eOFRXpzToQvhw40dfsmMptLAuXSyI+5U/oTwWxw
6UhyINcHmBDiXJZLRRY489Uibkpw5HkvY8PJ67FXyxmkRr4YXyCVBxCJdg3VoMoOKXvlCVcZKtbj
EqfYGJ9m8r+Kq020zkyDL7t3BTcc5Ar7Xde6ZhCSvAymW38n5xfde2yig0KAudb/mE8etPZVXx9N
7yVuD2v+byKBggVW1Rib7fyojwo12mHLNjEl1PrlI21eUlIeR/0YxfPJnvRdhnSjqXDMekD6GdpT
LLBBOC2obgTyN4/sgrZ86ozXzqK81I7UtqfK3AI1CA9J/8TgsbEvCAnAlUdWaD2WfmF/z9APC3Wz
8rSGFC0II50l2skyZ56k3SMqCgBezrIIPO+XsD6u33vH/kX8t4sT6PsO/EAG7qt5GCBfKY7bhZ38
aVNBspsskqu3GFQkHIh8B2iaAi0v92mnvY7Iz8D4+m70kMn7OcmOmfVpImpfSjDEDF/j+rMaY/RZ
z6AVt6tw3kYAwgpyDSVA7XsE0aicirQwkKY8k02r0ymSYlEuV0GupIU1Yo7epIcyI4nOEXBlJ/L7
9NfRCFSx9pq6NMSHuRurc7w3IBSOLZtwFkaUrJz7TUBM/KUlSWshGjGRQWy9lhWB6PxGZhoeBAGV
DTcoZOnJA3u24w634y2QYoF1N3Y/e3OToc632dIHhRZ9d2MdZAlLhvJqLyeteBumH6kfl+JgKLiT
oD29r0reYwTepTCFMws8qn1u6RNLeShJippI68oM3L8P3KsppEW5yydtNzs/K2fu1Py02bMjb2gv
fFl/xMMHUrK9RDWAggHJ5e2q0LAfJ+3qzkec5b3L+3A/kM1VvGvVB1OroBb0uM6X1j3FvCl9GhbF
wVSv3fjjlPVhQWKL2AB925OAoNOgLyy1gcxjxZENnK74EvG900FTrU7sZ3DzP3X12+JeCqId/ncr
k+5D+8dfjIpx/K7l/Zai6GlHaT/m8z+WH1X3i772CLOc/rnwdfO3WIiM9A5Lc6MaLk9O8R4ktoNM
0VKHtXgemKOk650t77ndQurpHWyD6F/DyOQfQGMyh/962Cjxqxof9OW9QCVi9BeNIit2vP64CYuR
Z6ScSDYkZoVwaU/iVX/OSW468PR76KoVOfCWnVwaK7+fcEfx4JOQ+mVnTw/jhHJwYEZY3BoeE0iF
F+01nQgElT/O/NchQFFwxeUMCnqNt8yoPV+G3aL+NPYOLsFOPdrqKREBCtJFageGi+SUvCEp29vR
ekv20GGd7buIlG722nsjw6OOyim3h4/FsMIuPhXuO/sCWuk8LORbEv3Ztz1sQr04dl/uqenv7Jr/
4UKv7I/FoWcjt47xaUpONjEKNUDnZL3Z9Dzj8mJxqmYFZ8Z2QIjfgnuKRHLAUvdOgTeMuLnq0SW2
o854yB8cYh6Jg8DuyiwPbOKbOVtcA/fN+hHLp264Ud4fMQv5eI7nG6ILfbu/bm8aG2leopNHxW3e
pvVjZLKQl86eCDb+tr8q3y9UecxKpu7bYyLGEoWrp921MSTs9Etl1xrtAdiD1d4P7psmb03zbjFO
bUcrqx/F7IQj14blng2NfUQXCnVrsyOZ1gfEqejSb5f2cZm+HINvzEeefmoJofMugnoCg2rtOjQB
2/89JNGdPn5MzmWt7iFsViwG6+RmSgne/GL2o5XzEfZq0TzrFqrLL9252OIxml6IMKri0yrDNrkU
QK3WA1iAnShuPQaz1XSXq3uB0jbtP/O050twke7LKA8zt1gaY1R5keZzrO6H8UaPSaxHJdW/K/sM
EmJYXeqVfYpBlW8oGNlHzyTwFNxlaI+S9/F9Ne68YU8jF8j+h/uIXTcsQmLjor/ZJl+nvHFJSJY5
QQt6vm8BxtLni/4hyYCcmvCPlfANPbQbLDLooiIuZ30LJLsWhHHF1Wn4j6TzWpIU19bwExGBEQJu
k/RZ3tfcENVl8E4gEDz9+XKfu4mJju6sSpDW+m3wVNjzzeT+l+rkULkRUDWtZeqOjSaWgWLvaTYT
DIaxD5gKaWrsdozpDMxg12wAlrTpYmYtye7oNtkEXMBh84TjGfHpKxXcnHbF2RCWXw3fOarpuiHI
vTnVzm82BZvefS84AFy7wP9ZxGDSNQO8gU1M51+9ZFsrX7DwLvfFUJMCAooLqFbz4zvDGxlvQzef
dPSAoYKRIN2v9LQtTBwm2AUk4Xby2ZXVPp+HJ51SGrAKTpl0q5JP4yPan1+T7rZK/NjqaQEDqlr9
v2mot2v2PHdfSUZCCZLOgvOgBcJU1ja374fIf1ij8mbsaEYV3FhpvSECC/uGG88UEUcuukTJiafd
177iaW4r8uzTb+HBWBW//dTARSDZR07DjUgPvT5PmNqgtjlzifoHcG74Kxu0LQk9wAHgUaGep+mD
mjc53hOMj/iCEzvZq+bHg2AnQxbK868Nd1KLg5MkpEkXbOL9KQv0fnJ++l4R/Uw74TWnR9fq1AGB
2vhySBVHz2t9WIU5tY0+ITUBXTXpn0oOYXh0ULdZ9Bkthosse1lc8oRbtQP4uxmxHx+C1UdO/9eF
VHmqt1F6b27Zf6223FQUXgvvp6//Mj+4+DRlpERv1NXHrHI2dPRusIBwzetEheBDZ3HxZm959Jq5
zk4rNL3rP4MuJHlplr+op4YMt43zqYnK1Xzi7CjW07XJe2FLrOR/KaWualus9nEKphstX+Z+L3Nm
FeJnCmvjQAmz8djqhzpL3X/53mNPIzh0W2YufbuvnHsdEIx88gOHaostLowd6ol4ZEaUTX7QdHLO
qPpc+3FUFy0uClpcZj+158cGCHm0Ti5MaQeQWzivQXA7Wc4B4efGZpciYYLQaL553CooA+L8upEB
3Og341GaoWlorR5N+EPl2L+Vfg1RC6J071rvBaHqJm8NuM8vZ7xI7pR1cYJTXRx0SWconw3a3F+f
Iv9PU/oMC1CpfZ29z0FCkiinETaks8VTBGNA7ckN/LPn/zZph1L0BbokR+eGcYWglqL6s82t3b/4
aFWbG6fg4cQnmNp3skP2dVTX8pTw0g3sPv7NVP95Um5TSk4UeFX+IjVsE/0SXf+QyNdy9uNpuRv7
BLqfsezdQfm1kAsSALSz9PEADMltQMp02zzX05vVP4fqaV4Ok3qklzIG/QVDP/sVf6B7UMOnywYj
osuQ26cWNKNcmIDwGdbVGwW99ya/66wLjkAq2p+q4FLLj4L4+XUZ40BS/0qVV0ZAM316qwMvj/3O
A1ytWakz5jq7+Juo1+j0Me1uC4oz85Y1l9u7aX4iajYoUD/kzoFaRc+lLp5k7nTZ9gXljml31Pnb
RJkGzjbI6+98/opGfkJUB5b30bj/ejUdMm/ZevaJxgg0XTzHa6gftUXzMCmsskWwQcz4qBpsgtN+
pUpI9vgvBIVZ5fxPIOxb7JKEJX2Dq+sM3JBssPK9UTkSr5zUaKnLcxKB7VvhHYbBeC2bm6pd4Mtx
OYL3UAaTLzt3Gs4D0V38PgLEDWF5LeBSDx5hL9qxsMP1uzrB2d+LuEztv1AhSXLNjozwzyjFPAQW
21AvP9XNAWHFORiX40g/jX3VNVEwhjZ+JKG+dG1E0uu3k7j3Ch06ueisYNHBG0bK2K9NItO2b8Sx
X3jZg2U+hW36oU37IYR1jNZpF0r7pm3pYe3WGDhsI5fqATxz503mDMb/6TMgymg6z17xSIPidp6X
fd5RYO4GLcFOkmBo+zSG1k1dppfMs/YN7P8GNuNXWXKva/OULjZEPoTV7MarP5wG3po8Qjdfe58o
X5glaLrhNlabvLRi0nqeRYACLJOnxuv/M2WIQLwlMSCqojON31SrVrGtvU1vebuVaPeYQGzsfX9L
/TgOz1JMjMhrs3Gj6zZXfUAPPcx5uXcMVoFgOa9rekQN91BFVpx70aFRDkwl1TnOcNvU0HsNJL1W
R5MkD24+kblC4ppehzu91pfGmmj9braJTRcT4DK1yZeQA3qTrskDisJbQ5BPk/rvbjduJi7NsXRx
+qHLcdML9qStXopXh1gs466vwzrsIv6MjTpSL2kcmWInODh6+hzXZUWgQ09PGqGvWA+W79wMbX30
Bt5TJJUzRbYqDHZQl5+9FR7Ldr5Vjolb/JUD/XiwmlQ408/9hpr/KJV5Ao58nyd9FmWypVuNekmK
gslHYe257rVzy2w3AMtTCxQuLRJecW/rH534ZKdYx5z7JLP9nQ/lTBkeWJG9R9H+aPlcwZK3d1zW
S1YxvZd44EbpPHj2tJP/63Eisk8MW9RlcZapYz+M9FaNB20beosos4Pho+P2FLjtVmL/88rr+8Nn
52JGz/wbUYI3O8F5cNYtSU13smVim9z5eQJEGoNun1pgcjbIj/HNtgKEB5r6tZfoKSexKPYn6tSZ
4X5Vy/cd1rvO54pCYtu7iM48RkianOn0FsmyI9wUcQ3aj3ksTuVcbSNVnWy7wd1ZHHrTfMIqV3Sh
Zyk/jbVXCirmqjl0GyoH6OzZBrMhCTDZQxuLncZ1nxUpkf8trWkJt4FkL3VlfinDmUKi9JBMhubz
yEJU1O8q013alLM8XF8FytdpZCDuqS+g5w76a7r2HUeggbatLuiLTuVCvCtWviTKWEiou2/XE8oh
zVpHD6/0nmnS21JXdU9VVEVM/3qoVfre8/DSFUHyjX5svICYPlF3tG0Uz974Vk5seQOWeEfiDOTX
yZHRd8/+WH4Wi0QLSGu93xxNndKZwWSlO8Y6DKEIIBtEZ/XWQColTnWjYMO6kSOZ6YfHo+D+6HV3
v6CaHDJeCqeJQ1QQCFgxbSMBXznlk5yyM96ErmfAYMHxVXZuknFTJN22aeG2cTfQTIcksotVy0VE
tBmya8D5bpep8OgCsBLXuCsmsyvHYOOW3oGqjK3rN3eMmWdcvmxaDMWjFafkZoUu1nUl8QrhtAww
QeYNeJigZBSCALFB0cZ+hSFr7M8R1ajtdWfLqEKuneEomHqVrv/o0aClzls/nBm6bVpuJzbDFVi2
C1A9h6TLojQOR0K5G05MiXeo0SXInovLj4j4WzcK0dn2oCvtZWAhHNoqdqx5z8lwuirPl0FtXbR5
0Vy9dbo4a1PYMXrZ+zVL6HQT9VPrI1NERcFmiHOtEM3H4AhUIRhoEg9NbOHYt/0EWB7yQemO4Y+M
0LOMZNeS7eyALWs3FzC/K98iwCjWpG2SmJjosb2XBBstQ9QE9DJWEgsZ5b8z0vAASL7sPDAT/Kh8
nwsSp3wu5g1CL76ca5X7muw64rmqda5jafngGkW9lTiTO2Vz7WIaysItiq04Ndd9vY+9prmxQ1zG
DidLOzSIlVwKvuWPh7UkXkoRZwIBgB2inOYqtWkGrCRm/WH4bRnEOz6vtc58od3FSLVLVnvnAe91
jnfrAP33lKhv0onU0FS5l0asL17hHVF3HyifeSbP8xFWmFZwHMlGHrS1M1ELJlrMx4x+6nSUB4xS
W3xkuyQqHu2RURUeMsQZSAjHY1Bbn92MRjSE+XPslYUDG4bMYI6jLVW8sWCGy7T1FHmsb3NzGpnY
6cOki9I3tBLQYD8orM5ucIjMP8HtNdG2OmCOHNDo0h4+1dtRYnbg/zpUeuUjo7BIV7Tv4nshpAvB
/RfPHgcs3mGB+ngMxo8KpaNXFfczAN1oaG9dGrxd6SVX/QEfPxTPGEtT3gvRnhyNHa6dDq4snvB+
g4fCzkLcn2zpnhwR/fUyp/e3xHyTNc8t2aJXit2zIzAZXgoTjScNXV4n4qF1xi32eT7lUFNYitrQ
40Dyg4/FAogfh+CO2eNzRkpIxegEyIMoq7z+hY0LsRS9l11ys2qcafOIqjJLX6LG3I6VxjmI+N/v
aG/QC78ib2oPQMzQGjk2QQps8wKKgctBYExEeH0lVKxdPuFwNHNLn+zy6RZUY4cToh4/ID4P57Yb
55VmhB7tM5UnUAFJRxKDj55bwbDustHQKYZwLWFJdaP1eJVuLsFwS2H1gfCiS6AXfYRi+wmNt/fz
4saAMtbC3XWpfLfTaa8TJe7muQU+DAmxaCN2mnAbwCknku6jiUTMoA+36XV1rBd2eTypNuuEVMNd
XyVs4M6N1+V/rRf+RuF6q0j47GjFE2JgLmzOsyLtIvRi42Znn86kqxqGmXe7hAjSriAQmJIEiHFc
BWZi1o3np5SWAsC3Fjd2CJALQJleL0MLt03OuirUgviIyu2+zBjlqOUrJEkZdZ/uEDXsjUv/d0fx
JLT9fqogXgfM5I1R7UlkInZJU+iNz9AtgFeIS1g9MPFxOgRVg8ZSIzkvGlHvNAkwT9aCN7/ATXfX
dpI0UfpGWJPsx4gXtKtqRQdueKWJJvfRCdsu3NN1Oh7qPMPOOVXhdzGE/2xlR3e238NBOESQva0e
NJbr3wxDEajXFt3HO1k51WFeuA1mXyONlqiFPFJNj0lAH8+mb8uvgpLU+1YiAyO/gLTZQ5KlzY3Q
RAHiZLDYdvwPPYn+QnvO91oO+oDFMMcw3kjccKqk2zBL7klPxtqZrpnhDcpcBHkAeS5JFXb41nXK
/XCWNHxwxVKXsTbKPQgw7dgKaV11GhCHckqK8+T65y4iDUMozNSrOzv/a8g84nOpb3tyQA7DKvC4
Ybs8wsSOu74M0CwNiPaMxFI8YolEPISHCXPacFu7v2TFo7It6MnxwsD9onYU1daEJj7tRri+Ik3O
Q85SX5faYEONXKgnTNRPKNOyU6HwGICR5D1obF+86FKrx3rwEfMjrzX3eQR+TLw+ES4udp3HghiO
kPiSdH6Yuzz4lrVPSsmigT1D6mrLiRZlxxcJlUyDhRZ7Xp6h/vdpSudmsAREPAx0No3Uj4BKTXP9
HTrrutcF355dEd+BO+lLG2tO0UYNgDsTYQPYKLcFHUTQimYZOD6X7DFYx/avXEd23Lxt2EKFKyOE
2AFBI/iF3eWlRCyxm7X9XJv5p7NVcW5857b2K4I5soB5sGhKgu6v9+0YYjL2CVd5iPIuOPjOiD1S
zc4H9HP0gkLZvJHyQm45fRG8FMt0UYOa9ikNTxc7kvp1HFyo4KheT+yR+HqQZT3yrIiHhhSCXWu7
/Y+NYPLQr2Y6NlCnxCLKnHelSKB3VOoxos+e9RPIpjo5JSZcnbNXYCv432PfkEfBsVYWPabl3ubf
6+bv0iYLJTKkFHuL95yHvUt2CwoSZpeutM6IVWzA6QHA2k9rDikHUBg8sHrDQ3sVf66Nv0cyl98g
i3G39Bjpc9cQngItOprT5NbIPqTWr5OZcGZEIRigHbWvNBsynk4WZ3SJtcXeVIXAO1dgekfJOAgk
If54aK80TzdHwb8oV9XuagAjC2DqcSSWZJ/KgbGs6nwDkJEyUedZGBO4PwPYcvw0pFY9809wPLkw
4K1d6zuXMB0OUHPlomWKyw5g4TBM+S/h0zny5hlYqCkjzAo9/FfW1/zX2lEmWbV8GscbQvJfaU6t
6oUrdyDpYclQ3YbAoUWhl3uLsrccAP2s85miN3VNjyJvuwiYLIKoO3Zt+e0l60tdGnwst1MuH8KM
EDgsmcRxRGZB6Ye05piqlqPc7Z4L5iiqmzKO0joU872f+M1jabyQC4lcfDZSkZyoTb1mSjj+q2U0
qCZlpns/4TddJhHekEEuD2NQ02LWTiGiXSCGrXFpLY5YYTXz70e5OC1GS3c6za+kB2TTno+uTvmw
9rz+4K9MhLrd1lShUVFbpT9elP7HfLLeOqZpPyqAIbG8plUH4J1sMkI1EvIMcJanMZZTDrg6Sf4U
1aZPtg6T33GRTgopnuSnIAnvE+7A53kW6iIsZIW1RaMaAW8R58n1vKhWZ2f8PB6Sw+Ix0ooQB2ql
hunkI+Lc6JTK8i1TT+HHdjZHDnnLWurdoCpyDDC7dkcPQ1FMFi4Q65IuMCRFbyscuECthXHROgJc
0T+YZnu+1vRkUV5OcRYXs1c4PICr5fiXmTgHZE9sCjeV+qjVxx7/yHZOmuy2F2iJXeazNUwgaCeC
lwnXtzflaDE0y379sFbobjFbHs+E/99ieFpGN99NRCihjGVpIaw5Acq3wNBmw6BHGjd0cTvEvRLJ
YbCUAPgp+r1eBoJD+jBh3JidmrEbzdWYOzhX6oqxDv8EAzrePpLFbfKqskTiw0Xtw1tvl3v0sbw/
usZJBM+9UW7ORUSzLqpoiqN1arPD1EzIqRV8rbgetpWt6RIv6VlggmNMLSMBWjgmQ9zlC/lENvaK
JMJ8i86uj4dMpQgX5GOKaySNsw69hFYjVpGyKVrqppJEbae1u+3m8dcmlnd6kkxkSBCS4kHNXnUa
lIAkwqkkQNGzOwRugn3Ccue/mmucpC/P/Uel4w8QVrTr5prVikm/jKME1i9Kp/MU/KOxDG1B3bsd
MQeuhbKWCGJu8/q96X33EX+D/sBxZMczSQmoDtz/xrEtvF1ezQ5D30jgWEqW2QnCYDyFK2obQTjr
Q38VPRYuAFXAXrMLxrLeVyk3MMYsDMpiiB76ykXAODiXqjTDPS6BDmll3gPYSAuPTVd9hGtFJk/Y
fbG1ajRJadnx2jOVBOSGiDiqBk7jsMjKW3IKmD/sComDL5b7bpV/ic6vc61vvtH2/nQL4ifTB/eR
tMxtkiUYep2ILSmw+2nckWMnUuIY5MCzce13igpAfWPklS2PLPvotYXzhQ6dSkiZEhy9RPUDHkr/
ptbkNWzmaM7gP13jv9VoYHe+cwXAKEG2bt0M3WM407xNkhD0MG6JuLCJK7hppSyixzyN4KoFDZBL
KgH4LTgSSR5LaqLPfkSuSTYFImw/v09BtXvtxKn7kYysEYAsSZtBDZjI/aUZ9IkosKdeaMDBbnrw
ZuumUWX/liR+geShBxDQk/fiobiGARmmn9odbDhj8TqPdF83Qf1Gu0B2K7JUv/rsH+zwBqDWw5xO
T/Xj0lEY1PgvVYh/SuCZ5PrmFN2sff8+Fkbe1QWTn5AWMUY5iTqlaOfP3kOV+o0d52XFIljf2131
1qdXm9gSQGc1s+UE6N4pOiIiqY57vUIMhNwUIcjEpp7Gv6qpCekoGsAo5EHSh4LuCaDiXSlSPcWd
Z5HBYPOYJgcnp0GXolqBoJ/2oc08Yp+emEfjvreag8z1fz5pJQfyM6LLMqbXKoUI8YIoCGxTGcDh
wnYUk9JFZNrguUfttcj38ylqna0pas+BYxUOkfnF8EfDeL2ryomMhhXBdbUG3zlI3L5p88+ua3CU
LCw+XWWtm4JsllgvQQ94sMJ1hCRe7Jolq7+72q6/yEe7irhLUMmdUDBmQRogw5ei47x2F9hHTwfd
k+MWDlu9nfUr4WrFC3AGGye3F3KEgcbdvM2m/mjNkb/stSoF9aehcU40RM68/YmDylAtCUE6KQLx
N3YPeVJdR7DE6KAZNK1pdo6csgN6WpsMRwp7H5x01t8Vr3a5s0LrfV7kv7qE6SU0rtmTpk1UVDD5
v5NX6TZu3Pl+nobpzXciVM9yQB+VZ9cUARJWWQ+HF+jbFxuPJKVTVoAhyR33fQWNz8idYXKw37yM
KpIjwhFBAWr4O4VcDiw6wW6q2Zz3PWFMJ89fcQBX4VLfDwvYWx9EA3/IZ3Py4MXpJixus3J4XBX2
PmY4l4Gs7MVjTUQgdOtiw5MyM23KRhMAgCED+onvhKrKepsPYwB+0r8ucg4fLepH9lM21ZdEanfH
QNODcxIdH/qE5G8CkUX7PonUb3kNZUN2wqA4BdaDJk/qh2AsczMKMV08d1AnowPQ4CRs/kmxiq1V
2yMriK1veLvauBI8ZsRhzUeJHul2imR/ysM8PFWK0tlQFBhX57EFLXME/IZp7tXMqVJP4GoglN4V
K8ZupEgiAcWz0HVezwzinaYP8mtkXAbav2sbt/8s7WE49yoqHwdTJLeuNxXvdkB3rztbOp7LfNlP
SwndRJTVOYDGYB7UIsN9opaz8O3vFXGaRerbxm4JTq+LyDpNWM2PInX1zgcUi4vA644gI+gUXJuT
POSjJZnnnucml1/a7p148fN56xJzsLWt4rX8f0UXykBMC/j2KLvQO5NbQGuRk+ydyfld9fghFwz3
dmEv/4UgNhfP4NyGgG/PhNuXz6uNlM6ujLlBwS3HGCcKdPNQv6x+PnKaAE0KC/WYJYt/nVAMRsxa
myEaxV8w+ryOTM8xfejLEwYuNzbwUxtMZs4GDh9otT7n0XJNDLK62JQ0JxdoKzn31znbDZojl2YO
RVMtvqEh7Zx9aCJna9swqnpYOrIRgK585Cy1P+548Qn5SLrgogLH/ZtdzM2D0axDY26t+5yx+6ck
g+lhiWyEalnP1E9qz402zkNli19CyoaNykaIKUbbiHmhlESsXbNsTJAK2Ifeeu6C0t+W0uCOSbyG
lqnZleGX1F32xowRfWAu/C8nDx999ezN76oWxaHFQIPLDxsx+E/fvmf9OEDQlWU8kEO615Mj/3L5
JNrymEh/fuwrgiL3dQop2EUpt4S7qHPvWQWhALaF4ZIZmyS16kPMPSERLV4JYMUlf6edZ2HtwAhJ
u7Wm0X4FvbmmpV6k1YChZKiamLJZscFJzo3VfBKsV26pC36pBuvdiehSQUQ93ZBPpV7RPA93ENAe
1sMUxMopk0uElQ/DYJ9+A9lQaG9jSQm7RH33CxkiLoXUG82y+Nm2qw1gNYOrrMq/4fHqiLTwfqte
+TGzWn3MarG6F99N2/HHBJbMd20RDjc6SB3QdTe/KARbZ1JA5kM9yRkNU9G81CMm0qCillcVC/iS
vbgTMy62pSSOWK29Y0NuLgbvukS9AaoyVXtVc77ufGHCu3QoZoBox7v0AsvjUifLcUUB/yxgSBHa
D9WefiNKWrAZ3DjlColZyHbrRpZDv0FEymmVZ7tq7aztGgRzAJ5kI3JXS+dtglCSylTaPvLaJXwf
c5D30vXSctt465u3ehBGZEZ5wKNJis5zQX7UJV15HB3nq8y4mJZugWkY+mWF6Cw69bGWuUY+77ZI
BWqT0fzZaSKbAsd7CB01AbK74i6jP/kxsQlfMhOSGKPh3gjwWnd1NqhDMafXfyF6DcZq/Oc64GvD
gA3ARWO2hSCo41GLaFevZfVDv7C6KbsiIS8uqWYZDx68nwqkc7+KLsTMrfx9NxbhrmJdO9ddNsL0
QUANsmEyyBz/joac6LG3fb2N5EjKvQU+NyPOW3JCT81ara+k7LbHtZ2dB8ezZByFxfiAN7vZd+5a
x8vgUGbI8hl3UiT/qolpA1ySWWH17APeV8QaA0d8XuSkbTXo4xKSCw9V2Dpkm4Ok4xlHn0VtGiU9
PgPbMH/NxdDdF03tfxMcQFibD3RfE+q48pFh9lbTW4dsCLJYMi5s8e1PW2mc+nbtFoQKXsnjRH4h
9d0TkTIlMfX7ZnFyzOtpsh0Dmb56Bewbl4blvdnKqjGuj9YNdauM9VwNByC69mAGu97npnEeeAuu
bBMoZp2BgBJ0Rv/AVEckBen/dJ+EGwun2QH4tto5dp69m2Cxz7Wt1UuteUJQWNTIKSW14pYFJ1oJ
20KtmXUEnpJuHBJrQqosBFjZqP+cLO9/5qU2z2Dvmjp7+tD6tO7umsl821Kmd0wRNc8VCuZI9T2m
qLU5RrKbH9aukRecwATkQTlu5egTLeOlDW5BDHFTyLHeKfiNdurpvE7h4qIcjCsfab+u2gE3Tk/g
LxK+dUZ/TDYyucO0PzfLZiHKYZ8OvGwOEP3WUTYjZZleH2AOsmUBuxgx1awfZarF65AxqFH5FMTN
NErSHcNoX/miPtoAVZsiX94ZO8G/WYTJ4pA2OAWdKNtAuN2rMSU3E2MK5A/JLxjozUEQkviXIRvD
zjInR7vGOerXaO4mcj0A/dlnnJyYfCHLGbA7yvcwYd5BzxkDJl/l/fXc2gR4LDcN1+2uoR4B43FL
NJVW/y02StzcT+4SiY09WZpiqwiWQqmS/eWMqhvpmI9lQkysVOIds7l6ZUoa49C2niuPgW1Tz6J/
17JC4uPMzo0u1a+gWYOMBOz1t4GLQTZcrPrO9TB9jjRc3gck03/0XQUqLTxEcZ0DtZXlv/UaQghT
DffWcYNsXWovTvYirFOaCFZn2NadsgVBeUFQn8nnQzSSral7vde4sHwT2v9YXUGPPAtlihk9d2fx
fMSZZGDrhSMPYcsCPHvO9JYWTXIXDlrdtHkz7ViIUPHNdf4MkYFzXKEGzgkpzjYrLqjNqvJ/UZ23
l6lV1QUZBh+d6CRW/hRZdKtH56YqO2CVcCQ5ykuJK2QkENUziWPeUa+N8wjzg557aFCfTRgTUOhc
v4fUKZg+1tEfgFd77z9/tps7njmiFrLsl+wMhGq5R5xP4iGFyFvq6fJ89LaDB1QKyEG43oiRxu8s
dxOKhsmc7OgkrL2dwYB9mHo6o9JewasGLWC62/QwQ9d6MD145DC67mW1UdR4GVpj9JpIv8YWiwVy
pI0hPOvgruNTBXwCGlI/Gy0eKp12O7tN5wOhnvZXcBWQE+8VXd8e5kbhKwS5vn0rJ+ufU81qnw/C
9IS6dmpXFM50JnZkJvm++MJgncR1baPcdUNcu2lv76OoXy7ZKoAVJrKKyJab9r12bbYtonADnX2R
alPvU+QUhJuV5qZtWhaLMULAZDH6bzPRMcfbKCci6daHfB2CXbpUatwjQ4OMXiMTe9JiaXTRa4XK
QF2a8RLhiF1uwqUhyCsRUXY9+suHDIz/X+qvrwBU2L0GJqdL17YuxXjVSGw5dClifhIBh6NLiNmv
M4zZYy7D8CHJUA4rCpTuaUG7RlLhoec+KgtQ8WJpW2TqaHRxG+Giya5C8hFtxw8ssX+XNCa7d0Ic
gA34MSEmRHC5XfVrZzCqgNVY+OCxocRTTJX1Kt56ytyOGYklB4ywuPplapM3QvHq3BF9KtOVHYrJ
/GC5uH8GB6gWrazcCi/9mtnRj2Lq5seMeKRtofBBWLrP45lTOS5NJC9TQwtUYJr3lBLRfRph6y2X
dsYZlIW70Vm8F9XSWT7ODFeONVZ7d5mv0ku+1lq0n0UaIgIOLZ7niVfKc4YftllI1NXFQ1Os2ElJ
KHl2pzHi3bavJgR097wf5BTNw4Rng7HHF4DFVUK4aT16I1Ee/hCdfDB0VKJ1QJZTCg/y4uGJn3bD
mi8f+DiGOBqwNZOjOG0SeU0pdxZmPRWiofA6hpy5Kpkdx7k4R55ZYtHo56YHcNIVE2swWzC/5EQd
3WAKb2aBB2Aj2h7urW8HHpoidQ2EtrLlcqlzl4jYyRQvSVf/cACTXt7IKw3UFk96ScyzX+uWU6nA
rhkGKMJl5n4sBK7dCLOUDPZoeyKmdTIms/y16Qvy91e0G0lgsn1mA94LmdhoOlavPaA9YLIPo980
qL9Gtkt+KU5+WClEuHSmp6RwDpjzOkWQbEbqHVdfjhgAjNF+TQmiQKqGpNcmKBuodE23npFOuCng
FLZpv+ZgyJY3AqD2tRPbHr+ycQ3cZ4yczpNXFwg9PP6eIv8PrCBii66nbTUnTATEC6FebZPjioUA
jS+KOdOB2FkJ/EYxQeHaCQd2lVvHWqvsv8qSsASgY0fXMuocVUG7RV+BbrohxPFc1c7ItWqNhq+G
kZbAwvKGmk4UKdPg7/kl0XPoR790pyL87tPoUnmKHZt3hsTwbmXlzi1A26hSXPsJWeBpgjEV5Hpa
LtXUE52ft+nBYfHaL8sEXGnSawaIodwpkUVPFnc67IQ3tIciLPzn2ZPV85KnhCkEXXHNqPA2/oCx
Mp1hdjQTSuCy2WfK/ZxowrtfiI8lNtvBYZwI7i1P7GdxStzfGZR6a09akrYnU+c5Ndnw5oQlCkwM
PGDlwwhkNPBTDRaSB3vU6qyEVbyIkBnZHT0JQqL1TjXIySyvqH4Tqygf2zElqpP7+yvMMaiWE6sh
6eAmBhnHliUGl/jchSzrEFlfM0nvAPbPYKxIjSTUx8D1FeaRqGjnbEl//Ep6379Gihn1MDlkgVhh
OcRO1f0ALXi/k3Y4zmHbdtIt2JlDghpWq0SugVcA54uQm6RnOXZ0Vn/JqvR2ejbjR6NZKgggYcae
w2+HZEdqMRNvzwiBoiX0FbD8YPRj1gf5pdWgpA7SNONNVwuLN2ecOk75GULgs7CjTRiX3nros7C+
r0LZP7oAWCCoVwTYETh65Irq0iwSMXyZU7ZAUj62jzlo9qHH8gfVpimqmINtZrvrXeQzSuAOBN9J
iTdpBaeV7slm+D/SzmQ3bmRb169ysceXAJsgGRycSbZqLaZsS1ZNCFu22fc9n/58rAPskmgiE2Xv
gbFRrmJk9CvW+hsErlqd7F40/ABNnl1JpbEPkIfHI8KD1VVX4h2ggsb6muh9PwG0FvVVzomxE1PN
eSqG+G7swXyMqobVboQOvVfiqpUk5C4N0Bz3vJZRqe9h3KBIxemXaz8IfQjSzGS+hqvqplYIKCbM
4/bIROKPqaFC8RhlPm87uwhcDVo5GvzItF23RiSPrd2n0NWt8uiVU4Pchj1+rXCBOMCJ57xAB5Dj
H+oq1YHmKQlGpLNEapH9n7kkhAdXGmWlT0MDVFzt1el+KBvsP/E7PSLyigSwyvXba7ryQZeiO/D0
0q/6qgm+Fd5UX5lam26nfPjWmdjqNXka/szQ2QPfONQHLeqLQ4+97MEkw4V+lW8ctAlwbioIcFOE
/w8C7w1QqGDQglyrxTEZSS9GoX4cUODejAZs7M43kViIvGY/GbUNnhRzjLzprC9V0ZOamw/bEQ7f
dWco3o0cyHlvwqH6K1aE/EuMFZXD3Crya7R+q52lm8wHSgG+/5K2s3hyaWV7yg7elR3BsfGwQ9ln
+CWjBmErV3HgR/vQbxUOVz/bGyMw5FKXPxuhIAA1S3+R3UGuJ4hRLdEibvapJEeIugb/l9QClc1a
efTVXNzO7r6PepkGexTX4w1EE3AJraldezH1ut7S5YlKDg460nohstDv0P1Xbi2kBAlS0JTaGggp
7yAG/6AaN8OlLNvehqqN1lKd49IRxy2aj7ETXScmaO0EzTTLuQVoCbEtiZIvdqYgvZh7BWZeMG0C
RF5ulbgons0WmRkLgtm+ZTk9GIRANxGc/21lgUBJosi/t6lA3fUsfS6ppgfnAPo/i6dd2uVIBQbm
N+pBhgvJ/BVwH/k47IuPXW81u9I3rKPD8+8GtwntVupjfeD+LY7JxOEXVZkDvzPtASmL8BDGtfNC
9W3Y8I5UN2UKzNexMKjIxqjehhUpExbgFrUy8iUp2MkCfZANJZfoG8lWNJAA/d8TIsZbXuOwzHCz
3g55DsZS6Ujky0zMkZz9CSEAmBDoBCE1h+IhJJZgJqGPwTGwerwaoyzfRpbyyiUfCuTEOJj6aBKH
yLP9O1Ct4P4mcqOcxgBptVwcdDV9JuHl70sSidux0xUCTiW8JXMX7EfFJmBKC/XnFDifKygun61E
YUt5CEyf7HZQ7+ESVwcnCYmpoLZBnDdw3UWkeDPZ4PcwF5O7agJEE6SDeeXrQEl8hBMqlDxs6q0f
DOQSnjUfnWheJd2trrI6pnwqdkE0oeIVwA7MVP8R3ZGrCVc8GFol9Tk8QInBxoTkF3xFXcmSY5zC
pCY0gBNQK+q+TlD/DWy13+Zqpl6T4EWEIgmLW9XmHNo6s6+O0Y/2g6KCAGrICCH8BWEnzu1jP9Ta
B4Qt5cZPgx9pkaD7Q93uDr3taRtq5AkcK8yvHEoYV+BrETTQiGsOqY5CwBBmT3VGfZyTN7g20E+0
QfaPRM8FipabQTb2rseTZm9kZfgsshHnD7KGADXJ4d9IxTSewTWZh3oOL7quK46NTvaZlJi4neCP
X0UIcR3SAfBsGHbobPQghgeR5k9xaGePignRlrfzCFCL7HecFJ+ccdAPHBdowFF5uWpi1T4lgZIf
gG/YTyA5EfBIJJUoEAmUOnMNvioFmiFpUZFHdvmgxih4bAbqpDs5V4WsyTEmRFxjMMuZVgLtqB2S
zrLhkgBBOvsVqspnEaeIVCRB9VlJB6SxqBF+QCCasW6K9IR8O2IcAvnIeirqnWf2BQLgKvn3uEru
vKSYPuVEYnf4Tbs9IhW7KGt/cLrwVnb8lsAQWXgPJxOERAh3TeA9G4uIEYcM0sxor5GcwCmjSbrr
AoXAOy8lfVOVJCcZTJDGg6EBH27UI5LaXwLJ/bDJ2gChY4BfXtIV6s42458IfuZ3YSFb4qG4OtY1
qF3kOLTT4PdfYZP8VSNrcd1PwfjUkCzfUY/tDqOPcF2YNQ6hQWDdU1HLj7XX8UaBHo2SAv44Pq5H
fyOxoEUjyOaQvNiiJeNs4piiYlpY+daorRKNYe6iCtv2V2yz07tShtQOOwJbVZ2Cex53Jc8UwG6P
hYzTo+wcsfNG8kS9hsZH0RnRR+B9/bbnfCNqBuXT5XJAlpN8Zp2FQMBzz74b9AKCbHw3ladaReYE
xX71xSxa81uoz9pZNlwgC52VbYTU6b3m9fbWauPxkE2edZCqUz1HfU1OweaJjBEzevBmMNyBMNde
OQUgmdbqQI0wG14QTRf3CDdyoep+DTWH8nOSOekdeNGU6ConAikL5ZWjmKgL6RFYGapzxJPbvqXA
F+/1wUAtqfLRi/LIqESxFx60MuywXZyFLuMOBDRgN9SsDVJaXdE+hcC5nlUCN3C3kEvtjqzVxvEw
H4qKNvhMLdgjNE/ixx4XkZODBD3I+rH5AqxbPyC3xsPEEsBs+CN66m1DXJkgIq7LlqTlNiZjA/Q9
ScC/hklV3pVxVpI3KdNrjqzps24Uyo1O3f6YlC3nDBGL1hI+AYThiRjZEO089SvaNM9gAk4t2u1I
+JNkSpzPRf85t0nuaWRyHsrBlrc+APNt2wCeo+oasFTy/DXShmQf+3GOFbI9M8Yx9nt0ply91tMW
7wQStkdDj8NP+kwBU20tuCNpFv9IDYrQKqCxD2oOuLTS2mHvNENyy4Mjd6chFQcFd7MDgiz4EVjx
U6gYZb6tr6IcIxd04hxytZIUOy4oO9NHOfkqlXsDgKO4DtJ7+KoIkbQepZGi0eF0RCQjJAo/syRK
8xR2s6yGRNq06lPQJGA7KQUA3RuMcEJVv8r3nCThvsmAT8LTMA+sBbwgcdU8ZJVRga3PvenVyxPB
EpgBHVlY3vi1HwFtVVBmV/lnKCOLkzlNBkXZId85onGO0mC6rAoFAtVDygtdnydyzOpXXIzMKyvK
H71hqg6K0Iy/8XKQs7ET32iDg6lRPLzIXhb38JqCV6644R4oCEAdxEBTcpVQqFqcAXa42KQuieHx
ucs5C6i+5ld9Yn8uy6HaVDYf6TTv1Zg0vcThhjceetOAB8T4PPIW35jGEJ4U6jLHydCRLUgaVgsb
7TZqGQbk4HFYgXjSsj0EIoazpQqpqOLWBz+/CS3iLKcJ9i2KxBlcWYL2YP4HKOw4Qb9tbLeLg/Jz
LpDfQYs38G+dIRY3gPeKnTWOlD1VY7wvo1RygTfyg5aRK8OvLzn6rcOC6WwHFBB1d2qB+GyMTnVX
knl2KWqEyMFm3+Cp+Hu0on3XCkrtaujQi4uoHgIl0tMb6fvwbVM9P3YGanJeW/kPQ2m9okif3Wh5
B5nX6CXC+t60GXm6fcBOimMZ/DjnBS92bci9R8sCEunbBZmVDDHHmDImuZCK6hHvHnew4ROEGvkH
o0d0qIkK+aHqaq5PR8xxGjyPaFBjMofM2qhCWIpjrBNY7MoeR8jwKpSgqXi+6bPEc3bVsh2Rt+Ww
6hsHT9IQ5glaGfWjOUqcprgs7xUfryWwiwrUG1QyebiG3KSy+ObPEXRWlt0PqXfta2q1/iHB3gsx
OdRXAsXrjiQws49qN/q4v4iGAhdas1EENMc21JGUNVKDHuCS28aGY41hKD4SOmICYqSTetXc1jbc
ANMR41NtlzoJRk/cAMOBC25pLxL9iCgi5YTAYWMi14aPOCqaztEEKvEBya4QEhYYDrzs+h2mXS2o
i4J0WgJ2WIE9rXkQymRSYKSQeQM6T6j2NE6iYoOoiZsCBP7BMjrnukyn4qhogGfaSamu2HhE1TXJ
9iayw52vp/I2AQC7I7zjNGraLwUowqsawMxjKaeatYU3IqoJ0YF8dH+Nxifb1a6J20dVfvY09dFO
zH4X5aO4m2zzi96ZKMgn3KpNRpECgKV8bCHQ3cVNCna7YX2UJmjsRGmDK6orESINOGOMDvbXVVmg
75aWbBKypsRcioFkLXWne9ytgl0fG7Bt0NjmbQMDux7rkfO+zm81B2aA0cIPRUizRe4hy67Q0FJB
ercRZVGz/ErgSpQD+BT9lzhpOQKF2lyjqcXCRQ9IAarEGzb9JkRFTbVLu0PhVMUH1pVxjSHbhHDU
ZEMcDGq8+PLsOyEQjFi7KV7suIMp3CmtvdF4oYJQ1KGWVEA/yOvxSrcNjbMSiNEQV/CPYogyCnjz
R4PNxRGoiZ01wVLpRAWtKvTq56qq6pNa4+HolzI++uOAOXkgzB2A3K9U/ikLorN5l3Pv7K3GR2i9
qFFbgJG9Bc9jXyURwgFG63DYj/pf7WCXdzWle0hFlIBqDaRyAoJ702FOtOu1/iv+aOoRdr08yFS0
PzAmsm40J6J65Kivdmekhwqp1Uend74GtgTMVpFBoID2HTyvtqd6w0M1TLDAVtB0k0UPFkS0WGZ1
Frk/NT+aAuUoDd43wjSmd7BHGIACp66d8BV48g7uW/mg5+z4wkivWsXwXd1s0kfBuxGQeDOQuCdF
fcOiei0b6hRFmvOAkAEXkdep+15XQZDWmrqxbSXbDZB2N2LM0CMkfNsOEyRMkID5vvW5+RqPihNu
fAF0uHA4DkqgQ/ohIUM2Z2ywxkL00DHt5ibC5mLHVPAUD9RxL5Psp45d4g5Np+RbM5LoNu1W+Vpi
6EWywWhgHIrHksDyAwU2NKdUb/iLaO8FdJlF0hUKDM6mw65qSRz1HViFKMq/0zm2dD5A65g9RvKI
apQsgvpmSITY1FVZnQKOnaugQBQTnB8VCuqqegZlHQgOLioUMnTob7EZfTAxft5pKYRZEfKCsgec
Uja6N3rXOoYmBFj2CIqYO02dkJppcfoAJAWSqbar6cZxOvSNAxk/Nx6Za6lTdKhjrgZT7XFhRTBx
m4QRyGbSwCjoVjW4nP4Fb0lSy3FiIyaiIt0Pa2QY8ivKNMo2jqE7dpox7oFOS+gjECfUHn+hKYMp
6eDwtGu6xjjqcQ0bvRoxRKDWeAvX5CGKY/kZGFC0LbPSPoJtQcoJFY8t6f4AmkDL1Q+uHoKMCr7Y
Vuo7s7FKig4AbCgTCN4X7Vj4e9nZP32n7XwqpMMwP/cVZKtgR8GYMXd5PwqSvx7IZGRw0ZiLrLG9
scCl+wSAZttU+Fn5nHJbSxJPUh7VnoEbPZd32ESSlzIw7amRAwe24JgdpVYTzUVlzviFTh2/9G2D
JKiloG+OYCFYNd+8qQufjAqAje9WP7Q/fQuVQoG2r5IUPySJ2SPYG6yuRznOvy79WWup2HUGxfxA
Z3cjCoFy4KxTqnIAb0OJaHcaoPGjfioRytzkFRVKmYh+V1pqfKyA4V4LgircEInaNjXXLRw3O76q
sHZCwhRBs1DCUWkdHUHg2KruKGJNTxZeCB/5dzEraAJln7ahshdtMELbA4AEAlH9rrQgL0nIld9j
ywh5JcR4CAwlQ2PMWgeig7VvGZJ7XlANhDsfP9f40kZc6/6MFq4hr1zzMu3gFkT1ddyS70FKXu51
6neIhRg2yiCReaNrcYgX6HAwSjjIBaVS9Oq7TtGfqGfDiRQ6GUrLtm6ER2TJdQGhifBwX6RjdY96
uLmvprREGQJ7ALsK4bNx5qWDgSSQyUe8qi6x+JyFP8hWg0ELw62oWjRrLBMcp28qR6l14REoDRUF
OO5UfozupRai/aSjz4WaKmmmU2mAMMsxG9pOhYfkssFarMIRuEBYPUmq4gfbe3AgMRDjzZYk6gTE
tVSA06CDTO0Ow5e9Dy0M1OdcNs1a8ZdPrPClzKiOTV2i3vVBZrpBSmZWAWv/qBYF7LTBcaDWA2kF
DFmRnDcp8FIEh3MF4Ns2Ne3W6qFKIlL+MrUzXFJHh1YNoZHzkGz3TRO+CK7FTdKRrCDHLo4sfjJz
ohco0ABYC9EBPyJkB1pCRYtt1mNVFGKQSHWou2rwjYjlnHsTCxKwMUP1xCtYO3ZwwmFBS8+7KTWN
fRPhNudp0XClc4GBhFWGDzZpbvVqKMEgYzEW28UpH6DvemCqOI9Iluk62R2ZJKg+FJJpSzHuCR0T
AXwzS5/Bkz/ZjcWR06XYGIdYCFsOYAFEekE+8fqtUY+14t2UjkiJYUC8cUoYsWPAaa4M6JM1/NBt
VCrm4wRAClBeWD1jDaMfZZH0H+PAtLhVWHa1TkGVStpETRkJGRnq4lbXQbNzd2ugVoyW0iopLTGL
IYR1lh+nxpCvedRgrYlm78b3QE6dt0df9V83pBQQTYXN//7z/4rXr48hYe7//Ef7/2DfsEsO0SlG
FQ19Quv5337eNHTD0U2DKpCpq9r7z7dsWF7cY36C/vzJn4ptro1/nW/iV0d0mjAdYnVDt0yhLlzX
ybPZbVR2+Umb7kb5BDfOiuEmQ3n8l+0wRKp0hJA6+WqwWu+7UqiJTj0qV1Dy+hqPOyzCKUHF4+2f
taK/b0WU5hTP9K1T78iP7Mz8oxWQ5AVHp9wRyhuH882tTT8Tj1CxLh1DCON9c7HKW98I7fLExcMV
PnqbP/v+3P6b5YVSQKqVqlOeyr+o1GDo82efN99/viBNCQ+bny/GvZ0cc293/vva3P8ccc08u/7+
P/+Rumoy3W/GZ158b34/bGIbhplXoq7ryidHO/kdCmZgCKGsbhExQxajBrf7PCmP51u+NDGLfdmA
suQmEeVJMdGA3RXthZ5d+r5837GiSPvAUk0mBqwlxPLgDyd+sStHxEwUdWJmsgnu9yM0mD8aH1N9
//tth4Aob/i+T7VZE3B1j+cbmJfOrzNvY9KFcIZGavN9AzWl56K1lPIk5ccS2CFyX/Xr+SbmOTzT
hLboA5l2DKhyHzEmMezBYGzalpBKPisAHjNeMOdbu9AhbXF+SaBJgPDZipBjgMP39XUlLiyqS03o
78csNxLHGOfdDqAigxYO6G660MT6uv3vtPy9Yd9sSASzfA2gYHkCNZl3G4oS50fp0vfnv3/zfQ/V
8gxoU3nqCWxhrH88//lLIzT//ZvPawpPpnhiyhE0CluqksDk/rAHiyMLq8LEChNZniqiSk6nCxMw
/+e/LFopTNshwJOmWHy+4LKn3FlXpyHFA4DIPIq2HW8XbzydH6rVmXjT0OIElLWSguGrqpND2Q53
ezSczjewOhcSX3Jw+4LHxuLuS22KtVodoSA+6xvDD7bKh9S+/7NGFutJevDOLEzDT1aIHO9kwmC2
qQFmN+ebWT1KHCElkHXdsMzF5m7TqcN70eC0OgJZBHHuGiMSmu75Vlbn3pG0oKEBomqLKTG7WpH4
F3Hdot7n3RoYX+6sL+fbWJt2Q9cNWzi8uE1n0Qa+aU3jGV11UlD3k4cCquOfNbC4+SxKrdVk0YBT
b9vyr7CsLjSwNkpC1YSqG7pGF5Y9oGbFCE7FKf1aYyE4HMkUF/nd+V6sLV6hSVPqGhwbuRwmL2k8
dGib4mS1d0ryZag+NNqFUHQeiOVOF7opoF0bUrOMxVklnUT6XRqDwhgwjXDKO0WVH0zErGPfv4G+
MeG1NWQXBm9t+t82ujheyEx3JYm8gnzY60Z3vp0ftdWpedOlxdSM1NX6tEuKE0l1y7/2QrJzu6Z9
+I1WBGGDUPEQEvbiYMl8GRGZ+uWJbFX4IINXEX+Z9As3yepAWRSGHMzHDUsudryukl0vAKifrPgG
nr51YfJX19ebz+vvL6pJ1h0MKZXJpwAf6ScuK0Sazo/T6gKzLGtexeQGxCLEmtIij3QxFCef8iLV
ONIjKC3OReuYRN6VafzWkP23vWXMCPTUSsaY9hLCknT6OAK1ON+jv0O2X/aMw6zblpjPyMWesZsU
0evWy0+VDczkGAAHlgcU3ChbQ+ZMv6GTdL7F1Xl60+Biv4RBnlppRYMIYmLpESCwlF+db2J10zjU
Rh2T+8VYPnxNs8KZO6MJnDG1ARnY8ntp2hv7+nwzq6vhTTOLFce2Nyc7pRk0GPCBOyL1X+pIRES7
jkqZT8Pn25v3+nKqTFVThWkyT7a+WH0legzQOoPiVGdu7AEy2Mf2XYlCfndh/NZ26puGjEWYT9kO
To6kIfkzzO8M8eF8P9ZWgKmSltBMsq+qM4/rm5BSBV+m4TjI5w0M4sAwYxF0oQeLJnD1UR0UgEAd
OeLvu/99E04NcYR/I3JtgJMptdYCKTaSpxfW8mKh/d2MQUSp64Iw5pcZKdqh93C9Cd3altiovqa6
hUr0rqXwd37ItLUOGTavOp0zmvlfzL0RFYU+M5LcKkA51ss+YYEYbjuFUoanIZiVz3Zj+CtnwbFP
EG9FVa4kNIy94ZiX4mgHX87/oMUS+bvnQmOYiXdIxuiLwxwdJDCbEhuLsb96afoL03fp64udBfas
6rAojNzmyyySe+nJtDaYb3/84rpDKQuwG5V11wgOWb0bswejeTk/PmsrQzBTuiY11sVyr05w6fu+
9ELXifHz+mTfUjGBLHphWcw75c2J8H+zIAwKcrajafoypopzdWgaO4xcD5lU+OiUXHDW6PNHWCvQ
aS49yFen5U1z8895s3Erq4JkEQWRq4WfYWVozeP5QZsX8S/dwcuEI9sQmqnO8/bm+wgpWnHoSd+d
VOPBaPtxF3joLddGf1PgL+K0heuTzW+7S+ttcbL+3zg65BMNNjGPq0XDUFQUePGAPDlWgNADJ8h1
JOQoYOnNxwqth/P9vNTc4gqc9HSQRUZzlLWoAA2HGEtZQhtkisYHGQa/cUqZHBzkmwVBsTlP65th
jTvK6t0UBm6vR6iHQP7o4gOccop82YWm1naW5HFqM5a0tsxBoVHSm02H03ps7ToQ/+iRK3/WxC85
qMKhmgys1S2yFy1HBex1cL6fn595QJbrcH6Y4tKgUdpZHrZNbKam4+ehO5a3cQ3y9un899dGyRGY
4jkzYVvVF0H9AIKWADLE6Ko0N8STt0IDI5ldCO3WeuEI3lpAbMz5cfd+2lllhRUhZOCa3rfM/4K0
1/leXPr+4hTNCiVivQKwArmCAn5cXUhErB2hb3//3P6bZZtI1fAMk+/XzsfIAwP0U1VBY114ll7q
xWLrO/kgfTBosdvXDyOF9AudWDuh33ZisdVxNgA6CNLYrZu7Xgk3ZfQDFfaN395G2efZYuv8nFwa
s8XKUsais/WG5pBa6uFmeEDBjqU8/Fkri3uA1/2oec28svCui+qXQEhAj0c7fjrfzqW5WQQ9FizV
Cnxd7MriJ05/m965cEtrF1pYHiaZWhYVrtuxC8jqquluY+dW8a4V73Mefo9QCOiyx6Z6NZzrVjsY
mnIDO/98Fy9M2DLHrdnh1MAgiV2v2CK06wdX/nRAm+58K6vdlNZ8nHG5Qhp+v5WCxNaVXs9j1zCP
Ahb7hc/Pq2p5XlLO/O/nF8FgihRmidJ+7Kb518g8xD+Qe/Ww6QouTNev3dBUEhQECIAAeTo4i27g
1pR2kxa5sy+vgHzb/evto6katrWo6Jn40qmLI43zZoZoNokbzgoO4Rf8CSoVMNKljPevF4Cm6o5j
0hDP7l+iw3yMkMewp8QtihfkcSrjRjcvHDxrTVB21y2dbLGwl5e+sIumV6sudLPZQKXAMONCzmht
Mt42sDg4YXlnRp7RQJ7iVYIjSjFdmI2VFsh8WZbQ52VrLWcjwgW+mYI0dW/H4nPVfzq/J1YGSDcB
4egknnglisWijfywdzC7Za4TxClgXSKhgjhHcqETv14ALCiVQr/Dc5T06uJEtvzSmmIzSAA3n3ix
o3xwSsLTQKCe1jeiuZDvXhmyd60tTmYlsyoknGmNZBTO0xf6svZ1i+Cc2FzyrFYXfUFTOR1KmM+u
EsnN8CjRezw/J5caWPx8lMBsmG00gDkdqvJDuz///V9PW81424HFAZIpg61OBd/Pii+DeYPsezPc
QEn+963YyIbNCQELfY7FzgijoUHwISpd4pbiqjOuK/8KYYHzjawNFc9uDkP+IMBbzEVRwfkDk1+4
5mvpPAn98/nPr+wOfv4/n1/MRIu4Yj5oVuEWSYebwTZtdxLZnN9oxCLKRjxFs6zl7QtcdQoLERWg
OG8qIIYthh/heCHAW+2Jbdk6dE0eeMvyX26HoRIgpOQCshyuENLtXkQYtZ8R0LpUaVybE6mDtlGF
ijaFtZj4tIDpHYVx4ebxrasr/y7BzSOVqsabr8+L+008DAc7scyYrzfmTYXkhqEWUFQulOXWdohE
lsiiZiYNZ/n0iTEdytOCKclnqqh1PY5uHj6204VJWRkpoWmMEaevg83VIiAxkY1DeabOXaGeCrKZ
u/ML69LnF2c7PjSmUid83mN/FO6lY2plSVFhIrco5wQP5Yz3M2FVqm2Xg5G7nZLew3IjtahVeDBP
uIuf78hqS6bUmHlnbmoRkJgQj0yosLnLmsMK0UDcF8A09gHnm5nPvfcBnDaf6f9tZh7PN0vLIwrt
PINm4uKphP4xQPbTTXSRbxXFNRQQ4+Pr+RZXO+aY5FN4YAuKKe9bLOGgNuipMPW4o+HUMeYPSnrh
HF5dBW/aWAxe03GGIeuSuWH13TemXSN/nO/EymaZs2EoegOzo9awWAeSIn+cYNPq6sXdND0qWXsM
2/xK7esL87PWk7cNLba+nUZS0ZGZcSFdxch6DJcC35XpMMGqSpTqBPgCY7FhOliUtk5e9EHqL6p9
aIxrIb/968ECc4uqASljjpfl4Tha3cDTtFMedOejiNBAt76BhtpM/f58Oytj9a6dxVglJaTEtqYd
ARs3T17K4kIDv752iKgNin9CAPJFyvr90s38cKz71vddcCXsFLktfPzoYXHpGWSmqtie78/KInvX
3CJmyeEIxVnhKQ+AyCsUBr19HRyzS0CoZR1wvl3mJBEFBlCj5i/hcJPXQi31wHcbBJP7ClMgTOzh
sTRIqdlfECDDUgxVnuHfr2yaJZjk0iEYX0Ja4siPSO8Wvtta2/QFn7Xzg7e6GN58fv77NwfbpLep
U+JSQfSNyoEOdya5cELPs704Ot91YHEG1KYaO05V+W69x4MVcWslfIaW0RZ778JCWN2joJi4M+ea
wrJ+ThQT41wslIckVR81xQmu5QAmTstA2v/GqL1pSX8/aoadK0OCUs6DrA6orSTFhUhmdVY4aEyB
VDDAk0XsilWN1pp95LvVqzocMbM6//PXBoonIwloKLOOaSw+P/bwWSBEh+7gdy+QGPex4dyy8v99
DMOV/E8zi3OgQWqnmdDad0sFpaJQfBxh55/vydpAASxSuSUJXm2xaMKzzbpqkbp0/fx2xO3veP7z
aycZ7l2SWrJKsmMZ7NVIkuS5YQZuZmOjqei7KkJsIb/Jg/Bau4RlWJ2VfxqzFyGfUPPCyXI7cNUJ
MyDffJ4pXl0vfpzv09qQkVLXHSCwOsX/xZD5kP3zBKFat2tufkTqb+yMGSClc1rifLSsUEm/MJAp
FYE7ovHT3WOvcP7Xrw3S2+8vLi8Yk+jj4HzjiubRsSuc7rF8G8ILy+pSK4sNgvWjLIVKL8z8E6px
z5Z9oYG1hWU4WDaA9AFV9EsZSA27rs7ZGmhWHrsqvTW99BFnrGu0rTFWA759ftjWJn3mVJDJIa1G
pPT+wOozpzBsj31CuLb5MLPVzn9/rT+mgZoWp5UBk2JxB6upmqAdWnOiNDdWdy+1HYY2nrMLv59v
Z21iOBTnQHy+VJb1XLOdcKrSS9qRSJxYMIR1pbiXaOKeb2d1vEwSneSkyFGo89+/uRZRM0OWs2S8
iru4wwaptS4M2HoDlmlCfefoWpJ0cqdLx0IbQtesAtxb910kLnRhLSwiQQGIZMZ6WIbxvgtTKCN7
lANnF9z2qIcULE4IteLieynrtd4SsZ5NNkeqS0aQX2uyls1IvKdtMSjY4DAfFZhY/VaH/mlGX3RI
JGBubJrxe+oOqKGUprbJcc+Vw9P52Z9X6zJkgXVNjdbRAK4s78cCkw481po5gN00xpXZHwQCKZFr
tbz4t1514bb/u4Zxrr3FkZx7+dgkJe2NBMrIDaIJe7Ae0A8OD8kGvV4U2rf5b2QYKHX808nllrXK
AFW92ndRLEHIFGLc+UFc26o2BDEdiBl0i+VNgJq2gAHbM4jOfdiNu6zEp678w0YW10GnjhY8bBqZ
yk+djYC1d20jenO+J2t7lTSiyUtGtSEQLUYKePzQxzaPy9x6abrHUVyd//7qSDnQUmZMh0EO/P3C
bmHB5Q7OAG5rhA/IkFy3We92RfHjfDPa/J3lMqMmTC4U+IhK3eB9O8qolxKhLNoplHrjN96NX3oH
rAvcycQJBk2jDopH3rVIDBVbjG93VhLtz/+ItbF8+xsWN6sFxTPKzTJwFQfxoduxu1TgXbuJ3jaw
2EvIIIQOIjOEN/1tlL8oIjvYE9LYKM4L9TcWhoQyAT1YUwkRF0kBXPbsokeXza0aVCiuL8En19aF
1IBOk2mcIY2LdTfftpLclu9mWnrqB+te0ftTnbQXCmGrU8JLQCXBQZZLzD/jzV1XToTlWpuFboPp
3iGOFPunjojUpZfm2qEKo5O3GamNX/PxpuYPlqoSS1eCkC3XjlmBGThkbjRMAgRCzPxjCwb1/HJb
u5reNrpYDUqjwzhptMCVdrtrkAjJgpcy8LaBemktrE0Wma65gxwTUC/fj2KNC7yPMRIYIpnfBwol
M1yXcEhvX8/3aG223rTjLF4J4Ian1ujagFtQIMGu7YLiwrNt9TpyTBP+qK5pTNZij+IjNXh6PQXu
oCJCPRUfvVQ+ZK2yUTvfRSngk1djw9RbLqqPOyUqLxwRqyNJ5pvghU0FaO/9SKqyGz019uY5Cz5Q
e3Q7D5NtafzOBYV8oT2jECmwLI/DUMoBDGwfuEYxUub6OTQ/bNyTzk/XSmdY1TO9Zt7Cv3AO88jv
hF4loYtE3UNvKtdT3R+VeLg+38zKOqcZgPc24Z7QluGkL9s2NZAqc8PBppiNJzubzFegUn4/39Bq
fwD2a5pN0fwXhAGGxn2YN2no6lV07XfGsdHMrV5bF6osK6ucoBsMgG0C3ZTmYg2kmiia2ghCFw0j
PzheKs2v9uKfz1uLTaQHA+5+aKq5BZIFNsJm0n7tdO135v5NK4vrIQPfishiCPgZyf3cc/AcTMDS
XoqB1jKT8Ho1A6A1FD5nieZXqq4tBrKubtQ+4xSAGI6H80Wxi8wJ2aFqo8UfNfTKRHg6vxZWrtp3
7ervN6qfO71pNkySWWMikQe71vrs5dfZNG0GrGnPN7a2Igw6JxyDlf7LCxNbiEkpu155oNzzV5Jm
2zrsP59vYq0/AFyhQPIntcTFudc2Fqr7YlIetFlAsNqrAN6cb+DKd0pyAeG/sl/h5zNjZGEsHsyL
pkrkVsCGl74b+UT58tbUvD366jiu/0YJeT5ELUCf8DygLr2fJNQayMXnpDLSsd7HE94vgGkcdIbP
j93feehFcPmuncVNm1lwl3LfAHU6KveeYiLtlB4GtT6G5eM0K4chXiy8dtsFKOWraABJTK3ySzSA
+Vw49ysW50YTlV6GkDC3I5rpAveyNKZiPtzGE+ZXiM+qSFdPj+e7PvfsTJtL7FiECA+QKwIbGx30
sP0AV2w7tM19i1yImfeu1Xw83+DKVrCJMlQVEBZH8BLl1WdR2WSFDLhTjF2M+mp96QF8oYVll5Cg
MjqjcQhmwntAzBur+XG+C6tjBqwBmJq05pfP+1U5xkbRk+XxXS17SLA5D/Y44zjxp7I/9r8B9KIY
8E9bc2ffxLdF76jYgqu+641737i1k49iuBAyrZwcNEE61ULp5tfa0KBTeggQdXen/laLDkl8rxZX
4sG+VIRanZc37SyGTWk1H8dtXqKGc0J5pUi/nZ+WS/1YDFWC/YugXsCDJtzb+lWFhFi27X7gt/cb
7ZAv+htaRlFrcTOWSqW0uZ/ysrFsH8se76kYxOewE4hd46h0HSmYxf77JnnioOjOFclkLZrE60YW
9kAA65iZ/0GOzv+Sdh5LjiNJt34imEGLLSiSTFVklq4NrCS01nj6/0P1nRkyEpewqu5p61mkGZwe
4eHh4eIcuBvwWQ9JCN141E3O3unj/NdtoQtxBlCPtiMz0asZr6KlqtbVuoQ36ORIb6qi+kZp8Zvn
r9wli0IUwiS6UjjxYpG9VuAZg9zDP8n1twb0hGh4P/h/cf2CsE0Bko4XXqSv+iyyoTHBUwxOXgQI
tgFx79/sDw9aWg5NwmQxiIEyuJZoMAxOuWsND6HzMHOJ5h//PK4ky0KzoUKPHnkV4X6wcsYy4BHl
bSF/jqp7qD9X1FhybBcCxMlAnI0O1VpK+sH8AfuCDwwcrHQZHNlwyW5vW9eSN6D2NY/woRGYNteO
rY0TcLsbnxe1dC/tbHvlkC7ZlU7UQM3bsF4Xv2BTyNsMcs03pQloGNiL8BBYxWMLHPXKoi1FQxeS
xMpXPgUaxLhU8OeRvak+d2kDVeYI+c7pz1fMJONOqynPy1c3ZzPKnskQtH+yoXaEQ3u0YYBSspW4
eMkGLqSIt2dqJE6bznkby04+q1r3nLfGAQTct35sH4g9N07847ZeS1tlUkyak1A2TybhXijVBrB4
U0ciENQwqsEuoukra7e0SUzRkTnUqIrIYnuKOeUxjV70P6jARiryc6oQT1nQTCu728osCaKKQF2E
+phKT/C1WXdwnUVDjiDPKO69HG66QJfuhkbe+vn0F4Uxru051YFRaJZYGPMdyK2SlLHRXFE3IOVZ
a/PjC4f0SsCs7UX04TC+YHSyHZ56Q4bmFzLfv3ADSGBWWKfbXDZElzMVviflvs7ka5S5kpy5K8a1
sB+0CdDNZzDxxSivoAEz3E1jd3MfO+wtoFyCMwknguV3P6v66+2tX3rK0lQ5v4wwZyrIgn9Opyhu
PZM6otd5j3aV/zTKdhMYUD20/cH3p1NXQaJV6Lsm79ae6/O3hTj+UrbohUyIZXU/R/ZEuUUbHlP6
/Hr5oYEBLTM+l1W40foVT7FkHNx5FEcYdZszsNfGkZADcfyE1GsZwmU63g1ytLm9oguewaaBBMAP
g02ktftaQg0P9wB1KZN6FpxNDqwvvbFNYB/5CzEMa9CxYhHtiDlkaoID2PATaS4NbGD44m3bOwS6
sxJnL60X1Qsy7gpGAqX3tTY0aJi5ZCrhSbMOkG/l7cpFtOC5uevogf6deHr1LEnLrqixSgoicbox
oDTqDqDndqbt5kA4p4a1smwL8TZIGTLvc95zDEILeSgtLWu5zrSY52q+GaOYivbMaX6wAv9QWSt+
dfFwMSsyT6RTltPFinAOM2AZOWV8glPRlYpiE8DyEnQKbql31TB3nfZN4/xMjbXn0e9hd/FoURqe
kx0wTfKf630jKWkFtcoMIb1m1gNNT3CfVpX+0MCd7ZLuSbemVtiUo3JI4Mkv3iWQ+bqd0Y/3tpkC
Dm1mj15YRRW8Rlb0AmVnzbCz6ezK3P4ZWGNx3/YArhXErysB49L5mVu9HaYV8LLiWztT7daw6yLm
1ovf5fpIL5PONQHB5e0DtJQ/YUDsv4LEoMGM82JsYjanNJ3BzeXwWJfho8VLMn9TF92BjOhj1YNe
nZtbsCH2kpEca9Xf3/4ZSweMLiqS4mSRSVkLryQzK/2ukIwU1AK4vALpEPxFAdC+lKBem4IFBN/U
WkhIAByWH1r97rYGSxtGBEQ4afMPr6Lr72tVqSUct/QEgNZ9lbyzgYPw1e+3hSwuE88HEIGAG3mF
CVMoapxCfJSejE4FqHebrPW5LDki60KAcOeGpa4FBezDJ7pQoIlsdz10X0DjDr+o29z3FTC4Ywpk
/G21lirEZBcYgiRXaFCkE/wR/HVdaUdOcvIqKGwiZ+Ob8FLEP40QYHQLgLCd072BwmFvlT9CWn1u
i1/aukvpgvG1SQcSv2cxcFY8epWzSzV/b9drzRbzjSf6IgBATeb9KYW/unPpe4SXM/JTcigzT0B2
sPzi6AUlOCGJeuzJC0A9tMWb3U9q9zEb1Qd7iJ7y1v95W9ulsMqewWd/D4biGq8NtdGkoE3jDEMt
GRLWIRPYSaB/7UKmemH30PKVo72wuo78G+2H1inut3ldLgJRKUu1pnbyjDJvtqF3bxNaL0r37o+V
wr2T8QCIhf8XR+odOUuHceACrSMajujTgwdO2Rktkakp/Xnd+kqWoBD49EbqeXZ8gqVXh1BH3dzW
ZeEMogYoG3OOFWw84dLSWgbtjIFRwUh7CRWY+4rHJvlVJk9t+sWCte62NGUh/LwUJ8YC0KnQJO0h
zlbPivRQlUelsbminwy5Bcj3KRz3jv4VMitYwN82/ssIYn2mfBv6r533KzP3kvPr9i9acHJXP0gw
UK3Vpo5R3+QEv8J0Vrrj7c+vLO9vX3Rhj7o22Qk43QmQItLGmc6N/SKX5y5/8b0PifzltrAFeCAi
xv9tpthGb2VK3ZlOiLSQOfLpU+U/FOMXWfpZ2A+117iS9wAxu+s16iaP3iTNkfIM/J7n2z9j6Qxe
/op5yS90LhXCF6725CTVb9vCTXx3WoPOWHArKDqnhODSZepxXvYLEaNlFtNUs2ux0e6MSYILNznE
jvqG7r3D32jzP1HCAWmdmPw+FPEnOXmA3hNiqWOzBhO0ECGTbKBNkvoVBWcxuUkLWRFmBt66sFMS
tl+c3t6Oj8mm9j/fVmbJ2onD+aDOwB1969frFg8WFxoAiack2heuYu9uf35pWy4/L4Q9gQ5Epaqh
RxkdoOGQ7ScoWZq1fvUl+6JdiOsbZDfym0Lwg1E4sFar8QlKODk59tWhbFfuzzURgn0lTj3NvOQx
U4/6NvFhsSOWh9fj9nIt7gaTA3SQMxEli9NvcmmOeq9AX+K4ofXoJ39xdcw9VUTcPIZI/VxvtmRH
LWOoI8E2RFTDM3A2K79/cZV4M9D7yCvy1QCk3taRUco9zwZ/BteUN0kHdcyKN1kK14gRGUvk2U0l
UEzJyYrajZnPKhWFDUtEeMxleq+NaVNU0PdIUO2WEvwMPsQ6Zfa2MrON6ngrKAdLhg08gD1niElC
68ItXOp9XvR9mpyCDDTJvvKMnRNC0xOn8XjXwNDz9rZlLMoj6qYRk+cJUB3XW9fpDqzLRZKeQlZ0
JDNz1wWfKFTdlqIs3U40GvxXzPwzLtzoPKahOQPQClFvPfap6dp++pzEwS7TrYcAOBc5iLcZ6aHA
mu61Qj1Ce7/r9O6r0USfGzV5bsNiV2jmk1na71Z+2+yKhAiWyR2mtWeGB+VVtndOkanyCLEmWd/v
JuC6RK5MvrZhDgdSDOZHF0PpUsowmWVK9GjW5V3hj92K9S1uxMWvEO4yRfYmtYA67gT2vmt9mOQc
Wm7IsvX3f6Uu5j0PwrLrwmENuJ4LrTQS8I+jJ0nK7iBMudMCLu0og8u3D57NQX+prPENRB7vzXEt
UFlW9L/yxY47OKvBbvGR7wxvteHF11y52qh/kUGbC2vcctZ8lkTXHeZpWTZ6nKFludGa54x5Zjnc
317LJbd0KURw3rXul4mchNmpM75lzUHqvk/qimtdurCBXADSibf36zprWY+O5ftmeoJZaieXjyMc
8LI5HKTkvqzMFX2WWhVpJf2fNOFaBUlt0Euo2U5W8IXSDuNSwYYkudtpTJvDxepD0F6k97r+xHDt
io9YchGXsgXPV5R6IacqsqPWcFP9becEm9j4TTgKldJ7anMrl8pSAu9KW+HIWeQA5KCyU7gE4/0A
y3chv1WGDOrssz2PiJc7RYcADCruPzcbEFWdGVpIZjxZCCu6KvetZGrI2TDUYWv3Y/JVaddadZcM
h4Q/NkPmZkbsuPa4fWHVBWjOREhT9XYynIc0U+4bGTo+f7COobfWS7FoO5cChZukTiDj6rX5AV7t
w9KN4fCBV9e+C2PAUN1OPSfmoVnrB521EH33fFXP5U7m4cUCtGZObQ+OAM3WMKDd5eru9k4tfp5e
g/l6gttG7Eh3Et2vVZOxohw0sLR4KuvDbQFLHmTuzPyd+yLZL+xSYjZOM4X0NHbGS5cfpfrFi1Yi
iiUdfntBAB0VEiSzP764epu8GSJbi2kxzR7S7qMVrkSwS+eWQGW+Sxh+fQWz7Q2hCp0bKmSAieW2
AROLdKbtkGmH6aRV3S6d0pfbq/Z7hEPc9kuZgp+KElDnypC22cxv9rChbUDhufNzedvW8S4Ggtcn
y92myZYJp31eBnvPDLekhEkE89axs1OZwFzO3+wmf0yb4BEIkmNmwLkNPyAsbD8iPd6FavsAfeFG
Ssut3TbHvHYeNM86lrq5k9M12o5FS4BazjB5WTMXI2wTXdoTeLvzSGF3bPOdlUN+fLy9bIuWQHaV
ZwsegUG8a0sggo0MOyyY7m23ZHgkc+W0LLoACo3/ESCWTlUmr/yOFt2TadiuoR1HAGiNJtmb0jmx
dnV9bmCzBtxMttdWb9EILyQLz01NhY9PtelAbqVdM5VuZb3zh1NRn7wcCrQ11NGVhRQnjFKvN1Vf
pQs9bbq3TTBuuzhee/IsplguF1O4D82BxkQnpZjpmfEhq023qwwX0kA3DPWjCaZemU2faH94r6vl
HpLic2IwaWRom2AAO7A3P/wr49EET9XF1Isg5WTENgS1sqGuNK3cx4sn4GIP579fOKp8gFzUmjjU
St3Ds3WYmhdtrbl7zU6EU2Y2UqhaLTsX5d3G09+NANX5yXGMu32cf1eclZhmzVCEm76OG6OwPA6E
1D5o0GRG5UoibqkU6PBSdRjXZ6TpFba5HwHrOzlsC8zCWMgnL3pHMkH2ngflnHXPtvEiTbVbxu+7
4mOaQD6Y7/Ta2+haAw/hXZ58UvJvEO9l5UppWZlX8pWLvvhhgrMJRyv1YXEJQeZ97vJoa9My71cn
eTyq9bgtNJra81OrfpuKH3L2tSv3gfcLasqs+3zbbv8/5+g/KwSg47VZMfmfKWGC10smZVNK5vNA
e58bKtneIC6ZGtmtwerx9WorDQ18gvVG5+eCO31QPPkeXKcft3/Q4sLYmgIhH7fmq6RSN9ZTVIwM
Etdj62rNkVGDQy9529pYufgXz9OFoPksXJynqW/1SRkYyNHV8T6jLl1n1UM7Nitef+lI0SvJBDkg
ZGAgCMd2iCQvCBLu/9EwNkzW1Wa/KQzfNaMISEv/LoFB+PYKLtrWpUjhFE9j4FdThbdP6g6SqL1j
fxnIQzfOOQ7lzSAzpxHD/1x/GsI900IbVRp2Zv9cw/ZJUX3t18wGJFq6RUMI0Mr0Wb3qolAcSUuK
eSYpmz6Oxd0A5WzaH9rijQERZ1d81ZtPQ3y6vQRLjuVSprACphokSjc7FsMJD4UbTMHhtoDFXb1Q
SvBcWV57yhSjlNEXO8a9Nlnx2TEld6qbraK/bf272/KWniuEkPArahQTXyGUNrDRDtaIFVVFeNeV
w7b3DAo0/ZM5j43E6op6y+v3X3FipKKpXdTqKhYE1lhBb3m3os7S2YPy1eZ80y0EPsj12ctiEP8t
Gaej0t9rdHcGU8Bhtr+9Zsvn4EKKECJgy3rb0tdwKjqqH+OLbj5kaXwHAs1Qvc26Fz1646mPkaa4
VvGuAMPWq1+GZp+mK4HlorFc/I55tS88DVgYquQ1/I5uekw/wCPd1a6s7Sr70bTWdF5bWcHd1K2s
9lGErCD4KiXnzviB/wzDT/FYuE70oTROzXhnRl/s8q6zCpjSZ6SZlSfPYqBr0b9HgzhouqSXrhWe
mmyScsCRTlp2lpv3MgS4UXOIILcHSnjjeKELU4hrmudo7VwuNbbwqJ8HnWgo0QCcuRZtT8UUAmTH
AFLSl7tGV+yXphu/REaRuozW/zTNMtnJgeLtDbOJaJSOfoWjWr1tw+wb3M9rSZTFrcfKqSowqkuv
w/XPsfoBWMV5aK3Sq13py6cgtLcSr7CwivdJFW/bbu31twCirbAE/5MpHC68cOUUFgN6tG8+0+i0
62IVTuxqZ8vjXmq6rZ5Gb+q0/jpE3kHOwy2ucls04WOnqdvbR3BNfWE3TLtTs35+Ceij5QKuvQnN
Y2xVLvyCu94+yMXH2/IWrf9CdeGkKVKXSZ2Km5Rr/D7z5aYd/Bqt5OttMWtqCYcM7vdehtcZ91gd
Ms3ZJu2HosGDeeXGlym0YWu3Bc7R4Ks79EIv4T4zsrIB2R9/HPrZW6/MfqTDcAwgg85GQH/1Qt+0
WbejcHL4C7kkwWWNaV/CF8F8bRjMEwhNyB8F7ZOS1I+ZXHyG4GCXJvGDLGXHEKZ0q/uLeUWHJ76q
kVuCBkTsqsot+i6VjPli1YkP4ZQfS3r2GnplCsNYWdlFi7kQNW/1hW/OAyX39IDDoiXjrlOkF2Vq
t12UrjQbzRv0agOZZrHgcQJzQ6wjpUMT6qWMmDhr3Dp8UGmlSHfVWpfP4r19IUawk2xs1UJyEKN6
zddY0n9FubWiyaIpXoiYI5XLBdN8L+0nPBpQi0+BFjyqRZu40mh0NNgxIJhUH6d43OXQlK9s1ZJy
CGa4SQXFiq67a8k+6J5dX0MTZFQwnoOm7ZUrYcmSBAcSc0DY6Fl61bTUF22kdDoNv1Z2bJ6L6F9+
XvBOTiVFJCf4vJR+GcOv3lpTz+LPn8E26cPgsSEWR5te4udPtJQzCP4cQhnKEVqJL5aOC7X+/4oQ
VGCuLdFahQZv3d6GxibtNsHaKi0Z2KWIV9ucN2FrtERtjffggOplFZ3rUW9Lx3aj6PFPrtE3kl9t
bru6pRPqUBCjCAvUIhB/19aV+5DqZsFEPikkKzc1O01rP+iJ/0xz88oivhZFrpyeOKYnaCnjf9ei
Mrg6AI5OoxMmSN9j+KUkEqk965zntrm9rdZCLDYn5gmzNQ0cWVWs2kthOjnRzKUE3vZmmn7Q/uBO
Y+RK+V3df5SVgmNErscMd5G09hJdVJSZMehkwYF71d9rtc2k6l4BsZLZMz9KH/NG7gvtjgitUlwT
PJs1ia/tE20p1jsk2um5FGtHQ0+/dKHyqC976T2g0C6ZahI9K6mDRb1mjHTbonWVSZ7rDfT6ySuh
jADsbHTyTWtUu0TR75PWeVTHNWC118cBjS5kCSfONKXJMSruwtiKwMaXHuJU3Xajsy8qbxum6U5u
YGpOu5Uxz0UVuXtni4GzSDSbKTYLE6QHBiRbfVtlA/Oqfu86YXMfl/D33TbSpV2DL800aAMm+y5W
oydvKIw8AzdHLX44I12cnHRLWollXntHIJNIP/wGQZRfzaaolaeUQU1iyRingaRWSeGtXMODWhIC
a+8MRwmALmWEa8uw1Hbs9YaAKbffMmnhGuka5sDSWl1KEAKWvjdiz5qxSiZgcbKc6j3RX+hpuz/f
EijKaN41wR9+RcHmqx7jEC2Vw8m7L6VjZrpDv+JxF13TpYzZBi9CCcC5fLlqiGrHPHIHB4qJD2k1
bs3ozmt7t1fPXvM8DrWr6O9uKzev0XU0RgRxoZywS8A6Ksmk8SyJtGpXpLobyJ8DBk6LKaaM2QFA
sGYXy7v2v+UUdk1qFL/qDCQWofGuTWEm7ZJtBETayklayHlcqyZcY4FV0+c9IihN70r/nRxlGyc/
KOqvIPhWJfG2TB56/QMTiq6u3adAcuttt9HaoxW8vb3GSw7kYo3FPpYcSjho0ChXWHIVuHJvvKhZ
ex9Xyb4t1eNtWSv76QgXalj6tkNtnSy/86yMj6T3HTl2PXKe5vTZWht/XbNbR72227DufD03eP5N
zps4/CmrFQNFGGzxvYVBbGafDbO5t/+7sjbBtypauHlC6E1UtZ9XtdzK+Ud6pcPiZ++cOpsb3fus
TU8wb7hmn/w7dyC2SyiMCsWBhMpOs0u7c6Ech/Z8exPnQ3fjUIrTdmX4n0NJVPQh1tWjXwWHKFDc
oU22rSWtnBTBU4OnK5N8NOa60O/uIaHuIRX5CChupJ1G9V6tfvrZGlD8mgDBKJOeCYi4QIDcb717
c9zfXq7FzyvzfDQuGlBXwRI6Uy9SX821U92Uv8Boe9Pmyfa2CGFH/lkigF9oXiCZ9mrMcipTZXCY
PjpZjneA8LyQrUOevR8riJzXABnEbqP/J8x06CNmQ+jJuT5UeTdGvZyk2qlQm50zRe+0YNibkXNH
3+tBabs3ke7vdDP1N8pgvrutqJg1/Ee4QY6D/lbd1sSJ9qGpYzPMNe1EVFBt6nlWMLDvVCVwI/L7
Ux0bwFpRCx1t6bM6GKYbOD5RbDS4qd/93VIArcbgDChur2hk1QDinckqtRPM7BUQ/55RuoX/zdGa
redNW1WJgeF7CuVvt1dBuKN+LwIlDVpgeAG9zlFIeWoopTKqp9R+UKej39zX3UryYMloL0UIN37R
KcVk9IPKTOj75olb6rYGa58X7vWpzYpSc3r1FLSfNOvTSlp77evCHW6UhdJZGj9e/WAMzdb0te2/
+/nC3U21IhnHBgHpcDDl0pUAVrgtQbiU/9liHkcOT7J5rllYIAVQBV1KTPVkRmBM92Gq3zWj0m0M
WZJc4FrX8A4WTQoYcJIRJG54j10faiivpyqbVPWU1cY2mEaOi7zp4pXLaUkrZs7BVbBoaNXEIZTU
17Ww4FF4omrtVsqLbT+l2Zc4fvfni3cpRtgebyynQRsR0ymVa6gvmvU8MDes+GuP2CW/y9uShgVg
Yyj6CYLyRs2sICzUU1RItFmmd3mrHBjF2oBIgSfwjLvbii0ZNgCLwJSYFOMYdL/epdjPU8UpsLtB
3fRzQQh3968kqMJlm1aS1Y6jrDLB+nZo3ht/iBf0267J2wDVbvBkfc38YwAHb2QaJydrtoMRPtdR
tNJpLDZK/CODJZLnSQ6A7QVb9pqhbtqyVk5jaBrvvMHx6ULL5ffJUPXbvDDjD9TAza1c6MW7Thr9
Y1ao4yZSW2+bpqGyq4Kwep+VsvPkl2r4/vYCL5mMSoMhT06SzK/gr6up0/w+mpRToMV3oUN7n6y2
T6pXkQEp0oemstdeNEtGw2XJBcU0BosjGI2UqvFYmiVGY9yX+6Y93FZo8fNzvyRUcRrtq8Jq2ykd
wlIVcAdmlltb34LVgculJaPyzO8H+4PuVSHgSC2n0UPLU0/SQLvTF2VmDqobd9KZ7l976i5pcylL
eDGMKd3GpuyjTbDxsvqQpPHKei3HTxfqCPEgw/rDmFmSeqrsKSUfn+dPUql6rJ2hMkc9ynujybJD
HlEIrs2U5m3oQv/imGMO5DU1bJBxvGtHYoLkN0rBaJxAPjyQS9312bvbZjFv+8Uj4fch5AQybag6
4IKJ+T1V4Zzn2mScnAlwkfxFAhZYWSs0/A73XkmhYRrK2Zl3zxFu+nqwyiS1J/2k9Jn5psmsHojR
QYYcXJoYpDT69jvABdlh8uilSUfT34R9dB8bT72me5rbJ7q3McvUePYdSa1dtfP0jZRMVQnqCnS5
RpdqgE8Z2m7I4VkqILDaxZ1W0YAA4t4JZ2F+H2UrOE5Bx505jnG4Z8zZ/FTISbTxU2fcGPqY7zqt
VF+KLupAYCqq3rVyHr747qItNr5/JwFsYcntz2AsorM6hT9Uo/I/BJmS7YyOqey80HLXTsbkAXcH
ydSU93uICDqyfBaFYS9KVgLMpVNAqY26Huh088DgtXloSWs1eRGbp6i5t5379g9pfH8bh82GkVXn
WUce8fr7Uaf0Q6YPBtCL9raqpR2ji8dIq1eCqEU1LsTMf79IWyVKrjGqjQ3K5YbkaFesvOyWbPxS
DcH1TWoV+5nK9w31seuoP5zbNQ6A2YCvDZxGP9mkAYYU+RxlXKsA5HbTJ0mqnxLNt45OK2luMLb7
cUo9N2lsEPGGvt1WRb8G3PpaNwTTBgHyO4MXPLWuBScGXFNxGhqnSeZZE+wsM9rhdG87idcbdC1E
2KAJQi7NThASVXdpuvHX+NbXvi9skB0WqcYMHAbwq6vexvXb2z9fTPJgx/Pvp8AJ2gfEpeLVapiQ
5il6ZJyUkB5UGgr6UnK9ihRICW192mt36qDLrlZMzkbpsm/S9IcVqn9+AVO9IIz+w2h7vU3Q7Elt
1Jv6Sa6Ko8aTwR3DdF9lKc0Haw2Sr1cT/EXidlD/YKp/NUTCbGGjToWln0x9X5RvvTVw76XXweX3
hbvXyvsh1i1PPwXjI/9K/iFT9064vb1pa1oIhh3oEz3DsxapucleVseVXp+beZEgzyQbAL+JJSgx
yPIwyQZKTA1UN++a7H2wljpeFAFqKGLgiHoVQqZR6/QlhnVi0sJwE3VI3DAat7IWrDw3Fjdkpq2m
vddgnl84PlLBM8bwEeR4hf6iJUa473ov+jr5vv+urKY/HEf4J2YAaw1ydwUbE6OSvDaHJh0r/Kn3
znjS+s9/sfMXnxd8qWY0cmcPfF5RXOVBXeO6WjQs4hAACuc0ny3EIvpEidEg3Xzq5aNeHUDt+ouf
zywo7T0zoquY+lLNrAD0k0tzvM/JXv9pS8o/q3/x/Vm/i9uyVsdMlhq+b7hW8uTkK430i1Z78XnB
mBq5UftqvvO7jzZ1e/ku+UOUg98KWDKOCSg4anrq/I64UIDgrPamiaNX2MeCUeAivmuLYuVMLO3y
pRBhlyNvNHxDQ4iZPZSbeFhJXS2tkjWX8WCfmLl4hM8XmeUFtlkYJ81+o+aPtboZ9d2f2xGdyQwZ
glBFbC4cA7kusnrobYP3x5GYNv8bDWbacOAFydqLY9l0W9fxSE36JGfbMXwf5s/T8BdxnUXyFy9r
ANkkYnJAgG2M9JeYJyXqur3e2NWuh7vycHudlrwfgQ+tz9x5ZF2Ei4I3fMrF6xgniSYIV9KDp6EL
7mS/fQzsNYStRVkGWH9U1Wfsc2FPtGHUIwpGyOrsauNYWnofKl51NyUdbYMqtHPn28q9NmMQNEBs
JccL+x+tVNdnpQ9jLYmmRjs19TG0D2uX7Gsz5vMkE2c2SXqcRCNQAj3Q0yDXT4PWb+zM3ka+sneA
Jr+txZy6EKPjCzFi6TJM5bimkZiIQaL78a6ELfGk9Ur2YQgy9eSHauy7Y9KExwkUvV9WNgTvb/+A
xWUEfgZoGKI/6J6ul7EGa62KUkk7eeRxsmGTMRL07yQI8UQndQEZI0s7Be/G8AAS2b/7vGDkXvMf
BaKJyn7BiOHaNNxsSa/26GKJ5iW88Mp5oUSWPJkaOctgk5R7peYxfdC/Wt1aznxxMwiKwFWfcU1F
oNZizOMg63grGc43+xgoKyNqC3lFjJokDFl5i4zvq0JeGpFGcwCf9tR3bfOBDn1Hv+tIb5jAeafj
uBntCVIJC6T1wu2UfQuD1TOt9H+xY3Qy6TgmlcMrnNx0NMayCjoeZt8zneDy5c8/DzkvzTcmw9aw
215vl+8wjuy1mQHJ00mKPtJ19hff5+6hCKBxyYm3T9zXVlRzeZx68q5una/Y83w/CtYGlwnNyCDs
ECPZwurkpaFBYjt5p5DMTqJ9mw7SF8eQ3QQAhLJby/8vuDnQP6GqmPmMaZ0Tjr9UZUaixqVzgjBv
W3h3cAnse09a8XILds1SzYyd3KeENoIUeSx0yZ4M+6S5XUlZof/zbCD4zQDA4q5pfOEheb3nZaBo
RZtL6TktP3wfy3e3d3xhkWa+d97HDFaA/SGENE3oe1oM1/ZZ80iwbTPti9OtiFhYoSsR8z1x6WPS
NPLpgsrOxl7iBqhWuggXXBgdbzzr5rIFrxNhA+wmS0FSatOzHXY081sbXTmFyZn0/kae9rdXa02W
4O8BmwboVu7SsxQwuI86G+mrFTw1a6zSS7mLK6UEz6/0vS4pTZOe2/w7R4pe99DVSuAE/XvTTg9+
ogVuN0LGw+BX3TlrnYQLW0b3M4dmTjIyLC0cVOAgRyn16/RsGW8K12pXtmxZvYvvC1Y36FGaF02V
nuVyb3jvVfvRKJ+M/JA6YJUHR6DCjfBJ91ceOYtaMdDzu4ZKVCAYIo8TezCNND0H/X2xs9aGkReN
A/AzTQV8kkfmfNQu7NxRQq1Voyw9R9JTZ05UKN5FsEPJZrEd/D/uAADulUc4rBsG6R5xNKzKlbLw
Ex+nQC9wK7tG0K74tQXHwC1KPonwExBoEcYBoGfdCQebgxQMrtI8VaRMJP3z7fO0JIRn8VweANb1
FQ5ZIldd34Vacg66TaRs4nA7rV1payJmo7jYFRoFqzGC3eHczq2C/XuwaStKELf1eP1CmAHv/qeH
sPVxCYRqmaKHl2wBpWijrVGDjrCyJUsGdill/hUXqpR2OsTeqCdnWko3efyjHhxKFt/D6M60VzZm
8YReyhI8gDw6ZSGFyLKn8uBr8k5SlG3pW+7YFT+Ddtw3dvtV9cut74wnKQGt7vaKrukqeAirSANH
j8zkPEJdEJOuqZrHorrzy4MerTj1xc3TidjsmaLzFVRZEpZJoPZs3gCkr609V9amV5hrXBGz5H2g
rfyPGDF2Syl4KFQIMMRAZYa0dJs1FK9FUzcIgoHypSlPLK2HEFqlQamyZsOXhq7p0f6myis+dHGx
LmTMf7+wQS11mrjxlOQMLWtobSJKaoyTrF0QC5pYACHaPNsogL6aDNDqEogXQErPHf2EM2xvNr1z
gj/OhRBCXwgRPMPcsC83Q5wwL/Ichz8G9T7vVjqpFsrJ1zIEx5CR0aSRgXCkaO5M6xH+c+KsWtkH
4cZyHmzrc70GxLR0clGLFjxwo6FBF8diqkTLqrgssDMqoUb7KffuG/8ho0jZmt9M63MjHyR5Kwe7
2wd2vjyF2P5KrBAaRYkUWZ6P2Jr2pwkLpxQ6bNQRZLNdo+6ZDlzxEAuWyFOCyHV+vnKDCCFSbDix
Qp49PqvJFh/h9XfRtAG3+rZaC0+WKymCkTR2EdbeaMZn8vfqeLT0Y91/ZTB4G0YSrITfbktbtHvK
ugzfUHh91UzRWWZV5pHErI36S5HfK/lzn69EDmsihH3K+lxJjBwRebVvw+8Rky/D99taLJrChRbC
ztCrU6eJxcHiyXFQsi969MGBqb7ofhjZxyS6z7wVp7Smk7BJwwjuc8Gk/FnOrV1RfK1BeJH7FXtb
FKLPBFS/SztigkFSOiiO7QHvajxk3l1H6TCz/kaRCxmCImlSA+bDXMU5S4DCcJt8m8krQcSSGjxV
eV1ACEyNat68CweeKXFo04QRn4fgJckAzXvbdys33dLJVEhOOCqwmEzxCLFD0zOQoaRtfHakTRse
1fKQd2+84c9bp8j7MlUDE9T8whfjbSn2O3pcuvhsdJuyO6Tyy20zXlypi+8LV13sMCYdt/P3h49d
8FnKf9rNyv2wJkJYqVBNe6OPxpjX6jZqn9Nwq2qHf6eFEEiZddMkedrH56ne+Y7iavGxCdd88YIe
pPoBMLRIur+uDWrmqKR0k5TnzK73yihvAWiH3+zPTyB0S2RaQK6juVy82VKzNX0P2uKz0tyXykEv
j2OwcgAXTJcA7XdnhWaSoxJcVyd5haIUdYXpdltNP8RNsqvCH8F4d3tXFuU4VFJp05/bsISND6Se
8b+MEQAoJJjTc1w7bLeZP7q19Om2pKWtmYEHqMRYtBiqgr+nrppGXitX5zKLt0X0NaTtvsnWxumW
Ah1Qs/8nRli4coB0J2h6FFKKbRBFG9PM3UHqNr62i8f2kAa225eaO5Yf/51+gsscK6mfRmmqzskU
b3rzOdVVl7GhvxACpaLK/O38uhecplUavplPbFfVDfdd2N9Nw3uv+vN4lHc2tTlyLgCtiUL0pils
3Wyqc/5Blsm6nL30/0i70t64cWX7iwRoX75K6sVr3FZsJ/NFmEwcapcoUuuvf0e+uDdqtl4TzgQZ
IIMGWCJZLBZrOUdWnLAshuCkofUfcd0lbAD3QlA71I0AH9uBeg/5dONZIDY3qMS/kIkQ7A28JaNL
PYjQSv0fk4w/ddTefXo3kPXzkGrHFYaiU0HXZkBmlm6T0NOUFceWlY/AZdybrixc9BGOFlbrTI6g
WkWho9oQL6pTUeTgtLKsn23vOKFRl8Z97qTaDYpVwNnIQRk6WUPso6PUfeCm8270qnVCf711bJKh
f5lJXvuZUhHfpWa2G2znXWkywLJ5kxW2atPfmXNZ3LQmec86BPVmU/lqU2oGzEDfIRvd17TvYVMd
M5rVzDgoFKwQjafEX+da1R9ckhSvplalgc083R+sCQ0ukw7mu45WgUPj2NdaNUWApfOCypvrY2JX
7Z4m1QBGBtc8TiWd91VvjQB1VMlRtxsjRJKh9nsvTb7WWc5u5lJXg2TQzFfPLPgOYKXOV9QhMjxq
1O6tp1WH3ne725EEFEBK6alfEqWhd67WxEBC1cibpxI7NM1pyNEqafQorl7+STKz2NXpLqlvXZfn
t+insfw2AaVZW5vVbV7Qzi950fijkyHIBcrmQ6dabGeAijiYKj0FrCL1Qq0zP0n9sJRu4QQCwGI5
LQiMC1FljfKxbmhSn5z6e59/Yeh1png1yVzljXvgTIxgnccmtZu8JPVyO4OPIckfEhS7y1iEPiAr
RE3GMwa+EioVcWCEcw8kO6JAS+pTac7OMTbzIaBIWwcVrTJAqI7KYbZSJdRpheLcnqa+q4+lP6Y2
wJztlp8yXqZHg3fpfUnVOegSdb4bbZ7v5p4az7w0QJ7eGGignlTUOxpdG+qEF0HtMtAac8s7VOkw
+zql2Ena/A2UpPe+q7LDMHrdTlHBEkKoS4LWs9CPac1qsEAXviBL5PpFqVcBYAFVX9OHkxnzya+q
1vVZ2SeSsPSyCuIqre3KcpWuXGObVBlALnHeafZekV0GkgxVo0Ez3CSezGNazOCFLGd5u6I/bYlz
nMsiDtNUmsXNSUcViT2dqPJmIMlbGMZN5t1rmeRu2bDKSE6h9xCoOYC+ExWg8cw5RcKvPmUtPE0t
fcw43V23ytsiUJLhIW4IF01YvXIubBu0Fs1poDP6ac1M2fMqc8M/kAJgX5BIODib4g2WteBLQCF4
fWpvMnKPpfp3wwu3F7iySTOmCoa3/r73qh/XR9867UirIBWJqupLupok1ZRO7VhzIoxbCJ/VpU95
1fpgUb5HDFKyVFvqbKvgw0D5A1KU4vvIxBWTKkMCacAFmPVj3hKfq/AqskDhsozRtjCgniCv64AS
UbiTzbQyWNEWzamiN0XxYsH5Jx4aKGjrM1eG47XlbeL6/y1t0cXVSVVcoCYpNqQNFEja8QxW6JC7
3116InZEy+9EZX5f/n1997aOLLrvlvfHsnlip4uWDKzjg1efzOqpy/qbtgP7nKmAEOiYjofSlkHp
bHju67tB9AenWHdmbYqrE5vJTpnuxxhVGrLmZIkQsSyDk5Z3ygghCXgdTZLdDIr2QONZ1gwi6MfC
BmXgtHp4WulothYNUJq0szWVXnVqsi+N8o/ZkNCySoQHvtOmlfiHi+1c2dYLWcIhbsfYSFUVc5rG
7xX55SEUjsKJQIuroCgfGLvTrM/BvHxIdNGsg3YaICbqImy12eV9TtOxOmkgOU7Bc/xo2P4sw4AV
FHCRYqoOsHIQXFk0Qzhjnda0E67p6gTMCZAfjemOfZs8lB0d6fDzuq6LrdwXsoQTRrhVAOELsmrg
PxZ4iHTzyUR+JHPeZ7A7dwpeeeZdNfz0vGjM9yXwRa5/wSJA2EQ8uADWB5wyGEx1saWrI07iuvQ6
sNmfyltHRQfU8frwgin+z/xWwy/6uhreM/DIN6a8PqnNPXgk1OygkFvURV6XIpyuCymCJqIlCnf/
ACm0vCVJOJs3nSmxShsTQfQLymeC3wH5K8GRKEbaJdQaqtOPov6rJ61fIaJAwuvzEEmrlomgmgmO
A0q3NtwVFHBMJjNwpPK/Hf+9d0Dw9eQWtyzzO+XW7B7HKUhkpHgbJmMtUyw4j+3ZKPvKrU4O6XaT
+5Y33o7oZlDUUexJ/KONjTqTJbj7Wezps5HAPLm08Ifc8U0Q+mjTt+vLuDmjhakafMpoirMEdahm
xwRWOw6V7r2yMpyHUOk9AF/pgSvLJHwk+4Tzg2I4w4OvhGgCQKHOFZxlaLdTOWbEnaNzV5zyvbG3
f1k8LIKv1PyKKuld370kFpDBJ9TFEX80d2nxxasfChKmIFYkX4rpSzbeUBmf0cXJdhBCUaFGS0Xt
8vf8y8aCckVJPP3Z6tm3Vn8xKvvX9XWWSVh+Xx1u/j8JRn2qvKd/Obqwsn2LEGiS4ftbje+GPFQ8
b3f9+y/OtLBCy++r729jWwMNKyQ42j0Yl0nqF9ZdLjvTm1LA1YJOQphXtC2cS+k1SuyMFQbAmvHO
Kq3qqMf9zu6NY9UN/yi6t2eEndDA8peWdfvRopGXDE8kK1BuwJOwL0EUG8cy3MLLvQOUHxQE1YGg
ErxIHuR1PKJcrUmiznuz7Zfsc+GpJXh3NrwwaXPOeT7oGL61d3a57z57azkfXdAo3gbwJdqMBDtC
87QB4IoVP9vzsRsP2SjRjI3VQcALTyzUMwO9UyzMSquW9LGixc+p44Od1/2Dz9dR9oMLBSRZ4No5
Vwm9olrjqMx5btlDe1fLMu5bX49SSTROQMHhBgonJzcNVJpPY/zckdtp346f31uUqsHmAX8S+Hfi
Vag1tdVkqEWJbCS7dRycTx98lMIBxhfvaBSWgoj6fHWMxGRjoTjKc6oQgEh8pZ8kR16Ucy3ggsm7
s7UJsQ3lGYmAjByqWuKmLut7didgfOQaQP2joULtIvw7EiQkDF6TyOsOE2Lx4COXdaZubTGAbwAa
iXr7he3xfI0atUGtesOUZ0Z+eg+6FAHu0mjZ6L0BK9Pibi+QnOfjWwrnytRYKQhxwonsc+ob89HT
Je7AxizOpAjnQFOmlreGkUZpteNTQD9Z07ts9Nn4whUI8kXwFvcYn7fIxt0osly17PuFXcCXw7VN
zTSaXp1kD5D6z95Py3WxlPIjgwwvXTCiqeXGHCAuRVRXoW77xR1eWEoaXBdy4SxBRREmMXQUP4O4
TIyQMdoWk2FAiIoO99h9iav7FAzbZN/IYE82jgVOBPqIHFSwePDLznWqTLsGNUYdi0r3Ee/EXAGx
uyS0ePEkRc5oLUK40WmdZLDqlEW5XZP9WLFy75KJPqjprD55eRcxZqVfbbPPfT0uTVNi17fE430A
kDMkyk1UxJ/PkDt20uaV3kZLo3oAVpM6sBViPTa6w79kjdUd1DnNjl6mWjcMXvfnomqLuntr8cLs
K4SLVdQzt9Gejt9yWYZz0TbBqmF0tMEClhQxbjH0ZNHRmnRutNGovbZzRHkwaR2qom88F8FlcnNd
LbeUBVFbJKI9dGF4YvLJTVrCdfSBRR2IwPXEDan1bkiR6jeUH+ht6JLRP7BxReUveFW7bm21Udze
x30ajuX7MFAf0XJHBnmyYSsA3geSbpRqAMpARImvUkqpO4DKA6HC59Ymt4NlSEB/ttYMLdEoDviA
lhLXrK3ScXazto1qj/TPsZfogBvhqJ/KFFVyxW0pAzKomM5HEFqEZCBq1iBFVvOoN5Tad4xvSqwf
B5tVPi9JWDjaFwS7dtdVQqSK+NBvMGDq8KM/DKLoGJCq46YCoaVWdX4z2PvEvtWKX7Oe7Ank913/
NmTd0zDv097bgR0dle7mnnLn+fqXbC306kM+4qarhwOnQ5sUMz4E2N++3Z+muvdrWcZ9y5ishQhX
MO0aBkDGlkcdD2flC1KjlnNQNMOP1ShLbqUVDFsKikczztsHtJbY6J7mgPlG+xiP1CJBGfApi2PJ
VSOTINgnp4p7zQTmVdRSjfgzyn78MT5e3xoxZv0fJYHri7oSxJ0uSj7AraYOpjWxiClAA76rZz1I
tSePfteM6mjGR5aCwR70sNfFbm7WSqpwVccOK6tqmllUAKpm6G8q8zUebtX5Jh/KwADlACUsvC5S
rED9z0yRaYJjAISaCxjIOC4yj6UJj6qChap2Uw7fk/gJHViU7Mrkpk+BpqW8s1o2181tXMldfl9p
P0mnSWtICrmJ+UXP2VuM3Mr1uW0eMBuRG6CjQyXF1tmk5mxQmphFBt4v9kOZHFDbel3EZegVtyU8
ERdqsiQbxDBv7FZAiIVFiTh4AerRCzLvZLMnvbsHYU2gsV+180MjX5T+JWkeSxk1wdYiuipwSoGU
gOIk0RkipeLN1MBZmMZQ7QL+yRKUD+VYjy+cNTebQNdmYnzDQD9rYHaSR+DWBbAef7lZV0qQ93Ve
5FoG6zQhch1neR1SMGj71NF4AL6X3E+KKYmUGciQ1zdOtnLCUTOTgWaFi5nV8wwj0vulrH9yWRvR
08HG4N2DqLiLxN753LTJxXEuG2iGffTsV5fBxTml2s/PzmOB9/iArPnIFQvzyDj0YspMFml7xejD
Qh/C6wIuD9EiAM0WKELayBTPDkFdEO0hYHzj8UFXWzDpSTZjU8byStFNEB4jtX2+VOZQjLmeEBYN
1YHmu0I/DJrk1rjcDUwDjxQ4nXhXXwCweARUoqYCEbUb2jxUCW7DXZ5LfKdLrTqXIpyXUh+NtjOV
NirNb5nxxSt31zfj8oLA+B4ovoAntazUspCr89KNBtznxsIFQb8hSwfv5TDqKN0r7kt2nOijC5yz
6xK3tgaOEmqDUbTrXcAPIB1SAsvUZdE0NKFi7J2hhLcu2RyJELHbRuuNkU2Fw6Kk+TJbB68PmfZ8
fR6XlgbPRSgAYBrwBr5okozBDzf2Gc57ijg+31lt0Nu+mYUDOmMaiVXbns5vWcKZVEc3Kdq2hIfC
D46ORNJeWllx+eQ4n45gXLIM2EhgdcPtOXHwzDV+B4YxYum+zj0f7YCSA7rhJZzJs4Ve9jHtdTLr
WL6EPMewlqlyqzbEZxoy+UcHmqgUd3S8HTXJgdo6tqttE6uIs5iO+AN30tDuUdmlk9D0DryT2DiZ
FP38WPVW186OBSnw9sbsO8nuk/YZd9F1FZSohW2cS2m4nnYegZREufW80HADV1Z0vWV/1su1/L6y
D6NNLZcCpiNyzb0++ExWpSIbf5niavy2G/kcM4opjG9jHKiqJAW7Of5SeLB00KOZWXit1LUJNvYB
JwdlSUECvBsZ0+6mgIVjd4HUgSkVHA4lSwwVlc2IHmVvyT5rXq9v8ebwxtLeAJjOy8KadgRFXj9o
LAKdsEEDXWLEZMMvv6+W30Ta051HDK/qyg6RyK7cX//+zYMANgVkunFbwuyfC0hj3Zh6oOVETlbf
VvNri9gTog27rpX55psGbAmgewgA6Bc4+52rUqWdcR9rQ7ZTbbLX7Lrw26WSkXcVXo/z8frUNp50
S8AQ01ooOuGRCSYz5xnC3bbZRn1h3UzmEGRTj4bYg+Hc5s7DUGJFe8WXUvBsLinSG4i9Lk8Rsc/T
6dKYdDGieUMOBG0NHCT9Y1V+d62b6/Pbsi5LahBBWMD7XqTigIScTnZVImiZ46Vvxrs012/y0ZSI
2VJBdCegtmWpg7zImSmu1SmVY/DIdoDEaM3DoUhnGf7blnKshQj2GCAdPVcKk0cUQcFO36Olz2f0
e92DAEriemw84OBMrSYkWOUWJdddmzmQVT0l8deBFSCI3U9q5StqpDr3CP9w/H+h+v28kE9JLrjt
9fRQaLVE9C5yhHqP3GqP3HRkqUkws+7BjGV051siDA1JPBfQ1XAdBaNtsFrLDVZ2EcJ6/hMQSCXO
wZaGr8dffl9ZpWRIY5OZGB8UTUFhz6gjfHS6XWUcPq/hqEXDIwEOMCDPhZ0qqON2ell3EYD9jnNG
gnLGq7Qb9tfFbE4HOMjmkvT08IA7nw6Ie10L9f+Yjq37xN4DeVjXgekhyz5veKSwQ8jLgCsO+PNi
ZUU/jAYhiTpGtQnOHj7sZu1moDdO+ghuHSrzSTeUAFgX6PpCoBqt2iKchpKNA0DR+RTZ5CcP2urv
Ty8ayPZQrw6MCzxHxbB+m9lTbyXOCMMd9sN+Lm/4fIA5vS7lo2D4/E2NnCcecGjGQgkVAGPP96ZU
O6dQ+hlrprS+QV6yZgwr6xkNsqbzqJO9VScBqu78JnOCekJDZqsGJglt9miboYFC9Ovfs6EqKG02
l2g5PBYgwp9/Tm2qtU15OkUd+ArmXT6gxOI2++u6kM2dWwkR9TE3ew3UuxMMVOm/1PMfPL7PJiGs
adoj7GKRaooydjOQYOGMLiQnV7ZOwsmdGlQo9kaJKWT/gArcvVesIO0/2WKKDYByrBZqWciVHcpG
ZZqpjd1I2BGsDik7Xd8I2SwEO2ryUSPcLrBQ3W1Sh3H/MHv3nrP7d1KWr1jNwp5yw8nSfIpS685O
lADA6X7p3Zqy3Mu2WuG0wmWwANwgzKZGXf6kJvUUMTfUnED/fOHYshu/xxfmgZoGLXUHqJU270fj
mBWSp8LyfRemYDX+4kOs1iku3BJFB+0UkXkXa3va+80nQcn/o1AW6kdshD4c0xGWyHBJWSRdPEb2
5BvNbkh9KWLB5i6sRAirRI12LFlJpqhsH+0hmD+JQXcxBWGVktbIrWTAFDywS/Yhzt11bd3aBdSx
glcQBa24koXx1RG5wh5Y1pFlP2fqP1PT+5msHWYZQ9xpa7H7uLXA4KMLazRN1liNaaNGKGr1FT0i
IJvLsqPj3Kb9uL8+n639sLDVKNla0sViOF9jTVLWA1fxLLljqhKwXtYPufUOwQMRxC0LK4CDjvtz
xW3VeawJ3igRCPUOE055lWtol+NGkDnpFyebD+BP+NGl1u2cyQrqtnwOzGvhqwAO9UXxBLcsTiiq
GyKPLVXabnark9vC3HvxDrQZn19KBy0tgLiBQ3BR01qmw4TeSKJHnamGHWoV2yy8LmHZeFEx1hIE
xWAz7+PGgYRhCMljth9/AT3yuogt/UZpIwA+oHnQc+HmAhBeOdu1qUUgY3fioMqPGZE8TLdUDuS9
iEuj0wKuoGBlnDg2x9lK5qjWFb/Mkft2JJPYlABdRrrbMi0wfZ9rnJIpTTKX9RxxN/UT8C7//Pwi
IftkIXAANwizOB9/0gqDmyp8S4tnO618iDNlp/R/sExrIcskV/Y+jZcoNW+maI598I3o+u76JLYW
aT2+sA28mOaMepiEQQ5cDUYrvD7+lrKuxxeUtZjALptVuK88PI80MNyB44Jb5a4xPl0OtwAVoOAL
2Ug8Y8SiO0OPYzrk/RTl2Yy2SIaT/fmpIDiHukFwoqN8WoykwMcancEYBoSh8r1Wqw8GkJWL0dqh
NEXyPN56nqNDxzSB1Yn360X4pCwTgOUbdIjGmFWh6o2aX9eD6ZuVq+4qvUTjdK8zMCe3fE/Nxjt1
bKRfgfCuHEfEw4OpV8deYtk2tvLsm4StnCwVtTAc30TRxs3Ln73yTPVHV5W8qbZuijM5wuWajujc
VrV2iIyy8sf8pGYvBNCSY/NE3VOv7Ab+AnJIyeQuu0ccR8crG0FYtCEC0FU4CJaG2CvYWPooN0zf
8ZBSbP2Zhw7dNePBIcCLyrxArb6a81NryAAAN+56HWlARCABBouPEEyJ4hWDp7hOF2ne35kGVDT6
ULm7qr6LLUmSZnMT0dmB1Cz8CrgX5/aEAZ0P3Q5VH836r8Jl/lIT00xAHG4+XU+3wBAB+WrJPALC
TLC+WcHmztK6PhpaYJD6ySwxXMt+CLcgCmxxPQEPYmGCEybiGFRx63Ecoq4FuJthHmatDVpDls7e
EgN2FjwVLIRfLlwH1ZjKmpp0jNIyRH85M581GZCqTIRwrto2zdE9BBGASkzVQNFupQy4MhHCkTIy
fWLjDBGGsp/SOzTCaTIV3rhIEAaBVVwCvoA8E/Y7Ked68iAlMg+ZGrqfhDBePPr18B9GY3UPJrpT
NaqB4YdX13zk+eefVWfDC9EG0+blGMOG4i7fZcpd5QTVILnJt07eaoE+DNBqBirQAtHwiT0grwC9
mwF11/mAu7l+3Up2QTwV88wrjyXtGHVOOGRoqc7e/52A5QNWs0i1hPXOch7M8S/lR1H9+oPhl6J5
hOxQ3yN+f8Ib02U1TrVS+UWHVs74D8IlSIP/liBMQDeBecIqSABluH5jyAhKNzcAYH9o8UC5BYKO
5+tTTrpZzQkbomamgZoC1n1/fYW2rgpUwv5XgCOcM+oWvWvGuB1d57EoghHVL2QuQ2X0a1dSEP6x
2qKNtQG4jTYh4CVcwFbXI7AmZj51UdFGmrUj/Y2RvXjNodfvuWMAMvFAUooe6d2A5tvMeb0+041X
2+IAwfiijx1FesJMG2JUdaunNNKLyfd6CrK9LljMZJKAIxlRA9nebSwtIpqwYAvIKshRBStpTxnH
D14TaWXts/gIwg4FrJotTfzcljVKL18vrO2ZsGX2q4NEXSMmpeE2kYl3fV3d9t1eYSdS/MyTFyc3
fHs0gs+v53p6wnoWcHG6JI2bKK6KbwzoCgB53XM23Rqm7VNl8vV5iK6L3DgNiB8t1fwO0OE1MbGd
Mo96o6o1EcC8pp+1ZPQNi3o2unDWjF7Rq87B6P2XYnydnBstP3jVy/UpbNWAnEkRHA02eJXZGpAy
TcchB2Vu+sZIGnberxY11J7nK+MhZrfMlDEqyxZPsFRWO7qlPUJwg152hPr+4Eo9m9jiNKw0UGGM
ljOa6SIUHfDSJ7JMz4bTAUZj+LXwCmAOxYaOOCl7jqx6HVnu95Te6+5tm/+4vjlbS7Rw9C6FE+iM
MYRMRMF7JzWSoomKe2UOAQ7174YXvALVydCkNJVNpE5+33/rQQH9BwIstDQgqYP+EHvR8NUWdIOq
mYpi1NFkPnrsKW5tiYAtk+ai2xDODYIgeBufC6gmZvRgmGijtK7vxjTbc4Dx51bjE+bu9GaQPMK3
TuRSa+Chdwz1IKIFRWy64jxBn0bvPit1HJR1EXZq9EkI0sUZBDQc4jo6ahvQ4SJobpGCWK5hFY3S
XwATYP+gtev6vmxcPej6xkXwgax1AbGICNus8LmgUZHlgPVWzNt6yHdZ1+0HTwvbhqMB69NgEpjU
WqZw3HMQR3ixW1Jgw7zHihIm5A9Ck2cShGUrNSeu9AGzaqbYd8t97sp6BjfU7UyCoM/l4NZdRjGH
vGV+ku673lfbAxoGHPvt+g5tGBfwlwP+EnR8aA8Xm4+YqzjjEBMaWWPkcqDB+J2MK30rELGWIYI7
ABmSDpmJC7NlN5wlgaW8FF7ne/aTGX8p+6eMgrdVdktvmDSg0ODV7GJ2CP4It7Ra93Y+Ozr8AjeM
3YPBw+sLJxlfLDpNuQ6D1mL8wn0wjZCN79fH3zAB6+/3BIuT9Gmr2cRsooQvCSrdDfP8Hov176To
53aNJH09kNSAlDJgyY2phzEHup8kWCJbK+Hqz3WFFp2LufQ9/0aN+j5uMsmrUCZi+X11AyB7S/+z
XE2yY0gPc8kVJtsO4cynis3M2sBCzQx5o51Cb4niz7LTKJuFcO7jOOYqVSHFIYeyCPQmvL7dsvEF
z7yrO12tyOIK4emJDkNQ6I24yV6vS9m0Xr+PnsgF3rJmtsHX3UQ5DXr1XkcTvbrPsifAWV4XJBKB
fVxgq0MulqXUqCcxjBKH0EN2KCUAGZyLwnc1Dmzl1Nzlbtzs5lw/xGp+4yqdr3vsrUjVI1Xq+6En
etAnzvfr33RdUVAlKihirQEno8IS1+UuqQLO7vPvaH+8LmQryrqyDmBDO5cy0zJVixwnKu7A1QHn
p/DjhnRhztLBT5pi9uHuPefY7F2agDTRTd3R7wC56BP0Iku2YVurkPYEq4uG3ghBq7TE9uhA8d6L
231e7xVZffXW+xmz/S1AeON5TaPN8OGbKDPaZyfnu9RUDi5gMSjTdqaeHRXT2/ejdTtglnri7RHD
PLRUPV1f9e2t/f0ZwpUyq/mMbDLusbq7d0BhVjaGj4pmPKAdyf5un6D/SRLr5avEGGyrhaTZfJ2T
u1p9qpJjTe6kHVqb1//vlRUflp4Tt13XY2V7PQS+AgPIqowMcPv6X8kQ7pg8zocqBiFbROsJJRAv
dv1Iy8dUfTCb+1Y9DOTHlEy761slm9eisqvrgOgubxDgwe3v3RvssXTxOP+jq/P3Hgk3gsOprbeL
CMXQdlrbnSyb3Ew127eDs78+m//nuP+WtWjmajozmVAqQS1c08kj13+W5ovjvA5x66sceHfNP73+
4k1/FdYBUDISVZQovS0cboeRvugNaAjTDozvVe+lind5J5nh5n6B/lQDAByicmKRhlKAmb3iM/bL
YUF6wgshkFx9y+EU4kTIwv+WIMzDjS09KwmuCqu98bqjWQdW8zVXAI28I9rdxCSZx02buBInmCyj
b73OdgbcgbY/gYTy8w2IS1HB7+kItqgpcgI8YSwYzQ9vXGbRJYslxgNQfJGrk4bFSrQQQa32KSXv
ceo79T0J/qTSYz0VkVWxcNJeM5apWHqCXjTiJxK7LVEuQzBAtNBMZgNsO1KKfUdQKv1l7G+un1DJ
dos1DHnRj0nWYcHqdvKf+2yUnMLtKZiIIAI6xL7oE270MhsnD/e90R7jvvc790CkWOvbk/gtZPl9
ZWWssfaMgi8+bnucsqfB+hMfHbzK/52EYDF7rWRdVWP8ydpb6U35B02aUKTf4wtWkqHbEHc0Fklj
p1y5dZLvOjk4pYxHV7YXgiVxPOQK3HxZJuBGW4fKhk8l2e7N+98CQycgXAwUCAsaGyOPBggQhOzd
cacMv/LqYGXoB3L+quG2X9fcTfu+EiW8zXpkZtPBQgCAZMfJfOP9tw7N+syRPAG3F+33jATdqhxA
6jolPBpGvtl1oNh3eS65Q2SLJqiXDpDxvLLhhg78nro7lPb7ZnIbMzewvT+yKL9nI2jaRCtAbn1E
TTy/oEjbBFJYp819WZglTQ1/LhpyyqFRRjxvYOBpHhLj3q0eavpgdxIMla0zj4YHC0kF1PpcNOSM
Dsg5O9AkR1ayA4idKtv3Te9vLUBQZcebvSKLcRF27X1e/ujqQ+F0fto/c+dksX8cMDXWvWRSW2u3
linoNAVVw5i6fRPZ1r6q/Djf686ubN+un5wtfVtLEVQaWZ4k1zrMTFfe6HTIStR071MtnGUoEbLp
CIpdcjtrWcHwavfiqOTDLaXtvgC1uw82X4lXu/glopu0npSg2Y7TWWXNMSlQQiR5EOe387jTx3BQ
n1z95foCyua1LPDqvtFGgmKKHvPS9HBKUcB8nMeHfJQU0GxZnvWMBE+s6lRmTAU0HK1ZThMaE4Ko
fxAcMtGMgwodtIdfsEpqVB293MWN0Nn2vdU0z5o7HFJ4lsCW+oPqMWslS4w71l1MRm3xltobclRR
0Zz5kyT7sG0T/jcdMfSoAENGLzuEMNzyoPFHsIZc33fZ+IJJ6EhazFO2hEgA8qPSv1lLJBsikyAY
gHnkY5clkOBExuxr3//d9wsHv0OVFCof4E+W9cFmu+pPruT1FgvnvStJTmyyqBPoG7tXO39qmx+p
jAFj+1z83mXhpFuJ3WW6rTYRqZ/K/FVNn5V+9+8WSjjg6eQ4KFnF0RunPTECWVZ8M/y3XijhaFtq
nPdejG3u8jykWRqS/DVBiWPV3IF93BzLPcqOfdf5YYLJSX9IvHfD2JeW7Iks0zbhLVYzwF84BEey
Q0UFJ3u1ja6v47ah/O9WoSjs3FCSpukMsjxgdA3Etce03I/JFy17vS7l+jRQr34uJYZ7NtclpBh4
6RlHY5K4gLLxhWOv2elQtA3eSDpFY8RNIauU3FRoA5XFqGN0XFuMZaFTyXaLpsUzr+xR7Gr4IGT9
ETcy+rPNaazECNOoU02fbAO3Fmuf2vQtBjr/H+zDSoBgvNJJzygQQODHNrir+Ltdf/t3ApYZru7d
2eUD70fMoBxDbQaqu8T6bqoroM9UDzXeaI8W7FevZSiGAuAL6n+CrPUL+6Apu2KQ+OAyKcvvq1no
iotYN1suQrQljNpusL7XcPkLR5ZJlAkSrJjXV2mfxFguQkafka9m9bUHauc0vP7BtsB9MEGfgb9i
MmMaeO7MGcz+rKCO2IT+onzquojNI/I/ESiWOF+zOleLNJ5h81UPoR1/jt9aWbB+83isRAhWpHT6
GMiLOOXWPzPAGN6vT0A2unD4Ygd0MOOEJz4nzyiVyyWGVja8cPRapTWpXmELFOdQGcBIl6z/piqt
Fkc4eTE39DZ1oLOVfXD39feTIcsMyXZYOHuk6UtqL2lpqwim7BHZ3Fp2G20vEsC8HAAzg95IUCJ1
4ighsjAJZKZBLpZLEwabc8ABcD0TZemw5edaSuGAlgVoraOpzHxQrfj2cJfaj0Oi7bUUrNppH2r1
s8N/zNZtHt836OsDORRqHyW7JfsO4V43Bk4L1jf4jvhp4nsbDCwyhdhaSxdAogsCvq5fdNtUWcwr
qx9KFPpoR6+oQpO9Xz8xW5NYSxBOTB3PJYjX+jKajV+kfgSRqgFwik/KcBF0Q125jnKihfhHODZW
EetDP7H6JW+U9JjUxL5DtMe5aSbbk9wt2rL5Zw/UD1mWh7gYqncvSiHHHBBnRT3XLyXI1LIMTT1j
ANySsCuPHbvvCsMH4XXAQK1Y8/wZtBZp0Ry1tLo388aPHT1gaY7qdFWyBBfBAHyWDa8D1UXGAjAh
LEFbdGAmbXr6QpjjGzZoE7OvNQp7teydu5IX7YUVEWQJVqToW5c65UhfXPctAfd6YdRBkul+KmVy
ulAeQdLy++qOnVQ7pxS53ReQ8e6mJPOhquC0lHk8m4sHTk1kftC3c4F1CJNeWl1N6YtavatjE5Ta
l5QQf5qVsKpl/DYXRw5zQjs21NTGvy6KsakTZylwipoXwHO/Wjy96/NEoqQyEcKZA2SxbSpI/rzE
vP6RK+6xi2NJnGZDBEBfQIyM/9Aj+/E0Wu2MOfXUUsqqeeE5GBTf3IpJ5rChZGcClt9XApBw0DUl
q5sXPQPb6XALq7EfB29nye7cy+QmwFLWUxH8K4KkAzp3cmzI/MXSEiCfch94I37RsnCuQf2n7TPO
Q6NIDp2X+Xn72VQdQE3AkatZwDXBX7HDilq109fJUL8Yc3WTYLKdKnn5bOj3UvDuAjwQ9aPAxj5f
S6dsNGtqk+ZlHEEmn+mjH4Miswczjl8yK/ZrlkskbqjH0uyumf9H2pctOYpsQX4RZqwBvAKScqcz
pawlX8K6u7oggi1YA/j6cfLOzE2FMGHq209tllYcxX4WP+7ISQHpoRJ9exqEYjmFxVIz8UL/NW55
32sGIPywSHQvzcdqm587oBDDHad677uPKa13g7/FSLWyAaH7h256dKYBm6pOWpcNXYXm5urdQbir
vwaRwb5df7aW91t5SmDBB5cEhNYu6cpyBxT8Y6VX7wzqdHYtA8L+Lp32scvH0JAkNLzduCULtT6q
/9pUroZs7KwcjV94Kkc0f9pvnX5iRhk64+H62FbtLMwT2HEuXKnl71+ObzGIHswKPTY1oE9ynJtd
wgGNk8IdwgJklhvP38pD4aO7dkEro+8TfS7n5tK2z3MwB2bvs6xRbsl3EoikWr+ZoBCkYfA5cVbB
xamjEHpuRuuzUvOpzxctqymqtpoU1zb1188ri2Mm6dyDpJ+/i7wp48axxYNLNtN7l3P1CbqGtMwC
5r9giGqmwtSA9k/fO5nutbTcQQFl1xhbrKiXjhLaRQn6cG3w/IO5TlmSxhoriP+M3Tv6vyJu3U3Z
h5s+OM6j7u/L/K/r2+1y5nAZOADbLtQXoKVQ7vCWFP1MEniA05SEPTDXNyuEeNBygtIs8iIe0OQq
VH1wq76XsyaAc7H3jvxW5U/cBtfQ/OHKW9O7iinl6IySia4RrngvSABZU8hS3zxXBnCJkNYD5hrU
XcprkFg5+NSAhn3nBZXBom0atE158/ONXQNKFVzNHhwElR4M24pPnd7179DO0cWeNOhnD70t+ruV
ZUebwuL1orMXXo0SIbWAFhpQe07fKZXmSzOWxc7xmNjon7u04iKVBJwnnB0QBqhoOAdB2NzQmp4g
YOpE0FRoWju6dU3OTSgXi6enmjRA1nNy0rdiPLZ3/9vnlYuFatlUd+BxPInPXZtnN/c4IX5Eu4i/
VHCXirFy2O3SKYaxq70THerd9JK09u7mEZwZUA4FscBM2iSNd5o9bFcPEoK31myVESg3SAO9SxvR
hncaqzYCWif42y/gJ8030+jC1zOXWAMKMgZBS/r5E8IyqU+l8Ir3cnqcyjQLrAn5bvP2PXtuRtlQ
0yirCXxHxbt5qNMxsvUtQpDLQwGUHNp2kGBFwIlMyfk4rMnU50b62TuafwPvbtDlxjV1+UwtBpZM
JE44HD11xR1KM6vXsncnj9G0xY0P1h+vb6rlE+cOGN4LUGqDuXJp0lCf87I1qiLzhgxr0aH9Nazs
sEt3ws82LsOVuTqzoxw/btB8ghpN9k4dPxB/Mr7FOLplQFkML3Nb0U4wIEbEyaMdGuzWmiyoJG3k
PBblKgvusLIaWVJbkzEQeQKTGELlyJuNjRN+sd6w4OhLr/jyYBC1E6jw/Gr0cjme7D7qkihxd7LZ
cEovpunchHr2EGnxknCYMFCYi/0t8oGL7aR8XjlzvKNu4kl8nhoP/W/K0QkgHqqbeygWK7hh4YmC
4/hCWC93soJA2GI8sQdNh4AsuutvPBUwsIShqGziprroyhv1uW2ZNQ+n6XUg9wN9p9P3fkue8bId
Fy8Frij0lS4tnxf9USXMU+JJEwQEeDGk81gMdQjJ2j/mvtsR8BtrGt3bk/27QquWrm09uJe120/7
DvJl4B1ZeKXO76+ynhPu1YUJto48EI4RWdZdPk0hSnihtB9E+jxMT6xLoMx7oODkHNkd6d76rXv6
cs8s04DZdj6VEdTAJa9TBIB8MI9ulYQdKJ3bNI9c9NuV460+wDJgAwEnlHox3SpEtEZPgp7Wk3l0
vuvDne7cmsVQPr+cvS8B3ywN6GAIfN6S4w6w+rTbUgJc3zLYL2CH0pHuVdnPnVprPa92MAKJAE9W
QYU2bsp2to/ehB2gwoLsS+kGYrMf4vJuwtx9sbzEOl8GR2eZWflsm8dWf2jmZ5k8euz1+qm7vJtg
AnEyhmeCBUcdHJot675KTfPI2mBww2yOrn9/ZaOZOo40XjuQECKOPR8CSEtoIuCyo6ix6+q7/LGt
oXyw8dCtzBN4mpHbxBAW0jzlUNlUs1JmlfZRa+Q904YnZo3PdT3vr4/lInGyMOyjz9pDbAFtJNXt
z5pU7wy9sQES+9nb9471u0M7DPXj1tznNQBJ+lYj8crqAF9loE8ZxxRdRsrA6m4uS7+0nGPF0rAx
X8d6I5+6sjzIZZm4ChBnooKh7LC5cZuxpik5tumrHOag+mgA6RTO6frMrYwD9+3CdGyDRdGwlXE4
1uy6Va45x8Hfm1pobYxi6/PKKDLTr5G0xedb/dVB9iWbN0oPawYgMY4CNdhEwM6qPLFN7bNGp9Q5
kqYKfrnZViVgZQMvGT8diulLMUVd58ynQ1P2OTlm43vDKPgajMh3b/alIBxgYAtD9xgd/arInF/M
qFNVIznqQNL7VZgnv25eZRfeATaUDu1jcHWen/XJLJkxyto92sa+TyN7ixB5ZRWQA8Hs6/4iDaBy
RJWmLq0UqbxjgV4clBV3fHfrAMD0jV4hXCIwgtU4HwDp/TofwQB6tGjUlmGd3/xYnX3/whGkeKhy
pBOOuvHY/ZNXG/fT5WGGZhbAJ8s5hp6spcx/6cvW7YhBj7JgQe3PL/7YvrjDh7slbHO5Xc8NLX//
8i7ZjZcOYGenR57sqgdt3G3J1a6NZCF3N0H2al0yro6mmw5JnQN04pehwX8S+z0ZAqPVNx6Oyx2F
VBRsIMQAucUFZU+H5mmD2yI5zXZY0sfUPt68ofB9VNxMqLKAV1KZqFyMZt32XXJCYjAb7vgWKdja
74dXhSQO8iA42MqG9SQmqbJYctJk+eZ040MGYskNv3zDhrppS3DkJC0E7U4T+mmlvvfdrX17aQHI
dMTznuvgVMMtPt9OfsF9rfQN79hFwF53W7t1uf3Pwm1kCb5+ftlsX3arZbIyRVLEO07ZTppjaBV6
aPUvneWG1DLC5PZwD/bgjUBDHf7uBflmlzBRDybzQbns7Unn7zfu8cvTd/59ZTzEn/O2FBTjmSGX
E9H+Wb/9vTs3ob7XU15YRgYTJtlrXSDM++vnYvn36pIstNQLEZlFLt5TOo9tMruZdjTnEZID8Dur
Oy+5k/TFp8nNHi7yRF9sKVmQkWV5M06w5bVvyAr7Jbv5gKDpH8GxA30kqPKq8j/UHVxfaA49et84
6Pn19GZuRPicn9EaoJwr9J56YkPvxO3osX2obH83W3J3fTlWTsiZgeWAfjkhDUAVbUNbejR4dkh6
9wGaMU4RNWZEzO6OWt7+ur2VHXxmTznwRBvznGQYUO7ov9Ksv2NpcTfl+T/XzazcK5DMJig/25D3
Ak/S+bD6sS4bVmBYPH8F+wbZSN2ufh46JIhrsJMvCKJ5YTNgBQSFcsLPEs335c1lP6w7wEVgXoJY
KbwqxeuUzGhr4pX02AwASu1r82avFtMDoU3UMUC7c5H6YnY/9aT1naPVRIMR5nl0ff7XlhmR0pJw
Btf9RZ5zqIA7SASxj3lSvmR2/mRa/SGp/VuL/ktI9sWMesDTppI9wkPw7ET63/pWU+KyS5S76uzz
SpLTAck4GA59+1iCkrFmWTi7PEwcPFRbBIKr8wXGANxWHgqkarGvA1sUrzh30JM4/6Vn/nOLxqCO
88P1ZVnbt6j1IehGJAtUhnK5D6LrXXBdk6MxdGFb7WXu/puF95HhWgozCzzs/OCBt4IJ0CthY80z
RHlqcInupq1LZHUYX4wow7D1IrflACPgY0Zp5rVgt9bfln31xYASVQpeelmSwEA/Feim4MG/cBTO
DCjem95WaN5YpglMYpH/7Pq3xzM29hF4qZfqNLK2yj2rVzm3U+paR6ua7yXTdrPYiLxXtuyZBWWl
TXvo6SKgdKTa96ndNfnd7VsJl6uFWwo0fQZgRMpWqnJh6h0jx4SO9xrEBKqxDsxhf/ORgNqCjSYK
4BjBMKDsJbNlC6c3JUeRPtkxtOZu/zwyoJB0ACMXqg1K8a0gLR0HsyRHyb95sWZ9/xefB4QQeZwF
PKy+E2llVKXssY+QLrY+2PTX9c+vXICuAWgnFLsRWl5gPBPLL/JZaNqRfBBnCI2chMKZwsrfKqtf
Ns0CJGYaeK4XCn7gt5R5qgw3n2en1446m3e63JXlo16/sPHAjCx0rUhHQtyrNp6PlS38yZqOJLUP
ARFXMTqbja7V2ewfZfK9Js7OFuIuT24OBAEYg+/2/4woT3li6ZBeW4yUTlzt85uhseAKxsQBEblw
sl/s38nStXQG2+7RzaCF1zfPWarv2qF4BqHrRsi8HAXlOQT2AVAeQGxctGkrRyWTTTaznvrHGf3y
rv8XIW80v7e+cWMLEL+yMMt2BrOS4aA6p5ZKdMK6Bo8LHPdhOjSIo4wGbWytebi+vS/fEaTeDKhb
A5kC5KCaVRo1x5mroehOpfWrODji79s/v2iD4vqFjDZYqc8vsB6qNeNYeu3JH//w0tCo/sfvKxck
FXNlNS2+n3ih+36zNKtPIOQC/cPl9yO2Ue536c/jPFI/eZ/0+8bZtzc/seDEx9QjPF+Aourc+wUF
4shlzWm4c0mx85stQqTLxf10n+FF2waynmqpXTMninR0UZ+AgPfTnU5vzuidf1/xPTs9IdR28hqU
OtlzEbCy3jBweQgw8yA8QDoN2WdTLZ95mZHMXtmJU+WLP7t+Cv1hwfLbH9d36eUdjwt3uUBQg0WJ
Q0WdpkD56+WQt6dW/sxsK5yA0aUo6Bf1VkHockU+r3bigr3NB0Jr+fuXWNNvmlQ6outO6XCo/aDe
Yizc+v4yoV++z9pBY1aH71tJNLoB+3V9orY+rxyI0fEgpijb7qShRut8QGXr5mwCUGXgilneQMD+
VJgcka2oqad3pwLE3s29AeX4m0cAKl/ExdhROBFqLaMqB5vNU5ufePGj25U366bCQ8BpQ6kUPQaL
rO75/M/Em0ghBD/1XtRCDWHjtl45D2efV+afJRrsV/h8lDsf9X3Z/7x5ds6+rzxvedFaVJP4vgmi
lj+Fl+6vf3/t9zs+HAGyiFYhOXw+PdNkmPOsZfyUpzt7Ohh0N5ob+cHLbA4wZQZ20YJ+RZynvAi9
X3jJrHMOSNnJY1XYNWnYcfAQey5AOmUgtxpfV84EcJ2AQeOWgmKLGrfaQ5U3s5fyky71oEzvm+F0
fdIuDfggg0FlF6EEiocqqlO2FN2jmoMG1OyVBnZ3cxBz/vnF/JcrY2IZRyIGn5/5uHfGKaiMDlIq
ZGPpt0ahnAyc+LZC4F+e6qDiEcSBrk/SsvPPHbPzUSgnYwbfIAINfD63p8Cxv2m7qf8BLO7N1wey
nKiAI5aBt4xa5flkAZsHigmWj6emEoGbs6DZeIpWpmmpwaHFEhm7SxxQlUMFsDfH/kRCu3/NzZs9
8UVhBiVKKM/C41dj4laDGvxQ6PJksKeq8MM0KW9f58XZB6JCXwQLVb8V1YZmmlp/OjH2kBxS/+as
3eLs//fzikOZ8jFJkwGfN8n3vjiR3fVtdHlBwQ8DAQZ6KCB6B4/4fH0bMdWaQyr9BHJ57aHSjSJA
KsoDSqhrNnk41bVGkRWaxIj4iIPL8EL1x84RFxW1NZ9q4/6P3Li7PhT1RHx+He4dBLyRVYN3cz4U
Ykxy5qKeT14xeTGI5cWboeXtgdQ6RJbzjNbhdYOXw8FQPPCgLPVvwGqUues9d0YfBZNv6Y/K2yX1
RqR6OZ7zzytvRwpkO+cNPm9NkHrqfpg2GoL36VZxZmsUyrRletoYiQMzgx0KL5j9jR229f3l71+u
WwQcid8yfL/0UaaeHtt8I6pQtzA8S0BrcfaAEkZ3m1oVNSii32GUw5tRnww/8nQc8tebV/qrCTVT
kVipljVIP74ZZtDUYbrh5axM0aLqgHYYfzmGqhPIfauvM6sY3nr94JVP/lZJdO37wBmgqLAU8oG6
PF+CXmuMqmPp8IYMJJjceHD79ABB8dmDZ+E0GIoLYoLqyLNA4v+2NP0x9OoWf1+f/8UN+/rYYYlR
dkGwjoffBkBK2aMdG1rmAN7w5oh7jaJLM6DePd66TDtdN7QyU+jyW3ji4M0uekLnMwXgbo4TTbs3
RgKaRMaG67H1+eXvX85C5npQPRP4vMy/a/LDvpW04HOevvz85ah8/f7EhlJKfF/XfxrNG3+7Pjsr
NxLgB8iZIkO9dBcr3rJGnNabsrJ/A7HKRy3avSu1QOvdPTQCNvyOlUN9Zkp59gqrsJDsL/o3Vu+N
4Vee76o+2bCxNRxl21bOUBEyYjhGGlEeafnOrwONbRxu1T//XJP/Tpp6d0BFgzVoZO/fxkYGrNIC
sOoEs9OGnP026vuObQ1r7bDA0VsWCl0HF513ExEQU0wa/iYSl34Y3gjBxlRk9n2a0+lx5PX0kBsy
36JHuMA6Y6ALnQVAc/9hiFOmUxMc+Ajh8remyewYquOE4jUpXRBbSOiuuP5v2aX9nuakfhKY+jQo
tW5qg9Ejcq81PXTuKJ9LCI20xb5x3GTjnbhcbuxZgJPdpSURLSXL378ejsFirKsxL3591467bngm
Do+aaktF53LBYQdZWbSULLeIGr403ew5Wcv5G+me+Jjel5qIJKgtGXgSijdgcze28ao9NMCiVRR1
UfQSn4+rHdDBOVqMv9VFGgDL/uBm383xD43sqLg3Zbph7vIOwyKbiP9wHyOHpA6PT1nhjHOKZeZ7
GuhbEsOXBx+3C8RAkf1C+QeZkfPRJIY+FOOQ8zcIj0Sl99iWr/NWULC2E3w8szrK4YgO1KCmbYXd
pKiWvQm3CwV4+ehwwuUWZpkW3XRjIuwAhBE+Ioq8wAZdID0Jylc+aL+HZzm/wpULOvextL8b2q/r
ZpQt8GkGgj/WAkRCclVNrE5cy73RpdjRFVBOCVpGi6n44Y7Z32AK7gLpF9/m3t6idVGm8dMqyCXQ
p+OjgI33/3yp0lxavsaH+blLaSiTeHY+ElRu5mILF31h6DNiQDIAnWyIm9UUh99VPgE/B4/Bc2+X
4Jv4UWb7wv15fRLXrCxwcvTJo459UT416FS4GXHY0gc2ZhJaRAbcDMgvmFttvquWgJJfxO6QZleX
i2fCFqlNWcwd68EA4wNyKkGfVw858e6uD0o5rXDGbOA9FkVG8O+gGKmsUT84syQ14fFUPLp7Md+W
r/78PNoJHIipQWHrgtNkMoVJC81P40Yr97WbndD2vSPtvHF1f8ZuXxzA/9hZxNmRKgAZkwpmHn1d
tPbYsNi3isgSe7v8nVhHlj1TeAjkwLujQAe7Vubg1Hir4IVen0XlSf2/5pGeQLIc6bzPn/fl6fC6
KivQZ8ziWrowDE2sUfsA5WrEqXiYOf/zujnlDrwwtyzqF3PzyEWeOi2LM9MJ8zILDedHOh+uG1nb
GQBW//8xKb6ibo+ycKaBxaVsA9d68NuN87QyCuw61NdRp7ZwCyr+QJKiN9SWGEXN7NAHD3phfytu
JDNYpgpG8KwjdQSmLhVKr2Vu2luax2Ij/0nJty2nZmXhQe2Hcgjq4J8pkvOVwL7T667IeSz02t1p
gC8/lsDn/ekLQiKew9nxPbklHb86cYAWAq1jLKVXZWXkktCVBq6HyddD06vDyb9P0zy8vv4rlxDA
bDbib4I+AaSQz4dG0OgkxmTG+ltp0Nuv5fiNt1NgGffX7Vy8TXj8YAWWcG6BtFdGYxepmTPHzeIu
M/h+8kZ93wnqR7q03xEPQ6gVkVhoc7GpyLaMQLk0UNvCBWsCh7H8hPMRanU9kGLgeWyBpNjQ7AMy
bXut8j5Gs70fKvFP4zjPGZkjuy6fzP739XFfriLoOwD4AVsI4JoXUBZ9snKv11kV66/tGOZdkPD9
dQuXJ/jMggplQINEYQsCCwK8NG9dXZd/jpk5bG2U1YGAaNSG8BGWUn2tGp5QKzWSKh7Hfflr7P8h
3m35AxxiMB4srxNiFhDtqNfr0Pt5PTeliG3uIy6SdgM2Byl216dL7ez7j5kliQ1eCjiwqttnjSbP
GqMRsZ7nL1Q3o9FMd5X/DTLFJbef0GwcpQaJptKPZFdE161fLJZpLAke/AetZ1xaymacJPHmmhtz
3LaDf99yrd37JWk3cobLnXq25RUry6/48nKAyioxCm+e45Ie2CQjZEQjZEN3dXFf5Qd77gI8ntcH
dnGPwCSaKYhPoOCwQiw1J61TmKUeu8NIn0qrnGOoo/PIRN008q2Gb2yWVXvoLlz8mUV+TZlI3y/b
mTd0jsemYKEUzs4tiydf8L/7Yot+4GLrL2P7YkuZTr8qLYv6qR5rYo49qz0MzfhGbm1KR/54MYMn
ElVU4LrUJDz0SRuL4SKKwS5kBnPThfkItc26kX/evFbgAEMl0kFYshyC8+2BJmhjnuikxZb5NIvv
WfNidX+2PN3Y6yrZ2TIgDyUFgOyABkUf4LKGX7ahVXdZ3ctOi/XKfHOtMZizeefPjyX49u2iCflg
lFHTjM5TqtH2boBw4s4btK0k0sXTs/wMvDwW/FPMqvrEaeNU2XlRaPHcG4Ge7JJqNzAaaPRYZkMg
6o2TsLJbYA6uAlBlLpxuxeHJHKIhVY1Rs/yBew8mBW3YhiO6YUJlJfVrpjk27TX4Iy9a9sMkh9be
eK9XLqqvo7gQKuqL3rEbqcV5vpfIxmzRVGwNwTzfGyhR48w2mKUhq8BoCoXULg/MLZrhtaWHUwM6
FUDKDKiJn1ux9arQCs2jcWf9nXp5aPh/yO7e0B59tNF4ibOxLmuTBtA+1Kvx4COzoIRZJU9NK/FN
Gsv5J/MNHN0toqvP9JRytQNO9l8Ty4i/nKlJA9mZyWECNALeEymsb1Cce5DcSWMtF8VdO41+kHVV
0wRowP3D9JMsGPvpT2t0Ik0gLUCtt4qRNpi9fostYm1NDYwdwDfg3pD3Ov9tjcWFnUDXM87nx8p9
mscCWMGtxNPKxe/hvl/eGICc4VmdG8kaVLrbSffiCamG+xN9tJoN4C5cGnxDneQvNlTdiSGtmN0i
tRqbo2fEUz5lYTnoUyiknwB1buZBMYq/BXehxOhZ8kdF6mrXjpZ7PxAiIkRbP41F1o3x5FcLtzAy
WkMP9aQioVP7PBoKZ0BXT2s9QKdN3NW62d8n5aCFQzY0oNU33eGgASmOTCFOOMhc9D7w9J4Edp6k
9w7Du1pbDQumYmiCDFRid10uoJlkM5REHPbhDsTYjf1QRsBikaitdRCTWzJqe0+LbGYHZhLWRlBR
/U0SEnjTUKEjbkwDMfthoefNS8Yh+TollRt0TYkDOoDyCiqjJMhMow2EYYmg6MfmSXKjeDKlK+/0
kekH7pMKRBZ+EVa9rz1rJftRly5YYitvLH60oG3SQW6RV1GeGFMXtFOjHepZdLvB4s6uy1LxBygw
wcePUOF7kaTWwQc8Lpp61j3IhrKHsiL5s9Fr3YPmQQ1ELxhKia7exmnqGqExiCSceocfmOZCHSG3
Hqh0wVJjuuWDPbf8LvOd5tAXutj5ad2+pMjuRK3FyL4qUJGcmE9DRkEnDS8a81mQLio1PMTQXrB2
DbHKvXRKRC6uNkZQ6ZyjcUzkU9Wl9gOziAiT3sjuRhNKrGPWm/dzSvQAxIT+fZGP0H3x7TScxDhG
Y9M7QTq605OYwEre4pl8oh46zEdbkoM+6/3J0zQREO7SuHE53UvkpeIWsMkARVoW5ELUAVYSknW6
5u1th75YtMt3Lc2aoEEPQ2ikuv5+3W+4CIORx0bGHEnmpaYA/+H86OWQPm2Z15B4ZE6YUqg00+kA
eP7TQAFYyzNj6+VeuVBgEGccSWA8pGpF1DC6BJqjHYk584Jcm0+2pj+jV/v39XGtmkH2ErgWG7oJ
akSgi4kjLqEkNu0alSzD/NGbVneoTEfcXbe0enktLFbAXKIUq7oiuZ2yoQMVTYzOrNBNsySURhEZ
A4Lu3vx+3dba27f0wKEUjkzZBTyceY6Ap5fQ2AcSOcBV+mjn2bNmghuv9KpDNmWRkd+IU/l0+Wyg
thdkBwqnqmspctZnQ97R2PzwRFDurg9p9V7+8nXFaWgsf660Cl8nFQSjOY+cfiOTubLFMV8Awiwc
uajFK1scPV+5PzsjjY0if0DB/4A6eVT6zh80hdOqMbKxIdZGhFh0wVs78BnUMMZzJZ+HsscizcU/
PUhLG87+xZAcuD6ol+PVvGi7nZCu6gdL0rgEx0Rn609ulQWu8at2ul2q+RuP58pZ8gC9QWMhfC5k
hBUXaKQl5UVl+DEgj5E2dy+Zw/eQQNrYCVtmFDeIcznk0zD78ezGzES9VgIIsFVSW9sMX8eiuBpd
YUmvn2DEKOJK3hcisMYnISOzvQ28+XlqvhjylG4UiNLN4+DBEFolpfsqqzdSJEGVWsEsfrfORhp9
Y+7U624mndawdoK1wX+3NH7oyPRI8ZhdP6yrZtD7BBA5CqGWms5pkxx+DJg14mkOK/5HYUWathGk
rF2n4NNa+lmBJ7uAJaayF7Y3mxhJQqG+TgNRPXgVD03j7fpYlpVWHUJUaVywTn72Ni5j/eJ1U6ce
SuEmfqyZT538zeBnWeyhoTufwRfUdxlawP83i8vQv1g0ac17msKi39Z7UYnQFa+j89GDL1xWd6mJ
YrKxVd9YezG+jlI5u0TCl20m2KztIsxKYACLbwQ4nl4U+zavQ4negOujXF1AJMNAELuwnhIlizMR
butJmtIYHthsQPvRSQNJf3L297+w46P8tSRhQeekXBfT0CUZClR+bLYkGmcnqMUH8Gh72m2c5LX7
fHk9sBuhgwVA4PmyGdqQaZYOdijR6IHp7Vi/BTe8zF8uIEM8TejLQwSEDMO5CYBPc6sZRhI3thWX
tX0oPHKqJSTvhfPW8mkH6FcelG1aQ08kPfjc+nV9MlcONgoeCyqREHQtq2+8lsnEMVhBYmNy26AY
kiqcZi4jr9bm3XVTKzcwTAGauvD2weFUdmSWtXpfIScWE+37PN4lIFyrMnLHzL96c97Yi6vDwkWF
lnsThE+OsnRSr7O2mkwSt7wLXGrt/cndy/rf+LQWWL1QKjUwKvVaBHCjFZWXktjv27jVzSGwrMTe
D3aaHK5PHojcsBWUa2vBE7rIeyEbcLFVLL/PdOZIJ248Wr1OmtuH5kiNgCVN2HgvzjCEYoQUXh6m
dbOrCUNty6/yQGvEP4U+VN9Zli2dt11j3JV+awW1UzQ8bAz7tc4S+QinctxrdcUiwgsZJrkUcwDf
sAsdu3Ii/Kp/psyQz60BMoNkqMYom9LyXta9uGdpToLWb8iB2In/lNYUSUFnaEOwL9M0YFpZv6Dv
w/rDpGkflkkxhYS5GdJ2s3OgZpfGFKInYHPskp0p0ga+YDXskmIewgTYvreioeQeXBBQ9NbtIRJV
mgTEqcpwtvv5OeHyr7LAL/CYmzxIQCbDFk/iW2/q9E7aY/ZgIT0Woqd9DmTS+AdR69ZzN7TeE6uH
UyL18TBWeNMSh3uPXtmkhzSh1dI6NT4medbB+U2k+Z0nd7O954ARVEb96CA7A/5dry93zNIGBKee
+yBQELsDYmM4cB08vYaY9Xhy7em1AOXtCRUX87FNHH2nadCy4WamB/Zo6Q8FGd1/SooBZY01P6Ql
pHNz0eYPtcRUuZnvn7KmQ/JnAvg5L6nYg4GyDN1BGPf4P7DIZD3oywXro9zqyiBrrSRAMJcEltfW
gZtYJOBdPYWD3ZlR7iJccOnchzg8YGeqeAc5tXr43Y+udigpI6FuMe+hSIXzDLkO+6FucvlCRuiN
gM7VfaqbJg+pzbW7bJDGN4B1gSs3rRFI0cEz3su8oRtX8cprhooj+q7RR4q2VbXiKB1P2EVLnJim
867M37X+n2EUEc2yQMi/RLtVJFYbmRcv7syg8mRbqWNrGloo4qGJm+LnaP1V0heW3jnWK9KdQavP
4bClM7h2aX0dpHJBwmtLvB7NrHEx3yVD1DiBc2MHy+ewQEYCFSKUDMAXqZhgvAfbikNd+D5dNCBA
pmLjolobBIh00GkOSYVltc5ftCwxrXnEdo4H65dBrZ0LMbWJbFHRGytv8yLSh5ofRrOQ+p2bGc0e
jyp6m+OsdLQ9HUR1h8aHFNDV6q+x7+1Hn1rWdyhW8BBaTmboSL2J8oaX+zmDmC5G0L7yovNud8fx
s9D7B9ge2pHVkqAjMzMfKebX8YJKH8IatzTaDK+/BWtTDOoPgNzAq7Bwmp6PXetzjSfACMZJ/XsA
4XEX+fU/102sTe9XE0quXYi8s0YfJpynFrzpbNzCfy3b4OI1A0gBsQTIgi86ziSnfc5I7qBwW/0k
ks4hrdC3RZn+zWlaeOR8Sz5pbdYc6A2h8QZdSRe4JpE5eTlmy46p3d/AwCUgsyF8Z2XVFhbMXrut
0LYAFMtCm3sJk0EuOUvn2YsTj9dRKme574f6u97nZqgz91c7VdDcNgt359XSCr0apE1dyftgYGYF
gK2dvJAe8pyocvBwZhXbN8asPTE4iqh5meNumDJ/XxSZfq950At16wZJek4qpDB90HGxwrivhM0D
ZCvJY0JacvDZmOxGPErf2JyKHdG0fm9Dh7nonDlIkOWNeihW3emIuJAWzcbXjo/FPZKpCwX8aO/w
quj7QXeBrEg9Dc/AgLe4HUEo11hbl+/G9KnwajKa0L2mhhe70om4pN/lUEeMmEkAwNChmcBgUTLx
Lw4VujmNheYIrEYq6qiyKtLJxIZR0DdPovoGiN0p4b67YWftZH21o0QvfqLXYzk7XiyRFZig+WvP
W6TuK4EYKC7/OxQl1WH6ucdAk+3Frfhmgq/XwS63jyncseuXxOqJ+q8dU7mH3G5KSrvBUJL6W08M
eCfv1bDRXvHpQqsXxZfBqAFKbRtTDt/TiwVaLh2G5kiiBabdvvQt+5WBkQWjhaBmbd9lFnvmXA+c
qosmR2x4IOuDxbuAwj6oqtRITWvLCfFm68WDloeaAPSNtxG4n3fX53TV8QDuF4HS0vuEVO/55e6M
aZnlmvRiPaPR/yHty5rk1JVufxERzMMrUEMP7nbRtrvtF8IjIIlBzPDrv6U+9x5XCaKI8nnY+6XD
ZGlKpTLXWhkX/J6Vlt9r5tGcjK+1Zf5qyXQs5+HOmbONDMzaEBEVIDoQsMwF7bhVC6OvGBPrGShq
YGJvbqRe1i0IZjyENHQAPy8Hp9flnEMGwX22iyd1yDGHUdHcxj59D3EQe4A8hiBECAJd2lDjVu0R
3DrPdeyn/b5NNmZJJkUsDEgn2FK8qnbbCblK/kSUr7nb+c14tJxHlT658a5Dpm/wjgOk2DvrQ1d9
GGnrd8PGu311n5wPUzrkPFeUbJwxTDV/Ukfik9QNFHNHy+925wZF+ltDx7b0z/Xduea8zoya0omn
ow6wFW6BZycvnwdmf2nYljrN+sAA2Eb4hvfuAjkGxoPZ6ylxnslInznYhW4FwIJZVs9WHb9ZGfuO
Z/dLW8c/ie5uzOo7nkP2NqJyBJK6yODLpzx11LixtBLxcWdwNWgdBtmiOW7u3M7sjjavssB2k+Iz
y6b4uUnxZu3mFo2w1BaJyjgpfKVSfjY9lFwAR+nDLInTo9brzt6dxyFkk5OjS4j+fZpqG3Vkz9t1
nk38lKvql962AGcB7H9Pgaj048Koc3/QAb6+vobv+g3LMQqhatGXY8HFh5INMEup4zzrFI6y+2M3
SvHYD7Z+dPRK25ckp0EHLk/A0VXdn9ra3Ve5XuKtPXnYz0p+cpAYO+Rp158GHtsoYM6O8lWlmbUj
Tac0wRTnno9CRXxMEB7BkdjqPToI1gcN2YYAwEolAJ6B3+ORbj56OYh5BMynj3HclbtK4cYjt1BI
ZfbEv3hb5PT3C0MePnQ+AUtE7xZkhqSDk7StRTvWIBlbIB/BvR/1pL3NoNvnrejNS1GfjE+q2z4j
9XHSlBqgNOPJ0+bE19mMNIjxlqMzXWuQ3ucmf0zdP2mPVr+KsXUSVg8b0qmIwxHnLxiSI2mbuUYA
8pzN5c6wup1tHK9vhVV3fGZB/IKzvHTWmsVkaXitqF0W5rQJlZz5TnEb3f0//hKNAzHp0IBYgDys
NFWA9dadZ7fin/S8vIca44aJdafx14b8JKoGTYf8uuU8l51yzzp0Jivs+bdbteCi0f7Z1MhuHJX7
oi92c5p9vT6Na/GWfWZceiyZrQkBZBzy59FM/MR4c+xTicxakWwgQbfsSEnNmQPnpzEMkrsB2hY4
7RP66ehbqoxrLzNRP8fbHW+YRUdEp0kVpvDCfe6+lDPwL6htc9+winCLerq6v88MieGe7T6gw+2+
AzL+GdLdhuAMbji6re9LgUBa202ftfj+WzeVAv/iX1/2te+DSQDxbtRigaKQIrXYncFuoqULXmTc
+bnXPrUK/YeoE7Ql4GKAwEINVtpamjmmRkJxQgsoo+ZR8tYWGyHZ6ijQQhYORhSUZekXpUqT1O4N
B5ly3bcho+YrkL7+l6lCfUOFvh1EZmToHiAxDS57DUb64jgb7d6zw39YDLAYQZIFiBgF68vNpNM0
03OoXDxXSbk3mu9x4m6MYe1ciHhSwGbE0166N1SuQhusTL3nRD16+g/E0TtC7816PtJkw52t+eUz
U+/e7uxkpJOhUFS5UG1NPmhO4Ted3xov/zBhog2z6MMglAcvJ4x7aukWJfWeHXX6iJIrGsU7p38w
4YBigMKWUP6R1sRr7CnRrN59TlUk5mp/3uRFr27eMwv65SAomR1WJ3gsVTkk1fx/QP9CMhO1Oeja
AwQpwxPRVHWgeYw8DhItY/+7zo76Vm+i1V0FoUzQPsANWmBU4kobNDuPYYKrJKDMw70xMDXU8lIN
6rrTD45Ot2RVVveXCyVQYFWAwJE9V2+1SWEwvKnp1Pu99VD2D6O78VR4T5icxVkoiKFsioQ9EP3o
bLAAYoH/AZJVmtOItxU/OGizm/l2q9n3VTEYQPGhatG6Zo2+O2N35C46GTNNS/aaE38F/Fz93bOZ
HjzE0x8KqKn5hHkUDW7yrUynNBeLnyltIQ0dFWOObn5RM6VPnVn8Vkw91Hvn7qazIMygcoeELVg3
GqA7khlC2tGbdAg46CdH2/FbBbzE5xHRYhfheYb2a9JRm7PWssdar6N2r8SfvCq6/ddDcBptGFC6
BTFETOK5Q9K1nJsNryPWBxYLrSG4/fsQm8blgOIcsB/SVZ0PvaPynjaRmT2QY5f/w+Sff156scek
sUqjwecn65OVv/KNS1ryQmJtQexDHeK9rTiggJezM+WZ0maA+Ea1EbpklzgboK+N78ukMI73WZbG
+P5AQzC+hw03vXICzn++I+2dos2qcugnTH7T3LHO2iVeCxCAs/HYkKLX91kSj04k3yEXasuXGuH1
1JaqVUeFdZwzC5yYKLPqwCM/ru+ldwE+yfGgJgKAD5R3jGUFqjBimycaAiX8GiTXW9dAvtimAYrh
+j5VMi+onLnawf+ZD6lX1KHNxh6+yWPkFxqE1S9OOn41ANH9M08ZCOo6GT6VPM0OGt71z5w4474h
EPtQkzHXfbwOcUNfH8LKiiA/JpqF4zhAX0u6mwclB5LGLViE+PjOZJN+5Cybwzo23m43hHayAHYB
KGEsdC3MvMwdL2tY1FRF/xGtytQHh6rTaUbhen/d1MryY9XRIgZRLMInOUAz3JFleaUUER2PHb1L
qsc+O03VxhNp5agITBcgxqKPHO7uy6MIodUqGXKniKrsUXP3dKsf8trKnH9f8iS8V7C9S3yf8JPu
feDkyaUbx3FrCJI3MXg3orEvTKjaYXq26/D6OkgBB44hXiwoHgppEQsKpWKdzly5l3d62trGGAnm
gPkVoszQ+0jSH/Ov63aWwxAN/VQwI6FhIYQfL+20c5Y7FhmHqCTHbEfrDW+y8nmQv5CqRl8QiH5Y
0kI0Os/cxmzmaOz+pMf61kZomCURsuAiRXsp8ba//PVjb4GnkXh91DBgKF6Lm1vO/MeAhfQ0SOig
08vxQN8jbLLYEA3NL935tUXwXZkerDGmBol8CKLIn6+nGZLJygQdO4Ap6QEFlI0be3kQgAcSzAHI
oCBV+45WOttGg0MTdM3hY2RRy0/qyFVfRNLv5j0EmKZoT4DuWLhXpXQzAwqUODwDEdpF98ywbjdK
BUufhBqECi4ZDgJkO2TA9tyxFC0NcztClVv94lZsR71yZ2mv14chZ6fEmUOtAxGCkJoQEc7lbppj
M25TnjlRnUbaTzc/KOa+/tNPv6j+4wgW9nVzK2sPa5D6tsRrdUHuHooU+pITrHXp5DtRWfzDsmAw
kBQHzgGXrKwNNyeeW6pj0UZMs/0PHnduX3Z8HxkJFWJLol/B5XT1lp7Wadq2ETKKgb7z0DPi+gwJ
53AZIQh9Y2wqF4xxUWq4NDCWqgOkmNtGdjqgIcwzVECa8sH9rHypQGq9bmtlNS5sSX6wyJXU62LY
Ukq/5lmg8K3ExMouBtIF3BC06YFal/zMNkfFtKdmbiNLRVHUOLogwo6O5jd1t799LADEGmgagMom
blhp3mqW4wlTQ3Twe2sfEufwD58XkhLoDokgQcbbJtASUxJCO4i3+Z0DzZmb43TgbM++Ly1FqaVo
TRGTLirmB4UEzNmgS6xtK4S3aEYoFD4Wz+qqMhRDA+svIubvcvrapL+q+gdTv+XjH0vjG4fkve2A
vImRloASOAISDVfh5WJYvTLMqON2kQeSaGHuVHJsThNgha36arPAY3cFu69+cB5UUwBBE5K/oAMx
3m9oRHt93WQUs/BvcNN/f4q0L8rS8zpdMbpociqfK0+98m3KvhHlibJ9UfhWG83ps559um525QrC
AUYCS5R5IYcuhQCJUaFCRlO4obfmG4TiN3FWa+sJIBAoCdg0CMSlYY2VaigmEX7IaXc8O9ZefdfP
NaiZx9zL9qX79R8GBIgSjvF7f2LpulNdnrFG85ooBgawVuJwrKbPvbfF1l7zSHheIBsBqTfhBS83
zjCSgusVnl8gaivVQdnqWST+vbwxQfJDZPYfDTEpgDVnNF1XkriO1PqxSe1wmD52YDdXzy1vNxzS
2hYAGdyDSgWgVgsRp6ICcT7RdTzsU27sZrPU/XQa+A4YP29jk4vFlkYFnQVkl8G+ghbAApcRW6Wd
jUMXDQajECsbm52WvpbxYIQ6T8q361thZQ4BSUYQisoYipRyhs6Gfr2T21CYVDg6wWQ+qlqufgT2
dbj9xYS5w3bAYwnP8kV3ExTaUW+fhZZlsmNtG/TujUR64R3cdyVw4PDx8pBpeA1kj/J0ctooLmNc
TGEKsvP12RI7Sl4bNELAPhA8v2WqkTAylkoxRG2S7ycGRhwZn9SeHHsQo6hTfrANzoGcU2/ffnjK
QkIHjxDw11XpJOlqMs3gtPbRGAOE170NaBKbTNrG6FbOq3iDIHUIPBDSAZKjr8c27o0Kub3si/Zj
/n596pYfh6glOvTCjQLbhJFgas/ieNHQ1a0g4xz1PX1AUPSARNbGtbg8pJcmpGirKxs3buAwo1Yd
grl0j67ifPDmLbbqO9zschfADl4LODV4by5qZR0fAZFiTRaxuCmPkzn2/hzHwBvM3ZPjlXem9pbw
Jmz0ZAfec/LIYzp9TzJS/HCrutp71B78cdDMQw0Sgw9Jht4vy8IEMNJN9h7ovhu7Z3m9GIBi43Aj
SQ6BTPkCT6CmY05zkkUZyQ+JWQeudijm6a53xzsbYS8auFxfaxm5hJMIi/CSgp4lEnHSTgIGlXkj
kAsRZaoWmBr1S/3RD9vKCwnUmXYOSwZfB08jJK6NJgqJ8bPmYIUUALPshjbrNnzqSuCAH4QQXHPQ
awRwW+mqmCFmoNnoxhgR8nli0LRVd5w+lPG9O3xIW8Nnmrpr6x+evUXcWfpXNCmGsxC6kEiFyEJ2
6awPM7QNaWRZULStxlcK4Vo/HVxIMLTGqTCacGPuV1YbqS8kv8BiWAnXdL2qclJoJHKp4U/Nw1zR
IPWOfWqF5vjagfavfEiaMTR0SEbmfqG9eR4PbCuEym82Qb5g44ZZOfgo/aDihPcVmjzKMDmao5v9
HPc0cui+SY7J1iNx5dRffF/Mx5lj4QWB1B3tKETMThT8jKbjPuVbLMetUUgbCKBujybNQKME4KOK
f9egSXF94TbGIUPexnyyE2tqaDS5QV3ejSjIbfX9WB2Ei/IQ9AFFGVDywYmB11peTzTqfxF372kb
z57VEZx9XvK/DYJNj82YI7wJezSP8fxqC80vq0MJz4JsIhCrCCOQd5CL44Nls8RWTBpl0/3gVX5r
7fP+Ef93zGOR05CCrNSdzPltjLfC2ZWjjHq/aLgq+Cw4XpcbrbD00aqBEYx079Gi+2zOAwehkvqM
pmcbHnvVlLiCxXMAuWzJlKn3KAaYHAtVhUkcdtSP4yMFU7m/ueID2aEzQyIYPTs8nW7xwqxgyNRO
bvWhubu+p9c2HAArQrYOyTVHLiiNQ91zvWXvZ7+j+2Fjw61OE+QPEE/i+wsKUD20aCtr1TRSjIBZ
B+XJ+A55l8LeuD3W9jXefkhygqa2FKq1M5NXzMTlMY2h46Fm66Pp9fWJWh3JXxOLmlWp5TpUgEiU
FDusdqmD/BX08Y5thrBiRaXgBeSF/w7m/aY8W3EST/GQ2h7ERzW/hchCv5/SXddthGKrC39mRXIF
ddVwt+hdErWZPwx+uVW4Wh0Fnkl4UAjsriO5Y6q6g6LaKY3A5zGQgRr9Ir+zyuj6qqwuPLoVIM0C
rC4USC9PByjoJeqLFlaFjL6dfHHGu3r4hyMCRBKq6cisoIelfNQ12hkgERSQugu0bN9vtVBZm6nz
70tjKGrdMmetKaLZ+2xNbZghaZeAAEU9ZeMCkxkUwjeDYoXsDPJS0MqXp6vK8zhz3KSMCEshCzyY
X1nqfgb0L1ArtLLqShBWFZ9CH6WoWr/lpt8YZNc4t3ZaFL8DaUNEe8i+QsRVGnLGTOpCA6mI9HhX
AxFNbvcHUAXAKxZJIcB1ZIVCsJs7Dk5zHumseqri+Cf12rt8zG4/Q6KxH2jYuqiYyk9zPW/QXoc0
MJP+/G5tVa9XTujF18Xfz/xANtc12nXWeZTqH6kTbfWG2vq8tK2NEVCFGmmzyJtfvZ3NPt98Mi/6
MUi/fsicOZnahkQWuGzFJ8X6dGs7U7GJwL75b8cHaQAz+vnpDRcWzF1u7obXWweAqhlaxQGngBwP
0DSX09+btYeQEq5Fp/VBLz53OgRkkz/XjSwX4dKIuHXO1niy67YYIZcRoVVJwIxPZrmVMhCzcHmb
XFqQgu94jJXGHGGB9YM/Dc+eF9iQHbk+jC0jkrO3m6awiwT3r1Ef0+puLh/UG0UI4bowDpRH8R8o
vgt5X21KZrRYx3I4yn6eNX9A+2hPv/kldGlEuhTHxKuQ8YORgbxm6a86vg3N+f8GgRhV9NeAaro0
TzMxLa6OmCdFp0GdczTARikILP3ry7HymBbj+K8dmTaJmBGCBzNCiPYNVFKThgU/jO3e3Q9O0LyC
aQgC5YZJkZFe7LMzk9LLxdL7OUNzYBJlReMT0K8Zv+vzR4V4AapDpbZnQ4kH9ct1s+IQXrMqLZgx
DnM7jLAKWmjchdV0dJhv3l7sAkgCFHPAYy0QYmQoyVS3TtKWCqZzSPwxftLSn9eHseYG3tXELZQY
hLDBpRtQzLrs0kxhCJNTX4uhShb+gwHoAhu4EzVgYqTVmePBc03C80ip7mNPCd2iO1y3sIyP0ezC
xoWlCUg0qJGXQxidSZ+t1GZR14bMZIFLHqsW3ROywMtuH4zIT0KJVyCi4KAvTeU52hvZ1ZBEiQY2
TPrgzPbGYFbW48KCNBgvmSfWKrBQPtXGrnL21+dq5fPI5EOnHCV5VM/lNK5COJmqXk3BeLwrg4re
HLCC0gT2JqgboNgAm3E5P4U5Z5qasiriw3e2V9of13/9irO/+Lx0McatUaVNhc/TLIhxvIk9hPYW
oXh5sNFqCs9SD4E9MONyMzIkSfvYbfryRTXDsqgg256GFjm2+s0h3KUd6XqEIkyVKx3sOPXLUOGC
/HV9spZLjWQESkQeEtLAlcgVNs/OGWBWNHtpf9r2Ayrz1z+/Mk3YqMBe4DBAlVrOF3XEGdQezfMA
rXK/2uq0Jx+VtD6gyPH1uqHlogt0uBAwh4dCmU3yUAmn7pTlXRw1ysei2yfzHnIa102sTBWYRojb
AYGCv5XHopeGN1Yo+78k4676UW413Nz6vHRVmIXJS93D5xX+6v6o2g2ozdL/oUACkA2wmoCiLSSp
i7op9Fpv2ItHPhvGS5q/eezFzsL4dueBpi541QjIG86GKY3DAoIZYght/gL6JVRhFN9xdjcvBLo1
ILDGhYGcvCUd8N6E1kNnusXLc8kUUPm3REtWVuLi+2Iqz4LeyutNaFrHxYs578zhWAwbS7H1felM
A+E9IP2O36+PRzrut8hkK0cB1WxcOwZ6DkM+RwriuAZ6Bs9L9kLc7xxcFosAUJyZ4c2LcG5FTsw1
xVjUuVaxF8Xzy5/26//2demCo2bjlrldsBc0dp/H3a0y8wh0XRQTxHEWqAzwHS6XuOcD1hciii8z
qDgknG4UoVx8X1piQ4tbyqyUvTjmru7xIAjAVL4+RavLfDYEaZnHWUGZyyPsRTf3Xhpm7kHbUodZ
8d7nsyTrg5KejaUD4OELdZ3+10RMIzL5NAVWU8U7hFjz8fqQxKxcRstYFeilAuaI0uiCTz+i77oy
gzzzYkGfCz0Fw2Q8lNbvxqJ+YbzVc+Vft7c8iChoIj0ODBSujgUKiqJ7GIkRKrzUyvesGbabvW8Z
EH8/8yRdlzJDrzi2WX2y+R0f9v/bAMQeOfu+ZY1JOY046vF8nIu7TZjbco9dTpDkacuE8LnzMEFJ
HlZG2HtPrLvZj3jw4SJGsAzE5rp0EovYGowJDIMISVgAsMp845isLAGa9iLLi2cLHkgyMc5JkzJP
8sSO9PqpOtpb7Z/Fz7vcsvj5fz8vx/pzVdVmQRUrKuvqyTWV355D7kGRDZHSOLg92Zit5YkU4saC
oShaBMK/Xy44Q6uSUeviKWJh+qNK932B9lwbNlZmDGwUwekQAo4o+1/ayDNQ+xqrVyNafRzHnbEF
T9r6vhSq8TpzdKbg+6kRVe1H3dhYcTEH0pLgIYy0LfADSMe8d1k4PxREPMmY3UdFeTLUpL4bs/qp
8azfYIz94WN935lteu+lL9fP4mJpwExB8w3goLDVoK0tLU2q9co0p3oXQWDDL03fQkcF1fmS9L/+
wQ6wcMjO/Ke/5+Xy1EY3Kq6KvsEZ+gU3fZjzsDIr/3TdyuLkYxTgQOsi2IWSp/xGi8fO4Tkpu4gW
B5QQUyfcbN202AcwIdo4Q8IEYspLOJeudak28iaiijsH0IOcUm/a2AurNpDKh0AilNvQpPZyskjv
oqnlYAJ4GR/y9vjl+iStfB0MQwOkEQCSRDr/8utuU1VEmfIpQk/jfp/w3f/0ebndjtL3fcNmfH5w
H7VDR24NQ0EGPPv1MtSfFLFh1z0+3yr7ZGeZ+3/59QKyboEnibW+nBzGKmDJbX2K+ketPPZb2kYr
GxS//u/npQiR6Xbcxw4+P9Gd634wyYfsZqYqghDAdhEg4D25VNixlQykupKrUdbEfn4/eVto5JUx
wABwTjjNOAgyULMtR70aplQFzzD2E8Xwx5wH/bCVq1jZpjqsINYVyZwFf97ykEDAeVaj3A6rMURT
2esrvTaM8+8L+2cOd+xVr0JTETVq1Oc8+1iU+znbiAw9celcOHWsBarOYh1QylpwwUpCXBBLjTmi
STffKWpV7fVGZ2EMBaMUvrY5pY17MN3uDXfL8IvrM0EwMUBc2afoHRNlSlYEpkk1c1cmTgqmt0t9
r2nIHUkTFgCzWDylTZr9wqvVG31qqoOy1wdvDjtnsO8hoNHv+1QvDsjtjYExlewbSMzsOSuGagSS
Fx0HnNFrfE1xkoC6gxVRQ2/a+9yqQs/hYWtM3ApsdXDz0CkmSIA36rQjU6Kc8FY29h3T0oNllSys
1CFNfQNQlH2aZMkPfUyHUwwNdqXpR98C8M0nat/Nu6pxALJFSx1VG9lx9uqZ+IZOtEfwChW/ree2
CmrFdF7TMmU7tABJH2pK2qBOWXOqymn+lZhG/1Cm4OrSHBK7bqalgas06r6O6yoABpK/5C5JgpqV
je/mWr8nudn4LagVP9XBcfZ5aZvRaFTz4GuJFQfTVEIz25u1n9R1RxJUbOIn+H41AezB6i2oKMdo
hUVGgna9yY/WjN0tgO1yM+LSB8cAWTlseDwmLjdjPTOzrfrMjAwTLd7jvZntYvvn9Q2/PFCXNuQN
P3S8rgHqiLQs9J7SLS2H1c+LJBOSHCudQ12jMspydIzIhg5QE5TAGf7D7wcGSpCO0d5Glg5TzLIu
2gRLlyBwcPWo2+oNuoyFMEFnBsTfzzxCD6JPoo2WGc3Wb+YaPrp4+pyC77GVClo1hNwl6Lp4Li4Q
Vb2pNZzF3Iyo+zKMByP+PE1vrk5u9nB4kaLCAnA43OiikG73TB8GvH/BUGv8tL4nAHyS+vP1VVk8
JfD6AYcMqw4RLTg7sbPPJo3TlHboSmhE82iEs5P75fjEzTut+0zo7+um1nYYIHwAdwJPKRrUXppq
SnVo1W7QIoN/GpWP/eH652XhMtwx0ADDd5H3hcdeFKSYPmaaFvda1LHR96Y/lA8H1JCClN577i+9
uSf8cVCTQGmcXVU9jO1nUBV8bte7uYi04mlonwr+05gPPN0Ietbcw99fZss4+LnpXLTKw8gz8pHP
6GQGZfKN0HltcgWhESRNXLeLlsPMHklOhloHK/qoTg/zx+uT+/7Gu7wKEfgADYtWmjZ4gXJzAlXt
VB1XGva8oQZO6fqFzoKRf4KcO2NNoE8s5MoHx92nehL2w55V7l7LfsdQE0jKb2Vx1OujshWOLQet
C5wMdFqAb1uyQBx7du0Gj7GTSurAp269EcgvD/rl94X9s8NRaX1GGoLvT/zPYDg7U293E7tz261O
h1sDkU4h47FhVgMMGbiaej2gUOK/voCrQ8E8AQ4G+AYUIC+HkgoQQQKS2sk0y4+ETy9tVaE3Qfut
HrdwD2umBN0M3tEBcUJuudPh8RVnEEiEGg1E8dvk0NQo4DYeuljpyefrw1qeLB0tcf/aEhHc2QrV
ZdJ6jMFWp7waOM1D8sC3yulri4OMrejcIpA18quUesNgxmiUd+JOj86drX8zhBoi7ejajSo6DhAq
b1L0UKQkZ6AqWqfUHH0VXr6Khx0Oz/WpWh2GaDoNNRYEtTL8S0Fr2JlCaOnk1Wmg+mh+sbHF1tYC
eSnwcDQcRiS/LtcC7W2a2GpnDKNDb75eDSlpPnXKuHEolzgOMV1ndqRHmKP3aEEBR3XK3DjIBZw5
13YGf+nAQGS7vu+CSUUHgvzNcL/cPIWCv4rthtwB2EbSQnkaScF6sdUTh46h4nva/vr3V2bw4vuS
v0mTdrT5iO8rXWB4oUmD7PW6hZWzeWFB/IKz8+Jk1MuSFhaGeq+5XzOAKn+SLUD9yk6DsALSHzqS
Ujif0gL1sV2qbjeoJ2iosvT5ZlYZ8rUG6OkouOJKQrR6OQYlsXnaGb168gwe8H5HYhf6qLvrE7Wo
CkhGpCxLPFRKq8YYQzZDtDb+waYycOyPGt+T7NjwjWVZW/izIclHp66dXlPLEcuS8WensL+7A793
63RjUEsz70JjgjoOa4tLABybhEM2ewa8eZcNdwl63OQbyPxVE6in4KYBNs2VS/upVaSmxucZiKcD
Xok9PWZbvS2WexiVE5DY0DoAmqkLllYC/n1lUGsGxNEOtHpPlSdLPxXjVuPp5Ta+tCN+x9lZQUud
cqZoUR5pkED6NTcb7nLl8yaOCTTgoHcGqLN0SrKSGFmm1BCg4MHMQnCaru/gre9LVyMf3RYZksaJ
aL6DgKY/sq2GZnJ/ZkTcIhxE2doCDU0gEC9naGxTPaU2iaMR8r/fGxrHp9x1vjNw3V/zPqUBNUod
GhsAi6KDrjLvBZPW94j+EKMzUq+rAVqs/K4t5UWf3E/Xhy8CmsuA9cJLeNL0QkAaYPsJB3juH4z4
kDWRmn3Q0aHZLbdSXaumgIQDGRkIrIWO46wrWmK0VD3Z9M+Uv856Hg5jf8iSqKjYRk5qufkxLBtY
SZAHhP63tClBh0PrprRQT+Dlh4X6PRYhOKIr7fv16Vu3I9RngV/DMZOcrJNDKUq1W/XEkoPmZGhq
uEvNF4P8um5m6S7EcP6akdzsZE56p7eNeuqSNMiVrPHRrsYftGRjOGt2BBTPRoCFx+eiPKObxE54
pp0c95joYTX73sZ+27IgnQULTFoNuTzt1KJtsVccmxjAy41RLI80mAFno5AWvyi8uchn2KCm70xh
viUAsjoGHGoUSJDtXLzQkwkZVS1m2mk2v5vsERG712/s39UhQMhQ+Dzkmd5VO86cap4MpdenhXaq
GKQ1jy4ye9d31JYBaUfphUqtvG2002C9dvt2q3vCkkWNwACkl/8/ALmph8nsmusdxzo3xQNH/bjt
cM8ZzvDm8P5ou+CkzsUhHtvXvHNCoqQhQv+dClGRyqY7aoJZRAsvSMkYpgZStE0WMlptQKpXJwHp
ACGWgTmW68/TMGe1VXnaqU93bhLmW0zpje/L8UpSCK1t9GI/ZdqBZHd8y6Oufh8YGQOve0iAyTUu
VCVY0sc6fr/92W0/fb6+RdZ8m+jniBediITka8uePTbVRaKLAPJuHj10wDp0Q7obhj68bmktigSl
+V2tBxxuOeWlQ9bZSBoV3noid46X77TCuptMNxg0pfOnEYRc19w4AKujO7MpXXxW7jbZRGETBTJf
8e7mAq0L0eOu/n19bKvO4syOFF+Q2M4nxmf1NBVfoIlgWd+S5B+yFhCH+jt/0oOr1xo05YthA9mn
D90wfeg0FMUq1FziLfz0kgYmDvaZLbEnzz0T7Zx46if1pI5ZWFjPJX10+C6zvdCdqt1cVn4CscGi
fivHL5WKN8DL9flcWzc08EP8gDQMspfSjYvuMrMBlRbMp4Vg6RmtaFXX78nhupW1HWmhvSiyee+6
PZIVs2wsVKUwyiH9QMlz3X5Q+k9N+gkCITu12XjWLDWOMafn1iRnTLgRj+MAa2AR3luzt8sgODKa
PEAMs9PU6o5b/bHMqtCt60B152/jyMKWo8+WoYVdPn9NajdoOd9wj0vBucvfJTvxqUra1BBr7dDS
97zfRnxHHWT5Ol9lx5R6voqGCPEW73d1hf/OvcwGSF09y2KOk6mbU1il5hd7UMIqa9DVZKs3xpYp
6XC2AMTajOLgtNO+GD6ij3fJj8YWdXL1MjxbX1nEciimmRsunuKxQj8QbdzH6CxR5eUjJP/RUQAM
18RCMnOKrILtW1Z8bEb7fuJQVCD5niT1ER3gA5LS0EiYT8hYBzxPjtd3/Fq+CG1Y8RyFQjNI+LKi
55BVXkM8seXZfVkeHVvZa+ZdVz9ONVjXeYx2rIg9C+6PKIFet712j52bFi+HM5/i0i6zsf3VU93s
6D1Rdtc/v3qYdbyBxTMMqBnJ1duo1yp4DsBlsT8egvQ87/wM/e7G9psxfk/TLWzIij1gfHElCVIL
sAli150Nh9LeaxSPICkSo5HSXv1TjYfJ2FsaesTurw9NeAbp+YbHlNDsE50doF91aSplVPXsNMfM
2dOf2p19Ao2Tws0iN1bB1OrzEFDN/ahMG3ZXbjXYxfDgIVDHlRtKgEGT1nGeqqc+OdhoqJYGBt1Y
tZVNcWFCOptInPZWZ2JoyoDmsvwVyLrbt92FBenazNS+dmiOdXKgUgOVEej09P+jCem2ZIUyDPoE
EzF9aZr77GaUrKaDOiCgmWAFCjbr5frrSZKwnDC8qYke9vMOmJjw+g5bW+n3RuwIAqHPKtej295K
O+oZ8wltxb/RgYVAB/4uNhF6q2Y0PNdRpUB9Us4ZkzolbU6d+aR495594ErmzyD9XR/LiruHqtdf
I9JqoH20gUcAxuI6la+ULfqE+qP2SLONrbs1GPH3MwfAiqEgHjUxGHOXNoGXg8O4YWIlmSKalKDm
DYS0qHtfmhhRgClb05tPiXY3jfcIufovg3VzlhLqxYBrok4hABuLLGXd2qnTq/Np0g51faiLA6A9
15dkLZ6EPDKEth1AGaEKKs0VUY0G19E0nYiuH2M18TPaPXdA6/TE2fUl8Oaafsib7k9rNA8OMYO+
zoPW2FqyFW+DnwGcAvJSUCOWoSmq1yuuyY3pZAcEzdrMuQyuD3Rl710YkPZeqpk9IMfOdDKBQWa7
yvzRMNXP61uVy7G9gR0UnZlRIltkfeMmqXpU4qC9Dg0+36Mb3mAtSoBaM96ckIGAwqrMDkYhuYXI
nDIhlOkhfUqO3MiD0nmghrIH1dWftP/j7Nua29aVLn8RqwDe+UpSku04sSnHjpMXVpKd8AoSBG8g
f/0sZOabSBRHHKV27X1OlavYwq3R6F691ic7Ln1hPRPn5+0ziB5XoGIAwMC9utjyfQyd8wJc91Fr
7zv3p8NT5OX3xkYJf+VgoWqmhJcV8TiIiM4P1gDk4twU1Ijy8pF1IhRTBgKS31XtBaia/sOIFG0W
xHNsZHkWcb8OHlxj6g0zcsenOYbi4lNJgQ7LtyAya3sPKE/gfoAqWckTCN1My1LCTt7uTOuhrX2j
99HMsbHH1w7RiZ0lKLad9NIZ0EAVje4nJ2v8/mZSe+zuUwOL6w7FJuCjDBggxQM6bMstCP8lAZUy
AFI7hRo2gSVarH42QmW5qYkZ1XpJDq3VC5/TPvNR8WaPRoI8UTy3zaGx6+96O1IfL0getMAS+F46
bFVwVq4RHGPop4EhBFmRP/rQJ9cIs2KjTrXRiurusYF4Q/VIu40n3roJ3LmqaI/W7oVX6rsuAeqA
W5Hd8u+lmTy6HhTQPWvjtlrdGMDS/o+ZhZMfiySdOwIzmQm+U3cM5T/kMzFXfy2oI3A6V5nbZbZd
W1GZf5Y7qb9cP6krIT0o9xQ3GArbl4+jjELur+LUjOwutOIPZoYgZZ8XH1wSbMJpVtfkxNZiD06t
xFWBSyqqet2H1LfLgXPdShmtrsiJkcXDoe/FlLd/jHTBL3I7OhvHyEPfFtjNEJwuAwc7R3F7yFI4
HKy1UWuPujPdX1+RVZ92YmIxAGfUSaU1GU5qWrsf0FvbBrYGKuK20rjPzUrub7fnIOVvA+KM248s
bh/gtVq7JxXsdWbotsw3zD4oqj5sb8f+Y8IoBOJU4R7CBQsn50xcQhuYm5HW3PH87u76ONYWHlcb
bgK8fcAQvTiKhWGXjNEELrT0te9siz5kbfOefn5xDqu6t6dMLctg7qwi6MSja27ABFfevAgW/45g
cT7chMUQ8MIIkuoAvHxdoUJwV2k7NGbXvrQ33gxbA1rsM+g6sIQLWDO4iwz4p5FSAPsO1xdFfWTx
jAcIjBiOKleiE2YRCICGyuwqIzejrHgZtMJnaA1OrB+68cbd5wJu4Lq5tbOjoCfoIkPkgbrlubNE
v7/wQNplAnmiA4L/Zg9amI35tnam+tDluP4aWkxeDH7vstFhaEIv3kOby6c+BTNZkZZvDNmM0G2M
rVhndX+DAgBMlVT9szintdeOvJCFGUn57Ka7rN+I2da/D1lz1GPROLNE7dQQrzYNazYjKz3w0vfG
3fW1WdtvoL6DB9DVHl+eTxTPG7fkXI+Mcd9Xe5QkinLjWbe2/KcmFme0TMexRAuQHqWg8Z9DqT/U
KfoiNjbZ2kSB8YGC08DFOi/xgP2cgB5Z1/Wo6BrhZ9SYA69rtkCBaztMEbWBNwZxG95v51uZZNww
ZJuBUZEau2y2773SC41JwxsxFXvDaYLry7M6KoCH0aYI0owLFqYxTjS7piiKQWgw/TJsva9Wl8aA
RKSJ6jvAQYuTqQvhzRMtoO43JfGbw6SxE7VgmW9NphZ41mj9w3WAJz6yh6Dfgf6B2o4ncdM4azU1
jVZHLfvR4Z+sreO4up0V2BHM4+iLtdR8nnxfoP2o6hjRo5KysEnBTvSL5ls+enXW4DXxiCIAni6T
IcKBbEQ12pg1bvlktkMjJnuzeDLajXB5zRBSnkoZFvlHhEfno2kH25vcDKvfD7QMCqt41Ue99XUK
bJ1R0G5js61t7lNzi8XpLMvOGZQJot76Cq7Fku1jKGEMr4b3fn1Xr62SYm9WOQMV5i5CDopHQGF4
GgrJ/bszfovnvdjiO1yfur8m9POpa3QAq+YBJhxxn3k7Pt+b7T3NDtcHshYbnA5k4Q5o1bo5qzFj
ANTPcp98SLk/Oocs9o3fcRz+gzFsauhZojqO9Ov5kDjX9A4Su3rEmm66J3ZpveSkdfBAYPTekh5q
JU0z2pBEd3ICjl+IFlz/AatzCpIMRA4oiIJw5fwHNK5bxKnL9Igm/cdGFD9kG6M+g6ydP8Rbm3F1
j5wYUz/m5CQnDaDZk1bC84md+K/K7zZpX9XpWUYLqnlaFWlQ0bAWw2FWOdee8q2DdcyyT3a98WRY
H8Hf7y9GUBZQjWck1yOktfxW/09Ud9M/4JsQtv+1sdgTbMrn1htgo41nGUhr/oKdr/tZPXy5vvZb
g1mEVkOf9Dm1cZ4AwjkgTeub2hBm2sYO21qSRWDapDKX3IQV+PfMF61zF1fuvzhVkHLhOYL/XMBt
2TAZfEA/FDZWmHzUoFf8UW4xWazO1omNxWw56JnUNAhYAinzLZX7jt71w+9/WBCwlQAQpv5ZlsRK
r0oKWmOq9PKhir/WZuaTMd4IqlbHcWJk4UV5p5e0M2KMw3oiwvNzuTOzLUbs1UU/MbJwonnfZMyw
YETXnhVjxu3ZAUMBOCBXoZJakPc59yTorh2g6GghkVsjU/x9JFtBx+UAQO4HskXokOAuA8PzuYGZ
6Cjra8jhSugj2H7V3Uw3ppjbAY0CtesfnrzFsYjpJIVWWHgE5GTnSkgwzBuP3EvXjnouugDBrgL+
FQgDnw+hkXIWnUQi0uBT8piM9BXN8MBelfXRg4D49a2rnNK540XKE+Vx8Kep5sAlPiGJx8IuemZG
TRfOxVdoJKJfnyTfQJVy3dDawuAkwwbQk0jWqe19coe0AjQSmejMKP4IhENcbTj49c8DlKmEiPDy
WGxc2entYOV4m5Hiw8D8rH35h5+vym5I0GD1l9yLohpiS8vQf9ZOQTkcOj26/v3L0415QUkPhRXV
JL1ksUudUrq5l1pR46AKdZfZwEBuOJCVKQL3sZIqQTIT2KbFzrVqoN0b4OwjyiT9zDNv/KbJ1NzY
UH+eXYsdhegYPJWqWwuBycKMVwFt2XUTjTSoynXIooPq6buUDuKSt8YyfVeyg8geWvk0geVr5v+V
/cYBWhsogJGqXoSWMWimnG81ML7wxDI1Eu1jkxzqTD9cX6uVA6qkgf/n+8tC2FzPSU90gIwnOu2T
tt3JKvV1oe3i+OaMA7KXQMwDdwcIOLIL5yOx+Cy0usLdZbbT7hP0iXbXR7IyUzqEtXD9GiAFRCB7
/n1qVnmdjYURae7XIeq3AHurn8ehx5ZGcf0CpApuC0ZNwFciF9je8c28PeJCyfbv9y+KTklZObZw
DUD1fk/1IxB6vic3FnttDLhQlMQZuA1B8nQ+RcKCcrpFRyMqcCazb6259YK9PPkoNaL8DLQ3/AqO
/7kB0kmj63g+RFq5ZwCiZH6WhLcuM0wgHw9JA4gkgaHx3ESSxuXATfBVlPlrnOZB220EQJcnAgYw
Q2CmUsJQS+/o9BYaMx1tiIyy3uOSCpo6bLV96W6chy076u8nlwgHbp0WEnYShPFCCw2wH8XWHdts
oVxdFDRBABSAXN8Fs0BHdQaSPX1AE0kVio78HHrHN+wtAuctM2rznYxHR7ZysnI6RFVn7g1R3Je8
/uEa5ffr6782behmQ/EcTQsEiZJzM7TC23/mfR/leeQYGcBOzM+tKWzF7XBuPAURHCGch7u6aG5D
c2tnd47RRZZ9qKznwbuzk853i89j8n3K368Pa232gB7BaxGZc+MC8NBaXYHkoNZFzXyXOlFZ3Bnt
xlWyagL5cpVYQAfXEniATle97Juij9Lc9DmBXrHmu3z3D+Nw0CXmeIqtfsns1vZZXYA4rYuQWDJl
aFLfcjc8wNo4QBxtIPTGE/VCXYmk2pBqJvZzyT93KJVV5MncKl6t7TIXUB5FyWEoHrTzXZaLnpYQ
dxrhjYsHh5ufvNra80GE3HLvr8/YZdSKCFLpxToqX3CRK80KhyM1U8rInXvfYfdjtgO5bmiMn3Ox
lcxem7pTW8sni/C6EThLGZkjJE/e0FDvN1tCtOtTpzYZEr+XlFYiLXQZN5i6RH6DVozMH/gcuFsJ
8y0r6u8n3saiCdTjOlgxNXmgyfCnvcbRP5F2A0hzeWdiebDPQFCHWvAFFcaY9F4qjFZGyPpDQbHx
y2njVl5dlBMLi0WxJPeK3BMyEsZPWT/EOXDyW7iClUgW4uSIjMDPrI6lvZivKu6EW04VjMgv6fTG
9Ie5sHemVwK4nfs9e+/Ye1JXgaY/CP1R9M3GIFcQV/gBCtmAFzni9mXByU3cNB8cfQTsib8PjvEA
+b+XgjdPs2vsjNkOpsb4YKkMow1k+WyLr9eP2f/jB4BqUOlpuxfJYQ4Og2HUsWNccaz033QYQsH2
jXZP+i9uvuv5XUcfTePmrJAa9l+ri6i0mrqpZTasQj7JbxAYNeGU/UisDSeydhxOzSwiuyYveyuf
7DFq3He7+srrPQe06GbebbDtnFpZXvFTbaVEWQEDqZ/yzE+/XV+kNV8IZBRokFBHBsJd/f3kVAs2
gw92GrFJRM4DItswmcuD5rm7jCRfwXv25bo9dbTO33cYEB536h75Q/V9bs+An5rSeAb5GUjc9Oae
strv5T0d9VBHX0hZb9yOa84E7WHwi4o3FG3t5/Y8ZuTgBkpkxN/z+NXcIg1Tt9LFcE4+v9gFZRbr
7lDj84SDoT4NnQSsmrqPkhK42nzmDSHRbi7Cqu4lPLgUEdPlq8sQaYb0bVJHZv3qjbpv5rssMQKe
vV1fqcuZU+kQSDpAzwGEscZi64FesOpBxVVFtW+Djd3bZGS/3Hr4OGphKOUisrjgsQGtaiXzeaqi
dO/Rnf3bm1AP25WH68O49PXKyp9+W4JM1zKuQKdjOmcDrBSgbvWNBhoxGwuyMlGnFpYP+roYSstV
Fqi7Vzx+VnB9BKvfBx8H0iEoU0LB+nwLp63R9hydyYgijywwko3c0eoy4J41gXlAb/IydzQzax5T
Y8TnnclnGfWL4aumhdQLa7yRrg9lbTEMF/VcoMMBs1im8eRYgtEoLSq0Zrw4eE1UO+Bwrpu4dDAW
gkc0ogNsh/LasrVVDJZTpMNYRyQrQto/tPO7BdA+WoV2WbXXSL2/bm9t+k7sLbMIud1LLsu2jhp9
8GkJ3nwrezEZZBQJZ3dJxbYCi7U5BOsLknHKC6C9/3w7dHbuWZVJqign2Rdd5giT8mAqvY1xre06
lQFTCFLQjSwVH8y8clmfOTj+IGi5ByXCxjqtDgPvCUThqISCNPh8GNowMZeNWhW5ugswjPOLViD3
lPG41ayzEoghmwhaLgr6ZvyfJWjJkDpcQJrXuOJKv+P3WnMPmWuf2KDB1u5s+75ln+ee4kfUvi6f
ymp3+w45tb+MNs2s76sZ9u2CfxcmfWRx3vmAPuwTUT2blbeB5F+bWVSWgXZHVZ7SZReZnse5204J
yFPLoHIEgqzprtkig1zbHqdG1LE4iRvmvujbTMJIRUKt8ePj9Tlb+Tz2BGTPkEOBx1v6vHYyehSi
mYgsP0OlassPrX4eH9dVUgsSNmoKT3596pVijquJA8uY+O3wpd4IfVe/r9qeUEoAxOgP8e3J94UW
gw1V4Psxf2MHkr9en52VFUZaFNe/gX4nE4085z8/jqmT9Cznkdene5uIXWE/DVuObW0MuBCAZ0fu
ArHTws+UI28bJMt4lCffuyHzO3n7valunP9rQP2Ak0kiQ2sNiJ54pNtfGvO3R1+uz9JlhK6qUn+/
v5ilvB1SSNaMPJpY7A/WQcahZ0Ej8P26mZULAHBBoJTQ54b86xJDVI9sqMHKVkeMQJVXCrPx9SqN
UF78Eg/uu5ZsyS+trr4LbCQUIuHSljcc+kHqsnNpHVlDjfZDiVJPkzgfNE9syWqvbQFUXJG4Aqc3
mpsWnmuqeZNXUm8ixeP+uRo3roC1z4PqA2hFRQKNcs/5BvDiomSujVOScMof5MTkEYp0t7eDohB6
YkVtk5NtVqUTRL0ybLOaaA/FaH7k/RY+ZGUgwNWjFIIoFjjvJf+oacc0HRK9i8g32T7I6uaEiBK4
+/v5xTLMDRxMmuHzvR2mzzM5XN/Aq78elRDwVSgc5LLoDQlipHUafD75ZvZfDW2rSXtlv+IORyiG
Pj0g7ZbOMOeu1qRT2UcE4GSCmn1Zh84WfmttEIpLXAHRVEfzouztZEQbmpH1Ebi5g2IXZ1uUKSve
BPVb5PKRWVC56cUi1HXG0t6Ku2iyP0j+kMkPE1DqWwJMa3MF3A2yuZTCvS/1JryubZJcw1xNIPJK
ql+t/ksHrPv2BT8x4i48+wBAS20PmKvWem+Cvtq4/FbGgP4DRVDnggHfW3JBSfQeiZ7QNtLiQ64H
Yt54sGx9X/395EBTTlxWW/g+pB417/NoBDPfCD9WfDoe9ZCQAkIOfNrLZdBTxO/SLbqoxQoLOoWm
/g6tbFkdk/7LzYvhQcvCBfoUzbIX2U7SCtrLiovonXpROW3M1eWxANjAxrPOg3wbCjiL2k3felan
Z8SMAGlu7+JuI9Rc+TzCM1xBaBA0FN5ksRSzbvG0kgY8eOIL0D3crBet8tmKhg2aWHhlLSsoPdEc
iVoTACbJr4ch/e/Wuf/fTTmAsKDKjCLz+c8vh6ajNB+saPpYtp9ivhGArMyOwimh7xRPXbyhFhvV
NEpnbAAxjrxS3xvV/AYKo40K06VXgmQhXruQK1F06cv0XV5ZbWZWFKhB4adWILwwFndWvxGpXZ44
1bWLyi/wiYCZLJsbpyztCOtHGrldsivtXe6QfWXfzqkCK7hAFWsU3NMS99+YjXRjrdEBYhn92rnX
ph2fImJuZDzXpgysB3DiUHdBZLvwfnViOxO0VvWoptUdsfASnJPyE3KsaKp2b+8OR2YVGjWAwsOh
A45xvsNcN0lLLW61yPEr8SWN365v4JWFQcOHB1VAVTvHYM4/j65Tt6ENd6Ns6F77IoYRA7S52ut1
Mysb+cyMvjBTWubEnMaNmF77dPYHubEmKwZsVEmQA0Sp4rI5orc7yPZRHERT/NQ/68XG71ezfJ6l
VaIIAMKoLBreMmoaT26M2Mh1u6p1K2Llz6Tb83dSP0p9T+Z9Jn/fPFVYb0VFQVA9vqgqo5uwzYoG
XNPNjiQP+Xh3++fB3ACfixZJ1fl1PpLZMtJ5IJodVbqfo36ylS1dW4jT7y82lJuRfCI0cyL6IuLC
d5Ot1uSV04ewBskrYMiAijEWSwGCG69y6oRGFZihRjBpFGnuN5wF2haT58pQAN5CTAuCeuTJlxxU
eaGxduINiSBMMDzH00aZaevzi5ka9CbPtALMmoXvxNCNCG5e6LNfvzhy3MgEYRKfz6wwT4PsdipK
9AohlkWjngLfLPnqm7y35jzJ54j1x95+NotvMr/dOeHqVp10OHTwt4ulnjQO9tlaAHKcu36Lhipn
ejDlxjKojyyONqJMxB+4wAGDWkZqqUmK2S5z0EVCXb6QkWwN3xk+X1+MVSPgGMH9B7AIiiLnp44b
bq/lIiYRZ08QP4kh0GdtwQ7XbUB5GstiKMjeuY0+b5EitAALtPWHpOh8a34a9S3K5ZXTp/IUCKlQ
CsHBWAwESlRxHhdgFSLV71p/jNP7WAPi6vX6dK0cjTMr6lecuFsyOZAFaVKw0lm/avJcxPvr319x
55BroeBFhnSUSvKffz8tc4DDS3D0WvnRzN+09t5j98Y0+53V+NVW/9HaaEAHjASIAjlelNHHpPCc
ogdTUjxYO2f0vkz91iZeqZSjnVb1AoHFSNG2LgLReEB5t2GCRDqZfohR3/XMSoF94Hclitip1dy5
0tzZtb3T0Z0mcJttPAlXdh+aGIDvA2wc8eQSK9BAB4doihVIaK/W9NFI78vh/vqqrc0jqglI96NR
TK3d+ap1Wcw1kILOYJxyHo2h+xR7w8Zbam17AwSt8kmIJC9g1jSmdiJKZaL5oTPoPHiVP4Lu8R/A
SjYGgmIikiOIvJdep8MqWLwZ4fxJPfu8ckyfTDK0MyMLOJdv12dubXFQmlc6lMgLgBnkfObcrMIr
o7Fxk9VZYA1IoGQvcZaG161cvnkVldJfK4sbx60zzRLQnYiYZn1kde93VQ9r37WsO9hkw0VcDulP
6A3UJ6SqkKZVm+XERXRCJCKT6RzlPUelnAbUZDtde78+pFUrOgClKtiHTt7yWKU2ilglqJNorCUg
Wpmf57ECaWudbNxCK4SXGM9fSxc1YJJNHN16sER1n7GX2Pnisd9W9rkF4QPp0c+X/n+kKS73O9o8
DICg4dIVt5Ia/8ks9oVGzBI0cWBeBGXODvSaYDWdt+rPa7OoeheUq8UbY/nIj3VbovdN4lRlAlis
CQ/9Zy//eX2pLr0DhnJiZOEdrL5puWATmM968jCL8dEy2o0NvjoOdbkioaN0Mxa7ATwF/Wy31hQ5
3oHNT9r01G9pZK2MArUAgu4bRWByIWg4F+iyavO2Pj65wvTxENlw02vfx8MCWSngveFIF7MEdkjg
jb20Plpx5bu08G/vT0JRGXplSHQi/whN3fMdpQsrZ3gFV9D4Cqdqn77evMqnn19maYu4gTd18PlU
f03mvZ1+/ofvo7kZiB91CyyhypkUGc1dyo5zN/o6arr1BoR8bQEAUP7Tv4V0mrOcn4SVYkoYOxZ+
G7/X9c3vYAA8wJvnIfeIhN2yKD6TijuuJM0R1BcB+sOhCBxen6HL2AkWoH/qImWEt/byFq5MSTta
0+Zo9UFK/Nr7kFOfsMcqBwx2Izl1OVmwBdyfKu1Q5+LeMoZs5DXpBHDPj3z60Mzi5uOArgEwjKMW
BtEr/O9it6aA+qWz1RzTqQgZFD7SLQT35aWoLABvBd4OEKIuN1TfadVM2Nwcw9b75Hlh3we2T+W/
jAMnWkmsIXWwRCgw4mRtMnr8CNbSMJ69AJfG9WVfWwqkaf+vBbUtTm4K6Zao8khYKPsqGDMSjltw
08u7CDOFBhdFE4cYUle/4MSCxxyrqEEOc2yKB1YDknbX9g/dFsnJyjhQVkCKEPlmpNSI+hUnVpIJ
WNYZx/zYdhwCS1Cz2HpcrFlAVxB8LKApWPiFi3XSPJVe4jZHI3ut6uf2/uaFAEkpnDSkXZA4X3pw
La5nWmYZO07xM7RUq9sdFKhTUIME4xR6JWHkfII4uoEcr4zLY5c2YWwZfqfdXR/BykJDkAZ5FXSD
qJVYHDpqgSxl6uzy2Jt7rn20xQPIIsstupQVKwq7YuHcKZyYtxhHbNOydMehOoL0R/z6VXg/t5zH
qgXQyyA9AcoAeMPzmbJ7DhVoLrESxgN3v6fZZ/T4o+VwY7pWHK7KfyiE4B/yycW5KJCFllaHK0+z
isd8tEJtNMOm8/aSoAnbb9r368uzsn/P7C0mrkybeADrd3Uc0mlnm92ObDUCqC+cp1yA4MNBR2YN
WUh0nZ5P3EDyWRbSqY5xs3fj1DddvzEPt49CNeI6FGA+5XzPbSQ1TasqpvWxn77p+i+IIF///toY
gMzx4K5A7Iucy/n3aek4fenq1dF5MTrfEx+yMvoHC3CFyHQipAHT0LmFMh9n2ZoNQh30/rhZFnhW
7c/5Vi13bRcrj/t/zBiLiWoKdFMJC2ZqtjOrZy1/QQMQDa6PZW1PoXaP6jrq+Eg8L4yARpy7rCuq
Y+P9Yi/9VifW6udRHsMbDWcet9T5VIlycIBxINhQHiKSsdyVebmx3isPNCAQXLQhGAoDjBDu3AbR
G81tc1odXaL5tL+z3DhM+K88z3dMm/wU1Z+RE59vqnWu7TTVIwsfsMaT5JZpJdrZYkc+/zK8V9q8
6dPv68uzEqTA3yOYA2wAKMdl9zpEwPuEjYh6beYFtDa+OUlxmK3qP7fRfS+5nc9FcX6CyIgo9RsE
2udTaXZ44LRtzI4DulkNUOdpDfQhvY09tzZvqh3sj5wiVKAXSY86TwfojMNKMzy6zmGQob7VH712
dsCBj0ZvoPSwLxYmZFJqudPgjunZByA7dlnD/Hb81I5b4JSVBUKeCG90SGPh0jcXMzbqZgW045Qe
Oybfh4qGCNR8AoVLuxt2cnS+3LwfkEYE8BMhBl7tS1Ucr+mMqS2q8uixiGC/5a9cN/wJ/5L483VT
K0cXGGRI08E3gFF+idMsJEOAPFgIBpwvtj/ot19maBUBBxh6iBAFLDdBPM2x6LAsx/Jz1gd9suUV
1AovrjLUz1GKwtdVE/vCKyT1jJURCItz+0fiBEzmB7djQTHsO3JIvH3c5ru6+hTrWxH/ytY7M6z+
fhLHCttpZ8eI+VFq48fOHkNHGo81i+9B0bJxkFaoiZEORVYCDzAlLuEsAjZSpyUomBCZG+AZS/JP
rv7RHD7m/CvrvZ3tfre9zwYkYmK7C/qtI7YS/SAVS7A34NcJvNP5ONHRmVBhu/zIzf868cEzHtGG
sXOmQ9zcJeO8NdSV7Yh4AalfoMpRqFnmZUXjSZ7IEc+c+RlFiIC7EPydeJAULCitX3ZyZza7Fn0O
Oui9ePPsGbva+3r9SPzBXCw2FfKocPgqmW5c5pl44xSmPorjMGtPNMauRYUqjNNsryfGZ4Pp+741
3lEaQ/8p85lBdoPW7hM8CNjUMaRdq5BmYO4TRv39+k+78EN4IquOZ7Ua6Epe6pkkzB3SOSbNyyif
gIzxJ7oXYmemB5LcnKmCAdxJnqLpUSgqtVInG9yQfITufc9fDMaCA0+2GMPXhoI3jipjIa97wRlg
T9qkp26H71MfGpihrETY/myb72n94/qkXewpNVUE7zVIeANI6iycd1nknSErU7zYwSx3LN1f//zF
CcFzDUq7WBY4bFX7O58oq9InOgt7eLGM30X1kskDEYdRO8YW+IfMjZthZSwgiLTQjgm6CDyh1aye
rIrea6Mw7Fq8VFCLJw/0+fpY1j6Ph7MJClUHMI5lFallRTyYZSpehPE72RnV79s/j9IRMFWoU3nI
457/epW7dwtbFy9o1v7ZbQUcaz/+9OuLueE9s3snM8RLw74HtrGR2bsIZ5BPOP36IsY18y4ZTBe/
/Vs+HbVvY/92+9wguwOHY4Lx5aKyq7VjOaBQ1byU1deuaoOemjdvVNXGjFcAEqtIEi99aw06GY1m
WNzU+yglwmb7cTT/M5wP03yntTe/axAl4VIGHgyvTKRJFsdCM3ExunUuXsYUCTfWQUBqbzmv8VY3
5eWqww6gcwBCQJXoQj4GWBevHpJevNBsV2e7LUmyrc+rv58cOElI2VYlPt+3jxl/LW8m4FLTZKNX
HrQZkNdYpnO56eVpEuP7pHNDWSdPTcMCSllA3ArqwFuiv5e7GKAdRBBIT8Mosibnwym9tnOSWY4v
wDX6dPyVONBY+3TrTlYMbwCLI2DAM2MJaRznpEBYmcuX0RlDqxahfrMThAEE45gyfP+ifyKJ2zK1
s37ERvbb9GOq3f59lIVBRgnki6J7XTgSTF0zuRAceen2rceBl7sZQ6Wj5QeIGpx2iCxfdJzMrCgn
3UmtF6/4ZuUvGbRMyH6rp2FlqXH2cNDxJkeH1DJyA9R9QnyTmS/tEUTJ0FFlu/RmvkAM5NTGIq8w
dE6H3QYbWaaDR/wNkjAbEf7l7QoLABSiKqdyussnnln3PVpaYYGnITM+4WLZl9UvMt1DYKkgWxCH
lTnDawsNTegsUzx16u8np530Qw1YiqG/uDO5K0gIhjKtSw7XzweCtRWvosBhqp0ChHUXjJGN6Od4
jG3jpZWd+VIlEFWUmZknQKLpRzQX1k9xDu0zPXaMg9An8KGOaOTyvZlJFniSTHqQe3ZzkBYrH5uu
+9G6zg9SAMfGrdLrdpQlzveZptnrbNdo2nBSlL0C04jje3M0ftomWlyAJTLum6JSasyezMNcaHw3
9pV28IQtj6ns5VGbPPu7iccjFF1KR9t3lFN0gCS/eZPueycHWVUGOEPTaBBOMqgIhsRBksyT9D6L
8x+5VqR73tnC98yi3Bs0bX4VkvaPEnSAHyq3Q+JR6Nm3tELDgZ9Ok4492sEXlom5nwUam4Mmtb4J
1lkoDTnZu2g6u/DRO/8CKZG3cmzrcHbm4gvznDrsMzrsMXxjz1klg4HG810GmTzf7Wmx47GGa64r
XkEckjy2k0Z2Rq/9mCE2K/yhm/XUdxKX/dYmmfo9NCx2ZsHtT3yir/FIilcB0t87ygVUOazeKYOk
nG0apmjoMXa9nyuZuqLz3kdUsdqdC225A+X996IZvlCvkj6tJ/2D62HS/cojSSA6Lr/mvHawOLU1
owGTsdeJ13jv6JoX30+G0QZMz81nJxvN2ndFxcqwqgw3Mnt9RFUgZUHcMCATCiqSZ8eop58ZGX5B
saDdN7z9Vs3IhfmpoSXUN0mKSkI5uG8jL99k637R53lKfbRsEehxF9wHAg+01tqUhGSuXO6zIQF/
n+3JWgS9plX/2S5wOGUSJ8HQxtUxQ17mzvTEZ2DLv1lUQpIhT/VwbOUua8mvjo7Cj2tbPnntPHZh
6/ZW/bHV6v4wiup3OZpOvAd4Hy397WB9trOh6YOYo/M7pJ0B8tRkcFs3cOWUvQAf8V7ZXYW7RLMl
0iDjsRDZN9o40ZR3vPW1vHofKf8p00bzmyI1g9iT6OSr+jGIzczxM566+5bb4t7Tehts8RmvdiXP
UxYS9JZ96KDx0vjcaMAvkRjcJ1k87Gw7zw51Pif+YHU8pGj+/Q19AX5fFOy1nGTik7owd1WdfOlb
zXizK72+n6b2v8bu2sG3eVI98HLSgr6zvvWJMTuh5hite8eymf43WGCmBvpUBvBv3U4Hj6+ISFeA
O60BQRMb+xHkiEWNmCaDAHaCByhqNm/Q75j1O/CfJilauovefIoJUARzK2a/sbo6lLFRBHLw7NAp
s9923lSh0+Z9t6tdq/Strq/LvSuHGVvJ0n19JI/5ZJDKNyezae7biUE4vbdoYOdjE1RJA5awsgZB
PAW9FkGTSIA0UheSqYj0FAQgnSl/gDK2OUBbJAnG2LQCT28MfT+mqG0F7eT+Z8xayx7HQnwswGf/
USnk6dga4lVn7HHKtah0aq4d5oFXDIJKBKrncfY5luVX6uZwPGNmmXNoZeM7BxPT+CDcLH+0BgG3
1lfFQH2NG2+t1DF1yMeYT9wg6CgqvGJ8rQjk1O87S0vuRosnLxMYEjS0A/UcoZZV+YWWGAd3jpP7
pmNVtss1p48P2KlPhSCHLs4yv9eLd4egpx3XoAht/ICgdXgdpIXW936S6NlH3ZXps5BxEY7DMDS7
yRo/jKTB4asyTnhYSen+1HFR7mUak5+x2PflfgA6e0fiEfsfXdhPMjf1GLgcOwFnLXE/iUxnWVjU
lvjiCmP6jGLgD7A+kw+sG56rEouhUZO8A5jkjj7N2jTwCqdJIH/zv0j7suW2YW3ZL2IVCXB8JanJ
lm3Zku3YL6g4cUBwBAcAJL/+tLJvnRPLKqu870tekhDCtLCG7l7g+mZZX8ezKcekBPZny72wXJae
Pf5UQ8dWVIfVo22Nj3Odv4A8Izchab0tKX26DVscD9xmK9GeZjEQWUOcW7ZIkR1lIHLX03IGSGpr
Fcyqr6mv9RiX1fwGpaDcWlEkscnvtg9CCOcNLkkLM5pUwdjHZeb6KQqFbqr8tgUEafBmOyn9JoqN
caOYhuUv3VKTlJaGba3B8NiMMnOqm+KoqbFVFeA4E2rUfdqV6AQGCXIvixZNBVmDgaDhqSC+wVs9
QgwOrTYZ69dUTS/NVIapX4H8LMlcXfO52/YmG+JBlwDhOeVbFGawkTK7G4KZpL3u6MLzILhvGxhW
z2g37l1pveDd+DO5QtjJ0DQqDQnao8ezhpMX18qWElNn6PQe4Pkr0hkN14rVNNUVjmnGm9idB5ol
gxJlnNUR+Ide82hPrZRxECKZRgc2psCMrPPASuYSHFenrqECiZ9o0wqnqjR01ViULERGwkSoML+h
Y1HFpSpX0mMxc7Avg8YPw0ut9gAi2zvS8ToBORd31NUt9DNy6DLHbTnUTxAULZdyssnCEwXDoWX9
3h9HCB0y2d4blL7XFOrfW2Ak+aoc5ywOB/NnwlImeHBlEqIItvNB8F8dM4dpFVGz4DpnuI/W8NLK
ssBuMPPSltAyQ5/oHdAqbFFb+fACe2heymKaUpjq5qoJs/4hRDtkGIkATa9ZYIrbgTBnARk31ScQ
RKyHZi2ysqE3lnLMK6SKSTx3HU2AqcQtHBz20nXVL6f3vaUPSxHbhSCJHglLpKWKjd9jkaJA/Xbp
8GAb54lItwUWxAr3oczpMlSZ3yViRP2boliBjI3P1g7t+pTJrEkgNCkSF91stlPm52hwXvcb2OY6
rvOwWRSiCw544NpbQwt15RVQ2igI7owiTZAnFeKwlSlctUIDQ3MdRYzHYTaGBJ7rMKNZb93egHns
vlCdPw8kzJ7MkDexN4btdQnLEpM8B0+rhzclgxb3aYSLtwvnNpILS4805jmtf/eDHaBZdoNXvu/L
Kp6Y/ZuXKPalWtoHdxj7cW35uhjutOtkv3oC/0bT7qqLyP3gVmLbzlNZbVyVF0XsoFNDl8xNt7VF
8FD4psABd8rY97oXHg47mbfN2ooqkZAiW8GJC70RApnjMs/YquuV3hS+5aaONfobaKcNCVDJbdzZ
muilaCBb1jnzEaiEd5xOVZ+QGsRx5VW3fKZ8wdysW4yWo/E/+jTiP7s+qBLVWt0C5wX6Lz5NhZRo
VxSF8wpv8B86OW9GmiX0FGqAyFEBKKKVm4dpy7zfnNZ2PBcMWHww+eKgE6B65BUSdSKLo9xgEr4c
EmTZsMqQLk1cp4AJNdk7mJDlcpQFepGS/pkWrUhK4r/MkyeuisG7M5RAKiqUf6qmDm9zbqvfoKrY
WxEydZhDxlZOWYPfb5n8seZDs6iYPa259E20mNzSzm+g4d/GVhXxa7uNZkilgpUcBqaJUtIpb4jR
Og1eWQEmwCIyEyCoIV46r1bNK6qcwos9t6p+yAnPYGy3NNu7EJKdEku09KcyQfdCiv4Viqw/DfdZ
Us1ZD48uRysRc2BTMz603QCHMIPp2dr9oGVaFn5pJ3lu0GI8xGP1ewzncAVRav0T3kSXIpvjxZUr
UEjJh65dZNxqFx4rp0VUkPwa/PbujlTG3vWDL5atLz1shV8USc77KoqlmNhjMUgg+hjpy2A7qKAh
MXf1PKc8sMjSIvYflg36riT1Y+f71QImGbGELdq1U6OzKKA2wAtpq+I/RV8PcF47v8Pq9FG2amCq
EgNQwKtrdc014gloeM1WNppt7VYtOZTSr+s11DyFXPpweiHizfJlUbZFWojsgILb76aA+9d4eUI9
NcEWKgQa0fwnivQA8+7B4gT49QW2f1EVYfEMQFa4nSXJF2MOHPSEO70f/BmufdMOr4J4w8Fyrbu2
00A5RQGasvJJJbancBVyhtBH1plzwG6Gw8qZcpEzNDTT3LomU1VnkMfXaGoHrxXVhEG1LXzJuV5y
Y4Meoyz/RWODXlgZefzGG5BqDgBAW9tibNyN1M4tKpkauoSaNknlKntd5h5ViyzskPfhEwooAHC7
t60vQrCTyl8k9+DnQnrv1omEgcKlya40B8AmdpCgerJUwzeCMm5SSaBZYdU+dJJABmiuoraC0YHR
z55Hn4exFZRYBwBzIKUlG7AQHNosQP/56XtzYQOPDt/YHcOdHHoZ913WAiY5i6Tg+cF2JjS77+p9
ZQ+PDbL6V24k4frxecDbjzZ/LKuqu8au6mREXfG59uvdLDM4abYKEvTow63OmmzjEAhOCkeGK0g6
EFxmGqYAJ9dXkDO0uwdwW0gcuqytb7jJ2uoWmhUPg2+/on9Qr7aMD254z2wbYkOzrcqYteWvylMH
m5aPpO08nFdXP2e2Jx/DsnfQT5pM87N01XirW3S9q7if4hEtcOqj8FWL+dkN3+qsRut5adlr7nvW
a17ndgzdGcC9RdCSbCkCUz0wqMI8+xy/3m2a4E3PCs+gS+8h2uwtpkk+NbkSSZ3jXlRh/97rkOOW
Nc+uGdEofUaYmI1tEwet5aFRaVknPQXlRY2RfYBP/JiFrniGcnnwExpe2dXsOS2e0T4o43JkzS1r
yKiSpkRwW4KIsShRv98qaC/ZS2fm7KEJ66hO0ZygluvZVQ997RdmK4qjKmXpI97LIlC4lGHvjp7e
i0Fd6xZNyXu/+jkF877xCfSttSd1daOy8BdltRtXLeCUizZTeJSM7ShI1YWA2IRBDZ23EMpPKN8O
DTYcqutkEw1NAPKM2268xn6zR+/NjVSeNDUMpFfZb6QHJ5HAFMWzwGKg+lShDjxmWLOWDU8zICrJ
FDoMN6jUf1p3tuLSC3gydcFcIhWR8e1Qa3UlqaVoXBi5ZTO3wN3zgDLJifactOD+8ygBo3fEtBtL
P0gR9SMKNCKHYYkOnc2eLSmsOPBKdzWLUibTTMv1bMJs2eRM4aeJ9t43tUZ4L49kA5Z3ryChD6mY
4X3XhYTBzqbmdgwp5mDAvSvmUh8sM5c/CzTV+gHuX63XSBN1dznQxjHB06MTE7j7GcpRjy2UCtaB
6USekMwutpAW8x5lwQVuuN8NQKyhYVEMX5K+SJB6NzMZjUpZYwXtsm4qf6VVu/RkbT8jVjZpBQzU
rYZa5qKvmh7Ie+r8LJtBTWvNQVhGXAWEH4elwCsYxdFgt0kfRvNKjuEPLD2L4ZWAPhHCiZ1m+9CU
rlkXAomBQK8RJC4jMURXdhcYND5gQt0OQ9G526hR80J5glyJHn1WUWruUtcMT8ia0rVvkZcoa8d4
bKLHTGNitPBiP/O2LLf3hg1wzgv+K+jlCxyzYDFnNNqYDrFhhEr9GBRmL3k2DIuus8uks01XJpZt
12lLmUi7ELHOMLG3ABJWiWeV0Oxzy3VVkjVp/XVjTVWXwH1u0QN4XrRwryK/XNPuR0jXg9/HzuS9
k5F3y76VzjXNMqASkY1995AU+ZkFA0Lz2uYq9cujlGxZ3yEMfSI9LxaF1hX8zj5fmijo40L15dY1
yK5Orf0yWUJeV1UQVKlh8mdUD/TKKXW/6LLZv2Wua+5NxxnCTajM2EF+qIb5V84bb6UhWz3FPc0Q
N9tI8+hMohVj2XvjISyjx9qyywyQKh/ZuFLoFO3rraQYnGjTllaV5lApamKGh+UXwyvyCCiGdtZz
nv+ScBGu+UjtG8H9Nh3NqGMbRuZ6DiW5G5zKRR6nsuxYuwwataH1IyJm584zesrXrlk0+SC2hkBM
l4GGFQtV/wkz673zGjRVDvN9UEDcS8JhTkFrfmOshrwoA46IzSLYcA99JK9GiHc9uTNyYY6yoh+j
6vwi1bwLw8TjznDndvkMeQBPwg+IrAwZ1SqIlaMltMJz+ShqfuzfHDzriOhUl6HzYAyV70K16CLC
YDnBlZ/nHxLPwWqgCHeXI8LD+84niCl9X8pfPS0gF9q3D50zEIjwQrA3GfLMDIlD6kNd+OMVXlkU
9KaoHLe6FMFy1PJt5AWMka+Nulc9aX9ANWaGxmFXLXhnRbdZ3dqwNSBx5CAWBnHHqhHpw+gVyYE8
4UPVP89Adt35I+E8CUM2Y1pwVa580gobzUNYsDRsMomtckjLk/Bp6jvxHiETuoOc0jOQR/56JhNN
kBmeYTyyyV3MzH92kMorZxhVH0rukNTLil+qIwN+fd6XSC/oXKS8V/TVaZj/NE1IIglmYAAjTl8H
BKHX1hy2v5k67rjt7vC7+3Ts2DQkLRJnKYmUXgAW1B5YhADX0dED0RlLtNsEMaENLmJdmbh0hZuM
MDjLwW34zxyYhwcIGAwPTt/PSzIPN9o3dAckW65iQ8QxvLAKFyeJjiNMLKLjVnfOqhYzciFA7QJl
IJGoupqpP65cu5p2oMuFN65B46yp8urV0VA8DJ2J5jS36xA90i0dZzY65MTOMFuIMArXT1qHFhfK
sudqDlAYcY7VDTA6TsFeUroO/KqJ7gP9PAcLTdeN+X5BC+olgCZAxwLEEfekTFMEITyLqqCoyKVO
vuaXWMnnyhkAivyFYTmfMeseclkUOSe6r6xF7yUOvwALOvP9YwkZIA7g+dFN8gTsWxU2i4o+CveD
9wYTioP4dUXmzBb8+/1TQKTfBwYJOHy/lBq5o7VbbzgycV8PcmES9ARJhST9FCL9E6JQvcUzYl2o
Kp37PBAVkJAH3A4EsOPf/1O6Isj6oJWIHwA+fPXOLynuf/465O6A5gbQBd1JoQ318evhFFGLCkX3
wIBZm7Baf702R+DHB8QV+EX/fv5kbRC+uaTP8HlbbqNgo+eNmVYB8hFfD3NpFif3AJlKlD+sge7r
+dc8HsTb/9/nT4rrRPaSo1hM93JYI9FNL+zw2UVCeRIESJRCwWD7uAcQ/Kp9IT38ensZFvEkY/e9
uaQ9em6JABBHJ5oIIeInDR8mnayQOWrf1YiXcWpitLL8/iodFSuO8pfAOp+qm4q8rysBCdy9i9yk
cBdV813WGg7TvwMEJ+uUN3MuoZu1V1THJkyZfQlAfW6RgKRH6wkKzi7G+jiC1WqKXBNx908SvRF9
donccO770PU4tpg6Yt1Pi94mCgtBpfL3Bu8hPPbAWBc24bgGJxfuiM/AzwfW8nMDU1W4KKe6Q7DX
5nbmKeQXzKp7iOrv34gPw5yApqwqL3gUYhiJEkLKywvvwpkbQYBPRIfpI2j+U1uTtkG6I8uaAA6y
d1OMqVetXFSOOyRhvj6znx8IaGYBpgh8NFi7ICJ83PDBd6iuZITYwp3FdvLqPWoV3p1U2r0w0pkp
gf0FuhFIJ0cdopOReIbaNSlCe+8476hpJWZkKOcJcBzU90cC3uwILD4Cpz8pjxkBRQocvmk/TATh
QGs6fQ3AAXktjEAWMgvZt8GFSGhAOALAXhw7CNJ/XETU2Sag3wZ3n/WLXi+GS7raf6kyJ4caQFIC
4Cu4w0dgzccBOhogSmnghjgRknTc8sqkEmUIyHDX38zVzEcw+yW6UaPow1NrdAzQEG4QD7PTXs9O
WGxQghQPDlAGMUf8vEKSKbiF6zptaTXZ1mryfXXnoEp7S8dXdByDaJe/LhxvWJY2N4u6A0tI2DKo
Y+bl/Z09B3wxerb11peF85DncD2/PpdnTgsIpyDeoGM4ANOnMsgRWjHY/tzRfQhbGpWHiZB4nFdI
4309zmcI+pHZiqFQ8YMPgHPzcWnHAlwsJVy6R906pmanIMeArNbUI0GFSjgft0qtSLVBGIg88wVj
9Zn7A8waDqmPhwkEDBj3j6PTY+KpDm22d+76wIM6L8cC/5LuYySaxJKI/ZBqu6AI8dkG46gCnQMC
CwYmpwQzpvwmDEbJ9hnnK2ZZy/uvl/TM90GrBnfh2JIL8nInKxpMtil9JsWhbcxt7VRX1Lkg+ndp
hOPh+ccjbKoh6iHvKA4K5dZhYfnfpdJjUY4U3iPGDNKU4cmuFB7aIilaiEOew0tILlL8zv5+6L37
OHHAy52S1iIllV1CE2/vEIBkqhUEbv+LLfhngBOD1LPRlVOLAaS97A82uWBgP/9+BCwoHgFvCwr6
J51CWw+MNsiO7cHsKySEhb/t5+D72AFI5h5Dx1MyQOFwa2gMs/ZVcF07KxNeuHafHz0AUv9eu6MW
LHRrPp4fYg3oAeF4xSGcN3V0yP1lPV19dwc+DnHiH9Rj69mAxxQHz0rBbqouybqc2YK/FFTQ3ODT
frpkHMLFhVej/5xrb6qrhn/7BkSOD6gocK4gUX16cLTJSlPNVn6of2UAOOvvHyDQzAF8hIGA7QtO
VqdoK1K1U1QcKJLjJG6ev7/4/37+JKomuvOHQOPzVX0dqpsuuPDzj+fj43N8ZMn/788/bWTsoopY
aBffd1QiA8AVSIz0PGrmiQgvaQWeOavInAD/DUwlGM2nuOYx9/2sjKr6EPiPjdLxiA5nl8hJnx/b
o8rs/41xPGz/2NO26qGrAvfsYC2kEbFeOMfM5eLbm/JhkJNnIfRrcP8ZBmkoeqfl13P97XcNs4AM
Fbi6oMzB1TyZReuxsc/r+gCDvpjd6YqVavVfzOGfIU7squmZXzNW1oenfroZ828/a2g8BQUgCNx4
eHxOzVJR6m7kKPDuq+JtaBJKLvg6Z2wGGGiAZ0dYKFDYT7a5bIANGpHc3I92KjZAyXx7cT58/mSD
CwtkViD+/b0W4xI6YE0xXbh3ZycAtVQokcBvgX//cYdLIvxZzwYL1AH6GKCfjbkwwvE3ntxsIInw
rqGxFNKJp/FpznoHCdkw2JtuCcCbXyyZXn69TGcuG/p6IMZG2u/vrf44iQZQHtKgwLmHrm3i5reN
dS15l5TfbmEARUhkLNHIE8KNR3Llx3EkAgQBdchwz3N5za6qi17SGSv4YYATI56RLOsmFOv3xR+A
irJo6YkkKEEXvXDpTp1kUC4ABoF0FfJDx+DnlCCvHZf1cgyswxDAHyOLpiRXlnoKwF5QajNHUwrc
F4oS2frrnfpLJPjnNBy5JIghERxADgtR6ykHtx4EdTgb6WEaAS0BM7NwYw78w2M0T3Ql0GMa5Yvm
SQyeeWcVUe+m8aPrWhr2p4r86qpm9pNET4xlRVgUW3QmqOZqINOohdBiaHtIVExlFj5kQ4s2Zopk
dxDpNejyDrX9pLrSNAHRxLQcMITx0QprwBNkv0C7+WgFEIRcOYoCmwZA4qYHVgXdPYoRyPUqKsot
kKfZg4m8A5iddvr1wpwc4f+sC0XCFDRH6Lmc6lRzEukqCzQ9CO/6x6qpt8WPrwc4uej/GcCF1iga
VpxxP8q+HyLbVvRga54Cd99pcmEKl0Y4eSx69FsmboYpoK+EtWL/xQQIJGyRroP/epRZ/3j5shpp
tKZ38HnXWok8W1/wz+iZLQBtD9xMF1xJ+xP1kxqBPFrY0gPaeEH7kxXFLQ8c+egMDd/ZHpSOLG9G
55qG5SmDclDiFdK7QUGae7E2Qb8MqPKuJCn8h6pvhhVSBuSPb8wNA2RubRMTIjlj5WmbW3ITzb2z
yj0LNIFAwR10eiDpwl4u9QBQlQYLYeW42ZhMAsy4BMX+PpaFsn+3ECKOFQO9Yp5Geg1k0iV50jPb
CPOARXCQTsRROX1zclBJM390D5T8iX5y+vT1OTx5Do7nEBtoOy5IU1CxP30O5MDCqAoZPSCnGLuA
HYzjFQDiXw/yV2n9xMwcSTlg+ECeCpWyk0lUczCMRcTdQzAFaVOuWP8jWmlkb9xXgPGABqdNWrwf
ge9+Wk2/fefeD141EuWWvuBCOcdE0qefAgUlaEEE8AhPIy8S9Qwyio17IKq56dpyYdxs56Bnr+bo
T5TNt5QB6QTBA9o4C9I0F27lmVN9FGT73+FPbiWQRUrlAsPrHlDKAkSHnSWvuTtfCAA/zROp5yOj
kqDt2lEu6FRwce5V5DHc3lvkCu8siIX4EsbcyGJJyzZfmLy4a0PxY7QWTl/sbFdcmCg5ljT+XWjI
s/5HbwMpQ2QqTw1EYShidOTW7ohCybdRkZMQywZisJGHqrXLG/Q9ajZZXrjHdB7Z4OwMQGriBhbI
aHv2WoUlT7iO/sxDDh3uiksABkeoJnTarAF5v+R7/TXqp7/YRbH1uDtnpI3tThcjVGSzu36wvIUY
nfZBdOOUarQrXmrkD28n6dRovV4HcZ75qE5Qs5SAvdpS/xa1Ki4s4elZidBXALV8rB1CI+eT8jXN
7bIrq1LcG07qjTTFcBM4wktKBTDyLPxL9aOz46G2gxGRhP0kthzZPaD6vMnvsywFV6zz7ykQ7HTz
tTE4NWh/Z/XPKCc3ICdymhuFURzndzRD/+kSsfHUpJ0OcBLCdLoc+1pggI6B9xA8Ovqh04uvJ/H5
emFvEGAcdTVgNFHs+fj84eXLOnDD+L0w03UhmlvXoqvAAqRXKnU3gkXjeCxlgu0CB0SEOnz8+gec
mySKiQFBVvVoyU4mOQyhAM7I5vdlplIu6KoP7uR0wUk5dyD+HeS4lf9EzQE4gNQBbemeTDW4LmiC
PKHsZ91b39R4xwSwmkAHQFHcw807Ze0qz0RAyEbZPSCub5lofvs+mFCRvvAOHf31Dxf8OAy6qQFY
hE4qAKF+nI9Tj6YRNc3uc4gAxirTkEkEhk44e1kaFKHon9a5ZAfPjQlOF/L7aHd/zMR/HBPb06B/
XZ7dR/5b5K1zcajEldtFcRv1sQkuNVw7dy6OrNsjKAVKu6eRRN+ApcZNm90bYGm7Q949wS35+uid
u8DuMQkB5yEEDf0k7Coc0yL5F/J7sKFCZ1/n36s1HQ9DgAAYyxVBMgfx3ccVq51sniKAVnctSLXO
8aH+Xpbg7wDI7B77sgOUAszFxwHKulYW6d1oV5mFvQwu2YYz6wMBKBQbIXCHKN47noh/bo0TymBy
uBftSn271d5/8eOhVgLEBRo/kU+y06NNa8dugmiHVnGN92yqC3fkzJ0PoRUENWg8AHDtT85r7ls5
nTLD73svZvkv6ickijv+veTxcQs+jHJiWTg4nrXhGuarrFfgS/wMuuJ7uab/NwRELJB+RSn+tPm4
thlCuAEW0p+mFWCh1x0IkV/fhPNr9X9DnKxVxSGEOo8YgpMraqWhl2T1arhUzTpzpY+aroBdQIsL
qj5Hj/af8xRRLVsNWZld2XnxRKH8uGn3X0/kzJFFtQPWF8EAboR/cuWckA1zB+ma3TAkbrcGAPHr
759ZKPRAA/gI6TPkw08hSJUtwmIabNy45t22DNDdV1KTxHxTHRN7jlMFjUGo+EIiA32/Pi7VWIYe
B3su2s2/huKufFL627cPA3hoBICnF3ty2kEHdMy683gY7mq+FZvW//aZPaaAjvga4EGRkDk5UI7V
o+ZXknCHgHK68fILrtenkwQ9F5Sz/tacUdM6dclHzwpZKVqyU821+07MtRMuvt7oTwcJI0DWA+pD
kI09SiR83IDOGllnTb27k12Wuj0g2PP3KmcU5whbDAEOaOEDMXfq+IANF2Zd7ri7qox1tanCC0f1
cxSAHcY1o0C1ob4Lt+TjFDzNdV8zOe+yUqUV6qN5tkL0Glviqm4n0LpuxbQ39gv3Fh1bs/bCEfjs
WR7Hhw4ncuRwVMgpEkJDUKADtW/eOd6D25E0Yx60r65nkCqQE7vruhQREb9wMs7sGxJR4LyiQwjw
tKdRsXEsZFmhtLfza7A9r4vhgoE5c/LwVcB9cKjPoFhVmVtupeS0syHGpm7c/srKvus24OrgUURM
j54MiOtP9o3VJqLMtcddSX47VIDH+P712T4FUhyPHkbwkJ0/3nxUbj+eDMIBCOetGXG4u1gMBgiV
BAGMGe6seQdljhcv9xfeCBpnz9dfj312/Y4agui35AMtcmIYUGJv7EbIcUdV9KSn+kcx+XvaXUp7
njsGBE4XBOoRveMp+DjDagKCEGry065vbY2NEt2mLMpLqOnjVz644VhHHG0gA/4q4Z/6qCKqrF7n
1rT7S5IZYIvsd7Q+Szy7Strp4euVOzulfwY7edp8DtJKLTmucw/iQJUCkHzJYnzKdBzng0r+8elB
3eZ0Pk6HkCOyPBzuaB+WICz55Uq1L9IxcUeypJp4XPVL+1IXsbPLCOcDCs04lJ9Sdxrc2QKpvWmX
qR7NP7V/GAFHKfwmYZ5a9aV9yTIhB3C6c8HRcYNTDlABHvNTGJiWYB2AKT3vrHkQy54VE6j1VcCB
uHc6kF6KLmEh1hic7Nu5qNvUyssybbxoSArA26HFqHQyyn6MB5/NC6kjiDNwUEbmGrxscDuqLC5l
3641YD1xSWu154qC1aDKbi0qEi646d1bdzLOPR0VTQfootw0Y6jXpcOfqOzNc+XS8XfhVdHa48J6
Kib3txVA1xg18/zBz4pq0Y+tmwaw8onjGexNWL9J5YC5QO1ZVqlqVC3Qzqxi6zmS1RJNxJtNK0Z/
zd1Ox4Py53TwTXUdiWlatDYUAYIeChZum7ug+VN9T6vRiymaIIGgP4ETkEl5o+YmWs1I1y37UgVX
TIN75DS1BJ/dcxNIidlQWrPNImiPeDA9gFZLmIWcmcOnh0Dk4sGgxfldhGaQsevyP01og8TkdeVd
CYnzBJK9fsJsS8S8aFBAAlHypqLQOEFnnCgdqWfSFhSlheqGnzkFU9b1Kgd0qclJYVObuMkqtg24
b99WpLYf+srdcqR+JIhcUz2CzMmqhYgKHyoIHd/4fJjAmipukIF0ltwPkPbIw9+eV82pyNGJHYJQ
PC1zYS9y28OSmtxaRKovfqD4i/aPXm0jaYH6Xez6Y+BsByEejnK6UJUY2X2eR2+0Kcx6KrTUWPo+
AjkJ+YG15aoM8hPZSzR1MLMQG/3hzCI0kHZwuUq6bn6Zutzrk9oJqzsrtEwKXWryhgY6vZuakESv
IuT2CxmGfgE5RitPrCkIHslE6jcWVM4BVNVmi36raOtOovfOrofnmUJGAUuzx8GYFqwa3itrtPas
YPO24lPxio7IbrihAjRAL1Cjn7qeAEW4NwT6B03+J9Oz/2B60IoEj0DKCye+rmtfJ5DO8VdI42QP
tZ2H0IgCO/Apsvr+TUihE9vKkHfpiPnJeqgJo6hhpQyxPU/yIIPMx1gGN7Q1+8Aas+tO6Lm+k67i
K1BVZyxOL6C7pPlmrKruVsjBXTgDrGx2PCSTB9Gl0Uw76TYa6yx+FXTKX2seqruMzpA/wWI85kgt
+xvWlNUSzCp/PzGsfeyTjN8HEF+4tZyaH8pWvpJAVs+9JC8F8xGjGKi+ancGS8lAXBVczB+zNXpL
bNJ4h7WNnuk0kATYHicF13NIgdBsloDMhGlT2C/ebHkeFHN6wGaEkgl8YvzRoWgIaYToyQXLGYy3
qk5tTvtFMNr9K8fNlEkUVPzGbQeFiYZlPITgC05vQf6mYYU5mvZo+s5LbwbvsShSBw3LsckS/9AD
U9jvg3zlVHmfhCbS6eyzJvWGKF8OIP0nNThmCcIYZ0l1125oE7mgeGXBY+/m9pUWkFYq+cSTuqdu
MuHMxWZm4Fzx0U7mtm/jSgSQbVDGAlPSB0sWdGXAwwXUrt2Cts+9dq030LZ0PLtgaVWB1AkRpXXt
Z8Ks5jKskgq8OygkaTsR6BOUkF4BuNcKt98HJfSmCBPhCkphTdKpYPwDlQj7ukMQ86YaUW6geeCB
39lAI4EUEHScwGhZw/DYCdoemrS0tfMEQYq+SaLSqG0l2uzNs/D2xALhVELzbj5Ki+krmrfeShor
WBj0jH0mqkC5bAylk1oaZHs+mXAtvQxdFpocsqoQPInzoisOpBrEqhMo9WhfZ9caNfD7kSkJM26B
hAmGUpI7yr5VRe4tS8vqH0ARnO7zslepGkKAeuvZT1VYNDttDf6V5YTRelDWvODSL36AQF+t82ly
QDyDONBQ2pDGFE1z5fcgs7FiAIlStfP/kHaevW1j297/RATYy1tSxZKL6DiOJ3lDZFLYe+enf37M
g3vHogQRzsUB5uBgcLS8udvaa/1L/qtGK8JGWibaCGLzjFxO5kSe9ewLkreBh/MT/A6CNH1W22qS
vFHjTe3cFwAfo9C86RBR2OGKzalhZdNT3DdozJmod8RlycUAF/6xLuG68y7qbDkZwG80aJhVqpdt
kWJCrT2AjnysSpm/iT/qoYuadhc2cfs4ydBzxdystgp4qy1iL6OjjkK+CbRRvfN9Udp5mW9tB9qu
TulL7Tdu32Q7BlG4nQbeQoZQwLoLhWhbxKzpLlf1Q6VqNDl1lQ67gLJLMEjWY9m1iaNXGT43lvo7
sfTppTL96lMRFem+VghrtJWGtwTCUpYfD1+yJjE2ZY/oyazm84TOA5I/bSQeYstr9oVQF9uAU+9o
NWG/TdJO31XQM3c1B/+hihHJEqpYP6j07V9afKwdoZZQPBD9cmMUrJ06NuStEXT6ZkrpsgojDXmn
L2jMDkrtb/wGKTNkQNSHZDSFO+D1wp3mGXDBA1jbVo5ZT9pzaIxCXB2RPJO2yGbFn2qE4vYKJN5P
VZ4Uh7Sa2teyGpSNNJrqcwXzf8tFliD+3DXf43aWUzPH0rYkANCR1vT7rJX9ahPxsWzZ8rOthpSo
HeNpeEhkT9kg2VbeFzPRXRmt8K5iEbOlw+ZFHdTwR6S30aarIEnLodWjmiGkdjS1P3NNqW0gHpEt
SyyzIc6le7as51AwlHezgtregBFsj4053dFLZpN5pr+JoAs7qM9NtjIl6qHJhO6JJF5Xj/SAxt4O
IvQwlFp/iSO/OA5QwCHei6xZfQo2iZfnW9C4+rHwlW5Xppphm52cPsKm9B29LpA2y7UUTAfZVWDQ
/EQ+mhTSz77GmTjZnjqpqDLMkm+Qgna9qbaoCCamPWZ6ja53W8Bm0qxtMSArkZX6D3PqflTGYHzt
OuTUPS3kyGtlcV91eURPCVzTGBbeXVMV6n00Bj7KckG4R4Mn/xJPgufIWtvs4yRTnLRGvKT0w2gj
AsbYaWJe7TO69w9kBazBscvtoUXhoMo7a0tj97n1A0uzJUNG8gWxh33o5UBRch3VoHG+bKKmY05n
kUAe9OqnQc0RT8PHr3IkC9602oWJU8pdjxx7PGw93KTvMqht7gS7/S6v2/opnehUC1WjP7GPRtRD
fP+U17H4VGV5sAGxIuwiSej3eU/fcARaYNgpkjEbyhnFLoobr9m0rdG+jLL/K9FyJ1G0UzmLzEht
0L/pZtiNTj4J1TfFGGtXKtv4p1o08T/WpPtbLYLg2ovBj1iK0WIRelT/vElBIMFSnLojlZVxdLjL
tc7aoRYmboFoBXBpa2OjTeawRcVqcLwU1fEOrbFdJOiNPZW9emdJiMwlgsSi48kGsTf/OuaWxIFh
pSdTnaKNkgUgdNRpREapMO2B+snWV3NhG6D7sdU1PxDRcClkba9m49Ttqh7Z+awbPFsN/Dd/UgPb
b5oKSn8RaFuVNqMbqFH3oAGgSI6RFc2CWhpIEpqc7SZSK+WoVVb9ZPnGz76Ke7vIWfQquk47tC1J
SnvfvPOsnmsn5RoME9xZx6hrDiAoWqhXUrAz/Dz7qsjo1dDKaD4bjZAc6zqfXF3wQx39vqnO7yt/
0kTac17pRLCTJSegOX6qBw6EQJ4Q+KMswpVCwzwZY4T4Ei12ayBVmJ5lCNx4RbILKKg+ZENnviK2
5BVO1BftcYAjHtmNJ/ZoRkpe+CvpstZVBSN9SdAZu2/KDreVqPNDuzfjwWkCvXBKMry9lzezK/DI
8aCFkJYnBFAmWervElx973KrrzdqbHxrWAuPXlE0j1HvpV+GUo8eugCyf5zO9aKxC1+DqB130EpR
15xMxVbKUvxsykXoyr6AaIsWBjyHynavjJm5lf0uf+2Sklf4hGSHVcRz0oM0i0/p+Rg0U7bN/eJN
qKt6m0X67FnXFvfAFZtHXjw+d75SnrSkGl4MvfQPYhWxVODXH0ot+s3/K9oEvdKCbWNvasHY7S14
IQeeW6VbFiWZfSWZwBPU3tsGsd+5yZgLttAb0VaRmwT1Ip4YaeD3r4qHjKxeaeLJYmN/bkQ93waB
l26yqA82oZh2dj6U3T3W1Nlu1LvxU6imzSc1Rg9WmVRE3/q23lWx55iReUCg60vsqcKmjcAn+HKP
6FGadU/ywFup5jh0RDWrd7KcqLuZmeQotdjvA62TNihV/PLiCvUNvSuPOeaHT7kMwT9B/mrQRVR6
pr4DSWI2D4inNt+TDO4zikjKI/I4cNQNrEjivsS4Ix/iY4AgJdoAQbGJJ3EfSIJtWhnyNJM8HXsa
ftvGi8ojqkL+TtGQa/Mnv/lEa0B2IBihLtZU6b1ietYOaUxEBZAseZDggm6KyLJ2nR5yrVd5/VmV
sp9R2JgnUeGY0y04002P8mYoKMlh9EPzu1xJKQ1tr93ITdWc9DRT76XMao5GK/7SjZwDuq2kYzQo
g13DvLYpyCW7SQNFGtBpcdC2UG2tyset3iJ44wWmvhWGQdojx4aKTmJGv1W5pfav+Ags6XF0DPM2
3cWoIzn0A4Nt3aOmwBEOHb3iYgi1GoK/iOK8YoGKhKVWIUqnoQeL+qsN4dXciGGM6IUVJAcYTtr9
MOsCen0R2FroF1+bMhq3Yo987iR3qTOJyXS05DH+DthH35mVNDxMFRp5UZy8qorAt9TiLz1un7u8
9X60eMi+VEpUuE3iAZAcZNnNZaOzSUf9bYcZ9J5E3HfgkMgb6iM9kky5YiP16R/aEP00WS+FY+uH
SABTORGf0Nb3nLZBVzWRsqdA6qWDh5rx1rdG4aQ2FCX0SM3vqUDnj50a9c9piN4j+iMvU5OCDi3E
1HrxLPWkdKLwKlgh4ghxkod2GVmBG8Q96irB8JgrVu5EqvfbyuL23tC04Sh3ZXZQubKcEHEtOwdH
gy2u2SfPmYycW87HEQjfisZBn9Wi4ihCiSGLCicLRdPu68p3vFAr7pVSEvddJppOWZjdLg282CkV
7QumF+YdsjnZ77hDcHYa0XLplCDZxprf8RSryhO6FAiPytak2XkhTZ90MEoHvZUih4xX3COQ8rtK
Yuuuk1H3GnydvCyslftSnoxdKkgPQdGnjukXolviYs0nNMZDYwnWJlTi72kah/uEx9cuqpKWogJy
qghFztK7KJQBBam0I5iG4TUf9GHnTSIvyiFK/4kFoXrzhlA/Ihvb7OnplXZeWt1JIJ+y0Vn0N2ZZ
Ut7qUgmBB2964kot7S5M9ecyBL/Ey9W7j+GkbdNiEO7g5qKa08OKJ7swgp3oV4g+JUmDiFRqbTOK
n7bflr9MpErshC2OKl+BZhriIbYxVMJ2KorimYR5sgUQSXYpsqJ8S8NVtRqkR7MdkocgrcIvH6yU
zsU9SJ60EmevpCV9tRp6ZL4Q53Nb6aDLD1O+Uie9VjzEvABuAsQzwBcLxGhW+7UOZGZym/ZpiA6B
vNJjWPn9C6MnUJimFPL71imBePtB4Dy9Rf5D3wm3HoDzF9yFwTC54wZvciF2Uyk8Ivs+RsUKbO/a
GN4HWTQway3Ver0jSByg6GyvsTHXfn4xBRagMVTL+XmDkmP+XPpfP76ErLnBA70Qk4IlWHU0yhGp
Zbohaf3NrZXvH/712RAWZAtmHrDG59G9a4R7Vd8IVaeLrlDJ32TKQ1TAPtpdNKw/iC6aLPSSiXIe
AtZCHxd1obmemJ5oAVFXH5Xft4dx0cv5EwNMAv0V3iJLZCYdBEsBLai5knWSarfKqFR8vh1Cv6zT
z+xXeO/aDA9b6jS0aq6CG841t+WOrGXjRUs6avTJNyOT1wRY5iV51s2ZhwMYhYAoTxDu/JONFBrL
qcg0LsjhLk674+S1zyhUfEYW64c4tpQjP4qJZiMSUlehi88iDvoipFgIiFuqpebmsLiSY+D/vP35
5m2wHBLtcfY4MCHgCotVkMgx+QwyTK6c/ZyafRqONrVUFMtI4CSqQMHKrr/gf8wDoqEN4oawUGYX
AbXCspIMOribdQaSerKn0SCpjppHeTgP0KpFsWrMPg+KsO0zNOZuD/fKqQCUiNc7HxX8x7JpT1W3
ma3NdReIhjP2x0j/IHFqPjvPIiw6px13etBHsu76oJZSlqTxFwt+JnNyveizB9LiYMtJlk2qSawI
uAL0WHqVDg5is34rfPRjzRgKTF5VoJ8a5NF56707hEaJvL83WsWtKaEFyGlSx709HdcQCLPNDxy/
WbHCWi6/aJIrscFcwZ1omfntPs3crOptozhOBep+6IcJTfqP6Kn72sr2AfU8dfh1+2+4WBJzSxMk
tAR5GH+bZS4Qi6XGM9YaXYMCaRykD5NSr7QTr4b4Y4sNCR1OwOJDFrzFqCUoo9vXxW+x8o5Gau5v
j+LiGJxH8S7Eop0N0ijyk0oe3bj5LmWSnWanIUPIW9vdjrM2lMWtzfvDNHOPOBlC+laBEKq6ckJc
i0D6zGEHplBmmZ+vugDgQ4QgIxHmUqCvpvZAmXYlyOUxBPBIgQkC8whuBB4n51HQNcdIIJV7t6rR
ZAZrBj2iHBDqzSKrru0sCErEaPPkfhzk8DVHgHan9Gu6M1fa2nBRMAii6C/SVl/8EamAGwUan0Ad
qIEYemSbWGbIyMMpUu108RpR4mo4okhYhM7aJoujKaqpbc5amS5mcFslR4awthNq+HX7puYrqMeL
e2X+voDHTM3ACvdiYxvYvxlSPvTuMIhfZM3foZVc2RqNKtKMMUK0PtuEevJDmsyVM+VqZItcAx4V
qjtLiEKvKkXlSVLvtnBO+tbAqASfiOzgKQ9S91zjV+OhCX17V1wkBowWb4EZUIRRzgWdIOgwUOok
s3dhg+JZMaZPelo4QV5ucrPR7ZHDbJvK8po2zrWwiJ3BcGWrzMvofBGrdY2aZGUNrsYdgCJqgLBt
JMi8a6UN/zMvVib1ytZUZ2AO+QLAw4tcK8FmhaK2wnqFxJhSFVzD1M0r8Cwb4TuC8p9F9IA30lE/
HxANK7TDu5y9z6PatAJcJigcNx/OAuYw9NlmrpmsIh90HoYtANxCrgd3Uo3NMGknKa4Ot1fE1U+F
As0MGueJsIRoBaNAj6PqBjcu8vZ5xNiatuvgv9yOcm0BoG1Bb1MGeA9a6nwgqeVVmibkg8uSpAV6
pyHMWSbHosXEVrsbuq+3w125ZGYpjf8Ntzj8m3bsxtArB1cKgHAMv0z5M85Luyn6cTvO/P2Xy8DA
mY1gM+xxmWe3YmEFvpYNLqWtT5pXcAiPuBCpX4xasuXZ47wznlIw1StHx9Vbgf0EFxPw6EzIPP+e
OVrSMHij0Q1zpGY9gUoQ8vEaQlD9z9J6zclNfeVfdY0ndG3ZwwQg1YIOcImDFARLa+pQApI4vaIK
Tk3xdyH8vP1Nr6Vaf6jqEkhLlvwSEauLIf1LzOJdXzxpnMByHTpCcmo9Hcl45ICnZz27QyQ3kH8L
/eHjXCiOYk5l/oljLWOcN8y7ZFLt8ypRQlF2y2y0U4q+frhK8b5cNmchFveb2ZRz3XqSXTOt7SHd
C/Lz7W945QI9C7DI4ypVSVotYAxSROtI2QXtocdrKIq+tvK/t0NdOT9myK/O7TmTpqXFShQn6NQR
nUHX0H/o3vc1XOLKz/9hNL6bDRiqkzlmCT+P5UxkT2jc3v77ryxpQyTHUOfzj2fE4pkXdiptrFCi
QlUBHS7HVnotQQkd417SVm4laf6txXGBoMCcw8tQB+U///7dYMa8ziYpFycg/RYuQ19V5WESwl2Q
f1GDn/iQ0DMr70yAbepKCeXK8XsWWD5f05EWK/6gtZNbRf4LsOJtoLx5vdvINZZ8d22y8oy4djwR
D/oCCwNE+JKJVwiZQp5aT24h+//qsfhvIRdbOlm0HgLfDqNsjx3Kj8krH5QOvMvtGb2yZAzafQA/
YRIp5vLd2VqFZqYtGEwZtgyeHyt3y8rPWzPy9N0kdlkcjoHMz1M1oCS9bczff/H3k/Lz3gSRy2Pz
PIBfh3Vk9u3opr7wpR0wY8JIb82Oev6R5VKEMPE/QZYSvU0nRqLVlwBVPQIAZP6UxShMCNbPIaDd
IYpfMetA98Jc09W4tt8waKSOpzNHgNXOR1dVNA8kLwJKX/+DxZSOGYi5uf0Br9z+xvsQ8wy+myG1
1vWhq9PJDY2N+r2Stml1V2sra/zqMkDsjIOD0jxZ5nmQWkplpUYE0VVw1BidbO07XR/Ef7+/2LIe
hoqF5kN56BE8sPa+tOubO3mtand9Nv6LspiNujFHvA+IopRbnFDCf5S1cVyN8CeB5RmLusViNef6
2MRN8Oe9D3w9MYNviVw/SZW2vT3pK3GWar4mJm3qhBOaq/GOG+TmyaePbWtBvUJpuB6HNxtQa6R0
lvmyl9Xg+1rg+Pgv4jkx1C4AldtDubq0cD7/nxCL7NXyK8MvE0KgV2/PFhxatL8d4eriIm00VZ68
s3LV+eIVAD7kdaRThCF9zNBCmz0OvOLYy9VfjIWDeC41arM7/fyXvNuLMZzocRRUmieUT4Herfz8
tdl4//OLd0XCo9VKgbWCtzc28q8OQK76F6cJ+S6HFdRLrrP5T3g3ghEvynCMctENSsyyHP8ABEVf
e5dfm/K5NUAhUyWXWubzRidMUV7TJzMnMEpig7+cqb1+fNKpvMG8pBxLuWHxrczE80Jf8kUXX6yt
FVV3kYdJhCVtzWh3O9K10XDzk8VTt7J4Hp1/MtCzFCCEkZZWZXZ7KZFTPH4McUU25FoUFZUmlYIU
S3mZuYmGoOlCSDbV1zthCwDp9iCu7RHmQtJgVNN7Xeqj6CngCG/SJndE9lr2SycxjG2b3+nNSlp4
bQ3/kXqZ5R9NOk3nX0uuM00Nem9waenbXfw9A+GTrSnCrwRZHo/gj2ulLeYgue8U5Rv+ELa5Vq64
GoRn08zGQup1ucLI1THcMrWBGamcVPhNLLtsXm7Py9VpJ8Gj8Erp9YJ2JVOvi2DqDa4JSPhYT4W8
9/z29+0gVx5QBrPxv0EWK9grDTzkdR66KZ51Sfk1A3RQKF+ZGSv/m1D0T2cxHqpvy2Xcq11qTQaw
/wi5L1sWq3tLkJ67fHosIv21AgN9e2hXvx8ibdStwDxjb3C+3IqkUqu4VGFGaYVtSjwMlZVD+erO
+S+CsciQY6qANWT80bWMfSTg3/k4AwPXEjDp6mqjtidxCJBrK4tr0uuyomhUPlwWjDWZxWOvY4ya
1G9+lTT3XluCpKFhQuU4Nf/Bp3iELDCLomIfu2/xBM6DDjeYdE2t8dpbC9G2GY9AbQZFhvPvi+O5
hJctbYEirf5NpfBRK9rAEYwmdBraYbaVit2+zNKPv8ON92EXK3b0ix6UTTC6FfKEwBK3q6y9pcv6
zLX8/wRr1g0tvT+vvnc3oWGFrRXAs2FkuLhkDUC1bMQSjGRbvxdHqb4XutB6AvkO1SIEHzNkQrqN
0hhyvFUWuMflpSO0avT19oq+thBmlixd9fkdv2zEaJOXB5nKF4/6++CfttyIwfYvIqDsgEiJgbLM
sgmDYWpnhqjKuBIg1BiDc094zes1NMu1fYPSIFYU6NWLcJ3PV05pgiTvLM7oZJA22dQcKfbWDXwL
Y6XmsRZosVZ8M8saDGYpW44AN8Qcb+vyNKQDgjKW+nb7013bDkgMkCpT8QBItzgM+tCfOK9pKWaC
8Cj34za3hL0aAnSR6BslffQmiuG32zGvjW+eJ0TUYSZclM39Egcks4ISmXinXH02E9Hu4YesVmHn
N9jyEf0uzvJSFa0xkquRrC3G7TeHiFSDSLMGLETjL0Zyr+RUWNjw0bFLxEPRrKkJXvu078Mvsvh0
LD0PEN3kglqtR6ea3vL6KGmbVLZF4+72J712a3Af8jG52+G2LtZmGA9lqLcyD8UK7ZECT15ejuHK
xXF1QHTicGsA6ANe6XwDmFFo5JbPvPH26vaKIEwPSul7jqc0lI/ixNhGah+/1Nj5bW4P72pkEhdS
PaTRzGWSrySw7DAPoUBW31VonlX0DSb5cyipO0t3JWMldb2SXpDpG/Q3aYfNz4rzgWK53lutB+ZL
E5553Kfjrqju+a76h8U30LpGpZDeG90QymGL3ac2OqZfuB67sB6cqfoJDaIJvtz+dleWBjRrlgVS
AmAG1Hk3vrsWalEa4xEksptPn71pp/WHv/h9+O9zqs9LcknxL3I/lbqhlNzacoYR58OV0/Dq3//u
9xd/v4i9SdYqieTKVuTE0mCXH0YQzrOgI1JARRQHyGVeLFL/SJNREV0xiG15M1kf9MKab2YTfTiU
MZDnnJsm51NQmMi3pkimuubjGCm2APPp9hzMP7A46Viq809z94O2nK/gd3PciF1Se2onu2oSG5sW
fxsPC1Whb++VQburtCZ2Zqs3uJBrmqZXznJ0j0CVzR02WtaLobVZLGbCDI/EpLXvHf2LYG277NPt
4V0PAq4MTzQ6TsuijhJ7UmQMgegmYhvaaFEe8NvznMCaXnUl3f9FMGx8VDpp6rw3z7+l2ltoLoIs
c9ta/4Ty5MvMJLTx9jmN5prSwpVzjSb4f7Hmf/9u3oQaZqs8xLz5u29J8k2qnvVwA04ExYoUrbPb
A7uSh2HoQ8EaVaJZondxRyhGZhqVAdK0m3WFZRkpUR60QbByS1zbr7TmQLMiGKegeHY+JhluiOFN
NBcypXEsC2L5x0u7FBWwfQMOMp9ni8WOkTNc+EKnfgxXQLuPhnblQ10fwX8BFieOok/AChplctVy
p/fH5tfH54GHHScNn8hAL+z8Aw1Vb2C3Sksr+jqKR1NxvfpvpgBVQIk1TAt6Wfy2jD6YIot+kpn+
LDJbw1f09hAuL0jEXBTWERV2/nt55ksy1qhIChknLYQq4B99658QKrcSDJvhw9p2gIwIht+Vit7O
xemM23Gh4T6sn3LpGN6H3odX0/nPL7Zg2KOyMWX8fPZgQuVey5mutMvBSHHqz0BLmm3L48QqRh3W
d6OdoPcEFfoR06n18Y0uD5J2KGRxozc/pZk7LdxLEEul4fPtqbrc9efxF+OzEO6FPod7l2C9lnCb
q/DYptLKergaBMTN3NcDv7QEWnRWn5VTzCCl8FPZQs9M7dh4vj2QPxjO80tuRlXCzQKPRaaxxHjm
E2CLiBT4RG2+3FVdqvfg+hTtJWjD6I2vDP01Tz9ZY918aQtZIREtwsAWEslzJqwujwoOQfeDbFRP
AGvpPmIfHb61QmvuG3Vo79Uw8N0ma9PDFPnpXvOreF8oQNzEEcQBRHG5uSMVqVGWz8bhOJA73vkU
GuwaPMRh7Jrke1eG/jOdp4Fevim9xdMgvPmjhmLiGBRuh3/KY1vhve3pCWQFf4rtLJJix0jReO7j
Vsr2XDwd9LapeIrgOgJlVpXXIbJemrz5HfaCbAuBmMCYm8Jm2lEHCw7VOPpf89Gc7qvRbA+mXuIS
lXSl/nsAS/YrkUdhc3smrs32fBP/0VLEE2Fx5xsZbCsx1Zjt8pTAGoXM/WFBSDb9uxDLp5tSe1UW
FISwdm0MXWp3ewTXzi/qESaCVBbki2VCked8yaH19ZMo9jjp3k3lryJtbNU7+rAQb8e6vE3mofwX
a7EBh7JRE78i1tiZex/ZJv2Dzkucv0D6YQdxSnLtwos+v1Ck3M+Ukpv/JHW7YqutCWldZl+zzvlc
vPkjbLtUhTT8gnKhL5knaXhpeQKV2ozyuVPXqjhXPhQaWnPVEzOVWVnxfBh1FPqlIHXmKRS/dfeZ
+c/tebg2DMYB+5hMGYzlIq9DQ1coAt/STxJ6r8+DOSHfoZXC5ylR+ietE5MVzVdZ5u89P69UVKFn
VTrwo8A5F9vEa1u/m5IqAyVVls99MR4kE4b0tgrjCfUiE5t0KftqikW87ae4fjIaNJSwqglsr0Gm
TAwpF9Rmbb3kHFHm1tSTcjdWasbHNw1HQab/uwag73mWPnByIW8/fHPMJzoyWaAQ5i7L4u/3E6np
hHRKT4gGiFpn06Kwqw83V1Sd2jDg3lle+KJdG5BrqxA6o5MhYqkGUK7WB9QkVg6sy5U1R6EWQz50
JV3JqiCXo9aITkJ3L1mB008fPxKJQMY4mwPgQbO8ADHNGwdVzOKTkoq2ZkD8FzHqHn7fXsLXxoHj
AA8hiYc278nzHTLko0bzLk9OY+jkz+Oa7vI8oYsFywb57+fn8O9eI5HU9EGv8fOe9nUKt0LzgJjG
c9nso2YvfdAXl32B3Sf1CHi0VKwuZp5uCp6AA6tLzpJHA3I3Qmwf/Vpo2BrUm2nbKnQgF8ciUptG
ZDZ5fSrkTS3s8/zu9u/P59H55/pjV8v2xrkUEuhif4SqGISWgvGlJNfRYyeawWdR6IIjToHVg+p1
/UERRMMegn6NP3a5DubIc7tex4btQnMwUAu5TnCKOTU/u8SOXm+Pa+3XF+ewOMaoc0RVfcKow9Gb
Q/cX9RBaIfBMaBBidcg/zxcaTjRoWHDknQb0CkY7wq3+40PgyGJWqBbypRYbRfElNZNUpn6sngTv
QVRWZ2B+xS4mX9YphUJomj2qlxUXCVue2Dd9+dQQa+tnveZ4FWpMjpikhnXnT234mXde7sDfVZ1C
4JXhWE1X8ur2xlDmbNCE77lnVU4jepXDzn5lxUh2gpaqCG1Eb3cCfdTnuJPNTZAH5q60EgExiDHZ
0HHAdESRX/y+0Z5MTxPuoiADuYdW+/Q6YHKr21Iu+3c1vJACJTmcXcQ8mu57uexf04Y7vNfDHmhJ
LRiCU1fiuMmqwvjwy2o+dHVOdW5B3JIW+09mL+hZGsinQN6UCtrxH57k89+f7993x1VYFX1d6/MU
jC+p+qZq328vossk8fz3F4uo6aQoS1VBOvVJKLp91dSPEogJRBfFDre6PpBDnEzF8sPHFgtKY2NQ
6kYSfXlsiWUgt3jwlm47HYzos1muXLmX2/v89xefrTSr1itafr+DritxfAwr5+IVeCkR2NbkMHO1
aVkdqAN/6AcUuIE3f0pAZ2gDwnnIOOBNkgiPZZDgXvV1zNLN7fm6TPB4HqLcQXtApO607M9l0Vj6
XYPMg6Z046YhJX6SaTvuOZizh2Cg4fzhBUhA+tuUchgnxa7zBThZoTCV1PZPcrJBHhmRGWF7e0iX
czXTcsAv8tpVYbEtDsqYJ6bvT+CNi0B5lsbm0yRkzu0QV1DPxJibOhI9giui75PeeGWjKSfeW3T8
RHX4kaeZtu+jrHXmysW9hkX2HUQ2tArVONhoXu9twJGUK3+JPH+v8zOVbgvLBo43xZ6L/pIXm6OS
WBWQvU6wczmzdVqepRdtg+Gt8u4nfy95/3T6Nw+Wqujf9SjHSNGL2b1ODSwLI3WS2nB69feQDIe0
r+yifFQ79/bnujwUNMBmsymFcY2JjtmbkRS+Jp3GnKM7sCur3eT+trY2qvjxySfU7AU801cutxE0
gXoCtHlCUDLRn5HGvT2UC4up+XZEX4Ta2gwCR6T2fP1GaYPMalZJp0qM06MIPXyntV33jG6ftO30
REEAsE5D6HZDLt7B89eP0WjSRs19mXrVqD0gftHskBZXQBWM1RZhRP+zrxvhriibcY12OP85N5bH
Etldmzn+421Tu7jdFcImN+6aD1uBzCIJ/63AJak8SJS0mMHJbpu85SGo28iuxdfbn31tGIvz1+AJ
F1QKw9CyZzn/liqN3WW72zEuU9N5HChfk1pD+V/6aQgwI7u2jGoXFbj+aUxF4RS1IXewhQBaNOXK
Bh+31xEhvZWz/3Jw5Nt/mmkcTYAlFzmxV4+1UnmKclK13VQcx2k3hitju3YmIvgA15ae6aXfJ9Yz
lprUunKiPIaAHIiP29/uimY5MBJQi7ip8Da5eLeXST9WhWR0p8DzkL1SvPJVSZogsa28iD8pcSB/
ngr9xzh6+a5LkWkKiq55QuAr5dSyvO6w8vfMedL5uqdfA9SRxzxqKuQG59tUbAwB+pjQnyI1bjcF
LuHbzOxAuVSoOFP+I3uTLbwDzMBqX6AHwzZrcCLxPQoKK9/myvSe/SnzFfwu5dJiP5VLMR5OU3UQ
rJ2vPChr1M0r08vZirenQkGARbxYQdFYByPydcNpzJ5mOrPQ/Xv7e15JE94HWPbcY4q7Ei/14aS9
WB49sDtjcqx+ZR+sjMJY5r5aK/RDTBD0iaIKPde/mIh3X8mQzydCH5liOc6Gkyl+S0NXD/ZZ/un2
d5o/9HLZzfMgG9a8E5ZvqAB/E0tCRexUJWOvIg2RIvcNcSf7WeqW/0OvQ9+uCmtyBiOXJ4wQx7VX
3OVqmzXTSefgtc9a8YuloEx9EISNgjdYD+XZQjdSqownDzzZh7/mWaAlcm6cpkmLPbk9CdJGKjZj
shvWHNYu8wYyQOB5c/VxBpAtqo+amg4qsoXNifduFwMgdiCONOpz26yM5Uo+dx5pvhve7VGomU0+
KWFzsuQv0rTVgvt6eJWznRbszbjelPo+bI5Jmq7EvVzx52EXkyWMepvWGmEjRZsOaaBrxzHFiff2
orwSBZQBBTBAOZDHl71fUQpCtUPj8+QBkJ6it9Tf3A5weTroZwEWJ1zqV8NUoaB8GmOhdBBm6pyw
y9JXIY37XewhB3s73uUuI72nUw7WSIZztWzVmqYgxTECnifv1XuVEGob97GjZo6S7av+bx7ks9MM
RvW0nZf5XjggJj0ZsXzKm4eo3AfWx78dD36cPnhMcIUu30N4K6S5oRbyqa8fIpSGDUeqd+O/tz/Y
lUOBoqE8I3gx9rigYgg5OoEZ9+RpFO/K6D6VN8Zax3klxPKGqH0xrzXdk04x4kVI/8lYqq3slrUQ
i/thxGo4s1JCKMN9/K2LkH1emYwrEf54upAiIZNEjf38GDCTTMiVMptOsYiOf5bEh0yu0GzXqtcP
TwgPfV5tABoQvln2VWI5EawoHqeTWRXoRcr3nY9QczTqa8nHlSOUQLNWmkzJlR1zPqJWo5zlVTUj
CoetOb3WQIDkMHtU0a7E4/T2qC4zaB5diLmDl6E5cZHIBl5Q97MgpKsjPe0rvzXveWj+0dtDiJwn
hhMfXg9n4Zb9zq7FHzktCddO3/TkkOcdugj/xxiLNTdhSpFospAD9X1Msju1f4FmfPurXR7P58OQ
z6doGDTqkIGXu4J26M0RtdN//28BFmsg0qWykSV66WMX7etmh+T6yg1zeQFwgs3FBzyeeRkvlzOC
p4iJpjz+jKEXMX0IUJJXetsvjJ2nJh+/Nc+jLS5rtfGGGneE0A11fEzM6Cn4f6Rd147jSJb9IgL0
5pWkTJpKkWWz6oUo12TQBW3QfP2eyNndlkIBEcpBowcN5IBX4a859xxrM9su2crQYEKSikdkPB1+
uShsZISkxMmipQKNTMT6GFomI+q4fbykd18GYJ+A164ZtgtlH1EJbKxBJdNCFzuChDuYiB67JvWd
ratNssvQF4mqC15qVBFEeK7JsrE3O0aiwXj4ZCXH21vs+uLEEM6+LuxhFdrOfa7h66hYxoD8vWhU
eQHccKsAJlsWdHdyJi8L8F/xlanJ0oPXSCMgQTnM+VNaPuR17hcKYBxht4Vo3jImnP2sZcbo9Coi
BfM7sEDqqkBsAYzWqRqY1t+k3wIByifx38EJk9iAdJsqNgZXQKUggfYyOnkg5bKB05ZvBHjVQKAC
6Cbutgr6Iyly+CQq7a740uRt9+goYIi4vSFkViDu7KFlToWKqBh/kwa1HtNKCFqXP41z4Dmv/933
BZdzNZKhqgnJo0pXY736PpT619sWZKtxPgIh+FCpMQN9jBGk1YOaHxv1QOiGb3n9OINNglN1wenA
XSO6Gw4j7VwxLHg3fB7qp6QoQECu+zZpfNBL+bfHI1+Rf43xv5+FOK6lIIIn2M2qPYULdYPl920D
suNyPho+oWcGAK10ppToJEqUT7MVpvnse17tV00eIgIB9fcGVkQ2IDT+ApwCRwrNW4I9PVm0GvFn
FiWPy3cQId8ezdbXhQ2mqwMlRcmyyFBM/6Vpt5xZ2dqf/3phew1rBXExD7+ejJw+coesZqH+ZOnp
/qwHCjxn08SX7WxZVrOu3IYbOk3Kb3evlD//u4kSXspcqaEaBr0sQJehARHYu9uflx1DpPBQ9kb3
zLUD69DaWgy3zKIV8hIGmmTq3vFXY4s9QLYcCGKRZ7DRI4uumctZmpYUhWnguqPcPXjeo6Z+NLQJ
JEZgQcz/3B6R5JygboAqH3YuOspF14Lm85QlxpJGdWP5WTLtIVL1qM79F62pj4CGP1RFdz8jENhe
cdegewz961fpUC2p1bb1vDRS0lD55fYAah5vj0pyXgAMxICAeuNOhvBYFpU7KARZgEiz0i+V8aCh
8ehuC7wdEg8XYCkAEQgn0jCUSYGMVxol5DF99OaNy/h6o3HSO7BH8L0GaI1wIPWZuIptKmPUaLav
pHMbuC77nOrVxrXFf+ZlihB2AAFHjxToya/IL80KEFzAaVlEC9d4QYMiC5HHbv1kps6hgyrMhj1Z
ZRkGkZ1HJz7YSlzBrbBWlandDK0LAsRQYkAcCvQIw2/iPA/NqUtnYJbWYND2964WAkBQI3LiMRS1
ReBxOeIBNa2JRbWzHjtan7Ks2rgaJFk7bgOim4g80Johsgq5+uKQhcxQ8aiZn0JdArpiWnOkkCcp
6yEYQZJIUqjIEMc3qy2C3rfso7iQCHYtiFu9kTUIOx5YraE1kWuNQNjxYSZZWHRuqNn1nrD80c5G
6nvg428NY7fUUElKO6Qt7UrZmQXYj5rmb0NM/N/VsG3Zxg0j28qgrQa1OC9VXkGdlH6p6Gq1A9jm
DCWorNx6yjIXmOuk84Lbyyzbzbz0jAwZ4v4r0FDuGmUPEH8f5UZI0Qk2rvsS1NXL620z17cLWuVw
hYFNABV34Acur+fMHUtIjul9VNnzA7rRP2pKueEXyyYNcERezERTIZhdBBMO61Q7qwaE4TsNAhis
L4Cv29iysnGcGxHG4WZOhxxWOUQe1KX0D1ucpNeJUV5GxDoAJIgDL/ZNQGpOQ3FaH6PEcoEd+juX
mb+Sn9R0Dq0aa2UECba7/aRLk4J7UaHtZ2lUbYyMRkPbs/a5MsZ3XCXnoxI8jAFSQ9AWxKjU9QMI
7Or7+XwuhiCqxjfJaCZ2ju+n9d/K+N3o7/n9yLriNAKoDcTr5c4CnY/em2rBIgYF0bwswvp+5D9G
gPVGehf+MKTdLy2UpWq1NvpVo7yLvSChd1PtgSWBg7IhR+1yPYHLz2t955hZa4zI65FjhQa4oRsR
gbPnqky+ZEb+s9CM8PaBl75acFWAF+QNoFfdMSQ17ayvPNgsDt78WmYvIDbxi9QEDUO6I8P3ou2O
Zne4bVZ2PtHCCGcTuRb8I0zkZDuZBha5MbLKU/ZzXuL/7vPc/Jkvni2Wlo/eivMJQCIEAfsNGJzs
DoNvBHpKxETQ9xCul4HrWxorDqPefSVc6dia/WbZwMJJl+bciuBQuK4xaouGSUrcpfxZKqb5UCWp
9bltO+WFrhq49iCv65M1+068PjvpxlJt/AbZOqF5FxVWBM5AYglXglnbzTpA5TkqTAhO7C1lC+cj
n8n/NyDiZlzmUCctzTGidpjroe4e3rXXzsYg4mYUJyXqPONUmQPZ6b0SNn/v323nBoR1QrKPZGDF
GaPB+WX9Soz3fF7XwbKMoMRC4HS5mTtoGCmrNePaPGo6Xn53K88r8y2492JovHkNfGWXBhyrIJri
LTiM2XeI3u4qtzjY+oPR/XjHPKGJBnh3jlET3Uh7AmFWO+L2VJMX8qg277g90Wz0f58Xe3sNaEr9
5/ZU3epxnMpDr3snu0CLXLO8pBagvuOWVyY9HgbgaYDEwvtSBV8GIh9AqEFWL/KOBMql47r16vOp
F3xfALjREwRGElA2i+k9daVJV0LWLSocCDKyOO8exrZ9UMcEEuvvwbCpb6UyxEsYjrAP+gbyzizp
28ij5m5q2EEFZ2TdbGVkZPfaBQBMuFT0xgP72kD6yKmgE2YezeYFKnO7rNT93IycYV800Zrd79lq
HN0AyBS8zqssFnQgu1qzYNRED1OHdtY/tze35BBxrRdAg0DDZqE6d3mIJoYnBzp4TQSJ44C0P3rD
9mdlz8h/aYdfqGdPGxD97pRqRhOZ5l61QYj/TLyDRjaCWcm1DAocEEMAhsmJHoUHroEmYdW2UxN1
YzA0D+W6S7ZoC7nDKm5txOeawzu1wWgi3JoKenW7PsHWLkG9ZWkfXXoqoCrXfc3oA9nCHEoOKtIZ
/xoT/I0kV0t1dWHMXPxGC4qtLkfZOT3/vrD65kKKFAxXTaQ1sVd9X9pj2v/pIVNuWhvhk2yfAb0A
Lh0EgtxNvFx/rwOGIfHUPjKynw4BgQHqZehJM7rft/ezbMbw5qP1jaO7r/az3oDqbJr7PkoGxffH
YosASfJ9FEawwcDrhOLfG2HY2T4uKtVcqQcWevaqa0+EPtz985GFA1yWxwK2KSZjCuyFqbYhsgBp
PfuHY357x+ffUuLoKUe/kHBVQnFTdSDFCZ558q0lOcQv3mMAzyQahYDKQj7ucplnZGJcbdXniEGt
XgFFZb95DfNrVjiABuTXEMGiPRAifsI17GqlPVe9jQTZ6Gl7Ynaf2qT/ZmTty8ycwCHM78fuGWTC
EBAmT2rt/lmQ2HJnRAZ0PeaFF+il/Uiq7k9j2hEawu934s9/n6j/l4HZBF06BotM5NJUCApvQYJk
WxBVZ/6w4o5Dzu5yjiHraM9zs7DIgawzZ2Ybio1V5NtAnGKkUP+jwehdpVPyllbT2CkMmgfQIl6s
9pM7Vse2HXwHSqfh0s/h7X0puR1QTkertQb2C8CdBIek19Gw6DEyRUkHVt5+XH9NbusEpCse5n76
57Yx2fy95Vah5MxJs4UNlOpNVow2MrmO3y3PHt246SRvEMaBD6O4iXBKfFEhDNzkZu9CrruBYNF+
UkJzK+Mhmy5dV0GYB8ldftAud4BhNINbaSWLlkU7OVkVjzloG9by40y3kqhSU8gOAxoOpsgrNc68
V9zeXisW5Wb+2q4kHPLyszu7x2E0ju9YF7zbwKBByARJw8tRpUhLgpxvZVHflP6uwf/c/r7MgTOA
PkE6mIO+kTW4NOBB5wKigNMECmgIMKvj9GFW2w+akR7RH7Y+oCNjz7TixcqNw1JW77gWwBeA5iYL
iBG8HZfGC1pOqPaOkIPRY9v6mAe3ByfbdagDoJIHDxgMp8LNju5FtaumZYp6pQPN50/VPCX5RglE
dnDQ+YCObNzivLn8cgis6+sFMTyL0sEOfylIZ98eg2yvnX9fcK2aFbkrD+2+SE/kD5AZhspY8XMq
2GcPteLbpqRDARoenXToSQCC+HIotBlLkO7lE9jofrLiqGeH29+XLgcS0bxiBBY08ZEiiTaroBnA
CR2f9e7JIKexf8eG4rnu/zUhvjNK1nXeUsBE7eWQt6/8LbEu2XIAdQr+OY6vxp4S5mhRNGUewJhu
JXu3eln0l2k8qhuHXjZR4E7mJKPco7o69IU9zjPEi6JRj/U27skBkiS310K21rjlwf7LZcBQe7wc
h9YtLYV89xIp5IsSjPOn25+XlZkQPuE+/k+jk5j+nI1eBSdFq0ar01avEyCoYWk66SGFyLqvcsl6
5L2Xx2Et7HACg29Y1V0bd7OnbZwfyUBNSJ8iVESTNiBcwh1QQ8UQ1FIgrNQW5Ni8wa+63e2xSnyv
CwvCJQZRusm1Z1houz34rlPlU6I9F3BxRr8qnid1Y0CSbjogbc9GJGzBDFSfDlj3QK+W9sGwfFMr
Y++gPbtIIHOwh7IKmrw/psOy59rnrbEjWR+kdgJqjUPK5kNdRlTdQhxIjgWiGPjPLoqlaJkSZtlx
a2oStcGLqNPnyqHHwX5tE/DIzuXX27MtW0946YAX4u3VQe1wuXGxr1SrMhMk6DoWWNXOJFusbJLT
h6FAWxOZX5BUiPnszDPQeOnAV0kVqKjrH0rlRe3oxipKhgGqYq7DjIiGa65dDmMyejhLPeobc/6z
9Cl7vXuWLj4v7Ml8rp3cKQkDrigN+gMFk9P9BuBsgZSAu9xX2I9uZrNFqDdEIJzN99ryX36e77ez
iNLJF4O0DT6fQsZVPTFrS/dGNv/nv1+Y/7KxidOUyRCR1fWX72u+VSCT7CIUupEZBXQUj6m4wKqJ
FNUESg60TAWzC7qdp2HeSOhLTUACE9l8sB8gcr2cpGU26LQUCPq6hhxq3KvrtKPvyFijWg//kEsT
cGFdwQghDrFIOketFYDIYasrXLYO558X3KcUnFXL6ilTpKUhrYP3HDPUjsEoxUEcV9RCJXNGddIL
OJhDE2r4d8PfkC0BV+3U4GPiqhAzOE5GVwDFoHQACZgh9fsqWO9v/kfFBlk1B/SdPIMjrDLL5qRw
3mTwLM3fgc3hfq/PRuDsoFrAkysiSyRzU3Nk9jBH+hyMkLXPNnYpv2qEuBlNb6g3QVMSzAIO3wFn
RxkhoZ3PJVY4ST+sxuA3RhcY5INLn3I0VRXzRjlP8hJdmBOmC/nide4TiJqRNfil/uyZ39jvmTFw
mOMRRob9qpWqZB1TQTY/QVV9v1aH7Mvtq1XiT6DDDacNzVoe4iLhfR9YjcbXGqKV6awpT0gcOsci
c/u/+tqYAcgbINOtLFX6lK7U3q1Fm90d0SDNhngG1jmhnBirF55iJDPP1UzkLwhpZ+t+mOilAWGJ
qnEYLBCWIxkUL/pTNj/cnr/rKwWfd1FoQfYej5NYI6w1Dd5ngTDGmVBZMb/pW/p9/Pdd7uhLA0Kc
NLLKmhJQd0dmB82DXZefZv3wnjHY8NA5PvAqJzmRrHUHiOZERfuSKqctnjLZCJCmR5wE3jbg6oRL
XTGtYaoYZVFlkueZobUd7jpU2d37dcWQU+Bb2USDC64Z4XrvOgBUra4fo0qlO6ciBxX/zstWQkay
5BCbgc4vAktcNaLwO5g4SQ16tyEaTjY6tHR1K7m0ZUBwF4ZcV2uzNGBgAoGmm/iZsXFNvgV1wq6C
n4AEt4V+IEAcBRMsHbJu9GAip9luseLG+lz2/1jTa7UcVXP006H1oaEWNH3pj0sXLkm3K++H3cBj
AVpFQ7aWoyGMy8saCaha4dq/J6WdfNdtA9vaqOxKth4iWlCg22/3m+i0QNC7n8dxcE56Y/jG2O1q
qn+0yjq8+wAhrQXsM/wW9CWKA1Gn0TObsnVOoA8NtAqqTfNw9zPA2R3BygZcBx4BEV9nJm6fJV7u
niq78WllBKW6UbmT7Dq41sgqwQx6Ay3h9BjEm1RFIx7v5eZtIez+m/7i+8JF5ig0sTyWeydzCYYy
7L/dvwbnP1/YTER12LQM+PzUBHNVB8TdqnJLJwisjsA3A7eJ2/5yu7bpMDUluGFOXVUFVQX83lYv
6JYF4a3quoVOrQ4LWR2vXxFm356ia+cIbywYSMGHhPIZwgRhAHrT126S4fNd/mExlcJvicd8W7F/
E3c8dp7yAIa5d2zcc6PCrAFjjL7jrvBOcwuCX0UN6q3OANkhP7cgzNpQ6N3iWbCwlvs0D0j/QO53
W1GD4W2GOoISpHiFszFnedH3KOGfoKfgWyqAw3cnGrAuuIxBS6pBwc4VQlDPoPCOxsQ5QUZp/jxs
KaFf+6mXnxeu+8aaVktn+HwN7hFQo2UWuIweiq1+X8n+RXMcWv45u4YHv/Jyg5HUMMrJrJKTStHD
/GLVP29v4K3vCxuYrjVwrMjunVYj8Nq9cX98iIgGCGOkepDYuULnmfWKl2jtkpMzf8z9Ko9v/3zJ
Rr34vDA9eYosRs3weTC0jKPvruGWVLpsgs4HIExQyazSXEdYQG/EuCvvbxnA/MBtQK4BmxX9Ypfr
y5Apy2tnSPDOqf6DWWwJx0i2Kcqp8BJ5yx2oioRj5hJFTeq5U3D/1Z1fp1AVonXUD4aP6tBGkVBq
CxgC/pqiFikCFDWblGAim+Duer/68btlfGL6d2ULDiNbEDza/2dFTGjoUMCZ+gpWVrcKbeahHH1/
AIKOGH7ocLcjEuG/4CzindE3QYxxSk6hXY2BO2yJncpH8O/3hdt1aTJLzVyWgAEl89MnY33HAwEZ
dARQwA3x7SVEoGgnUgqGLolTrfx0s58kvP/QnX3eFaIPszf7ZCpwdWvzU2n9Sq1furLhTcumCFUN
5CWBhwYkQpgikNY2vcGaBLTxdK+t6oeUap9vj4Jf0IK/zlmekfPB0w2sIv8JZ6usl06r15nnndoC
XUGrkwaVre0s6h0cPd2DXbAKbhuUHQ88Q8gpIubHv8KqQLfdSpmGMWmKGfRT4btGAfqWqM023E7p
yP41JNaG1mouRzbDkEI+6lOc0T40hgYMut5JSbYuePmoPOuN0QMdZMKodFuhi6lhMxvDzt6xY7k+
Lc6f2zMn2w3woVFghgYWiD2EDddCFxSEcXDi1jJHxsZvwPB424JkytBYD3eEp0mv2xXGxMhVpaT2
yXC/5O2xBUNblr3mCvEtumFKMhiYgqYLp6TjSh+X+46OhZt2NbNP4wdX/2SN32+PRLIeqJ5iqgBL
s0GGJZ6c1lXS/E1xxdBCUv2uavroTpHHtsSw3raRcICgV8KfXw0EgrB4ORAdyjel20z2aWZ08es1
fyqy+nG07TAr5l/zNKlQXzK+6NYUTna9u3+YaOpEDs/lcnYi+W1al4tOhsw5sbl+zMxj9uLRfVp5
999DkMpD+pm7X9f5YWCkzW6kMDNqh3Q3bmmMSufw/PvCZrCmGRmWBPo4nV7vivlg9Q8T5MWWR9o2
flo1PhuPyRZzCd8C4sKdG+WH4ezmW3ub5kmHQSkn2/sKGNn09fbiSE7TxawJTg3yYbPCDBiYxyVQ
C8BWkZzKGuID3oj//nzbmuRAgVcdsDkTdysacQUXJ7e7JNNsHCiFnGzlR0u28p2y4YA7gsvJgAv+
SkG6rmeXop9SAVGa7TfJFyudfMua91pZ74ui3d8ejmx1zq0JW6LIE3dAUKmcUl2D6G2K9vK0eAJ9
7Ma0yezAI+Q6BLj1rlJ7VZ0laglK8FPTrQ9j0z8TNJoX5VZ1XTZ54MJAex4XHzFE9pLWM6Y17TAc
nUDOBn2jJ6RBJkioDOT+sBhob6S44DAgHhfvI8WeirI3FdDXmC2ybUHhbVytkhkDIxooa9CQDfiy
yf9+dm5Gr3QINSvvlJah5UEzd6cth9uLL9nLFyaExXfqVrdIUyOjE2c2mJU39pbk8yCs4R34qBNd
86Coa6uYI3XdE5j/Hjra7Koq28gP8vdeuFxQrkOhC64VwOriKqxwPWeWIaDxTCXwzC+NHVN7b3ho
//qR9C/9ZluGbEznBvnfz1aF0HWGPDYMDq99WgZ4Azb2lWTZPbT6cIp18DxdlWlTBPqNOtSgSQBF
iXL0Cl8xPt297EDeg7MM5TUXODfBiWJTPtWTYaDN/3F1gPs43v685AyCAQ9+LjwOdKeLiAhEfdWa
DloazV1tBOPg+m02Hxv2RzGg+jZa6+fb9mRLwrP4vLkIXfhi1aDV5n4GZCiLJvcJClf6wzs+DzIE
3unDmTKFCx9FYTKbY5dFjvN3HnLf2/j5sgXHd///+0JSYUmqKmVJk0VFw5bAXpqQJGynDuaW/N6W
IcGDojX4I9oKA0FhcCiDqgx6thF0SEiK0T6ELBtUS8G2c1WN1FfbJU4Pkg86p/veaZ4h430cZyOs
XP25rJ3SRzksRCtS60OHMco0D5nYBU38t9fsLRMq3gtnv0MMSvI0HY2VJWlkOkp/6o3CorvG0GPP
S8BVXFrFDkWH5smc4YS7g/VapvbwtIK91m+6Rf+jtlv8wbKL6vwHCbuo5apqDsXE4PHaQ0zBH8rP
4E5O00jnZFeA+k/rRmD2hsK+mgSOotYgTAfQED+oZ3cVhTdZOzYOhoeVB/vFD8CLfEdrP81o9vfN
hvUHZ6JNoLltCj0zr/F1SiD4O47Mb7tqDtW+aUOSjiREQGuGeU7KJxSWur1nbjVpXa8YGJzB0gcO
FY5OAZzq8sd2iZcaSrckp2RoOuAiNC1OMuevSZX60C+dtyddCQV1LaWh6nT/MKX+joa19Lg6C0QM
IfH45fYWEk4LL5TD4QexD8gvTDRkC7+nr4o6r+a2jhcTDP7DsSuPabYVpMuM8B4PXFxAbwKJfjno
svLKbiS0jovub9X8SKaXpPl2exz8E2eb4G0c5yaEcbiFVsI+TDTkp22Qh9I7uAkkkb1dhcTDmG11
90jtIU4y4BIB4iemkLNqdWtdIXXMlNIfVmAQ0B6pVCzsGOQifiv5w+3xCbf/2/hQIkSEa+H2h09+
OYWLuSiGzbImXiy/bPrQWe5klPiPBRQgkQ9A9Rt1yEsLSuJONnpjaAwQb6r8nZz7or6r7wsPQN6Y
xVDPlMYQ0fL1+W+xhvdPEZxUOJM4V7xD8XIAI+rRdFSVPHaMoMMs3cl/9TYASHUAdYTTwluJL79P
CrTr1P2ax2gMAs88epbarcYG2UE5NyGsQZeCXslL5zyepnbnjlOsje2JtM6GQywzgxw4EOdSMT4C
nJ/qIGcSD+nOK/fTcKjMjSdyy4Rw5NGJrM9eNhVxydbm4NK+PxR6nuyK3tjC/m6ZEo5GCzVca26X
Isa6Ad6SvYDZZWUfb28uHiOI9wu8FxVgab72oo57y1xvBcKpiPt6lxvH1fbVLkh+3TYiO+TnRoSX
rJnBTpd6ehEvtvdnBfsOHoJpY+1lNgA64S1x6KJC3HW5i/UZtAro5C1jSLC6SM+yje9LVgMvCh5K
gDwltalOUVd4H6SJlf4VTQGhQz8OYKC8e6IujAh3ydxlLnQEcrSiDruW+voWJZNkki6+L0xSpqzd
5CJmjG0jDy32sei24HLSaQKmBXBnnim/6q+sKgaH2KVxtQJp2/R+sbGX5AZQ60VDFhKWYn+lYzTl
UrGVxsAxPltL8wgxvmegzz/dXgnJOwjC1n/N8Jk8c74KBopYKC3QWDUgZ84OK/RVZ2iCL+mLqX0n
2ffb5qQLg7ZtHVKP6F2whYWv8TRSVcOoJjIE0ELx9f49AzqzICx9Qi217XuVxlrtHr3VCzT71KfA
ajiR6eY+qV5vj0i6ThwrDscQjHdiGr5PrTxV7YbGq54fgdP8Z5naNzHODQeC3x3CBYausX/tCE8L
mVvagJyCxo6OxHIJouWd1i9tUM+j4TNnUD5W67RFUScfHOiKLIBdr3vNLFa0LLWxO6ap8tvDCIXf
ccOt2DIhPDSkpVqjDDABPTDffkw/55vQVqkJnqnmcoPX2X9rtpkxdAqNc+tjzf567Qtpdrd3gXR1
zkwIKaoGQq/K2MC9o3QNCismg+rb9p+s+KPl4f2muNwUZD14MUOsZdQJkjJll9TxmKHBmZYfkoqG
UL7p/RK4UK2ytvqwZdMHpwZyvEjFoKtI2HlGrailuThcb0lD3w3ZAcvn98VWE9qWGeFqgHDEpGUO
xqXof3I6+Ub729J/vGPuzoYiXA7VStHWaLqwAX74Xm9Cq4wJa/1BTXf2+vG2MYnLgcTVv/MmXK1K
ulY0LTEgD2tjdl+thYVMp7uk2ThCsksVeTgX9yXAtVdSqqpeWcBipTTWa+tJMdJnI9vCu8sWB409
aGnFP4DuCRPnpPaSgwUdEaBHfWM5rcrX0bsvD8v9cySY/rUhzFenTQoUQqDrhZC+6fx0C1y1NQb+
97OnzlpsMKto+D7CPr9f+9BjYBAwN+5p2aqjbQW8gUiIQ8tDmCmGno0WrFdVrAE/rZinDv0ZRvWb
6rvbu0u26EhfvZHFA60pXgN9Qgi6aIoqTpSPxHpItlCI0nEgXQJOOhR3cG9ezpZRTb1HeruK1fUw
lA1IBKnflYc/t0chcz+49DNkAYEAQEPzpRUzm9PZaRBUKmsdZM0RAg5G+8gyFjpGGpr9luMpcnW+
bTJsMRR3gKRAllRYHmo4ZdfZJY1nNBs+OYq1BrnSGaGKtoRD7oLsx2bsS6K2SMTp1rJLDTvfsQmE
/x2lo6+BXS9YDKPzdaJQiJt49DEB5CS8PS2yrQp6BFSgeIyHrtzLaXGYPQFk6uHKrb8WeuOv9qs+
buTdtmwI9609NoDhqkodq3qstKfOor7SbBxp6fKejUOY7dVbapQecDP1XvPo6NNHx1i/UN14bKGs
i+b91jfzYgNwtTUu4RqpNJ2Vk4u5614r56WrQta+xwI6fxAjodB+Vc1B8X91NMiNxFAdCVr2kLFf
9cL8d2yBMyPCMObKRcoQInkx+ogDE5iL1ur8Pv/8Divw7lCFBFgBHrmw0RSN2RWzsUD0KZvWw6pD
dgghzW0rMu8IzhfAFzzFhxLCpZW8AWXktDjw8RgNV/I5oYfK6/yl/ZyVf26b4tMiusnnpvi1dnbJ
58C9avYIX2+ev07sxdj4vGxz4WoH5hScHJxS9/LzTm2VDnSsKDIv5XPq6nttSh+UzI3eMQoX6Hh4
q+jYFfsJnKRFjoetOJsm1FqpqkSK6/66bUMyFN6AB+I24BL5ZXg5lI5CD0gxnCIuht9lvmu1fbEF
UeK7R1gMgFzhl6BVBuGR2EDt0VyBLKNSxHbzz5SgfdoLPLTuTvUDabJQA8ps2TiaklfrwqIQTRQF
YrQCa4Pln/3C+NCmmV+tdmCry8aelk0foJAgiUcf4/UlkBFWqaTwkINTKn/O9x0QFpW74dlJh4Na
g8ddb9CQCgfHQCV6dboMyZ701aqaQ2Ef834INTrt7t8MCCl0EH4A5InuksvNMHZtzeiIzWAq3xx7
9TX3dWg3nG/pjHE8GWhLLLDMCI9BqttNumZYm1r3VwUU/id1+nt7GLL54nE4mEC51oGYNLFpS1y3
M0tkM6wAeoG+qqE8BNqCcdk4PW9ISHFvQyAWNLs6kL1XvB9KPrC1G7sy9kxw9rX2+KOtkpoGlpFX
uZ9USpTUyYmUZK/EeWpCbsHaU/glQZI1ynFYteoVCOhi5w1r77dNbiNsXOtXEOOQ47TqxT8lkvl7
b9W9D4XdGY+MpcvBXZVuZzUW6geKPhwhhD7HSY9ydTdN86FQzDzERmJxV+bTBwaW/LBDp/AfWg7K
k91oClT/esP7rTajOQd67Y6hMY56uK7t9M9gol3caJbpb7eq5EsKtvDfKaXekSZEe7RopYSox7GD
awINyMCzTtM1PRLFXg8qzcz9YKtDwJRsRVDKqK8lZnEsC1L/HY2a7BQ7B/7Etos96A+UwzuWHecQ
jEJA1NjisveQdi1JNuAstgdV8V9mxW+2uj8kDwuwCKgdIPUKv1vkIKVr6RhtCRsVBJRf1HoLEnS9
dTnFILK6KCs6fPtenkDbbpXa7HECk4X+XS1tN3TltynTnitUQ29P1/VQAHQBFySqX7xJ2hUuSYvO
jLCmgKlDMqIOshEBidV1+Nj4PniP0FmPrOHVKaRUW9tSQ3miQtHQ77MezkuLVoqOsj2K148pnZ/m
Tv2xJO5zWawH3aCval5s/AzZhPJWNoC4UNG+0h1Qi7pTKwfJeICO45nkR5UhDrdof3StLbr1az+X
j/hfW/rl4oFPKjEsYhTxuHZ7qg2hvT4U67Bvuo9u537It65r6QoiIYPWBS4dKD6soGxzTPjvmGGW
7JtUA4W8vXGmpCaQvMCuBITwCq6iFZ03uEgAxoWKqyL921dN8I5tCK5ThGGgUdPFIIdlSk2Gycjj
de9B62yLnVq2/uC/BvGTBSQUioqXa5IqnU4thlpclY2nsvR2Wg4yGeLknzvX2fDXpLY4DIo/najK
CLYm0NUWXpvkcQ6mqYeqM+d954A7jzlzHWZe28S3p+76KYXeBfKxCECgFH6FMi7YknjelGNv64fC
3SkM2av9bROy9efkN8hgIC640qKzx9bOqUNhYk6dferozW7Uky1NEklkAPcJuqceqDav1fVKvap7
r+AVs+Vz/sY2URf5xnV3bQOTBT/TQn4WDLsiiyJEIiC0MdYoZdagWq6+Wu0vd91rKAkBTfMeWw5I
IVAG5BKIglPdD509WENWINVcsc+g92wDC0EwSlxGkhzyXHV+rUlmbVx10u1wZlW4ftCpVmtJhe0w
AMHGPYjABjN7oLrgpby9K6SWwPwP2C9YI6+Sz2m5FND3S4vYot/ruffz6aNubzTwSmxgSwO0DIY4
CWR1ml1j6TKPxATh1cpCr9ZDcythL9neF0b438/ixJSDJfIcRqqfptsCM9SEd88U7hyU1ngjNVqz
+CjPDKgLVctmbPO4mdpwGNRvzVJ+0NNxI+CRjQMciho0pJBqBnDi0gw04McekhgYx1e9/6KQT7dH
If08uDqBlgN6BVwzl593dTbAqcbnE6UI7KNebOFIZc4Cok9eyAY2EnBywe8BbUK/6upMYmAml+dS
Vz6hs6Lad/A/gxagydCZ6a9OsawPNpsYGuuH+tGlpf3csFzbgohIhwv8JHrg0SsGH+lyuKAJaMEp
bJJ41pWQzexDNiVfbs+oxFVAhwsqhTy7d12+WaZOaxcFG680vtp2Fpaqecj65zb3II6nh80WilZ2
mhCAAyIGIWOUq4UhZY1dsho85jG6Gz5WVvfiteQ4TOnr7WFJXkDQ7kGECaEqwmLxMQe5yjIOjUHi
LumOKVN/ZDR58NY5JqP5/bYp6YjQYgOGDziwV0pDLmgxLEpcEjtt6KgAKLxMWxhU6T44M8H/fnZ4
W+7rqw0WiU0aDTl0K7Dzcmvvb1kRrohu7lI1bR1cdOClNF6s6Xh7ora+z9fsbBTVwDrau/j+6lSh
oc6RBc20+01g1XlvgYp2WhEO2VsGSxD34vqpd1UXbnUyS55usAUhyQK5daAbxebZ1Ohxv5ou0l/D
UbefdPeTR76p85Nj3O/t4JJDbgLNrfp1HhS5y3yYhyKL2QpKfM/bocN8owdAthpvlFeIHpEDER8E
qy0Gj4epcfaZej75df9CnH9dWOvSW4idQuYDiJqA1s+9trv9fZH7kgd1mCEkDP/35/OlOttMXdMv
pdXzn6+1Ia28oOi1QMmXHS3nk50pi1+N89+FDR9Sc/7SNFvpStlDAUQS2LZ4J4vlighK3PnlsIxt
GqeFjnaZqBl+1cr4VS/RNDqQ/yHtu3okx3lof5EB5/BqV+pYVT3TO+FFmKhgS87x19/j2XvvVqmN
Mnq+xWJfemGWJIqkyMPDLBGOt1eNtXUssfOp9SG1/uK+Xv4CHa09eBhj7Cr8gtp3T2ZOXjsevT+S
A0INZZ+ZZg/sP9oxUt8t+76y6dmMHgfjSVbnMXr/22FmDHWRgEMyA6Dr64NkoV8GmePTM/d2tbyf
nHuDrCnLHHBeJ8fASjpTJCENMJP/aFBLn3tpi2ZfejZkpL7YQVduhtHqDgYQ3o+gjqR710OOKA+I
kfQR0lKsdKM4GKlxlzrVWmplwWEgEYESeGDPLwDdN/VFblcmhqufG+uUyc9e+YvmK4lavWdxvh5g
E0CKG+yzoLXR8WC5NDtExoqfYW9/opb4g1E3SZtfTdnuLF8+tKp6dVK7jdEFxFaC8gXLguQwYhZ0
Sdlwi9rVbELQhjhpyM5hx5Ph08TfOY/638VdCNCiQODdJ3ckATsX06OVPnJMi1zjjFlcAzrvgJiY
mQF16whCQ2IBx49Acyq3fWPFsvx424ItS/BnDgaUswF5u9b7MG1VUxsdP1PRkyR1BjPOM7kGllmT
Mv/9wkw2wnVU0UOK6OzYBbSkLe2V416IIMG/CXoYJCNRydbfs1ER5lFQSY4kd1kPMR8R9Yupqx6m
iaWHsbDGY2RSe+MEw1rmcDY/b+41iPvnpx/yAnq5vnQnEfUugnWjbO/9obnPwumj3XevdHRXSIQW
L+2FKE3nyAAYqqohCtg2go5fVjzb+dQnoSnW1HvxzFBmw5CAPy2MmtGdvNwxhELUH7R79SFtVsKw
pU3D9FMwdQYIYYAWvVYJgskrGLs88fPo7LN8eA6dRytrk7L2d7c1fE3QbJUvdM8xJ7fKQwiqsleM
Mnww6hcg9tFKsYaiWNowC0zFSFajVx/pgGtBZBCNULnBziTbV/ZhXEEmLH4eyRPESJghgkTA9edH
mqVyKvD5OnruX0n5Fw4QoF1AK5D6RsVA0yyUjQpLgG/k3HrgZw0mWrwO1Osf/QptILdPZDFomXnh
MOplxk7puKliLGpRDDY7j7XRJATUGsmQptVzQJqhiB1hxYyz/eDzDVJU3cYTBU2K1PR/OeB6W0kV
zKkA/fJiutSfoiUSVDqrzsD8om8bCeBgBsQgyhxNwpyp2FmhCjdB0MlE0RI0fCp6BY/+sGK1lu4z
pCKkAQRgRrVcHyralDrPIiE9+0P4YGU8zjqyYdn+9oYvXoEAZzr7QSTgtHQIk4ViU6fY2cybH6HI
9yDI+JWWKLg19cp2Li4IQyyAwQIBBxpWrheUwyN7fSjY2QI1/7Yvx+LYeqW678t+jbx7yeLPeWxE
FzD7SPtfixqNtitHDi1i4NA/1hmwM1558mp/3IBO1X6qaOlunKocV54si+oLunswJ6IsPNemrgVH
BvdLUwwMaCl1Kli0ydCY02RjPBbFpkEZMgu6LAnqCB01drMBp9WOjJgrdvtQl3YaeK1gbt0wkU3T
DlWwPCymAnM6grJAUR/0QF/KtRf/kuJcyNCbgwpSBcQOIWNo93nfxR7oD/3xzunfyTH+J5YCbgQM
A0hogYZNW4yNriArVTZK1OkhcJNAfri9WYsLwSAHoJDgnzFF4/rIkGIeq9EX8pyxbl+Xn1EWja3m
H7v5C/88d5oFqEHBwnmaFaV2aowdGeXZYVNMUPoFptoAqOf9q8EjBRbUwsMc3L3Xq/EcqmiUdvJc
jbvJBtniHXpf3XfOl/xzJpdStKBNDDlawJ1envtqjCuv2mTDN8FADG78/IvlIFcCrC76jt8MvulM
VylJzeyMIdlBlTRRTPJvY/M3thYZk/kdOfNL6GkTAgRE5Zd1dm4t8L9FlXzOneZr66Urr56liwkZ
4GpHAhfPNs0uCT440RC0QHRMNV5zDi1jJ8r3k6xfb+/boiG6lKRpG+ASXRVZQ3a2nHKnhjQWZvjY
G1GcZt4d5/7Gp+ZumsIPk+/FRcZf3dxauVhLUcmc3sTVQkkUvHTXqkhrUWPW+JSdg7D5ivHkp5yt
IaD/5Jd1F42GVPAtAZIFuJzmJK3CG8CcqOQ5Kr2PbjltUsxh6kssL80TOBvg1d06Dvrh0QEMKB2i
e5kLDM6yN7f3e/Fg8bZA2RedA29zLWKyZcQrec7tstnURrmZ2pBtamCA/0IQQpE/eLp5YNL1pqYy
5bxtYa36IRUfFTj5d+jSpDImLfiIb8taPECAUQHem0MD3YumU0Ubv8HmWvU+em6yv4haUWb8/5/X
VFSSgHjtAA/SWX7cU9C2frr9++fb9EY5fBBVIAkFuIGO+K5E63fKpvJMi+lnUNxHfmJIde9M3rav
m+1tYYsaEKLPBHkNTFXW+YOsiDaDFQGBGIDRzs1isz5mwdq8CmtZCoI1RDaYOKZXr+qWR1kpa3Vu
XDOLo3w6eiTch1zsXNrtXJ5ui3iM22LjYvLyZDzlzDqSnB3qtl/jH1zaXZTRwFaN7CKaueafevF4
kmDXp8pCI32ILvpotL6UuY+xiXgsbIcy+N2yzPiLLUZBBsPFAfIEoEjzbcLsu5SgmHEejccZVBTx
z6797fYxLkUDHu4wYI8+cAm6QSl8UJx0oCk+O+HeBpsE29nR3unubktZOsY5I4vJcciewxVc711A
IwPja115RgFxXzZy35vW85StUSwuhcEgEQfpAoYNg/rOvhaDUVsItaNInqX1JcIEEkJ/mRiFwILP
rY/Zxtb4FwbjUp52QK7TCQZSHxiMLMm837a95qeXLNKcUQfDHkYMvRnKk3e4f6WXzn76jtMH73T7
WBY/D4wISDURA8B3Xe8XqKM7PCfCFHFzD/blKi7KKfmfROgpceTap5SGQPgq1si7cSizZ5vRfkXK
YnYV0RI63lAAgDHSAg3c9rEyK8BEPC6DLyMZ+MHghkw8t+sPQ0rSfSeZdVc2GQHMh7s71Y7ZGl5p
ScuRNkfpFqlk2CrtR9CubLPG7xDtGFMCYM/ndBoOKhtWFrt0aoiobLB84k4hb3B9asHEuDXJuTGN
kGREPqBfy0qsSZj/fmHqWlShDJdDQuEkYRYP6eH9ShEAI49zAkDWNbXve6QOWZAb2XkKn7JNuzYM
ZVZb3Q+ioD23D6NG/4Z6KnPyTtQYGHDu3MdQNDFInpIOSBf4BmY8RsJOvDVC4iUzeilSM3AUoTbm
QgHs2yA0Ae9dIqs7G1U8p1vZusUI8FKSpmQTRvpQSzZ4HvLgoKr0oFx/20qxa7l334MgJc4Ceh+C
WiAymk9K+Ruw4n1siVh5+i/qCEJQBLJwiW+mgQY06GjeI7R3h/o1yvp7INFX1rokAh0OKA8h8MM/
mqJ7peHnhQRMFB1Z7GNIJHkIg27457YyLjkNNOjPYRNa6dFUda3sXQ7MzBhO6Xnwhw2jr65A9vUp
9x4br4sD4+W2tPlrum4iYJpnrAHP4ujvVWpOtB4kUHOOr0DJ2kUHmUV3LM2eaOo8RJiys+Kjluqy
SCf8J1G7bJFRo34ugG4bRf3UFZIlyqzuxw6MsINsHwZwJhmdH49VR+MwAAlg0PSb24tePMiLn6CF
TrYcp4lPEtwaVQwOLSZXnpnL30ckaqHu4QEldH2EXueACsgq4cfoi539mIw11tYlyz4TW/8/AVpg
4TVpY4gKp8bliHmDubprzeyH466RLWhmxAGXHVoc0WeBUh2CXh1e1ABwNhb9TDsW9mcv61+yiR+p
l26iqHhfdvKNKE0tLLTtp0Yj2KkEm45PvzGMUyTp+1zVHyFI0CPRCeArGl61gw/GyaR9PZFjrWB0
s0Ou3llyfyNBM7wGGTxSYCzVsWtP3bgV4Yp10FTrzfc169BUqWCZj++bv+TMFPI+E/fm87NxuvC0
o+nLRlX4vCIYtpC4a53fSwp1eQBahOfXwjRlaJFj7z/U2bhvXFQ2xTlzsxV10uzavwuBs0WJGW4X
+Y/rhSgiCmmHhOB99mREdz1YDcLWisv0SNw1MP2iLGjUDCRDndHVbiNHZRbTC1wDi2JPEUOPdnEu
Gjg80A/YwQrYdHEHkcKf+c5Rz9Jj5KLMzAhEe8YxF8O2EHJbuOQTy42fPS33t83koihUs9AXgUaS
N/Tt4BloFXdNTDWoeYIufbsetzZ9zPjacL01QfPfL7Su9zgmZEwQZGf33EbE0NzlXpMMwUrGQzOb
f5QCuG0b1RwQar3hGC7cpnejDiMBJoPdFVI80dE71CNdOSLdxb2RoylE36Ihh0TtPC4j+shS/q3n
YRW3NlBacnoyuJ3kQb3La2fXmOa+cdYoXpYUEueGFAVwYKgYav6HekamkA8Ee2vaxajuo086jXvj
NQOx+5qL+DMn4CKC+HexF8K0xeaoquf26JMjVX67y1yXgggy+FmIsL13SMf3ZdH4iVNyMzEcqyhi
VdHhgBwvzBc0KgZiN497NK1tg9HOf3IWfDIs+RASH3yOU/1IfFvG0ZjZj56F8UgVSN53TWZ4cWcG
EhtpRokx4+K9qYk2IBNBxaVQ9MVPU3JX1FX0IEflJ5FEAxja46JEpTU5VCZpQZnpkmemBGpBoxU9
RFR+K9IBsASMxttMzST2gNaGSTqk/V2p3Px59Lt6S1RjJ6H0yVOVZr+HliPSbVsZe72sElP43bPR
1EVSpWMAxg5MNBlV3dzZLUZcYDCwOw6xzB7EFHUJi0YnyYGu31Ff0G3uUnlIO/55NBoGoKiFH+xP
30G0WcUSoIkjUXzOGQN41NU927uTLKzEGfrfHg/fGSKBVhgpO8A1ZnwOqqBvyks282gkZXrKutjx
zsp931P/z/d9oMaQsMUT9c2bSOYTUxO6UU/uvmyPU7pS7HljUfDzccOBV8abCxVIzc8UNSujgdrZ
qfK+uchE7yJ755OPt+3j23s+S0H6G+9e8Ne/eRBkaU/scoSUmau6+jCIjS8eMgp+z41hWHHfgGrL
SBqnj28LfhMEzHLDmQ0CyCO0xGn3Gxkay0v7CXJxPT721d37P48OaEw9nGH0b2adkkz5g6r67CTA
NSx2nH9/9/fn7hnAzzD+Bc3WWg59pF4zhQ7nJ9K+uF/K8n0vwVm1rj6v7U6ajqpHowQ/sSIWLt+w
od3cXsAbP3ItQbevuQRss8/AUe4T976uzA9DL0TsVflKuLooZ66L4SU4hxaaX7QxArtWruQns642
dfir6QBlWznsNRmzL7nwvVJ0gZqynJ+aoQL+S8U+L5K0W/G8CxqLDDVSoaCfQJVPpyEoKp/3FhJd
J/RVwhN9NPOVwPXNhZ9pB2BHkOWCArzJdZWtqYQwQsTdXexO513SrVExLWwUkluAFMzzbN4OiXMI
3EjbwAwD3d13X4vil2w/3NarhV26EjH//eIsjBAT22prMtD9l+RTXLwzzzXfjKvvz0u8+L47YhIS
9/B948PwkL/foiPMRgvK3Ff61uQCSGiMTkSMo8lZG6P7+MkIq5UNst4c87wCUAejZRp8OGhbu17B
RGobQ4Vgl9xB9nEZMLVDqY7ch62LmTK0x5iksM9iTHsqklyKcadMu9qnphDIsRUcjeSNtXG4jLbe
BEMRG2W0xg76JvjSfqL2hHJQ8lJVndFTF5U/SoFCV9mO58CwnqaySrh6Z0PVv4d6sSWaq/PNgUxW
yukp4Gzrhizh/Y/barm4IqCT5iExqP/oeS+7EIZfMANzRvxPY2QmjXyYgWhT8RINn2+LWrwBwNQi
EkPuBPKuz5f2LgfRcQ8KfTG+Auz6oTT63W0Ri/f4PxE6/6HAZCev9UGj77HHSP1j+EnG/2bDLkRo
HoiTshJ9bkIFwjSW9c+WtZugO2X8M3fXEK6Ly4F7AKQLz9033D5B47cAs9T0lFsisdS9Pf5uyO/b
W7aoABcyNLtUgMXTc/KWwkcYGwnmIKv/nldFXHcPg7NWY11cEDwFhowgB/omuLGDjCNmwBU3Rm9D
7a+9tHeluVZbX5KCHkQk/TEBJEAwcq1ozshDGaZ4s4eg0aLDnZfuMaZ5f3vf1oQ410Imypk720UM
RqXAAbvfaz58Mwf2fheOq/LfWrTjMTgYj81yngETvo7pKZ+e5V9ECfNtRBUJ5SwE1Nq9BJeHbxcD
hud06GJMgO87WEMn4sJbO/0lA/CnUQ7tjADp6CPjXAezIAMXkw79/eD9o6wVSpcl/2EBJgJYM0iV
3/AQFL3hN7yFKevG6BksNgfKnXs+so25WrRaPHy0VsDjBiC+1MtiMKb+0BEf/tD64rOfJDiwYSXR
sCgC9So81DASAm/wa/1iGNrWMLuCN0z3hANzsKVrbceLIlCStVDfA9mHXo9HQ6s7sMoxjnUh2N1I
q2HvdwPZq7pcS87OjvEqkYCoPUCDKV4cSGy9gRdk4dDbTT5aR6sdP6SR9OI2p58nxT/AYoPjBYm1
IbTWoHSLUmf6EpQv0fWs59MU0KQTGJisY9GyLTX3Qg2xV/4D5vByekB/wsrTbcGUomcEFAiA4aKr
Vm9I8EJCjS6PTKBCflMVxBUncR+1sRM8lMOakZtv5ZsdBQBsHr8908Bot5aY4+i3QlnHVPUEPYhI
4428y3bo6BUYgiO2owq8rSt9Dlq7gG7ebf1AkjgnRLGveCLPqnURbQ4Zq/qUCuvYWU1i2p+r6oUw
Y2U/9Ur7HP7YSHP9wapDkt4rRQVQvry2rGNon9lkx21/b+dmDDSOCDaUbBFER2tU13+0XttYFIqR
ukAMChyhXkdoCJJqWVZ6RzdPy+0Q5D6mCRlsy8vGPEizdjattF7TSVYo2VVTve+aRiXT1NS/QK8y
bHyeW89Rwao4KoI2Bn6+2dsVq750gMl9UFU1gU12TJ/6sqExvJT9YpeT2lkUkbU5SihqiUYTwGa/
DGMpD0Mw2Ilptt0O6TCZBMXYZZs84/nWr0y2M6Z02Nbl6ADDHnUUMyo850gmw/8AWhaRlFZhfbx9
9Atm9mp/5r9fHD1tHJPVbuMdheVsamvH8sSXCE+i5LacBeuExySgNTAa8OL6cyBr3SgfKis8euEh
tx5yvAbY7raIhaVcidDC+QIhscxyiEBCx8EUt+GejXfvhNnOSgy0CyoIyIiBvUSPsMUEcqOed+Ex
TD+41kGUSZ5CNdjKZVmwB1ditEChKdmEOiHEZJ7cIFtqOb9YvxnKY1GgG7b8EuYrqRgdBvtmYZoN
ADuCkdd5Ex5JFiVTEyaBwHRWwrcNaHmJfLDHnYMctW19H+S29e9un92Sesy9DsB04EkBDblWQ8Dg
aGEbWXgsuYfCsv9AeP2xD9dgXks2CHSEIKiaGSlnhttrOawa3TQwivCYlnkSDVtS1rHB4EfQKOqz
b3Z6r1wvln9hYK/EajGsTCdRpX0VHoP8Y1ft0WYWsfdHGFcitAiWT9zg7VSGR0nzH86Yfu8Gvh3k
2iNm6ZJdbqCmmK2s88Ci2EBn+JRnh3JOlpv73tm+Xx8wSR4PS4y0A52F5g8Dbhd1MdrB0bHtuLBf
Ov4xC9caKpfWAppVGA3ku96+lk2Y8YANGJvpds5WjVHioA+gkN9qvrKaP73VmheC60GyF/2NwDDq
6o0uwFYJkwZHTNJudoMIg6SYpu7VkRHbjj6vPgcuN3boUx3jZuD9ziOEHoQqo/1YS0ZjLIDtiGE4
9z1X5Z2iRZG0TiC2hcfSe1Fl6t7nmKnVG66dTLYzfvF8YIn8sjBjjG3tAZVCT6AoQ0+gGtMrGuee
qF5ANOj/EllePgxeFu7wREx3deEiQxEIb1O3YFFj3Bg3XsirHTibhmdrEvxujAR8EyC2z82IEUoY
aZ/HRe0bT6Jqw5XYZOGQYG7RnYNDQl7yTdQQMBdM5w4/ed6EKOF32pQ713ioULi5rXJLgpCon8kg
0EEBGMW1abCrAIc0QZBjfVfZfc5/VKCKbta6geYLoqnCnygPeGB0sePdfC3GbEE/404WP/X2uCER
i3O5hnxfXMkf9goUBjD5TLM2k5VVpp+O7ITJljT2zeIQCvXqBMbBKNb4dxcMN5YzM2X8K0tbjj2W
PK0kZGWdHcVRSUlSjAZBFxmZVm7RQvx/dYm0A3KnypgMA9e17F/dau/Wj5XvxG19X0znXu7erQ1A
t6LxHWMJUPrQWzLydOh9RHj+sRM5JnscJJppbBr31sttOQvqAAYSoAOgC6hz6wUi0JdXQtSuf0Sr
cMKsr6jkrYQSSxLQhuSgLxKUa2+0QXqtEGNLwyNLqpbF0epDaUEFkHAEXQ4gDgD16d2KkrTAhuQM
vhsj9dKNSA9m+BencSli1viLKNWJ0sJwZxG1dU5pHJgJEY9rPEOLGzU374IHxH6b0PAyMaIJ3cRs
aO/FICexor5Ln58Z74B0wb9vIuDe5nB2XQ31BaDUT58peE1u69LCi/VqgKAWRHVVEwggbMgxDLuk
6LqfMKh3oOmJHYYHRVU0K6eyJk+7kA1oitvaBUjDyNpnp3L3irYHaqMYT6L7vGlWKlNLehYgcIP7
RFTwBr0sTFF7w4DBs1507I1fXfsIFq3bO7gmYj7DCz1jRt0F0pxn20ZPjvWSNS/5Gu/ykhrMYI85
bw7brEO9XcHBMlty8PcO5VdhoBoJWo/D7WUsFV8wHmQmEkcnINCpWpgLDHg9KT9CjS2crLmpkVkH
lAp9FgslDkaV39dobsu52BMrhcGO7nyj2bYB+ZRl7v72j1lcMGoSf/K3ILbXQrleOSYg1BlAEcxC
36PIPtW1WvHdS+cWgiobtGewQHCt1+dmNFVJXWVDEz30IuRFuStbdwAVtPU3gmZGcyCTAP31tYI4
Q2t9yNkABQnkU2s5OyvNnv1p7SkL8hj8Yi1MwACA/wTpJ+iaFv2Df4w6hz/MJM47O+TZPuvJJ+R3
p50JRMk8XuJpcIxyN40OuWvarthOxPN3itXVNvTKeoPuRhCFFCmexK73wwFoZp+NJb1XU9BuGgLA
jmETufUdz932csj3AQ3DPm4rA7IKP/ri9XlwylQkN6zOgbhBQL3PApNvi7Gt4qrJqg1I/OokKy0F
vAxQPArDTx4yPvC7qIkGjPYIZ2gwyf0NUJ1V0vHR26kiV/cNdSJ0Yk3jbiiHLHZaT8XGkFm7Gg0A
+zSHgaSi7g8mE0GMivL0Go4BIteuT/dDxb2DsCySgH89iNGlZr64ATLeE0qJfp3GQWGOzyah9p3j
Ta8S/9dz3UVqOwXTtK+l+yXws+9T6gY7ezD8B5qJR9eU+wyP3K1ROvLIVVjuwX2dJU7Zq3goHBPT
PCkK+6MwHuiUjUkWUjcOWzq+mCWC7yKjVVIVgmz8YMIfkNbeKoaKUmuz/NVTrNq0Vm5uWj8HuUWb
u4mRO0OCsajNs8Edf+8aLRD5oUkPoP0dNrzC1HO/Kz5GadhbMZib7S2SKNJO+qb1ExSvgKCqC2T4
KadPQVrwTcmHKR7AhRhnzvSrHIMJTt8ytz26LY+RXTWxSvF+ABazfe5Ubm7dYcw2o8OyrS3d7qHu
uZVIH3wRrU++tpVvvxLRWfdRFfRRMqZG961R1PI2ynAwlD0jr1GTKnC6e9FORu1v2XVDDCIj+Zu2
xje7r9TTlOH9goEj/KUdDRGjvw5MK4QESe42ZoIB3ennMNox674nHwYVRidmSH8/eaBmUUBmPRTK
azcU9BEJjYD32uTt5D2missnycwp6doiise6aDa2ksUrs4PyNIUZlBGqpO4G3JrY7MHIQyQYo0HP
UQCaX9kAbHWBtTO5iWHMVfrFzZrfQYV25rBtnQRFCfu3W9Jw50pK9+i179H94YSbtnKL3eDmxSZr
FGaluQGaF0vMxDZsWuxUWXf3XGVpHgMPp7Z+3RqbAJ74ofZ6/x4FMyx0kBzMjNmvviLtvusZGG8E
54mqa/pq+73VxJHoULuloDq8A0vuuJdFhe5narF7SxjRwTYbL0EvD7uTxAr3eQ0my9wCgWVZVCCG
EjVJJtWzO+7Uxb6bfnetnTDobY0S28Zxi2wl7Fgw8KGJjhw8xTH2GkzV18Y3mAJS2VMtTpW7BWTE
XYmbFmz71ec1S2i2RsdMUgk8mAjGLotnEZp3GAK40gmwYHCvxGguhLCuBnVlI071FIfka8F3rNgR
8vm2M1yToj2X+IjTikgpTpNx7xV3hvsxr7e++X4vdbUWLYyxXBYUTYQT4aClLkoADdzHerWjfN4R
zUVBygwMs1FnBEvj9bnnNfCkpmuJE3ihMtwAFf60OTJomTeNT22OFCwuTEp3kcT8aNFKc+MOkdhI
iobz27u6rIH//RJNRaIqNyj6d8UpIBtn3BrmSqC79n1NNxrGAFgKTHGyx62/GavN7Z+/EEejiQhA
HIyQnTPY2nH1fWrYosdxDfVZpk92+0LSEwZVN3QtfFlcyIWk+a5dxLeumqx6Kjtxcg3wKcaT+nZ7
JWvfn9X/4vuVxMgGWuESRZXCqHLXTZMUBvO2kIXcOLYL5So0AQZ4dGqnPXZGS+oOpy0zuK8hYcb3
qSWYiWzFNe3iVv6sxYrIhROaEZBom8T7CZ3GWgyLduoADXI5OeZzm5ws2jKuFdvhf/6dkwb0Tt3P
22ucN0q7WwiYMV8AvCS4WnrCcKCtU9GqJsdyiA4OWBXjfKgPeUUQ+Nhr+aKFU4OwefYeYlpsqWaU
8tEJc3APkCOjGzieYq1haPH7qKACQzxP39ahQm0lbCU4Wkmk227tyjrXIzrYbm/YgpcAwdr8LERx
CUV2TbMDlYZVVHP/mGZ7k++V2Br93f8mQlPurmxTwwMX6rHNd5jwHtvUiNW723qQ7ETXNlofoGXI
GM97eXGDMsTJlsM4blBcYHKBWHlDLxwFDnjuR0Fia+bYuf58Z+OtN6Ye7k6YgPrj3T1V+PVAx2Ca
iQ00f6DP4DUwf7fAdDE4HlnHfYCi6fjx9iEsLQAPL/SEARyCNWj7Iy2D+WxE+rSmScWSsF256Wvf
1/RosIqmhuHhp+CTcHfD2gCTBUMCfDDS2FDUeZSjdtUKihGhAQeGt/Ciex79kw7fxTQkTYDqc/Pj
L7bqQpa2VYjnPRVNNT8Nu9H9YJovtz+/uBQUT+D8kfp7g/8ZQswN88dcnLosOKMFBP9FJ/MO2a2N
WjP5a7I0teUY7lz0eKKd5rFVyUDF5wkD12PZ+Flipwq8PML9dHt5CwYFkyNmHM2cT3gDCjLMkTrN
KMSJKb43yePI83tOvtwWsqRt0UzhB2rXeU6JFkKRwBnNDkHRyY2ePYn+65XrPu+L5kZCgC5mgsAA
iGg9D2RH3BHIQ4kTOMjiAW/IxvxhkX5Lovejta4EaRES2GHDMCtw8R3rZxh+VoYbk+qjl7+3V3Du
dblYj3Z9pKosxRUCMT59zdHEU9RBjOJD7NFzvcZvsqAAV7K062OEBUtTyxantjg5ZN8VJ97vbx//
ogggQf90I87NbtfW2GWsce0Cx5/yz427BeO1b66o8aIGAKWFEYwmWu31grc3Sl/hNYBbmmajEzMp
2EfmCPZS1tzclE5hrqRQl4AEM/8zyPQQvPhvygFGJmjjsY6dEFZgwAbb8Xz6FdbGva3yjcfYb7s2
twNKITEJom1HzF+pS1Z+xMLGXv0GzV6oBpWiMURVqsMQyqRS4XYmw8EL/i/evleCZsN14a6nehIh
yU30l4T+Y9YgeprqcI3NZ8FKgGZnZqkD4nkm174WoupMNlPjslPVJnUCaMZtLVz7vKbogT8OlBIf
5cIQcyKS8PtffB6RzMyuAiIaHTFjRW1l2rRiJznUPTrr+GMPUp+VNSyoOWj8/hOirQEU2KXV9y07
meXJcb4x39nbtkws+8PtxSwqFl4Bc41oTmppcnI2Sq+e5UTB3djskVpBtmYNY7F0IEBV4qSBx0MK
WBMScIyYbcoUjT7Ob5TuqbnScre0CCRIIohAxOzqiOq+jUBxIkIcuALF/ibKt9larXZxCRciNJVl
Sk5Zk0FEVG4pmHA37z8G4ELAWQo7AUyAdu2QibMLOiJKLkCkJT0rHputzFdyNQvvTFBO/SdEs84Y
stOK3kcEgGe5V59Mfm8Yj0ZxSLNvbfm96VYQWMun8p847Y3ZpGVNBYW43PxIGI8Da+85K0mu5WP5
/zL0eEPlg0xNFJxPmX+XBntj5VhWdkzHakhM2g7zDscyeBZGmwyHkQ+H0my3YdY+1a58qXp3h3T5
yuWfD0KLci4PSq/+FCWwzjVI/k6D8ZU6bSzIKbJPQvX7oS5jIHj/J+WzNd2O+rH1TYlNpKOxz42J
xW5hEzQwvnOM9gzJu1rXfJoXzqVvyQD/CUF+/pOwsw/aQjUcbi9myXBeKLmO4g+obVWVxZC8pVvO
D2XxFJVxuVa/X9S7mTYWtW8woesAY4HxIT6GLYmTIfmepGLT/EVP27/EtP9XgubxLcNB9h8gq1OQ
F3H/BW0cKwmGtSVoJscfqzQEG5k4NelRHTr6F44F2G8f5doZ6eRpZ10FCrln3wAsyHVjPpzL8ZMi
74+esUf/yZgt0IU+0UzKZggJP1lRnqgOo0A/1u3OnNAI/fu2Vs2b8eZGXkjSTsMJatpjIhDi9H7b
TGCHAwmAbXWJQJmmZu+cJ/jvPbmQph1NJBrfoTX2zggOvhUPfMW+LN6Ri+9rjgDoXi+zjBAPaetR
kO+h+CdPw7hLf9zetEUxoCNGThNc1Kav2ZWybcMymAZkmWV06ln+kHM7LkEIJ1J3JU+7eD6+hx5f
vG59dIxca0LeyTFr2oifql5OqP/bzWPXoFjupm3x0FUUJTO0dq1s4+INQhe5DaoCPAv0NGCaYwyw
ifL5KWRTg2eb0ceuWnvxLgrBWxpgQTQXY2bv9cqGDP3wSHDxk1t+F0QhQbcSzi666QsBmjKg7Rjk
nZXNT5wGhzwEkjjyP3iMbm8rw/I60MaFMYXz401TBp5lFehOYG5EvzNR4FR3/9v3dXvDJzcfCXxL
+k+JauIaT8zizwd32DyXAk/2/0PalTXHiSzdX0QE+/IK9KKtTUuWLPuFsGWbAgootmL59d9Bnm+m
u5roCvlG3DvzoBiya8vKyjx5jpijb4nTpU1boDaUfzG7HcKzv/j5J98XNvCIoiOItfCszecg4UeM
43/7vjD9+tgy2yV1FrlD6BUb2ZNr9ai777I6UCZFavx8l84Wdyow9iDLO//UrSkYS+Cz7C/lrErm
STD0Tj++vFRAQIHZwt1yboiOEI0hCuQ7ExVdEdbcP2rFFBgIYcHSGF6fM+Fk/GPLAlkX3v6AbAuD
cpFn6FUFdHFgRHpwJvNzahahY5Q/r5sRfNeFGeEA5qOLnEYLRjXLjn2S6EGCRpo6UTY5gAiFrMop
G5QQlWtqqYyWiUExWwtJB5AHqf3UlqTPrltB+v98mXoQL6J1BTR3Cr9zwVPdfKpkbFQyE0LVDMxx
/5hwmr0+7NqfgP5cX5hl4k8ufWFhQPBwPgjWFAAgLgSF1AA0j2hfC6ifNoV1NFD6cZLhqdVlTA/r
2xsMK0iKoLdSROnahDI388b82KBcQgAZ2hLbb/9Cr3oBfODWQuc2LmfBGSC7OihuDUlsT3nNI7f6
cn3eVgcBnimQ9zugrBR9ZdxavVcRlh850yGoEPObRLX2Yz/t3Ebm9mW2hDUayw58SFObH0Hdp497
cwCfE9onPxZo/tkJJyMSJqwmLhRpC4zIib3Mr8kYdo15z2f3JgcTJ59mGfJ1dVhA4SwlLQv/FFxP
4XZsUpuEHgm/pZAuZ1PQOAq0Fj72fv4zMJQxseEQXVwILSZG1dl6XdCjO95o6Z4G13fC6hmFqD0q
aKC3BfHh+Qlychvq9gSsyo33XVUeDfbGs5frJlZnCggAAPYBcb7IJcaMtT1NMYKuCGbrJqPg1trP
MjymcP3/mSfkZmzgkQE2s5aBnrw0qsSgPFnWoyuSXwVgZpVivf3FQEDuApCrixtHfPQrceqluZPR
Yz4FlRUks4/QH51c162s+DQ0bS/QdpQaIRklDASy3rEKuEF21Pr6BqPVkWnqGr8erMd2dB+cUnmZ
sln21hTyKMv0nVldFvF0+qBHaTsJpLAhZXio4vQWziMwrf6pLeffgCt+V1i/rcggqRatbD/ASlGY
RDsCGnTFVSuZNXDq5vnRde8a8NC1yZ0NBczrM7pqZGFXhqYvysTi0yOBBLJVuODbro3dPB8U75Cm
u+smVnYfyLxBhYrtAcC9mHFmXU9L8BjhIqLIl3NZukn2eeGUumXJcj3G5+fUn5Lb2vm4kzGBDEfl
FjSVUHMVnFnHyUTBJZUdOyNopqCU1EbWfv7p54X4qWet0o7o8T0mxYZmz6Mjo7xdcTEmOCEAlUHh
EZlY4cwkrh7rHui8jqYKEGyVgFuPIBMI0mAwSl1f6VVTCxYAhQUgv8WbOS1GVusOZOkck/h1mYSt
/lsdE3/Ua4mlNUeAHiecC4S2AGsJcSByVo1akj499lZ1NKi9V7s5yCcPkkFM2ehZugOC6+X66NaO
Ck42hgZRmEtZmJkaHMkCCFfqGY1GT78b2uZ5mGSX59qGQCUDrnqhkLu4EjS9Yq6ZZtByro/JfDAk
l9rK5xfmFlB0LHvhoheBz+jlLHt9POrN1v2ayl6CIrXf4izPvq+fO8vCHWoHWZLxqFg3uWVtmXlA
j33buL5W3HLvc9K8zgVYUc3w+uosx1AId5E9gbgGoDpQpxChHEXpsQHiqMOx4BSUkm/UuCuUm6Hc
s0TyVl/Ze9B+ARH8UkK7bFp2Cm6UapIMx7k6Kv3dlOU+m7/pTYQkoVrVkvVa2XWwBvU5eGhEU2Ka
xihoCoidwY/oTX1QMjtqS+s57fjm+vStbAvsaXTR420KmJt4f4+1NVsK7zicNPcn8uJ9kG1r2Rdn
BozzfeF5HZoTec+PTQV6kq05S9Z/ZZ7Ovr8M8OSSbmvaQSMC33eLH4kSjurGSX5en6OVhT8zsfyE
ExNZ7BaJMw/LED6rQwq21g6u5mCrdOOWAMZ/kBDtYsqEuKOL0SlsgQsHDx3HnxZ6X0Tq+AXbvIsa
WWPv2gawsPIOYo6Fi05486ZeP4CtgSF50zxZO41//vjcnX5eeO/2vWrGBbD3x4n6Rb7LuhAtD60V
tGRXy1h817aChTQXIkQb/xKfoQmIJ1q3rvjRGA5aV4T1/JLoMj2UlbvOXQQuEdSgjnKhcqkXgAaY
jd4DaxXyigW4g/1FyWpyZbCUtZXBIwS5O1ytl9JJIDfMdJUl/ZGQ0k/Nt1lyr0m+L648KxVujgnt
j13UamFehddXfm01Tn6+Iaz8YLAiTzr8fAP6bdndPN62tSREW1kLEBAt5EcaKjaYpPOD2baj2jkJ
7Y6pdou7hRr7hcpL1ir+XsYWrhiYAS06urgBpxSBuVNOC00r9O7omtzPhtGP69cy/hHrLwN9zhv/
hey57TsR+aW4AbG3rRZYyf76bF4OFe84ADqhuY72Du291fDEB7HWIxDrIt3RxG+g5k1GNnP3vao+
HJV6IOBCrIOua7TWiWpt+A1oEUy8FsfV8esKObZOEsFd7rpzC8K2GHVWoT0dFhay2Q6UnZJtt/p9
YLkQEpiQXRIx4krp1JWa6e0xfamUX2P1/fo6XO5q/HzMzfteuAwC9Jo2nKlZh2Bwb6ZBRYOCf/Td
hEcnJPmAqF8kUy5IynjWTdCZq5XI3nk89QsuY7W5mKLFAGoaACMuVA6in2RxoqrUzOOI3ldJgPvl
g1MkfH7Zyidbta5LMB5a+HxCQ61v/Uz5mViSWEw2BPHkg5U172IgDOLe8K0GZO26JP5aswDGMRx6
JB1BMCRY8Iw2UYyk96Jq+h67m4LIMGsXOwnTdGpgiTpOpsmGxHuhozUToNBK3TZtUvkeWmvvGeR6
JLO1ZmoBfQEjjJ76izJQaShjVuuVF5nag6ZWILCiwfBhTW+MB7znOjYUJLehf3A+Hmh6gyKkZkqU
OiCG6zVe3dFSKSWHY20oSM8CgIrmfexiIZzkRZ73AyRvjm4/Hk0vuXMGY6e1NPz4HgYfOt79ALN5
Fyo/qYc0+pDqcYRkYAQFhEOmDr5XWpJNduHVMWcwgJYJUNvpF4lzpjNHKQywHBgjGoXLIbC69IBy
HtpnS8kFsrafUcA0LfS7I49mC9uNNtSMee4lx7Is1SeqJuYzJBdkFTWZFeF9bszaVAyckGNotm9G
+3Z9VVa//u590aAFFh/h6+ZQT3atNckxm0Z343HHDuekjDfXrawtiofMH/D0C4ej+KL0tHTKOwdY
Zk//3U7fJ/aNqd/G8seHrSBpCqJBHEmgSkU0KZ1ACNK5lBxdp0K1Ieg63TetKuwyWXZmWdmz8GXJ
Jp5YWmb1xNH0KdjsVBUy5i2J7x1IvnJ9Avk6735AjXWb6c5TwfSffzE64BoM5Gn0y8apIc1sfYqx
28DWEqRIb+fWTp0eUkcGChFxzkheYXQnloR9zcCs0II0KDl2Y66HoBujQYY2hU1rKtZTquiD304s
C1KtBIJDtdhdxQAVAxehsUEGvpF59ZXNg+GCiQckh1DSEVNhXpaX6Iduk2PlWUFdPgKLh5b/r4b3
+/oEr/jBBZsCqhdALy9L1xoYn7TR6pKjZsdJAIJubad7fRKULJXxiyyn6mL/nJgSZhj4UdvjbEqO
88QjZZpKUK2j0VRHZzht5mAuPH+ehxDKZxKA7OrGBTbGXDoMkakWfH2RAREzmIoS5RZwZHPKfiNr
vqQzwWFhvahT/82FEPbHoxdonGJToTsLFWCRJ2Oss7IYTJYcU6PeFQPbqEUdxk7xcScDM0jI4UWB
BIkInWWVUZi1TZIjHSeUgKZWO+STVm/6epqCvEhdyb25tohLYRM1haXnSURLopsN1LoznJrreO1t
gWfn1k6m6sD7B2XcZPWm1BhqhPUo66Rb26i4chYNMYCoERmce5+Sz6VOqJYcjTLekSnN/dqeNxC9
kUzoup2lE3oxc6G9FLv5gLAZHke3tijXND2gwfvrZ27tbC9a2f9vYvn7iSNFXIZKW56QY90Ufp28
tc6DBw4E7/N1Myu3HObrPzNC5Nkh66CMTMFSgQjHH2n+necyvdXV2QI45H1FQBwtvMKoqw4Gd114
TbcDF8dDA4npoieS8GZ1JCdW9PMJq2va9xAKwtpXzQSMUENvShdS09fnSzYWwU20Mbod+RRjLImX
+5OhbniFR3KH6sB1Q+vDgSwxvDuK22JK1gSpN9Kly/qP3nFQkS0jrcTlrY1FR74HVwjwgBfhbY1S
KigchjhyERv6WlsWGzJMkMXSZeQEa4MBMA819GUsyDCfr43tMJekTolHYEKeCtOOpkSX+JzVwQBd
BegcXgYXQTQBQ0iidFUcFc3kha05/RyMKbnzAH74aCJoSV5i3oAKwXvtAniQxzVohxiJo7aldWDo
jbWrtCRALMoCm7oyHPXawBBJLDS6qDpcNCU2I+VG38B5N+O2K2rftvcc1YDru01mZFnAE28zm0pn
TPVyQ3h+bh/y5iHn24+bAGccqJrQfWJd9G8YY5XbaOKFz4w39vc431q//jcDQugw4W2lmyihH/sc
+pFF3NagCrDB89qjF+x/MyXcM86k5FZcYSwqnKVDd6b1S61u/sIGziV0vKEeAFWb8yUphtLSqxoB
CcFtTe/09tj+RWJjiXf+NSHcMYwbVjEzW4liNLFlPTJMiQQVtHaLnVoQrhc7aTQ9GTGIOd+iFzVI
Z7Yp4zIwZD0NayHHqSFh8Wd3nnW9xuIXHtiZbxk/ePS2NXzT9VOK//3FZQNVF4SAkI8HZ6Qwc6Xh
otysYFyFX9VlmI2ynMCax3znNoCWzhJ4C6uvx0oz11MLA9VPjb3J6r/Lfy6G2fD6INBaMk4XEeHQ
W9zENYxcAFPCeNYPtHuuUplcxDLpF1bAcQm/D3IDKNWeb+EeK96laYmYumQF92Oq2rsERPfBNCkt
9gOZdjTlA3oFBreQdOysTuACRQChP7pSRUCIlau002yqQH0BzwaQ1VqZ5IZenUO83D1AgAznItjM
M9x0Q5MrEXPs4jhWEDqiWWXsizamEt+5doxA4wnAI0QxEG4K/gaqGKzkbFYia7TCQX01bR6mOfjo
ZSu2OmugdcVFg6fCBaVG21WzC1UkJTLIxuEhkeGFZd8Xzk3LZ4I2nU6JvOTeaX2nfr7uNGXfF/yN
wSzEAM5ybIDh5ugTdL9eN6Ct7umTGRIcTRO3HtgiYCF1A8hdaKmfvShvxlF5097/z5UQjfDNb4P5
U+rHxj5+uv4LVrcdyBcMhAIaiGKEaFpJXUgFxBxOu98QCrkA6ApJttuKCaQ7QdwC9wC0nSgros8a
erUN4kZTr4fKPAXxbHyqhp/XB7KsheAdzqwIAftQoqI2mYoTVcR4KbxiW41JlHqociTF8MtMB0mM
s2oPcQdQlmggxf4+90a16sRdY1duFFsgFeurvcVzH8QCIJdojBu9Q231+gBXNiMewGi2AQ8D5EQu
1EQcNKgR0riRkw3fJ7ApqlP95bqJtZUCRATIPQTWwPAJz5EafrxzZ7A1OvGDTp6M6ROvJUWotWnD
TbQE1YCiXOCt2niYJzCIepGtVJlfUu2gkHb0e7P4Yjkx9EfN7Ob6oEQq0yXNhmn7z+QysSfRaKsb
dVynKTqi+mGn0HaXWNWGFO5hAOxSI5Cgz9wdybqXnref1HncDIw+2hO5z3R6Y5HmZmKy16WoIvDn
Nxmow6Nbz8YbQ9g97Uhmw0vwvjCG5IkpKein803Gi9sunsORs19agh9Xl0MI5l3JSVnxOSDZQ9yM
TioEz2JaY4SpeBFqjYyedjvTjrug0ynbkQaKQn1RV/eMZD8yyIdIdvAl0GpZCXwZNH+Llop48WQU
DZB2rHiRVvbm/Ywk5n5sC/UhrRXrntdWtqvGnNz3zcgei7FRNx2wbTda0f2SbInVXegilYS0EpRd
RAjpaDspuotQ57NTw4J8b2v6ycyG+zybtH3q5PxbUdPct4e4/9S0pLkvm8wLy7oxP0OVsAqTKiuD
mI31TsMyjj5plPqhrJP89foPXV2qk98pHMheY4YxpLEXAc9BArJId1QIsZ+7aQBLemeT3dCCftIj
lWyt1lwBumz/nSHh0Gj1gIxBn8ZRNxmhS26pPYWKrOC9EoiAsuQ/I8uPODmZIxlim44wUlDf0TfE
3VY8mB3Jq2HNcQIQYC/QADy2xdxH7li9MpDEixrD3Hq82Y6pLCW6Plv/mhDxKAOgLiViXzca5vyl
AKRbA7h3GKQh8JodG9A61HjQrXLBjFIOrmLbHfEinjwmLZKeo7lN+l/XN93afMH/o896gXNdoDkz
vTcp5AW8qMxQAMg9BAWP1y2srfupBWFz2XOr6nEOC9W8Z+6+tn8Ub4asgXDt7IDqGwccWS+o/gmR
jeOVpdVQz43Uygka9HRn3jet/znrxQbnJXBkEh2ra4NUEdqW0G8JLe3zzZx5Zhxng+pFkBmxNjbl
DMFO490QtBhI3ovv5QMx2AEC/l9b+rmtAtkp1miDF42m+8si3n3d2g+mNz1UUAPMiHUc2vS7Hes+
lCn3reWFE9ej0dElkd3qOkK5DwhMNCEin3T+MzhplamdJuyU3gBbo0kN6y1vpspHL1LxNoMpV3KX
ywwufv3EYWRZY86eNWPjPM9g4qnM76nq1/vru/M9zLmYXbDQodxgY++IvXRlknZ5luZe1PbOcIO+
jZeZ6VowxSN9AAlStVHbfAqb2rae7ZgaN7SY0aY4UxZw9CZEKeFlOKcu35O56Hcmq5tta/Q8AJna
EHjAfG6HnMRhxWv9HpdLBbpjj0gGsXbDLTA/G9l4XcMohJnqlKlrwKsb5Ua2M+y9Ze0ttd5Apc2n
PLw+YWurcmprOYknq6INaY2eAA+omcphj65G430/JeSnS6oOKgK1TOpuzUGBxh/JP7xfgWsXgiel
AnVnqhdxNA5b7RvLJU0sq59HJgYvfUAOLDE+shRGy6oFQMfN7+xIyyWNwWtlX/DmADOxIPNRqRcc
hduOGmeFGUdKmkxPdtXl95PjZv6A0CkwGvKdz7H9AEVUJ3Kd0v0xKaqa+IWq8aNTfJQq6D0SddBl
jYZ3pO7xljlfvC6Jy7le0vYGhDGtIJcxuqy5YQT76EkzF25QEfUyu1XWWTVB4lGpvtXx8FKyctNV
o9866FVsCvY7jWXA+lWbqC2DOwwVpwsAusP1smMdNuSg3C+U6eYXVheBwvEu/F6rRJLBX3P8UHlU
UXVF3gaMSOczyFDlSJwYR82Yo1l/y5AoQHeS5IytbsoTI4LHVyswe7RQlIzULvcrUviynP2aARfQ
JNtDVmgBW52PosyGzuhTxGLTRjNu3EoySbLPL38/8RG91jPERDhUZDR+u6nzCRW18LobWluH0xEs
fz8xUQ9DFhcJTEBW1LNuk2Fn9pKzKxuFcOE5Xk5mpmGS2oPKn8BI9r+NQHDaoOxNM8dJ4NhU9TZp
429zqR4c1ZUkM2UTJfhrEpetNYGwDexdu9gI4z4YM8lTb9UEPAoqNOClvMgIe21plAl3vGhyQ1fZ
cxc1NEkssLoWJyaEUZToouzaFiYIXkEGUDKSIazdaigt4YLxDNdBiel8OxW5nY0j53Ai6i5OkP3f
NvO3mkpQy6tWICaIfkngbi4IHI2s8EpHrXEZ9AEBvbHfPhWdLFxcfqoY0AA9+a8R4cLs4Qs5cIFx
1JTlgZjMr3PjgY/jE2Lnzq9dxPj9XPzq5zFMeghxMO3x+sZei0ZOfoB4yYxLIrVr8AOKEkmfBGJx
pXUPXZcnmkAg1bX+oq4Ojk/ohKJEDIpisdqV5SDzAlu6F3Wpjy54MOAYMjHa1e0Hcj1QxBjI/ok8
ftAsbtGZiKd5Q5wttdCBZLeSHbh2jaFbEAkiXC+AEQk7cNZTgCnwQoua1KbISGTGM+q6+lZ1Ou02
6fNuj2xhFvIaDbfX12vZEBcbBjwCIEQA6yLyqud736BOVhAXfq7k2SuqbkczM0I2ol8srzbeBP0Q
xZn9ss0knmn1NCxKMbi6IXLtCMFI2xmz4fQzKvv5xPdUMRAmIK7ejbaiBkiWN9vr41y1h9Y7cBgC
EI9a8vk4tQ6xWJYiDZcan5P0N/EONPncsOfrVtZ2vwdtC3TeAWfjiQkIB+EqpYPugtSu22gIfYbq
01A9ZzUS/pokeJXYEjMRfJFTUMBuiHz+D5o8D9C+RKaIQNex/np9VGsH4GRU4u7UE3Ww+QBLXA81
N2gkTkv2ef18aaB1CkEpPOujzP0+1K8f7ilFKtJ7byPADYUIUbg9lJwiSxnbyNjkfpL7fNj8zews
bQp/vi+4XHBhQQpUwfe18jUGV30KNczrFtau2P9GgHTQ+QQlmpsMA3NdcPsdoPxjxRs1vrluYjVh
e2pD8APN6Bh4Ry45FDW5qXIt1NPuFs+m57ZSHl1vuNNAyahBFiysOv1VhZz69R+w5odO7QuboGkN
lF1xc0a8Yz51n4t554GHmvMDNEl8MhyH6ed1i+/Xuuj6PGTkF5powH9UIQ6O4Q3SrqRupKh1ynes
QbNcUs3pY9/E5k8Pz85PWsaRHGZpTB46CFLt2ibOUC/Jez9h5JVPQ75HC0D9yUYee8NZNn8qSDyG
hJIvVVJYO6WyG2RqhvHjsQRqrKD+Q9v/0hQr7OnC7U17ik08GwckvIrDpsI/HBn+buVgonC89GQs
LcsXeTV1Ah84J5oTDYGavLr02/UFWNnWi6Yp8uYYCk6PEAPPjT2BigXVQpawJytNv0+W2vqtWuyv
21kZBqQk/lvn5e8nr4WmrdCDB+7lyOpvB+b3seRqWXXECz8e2i0B+BebcHjtQVEOUmj4fr1FbRKS
hoY/VzuzqELQWkkOyupoTqwJS48nNCAePHejvLjN8hvwWP3FbIEPA6x46Aq1RHEMUhm1xmnpRrVn
3MRN+8wN9+26ibW7GA/Pf00sfz9ZkFafmqYGc3FkxsxX6RsSW4EZ33Xj5+t2VjYYpEiwgQEkAVuB
WHpL+qwiVo2hoFicBdS2lF2TleOGeQqV+M/VPYBGAshwYAOggeV8SJmBawCFIzfSWfvA+mKLZMgt
p+RxnugNHz/MMrXcaS5Y+heMyiIDdG4ugbgzJVBpQab3psn20mfE8t9fuEakB0CMgmo+fMz59yGM
CO7trkE82k/5rwnl2qByCo/6ozooO63z9NsZZZAZAGNswBr9rfsyB87ErzNt8knLFB+0Pqok4lld
T6CB0Vhq4aeJvKcUovM2t1FRnnVzG3fj1mZhozxe3zSr5wtSuuiqg4u90JBWHMgIZi31Isft/UPH
+o+fL9zgC0gGaSu0yQrhQmF2vFYbBFPqtwyYHxnTwNpFDmIrEAXCr0KNQuztgFai3mqzh6tBGz9Z
GflpgFnPplnopspnQgFsdop2ozv8sS6N+2qWUSmsFbwB3YKIJ8pKuoMO9PO9o/N8rFllA55hu75j
PBg0C9ruKS8W2DPf1lYXkNIJVEfyklnxKmd29XO7sz4mTKEu7DrTD6+aXpnm7kcTZE8dNAw+toqg
kV1YnvB+Af4ZkAMRxzd7oxGbbpFCNOD3OLT+xF+vb0MhHrowIFyOQNVbGbTKwFNr2D5RoFTauVrI
0y4qbXLXKu6hNzvgHGzJLIo5638Me2gpBHUZeJ0E1zI2VaYUVCGR4YIkDyqss1bsWs6DoayCmW1z
/ZYmadgV28y4cwdJBVfwo3+sI2OOKjcepRenb9Y06PaCVSTy1MMIbcw4DypkzpXPUyLL+qybWrAJ
2Ks4McJBLJOMcc76NBrsO6YHXRVWyY7YofXB8uQ/Y/rXkCeE76aTqmOWsjSKjTtHe2Go4M9q5RfJ
vW7+diqJ/xLP34U54fzVVpHlVomdM3lPtJzQGlSBO/fZZreq8RPdIEW2Hz7IcXBhUzh7SWXrbqVC
PghEeLvavddry2+7B8uTdB4IzvnCjrA5oT2qEqOswUptbQb3pR5/Xj91S/B0cu9dfH+xfxKZmJnl
uLWOcTRode2Z7kNODXhGVFU95QZiaiFpmIwCS7jVLmwKd20yeWAJAwVuZNl7AgJfNOsb4fVhSfeE
EHGVtdmraYF5s+b5U+mmYVJax9ZIbx3WhgWod5mq7lDE2mvjJLG96sgQ3nuIJdGSIqrTlXVVqWiH
hiMr28Ap7xMHgmhRTp6gFbt14x/VJHEhq/OJ2gz6DQHbv7gAh8LWSVqkoI5OtG2FOtBQZKFWxb+u
z+myFS62CrqikYYDARJyj+dbZcw6k7slPBXNWDB439nH2alxxZwYEPY60yo+28mi7KEUX8bB9gs7
+XF9DKvb/cSEsN1dBTxkRQkTljX5Rvrozu4ugQZ01R217MUcZcRowhX9Z6uf2BO2epY7c9JWmLNa
P5bxZzIo/uBt+1b3r49rdW0Ar8YTAxEyEn7na0NiDuDzyNMo6yGb7MeyPsXVLXbyfWHtFbXLJk/F
93s3SIbHyGIyVse1EYDYfQkwUPhAm+f5CFpSYNtNDkaQ2psqDpnahtfnaG0MpxaEMUBfuSf5BIb1
uO4DDwMxDbYr+eN1K2uXLMJoPItV1wPdquB45p45WVcuUgVq6etNv5mGr0rS+rNpBHl7c93Y+qT9
Z0yImRBzGuBUgTG7cLdN+klx+81fWECbKDBZILq5yIh0NfMadBoj7Ms8v+h9xW7+YutCZe1fC8Ky
sJSiV2sEJ/1nb37OnJfrv3/tABpLWxCq1yhkiDFP7HBGkm6GIqJfKfsJPUhWMHLJMqx5FcBQkAUH
bgnijoLjmk2OdNhUQjKo+MUKOEcoVjNQO+Y48WXiGzL+9dU9hk5UFH8AsUXq/fysgKhnSJ0B9iZs
rLj+xjQzyNzXSjN3k/31+gSubjHQLgCWhwAZDDjntqp+MKyxHElUa6/dXS/LSa6uD/Iu6tJGga8L
U1fHhkJpjs/boFpWujGcTSfo4zSoZSD6tUXCSxoxPqAMGkLg84HUkw56MOQ9I52D52zIgkx5KKs7
1gzgSDcPhHwQdfDu+/HeReuTimchWojODfaTy+s6LtOoKkOQQ8k6RfXVAS2UkWiqMtFXI0TZgP/H
cVFleZRNvRpONdU3NJk1Hy6Wb4xxmEOWJoDeqNkXzZirb7xUC59YcQ1BK1QGioTPwWB1GnC22bBR
KtfzS61lvsKm4VNqs8GfE5r4saf9hBpCBbFqBthfPiJjqXhIRaApJqRK737lLJ6j67tO8NULVRGI
4vAvcBc7KGIJXrQejC5Win449DXE39VDY34zZxmX47IAJwHNuxEP5KHgxnlnjlu2/kns62YW69GH
NB2yRmG42dQxmBoV3BM46sMt6SrlS46O+EfDLuo7U2HSQHjtbC2seODlgQME5uv8B7Cs60E8n+aR
QgiE68sKqGwrlfhXYSr/bMMTI8JUViNVahBD5BH8X50DvwNFyMGQeEDZSISLaHIaiKnjGRZB9Nfd
juPu+nZY/Tzek0D84fF6we5nlF4/MtLkUQ9xg1u1tpg/zopM/nfNF5noIwekA7ntCz1Qc2rMZCyT
PKrV7FalCji+yo0eT/7MPkhn8WdR0DEE9C5q+Bd0Fo67SAARKA2rJpv2o02rXVrHjq86LN1fn7v3
av3JNn+35YAzCVhhdKtdYJ5R8LZzqpg0It1ohNaMc16g+PUJwg1jwIk7uL5roLxVoCNg085x62tj
675iqr+qU1cGKjersC1qfuOAmhB7h88+GFsgl6l6zQF3bhMaqtKGXtcMrzSt8ru0aaZb09AafyZp
vjVLPPE8tyK7eFJ57JtDY34CQehXlU/kzht5ESLFY0IHLXV91ezdB1cfSDATpLYKxDcBhHRfod45
PoJleIbuW/+KVNT3SZ3yRy3JySbTTe9ucu180wFvV1gOnnlT/gNNRMmumzO+10zO/HKadd/WxydO
kEFGq7h+PzpW7HcqsOwzNQ9Dndj7oXIsvxsqeAFapH7H6VfVm74RKIUEaVLOWwIU/PjZnY9VZHl+
5+w4T6dtDvXJai5nnwAoHQ6mb6t+3nKfgGC7Sqwgrkyfoz1px7wCFJhtW++MCqy71CyJXxm0Clq9
c2/dDv6uZvqwzVhV/40r8JbasApuCdcSgbN9Rec+53j8gscKsSkITswvFZe47rXg5NTIcm2deNWq
p3oL8gIIwIEcwba1F516m7mYwnKAdgeX9edqa/4NckYoaQIui84rwR54Zg27ox20gPSO+2UaD5EH
POZNZXvxXYXtHWhkGjeOont3Wq+Sp7ZGoj1g6jg8xDS1t0ad0Vv0TdS7LqEyTcHVX7f0jYOyHArG
Ip4X0lujN3mQyhm9OaAq6mOqs0vyZ8kZP7/J3o84SBbw2sAZdy/ah2kZQ+K5wdMmNW0KnRc2fEaQ
+EbR8OY3nWl/Soqe7zTcNfe2LaVLE8a43KPoqUIcqgOieNmEgsPXuvGQdIfeLve9Mz01nhMMbvzB
QuAfR7aQSaBUAQ4rEWvCwL5vdhC1jrTpixLksWQS1+Kphfngn8+L8BKqEdOaCT4/pbf1eBtbW8fa
crYx0rcylUBGhSl7HwoqFlCyQ5YIXGNCbNiiB7qnvKCQmgS03Eke0JMH4itZX+XajebijYDz8X7q
hWsZ5cBE672ORoaV+Hb5o+zMkFTWVukll4xIxvpnQCeWhFNoq1kRW0MPS3byKesH1e8V/SYemsCa
0sDUszBvqe+1w95w5s3gdQeiG19sMgbGxPYdLUJl0EPAXD9WQfvndyHGA/YXhG4iWo7oKtoy44FG
jfNmmt+8/pfFfl0/fGsOD7ym/5oQAqzS0KaaZRONiul71z4l3iedbeP8MQFDyHVLq7vmxJIwyTQx
U6LXGIxlTr5X3HTjc+v1wXUj63sGo1lioEta3XaGIjWFqnKkIoEejzxwkOtJnZvKkcGghPj7n7X5
z5IQfyu22qRxBUtDb6qB185NkKWzcavHWbqNDdxPaaUTAE9wO4JWjEsGurJuKKwupNSQEnYueHCK
OGaWbRZ51Foa83Vu389xdhOX1r7OoDZmyoSqtcvxLgLtaKhe2twgXiE8pWPDS2ePJ+MhTXS/zMc7
m3xRHG2btQdITipxsWnJK7AVvlP/HswhSNVb1ry5xhPeDoDd22DlTT9prgyIdOn3EBPagPdrYM/1
LsDAIHZUCBDT06HUvvCcbez6dUoN6I//mlvzlska5C6nHdO9vOyWPhGoEgmub6ztXFFMdTqw9HEo
ftTFV+rhytLyUNW+X9/KKxN+asoSXsiAETSVDT2lA4SVfC/detkmZ4XvOs99AnmAcKy31w1evlO8
JYO55JqAhwShxnnso1FFJ5lFwHZtbDOQQkhujdXPI9BFJR0VvIs8E4NG/TRZdD5APCistN+GjDFB
rKX/H2lX2iOpjmx/ERKrga9ALrWTtXRV9RfUK2YzGDDbr59D33nvZjpRouwZXc1IU7pE2g7b4YgT
52BLYgCz7sBcjETiQlqcvLQ4srPK+CiGJxPdGLZ+o4zvtfOYtdvGDAvzV94fRutK9mnZ7J9qzlHM
WEFu0aqydHosB5+4z1RZq16fH2rghULjIphwAb86ow3uEiunVVqkT1lb+ya/QzMI0r87pf5y2QG0
Pzf36Wvr1JJ0RhMyCrx50vQpgtSmZ2gZ31q9+t2Ia0D8oGnsZVNJPmrHTm+KvDJvMhOYDmEo9CuL
pvq7bXPu1RZ+njrYzbadFbbRpjxuC7X5gjej9QhEM2hakoxs0Mhnv8VR/DMTtiXAGGRFPyZXHX1q
Dc3Wybn4MBL7NRWl7lcNYSAHMLvXQhvSYROnbvJUl7r+O+njrtkTPAfu2KTwN6WruV8J4m6dPnLu
k6IannlR1MgLKe2BOsoXamfuYdAVNJvmpbrLxwFpophl9LGPSb1D7ddC91NjGhu7qCrH79AveNM1
me3bhCp4bIoKVJ96HHsdWLx2RpdBb1soYE+PTWNbNZG4K+iAZk/Nqr2Yd9OtSfr4xixxD6RTS3cK
HMbLEVdtGmCCt13O9SBuQQusIapHgaUobnRzRNSLJgpfN5LY9QQIPD56VihPNK1H7lm91X3vnT6/
VaetU4vfkVt/MyEs3ifKfgIi3E7K4pmmpL5r1O5AldbcsYGLm5SUw4aW6GZoaaLiJcdHv6vM1rfr
yHqKuqp+FCgLflpAuP8s7X7YJkPavZiuotxNLp/80Wjtr5zMhZqkLZ6seqx34PtKscIaCES00aJf
a6E5hxL34yPEWn9OFmg4gBVXfbRZJNui4oCzuIDmT4lV+q4d9beo//So4xfRvqduhUdsYm90vQc5
cqkPvqZl6Y2ep+DAh16GXw/6d1FCI8OIximYLIcGCMxaX2GBsP03NdHQKjdkzyoEC9+msnaeM71M
H+iIXHaJ2tMds2PtqYtyZ5dEdQFEiKg3lRZX77wQYjc6uQ3sGfCAdh5ZD5oRJ37SUuFBLnKAcEZT
+UKdMj9HDdjTrNy+zS1mfFNHQ/kNAtU8dFOAhADTMm/qIhOgDVTZLhEqJrsvFC91+nSDZJ2yccay
3dqK1gW61YgbEpXarQIGuB3EB0ovQfOfp4C80+cN0Fx6muo7YqJXLikca+XcXztepGMTAMXKruss
fQKx8FZ3P3iyA3VCELk/Lh8v9sKNhnQ/Th0NzTu4QecI8eigRJotHjI2JE+DQck3bqGXAXrYVnMb
GURgDyBhJUzwotsQYNrjIiHe1OtuUBFe39pa5nqQuFeCpvuKbCNYrV3lYajTwtfFZ2WqHuN2u0Gj
3OT1UzuFtFD7704Dj9FJsm1akLk36JT2udqbTwwvpZ3T4mWd9qQHJ1rRBLzOywfopBjPqBjxnaJP
0baLTB4M+tSHiVCUoGryd+hC1fvEQmZEMVM76ETXB8QVZJcWlfgu2pxtC+L+GFnVYPsj6woNK3CV
uZHxMHKkp2rX2eqWaJ7Vceo3IBTgIBfMSPfCId26B/cx2dRZ+7toDPfOrC0DTwxV7DpS1IgClJr6
RQ6HGNBdCcSDipdIZHSe3STt7zbRTE9Nu34XNWq1p1mebnjeJE8Fevx81lB+6Nm4lsmXvOef9zPa
SBGF4t49oxtXMH7bHUX7yF2oL4iyvEMsuGU6Hz21XlM6lTzojzG0foFpBx3g4MeSyiBgQnYLyGi3
j3ZhBYOlPNQ9C+NBK/zIcSCwiUZ6lTk/9VJZCbcXghfsWZCSgEIA2AgZNKwlkLCwOo0+4ZQrPZWO
W4WNa1XkheAS3fp4iyE6QpVHLifpUVxl5TjRJx3sMh0YijdTGqDUn4rg8k5cHM2RofnvRxsxSlJl
wukJQ91TZCYeK1Zi16VQDDk6AC1Q4AFwWEakMqqNJUgI6BM3pkc60rdc9Gi7T/vfU9IfQLWM3K3+
wGMVffb9r4oPbysjnKNjKZJBkgUzac5HzpkehT10qSnSJHq0pxIEXZQU7g58C86bBbUdqJDQOCBt
k4Nj0xoD0Anw+7rIGzAM9U3YgbD5M6JUe7ANdG/koDb3J1LFb6VmF+AbgwfUWjxso0h193XkTFtc
EL8Bg+UP3M2bGyjUVDUwO1q+zSzePbN8IgdatZEPUYHxvqd6/aIDAh2QxB5AIzanaic3Gz5HrMoh
Gjv7UEEe6ndUO+VrrCKSujw5Mr7on22E9wvU9WYKVTkXlWmRBa5vt3k03RdV2SNi85KaBRF4ZEYW
UOW97mMcOSu5Vemp9o9VyJ8ikwid+DOmfZFxaCE7avNYaFWAoKPD47jOfaYgvZNb7g6QZbobIvpy
ebRLu2pOrerGXKsAAPTU2ZvCaTpgqZKn3LAfygi6RwpUdkab37os38U0Oly2t+j7Jho05/If3ufy
Sxl42gJyCDbOisou70nSDvccGa5Nbwl9MzErvcUsqB3OSt19Mlri3omJKrcoMEdXdvvOTxP0KP77
UyR4QiasqdU6Qp+GpPLLorl1jep5MoaVPJV0B/zXDApCAHPYeNnJL0dhpXaXWfQJop0+biqvIW98
RAm2f748t0sHFyjW/t+Q9D7hGVfGQjPpk3Df04l7OUCn11uwQFCABBJBaVpG8ozcrcAdJ5Cq0AZP
sVSPrlXPpG3wZ7JmmBBoFyCmft6BPbngsFDhj5OCCNKZvMJkXq0oHqpgAYHUgD6sQOyWLM5qoyC2
QBXyTMOsGJE2TpoKywO89d3MpHk/Weq00Rh3H2lFcHOqeUNfplZf64Vb2gxoxQX1NFgt9TlTdbr7
8rHLVAe8go+6xkcIaRr6W2FY6rOtT8WNy4H1Iqi33FGcr9s4xZVKeeJuQU0Y/756YVF8BaYICWU0
sMrlIw10in0sRuOxyvPbpChv17LIC745c8RCCscGkyvStacj1TnLshiEE4/sXrOeWH41lhab+ejz
UvBc9MqQNIZCHlvoYOd7VD8vz895evb0+/MeP4oJys7MNeD97Efkf1n3U3F/g1j5sgl94VKeNe7g
gyBiAqOuNAaA8ExouSTksbLzLPJIotiNxxPBuJ+Q3uaQWTTKw5x/HHc8AcQbldnqVomAcWzqGAQ2
oAXE+m6zzi4PqaKBlR2FsG8ZZ+MnTxBYeQg7kbDXrDUopLS4/9xd2D2Q7UHTGPz5dHYyN516hePu
6sbaoxl5ASjj+3WzA8IXCBqoaANygMMCg5Rko8riItZymx0icB8G6Fagu2pM0MqTkFHxhmiEAmFW
Ohsu1M+0ywo0YZGDStM8mHn3PY0x5YY3Gg0K5rygmSULDBGngVJM7V0XizcbmowrOX25/eDsN0te
o+kF8s+FxQ6VCTiiUN7dlt5FXHt3lWRbG50/55Fcc9g7hXWfRiXoDPSby/N2tjTStEmXz+hGWQN2
DnZQp09FuTUgXfK/GZAuHaujg0rnMYovFgTsspXPz8t6FKn+M4W4NIGzmkciR/0QCyvaytTYYWaY
tqaHqngWsPMXYzgyIh1OderkbaLCCN7LI/HpGmx8bRCS7yZlhVLIPAjTQZYrgPyInq7MkxTHnc2T
5GolIGkOaNzYoei/puLG/CNscm/Scqsra8WdP5N+aVEkp3LcAkiE2sB4xq+NchdZFbJKX9ggvAIM
2u6TapVIKf/uVHublB9pvL28XPNYLpmXXG7QSzNXI5jvLc829nl6m2fB1K9k5BetoKcX7TR4ooEm
6fRQg0ZrxPPeYYcJ+ka6r1U7dEpb9ubyWBZdw0DjIwQ155hHmkrQisb6ILB9mmKja1uXb8tmJf5c
PAKOTEjTNU2lA+ANYQdqv2Xdp7uG7V+aKOCdiIYsx8LLhWZVw6nWlAcreTKHneFPA1pTVy74Jf+G
OiYIuUDuOL9aT1fDpXmMDk8MonKeuukugshVWn4B7QUgRitbSQoI/2wlVNVNoLzRMYar6tSUKXSD
mZlbHuzB9eIyhsLxa9zfNuOPst0X1krj+J9fLnvzXKic42rUZeXnAUe+f0JynB3yCI8+0ld656fg
gNzjt4E9YFABPLJE5k+M0e1gOA1oK6B8iz584kWKku9dxdE8muJKcfqC3hLw4+Jl7eQ+Hl+5r9AK
EvFAx1avTWX1LxqZ4k2aujY0gaGWpTb81Up5tjGb9rs15uIVDWv2KyNgaGG6M9wMWmL7idUwjryA
UwYidvsfdZK2wG7yCKBkZO2GtsOjv5rYa6H3zVri59x/kfaBthe4f7EPEeadrge4FMZ4rIUasuFL
VHwW8RqU4nwPnhqQjv8y0ZxqQhY6RGAFcpAgUXzQlQXXbvTZCC4yJHehMiNz9+oOMt+kddVwNBl0
klt/Up7NtT6I862IEhHyOqhQAhl/RlNtocuz1RXBD1gV3yAPIwOK4C0yy5Utcr4kIGecKRsA2FTR
tC1daKre0k6BExxKxy+IP67V789X5PT78ziPwu2psls6MHxfB3zP2brDxmUrz77FIdgEjNJzzRXA
oFMTg5WyTHGj5EBbO2ha16Plyrm7NAgIGgJABVkz8wySV5BKpSZnyYE7d0m6YyzIihXqjDUT0tHe
xUoGqb4iOXTC10sfOdH4egoF3ExHo5DqH6PN1NagGAVBybLYFNXKvlhah6PvO1Ihv0zAFF6SPDmY
+e+4KDw3XomAV+ZIvscHeyS1G2MAY/JOqt9dXfuqvrIf1mzop87k8AoChTlsCA44yw5QQ3Mthlzg
g58XAlvuT+L2TAxlTEdaKVyhBxs9t6pW+UO25+QhZTciQtYATb/g73e/CvpLEDxQf7FkTwXAq2v5
0eWx/vs7pL3pGl0TMS2ih0kPhL5FhZFcr5KEW3cmhXBn3ArerKfTiSdtP1ZtmhwcpPrJrote6nR3
7XF8akLa/nbddXaW0QTvCvDB3Ih2r6z1wi4cxiejmCfy6BCLqNnUKEklh8T+0IqNwvY294m1MpCl
/XM8V9Jy4DbQYqWIMVfRBhA8rm7/YqJmFhDwCRLz7PZNLAgfxJlBD6V6w9NNxXaNtrlsYnEIRyak
tTBSp+2aXIdng9WP+c71QrxYaxvRKeJGx1ZNyZ0aBUiNNiH0EBMPhGzN2ht1caGPvi/9fmSNRdlR
fF+4j3HhpezRSaB78jcLcWRFcicmoB0LHAI9WPlWT+8ynPjOSnJ+bSDz3488th9bUteFjYX4cCzf
cXw3vWX9ipGzKiXqKserIYXXvZOzqUVTwKGnbMtboGZAsOJY34S5EfaBqGG+xiKw6F9HMyfdktZA
NQp+EXoYxm1kb9K1o3nt+9IV2RlgJiXD/H3Dd4yQZCu3/Mr3ZaybkjAX1LP4Pji3m1/5mlrx2uel
p5XRpgA4pFgQ9FDwD7KSuFv7unQ16llrODhr6aFtby2+7dbyT4s+i+IzaHSAzjrLXLd949gAUdED
FK4s6Mcmj4nwmPH+F0fUkRXJhaDSZfd6jVMwc3yr2EducPn7S5eqffR9yYUagKXK2FahGD3ddGFa
3AxrzH4r8yTHWSinRWbTYwS9eutMkIcDeeCvKvq4ehwokADBglQtuKPkciJvMyi3DFCga0uPD34F
Dsx2hWxzwaHAXQqMJNrrcJY70lKMaIc3KyrAzB0B82H/5OqwvTyIhalCMQh5AHwe7Ffyg1M1IzXD
+2QmajeCMbtz0xe73xdiLW0+/9LTlz8UZY7szCM9Om41Q3E6NjOq58pXE7Rhiovsfgm8TOIN/Kte
rkzcfLBeMiddILoTD7obw5xqfKBRKKK7sfjMzPvUGK8OhyGrgIY0cAOjO+EcDc15MY1ZpM4sICQG
UcZjeyVIA0szm0DaDDmBhaQTifFq6A2mhVC5tGNz09K1CPHcz04syD24k5OnTfHHQvLpEr9fS8ud
b3mooSDqgWAVOvfOQCBaWycKY4OGTm+yFZn1XBXjHiIBK/Hh+arDDHqVdQfPB/B7SKd7laKWOWWt
BgYrto+KFsDY6qeGTuEeKEreiJW9szgqIOBRTbRnqkXJyaYK4toj6GnDQulugXX1HKZ6qvrj8g49
3zlIpoAED5hfrP/ZWwgslRBHoogVajrcpbx/bmxgJdCj96OPLGBdpxeHXp/mhE0AT+a1mkF6UhRJ
aefWaZ+roVoA4zplxbcRp4/B+31tZGvtfEvOd5wtkoxlhlFbIPzTQre5aacnREiXJ3Dx+yjhA/YB
YaszxmKLdBZQW4kWZuZLkvzIUZi4bGDJD9DKNUNZALJAYfn0bLNsnRuNY6khTRLiORElO7CIc6iH
GGTF5RbHMueG0WkNija5dg0C/UrrFMyVSZqgjUbfWiO9WrMgXTkzJC2euAN3U6sXmpYvlgZY9OUJ
+1MBPz2e4V/oGgM2HzgE9Fudzpih9n0G6mDMGEljz0xxA1D1nvPmTaGGZ2uT6cd186uceOVRmuw7
Uu6jSvOaVPEIrzaXf875HYiOSzB3ICUNSCHaaE5/jZ6IThUD5HeAseRfFC1stJBPf7FyIDFGsODg
sj3T3lbH0e5EZGlhatBi7wwW2mcrFL0vD2Vp9dAoih5GvAGgJCtlmDIXKHi1UbUwgWJ0/Ior9380
IM2VU0Vdh+NKg8ThfTLcrbXBrv1+/XQpatOKs3qctHCKvJ4G5dWhLVb6aHokv+NTZwGGjc8r9r6r
bkp15fuLngSIAPo6wdUClp7Tny+qgWWFMLWwMv2W7xr3ydXu9evTIBjFkRVpkiJeoHEZ/XohGnID
TSTB78tOtFDLR1MnwLUI/NBrAj86HcZMYYiYI1FBBPNuaS+MZDtqhVR/1JPyvp5az2qjoMsHtIo/
df3VL0AYBwMY0IgQnzwDWJTtVNWUO1PoOCxAq3qwvzy6pSAB9KhQZvsD4pVzpHFWllWuTVOYDeCR
9tBQgeZOJRNfQA+DJgwgym8sY+xWAtIlz8Bxrc1BIqgS5E5ZlmqigcKKGvbMjQH4y6cHq0H1q2xB
boxin1ipIS7Zm9uYUT8E480Z9DAZM2rUcaPiLCO7onX2DbvJyTaNVmZzacMe25F8cRzVwipHPo8r
+piyel+X45frF8xBBQaIa7C7ngVAPIvI5GrjFEZjubNo+mCp6Mk2u+Eh1607Vc2vz3Fhyo4MznN7
9FbJqZZSB6D8kDUfVndbEh5U42tn9n9xlrpQ8sGoLNyBMo8515WI96CnD3WACoTrq1MZXJ66pdWB
fjSiK1T2QTs8//1oJMY0Vij4jcgzJZVnQT9Uu756hcDGQvkNVycEqmQAMdgxk9iaZr/uKz8ywopo
Xpp9vzyMhQDr2Ih8q415W9sphZGyBxYTMfKmKmwAFPQ1tbxlQ4h4cTRAC4vMfz+ar5QMUVbM5Ve3
3TfKz6i9q/vXy2NZWJKZexb5/vkfdNKemsgyMBzaSmagCfEjdn/l1+eIwAyFx8/82IJIh3wFlVo7
AUKqT2FaPtTNR8d3GTD2xfh8eRgLM4VwSf/DmDBfd9JN2nGulaOiTGHSeFn7RD4qawUkvmjBRbhp
zZruCJxOJwowP2tErmgKDVD0J0X/0A7Rhtdr+q1LZkCWj0sOyRyoyUkRU6XVpgM2PTWclAd1AtPl
lPp1tVIeXVh0UBoC2IUSxcztIflVObDJaCfcaVH5iJbh/Nf1iwHaZjw+4FMQ25OmiihuFlMnxTav
6BYk82FRuW9TpK6c9YtThesLvT1gl4Cx0xUZe1txBtHDtTp9NyrdNqvaj4RmK9XqpfADNGogZAfp
GPai/Iy3ayerCYtx/rpu5EW6MvpGntwAtbHNGqP12pTuWazdkGqC6m/5o0YDgyfS+OXyrC4ECjOb
28zHAt8449wbCB0B0UmnMO+GbZ/TR8Uqvgj01BsRSC7s8eOyORkgPad5gPXB3kXthiBHIq1iN5hq
lHdoWLP6VN9OlZb+FLXb7ROEewHlQ7cZXeCzILSTf9TChqBHBAoiD80Sf3OGIIsCrmwc6yoyT6cL
jR7fWlXmXxLTwavH0RsjFxrtmW+vUQCeN6DMgzYMA430MHSGSB+tgvImt6ZQJ6V4oHH2jp7NuETO
QdBdTsryERJD5FatzcZvI+IEQrH/4smLjY8nNWBd4IuQzzIIhFZ2IbQpHBq6MZzq0Br21QA7DPPI
hHQRsz5lrDGgPoiUgEcGCMEqQR1nfhqvARaXjpr5+QFhLYDsASM+XTsKhvNIaPkUuoYP2etVvr6l
7yM4wmphY4CnXvKNrJ+QqJrGEdoiXQzlu5U4eb7+pMwANgCifsDmDbCkSfeKm+KN3OnJGGp5BVTY
1yRXN1x7KeLYH+JnrTtc3nQLYfJ8ms3zZMwnm7Tn9MmmLovqMbzT7fetr8Tv13/fhQw0DhDUZNHr
cboagpuo/2XtGLb7uA0IfZz0x4RuLxtZWBJ4l44bZpZsP1MrxSNusHk3WqELJanXtH77m89jb4Ic
SUUcJs+RGQuiZK0VsuIrs24SpOwvG1hYc/z+fw3Mfz+KupjRKHXOYABHwa7Wa4yiC1znVQcB5BBz
v9Pj4LLFxRmDkAlUT525nKafWqSZ049qklvIqW6SeFesXPcLFyVydBZYweZdj3fm6efbvqtZU7dQ
NADlDPbJgaV/MYBjC9KUZV3VkcZq7JBNoE3gXmLYK4uyNgbpshcgd2kwCDsU0UbTNmodNCt7Y9kC
0Ke2A008qLKezpIRGVY5CxiFtLlFarbM7vXIv7zOC9sbC/GvifknHHmWwrg6q19jmgBvRdM9TkMz
+8reLltZ8qZjK9J70codfaonDCRR93a+09fQELO7SGciqFggDYIOWsT1MhezS0oG1Gluhxb9Rspb
Z9hVyTfzs56ux6ehmoFqAhIVc7lBTstqTLiFw0o7nPLPRvnlVtcnJU6+L614xYVGcN7aYeRAlkLd
NABTQrGrGldu2+UJ+3cc0rJDMlBPug7j6LVdZ+4jGpjZNvrurrFKL7rXrJQCCoJZzUe6C3XXUkYk
fEioWN9zxW+cpwwMxn/jXUdGpLOKR0JnphMRyAo777TQ93Ykvl124Hk+zh3s33FIl2466mpi9AoJ
8Qz75F22jRkIDodo2F+2s7RRcBuizRhdgChpSnaGMs4drDmE20pv5EG81rK5MA6QMiHnBcYvRJTy
A4VPbgIdBLQra+7OKm7ET8gbXT0ClMNQJ58LY8YZyZRuNmAoAa1RKPLb5keSbC5/fmkAkLTTwDmM
xCuR4fiEqy5rOgs3YQVgfMp9Wt8b3etlI+ergAZilJDmHAG62OQIjvQIhMwh1cMGRMGG567RiJ8P
AulnFeljCCXhFSO/HiZiQVYkQXq6gXgXoAWbUs/QXU2u3uQwA74vCCZpM+WE5EwOcPplrSl6OA7A
XyhbYh8K7b7Ndrr6dnnCzrf5qSXp2KItUbOyhiVleHH5bQGgtgYwZX49RuLUzjyxR7dVRSDgU0L0
MtTARGIaT4LnXtWGg8GCur5vr0fJoL8E9XKE2TPXl7xbHBc8wXlm66Ftx/AC6lnxA7hdPX16vjx/
Sw53ZEhOsZQjKC/V2VDk6JtBfK0BhLts4fzABzwG3P7oKZoRObJL95QwSHdxK6wKDup10EPraf+9
arNt0mXfwdrycdnewoiA+0Hqdn6lzNCM05VSeBx1QhuG0O7tnznBUWOnV5dB5jMGfOsokSKBL6ci
NaM0mzQ3hzC1nunWpCtrsrBJwRkIHXk8fBCkGpKvtVVT6TTG5+33TNzX9AFymX8xR0cW5KjIFsVQ
RMYQRlnmifZlXAvulhZhFkDGOY//wXl2uggqdezE0NkIqY3Rr1ridfEaH/jSLB2bkILgInbIgGbM
MYQmnt9OQY/8YN6vBKkLiR+kHtCOPpNSqFhxaS3icjT0TsCbuubGiHxmgMFoR+JdrPjYjta4ESQg
a0WOhdlDfU1F5nZmEkKsdDp7cQdSqrptkerWe99pBFqHby47wMLkwQIS6Sh7I8Ujb5LIHBtNGCV6
meLvDsg2Bh502e6yjYX8EdrHkbwF+/2c/3T002HkuRHlokOtpqoeRgsE1mjRUhkBjcFNLB7i8hb0
tDdVeXUgC6uodyB9j56XMzwTEr0OHXQk2RvostOp+9Fzc6MysPsT7eo0OEzN3VQzmQCQgJJz6IlV
aKookXR196z71WuPCv1yeRKXXOHYhLRT06xCb43gyLe2SpD140PTZCu+sGgCNS5kKWxg5GRf4Eqh
8UxJkNtMO/DllS34//oVG/N+P41iMVPgVJ7FqhDfyKUoynpjGhoMQ4E2ETQvnwrugIOk+5rzKIi0
vPOShq8co4vjQvEAaRG0q5xt3UxJ8cxnWB2jjT0LGcqfl5dmYQ/BmZA4AtvAXDuWzriSOB0kLKIx
LJMHlWfeUKZel1x/1RhI7EANCz0owJtKRvpocLImRkovn5QgrSe/WHsoLUzTiQXpHB0bqBx0Gixg
RZxPsdbFOv/r0soD7OeibwMpHdC1SA5cob1Gry2lDaEae1sWiemlWumxdnzkqf7oxJx4mWZ6ibuW
6FkaF7oPkQtFpxLB4/z09OEDrUsqmEAI1fsNjfz+emwScBB4UAA8izgAh8CpBSMioylGKkKl7T2r
uR+V3dB7hru57GdLdxDszCRBCDbQuClF06WqABShwI5R9Tei3KoNeZgJodpb4kx7raVBxsC8CYYr
d1jpCp5X52z1ELfhosU8nmWUUa+alNjIRMiSN2UmVBS3owCyLb8eHIW5PDIk3RVgrJwT5rkIJ2Kk
flZ6ac7XSidLHgGaM/wHEek5dAblocROq7wPi/xdAfGstrJXlyYLISf48RHyAOQqRZ65LqCWmqHE
xyGV1eIs1QS5MWInmPKVo232LHlZ5qsbyhcoxQEGeup5caxafVGwLuyb5ynuQTn8LVZQvIjibVJ9
Xna/pWMOjxDgW/H6nXEEp7ZMsyAmA3VaqFN7T4a29Iu0/KlA2/CynYUrAqWLf+1IHjA1nQaS7lSE
yW8SNw/1D+MrNDIe+I+VkG7JC5Cog1qCrQF3QaQTtS3TIjeqoQ2zLmg9c40+Z2m60M4LghjcdgbY
oE6nq88SSLo0jQgFaEYH9MNFvH62nTVo+9IogOqAm6k4e5C3OTVDAFTQocqI/ZLR4FcMauvLq7F0
bCOpCfZGODMKrPKql0mu9UkkQpWFZfrb7N4RwGvivkI/VvrVZtvL5pa2DlwZdXKkN0HLJA3HUYya
QaRLhFGTeox+1tWPYkLheC1d8OdD8s45NjTP69E73u1R29ab2VDxaDRpAIGa+2mKQGRavXFDeGrc
PplZuS3AVeOb+c80JgEWecUHF8roLp52yKvjoTq3yUtXR6NWztSquJxAwflgte1DnzBUcVW/tgia
/ltIARfvqprdNx1zPcBG94ljvP7FnM8sSahGou1M3thVr0ELWWDD6cL0inzvdAfb/igjZ8WV/nzo
bM7dGZcA6BbysZIvdSS3BiXCCWL1djDE7K4ch9cKnK9NVveeOpKgSM0gYe9OG38fROuVVmEj1cH8
WnV+gO8z0MvhUTgoaWrZrjLyJ7vQNo26xiawtHWB+0G7gGnh8S0HqYLFKLknmJCc7Et+n6EL3Mmu
B5a5EDGZEwfWHDjI0BlkcV0LoM0xNNUHpu3W+Ohn/5XmGmkjlG0AKnNRopVOt5LqsTArfQiTsvGq
d2u8HmSMByOON1yiYBGEYvzpBprAixlZDL+/zCAjhHwYIJOX/XLh6AHvMGq+kJlBikUmdShUqMCp
vB9CJTd82ymQjj604w/DeqXq92i8c/jLZYOLc3ZkcD6cjs6EuCrdzInwxufKvQLdVKf4+BsDSOri
hMO6y6cbapy6ZcfqAFGNTe0Gw184Ll6hQDUj0gWCyZYGkHPLHCaXdGE1RN6jo7/xaKVquhBwwAI8
F8SReFfLpP0xhKNKm6tdaNTphzK523ZqE88FMDIrG+p1Ft1fnrKFC+HYoEzXb5pJ1ia11oV2roJ8
ZttBtKpKXtT2+if8iR3pbBrKzG7qHHYyx31QR+e2puKVuvX2fxuOFNzUWq8z1k9dGEMWUeiPpH5l
3eewxuK05MlgrQQiCkqkQAhJm1MnIEASDSLQDly11n3UvF4exsIJiR4agrL8DF90ZDBbOfVpxakY
QnPsvEYHhAXQj2Yl4FwaxExRPauYgIRQFoEm5vjf7cimxGuy57JcqU4sGUBKD/loxDezztPpfgcD
dq3mfd2HgiK8bOhKILv2eekIriE+kJZT04ccUqO2n61FmEt78fjnz+fn0XGlgmCynXp83zG3fetF
bKdpt1UFVuTg8mqvGHLlUBbKJlqKZt3QaAJIVubOwR19CEgxvvLKXDaE3hsXj9vzEgFzWktxaNmH
xOrAQ5j4MRm9zH5Wp9wbxIp7LfnwrGSORzv4Lc/eTn2p4P9PBqz+9FllL456X5krh8rSDXZkQp44
dC00g+t0fTg1yQ5UZ0OLxkC/Lu/yCuJoEIBYc4ml0/LYoHSK1czUmmyCQdJ9K/K7Prkv+WeurVwC
yzMHwCW4fFR0Y83LeOR4ymibwMqqfai4uJTRvmRCaqNBy8llt1vcP7hs/s+MtH9Q445yYIHhdiWU
IxAiJeLmsoXF9UGfB/JR6A1HE/fpQAoA74c6xgHAa7W/AxyBPyAHm/uRXrM7e7A1ZNnUbm83owuC
/tFauduW5hHBP1KTQGefU4haY4b8/oC25DJ60dRbYwi6tb7KNRNSRNCU6MAFQFcNtfJzzOJAc19c
tEpcnsalhfqDZgSgEYLHcl6KDJyRotFRRLA/m0Co3y5/fql+AGQvWl3nWTpnPoTg3xhVk0BvNRB6
Fthl2y9M3I/5j9FKvZJ8Mx3m2cn14CpQIUNRGfpK+O+zvGFp0JHk+qSGLRjmfNxG+eNAzO5pqqAt
cXmE+nzty9E60uIWrlMgNm25SxmMMKjSQKgvdLpx2zRPiXpAun+L1LJv1UELFZ4cB6/RQ5ACyWVF
3drqLYF4TL9hkJsyte9Vf9+yH6pA91B2w3m3ufwDZT0x4J7nycCTBC9E/D55iZ3KHVltoFVpMndR
a/tlpD0Zgvizriur781kh15XRKZgAPxmQWmIH7B5fXNAWGAcuu4GAUlQ5Wspa33eoGfzBqkHPHCA
ZsBFfrqBG5tFmZOjOweveLO4dyHq2qp7VekPRfldYemBiA23Sq+w7wf+kJTfJ1oA2tt51VTvIJJ2
KwREqOt446RPvUgPTqP5cdOvnJfLy4vpm2EQaF2VX9hNxqKOaVhenn5xHeqN06PaPk+cb/9D2pc1
x4kEW/8iItiXV6A39aKWZFm2Xwh5LLMUW0FVAfXr70HxfXe6aaIJzZ0HvyiG7NqysjJPnqPhcVu7
SKVFq8bcRe0/ZnkojIe6PCd9gsd4Gepas2pyO7CcHgyTkY8s/ZOdPd1f3xk3MbY8jHl57EG8e6/n
EdIFXR8V6H0QbTs8D5UeH+LSoCu7HJYQDaPXniwZ8h1o+xlDU2DpJ0uWxUKxmhZLVoMt+kDaYlhD
tGh4sAbRBq6s228u4fVzo3jKgreftfxJoYnkJaKL8Ta4uLYsnVhahhrLuXPBFAZBB204tZCia+J1
B7IL2Syc6hu3iDw5sn8AOwGn79wUIEsoIZkQAmPn1N3rw/7v/SW7uerxdUcFTTve9+iLntYcB6mY
nUo01FMqywtKTqBzVTIeWDJKt+ALjRc6Pm62yMTe9CbpqNJ2XsfOUK0K+jyBrKAKRAKycwvTdhME
jobGShGyUUANTC/lEahJWNfzs0aFHbR27O4B7jB8V0lfdZEMG8z3Ek5pdjJHHju0tKCCM60RVV7O
C8M22VnrD62p+dD7ltVr++UHxzi0CzOTiAYRBRN6DzNGaYWqSfyk/3l/V8ysEop4OF1jWgabY7LH
W9vIa02TzdmRyXcuaf5c1lILDC/Sfty3NDNlaMnSgQzGExDp88k5dgsbWMe0hKXIfgff1KNSeBBh
zVci50ucjzOjMkcJoTFG+5T0uT65ZSo1J6YWRT/eU8Wf8nynOt/uD2fBxDTPgH5S6FtVMKEpDy3k
4qh26pb6fWdt6GDwsXFwx/zP9TAK1DcTSK/X5zZ1OuRKCrGqtTw/FZF0Fg7RzOrAJUCWCLVCNBZP
94Ee08FjVd2gmLuS7s6S21Zs+/z3/UmbOaoAC6B7eYSGI5Cd7IEiqpGgs7Pm7InCKvyKaf2WK1T3
NaRS9hVL8q3NZboA7LhNmn/eUSOlLCrJt7Kx0VDw1IgxuFw8oG2jjva18+hoOK+PJuot7Ae0SyO6
K9yFwzXj0NHgjBgN84k9P816SJ53g6JXzdlmhOwyxZEBBLKXQvbbcBc8FzjCqCePnYiIaq63CXWK
vu+gaXeOOfuWa/qb0LVAGHEYgVYccBcSJrwONWoNgZeoC0/W2z0KSQwUxZBARFMEjve1cS0CDWWv
dsU5hqgoUWNwfKj+19mS0I18YWV62kyjqKAmJYuzV6qvHfJgkXRX9/fm+EOv4oyJiclhSywbXH6d
Vpzt4u9QPXNUqsH3sjH5kce/6uTsfBmhMzE4Se0ltaEreDAU58QIPM3xFW0Je3q7/zBrOG7YFmi5
Vaf+Q3o1bV0GC9XfZv9FxRJcfNcfn/z8jLmlSwZ8nOj7QQtF9Hx/PW490vX3J29tEOT3UH7Aeiju
A/022Nsi25r19r6R2d0LUVnUKT38q00u2Nj2lNhqjeKcOQ9xcxiSvW0tFPdnFmHMq6L3Qh0Rze44
zososi29kthZUpxVMDf6IlvYtvOfRz0XUB9gfaaI6SarTNtQSHHutbDRHV8mS2mVW6cNvzISXv4/
C+MvuBhAoQsBxF9RnHPdXvc5XEuRbOvM2Wh2dBiGYmHd5wYE0C+KUYB/IyCeeLMk5XbVovx0ZpXr
dwYJiBbcX/TbWi6cJNK447sU1GU3EaMaVdDp7HuMiET73kt/xLI4RBYHv7W6V5gSMOhHmhp/SDRl
pck+6Gl1TG228IgaN9fE41z9jMnEGk7ZehVRi7O0BAnStH8EanTVVmzjgEkPkPuPtJELV9ItC/Pn
2NHqiZhiVPyeuLkKpL6uAsm0syWcc+/l26RNDxAKWDfgZB1ksYIgyrFPBl/z6tBoZUD6DDXk7DEB
86zakBVFv7J/f0FmTqFmoO0atxeA6zd3COdea0tdzc8a5HdMegYRf5hDDPu+lRkHDyseammWNvKm
TzYWcyqlGxwnByTpMLhQYIDc7nNS2kHdEJ91zw35/h8M4kUC5qaxD3kKhUD7jSILkRXnpnx0ROtD
VpI6np8mx8Z0/LZWkUkgX3doo4Y0Eq1Q5LrtllGUSoqMwR0YdMvz1QBNpWGppje7XP/amEL/4wqP
H4g/4+JCOs1NYCH9lcolWewZKyMFI5Cf6AG4FQN1JbKwduFAALR86+kbKV6J/np/gWZczZWJyQFM
pekQrbPKM1e3H7q3uf/1pQGMf7/wmwyHKVIbDCDRDzaAvqb1rkBZ+b6RmVvyagiT26USeqYZFEaY
9sbUYmMUBBxbQxAvcfguGZqcHto0TY87rjxb3E+MMAaMkOwKY2n73iTo8BS9XPXJhWymtiFJCTO2
5AEhf5y88Gsr8aNkjfT3ysl/OxAwtkszcDu6Ke3ct4tN2UWBrB49rgQ5ol/1oBbSt5UDlXmYVT/x
uAk64fieR7YDgSqvTv0ePMTlTi/Wesq+SW1YS28FORHf0z9AHOKX5C1vBwiIlEhphdTRwnhQwwya
Xa71RxXfCeSmSfY8qL97JDYYRMyp/uolR1Vbun1n9iiOGjIbYwkdyIbJLkpFr0d5UdYjxsDWq1Vr
ZQtzPm9hZNfUx2b5abKxsiBmbFukPutaH3QuegSXgKgzJwFj+NeCfn0SYvR7D5WT1udK+yaiTdq/
Wcrq/jlYGsQkWuRMOJ7b5PVZc3/r+gFyp/e/P7P9r4Yw2r84zII1aq0SfL9Tj3kHzOxukOuYLZzm
cXdPIoIrK5PFVm2L96aOpXAMe4/Elh9HG8RCPtQTFaVbefz3/VHN2gM7oot3v4s8w+RQa0TNFVXX
KyD4i6COc9+pzqq9rrso1JV9/OUOfQuQatxOaO0BpQ3QY9eTOCqCm6yLqnMvjb3Z/syhCHt/QLPb
ALV/kHYa0CKaEmUMuoFnaFzXeNQfMsdnS5C0pe9PRsAGlaELtsJptH6Y+e+KPN///bPbbKSsHDla
8J6euHMj57KnjY4NAIGdij+n+vecotiwBK5fsjNZeLNDAJxGGuzAw6UO31C+j9yTXFK9mt1gNkgs
sNwI7aZlICVrCQhw7PpMbB/Vn1ZuS82vszelCuRSG++sl7mwNTmiWpEaXlxh7qLBXdeFDLkgO9G6
C2HkkpnJGS1lXbipjiEp0catLb8vQ5Z9kdIeEDb8h6bH/y+lOdkHkS2ynEhinxznmeyaZiEjdrON
0ThpgdESASLIxIDJuz6IbmnGfWRy7cRJH1ZZe1BS9nZ/J99M02hhTJDjFY8urum7dDAqbfCGwjm5
ic59j6HBSU2iLtBtwRdMzYzGA7UlyPBGXPYNSg6AQKWDCLc4ESsGwCBPTP47VaT51YXHQKAfglyi
h6fjjbMUeu0VvGjFiaNnp6jSgIu3RFtC+N6cTFiBAD2ufBstKGhBul6alA5ubqGKdop6Y5UbryZP
VrZ6YLxaGM6sIaTi0ZGKV+ANAYXWsKhTJYPqqMbLXV0PyippbLJt3eSnFgNC8eX9gCTlv+YmHodW
DpO6DXOUZj7SiWEPGTfT+nPfys0bb5w91HfHSwag4WkqVOelwwFB6U6ioz6CyY07nExwPGbZe1tg
G5rNsazI+r7Rma2OGw1PFGw9aPtN+7nQGzf0ZdPDaN/4vX62m5G7ZSHPOrfJHdTtEEaNTdGfOe6L
AATHjBmtXXcnE8AF+T0C3PTro7g0MImg7IFyE3u8O6nfkz7zzbWpLb3zxzW+Cm+wOpcmxjFejCFy
8iHPJUzEWzUDdcufQEaxX/2+P5C5jY2nIRLbGgqdjjXukQsrkPtyo4rDihS+4m16n9lr+z/NFo4O
AjH00jhTuHTsOLztEiJOSeutjZFNDc2wpv1xfyi3qX3MGLwaGPPgE8CBOTk1NnMbSrRCnMoWB3MN
Qg9fbLsk8Z18T6xN730f4s19m3Mb7dLkeKVfTF+q1EVtxJU4DUejWnVf1jKajGiyOp3JM6q7mLg2
fgIxPKrQX//56DhDIz+orQAF1a9/PrARupbwgp9ql/lJHXJjqeNs7rgjukRBBw8mHMeJh27Qvhn3
VspPSfaqo8sjF7+K/Md/GMUngQNEYbCPJ4dREmdAGwDhpxboSScwa2XhpTE7CPQaqdAOHAPNySAQ
hbcF4ALiVOgPkdgRALPL/7CRkPz6XxPjOb3YSLxBv0TGNXFi7YMYtktvpdsRgCUAkcUn3cnoea8/
XwuVuFkDjmXULR9q1h7t9rmUXx4DkFxIGMKQM+K6JuevL5VUK1nfn2r2kEGfdIlAfvz/rz0ivo9y
KCQW0ZMHdpXrQWjdQDgHJupkCpBv2395+kcm8iEyxSo38wX48qwxsGQDGje2sE3LkW5iKqkaF/3J
08pdMRw9NQ/AmObjTeOr7X+YOaQgR55NgK3AqnM9spr3tQdXP5zi99rYuu7CnTvjGaHNAajn2JQJ
npMpR4AujTInjYL2HgB0DJ0zv3VrdH3ozyI2Yz9rvFeTkBdFxA/M6F7vH8+ZvYfMPWBPIxBzrO5e
D64XTWxyg/MT1/BAq9VvtZN9GG20MMhbV4zEz79mphTJpt1IhSeAFXSF81cdmjepigV3eXtZwgRK
g8i6jxCr6Z4gwMywzKL8FMtfzHDXA/VCMbRhp5jh/TmbtQQEF4JoAKhv6FXi1gVq0a35iRjDHtSG
cSCskQsJoWDetwvgo89Ab3Kw8K4BTxE49UGWPX3hRF5UU8Pp21NdddUalrpALWjz1Gmxs/c6vQf/
xsgbBz4BkfmNW8YPmW3VO91syMtQNP0q0VNQL9a2XFXcNn1IJLDd/RmZOY9Xv3GcsQsHacpKy0sh
2lMDPkxQu0s/78oHiVozpNbfhuLLbedIiyCfjvYOY5QAmCoAWJK5wmqG9hRTvfJ1pHB1AD8BHTiy
3F5Y7dsaG4wBlwqWA4QvI7ToenANJMFVWtXtSdM/ZPeRKj8c41WAArTZ83IjwP5KlJ0FQbiG/umN
hfft3MxeGh8P1sXMNrqieAmn7Qlsh0Zg6N07dbrXnqgeNHbsrSGij/tLeQsx+RwuHBG6UGcgxz2B
3BLwru0pV8sWjQ6OtqVGaoW5jpJW0fNsX+dG9sh1BeyRjRUHXhPrvtVoPMDdY63u/5w5/4TsAWJt
KIDdPoMYzYtcJJKdmm5IUGlSHonIP0BssBBFzJ3pSzuTWLFPVXApqSo7lfSo8SxUQJiX5UnAoBV8
f0Tjik3PM4YDd4+u4luybTfOazeKGnbiiRL/HpCz8AnJkj/3rczOG5DTY1UYT/1pKtwWreztQWMn
5tHzUA5bp+5XaZss8OF+MsROR4NmOCAxgQsCTG2yP0EjaiS5brQnUwq58rpSriLNQksOU8AThKg/
jD0nCmKjziH3kherwXRkqIhGC2SCnBPVNeLXJYIS9Bt8uaSEjBDSjyhaAjkC1Ot4uC4Oj5aYPRtS
0p5KR/erKPGN+EHRH4T1dn+yZ5bUBjh8fDWDGu+G1B55bRqByas9CfWtLz60ZgkFOBcjXFmYxCBD
1rUQvCrak9ev67pDdpuDaAUSze1Lg1qH6L7j7e7bulw4FjPu58ruxPcVhbCLAh0Op7b+Ts0YTEyh
HW3RkZZF3+/P4ZwlNOyOmVXEdbcuPSpLrx0dnUXeKxCK9ydRfrR4w3+Z7m0EIP5raJpY5xBfNPKB
467SD1F6WGJDndsLl5+f5NU9tU0yM8I4+gzdQZ5Yud5Svmt2N1zamOyGtK2LwlDGS6E+DbjbnQrU
LhZZF+y71MsQOwVQk2w9OM/312jGqYxEziMGAEBhVFmuz5NuRQq33KQ9GRDIW/HKZCuqA3QRG1G9
sPHmTKGXF3JoCOdGUfJrU2nd516lqdjwHjk4iblNokNjLVyuS0Ym81gWaEmlcdeeIib9uHhrnfdU
a/z7kza3sS9HMjlCttN6qnARGyXuLh4qX7W3pv5qGd/MJeXSJUsTX0wHSzBwu7QnmYSpE+Cl3Vro
6ThmX9b9xBG6HNJkHwhDKhBEky3gu8Neja1nhxi/78/azH18ZWISUfa5BXI+BbNm4y0Ul79B2Bno
zYYMC+H13HEFgGYsGI/I8Sn8XWfUSWiOo0SywXqI0ZIb9oqsVvdHM7cySN+NTSYABwGdd72bC/TW
F3Y6xqt54T2LZkiDhqjVRoE/DFla0gcmZPN23+jcFF4anezupMuSPipxhLT8kHV/E+NbrB6UJXbp
maGBeB0ANzzFUe6b0nQ2ICuP3RhZqnSo5JMuab9V88rduVaG95c7sKfM49aCd5gLUqGGgtAGGQ3A
3qY1GaHiJA0atodUnuz2vXHsfZN2K17kgc7EhtoitJJjBDWmKOrDRi68d2YcB+qaKDdAQheX1XTX
VBys/DJjzak1Sr+LTT/uv+tLBIUzMzsWT0GtMgLn0ZpxvWnaSFNpQYvmlGjeQxonQVE3B96rvsgf
arEYYox7cBLJgTEDTCjgrByrNhNzZtqxgsRZc2qKDMLmkQqS0mYjEvJutXEeVgTKmrEwXwvR+I2d
BH1Bs/X9HTtzGMccBBDYqH2NjXfXIxZ5Aq2DwqOnOs9+efRn2vEvk/mDW/jCxBTxhQcK2H9bh56I
tkVe9ZgNtp/RF11mfm2zZ9P8DzsFUk3jEgIxe8PkYeRGZcSmSU9pWb/bvH8VvH1ReoRv96du5rDj
7OH7CMO9W8lK3lt6I5lNT2hXxyvtWPBvnD3Z6c/7ZuZWCNkVhLk69CJcfeKWobuaRk7c0FP0xKyj
my8gjOdGgQziGP6hP+5myw8l77ASFLOlrDq6F+K9dXxrqQ9v5vSCXwldBniGAdE4zagYpVerQ5Hj
+sqth1ZpA8nZRpJ+wenfIAaQ7UZFBZZGNSK0uF7v5rx0SEnzWEUxrf+oE/NnxLw/jLuHolAif0Be
x9fwpwXXeGt1LFOjaGSgCQYPs8lVkzrMG/p6UE+WHLJQcumGUHLz7dgE6zCJgyHqwk4Dd8VXN8Zo
Fgl45GRAOjyNqvNeokuuzNVTrYXmq9A2C5+/XbPr70+GhYcl7u8a3y9QeAMiTtbBkEQs5H1+iisk
nQpzwzv2DyQgf+BF8940cl0rSNKMbaZK3kah1Kx1PwAZwhXfS/Sn1jDPWWRsM7d/qoWHs6K3x1xS
EaoGf1W7+hvE0wM9rjeVK1aaTl9ICaBrItTAi/sVtPECpveBwe3vTeU84K2dopaO/uzG3pLOCmzF
CDSm7YkQG9ycCxlwfWSeuHbXIwUJuKuQGoSnnNZVvNJ2M5t0mPA6IY+SuPyhq1r9CJVIsY0TXXtO
IzMVftNDvdwz1X8UhTUvQ0w8kOTxTWQf5a8O3TR5qKQuOXoR0IF27f7T1A1ypowPC6fh1nN8/kxE
CujNGgUJrk+DYvLKMfPCPg7uj8b9sQTIQgB6MyHAYo1s18jJQp/HGa/Ti8e+Q8mQDMDbH0vXLgKa
uisrG360XAaG1q2kUqW+RuOQRqihlsbaNosHqzHSkNFyJ1L2PhhgcuhZFlpN9KQ47q43s21ZNjt8
LqzUYQ2W9cDNU4RuA9MD5slXtI3wcOjxAG/c+BGcZeTBS6XlW7n5oQOYDQwPKtx6c+Z1fChy74lW
Tbzvq+bIkwpZ4xRtxlW70rN0A+V3/jc2aB2UUQauEZ5Wfu2AKbiMuk1fu29lxrIgtftT0pcd+ELb
laLle30MPlKDGoDKoqmSe7Ld0XTgftGZui/cvFuhK8AIU4L+KUf569ZZ0JvaGu2LQSarIGEK9R2h
Fj5kaVOfDClbR8gXU8BU85+9ax9Eyd5Sywu70t2ZNX20tPZoZVloGMkzY8kOJA47k3n7KLWCNGsf
DNt4QzP9LjFtNMSZIc15KFsJ4t58DdzmsejbbVbRb07U7KQVH2SSryvkpiT7WVUaKKytlXCUY5K6
8MsdoKxdDYbmYVsNzje0aTzniUDd2GvUkEj7EDcqspC0ezdL9a0yOoD9lJNd6CvaeUHK8lNJumQH
AfTQEG6/0hPsBLC8J6n1O9LkA6jueFB6WRyUEiRe/ZAn60qLQeukpCdpZMg4dtlz2rchyDnRVW85
a5MMddhnLPG7rvxlxE7zQNNsY/MobJHPsusq8IwhJDw3N1Zc7EynUMJWgqktcZUyjNzoHeDb5iFv
PC10qAoEidOFI2mWT0yEVTyuf/UM7Jk25NMXnOjtCdHAqI2ObA1oqRsGq6KstK4lwjqaivdLq6q3
ZIks4bNcdO2VQAj/r4nPzMXFIcRLJoe8CbeOqteqpwhi3esKr+y3QanKIXAI9OJiywg1dQ3JNjmE
j6LRd2qaqaum+Itemk2ZQ0KN+FH/QSkUxFPrWHE0I9cGtU+F2vRhZIcl9G9XVUFl2BRCfieZ1h7I
UCyRd98GI0hsor1k7D5A0mMKhkmjRAU0QuuPtl0HbX9qU5RX6hc3ThZc463nujY0CXsrsNg5DOTQ
x0JuK+UDlbHk65mOSxOASV07R251QsETuj+Ci15m32q6puzLyZRrExMHX5c54o5xukixkmJTKb/U
pfDwkzn0ZnuBPFv9VAFCke96GGmV15EL7P7RRjcC9XNQWegufylbutLG3sPUQ783J6FUZbf2tFRf
67VkIeQC/9HbYVUbPIxIUqxibvlSCKCEPXu8HHdCIc+KXf7gfROmUdntZJ/n8LBxckAPigyGntFV
3Zr2ikj62ldgo7cVKHFGyk+V1k+doj5qbvdcSONJGcrzEJuHFCLyx14Xhe/Uw7PtlSvBzY2OC4DX
5o+I5L+8InnL48Lys6LWAq1pEDR4/XuZiV+Wxg66Cs54UwtTUR+dvN7FHVqYEg90AOmwHlj6C3gF
hDKWdUhR3FsPMXQJcyDGWaL5pDW/qYOFu4wGpjDQ7tRApEEg0QXsWCK0PY7mNs3ki5Yblt9l3gGJ
2Zf77ub2/QpfACAACGSAAr3Jvie523RlKmyQe4IIuHZo7dd8eOZ6+gw+Zz+y7YUY9Db0xZMcquDI
w48Ukp9cJBfOhwykKgSR2tGTZV76SeJGDwO0qV464lE/TtMIJysZ2LFsh2p9f7CfmmzXWxM+GlSN
YIYETcwNvsLVUb5weNQdk8r1DtRo6KtTMEhvMGoEAtmljeAieUVNUzlTiBn9zgG8egDAR38qY9V4
SCOjebCU1v2eV6p1aFKog7hI55m+BRHATdtTaCTbHk9fhjLvVyS2fleNHr/woapJoNdtfO4zVTzj
hW+trDzWEx8lGPW7XhvqP21U1NgHkIggOAdnzZJAZJqq/TNSLbb2Ksd7dSMdDmhQSqTZaHdwZBsd
zLYWe+om6VFRUhoixcy2g0Yd7OSIrWyqpXve9jWQgsQ5tyIavkWR3b2KsobHRhz8oeltu2bYmUFq
WVHk08RWisCr7DjIItGsKkBDN8Qql3Kuox+YLMZImWCgIIP88Q3TCthHOrySXXE0Wvaj0RMw4YjA
pUZYwksUFl3LLnpOCyO8vwlmNuCocoiHKxpkkQ4bHf3FBnRbKNCmetodK4B4ePq3Sl8TtssTlBFd
Nays9/vmZi4oPJGx35BRxIP2pqFGb13h8mHAvbHi/BFKEhmaEZb8+m3gjlIwPC5Ae6PnnYLEqCNo
HbvlcMzo01A+fh1+CMgLuAWAB1VBSD0FP3UCLJdUxbVReF3hU2IqvsbjN9Wm/YJ7mJsuXFHQqYAQ
D+DVkwvKyPTC6WOjP2r9i6uvsel6Z98twdGWrOjXewC7QkPTCc6SY6S+0pJNbvxkY9rfer2/+jNR
A3B7/w5nkq9TKGjZKhWG1OovHhBlBa35t/+biXFrXOznXnd7i+gwARmRuD+2ZqB0Cxmf20sCyz8+
YUfQ+wgNvTbBiBlprBinq4V7IyFP3ikLWiAN0s39wcwsjIU8KuwgVQ12oknsUGs9l6zSxJFYjviT
FqrckMhOH9PM0FejIPpSl+68QWT88dwdb8LJ0PKqakxe2+IY53HYCrI1MawSyIWo9xaSPjOzCPAY
cNtjBxTURcafcrFQqiXNocBNdxStre8kT+WmrGv6p0i8/sVgahY4fTcs5VJnPANE3MdsHSAjcLKT
ARqgNeBUycXRMhu6agZVXQsHChD3121mn4NrGRT/gEeioXKaOLCMhoOxuhZHrYMQLu0HgnxOrK0G
DuGx+6Y+cUOTewMVRxRqxsrCLYcQUbXYdQcijhDNyU6iMCtfs4nyyG3aQvROGv+QgckjKAbiUyOl
8p4lJN2awu4ANyvKnxBRTx8i3NqrOkpkAHrYKCxaN372hIfneKVBrFRXiW+UEm2dhaXzIGZFvsrB
Zu2DWarY6T3z1pxWdN2L3A27RsYHXPg8qD3IkuHi7LZJ3/7DalMA7ajgzPCKrqAxt+nVHq9NUddB
Z5RNaOCe9ge7XzVJ7q06F1TVgvSxD7xfUGdWvDZ7C7WL3PF2qcHgeWWihzpVrB0vm8S3MzN/0wvj
Q+uZ9eH1Ei1PNWMrNpIJ6FoXrdKE0U1WUvIIEveo8DlqJR9AwSvHHEwdoOzTshoCN03bPbEs6sqF
LT+3LbAloKxkAwN6k0+qixgEheguOZpMjY5dVbW/SAQ+Po1VS3qdM9EE0upIsQG4Dsqn6UGWTVQb
iSDdsVV4uQabAYQ0IxE9UoUMK8NRjFXEqvzg6Hn0gWdo8h9G6nkAvI01IGiuTRw9aYkC5G3THV1t
+KcBWxcWp/lexPkS4HzGi1w9eCfnGbLciWFRXMUJZO3RDx+H4MMfskexJHVw4zhGHN2oiYUkBC7j
KS7HthnPLKv3HhVk1czz4D7dP8efpH1X5xgGxv4poCUhQXFLi1FrNdPRz/BYFkGjBV3uo7BDhwA6
vgBp0p9qta4Nn6WBqiPxtICJmhvdpfHx7xfO2GXD0NQG8x5BgUx/e5Tla5q5+u7+GG9izckQx/Nx
YaUw3crILAzRSkyfSwdR09lDU2KOCpCNBPfLfXO3mJPRHsjVEdqijOVMg80O9xulTec+2pFOA2l6
8BGIscIEuYuwIY3mu3nb7ktkIDdIlrs7kNg33+7/iJsNOvkNk2suT+3WTQV3H/GiDPQMRA3U9AKB
vnVK9KfcWmJ3vfExn/ZALwL0GLqZb6rMFRhSITzkPpq0XZUZeqGiKGziYSEwnZ9bSKXAnAcq3inY
hSHRr4sIdqAMcYqtIfJVMCUzz8h9YSRnZM7fq6r/xSIrMNtiYVJnt+uF8UnAqjIETBXoQx8N6R6z
Jtt5WbFQrLgt148jw7WKDeTgOTYtVhBqKiVBkf4RCHevBKdx9ND1AAs8kkr6XbHSebeKdC/QICvI
tCXRo5tAbLRug3zwk3vgplnbc1mr0h7WUbpeG7L464DcXlq4mnO60Ns2u5SXtiazSezBUyuBrFIj
W+qjVrFhsflNL+U3xpBOjvsKDYp87fTqRqINbmEnza3lyP6EprpxrNMnTpJEEdMzxX5M+n37arCv
gmU+N+i/n58MTo3yRmYJPm+ib3Rt4Z/75/v2vKHIB/fiQREGJdNpeo/i61B765zHqv5Tsg4Qg62l
fNy3cTtFsAF4g4NQ2bnlNm4Gi4E6R9iPxM8sgOS39z9/u9euPz+67Qu3bA96hRIbPm8kys9SZ0Co
VwdFb/fUrhdugNmRgOsA6w0VFXMKKsoMqes0HuxH6TFohSU++XN/LLfuFmOBCK+lgyL8lmIYpKdI
zZjcfgQxSYxOPSp/9bg2Rb033CVXOzuYC1uTeaOVTEF3wOxHvRxLBm1oLVF33F6Y16OZvP8SQJX7
xMZosvYpccKS4ZnpHSFehxD6AzWh+3M3Nx60DQBRgyDklvdY5g5LnD6zH0WmHWjkbWT37b4F9Ihh
L11HOchtAaI/1oHHuuokMIyVwe2ZOcRnu1KpsyauUW4LveYhw23dBr3FrR30fOSq0LvmW+eIJMx6
Gu/q1uh94cXy3CvU2qnA2J/Lsk7WsUvMtyzN+pcK6oQbeLDujbuK9VwaOdkKLcq3tWELX0ovCqgK
7agmJUmNVK5urfB4oivisOEFrQpYwygBX3YP2CZlFOUAJxfbvNTz0LVZ+mi0ibsqocC9NhBY+1Il
yQNBF1SChyonD5kjfjaN/deB9X2r5WAitxvgW3XirbTc+ympyjZNDp7GpCH1QeGmXPcRMfd4DEE/
IaIC0Z2ohse8t+NHq2hJAPH1PKAQ9llbSfa7H1qo31UJOK/HooBJI+UEnu/uQLyUrBqXib1Wk3oN
sSwzlGlXhTaaXF4MvIp8mqOYV/U88vU0SVZelBmA2ur1c8STIsBDwfkeKXa1jjJW4G1oKZsKAKp9
TTMbNdde31HH/FFbfRKg79v0AZuLnxw1EoECjZlAa9Pcdxut2CtU/R13WhKWrfKSCC4/vHrB4c6d
8LE7wIA8pI5H7+RMOMxO0VOuxedIWGsvJ3uk832im6/u0G5KTSzcH3P+HXgb3FAa6vPONAxgTqtZ
nWbFZydJ1oVSrqM23ufOUqJv1gxQANBxxavpRs01ZqoNdKodn81e435VJgcsPkjO7fX9Ezh3xpEa
HeNh4K6Qnrj29VmUxe1g4fw5YDOOfICaFpZn7jJBchR8qwZagG9a2rioIjVpkNnPIiiCqdJ33Dio
ncpHw/T9odwKbAIA+0lzD4yqCxzPJDnqIRM/9FCJPYOFa+tl/QYnd1+7dYg3HDih1bAtuqfGNt8J
K47/Q9qVLceNA8kvYgQJgiD4yr51NVuyZFsvDI885k2C9/H1m9DuznSzEc2wJybmSWFW4yoUqrIy
/VRfeDOpluzc/CyyaIO2jYZogCsb+ffJIm9W2Oz6binZrFox7qANCTcm0FnzrpgO5JUmwPL+seDF
B7WQ9mgMfyHYVdlAYyCsQN4C3nl2piqwlOqgAdSOZNRcYqJmnC7U8RVBJpgF/zXx+fezIMNoM4o4
ptWOHRPMDYTTuUWW7IPGeSVle0JxdN3W44ENcG/aEopAtSnBTCHjATS7OHOcaBJP3Ips4R8HO93G
6Q/I2G/S8Uc8Lcyj0g7KG+h5RCkPAOPL0xU1g9mC/QxplhxKOPUrenzd1n6m+bfbW1+5Xp8SKAxS
ayCYvbQjxlTUrE78o59uzOQxWZIQUnwfVzcwrUiR4kU8LwrhXEcdnkT+sc2euZsvkYyqTi6+j5Sj
bQIMdlVAAT2Mw3M/0o5w5gQ7AtXeXEOj01TlwWNrQuJTrzOOwmdT7wduGOu8H/geXejR+rcnEmSN
kJMBgTIy3vN4tJ+mus0JsqVdvbYfrSVgI1EEcMCtQL9Adnwj4zzbEAWtenMwTf84NqHYkIhNK/D/
dysrB3g3To3029ijWw8tHXyHhlqxqjo/3olIt3DH+uHPBkHGdoCy3squy3gljDbdmWL6zivo0yaG
j8ggSUZg+LRgk4r2V+RYEMax/m6Tlj5ONWnXXRxlK9salwQRFd4PI0NhVrJdXneA09LIAYHh/lGz
U9ePzE2Q2ic9L/Z/sEC4TOAB0Ud8BdVHlEomu8FOMbnvFmm8KhcMXIMS8cYGA/H/W5ijq/sA7Sep
FmpHHyjTPAE5ISWIlUzbyyaopjY56sWaW6FHCWX6HbVbr7P4/dg7+4DlB2a1Ky2sdnzoHw1eA9MZ
7cGFtbo9C8rJRkEGFSAEz1d1IMMCbU9gcGxT8cj4GnAvt1zqKlHEVeAYRgPtJ9TqSr8trax+FLqh
Hcf22ddfoeu6JnrpTo61zcbn2+NRHQsg9lGxQOIZL1v5W84uA5ZQ8H5GaeBFAqtafmicrcNk10Y7
MLav2FKrt8qdQcpF1rSQ8ruCaMdtXtaoRWnHYXyK43358/ZolFsIj3OpHiL7feeBCBJ8Rd2RXjv2
g2Xcaz5620PLrFexiHM3nqbMzRqHnKaiih98mzc7OtnpOmj8b3jFBgA8m/4mM830hfmp/zGkULIS
GYolva01W7Ps7HsUq4KX279atadQdZNRBfBi6Fe7XIMSsSXpU0xKw18DgBtM1D+ADdrctqK4EUH1
/I+VOcbaGrUkEZGlHXUDG2sVv7f9fRwvZLCURiAAC1iBzJ/Pqw0Nt0o25DmcRA3UJ56YGRqUwKLo
VxCc5SXgS7cHpToqeJjDqUuuGwTtl1M3pUGPV1ChHTWGFgykdHvnV5o8NWXotvrCUVHbQgZSdpki
fpkdFUBWM6cuMDZNPtRaqJNn7bpAaUsYmkTBureHpjqZkOb9x5z8+9nJTCko/KwUQ5tiyw2MnTM2
AJy9NeQUVcStlipiSnNozAQnNIJyMLFcmjN7w4lrIQPPfFeG8KBu4rg7CspZfYkCTTGR8PRAksps
nUzXXZqygGSqSgOxGTg99loQvXe+ueu1aFNB7U+k08K7UeFzzs3NN37VR1kR8gE3/+SCCqD9bXFa
qAqcDceezVxq15mNUql/nArESW4WL2yEaw0xaYCAvwP88/xa5MxudLM2UCU9jjX9Sew1kHrTzuoQ
nGzgpsPERacTsBVso2fOC4nLdz3rXMtIEWzYb0PfP5RC7H09Wjjrih2DnwVFKvhZFHbmzftsHIge
FYioJn/baY2blnda17pJGO6HIFvxagmhp9w3ZwalHz07EcYYdwn63fwj14AaSJy7PMe4HURW47ie
tN+nx5fTLhPhksIRH57tU6Lnfp4A63UcO3DP2nn7aE75Vq/fWfpSuOXKHPud6Xd7MdFdQrDugWAL
Tls5xygcg5wKyhVXIIlRa0JONfmMiSBXpz21w64TW9YcHedrmi/cQ3I8s4wgthngZzZ4SoDXmoXI
lQDAKpFvs1bP1zS1Ntx4CIafBY1cH34g4yt/ST/qk7jtyqYks7CQpkC6c+ZUjQ6kgW1R+ceQPRcD
yBwYIKuN6U4Qk7Kbkz184+NOo6GLfwvgIKTc69wV6ICtjWKl5fUqycCcB5r+ZHpMbH3tBL1bGfQp
5mxXDPumqlaA1aKVmbiDv9d6soopWHfuI33EXRG6WnMsQK2tg8PUeorx5g76pyj6Yfl7Kzkw8kNz
vo7WYSoP4dAvvHg+RTXmY8f2gstFvQUTMNvPddjjsdFF/jEY3utuk43HHOgOO5xcY/pgY+62xp5A
lFqznvIego1JiDzKuCHO4IoefA3gDmxsvr997RDVKZM/CZ1Yny0xM3fm03RkRmY4RxYAgNysh/ar
g4g/MapVWZob6Ke5o7EV030h3k2COwn9IrT8runTyrKmDY3/CmrAhiOxmoZTBwoPCmmBWmKOf/nx
g1PQtV8uZWY+dZmvptJCDItdCyDtHJ7V+KXdxrHlHBP8mjwWmxBbpgx+QTIaQoB3Wv+WUxAJW18b
8Vhk9iYxNx3yNyTcmfo2ozHSl6ZbZ+8Wy13fvze0dJdWT5P9RXS7jh7r4lQ7bz3dT8N716QHlv/M
pDhxxPciPNxeAEW5E5oFDPVypDmJlGi8dHOcT3kT1j5Fndpwu/BJq++y5H6sTha2fCzemvJvGh1Q
6EgWQY6Kq1JK7qFfAVAV+wohX1djX3UBpyjTo+voUZxuD01u6NkqUThUAw1ceOQDEHA5Mor2EfSM
ldYxZvTRGcKdxZCn+339W3gxhOsYABwZ2idnfsyukasUZWUdOYnRBfLQ/L6g0MyCnMezm2gI2qmr
69Y66vQE3Rw3Nr/eninVQgC0BhUrjAMwlNlMoVUgHwCdso6yA8C16yUGUuX3JbkNyOgBoJxPkYl+
SKdGdvqY1W6zzz7+4NeffX02PVVVO2bb4Oui/JKTJ14v1eQV1yIy20i4IZ8DKpM5qthpR7ML8pId
RUcf6dAe44G/xoP4EhN/PdrBfrDqJapw1eZF6gMQKgZK3asEkt2T3uhibN4urnEp1nb1UnRDsMk7
ai5EfFemcPBBcSvTVbj5kWu+3F4xQxIkKtv0BGR/lb+xbju1C8jZJRPk0gRhhdZ1okxPYT52h5aY
qFu1YXosCF+CFVxdKBgN0pcyvwAZE9SEL01NQZHHAWgyTnqPBsq+2ekxKOkdVqDHIDZ/tsES4ebV
I1QadBAwIUWDGs6c09PoS8v0HZGckuhryNAl8aPCAYqW8lWqcaE9RSL70F8HGpDLcQXAEGZt6yQn
oDaqbRNmW8Hrey76Dzzb9lZj/7p9qlRLBrpVdN4hOLvGUJWT2Qe+w5JTPbLG1cPkSx3QoyD0d6sp
mD4Q4yF9ggvoWkweSmx4bU9TckqdxK1qBJwfZbPg364O8MzGbPvFQRTS2NeTE16IPykNvk4muwPy
AbV1dGEHxRO6M6yFU6W2CZqDTzHhK936CXWPsRhogns0cuvwhfVi3ZjvKITQ7p4DQP4HywUh1v8z
N9ew19KxA0WZmZz6LlhneBvqXbkK/mRTQOld0knjBXZF9I3OswDNolV6Skmyygf7ZI2QzOqX0p6q
IwVIDVgkcR2hBWJ2hqGG4htmLMQpqe3wmQaT9TUuQzQlfYl8uNzbM6c0ZoNnCzJYDMiv2f09WnmQ
Ij1QnMaqWhcUpakiOsj+DvQXLSySypQNdmxJ9YbH9bx/JKXCjMBlL05tDW/Uv41F4dbTB54Kt4ek
2ntAJpk4uPDsV7mjzCraxDS14gRKB2OrSX1IbbK2PDZ+MhK/IGp90BvaLEzk1S2PUyYRzlD5BSUG
CPsvPVQI2QndjmG1IQ+G9uAsJACWPi8n9ywKEknU5lEZiFOJHsA1gJy350zl785//cy/srioIRqK
X8/fixLvtm5YsQVXtzQCuWxnI4itKgU4HyOYoo1Wb83/OEHzUxPTKqsyfB66WhoIQHe3J0j+84tw
GsvrQFERPEJoyAa+/PLXQ6Qz7MBzJE6NNu2K7G7oIffxLS6e82FvkV05LhlUnBZceHidAH+N6N2R
03k2XW01mHkbV/kJlKYA6zaB9mAn1eg6BdEgDBWThR2gtAdmedD5wNqV1xmqqfDLdoA9Zxu/oPz5
d76kdvrZ3DKbRNx1iE0YYBIoSMwm0RqNiGldmJ9AVBgDOzPE2qrHmVoBpMRt4VWhtomLHl0jzmuT
aZvKio5pMlrhCiCgvvSIhaqhiAwoBTik/VJM03Df8jAJXAIBnhcsoTG50LIwD7AzoMPfaV3RZfqD
MK1oLUqmb0QeVS7DPzn4OTQaWN1G90EY+6uh6hOvLhm+JbQYgvdahZ4NPSjB+ok2C6x2sQI1yzpF
3pRN0yZHBqVz03RI8QwPnH2o69MDHnTaAcg7f41lio/gEMuNrdmbyF8DguKiHAG0Pimz9563xlEv
jXde+N9FpI31FiLswCBGib7pNZsEQJDUHZqrbJq7Zsx/GSCQfTOhnOQ6Q8CMDR7+X5gAv2MqaHzS
jdCB7hiLkD6awuoAgbbRDY3AuEO/k//DQW9Y57ZB7Ky0JCKrlObWXZaCzoDVoNEzhJY9ZcNorvsi
6UErldmYnv63teZRcMYZgZvEuxdFt7kHsLshNfG+wr3ZPvyd1cZC8lmxhUF4CKQu6vfQmnRmobwF
ddgssWh2CtANFE3vRvIY9XcdJvC2L1A4SyQq4QNQPEcgMH8Rxf3UVj644E7oo3dBeigqDhTHQrVF
4S4RA0j6FTlfgPNfnv/QMCGVIqrslIUH/8Ve6pRRfd7CKsjqHZ6m8+JRMVpTbaAl7GQHr33iu6Yw
N7dnSWkBbwLZxqfIbzhC6JEW5vkpKldW+8aWqqkL359XsEUWjZnf4fvU2TgbpCD/08+f6xgHTuJb
+ojP2/cAf4Ns5vbnpaubuUJ0U5pA1knU2JUrrMc0ACGfSCG52qJfqz2Y5hEhOjzeQdeWABmqqTo3
Njt4vAdHY+IU6Wk07jncCXm5PRjVwZOoOqQJ0BUPHrzLvUqTbGAciIJTE2yKpHbbuHAzY73Uua84
d2gKRbMQYnDIx82f6l3YmKj+ZDgSU4CuufxIK2vvD+T99mjUZoDRAR0YvyaaRJyI3joaZafQbE+o
Nbh9T/bCGre3zSgiCqmfjoc6NsE1xDJA+01m6kF1GrXeJU67YX28oQYaGo8sBi1z17v+Ei2HYiPI
JUKoj7QteNVmQVJMc+w5o6hOoadl+aYqlugzVQaQZgfcDIuEDvTZTsjsuOJ2UZQnUyBf51pLZRPF
sQHVLLrQKbhr4IBnLj4qHDNJGiJOFllnz8/DG3hm4tXthVHsZstkKJhCxxzea84mU0KjLI1TX5yc
dHzpxGaMYkBSNe5Oye+7SFjiHEII2M9XLyI7N2gZDxjNANKHFv8v5IBVq4EmGsm0BaK3q76DscYS
5XqMLRZCdWM9jEtTpTSAHm0CMAVHtXC23LoGDw94dHVCPahcp/j/9lKovo/7HO9FuC/c67PlTo3C
sfuswgTZZN824dY0DrctqBb73MLsmm3s0gAjWIdXCZQoA5usETRttO4v6IDfNqQaCphOoLCHFTGu
IMhhNI3VONDyFPwow70jFryJ8vMI31GSkXBqfRZa29Ac0UfGylNdvI3lithLHT9LBmZLHfeJaEMT
Bmi2M/Sdv8BJpPg8yq7I36DTR/buzvIQtC0zykpNnOqo+mXWCO5JvgBTVZjAA0Dy3OA9Bf8x20w8
FRPQSr04mejRtgF4W1hhxVa6+P5sK9WG3oZNiu/3YX1ItP4VORxwg0V7ZPl+f7UvTM1myxxq5IhC
mILQg967xuvtvaq4AS8+L2fy7O1ZtBMpKg2Hwq728Hs+qlNLzJ7KxQB/LLRsJA3UfL21qMrCJnCK
E2UFqu1A9mjOuERNrlwRqBrKDmaOd8fsusvsViuYX2BFaLmZ6vq9pnTbNtnGF9lCjl85Hgkjx85C
NXGeoDYGOwSol4tTnDxM+zZZeNooV+Ts87PTx/QyJC1j+HydHGx9UxubHlrYt5d9aQyz6TJY1g3I
hYtTnm15uu33/+nzn5RhZ7sKr4G+TGNbnFi+SgpXW8JvqFb7k8JKhjgSp3a5awnYHJKwwJYq8y56
Gmrytxb5kdckAXgPzX5auFzllM8ieMQfYENBAQTou/kOLuqxG0AYXJz6NDcep8YOVyTpHDcbW3tl
4LICgVnE31MzIktwtauR4vWpy24yhCgo8zD9cqRA2w4gWdRsD2lMdghjeAEoePlr8BO+OWhlW9gX
13huaQ8tf6iFICGF6OvSXlASEGbZGfeoM4VfLCsMjilpjWc7M41fEZoa17j5UO8vTWM9FYTAKRV+
9AgoPJThO2QYDqKN+COHlCD0zO3gUIZQEBFoW3QFmFdWQalDMbFK7BV6//qH0JqM00CrwO2ypl7Z
ju98K3N0i2U65CFrPTIW4rCr04XxYS4BikF3HrkC/jvmFGSsSbgXdXjIl/j1aI/7cnv3q21Ivl0b
/ElX4P8CQEC/5Dn3OLZHAHGQDAydi0LBV/Hx50igIMIgFHb9RKp0v+2BmuaeOVWSaHTvB/QJDngL
9hPQNdnawpm+7mmQBlEoszlD6+AVKxBYVGhNgpZ7OmgEu8h8YZG4H5LsNE4EOoJZ+CjQfqdX2iaK
6XPq5L/rd2f2Z44xyf1Ej6yee0PT3nVJcN9Y9kLcoDptyChxPDsARcWT8HL390EzVQZ2uefXObnT
HFK9gBWcg7o+4QczHJYak6/csBwSUrCQdUUaFjHRpb2IdOhCCanjGaCGBqNhHCzVvJcszCYtRSUf
LYvE8cxhSwBl/N3UlRyAhAfpwIUDnCzNnzn6cBgGJ4cn9jpgIzWAhH7dPkqf4LgL1ysNoAnSAnWb
iSrPbEVGTauKng+O1+c7Fty1v+z83qCbiLvVuOn/8sEfWaxSe619v21YXoBzuwSPW7w84SWumDUI
n0hTlJx7kt3afyPWF9oBnIg61lh866e/2qWtd3XHYKAEbYvg65b19fkdE2pOAa6g2PHyONsGsf9A
tOyuyPjgmhWIwRvkqDaav6Ryqdoe51Zn6+dUeZjVWuB4Q2Z8wXX2rRXQTPuDqbSgWy8Zo9C3PgvG
c5+iQweBukendpX4vRsB06lN37Pm1NLnFg3L4/Bx26TKA8s3KoI0WW2fCyj2dtTZZWjBA+f3NNmx
6gDi0P9kYi6eWDZ1nwloQXtBHP/ltMZLpTuTG/r2QrFL5eZlqg0VKeTckEq/PGFWFlGR4B3l9ZH4
MCEhmHcgM8Lz8G8jRouhL6i+uz0y5U7EEx/4C7gmAEwuLQokebH9O+75tj9snK4Z147Po40ZxtlK
bxp9EwylWI8QVFqYU9VYkfJBKQwZEmyX2U7x09IfyUDDkz8dKrIawnVj7RD72kvNmqptDzQ+2Cgx
PqAyZpM6daCn6kQVnggHMdc9tRZieOX30YRMUdBDA+A85Z5zq67SMQpPtLjX0jXY3W8vkeKewvMZ
tQILbx2Im80mKtZRZ+rKwPa6btgF6JEYDGuTD6dm+P0LEZhlkFk6sp5zVeruGq0yyq5nni+ABzbi
gz5Mh5Y+oHfq9ogUMwZ4DMIlLAZKIfMZi6yS6oXeWF4LoiTRuA66Cm5bUPgEQC9B/gAcJkKmeea6
Cqyin2JiedTqvdJMvvRa9aVJi9+PUsBiIkEPaC0AAnt2egCEaZsJjaFe3N9X5oEs4eVUEyWz71Id
Go0en5S3ZzduVBpZXg+R5XXmOhl3RfNye5oUp18GPv98f5ZviINEEGvC9/V+U7yDpGFTV/GGc9Qn
UWIFEuu2OeVwEPlAhkXesvN2/YYwSFvGDvXASxHs8yW68GspRIogHOE++gwky9EciQLVqEwIdDN5
xpTpT4M/Od95nqLKQ8vuLijgYuyeVQ88x5PAzHJ9FaG1ZleA+WTHW44bvzLRuOOw4UGqXSxsetWW
RIM9wKgmeNeYKSfnbC05tUodzZ/UC3r+gjBtDx2cYm1roJS6PcsKx4qGEsm6AJck8XuXhrJUjwW0
JKiHzmMXRiCGUK4qPIGMaGcDzXvbmso7WaZ8n0OsFC2dM+80pUjvZGNGPbAqkypfm0Xgcvo6LdWi
VFsVwhW61NiRFYiZF+c8rykQkJZHnJfQBuxcf5z014Q+FNp9uxQQqtbKgl+SRS9gn+d3E/Q8ClY6
qeVZQQ9WEKj9riHSztastPWF1VKdiXNTs+wi93VGQB0AFzK8UPEMSOeCK1RuB1SzAcxAzfkqpoCI
b8f7CoeuT3m5oXyM1lCZHg8xFNU3XWfZD2FY8d3tXaE06siXKrghcWnN9iDL0pYPpgP/q5O1nwab
BGE85Q9N/hzGH7dtqXaGLOjgesdLHyDZy/1uEVHnSc0tLyf5LxpCv8OGnkhlvFEOTZE+/4JeiSXw
tGqD4F0M4idAtG02f8tppEHLdIbdWIT9qsw8g+xNe4kMVbU10FNMsd3xLAKQ/XJguZ/lAXC41Kvz
J9FFwL0sXPjKUUBWAVwSSJ9fkcK1YG40h8CmniBrEDKipSRytrcXR/G0kjJx/5iYeb3YiCp7AnWW
1wJ1M2aaq0X2uqt/dTbURX90U7Bzhm+3TV43MOMakIcXqTT0GABqfjlvImrrFlzW1EO7VHOchi68
i8KE7ahR0rUlCiCIWDC4Uzzpq6lj9X3FpRhpMZJVmMR/Cwj1egkIgxmkSKpC4KHu2zsB4Q63zAgH
IyDnzRJfuurA4CiaePfibsAz5vI3U6szK7uXv3lAmcptzL2DrJntdkvS6cpNhcwQglUQSV6FLLSL
8x4CDLiGSnA2ZBQSqYwtFZWUo0G0inQHBoSK7uVoiA4wm1221Jv0ryOB17HRdFb+RSrhxka3u73e
6hHJgBU4YcD4ZjcQSZHD1PuJevp05PZhWCIzUn1fcvLIBkKTg275cjA1SIEDjSBI0kT0WgFHlepL
2l2qS/TchHRxZ7FBGA5gEka7kpdUZHKdTtuGDM4SIewm6LL17fm6Jq/B+cBWsxC4AqlyVT4Ghjb1
A2SDvaAO2KoY07WpNfdhnG/61nzXUvMxysoNyaO3dsoX0KLKkUq+PLCxIPk2x4qJKdOMvtJhu2iq
dVUNUFFCl4tXUKPfWulYLlwOKhcHRAlaDKAfL7vOL2dWWLRpUCC0PU03AJRDj/RI3NgZ/mAP4lCB
IxiZe2Cj5B46W8CoyE0DHDa2x0rPB//y6faSqbagbGWSiXpAGOaif0Np2mGKZi2PjrtynQeH258n
8jzOEmAIDv79/myWjKm2Exrj+2lmpZZLqzjzygnEhgDNQLVOQBpjV2p6W6zAH/Ct9vUYz9zMB6VD
qK1KPUOnH8nCrZ3YPXSPB3NN9b77xqoqPo3t0KzCwk/uirEAy0iJ3KHpCP69gNbkwjjkz5wPA/St
gKLi0YcC5MzxB3ZWBDDKvdbJVslkgvjpJMLUHXhwRyGGenvWVFsZDFPyMYPK/BUmxiSxDmawkXui
2FPnbbyP0hMx97eNKPYvCkJ4jiO5hftsnhFyRGUYgqC8kKUvKWTHSIfliRcO5ZKRmfvR0f7QpTEe
RSTMwOaxQwVsmzkLI1HsYcjhYPMiKkTJdp6my1jOSS0c24MY8+vogF8yDYOFWHfBxjxP5weTAcAz
t70h91+CZnzgyfR6e0EUq45hQLUSNP8oKs1RRCyygpZWmKs0fCX5W2O/NPlb9HLbiHIcDl5UyKEi
Mptn5TRWtbEEl3lDBwKzFfldUAZQEniHymsAgSUaAC+9VYC63MS7innAuebjuljqSJfnbHYOL74/
e9OURtELZC6Y14lim9vZfVf3z0OerTuTPWp8+sFJ8h3o0oVwVm7TmVnc/0hnAPyq0A4gQU2cKCy5
V/ebLF/rh+wbtPX6euX7q9vro9gE55bm+yzWYh4aac09p9ROoc9efEvsg8k8xmT8+d9MzdbKNn0t
TDLBPTg3wNKt9cQFQNBIrI9/3bak2HQXg5qtmpGTQSuA8/OgWgWlI22pOqWcNLymEQ/iXX1VjR3z
rjRLH64M1PN3JTgUdXvTQsN2CLQ/2QhnluQvObuNBxaZ+iCdZt38yHM0gDsfnA7r0ppcs/4ZL1UH
lBN3Zm52e3I/LKKcpnAJjLgpaM/iYMF3Khw0+Cv+nbqZg7Z0PxudEU6nSPYj25IeqmULd+fSIOZ3
ZzzGFZ44uGj6Z7v5i9KFCGlhCHMGGdwIHThHMUnCeR2sdz2irg3SiNtb+LrvHz7tbKLmPDJZWfEK
0mJI79UDHm/ildLpW8yrByh/vOi8eaG8/Fv42g6NIxta248FWVJgVA9U1jRA8caukpBpH+QNJ4Pt
icB5ikt7FzjBd8k1cXuoS2bkep7t8SAJTVprI7AiTgvOXPKBjiMUfZdUbpVm0Jj7CTxA9Xe2LQxn
EIRrre1FwdciehfBrzRayAor/QJwJBJqAJr4OcQxDiGyGoIxwQu1R6uQlO1Qvoi/kPTL7RlTYRqQ
df7X0OwUAejY9FQAXuOP1bqshxXn/qruoCISuWT8GmSnprVd0FMdxiV+I+U0WiB1RY+ZJcttl6vF
QiNpRRRxL/cfp+wQUVCoLGwI5QE+MzHbECQxWFQ0MFFXLoiNwvL3gwaZs6eA7SIuuSKXNNMpzoMA
MQn0x7+LuPtKwPP2JyuEmERakbDg2TRZdSgMMyXMC/TvQRAOriakFhXI9VwW1ZvG8t3QHo8giDx0
U7MdpuTt9i9Q7kUE3BifDCPmzScpifC8sGLba0u3tNbsWwrAQbEQPSjCI4mO/MfI7Er3hZ7bGoWR
nugiXOud+KvRaP61aOz+WXP09kc+Bf0mHuvGjWJ/Woj2lWUS+CcoySErjBL97L5KAcgiELy0PWNg
d2GR7OzOAMdHuzJI9QWNt+DDGj9EEP8EHvXA7OgUp90dz7pTR7q7rOW/bs+56tWGViW0mQAXI5sA
Ls9G3weT5Flm3qSBEC4Om+4BzcqZp8f1+FyHDt0FRCwldZRGgcWxJYAeepWz06KNaMgbdIgm8vQu
Mu/Bpo9COwU5TbpwdasWW1JefGJaZF/Q5ejiJM9T/AjmQcVNcyMmtqlFWzfOu+epm/QN5Aq2gdFC
U8p4/v15BVYHHhVLTFAOurQcODzSIV6FGyJ/b+iHqB9ZW26Zsx+XAm+V6zm3RC4txZNfsnLUmJdk
IPNaTfb69kgM1bF0wPGNqhbsAG1/aQCyF9OUtgbzoMKaCTeDYPraGKXkWVSLH1NYoumcJ+jA1OtN
H+rpncjC9KG3ZFN633UHCH+M+zIyIVmvjWxTpux0+xeq/PvZD5w/CFgIyQ/SYpVHM75rCuRJ8ho8
XH/ggs+tzFY0TIxEs1Hx9vwMteC1uZS2VY5CUlbJ/5Bomk1zWlPdR3OUDbZzDky1f+ez4hsEaxeW
U3X24OHB6wBpXIAaZsNIgZRkGkOE5FgFxNnEKhTjU8X8DyPvv5mVWCJPUW7PM3uz7Wk3jtVog4Gc
46Sv/ax48ss/gNGg/ep/tfjQAjuvueKV3cjeNgYMEnRV13W5BZUgwNCkujeX3lHKVTqzJQ/LWeTX
jWYEegf4S5FwlxU/mIG+kKVwXXnikNRCgkMl7kYT7mdBhISmJg6gbnaHvNqXseaaXXr4g6MDVCES
68imoYZ3OZxsavoxs3rbK8zhQ4yoIE/2CzAdu/9kZn6zQzIYyhsVzBgUGoY02iPXvzHZUpCp3GtS
G1tCCQ1wfVyOJsqToYqgdO8ZEFAP0uKBpHQBdKI8PmcmZvdl2eQGsUtpAskhcDonG017qIaVWCq5
K/YAFh8Vd4ApcH/N2Ve6cBx6lMaYx+IIvCF4O29RMi7p6+2VUYwHZihwb+yzbVb+/Ww/R0bil7WI
GV6e+gHZA+oypNCNsd2aYbM3J7EAslPdJnJTg5eHof8awKpLg5Bt1dH2V0g3Sp4p+SrCj+CBpdO6
tFkItuggvGsgxAey6FZfxZnhZVmy9cGlAUa8VP/RJjpkHqm1lLxUnGvUeLFnkEzGhM+ZIUjVlgKc
TIgUGFiXvw8aWIxRAfyDyYZItoTvIoHpzE5bGEOEFyAU5hkWOAUCM91Nevo65fYbVuHOQt3xtj35
vVlODvwj/28PzFWXcy1KXkxQoUREnyCEXPO2cSGWHdurkcdu1K2qacGdKA4g3ldoK4ScMZBXc+RX
hiR61NgDYhF7jQbvfCGoWvr8bP6GJrFzXcfnrfbbcKfbf/J5FC6kqrQDyMbMt/O86Cr0ieMs2PdO
8YTq7O3lUP78s+/PzlqPcGmsfXw/PRBjW0bb259XrbaJSBddLCj+Xqk+jqWlxQhqLa9Os8atQe4e
TfV3wu1N3neg1tD+NnhirbRuKTJSuapzwzO36/QOEj5kBAZExKs+aVedBbl18tHzJWIl1QwCuAIk
KWBzUrHlckMneU8ZwC0Wbvq3WD85u9szuPD5+TXVQ8O2JyU+H+sJQFvM1X8frYq3lkz0wvHBtc/e
I6wmTTe2velRu+KrGsjSnTUmSzp1qvWAf0X7M1Bh6ISfWWnCAC8PoZkeyXbptO3LPan3i23KSiuA
7QP9DYTs1XYzeNsbaVcQTyAxMJj2gWcgWBm0eo1i1pJ7ltmhuScDrTdeqIAZyfv9cuFjAKIHbWyI
V4/gfRmL/g5KNl/LtvheAbPtpsyBtC8ezrf3g+pEoTIru+LBxA9gyKXVLKEBUKaDCeS5uC8B0+QC
HQNm/GPstH7VRsU300Gmvk2dJcps1U4E2E42o9mAgMxvSTSeJSOrA9PT2/YLaNvvkylbuIlVNx4S
cpIuGQzzQE9fDi6PhjINeWh6eb3XxtH1NaiPf789gaplk1BTlM4d4LTmT8cucgALAGMu0rHIKrhG
n31kTgnlsJzlv0gzJPu0D4O1X5j65rZl5ehwlWO/4N67Kt3mRW2ZQscZMOqhexe8Gt64YOlakH5a
/YGpT5wV6tHmlfpBOkH10NZK6vlJ8RjxbJ8Y4Z1fxAuZWuWW+NfMPIePAv5QibCCmWxXotnzt+n+
EGyiOAQUH3SlAUebHTEjtutiYPj+VD2W413r/+DG6x/MlBTzwoGiFsDCl1uOa3lUF6itel1RvVm0
3zuR/7Ns+X8zM9eHmlDn8vuKmbjHzXJdkNDZjrjxkbQI2cJzQLnN/h3RZ9b7LHwOmd5OYc5NTwBn
AYrxiEUQQlvYYHLm587vUwPtf6fts+5yZqRG+jrSxwDI6ogBJogXqLbP7IJuxrpNVnoGGE9vLiKv
VENDjg7PQobENkq6l4s11X4q4enU07ONRvdh8BgnCykVpQkgdmBBEgVb8u9nAxPtGNEhgwQ2mdJv
vV8+mWm2seKlZpclM/ImOzPDjCALrcKk3qhl5ZckotHayjLtez8Z7WZhh/8PdV+yHTmOZPsrdXLP
bM7DO121IOnuco2UYs4NjqRQkOAIgOAAfv27VGVFuCiXs0O96k1WRShEIzEYDGZ2753TJ8u5Ap4X
GRy4VKCYF+mV0dChvpKlTgI0tR321O63bU7biHtO2YU0zZvLalJq29S8if2WQHyDgZqoJX2Bja3Q
71zI4kx6WrUZU8PpwkHXy13bjU1kNnp77itwQeeuhGik19FzF6wwOWvcGxCSFFtZgfY9BdpoqxcW
wF5NF1YF4CTgQ4d7F+6jS/0hRfFa6neIRcowGCC8MGRm+qRVJhpQG/0vR9O1r7gsmhstU+1lC3qN
KkT90N4SGxhh5M4N6O/p1geHpEaY04yCH72Xe+E0dKv3ZC1fdcTtoW8fI4q6xIwIn39+MHlaYaZF
6qEBkBkbFadsZcKORDEzgYgF2AK6JaHd9PLxYmAleu9GJ+HtpZ7dNs1FK84oBMNOr4ujX4HABeKP
6NJ/BfYuQFTsAXLqJKUVuWC/11duekeWOGhG505ixP5ovF0s8Z63ecGH1kkqdu3JT9MEdfeV4Pio
CaR+cAlG+8ArULJKWWWOpHISmT3wwYlcV8bGtGLkyHTMMgrIM+MzUKubX+JgthtOx9aWgY0+pSC2
rCo0NAG0K1QNIOZyekqOfM8LU4shy9LM5sGQOUkaRKV7JZBgMLenTRxz3EhHziTY+JxXXVdlHkx5
6eFIbXp5OaeOWUPSTd84N3Xv29va8VeqS0eWGdTHUD5DIyTY95eZ0M6WadtptpWgp+3e89QWXV63
p7/p6LAdmFgMW0BT0velhbARWnrKcO6C0TgT9bg/beZY5AgdNZSmwMgAcuDl6dMUo1Z3npWMQ/VZ
Ggx6ftPOraDk4WZgPU67IiyLtZb8o8MH34ZkqA1BseX1coICbdFTxPtudado6HQrY3fk+eDQwDbF
l+FKsSy2lcpxis5lVqJcoCF9CpEsurKqj2wg3Brm+q2P9wfca7GBRgJ6lhEBCbjKHlNT6h86q2Kb
imn2xh4M9/cvtDNPORDHHi5nrwiYBtn2Y9cDV+VZOSTsnZj3K9eUox90YGEe0wOPMGjlFAwlLHQZ
uaud4KzTsgvRTZHX1Wsh8NH5sQEQQ8UQfNTLEkyggaRnDo0Trw+5p22IY6x4hCO7B+f+TwvLIL6A
KArLTVxLVE7uUxftvuPAvvgjvNzp/XPUEGDZaLxGtP0KFwtO/kGUhFjJINmTBl6j0J8sSOCYYs3S
fEIuIh60d/+ytJggBqzpZCqsOO2rBNfe5zbH2EVdHrN6M60xbB79rJlmD4xcc2V19rgHqwE0eMDN
TAiF7VZ+tvNi41c1usrXNGSepZ+WHwW6Uw/dFubcL7fYRrY5CUndwUzkCN1VpVdoMLYrCAr5bZdQ
6FrEddPpYdBO1p1Fwazl6KMKLQTkMnRFPkIT3ONIYkvNv9Tygp7ltCzQRkH6renI8Wvpj2405q1/
aTHR7l1faz6CtaCIjJSwD5i84qKa4GBt2jqRskBuJnsCnhYCpsatSez6ghQo4oUeq73Iy2z3rBJS
3Dga1HaDlGSxKs4m2e0FAJh+GvtlDDqAXTqWMURxqRaNKYlr17/IU25fIWpDFrpiItbBfXOXgQ42
ajRdXBh+79yCTyX9gUDV3zgQWNsKMLVuhfLptu6bFjhKfYjYgPAUPNQ0QgDk/VCNR0GpnJtg/e20
2LbbcWMRkB+htZneeYWWnpWGLDey16eVOOiYt4CQAYomSBBCDnY+Vg7Wh82nHGzDIyANaDy/42lc
55v49M46agJYA8hezzDq5wLHgYmWiMy2KHESl2y8iiOappBMe+zZ/Wk7x/YV6D5+2lksdY+JNAN2
wkmy/BMEX7N2M7FNkQ8RHVloMIl0/lqW7djuOjS5GD00SVhNA5qCJBi2aBF0p23arzjA46Pn60Ct
euipXx6xHFqdIDLpEUXquJhQjuR0Zp1NQ/5Ns9eIOV99Dm6VQJ2A8R/AfUSti00MzkBHb6Gkg2yx
iPtARrWUO5Gv5d1fRXmzGbSxAHkCV/vq1OgB+PXtggJ74rKw6G58kBEE50J5kb3Gd/Rq9GAKRFzQ
qwOyEwIDi9uK5xIL7CQlT+BvwaltFfs608K8D/ZZuRbovYrAZlvPNEQoz76O93EjyxjlNT7LwXKL
h2qTVqHFtz2AXvR349ZnW9DrAIcgQArLjLVyc97bacETX37SeR061sqyOzZHKEf9NLA4pKYMh+5E
cp6MrRb7/YWRf7P1rYN2VGt3etuuWZoX5YF74IQ0OtExbM6HYohZH6XNlnT7afz4DjvQ8gFocSYQ
W0K/OelVlaqMJ6klSig/6Ge0JLGb1slkmxczpdhpe0eXngfvAGYgVC6WgaXmZqXe9PiuzHqs9UdD
b0LZPRjp42kzr1YdKiPAqCBxMuPTXmGXucR1yuGsTCbDvwSXa4gjApmoDwPpdlmpXeSWv5JdA4UX
puTFYQ+bYKsAYBLMCOgkWdw10BKjJobvS8x8NLaGcI2oaS37rHE9pFr71N1oZZ1CMZXUe6K8Eqg9
0XzxQZR9MeQQjtAQNZ7j1KRbu0qnuLepG9WF3UZWUOZbc1IyEnqPn0KtG+KyXmy35ZciHeQmyFwN
Det+j0SKZsU66sMgx/XSTTuh/dAnYtj09sDPSzefolGi56AblbFTbu8itsjqS4jZadACp921zCvv
W6mXM9m/A41wCTwtFjorti2ENFtfAo/1oRkvjaG4E423/5Jtpszd+x6Pyjttr5XDrauZe9qb0IHP
vGnDJih3wROxEGyxVdSZThVRnZXhhMFFwx7edxzTPKYDhdBAiVzT2KKDN2dKD02zNKKsatrQ03xr
l6tKRf00fLI0TcYat9wYSrRs2/ZThy9KzYhK4UQcV7Kdmacfi3pyt1B296NGtn4MsrMh0o30yZMl
gASqLjdaI6GiWFlaVOFegGQHEVutR1HdHPEDp9PyuM0UKKQsYYUMWmrhCFj8WaMHTw2FRB6vlL21
RkhGt76d7YccrYEiJTbauiwz5KRDrq40FIDHpdjqtsrCzATF/+hkNNL7PttpnDqhX6NjkXUTmN4d
fGHuNmZUuGBsqfHKXx3Pyc67Cthx0QXdlgL6CeliD7gr4k9fdJ3mUG+k7rhrAyk2KGv3FwF6cLG1
XCvM88k+Awdhu4HyC4pb0CunScutRzU6+jdfOnLPcwQDkGBk4KSx1loHXutaAkQE4k1I5SB3AROL
WGAiJSO90dcJ2AMvnZFDajC4Zf231nEv0VgW5o12y1zrwsuvmYcyY7WTRN4pvoNkQww16E1FrbCC
qDFINq4qEcR5C7A+UuR1htwlo+GkiniAfkPh6hCt+NZV3wdDDwd7jCa4l/qc9emmA+BbM67S4jod
HDi4MrTJx5T3G8JvzAxgvHZHkcZktnNnjO3ZaVf0ypPPIzDnvtFDAUJp3XzpyWtVUjHlY5207Lsl
ZVT19YZMDykEDZvfVj9Y2FqcT54EKszwhjpJu0sTFwug4an67aLiwsjiaMo0m+RlAyOt88UrP7Te
t9MDNr/kwo++GLD5CDk4+nRpULg5PL/KeNjR+2DtzFszMM/YgQEXDGrEHDAjGZzSFLIuPv0Br864
xQAt1rxjo+Dr9fiAUSBIuGvQgy4+ts7KunoVli6sLIK4skaVrVPYWZ1HIiZZiJ6WuNUeTn/LipVl
EYzV0+BWGr6l4FHL73r+GYKcp02sDNey+GVJZ3C9CSb4j1ltu7nUutj0t/87I4td6HtFA2Q65rwk
IbW2BsRrROTq/8vRWoQAE5iesmDo6kTrIiePIHWCAv/pD3nd+f9y3p9Vsg9WLw+qzslyvU5yodvg
ZNFqlH1KkDIw39r4bouGQs8cIU6jAz89ag5u4zh8mxqEenXb3vOiejQy/2swemuO4dVVc34z9IBa
KB0Ah/6s83vwZrWhgtJ2W0xk5X1KBbLHw2a0vyG+QAErCvIssoYVlODR5QmyM/hVsP2+Cl9VNzGz
TYt6vkV35pb2u/JpZbznOVu4IyTBwX1uBohYkXF96S16zn1pjm6ReIrvfXlhptshvaQNjWo0oDb1
thVfHfFpyC+r7sIdu5Xi5jFnhX4VUMbNoCd/CfRo/KEe+9asQO6XdBaFEO5aL/KahYW76ooxI4Ax
VCgqxWKKJA9Pj+Da8xeOCnEeEk0Kz9fzPp4gm2w0u9MWjnmQgzF6JpM5WHij38hSWnqVpOZ5FiDw
gvw81a24seSKaz+23g4tLXIBaBsCsTTFbGTatGnAz2o7ABeZw8qQHf8gpBxAsQdw95LxItd97vSu
VSVdu+U9pHXPcoLupBVXctTKc089CFvRqrj4GL2rJJJoXplAmyo0m3sx3jX69+63xYDgFpBoQHkU
G9RB0/PLDaS8epBFFeAu9lXLo34NBXR0ecEB4LaHpjjbnn9+MPk2Sdt28hjGKv2Q19d4mZXJODbn
hyHswgHoqHeIgEiEC8Fu8NEtsdHFygI+asLF+CAXCBbKZUIGbBgmqTOjToYs8qHnPobNb1PXzc4Z
fIoIQIHJe1V3rWzmMy9AuJCS66m6ZdY3Yf5ua9HCxMKRjFJXWtHPsT6NCzQmG++ZCKxUVELBc/oq
vVM1U9bZQVonDGRHA2FQmpNwJmvpy2MLCjwqs7MFb+orkKTkdld4kJlLqJ9t2Li3wIl/2l8919EX
Zwrqdr9MLLZE26U4PTtaJ8i9uXErXLX3oX8QClN2cTbgYmip+tNQY7/IiQ1XSNJXZ44a2tjMBWow
KofijZH95RV1EE4O0kO8zfSIlWkZTdQARIqPdIN8hLvxhi6IRp8o8CYCswYIBS6Oxu9LkMxzf/BF
8yl6sAvBAWtTWK+TRmBu2puu/d0WqWcDM/UILq4eWvFeGvD6ohwLz6+S3LmXCkWQZq+b5crEHJ/6
n0aW0W4PTo2WTDAyGYURupoR6andv8vIzD6CzlpsxIU/qUWHeKLJamRE+/BGRw/O6dU1//7rxfXr
+YttmBMic9YiJsLtGJrSo78l8dCdG99Omzk+Vr/MLCZEhwZe06X4jK56IPmlE/w4/fzXPADPM/7T
wFKToi6agatWq5KCNBe0InFhT5vJyu8qbsQOtB09Yp4XRPcicxo3mYs8mL2mmXXUMT8zxTzP1TI9
6kG+vSOMIDbiNwAIhop8GpzfbuifP/SZKQZlVkBZ55c42Dsk1Sah3LpOHILsHhIRlrNWXT36HQcm
5lDgwIRdFiZcs6gTHcmtcexC4p3Dx62svDUri5Xt5VkvGWT/UPgBW2ldRejcRbVwe3phHF14B9+y
WN9mqhxiZgzDNcUIXIY14axjYdHhdCwWdoCaLeqUTZ3U45ciKJE6PQ+aj8VaU/OKmSVKoPYreHYU
XkFTmF2PjRlOKbRTzYfRescN4uB7lmqJqGdofLDxPcIimA16ySft8fSUrEy8szjPKEEvUcvwLcJg
m75AuCpoXOX+SpvIcTO/LpiLQ6aCmcoccME0mqtpSsPS/GjQ29OfcnxaftmYV9/BTnGLQVpk4nXS
m26YyytNgyRIqdD1kq3sluPr+Jel+WsPLFHppkxl+Boyfct17Yucfp9L69mz/DIxf+yBidQLhNI6
mGgU2IY0we5k452dHrDjk/LrCr6Y+1SfaKsMbPoWvabfM7GVaxKZx6YEKnboDEJHjf+q2EvqMW0K
Ewu4MHYEFXmTXgf1JkXXy+kvOW4HdF0B+rZQOlq4LxYMaQCGM3wJqiZdV0XS7cNGXTK60ox0bObB
dfvT0MKDcVuTncNceDD9UnhtVKs1bts1CwsfNiokIoYGFgLnHB0l5VrD1rFJP/iC5Y2bCH0waxPP
l96jbn6x+IXoV9bVPAjLMObQxOJ2alKjYihGYXs021msxOTBZQt/D6Jo3DIj3n0/PftHhwyaUShO
zj3kzwLZB3tlQu2i91CbS/r+i9O5oV3/ddrAsbgM4Sv6ENG6i16nxfKCLoNGq6Bq0PIowsbZ9dl9
1hdxFzzUzVpIcXTwUNM10cSC1JG78JTDAIxe7uBCaXoXOWj6aKjdpzvr3jTfs5QPDM2jejBqFs3Z
kJswBL55xEfjtDk9aEc/xEX3ytxEABjTwkmiOsOnoHHBzmw1MbHSqGRJXT8okFRqw5mWfT5t7ugi
mGEEwL2Bdt1bmnP8wmjqAPkd1PvST165ssiOroGD5y8cclG56PkBKXRSonKlRQiRxmBb8Bu2Jl96
dIMeGFosNhvowJI6+JCGqrBJ73StDptsJXO/ZmSevIPJB9EOcGsejAglPvV9e43W1Mgw1i5Ms7N6
5Qk8YL+A9UEW9lV8DMSCwcH1n5Qq3xYoszbf9anazvRzGUhCW6feqOK36QFxdOKC/tPoYqYyNxfC
7OfMcpBkqopVGjOrjh2rjU8vuaODCCz7TBgNUfFli7IIgp708wqXxrXToii4o93KJj16sAVImKAL
0UFCY7EYRls2kulGBXZ1tBQGl4KDlKi68f2Ppz/l6O45sLNYD4GbI1JqVJUwLfpSsJWBOv504P/A
6oStuWx71lNFOj/t8HRuXI62+qj5aiVUPjoXM8TwbxOLSR+oNxk8k7j/fzWzD468BKPB6SFas7CY
Cr1XYDBksFCktwBB9N2lT1bScMdN4CtAYWyh+L7w/Z2XU7vR+irpgwc9/zz0Oyq/nP6K41Pxy8T8
84ONXw5VQ8ABXSWDcV5U96xfSfYc2/Ho7LN1d2aXQTnp5fM10P9AtBxxKyBGexdShGoK4sD4rJwf
zfAJtGhO955b36HJxaghhazJHOIXIMnjl70sYndi8egb52LMP50evWMThGgWrULYj6+RnmljyN7z
JgRnFK0l/N5qrRA1z9NGjk0RiLgA4gElyxGQpNUC+dtgCH3S3OrM3ad+vRZlHLWBqhj67WaA8TKi
cdOuK0rCywS0TdNutdvu2OOBQZkB2yhOvIKhyKo3cUnKqsQJPjrdzW8z6MLDz43tgCLNuk/L0KKv
/L7vauyTtgyrMQT++/dn4PD5C2eijQxS5Sm8oVNu/TpEu9DvPR+SRQBQodAaADYPQNVikyCKNNrM
HeRVppWh5z80fbY5bWF5biwtLPaElY+Db7BRXhXDmc6u3eCTuCyc3WkjxnKaYQWXLYR2mASQpiyp
pEaICwfWQOUVH4wbk6VbRdKPBlR8yuK+Sj/4WZ6UUDJCVH2uaZ8d6xvavbKwq4po5UXmATuMM+YX
AYUNygugKbNfccqUQBVDK9jvrggPbis9uJc16cKCEjvsinwHudf9CHq5Kk93HtcfrKzIQmdy1+A9
S+f3/BooZYO7C+8DF/7S+fltwNHCg9cw0DYdeMGub20Iq6nh0zgTodsFyv6+U2WhNaEn//QYPCeD
Xo4B8JEzjB996QBvvyKcs0gJvbdOXE3oVd6RvqvOvba+AiG3ijxKdpqrfWZp41+Bg+Sc5M5fwuqf
7FR8N8buU5+io4kGBCyttAqJCQEnYkixFajPboga7kpmmHFpDDU69aZYUG0PPdkQopTbxpvOrWC6
xnEWeS2Jy46iTjHWu86V8/+Roa2CCz5Bz5Ey7wk6D5dOb+RxR4M88lO6nZizo2i07AuUnlqebvVc
3wcmjgq9+1CZUADWvPIBLH3FypC9Xr4IRhBZoYXWBaBkSU4QdGSy/KkUV+3nKj230n93OPzX4/j/
0qcm+ffYt//6b/z5sWFK0DSTiz/+66+nWtD6v+ff+flvXv7Gv67oo2ja5odc/qsXv4QH/204vpf3
L/6wqSWV6rZ7Euruqe1K+WwArzj/y//pD//x9PyUj4o9/fOPx6ar5fy0FNIJf/z9o/33f/4x30b/
6/Dxf//s+r7Cr8VNRWv6eL/8jaf7Vv7zD801/sQdGuztuNUCHxzocFrD039+BBcCng2oOEChS5+b
EetGyOyffxjOny5UfoDURHc9Vu7sZNoGQs/PPwKoEoRv6NpFdRST+Md/3u3F7PyarX/UCDJBBy3b
f/7xzE30awM56GzGWQiUADr44Z4RSr7cvYY+gP2SGjw2ZaVvp9zXo7G0TQ3I6XKk6DO15AS8DUDR
oV0qlO+ytMQF3SBujNYcj4WD1P2nos7P7V5p6KoF8MCoR3PXtS7SUUEFgSQTsBo4xIIBwuGM4ICJ
zWBw4RK99oK6muJRlqf2pfCH7jL3e/WFNWZjgvmqrz67nWF+qnnV7bqmmM4DQGUvyMjA2SuYEBTd
s6azGbPpmhmSd9vnmfytxfzmSn2xum/6JyE78fSPq3vW/mPb1d/vJZbR/4HVjSvcqeV9PS/If1w0
4unFCn/+rX8vcQDG/nRnHjUT8H/whf9a4Qjo/0QNH8sYy/VZFvHnAretP2d6krmJH8cXAppfC9zy
/oQOOVJOONKwLvHf31ngL92dhoZ67BKU4Bd3uwFd0WxIx/Qu8Kr8jKepscv8SV+5gL319MWuASJF
11sCIv46d6Az22ahAuXQwTj/vVUPt+Zbz56jnIPLSmt0iJKtKr0jdX4TgIY/btFT/c6Hz7H+wcMt
ySQEpXpyW5f5XwyV5X2dNmt05G+9+fz3hw/v29Kh4HC8awffRIhnXmhI9a2EkS9vI78mdBFmBM5k
M6mV6Z2tGWieG7TmvqwBl4dYkbl/38gvIlToOTENpK/pHYgAx4tmKLZeqZOVu+Jbg4MFfzg4PgsK
4AZ8cjuVLrh/bPszGlCw536ePEeWzFtjo798Nmg08klRGtx6faOHhSj0yDEoenMyfWXdvMxv/hz9
ZRenbMZxqgE8vE09Nl2VA2NnwmkNQAOovBkLhJy10T1ourcmsPnGcC2bM0uIJI6yrPzbvOuup7QM
wpLYamUtvfXwxfYFdVNd15BaudVTF+JTPbAtwvlyei6eh+TXyfprqBb7t/AF67y2629bbmxMTjfD
1ADUsjflZ3/61Igp5JBrKG4Knm+02g0t4EK7R0L2ntziv03wSHSy8qGLDp5fL7PY77wxWntCk+1t
RyBLwobtlF5o1d2QX7lpgezgwwgO41Gbwt7c9/5XbyjCGlu25Pyc6JdVUMR//w+HCBD+TWXkYdZ7
20pTQKP8sMgaP8WCKfPXmy6ch+4LUo1Z399aWra3rAfl88jFiFjjhai3xqBCUGKiJujHE99qHQP/
rIScwxjpdXBeoN379PQ9X0ePTd/Cz5RBlWvCVNUt0M8AmAXo3OKhX8md4WKEpgiDMPhfCbsl6daA
rh/Gp8FdAyAlZGAjYoMVTsoz/OMCBJ5o7gOs4fSbPSf1j73Zwj1VyisoJA3pLfSs8tAU3n4Y9a8+
tyPQ3rBQlno0CBTmM8Y+GBp4d8q2r2+Jk3/uoUbR6vwHZcElZdXXwKJ3ptKuuoB+Hdv0k9Yizu6Q
NDbG86E1I3DKXfiGduV1Atx2WbuXxPrkDuKhqPR4IG4W1cb4F++rTVbyOMgyyKGqiBJyJvz8PJum
a1eOHxAXnOs62XWdd6FlQJJp+vk8YtQgMejer9u+2022cZtr7V+05lc1AxLGMvlZ0ItdBmUr6uIe
zTUfIm00VmX5edCGLdqqNsJBc7Yc+NYsx3OHsnPPbHZtzy/8sr+2jPquLBlAvEUdqY4kirvv9IIL
H44MYsodCcCm2eOAwz0Qso6qy3YdpMiu9La2b7LJakPSrXWqvOWolo59nHD0gzQhUYJtTSq2Oa82
p5fTG49eNqjlg0ltROcssQcsiEm6gK2zb+979iL4siEu67vM4gnnJgszl1z7Pr07/ew3zrqldEev
tVXOPIcnwFm3bQhgWAaxAJHfAAIf/F7G8KczmkPaw8Paqi3l2alqE0iu3nZ2eQ5qzJXM+lvjvvDI
nmiNoOUeTzSudeFUNnfQ3bLj9w3ObPQgAtOc0ddyK22RS/dRcXQKdK+3hb4rpG6+c90s/OPo+AHj
riESqSnIJ6D3F3X1tf6vtwZn4eI6oDXqPp1EMng4bwInFWeDKLLd6dF56+mL7Tv6M/WEXbZJOZbf
vAmkOm769L5HLzZqFWSK6lknEiPop4ioCSrEoP5/z8OR7Xo5q56vlbIf4HZKYgCYgjdHJfb3YGz/
WeqQzX358NzS6gaNyTwpxuBxKmkQNlRfiYWODziaVF4+uzSFyu2GyqRq/V0tBha3Bq9WnPFbD3+1
R1XLCx8PNwOyZa05RQNpVfy+IV/sUuKMoissH16Gi+wM2AYnzolY6999mTr9NebzJx1s06qH+DZ4
kWUSdOhxdiZ0jJTFB17kF0Y5/Rhsel7Lsk8cqN+slMDfGqzFrkUuRk16MQ8WK35gPUVWTdqVwOSt
Zy82bdB4aTHYUiSmYPD2UHMJG+SdT0/EG/EYONJejpVE1T6lTGNJL736vq4c7dvkTW1Y9sTfTHzU
twWWWVTW3LwGT4UgIVekiQrHuEPIwME55pDt5Knu0zi5FoR0fSOsGZi6kbpzQGKrhkuhuu+F24L6
ozfcdy6ghUMAgsQbR02XCfP9p3SclWD7NXTP8cvYK/Y+0lVEBLLCZIJV5qxyhBd2lvdZt/uNC+T2
ZVdl3aZkevuuezF4Cl5OAdQSqqDWuEzGUg8NoRehIQFZOj3Bb6yeJXYIEBCCFnMNR61ySaQJDyTe
Pnzz6afP+/V1zGwvu6QMS+NQcVEycXygPNLJqS7sAeoibWcY7zrQARl6OTpQFmxhtxDAWDW4MYyu
vfHceo1u963hmf/+wFUQbjFJR79NPAkV4dRpv7sqXbvsPGNWjw3Pwi2AgUtVlAqegP/L3uuyMS7k
QB9BaYxInLNpk4+9tvf9rLhSULqM2tzimzLzgvedbP7CdTReCS8L+dxkqtq7homLrl7ry39r4BZ+
o9FyW4hKyqTxIESk29/1tv9+elE9Q8GODdticw9ktDriU5HkzdjtDa7QemvVAe6rEO0OU5H2MctH
Oy5y74ubZXY8cPCXFnBW55qcugisG/UumEgBuEvQffCqWruqqE+2A/rtcLtRWqQRUkWskjiOSSF2
k+kCD8v0YFdmzkc+E44a08BjrfLNTa9NPASptRPCq6dRb8jqTJZtGwfjYG19Wk6RrXN+6yuHgTJH
gTjF7ei1Fth1aLmkjStz8r8WIILDzY9kW0sV5odGjfIrKQZ1bnBnJsIZ1Eb5+mOn2jzSBw9Eq0XL
wmkwwJcBRrHd4AZfvb4aN4MJ2o1J9NAMHfuHkaIqwCv6ztPmmcPsYEO0oMZTamx4IquxiJUqplCT
1Yqne+NgXjLygPvHt/uiZ8mY0ipSNPAAzKyfPNCabTW/LqEVxqBMY+S4eUxNlq4Epm94KW9+nYNv
6sGt1aa6yxK48mzfkhpA7KDi+9H8PeH6nxHHUgPd7MqyACiZJUSQS60CcL0xxRrgbY64jmyHJUKo
MIeG9LrNEqTiuygLxBD1gachc6CpvQGQ3crsvLGlvUXEB+m9iume0YKagt90gvyl183H01v6rRlY
OPGRFpWv+MCBaKysb76wqrtan5pN6xZryMa33n7h69TEi9qjiiV6pl8OTH2HYMBKnP3W2y98nWDK
zIcUMZIoqXkhO2aGqnP1KweX4/cdpEsKxw4sfZ6uJJRiqB5cslbrzyxPsIgpf3xXhnwubL7YBR0k
P5VQ4It1meGG6Jj7lAfDCiTjjcF3lyGMB5q+nuHZWilAvpOLK9a+L7Nvu4tbTqGGLgVztJvkZSSc
Xfa+yzBooF+Oh1f4mgI5B4RTQDRdBcN9agXvi1mWYt/mOLpctDrE7WigRR5JizCHEu/KWnlrsOe/
P3BnIgDpmPIDsEtnhh4HzWhHCuIAp3fqWw9fhCzWMPbcKSuo4UA5OhalvCZKa1befJ6yI55sif0W
I5dm1zI34XrPrgeCQkoaCHrWBYYAr5U9hOh10eLTX/LGrl32rkAMDGCKHuzY/shH8E1AKsL3hXbt
9mO9PW3ircFaBCpaEBRg8TOcZGA0Glz+WTODp3c92lns1pQOymRCYZK5VoSp3hrb0UEfwfuevtiv
viuzIu87vLgifWj49Yc+M953jCzbAIss0LlFXZHUeROCSQMsV8z+evq9nxElR1aQs9i0UJxDAxjQ
GsmYX9bS2+l+EZXj1qw/kgwifexqpKA4MXZj9WRaD6X1RbenC8vdeyCQnf/Ez+lUbCey4vee62XH
3mdxsNnZ2KgCuBT0VQ6hO0KAGGyoBi9CFZh7nVyiUGF3Nx7P90V/XdciatBD1nF7N3Ikm+ciBv/N
TsCfQciS1H7I82Zy3bJJEBxsm9KxQiXybmXrvrHUl23EtS0pw1WySYjvXHkNPx/MVXrhN8poION7
6dEy0M4OOkROEoiJDY/gs+n2FUvvkZynWzZZyIFyR+1Hyh4y0n+0DfaZ1bp/N6rJipiD9r8qdduw
KFK66V3UrZreoLEFVZab3rDT2waEulErfe+sadg32uo9OjzNv1BsuLI4L985QosoYUTx3+kIWoY1
PfthmmCrAoRoWnn4vL6PrbOFp5mqxgWXF3r2+VheNUqiIwIXuzBQ1b2ZDu/buUsa1QEVJNoPQ5l4
6XjfdemDO3w+vW/fWD1LBt0JKjAWn5vQyRhsqiCHHCk4/04/+5nG/8jYPJPOHZyHVGYTz6axTDrU
LPfZOBkfmNXkVyDnhDRdSdN9AElSFgU+FyB518br2pLl3dRZImoh1bAdCkljH3R9Dxlt+kvfqvVt
SpE6lLgJohfC+OiYo7klcngahSV5PDQDyAYd3Foq+r6KvL3UiUvLiUj0H2PwpREKM0O/6zuTZUvE
DJ2m2ipFWiTYRTvXqz87slxxyG9N7Pz3B2MPWAZurqX8/5xd147duJb9IgGUqPiqcFKdytkvQtku
K1CkxKjw9bNODzC4KLSvMX7q7rJbpUBu7rACu2Op+Mym7O3/KQb/f9Es/JKIkBn2rsSO/V2joqYK
dayq1tN/qAh/d9tfAk4EkBwUv+fujltI0PoNJARWK/+0Wf/BKv/bivwSCqjwomnzF1w+2TnYryCr
QXPsXtgjRu48AoakdxUZP+jlaO8+4VSw52GGyv54GZswfyvbISoNNA1p/AIpyV0ERHqTtXkNRZjR
f8Q+LaDFymr0BqZXABuQIwOxHjzWTlYa3Un8JpO+wYclj8zuf3+t3yR/11UKv8SimXhB74fDcLds
5DsbEVoJIOf/fTP/5sPQL2kPptF+T9nI7pQbMSsHErgL/u6bf7WR7DLWxB4TcMSRzXkM9O1k/y5u
0i8VCm0A8oSV2iVuouWTenEFTfTnv3shXxKeAQGmXSPwwaL4WId38i/Pc/olcRn5IPw5Xtgd7H+D
MgOs7DhZlez+7q6/hAVWM8FRcOLqo7xuavuGvtzr3136S1wQo+SMqxD6YRt8J2HZMe29gYny767+
JTDA0SmNFxewuy1TY6lHdhPWQfaXF/8SFgC7hUm2tP3dOjSvftzqQi+wHPm7O/+yK+ttTum8QdJw
nQTbNSqHy+L4d5/zK6idhQT4N2S1d36f6crNKTKurA4Of3XnX7Gk8AgATszv+F0ow1fei+9ws/jT
KND/pwXxL7E4+LI562ZisEcR3R0JvD0C8RnbPopfEGsjmR7JoMB9POrleInRy2aq1rzG6MUGEEtd
obu8hiixuXffuK2ilu4V5xA0+knZE64woDFMhwiO0CqPjUO0tgf0fvOQr0fqn7uGl4xikY6vI6rP
GLGdMpIbo3K13SGATyI6jPboyO4SqnUy5xPp9/jJhmXhwTsZ54ek7VHE35ZxTAplrvGHAbtIQ9Hc
pOv3tP5J0me/9vMwvEWxe8ZhACLIT7Uc4XxcIvp7+FhwRi5k316OhdHK3G/DPX67TMxj1Mh8wYN0
00PPjwzP47Wf9Trh+/7QNvrn9+CSPnrBHiTbXX+NvwbYfIX7iPwFyC20cPn/vkYQp4iiewMvL/z6
SWuI297g2fr607pphxeC08yR6VQPIZgapORJnQslT4bssrrBf+4uZ9ya+Dl3w+3o2yt0DF7rDEjL
6TWIjgxKixZljc+7qgniV9xDg/5KM/BD4L8pHYBVFb3DUuOqFqbi8DOMCQSpoTymzXUQnxMMkNqm
gZcGfDb1UDTEr5YtAOrNHi6v0F9gDi2PluysikvcuTHvvYhyMq9XguhyaAEfnEo2HS/PGNi3lMXX
aAJATpyU8i+bCv8USf+RUrUzxr1QvujvdN/A3bKOvjX6T1p/l0X/b5vhS9RvWu04mVBGJGZ+gsH9
jAmUNRUF0ynvVGugD+yiv0sTgi9nQDqqWDlgQu5Y25xdND6HTfwHbuvlEv/2GF/OAMnkxITV7C62
bXhMxzrJwwUaAH8Xj76cAZNdsri5lLqY2Lzxeblmhv+hB/sPjfvf7vzLESAxtI6imXZ3Amu/XdrC
V/MJG6y1UYX1f8l4NLufsfRce2g3/8Y3fyjBfvfpv5wPAyTMh6Wv+7uUDr8w8/LuaqilP/E4Zb8o
tAFuIFj/J3zX7x7zK55ZrXUYT1vc3UG+RV7NoPXeC13TXNQd2h/WW65F2ndF00tbhLXNNuxJPztO
VKeFwMY/dknj/+F4+c2Df4U6gy05DGqAXgDpx+kafIjhBvrvw1sHyQdEzRWC4P2g/27tfOX7pMwL
423toeWyzB9ySN/42nz892WZ/vui/2oRA0nTjSuAWO78hkWIz0kDzo/Lit7Q7kiYyg5eNqxl4Afj
H7pbv9lm/2gP/0ckShZ/rdOFwcJA9A4C6gzTRlj//PfH+d3Fv4YHEC85NJjBFp7HdyGmD06CP0is
/O7SX8IDbZX20tAOd5KtL37svqHf+YfF9LtLf4kNq4WTZh8GPZRuyEut+1ep/qjO9rtrf4kNY6+V
IaM/3GWOvNYs2w3S/CGBCy6P/i9xx/+y+/06HWEoHXZ3Kgk4NICgAU0iHj7pdU0q+JiAXulBg2yp
Rk8G1TCv9wnIdT0wgrwvW9v5+3Fsg3zoPV6CUeYqmDN1VddkskRTAV59vAnzEK4WO4aHKGdowLCy
rWX9hwf4XUn9FU+r9Opmf8raO7sIWIWynUAk6TErFyzNF3GPfGYFoAL/IJrnELcrLqnWHL9GCa36
6O6SUW0gEuFU19tdwJ4mfuoXD0/E9vgZimoT84olMKQZX2GIXF1SB5fWxSXb6ug3zh6sdiUNMZPX
IYyzfhL75uwfzoXffHpy2fP/sdNiyHNPUY+nQ+LbrXv/T5ssgFTJv3/5r4BelY1qRncUrGl/ah/X
brI7NE+35zCe04PrhriC6omqmM9J5c9Dsxde4AFNnsFiAy7mcwG4dY0MR4kii0wdFIBZ8BcG44Zq
9nTY5EL7vOz0rG5m1aHpPcZx7pLe7altN8Sp2UHPLmJnCIb64GZE5iBcAImjKTb+zkwwJZuN0IVq
eHAiakImonvhdi0wh/hCofecjtkDGUgZLf5taxSS6AWmc0MEQIbZ1qFIhknlCWyt+qIWUIERwk2l
6Dp69tqMIpNfxx3UjelzOIfbbg0Eq+jgdb88O/cfKaiSn25002c79fp2oyPLO5axKttwE4BwR7m0
vn2tQdWtsEOSXC6JQHM5hZlCv5BzDRD/Lp6W4Uh7L4XINL2HfNH3vqVrVfueV0TxoA69aZcTcHYw
RhFBfwaZqNkzKT+6VLl8ml14nYb8EwpOzUu7te/ZOA2vkofRVRjoej/D7WwXkYnDl7kH8EPQ2d0K
Mpj9bBZ7WGMblwMAKsXmd8kp1JqWwFYgU52hKsTH7gWmE9NN702wlYFCwwtqokSgPT3FH6H0w9ve
qHsc14Xx2vCwyrCpcG2R+8SsO7ZaH38BU+l5hNlGP42sGpKkua2Z7m67yVEU4caDNUP/bV4mDvEd
hJGVZ9vB8TUolQcFIEa0fvT6BPt0Cn8BOBTu06ARt7gskB7Ke7YDANWsgU9r7hqLV+W69bhuXU0w
TY69773JgpIKO5WN7syB+hLurRuFAQpPglI3rTtA990/9pC7EeWiIAMcmLU5EjEke0hnL+9kjmiZ
yTA7wpmX7A2MlvNhhRmsG7sMGs4wKPNSK763oqF+oQEI2o126k81ZGxy4LuRlSXr+jSIYWtz4rXo
79NsDSXU1FKdK8RWwMemuLAmAwJJG1Qt1k+gHAZ2/TwU0dBv5wxn6L0yYfNp4nqs4JBHv4dNqGCB
BVXT78zZfpd5kap8S8h+rIO0XDNP3ozpQgsUGfSVR5qyQnu1+egHmhzFPMHXZx3gE9MS6HoF1ulf
JIywQkfCTin4dh+dSl0RQiMLGEm2Ylbssb2Va7BzcdMXHfWGCh3cOE+jKRtyZxdz2AY9HRXcCD/q
SEUnKFOKi1vMtGBHmPA0J+PRKYeC16KkotLPTfAWSVpkQXtUam5LvsTzQXbJBqpMlt2vQytOItvo
uyYdvfY3m8KFd826E4T1KFLPoTmu3mruWz1lVYPTZE/mVMuqNwl/gWEMPUdeqPZjB8toGQ9rkmfJ
QD8jlvK46CmxOwBMNCw80a5B47Tzb9o2Y/XB+SJeUVUv7GqjEdTmweXxj6kNxG0qCcsqiLIAOxpF
/GUWUb/nYNQ8w380BAmbyjHLszZdqsznEHeAjzAYNNsIAtUGd+sul4pvj2uGjbPIefupow2MlXSY
1rg00ULgxw0/G4upM/cBfk09HD9BOOp7Gk+NBQ58MT96L4FbK5II+2IzhqYWU/OvSXkIHr31F6DN
Amrv003HlQsCvlVDBn64DeXsYTohaA7z5B5m2xuog7WdbmTA3X4zI62iyYJdFSaal1sTiFPfBRtm
FngaSIsPudIUhn9zCrbP2lLYh2tzJbXvVXxUaGKOKTHVBuGgMk6WpsrEbCEbY1W59DGptAGqjbk5
KzpBa/SwFVAZLBk/e2O2Dw1sXB6tMDDic1dYKYt6hFXBJs7THECxYd4AKhNY8Es+My859NoGZeI1
c7nG2VjUXTSHee3iQJQBZmnfUyfBZJpJdEcbP95yhIqwBLcAXLrJBDsaaVYkjRuqJaCqspENK+9C
Wx/8dit81yB/1XNQTK0Z8rTLWlWGvTbxja/hrBThX7+Z2djX2W7zuQEU9yATu0yVqVP26GRW34PB
79A1UYTk0TSkpQ0yGORxmOKu0AUkcNfoMbOZPBkBVzZAhLyL/Q+6Rub7yqE0kQpf3phU1kjVG34K
l0Ucabugg+DDZ1OO2Eca7mTw/aTxbbx2Guoz8Yj0ZsVcXtRBc2qVE3sWuLAiGRfPnlTi0IZRdzOt
Pv/VtzFoestyC+d35C2dprd4KgqrrGX+rOt1vXcAORdmytx33ofpblud9xoa3zvOdqIwSfIhaxvY
poSZAWIbBGbypiff/K7/QXhy2/Y8LHrt0/thDDcobzgJ/quFm+NQP84BDgAeDi5PtYBNWRb1JdT5
ocaeLLa0NvrYwjXMA44bSoNl2A0CM4wUhgklCJz8GjA5c6v5rHO9Ia10jibYoxtyLp/zaqCQSqCg
TuRT20aVosjtJPOCnA+AaLamjgqbJIWHrDVfOX7e0I9J9IUHuU4I5fBixpFxj3zmBxExyftojPH3
Mu8azHl15EDHlsMUpUhaF2Bdgl0mh+Paqm7P1eWJGtPsVOv7+7Rx0ztkKMQ+DU1yozxYrkJwgTzM
8eBXGNwxWK/UFKhewui+g+cLfr9iWKGCTE9iglX8boRlGvIs63UH6FUEbSmtI8d6IxBJWVa1szae
i6DP4t1K03flLBQ1vGa/rkFdDSPDMYbcvaK888qBphaLf+EnBvEJFM/JUlcw2jS7hNkWDLkxNPCj
iLKdE82ny6a1gNv9EOaZEq4rOu4NHMzJTj3Fawrja1QCZetndQFlKAbnsHHdIxihhxdqsldC4/Nf
uJmd70GWxXdJWkwzWKMwE82ObpD0DOzaAxTf0zzsIplvoQfzMhCYgXSQn5fM9gZEXZtDoXsmeQtf
KrichagkxqAxsFRTfe4RZosugmqLR+vwOMHPq0hG7Glue5FznCQnDtWKvBaxdzV42Vu79fFRdKF3
5tP83BAXFARo36OTPn2Ps74p+5D9UqtLDsyML8kEa8sQiRxapwz4ELVF3nPo9d4HOqCkUFMkdgLp
3Ctfu34XXZzF2nXXRql917jBQoe+uOm8yD+ko6yfYzur84bjs7zwOzOxPiKYzKXxFvcsN9L+SDvG
jmu0bMdANnJHU0Rt7Ngxh6IQZDpCnXV7OuhsLzrNC5DsPdi2LTQ4i9mNOyng1rdQB6ZwpkyRUf9x
2ywSxQzc2Ekn8XnkSXM19TFD/1HQU4/cRORGiTRH+rB8ZnwIkmLWa3t5ZRANyL1wqUFWA5N8Coc5
QUaToYaCZl5h52i4kTrQ51guyH4b39m7LV3Sp1Epa/Mm6OiPNiD+LnaquXLbdIucMXjqnXtxuq+L
GbD/ct0aUq5ewB96KLXnMI3vqn6m2a2qlf0kIZtPTdb9irOJVHTqgucthipdDmr7eJibwD+0UFgD
sr9ProfRB6S5Jui8j7Zdz7VESVGIoZWXM1vmo3VrjlhZ48V4oiSzJF6FUCremTAb3BAZYyUJO4ZY
yMCn7rN0Zzt9s8omudrWsfsWxmO/B8kZfoecD2XStethSfkv9PBR31jdXjHE3SsLhsluMTEp61p8
DlFiCsAwlhIvrL1Z4WaJBB8Z3xQ4BdSpv8LGONogmUIzECCYyqFZMxzgondxb2xDTG1nO6D7tf2A
w866FmPaL8XqdVlXscggjMKsRu0y+DiZog2XbsPA2+S8nd44qdNzL3xkh0hiQM1lP0bptt20jrIK
WDNiRZENSC4XbmCWC8jBjCoLruYW7qp9Cqv25sLtHZN1qbyOfYZkju8pVSu88JZ+B/dICYljiOs/
ZVPIQYHg6Kzjvn/aibtjB0n6vA/6ZLeoKd5DKYIf5ZBkyHet2GUkA8zdzNO7jEf6beqitKDJRgoc
n/HFi345gFunS8/Nds+nWp/nzm8OvdvEtV388aCMg0N1DQUcB0w8/A5tdmMdDZ+hEzWdI6NcoQEF
yDODJQUBNcD4WoQ3YuSAYqBtq3HEcdN7q0KUGpsbZunlnK/TAlOH5BjTSbyk83TJG2JyJriFatAw
01w7ZMTxqtpiEYO68dvGoILF7EzCBrwK4clQChW2gCRa9tivuAN0zpMjKDSwaxxTL3vVxkMduzjx
zrUJYbc1NumLNImB8u3qg+MdEXOt6nm7HZB8QKs2CX9t6CtssD1UYkEdW+snt5KgSGHU+LOpmX8Y
g0TB7pGEQJIlLaAJ7bLrovhttHNaOAL9iTDzfoVwWNwFcUx3wVKHiKlZYksJ1vRT1uDUg28vv2pC
G1+tEEstpzHrr+aBigMeb4NfFb8MiUx8IsIHrGUSwfdx6V+VAOVLoWJAedP7t/OmMy+PQmEOUad/
AWLwEbHIQaNwHtoKOrw/57rtKu63E6TXfXvQGie2mSa8KKvJDSrhDTB4UCqZktFuZYhQqdXrrbOI
busEd284Na4PKKWyhzXwOsgUtUtlvbkrBcEHAushLsUAgSQVbMFO1QkYGGE6XotLTRIFNqvUIsjR
I2lcUa9TpzGFgV/mr9HjkKKkRxRCkbd6ThQpVt/DpMe2gvDSCsSPS7ATYvooqHQkR8lJCqpGMNYC
7hUpQHk7A124nauxrCDbKF/6ZQFuA4Ecnlvdr6aB/6ozE8tbiOKVYCkNOz8LxL4X1u1HF/vV3IMZ
DInVPm/cMt24QHUaIXn61Y519zawrrnCQZk8j9KwoxcFl3JdhrkPWYH91tR1EXoK1eNmx2MbQNt0
zIa6oMMW7mkWrTc1rrpfiNsOyA1k6aeAQdabWYvJwqIUVKP5HjNavPyx9Q7aBdvPVcIi1SMYsfEp
2+66FeMfJ/gPPnTefTw4r5rUGD+nG68PE9LvK4nub55uKCYWXq/w09yQdVCYtIdweC9Alo2eOExm
rrchrO9hJwE/7Aj8B470BFn+0HbXdvTpgx+YehcC33Rs5KZAB4zcMzjNqCpQaRxd6FQVy/ltDmPQ
6rRAs0klKQaViT7A6X7NPegyXNUYKcAVPUlu4hkTVitFeq2JFWezRDMIN9lqkWQ27rD6gBwIHmqs
CyH2vkLLKm5c9xZwvCaRRMkduh8htA3st7oLwe2bYv4+xZHeCcUflAtvA7dm+2VthzI1XX+jQcfL
k3EO7mI4I48pJ3EeeUt4ImNrdSkbkmCImnjtzsj0JR4Tv9iS7i21YxGQ3sBxb/tEBfY2tPU70wP/
lfKmK5RNyi5ZSGkXG6x5LMe2GOLlG6nH6JiCBl4xuXYFDXhaGJxzT5hGN6VBI2enOwhEj+3iQApy
3XmNPNCQPGzlJjaywmb/WIOW5ehZRNhT2WcNYzG0yoa58g3qWEt1d0Kj654BhYdeySaqjiUQIQ9M
vOQDsqLKtpCyGOwQPalABadRIFqFYj6si7QP/rZ4u6H7PhHUoykglXsWrncoj5IDCm9XJBd5IjuM
r33b3IbcYSUrDe+/IF5ejSbJT6bRA8Oem9IHhsnzVdB7wQMcg8CvpJa/KNWEd7VRJE+oXHI3qb5q
GwWUO/PjExon/k0XoUAeCawuNcnetN1uaBte1SHm+Gk9jCVb4MvHxni9qlvWlTNkWp452g3XBKnp
z9726CN5EK5yZs1y0+prNvbPeGddOYTTz8H4Eu2kzFYzjzGQHs3LatJHJGR30BJA2ewHH102PBku
+iPAvElx8cR0eR2lKHNrHDXLjC7ESm9Qq5gcm+WaI77Ucy+qbd6Go9LYn3lCkv7adp4+e+D0oN8g
ljszpOu3ZKGXJEP5hem7tahhHCrHaNfp7JzZPsyZ8JJT72qL/yda882u8Q7pE6matkOzO7Pti5+1
JYHjhhkCWhkTv0E79DkMo+WFYrkeOn9U55i38RNa/d3OE63Zx6YLcsXrFJ8zKmFWvB91yn/axvow
G07mEcuQjKc2HuLdLAw5hCONCxQDMm9gMNDkswD8JI84INnzRO896uVEpGlFRaf2HgRSTh7VUBxA
PX9R/Wt2aGBNJWkziGiqCbokike7MBVTkUjeVgPyoDKG4UYpTLgWvlz4q2yz+GQDzHttG5XoE/c3
W6DXPEl6FA2kOZFJl6PSLc5Rf94JsPHOtmfe/RbI/pn2eOv40tlVGghZ2cwgC/CC2yT1USlGEbZX
yqEHJlBBIhv4EZkRne0RntvI8G8RtyDKh8PzWm7hla3Hc+J3/nlqJMAVwqkctbh3W9P1w62sLfiE
JCVKiCvGhQ97L2QOGcD2I750oYD2e0xg4FxMpk/yJFW0xFypg9yG+uEr+ea1F1gi6W7cAqgfxh0b
uqT+/TLwq4DW0Cdo6MvGE8i2TFkug+QsZ5CFAm3PSqm+UFgmudbBWY9hn7PM6Yo5/wfF0SaXqUC9
B28Z4qBCKOw3h24KbMYrf6nvwyhD0b7x9UC46l7jBP3rXor2dkJBcZzXMbiCqFxUGJjvFXGWgYk2
tadkC06xxkw38PeSRnsfXc/El1BmDtK7VOgRoYWkJ5mZpvAC1HkLvIYwZXA4llNSsji2O2g/H7t2
hHNTGyDaMqxmEs36HgDT/odvIfg5kWesCByBXtcVdWSS3A/IYTZQyYJmDXK9Q+yG80aaD03rkxzG
G3lxiubectVt93qLy4Qs+67tJMYTM9AekdeUaRSrHdRfDzLYeJF4WQ6zl0ve9wZ48CPtRFa6FZF+
5Q9uq09p6rFD0mYTuhAW/RC2VZJmVwYHnDHpbgU2uBGbgy+V6PKWq9t+omflieCUcPuM4ekdtHWu
/Hq51xpfX4Q12AIsCgs+bPPBufmuARQqH/vOlmsERzjGsnE3L5t7TBvYwq3d9taIYIKP+Yea+o+N
oq8fQu2giCMMRiSDcTwmet0uTVT8PeLbaVydO7Rt3eddj6XSIk2TY54N04u1/dOAmZcyyfMQilJq
OA4tnnhPmPxs9AAkNQ6LWgz+hZV5hp/btZd0/rUnmgeMWIqNb/eBIvwYBIqXJsAwbZNrA0hQ+7J4
9lfv6IHGQL9O2YICSD2gXcD2fTynZbqJNm8Wd0ZNdx5mYkqx+YcFONiCsbqF5GvGrtuFeDdJi9v3
560Ke3IlgWRG6IHUbyTa7HEzpAWOCO/Mx/xhqaHbsZlwKKSMKkgbPUZ2FYWFiXtRZ7zMFDpJczsd
OtYAHRvwGD1IMeRisOZVphqePm0NdQPdnpkkh4Rsb2BVkWr2kSYhx7OHpdFZ4YYa3ad1uZ4mgHf9
5bsKzQGJpJcHKOS3of8Rq8ydNtNa9MHUIYVorZi69152Z9TnV9GKs7827fRU+/RKJj8heP46EnWi
pCnVcovUAG6JaIbEGeuu+t4AFYzWPOqamcxbEQvdvYpY/NAzwkXms52i3dtcm+QqXFJ3Sg16fkEj
6TUPxgf0cqMckPUnhg57rubtpI0yQKiCBg3Bdq8Ikvm9CxBdJIWs84RxaGTuwnU86bF5R+8T8rrZ
RyZGNMCmogVsHrqgPj8TiZJadb5/bOFRWMz0mtWqKV0HcouzwW3gAW7fKBibIDb1R2nB1ci2V54R
yJzO034FsEVA16qwmKUVSThJrLMgPMHFadfAtzMcr3zvzp9R1y7pN4T765p+zhq2xoBVI9uzm7le
kgHd12H5bMLM7luou+Zr6P1i1Dv4QSyP4KgcUfKII5BePUYtdvg+wy7IOzl/TaM96DE9Gtlbk6gS
uLABE+0hgv1KT22OMv15gg41zpUUHiMY+C0ZsGyJ+qaD+af2MJrClJPet4F7ri9bNc6GEUOEBOWb
P4VIVjwHZM+UoUHr6u6TgcDuSXuzKpToXCKDQLnPntDf//QGbzp4YJXKuIUWMpvuyYLyN4gGKE2D
ptkSElXUxe9ojcdlMPm/9JA9xIAP+gLicE07mAJNTVnReuR7WX/v4KgKk6ex9Bal0X5kr6vfpUU4
8GuRnYEfJwVxrmIae9ZzusmTNXrwMOJyw/Rpkf+RABpnSe1LZLICGLmVYPJDwp0HyLpnoEjrovhq
sKQYGxRX29wOoOjwK4dX5FZbJKS7YpZcJTAzy8HudYd+II+X4yyQy5UlStwu8fIAqkzVUrNPQvua
ZF2Si8RkP6H0uScxDrwahRBm4j8a7iflPK+fPdM54REa0unICqVBWFshheYNd6mCnYlEyQ0/jgRD
yeWqj+udS8e+Wuv+wCevhpyPaK+jLuj3WWBeZq2SAg5715hxDghDGJNQB2GTGgk1ujPfxwFgOIuz
dcPUwjYqRS+6f0erC72xuGVQxsOgzVpZao/CeNKJKo7bFbGHP3oLeyIRxfvRNzQCQKKevhmsz0JL
85TqPqpaYTewTbdv0s++Dx37FmT6O2aMW+WlwVRA21eUOGDiwuvHR7sF55789EOVoE0a9YcQqOqz
ndkAezgTFZ7IwucFyXpFdXvyoY5XihRDjd6j8gHWElE5mfHAO4PSqe0cRs/oi9c9xkaeL4ef3aIi
uISS18l5pvR6NB3kynkRbQCnSYoDKgnE9GBbFE6NqRPUkqt6RRX4UENFas8mCohnsjBEpTU8pLWn
ii5xUwFRd3aIrXuJRk/fkLqrqy31AUWNhNl1C1seh1Cyl9b1aAyHrX5ME7Ti2raZrzH5iytvSePH
xLrkfhrtu2zDFfkHpOfxEON2t4ymvkZpEz5yryNPOAnoQ9KMSNKS5b7GsACKPyrdBYFFihK3yRvZ
nNwnXAu8a8Tymsz0QU5irv5JVTPJGlqC6WPPE47As98JoAn1Oj7RdQyrKOofxtRCOgWCtDmqElFu
vs3u53hLrwIpEEmgRJV3YfcBKqvYcyTJRbzNkDLwMcYCAiHYY7KwYvQcNYdN8qdVdgaRm7r7QUUS
2aFgeWah19eOaH43A/QWPP0/zJ3ZcttIl62fCB1AIhPDLQdRFClqli3fIGTZTswzkACevj+qOk7b
qopS/H11InzjsssigRz2XnsN1yOlwcGr/WRtoVu4rKwo22TOEKFCqqfLxVQXi8PqnePU2nqtq79y
Ymvmsd03s+C9uap6Rioh0t2NUpg9255uDk5Wy701CbFNhmJeY8RwyAtB4FgqwlOuQwESGA2ITpDO
PcaOLI9CLAn+JLhS+tl8JwYfFkBmI7hznRSXRpVyUUZ45uWpewMxYbqLG+vMvrF/uT3vKyuV+yjd
Mt8oq2fw2A7LZiqsL83EbMD0eUs3wZDe4BHvexLYbuTgrNdsD7dhC6bzBnzBesI1A2BpQuPMAkqp
DjuVXw5iaC6dEcwAdNFTmyQIlsMU8xDHWbV7HRlWMjQZLTaSK37TdTJ5LLNuvqqUVW9yo8yt8c+Q
gzT+uovykkLKSp7NgDPmMnfhnTDmEXTBXrWM0SXneTRcLmRYniac9o+i74uLaMrhExjT7sakWe4C
YURD4YZPVk2y0/XUT+nemxL3tUnkslmiUByTVEDO7yWTrFqeLwUVxzvM2L11xoxtx9SXaCtVF/KQ
yCgBho2CVWO84kfUSayBxsKhQIRHImCIL3b03TRRtic4Rez7plv2RgzyiJ30ojAGTIs3w7a64S/X
ch2TZ/vsjT3uTXlfXRMIYt/7ePF/k5lwryZT0p3GUf1FBsb9zpDMgwMTFRcpk7w19C7uChBTuUmW
Ob4G+dTrSWtxKoM2XCni1kGQPcDUBAXsUZTTtGMKRmJy4iOfy7pu3w45cN48Bjum0O6XtrCdW7IM
kr3oy/7QUt08ZlTy92GTtj/0KGYf5XzibuzC7s/DNvj4DhSXpIc645jG2izWEN9OgGa/pBUXO2cB
bl1PUWXG9RhlAN95FJabKs1y7GIaCySf9Fb6OY4Z6NXpRTpAS1g5Q+VfLWOWnqbaX364S9mzR1rc
PMd6eG3thv6iKsPLbLY5GbOk2mkdyZ+s+uE4allcwF8M7pex79aBy4JnylTEM3i0Ui9axPF12wbl
RTYutPhOhd3uigmtRKZV9VO8m/2Yz2Bir9vMXdIejTvFt32pnaPfaWtTJH61TWV/kdopIzvA0GDX
8D3h5rg+/LdmCl4H6RWXTgdwnQzD2W6gWBwLgFqIb5431ZR7ZTX/jHK4oUwLGZbqUr+Olm/2tu36
j36Tpx0WM9JshOgm5jUcvAykwfhAAzx7ZAGEwIBV0PxKWblOWnan1OdlQouTwati1nrHULR8FYln
flXhGKzSNAJgE4G67Vufg76Z9K/Jk9l90hf+xh9cxn5RZK7CmK2XtxWTHMdNLwpJmau57o+57FDg
zOaQe267zz0JdWLKvObLUnH5hPn3WPu6OyM3+aUlGrM2TYs9ayijy8zPtgaW+zaa5gpUyUI3UJkA
pXsQn5iLPWc1N2eYEeQ82tFDHqb1E4G7GpkGqEa1LbrCe5PaAC1Z/OvaTPkVcQ8JnsJkVwiSoI+l
6u21MIyD/BwaTwTa/WpboT7VPqlnc5a0a8a+/s3gkkDcNe2L1bdNu0rpUDgT40X9lEU+Im8DZ0nT
MYaJlfh3xqFG00b32apmanJbQcu7GDoRP3RdDUUgIXq0CfnbNGsc9Wfi9kU3FcuFO/JxrEFX+xq9
6iYOlNhaWUOr7lfuoQyi+DXNGELacf6FSA5rVXISWGtMwVSyaZyy+eZrr/pieCZbX03cDuiLMVaD
AjQTizOvEqvMdk3cvZqs1YxC229J4E87tNPdbdaYbk0JLi4FzpWnXHrus5/13aVMiEmzpQs0RVAJ
egs109+0zoVdRf3WH3OYHio3a3JvYavpmHm4QzHbVPM3oWZvN9smumCKE9A6B/7WT2d3U6ZOBhuf
efESmukiDCzmxSbsr7sl8xiYMBvSERbMjnH7VcPg5kcdwa8zeROuB4g/qyRH07KEAYnq0QTQZevs
WvtqLFa96+qdcCWLMinVxuvCZ5UQAbnifs5fYrdtb6opePN6uz0KozkUutLmZhH5E2f+SOA0mGf/
aGMC9SDnGqigrdx9NPhEtMR+dpjByI4liVIXfTlaa4CeX0XhFRhR9cXRmLShvE3x5DSmfzDwM5mr
K/OspihlwGkz38AiHEFyBlDjllV3vYhs3jiRoBOM2Ppejg2fwJnqRsn2heXv75d6njZ0bMXlVHT2
SxZE49UcG8bJPtylrtf2U9paMDmz+p5yjJR4IwqeX2zdGNVNG+EH/gaGmkPjl2eMGSHDJlGfrDC0
pK/WHV8/hdLZyuXboM0CIchz2RZtufXjqtr2QUu/VtfhCdJ/etH7VNMW0+115OU/4qAOdmMIaBXH
dnHp2iOsCG/oDh7XUMWkzYjDWJn0WE9S3CdilvupmqKda0VfSTQXuynOrOMUD+I1alp+2/TzMfNH
tY+Rae+kncT7rK3aXV2N+j6bwAVWo1HWKWlGs5ajO771RTpXfDf5EE6iwW94XODXxEm986OFMX47
vhF9A4mYbv9W5+lcM1kOnKPSfrqeFROpxnXklYTsU2+KbmhfsyqaeIUDfUQehm/Z4JSHvJPeLT6d
EPMz6+ug5/zYN4wlhRTFtokAnCx/7K9sxHs7UL/5tKSEf+miLNf90i9fXR37m7jw3bUr5+6haMP2
sTFFe2FaV+6x5BQbw93wkpjyAsbbamyrEegkXssElgXBIPcA6cDgnUtskdU2N9HkZNtEeEKvGGjz
b1dVu+6LmOPQETcMgH5o5nVbOSbjRR03MIGLPYPwjQnmeCWXrryqFwyQYmOPj2M+N1trnJPHZIE0
5msxvAVgVIBuS3vVzLXa+nPEb3XCBIIaolqpST7zv3ZXijv3EmfntxgWJc+zH3delOSvC754T0Zm
/QUHQ3RshzE+lNA/MZxww623IHuYnax/deBVfLNkF3jsHCKCitF+HvhWO56uvI901T6QydLEq7od
km1TLc0mmrqNnqxmO5dFdHBGrMZEL+YHhJIzHnLS3fhzXt6RWg0VKqvhxIsmSG80iWqX2KFRe7fO
cAVxYbpfVFNt0mnuN6NowuuOodQXWmU6zFi6xZs1xUjuopo+qE59oO1BkB7ojPMNHfST7xbzDjNV
hX2wHpqjdsxTvdDXimZp1qMbvI6JEocWP2xYMADLDB4zRpGwIlEb3uOh802l1VsQ6RQogJwqulEI
hcarzS9bLIx+smKYOVTLfkOvWnLg02Pg1md/F37k7opKpXtZhzXSNkaG0Upo7TbrpBNTiw08/znP
K+tyVjq7DFzPP1lx+c0yMxzQBY+6S4+kumORzPCiApSOft2lTJbrkvmrunMzL7l1oooJl5+0d3O3
TI+Jj0ldzbQOyR0T87jIzC5LrW/5FBDXFLbqUtWMTrKzd+QO10R9yAMVbxiKuhtXczhgOjo2J/jL
T7Olql0r63xf4pu5HssFIfeiXhTUlUNSjO5XRRoW7J0xvgin6NnLp+8J5n2brCjkFkIEYkCi0Q5t
5Eb3VRZc2upkFggXXlJ/s7wiOTVBW96r1uOiDNoN5BVnSSx0g/GCRz2sd83sYuXl1s2S1wlIvvu9
5kBec7v/SgPvolc73dzZbtefRF91Jw914jJ4ehv5sBMDHYfXdj5/7xyn3Dj1CNjbpQF311By24Lb
5YVPi1MWbvAWNjixrXofNlW8SG87u3Z3MSUNvnzgFNteQQLtQth4KK2+jl2Vr6n+Md2xI9/aQPr1
HjyOwBvRZfFtAwPiJU2q5ZeYq/JR2BAx/H5w7iF2ZBxEQwnebvkrS4/pF2WRQejD+1soj615A+ke
lqYlLqPBqq+skA5wWyqR3/X5BJcIzLZh7Bf5zfdQoI+FrlNva0hYlw4jWHjaCWbZldTQg3NnDQ+W
68NUcjejTWXEZdW3MdDcfgpFcjlXEcs5drojvuCUlAQSRJ0pDnluSCtdhoixu9bmYYB4t4PsxY1l
8mgbwkp8bOwq31DVz5d1lOq1A9Z+jBNbr6FNgPiMNDge85TVu0ltZAFL6DALgWjd70EfAbT5jgWM
mC1WeGMmCnGj03BHONrwo2HGSju+QHQiBnbbjUn53Hiygn/YgoWsBztMN8prxA4VgR0c4iBjfJfT
W1xnc0cABILLBLaNp+4Sn7Czs8dDTzfxqwPGPw0yTdKN9sbgl18GUNQGeDsRE9FdVCzeiXQpoJ8k
KR9MIQT+9yGoZJ/O30OYqVeVhZywzoAPR4UcJ0rH9GmEOAUgNZpD39YQISJCky9Ei8GWQzgQXwQG
sDWHpJTBXAWKT6Eb6Ny/9+0CSok1ilU6weajUrF3tWi+Aj7G57B1/lENhXyJxx94ihTfQ3vqT/Tg
0VMBrrULSWS7qpZs4j5LaEpqFmibePMlHZFYO27RXoVDmWwGGqPnJVmIb+jGnnvIwUwz9vSVV2Xd
1dgaxAB+CpdjEmrcBVmhT2VUhq/jCKrXel209YupvYwzqplqrCbCK5hwXC1mFJdINkaKV496JqRF
i2c4lFOmlxR4OGheWiWX7cRZuPLSZDr6CUJFKiIvvlSUDwQmMN10nQSmUaz6n72wSOmSXVV9Ba4u
7qcO2keVWNGhwf5o67vMehdHJw99OZjjNECmxFQUzUxBT+L2Y8gMLPfufSd+iO0m2tllyjyucF4g
0pBZmnEZBm4bXcKYrXaliZx9X/swuKR2U3KaPfng6qA5zjDmWPtttm7YR2A7KmSrM9GKIw8k35q8
lcFC+AubPD1FEvIpTXLx3Ic4DqyE8Wbwm6CLt+HgmhvRRPqb5s/XhIHRFadcnlUdYeMxJ8OVUwTp
tsMieFuHut7gPUnItgLV0Diz4WjFmQte/6Cgtm/wz2SOqJPme0dkBv1Aai41xO21Y83DYXQW1OuJ
yfZlGHQXyRJOv3wVsRdCbtAd10+9rrjKGa4a0jSsbkST0qWL3iLH4VzukhyoRs9fugDpO/jw22IP
w3Z0YVbarp6J8Mt761J6zbdYNIwtIRhtIe4QiQApxaARIX8DnBSJh99MPwxBuyudMf4c/DHepCaJ
dw078GSnC2qjwe6/MjLOt1WGInShWd3bc+Bd5XVAynQVld+yLH8ZHRugM+YMkT6ijqiaXyyrWpDG
SAU3vLPWNXze+wwFAxL6nK08K19lsEcIqyEgle0gm+Avrel/FKP2WBX8+piH9keG2u5ndY7U6z7+
pf8PIwEdF2Hc/0tmOkcO/pEJ+HCO6vun0DT+r/8NTQuFTc4ZMRVuGEj+5K9YQIfQNCbUMjinBgL/
nbMn/icV0A3+y3OEC1ZGXCDMibPC9n9SAV33vwRoCPCIclEQhZhn/gepgB/c4hga8dFCPt05KRIl
gv1BjangsWiyHfQt2SzzbaymfD2qol2pwVinaFgqZo2ci23Qu6tEs6lXVt3nl6QC9Uevy2PyrXIZ
rFBxm+uaxb+hXCbCKQr9eGcJfKY/0ei+y0P/Vzb6/oFJRZPSt5Xt+bbzQfba1jEBdX2rbxGRWHdQ
SADaRDZc5K3Qa28ovjaTBOktQ1RPFmDCrsFr5xOx/5/67fNngLEveGL84vW9WwL+ppHsIUj10sd2
yEo9eRMtvngtRqfZQ/RlTtnZWbeRTR9/+W1l3f71HX+PiXsXOf/51XlBIiSQlvi98zP4U5oZJxPx
oaKrbuOuTLybHinUiyo8cZpFlexwkfKPS13rRyxuz+KJsXLEKqyXIIDoHmXJRTGVwZ3oTZSjdtHl
Fn6n80lM3p+K8POTwTDcCYRvezJUYC1/fsQicrt5qMv8tg/n8mgkYpU47Do8SWCyNZd24zt7hILq
5I7x9JlT0/u7//CASKb1hSfZaz4xsX/+9M5uU9cPiZaOk/aU2nX8KDPQ1AG7umuLsfcVnoTAomQJ
RNCanXbfQZnYhHmSXmVz7Gw+eV/n9/HHx3Ftn6Rw5fu+J1ykbn9+nCX16Wv6KrmlR2BLjbVr3haY
/yc7nLriIrY0khRq0KcqbAQTLdR5K6Hq+aitqtTXWSkKWAXj3D/Zn7+pv28kIAH43y7pwEHge8GH
1aSsVCU4bgQ3TW1XjAaq5RQY0b04zpjs3qH0YABLQwDTH/I0ta4qp/o0ovbvj4hsKM8jOfL81sRH
Z9Q47RHCAizeTlAydp4a6ieHwmJvIFvddSXRdisV9ijKsrhv1kWsMlC/MYaPF/bV7RzHVN1WmvtY
Lur8eZbygTJkWtUq7ppVMaBatbpeHeiKzFtkHP9ukmSySaKGYQFPj800GCjjGMfDrIVXEaVYRNhO
vWwGRMjJyuiyeC6jmY00n1+UbS89qop5OVA89Cvdw0GMl7B6gX7MR00NcpZVnc7OZskScdlWyXwT
6tK8/fvK+lNAzS5DE3TOcfWxF2Vd2R9eXTESQiCnPr2ViSFuuLQzNFjT+DWWwoG/g79nXMUO4qq6
YH7YlZ84DvzTj1eKA9ATwnOV4nL6XSKuw3wBnTTJbWfF1hVjiWzj4Ax2YJW2l7WpYHPBBmguMLZ7
q/GCu/33b/9u/vjnvgptSFjcj64IbPdjSsU8RiGAnM5v7bllVYwxZMYmVOfTTi3mzQkkCoDzosZc
wDlBki9/OW0A171s8hA/dIyd72qmkMha4XRteijx7aoeOof+AWOL1UxiGlhpFMMkpOBu9lYyOae+
sZOdhiSZrxx0H8Ma3LZaVkqF7UNkTfOXBT9hJJbohx3IXOQEbRI18aGsonROaYWMfWWSSZtVufTU
z0U7Oie8ze1pXQ5l/6RCfm85oXlD56wO4F3F19gem6ee2deVB+hxiN8Pdq+1/Ttc4+qXIqn59//9
6f7Tyw0Ez8gTOOIGH8/QUXVuaVqV3Vpc8RCZOeNua8fVe6ESB2+iZf6O4SlogzvHW2vW8pPFdV48
f75cTiQRuI4KWdzux4KkgPQOHBV1N8wf6pc5zM876vwyGSnVL7Ls1CeXuXM2s/jwE89HIBUQobby
L7uC329z3ymG3FLmhvqGTYxrcHuVExyDyIyEvIrkxo1KEjRntj/C4w+azYTAxkIh8Ff1TOn7zxHN
HwLnz/va5QKVJIs4PiqmjylKETM0vN2D6Sa2MSrqCVy/qAc0YWOkY3fVKju5ZkIWbU1WZMe+ZDWt
kO/jD1X5zL3RMC1LOn4Nks+yhP52q7uUmp4ip5fKk9dz/vPfnhCBELqm6LFvfM8kO2ca2ysp3Bgg
vvJenAripwxnZ6WrJflkNfy95uFHe8pFn8IdQQD9h6POUYMOkBBKFKW1/1SPY07PWZLm3mIZ/wbi
6Zwk7dqtCyNsrbHzWi2EoRl6OOZ5WWzXm7k05nKK5+oy0H4//cfbhSXDQeS4nmefd8yfj6axOyaH
jZA3tmv6p6F36Q+bYfgGltEe43Nmqr9k8YhYwVHQeHLv+79v17/XPK57fjau7zDAcmkl/vwAtoc5
K7wqytAqtL50cwF6SlzexhEay8q2T3Z+4yTXurViWJnprJ9HHaX4H3HSPOHI8Z+FHryv4T8+zwfr
GCgLxZiZWN4wU/oKC/zKCdNfn3znc+H0YccqmimevO1Q7n1cFIEzpm2gA+jS7ZzY62DpBwJVp2pf
IvI6DjrXxzTDebq0MVkGPleXGuLN3h/LbB/D1BrWjnT6HxWKx60TDuEni/bv2yUkW4oiOPDYzN67
FdVv20XTgudS4n6tp0gcZSZ7wrIS1Em04HaSA/qFjDL9UgZXJJu4n5xnfz9ACYy3A8iaiJJC8dHB
2utzgpCodm9bQyLNKo+9/inIA/vkI25f+71L0/bv7+ODlQ/vHLq+63qBf674Kec+nA9xhpNVEQzp
nUrydj3EWrrAJxVSkKpC0XE+RumHavxbnP469/t2nZOueduWg7X166J+WcoQVl7rE/HVhRCsJ/iV
sb9U1z0ZY3fUftPBIBCJdLI8v3ctWTXYj//+Ld7jm35fVVJJ36ed85RDNfq3WtSH3AkXcB5u8PWo
j2ErmoOSDZzsTj7Mfc41pJ0MueuIDIxhd/Y2ZM1T6yzcUrrRaDGoNPdeItMNA3ImjIzg4s1oPOb9
YXFdpeXXFGusYDU62fLNnoZqB/jXohMPmscgds3PDL3Y7XsFUKVetQ+9ZLmfqEN/ILfC39k+Cz6z
SU3fikWILxngEXyCiOo2QdloBy2fMGjcSzE3EE9Bwi8aM2IObZjHQRkNbyJorFA0MYzuZxVsR8+q
HRZmWOwqg2dgEM7JK5pg2eJGkvfI/lCh7JIp5SektrkNfGiHy1I/W5xyx7QHdRzVMDwUksJrUTdC
LimjoSVcwRy0Xgu4e3cdtJStVyzqEPS9M+yy1o5hv8fQUUWf/YpDq3zypVvtdV8LBuDTWD1B9LMP
KSOmYz+ky1sQC+clKSJ/H0jVYM9IsVY2SiSfrOKP+0YqSgCHppUxkkMI1oeDVIWmnFOkQzcw6SjE
poFmQZ0rN6mKbTim0ydF/D8dYlxoNl0Y/aH9cdMQsLWEowdbjau0f2pN2+xmzAuKVdFOGEX9++L+
kFH917EM/MSq5lcAL/TPa8JS/STKAEUZkjcqqqTuxmfA+/gQFN30VtBk4RSDVHzlWozaaDrHrSSz
4kgd/RQwtcK+WfP0NdYKGyhCJIg4usWhwNbd7qxcvrTneCw/uVzfjeR+35LUQ+Bm0nE50v6hR11U
qIwSnXPTDPWZx8jYeN1SuR+hIPCRytBD01i3bn/wIT8/+lL+CM8l8QB17VdvPHMlOChwTc3KlddZ
+ePIJn365NGeUYWPH1KweADP0Jnwaf98tEuwOMArfMiusUccUGB3nEo/Ky+kkw87ndfhfg7D6JH0
cecEY9PA/Us2RYXTnxqTn4o0v89Mtv7xwXGeUT4rbiHn/c9/u4L4mQg6G6bo3aLUoeuc/gkTc07Q
pPIfCGdIDkQnTvtcpAtSk7z6NvYjta8FJS6wU/fB6gf3mFY9bQkTkDcZx/+nx/YOf7pSsMU/Go3h
SkMCNJIOcCzjnBi157cqjb6Epoac3XUQ/dI6v8Q0pjrYoY1ko6beW7xgT3ve31g6/sTw7G+gHmuN
Sg5wTZ6r8I/QlUYNgtOdcW7C2mB2VSb1yxjVHNB5DNlx9kXLBISH+cnqOR8rH1ePH5DMAlLkhfIj
qBcOzpCfZTk3ugz1dzGgVFcDOfUUm93WEou5S2HRHtqw9u9csaDAfW8C/w+fInCVF/IMpCR89881
HGZm0taE1DqD+p1jaRB0sLK8eJt6jl4xPPxuN0v0ii4QA47zfy+H/jMH/H9ApAC0HRD3MygeOh9x
BTLIB9+dxHID8hAfqor731kC+ZYl0jn5kamg4OSnxZARjkQO7Iw4xt2/P4j3VubP18FnkNz+kpKe
4u3cHv+2cXzj1BAIpX0z0XigNvZs2uzzxtVMIPNVBIMdh7As8y7KeYlPMm6ch6lsqp/VkMTLxpOq
fiFkCVgCG7r+KYMGvbdGKe58/OYO6ty+6mSs9q3jdUwqDUy5fGYYihgnTy6Q/9mCBiehTAh8mt53
nJZ4gE/bfB7r+Z1++Kp8Td64w9JzvY8odl6O8M0H8z9nRM4A7CT9OtnBCvTvkDc7h5b0gE2lm9cU
8tg9t3pwR/SvOuCnTmOsldwltpiPbSkedOLJ7WRhflOFmK7lSi1YIkjzE72te2JM+LV1R1CNaTHI
YEipQWzaPXMxnk0yGKr9BZFOk+veNAsEn80YolGFoNowCY0lPkpimu9xumjw1BJ4V6QLbjPOGU2d
MgWibVWuOlDBZMjbR4Zvi3UY+7S5GjpUoWHWq21mm/JrU2jwjCAut6izK0yU2+xOyUmz8B3WVga7
uXdCB1Y+T9/iVe09lGZX+NY0j3NYD7+WHldKKDKQsUahr2PunV2YiwUCpIW5y2hZ35m72kQNncte
l9/TsSJLA2Gq1IjBR+nuUmQM11EeTDt6NpYKXVlwN5qy2gfMFe6aENuPosbEY8miK6n9LzayeOwh
5E7bGl8Uqx6St8pDVPteOI9LT5ni1MEVPmHpFVlTyU6BKE9FGl9kMKuuEGFP+CmIZieicTosRkBa
OcNg6TAaSJ/N/LP04+yUpGC/RRlRZxa5OTRu05F1I60vQWl+lksWnsiCSmsG9hHuahHGg7FbvBbZ
EF7Rk1kXQ5/hVZQ68U0QIg8poPRA+RmSGYWuunXydNzAXDgmmYXZnhmcag/lvH8qGne8x7mKG4hp
1LPv5A20m86ZSKnEEWX1/peknWPbFbfqoXUynEUG9IJ+SmSRNPgXtFOY/3VXYYAokEiA+rY94i4L
/utLnDZqX1BU3xLMY+9cBb9n1ShUGiDKQ7EKz81jEosKIyYw42ZoeAzvLw1mqVhHTOi+p1kmr0Fj
/F3ZMeYfxrCEm0DpfzkbZPamO/S1rr650Xidj44PzTJAEKXKaM0F59FFKIgU2PtucjvSOyXn/rHG
pQ0uvFLHRHXBVZvl07rH+WCViaaDrSKL7PB+GyHsTSDpNwsYplW6j7SX9bUzZ9izy8C6qvMq30KI
l6dEJNV6Bgv+bqqmui3xjd5rZY2bZILsMJYOrpOJqTf+qPsdpFwf+50QuwW36MLrpgzvR9yVjmXY
TJctzLdNYhG7HLGSEWNpCJO1jJ0XeNUoPO0ZK5WhgIK36RFwrqW0Y/hkPtjCnFjxxoGLsRZ1K790
TcK8nZm9RW4T/sAhpBSvxogB2soaPdaz0/mCozR6LXSe3feT77+aIf4addrZBqUsdhrvxNsc/sK6
btH+v5+KMdvsiWvogjEKHywphw0E6WLNZnxdOJxPjc1Z2nXjN7eNIR9MZTW+tUGHROHccKQ9umJE
MSOC5350XxFhdE+Uvf2TPOOrf0H5U5OzCG0pEUrNVfyatZx+VgrvhO/JsAbJ+c5pEGItEQ3UPLf6
GCEY23m0QU8NTs/bELbtxXR2HugGu7tNDV5Os+z1jVX0eg/PADsOVRYHy2HUCT/ewjEjkBA5Vr5c
5i1ElZQEhaD5EqR2dIpqLwa08TleklRNW7+f7wmFIALL9uoXOJIchP3EWIIsqmxA4e8xgHMVt0zX
ps1L3MB7Wb0jJe9PL589DztatC/pUrxFTVJBuiPzaocGGFde+r9rLDPzN1TJ6qurOvOj0FN1PVlJ
cOMVlfWA8GW+6oxQF+3UuXvb78zekQv8y6jvtktS1BeYZ+DhRjQoLnVpjVFJ26y9NO+f/GAGCs8X
SuYlBqd5P8rmSfRPEHXRLGPiJS5j8uTvRIqcrhkmdcWVI569glM9dKtHkdjXy8Qtu5SEXa1qq1cr
kSASHio8Xi1nuSrmptphXpEduwAnpkTP/LR5dupnaaGam6DsGb5nhW/n0GNDMIVfi17WP+s+Yhbn
17CQ0RfbL5WX3JdGzFC8UdrA6DsE2tWXXpbLizZfguveDdy9dIS6DDAjXIsRKujZR7RK6v5hFmih
wzZQWwGn5bqIi1vPM+lhHHp1F5yrzXDweXPvCDdW+069piL0d0ihjCnGB2G7gAlLuKUoXX5ip7pc
j3Ne/QU5pufiKE0sCWc39dcJr2qXjy4An6sts4bwjThXI5HwrNg+AoHl0FPCDqfhCtFtk2ruNiv+
ik/e0bNUiiWPNgfbQOIsTGU/Fsxpd0HfzG8ldd8GZEb7m3TBbm21BH33hDaQ0fMQNsmmjpwf0p66
L7KqLRQbKWRfN3LEGt9QoLkuna9EKImNbf0CZVTLTC1qsus2welxQSuKcWl2cqbBRYGbkX3AqGSH
Iw5838L8rEi0u3YgwF1ljKS2bkOPnvsyeRCZ7SEtH852umN0gdYkus+tqT8Iv69u8nIG4pNRc7Z5
Y9dD/7WfwGjyG8xGCJyIZ2f8hjdWh8MYUOl7uYd5VHLXuFnxc4lcxvnnrLyyy/SqszxvUykZrYKM
Hs8xfJyVSGGqyrnxb3zmz6tSwivsQzM/57NlXS112Z35ie2J9KBkR1tT7X27lGvXbgI0jjxIbDso
NTfC7YB82OBfogEfS6am4fX4fkM26UIqiGzwpHfLlgmEQPTfDSm7fBlCbrNqwQDYrQ26t/NeFhRt
uqnc++EMnpUhim7s3rZgSqPeZDlPaggCIPKUFtBlmwXhw+wa7zCgI99RBjlPtvXf1J3JctxIl6Xf
pff4zTE5HIvexBzBIUiKg6gNTCIlzKNjfvr6EFnVlmKqJUuz3vSqyvKXMSIwuF+/95zvALRLkSnx
2LmK8ULsof7oE3VfhOVSFS/qgSGU8ovIRoOfn0bqfrRM3hk/E9ZrRVnBIaJp2LtrTFAJlAbNygMi
iP8yDDUnyqWOhE9QvaK853/CM5/wBkjVPSSa/zojgrwKvUl/DnXIE+grHNgABp0THZzoFCemfPPB
DN42fgpPWyETO6LB0ldokC0kXLOuvzlOzcdlzGZpuc446JDYPIaVMs6qjOWutucR7oM5F8fyMuK1
DA+qbw/nBm9RLyfnzsFIYGynGojAbRIg8YvjdHwYivicBnY9r/t+kTzHrtd/YsCk30Vn9J9bJmXX
kHzhd8iaakKJcfaOly4PKDzrnfgB47Og6kUeW9v63u6q+nvZWEyiYYhlgIMrzuP44TuMALqNYQZZ
MRpja4cdZAZaVI+vrDy453vp0tAGcQQHRBGz01TiC+r70MZmHA1X42w9aVU5D8iD76bEffIy6T9N
9qiOrKM99oCBL28Kg6qr4C0rmY0GzNYtCo3tJBNjw7OOQpZ6JTTWMicZtSotrGA42Fe2Vz24gUiP
zG2mba2x92eGdF8jrxquzVQ5u8juh53tBfKKAO2Tk7gFRUQMjciLvqLfoHKLoDqdJ6xBawt5O4J4
xDxpO9V7J4Krl5EA4mE5s5u3UVUL9ieUMwrgwmi+ofOuUUpnbXBbEGJRbNrRdt559gL/CCGqS27K
KFXNWhJufvByTKmFrNxbvD3Vj8Kv5LAzpjiCa+07yUs2iWUHoPOJB2+0m8+qj7RxDbK6h32YWHl9
7eEV/YJv2dtUpvbD1ThO+0xnah3gPlzhADvnyj5NQ96dLDWMt4OEkGclWX2TBOJ7HQPkxV8VZ/dZ
odi82QfSr6yI9oS3fvTztYxZzLayc63rCUavvxoq3/uqe2p5UEw60qe0KJznLCRhAaB2N557rf3u
DvdzVPtIo7M63ZNmKZ5NfAP8PTXS9fdQUmGInOM9mORim8EHuocIE6wxZzlMCzNOALOwC3d9GT7/
VT9kstZqRdBLcK5iuztf5tSXHm1tYH5l8l0ea8k51ppGqug8MHi/rbzn1bHyklfn8s8SYcbTBqBY
eRRhwhnIjkyESJfao1qW2iTnlHL5pzqg3sqWmXdIt1xtfEBNO6eBuRtJu70jCUhtgHuYt2yaTB8l
Tak8j+vXOGmGN9bzARcGRzm2YT4xWE7NYV5RFABrfxE4tMkAkPhu1yQPVq9IM0lI8sdY/oDXQWj2
pZbMiuVAUIRdcmXL0r2Ssks3GYCaBPl7XD63y4E3zAf6smhQkJLEirXOmUzO6SADGLN0QBtZm5fe
X5s6LDtjJduKl6ryW0S+bYrZUI33WKn12XC89sl2MSZKP+Q1jALrr69RVpo/aITVZZV0uGrDom3A
PgWuE4G4OkE6wbaGIeQWf0YZoMgv6IuaRrR00PjlUYjTO1J1vdP+PB6mPPrR9Qpxcz1OR7aDu6GG
vNObTXHMIz84sDp4T+FAClEUd2xS/MQV5W54MNIgOxm9nwBGobYyVBZ+0mVu3fDOEm/j+/24TpzW
fCjbrn3itnP9qDZhOI9RuG1TsHHgOvP73AnmeW3PtjhVkbEbOhcCVavBfBYG/0+Yfb10QszB5TCu
sVdYIg02/swpQplp+O4bar6ZVG1CiglF9K2I8VOtNEZ+BinLxfHU8ogVur+jF2xfjYYN2HdCNf3X
jcU/9mSOJq1DL5WHnB2d00nWb+hBuQ9plcN149bOiRCcYFIRZNvC4Ww/6Db/5lF4fwL4XW7jIX8x
sojjKop/AE2JmW8dM5GPuUjNI+c/cFWzoPmRQqgukUXewkDHokKF8MmIWzZb1kGejzCIcbannBry
gRnI5QlOUpp6IVgU+Bdg/FeXjeKvHdWG07Wumbwf66VjEUH/ONIpn3BIl0+REX/zbMc9JzWIF3ZA
Z9ooiyM50vPuetCQqUxmqPfd1DRv2FHVg47q1GZp4II5tW981x4d1nU2oOaBPYE4anDS6jacMEUa
co6m1ZzAWwVWITAm6Bai9DK9rPJ6/GZCoqSvJSgTpy7IdpiTYMmQTHZwokwcleFl20GN6XlukiaE
4hh/uTRowgzG4opULzghc+1Nz38JpzyJ/zDoM/uJNtaLky1ozRRJ9BdDp1CwWhsxzUVilIWqeM/G
ILi7PO51CBO7pLYIKXd5u9Ms9dd0Q+z7dswe06V/LWRJoJdl1rgiEW2xioR0S+rBYDUiG1o/1dLA
l2TYoJj/Wo5MCxe5h7NszfsI22lo47lcZSi/5NI33ovEahZzN8lIYAzogBTNfexMFPCuMTQA6LOM
McXMsTvH9NhCHm1C3BljUFPsCDBzu5Z4W570wMq/wN3s4UPb0fmyujmoKQ6W636Km1jd9pqSb3fp
El6OSHQ66hjre2beBXblPjVLOXk53rEf0SxETMehFN3MPWgSUBDsksE18H11P6BEeJovC3Ej+NFF
EF0lbQnRKxpROXWoAU4OyOAruFbV7WjBO8MAz38C4loDeP3mNjLY2nEt7oRoIjKdjfTVjafmGI/O
lsQC95bmmPFAFBaHl6XTV9lIsVqzACrGs5bfDG7VvGZOgyQfqR9W6258uHS2fQBaVzIfONSM+W6o
XefYwhY6Fxd91NLaujQkkd+VLxkp1yepQ/AUw2SsmyoIt0a5tIh0X+qHFAzbbYau5r73e7j9Y9ff
dqhF9gqMk1pVnvvVtrzsSiwbHzaq7jbysbvOIsGt1ieCtgguKNGMzs618V+uMO8H8BmooMdcgMQH
5XXI2yliBmH7b9480bNBW9oXXgdgXRBEN5W3pj2bOMtbIjJ8EVAVmWpnaPSMXuLy0Lk1VXmvpgoA
keNGt27MBNkZNY9IG0JM0bAfOMW3Wbx1WaSmDR0yiNGpn3XvJlZ459RNcITZcZLhrXMZraYX2eFl
nwc+zx7lzUsjwKsFz5r0Mu7DMgAq/ThYl77rbYs2Du9hsI97ukcezQuY2ZdnCfWwuSt9h6YBMJkT
3JVmX9CDPXZFpQ6qdqtjDeX/6NfDtioCcW2KPnrs0+orho3omoKGosxN0mtAkwd87dY3XTntU7bo
MFTlObg2QHtA14tuTE4HEEbH6TG1/PERdGx66/sUBhKu595NyHbI+97alY669ThUX/ulYb3zPMWv
UMTdq8sT//vm/y/ERsyhPKVcxTKDHP7DCBh0jypBLDJu9Nrskeb5u5pjCFQDnsXedItTUwq1H3Lg
nHHUv/R9zxjUMpS9jv0i+P6XgrdGp7XP5BDc/f7b/VNVwnBICfwAi6TE+zii6UaQJVmVzmfSN/Dr
oK5JLzIDx4ks3Idlmlx1YC6gUFd14P8hd+sXMiOUlsKhoJEKNZZt/TwXCTK3kINXk+wYxpgCcdBU
r5cVmS4VaT1xWt+ISDwPRZZwimgr+86uyuh7KrISxUce735/MT4O62103ELRd/Igsf1TpRg3ZPl0
gaHOlUc9BkWWuYVYjozCoyuYOizev//AX1wAz1emRN5uk8dieR+EXpTbfVLloXGeDPaujJ5iuhpj
4b+b1iTOU1U6D0a52K1D5d8AH13wVXy51VC3zUnG0n/+/Re6PIw/j2/4QkwNl/EuXpGPoYZW7FAT
tDPmT5zH914Q+W/NTH9XgHnetVr/yPre34e2whY7j8R1DOH91Krqh+8QGo7QXHSgpypAtIZItqNu
gitRRFS8cayeHF74Qzd08R/ma7/QIRDJaQrPtNHYeP9QWYge42WrLPuMTS3dzrpqD0Yd0TdKYRjU
Q/AF3XN7FxYJlF9oIv02KArj2kuCbN2VzHyX5JYZcibgnxDq210j2uYwhGANLvuFwul0//sLbS4S
w58vNF8ZTabwGfL7/iXO6m8jwdJJCwx3kXv2Ui8jX0Dbuz5y0n2MpWFHQ9m9ageqaxVO7usI6myX
hsMrCVOciv+7p0SqwzRFf3ol/zmw5nuxY5geThi+3YdXEpNKhTO4cc5DpJNnQlmDfeLE3ZP2wMzA
SLTu8zHZJA1JMGUg/ZPHmIeMIIQ7N2Y3y5NaCiEbxegmsKV+6/BubMgBKrZ/uH7/1NcqwclT8h0R
i3sftQiLuHYIAcud08uE59IDi6e0eo0p81d8MyAUhLEc7Sb7WsRJusFPSKd1mef9/pv8c9FQXKjl
XeERtL2PUklqLjYdwcDzMtAVUBbefczzKLDC/DZYJka//7xfSKmR9SAAR6SIVUh9EIYA48Ci1GfW
2S6DRNBIfGMcU+zLKnEQ5yn3aiBT4QgutWcIQ1Hw+0//xW6mBGN0ng5L+DgaPuxmMUb1OSt41cbA
hCffSjrak1S3nZ/RxG77ExOG9FrlTgy2FHVe6tb1vRv5uKaL3Hgby+pR4fu/R430pyvzizthIk3h
JizqXhDyP+8mTRmVrhi0PMcZqtmLQPCiM2NgXL3CTNV/0Oj84k6w5niIOpb9AnnHz583Ufg6SC3d
M7FXycElkIr9PC4/5VnJGCe3MUs2ZPVkmFVOruN6f9Ix/VMiRNvURLO6rCK4Nz7cCqMxCUeplHtO
Dbc74lAJD4XKird6yRowE3djTouEmBHvcz+r4saa1KP2SSRN0kEeQvKt/uDT+tXDwReiySpNRKKm
/HAHbNyKlV1JeaZnJ5+apAwR8dlJuKsQFNHIkN4Px2GeEDW8IMFkHLo6bfdmFBXEDFiY6k2irb4N
IhzexnmRO/z+4f3FDeMqcakRVbNofNzcKsgVRmh76uyY6dLzbhxGWF0+vCXLkDY10/HtUixf1qtx
nBlN/P4L/EKMwuaKG8A1EePTDv0gBGnH0vFjsnDPqk+mBx0uyUFJik14Sq9Kt22v8hDgkUlwwiEe
x2yfStq2f3hufrHHK3QWrCCO5ZBy+FEjheOhlDOL+p3vdick5QXzuLHdw/9lHGrM82c1DjDZGto+
DCOdcWfF96lMuyu7jEiEyZoUupelv3YhiAe4DjHAcbM7S4N2Sk1OO/mCHi3C31+6X+xLVGSYuRxe
FzQ0Hx4tYEGcJKFJ3+lljaNj5d13loWkqpLLqWQZ+3Xu/2zT/6+txzfxW1Pq8kf70Xv8/69Bmev/
fzcoX32dv6aRbr8WGJI517XT8f1//y8W3v/xJyvvP1gPcOCxHJM4gMfif/zJjvwP6iALOZRUiEbR
xv4ff7Lr/ofaG9sBBYhcXg7+3H/7kx3xH1dySKAjzIwKObXzb/zJH56lxQRkueiTaFXzKFF2/7xw
FxGY0bYlX6Yk2A348Bik380KPj3EQsO6Ah/u3mKCi+M/PMMftFF/fe7y5T2sHR5u1p8/N8bTEQyB
QNUjAeUKdAs74FK0ZoZMnv52P+7+KiT/buv9sBdePopkGnw/jIiQA3+oEvKZ4XvXEtHXV4N3yuzu
2Qe3tLPmGdeIZfy7U+Rfn4Y/wOcYh3frY9E41BxuknbEv+T1lKWeCSuZdsgGInq8q4ZhWANRwEQo
y0//+mdSAbLrc37CS+kuV/xvVXQ8mPaSQcidVASjRlqKH53Mp22czOZWZ7r8gwnjF5cVFAi7x+IQ
tDBs//x5DdqGKEgZduZRlo9wRcj83ITN3N9LeDT+Du5d+6eQ8WVl+9tJgYvL8QBttcUDy4vzcc/Q
skWTNbjNrgehD18cFYMqzT9pFD9+iqRyEg4GMSSKvBsf9cZU/AAMG2/YuWqJzK3a6FAnifzDDvzx
DeBTPIsfhK9IUqB9NLFEjjYKjvzjAnsq6OBnY/ySVFBgVzh2xfH3D8evPgw3PQdDOgz/PMq0Ef20
QGJYEgEHeRmNT6EFssOOrdfff9Avrh2WbIc2OEJXzmAfnsLKTooihtiyM3zvjDGoASboj3949H75
IY67rFs0Sli2fn70eKLpMemWEBzbebMdONDhHKg/LBu/umScSrlarIroNz98iB0FmQyJyd6ZSvb7
ap5B0/nldYYQc/f7a7a8KX97qlGXLAUiR2AJb4Ht/MMaLK1pgG6Y0TbdMsH9w0L74Y/jXVt2FkHH
jVqLe//hjw8cwgiryNMddh+NeS8WQfNgy8Rs78uccKzD2NJGWRdzkLg46IlSeqb3HIwPv/+NH/aZ
5WtQglyshvxCtFY/3zIDypSawdHtWjGklFVlUENNiIEtEBGRqurgFZH9ZeyhT/y7R//yySz7FvgN
EwzHx6OJO0921sxdtmOmmO0nRvy7KSELr+Hhevz3P5Jlg11+caaZF1/135ZghuqFjRyEWLGIsCcj
1M0bxWd3ZBg872cr7x7SWnV/OGn86sour7RkHcau7XzwhgWJJSBxN0QYxybUq85r25cehu6xkC1p
MmNodURY9KX9/V/+WNZfiUuefi73kyLi5zsaWKIsUlHlO/hC7SdDejSxo6J41dlQ7wfdIY60Mufl
9x/64c23XTQunLY5VNk2R7qFHfP3Tc4ZLMcrfDPf1ZPJ0KVVQ7axh9ju//DWfHj5//ocqizk27z5
lFo/f04UB/6gCckjTDwMbty0d+4qy3OZaRAw/vuf9PH+gaCRdG8whHMteUKXffanh4YkKGTi5Cu0
6/ZLfP79X196L/yBvy0vJIRxVGAxRh0n0d77H5Zku3MIqaW9ue/biNmEmObi1EepQOSP9xt2ctpD
DmZmAFHMKxOLwXyh0MawwJrFajBDcpEy+PdwHBySNL1qiv3VmIT+Z6d1HYbdkZ6X1CCNp7BXbhgS
PUysE+nJtfeKU7M7ZcDkw7WtxhHAnq3JULP7+LnCUeytK6PID8lACuZap4196uZGuzfovQ2gFChD
UMTGzCtyQw4vXuiB448rK3ooUp/+vHaN12CcnFszad034g28d9GL4h57ZgfhkeHia5y6YYs8yYYL
CxrMbRgkk1KyjnQI6LtCGB1vZFtOhzYqNVlIITLobU6T7RMvcXDb6WbWG+2qtkcdlEKMlLO9sAh7
x19ruw+Pbqtd9HJmGwOlMQklOIAXhD9rpL6HJQlP6HZU9SjXrhly+TkjjM6huECuPd+YvjF6tT5H
mQ3UZyrMPFthpiIJygmt+pSwtC/R8q2Le6zryor4phAsqwc343MYBzon405k97UnK7RTNTEjmMgQ
LGSkUwaHoJWhvarVAj1sSHympUu7rDvQiILvSJ1TEuM2ePoxSDHTFjFTm40/YSFYZQ3htiCwZTIe
Av4Hmmt+6+8zG6o99UmeHb3QAENXy9ZId0OmqvcAP+KZWZsgpnnCMXY00iq7qQCo2XewhIc7dDPg
uoeQqfF1F8/FyMqPXGE1TE1RHBzVme9zLEsN9BYM7zhZ9hfLjAeg1hFtMph1jPhQEhcREGK8kdUG
uBlhTnDZgSmnLilTqDX6gYgqZROsKpnqPfRp2pBhR1jVDxyGlUKspsCtRtSPr4EXl9bRK8MquUNL
OV7VTuYbewaY1HqWO+avFH2mvS8JR9Y71LiGPmShA+1tGqIcWbzUfMPRHrBp6pksknZBnGw6PU1I
iruaDJp2Jsm4TGVWb5qyNgQ5hK6FriOvuzfwtiYca5qIxXq0e+uqklbk7SqzS02AFZ245+skDLeF
7nD2Bh1NtEHXJqh0ORPH0dQMEwFZV3RFRk8O57mglbMGKDJ9gYRf0U4JvVFvnaBo9XUaTG21N+Ka
XAqDrNM9vhJPb3LT1eU2ZPCS72zET8ERSHnbop+adXhPtkjgbCZaESeuxJRsU6rUKzLKlujusiO6
VUVu9mQGvgsLqtCiOAXmxCO3yCbd9VzSCgec5w8sKXbkAUIl1gcmKLlo/cpg9ok7ttU1ci80dQFn
CMfGCupohqxo7CtyaGbRht+aBpzvJq8z19lB/LDIbc2I99kTPN8Wj75Tdkgoq7RVW2fuUSOJVpnD
JmrAzq+izBs+Yzz15rVrR92LiSLUfWJW7j3HMWaPXWqn07vht65FlrFonaOGPqMx+o6lXpEKok9j
7bkuodigGALIsO0xFBkD9tKTzQsp2Vm66YEhvMeBW9ibyc0kyfNxKjtWLhSqa6/uHJiQXcXUSGXz
/OJQ+V8XtSCS1S2sSEHfQ/UJb1eEzm4QedmuC1ln+2aajGjr9uWE8k8aTrjzq6j7MfSjYa7BFqa3
geUiAHd1Nn+v6oJ/5lid+1yZudmtVVnwCFTaJu7D89roa+9H5UPvxfCsTWj52O5KEDpXqVxgDyUB
YxPaWtkQuVNh/twjhIewHAa+0SNHjXPOysSF+itpEvK7mits5ScNE/iQq9EMtvTKUKQyfBbZOrVk
cWyHy6Om85oJ84wiJky73tpY4OLBQ4LZ7zZZlAfW1oqc4E46Onvr05G0gcnjn9UiYWhRzykeTqTX
rc0u1brfOyEN7xqTIE8+HHHf3xLELn0w6XPVb7kXEf99KmJSx5uexLps6CR4x7iH1WyyD8iDWfup
u0d7aeIvKhFF4Z7RxEXNE+tR3kJKHjQU1DRPQOV6oxugoC+Kz1XjNhBA0O6v3a41AM/4tAr7Nv4G
FPads8JAHEogzjk2v1WBAWRvzxmRWiUVBjDA+oFxP0GEZSbIiqJ0Yba7NFlIOg4gvnocarmyWPNv
NKUC34nwxStEVn2198FNL3b4/hSgfbvuKMdYGMpt5/pfCwLtcL342yLP3/GtYA0qUUtyy9/dTs+f
Biv9YSlvFwkwU7H6lNVdyaRMfMZHscF0+Rku9oFR7oMbluVa1FpDYUqSGzJ9UW7PpAiqDEc6OkQo
z/V1HTXT1bSkLpUxr9bELrf2XANUyNCenMWSJYkuZ+xfrrFZN9cNMUrPCHSijZPmd5iBwi0qpmCV
6gY/SR8zHiWvBHYwEXUkFehTMnGfuiLcGdU8HU1UDGdw2P31MFWz3uqIhW+tkyV8VLi88+Tf1N/t
2qzepc67cZvAYX9sIPqccm9SK51zukNQm017LU1U7pid3/RcWjO/nWdtBVXa+jTDOX9wcps6Nvan
x5gQUUiSFQ2vhB+yx74l9qZfJGenxjnlaPOLnwbeNROn/gyHOA7X9Ffiz2EVouwzGTqca2DNBvXU
kMfroW2d91rmNEiA4ATiscF6BsDASREKD/30NXAhx0/ug+yAHqSYY6CraPJxrE+tEqR36NF6AJXj
AqIJpvooe9t78OLBRnWo5YbB2rQV0D7BmIrNPLIrYX0uQSeZ5BVuGcY13wJK2WRNkzqY1ipdFMBz
34itm9o4pwr+j7FBBmd9sbUtrlEfEzrJQCM/1J7mbSgHfceA3AKX3da3qNbsbwkqr+G5zafB3oIN
INw16MosWVcCl9ts6fE0jfP30vW6bTkY7U1ABwCJe+6+9KGI31Edu991r1qCLlMKiy4qn0fmJ/ej
oh2yvCI8bonAWt6HkO5ovtsI3kXfHf3BET9UGH8ZyUG/twjeAxsxHSiPsq1pmMYPAxb2dekH9RIf
+jlSdfOCqZxUxq49mTWjlFWK74JlKpyb2yEtjgnhZms08PV93Q6wzFUH7n4I/RwWtvrRj4yx6olE
9QCR8jZtvXmLpE9vEGJh38HZibbGdwjzxQqytR2w7jESl7VAt/EdqgGBiBUBkKaoLT7YLB5kPBx8
MZ+VQXjcCieAd6rdEuxxGEj5XUdTwTYKDwkrIwyVr3AEs36JKh62VKViJUHZ7ibZ+9thEEygLXs3
BMzSHCu2CGDPM1KwGnIeFEScIwAVm7hrd6xOwZzzyprVuKuJ49j0nfQ3aRe4qM21sFDxB3LtR+Nz
0Mn0U1VqLE1h5U+nWqB19QOBRnsIilcbyP1ji4bjWiVEqYJ3k3dJh1muILvlAdEe0ZMc5SGtx61J
zjfV7TmeobwiV+GhytWQXjvsaSuvqbpTBZRuD9d+2MiZoJRxsllS3JZXDkiEezDg7qbEjWxV309r
fnO0G8keJtVBa+qVFpSs9vI1OtuJgK68K06AEvSZIrBZu3muAbK7khuXw6akuDb0eiLi9i5B+vzs
VHq0V3Ya1yQbywzacYXiHw0inuCpn6ptnrGh7+bZCs90c2fSzuwp91Z+0iPCt8qJVaNV82ngLu0i
34yMNUVgxXs0ebu2pwpcNUUGi3aYrShbu9IIZijGQ8Q5ZEA1kLgU5Ad8re5bbpZ9fJWTxGofbcl2
eoNlpG2JaKv74drOlUTWDsmEisUs7C3t31pvVV1Sf6iULS8uDfPRiQzCqBSF7ar2ojBco4+eB4wX
Ys53c1zjhsN1Zk0LWBiyJr+hS2TSnokRKZvtlEuCtQeGoYvqnGwNXzXRo0QU293XwqkAQxnfq0pA
V5og29raF2vducbOtsucrxG2Tz41zve69Dti6XBgPIRUddsy1uI8OMlrZ5sOcSDpOcYShhA/Mtmk
KcvWXqhIZxuIkulWjapIGUGO2yHjjzA/hR0F12oK/fF1TjvkkshCiv04TOluZJPN1qhuC86bRJDn
NefXIjYM/JfLQitpeESh6R2LyLwp5uQlNBD1RSGy/MJOtpLi55RFlXfjiTq87o2i+4R3SxV7Z547
8H55BNoYXWifNgXZVLKK14gFY32Hk7y6jjsn3fLyWHd4jkkjlxUmlF0jQmS3zKCvY0fLW3ckKMJw
m0NvUNrNSSjghsdheMeJCjQxsbUr2jP1gYSuCSPgkCXnhLCsptLl3vYm8w3a+fTs2mnEqcTidOSi
cl54/Ti+WJ+8DX2gascVeGbWIGrI+SB3YHgDB9zNfpo7qwEagb0KM8BhW96F4khp6O3tpiYltnRL
WJBJdN0k6s2aQ5+MTP/GKabcWo1ZH6bkfsT9wYuNl2JC6R+bRn+rAiXusAsWW432Fbnu+E2OdX6u
TDc/M8Qe33mynum0YVAgvanE3edF1/1Aii/2Y6gXUf/AdOToDTH571MZcm3JEhFHswindVyUrwxZ
l32T5FYzUxjDItOc7wOP9hKUvBlkDcqvgx12co1lpVwXRW69UDzEj23WQfBvEPiOq8how2qbNEE2
7H09ho8qJyB0ebFDcs8C8JZLZf+FnZH8qgIHgWItpZLKKTA88OmZGZ5HUQRH1cj681DVIlonY1s8
AfEQXFZSJNbQBINPJEP1uB5lgArVyz25rUwg45FN2iEyfePJLCYxrlC8q3jd53mzGTrxeVHAf8pK
2YzrIeu/ThovWEfZH6ZEZ2AXS3CTYGKPCyzYwAyHaqeQRMU9eXRwkQJqy9Ib68X6yP4jc/GIu334
HvdxfMCT8aIXqjDU/YDQXVH1bKSph7S1oOb4XvnN4lWNYNTfNPlYjU+iaUhncTEK0wcuXonHdF7a
0McAY+OCQVwVqW/eOAWEuUli51ZzK8wWGow77cJeIFvwilyQgsyavFFx+V0mhM1UZmjcECas8hN2
OOO+zpazA4r56ZWwopxqnCLiNiCvvt/TVyvybT5M7lMcGZpjBdXdF6FCZ5PkU/bd0tgXSaafnge3
F59ss1oi3A3i/BAI+BmBjKiw0OSX/V4YJhbMOSkU4c0JkbNVaxMIbpOiF0UzsWVeYcEc7xS6tiqZ
jU1VGNin/TnyKD65HIjXdTthWB615WNC4e6v8xi8P5Jba9w57mxbm7TvwdtOnWyfOxVS6qPhkSet
PfniRCnBUVFXy54VW3XNFj+yy/0Mx6LY9DNAAg+bSrjjAckGmLh5fmMRmmmsADUV5FzCt/ja2VSU
67hqyrsAIvnIVMgyBcWTaSabfJ6mfjOYs3iLNYv6BomoROI70EbBy9Xlj4kvMorQSlgd1ltS1jYS
FXe4ZfXA6O3VSj8MYwJBzMJ9QRhr1SNshRxr/jCUAJM/6xZftKu9Wq5A+EYE/KaZwKIz9ommvqP+
2tS1U+5pKaRLEGUixTbzvOpHwJx42AR9nhEGS7/pBlWxuk6miWNwknis6grr951vz6m5QZNj3hlY
X4hvJMCc0Ka64ShBLTe21/4YgvsnTJCZGL1eToVWwuEkCnqHDJqUIwo6/9leN8jJyd9zuvkzDZue
0L9Bt3hp7I4cuMAd+52Xwh7g37mE4rGBz/tyRADESWaMqNwb3yO7bJgjRh+o85dIhIxpIjaDbu3A
WIbV09b2AnGfwuKI7wxazEx2Qkf1aLrXJSJlnz6U192HbFUGjZiRA57DUjsScOplKTVo5hlXdTZ5
ydZr2qpaNVHZPGaZJnpVjgadKo9MwW/9AmhadU7MwYPWX09H285id+OXsjqLRLBpomhjRZK2T6JK
HdOt2KRIKQlP9vv8Cx6ymgV07PN+Pfad+8OuQvdz7TvkS+rKJzTSzNzew59cdu7atsV04+AJNUGv
2jX0RI80bOImw2/8RfmjjCxKzaDX4atrteqHtsd5id0pxp1tEGi7ToDsTPvJTyMOfpOWDqRDBoK4
fqy62pZyoGeLkaglZADcT7zDem1/BhuCabKShnAPsi4aakRkvpi2hUPfIRXddO22tdkuTTC6G0E1
h/2WzlZ/DqdpVGtD+SP57L5hqE2N/oR+tZuP2NaoinjtCwzQe/iyfn0sujokWp5a8T4insY+os/K
5lXYR8XeRSWIGX6swciapZF6d56b2M3aoLmVbbFrMJPCaL0ERliRFKvMltMXz4vdJ36z/ylWE5ir
2rJDuR5jv2lORdfzsxCmTmycXpU6V+Q1pWCf0tb5LOqIU33LMfYz8CcDm1kgLYJ9x05+Uok18adC
pBXYcsx2gk6UkO6S+Vb3HIsGZ4v028L5NikEFLfKwPB8Q9Vr16sEKO330ezMmACCHmPUAO3QuW4r
WuT4zd1SjSub1pezId9aaKI8ausKF7bNRwAsh9IxA3D/QZVqaLUWYA40WdPB6Jn1XZhKKDlXPm6G
nD0T1eVQbklwIqxp1buMEcm/Trmscg3CpjT+i7Iz2Y0c2bbsv9ScF+yMzaBq4E7v5K5eCjUTIkIh
kTSjsTP2X/+WV92Hwr1Aod5DTjIRkRGSnM2xffZeOzvWtSjxFY8AMpbtpLAdPkS8jDFLIbtzmm4U
R3bXhguclFen3G6JV0V8aaChjEQRs31S2TRrJE1ne4QSa6P1G4FJsrf1tfXpkKl2DLdDPJdpwsrQ
ONsAXa+h582OxkSpdmDi5mHNd96TeSUUXxbhjcF86GxHdS3PK9kWy/SscQi3u7Qts/l9bFpnpYtS
RRLlkaNmQvILhdq1JpnvKLQaQZZ0adPFie+PwSH3Jq9+6305MX9gii64/GXlkgy265yakSlfyfWQ
Ed21jdPUv3mPDN4ZeGv9d3SyljqSqOCctkwWSxckYQwMnsk43s8NUy3ONhNBceyUl72hHXTpnRoi
zbBbLzFNqp5NAabg3EPxuWKPj0wwZu238g1x8pDGSbFrZu3FH7BPWKSq1jHMV8KvKELiO8pvgkoO
b1Iij2xJRvrguXktFollyR4uxrKs3s2oUx9iTHg9bd2v+ZU4GGVp1KNdCf/FEw2JPkox5u9+FPZT
Q8qo3ozFAoImLdP5zYUT7Z9JDNjFIXVm2qd9iXDDQy0PbyzhzeGuGMdw3JoRuuXDoOrsCd2XeNMm
n41l7e0mdSkMy6Is5pqCGU4nSx27mEixzLynOOiziy9Gf3jw0RTUIQhTC0aI5VO40VTB8ht4Bsxk
LiU7QDLDIbDzMxn+yGlwUJzRNmIwKxGviw2ZpcBPRq4T+wY6dAsOKAgVfb9GMWJPTsA23O4lXJ3a
qyLC6ZlXVNsyzWZ9bLgle5pgdVMdCWvMP4zdhc87hp6ex2KavfmzqLKGsqHGsecEX0dV7xSwBI+c
PoFPqGPUu5V/XUC6C4POQs0ZWqZ1Lby+JrJJ+k4VoBc6ZKL1ShPA5E4iG3Zy15GDa5v8G3/RtVyv
9swzpEZMk/4SOs+rD+OJ6hGQIWtGWvdQVwEB0p4CO3NwVx3SthgCNE+cmrTwhkozWZyCqVcJZexx
ezYOtbcbY6/eg/Yb/5kazlBtHVsPf+MME9N5ZXNWbBa6VR8ab5x4/4KfffY5DP8Wbl7L2yVfsx/P
BuK1gSHfWE/UOQZPtEk6/G+9ieOPxQPo/YCcOj0vsdsGN00UtOs5homVHceFM+RlsHJf7cveruMD
CZWh5rVSrhNFQKRexH2rivJ5zsLR2Rtvscnnuxh646skxGEaOEks0+EvGhkn8LXL1+gwdwgk8HWo
57tL8yHjKM+VNm5FuVLnmler8LeGq/t+NWl3xxxG0BEiCuXOtEZHRBDsJZguA0VP1havkPgovMJq
OLlylN05BA7tTcRRlnuylekXo8tw1iCvGtgdZbbcRF2Xj/s58/PnrI15M8eVzfxo9RqVvLX8OjEr
0+muajP12hpJTw14to4hZbApz5mrvETNceB9Kbxtf5tsNss2y6nZ3mKKF0Wd+EFqVWeeqcq941TM
VsRGqu250R1vD5NS/9h0t+dJ1Mei5LKkymnfufaoE2iN2jmpRZblXgxAYrcBacsm2/Db9XgEF8iX
GjQZ9cIXr5IM/bIfwxmHNZG07Vy3sK/Comjr52pwymnXwaJi/7Gk3kAIburWbetW2buuomvptWZJ
TUd16IxnzO8cs0MUCB8Ok1Alx/LBlHTSCfkZz2vjJB2kpE+tB2YXm7qTfAfUxub6g+KqS266tJju
MnK6zMAkO+1zj0GaIL6/Bt9itQVlQ/y3TFK7G3pKRIc53Hir19p0Pob6pl/YmSae7c1/fL3KM4s8
xQ7NKPusYUNwy09z+0GuNeQAPaJbMxZO+atDirG6i3P21uwH1HLgI2F7k3LRBjsH5TBMYsusx6Iv
A1b5aS0W2FNrbO0GrcPs0vGNMF17vpEbhuGO/gSRN/kNDdmePqz0DkmQIcTvDzPQAdBXq4PqP9kN
J2jDOxFXLyyET3fSbIDZfSCzo/ago7DitPDbD+X6WlMLYN/E0o+mGz/lAHpao5DpMCMx1u1IzA7R
zkSEkG6u+29MnxJ51A9q1L7ZDkkX2wY00S7v6fbYCX8yzmYkEX6cyqn6to2LmzHHzkmvU5tLkvVN
Q9MHkJv6OImMCbmjiPSScn6mQHoZ+MRG4BX1kSIMHylVMGTva3a31JUjvYZwaPxF7UoaNK0tDzn7
PW3TK/JfVWt2o1l1/1nibFY7QpU1gpbpr/MXKozeAeYPnNuCl2Ozx8EKEanj3fvkBlMVAdZhckus
pa0CkqleHm+KmIc5b//Gmx7KseGKJI7aOh/sat2XjuDTk2dT0HkMVhGpraFdweKNtYo66aXS/VPH
hMPeLNXW97oElX8kiihOZdW6vxhKlEhKXus6AeWbvvq1u6iEn/X1QLoqHg5XfPiw7b3UX3aRcpf0
OMwjafKS2gN9QqWvEQsjujjMUXG9vYVs36mVNohIO0wdoHt6uyTnrEsnV88FOQxW/LRfTaAqArF2
+3UKRPmbBEraPwpqFC4pheLNZSAyk21BAwjOc5ZbzFfonfis1Oz0yXWYTE9t47NCaJkhx70LQy54
FrKL7wfK2KZd6frmCRTPQnS+KRvys2UDo4R9Y+OxuQ6mF+XYy3TI7V6Im87yo/Ro4Q6MCTNMfImM
NwucPg/Ox54grUdQzlmn5l61BPP3a8ZJ/m4s6VxN4GOSk2VB4kmKZ4Ge7QZrdpBcFxHVRL0reMhl
2oWHcEhN+9m0itaVra5QJACYIOi8Ywkwn3M+hsOWnyMLexnW1wz80FLLl0r/C4S0fFn59KjFUYtr
+RcRcM/uYKOFd0uZEUGPg6VG0QW0jVlGpHo4FLDcvRNNdWHAZl+gAO28ZYLyzIAd/mkjX0n2pSCb
AJZogBqilPXvjKrS+ljh+Im3S9kM8jDyJm1v3NJCFl/p3xU3a5b79mfq5Ma5WLkYxIJilwK39xuw
b7/C1UUkvmAwnufEb2A1/wpzzSRCa3A29+WGPjfjb6dQc/5y3EJP53xddLwZIbQNe5BggAWbuXbH
m1lxzNuFw5pPx4B32qgx2vjud0r4GX5G7qlmIwBwyhM9wRNl11Ekv7xyYkFKjlxgVZ6DLjhPDGt/
lZjKLila0Jabkhxu+DhQ7SeewZJN5WahoJR6hzlQ3yMWCY91BOewG7B+7nffWd5fFpxoMB14ovaI
S2WgfnduuwFc2RoG20KI6aabO3d4mtxx/mD1l5c7qFK0RJpxbJHw7dz/MUpZ1h23VPlq5tF+zUUw
fYZ9QQE5Zy/GWkApfzAzQTuavBDwxiSEfhzJk17poe3EfgD2QJ6E1Mgs8FJYnW0K15l/gk5euYH0
R5qTzIQ77aqZvfit5LzOb6xLIpJsNvxPxjD0hhqqnL4gdTI4YbeBG8DNrN+pNuFfLU59WK+7iK5V
WBlzziqiawd7qyACFzuHH3hwWUJLRntgcw7ljF6Ug00RHtQu8vVoo95ckM7GEG2yLQX0hudfq1YI
0e4gB9J7wi93Dao/fVyei0UJjnm/jSYvk9vAcr2KmTrkMUyFTxYe7Syj3ZgjGC+6Im/n+IJrO3CS
TAEIPjI0p+8IDYapQIF12wUYCv8GgpCa4dFCLX1PjcoOYpch746t67fRTkubGVmddmNBgOxgOE6i
XY4l9bfr2eS1ovg76hknLIpJWZIuI7zxxaVxiW19SOXzWqY+iv3U1OcMif1aID76T7FF5G6r/bg6
8+nLeGvlGe9tBRvqb6EMpLDaYabdzG21NtuyiCGMhKjV1rYqkAe3xcgUvl3LVvNVM80hYa18Tmfp
O8y9lVukWPEH/u9TDhiPSvGKZea2dIfmPujtNdiG+A8j/nhVOokjQWuBv1RtuLW6iH0+men2MkFV
bxM7KvOvKKSWnXF6UG+hWZjyu9JQW2okW82t7KR7Cz7I+qImrX3FGwHwK/VV+eP4uGX2fRsh1E2z
4CMzYlnuCH/F7j0WXHRovizY8GBt1AZHgCk2rrCCh3lkAkyozZ4+B+QIdxsxOT31zVSKTR1GVDgv
tec2QOi1AAnEgedhzKrgrmd3+YvLGF/MJCdaoK1sbjN603MOWUhZ3ovvd7XDmphLkkd7P3HEDurq
wYv7GeGqjK4jTYlpcNMG9viecvqv4ZU0mbnuS819Dmtvxh+muMBcGhL2ReAvX8RWxWPoKe+jFSXr
GmmlDD8xGuu9WufG32VZ9RtFMzypaZiXtzGPxO8p8LPvEA202oi69y/pYIMYb8rSfbLnsMzvq6a1
kA4Hbq5EIrh9kT1UHi24a8GRM9PBlwAmaT10sdc7G+Xghjr6Mg1+Igil1LDD4tyT3m0wQa1jzRi2
uMVtMBcI9YZHAzWw2nLSm6Ggf+AzMB4d9HYqyeVljSJbJWvD5lyr1Ewbp4Wm9diulh3ezyDL+D2G
r3GTipSYpwYJ515YnIRr4igDJbQhbMe96kMGZo5vxG2khG/jUAEztMFVzJDRrX3x43ILj5Qnh0SG
ccn0zR5fV2SdOlo++YxNgTxDx/YYJbBc7KPk+D1uG42ydStg15ApqIp468rQveSSIpf9EufuQ60d
+yd2VB/zQF1oD3YzU9+S0oOnkRFh/xFaqVf4pzzeYWmZv7zOBtwUFhGGTe9P07WIeHUq7Aa97F7A
3/k1ZBCReX87v5TtZb0q0D9FIe3iq43aQu20zhWd4349q22p4+IP61Fqg4dpgI5eZ0zAm7AcMV/l
8bzQn7u0faKHSd62mJ8kNlO7Ll7dIciZDkwu1kPY5Jn7hbtgHHYF+tz6xp+4QIu2Z445aR2ierIY
AfC9ThW2nLqONH4VaCF74I6RSKyy7BdaU7VZ/CPfB1rgSCU16MI4nFH+DYjAGy0yjhrALrvWA0wV
88/G+DQN76wu54ZA32P/xtYmH7bCRrvHppAGbwTwtPiIwfyvF6MoC8JrEdI1LPH5UGRVTVRRAawq
6HrCffVs3Ko/mxRyUqLAsCIZN8O1xG+wZHZk7SdUYofBoo4r1xn0jmK2yoQgF8ZVP4DGtSEQPqaU
nmR2ydBfwX9qPeZQTmrSzfLttKBPN0i+SGlwUjIGvs+2DNf1OMaZ3f0abXBz90w45LAkbzL9JVdI
hje6c0R3a1H4nBe3S1nUbEAdVc9NysmsjtZEZGPGflOVjbuLOLNHFw0YOTti1KuriwWYFylFGAqe
CbxbPZjxocc2yKgUEaZpAtuCGRZHdgYiiMEPQBQdYhkvSbpyee7t2dNJfzv201IIpgirqjFZBHxk
X7nfyv4G9o0xMBrnCfJT1s3VF7PI2O27WciPFsy62g+wf7vjzAUCYhOrSNKzgkKxt+but71WWUlx
OSWauwmzjj7HlPdoHHHThPof+DMkh3rqpvcCet9wu1RuPRzx+4GMqaY1xWk6F7XtHhZli3dJo/qP
4SrW2xbo2JxktVtel5Ij5Zx8roYdj837sONhZbXlU8OtCNANV+2UzCvh3AsVt/KNy3fuDilLlu+S
bvL0TJPCiDdzMRXSb8mB75TKADQQ32MQcUthqdlKmMSw831Omb/1nEV+Ar0hjLY5Bujc5iVis/S3
dMP7oxi5Tu58OFmSU23av2Fkw/jmScU6nF67IjvCS4qQZekFx0QWST38EQOIa6xLaxPgpchBCiJ0
VOMNsL8gyrYk20JzXN3mWic+U5QdPuJK0cgSq+99pei+cmdL37fRdyp+wEgZWbFL88rggrUrJbCQ
lri6mgSWabPu/XAM3/PCw6IgNWaAfatgBSFEB814I8q4WvZBVof1vkcq0TeAXGV1TH2+naTRquRl
byk5Jc68mBiBbpD0bWTzEptdLBZrOIQ9gYEztsLG3uZrD9ZYB0uFQcgdWF32WTfFhzTGXvVBDJgJ
hvPP0h3dRdv5GXN25SY5INKGzUlBdzH7JbqTcTtqZqMFxXOjcw7q94PdBx4NPI1tY/TqO3MLMxZf
JB+1Lc+zO1H90mKR5TFDznN65m5QzovtztcFJWgrm2GD6tXUbZrg4lipDRSmW1tyqBEvs1NrdYOz
CXijW3BiIpJQ8G0jbr0CQUt71XsadFl7rjmdIuCAo1OPjZsuBSc5Dw2odhtLvxmzotPjf8/Mb0uy
JXxQTVqbXzQqZs4lduVCeDFuZvhlTg3C9G8B+2SgISRHEHeYxzQytTv5dCxnU1VVj2aqneFtyLzQ
rYh/+OAfN6So+3Xn0BFqPgJkRYY8lvbQfEjFlsDnV4Ycrv7JccL3CddJwBDY1KlJYMw2wwvXvz1C
PbPLuB/hM82uvvNJL5TAbUsMQVY+LBmmIeTHMYkLq+tOEuJcdrOUIW6OpWk6NAr2+NHfuoBI+gb3
3LZO1Mlb4+Padwv2lTZVuXO/TrSG4BAx6/BR98pxbxu7iKijX4sQCil2cVzyV4o8O+BSybVfzjR2
Z0qd/TozdEuMcQlXAGe8lXYJHPdcHRqfrso7VLauvrCyFMVbEGKjORd1bpb7ydQ49iod1/H11ede
9GoDEjZAJ08FhKZ2EyCSYkKMpYR+BNvpyAGYxWHBFIcTpMOseIWuWmJjcyr6KvsG3yCgqBaxDe0X
4rHPIbgf+YXzQO91aIVHRsMsxMEksAakhx6QoD8f0olptXmOZYH0dJKDrER1ZBHi6u53ZBc1d6Qq
cS0u56hxiAasYuyGx9G2BxctSegy7H+NaC0eKyKtZLN8aVNz+tvzaAvs/gZWet5G+2nukcl4gQk/
SzxnBRG8B92RO9geisWUu1EvAUbQpkljxti8FfgBKCfPWp6eLvtA3sZZByy2lLleTFLPtBYsh7wf
s7jYTbZngqc0TXPZbVhxRp45YRAT80PpuTavipGvLX72giKdjh2LFcoTwjZDFwXm2UHMNdGhrz35
q1UDa+DCzuzHyVv1T0EqhmoeOYlvXmujz0jaRm8hQOzPGJPusGmwFb/IIYoPs+2s3VG7lvp0ula8
0e0Qv9MknI8EYjR1XfuOikoksZ4S6B1JIocUS1EDGa7Ybv+fdOl/K63/X4vi3zff1XPffX/3t7+b
fw/tX/++r7pZOtzUvflf//uX6Vq81nT/y39ciWb98jh8d8vTtxnK/j8rs6+/87/6i//Mz78szff/
/B9fNS6a65+WFfW/RetJuP2/8/iX37X51yQ+v/2fTeF2+I+ANr/AduDUBJRy/GcSn9T0P2xIFLyJ
fPrVopCM1D+bwl33H4JINX2wVA9htoiJnP0zie94/4jZzRNDg/N6DfdH/50k/r9G2yziguH1H+ff
omZNbRUxIKb45K/3GF+M/f/Jl5Ek/dcE2P/9o91/jZapPKNpdLBKlKCKSIM7YGKk7yUi0qPWXefl
7lMdl+LOMXZ860hJ3r+o4Ce7K8OALtYCwQO1t2fnjWF64zX0RiRr5y37ENztnqqAdt3Ys/BvFtKy
35wVlwfjlMgqZonytz6No53txeP92vfNQ6Sz6dVrV+rVpqD7oC66/tUCPHmO2qj/XskCJBOxgoxl
v9c8SquPn6N+BQ1i6+kdv+V8zzsWDuc6pB8tu0YgmAL5beapbLN9L9SPgab4VASWt62N4z0LMbR/
YkTTpC76yeCgsh1Acux06KoyVX90Wxh8q2YXT2OI6E4aky7nfTS03SrSdFsyBqtEQ6V66218QrYh
EZQsSsd7iKcITpgn/lRNPOxi3tKQ+IeiPUnLKXYmWDQtO2RaDCf7v/OqVTKkc8EUwbvDj2v0XZqj
/CNB6uDYWqYlAhE7qDidf6tdKc8xpURZUs5e9k2OdPrtZ6vOt2Mcsy1S4Xx3xUaw3MaScidRluHV
UUWHd9jdxX2b3mIQAhsOVvw+aNlsEgta5q8J3fhjKHw24L1cHyqdqh1nTPGEfT5M+PjYbzWF+xzK
PB5Y34joGC9jylmdDf3CS1ijXoYA1S172c2FpWgSrFoOnk6kT3xBgloC19nO/GxvsAyHxwIXLPgU
pzc/rrU0yCM0Zb1gOIlewRdjgHFLgyDEJ5g9D4NID6mrguOoXLQq27foOxjVuNfcIC/4egKaN/To
PUCmGG6LZmbmXD0eqxE1k8+qCK1NPUfFkW9BnjtP2ZeBI2OZrKLU/nZo2BmB1LHvBayi61ErUlRb
W1P6g3+jp0nRsQ/+yIJsX9BlcByiHF086qdHTJ5dksU50PcqGDbBFBl7C9g1fV3rpd1OFQdXIp7V
EROF/wsqVPZQD27xKZ01vxVUKN27lG0YRFajjnM5uPuUwDdKENby1yCYoz+TMUO16RmLE5iszW22
qPxnFIWf1ICD2AM2q00+q63Dh2WYrdPSs9tPhwz/E2gnfDZl8FcbP38cOsjpTa6LA+okbLpIt39M
mPtnKZsUz4bAaNuV7eMY84VrK5JkZlQPLju2YmyhTdrtqXenhZiTI0cAvr+/kd+Zk7ZYbm+IAfbt
pnNDJ2lYEGEXqJhF6aoJG1CacM5kQnQPV6cuJVWsxfS5MCa/20SfLkwcAGqgDL8WNutJ1vf6XkYk
aWqcl2+9W/mvsVkyihbW4feI8dXhyBCYfcBP5mZcM/tZcD0+tC5NIt4Yaov9UkHKqB0bJGLQ4DVr
nl1Lr/Vz1vCaDqvZufcX7bXnBiI/XxQdC08W2aa9KAfrFvsekP/R1iPzVzXGPrttUZMb4kj7QFFQ
eOZS4BzVcH8Fizc/uth5yJSo2PtwdIhvDs+Gy98wYhwtRTqc+BO5pdhkfQSLNb+mFueN2Rvml6EJ
+fDQjLdqLOdgMwzrfDWiQGEvlgh52B4A0RIObJXy3m3Aq++Zr5xD0c1Gb8auE6cBXWo/BzlRs1Cb
sz/rcC+aSWB4zMubUFosows5vcd4KhIKM509OoITbMbVms4LMz2PRjmMTz0pfzq++omnHNCA53W2
7ZfFC1CZIL+0eOodpkgspuGpzBEaNpEdzg8SF8bF5B1fDVut7DtfLPnjgZbvkxIC7s5KISLRKTo7
h4xOuce5WDFn2mvUPWFOEUlbuNlhzKS5l45lHsnFjqd+WPpjNazAhgeruCffJG4pB4/3gTWObzgk
o82yZs3y6DkZXYgrGUbSgLNb2/gLkfUY+E2a7lnR+d1W1ymNp1lTN5tI1PK3cNyxQ7FIsUvSLHBf
dD7uaF1Jl806mtG3VdQBrv9saQ5roRrO1KXsHmFudqd29sXzLOfxOPpWdOnscgFL67tvfjsuxVbN
unydlD1eVpwon/SYr3tWT1RIO4t3jwbFqmAas/US8yB4pAv26lcsuj0fLZbKST0xfHwWxeLdLaFa
4IoQMcRYO4qfwJLznvCt2jtSxy9pFcAR8GV89beosx1gWE7igcdMM3byq2ny6dSjAAKak/oj50D0
6k6BuQGxbhOFwtrwkis1PeRtbk6jWdY/2DWtZADafjvMFX5hrAgViZeMkAevvOnssNI8+J438wAu
Ym7WbMWhNnfgZKPizWFw2o1t1z5PIoz/5K7Lw4TLKX/VvnITp7UQz3mYZZd+qceL3er1e/RNGG/s
LF2pRw7jBOiZldhTOn7Us2dBqKeZ1or6ZTdhPyX+WdApZkmWb2BEKGvohI0Pi4iVxnxeTfcoXClj
zNTEdxCoKJUKRvtydQCeRo4E/EYCEa4ZPbQfKPGeTQOMFefBB/ZH0jbxim0vBgi3CeyFiJRPLhVy
vLfOh7jV0WMTFQUvMcWCtRnyUzR17smzuvJ5ambvNvBr/4Z1aki6ZGlRAHjxkAvLe2wHhDR2YVY5
wH+9lGinDvJ3MzLbehMVu5xviDzzkKnU2akmLyUd28RPovfkoz861QvP5vaAXQBj+UyRAdHOhXBz
6sSYCllSALYXdW2fU3ZatwJ87Y0hlHkJF9bSqcVGmXkIh3Ha9/FtClZ0i20fHkIo6vTeTYW8EUb2
X3g+cCZExa6F0VgQalSkeuIheMtnOX6BC/duU+P7l5UplyhYyYFbj463MgOl8xGrBTsxV3/jymZb
kg40JyrF6Yn/5SlWcsy2qN81SkYUPxFil9ezOYVwDVAIctP6vu10eLPQFEc0RrDlJHsbfPoZnTjD
3LOAAuPPVhZJCSCA6d6A70o4RoF95sZdD1Um6TPIl/yml7HzU0M6wixWx7ByaAYNsdF1w2UMQvJq
AS6CD0oUJeSBOtpjbqGYJVuy27IM02NYsnVn++Ddzk5sTn0+mpLWi1BuYbZOLP6DBVw1Um55Q8Ge
xf02YAzH4A6XwO+cX9SMRhevc+anVk7eSTXGfxOUX+EndptHvEbiGNdEpw+isa03dNqekcMa1gNW
q/iQ8+x4mImgPem4VHvsJGO+4Zpun0UeZEnt52THGkOWTDStnxHOk2WSNn5PkVIw/u4nB5CHHu86
RowDT7D0tOJWnhgkPX+PNcE58YhO32bHnn6BootebBNnL1M6FRfo0v0nym+7m4JKnLAxk8tVTfCd
RiNDiW/eoATs1obwVo3ekjRFmYotg2b4VBgKj0Yu1Juo6FE08dRQm0RZFtTCwbqLBLfDLnPBgY9G
pFvyGcOrXIEYbE2uqWIF5/RYeKn6EsrNfuMvabH90LuHTOyuj0RN9W7CynsXuVX8o1bdAvlH3Z1x
fmkUPRH0dAB5FlpdOPG239S5Dm76FDPdBp4DskBQTcsem/34i7qw+pdd48OEYoiRniMdOec1ks1X
ZwXpbdkuNCx3XcB+w6TucnTRJB7WqtUXyJIlrqaRbV7dm7HaaaevtjGh2mNVsDzZpnoh7oib87gO
Q5cMlYzuWClOZ9bxAZoLlrBD7qZOSmKOUHbKfsJDec+Dl6iOxnNTiejcdNfvKGx1uHUWjjvY1LM/
2K26B9CGhGLmOfgry8F/zqHWH2fNanCjvLy2dhDZ9SPohOJO+Wu4xdDA5QRr49eyZNyq3lSFL8xV
xP7I5dxWuQvbrMQTeZkGtmzV6KI4E1MZKWCi0oV4ZY3J22Mk3rkR21P+FmP/hV4RbVtrbO1NCFpr
v0yrvjRsgQ+WU1EJhCE52FbpGuziwVtfnLjIToY2mgex4JSKC7d+7PQEjCOOEPcmewLPn3ZALccW
hXccTHsD1CU8WnlfnKk8guURurV1TDunfilXi9Akx7RtLWR2iS2SmO5ouT/hUJhDHXjte9EI3GM9
PI5Gpe5fij+4D/1K3E1ZTlclj81l3Y1zoy+hmqcD4a7hLY/ymVd1l5HWc8OHbjDNM2mWAjdp3wKP
9gRVjD68WJ6L2V+3lt4vd3Uk3JzFXRxOIXNO9wI1OTl9jcSdI5A6Fb6iHtpsGu9MJ4D9GhaIG0ra
aS2Trnc7SBMffDAKWxLjS7U1a5ztByk4gnq2c13P996747S0XlF93W3Zoi14jkJSZOmoPtjD1r/Y
+vOCk77tbRyfIFwdCHyHDHWCdJEdEVzR4Td2bZqbGlttERWruzVz1jOha5tPecaKL90JSZoIxwtu
RAIpnFvFYYXN9tPg9Ok389VpGLM0eHPJd9LpFHfslhdRvXSUg56GOI1f09oNOZXKftm2Ec4jHg9X
lwAWwBQJWgxsKslG4HAKnIfF2OEXK2XiY8ohOC6YdO9gARBtmoJGP5SGPW9GTG/CorxsBFcSA/es
+1+eLqI/GWuv7twvlDFtRzxliNpZ8BsmaElPleM+QOMOX6pesr/A+Boliq/iGs3lkW7WdLgUrlKY
NXoGC5p2+UD6Nbt1qcMArh+IixhCBmne5YmScXEHESr4AEkgfzt1STJWieAJNFaWTJpmejZcmTh5
JiofKGewD4od1N/I0d6+cRkzNlE1vg+swLS3DkjTXe/RJQVlAheCm1IgmLW3VGmFtzj27LsGZXBv
pjW8d4XFVaEoYrtfvIFFbgfShKpT5xUobXeY2U8DixnMM91Q9gV/74zrvJbt1qLE6HZyu+rGDbEh
+5RblJOi+kDCfXK5TuVJ1EQ6RDfH3yF+xk9y+hifV7Nm+D1H7yWNjaEpSKtnYCpkA0RMtkU4435l
N/XLI3H/AxbHHPoszO8WKi62EJ3wQ0dCf07UKPDqYfbfWKbR54A3fBIhjm+ZB8oLOy4J+SCfcCet
MYj4Ua+wduhXmjkEjBy9F8RqokXq7PKlHPzZHvZxEXu/0JhoAisy68jg/MIWYn2OqtYHXDOYfTVW
7W3F8+/6Uh/2Xce8yNsnbE5jTHNjxli5W1Zv3GYYoO6wcvMqBKpBjkV2H6EADLHzO3f4yNFlNwX0
lXfUBo6rVX+99qMZEEMbVu+DSZ/pUBzJRznLLWVEnPp450lmr6o+msAiUUdZIBpKQDEF60bHWv+E
oXo1tqp3ljc7+b4PBusRcIv1H9SdV2/l2ppd/4rhZ/OCOTzYgMlN7qitHF8ISSUx58xf78Hq0+jS
llpy9ZMNFO7FOaeqKJKLK3zfnGOeFUVT3veK1LzFQq7+CpPlh676Bs9VIfqeyFrlTljYHBH/AsVu
QJRTOc0cTqzdKDUhOlCmDHYFy32rWV/ulw4Va4GVbnBTCWcaSgHSZHILjsKMBHSSC/2J3oyP/gBn
IKhygiD7OlsXdDq9gMzcY1vp6TqOu+6syfr02FPRHlfKIOLR9MVi9mY8XY2NhoxWtylW5UVDCxTd
UmY2G3Ym0o7zOBsunNLZdaskwWOYFBR4qrZf8VHlV2lvWL8M3B10NRG0HjDP0ECsS/jFVOUUQmb7
1OTPVxy/DLrd53QI5TV7PMQKiVG5YindB4tSUKvLHP1W24PXzdHHorQYA2+kBCWxnEzyTppUtkxJ
gTOfDXJRXSlZqa3xkmDtb9j0aU7T8lilEfuhV9Hvlu1MlUkE5ZTDXCirLIerdjDiTRODRoDKNa7F
3GBijjmgAz4IZJbmFjbeuMAjlnmu8e0IM9sFJ1drb9VhjqhFzEuPEn99VFpBP7Q0H0S2XsrgQs/o
VmyaUprXyEx02ywjyHOkeuvZDjyD9F5GSXoPDwVrSxQkQmvXUJzedIPerQ1AqzojYtW8ULomklZj
2GbzL8Ofp4s+NvTCYwJAE0lACOeZPhrIsVUMnbEUR1pw1RkSNRx51khBhDWSUxss1Ds1LYdtjhJs
ETjDyNBJ97oPfHqVEh2hvSYl2Q4IVkgsZYgbpqys/lhWeKUsUonBps+R1ns56weyNESM91GPRgNF
EiFFTqDlrZdXvibZVpPrt4rKFHHh08JfZzC3D1QcjMxtFfrcGTrYy6Sn69vpQ/NLnZthj+RtMbQ2
NUFORqvlnq73w+2odYLDMVK9HQRd+GXifV3rdPLO9IxMN5sNGLG+RIKtDTUrzltSyx9zvL3gU0Rh
UZhn82Upqf2lJvTBTlx8OuzfTdK4iHQZHTVX+6sqKKK3TMbMnsxGItuyTuaXVc76qk4E2uwRON9n
RNKwiIi+MSp8HAW+TR//DK7y+TosmxapQUTQUpoLwnvFBJeiP7bynTYaiWdlfPlZQte7ndjQ4obj
FCiTXr4vxEI4JugTtsAACmSaDW3hKdDmJ3MM+e4Min2onIWFEI9TWaYMi8hjInoRnJR/TfeseOzA
PbxRojQedLUPNm2a17/mTlDPRIS6T3MwE1FE+O/aEIcHTZqRyfaxUh0IRlefCrmZrmgJABUzukzZ
pbWQ3gM86tZgsRJ66GjXoliROHWXTdDc+nFFJztPq+IctX79qurIR9E5yu05lo50JfrsSe25j1To
UUXBFCqbd/hxgZglhno2CLLm9mICgmGKNkkTnPuIMIhiS1fkI20kOhNt6D/IbQQ3uyDR0BjM/tpH
+0RAIXY6u+hFilwlzkw3alCgiWVq3lM7D1RmrozeoWmidkZ5UJgPBDzO7/0gjbdTlnc7fdRKuoR1
3q4Dq2D4aixqO1kcSFKm3jc/d3XAlKNm6DwtMhQZmbGanlEn1V6Jz2ZTXXSDv8LDiHVeknx8wIa1
jvVxrtYS6tPJybgPF6dfXCzJdYQBq8wEjiBCBLIJBEnhSBAHshdwZTC74qTzql4NHiEjZo+1EczX
MmWYK4vRRnEiD86i0EJ6Q2loPbSCsC45+XR2LHEm4OTEYaaaIB114Rim9qwb3U1niDFeJEHfES3S
Uy4Dl4FaH8HWhBH3RpuZ/YJAx1VXEooQqf3kpiKRAE01tpcThnqHKDjkV30VOXmdyzSLY8NNCea9
BJEAZSOcBZI/VAKyaomzj993uyzJi+NAVfQ+FtuO/XAn5NskRnHIJjW8w8mvnGc4rWuvLaTa01F5
NXY6FeozWoxqAxd5chO1JacrVMyVFjY1Bo/fLr0c+LqtdnG14oFlG2nucZypPq7LIUqPYuqjXAw6
lPCyqh/pBNeboBkilwVBPaCUrTGRTuJdqok0g82Anq6PLMiraZ3s0zHLLtOixcYQJgFnYQU/jWQW
MfwcwXxJJ06jjqSbTbWGgh2vSYtt35Dlmmdt2BnxCpVWgIGZOe55CFMyN/M8lh5SqTdv8hqSyy4v
6ChvcazpoqOnRoTEWDT1u8kwhkOGW28rhUN/EBo1FRwVWZT60OQD4v2qh2TjSXIx5FvKSv3t3Asi
gZZ6c9OLJHrA4E5ISEZtT5+rR50Tuuzu9R6XoyI946Dt7qhUwvCLJv8Qg6u4j3VfO6t7NaQSjZfC
FUEKUKefEb7ZhmJin5zC2DC91iRtbzkxtRbusijdYLVny8yyIzQrCz/rddxJYGFUqfWFld60ww1I
TOkIbF54ylUF5UnVzhQa9UodLPprSrFhVu465ve5vq/HTBtwNMj8DpSGkkpUGMUPV9DK5KZQa19y
VGba19afetFuUYyHHFyaQgNNCICF+UuBVtTT72MmwQedOaMOLwaqtW9d5oDMUm8qaqXfMJf564JQ
umDP7y2H50mVMv9Jg3bXb5oG6TWKFWHmhMvIskiCi7BKMW2nel27erbM1uqgZc8RGX31MRS0MFyH
1iyjqQ1b+hxzrhsESBgSKbRAOsY3oRYwFnGCa0pXM2sOaao1K9YWvS3B8EIiVMhny2YYt21kZopT
FcwvhkSCmmfi87vKTLapLn91UaEQMVSqnGZQS2sihmOvE+kjOUEuSGtR5COZBZBZJPdN4SZG5zt6
cNhrMFy9km6oF2ZXRWzVjp+Gwm0UycK5lOCjcNhyF/e5YcbzHqtQeVWXafxrxuSyxgpbX5BITQYR
J4E14YNw+BCEweGbBmPca4JcI9Ep4vk9iwlbsiFdtVSKuxCnjIJ11y5JMAc/oTcclFIMUrdakGeG
W4+zIRLvCU10mudbcttSjDpxaWACx/+wMQYcXXSsom6fymN/Ey2RqKFY61sRPovmNUHf2krK5moS
NfbfYduuTYIvz9BZyCQC4V9Fc1N7sQwQEIOeFe/x6FT3OKHmLd9tfiyNINyAUkovabgGu9CqKMqg
d1dvyjRX3zsxyx7boV+yZHUNG5ZCScpZcrorZpRKBsVQ4fxIxzjG2CDXby2zJHmDloVcbJKa60iS
YxfPVWaXswYZPNXa6wzbA56gThVs+B/ddT110RWoo8mh7FtcyeEo7fmsMLKbYXYW6FXmKMTC3KSA
FyBXJfqhUeRpO2ozDbqxl50kmVNPDDHX9GWpvWs4Io5WkE/0OmaF/lsU0KqIZ7O6m0CMQO+ukl0v
KjIcgYn6TpsQ/R4l+XDXRpnZ2lFfxVtESws0ItefUQ0aaOnSRvJG2AYXkdJUusuXIty3iY+82a+6
EO5bEPSeIgJA6gs1pu4xqHdBW5PX2oDNO4dLEZ6Z8sIoIsRcoYGoV0fgEZwgcCkIbm6kMLWwhwWK
3SoaPX2RDGIMP91h6tBNGznCXTODVGKjZhPdfuhmBylCuFoE2I84uhFON0XaP5FQlZgu7R9zJ/HX
1UgCu5ROvyZN+jl6UgnqhVBJv+pcKlbAruYbtL+94P5Wj/yVkOamyPh1qo35Uxrzv9ZvxfE5e2tO
f9P/iwKaBdX8nwtozp5fn4v/dv2/AXy//UeexfJn/lHRIHvRQU1DnFYkRTUWYPHw1rSEXvBfNGy5
umGIIqhxhT/zHyoaGaUMLUNRofwnq0hR/lHRILCRRB36saQouq7zDf2Niua3XAaEX1DkS+7GP1oX
FDsnWpcgIcK6sqp+b/Sq61vHpFBu6dsMwWLq5lDiUuO673pv2Lf5Yeni/vGMLv7tAn+GTPzGiH91
3RMMNtq7poVi3u/JKptBHUvX4lAc8+BWCs2NWMnOudbWz35arvRAXzUGadnFjmZvp15V7Ya5xgHm
4+jzGwG5qD9z15qwr+rnAzTlAamOYZGumRCr7LBP2i8o0Wl8+f5nl3/HI331w58w7g2r67M4CPt9
Em1H8S3WXtLoib2eOqVOnD9q1MXK11x6R2/Sv0r6JgxW83AhxhMBz0druhhYfoz0KDxGL/zTUrgo
ZuTAB0k+nLXCrsquqZMkFhuWzJOhDPj2QFujofW0K56q94TS3VKo21Jn2eRn+VNDP8RWPSgzXr2G
7Odqq3LVuJ07ruYVxvIDhRw7cOFIriJHcOJV4ubngv1Cc9duXD+xw0N8kCfE0W7h35P64xiyJ6c3
8nAcWUOrrS896uUxTW/zcYdq11BuEyRMg+gO6T2Z1aApmZZyrGw4Ojun6c+xl5qB12NsTndPDXXY
HY4nbRFZ2MgJFAf5s05tq+AXIFYYA/6xncDrjYQn25VymUznsC8K5j19k9Y3XLBH6VHjLWp0B/JS
jPYaRxHC1vauyne0hBVtI5UbneORuhn7i6o7NwMmwLXYb5X+l15MK1mwu36TgfJcaJ6496arcKDv
EDsFtZ8NHsXyJVx1t6AltOQqnM/gaYNEoRTiptYKtQ8ZJIVdumh32zsOjnrDQX9aqfW5tTR7PWlX
hDR0sfpQUIoeB1235cHun9VX8bVjVucAhVKZBHSbjjK4NQTvNGsc6Wo04BRDiILy9kr30Xwhq/gx
Xzc82EbfCuNmuI4eRrn1Kku6H3RWkODY+OupuaEr5GAsAZNYrXzANgmvXTiLOngFkDt8RBLPxAtj
Zq3XqbbiOYXuaLBzBdLJBmYVphvF2NMFVe5m/sdy2UxlsHi30XTXIURWErLNd6111/Re5cle7zZb
xaXJd2tt5J3mWZ7mia61WmBe6jp5yaMfIP3SQnH/9IWp9Js+SvBGSqVha1rdXrhOL/xdtZM24bly
1M6UXX4cj/kuP5Mush9y8aSF+f/V1U6yADgLEJaRcLX80N1Vx/pivC6eYA+sNTc+1sfscbrO3frM
PBb/1SsudPs/6PVApOEz4JjdS+fizt/pd/O2WofnyZl+MM+1HSe3g76R782jcvP9pAW85WO0xb/L
Gi1redZ/XLOH6iuNktbtlfOqcjDDI6GACyXdW8doN271XXoz0nCng3037aRttdHd2Us2fAK72ut2
/DuvXinbZpcfrFcwf4f6oj0vvWifX0SAFYg3bzahf4ZLagTjDrEFYt+KzrU6eDK2LdkNEirCTiTi
I3YWskbmgkKnIULdQz5DVtS9SGBEL6NxRd0B+Fw1rag6xK7k4gg3cE04h2PhXYLmQO3RTSDkHe2h
PMhr1OzVeGj7S7HmvO+V7VoDWYyo42gNe785IE2m05ZW9vQ+USnltu8QEk7vI8I8agXUWN8RyVGX
ytbZpUhFyF4kHs/VVXW09jfNGksTp2w8vRSOk7N2w6kGanP3QIL4dAGZ0/cWYZWG1WoXbLnAOYUr
insuHQhzRaUVci10JpWpBB9Su+kCz5TXVbbrqjeL2bco3y2g/K8Ehbf00fL3gLqosTHjzfgqnw17
4TERHA0ICXy3NV1cuB8dIPM38QXm8BaREgTrdFW/Bi/z42DY6MlGttYv44V4ia6OSWs/Jk99R7ll
VStQm2DercC51rSi040IKt0H++YyIBq6hvb8Gh3x4G6CTXWnVJeWuqwjSEM5Um6a/bSHJTDc0/S5
Ei/TbXijPHRuYuOh4JNMz4pN59R8RO3qF6X7le7h6D+3Lnj60sD06FmtE1ROz1iRVyVzL+6RrbJK
vWSdbziBu7OtOrMnXw6UuxzTRfzjJke03qJTHiCCeNa5+B5e7INVbNdOtOJF2QOXjx2UVw+ViwP/
Tk8ZfLa0ihVbdYczFr2t4foeFIwdt1huEa7hBGTwr1i5odrdT+fSMXhqknVrXQbwE6e7hu8guMk5
7xQpnXvdmfIX8c3aV1flY/3IIKj4lbhqvK7nVd1ssN6qFOwcza0zm5Pou0itw41u070OpMfst9gq
2hvSHZzwHAOwXdyCNeKP8hfouUP/RboSp2uTiveleGFSAcivNNNTrsStcFk/x0ftsnqQLqdz8yC4
zNCucpDdykGMuWrteDXbN7oDU+pKeEDedlgepuDQed89tVuL340dyMlXuRd6yRk6EfsRGJTX3ehe
uw5dtFTe4+i8jq7pTYfkF2WP6LF9ji7So3/dPaAHo7WvIRC5SHY4X5e/Def8bt6xZq2wyhEW/pwo
6zZaxeQDVCtK1c3gSi8QD0l8dhPdVvU9uSp2Oal0ffg8HXVme2Hr0xXjbmQNxhymspuzLdvyco8m
BsWBX/gRigdx4Q/uTX1w2Ck6Emg75C6611yXZzoWuWlNHS5bCeviwJdI9Rx3tluGnL8P0PqPwWUk
3BVPsGUPPcVOEKXZangfiMawthMDX4ZEviY0VyRRQfFGy8OYoTVO8oS/doNqyYvZLelb6V66Vzaq
225VzTbXabNFJniktHysjliR7oT9fDFc9q+yZuOca0KnrlZ8kXRqQ0YyPUhMoa8w7rJLWaewCIPI
zsN1Bb043UaiAxU+glxpHcxk39GI6lbNeKkpm7rZz+2FTCiAiKS4scH0GOlKniEcHkfUS+tRcodx
V97n18k+2LcYJ3dFeSdLj6XxYiVPunBvPARz8kh3eUNH0o8gcsJIb26C6R3OZR678W16mY7tTZOn
L3Q63BY6P6IRRMT8HJv4bCRz+cUK7VE3XboXFD2gFYS/hIf+BibhfZ+WmVNU1VIePxhIEEsZb6O8
8OZ48YldvWVv5qNxJV+IF9N5No92x34Pk+9r+xw8tlf9ZfBQwRUZ2jXFOVceKxRJcFLYE8puV1Wb
tHX86ClI11pOI4ttfonY18HYqtbbMAEjsorYQtVXOO+c9tp8a3/ht2XXTCGRXPbu2J6rj/o1m5xu
elAFfQvOn3aXDCEdthJzBHib6TmKzvt+HfRbSyamwlOvil9gz3pkybR1rs07sX9Jml+TtBUesrv2
Qb0UGXG9ZlfkHLC5xVJovWBHV2jx83yWgIPMKUM47Xdz5/mookvczjxDdp/4QI1+PJRshXFBnVnN
L8VyMKuCwi4HHLT4ILfhbZmC5Efs096rK+MMPOQ82RHTNpOs5lSkkFlXmeTl/l5pLyrJKzHOoTQR
3XrP7pkupn4As3JeXfseqqTwDvQ+upsU3XLn5JNTTitaEW3JVg9eD0xPSoSrANZlvyeACazooLoj
FdWMEUbx/JHVjVvzD+rKuvRfg1+LIBv6GCk0F1P2qNODCjsvnRxh2vaqB7oHnA+7zCFYiwplUBBi
aP5sFHAcMtB3SVezdam1e2xhzHO80/gdfldyIR+orTP2yk1YPyvKPvUPmfqCvNjnAKhtqWVwtpPq
26jGfAdo0Bo2CToRAPt4IEdSNVaatFdwCaYvEv5nXWZ51jNgwU6Y3GUU0/WRpIkblk2DDUzrEZd+
x9x4iUmj4asX9kp31Lpjcqm60VXyrJ2XD0rxlIK8s4v76Lo4V279ObCl9o4WYLFtVuOV9HTBnOS2
TnkbrYrKLStOWnCrQyyaYEwSl0aMFjh4P7FdwXYxhxahI+yegSSDe/xi+0CSbLHvHXE7seqt8URe
gPhJp830EhSX8rWGrRryCVAIcHs33TUpDQhozHvpTLypLtDOlLNDR59Txwhsd7LHy+FVmZgmbAZd
Fbl9ukVrUDudx4BMXgt36S066r1xY3rNRUo4xxqnMYYNnHHJdftk0rMVPbpIVrk31Ju63ANpQwlG
N5L2bLOJN9mqelEx/N6CTzL33XV+mb4J8PjOGOF0YhfuO0q4l+g9PgAiQdBCb/g2PCT3/hEsgaBQ
hXKkYEPDdf5V3VvsyRBzlMvGRpYh56O9IqPEpkpee+IVr9lcmi3O/0DvDSvJT/p95McDyvnJFjtl
o5vxpfBAtf0WiTkrQAJKF+0h/LVj3JwJ5C/5u5rjUtPcyeOKTIrSG4QeW2JO/sVKFId1iZNXFR6l
6rlLU3fosrMUZSjHaUt6gB3njsX77+33X5XF/u/8ZcdnfL/vxf8HhTHa/X+cQRbn2j8VsKWy9z//
+0UYpVFZRvnbB4PZ7z/1T2lM1v9FoKqp419VDEVUOQ39e2lM/5elUhPTtN/GM/kPg5n0L3xlkkQa
skaaoSzzh/4pjan/QjRByiV+NMlEGkem57/76v4pSWHJowyJI++LEtVHgxmlN0XW0JepJHQrpojQ
7uOxKdFo/tZ9jmQ6TARPRqAIEIx89D+eyf/VVQiulXRYeIZoUR8/qcOhXS9VcJQI4FGNuFPECW3R
ga7//ip0R2RJwTKnaMbJQXfqWzO1cLEcctOHD9UKM3Qwbfw3E+V/+sSkpXj3H+fo5ZGp/N26oWnG
8uhOU7JNSzALXLvjQRmKRlyFltGgVQCTeytIVn0+gx56FxutukkrCVCL7gcAJjQdmNIKd5Rc2X99
1xrBEzKlVV1kIJ0kuXVqExB/FHLX6FJWIhm6tHqV4t8q3n911zpqfqxnKKx1RLIfBwp9ihHqTjkc
ohbEw2pOIvZzqJo7+hch5hIc34rsg5rKiacQGzO7g5vf6SulAgCLoUceLr6/7+W+Pr4GDZOlqGLR
5GWgr/n4A+Umiuw2avoDGQ1s8EBESjVoVdx+3vcX+lilWd43CQqSrogGH4suqycXovPS4n+r+sNE
M/eVRkjkprOeuUiJxmOBdeKH630xwDS+fJWb0peETO3E/BmkHdBHkTsDjkrZN2QrGCfD+Ijiv7kX
cp+YECHrjXcfAf4vSSrD9zTSgRFZ8LX+dnCpzDVUWZiCDO7fXKaPP6oqTTHC+h9LYx8zf6yyAMVn
yyf4wyf1aRJavlkR5yDcPdPCJPLxKlJMlzgJEQnCiaPeUervEEn1zfev8YuL6MyaKr5Zi4jK0wKR
qeQSw7IsD0u6ikOztbqNjEK6//4qy3z5YVSqsiEzSkQIzLKpns5BNd6Aoir89IBFKZq9EH9R5XZG
3ZvujD3gsTQbsBuzD6n7h1clLZPo6aUZnovt2DIssl8+PkXRD0sEEk1xMGpMT8Cc4iRf1ZWp7Nt+
RKOozUZzNadlLSPgoxNs6/pAw63G6TXD2pvCS2w3Qnv11w/E1Aln1lVTJtP8NIl0yXyS+9yoDzEe
3cJRqnJSYMiJ+XsaxyAA5GxW38G3sFH9/sKfPltVkSU6T6ywkooHZ/nvfwzd0FDkakijdFHMqmuE
5TkMIRPxDl30Q5WQnPb99T6Pr+V6BHwj0iQjVF9ezx/Xy5b2N3DT9ICjWXYGiB5IiApl9f1VPhZx
mYy4K1Y37oevhUFy8pJVa2ETQc4+FE2syMdENGbUOqiMRg8acWFSjajGG11V47fGaEG9fX/5L26S
/QhruE5yLr9OVoEiT8e0zoriACqf1TURaAGUk/TDfCB9mttVDPm6pMlUpmWJsfzxWYq6kQUgFfKD
PAtIZQchXUotEN2fQgQd5VZOu/G118VIAK0FRa0nbOPe0uE0OMFkNHeoSE1W3maRK4BYhveH5BYj
5/cPQ/riaZgsDeIytvncl/7ln688UYoSUq0M3EgK5dsBJfBarudsZYBIWhtW3t8RADbfymNEKawB
RKfEhDCR2xvdi23ub5TFQg2YI/1hEpKW5/NhKjCAQOqgY1SSlxT9NIZ9glA3EE827VOhDY8dGkso
2HJewmaVogUwM+8DUMmbQY/1jToPuosWL/n1/eP59HR+/xD0bhkuGjuHk7FSEe8pyZVFDneIMM0A
nbkTY1hm31/l87THZTRuctmQKRYP7+NLGEMTUA7amj2WpkCnjqMIKQVxJQ+cARnSDWbY9LETc+Ua
UJsKEwh8C9VbcaEsJnPc2d04YsD5/qf6NIANJn8V5io7f7ZlSzv8z5HR1gmBUOM47gU4vsTK4iub
NHnwFBTnPzyALy5lcQyQeNmSTvf9ZBDKmVIOXVt1+5gsy9WIQWUfTfO4781If//+rr54owvWAkUI
myJ8jSeX0hhTcMmzDo4MeHhFq6mbNFH5ww0tz+bj4IU9K8qqYnINkT3nx2cnzrGYKerY7jsgzRt0
5HzJpYBce1DLy6pW/B8y3b+8noLOAJCHzDWVk+vlEGdQ0rR7USYWcxzLBHAT/UzBV7UVpPjkh2PK
py2CAfUAOYTCvpUp9HRP1Q66P1SAZjCJifNKMUt4qdIdimikvIgScsS537+2zyNEl1BYsJs0WThk
4+SBSnWSA/Qo6j0aWDrDs9/4j5PZ0s1IcvHy+2v9fjsf357FB8memSVKlFj6Pz7NAK+F72v5vBdq
th3QJiQY9KiyiXhB7yVOTjFMM1QgSwI2b4xjR7G8kswKF1VMbbwY5vZGnlr8FWEXU+5o4KZ1yJjy
PIRk1VAMTTRfQgIAsQ/DhJbrEn7sAAZoiXLJJH0FGJQdk4eaOLFgAsqfMAZQ5ceSmNlRB7cLt4eE
5MAUS/Xx+7v//IFw8zqLFpZPA9jwyVw0WPPYNIJFKpXclJssmNN1UzR/vdNYDusieylJ5/9B1nx8
xPDFgWsFqrS3imp8g5uuOqGmaLff38vnUcNVJPj1fBiigYDn5CpTkQslEMh9g3/vjHBYGHZd1rt+
2v50pP7qsXGoZvevQKjnKPDxUniw0wIrpbiHRxI6CnpGZ4Ey/TAnf7Eqckec45aCCufl0+kLUvLo
i5IAbUtpKTbnIDvtVteIS5hmIpmNYUof+VEorQuABlvQZ6SFd/kPXf+vblaVVI2jNB8JdZGPNyvV
OqywpJD2RoL6O5kLAigLc/jhm/9iWQS0qcoiUCNZ5+0vr/eP7agczrOYFjl1Y4C72wFnU+/EJpAx
QHC0n6pWFoG8+mp+a1qgEehbCSLd7LhKC0fP2ka/VOB8/rQufnnzmobWS5MlE+HXyU9Vso4PqPT2
JUYqxyIHzkaTPP3wpr+6ClOeCpdAVTXc4B+vMmm1UqatLO1R0dJbQsl/jpRX+UHe8MVVmE2pvRB1
zcKx1An/fMKkewSdOpqU+/UkvxeoE2AnJTD4+8/w0+pkMo/oErtL9vvI4U7uRRcwXMHigg9UJOGz
mMvak0aFzUlMy7hqIab+7epkslSoMptGWZYMPsmPdxXDSkZOrtGXTyOB3alv1DfRnOYPUafUh0KZ
fKeto+qHj+LzcDXh+VHGUrSlFqBZJ5cVyeY1+qCV9rj/hn1eEoW9supGvKzTqfPERhJKWFVxdCnD
/t/VktLdSXLfktgZZOWGiJJs+/1z/zxbsHNm88FJjnG6bO8/PoheTi1VS1NlT8KsXhKjqJKMjk8d
hUZNRKuoZ2d6XAVnLTvp7QzLwEIyJhje9z/Gp/Pe8lOobBLY3vJwTjdDTQaAC1eCshcy0J2FQSKP
M5c9XvLAD91KkmcaCor2Igp+8rcFk+XSFgsA0TKLOPNkfBNLklh+0Ct7A9bIkz+O4QvIn6vv7+/T
R2Ty1y9nWgu9vMga8PEpj7DvJozTkL+zPK3twBdF+kiF9vLXl6GUZjIVsjYrVDA/XqbgfDBTKJP3
vR+njylo8C2L0T+y4P+0SPrFzRiawXhh4WTvo518q6PRNCF9D3mvN3F6F9dV5omcroq/nd6Wagay
WQpzlAJ4eB9vBpZgifuqlPexn6gYYJQI4neUrv76kWHPZOhRmZM1cdH6/jm9YY+T4KGBfyO6und0
UY5cnGbzD9PbV4+MotVySIStwmbm41VwehZyaxBGVsWqueOk2K7q2RR/+JiXB/9hU8oTM1kLl3WX
XZl08mL0fGwzkmOUfQca/CrWrOkpkwmvFWMKGDIQ+rM0VKMftsKfZ27mD40zmcmGUGUi+XhrtTHO
+C/SbC+FUbXvukS/Y7ISNm3eTOvAEOjifv/GvphEFSqbSK2p2ersvU8mUSXBxNBjmKABHQ9k8lUF
HT9csLiS5I1llomJpDPSdu2sqhjpq+Y8q4V+Axm52maBRUvyhx/o83PnB6ISSgHAkjn2nDyCMc3x
5EPS2Fd6n6W2Cdf/Sq9z/VB0Yv9myoN+bgIGy1298wPSd4KF65H0YvNcC2UQIGYDfuM2phKWaxSM
KDKWrdv10IwxIjwVes5PP/EyEXwcKaxBQPdxdknME79XhT+2TbXvT6Q+6Rn+sKpZR1rkH+S6D67p
3Gj7oMTp6jYQpt9NCW60n/WCtOqGFi3V909uOZKd/BicsH+XqSXiDs2TB5fIKOyLJCv32uBHoS1m
JkIfq8y3vt7HJgJXJc0JVBLrswLHPf4Mkjw69/uf4dMBgGkSLCYPg4qmTiHj4/jtAknsKvp1uwpj
4ZZ0JWtlsTWwu0n0f/g+P88Cy3zG18JkY5DOJH+8FDDmlMWmlHdC6jdb2U8lkv4U+b9wFdpXFkUZ
nb3Gp15nkwlhU4bKjvFurHFMIf2Og+yHGe2rx7asAIpB+ZIHeHIvQwgeN55EZRfVxhFHxKvQY+gi
Fmz0/vr9yCydVCx0Q5Lk04cmEwsbSnXm79Q86HYDBAMbB1+2I57m/fsrffF6FArO9E2W1EhqCR9f
j5WSCKGqqbUzhaheS5DCiNOB9P1fuYrFexUNir7KyXib2FzIWsAqEPZ6vdHAFNltRvfk+6t88XrY
1WjyUixjVjrdTxdaVcHAUcxd1EiyXVVRuYlykqYkEhl+uKGvL0VzcpkBWUlPHhudjboWJgt1j6+U
r1HVvBg8YooQKjL1v78rduysnwbviV3bxzfUFjRQiEYwdzArule1Ug1P0dX4ICWp8sPUtLyGj1MT
eyhqZRSwlrL3bwH2HzMkaRGlQb6ETyBAjWzOSvLrmEIruzahxCcoie2+xSG/giANi/L721SXee/T
xQ3OQizj1nKrH++ThMPEBO3t7wZyJAKASUBTnXGWreekhXW+lbJIfbbaInuaSri+dgt+460orHIb
xSYxrwKD4lrUrRKLgkyYhaMQ3tx7cZNUL3pNGJajkt0CJoiQmNaWprw+tAbcQFuMCUGhWqDM/OtA
Hn7VhMf0Nps7n0Bdkw/DNjPLum0xw2pwLk360kVnmg5LRLhOks5AJUcW3bDCkNRcVbJI5GbvG8GR
309ehGoyS7hVW4pX7VjKEzm3ifZcNY1yH4ckXoMWF8CigNXyrR9e6OdFmkqSwiAlupUu7+lGryLQ
CZS/b+6UwrpNy+LmdwQn4ekXWexfwGVa//ASv3iHEgL9paW+jKKTd0iEURJCpDJ3AAl6/Lyk0mV+
Hf1Q1f1izlpOkhTfSUZi57f89z+GKWYwXAjLdz4kUQJZwEQQVmfG4ft7+eIT56xsqHx6/4ez89iN
G2nX8BURYA7bTpK6Lcu2ZHusDeHIWAxFFovk1Z+HOhuJaqihHxjMYgZQdRUrfOENFs2HYDWKPXr4
0SHyfowjL7gxXJzkUJMwN6598dyd+0zc91SNnpbuqRn1bEKNlI2vBx0eRT/3O+wo4Ldiiolpsd+h
o+DF3gGZmf9pGQmdA55MqvHB6mIJc5xnDcibx7gI66sCFzXEScbhwsd6He4s2JLlYSb9ZxmXZX42
tzmfUzSTzPAYBi1gvi5Shwnbk5tGy+ETJmxoy7aOPtpJaF/3Kp8uXNRncn06ouT4kekF5CLrLERW
HvZHONQe+wG5XWz9yisZJ/bWGpbUZ56aYx25oDC02DfQ4e8idD+qC8fw3IZ1PYpWVM8t8pXl+z9b
gx5fU9BTRXQk7qutjY1IwWOBi/Dh/TuWdjh1NprVdCBWp6/s61jBoWeYuY3wlm3EvMGk3vkQGG50
oUJ27rN6VvSUi4Qei/tySl5p4zgEEf6IoFv8o7TQTR7oG/9VqBJdO04f3zZK/Uqb0r4zktn//fZM
zywoLVCqveQeSw90dTZxAUlKVxvGcUTQ0YaH0kPSwYzxUnvl7DghYRgXGtn/umLmJHaLNHFgHGUj
p4+mMoMdQZT35f2zoRluLl3OBdCwrPWz7ZHZPX8+iuKjnTfNye9LtRuV9/6aD0hE8CtEYVxqvPIv
RxnxCon0EOJzZYlwh2sbwnbD6O3fnsuyx1av+BOiCDAOzH16JS9Hwd7TFJ7yg2OVEY3PQWX9zWQY
fWqrLn3oUCC81FI8c03TsaQEwNyYnLvaiBUGyyopekLLcWnJUNo6IvqE1IcPc+ntuZ3ZDYA0OGBQ
m6mbPbHwnn2nwYrTNLfb8Dg4vQsB0Q9vyGcvVWnPTAjVaqpMS4v59cnC7WqyxeSFx8qbw5u2bfyP
bZ9G+IjUxde3J3Tm3YGfDabIo5ZBvLc6RtOgEO/EI+cY4ny6LdvQ3OW5nLCGwTxkGDLrwYlVe/32
oM7ZCYZALDFXYI7rXg12rHNGyTM4RpNbHcfKNm4XENO/urMttOXaQN8MfVDcBwrJKmgGeIgTe8bj
yaSt42zkaPv/0d4HbWlMAJNASev5x9jXMDdoziI10iMb8A0mu4k8dKN6lCsK1HJ3VHMsyKq9hzEV
6GrPvyI5CD9Ek9XD8hlU5m+sovJ/OGOFeUFajd8Mxy/+s7lGXeDuCGh4bg0JahgRL9u9vShnIm+e
SHqrtN5Jxp5QM8+2VjpOKpbOBNMLUR+MhsP6Bt0ncVOl0riyi8g6FnkPBELUmXf79tBndjVDE6tF
QJA88+lzPRu6FmPZtrUVHqdqBgYfFOFxhNry/rcJmAjbDM+jpcS52mpFwLNatEzQ8XCethWsvHzM
oL+4+lIWc25/LVccXTj4t+6iSvD8Oh3busJ2r+EKUuN8nViF2lsNRBRPBt6FGPHc2jkh4FE/IO+M
3NXNrURthlWsgmNYxsHd0C5UKvyi3h9VMw3WbEFMEPOukk3XqKu8IMlB6xuilpR5tHfD7vHtbXBu
1UCdswEWrDg57ctVIzDLAp0nwbHGP2Afo+d247W2uCpG2/r89lCvUbAg5kG/Y7BCT5iikP1yLK5n
QsJx5AboU4g3HVsAbNuHzEeFMh07ZKwmhFukW+Guo3bzPJ3Gpv72P/wI3wQsihoPN/oaG4JvVGc0
mqAblDxZRJvne7dW8Q5v1HJH5Qz58sh/bEe4FXxY48ZD1hvZtKEzL0SH51YeKDBdBUrlnL/VaoQu
KbYxZyT4k8yuvGGA92Vob+s7/rx7e9JnXmciYCowNBwB476asxVH4LkJxh32K7xeL7lP0T+FUjjL
k1v62c3b4507H8s1D5uBUI1BX37oCgcRP0M5mUDA6w9RAJswwiXjwgKeHwVcoQt8kZBjmfWzGww/
xqDHwDdAJQDKYDN41tEWtrxwg50bZbkiCTQ46zRuX46Sec6Q1jS8jvh6mlvaM3gkDt6lPtO5Jxm9
FE47wQwpyyp+MvCmSTLTcI+Yu1pX+KK5284N820ykxpJPKL3lai6u7c/0+sdCJ6HXJqTSD+IJ+jl
1MAKW1k9pf4x6Cy1HQKcBwJRwD3DvejCt1pJFbB+oGdQhiFKBrREELDa7UavAyO0C++YNkMdb2x8
OezDjNX3InFL/WDT1FHxIIsBPScrUICbhQMT3sMrPMARrKQ2b5upuEpcZDhhYLRNi8d65cJsx4YG
uzJzITmiDWNdyHhen52AWImS/dKsDeltvlwkAztW3GQ69+jZCT1TMTW32hXztS58BP3kIpb79ld5
veEYkGIG7bOlPBusGptlphowXS1mSwsEsFdOcjMm0KvfHuVMghzQnPUpm5IzAjRcvS65nnVYUfQ+
9mECfDxpoUlGvoIDP0nyYrtIb0bfiFA/Q9K/TAr9L8pkeeFXnJsrVVTqHyAqYUetFjfCbjeOcgfy
sgiRs26931OnLwVZ5wZZiFXEnDCsovVtNJhmGymyxOOAXyCy4xib9u6c7t5e0HP7hFiKt5rgk873
6s6Lgf0gRWr5x0QnxDed7x24IZutIAQ/kE5eahmfO7wh+ks2dUWO77r1kSJf2zlujMV8hNJ7Nxbt
UWP1cwf0obwQup9ZQBrTlGgp7XGO11eg2/pqTBpiBLpLyGD3+Lqfeuhf1vt3PuMsuT0XDDndakvG
tmxTRIAXW17k1TsXWEhuFF/e/k6vb1r+OCQCeoHUpTx7ddNWSNax8Xv/6DRdsK8rRWMiNpH3RRFz
13t2epxm6V4I5V6XTdgQ5FycZ84bVI6Xl0jQGJE2/TY6ArnAzxy9U/Vtli2VknFY1Hz533eG7qYU
dZ40eiwn25af3p73uY+40GToKzF1mmYvf4IfYk+Dvlx01NPg3repFd156uI7dmZXLpcKITGxMV3X
ZfWfvcmkkXVkqYhalHbvQ8PGK6dF3NDELObCeTszH0h7HDbL4U2BovFyJFoxXifcCq0dwsotRE28
ravAuPDhzo/Csi08MV6w1ZZsbOQX2zyNjznp6CcBU2xDl0lciIzPjQK0D1SmST3WWucTZeaivByz
Pfyojj+iwIjMVZnXF7KW5Qu/rNGA8gZgGhCDgzFZw+otN+efwQ+PZYBYgVskHZJMujj5UU7tbkCR
RksTHa2hcd8dDzIyBEsbthYEuIUv+3xX6DmcqRkWVLqa0PqonAZBA6kzKNBv7/Hl76xmyAWMAczC
mSLnXO7oZ7svo+MsynJuTnj81CcnjV10eYrWLjYmAGF4/kW3b2OFCcvb4575fuxEVDtJcEJQfatx
vQLzAzeJ61NZWfY+NUyAmdBWL1zD0bnpkQkCBnnaKf46XnP7yRjGOD+VMyrAV5jAIVCylPhROg2t
5qpH2n2R53Tsf9II3S/m6OQDHux6PjUeDNftNFRltkuNCdkM+lu2s/XRgUeZrRn64jopZ5zHpnya
H3HOQ1wjaxsT3SRcukY0K/3wAZyEY+4tmCUx2t0KSWYsCXsLmVmBMANtZhslBZXa3+YYyzHsG3wE
BBTX4T8DqApqIEHoofSTBWgqmUaKbVVLx9vZ5WVSFzdjHksMnNwsVtsi88P7skYdddPKUiXfszmF
wy9aXFd2UWqZj8UEx3NHd9xU16bRFPVNP+k6Q5jW9MDg++nQ70F2o1ra9JAPts7YKuSwxy6uUE/P
0OnwlIVkG35xSGjGyfg49U2AeVvhDggej7q+jwev7jFACDATbHDj3pRYCl1j+g4cPfM7ruzexFcO
S6j8e5dJjZge9WnK4sJGE4O32dd3blBhHR6Iwb1N4gRNZyiwJrYkZVegkYFL/L/UCj8HIMzCyoFN
V0SGNfGcZ2V5Xfsl7gC91UT+tidViw6hOVhXTSIjGqUJqE7MNcrynyMEoi5y8SQHOyJi2GNZ/P3t
Lf4Uiq3O1oLoAv0QLrCOdfku1IlQae6r0zDI6gv4oPgWL3vnPlcYd26SVPU3/pzr68AwhoM/Gt3B
UYaPdL4M0ZkoMaZ3mjy6t8xSXTj1Z38aZmREzTDveXlWl7Sl6p7Vr8ZTJ7zi0zQr+2S2w4yfQw11
EwS0irt/EpzAdIN4uiJaEkVf38WlKtjNQVn9Qt3U+hMLq8ZVOBo6Y/v24r2+HxbqxPLyk94B71j+
/7N7ydG8YjVE0lMhYiS/FFX+j57X1Jcy4tevL+O4xDdg/GDGrivVODAmkc4dhTBPhW4IAsOfrca2
D5SR/G9vT+kJwf9yPzCWT5kNOQOPksEq3kXrtqvN3OxOQWoVzs7ys+EhGhKM8Oa6bEr0LSOJpAfu
LNiM2/TDdTd4Hxz27lc7rFM0YmZi1l0ZSgTyKoX3TVepuN2M5MHVbgon2PaDF437qQvT45zk1ZPS
dHbnWAj/05oXEUxACw3+7cg3W3Qzi/FRKx95ALptiTyG3TxE27IcpHdhx72+iOkCLBi4YGmiwr95
+T39eVQoxJfqpLkQdjZq6Rg+9NmVnqfqoCGtIH+rx/3bK37u45JGL7Ad3u5XRE3HlllO+KBOU1HZ
x8AT2QdwPeMhx1flQs57Zr8CqKKICs0A2Ny6MOBWGbellXYntrTE18iOb5rBHt4dFVCNAlUVLlhU
AvHVqZgh6UFwtySkF5R9dWPhhufml+i1Z5YNsjIPyxL7QH1Zxb3KteostzLUhjykl8spRLu8r/W+
ztJLiebZoSDSMh07DNghL7dFiS6x37eVPBn1InpZ4L01mjAT28qQF26UM7VUctlFMoSAihrbureM
hkWb+UuoA30QmZoyRxVoTJxtYwzpl7Hx+s80NTp0xnS2aMoHA6LeIM/3SYOpydsb83VyQ6sUxiZx
DxhpiDgvp81za+DX10oAlkZ79HIv/GjATEXqDLOIgKJuKw+NmJLrkvtibyqEqN//AyCiL8Vc7rxX
5U17qCEaRFZ7ktpCtb8L/HHXFTbSiTEWET8NI2DyVodaG+fqkAL7vwB2eH1elvLQ0kchBKTDtHqA
jAa7iBpu2Cls3HJTCTXvNb4wF9b5zChLpxNlF1SZIaistlc+5kYnbeDbdqQsgBuevK58s3/3qVxw
vbQg6TZxsa+BE1EYDfZEAoqJiTIwIcME2Ywu3qBn5gJajTYAEG56nut+MfyLIs0n3znlbl8vSFS1
5x0xLkTMZ0fhJqOfChaVJO7lzqQLSeE7LdxT2mY92lKW/pIT2V16ds8Ns4jU0KLh6Afr4m3Z46gt
oxhVhqro7uSQJrfzmAcXqrXnRqGJzw7n4ztEEqvJ1E1QqMRwTlOJIO7olRVCaqN1//ZZenq7Xr7r
0ZK3AyZZ2uuvILUl4trkgpl7aswqV3vX1MZn20ujXRb02J74XfRpGgU+Gbg57rtpaP64ho7qjcDn
HcXUUhyUEtbeyZuBjEJNu6zAbkRWCEwSXmKMMeh6X7ouVkQybvZU4vStrVuk3RZQkIX98pXoRbIT
i+/Y23N7fT/T8SaHx8GFMDFYJ8BD4BCl4wR0opswwWANom2Xhd0Gd8D3vzqUAqn5ECDwZNPtevmx
VJ0NXEMWvCcdhY8Rfh3bhmv8q51kxu7tWb0ORpgKtWnq95QDX9ECsZsqupHch92XIhSGPdxdA2vt
oWjHlMq5l/yrIqEv3BJnlpIMm3brct3BwFjehGcRbVzqYKqzkEHxRLqeh9a79SCy4QsxWOaFusVT
5/bFlqT7CWBtofk8aQOtdr7T2IYopa9PIm38PxVaB6hZYg3ZbbXCnhE5vCIBKV1VXbuNfc1dUoRG
sM/a2c12g57nEwgx59HusS47dRGCHhFOagVqspbUG8fu0nkLnCT+16dFa+2I/dpTVBSGuWm8usNL
1SxJ/prKhhaWT2R0G2UrO9pmfev0OyH7BGcd3cloa3iDg+y01NOXtz/yq8NPdkNdCJQAm4pKw6ra
1ZuUyoPCGE/YeGSfgITg2FteLMe/+qoQE+Afw6j1IZm+CmBiw8wx+HLKk9e61uJPndy2sBYOte9e
JOMtxYrVR6VsR0EUXA1X9Lp+lwZmj4m6m53cCklfcFLdziqt7CprMb7a+qpBgF7q4SYXuYOhjKo2
KSI4W0wUvQuv92uSDa832HHawYvE2Ku+dIo7YbUoepxaM+g+k9njtBgA/T2JwMKRJzXCpLqqcdb6
LUN8p8IazRZ8zxvz5zjNFD5ET/P1Qopx5lNQCAc5QeBKd2SdYuBIBKY2DIqTtKZkX/aDfShHNFAL
6hvvjfaZPggQssbl4qcf+PIsZ8OEu1+JnKscZrRfEVLf5i5yw+/ewUAZYNKz0ksqvOzwZzcGBLeA
YMxD+3Usg42lSoyDAzHv3x7ldVxMfQzFKd4wcJcmifDLYQC1kLC2E66ivZdne3wo1W3f9Tl1qJBP
vImjEmluYGzJj0jPXo6BZWj8ntDXv4c4MLnvjdn4OeDhaK8Cb3d8bz1roXnRDaM4TS3wjUb34mrs
20vthTO3A2kojVy6uETB7qowiOlNZ4RxU5ziuUWYNqz1TatrdeEeXpZudWLJNpyIzAYkAbfEy6Wl
MhW7ox23J0D12S4ild8D3O9ukGepMLGu7Qs75swRgK0M0BtIHeH9umo8ZY4pcUBrT2aKnC2OOuMe
A6Lqo2sgu/r2tjmzgEuLmq7QE5N9XaDReKqFejbh9NkBCr0xDm0lshUXLvFzmxNW7IL4dD0oK2vO
qq1xRO1R2TsZjYrgfHWu+Iq574TK+hRhS4yB3ZWLVMGfwJoCHIsktaiNivA937q6sLILd8yryIGC
HhuT5i+YEF611SNe171ftrimnXrQN/sBTl64nfD8vGqtSGClxZigHhz3UvJ6blxemEUuAXwthLSX
GykMe0DRkVGezK4JbkInKXaGVkimqxkGSGbN7QfLIA25sJ+cZT6rDQyxn5thURBbGnIvx43nomtt
vFdOiS3RzCcpBpVdxpZ1z65OxSbHkxELTtUZ35I2LX8jF4F+t05d/7ch2qrce0VVnfBYmmH8SCCG
W6dIy0dmUTzOpVKfCzU3VzGGUMG2p+MMhgEBywCxq8z6Abo/+yk7G3EIunvlDsfgQlwjwgh9qG9q
BIxre1wcV9xKzzviq+J3J3Bx2rShg/j80BoeniJVbPIzIcpswmkK78AXxTdmo63hQqh85kCQzAbU
EGHxUQNaLVVpJZMtta7QKMDsPaCmikeme2kDvv4gSIPw7IDopmPorjdCOYw05u0qP2UFHKcMLtBX
YCLZfVcLtz30o4l5ndEW859CoJQNKbP99va5X0oTL3cE3TZQN1gWkVab6zAWOQJpVUaYo+6S8NLj
DpagpZtpTKC9sscGMY2OaYdXNVaMxqVL5/Ux4LYhnrNgPwG/W3PLLaeG5oSv4KJpUW7GNL92bUy7
ZtiYuFogdi3Qn3v3d2XbMxaVQURggL6+PAKl1fLoejyPRdH7n5wcO/qNSOP0+9vr+iRHtlpYUkjG
ADFHQWYN7Kh9f25UkcpT22fRHqfmqEK+cFB/YjeI250cw26J28242YbDcp7MbnLENq208QulcnAT
Rj3FBD7oCCabAT3S32EaId3NQ4GFeap8pAUGHoifgws86sJN8frlQfcPwjVgESACSHW8XKU4IqO1
G3odGfvigEnmnyhzvhAT2RfCg7MDESKEnLQln1p9DqcfKXpEkpouRHy1qcyg2SFrGZ9EE4bvrR8Q
hfA1UEtgwxHgrJ5vr2ncVCCwcUqH0DzpMjVvrMzsxYVHZfkzL7883H9ierr/IP+ILF+uncboOHK6
SJzS3FDw1KHIbWKM2ve4zpa7LDecS/j8M4u4NH0AtkDCAKa3ek5kXqpGjp44FTnyJkPkDTQfRns/
e+Z4YXKvr0Um92yoVaCl58FrJnwqT6bXyt3sQjqc1Pt1JwEbPh/FfrmEU9pX+NwFAkskjFTwVle7
wLiodXh22bj4fIQU2H/raohr5toPJ5ZN5P1Xgc4VFiEIm4s4nq/evg3OrhoVeNSVwRvCeHk5HxC0
xHguI9mm094EhsAN1m3CC4f29V3Oqj0bZfVt3EmVipq5OAUqMA85dqKHumlx9KGq8Lmwo3wHnKS7
gUT0bvgGUdSCawAS7lHOfIo7nqU2WQ7TSwxRfQqiztuXVunv7Cn98fYinvlcfCm0aInAl/x8Nb1U
yMKhpMT0hsjcTqXE3HwqxK42cUZ4e6gz3wuJIqIzFCSRQQpX+0940hgbQBonbSfdr5JA/6RDag/v
HyXgi1PMZk9ARXi5KzTXfCwTRpkqxSsEdGOJrerg4f3DcBFxaBdhPkBsL4cJBATANE5AUpohrhxe
oHcIHJY3b49y5usA4qaYjZY2xNu1gJvw0rAJXTqCpVTpNwvj6b2IsNdFTPr9iTQSRgTPCwedktA6
XXcwX+88gySijnFlUn0o8UEU/YXTdOYaR/iOGZGfAhJd1x8awqEUVn1z0nXlfVehag5TZgcfxqLM
7wOh+gs8hDN7jpySiASnSWRw7NWeG2TYmFPkN6chUe4HX+DuF4g6v5DCnh2F/fb//Q1kcF5uhrQy
8r60p+ZkOHZzSDtQmaGJhc3bm+F1YEdjjj237G4P2ueyWZ7dB6UfohMwEvyEncg+FxqvuilV0zYv
g/6uY1mvBuOiCN2Z5HLh2YIi4ypdiPSrUScvGWt/xgpj2TtH39Z5u4lFk+ws5Q13GLgkNxYQ9ltr
MNurhObPbaDb7iFv40twh3N7Z1GpBZmP7gPXyMv5B1OMJF8XN6cutuBz1S72QbnKHoVy5QGQRXgp
5jhTweNbAk1hTOJ5isUvR4TntkS9Y30yS6xAjB4b0GDKdtPoN/vCAGOwQdbNuEtViEVJgceuo5v8
CsdaW+EXlVy4P5/iw2cxEKUnxDNCAi1+FX30ddXHt1rDHmXinVr0crHtceNuY9cAnTrDTT60M0ZB
Aepi93kyuve+dsSuaBHzS7NwfABn5uPEFBnvC/+efhPPL53pZV9SGXu5RLntaT7/4J0skxynyKB6
dbYyDm9v/dU9+DQKwmroAwMWBpKzGqURdu7LwPJPJWXFRashPJRII+7i3rEuXLlPFM/VKtMJ5R4E
AUr7Yw2UF7lp9fMUY6qcyPROq8omTSPwlfh6udlD1ncky0gzhr8GpwPv3brSwcDHH9pkO6o5O+iw
T/EXNUasfWQg2t91ZVbpZhAocW/GXocP02AjQ1rFfYTRJtYER8OT5d/JNswH3Ly9EieaFLx6MVU4
5wC9nYJDF9TC3Pa8enrbNnZ0EwYjOm/asccCAlwYYxkX0pDZEoBRZ26UoFtWdY5VbOm21I9iDiU+
FPE4H3U5Y76DW7R18oZUfrZd1fn7vnfolmWgQS4lh2tOAHVgrnsqey6rxMKuVWGECHN3EsiQudWI
iY8pyuhWlnaCs5Sb6v0QVMmN30z4Xk2crkUIqj7MZXQJW3T2d4AsogNNS2vp/LzcqxQ4EwQuIutU
SRtwWeNm+FBoq26MAyLMnFnQhPgtmlDFUN6fZ0QD59RFmzaoPeuCjuHqyXhaE3AN1AV51QEZrHY0
+gRpnQF7OKWTdj8VTtp+Usg2XOhBnB+FlAn0FgyCdT8cZEbf54ZJ1x1/40NgQ/8czTq/EIiv78mn
yfBZ2Xz8C9uW1RtRAR4dHGHbJ0NPY3YV5dryrgbtdL/BksjvYdhZXyc2idzEk0x/QnOUIConnX3n
/qzuyYvbfPP2jUGXha+5OseLrvai6UEfhqbzy6+dokkYgjGdT90wdI8GH+EPpOX8XgN4iKh2xR2i
w1E87n2EIjFzqsNEbIThVdUVduZi2Jh+kiX7OA0aPH6NzhkOhUETm5pCCv60TCg3bu1iwMjObGeT
Bp/hxuPGd9uZq8IJxuDKkqXOd6Y3FjfeFMzfZiUQqx3svrwOilF/9lUKnFAW6FVvPXged40w22Kb
2SbE9oK9qrZBNupiq9MoS/dS5/FHoFX4pkin6+5Smc6PvhwT6zC4eQZep2tRIIPEZMD5n2eV7yaV
tGjX1q1xP8382U1RuvS8tNOGf2OPms1eygQ0TddZ4e860khDiVjYnyXTdvcOCh71BkBFnOPHEDV6
J5fO244vmX/HrsH7T4wJF5VZ+xjA12ODX6UP2Oq/MGzVgtILelxBjbC7FSbIvr02fGpejRepB4Ou
qr0h9+gPApxFs41So3L2mZJo7WSxEPeODlK9E5ZkgdvelWrrcCvi4y7rod7ViPBwYLOeWpZnYqMR
lZH1sbPH+KdV1391Z9tf0zSjwarrNP1oOro7zBOuqGKkzbDJ8MC5d/Og+tgWcniI6XF/b9GUc66Q
NbVulBKS3eHH2bX0O/UP/x6nPvje3LubKCpp7BZRL++SROHbUOUOqtRlGJI7uUbRWcdwzOubUnl2
flWJlGqj1u00XqWePfwOJ1fiJtnO7XdzmKPrNOjkHz+ZR3sj4bKDZ+0r+dMLp4bdGKvqvpRDfxPb
TvcnlTlub35U4p3cerP5u5ot41Y2SWlv61FOtz09xB+9lbdX9Ea54Si9195uwYyn29Rs61900akt
GFkbnKgn4zgI+tf8VDoGEofCi/ofZt3mv9pkmu9y1cw/NcoBXyaMTGbMml0QzTMLvPGmtEKBU2TD
Psv86qZxC+uhzTp8rA14Nl9DzsG86TsTl0M/tr2TPU063Go9lLci8ev7qHdcDN1EO+Sb1vUanKTH
ubnTRY6Leafc4L6E3qT2hpHFBqF0nbjXfeml3yKr0g+tMOOfKLSF90JDrDkMUVDMuzy0je99r8xp
UzWy1lvbGJx6y0a29eeJ3s4X4fkBvoRxVjTbmSkVV2HnqPE2SQEr7qpaq1tRSPf7XNvAe8eucglo
wKz8Hf0EJEoD26q7TgppifvSFVZ/q+3a/oWZwPDggUvLdtbUIiMQWAl2gBg3p/LT0LvmPdrO/QJs
MaL/Otpn3pZ2XYiJ7jBKnB0yPWPEGtRR9bEQndXwjOsSl918nNrbKXX7T2ku+H14rXNLjUUfcKNU
tXE7lWaF3jmqAwQbOhM+3pgNjBKeV2zVG0PvTS+PZuQQy7lFf2qWXxHIoSYoC+9+8g3/N1LChcmT
7wQPxZDUf4rWZR9ko8ItwyobRbtaU2g99nWW/SmGWCdfkq6xHswxdLO9l8Cn2hQWYg9Hqxt9YvC+
FbcoE7VEmjI3h83Uh0W6pcXYZ1uNcMsvG8wyPoejtn+CZZyxJvUsUezjocYueTLcDrxWJsoPowWe
8NOiIWxeWaIDuS+7LsDpL0+KfwAyoniTCm9M90Wdh3957DW26tMwXXeK5HJr+tUcbxMusn/WoNV4
CAZlAB6CKlX/HmMPeWIv1j8Ky8gzvJW9tt5ETIzExo6bnz0kc+Cp8P52MPKjv0VX0AgRTibqbdyM
Wm/i3sPaNGpT2Aw9Ot1iE0xd5O+MpsI3uhlr3gEnM5AEclAPuHaDtpcbNiX7USjTuXY82fSg16vw
v3Tuxq0Ny0NutZkYxzKshv+g7QZfO1PP30CjGOHHyY6MH6ZZFvlhxAA9PTjgnvqtkbfRvKlsqWYQ
OS0XfTIW8fd5diPQR0pwM/e4BWKQCx/3a0yZ4TFv+/m2TGbelE7nPBApIoCkkGMfNw/+NInyuk21
Vd1WGTCUnZ0X40clR6ggqjby/+C4xN8y8OgnN/E6WC8J+vgbUMXWDzsT0bGRBs+QIWfcIw2++D4D
uHOydIsLplL96OIACcJ43g5t1WQnlaaNvjbgJstbzjfWNIOVjt6HolMT9tlAvPBfQlwj2mRGFf6Y
yyEct7U7t4TNcxxeV1mYfO4rR2KmhnZ/vfcLcCyQ/ptk4IsKP932RoL1ewNphxOcyCrcgSTARzUo
hB9dhSpfnBwynqe90VVd9jG0UkAwSVSpfN8zJ5sP2RTjNpzy+UviQZQgpu/cfJvmJg7IftZPH8rU
EQDFgc3mu0XfJ9+I3Mr/KZt4dpMbVQaHrJ0tAvew9yPOZtx8n4NCtleTjo3qAMaUl15IvB622JHM
11FMS/djRZOp3NRhbjn3blwZLdFG2WY3UdOa14Kq9KEN/TTd8V9jpFt7WvVX3Ri0JqijbvhTW21+
m/QKZ20vgbeyVYTEPXlqwn4dCl10W6v2EK/Dxs/TW0O69nfpjm1E7a+Zb11AthWPUTT7V4ib1h9F
N8j6S9pRjkJK2EYY34olHpUDn6nbxPMAKopmQHGXRhqblGBwDBKdIXts0yS/gwns+FsTjRh8GUTq
l9shdeU9VA9p7mi2pBG/0poNCsWDFcKDsYdrxL3ddktL2/kHU7XHgTvAruFqrKcm3CSBW193Xs0S
N0QoHypLVd8jSuc4OFTuzHlLAv82Ktycv9yQF+9k2Ka/HMN3/7mBQbeHG80wvwx8qpH1yIxp7xCJ
EWzNWHFtm6mIk03MxRRhabusYh3XkbOFvDP8rTIx/Is9V3abZmnNb4AGajq9fjjuMlN2n8cwh3xO
+bt8bFwjGfciywOI3XU0TtcC171vE7niCNIs9tLH2O8qfRtgxmttxqjktCGU01BDIRnEULRwH+Y4
ixGT0IGZbhDAbuTejfBJ3NHCSj/rIip+TcB+4EGkw4cacOXPIoG5haColJt+zvIv8ezhflpl2qFv
Eo9YEMdD4/2XugUAi9jrDXtjlL31QWUqkRujQ1Vt1/XZIv1fTOqG6ogckDXLaucwp4vkYUvIgqlt
NWDj25tW4u18LMO+lV1U9DdTVU2/iY2KfD/g6nes8sQiR14QGTgL9fkd+gqq34xN6WCQTApkQWCq
p78zcgUZBqmRW+8yNWFYn9FpwEO785N7vCHTHEmhxLhS/uiEe0qJ3smrOp5UpKfGZjvm/XhTmhLz
ENMv8PVQbSr3A+ZF1Raikax3Zhzrj0USTcWev6a/aWik7ecoFwR2dY/001bnBtvZ7QXSsmE9Yh6s
y2HBARpeDQA9jH+kboTpLAw1FB7jLHE/dyoaPiRjk3UbOHoUZXhSO3eT1lZBE34Q+V/o+ELucmlb
x1QBWNrFpRNzXKaegMEwGgQiYQsPj+BWepd03qw+2e7A39eIXCGjUxUctCqzdXbvCFqaW6w1tLEB
EiKRN0lGLa6bMkzxaIuy8NF3Mg9P58qf0HfQU/bT8o26AwjQRhiAuLggbVyJIv02cAbRnTzhDp+K
cSIfL3hKqK8kMrov23mWh5K0T+7R8av+VCMN752js6i+Qe5Ifp+svG52ZYqx0K+pn2v3/zg7sx23
cSUMP5EAkdpvJS9tu5csnXSSGyHJJNr3XU9/PvVVLBtt9AEGMwPMIDRFslis+pe91oRcokFlp6VX
h0iPuc5oZ4ObKyaWUuhQ0ILOR57nLleuIQm/Tf4n0/LuI1pIk79NwzJ8Nsh/yn2W9sr4uRWJ8zNv
neAPSqPJd2FknLhpnFC5DwLrSxgP/m+z7p197MAW2oahzWsdn+POeRj7ZMKtKkQZetNUpo4CaRgR
50A6+ao3Js0MpSjnI29mrR+MbQA/CzQC1T48jBGCCDZ9OpnlUycpZeKZ3vcPVD0XhcjOnL7ouGCV
Bx+18OF+Hvr+qR+sBeJTaRxhk5vug2E31oCxuyLwOq/q0P+j2wkzj9V5fAyUpGp51SGI52oxMiRY
FhjhFyI4PWtOAx44vUi11jVHYf7X+SLbk/X7wyaYJuWrNWh2fI80CxYLadV0T9IfCIMKZatPMmws
Z9+AJg/vSr2QX/CB0x+12jGaPxZYLrlJlAbhuTyO8i+50rC7QmiB2nYI/dgnRfLLP0peUNoc6gIS
VAEKmZ8EWNfcKkge1QfkDsxig8hcqH1Ircz8Dm9/6r2SbNh3ef7YL1PKZ3cDiplfraKxno04iFXX
ye3pJQzsWWBGTWNhcMaEYosyk/MrlV9nCHSo1U8wNOp9aatttJknof60mrz6XQ5JjTSynIxHozYh
mDpyWujZ5HO+V1lm/svm6fAIxockEdpOH7hmXvnB3Qxh465ppd14hZzbv+PieIZxTObHB6X1tWCr
YVmhbgykOFoIo3mr3ajarvqHS20EhyoohIATF0zGUtX+p2qv4GTgd3WpnWb+v2Ne9uVSP58oxwzZ
nIxbR08rg2ytdSI2TjTdktC7KJ3SQKS4i1okpWxBB+F8fAowKOgVgJVNsy69GIFhLwvU9r9hLtN3
ikcsc6UGBF7wFVGMKMb5WEGT5VjEFepJrQ3tEyoJBuoqhnnHmbqlTrlqBixDIXbOrAD54tt4gRpc
qjIp4OZTW2ofajnm99Quoi3gTfGjc/IbVe6ro0GBXHr0BnXCVeVQB3rdlIEhTn4pn9JxMaGaqJOW
1F72dTm9vF27EpfDoQgEHFKlCk3jb+3801atWY1tNJ6w0pXJxuiyQNmNVZ/s4Eur8UZpg4A2tNJg
kp5ZZld7CjH3JUx17ZsgjR3czjdT9aG2wwAUXjUP34SJQ5Mb5oF/iyhwucEAgCx7bLH7BSy6+jaZ
PY1YkfUziw47fuLR5o3+SAm6V+T7+mwsOkLplPkp5wEsoN+w2l+2ooVLQ+qEoJ/YjsqI373daR/e
/vyrPtvrKHg/mOxipoRzxvkooW/FxaTU08mEcXqcAMo99XpRuIYi62cMmMSmbYZb2sqXlVp02bFu
gZIAvAm8wfmgUAhEk5XldGomVXi+6DvPoeyxeXtq10YBFkdR1KCbBxfrfBTbz+2ZUvN06i27IIV0
9LssnN8HKXj9fpqKxs8S9YBgrKbSLUptetRMJy4D9YRCQ7jtIU28YDDR7d6ez5W9R2sOw/BFGQSl
w9VQ1aQ2ccYr64RSaHhnFPPwbJv463Qa3cEbFeVrYy2iQuxB+v3Imp1/u7mrrAhRofnU8uLc4ABI
iauc8y1DxTemdeX8w9ohwMEpggO9dur2C0t0gYnHUUWZQLYt9V5Mnn1F+FSHdHFjU1zb72BAAGBz
sli41cRqrt7cylG44sacsCYaEW4Eo+s/lmpMdXxuUiQXxv7GLrm2Ff8ddXVXqHZs8dTOcDdDI+o5
l9Wz0wTVr/fvD3orbMLFLO6i/U/Py29J4QUeJtNwJ40q2/uN4v+Yxrn7+/ZQV+eziDQ5eGBceu1M
TaTlVFTESSqiJ002DM/3+/lGBLy2M8BngDJWTfDG67UCz53kk4VzZ92r2XZujeAQU/mOvMUwo3cr
OaEy/86J0XWm5wrIBf4mXdHVQsnEJzcJ8IERUdbs05ZypVNX4kbQvfh8yyjwfYHmg9aA8Ht+uhp9
DAFRO3Rd0yzciayvPBL45H041dc+8rJEnGOSB/hf56Pgr5MXyTLKEGKtE4qydrM67v6fUXQb4AA3
I4DP5cD9k/LZgd1aZWHop0aM1TZNSxXrF7M4vHtdUHgG/AajHjjEWrbFII9PtFlYpwhU98ZMkszr
Uye9MZc1/mP5ZMCJQR8B7lSBHazuXD2zR4emkXXqc0N+0uoMR81ydkjO9WJv2OjIhzNsjXzQ5dZJ
I3tfYY2zn2Jg6e+cL4EXXD8IWjrJ9E1XP2TI4rpt0Js8CRPT8qrtv0qr8W/EwottuAyypMpc/q/k
hfOlS/ysqAL8DU8Vgv0e5VDFDS3c0d+eyrWrBPQTuTKJk85pPh9lyouUNogQJ6VSeUHTWNiQdQZb
MzKKG1fJteBusRGp7S3c2zW+T+qUT4GrEAGFpPYJuvqg+tp0TGDCPTFTm8puNo39jaCx3BlnzVdm
R8d/6bvybySx5zOUBaG/GTB3tRNhooRWD3uqow5PrDr1O9cYovRrLudcerngiXRj9CuTBrJLouNo
qLmjJ3I+OpaAYeRD5zyJIG5+BAg96zs5dsFOBUUReXWdqalX6mZ1Y9zXfGM1bdwBODIEGQk1a7VH
y1rgvSCa/oSrZvoc1SEaelHpR9F2FFql7vOuqb5nSJaMvMTCBBqC0xUfdSNHRUmZFrZrbAZQ8kIn
z+4QGDTo3Gt6iSCP4Uzf0FtBwqu3RRtuGl1vPqfAUX/EkTR/IZRAL23KpyJ267gP/IeqCBGoCmza
ixu9U1Pke6pp+iqVKj12MWWOzQyHdfK0zNd/qcFgDA9gI8rA1TBYm1ytV+sXSrhKtEnVfvgOjJ4H
KvVhqW/qYKIsNgchGnN+Ai7VU+upvc+KcRrBFVvhd7SNKA0ZdohQct5raOHpFaXElPfpuKGnFXy3
RNqmOx/jG/Qhcaj/EvZFR4Wb6ZpuPwxINmp686Pp9fDOzhbCDAJpOUpfo29tZprgDykbRzkhvCGT
h6pXnN+j4msPJSIxltf4Sv8FoYra3EUzWTQ0NqM8khDjBjahhhvhJ1Dq35wqohYku0S8aDLL2oOk
Sed7Qy7Kj1liZ7Gr4qLyK2k0K9uLQqeIZatYkrhlKYYv3FT2JyxR2vjBnvJSUE7PhqdhSkqx7RRo
7ls65JrmtrQIbxlRXIlT5DQGL1KInDgGrRLfqE1pk2oQpWO2xC5qhvp5mBq2wNuB6tpB4ls6i58A
QWSNu7IDBVkz4sOpHHvKc5AA9ohEpR+yoq8f1NwCzIDi+o0c59rzl/1swSID8AX6enV8tVTQXQ37
8ZTCzz1Mg5PuyriufmuDLLdN1yQe5Bp1a9fa9EC3096hghjcOVpufMybbEBQq0QlwFZFibL1XGx0
s1f+e/vDvOpurk460QVsNmQbOoFrTSRLDcpUT6rxBDqr/K4qk3ycpiD4pci29uY++h1ro+L5ND1O
bL1gOw569+hkvnPosB+izWOb9NjU3AuCQu7f/nHL97n4bZAp+VngXgH2nYe/JrK4tCMesIBHxFMy
lPJToMpFCkFtv4WaU35793gLlAmfHhIe9EpWUW8YQa4ppSSVL1NMR2XuaOA2Bv+eDnpfgD8Lghsg
7ysXKMU0EnvEohZBidWIRBSj4bEsTrrf/pckdg58La02mZXH7678SDYiCPmFyrVwps+/pSqzhmUW
+kl2woYmlPAEK8bxmM1F61qgZG6MdwnyJMmm8LNUt3jRAlY7H9DoAh61tA9OhgTmUKL38rMsVSq/
ClUfV28UsStFoFu0gWLrHlu69KiWWv4rrMb6BdBcQWdCuUmrX6hJqy0FHhJCG3q3VHzXpNlBBTJi
9JZ+oqjDxw7bZGtiB/XXiZvxu2aV4usIWpKOdJ494XzVIszfGMBFCi0/2INWP1b+HCfvT6NYfaCF
i20k0ITVpyr6qsakLTROSc+Ttc4po1siGl1ayLcI4Fc23KLzi/wSTDC8zpd4/E9Kz8y1jjtOP1W+
9ls1UvOuc4wXvRmbG1n9lbOLzuRS5mJq2Byv5uSMgR0nKJCe5miW3+Jyyh+kTLYR6NrtnAr/xtG9
Mq9XPP5SulseYKt5lSh1az0MupM9UrcLM7pvyKTMdDLV5sZL4tpQ7B520AK/RKPn/BMGvp5BMM2H
UzfRc8+a0aBn1YfbRvi36ifLrz7frRrZLk8FjSrxgv0/Hyrqlu8W4PGBxKNxqmlHbKKqq2+E2cvL
kVVSeUlS5oJqujYPH3sjRokqmk7AM5wPKnWS5wCW7VeItPr3UFXN59Luabe+HWyvjgp30Fx2CJn9
clL/2YlizkMtUK3hlCLoj9HcrDZfOzSHfxh1nv2IrTK/m6cYBvLbw175pGi8QubmtL3aOpwPi314
aDRD31GSbuytaEtEbrL6Fl71cvcDz+XOX+QGFua8XI1iD3hu+S3qfxDGtxUNcFqqtIqfiSb6p8H3
bymFX25KDVVXYgh1NlZzrUEd9GLiIhn7kwWCal+0o3MHU6TZOWNWfH/3F0RnC04XcjpcJ+to5Rid
oSu1bE/NnKl7AwsabxhN/e7tUa58QYooDAMM99WN+/wLjgVIyTpP5tMcNuKToY/OLpV9tI91DGjn
uQSq/v4BF+WjhZFBmWDN9p8KGClxYU8njJHD2qX0oe59vfY3ypSahzIEEfH2gFd2IjbJ1Mkpsy1/
rQ4AelFCiRCbPZXZEDyLuJ+OfVTaN+LwFbD4IujEKDAtOG5rHtlYGB0NYG2iwTTAk+dV9FHt4JI5
YS68YJz1vYxCuVsMcY+BhPnVqP47LUiXqLKAwyl50EvDKnx1GfRoQZqpMs6nnnBwmCxL3UwZYtQh
0PX3f1XeCw6mdkIHw72OzpoTCGsAlXry20L5lPf9ZxLT+sZt8+oKtgrMMFgWJTCCCGSiVTblDFHA
U82cTkHTF/tJLaPPKeCJY2PbyQejBrQ3j6gDWPaogHb2jc1YlBJZlbS7G+k+925oC3ksQdaiias5
32SZDHeDptYf/ZJO/hSnKK8s7tVpIYMbVLIrmRniGhAKyXURSobeen60sjKa0fJNBqguI917XOiH
wgM0HP8HgxyWORwi0BhF7KvDU1+DQdtDCxN/RR0E9oGSj9+cyiEGOiLtwew/v30qrpx7w+QmIivm
YYNc3PmP6038P+JZnyDDmqhTmVG113pAT5GFTGLsW/JGBn7lAbQ0XBYxPzYnQ64GRFUYbqKWTqes
Ap+G4BAqSiDZ6bxb5Vh+lHED4LpOnOrDZEdWABVpKPaanwzFfRP64pcC0uQPHXjglNM4ON9aa6AU
8P6PQjYFE56AiL7pKlQApdK5s5wJ3d7IcWUfRK4Yp+epS+qtDEXhvXu4paNhY0RE9QkJs/M1wGpI
NUOQTyc56xVS9YhpV4EfPWhOrH4SuRxujHfl8qKKiBYCKuiLlNny3/9JBYKh7oBHxdNJjGPmSWuc
NnkQFR4oxVvWO1eGWmiHUChpPZDsrqZmxYo+NuGknzBHLElErQrAdN0flHwIb8zqSnynpU9gh9gE
53VNcxxUX5a1L/WTXSU/mxmpBDqvjvz19lpdHeWV90yFG4Wq1faFw2X6oc4zS5Syu9MoZTy0da09
vz3K5Wfjj7aXRvKCgdVfD9E/KwQlIIuBwWonXIAS4CoBHKwFq6z5qX2janI5IdyCwJpAdnkVIlxN
SC1bo8MCTZ7yIoLFQBMWPfK6ukFbcthS5wGcduRy8Bchi4WMd77lzEnt9W60Bez+8sUOwwcYtY94
1TTUBhH4SierdFt5i6R+ZW5kFhQHue2X/HP1dDDyWRlT9JlPeeoXm3psps3Qm+rm7cVafvtqbiaK
2Ty+F6Iat+D53HTQWFEuaFn7ox5TSyiPkakNqGvJlIqO2Ma2/d7eGn0uYifAEq5EAvcaMDPEJA0y
SZxDGTnDA1XfbpMhJ3jjRK0XbRnFoX4BqATcBAt3PrEAiHosJPaP2ZjM4C3NuP4pISY+5VI21JaV
2XwqZJwfdOCXFC3bW5zKi6uTX8D2t5b6AVINcr2AWHDrea6k/sEqzLgDm6XBSw2mTD8gwA7ytQnG
vQ1v6qHthvxZ4L2ZUEIV5lewvgPEkc56quH73Fhw8uLVkr/+LrK7RcXVpOKyykcKU4lQnBT+wS87
5bMB36t1e958vhuLudM8CyWV+mhlOgJMKZ558DqaBMt0u+sqKGO5gOKZNgGmkEB/9XDTtnqEztXY
lQm3fGu0XqDIzNzk6Jf8TJzQ+azEw+jsZ5R4jyI16HJ24MNLNw7pDMBNcpSHcEG/eAZwy8qF3aHC
zejMn6khzBR58sg2oSnqnX9HPqEeIKbozk4NrFjCSQW4cOdrlvIwNoEPvNYifQJNOxVfcBFwpNvF
sw8IWA0hufSoUm3UUREh4MZ4Tr3Et62N0OKm2GiKY8BLU6dSHLLYSO+iSgs/1VUnPpZ62T3K1IQb
NOqJ7TVFmfwpBRUrqvYzRgtRivjP1i+VVN+kTlMY1KxqA4JF1DngCsoo+VzqPtDGuWoLx81kRHSE
OdMtNd52OFooECc4iAgE9SGBWOqzmcVRf2/PkRZ5stGHL2FUGYmXlbpE7j0oo+9KE3WRa6VS/LSN
Jn/QApguQPwl1mq9ndWCt2pljhDnp/mPEaTaQx4mJbIxuKH8rSAOgBkvjP6hkrNIvcIs81OTKnkC
zBb7FK+NW4y5cBmzPSef4m9AJ8svszH5P0q/C6HuBUq6kxAu/F1a8h7x/EbLQxweAltzExviW6kH
okOyGijCBi3n6bs1a8Z/uEVNhEu/H3XPTAfQyZElx53T537vQrCAK0AzJf2YhoAfk1ZzPjQJfujb
0ZDKr0L1nd6F56JBBOnD9EvTQvZ2ta6dGm8sAtG4NpC4ZCMgPz3VbRn/NwKH+KY7HVw9zR9qY1OM
KjbdraN0/q6ddQQU7a6tek906vwD+RvEM8F3178E1EikeMto/JIBBEPjbOmAbfzRmn9MyNLFrpM2
aUaGReqMW5pDpbIKeznseHBqKUUKJfhArjjT5xQYUG7rIktDr9OS4qGzk+J51EcDrqM/zZAkfCXq
PSXMm59BN0L+a5I+/VBN9Qxrsxbhf0bRCWMLOlzzPa0e6v9S5FPExhp07Q8482LcC6HkpxD3u3wb
OU39J8my4G8TJIsDAKbBhStiRbzEul/8MEon+5xzO4dek6fycczy4RtMsfa57Wn+wF6Mk4WuBwaJ
yJDEJQm+MUJ8qzkTnJwxq92oGIbPrW7L+xgARe0aUwOftZwsZd5arETv2VkQazvRVMrsamMB8FKB
JfBVj6L075DoY7cF2q0+Vk425V5j68W3wK/yyqVAZtcH7KTtX3Zl2Y+6nvqf6QJCuqHspcH7HMeu
2WhalXReUI5DjHt1lQS0PIB53WOWiOlEABL5UVWHUdmopSOfcGghzEVhbX23fGXqt5kikqeuFv68
LXqtT/CwCstxw2pCsVec3Hzw6RF9n3vt9wCCvOST5e6cGIuKHfvqJzWnMfYmmQeN26Dw/yFSs+AL
z/MeiLlaSMXF2aAIdgrw+fzeqILoA4yDAMZB52eVC1iZqnWFDOu3OlXln7534npb+0XweYoWrk+r
ZV0At2kKXiAn8J6ZihAoVKgriu52ncN2yYQdPymhgphhZLbBF6OMjBJ6aaQD/E3r4CXQw+aDSNg0
mzxysEDMnC791vmRc2gJwO22zwhqrjChXRbmaEFEUaKycFMjrb68nWesn2qcAbJo6grLW4HC6+rS
qaF5ZVj0QhO15/vJSc2vjRkWu1CT3SEXoXWjIrROa16Hw9Z8UUhdtBNWt//YDVILfFipAsTvE77P
/n1a6/5zwgt9g+yrDr090m6VLtYp2+uocIGdhfUP1Gb1NonFNPAi18TRmkV7rKB47TqIvjceeNdG
QRuH3Gmp0dAKPc9sMOctGlVJxVEpfejFcc5+EEl6I7VeZ/HLXIA/mcsDGznfV/r7P1l8nOo2Cg4j
Cwa8+RQ6cvaIp+AnWzAv790bHGZUc0GG8KzGAOV8QmGIIOOi/nEwa2PaD0rY/WijLP9dUZB/rMMk
/vv2eJebgxYhqBASIdiedNPOxxsyvYPaLJCTgFP6K7PaZg8FoXgwoMxo7tTWiDMOIIpvPCMu1w2o
4YIaXkpOGHjK82EdOcxIY7bOwYiJDpoSjz/CZIpuvPEu141RQE8Sm3mpsIrno2Q+7KpRjZGyxGUK
4oXluGEPV1KN41tP/6sT+meo1Xek/ZtlCcXrg1nM0yZdcDxCS295+16AsZZ8FTmaRdCAogYt1/MZ
BWUisgivqYOZAl9xVZBfDyMfrnOJfYvmYqkakVdMFKjcVK+5JuwEqpCHML3+BFq8zG48La7M2wL0
zdmgIgsoa/Vm4o5XC9sJnEMEg/tgT7b4mBa5cuOYv27Df59mzJu2Mi2BxTEVWOwqmlA0FJjIt9bB
mVvwLD5eEtEunSI8oaJKRJvRMIePdZtDTDEyE211skjtSVMBs1IXSYJfBWhT31N1A4dovKk1dFIq
1AgAIsGGOYhUH9+/wxffXR5dr+XO15fHPzEDkrEW4lpkH5Qq0zdimKzN1MIAfPv4Xn5+WtI869AR
4cXKNj/fDxHlUC7f0jjMRTR4+NRFXlRK/8YiX9TClwDIxYGgJFQLIICrKwQZAt+w60QeU0jbj5qq
RKcKYNuXpLR4GkdBcAwcA+IVufedDPpq06N5e6MxfnmYKbqCQOJdjrE9wf58qgleKPVS/jx2OQya
2Jn8/5ooC7zBULJvb3/VK89VkAxclTyWl1bDWsMwUWNkWadJPRqJyhnCTXZ6xCxZdwfLBz3V9v6d
UkbxTgorOyZof9+Ppsw9dE7yJ6dKikdLK+w/b/+o5WifHwHqLtwKfANoAhdP1Rx/ESW0avUoq248
qFUKyMiqnY3jl9SiJfzUt8e78r2hWVLzI3Zy/IzVyTZRH+wUmNwI1WZo6DuZ7rbTHG8JdLfKtBeA
H3YWvByamZTKDC7aVfTET6XTsREdj0Kpk5NTVYio+dLZy5GdBpI28qYpzrYANKYHswfl5eO1juxE
MzwHGEVs6tngTT0E8XPRNboHMdG5dQSWLb76/EQf+BkUPykbriV92zhUUvgg7ZH3JlzVUd/2ZfpZ
6cRfBb0QG4MWox6/FCGcR6UVDwrmgNu3F+TyrOOeQN8X4XesGgFJnx+APAQm2IbGcCxTiP2WBeNv
9EFUvj3KlW32WqtE05Wi6AUZAKzrGM9aNR5n3e8+6NpcfiQ7Fl49FtEumebxRm51bVZLZQg7MH25
RlZLD7AuAOeojcciTpRnCfMQpm3yXpWyJXQRHYEw0wah/LRs9n+i8SzisjRGneqCOXeH1qj6XV02
3ee3v92VuaCvShuZxy/ItfUKdSgIyRHF06Ph5MYGbqXlFXCP378PGGVBN4BjXwqH53NRNTwbY58V
ygqz88ykLXeNKN6LrUGgm0odfUBrOZPAWc9HKRpDiXEc6o4V6jobNHjUvRXpuddRM7kRaS4/G9Ci
hSe0dNX422pjZ2kRL7IR8uh3QX6cYJ+6WWeENzbaZTwDwAUylzYGdXJ9DRlDPWaIEqvTjiX56EMv
qmA/6lW3r7DZ2r93HzAUpuBUXan+Q3M9/3bYtjYO8iTaUfahuellkXtIgN9CZFyeVEaRkkL8Al9A
HO98FE0ffbufGCWthTkiHjRGT5Elcg8Dt8rt6iJ6eHtaV65FRrQQ30bub2kzrnaeLqup8ScWyqIK
91QNTXrKw2I6BAXwq6lA9Q+NFwVfjCR6qtAb/9NnExVDSP8/1KFLTsaQxp9u/Kbl2j+Py3xmhDCg
jSD5fnEtxhMRcZoaeWzy0PiQ09m7D9W63RvBUh6zStvc1lU1bgZZmx/x7Ck9PZdxuEk1DW0otRXD
Y6nU5begD+VjlGvJZ00bLRfJ3WZTq+ktNu7Vnwusz1i64HzJVRZjKYkzjkg2HhMjCDZdq9Xfue3s
D/Arzb2MDdNrlAWbrhS3IJPXtgtYBFrvQJUoBKw2ZaMbQ9GiT3okP7Zsl2wvPsaprF0UOfSHtOqL
j28vzfUBF0twuqE0iVe7pbRnQOeRLY9DMKiHVFEUV+Wif0monO00JOO+vD3etTBCg4gSB/kRDgOr
CVYTNvWd1svjhILiU+87Yqc70a1DcCWMEKXIP0m3uYvXb0qkAZFLMjPtGIdcVVlbhzuwUJSSB+fd
t8kSqoAaLP8A37FKuk3sLDKEeuURDaL0mCoUzrO4v4U3vfLVFjoZw0CkhiGy2pBGmZWtr6JLYVRm
tgujIj46KE3dvb02V/YCRQSwArSQCSAXhAynCP2cHtqRcpN+4gmbojlSmnc56nMop1XtDd3DK6t0
Nt7q9hqqfA6MlhJbkbXtNg70yRMKOgZdh0XG21O79gEXKh6+FjyBEWs+D8Nom8dY1IXiSIFx9EJb
9h5kgFumDtcmRHqMjxaYbsBWq2UaKZqSUmbiOGZZBI6878nN2n6fx+V7m63c/HiZQOTmXU+OsU7G
Y6Q5pgji0nFo23qjIlzixgVKY29/tldwwipwc4YWEjcbAkqXdv7dajjuid2o6lHFGtvcqEjR/6TQ
1zQegb7amS0G3V6NtMn3rCoTg7qeqaC8heun9Chuq49U/IxFqWYIJleKdEJcEkbA6CHBZx+6IK2q
TRvZ2W99zpTfCzcKuRG/XCDCg8YfhKGosuFBQzcAX+25e39Ss2RNZFEw53i3raLRUHYhFGnDPiZ6
Z2/aqQ9p/wy3BBeunCtOzLLtlpcJhaHzj6jrpTarieYcFWVC1ZE+FOHdqbwJp9ZdVvrxjRTgyjaE
CcgDnIhAK2ONEjMLRS8Bf1vHkaCyUxul3w9mqHpDY2o3Qsa1oRasGHk7oGGy6fOpRfT3B0OP7GNY
N9puoJ3h6nT5dr6R/X17K14ZiXXSFwUDLg5qHOcjwRkY+6F1tCM6XFCHOkR5uZOV+1nY3eH9Q6Hc
vbTBKX7yvFoNFcRT6dD7O6pD3v7IG9VxfYhRP+Iist6/AV+FOKARLFoGa1JGoFimqoSpdeyaNKaf
Kp1tyzP5BgzsSvSzybro2oEugHGyOsV9i3FgHVTqMW9ya2eiXYnQJOp37/5sS6PEWrJc2vRr+Y22
GcxZVxv1mADpOupCSbZpVOr7oJzb7dtDXTlReJxTX12KHjYIzPMVclL4cNCU1WObZsmdQ09x6yCR
sM1Fj6h7Yv58e7jlIjqPgjavuMXBghDBqVol8a3MpFJYTUFZIe93YA6SwyDVYFsoKs1fgvSILBeV
kLdHvdzxEGeA0QCzAlMDb+d8ksli+hDTXzzmullsfVWvvuaZlr1YSJXdGOpygyyuIzy7mCUd0PX7
3hlkQ1uwzI4tj1YS3pJmaIPQ7tsTuhiFBAZlhkXUmduRnXg+IUPORtNN5nws/bmDDpa2J6Opb5XE
Lkch5aPThHYGc7LXpxdf+Zz2ZuUffQuiIzT/HBW0Sb+xA5cYcLYlFjUbAGMklzgXMKnzuWgyxqc2
rp1jVUAhjJypjlw7No0NxP90W6PxmbqammcPZqSZNx7JF7ufsYHd8U4GQ8YrZZWz+4tioVFk/nGK
0GvLAqd2TVG/SGk8j6349PaiXezC14Eg7liIXTDR1aJNY1N1kzbaRwsVqScVYbEPqK3HOxQU6xv3
1pWVQ6GOJAPdDiq6Up5/U5xecf+Eu3b0QU67daS0ng4l7sbKXZsQiSANQprvi0bI+SgIPxOKfcM5
Jok/Hmoi/T2SmvVmMPL+RoL7erOvdgnsFh0s0LJgF13dYY7NoUeE/iimcLyrAoRAu0mk9600g78I
rpt3KDWkqClI8x5pskXm1XE+WWEXe7ZMsie/dYxDbiThkfbibLgIbqFDiMB1CMAhr3fvXmp6mRR5
lloy3cbVvgIzlGPSbFlHxVamO0NU5VHj93yz62H+P4aiS2uwg82l9bK6YsemRq2vrlgEaPybIBus
O0A7+B3a4S0mAiyAi7O6eF8t1Qfq1pq93lc4i4RgJHQiwmD1uCTXhdqCdJ4HtCTVBXuQj4YveOGA
Bt9xj8IoHsq6tlDuK+TvMamHF3PsU80tzSmP97Hvh7nXYljouLMSGZ/8uMnoYEHlHlwF3NBLiEzc
Pbx6LSennHz/KEIlAVHuh367QXrbmD2j5bpGXDa0voxQ4j6aI6ZcC2mxeCKuTQh8j1X2WbY2xfO8
CCN3BED/qISBAMSkliaQKZnVpKvIfvwFiFd+88s6qjcUfwxAXmMgH0XY50/6rLT3euYk39tOiMQV
SJ4gm5xXRrBRoqD/ag6UANA1bIcX+kflR1Ox8h+lXesZUS2w/kZBVsXbgb6OfC4dUeQbuMVq4aXx
1N7R62/+5I7dOmCaHQWfL4At6WHMJ709Ln2Qp6EwGmuTouUQuBlWGKXXVGXHgHqfqy6cgTC4G8HF
wJHCXeGvFWkK1IE0HgHHFhEVsgnSg1sMvd3vTHWq73QzaSTyyI2meVE0Kh9nCV7flbpibMC1RsNO
qzrjRVPT7jmkTQVONNBeNBTVIhBOdZvtzDgS1SaoDZSa7Vi2E9R1R33IAL7QFM6dVroOxgeN67TF
bG+C2EBu1MyD5BPSr36z1TsOJGJ4WoNsudrg/9xVmL54eMv4871Vacl3s53BASrJXDybsR59iXnO
/Rl0uFggxnL5n4XMV7UJFbwBoUGb1s7SqvaxwBFwwStWpn1stbICBNhrTrUNcrN0tqB2NfWjYqSL
2sUQqr9HqbDhHMNHbjwhR9D2VY4otmflOqROI9UgZWihyPt3B1AKKwgs8bRYMDLrorOBRCm0OZGf
0K1GqtZk26duUtqY5UkN44+3g9JlNx3MA1k/BDAY9CR8qzRoBEZILT+rT3Nbymd1msWIGIfvW65C
Qv2fBCv2R85cght75oOD6MonWJhJbQNXKjK0GG79oMt4shAXkaaBRc2duL4SgQwASp8QUq7txDA3
HZ3IadP5tvmrcMyk8OxRVU5Kl0L/mRJT8Q9UfS31Xg/QT0T2XGi9K7M+H7e0B3kcW02KionKJRvv
NDuSP6MRD2NkIvLwZ41dTL2Xod19BU7a/UrSQYOwPhVJuJVRnf6q+jZGmTFogg/IiSKnhXB+Yn/K
C1TQmxkxa+7RWWTHHlDpS8WD0z+lga/GvKCM6k+mOxV4VYAXyj5SCy3eIh+qJtt+sMEmJHWGxkSl
JIV91P7H2XksuW1sYfiJUIUctmAagjMaJUuyNihbttHIOT79/XpWIsgiau5GG6nURKNx+oQ/JGny
0cGdcPBpJtqnfGjbZJ+FkfdLpd8V+f3ilD9qW8t7+MS11u9Ty6k/xlpR/8zEDPvRgP9/Qo13rnYZ
licInztG5h0WA5VZf86yNvWNQlXCk+2m7NOYeM30hGeBCVe6RjPU19zcfW7LELMGt5uNE8KzYNtE
GSZIeqbUGzvyyi45I95bfKv6CZNp0jAkXnuRoXddYPHsgPRt+3KH2D4a03R+lY+NltvRvnLHctqX
c+mKHZ0i89dABzFCXn5Ci4LfrxRP0cT94rdW1nh+HSZ1+UIlij133ihATu3Em9KTh4jIx0laWe0m
zS3gYBu18sc0YVm59zrF/d7xJn9ibiDELrLjpeW1J83XaHYI3dRKfUDntK9foqgZGF5HUY09g6H+
nXrDOAdeHEbdqXCLqpfEqq44D5qygIJN6UtvFPY3JQ/dUzoV5Jgo0KF9v8pvuxgF/dEqy0vbRSaA
2aj9RsJmPjXgeXcTDgfHnD+KjW/rNgNkVVyBXZysmJisZ3NT11ZD6lklFiXxcCw4H5/RE642Atht
/ixXkXUc2YADKuM6A2T8YISF1ZbQ5KVMCL0E9XWKnf4IMmZ47rVuCxF0J2BgTUlqRQFuqNbalzwr
+qm2VVFfEFObL2CB80tkLN5rm/bqxnu7u5RUnKI2ltiIVQ5tqBPSEWiPX8bBcmjBYRKwJCqT6A6L
0ceB8O5STGo9Tza1LGu1VJNXyLrYS32ByoctklXuFrXEQXcGCfB4pTvHArgB3ClGWoy1DHlYfx8M
G3DfsymuLrVlDefcXhzskWzlvW0fLho5lJB1/psp7/UqCPlODmQ5jkWC5G1D99LXcGPZp9B1N7bu
3gPJURgiBYYN3n+V/mq62oRD6FaXudeUYIpN96VU7R+Pd+2trXNdfUCFlIgN0jCGSWvtsa7MGP6Z
rbgUodLmflHmMi8wtOWLLbBJAOZPM8efFiu51GkbIt1rNOJranRaxaCuGNWnyfMKlFlKc1APGKnB
o9DxxgG3NVZZUGOLjeg3dlEG6Zed/MpCe/xpRWoUiJz+JMNGHcucxw9159u1QNTJAQVjzhvVlAZ5
i1YfZ3HBqab7ZajC8J0lyz8b4JrPcwyo7PF6d94UUmbSAgqZWrrgq0M+LV672IMlUHpIOr8be+2H
l3veRoPp3irofHq0RyjnqYiuj56LZ5nkhcSXIlHEYR4zrLVUNKofP8udmI5iDxxLoh92Yus+tNZ1
6pCKjlUwDwkWjbRAt1MThe15qI46Y+lvjBS2ZNTuPJtkTYGJZKRERFo1H7FcjZWJjuBFcwoX2yRj
gV0R09bbOBlvIi/Xx505nEf7SvZFOPOrKNGbsxk2bhdd8DOoTV8bumh5MsO6H3eRZolob6VxYn4Z
bT36EY5tZPgu0maofy9N/620suF7hBEUZhv9uLwgJ9+4u3iMJtMvEJWanzwtI1cqarf62mVz6GHy
wVzO7wcbBykE1P1ezSUsfZmmXwhO9GLnjov7J5Lexo+E+mrY6cIcvzDiS15saID/lhrVqN+jhfQV
o1BsuTUGsZPfpUoH5NHDw9bX0mqsniPRLt2+6KLk5xINdru3qPcGUpHJyz9ElRWP+7Lu8T0xC9eO
dnZI33A3OVGX7ZMyHf4u+3yx93gk6B8avXa/zKJu3b069/PXSU3hAk4kNUj+T1qU70xY3li4hCke
WAZsme5QA4Mu9jn9d++ld+osJvnztE9lpMTfRyvXPqrj4NlH3AOSJxVTtue0iirvycMjxfG7LrZi
f1D7zDgUXrF0O8MreZre1LJfaoupPVQS12ou8YzFm09KV4w44PXRK7Vm+Xc/lwosCC/WNR+zBKzS
ZzOziTdFvAjfLpu+l9jC+aM9ZdEHa+rMD/ykFoOryoPoXxSJSYwSbD/2KSmSKY+/qJtoRE+NWESz
0UaSlQnS9XdbMz7ASHlKAsX0klMsjMofC93ECmAOT0O2BZW+hXhKxWk5BQbkpks03vV6oqxLtUWp
LnCTxbmYldd8B1sx/AprCEe5kekHoylTLAtCRUl93kD0F43rfKOtdftFMxqRAAUpx2Egr3X9Kxax
uEtSRckFoeL+mAz18kzhtsUwvk0vaAYimimRy8jerrvFsSVaPrxaD7zKiw5tiHVRF5ojOb1jv/c1
AtExkQzimoRTeivnk0QRKnStEbQiMn/lzqx+6Cy+MPjGOe7s9vjt8bF5QzmsQhWHBU0yikiAEOtx
dFJic6GgVB0YZKJP9PhpyUCpPasVp9XKvfKot1p9qjHn+KDE9vzZs4pwn2Oh8qqFJpVSmpdfk77c
xHjKA3v9w+SUF7AymRbYtXWmGtI1kJTG5DIlhvZtCUNb4zoiBfczwzSyXT8iOXiIlwSrzMTuzYPj
DNTZk6b0Hzf2SN55q59ChwFgG+kR35ezOmU5c4TFqYvoYmSxzROLcP7GTNz9z+qm/Feem/p38OLF
C2aF5gBXbMQtyVGx4vAdtTf+psIkDHgwF57CwVl+ZQnCf3u4IHO/H/Ie75tC1ToXdbBlcH49/u23
HwggDZW+psQ8oWy8uolwKlzowC1hkBYJp0i16z38F2PjwruzCttjSr4/nKGbYglp/RydkSIM3DBH
9i8Pf6mR/U47X7rWYDIZ6wFpIO3y1l+hC3o/xnbFDVyB/V9lhK99C4tzib3vWVFuzClvLCrpOUse
PsvQfmbksMqLU36OiiRFeJ7zMqMeD5tkVzZ5/ppEffIfWraZz5AzPJQ0LM4dZPp921vqq+7NZeRn
+N6kx3e+SYaMRDnyYIj0bPEq4MLBDidv7q2zyCYIkSZRtxmLcCP+3LxJnpexKQmg5E0g73IdUHtF
hLbXA1rP4cMdmgG97XhQtkSC760CVlwqnkq1jXUjbayraOnYzcAI3RlNujDahaPWbwynbpJMYoeE
8NIbxDTjRla5MrpI7d0q4lk6/TRmri4tZSLu4Lzex9GcHeLCbDcmR2/H8CpYyFUpdmRTjhiurnZw
EvRCLb2JghhUut5Nf4jJ25lj9REub9B5yABV43OZjKdsqv4Z0O53ohRLmfaD6JcPjWXuFiM9d711
RKju3LTReChTLBgrZ6OckAd49TsJsIB2+In81DVFxsvxZrGaIQnQc4sFDa/B+llNdvb3hHTC0YAw
8LMjM8KwClfPjU26uVDlHjmAt9EIZ/y6xhqAAJAfOx8OXQrvWC1xejAVWttNqYefHn82d/IivmQ4
XcyTdDoeqwDYWnCglj6MgkEgfOpgqgULI8kB9Jrxt9jEWnBjX++dOkTHEJ6gnqYCWF0WYagzyAuZ
k/WIKwIxMj1fndUjfO3Ux1slyOvwva4Gb1CK35ZcHTm7RCh5RB04iOP8R5Nr+mFOIfWkbrSVntx+
uIi6ImNKeUMNCgz/OjzMXs/BKCZ2c9GWcxaGP4e26jeYO7e4YamDTiJEnsGtwo17vUpfN6PqWnUa
JCMx1q9NwZRnFG5NeNX6f0PNy8YD02Bh+3oXJ6MP5dGkyFeyVvdjLUSUmFTYflEzAE/7x+fpztHF
GEBCwgkqpAKrve40VRpR89lQTEQHMCjeCyUdc7XOzv59vNSdzaYIl5e2wbCBP6+3YTbhTWXGkgRF
kaPFBt3+0NXJVkfw7io2RCEwF6R/60Yn40iDL95JAqtN5705TsVrZHfae+ltSFSiWUOHyaRpRv19
/SxjZWthbhVJQEWGT7DTDgzUR2sjD7nzsTPjhu/KDUkyoq6KIOJ8LxrFTgNh2vVLKFT7WZ0i5WnS
sfL1hWqOG1fMvQVlReDCr2DdNdOXYStMXzXNA4BuqEEPqkWkRgkT5HkPZjkZju8+EkyeGIuTksBh
Xs97WnRevbjURVBy7nfxgljenKTm+7cRuIokpNCAlOOl65dVlW2dz7G8OEctPiqtfk5NXRzCsv40
JMyNHz/TG3JzdRNZErsCBcImrKwJKmJQBttAHDsQlZ6Jp6gZ61c8/8JvkViGYOmlOAIYJ+2X1ShZ
7zNwHf/BdR4hDa+ISkRkvazQj7LXkF+KZUZoBdvXVntipfaTdJJDC6C11XjHoL3Gwn6o612YVj0z
U0vS9UoMfMDWz9106tVJzS6Qy1Rrx8x6svdQm+q9ge2lfWhnzel9kYT5zwFR3s+WnmXzxu1xe6Bk
1wg0CPh39KzXXyMj67hLnFALxrR3dorTgj8twIJSE6Kgjjb7xoG6pdJR/TG0JKuWut1wDK7f9RKL
DtdMbwniUqnMXTfY+c+4DutyV0XGOPm6M1aW3yrloO1jw6xMzIRT3Tj2Xe9FQG+FI6eMev1RrxIj
PKYqDquOnjDxTgU9qMdH5TZW8WNlMQOQhYayvWpOxmlfUZzyYxs8tZ57N3lpi3B6b09B7gg3OB1Q
CbNbl0y63nXowShLkNKO3tsGzu5a70wb39jtPSJBvpLJRsuGgLUKVaFeolhTW3qQJr25x+G0ekLL
d3iVUJz3ekVJOgXBkESY5gJZ9yoHirUSaZG5N4MRRyI/tux8r6MXtPFEd65tyPOkBkg4AAUjcFwf
JRc4xMDcsg1It3e50qenpBH7IS0CWDV+lYqjnKb2rfVCN+h5idpzLD+uxcu3wOJ3zgl9KcpFVIMl
qHW1uZWiAf+NvRqYDQk2KuqIhuTGe81h2FaolTJmUZbJ0dP185Kzp9rc6w1CGbb7vSET2k1R8m6a
CqsQCgjHQB1ApOnXq6DMPttNajcB7GXvGClNd4DMGr3/0DNdRQeWtNxGX2wVBsBWiMZQwjqwXeEc
C1crzmVNT+Lx93una4juK7MmILnA6viGrx/G00Vn5UrRBF1khWfsD8oX7KltnO6z7IOSt/FJm3o7
8VHZiY4L5fCLMk7h0+NfcefTc+gZAh8gSSDJXJ0OZ2jmGqOKOsAawtrZusjPim2Hz5o+JBuDvFvI
CF+b/BwQKCZBJ427fuDa0EudHa2DyJpRzyryPWgWc2eEyQdsWBWo4gkYTUVjEFGbGbTpqUJfbez+
ePzItx8EtZ7E/8nmjMObvv4Z5Mp1Xs5GA07EiE5Z09d7Be70RgS4vbzeRNskEIcpH9/E9SpOjS+2
Y3ORW02k0Pa33aMhdBVpHl28REsbb1xe956K4TIFLAKTjH9XAceIR0WNhhFIiYjjfYHcyX4aTGf/
7r0jPKMZL7VpoH2sziyDcbpOipIHfZ6FO3epUDrrQEs9XuX2UELcgrDNhy4F79b9e21QnFzL9CKw
ekQB4iXWD4mNuafAa3WjvrpdClQDlxy1NxGSyHX9muLM7ZEuUoko02QowMBia+d2Y3igD7CpWHjb
ZiBGSuMLSYCjylgtthjuYJngqwM1DoeP4EU0rMewerDLmnMydMbXKqzBAXqNa398vKW3x4NBpmxt
SBlDubXXzxkWDhJTou45HoOBoXaZf8oL2zo9XuXebko9IZDe3ARc5terjGRQcZnZfeB1XvdSTeay
N90Zdo1j1lv1zRvv/DpVthjxmCRrTJ1hc6/CCU2nzLSGfACsWun7DNeYS5+Ch0C/WHVepEHAmS6y
i9jW0AsfnT6k2+AEKH9ECEX9W6QTftVWSoDtaGUWRxPh940YcGc73vDFWKYRavgyr7djnqRwZToM
QdNNAEzMND8NNuh3rKOyz493/s77hURHhw/MO8ngutNiln056ZPaB4hVFodqcSvfASB8eLzKbVB7
G4NjC2AQQGlIXT9Qj1vZokeETsRUP4UYPCdFG/pLYxyzHEW3x4vdeyTa28y0uC64HleLmZXbu2h7
NQFuaeZrp4TuqRL5Vpy+uwp2EXA5ZHKxVoHJ6hgNS11rAneZ58+LXeI/aPbdRnS+dxJIKKhkkJqk
MbPqoMfmsnRgm1il9qZd6kzfUVNM9o0zf3m8abcL2cQygxYv9Bvy6dVC8B8xQUfmLQCnnp2TeRlO
iDurR5zat0hSt4eBI01qi4w1LHq0X68Pg8IcUuLCmyCaouKIjuPk20YKYE5bsoPXiy0U2r1H+329
VfKHYl6Dcjx7iI1s881E+MLv6yT8Oth2vjHxMGTacx1bsIhASEw6CFsAJFZpUUKLZNanpIUvVarN
zxQEwAfbyGrvjNKfV4CwxoUcJHJLipKKbPmngIlsIma4hOkppagWuKQnGIH3pqIu9EFC0TFR19Lk
2SlRtD5w8A13Z6i5Yx5FZ87fInoq0r689z5p6CqBYc+t+YdeFyLIYHpm/mLb459hXKjc7n1VfMfZ
WZ+kK5jQ3v3hcf26VO3Sjoi4aly/2Fq02cJcLw947e6pyMS4F4St/eOTetsbBgdMq4M+G9OVG0JQ
PepRVoiqCHJtNr7MtN0+SgvvyA8HWz31rpr9qkB3f3u86p1DC9UYw0dYi7TC15ptuC20xhIrRcBo
GVv1AQHIBYj2QG7qt+UWw+9OygsCgRkSLTEEzrgErrcyyvTKq0u7oLKNsmeqRZyJQd18tDwlO/UZ
tLi4QfVTSaDKdZ3ogxSfdnrjZVZsvNS7D05Bg9C1Q8WxJmpyOxQdxXzBWLJWIz81Y+MzNWpx6DNR
OuB1FXUjtZIpxeobMmRUZYAmIYLr+K0MWGlYoZHSTWFz47T4EzW1T01hAQju/2yR+fB1zzyOxvL+
np1EbJE+ykm1bGBc73qodrFuLSILbGsQp2LBli5VtGLfo8x3QAQ22shXb/M6yl4yC/IeCR1YO69Q
mjHZwD8BbQ+tSHYN0w7kB2f7Z0gfudxpRSpQGMaY6POkzdnGib69wFicC5IqjjKDYHz9sNOUhLAe
jSwwkGX5HoF0f9by7N1iaeSNFl0Eam6KfMSNrlcpFGcRZpPkgTLo8b5pyuqlMcd5o4V871mIOyZG
GnCDbsAllVtm7ginJ2gBrB+6UDOeY2HWT++PARAEIMSSC4MeXO1YZA/uNLQJnXGswE6qOeVnrRHa
MaHP/OR1qbcR6e5cXBwMCZym76QjdHC9d53RLgKfNeBIb+Iy9pBVfu6A9ZrDyP76/meDjMEsUYo1
sdr1WmMZcplB+QnqWsFxsQIlcozysJiIbtZ8RrANodbHS955aZKGSMFGE5JkYrWdHt2LboGMG4Ce
9fau0Xp7gQbu+1ch4aQrw4RUHsVVgykGnlYn4PGDNNZrH/Ld+HEwhLXR+rlzKb0laMC4pILoGgEU
OYs6Jg05p2q0+aswNOXcq938suAP9UGv1fhZRerj/HgD75wPDofEq5mcMOrQ63eGBTHX4FDWATCL
4Ync3drDeWv2RWi+v9wlkzawpAbgzCtbCwG2TmzpnWqVwWCo4a41i19Y8RkQ3ET5/kMvSwQ6dfS4
6A2uTkWiTxnC7VEVIECeHwZ0Ak4ZvLJTnnRbzKd7L43jp5KvMU/D4uB6/6ZCiNmbTGiRohv3cecM
rw7KVJBu0jKN/EWrhmPei63G6r1l4ZBiFcV+ctWsltW8SIc615WB/Ob3SpNFu9hpPnZjwpDNU+ej
qpXvZoSj8sZNw5OyMmqmq10tJ4Sc1XQug1JPP2UouO5EP7sbr+5OqsBlBrCfXqu0c1jFEGvuEMlL
2U9lbPJzE89MgVxFfcbmK/s3jTuxMQ+90wllri0tjehOI8+6NoODyU0ZXTZVYI9FNvsEbu2TEQ/q
K+SeKNsr1azET2kzQgkloOnnwY2n0seLfAs8cCeUvaGpICGDA7nB4sAHs6Z4tKugrw3tGbV35xmZ
+XdT4aUasnRdlGIJktJwfV71MpmVAUsOvvfWe6qNvniym648PI4q947n76vIZ/2NnTGXlRF7lV4F
zhzZsw+IuD3YakIPpMjMs5ghM48Qnrfq6XvBjJwLkj/cXhnQrpcdGP2HOjjKIJKlBSJPYKeLgRF3
ZU5iawZ276Q6NJWlPwx9tXVWoiLbq8YqU4c4gXI/GXCxUzFWvqgx/axJ7DeS6Dvng8+BeRhIHSLo
ujJq4AriMFmOQTF5Js8213tXibeGwHeeil4dVQq7iJ61sboPdKNxGjFUQ0Ci1DwlAlCnXffhPlGV
fFcum2DCO69M+gZSxtOUB4YmT9JvJ8XqAGMnVTMw4iZRH3AMeGrNOD+6nW0dHx/Kmw2UFx2ugdxC
yIRQ0l4v5bpD0hm5Yp4zdP4yvnTDOgoVKvV7s4XVOqvDn4GxbufG5ZzXdXqxc2ABYdKFG5/YTd7P
KpKrRpUMcuxGGbMwCmxUSSLPqlPk1nOV2uqnzp5anK61on0ezM4ANxw1zR+z1SYbZ/He4lIlWcr7
IA6wbn/C18iHZUjNsxupxQ+rnzBirBs70/Z9Mnje05Do2tM0TF7/lDd5X315/5vkxKB1JZUUqAyu
36SKYPSAepJxFr1A41KdFd8yov/nPUKTImeh7qCrvDqatQtjnTBqnKn3xM6MU+uAQqmxcVpuQiXf
GSxAiVCDNwx0Zf0sVuh4lROerUoVpzlKnFfDneB5582bXY3YDVnSf368gTdfnVxUNuUxuIKBuMYc
6pFuhDSCw7NniemLUvJtI9YozhCUt9ryt8B2wjGJCk0WsOPkzqsHbBsja4ypcM6DXRl/4SQ4nEDq
pH9ohaW8KFGUfwibVLygcl+esqpRTomw7VPm5dUx9VTl2zBocX8aY7vd+IJu4wE/jBPE76NdhYzU
9c6H/Rw7AxnbucJk/piJpPq4zPaW0OWdrQZPIwf+EsxLg/R6lVE3294dYucs6Aj9KRate+5p//+7
pL2+kcu8BeerrsfbzYe6F/rVkkOwOrHG4LhLV+msJfAPt7OEMNcBHOl2Y4Wrrj8qhd75KgiTn2Wk
Nq8W5ubTDrms0NrRTNcd/kUSveD3Ug97HKrFN5bJX5liVXCgZy/+hadIW+/4P9GVW5QGDTav0Cfc
+Wo6hi2sISNNfI6uGe4KbgsLFqAefqfLA7VK5Hnf+BiA0AdKIBX4HXCOrcbwbT7HHki0HmwY8nJg
B6v9tjxOSmrY50Xp0XR26I380Xdzlfi9ZXRH10vzJ24180UT4/T3oun1gsaoHu0ff2H3DhcFAdha
CcQn07r+GYnRQ3LLMQgTmABJLY0EhtsoNla5hXrwtHLuiiyUjk7T+vqcsrgfI/ja50Xj+6AbZfR+
mdcNvipxcRRZO30NYZ0DJ6q8VwSi0xnf+gaD90XXfZ1CLwDlI/55/7NLBSSEgWXwXDcesyxRtTHD
2VWPQazrZaMfmvH9LXke3SV0UUuiKw9w6nqHhywTsWfNOHQChN0ZS42OXu12u6T3tpLmu4eKqw6t
GCZ+DO9WTb3ZWuDYFLiBNtngtH5ewpCcx9kKukHFy6uNrJ02zAXsHNfz+9RFI8Hpnfbp8b7eCSVS
KJ+cE0IErb7Vr1BAVFZ1WDAHcGrzB/4Bw2dn9pA6AA0Wf3+81k0eKMk+UtmZFbEoWK81ZyGuYIx6
SJaaDn0zVzsgj2ymvugMa2cu2fBurThWlEYtMKDQbwNic/0+DX2MWg9RSEBKyN5EVt0/dWn4A5+i
dysUshKEVyBDiFiCPVmthIBE5OJhppzHqcNvGykIBY76YCg4DC3a//HSZOcb4AJlOt/o9WORDTnz
kunKGTU347ULi/FQGIP5KUWrZeNCu3c+5A3DxQ7kHe/y66XM3BZKbXpRMGH2eHEUMz6NFLGHEGPu
jcBzZymSP+Ir3Qeu9nWrr5MT7zzPoiCR8i6TgkSTjirovin7eiNBurcURTd+BiAO6VDJv/+tQjDG
ES6yt4hAnbXqaXYX89kVi/fiAiDdSGvlBq3uT9p7MiWCm0xUXR2M2LUqPbGjOOgHvJvdRjgnVEZq
3a9UZfzSqWX5F3BQMezCqR/+EMLbarHc5tW0hWH7WG8TG8La9bP20jJhCe04mJcuPDqSwCtMBMIQ
4drPCsuRYexIaOzDu792RzaT0CNHxgZwzfW6VkEa3ytleK6yNvkriRrzWUm07EOWLe5HA8WCjUzl
zjt1AKEz58MUgVnt+jm1oVfCrlfOUOB+6nEdY0vaCXLQRDk9fjJ53a9fKRWCpFXyFaJBdP1kVEER
LDW47VrrLt7eNDqvflo8L0cFJzP0r6XXLLD/uBn/fLzwW6JxszLgOrmfcuC3SkRE0znhSO4aTHaq
70cQ04dF65EALIdwnyX6r6wPPxG/kYeaX1FgODiuckAyElyOJorjYsUFfpvRcIx09Je9wos3XsK9
005zVJPcLI7a26X324dF+ViaxmgQcL1GC7JImH8Vo5F9t/tBPUWDV/suijcXmFrhpypGxOfxBt25
YYA8MZ4CnyIHIavEOOczMNSaM9e2arXjq8g+47bXPqNck34vrVx8e/d6DvMPvm8afRy6VXTMXQyz
KPbCc67i71QgA36A6Z++Ju5YbBw6GdNXr/73pdbAxhY/2BTtiPA8ZhgdudWMfBh6fu+PwaxCGU5l
RU99jevwyokAnLCKo3XRpylX3f2iKOXHecLz9vHe3aLT6cnivwEJiHdGArI6zAXN+6LTi/CcLEp1
1qew/BcKHbaqXV134J8SdMHnZDnR4i8pMJr6qczd5YQVfYedae+Ic5zq+iWsUtNPQB9/c6LG+/T4
R94JnsAmEIOkiyTvv9WBUoU9NqoyhWd+ztEsQTSMZfnJmcZAxdWIeW/4WnZiY2hzL5LB24OvQ+4C
Gmx1qnr2KqrR0j3PAgfS3ijszzGwiGcnacz/Zyn6LaCcKSh4HdehrKVN5kFlUc7MXP+wrRSiFVC+
Y6eHW9fQvXyXkCVRVih80vNfJS3LqA4dZmQh8VlfDvGYLy9aASSxcHLIgWbUvapu2T2Fop6O7pjM
T+0In+/x67z3EUmZFUkiwl5kzU2dvKiqanS/zrWDmh3XcriHfL9l5HwnCkHpghQlOW6gM1Y3kVpm
0C9T1ztnzgzwhWl39dQy5DyUBt/RHgHQcuM13nsupMXBQsiUkOvv+jX24ZCAJa/hXAKA3uNPiAuU
ULY4t/eeCylYWQijxQFD6XoVaDvFvADxPo8hDGimzumz6gzpecrr+EtiD8r701yucZhl+EWzmWtJ
F1Qsp6QCGHZGx3D8EaV0eUqKzE8jQkEb0fXeJwdXma4Dulka+3j9aHFdNq5iO8q5Nufy2a7S4oeD
lcge54itpe69K24LCIbcHJSYq9PRolaK9mcawdqP7aAXcRtYWbGFRrq7Ctcw2S00L6rZ6wfCc6gy
CgQgghHjnl3ZG+Iv2DTp18ffkwzRq0sJbiFLqGTuyBatklu1QI0Pgwj7bBbO8twqnndwml6gqF+a
46cuQ8SNfCDf+sBu3hbVKvcTJFK59g2RKqw7kZr5hJpLMjj7qY6Mp0Sp3ENh58vGwbjZR1kYcy74
SGFOELuu95EyJQlLoTQXN5ucF8NDwKauxi2q4W1wlL4HjCuojcE5Anm/XsYeUSFOh6i5hJmm4aSL
AE+1m4Vex1hH5dnEFKMyPmCUmww04Acd8L3ZRvvCdJX/3vlK+SXkbpKJRay+6R13tOY9jJP5JbY1
9nuy4AnnKi11XpO5EdPJSBwPKH5soy34eOWb3JHxvWQgA9VzyArWaHKvrMgBFrW9AItH/zFOVB2R
R2fUDu6s60+t24ZHS83t/8y0VZxjm7vmBkzy9mUzvPRgUBCzyV3X7Z8q7puwMcviohWV9wuEvvkl
hcmxEdZugd5012QTi94teg/IoFy/7JjLvYrqqbgYZdd89MrQODTqWH8HcmP4di4SjyRnHkgv6OH/
NdsuxaGn4R419053tPsSIkGqNM/gwHNoVpmzsQ13TiMlBkk8eS1hCqmM6x9ojJnWqlZUXgRcSEQM
MI3fQwpPv1SCX2GBP/hzYIz5YcJX4HnWxXgCyPXuhNehdJQICCkuxy0qb6PfSonUxUDeFVV56dpu
ebXS3g36Jrbei9B6W+XN3e6NELi+09BRL+euKy+J4tT7plXyl0YYyf7x0b7FTcplmEXSSHnzLliV
jHRUe20UY3lJLW3+7IpE7OYhVoKqHPmUl3I4ZUMbvVoeAku1aY5f86gfnwaqzHfHMyl3RNXKFQ4b
zF4Fmq7S9HwerPRC895GHxkRx5+aVXXfHz/wnS8Jnj+gDvBogJxuuWBUGGiaZBcn6+jq27WHNM2m
F+ntPUCW9YbHBBvJ8Hh1/SShm1ZuXGSXtMBd1Yd0qb1m02xB+y2y6efjR7q3GIqXvEjpuUiAuD6P
Wap21rwgRlPMuvMHuFblhWzMexqrZdj4AO/tHpGBQQgZJMTp1fcXgtUeq9ErLx6C28bc1TvFhRr4
+Hlusjkp0MEgAa6A7CasQZ6DW6ROaefVpaU7/MuMbO3YTcX0X7Is0V41OZKP13tjol4lCywILpqe
ECk4HXznegPnyHWwixHZJcR9TAHL72kTEmZkKbt0NtLCR6kOMUwzLpznKtQ93NuzBQugfBxbhKuE
aB3clBCtiUw0Bf1lZgYItwnJ710zptY/czL0QCW62vtR03EP6ma0noZm7OK9ptUNUn1R6KS+WU9h
wCilRjSgHZPX3u0ZjWbCpG07l4vxV1IOsE0w9wppDWZq/UHPGC6i0ZB6iEEreRztGzQjEz8drMTc
R11fnuux7mqQ3nEF2a9b+nlfjvX0xW4NPToZ49D+NKQ4nC/AljW+2o9uikuyUMdzP3qAWzOUWytE
tpux991BrTR/qkUM9Scc64jYmxd/5+MQ5p/a3qnEeePNsPGrFwMxEWtbtA7YurX4pNkg4y5iZEIr
Li0U4aHNO06aM1bbVLK78xHRKJcMeCnjC2bo+gwoFBdihHV+UfvEOXgVpAOrUyGLmlv8wVtZUofo
w4AF+Wyy7RtoIMNDdVxalrIoS/ct/NenYcrsQ9j0aoCatxvUyhL9cnuhfba8sDnopWl+jtC4+1m5
rbbLy0FvUSFIoidUYdNXVLzyXZHkjt+XXUZyu4hnyAt9sKB8ezCd1PgHoQPz4+N3c+crZYDPLApf
Z3bNlqHit1vQxtzWK6SEa6RYBmmBlu7nqkMWOQzNXZVkPx4vd+/9AO/n1TBUdzgP18s1maJBSVYJ
cjo6Z5ORDX5Zu+pRCcst4vptM9MBk4aSGlRFIhCc7uu1DKrWxWqa9mJW3P++Gzlzum+7wvscLYvW
Htyy6sqzSxzs/cqb3JPqiXn0qU7VvV6D8MTyPEydXef04WcPDZ5fLQx1OkmL1hx6K6n7jVv8zrtA
HhimvRQg4Tpf3QBlmDtD1TXNJSnd6T+GdgYaNQPCfUQudXmJCmcrb7hNiU0wKXyRNCyYjKyJowvn
q53rQr1EU6MdUB/CEWAc5uFfbWL6vc9BQz9nqIed49kZA80O2/r4+EDIoLyKDZIyxKXHa2KEsHrm
EO6llLFTL1bn7A2jVY+uaD8mZvqfVWTpEQTAFkQGB+vbNbmO4HRAgmQStK5dUV9sisJmTSEyvCfq
LgZPRdDXl+coE0a9r2wMaU8pJ+HkFCLkoEauFSIJbWBSl9cdic0Chpuvt51Gyx/AtHlwUKz4H8Tn
0nNe1PPkm7YIPyh2MiUntbDn7wv2S5kfTvTYahvHDNoo6Cj4s5oXnwjpy+cozfvPaKj38LRapAAM
K66Yo2AexzEYHWXgpnLbr6aVz6DOJvnTM30cPtnD/zg7s+W4kSxNv0pb3qMG+9LW1RdARDDI4E6K
InUDoyQK++ruABxPP19k1cwkFxMn29Is05RUEAHAt/Off4mmn72TrWR/oGm+83IQx3hYu/mxtuvy
W1Cm+Xo7+0ZZseuk1V0LL/1Rz25+iaYqvB+ELb/7mduXSV/N5UVrZaWxHVUafV+r3i8SZ8oy/MXb
ZXoZs0DMcYNnyq2uGmg4vpveof0X+P97q/s9Q0rLFmtaxsEsi/Q5N1Wr4inX0FStNGsw7C/nqYmX
GqwqpvXtfemjom82/ZhN906u8MqHoVHHqsh5OKgSIEGMBYon6Bo8KnxpR4ItVisQ5CE1EWhuSCvd
TopxXK9kE6gX6twAwvvYyqvANLJ063vdrE6qOc3FTrVLqJKxagSvrRPRHE8o1uQmyFPrhH0V15Fm
CfCxLEuHTvkg5jUp+UIzfjkzWQKpmOafRjPRzWIba8YLL2uq5YrIgW48SRX2/4kyy5rNN3XDNaG2
Nm32dBW1J/kEpRRi4pAxqnDObhI0c/W3cMZ/PHYqK7isqxlfGbhn3L+1+AJn/jUstqVXWd84njSa
erz0ZcIuLrtEDX3RJ1bYV9a2mcJy2CzO5DWJnNvmXNSO321SEhlw4rWl8YvCnpsVRWr4iOs7u0jy
dHF/oAxsmthIbTM9z9fZCJOJ/6i4Fb74fhQC5XGvSlttYT7VdpwWZevHYHLGRbBUuthhGjalu9Kw
su8Q5X15VGZpM+Hl4SRsOim/HFMYSSZcqIeC0EB3eiix55oTxWmXAWtNhEYUHX75cdrrtDyFBiNv
8Y+uv1VhUP2c1tmbYg5Wqv7kfPrBIRgkgLMCNo1oP972LYcjycm0lHkYUbglQ5SX52n36Qr7wYaH
BMPFkQ4hOyvccc3/y/6Kr+Yc6cldD4A/3Za6d93UuF1u+sASnyylH14KHiwgD9UPNMfXl+ocZ9Vi
bcxDyN510XSYLUWV0PssIv/g76/aR6csoGAYAO+s3PArzQUn+PVg281wVtNC2KShOW3Ttp6+B1WI
hkt7w/PvL/rB/cGdAaqlD+YfiVKv76/vwPdXFrdDaZr9TWtA+Y2BsLqvmR4/I0q/JykFAHLAVEeA
gG3irTI/YI+QjTD1gYCfVMQuOwZLHKkbQbyuzagTNFHG1Wp5BQbZ4ZqtcYEa6xdZLpaOJzbVO8kS
8MutRWt88p7fD1yYkEf6EMTEoyD+zRmqkVkmVs6WbNpD9+jhn32GF6E/xb9/3MfH+XpnRs9zvHlG
1JEG+QZF0mFQZ1kWqoMgAD5xXTrRXde0cc/73fQ5i/jvr/fBbXE9ztE4SR37g29OAmaFMcYIJHcw
U7aYIXfybUk+4vb3VwHY/+i+8EADH8NSgmPHm2GEvaKmpzoeevrIOrHt2TgDiic/yzLKuttqNnU6
3nNUiovKzrMzGSwlrgh+6qmNN6ZFk0ASrvtN5Mll2XmLZR9cb5nKHcTU4L51G/uLwJ802Jh1L9bY
K8uUxr2QtthksEPJzhFd8CVwxx478r6gg7NU1mJuMnNI+6SI3O6Hnw29GU+zCqvt0Bn59zSdQOmE
E/b3dqBTOzHMPtK7IQgMK+6lWvrEJ+BTJNVihMtWEob9TVWZmXOUaOwmLgsfHuPSTuQlSMsbb4Pa
mm9bSlzKTK0cZ9eOiyi5y8q5bNhqF5JwIGZvbEPVz2FWiG+1nYtqq1aCkuKpdEPygNyoqjeSRo1O
JKeUNvaW0L8diLOqEtkUszxk2gDgS+sirOKJb1Yg6yST9KqK1tG+46EjdDAqX/5c8sg2TkSeDz90
I4vnrB9VF/tjNtLSXxrJGSwdAjOGoYCJc3Cs2/FWyWYC0JyuS3BuaW/mHoZPQktE1UlFNAqGK6o3
Drnl6i8GTJjvs+XNe7fXWRazG6mnhfOSvcsViYCqlUa9iwqPV5CPK15pxmyaCivrCJ9ga5WRuc0Z
UMFJMU8S55/MsNbDUlXH4kFizbyZ4TD+SGu7EDg3rxhL+k0t9qaj1LiBvNn9bL2xmOLalxQjqnDr
W/ZVNW5NfK/u+8J3nhlVg73BpsOwE/TFVZv4zkqxbOGdzb+rKcJmxZg4Ef1+ThwXjLcznYYHXXnY
3EePgtczQrmLJa0onw9jXiybHNjklGqqHOJsyrpNXqfr9ZyOBXmX/wMQFqIeZFMLBQwv5q3Z1hjU
s0UG0XyY28GKobxmiTnIz6j/HyxlqPs56x+Xsvd414RjflTZoTy0TlqcI00Yb5wjBlI2ut7Ac5af
bI8fLGUgeJAO2PHhyb/FDc01nK28KhRCitK7XOfZaOIiTPu/jS0DLcAagEgBO4Rbe/3ejCqbpt4p
1WHVaX1YnSNtwcXf+fej40/PujfD49h/oxt23O8hKb++zBAGoxBdrg442C9OEiGXuMQO0B1jHH6D
MUZxvBxCQ43fzK4dOXUuNgcAZkCTxUZQ+0+iDtJH+Fquil1jGFEH6Nx9sBqOtMnqYSwTr1QkbeKa
XVCgrF/LH3Y65uLUJVrxW2sPZbEldWOtN7M0qIZFqqlH2lnNaVySk1BuUgG7G3hMjWpbBzPpEbIc
MEs3puwqc5vwajYr+UPVa/rLVUO1YyAOIkZdXOhdPpECE2dFEdWb0MQvNrbVSgAQW5yKSJAADkg4
QioCNFChfSbTfV+LHnkw8BX+1C5xqnnzcAndEnVuykM+RIIoD2UIgmqK8lTktr3FUar51bpjePf7
d/r+KMVVYXlzvjmSqN7aFI5DWw/T6DAh3Cq9z3UgzsmR9y5QUi6fnFY+vMGjAJlmKh2Bt1038o0q
P1oXeaDM9MudTWl/42Lyd4OHdATEGXXHquYzdO6jG0RPB+eY5wpp7w3CXVbOXKWpIQ89MM0Sp2af
Xqy2U38xMs8++f3D/OhEQcEGBIj+mfrWfTsPs7GmjctuFzq9tyRLmLrxBM6fKL8xkiFrdR8bjhJx
aWbDju3DvJZ6qS4UJ+jELs1olw7TsK9UYX4DzjLAIurmiiCAZR9UdvTdrVV2MRDPdxP4eXPO3LDO
ht5tPnlTHzwzMKCjOSZCZMwE3hzAHH8qQrXK6eCSHHOgLq32lGTL2dhl+f73j+yDQXFk4R7JxRyw
wQNfj3pzJBFyttV0sK1ePABC1PWGchB0wASv86vU2DSuhbf57y/7wT4A3IMpLVaFkFjekvzzyJe6
lPN0UCa8RW8ECghT0Rz8zpy+VHMXfnKb78UtjOEo+tfyDA/tLaIn6T4UYe1Oh6wT5ne79FbWOqPz
y8TqZvd8hPf/XLhS3Nb9uiYzqayTrsIfR8ABkKPDPyom9rN9qtxo+qLSQmRbVBHqYfSn/pJod1Kn
B7i/D02eqn67pP5wNq9WdyULw7gfpUgvpZXLB+wr6x+FH4x2bI3Gg1+AFFDxWk230y16yuT3j/n9
9seaeGycHf0LKVPerGlhsOS1u1bzoTOigPjVNqe/bH8WyPT+ZR7Z3BB4jqxxeDXHn/+lss58JU2n
CatD3Uw7evs9woZZPGTSs0872hCf3NT7IYsPFQ0mSN1QhjBveHO5tu49+PblQaX5wvay7Eoz7WHG
1nVcptYXiAOf0VA+KEI5RuA/f8QpER29bZxkFalWnR/Uhx5z6DrxVb6Ux00XASFKjrXa2dTEz0M2
Ny8DReEQu5gPP6KnwvLcbmc0VMRdGmpLs0T97ew3dEJw6FF+04k/xvm8fh5hBeEOAF2ScTiBaSDK
OkKOn83Y90/99VXe9LWtmpAlU7O0somHJ6oxdEkNllUHm3oBpp+adnOkmpPfD+APGBTsVPTSYQbw
0lkrXt8cydTFNPqFPCiFoW7Jmf3GGv11MxldcxrSbD/33byFOVrOp44MrP0QFvqrqSw/mSZTnghT
eYc6qqLrtC/qT77d+3X6+OWoyyFE/SkJef3lIu53CYJcHip4ShDubQ+PYVNto3r825b9vGTeMIfn
IwxAyM/rSwXG0qw66OWh42BEzphcgHnVpz7Sx+X+9QmTy9Ai/pMCe5xgry/Tto4tspbzuUvhuQGN
TL+2dDqvimnp8Igo8cZNI7mlK2LTWZvKrSHm5cso/OoErtvwP3i+BP3x7kF/AAqOz/8vC4vIDEkt
a1G85qtxQJM2XROoOO4W/Kk/2XLfr5R0yCH/omIgzYQz0utLjSPVP1kiTCLhyJi/JZKgW8rt74fz
+5USJQGEURqVx/Pe2y6PHZZjk1ps7ODdxZ4yX8UOeNZmhJW4HcQqPqknP7vem0nbYaeUK2qTg/Zq
+YDQRm1crbCP7Y2LxdafmQx8QH5h6EDKB69iR6D9//opTqQIiz6I1AE5DtYpZOR1cZDbzb4Xff6Q
tmIB+siX4ETMfnuulqA94EI+JqZU6jPZ3QeTE0o1HbWjI/J7R0+RpYUVdB6oGa2fODPq9Rw7VRwm
1fhZEM57lTJHKOjbXoRY00OpdRxdfxmocoymToapPKTGENxXyOmLRIiRiPZglD6NrbLQd2FDIHli
KN08GEE4PWBPgvNk5QArJUvPerbV1DzE8AH2f5bDdVwm38xrHNQw00LzT4P5rbirbYLFUSsQop95
wbld69KLBzSAZ40zTIlVW+MJUUpj4k3Wevf7Mf/BzCJ/CZkGMXPEXP+5wv/l2bi4XlvsiNPBaKgs
s7RxTuxBflbcfHgVWgiIOunXIjl8/Qb8rtGVJdLpkOOesKnHqTvxlrT6ZP5+MKZgQ9OmPXIjUZi8
ec+k8NVtepxPXo3RppOVT64eg41H6+eTQ84H98OVKGHwjUIo99auOA0ya3ZpoB3mlYiodu6njSS1
+pOrvN/UQ2ALqk/+RcjJ2wVW88XNsGXVY/ljFVpca4N0gMQoR68JjRR5UqzGZx7JH10UUTsPkRoN
XObNeUUC0Zd9SR1qwH7aCaVzqKZdvykWPZ85c+PfjpVhfsKbf//mUO3gdwFHhHWJPeX1+IBkN5RI
mUhMNpY72WPUNtjdI9kQxScXetfIZ/HjIqjguDv8898sgV2vta4b2yP6YZyeUtk7uEc1+MnYtTDu
C4Lmq13f1MFliVXKeS6MYfP7+fbuThH3HoEEKIgQF951CwYDABUB+XAQQxXGY+Wsm9EWTlJyoP5k
+LwbpFzKPtIkHDhFXPPNvaamESkjyIaDjOY6yZbAStaZpPa/fUPwETDlwUAKQfGfUV1/WUBmGpZz
ZLTFITClv0NadhuQrr6VeXb/+wu956nQGuSdgR4cu5GYXr4eJFNDJlDqltnBrmANEa+aBz1pVgu2
B92iuzYhV7QGPl91le20E+qrSA/6Ae+u4qpwpqkmnr0jOM4dmqAhbUNlP71u0kcJZhe4aNkxyNj/
/ju/m0zHYU3HEmINcxj50uuvXBH1WLhZaJxpGAnPeFAJgxRTvzjkrpyvSLQr/KQ3h+nvRn+xpMNR
PspeuDQ929eX9aMZW5IuKw6147W4JI0q6Yt22JLXXX/Gi3qH6hwZMYiJgHVYe49Er9cXW9JsyWd3
dTi3lPVzgdTiZm0XKnI788hyj2qrLvd61dlZiq5oSuDXrs2jmNbh1hKjbdw4eOq416rIitOqMJo+
Nm3ttxvPbbwZBxxjcIBKIyNKSvw+JbaqZiDjtDLFC86X6dXslbABzAZhXlwaWkNRbDAUgyogSo/+
T5AR7Fs1pblZ+6n3z2XUWUfewkglFqRuX51JL6tusjEI2qSaupSsFb90xp3AVRcH/26dNks2D94h
0kI/RJymrY0x+OkvMdn6lsBt4nctSZkjpCZfLUqtBcsjwgO/tf1kmKd5g/0JE6J0xyQoMq+OJ0sV
Ksltv/YSQuG7/ZyaKdE52bBh3jjfG7dsjr4e1Xie2nVmJ1nd9GmCJMhbsF4kHGs3oWAisWYt4HA0
yxSekdSZfacVE3m7zJ/7gpIWfVdSC+2l+2o14GoUQEWXbVDQbOO8MYjN4K3+lZcOq9xH7irXxHNh
FGz9QpVfw67qxR4etm/utFX3pEEKJdtbV5W92EKCyx4MU8FOHMkj4JYqU5kb06EXxjMfRQF1Jfe+
p9GcMsEQAOOaULulFYei6wY2Zzv/UaMkIHWI3BT8vIyVWM+0kfNT3TSCSJNIkMajF8/46jRVuLNX
YT0OWIvMO00k8JU5Go2xq4umviMmTex04YW7Sjdmvpkxor3mSbvfrELYZ4MaglM7mqPtpKzxJprn
9gtVsruLRNnctHKBVB8EX/Tat3w9XGMetG9PIsF4j6GDrAZnd+2+YHbEQmOu8inAduxbH0BBHgnv
q3akpgNGdnarnlrbz9edEc5kp/d5kX9tcln+ADhfotguWeA2bR+MiJRVD06BizYkoTx0lkTbY+6S
X9rA0B6wqeg2divChgBDxxdxNdvjy3CEqNDTyl89E5xaYa26pzXM86+0YDs+XCE22jpdmhaxQaj9
tYjGiQi3dXiip2o/uyTmPfHAsorW/OrdOWURttvK7mb4sHXjNBs4OqWf5IPlHqa1zKKkSG37xNKZ
1WFzMi4tL2vWaeyKiLY2rvyyvOkBWDhCV64p4z5ErzUI3e/9oDfrbYM1/XMT9cfX3nXVgoJhVGHs
l8bAu+6g4Cd1GLb6NEUlB+dHmeOz4Q/113GNZLeh4KNC0QaA54mDRPG6lkU9xoOGQZMMYypo6a5l
sySltRyf9yJVedrCyLOTsA2zH0VVWHK7EmCcJZx3pi8Wi0lDQGs6XWaG2z55ahjbHbqo7K4o1jZM
MtiK0WUPO/gyygZ9sBvHmuMcvpJNeGO0+HEbEakeh16pl61H7v2BUhK7DJFm1cXMyWhFDTzTF5/c
Dk7P4E7VQ77gT0lWTyGrM6pYUZQc7j2sFTztuNueSagSadXqtLKFX6KgWuzbMcSBPJG1LX+QB+gp
HM1yLHyykTPRTnBL0UlkyGHZUjPVcmP1QX7HRFTmfqVVfSn8omFNzDA0iIkDV9euTvW8abipKBZC
CzcZdBrGS5nP066nOspjbyjDYbuUHtklPaKTuKvmftkG0lmHWM5LiZlzGmZ2HELU9rea1RE7bSlC
F2ug3JqgPpU900Cx+sZhNEIERKyc3c99WdlxqaDHJOvCApuYaxN226xxYB3nJWZqTV5ZbhIZvvc9
c8vwbmAXSC+mqZx+zAyhG3c1VkyQPXqgSeqU42XVa8Jz3LFYLs0x6Hin0vHvqn6SwwYDkAq82jdq
fWKPsGY3gQ5SddHXmM5cyFJDKjdSi50XEnx/GbVW+zhbPZHpZdH3T9KwoaGDA2AdMMKcE7EkCwJ1
DeJoBBSpIGU9tXSTOE3ZS/r5Y3BwKyfNt5L1eZPZa5Ynyo7gxAfkrT1OoQWD11g8sLD+2EHzG7Td
J01dmLc+y+rBIY6s3UjQ0kv49W6Dzz1Yy1mnbbNivXGHRz9du9OC2U6DnZyGOjbyThMvUeOylUAa
Y74rO0uv3JAgmNiUgXliao4dST5ri4kmZuemazteS173udwQnFr7MVw7eTv0laN2nLNtQaD96L2w
fffXYLiru7dYe8aYRzP/hG5UjjuVApVeuSrq3diPSpltojplPo9hsHab0RTiF813nx8aS9gf81ah
BBRqrWe2W4ix56EK6JZ7Hpn3G8j4XXhSlgHpp4FejF9Bqvnfdsk/O6xCrWHTruS90zati/w6L/HP
3M0p+UEnurXW8hhmol6wwzPL3aCizkvwPZTeHu0Y21E2DWawJfGuHbcjZ/tvo2dWt4Vy51+WAa1k
t8LM0IlTGDASAomyfsiW/lnZdfcD4UVJ3HWL3h4JvF3tGpvtjmeXOf7W8nLdbu2mK4tNafXUfNHg
Gk5s4r4F87VflivXzAq9BYdIrb1Dzi8VaD2MJwQ0aJZIehVDPGFd4cZ91+Opba3VleE7is6O0wQ/
xFpGjyVeW9+6eR38jUUbqt1JZAn3pG1Bmmp6bCRyc5iRQmL+vo1IL9j1zgScURkZbNG61MSgqrVJ
jYSAAEduaN0218gzSztZC3i2thi0mxDj6IhkhjGYJ37vYKhVe6PjYX7UB4+O3bqXcHTK8maEH1Nt
Bk6BOHu6xrpsGm9IIQT4ZQ87F93/JZIQtjainlgK+94a4HrktHKTNR2Q6hcD67o3h1OL0mOIrk0M
RB+ljIwvXi28Ie4NYS2wgly7jA3L738p3JC+miKsHSix/nxeeBYPdxHSuByUic16HWnj2aps88py
GmveOIvSaYLTzHrwx7W6s7WNxYVQDnzYSParvaElmf2qptG6X5VZfTfMIoy2zkhsXyzDsfvlA6k6
cUdBWMdjUJk6ht5LClFeT85LAUmnZjUrdBG3qRqyhNTX/gDHVDdb8kNCZ9N6VCbJrBwGuNNZx0Ne
zVK8EU2RLsjqaxC0SdvVYztZ3Z2hR5UlQX30qsw6y/jeZDVknHpK/b1IA/G9Kf3gSbPJMP6Fok/q
AgEMiRo9K2VG6LGP8azyESiCfIGIgrW/5NPYNfuZFtovRCQ1gzeVk70fi4ikCE9HEiICFNc7o5n1
lgQEfsdqFm2fBE0GEyCa2w59a+Pgw271ncthpx6LqwjJAe2zOavgfJXLtJ4hf8G+BIi0OZ9yx3oM
DW3jhrxO3qmpBxkkoJnGfWvCuouFnOsfTTqTrtyZUdOdjFRCt54UppP0dcsmmMoAmtBckvu0rweh
blxlKydRosofPdnNMiZsoR/jCvvAMzql5Y9WrXmwKbD2eCrzcDqMXlmBja3AenGAGNW7bqeZnIMl
7b0qzjBy/RYKp7lZIPIa8bLQSEyEnQ1GIgKO56XWBolhBANae8xrjaT07MXduKEo7ROfOLHvXYDL
x1ahk/hWkSQfJWy/6aGZOr+6GVKXNSAXqxSJiU7w2wL+cK/zRoXfar8Qv7q2lUVipZgyQmaFYJPo
GqexOGB0FpgPFd7DOEXBky2Detjn6UwpCn/eW7duXYlLUYY6xF+XnRMu1Sq+I4nApyGQUY5cC3bZ
daBDA6rX1HtdPJMIcG9nRWnAEi7L21qRZBq7U9lPvGvTugdkd34qjED63WAHmbcNco0sHEA8+szC
5B3seiwMsX+xjg5j9Dnf+lhXBhC9yf5yVuRzfmKmmXwABbUu3HGsr+eGuJJ4doOBQKEiW4/ZI8s+
rWX/HLjllIRB6t2MdE3pGrae/oR49Ccq8VfE9V/fDdU4GyY9yrdRuV0zTWvhT84ZUEKWZJOnCDRd
2OFTWXGW96zM241pSGB45Q4ng4QkX/dWtqtWHSXmUlo3tCnCROS9s/WEtXKik/NZ6RbjSWbiKBqa
FLzxOozLbgAf+BfQ+b9+LP+ZvXTX//qi4r//iz//AJIaiyyXb/7431f9S3snx5cXefHc/9fxo//3
r77+4H9fFD/GTnS/5Nu/9epD/P5/X3/zLJ9f/WHLCJX6Rr2M+vZFqFr+eQG+6fFv/v/+8D9e/vwt
97p/+ecfPzpgruNvy4qu/ePfPzr9+c8/8KP7C8Jy/P3//uHlc8PnLjrCZuvi+d1HXp6F5NNW9I8I
cxi4LEdPhz8djueX40/C4B90wFFysgfYDMcjS7ftRpn/8w/P/gdDlOYAnTUYMAGInejU8Seu9Q/4
eyYWB0caMaBT8Mf/ufNX7+j/vbP/aFVz3WGXI/75B8FFb8A/rm7Cbscp1QcowxT2CBf9BStLOWcg
twmai9zNKeoDV4Zmsox2UyeDWYn5QoBTFM4GK8BmVg+LHdnLhuD2nIVZQHjpv5RdNJsvfm6F4ZXf
+5OGO6Pn7/ZgNcFzFaWdua/KxvWfKd5nC82YM607gnrX9UxAr1HXdelVLearLlsTJSdnSTiwJyaR
1zPVdi7hovX9aFnXmpkh6X+svkgW0uvv2aqBKZEkNPdCyH6+9jENas6NCIbmJMnWOQ3ytS62WVuJ
G9nU7gNq4BLoK/LK7qu7QlLOyB9QYm8YKbvltmIj4tTZgORbsNTYKS+sbPT2vl+5cgfko1U81Iu/
wGZdVJndrcINMoRXcgh/+r0RntulNS3JXDtIgSC1TYc6zedmm05UUzGdO9leiBqZyGGZvI6zrJxN
Xe3XmSXh0ORoxbbk9jTysZkrO7jETKzIT+3R68Q+s3pb/KwiVofT3Cihcxtqrr9lay+nGJRqvrI6
pzATJARB8WUNhm7TAFv2iY0j1A/fncWJ8sRyYgFotHD8bPd+5mA+7LDBMlD11vUpBs+sICEgWZHF
+VK1dkLiipFvCLfJjJei6Nkd69bFkqStJJs8RutrG6OvsXvcwzC0Q2kdwvzbraJcL5G/grQ0Rw3j
uT/N5VQkS24V5rYXnoZPXGlfpWlS4IKbxsY6TuMOE5cu3SyCb3rTOH6fnrlyqieowraxP5K5t87c
BbeMZGPdVXU2yHsbOYs7bDmBG+qugVWiT1RI4G0V+7PuxmtaFll3Sf4o3KmkhIPjZZvcaZRrxVHW
rFSV2EfM8hLQ3aq+Do5Lak840LTeQAuyw32Y+3lk7lMSwMKfU5ZiQw3BHCn5LsR5A8XArJ16Z+GM
pXa+0XgBOJGW8y128PJ8tabZfbIYCc7XuTernHgIVEL2blpUM/ixYxV0GNuJpuYXd+YYeNYJ2fib
KA1MAA4EDM0peaFzfh1YjbMy+qvRmLc4q3jsUm1mLd9cJ6dUXvtlVndSNWa31204iW2EhVG2SSfX
KJKZzTrYR2lxtMtdXF1vF8+G7SzNtij2qRL9DDO+nMBhnJVY0kcKmVbEqeoozxOLO9ebpRZ9xCu3
wcwuzGBcFw6aqOs0qcK+1ednOO7PUDxx0HSRyGFNudDpytq+XLukrpRwnY3rLywF8ESFF32NJjMi
aXqZq0K/BPnSed/lUbzBGtF5lQnHdyRKyosBoz25Lej4eA99uCIbTQwdwWKJkU6kwUVO5wj1Ux0R
rkynxK2lPCuUXXXdGc0Gv6EUrZfGu/NXos1O6BmNzrceu6WRUkjIMAlM1Jr3KdR5Mxks6a8Q4KOp
/jKBp3kYDjui2NZ/pprBokhvU+wvwhifYbfZF2yqY5w6boMg367QQ+XaK6ozcmaD6DrrQFY4R4b9
z2wR4dYEjDX2lQBYSlRfGm4i2rUaNl3quvfE44bMnhaZFtIsE1QVamfhPPphR39SeJicnZB/YQaP
c+Qb3aaaqMPjGZrfo18YqjgZlsIc7odO62BTVQ5OO4Pq3Ee0yvVmWCCGu1Ue4d2CVPFcwCS40AQZ
r+ezx0sdy2GGlpsBBZ8QC2hJtPCWaRDPaRXT7VpM3SMspfXSYaOJrWiI6Ge605WIupG4q7Uyr9ym
ANLKxZH10RaLnyi6rnHe991u7QrjKVsN+VSJwTktCki1x4N84Ozn2Q9/mk2lx7jjs7Gpw3LjRqIl
HsOaTkM8Z/GX79OrYYUWSJjzlD2EOsg2lSARZJ9qMWyLZa1uZgsiVRWm6yMwCqbEjefqfofH5OKd
qhUV+xZUIHSuxGADG7v5Qq2r9WyGCSbR3oWLPd/3yqjMx2pJG4+j/pBd2AU6uTtUFM3FsSENijHo
/lS34HH05lxTX6RCVSmChWIKJWpkkRN+1iPTu0jBobsrXxbqriOPsT7tZmHyqzznVtOU3aU29Y7K
q3HZhm3ftCe6a2zyuozavzbX+r6qFI9EG8G9mUkrjKu0MWUS5hmaQGoBb0boYIgvmW3AC/SHopRf
9TBXJOvRWNlyDya0vboIcF92+4uht/RT0+rhdA6q4Sojq32TZrMXN5mV3y6yNs4wds7OB5JWzjDQ
6g6D247pnetOxkFnKzPSN3ggGSqIORmaqcbmy7LFiUCXOsRgvOvB1I7xZFbteK6UC3fKUv6ZqGV4
Mc+5Phur+lho1+VVYzEmQ7wqUWvqAe8kQSXoD0J8mTRsX3/UxkW4Gnliz5598F15J9zxmKlGuCii
5tACghVhh/J3brcAKyZjOQMSspvip2/0e+oMakhB92QMRHmHKNbcd30pT13HwDZCjaWg7EvDx0wt
9ZOtB3+LRQBjR3TFWYqI4clcBYiFWudLcn3+N3tnshy50a7nWznhPWSMCWCLAmpgsYpVHJpsbhBs
sokZiSExXr2fknTsXz5hR/w7L7yQIqRWiGQRyPy+d6TKdCJuqdKm8mCXXCCTS16r595cAbgH1gBI
rAxhGwaw4aybAi8b3UexrgNwpiDWfHJXVO/kCmzxQXJuFPacfwAo2mzLss0hiTqNbvZm4Aktdf9J
R0L/oM8YRVoq749Tvrb7oV7yXaXW4gVsSG7iKhbbws39s5hAqvTBND7iPOMw8M32KUZXQc7kWPhv
kJNEUqWJcXbNvDi0BdOTrVYr9KXln+M29T4SsfwuiLaOGpbeq0psezeQf39sKhoVUowS1073i8c4
c9LNCnwChmBq1sNoyepcZm0aNnV5gVBcAiZZK1yMOAtjhqmgMcb6bqhdyhmKFNGOlOBrCcz9KG3Y
myVpAKjT5ZjDrkKSVa139GWa7Wd3dJ977LYb2DRxP9uVe9XyuHo1sQURS9rFHJfof+RaXOzaaKKm
ctatIJ/hNaF39PaBJsmmH9p2w6b1LOV6XmablKx8tcpQ1l59Ej4jqRrWHWBZGVqt/dNR42caL8SQ
Cosc3DLP972Baq7tBiMo9ORTjSp/9jpj3GZcq/u8ykvOWzbwvrF4yVKMlCrT70kA2A6+VV2WdcoO
vQtb1GT52bUqtW81yw1XnCS73p3kvT3U+A7bVLuF2bdJduGZsOTWyVgvd8B0wrpIMISzPcTJb9v1
83eL3ttHt3LbqJdK7keRLvd5jA4owKCAm22gpTQnmiKtvmpiDn7QK97udMf2+fD1Sz3wIu/yuX/y
iEnf1Jw0oartrfDWdA/TR7cn1vCwWid3U9V+9W6t1iRCqcUDBmpl55fEi7GPzcpWECxaem+RAnaU
5JlsuayTbd6tXeS0ZQfBmaajt2nSzj9aZboean+64QDihbk3v6g+07m9gPj2FvhHFvQE6x2rZjAj
U43yZC/rmgVgrsXGAoQ0AhT21lmpOQ5G0r8ApyBFkyn9xk+iditRtmzLhKM/qZzdF0GSpn0M2NjJ
S+uHc2dJV27atQFSxuy5cSkN/KQRqNjYnl5tQEHbFx5rb9Phf2MizVRQL4YfViqNWYfgJafZNWEv
8j5a4SYCNSfyJB1mN4dxaCdzO/mN1TCl9ZFwtKAzBagfW8subRjL2IeYCp1qDhLA2qCjQWQ7Eahy
7Jsiex37aWLC9uOtFFaNwM7Yd7Nph25t9wct1eLtjZwJUBjSZaSvzhwCXsVsICwWgUZG6Dugcryd
zGI4LjZnzDyO5k+vNMeD3tfcHYLi+QR/zXeq9HOBv5uIsKU7VTeCJnU72CR7oPym7eejsbYPCu31
Y+MM+R6gxz1U/uq9ibR/oU3b23rx4K9Azik6eE+PQ0r37iWj1wGVe7kFral3pBtjfNNi+ymFBNz5
oh+fDNgCOFknWE0m+6Hv8q1GQ1nUzHXO+9jVYZ/OVsCu1T0mSV7unTbtqIcoWBZolDi3beXxIU3x
Ena+IzfT7NeHmxcuMhN/vOubSgNVrOa3YVLvWMHLo1Nkgr7DSvCS1z/VnKVMhau+80uJztuzpvWG
zro6+qi12RJO6d2rmewgyuQf1WgY+GSpFjzAG6DoyM2nwse6WWd2HSSNXbxx/L7XrtPukgyezxbM
NprhhS2ZQhuhPGs7iP6DB2zZg/6vkVhs+bjIxg1lyWfdWXG9nUVcXPAHwcqMdXWyh9QOGQY6OJnm
6VYCHiaWvdw5qho3pA2w/1a2/V1aCeEVxpxul9UF2ltqeplGGMdB4xp3Z+1tZB4OEPSVyBdbJz/W
Zant0fasiB3mJYIFdVg5zGraFE0Vn2Gdx3JjVHm89VZnuDNKKNagQ5MQlAvQRDC46A8dlXzo7tyc
vGYqDqQLTJFV+u0TW76BOs//87GeKlYjS6LVXK5W3iTXRHrak5KWvVuJfjwqvUfvE1skSmicpZsy
7l56LfU//GFqrplkT2RDZUX2V0LIvcXRYL2qYpuXbhL0ukqfyLvDSFqVw5PdL589ufNTYDbFCJTQ
YuSUmQAxTaaaD6vTi4eyk5B0fjI/lmvj7jlc88OaVtDsiTb+RCGkX+IYAUVhA5fVWlI99KnI7xbJ
EIIpHliAwPkdwRnD2QWFPlr5/GqzF7z6MkvfPRNVjzEbbsSr6W5QPthRIvrybqXh9Srl8CyNm+68
sMlkyeejD/L8gc97veOaGfaG3tg/s6Guo5LesodklPOPhpfltRnxZEAjMdWl6TAcGQ5+tNIwoszp
y1OVc+x27NEfImUg8BDUJ6XWnjAsEX+6iOQo1lnua51Fu/bS4o7CkCVaKudazbm9nX1VbOfKXIhm
KZ1tb0nxxoYyn+BEhQys3up2inP4DonfclJp9wzlnWDzMzk7k55oiJk8Ll+lx1lo9r2Ku+QwFA1o
hxw8AiviIWwSKw6hL88j0sooddcXokbbSNWJySkFnJB16oEDe/q9dkKxSiQNUvzE8g4WCYubxgZb
RWdlHNxZXSAojB3JtuOPLKVX0Whul4rwZ8hO1UcYntpdXNWSTHVxzS0FA1WbycFcmJHTrqdx2rOq
bdaYftQUsUEiB35kObHXa7o+XNDWtAUkoJOxoi1+tUmNTsAqJ22HTaAsd4tvnZED317ZhtfY0D9a
AON9gl0giPlNIJ4YxZ6EEbQTJDyFZWt7e2we9YH7fDjKuV+uq+9mV6LouiOmf3ZPw+oYNKjy5IdH
Sts3Hk1STcvgaT47TW9FPrX2GYmaVJjqw7Ov6nLjTZn2jGm6etT1eQg96qrJ+Wzt96lAc1k3ZRtm
dawRnG72bkCjaLZvvSR56OnU2HVu89WtRorOuF5gChs3MFl3fxe4f8LYkEUcoPP078qqg9bIGNpC
6aZJBGjpb2fexaO99hPT5mC/md7afJRr6/pbD6QxBLfpd0su2kvXNfmZY3cciWwuNDAGJGZ7F34m
SgA+f+nu6mzKWXOi2qkF440aQ5ERdoJwgi42VJ36RqUyD/VF+BtW1/qu1Pvhtco7otqZQy49CpBd
adTdTned+AdXMn5qSxQfuRX3UbxOxMu4rs4sL/Oj7s3GftTjNdQyTwWtR3kZY3KawtgoFkb0Cfdp
puOWm4S+A81ChTisRAkY+alZ7BF8WcQPJPVPQW3CRqFaKNffxAPpGfITPt9+hY1ph+QnWEqC9iEf
iQcBscNO7leXbM5o6KOE04nyvltCHJYfXdoY997kZ9t2RvdGFo7lRTg3xl2Wt/XbkhvLSW+GYm92
urYZ81ZdnLnOTgsmr20/19NmrZd6SzGSzdzsjO+LTRFoYEjXC0yFrnB2V/NVWdm0rc1UPtsZa2LQ
6WV3KpHX32z8zgN04rLjAsFKNozVl6CQIA5UVVkhToLiZ+1p8yPkzlfsEqdUzet0QNBIiFPjmcMO
Rs7bZuXS0EqWOcFtvT+JDinD4vvjVqurKcJYTw38PE1049hx7RECoWlXMFNwMFNMVxQq2RPEL7k2
mnR2urLXMyI1pO95pa9hg2UeRjXRr1O3IvY1de8xHdb53i9Esyldi0apFq9w44/osrSkcLcKVd/W
zyciFNjbt3Mz+ptKSFjvPBfvnZpV2OdutzWLtdgMML/cfNgHEpoOjIL9lGoE0HkShjw1vRj0didB
YlkaaTkeJYTEFcdXobGqaypdUT4QaVQHBS4G7iRL876kxvl3w3bBJgB0xEGPBxuxVwzqugxy6Gi9
t/RwdAwnEjNXFzD83O57whTmkNe3jLxcL3dmwlpLxpQ6JHmKTnRJSZyrhmzdLu7Y/xKVuM3P82B8
aL1KnwWFpcQ9kC/wkvass7aJaoHS+vLYGjqTn9PInNSTmSm6FYA/8ezoTAoVIVEIiD4mmtrPw8S8
aS42EyXRDk/ecJNGUbPzW2pq/NIzw+bbcI33JFPa7a0Zr7Zo/HvS7m7CuKUzdp5InR8JARebPKW7
V2/d8TTnc3IQSC1ISbABjA2914hzWK1dDrO/TXpBgobsr16J3IHEkPKWkzgH5B1R+xib75VActhk
DB0jDSGv/TjPN65Zbqp29jaqXe/RdLGfWFDf0OJfRZ5Pe0bb31420CCCzg/U6NPrhnPGL7wkIbgz
LquFNiQXRhuYxbRu07wg3RHcLQR1Nu8KsXZbwfOI4WMcgnwZxCbmw8gG74c9c6DPXK7MLA3OZ3nX
ZLeLotSuxO+Cl3X184gstF7mX0mi/eylxeSEju1nlbdfCUXYgBWewQSSN1tMgtUDlTITDCOfOGME
nj/AzCyAWn3S+lteky+9cjPFhXm6FaNtNalYeUXBXkUY57dCtvq65tnedDg0BQF8YToA6oxVmm00
mWWs/TWFmsHiGB/IjOsti7mz49h+mm3wCEt0OTQ6bmrVMgfqva4d5r64ZqMo2HyUx5Osv3V1Mv8g
wkWhnhHiBpgjxUA5GnTaml0o1mruE8eJTzcGM2oNYhGr9aVNDGPbaKgnFsc5x157csg+DXmfstDP
Zu+i5d5RwlyfgW08njR2UTptToXbl5+KWE9GzZuwKwdRcJKaNSgeskOTsJGaC34Ce57GSM1l9Ugn
qfduGDODFR31US1lf5iLuX+3RhOHP+JAVm0ncQ9WXz9ZRSdIWCj6g96109Zm2dsjXNKAUDASQJn4
F5EY5VG4VRwQ++A+1I4/hUxY/aPuDH8y1tOjtHkpJyqpgpQqgh9xXiBl8dfydSpuh6xdIKZC8QG6
5lSGtYkz4ugDOp4waJkmMSJLRV9rE087VKo3aTfRHLfghXfPAGCVi8MXJA49aI1a+9UDCVyFq3Xh
VPEAU/sr7qTe9BeiENZdnyz5ifa86TkxfG03YNU497GVgaItwtpqa/vneZ7uk9bPL5OXDlGlGnpV
WY+fIaLkDuFbe6csN9srX0wBBJpzqAzAYGL77yfRJ7vZA5G25UpFo17F9105rfQTMUwiz8h+r577
DXmDFqlEExLANKUAtIkfzZqWP86SYqYJ7fNWy6b4pVpqkNq87fkdpKXaGGs3PbuIa8kk0hz/SNKZ
YpcYeRPGxZg3fWNwHse2cxpLZ9G56KYBKfGaL2Ex40VgQhYUeOeNYLbTusCErDlBggG6VLVHBptj
JhGpPGKD4OSni7T+ykWSWNj6EZd53CqRPYMi6eMMzE0eFLIf7yYc89jt4sTPw7puTnWHVTvWh7Nt
Fk+xI+OL08fGEUAC2ZQvVbUnOSY7g+umG7cdsmfVLGrbEWzDIaZlRWR57RgRBdhDptTZczaqpyEm
FUBmvjrzgzAf9UbMrF3OIwLrW4UJYSYE4eSL3I0IwtAHlfI0No2zL8yKDR6e6kTWYn3xlWd/mKkG
4gnkMT/C7q8ot7yWpuNp3Gsou+5hXSomwMECmfXTX9oyfNRFW6jAtNLuB8AUoiDfEumDEhmNE2Y/
3jUNVyFKMQdOTi412uyq4yBr/HAlGyLsTKe/CbGygOSh/NrF2PZI3UAYRFnVVTbG9NlW9XReRl8D
PevefNTySaA7bQvs3v9CGzMdWO9IDUwZkly/vLYC3hd5yMl0mPbXwh0vPOrlsGFZRcZqruk0XUe+
EOBN11VdFhFKQowVgIaJRHO14qa5QipXj3mbMP/7hW09s9gL+76upHhdcpfYGwIcxlpueq5NY0O2
kZORGbUq9VkhyyU7j/woG4tG7o7b1fWV81a3A1lhaunsdp9nZcOCZXfkjTpDZn4a9CtC0lKAMl7s
kRx4xKfIYm3P7MKhcqdkO0tjarazM87VhjwipQdQGRPJGXQvgVGZ1mOv2lJue03JF9lxw4NUStL/
5qW+wMTVWzmL5E6DBktIb68ztUnnXizhQi/Y+2BjiAvg1vnneph4YATD9O0X/TqoxDl1q+bdgY4N
V45M8AXcSyLQKrOdN3pbIvDq00+sTtexWd1fC+RQRDy7selq79LxIAXGLfAg7OE6HpHqWhMvQbzc
YzYgbqc2eutZMxGAb9cYsqMpO3u4d0qKeWRtT1cduYrYjmxs00GLXXQyRWK/obKx9APq/Pyas8AW
gD4TAYmi9FIvWn05nm06KNY7HYDJf0Y61IHqpJwNH5at0cIyDXHfR7ZfI0cWObQC5y/rKyJQPsQB
BC3l6raL5tynSgORyqvhyW1XR2xz19apTPP7TjuUyk7ST6XZA0uadosVxvvHioI+xRwR9+6Fzee6
Wub4MC5JtivQhi17Y+zrn3SQzltRFDlbtHLKnSPrHL3dNCBhKrJsBDnVxudMaM6WD8w8KnwGIbXc
YH6l+WVPHOi3I9Hp/GnL3tfuPa11zg6rwmFW0/CLkbfYkAVxY5lR8dpTgRSWu4Glu8DtAbu3k5j1
93VrryeiZexNZ9oVqi5r+fa5CJ4qVL3mBlmBeLm1YlwLhupPXaz2M9FF3iuxZDLytcwVwYSVYxPX
dno/mKK6QwAff0qnUdslr7FtiMGadgsxABuod6cKINjae1IcPFCvFuQ38ICaT+44WV9j31b7sYWc
Kqb+1R4HDlOrvXNkW6VQdH37rOamwWzRzN+gnnrY97fxitbTn1LOxIP18pgh0vrWckcd0sIbL0uc
gvNkCdMuJ7S+KVKGTTNXQMLdJO5Qx3u7loBl0BSmXmKowYhwbF6XZTb3qSbkCa0sj7A2L0ZYIbII
hYFswWQyOGW8lQf8dK/lnJrvLSl/v3LB81NoMn2exwVdPWlo+8aHS2nrWIQjyvS9u+bFs1uM6wFu
5omxGz3hQj7RDk0Cv+Js9U625sNiDePiHa3M8oiCHtwnREb6C6q44urJQbzKeuGazWpLhoPW3Iom
RzQMdMp4G44o/YxqhoA5ONpXr+mL54QajZNu0gSE7EGeCJB64UQyn0kjSe+GCn52syh2VrNoXThD
qy7YdHxC3UyFJ+AGT69Epr4U/nCnT677RMqCQ5vA+hi3+te8JCSSqQzQwQBtvav1dWBFu0X54HyO
HLnE4QpEQcZqUqMKAYhDajwGGPmOPbBoSKqnt+91kR6KkraNQFqt2K4cXpuZQ/cHMa3rVrnyc01M
jgwORxJeR2E+ZsqQG2ED1Syu5W4TFJvDbbS5vXRFeW4lYgAh0uagJxhA2MAY9pOJBGUCp9JTZ7Rm
BLD0q7MSwRiaS7JHvW7eJAp557DY0DqV0+95vcw9VLWzqW5DfMmD+DCYq/e4eLEfpU1/TWxhXRGX
Dz/Sssy+lZwNb4Mcqfvyx9k8qaaVv+Z2tZ4IIJqI/fGN57FW4zc6hfm79aW7r7QcswGUuI1Z6djo
8XyvmbxmfmI+JqZxyd3BecnIeuNW0Bn/rPJQkMWbSIp28JI2RxxAItvVWtc8QEW1oXZzNViaRYTq
tJqPaNK7y1zOn0uRfoyuBehGRV+Ng6J4Jqlfbkerby/gluO0bTqGCwwn94mHKD2yGxEf/XkeGiwe
0treUFgyvKBYM+7PfWfiJUkJpoYNnuEC5nlC+GATJlNYMj0WSf6GbSc18KXl6kchS5Bnu3CeeTQW
7m278ANPiH2RcGKQeMS3NK7u/YB+DNDPMbdevdoR6hc/0vVVdjfRrsH75BdJZLKVn3zbty5tle88
1XfhYunTB0+9Fq5MaE/E6heR8lGc0IPRBR6S070jGT+MQdkfM5zBXlg989U4G2bgQpk/JVqRPkEV
Tc8OGP0hI1jssVMjE0JbUFHr2JIYvzGrzVcJlbDPS/9N72Nx58a+fezkaAdksKW/QT/AY9NKKwxq
sXj9g1ZOTvol7Qq1MoGRa33vjXa8U0V3kAbv7P3Kh/Ewawhf71Hh4C/N5FJs+4wY3LrI8o0Gzxry
lEFX4XN64mmJf9IiovHDqdR66AahgPNor2BatFJMD5DHe3813YPRkkVaaLbYa2Il0dnK1b3A+UZI
kFooJF2TMnS9ztkVTdJHPYbLE8FxHanPoxPvOuiWJcxavTbuCrdIbRIFminBV1jYYwziBP8Tjqau
zXdri3JjC0NS74WgnakkyeqWVTh39Lutwsp+5jpodsqZNWfTTtWYlr5pNBQiiA3UTcG0lG1+FWNi
qpPoW+fZlajyQjtdB4PfEkuN/sOevNi7Gu6SWPea4FLcp5C7Yxb5lV7wg5rKJ6FKJtjpnicLq9yJ
JuOhJi7GisfQogrOiwg1r9QvtZi29oCWrEyuULkTVl6KULAhEa1UIAMjMal6w04Y58jJPb9G8ATG
met1MHY1cRIffqMbxXeqTVocQfrCw5bFuneYYO8Gp12rYGmANeyxrUKh9euZjvEV70Y+E2/siyfw
mJXMA6SFx7KrlzN1Jd4+9fouPSxx5eOQpH86mP0miYy2crfx4BRkE+p+OOhkbCsaimoxgSmiw3GM
4j6HKv8GS+reXbFYH47mlBhDElMUYY2+/jcIxfK1NpNxp9BAf4wGOTV3qJOb8iIXlq0taXa5fTfL
lmdu6R3zq8lSbdNIgi5dlFFQNrFCzBkXmr7Dsbp809QLMGfbMcf1UnV4GOLRd6IZ+sgJZs+h38Nj
J8L03uwd7pI5qmTncBUO0A2PSo/Nb28W46EzqDMvZuKSiSXtlhiIAiGmDFYbmO3qNLewuEQQwTRs
ICWc5YEcdJmECs+Gad6n85SZb0OLQZEAC6OYsy9EnyloGvFy3TA+kzcny4dqNPQEUZxFnnp7aVZt
0fIN9QklSq7Sawf3rLLZLagS9wt/mzRTxojteWp4tM1Gt3LkhUQu4ePrvVsEaTrEqOIiN83kbknm
8pUsrd4LVTPMfehSmnoG0p5wQbt11SyPqdWpjYiTd4iE8Set8uRKT0mMssDyQZGW0HBjiOZILnaV
vHI4lsVr37N80RnVl3scNV0VKtZGLLSjjzWCtd5VyDRKmXBnapaVqGj0ZDc+5FPZFc9oiCyVB3kT
j9pfTuh/S5T9f5Ra/0Oe/X+Vbv+/KMrWETL/9/+UPv8XUfb+90f39R+Hvvyov/7j9tfpEy75o/zP
f9f/Q619+3/9pdZ2rT8QXGPnJy7M8kgMQ5P9l1rbNRFeo6yi/NS+xY7fehT/VmtryLWRaluE9FjE
7xm0mP9PvTaKrj+A8f1bGBF4NWFn9r8j2L6Z8/+XR+D2pW2TEuxbMJvtOJ77vxnbhZ1M8VhVFBnj
Dtj6WHIi0O6fxIw4IbYuuGdneYGOe/mXD+9v3fi/6sT/zGX4x9cl2sCwbJPKRZ2AHO+mIv8Xlbiv
Vo/TJc7vxqLvLo3O9cEWFMtXR/jVR4lV9lFi0IlGqB11UPa8jBtfCKNgRy2itJajZEABRBmEQ0ws
MoMjOfOlAWyiyzdE8kkaEqHS/GY4sxvEkTPyxCEbv7Fa6c+4eVuWhWFnl+sMl2EMC8d4MZwE/odP
9LQvnW00w6ZaPc0L1szU3hbiHy6lz6hVDzXBveh9GZInpRDLtDkEoRbrD26Z5X99Uv//jftvZPD+
y0PzX96482+4v3+8Vbf//q+3yvP+MMGJKI8xbs2BvsWf/O2B0P/QyZIhvPj2NxIl+ZO/3ypL/4MA
B94Zm0gbxKa3Qta/TRCm+MOybz2EtFeSVMio9O+8U3wr/8zEIMbadm1Xx23xz8c616olUVPe7V3Q
rWtftcNDmqK47mhviBwP8kongiMDjxsrA0iXxEj8u722yxN3eJQFARCtLgG5COnaY4FjtrHM4buq
MhEWzlL8whM/7r3CpbcxyfPxd5lmDjJgzBX0Wpihm8hpW5G/tCPALX1igMHdwywckFDXolAyLMIA
h2k+eVWM16Cs1yhZDf03eZd+iJqn66D4CnePLLe4+nqV3cmR92Vt2JG4oGPvsag84yCADd+IITQP
WNrKX+iI8p9kPMzogslgQDxnCSDoyjtqhpHr2NMK72S2MW0VfV2EXqfVd4ig3IPtZtmBJd99jKtk
OcPTtq+E4qDdUBODPkHzRu2GhrKt7dy28jdS5vnaAugAKgyp9pNb1mc67OLmTHpvexKgRlGeVc5F
eS6+BT059llhnFXlzPs2npZHXGLlW2U6yUtW0LwC5e5P+9bXlxwNr7W+E6KljpyHDJ0l48EbJV4Y
0HVbeLuitNU9sB32N2eaMBuK/pulTTvndjV8FWQT3ue9P/cbNM8ewEEKGzUUo3Fo89V7pUTdCLue
CJFlbpIsMIc0KVFk45oI29TuXmPMzP0Gw5Xx2bRL9SnNqj7guGu+CqchJTzXRisgSwEuvNaXsEfQ
h+LCxvo79k+UG1c7Sz03iY/BU6JFbgv5OpfGXixpHXHMIwktiO5HtpY/QoVdUUYcDOcZMT2ecGdy
I8TL1c4tsNRrCUtPUWxbGtX3qaEIeIZ9XlctTFzTf5TZYuzjfLJCTX5Dbhq7DPpsg8SlvSXbRnW+
/hJLv0eOtNOMogtdh2D5sSDtgaF2HOzHvgZZaaty3TNQRqmfRFPmf0x5rm9y7wLU63zjTKYL0pih
aA3T1r8IiKU+2TO+m2acflAo2UctAVmbtkzGwOYvGPoPi3Fw75fp6+RX0wPqk+LYeR7mj1/C7EjU
68aN0vydO7nMtjMTlPnuGHxbRbFGcapR8Z3vXM2vmdRmzBjVo2GPDbNx8VKMflDqzzhfgQbSUzN4
4lAidShQRPf1n2j5eKVkKA3sarpMVky7jhp2CfObmdafAK9AJF4VVUb8Kur5YDmUMqbZKjY18oBA
efqh09sHu9WyOyiQMJHOTy9Lvlwjfxg6El4D0/kN6HYpMoCEamoapkaFsn2hyc2eUy9wQVHDqUS1
oZL7akWa0BcGP/R0cVPACnfa4A4mHLIrNb7H7BEI/VrFbvfS+lqTAeIUu27Id71hxWfn5qsBnqkE
eLXCjzO7kFiYdwPQVydQrpfvwehzFFY2rv6setVRPmI/bbdyYDMEhyfvwC6fzLb+HsqXyVuRjzs4
pjsLjYHF+2mWAsGzMuxIN5S8m4uKapzFOvgGGHfHW/fsjqZ3mVadB2T+LdYlu8MuSXR/WV+GWeNH
97BhZ6639XG2otc7APlvsaQuuPGtpxrnq+ySq+eqBl5u1q8LdUXftVrjIF3iCLnCDUWl4MC11w83
bnRSF5rK+0Dlr2ijkz5gf56ysWCora6i64aPGVH/xpjr7mGyCZDQ8KWcdZPKImR8yAsast/DEcbp
DnlsvuA/Wo0XOepNmHLEHv2U3y8k5ucy0funkVTwicW2/m1VunVJut4Gn4dSjHH5hyVq7lBO0w9H
af1O0jaxdzTjRynbEgNFAzmTaw4BHQPFAv7U3VHNZLC4sb9t8JUJVivr2CUScLdPgH49XUbk2rwD
coWKbO/wZnA/4ipP7uqGCIFyxi1sqP7sWUmDV2W0nxu/Ga4mWe517TYIUMaPgQHpUlue3Lijjg7Z
lfFDjBnmM5ax+1lWMKCBNWCo93Ne1SLGyRcg+fLqjZFBwHhaLq+wEvnt4sL0FvfPhMUC9CXGFdfA
50o2zzZ1MmPrpMJ8HjXi5iqqzmB9mNE4zooZVMFDd5Su7pua26e20m/uP1fFqAnRR+B/aaG8pt2c
5Pe5TNG1cn1wpCYVipfV487xjXJPRdNyS0/aAeJZITYMeyL3rXfwAaS0W2/iVHTA6LW7d0q6CBR9
PYe69CakWxo7G5e7zcNHyFgTcYwBsSO7A/DEFY+Fhues605GpghviceDTZvjdhh9QiTyltCBmi22
sO9Rb4vzoN7Kpqt+ya7BRVbYRqRTFhnNeu1ECg2A4RLFk6pb9E4zVFzGSHbojS23dq5hyIL2F8US
ydTUHjpS8+qAdok1MFx0/siT3mOjWGtMeDo6lXnyX/O0sDxSW12uBh9iH22O1206AojgFDuJjB+o
a226KHHSS+LAcXp+cqptAlogzXcpUWLhqBx3M+c1RgRYG69762AXptn+9vTZxVU1G1H6P5g7s+W4
lSuLfhE6EkMmgNdCzSySxXl4QUgUhXme8fW9IN+2dWlJDHf0Q4f94LCvWSgUkHnynL3XVo3P3ek5
M9BS7zgIX0aa2XNoJvt3CwAe/FF9LBcqSkQxduEop19NWWIwi50nr5ZsHPPyV7XsJSmQIhfGN067
/SYL3C9kVSGPzSVIZ8Vv2A1fs6Q6OYW9KDi0FEPZ8N6PQ9kgLcCMErXDxhhY/XpLRKs5hRNgahjI
aRN4yp6OTjJ4bh94na1ra6tSXqMAYTAiQTFmMhDVpDjOqbsOo/QA5epRTNrrqKr8atZt6UXUDBfT
oj0KZ/O7bZjXcwDfIjchCGrW3k3iy5ic0XZscF3PIylkSrzZCTCoaJpbZpaWF0n+gz6Y1YbG7PdJ
qCvIGmR2vtDrPI9WMO0KU6uOvUCy7rjMxqvsvW0BEQXOmrUo8oqgeqXIAU3cunwP5lc7pMVIf8zh
siN49wbZoJh8bYXcBTxNWF7Y072f0JRUesMErLpslNk/R323N8dbna4Gmqa3sPKNU6Ar9BF0NdI2
WYcagQxNe0XO0rZHLxOk/ZbwxKcw71rcWdmjTtbYbIvDZJydzrpM2wm9uBLHuNJJtEmHtQzDL5HI
nCvLUh4jb8b45nwjVXCaouKKUIgz9locPZm171mj6RmhTNHoxjhje5BJc+kw4On3URvYRwtVYIXE
GZ0KBC4qgCMRVI9Nqll3+ex8NwospfUdHsbKy9vkuVx0S0Hov5E1M29Edkrg/CAF77/i37sxBz+g
FuFh1ZIBkVH2ijwyPlWVxC8icP7o803oyys7TXTav0AwxPg8ZU50XXb4i5fbRL843Sr8k5eWpVlX
ibqr0vjRQbcpcVZWVZTemt34HY02LcGiIMun0ebD4Fj1Ny2SF00QE/Ln5w80+O4hI0C3yegEW5Bx
4Js8O25EmlA5MN9JnZm3jMSKpBjY8lBUKDmfHaRnTCAJIm7TGGaFluA9yNIX4lRWTV97gbKaLWE3
iPQm3rRVlmv+TmbMBKe4KjdJHl+hRz5lJM2vujG/7QK1L9vQGzXn3uwGKg1dhXednqD6WNQYSGia
qOCNLjBmR99IcDt3ptgNgVqHsuR5RjoZV5N7gje0syxgRXqHKobgZFdehjN0IL8PsMrCUt6XSQsF
LOB5mxYeTYB6Fz9oxY+hNA9xebzumahv5Ig0z+3fYt6qrbRJQjTGPNxJ1R0ACYeca6Z3Fn4tCy4m
alFmONPRCHRqqnkP1cTDIbhtDHf0JELpOzkFmgf+RD1ogBuEtOVJEP3tMuiFK3Nr8NfWupXu0aRj
xHZI6xb3cP/2qEO+Vn3NSaGV133DIoq62jNm/dqX2GD7uDixJ52EXzxq47zYhZies4g7TrErBO4n
bFGeE7fXApq1YxyYw9+Aomv4RUAugTfiZTXQy9tzeeHb2h20MXcDIO6V5MDLeCakkGkbqoKV1CLW
6bq8V82QVStRu/lVP/jqhYkqEVP4x6p++MoDyz481eEuQlsOeLnZsoF+l3JBwRfhCe3kYr4NrrTR
WmS+zxRTy1jWkUCiOgofVwwbu87v7Mi+KnKD6QsS+MdeARzpaLiwJsU8DjNKI1UYBzgnmK216uDW
32rlD1i3+KmjcL6z2Vs833/U9P5oq9TaZ+m9uQx0rVQjHE6ws6iy8fwEyQhStZDuqESHTDftjfnH
+Nop94r48khrx7Wpgs2cmSdDcDlt25P6Zjga596KAqhlchfGzrC123rnJsWDNqr9oIxvSUcIFYO3
+WAmFvMUa5eXwUPeLGWIW8HIo8fkFKB/WswU66Zu77LBDHnFKuTUMebqWKmbPDEB+UXtddFEb+CU
bmx93ve2zHZQh+EKuEe9JoAZeI+HCZViWRv0cBtG0CDh7ZCNeIWV/7muKNJMozgVcfuOxja6KkH0
IbnMv078Iy0sxHXf+zXTZGOnufozAxY0a4He3OpBNB5GgfjLajgjRISxMnNyX3GQGZtiDPpz5mTz
jRPySOn49lUtLSrFmay6Mj8XVXuLChMEWdYxCurzk1mq+kCCRL3WEIphofk2VyFkkqTxtAEbrijc
Hill/WwXZf2cD/Z1hs50zTmiJIja5WuUyU7p6UnYQ8xSFLdoQi3nVrrafQWZbB/7JYxnienQLd/r
sB3WsajHC9O0MxBnDaJYXw92QQouqxyP5iBu+eWzjZIy2kgm0ymwSVhrrbNGWig9Hs/ssoUit0qM
YUM/g2SfkP6AigwkGQhB+yUxK/PvGmvcDnWp7zSNrDAEhxeVn+1VHNzrdVbuxiqCym9kYu249s1M
JRD31lsTdavAvY5BigWd8xbELHFuG7/nMS5qo7Y2YGFDhNv5HlfkOXNJrZwoqW0qLww5/KmCWrZ4
6FEvMVDUd0EYXVTxDy9LzpEtZjKMLcIbhgErasCIY5jAD7Wx4EU17E0ZT17McGEK3XkdAdZHKVXr
+1mr+aZMDCj9174i7BX1V72ZNIuRSx/pp1JT3ztbXGBa7DdLxBHBScASiCqthgiRCXC8unqqWaUP
gy4ReCqFBqn0X1hqr6Al3jEOZsAb0ztK2DBQR6DrqsPrwjeemVqdO1zAGzUMzQkwHrou8TUanPeu
iJZQdFB1ndCyLcX5jZ7rhmfHDsUGveYV++oWY053k6Mm0nvzwUFNgKi63VV+t0HKvhM6tVULtrpN
6TyP1j0aKka7WDqGpuUlDQ9ahIvRaL62WfKAzNCz4uJMt6zzgsRpVjPT6nRKb2qj+u77wfKk+BPc
PRLgnBj9aqBpW03mpypMvie2KrzA1G5NLT6LcuZJzxBwyUUm3C0iB/Y+iBDMG33e21n7OmistfMU
z6zGKaCrbmjeGn3wwYJZ28AIqUeluxWzdVlM4aYK6q1vhd9jPdoOLYAB6KgPcAx3iUYxWtJeWXUF
p5Nyqh7NyPiaOuwEPdAKNLNpvImFcc3g196VlRCHdPSNbiUsDd1mCqBvcqkfODitg35+5oqJ4M1u
swwTTMKAvMrqaz8Eo262UfXUm7Jf6Q0SkKKNXjpnPk9T0WxqwIFFwE2cYa1MEUWAEcpHOG4cPDD3
pwNNny6p7uIw3YR+9JyTVLzLanVf6/ZlPg+XMcK+ucwuU/nww02WZPlTVBuHRJveIS+cGq2+DlsS
AdlEt0gpZ84XXUtAnYVN3Fpr2IU3EfcD06NXstBvUh5FOyvhThR477S9G5uCB93cZNIMqS9x8zIj
OwKJSVZ0e5J1a4v4qV4WF2WtfCmfIsbpOlbgra2VB7AHp0bN29qJbntM/h76n0fAkNtMB53XWclF
VfVXeqdvB7266YLukiNscZUEw3XhzJw4Bh+vUJCc6AtwX/MLYGbN1k3sdTUPW5G65x6t9Iq907Ox
yKO+peUvRXGFR/barYyY+jm59i0r2sVTsPfzfJtaNGvZnxIRotfOn6xxFFvV6+Va2mhSWvQ1U8I8
w8nFTcAZAeRj69kDql5A/OhXEazfjc1Tx0g9MrcGWFWEVEHtZfR+JhdB/JC90RDbNLFocf7r9nmQ
yURQkNzpgb+LDR+HZU2hwqN+6M1rd44vNMs52W4B5qk+Ij/75pfdCiwloqW02YhUewwLWligAynq
p6cuWJThBjVAeaegiq7t4gky6GMjoHviQ4G2MN4JCFd9zdmfRKLdHOkTUTgdAZG6/qqJ5gLn7oZI
6PpI97TxCqFWY72o5qzm3LpMbuZwuk+H6boHscErdTLxpPe9i7rMHh7J/YhXkKPQkhcXEkFuMeNL
WGxePhLCG6x1BuerCYdue8FLsY56NMa6+ehzJlhZmrZHsnKOh/o5LqnadLvudgzDwmCF2PPCqKuL
JKTNJ63rSJp3AqiC0znXlTbiuU3WY5y+2x1NLtqRiafTI0srjnbQNj2rfi1LhauP7O/YGJhy74Qx
XUkE8r4FasKIs3mNVgdJmUFpH8h6Y1e4qgSFvoWnxUMzi4ebsx/Gh1XWNOBoKxypTKBzjO8+Ip8+
1t9EqD2abQ5DpAQUS5rHexSSg1m7PN+iZ63rk3S67QBQbhD2l0/0FqHY+2sksQOm5skLcR1Wk4Tl
276kHJbWqRiSkz/GLctkHVwBMN3LZDiqao63kZGtp7qgzCKIzMoac1/Ud5Zsj3qUfmcCGD4ooeqt
JRe078yPAhCgv8lng9Inmuh3NlW9wa467NyMw6pDFKFt2IRApwnObn2f28+Qi5PNRH4gh/G3KO42
s0XzLCNwYhz7naaolOoS2aEPHtnVIUqy24kv+EHvEVijmvG32XybGhSOlVyL3vkeUKlbTCaYo74a
af2Wi3IbzhEsmmaTAFWWtX1QxHPPQ7p3xv5xTsLDnMffJn7bSVKuYAPVjBvyU6kd7Quh0htDYO1v
lXnqnODkx+AA7GaPeAWfNjrrDTET4H1i2qmQ1aYLgfzqMsJ55hGXudEgPo7TY2xUhkfDemDndc/g
F+5nYHDMRyhvHYYCPq2jmuPdto87hPxDcK9q2tAODCDqwJT1DrVHZRm7Lg+/tCKhjIUh4KYmklDr
QfnYgmWjn0l3xfuK2xShHo66aEjnVYH6F4+PNW+qCdyI8zaWtzUOIpum6ACCNH9j9+ZI2AZxz4Fj
2GE0xwmPI0faX9pBh/U6yK0tkg38E8+1G+qS1jO0LNzBHDRJIhVXDU9WozCcRDlqjJzUXE2pk3SK
A7SIjRtRu0K5DE6yT20CHbTXrk4ue1C0yGi+UVI+Oos4C9ARHhHqtwPoYxv4Ff47WJfHMFt6oIQX
ReAAgP3QRdQZEETuu+GwNtlhvB/D6EaNXecZvS7XhSb2Bt1v2sT195Zeh8bOieQyyi9yRi6YpNZR
VqAqnwETceIvL8iY11c0oqlw2S9XWuGWm95wvZqjttfoQu2Y2RXoMOFUOuG2ENq57HDqFY1Pf3UU
e4SICIKr1qsj49XseHFmU1uHZXwhKym9UeDjXungT9epUVC3TEoTl71EUgj0nH5OPKv7vIL+TJC8
U55Hs5Dofhz31TZw7dV+XnyRDU00FrfAheKv6x0e8KylIG0wdjfJSEg8tkRaRDfDNLhi3UlbjTT7
R3WflqLHkepn5eXQxSmDQcSu7TbHNn9g3aF5gPvWiKKv2SQqz5UNOvkiXOsqfiOC/lTo9hakUkYO
8Xypa1aDsgcNt6PKq5l2wdeq9HMEhXHA6xk7KCB7GvfdRCsNJY1FwnuQxruyRZDN2bL+Eos+5xWv
cdIuxvNmC03HWBd6Ph8zzYYmoiUjBUhJcBPK6fA6nzpxF4a4vFU1iS3wLj2jYWy630o91hjd0Liu
28X7YwZAlDh4bcCgVNvRgFVLmaFv5raLTomrO1chQanrcujAqlqymtAql/X7FDECnWTdYqjgGpO8
A4uFM7HdS84RxyENkivbjsStHfd24g2OnA/+nHP0o7Jf+PVdgwg+iLr20M+q+xqA8j4oO+HQ7FZo
vNDRYdbj8K9RUpbVzGOTTcOJO9oiKaoRNmox0QHeyG+7b6lzDM836h5/PQrBEdeAgjaSp/UIaSPC
34V09eQT1tN6QanX38egCjPOc7wy7mDHD3MPUs6zup5ukdA1+6kDvLRpkrLY1xidiF6F73YAuE7g
U01ttY19jZ1IhjkWKUSD+onEOOqmHhb/5Afp1uic6BW7hvZN0ycaLSHywq1Z68HB17NyK/k4zKad
W7GJOu6XYBz5awlsNlkChWdSi5+SrpvxAgBhBGpdGhDD3BoV4NLzjX0fh69qywsocynCr+zFqYb5
Xte1Yme6nDLYr/zTPFXjlUM9c6aHMR3iYsy2pl6jhkshTiAytw7K7MLbgS7WddiNyUYktKD6lEP8
inhlC3Sd7BnLOW1eU7w3UT0fkH4GdNR5+7/WYWxfNeCBzpJYwlvH5MDuiVxplya9HUwF0YRFL3aj
FxCk9aUVOun1AGfoQh/c+sUlHGk6Jo0U8R4vQ3aix974K2FHGiahxG69uR+pKrFZZd8DjfiVMtD8
cRvkzAH3OKlxJkEu7WmKBNPCwL9IQS4Cwui1aJ0lLfLBeehA68BolWcWEEWPJqmcKwMwU7hPcWAF
a7tkmj2AZzW2Bv2L3Wxp/q0oNWhiCT+B5rAs+nqeHUmrHh9nrW+eHHq5myrVO6yvfXAAiz1e1k5h
7gznNXOqxcGkhy7uH929i2ZQ+aNhlpsZxGO5kW0U3jRJX7EGFS2sIULNk13HEn/rD6F5nkj5KHa8
7X5wsvqBo+CAO6bAIzUolPt57x5S058vKgSqtBm7utJJ96Ejs3Wa9myo1PdyLJ2XDsfIeiU0bdr0
WWV7ph+76Tf+u9J8iwWtPKsPi3pXA5+iyeEGhNAhekPgIIb2PjAN22QmO8jHjsPVU6XsgeaGTahP
Z3XjiS4bWqJCilMxjf5rpzWSlgj9cw9K4LR2Qt2/rJFSbgoiY490qqkiRBx8yawuuXXVVPZL9e1c
BG5qPVdjEEDABxYikATdVHZl7U2oF9skH8fHpgrvHCHCmzjog60e1XQ8WT/tFwQDwbAdLGUxEcwx
reK5EWetnjvtbqoHGziE/QJoR7x39Ioxqw5M+iRK0hVSAM5rOAsgCduZe0hGnANnPc3V/WyG80PG
pqSWuHp0Iw/MK927PiIkbdVrdIXLaRnzYYHTopFVAVTKMK+bETGEK03rdkJO/BRZk7UZ0qJZSadd
ulSx260zU01P3O7sNFguDT1QTAl5ALPlpRNtnFxVtde3SXiamtkPOWpZ5osIHfdpZsywkwTThjHt
qaCHsZbTLXvqXABMSDSEfXBD7ulKoJGAudYO91k8yGOP4mWDbJOzTCdnwCOuFd+DKqKzXTGzBZLF
yTHkpsYx46EGNDyyAxuOAfSFbI3ihT2c4NdrmDXNxZSk/k1jDM39FAZ0Q9M2uwQSJZjjGdAF1mMJ
dT5tkcYQvKlzpkoYEcR671yViYG5YswLlPRlPovemwENj6uA5+Wytuq23k/MGGFCiqw/z5Oiderb
pXU5YSWj6s2XKAIwBfomLwHgG8ok4iI2RuvEOa/dBFV+Q2sbOkVK4OfKhS6I+8GnE9hMvsnaxwTF
xmL61Seche879tfoQyWmZlVey6LPPS2XEthUrU8ONP3Svu+LlCk9UV6RQLsSlF/UMNvFxrSojQrI
ECQCBEClKCdw0w+C/cjsoyjCS1YkT5NTuxA60atcAlDov8hEN27iVGdulejEiCgemOf4x6jNlE6w
IX+AEz+j3+wa4o9q9tiGxNrkEdvNJRoBQ3PDK7vRzDVN4vw4tUP9XTGgWgHbnM+GFM3JGs0AG21n
bRYR5PiP3MH/SDd3X2T8+yMR+G8y1d17sVB3m4//0P9HheqiEP29QvX8pf7y9p7+pVH9ux51+X/+
Dz0YaSn8DcNF/8ZZeElr+odyTtf1RViKBhThmlzAwv9Uzun2f+ms8iZqUxN4seEid/tLOafL/1Ku
5OxpWy6JDahZ/xPl3If4q790c5atf4jx0nw8D4nfN0ekQldxknmGnx2TFltJYWEhsmlgaM/sa1ej
7GhP0m53jYC1INjrvupWg1m+5aNPEoC5/+ke/kKo+iPd9V9C1X9d0YeIuFG2ZMbYU3OMS3HEZAfi
tcD/Ao4jv8AGve2K2lkh0wMaMrUnLJ8OM8lGYC7uvtFNfawcBPOjNR/1Xv9i2dXihnCIYWgMRsdk
c231PL1nmGNvGZayIOMO81TB9AkJH7ojGh8QGo9pF71Y5nyc5+J+zuIrrvxxAkbI/Kse9nnaBHuI
PnIzkzq1oTwPmMwAFnH8Q5AV63gOzqIo7lGi3VcZ3KEMDkwIHWs1yPjZHADVVJr+NtTiUSfuZJen
4m6SpIfRleMvtep6nptPotTMRQL5ixv6Ma9Lb0ultRWpUW6MBKmvHICefOcgdBA5IuQoUWOoxSES
IYz0y9NUxi9Fbh/oW5IMMAbrvkEKwxhzh0d0D83/vcZdnPWvjO9XuTae21hqwGzSAOvQkB2GoKRr
aCDsc2Oj39QT1Kth7rs1wMTUm6uJpddS9/Tvmeva/U1FgNKfnx1jETH/6qvyjv0sbqbJLXqknP1x
8oczQ7+LOsfbUpuX3OQ9Y272ZAtOVih9+8k3eX7JDXlBSxJv+pkSVbYVUys6MmVwR3Gzk67x1jmt
v5sh+q/sIH02C4P6FBLSTTgF5y5gcPnJpfOy//LSP9C7E87nE/PO6lhDJsIMhdvjGAlj7Tojempk
pZZ/6zCcgivCKDJ96ZV4VBhrQY+tk3qA/g+WK014fIEQpkwHmVbRyzm5ZkM7obgNxuHuz5f6Q1P7
q7v8QWsb5mUoEzusjx2tAJJ51znUgAQAy9QzveR49VZLHh+nuE/N+G6uG+rtMBB7Ki4S9coTwGbo
MLX9Sfri7370D4p2RdWgS4m4xTHxIkaYgjverL+2Nfak3wDWUf7/8ocBIf/zM5WTVx8Hoq6PCNRO
NBNPzMYA8qq5XculedHbOd5uoWjEWfqO8wS7eQjcMDWyO6DajORFeE08wUVHKuwqSJOdKUNmzWn0
ItLkDvjqvojt9z//Nr+UQVu2WJ6un9T9NkzpcSqK+jjmCKSCdxf3f0IVKun4prb9yZLyI178V0/A
cq9++hioS02URV111IvhsDTmVJVxf4Id0sGVtdRNdXnVMWVz5eT9+Zt9CFf4574gPuxUPtyyfEzz
CjHZjF0QdQB2Y2pUKPPNoL4nkLPWNVE/D0nQASIn6kpJuhMa6CjqPh4MnDljT+8xDcRzXNEAbOr+
q7sEF8FfI+LDdrLPrvV3P8OHPUzJSVP+5JTHduhfymgyGF8vwz4LoZhjzQa40HSnAvcBqgjau3n0
ANc+1UZIRxVkO/PXYDOJ9jnrNPC+NApJoclcf438EUO1uhjG6K2KjNthaRRQc4h1qWubJhOfRD0a
y/Py7z+w+pgZPDtNNYQWVvA5ojJOEJs2uQI7oe7FbDwhZKDL3u0yAgn7AA9oqbYdZ99OatcM1S+n
NELIpW40pL6z0d0OBWPSxn5jod0T78IYIKg+S5Y1f3epH9b8HP7plPludYwbEBBaZzinmQCB1cwx
48odZrUJOHNCX0Cgimis5CCR3BaqFNfkcKhVtmh7EFYuAYngOjKa3NJH6gWu3WQg1TT71ED9OsSP
9NIfMGq/ujqzgCFJd3Q3vghO7lQikQlSTxRoB6cLEl/RVUjrfkEk/vnh13/3JT/sDj7QD6fAGcOE
A4YPeahK+cdMue8AqfZF3l0l9TM/14WczS1HpAtaKts8zbVPXni1vGS/eh4+LPmkwteEgMkShW2K
kXkmoazPKHpQs4XnkpLChZ2zpuuhk884fE1M663U6NNGnU0KuAuOUHGGAkZIZ3ZiUup238aMIw4m
yo7zNRwTK9MJLSprQMrhiHsTYe9NWSbWfiTKCIy+WdYXWQroTYPsZeXhsM5DR25ch4iCvDNODkhL
UuuCfeobX2ZDg0rhQFiuMsTiukY1xdH5YXZSaEJI29mUGAdU4raojWHbh/Wr9JkRVRJEzBQyRC+0
qz5vH5LUfgrN5KVnEUc1g1grMPclVL1xYCSDfeDlzz+wsawMv7rBHzYxWzSDo3oDs/9IQdsE1X3T
o+Aqezo+iLzo5IQG58YaMKfWteYqHXJjo1gU1+zEydahFPEYS39xQ1pUUbmc/v2AFi3TvXoYwcIT
0PXJw2gtb9avrvXDjohTI6h6s+uPTN6v6h6UxJWJzsUyU1qdOCysTh6ZvBvrkWyamrrA0UOaCJgA
XAqGJkh3Y8acPJwxG9TXyfiCG/oS7v+uos9TOtW+HG26WMC2bWtfgxxLrYDv6h8ZT1DiqHVdQUYv
XmmD7gmU0r3Jrm8TZdOaZtDNKHLy9Q3TpVSdWHtpnJyy/ttogCtQaByYtP8vf7PlZf1pF/Rn1rlw
6OujJKZkR/cb2nvO5LrV6+igO7Xt+Q72g0JgQS7oc/JkirU2u7tOl/OXSKuDvQUUHIVSnm4aUdlr
s8KqoBs9Q2kLC0gzjfNnF/vrMoY94e8Xq8FbFwGiuGOcAVfyCneCS6NiyPd56FMrO9fIgYZ1sbyA
CJptD9s9rW8XvvWCkSHNIMP2LsPo7DBAvBsyh2nqbNWXbs+EwcmL1qNZg72jBLGimk/qGfW7he/D
rj+h7FnMWsWRpi/pvBaZf0mbQC9oUBb2LjhPMyxbdBYxujcLdWYPPwppCVK5LKhO8Rzd2pWPZHTa
S5ItPEK7WrLB4nAzdsryQEsiV8Ym6plZ3G7SFJm3wsq2MoxYrUo7EwjgbXhWOqIONzi3RRYgIjKs
PeaUZG8ycFxVWm94acj/UOmYKZAnT6uyxctQT/Gt9Cn6lqqRaMcCMnCz76f0xanDczTouxIn9CVv
0aHyGQpr+QYwFZpZuwvLTWCK3DORkB6ILkx4j5aqXuTjrunVU5ssyj67CDY9ukbPSFMUgwPE4k8e
7d89LR8KGL1KVMfhtTz6Wsv9KjlM4Iwu2fcyAudoOwLqDmje2UX3Plp4fFqtnLFoNEQyAzTaFGYj
N1WhP+mNPCazedPHJhKDsOJ0Ysrr0ehPVo5YJDf1T7ao35xKlPMhlroYytyy4zI9JonzFPbtK8jI
DKnIEKwLIzxjFn4yDPspM8Jr8k/aXYpLZR0pjWlMjr6sMqJzk0Hbi6PbP9/E317Rh8rEZMmFk5DT
yaj06BrihGD5ge9yBzx5Qd3gMiFIcG2Uk9yEugWGNc4HYuq0Y20Vob1jgUHWO9Mzugz8OcImBED+
k2v7dYVKMNXflwOjn3Cyt6I8BiFsVGEShCFNmHFmquSGImo8ACBc2Zq6bgOOzeCDxUopifk+03s0
3OMy/inEVhs6g36CKFi4kSF+cnW/2Q2dD+WGjsLMKTtUq7mVHND57gbQA0JzLm2G3YpX3enmrSTg
KNPDm08+c/nbv9jVPhqjM2SJupEysYCgAyOE2KpMgoKPnAv0d2vfErvGXdKTbcwm6Ali/6Fp/J2B
+5EOChJsKJ5nJ2w/yZLTf7PJOh82WX50OVTQEY+ANh7MOAWU1xLZRM7x2Y9HTnUNfRTStt6Z5l4s
kHkzLO4sTv1ebM1yY7ZoJiBMvBWRhVihjr8oR7v6860ylmv41a36940PwK02dscuRJ5BDyd49amZ
v+vg9o/AnGhKIwtewd/ZQta6SOiGpU3zKmRxqiO6AWAwxL53sPjRMYiOVJcDgRUqWpt6eit7czOr
+IXAdIyHgjDJqr3+5MJ/91x92AT9VJN0/hz46FX/IFvXQcRFbFGL17yssxc9aV+JoiRaY7KYQrVI
clOG4AQG0VMIrzLGlE0E5cfqbHMbzDzv3AQDDVH0HuRUtX++Sn1ZsX51ez/searUZgAnUNwNonBW
rogv9YqAxkjk30xQxRSnwbXi4AvfHROORcprwXZnA0zGYMjlscLezw4bVuVDyKA464a1Vhrt7sf1
/V83+n9Lrfh/2OlnA/jpN/o3Z/w9VpmFQ/GzOf7H/+WvFr+gJ28qtEDg+JSiz/8/LX7XxuZuOrou
TN5bwhv/2eE38MYjhHJdYgN1U9nLQ/BXh58/phtYaW0dw/1C+PuPvPF8xE8Pk+0ohgeM9iT8Colv
X35YUmH2wdRzYuqPTGsvY2MpVZIZI3ZshqQX/HRbzv94Rn+mTPx9Df3xYfjHuHzXcTCjLxONnyvj
CMGRYehmtc9CEqE136j2jD+D9dzOwX6wNKq4//wDHd5deBY0Qy37w3YWcyQ3nYXfbriM7egKRRoO
UeK1lcC2OqrB/OQD/74s//iGriVggQDSIAtPfFieC70I83gkU3UJQkGwvBw/mL7m56YPJq+g37nF
VkJamEz6T27u31ddPtrkYTDcBUWiLH7ID7WZC/Ai10XFLY1NVntoQ9tUCz/7lH97XvgUvhh3E8aP
SRjZ339CEuqscZZ8CpMDQtjsSj6St2Bs6yqiw/nnX2/5W/9a6P7xjZDR4okk1NWBT/L3z/LLQuZz
O9B8H4oNCW9LKnpz1yFBQCTr3w65/8kG8Ksv56JJYuzGM/qDYvHz82kOEJDnIKv2touUz4eWthfj
oO0mW779+asxpfv7ZsO3A+4iHQN+CpM6/vXhUYmimb0NQiZo8qG/NJJUe+liO5/p5LXzDSA13De9
byN+sEYHg0gIZSl2bGPlxhZiINfVXvMJsl1N+h4dKnhXgafVrq1tI92N0CWD6hq2Enst0YvCpFHR
N1N/FxoN6UCjTmzPxtIr/S6omvHKQFWCwq6KpucBJSs5bYWZtoiXTf0mqZqYbgy20TvRwpsmCCo1
m9UUVIa9KnJUSCs8XaDubLrcBDm6Vu6fklBnFpbGpo0oo21mAN3g7270EK0+RyBb1ctYi/k/12VE
muXDAe8zJzzOuQHNEmHdxEx9cWk8A6oohj0zEHvcmrbRJk9GaCQIFSbDtgmZ4vwAA72rU2DaXtzM
mCUqqAH0osJclsNTNyhUgAuJ0B8u+jgCKUaejBNmiBJVFq+x7LjUGFVevTjwL9rNzFGb5AKzImwG
LT7xyy/YpAPyjWVfVs12yutuJDgms+3TABNKu8ZeLvoTmVthszV9gAHHzjAw3aQ+thBVZvR3e4R8
1hYtVHc2uJcRo5gAThRUKyfcyLgkXlGWcf1akT6IRyQw8U0QvNmnxryNoEeTvwVqNgOaP6HINAVH
WM9Gj11tOQ3oDSlmCakvBEu0PV2dFBKcoNtXbnRp4KT1cbW7lApBLe5EbmJKjoh4JqEbrqG5+m/O
zmQ3biXbol9EICLIYDPNjmotybIsyRPClm32fc+vf4sePFylBCVUQNWkLupSZAaDJ87Ze+0EtVr/
pCYZP5Re6/TfQ2TE1cGJOKtQ58w1TjORF8NlVOcrxS03aWykwPTiXdEYqFXBO3AayO0I34UThmL+
ZUVpTZE0F4YdX/Avtm4HAwcOEoxczbsyJ3AQCmU0LXeeWwb6YQ4bDOYF1t4B2WmY5pc0Q9DI4NuS
q28ScZ33Q0ajMoh7aMzBu4pGIt13bhhVATBVq+79oXYiD5SoR80VTR5n5zY3XWLhA1P3Df9ThE4z
Ipim2CWR5LS3iVShkm1BNEmS7bwQzi9+zrwCIozomidOlrZ3RxKu21814TCK7wWNSQRGtfLwi2dQ
spUxL83XTHpee0vwu6NW3nPx0JCvGm/zOjfJKIzHkZ5xVvWPZroQeS0LBXLdKtImenQjK72GfUF7
pQK4XZxZNaber6hzyEuYeD1yEgb60ToHmmdek83UVHszR9t9iB0U8jugbVn9jdXuPYQdYVqbKhXd
QxmHgl5XtKhxU3p6whS9DkpANieeKx0/80T0u3aLtN+iTlPyS0tYSnYZcFJGTc+eS6hrVuvizrZX
OXNYV61kgicD1EGg+uA0SrOS0xki/9HhPokEMcEdpO2OJpWFJZ7YcrVDQDp/6do0qXYJZP5k23QM
gjmdINxGC0f+LRNxDSkOMWYekBxCh5yGSzv2X8xsJtFAJ2Q+zl00+UM+GO1W4vr8VQggilsrdJpg
q8HykJTtGP1t1YQkUcZt3L0Uph38EolBZs3klnO2FYr+7IaTQ5zsWqSbbGwJdLpdqtr+riJWQJOV
Lo0/MN3Gyu8Rbz1WEajhC1sbgEyR7asCZzHIC3S1DVo7NqSGVMxkaQ9darh3bk4fFsPkjHsqs4r+
Fv5zA2I3DaE5mGIZSQ2IQrCsM/eLMhek+znaDsaBIyrMAmtvzopAYZ2iOOfbZF47RR0h/qYJ9yD6
brqvGkTOflBGTQbAICqML0UM3xZlo4fuh8MLNU0MLo8TyYQVriqc+NHsyxBzt4rli92Hzc8BOnt4
ECV90UPQWgQ8UTJZHNRW9O0y4yFiZGt71XUIDXc/qbVHbhoR/h9nmFs4Ba5Vncc6E70fLa2X7oDd
4/sn/9A8dzJs7NsSg9kq8nSsnzXwlZTlQFjJFsopvo2kirG3LJXpWFvcq9Y1PfaCU5/KlqtiAfCw
WQxjIgExyf8sSZn9KiuVHAqrm549e6p8vn05fqt2eZKtlzHe8yZShRmYuutvBiwd50aiYbkQAmbh
HO1xeSlD8mvLdsEnnwTmcFZ3o/F3Ei0uIc8NYQM5U/ysy9x9zsym+dYhNZtBpNdJsy2NOFgR9amJ
IjOeu5cxNwK8ULkNlAPZbXIXG1mQ8CjB5G5yVSd/lCwQN1duCBvULNvqexyEWoA7dTVB0mP1Yxbh
3oxxjyAnZRSBOnPeyMRsfmWxmV65ErWiJyWJGmVLjEReuQ8VvspvRqaLy3yctqgLn6t2OqguI4Yx
j4AIdMp8zuPaeMR2TAdw0Vd2XvXXRpUQFgRvur3qVtwzDcFph6qtBTJRLIygpjqKrujPjfvG6POv
dWoslwSEXCtVojJsVXktLaRGNOjVchvXNoLsbMk2TmB4WMYS/N/aMB9VLvdYc79WbuVgd4VNCe9/
0n/rWSU3HRLlC1HKCWIvGCBsIUzH+8XLd6aD6htK6AOLAjqkbeZ42zPpkA+k7/By9heWHPDGtkZx
mZT2JbcQXphNvO64i/NsLJW+XgmuuEDws11ApIiqDSZq2LhN1jd/SBNRL5DArT+qVxK3xjy4fM+m
x3h0/iblMFxY3mLetihsznKHTCSLL8gfZjyCrIY2mT18BQ0RlcppXPLG+oajfoEwxO1mAAqD0cnH
CkbNFxqL5Fk0uHIMd+EMHpMiEe57rCm41XFrLKZG5xdrMX+jT7NEfsSb+CcmTDT1XWDzd2g2oi+l
VvZXMUUveSI0GwsQdIZaU3hdoT5abpuq8a4IbOiQBroLhVJNCDqSwtn8UhMCwwCNeMkLD+bqniZV
gCHWHU36LD24vMMs4XdhfFEwupK+wwWEIZU4td6qK+HDRiMaVFe64g12QSCNESmN41Isd9UQ86Jm
8ZjLQ5bZMRSLbp6jbdPP4I86qfC+pWUHhQHJDFwezHk3JAigFaPE0k+VwnQ0AzJYW7pT/0T/v3Wf
KYKaR7csx+I+zVP5C+l02ZxhoBjHQ5epqYKXHeIXTYdmuEPKT+pzviA6vXFqp1kQVadefG5YpCM+
y8aU1u/IUK15PlfmBPzEyUvyzkBjT7TI2m1BlA1dcwx/GJwgHE64rEP69wEV9qFK6Lii3XWIhYF0
uhlMlTr4Qx2qLsSY8ZMrK3LeU5IRzK0mWnbaBR03tVVTnD8HldkQHElxssuHeui2dYnrNe/C4TqJ
TPOCWqcCMhE18itjCj7usWllmAWkgC5tRmaxR2lmOduiTPJb0c5EuaZeGDLOLKrHIMjhA9V2ZG77
1OofGs1ZfKsstLSbVng5iTvkD1B7jx1iejvwUIq6LC6YIFkDxmlAc/tiSYkIuoXp4KXrx2XGgHoI
6jy/DFo8TYhGuXoQpLz+eT18T62EzL3RdQaCmx0s5CRN3GAWSNkBCdlrttKtgukyBxJPs76PAzqH
AG67XawbNC4e1uMbN0kMrFMgWLcUteyJ05zWxU0WoKH3oaWFT7yxVLsNxuLHtbu2izKV/qyxU6Bu
a5vgtgxwu3hiudeRU1LHxr15hVUCtAAsIUhn7tSC9oEO9TATDic3XTEUhzSw+svObryttDq4BYyc
R7TAcoSDFk3na9YpMW0W/vuJ6AVslhM946ICQgFP206Tx5RxCvrFZP5exwP+P1K64MpRaJYGZrqG
yMphM0a5ejASA0QcM/ZfjrNgVZY9BfYE138lT9rfm9y7y/mcHbxRYdRCLvwXOBWRcxPnnzP61iVL
ElgUBOXuMY+q6MFcMr/wCoxATfksZHBptlZx4+Zw/IL4oCcnZx8HAW943VXF4XBn2+llGEiiIlNx
LmObetYt/CDg0JfhTzLcxNehvCmWjG3H45PqFOFjWmQhjBdF0m1Ffm0UiINHe1pHpfPF6LAAkYCE
pG8NG7RxgE5OD0Eh/06lDk7awDkvzOhADHy7Dd3gIBJxu/RsQDq00MMvY/Kz9oA9SCcnmNP6Jnsn
eoiGBTsAEGvcXzLzyfE0KDGS+jwGIjYL9utNVpagPJlubaRVeN/7YcYqElJd4yW9iUDF8Z2ALx63
kAKVDYaE8v66oIm2V4VGiz6a3Tbj4WxDEENf0w6vHOFC5Ao5+txoNPSRPgX8grs0B63PaI3fpU8A
Po2jOrPakf68WX83C8jmCf9f0g1bTK5NcegqHIdzat63jIvYM6nyANLI5Rkv9RdcWxzdsjF84V9P
3l7WEgsdwZOwmoo0LDxgbdDfEubnQfBy0quGLL3cXMNJVEmzNmu9i9TjmqYngg1pOjBvBnVO2Cjz
RjHHqDPGgGhINJjmDHhMVO0doKn7kLHwAULjNfPa7rrLIvOecBnYhoZXGudWhVkPV5/4ltHVMHdJ
pskPy6tyxJDem+cCg7WNmdSIuk3KcYR3XFiVHwFkegSADlUF1nX0mDcz8v42w0cBiutLSmgRYhWH
iGvKIuRQ1fLLlekfgSaDVkPbhuf4nXlzKPtnoyN/J0D/P+BQa1q3/tF7Or2eOFbvQPa3h95MEcQG
Gnkt0JhtauAU9b6ny/jEHtVvrHjy9hYwx30H4PpCYCvf5k19sxQYOvD1MuPJjPyKUHK1a+gw7Gtj
NGC1LezC9ogXzsn/8qpdYe76mphMnanprmVBGSvr885e0ZbOPafvb7XInCuvzB/SfrVcmtVwSLvY
24S9xhqg6QpWxmMH/jlL+v57jhst2QdpXJ1nxsgxujIfwamhbzLDv3C4pl3pegfOGApUj+vdBEZd
3stRMW7M8TMSQsXC7TOTPLIhPWAVJTEobb7aNXpRdqgAOACoo9+Oa9m3Tj9QyYXG4wD14DIbupp4
Cg2vLAzP4rRlY6wbVKpBaBV3k+qsrc2BdaOd8J5o83uoCuZ3RP4Pnh27ODukeeHU06Xu+VjD63ax
TrTunRNZxTMdowKSS3QeBujxsrpjg5GsujIQl6ERfu2z8Acw+WyXER+5CbqAT67Tyx8SFPpTqRL0
vYY5ZT+4xnlTpKsSuBcvra2dw0jRi81WVvMZK7b1idGYOCJJ4JVSMppgsD4+pLBXzgvZF79SoXPz
2u76qdmzXANSmUlux38YdZoh9yIPKQ0shWiyllh/6A/HnJ9uJAKsOyvwxnQHMqVCT+HmP3TCv2rq
ayKVwia964ckv6buJ1Wuy+7Rxiz8CLLsfkFisb9Ir7N5qEnxLSs9siTGqsn8IFybxDMF/001tgXq
GHrjEacKxT1NTjDv6cnLQ4gt7gxH8vTijPNAUY0aYlM49kWhmuYsqswSwI+AJ98mXXsxZwN00KxN
xsehbhSmUJHq21oTbLgyU/PbdJnvGZqz+cx2ftWnFBJbIkzC5QA9Ug6b1shjf+7hJ0dzgSGW1zNG
yzJ7QEpEUza7usijg7nE4o68C5prdpjkD/TZCKmTXf+F9DaB/bGMZgZxq8lomft7Wiyj3tp2gVsI
60F/4MtWF3u+Tm6/dWxR92dhpwS6qqruftacBp5zAapwO9hE/5jW1EnW75IDC0FXmW1KRWDqbsEO
e4X6gFjEinQfgMwzWqph8dJga9HNXS6YbHtUNXYo4r2AVXvfFqGF/wzeGtwYewLaYix25Ww1XkjF
hu1C4xSWJJd6oHjFMlOERPfhZbI2YMkQ7+iKrj5GmZYgbw5iCU5iZSVXS1DYGX72qPN2c9oV3qWj
rWx9J3Kk6G1rDQyKHbCJFmmEf6fOQ141xWOL6B6fNMyFcFScYSfpgb4q5Q1h1hoYDPTdYptNXvuk
CAf4QSoe9aRM5iLb4JCA6eZx+GImPav8a4xqH1LQsLr/2S4kNnaXRtUm6V0HDI+oiQkzKgAFKPdo
t+/w4HjPJYmomvU+To8GTorszOri5a6tWFZ8cAm43rTQFZxND6QDWFChEzh0RhLZh9TNNNOFkar/
YMY9eih7EBkYuCajSmn7qLw1iZh7kZWNnmqu8FCex2NliYPQUepnzjSbJAWAyZtTOEAkMET6B5Lk
0diGDdCVc9q4IwmyUaNg59Wt6DesJ0F8tJs4w94Vg2nyT53qF4EF1bXVTpAZQp60A+QWFsnGBDRS
EkhXdb+gptKLclMdPyyoRL2dZSMU3U2Yk9enoS22nYUuziYL2Cuge0jLJS+vRCLbYUBF01bXw53O
1+Bw+E30aPgjErLfx8y5KSV9UsbDIbYM7rqnBiG5yXigldjcjWYPXJBeB9bFjm19PpADFPsBTfSK
HjANCMSLZv9YD409saDF1K3lR7kcyq5BcxjndTEc+sJoYwgGo/Fgzzh3OfxgucXtny9PZc1agQoq
zfFcsIG/LO6EuCxrOnVT0Q/4w0tn4YofyPWlwa6ii7RvmhlkFqqvrZtb4JVwZ3XfSFm3LjAWyKvc
aUm5pceGqHlZKvexbhqm+60FCMdr0VpXdl7+8Oj/4WNtH8c5brGJ1QSkgTeaQUEGiEme7VFXZ6Hd
MRMagFFDPw5KUvNmfjkYKJFDvykhnO7LYqnO+OIKuSAvJKty2hQg6KBaGw4tWiAQsYVRP7YVHnV3
+WWaKrqmHxb8rtoKK3YRlhOeIELbJGlyHSeXeZpp76shm5+1aw6/gDSP8Q5wq8tnvF3QSnXLOldI
lwlK1lQOLsKhKCGPdUDcQcoKn1ZxQKQr5Z4QJ+eFCtHuNqJzAMFSZFVb+qeIkNLCG7/aAk/KJrfq
wWartYfDYDpDeTYz9WNRjlVC3jJBgFSnoSXsW3vds/wgXY35UZxyVMbPnQTbFV2MxdybcpoQspR8
aCFGIwwQRvLYN4nKYeFEyVNGW/drbeMP2lm1VjeaHjMykLAaeG0E3mbaugsgmSzwIu8ALwTyZdo7
xJtOc9e+eOYkzssASghqMJ4vpKqe1zCYnRm2WWXE5VlpJ4UEOz6Q3EW+TXzFJ50qsu9rfDgzOS2U
/Wm+gP1xup4kP5lxPsT8W50RTE7ynmzVX6fqCEBEN9D3MFQCW5830aQnlJOxcwZnEcQVq15zlE+m
/m+TtXV/GIpqAjo4w+LZZKaob5umFk90gvtfvNkBIT5zqn93+NdpJoByWcEscxzecKyKr5PJrQkh
5APEtpXK4ptbGOVTxD6CmQgaA46HSuS/aWeDTdFpRReBu0ovU9xTBbyvlEKJ3gvw67BwWCBDn5c3
Zeaa2Q6OLc2NoMcLtoEvMv2ynUnDRo6rAUw5k/ZqG1py+VpQWyQ7lWEZXSUnTk2PV9SE4HEo/Qs6
rvuOFLZ5SJHYA78WEY5HRGD2tzIO+CiSzTdA6YrJtSpHOwZYqYjf3nYDrTzs/lX4nClnjf8l4szZ
EPkMHqRDCn2jMRgjEWwSKDI2YfYCxPPiPlsMbl+M2gQb5ZkQnHA4044CUkc5hWBjjvpd5g2t6Ttz
aucAO4KRQ5oV/swS4AhwF4S8spmaBT5iNvecGyI9q9Lm8Mccs/o+TEcW3Mh8+w813SC2ChEq+V2z
6/6kt+9dESpY4DouSs/BnzJhPPZcLQqSVLuQpn4V5tkGzXR9gKxLJvvoUv6M0jCBVOZlzcwF6sYj
1NRQ7hh8oCvR6/zHV5nmNFHIkjwYMfSz5BPppvHOpqMPj7zreXHjogJq68zo8begqIAckttZZA/L
aDVPgxXqF1YX2JJZds1jwVnmaxHUfGnGuMTV3KLgvoTgMTW7yGGmCOgLo/WFrk1KMaD5+U1Dsk0P
MKWTCz1JYCZXEzb0FbWdi+w2dvGF78yhC1+AaNZPw9ithfmkoCzYsubQ3GAkNGjxTN2jleCdob/B
oe82ZBo8/kyrOvxOW5AHgfRxnvcT0oyXkFCL5L61Wjfhy1rSMh4bBZ2ROBiX4VIrGwV7sRpaP0wc
CyQWQajmoR6COt4u0qHWbjDlQ8QuzNCECtVazxwPJ2NXpPNgX6MckgVqeHLG233DeLM64BQ0qm0h
AaxtlE2HkqJ71Xs1qHOzy3lOBhP6Fqcj6Fey/TXIKNMHzynKJ8YJdXmAfg5lO2RyBhKm41t2zkdi
hitVZ4qMpKQvNN0YLsthgW8I0w5zgbzF6vhRR4qk3w5JNWeWNmREWauW8imu1XjtYFMJyS8dQ/z0
Ec1WymXyTm9nu+cOELMGeKvzKfuGas15yjtntA+IRTnxMQ9mOsHTJGqst9zu0ctJPbgCJdi7+0KV
knKrKgvCUXUDiZaW5qB3C6m03jknUUWSHd5ZuSNPTbIoRncqbwJ3LH535jCMXxFlLd6hdcCCHko7
Np5tFbnTgQAUSjV6rkmKdL6djYPN0voVZaX1KPkQGtSQjR1+ZQDAe94mpeNhCjUx2/Ur0cSPRbTc
5GImT9F1Awd9KCujh1tEjOx20LSkd1YX9FTworHOXfIULpISS/hGsbovAliCv0ICjHFhR6l+aNw6
gWdfrdSpPmloDXE4BEjUk5QGNlqPoDyZvgo+R6HGtViRBn7D49US1R+NYZjOjgcRFbZXXkcuQZPF
RD+inBrzJ8WnYDyad+ujBm/YbsU0JLf1qOkQEoXLwRnrS8hM28XBRvqSCthQmLOeUwO0y9aTFIiQ
RNqgwJdD2CUsKFtdJhnxYjvuqLoqMgMcJ8FO6ZrVxrAlyUcaM0yLJd5bGuWEvxCP5HM0gB9Gdob9
1SRBy93nQdY8QEGwiMvCQvkCCxjcRN4sxeFjlcUbvRGyCo5BJuxmC2e1eSRW0dKASFuhO+z6UT/b
op8f07qbwNZxnshjUBInNDivpXloOsBNmTx+DtTKsZiCv1as5AysGgfI5ZkVyP5nJIBDM7u2YY7g
NkMVdYW6Edi1Jzn6+GRG0qUp+iw3Ttz3Gx0Lf4YlHARkguOUto7ue4UzdAzb+zNRyeEbq5wIv96t
9/TxihNWsDeqI8+UwgJoyrlPuY5c/5T/mB3yBhwF1UV35liF3W7CLkju6P1lZ5/9JU1JgwDkg+JY
5hy7/Oy6zKG3iu4Ma2V9qBOSs8OSqJEJZzKJynF0QsP69glyPU9oxHoUumh1Xt8W22zHIDXuzkRX
FDtGr+qhjQkOtuvA+v7xrclVxvRK5sQjVBRXtmeidFLH95bqGr6Rmruz1Eu1Hy8z7OapbQ81gi6u
OBI2SQetABWOa1LCP9opiTO/UZVz//Gf8vZ94S+xXA8MAasGrNnru84qpAJMgfuzPE/OkeX+icrx
Ocji8FCdshC+t25M2yNqykTcpVx1dCkOXKETuh2S4ACCGGDaM7Il5dXHN/TeVdBO2pa0tRT6n4r6
P6uzAXumu6TpaEYhn+JNg4EHu+bEO/DeYyNoBR2XdhRCw6PHFiUJhU8fdWcYCk1iGlPPaG9nIr6n
y5D2XEkG6Mi09+NbO16hqDYlX6v17kwNHuJI7mdXgjMoQZ8+Z5rur6NtO0IuMEVEMM9G8PzxxY4M
hg4NiVWDh04V+InWpCC9/rnwkaWN67aTz9Qv/1m0hGFuEKAke5JSxLknRgojU6gH1bb6pQpHqjkC
puFu4vopzKm6UtSPX0/8Uccvzr8/ijKVzdam7+8dvaQuOZiCfszkh7NLWEDWNPcmCMaDp0gu4CQB
KzCyhhurRAjiZMzWuwJCTT/Hp17hd34Lk02QrZYdl6nj0X6rlyVxdNwuvp7wSsg4KP+Sh0hmdmfb
tx/f9PGK5p6JdIHIzJZhSW799Q8xzcTAo3FbfNBlHCLaHtSyK9SnPPP/fm6TH9rzVrWycNyjxQXs
RhjW4k1+bAvakYCNgZAvOeYwf+Z8EJ0Qer73/NaLsb07FvLLo8ulakGPKAdQNUGMUI8U4y3l57Ub
OrX/6cdn247L/oZcFuXz+ir/Z0OYPMjaziI6EFsDghZT0AeQYN4+vso792PbZGp6fKs8hN9Hm1su
qf05jna+1WXj38ZO3DMvFNNvu2R++PGl3lkPxAWy7RC7xofx2LBjjiNTMov5qiBZZEuH7MnMy3L/
6YtgE8DfZrGFan0sxO3KpaCE8Vq/Xqo/SVx4e1DZ/ed/Ggdijb0uOJMld7TFaNAg6AGd1l8MupyF
ZUUXReY1JwqJd54XejbHoVJBos37+noBuLSI4BNa0E2jJdktblpcSJojn18A0PA9B2iPLbnM0c6U
8f2ujCaa/XaGdBnLnPCiVtnGVYJ44JQhZP2T/1s/sCW4pmsLoWyQm3CxXt+SSR55b8YACqnmCXuq
ESEKIHazmi7Cfh7u07opxhOfvHceI4cXvjq8RJbDUn99TVZ32qA9mfwksecvEkgonGXLzT+/ul1o
KtLm4011pI5ubYnLnM4vs9wB1Xt9R5ZTbh+GVhTik8rv9RnyXyWJAGWBH4vny9yje+HBegbbOfwY
he5+S46HL/HgLCesW283B7AjlomrAzuTRw30+tHR4aYTSEfUz11t+qY5iy2W8sovK1pUn31vOYm4
LnsqLFgt9NHHovaCaWAi5vke+Bo4tkhoMy8q/3x8lbc3pAS1lTSxA1hUy0evVOyhMqmdWfpBLxI/
L4vpUtW2vU2BFj/+L5dik2DLczniHG2s3dSTrBVo6VtG1e+8OGdIPKbw58xUn3h26yv6+q3irrDT
ufhypE3b5/XPRPcCp6uVSL/0aP72A0AmWG6Z+tlECNH3uN2/FQvihYBhxYnd4+3LxSGAt9nhC08h
/g9p8Z+PFAJ6OwlUIH3sy9m9twQz/SuhPr0TorHkQ+it5zaaZUfrkLGn0JMMHT+nE3RWLE5wpVRz
yvLzzr2sGzo2o3/XOb6KRT5TjteAq2gyv0n26/YCJ8Gnq6I1dVSz0G3sFI44KiDQl/JzTcLhicUB
et/RltC4o4SQ2s8uQKBrvLRk0LAmXHG01hH1Zi1jWUH+lpfAlbHSHdg8IF5pWnz69+HDQeNC2QAf
+Sweb7FjCULImvU6+w13Dfzkg+jF/OkdFgIsm+e6QThKHb9RjN8rQIskzuMOtTbh3KHsiEx14rG9
XQXYoTwbIxZprnwyjn4fKXLkdl6nQRwk455zy+8gSsTus78NHReB0c6SzmowO/roGpDGwtArtI9q
tbsJzcK9Mr2y5ySSDdXnHxuptatxj22PV/ToxymmGDza4Fi+WGWghPxFBLE0pjl8emFbWngsA85e
7AXu0XqLh2BEoTlavsrBB+D5RsiF0PTEz7P+W17vdRR2aEzo5DiM6+yj74QZ5j3tkIq7mV192VpG
SK86ElsGegXU3EmcuN47y0GzqSphr+UkJ7fXe6vZNBZGFWERR2rauHRg8zLFD078Rm/vStOLw6RG
e4qa5/gQw7bG989LEHU2RRmfj2WAPwgFTiC2yO3nYY/0tEtPnJzWP/31o6TdRoo3a4w9gpri9a3l
qh9cJvDaV1MvwY+0S79ibXonB+qxIrdIrG9LkHkmnjaXprp1my/l0J649/UXO/4zKNBIYmWKgx3x
6BftM2zdTl9pP7eb9gK9lrzRRhkc5nQCAi2H6aY2CS77+AV8+7PSiMB1wkvuUcMfF4V1CjG/TTMN
dpj4BI0efSuLsd9/fBVlvrk31zbZEunO0aEzrfXP+M/ncSlaI6lj0fpxMyLcbBxdTQckxKvFp3CD
L25bkrhmxFZg7eCplgs8DZG+zI1rkJTsDGho7KJS1VZHemh2pSjreVd1zmSdz/nUfe+6mCCWhdzO
cA/8AKGCF4LV2TbEhDCM1os9nEsasKcoTm9/MxyBfLz4D/1UTsKv7yvt2loTfNRhCGybHd6Cy5D8
KIRHszjn6A2fMZzjE8Xo23eEa2qTPrlYDauWen3NOZ5qu8LJSUZEsnyllje2eOu9nzJ3h99u05sn
zg3vXI8ikZ+NPgkduTfXI3whAoPe+j1n/l2PPewwlIEB1UzrCwL4qvuPF8vb2pQPAXfIzdGZY0D6
+v5ismLTjHATv20SUr9NJjEZ+mR0lcGphtzbW8NmzPeH0h5eqvsPUPefZUlJj03UyFiWddP9zYpQ
kPlThF8C6qNdHNrWp+sD+sZUVXzopG3Rz3h9a70zMAQOROPHpLhc4HmxfVuH4anezNuXGr4zPSdq
YE8w1Dj60mX08glqGBtfd1P2OGGq2aZumJzYNt9cxVYcH6SkFOHTzfJ/fTNZFU2pQrjti7YMLylZ
6Jg00j7/5GrgKpS8tBmIRrGYkLy+Co6cdfjbDj5T1OwMk1x05rkxSppssP2PL/XeDTGuYB/g8Grj
f3h9qWwJG1tGavCnQKuHNCeL06hBwH7+KhDSkGd77lrLH68Bop5sXJ6DHwg0Xm4/WN+BpDWngCvv
3QzjHZqbkpMCe9Prm0HR0juV4ZKfzZu2n8IYX8gUFJ9s1nNIMB2O3nSqVkiAPFoDQ5mSdjlksLrC
kl5tUA87t0Pl8PlH5nBIsLiOsqzjHQGPpU5sy+sRzZfhPXJ9GMLjnPz6/FVYxpqyjR+HHej1E5st
MI0z+nGawREZ0UvTqpswnrLDpy+zfuH1WuFoi47W68sEC0EU1hQP/lyHU3lRFLk9XYUxQV6fvxCU
CPYATqR0mI4nqSXhphJlYu8vphteGwh4DsnkTCeq3bVCf1W10MVn7EZ3DokpO8Hx+wnGqnfzsvcN
Ku7kEJqRTPZRXlTFNcAvdQuic3Cux3YQ9lalugo//9Kup336TNhBNMj/14+zGHAjjdjI/b6pyi9K
404s2+lUN/VfO/v4NpGe2ZIv0r/v7uvL4KGeJpIDe78EhEsuqhV/TwuDTJklaqK7SBEZEGo3eiqh
R+ybJvD2Oo29E896fZZHfwS9eyAE9M9Mqvujd3oYUvozBCX5OljKLxEhUOR4jMG5mjAiIW6ox1sH
08u4/XjFvvkgMymmJUVNSv+Gj+TRi8F9g0wS3uAXxRBepZisdkIPxjVRoc3/cCm4Jhxv+VHRghyd
MnTuuZiKxOBHmvkVSpexfZnxsV61ObjdEy/Ie4+TLqXH78nKca2jx1nMacWISQ5+7ZFMu/Ahviqa
GUiB6mR1qOKaH7oV2e+Pn+Y7GzPLiFbY2iaSfD9fryQXXSeahGGgbZnLuyQAsVZ47fT5jXk9VMOT
p7qnM3X0IJ00nEzdhCP4qxHdUUWMXIRJ+sTPtf7yxwuS14FPDBXium2+vhfeBSDNTcP2P9XzGZWC
m+DTahT0ogqV+K4wivjv5x8f6h1BQwKqCW/960tO5lzjJVoGX9RB+sDEUhEQVdtP/8tVqLK5AGfr
YwhNx7gB3gEf6Rmv8bm3wO8MyYM4cSx6bykwbPr/qxx1P+K8KSDRMtioggCKJmXOth+Vt/vsvZgC
kJFety6GDsdLYUKShAYz7n2mreV+qUzUrLJXJ67ydpNgiMpSoNjQOIGP500ZXwfV1FA7ycAgDLhy
d3MBySAN00/3cRgDWsxtBZ0p5p3HiocqJcRLAG7zoQykWGpJkRLoIk6U6m+/a8Q08PYovqGCd/Vo
c8iaWbdOkIJ6mRbbQuLZ0L3GEFvjVo774skNxG2QDwEGjawcP13wmJSgVFYuuzx11fqw/3MucYkA
lgGpx77T4p4ODUgN/TxWJ5bfGxULNKBXlzna2JNZMRzU4eCTS2cxiExmTGV0d/p8IlA8TPQ+T70G
nST0xWhZIhw0CIsX6BnPn16ictU/sWEhTaI6en2/a7KPduKg91MynWDdZ9adZ5T2w8dXebvfc/jC
dsa5iGKS4cfrq7jVRL5KOvc+/Zwx/aJKUNBI39zxma/LdJnMxuDuG414+cR3++17TsORPoFaD5vr
mnp94bYp8g6ifecPY1jf2ATs7UwzdU6s2PUhvd6M0Q8z3+Pu0CSxH7++yhglpF2U4DD7ZiJGKsKX
k0154aNvbU6snPcuxUQDjR6dMwZIR5fqssUah5R9H4IVfgWjI8KjRfvfDNL9bLeDvhHzStRGPEL0
eUfvIZzgoafnNvhdFF7HKUJ7Y5J/SkpN0GPqxH2980PRvEdrQKljoXJa//l/3rsRySStG3DoU1pW
hyyo8EPVfdR+/3ghvrO3MK+kklrPGbSJj947zFxJmFmczeZFQQJIonaPgtbeWYNhPZJGwbGwcoYL
oy/iEzPTd25Q267r0jGmucKY9vUN0mm3Cw9LgQ+sg8BGEsCezSQB6/TxDb6zPjgTIt7kMTJqOz5K
ZdmCDg6Sm4/Hf47PlYGieq9wXte7El/Pj4+vtj6uo4XPrA9dGlvHv3f79U2RF+ENGRYZvw3NfNs2
S1NvHacmG3P8p5SfhjhwTtzh22vSBF/ncOxZzIOPtXCFahPDY6DpDw1y0f+j7kx65LbSBftfes8C
52HRG5IxR2TknFJuiJQyxZm893Lmr+8T/RrosuxXhpcPcHljlELBIC+/8RyKPWqXaP5nO3dIz+bS
+JtA68+/G/EwAxBw3Jj2Y3Tkj18xq4SvpKTOmDmCahVOqmNL7Sr+zxfyL7IchzyaVplNpE+r+7eP
yQttVjog4F3glztoZx/6jPQXyMFXmrobe8p/2MF4c54N/m0V/R+ncrdPp5J6u3OYwfnt0x0Nqxsx
CuczO5C/VGB2ZyhMy9t//pJ/dSlpRpuwGrma1u/TN8CcWLkYeQQKGraR2xfzprOZeP/nn+LeehjE
QxS9f29FN13fdgpU0c7XrPQEVCLYV5PxN2fj7YL88cbnYSYOArNHBZO2yR/vikkFedE3tdoxMZBF
smidz66o5m1S2MXDf/4+f3G/81FkLcSP/Dy/l5PyXq9Qbg9q16Atxj+OdfLZ84Vu7R1z9B5rqcTH
f/7Ev/xyAeckIatF5fm3uyHv9LmlJax2qfAKRLnQOlguGBYRswTR9X9z6//Fp3F80NfyqeJTnf3t
0wxWeNdax46kbEzTs76o2C1aPNKdVfzj9zRdW6I62rf8Q8Dzx19NAKzwgc+pXdEPNtN6RvHCTOh8
6JNU/s23+nPEwzAbb2iP7irP1e893EHiwdVmSvcjLRQRoSDs1b2BvDbfsnEki2szm/rnpCfV+jfD
2H9xlFAWpAmqE/dz39i/XVApjUKmNsGW4Ql1r+tyOE9F7Giv+QhxnCUoN4bVJCLZjTF7yOk/zn/5
eJ8LzEffAsvbK/jf3uToV0xVrVCvwIlm+LITfZdnxd+8eP5809w+BD45ZXC6QL9PnPf05rPOHUBv
ZHQJexZqNkMRsFMt/64v+udDi0+iLgL5lX/Dkv3j1zH8iRV1dwXiBS5rm3bU2qVgA+WfPnJUJiiG
kL4xQuP8XstjrdKqS0H4s5jGbZHytqZYdEEUFGPxN0fXX3whJoDphVA29kmwb//9334fZWmdKT3e
nwxWle95PjiHcarqzf/9Qv+Ia/zfQov/4DC8iq/mqVdfX/3lQ/wPEBmSSvzbb/tnvPFHkZd51380
fwQc83/6L8Cx5/zL4PChZH+7dUlwubf/y2HoAjgmPKRWc4sAGOXjp2noqmf/+3/Zxr8YOtEZkqQI
yBv6pkT8f4Rjy/0XuQeFYJ4Gciv+xH/iMLzdzv//xUY4dev43KSpNtH/bZrrj3eH7eR+JVYr2Nn+
DMUvGcVL33XTW0Ll8OINmnnGWGo8MCnyd0VzJlv++FTz4VR4Cf1deuIElH9KbiAcoxyFNbgzJ6/c
G3knXvjO3nACJ5EY20RfG/TUnrPEiET7cVuJ5LS4DSQGLCI/O8U2YTvo1sPgo37z58B7DbI1fdID
v2PrrJkset5O5rPXlqcPWRuY+8m0xgfQYvXNu+QoI856nCEskM7jvQEt8keScHYWFfPJUTonZ+Gj
Nx6gJYSG2eE4zNQPF7zDfgaZuL1ti3zM1MTWUOsnFrpGqUFvdR0HjttcT8UxgEmlzaAf2eZn7X28
oeayzs6fxj6xEKL7+S+ilwrNb1obardMqWrjzhzqB7tvWV+Ef3YWU5KiNldM/fbYd0OIH+JqFTM7
3tUg5E9sTeKpbKlLxYMhs58ti97fZJE2G489ndjv8A5Hdo+HiLq5PWDhodZixIIDHUPT2H2zqwmS
YFmtNzoUpxDw9gTpAqQjhIcT9MnXBUh0pFgSZwnYm8qNt9T+xW/n5uB1CRpADtR9CrcptnywQ0It
2r5sy+J+8cuWucc039a6XvxiV1XbNEPGEEJSKCu0U3NgX9szL+z8aTFlyPliBIl4rnBTb6dVV/sy
KUsW+cD5lR0wK9mOqM2naf7eO1BEgGqO9edcztW3NUmN06IP9mUc03G7FJZ8tQfgbJYzpi/sXbHk
la8pgQ2jruFsFGzeUhUvw5LFwk8iVeea2KqPuX/Q6WipyFnYxJ9QadQnsdGpo8YUzZ0YGE9ZqmSO
/QG1UC7y7qP3gxgG3l2gq41h22vUAK3Zs9fRHYjx5EMvTOvaGHKOa2TpTiXST84L7Vh5bRnJ1Ui3
WaP3p0ar7S0gC+1QNJXxSmqJ2bi1+l2bI49gs7B+L+3ee+i8ZflV59bNLl0u+ZMAbbZGXb4MLLbb
fSyMZTyvUKqHY9PqC4rvfg11wHtemAMXggDi9AhgrKTe1k0qDhBPDkANfrIZmsBxFW3Mg/FDcoiE
bo2P0rIAjuCxnjFCLfeOq/lflt9fMhiQvRG0G2ectyigtI2DgOmajqzYrFyyBFncPcuXZewCBznJ
2dhgDlO7LEuOfWo8is4GMlavjP3bh2FOmDcSw7kIunrb1E20snsZlCZ0ykWOb5NpsI1v/lRVYcaW
nn5pxpMUGlwj9iXBXIWsnD7MVf7a9suzchU6CusZytwTMJ1HM5P7YgDViCPcL6adO+QXCypbksww
bgtmAuqeh6lsgJGm6rlp1IdWTK/Kg+UGDoAhVoDvZWowlvSyBA5bn+OPzLKfs9J8X7Klv7gwUK7A
pZMod3rrvjOLT/zNGNv6eb4TvXYuF/c4aiI0OmNvTxkNzy9GmwqMntpRUDiE3J3elj1V5Fbdsx7A
v+MSWEnDTTjAn7KFf+7zClJ1oZ7tpTq3AbYtfd5kE0uFq7PXJVihHCtpZ2d5pLLe2kAI+Vm5boFl
1u0vNCSyQ9XW5R6sxLNdJs5RzQAvAEnIn1amsZbN5vh2Npy4LBcQQu03sCn+lxZY2t5VzrGYpufJ
ye0Nw98wnJwRzliVvpkz9L5uxARk4vSpsuNYr6FdvE1t3+9cY9igcILZzfkJkg3SybszYkhZLEw4
ZfHVmPIRLpGI+oDTvnfvlqlSrPOlYHDrFwbInjP/Lsuz58KCYlOXzWcCywE2J4wVoF4Xmgeh3Rsg
cofp0ashpLk1S8j4NaXtR76THytAu0wqv6+tfp1n/UKEDNJjPAPv0i6jO42bJRcP/LjxrPx9NgIk
1mcvYzWqewSJGBe6B+2mpWrkZpsWHFw4JSuIxfwilbNxWiPiBUoNJJgz+ODrnclJNRXtg7lCVtZa
yH0mJUgk19/S3P1mCiAbAb9VrgBlsfSWB80DlKNrqYwHY2BmVveLo3J7ptG14FxoXRaxDQ6hQYBd
TeecClZ+LSztykP9xKAoW2b8aanrgmoNDkYJCxpyAozZuYm61WRFfXSuow+CLxfiOo3jWWjDdzE1
d4nvRKRBH72VR0BQZmSjgbdb9PyExlALJessZNsXA+MNt6v7mA7DiSrdXbMyaVVor47VnI1JC4sM
LWlWjw/lzQhstFWse8umyzDfpK11mFIACP0awFAAiOIhsSX/xzi/750XOCrQgjQPnMQ80MVVcmYX
O0j2vaHOc+1cZuEWO1t88XxlMXMVVrRas3dK+qGJnLQoNxkH/NlIKxkVi26w1TE/Z2Ky41LvFviE
pt7co9ia8Xq42rFx7ceKdXxw3LYOG5FPWwtriYO6wgdXTtw9Wh1wf+u8Bj1u1rT39wUqdX5/N4lm
Ag3css1CCQDjZDcsm976EKwOxIvNYokTwJcJAqABMsc5n/vaxUsXjRsHVXqHpGg7ljJ90rBAK7L6
ef0YveExaetX42Yutmrrdfaq2T8vif/i05+CWATVxQsZtWb2iytVORvGqrf04YKwLuaLb517+eqL
MkfQy8/Uafl9rd+eaSby2+XOTnFfNcarp3kvNlSgdWTwDz39d7OmkJYkGPAcJo9Db27qa19BbJys
7t1z1f06I29p2HtflHtMV95Iq7H3jP7VlwmEybT4GNTKqWX6255pZXkz1XleeSMaNDJUzsjBKezP
sfFegL+xpe+AxulE9cOrqwgQD1zMupBR18+HFaEbN5Qk3EoBkaXmQWjuvpF4pUrxlBXZC9bUU4Kk
cvEQwGYQ6DynumvU06BjmZyLeK7B00HQqbLmeZEAlg3ae9wpwQ5c67F0Msl7DNElpRYYbg7hrfge
wEobk/ZgKn0LyC/j2ujfAKDHZd5Cse5/FYm4BD1eYbveBSr4PiO4EprG1/I3RuE40ND6R6utBExY
aUeZyN8BAnRha7M452reMcVpacDb7eobSrHnzl+0Otm1ur6XWYLSdzUioWfxOs9xWucxzD0nwnt1
7uZExZ6WrJHgRg3t6ZDPmdzIAi+bP8DK4gRzZQDZFEQEGjV1D7Thh9J7fi27yanhqCFmBBRcwTID
Vp+fUsV4pjlRARC6u/UHcSo1Hcmka76ygAsjecgfi7Ef45zcd69D5+GOB2gA7zQ0p3E/6iZ2u1za
W5v1lXBgQTDCDZDuaA28zA4IQ7dS22EAdewMG4M+/g5oPaBb0wAu5adWqHeGuc9rQ0QmsfemXrJv
9P13WVUdtap5sDNCsokTJRx67z1QeNPUnMXuAjgyFQykaoQX8ejmckuDl4ucpz9oX6FaqDgpGZXa
BFLqEZ3z126oHpJ1vbBKh5bPk2TUicu1l8nXLJxYq5eHlnE9CDSetqs0ANqLyQWeORMpmXA2QZH7
Vnd5fpwsAnDuLUj7S/daE7rt09Q/JDkQplGprS58O8zaNhpWHE4BhtG0Ua/ljbXuma+USfZpwkA1
bFhsR4DgbjelC7hfZkDei8DDp+ZHbZuVB+iQMqQ5eoHH4G+tWrwz46KHuomTQFfU1lvGJUNkVhBr
anuI0hboMoihh7XPX4seCwcHNUb6yHFllPc3l7j3hihBcrSN1o6JmTKuWn3fzeUL251YZsW8gXpr
E1v1r261XGzax7iZ95U3vrng4+vauTeHYJ/L+WXCCmAX2q7tnc/FPaVpV7BjtgBGn9bTOs6n3NK/
ZOeP8U1gQGx2MpP+u9UR5gRrfQItNEUM4pUxTLK91TndhxiSjaf4O4zSpAOqlvdGghCcivWDv+uH
P0HC7fQ7mWfQgWCGhKalwTprxh9+XT1YS3ZWHZRajSMzLlxHwCpxUniiyuLaeGZ+1FYjTvz00NvG
Odf1sCnkrqvnc8MiTGTL9Llxl2wnnHwOy6kMM6VkONnLBTYRQKrAwCLIi73MBxBFHK6pHXfWI53M
o/LQE7j5uoUIk9kbt+TY0ZXLQV88WxD9ImbY49WxfjElAhloZKEx27jm8qzp7rKRXr+z2vxVWSgR
Sklcz5E79GU8dHIMba3fTrde+wCoGwd4qqMPrhyrj2mxtvsp4LkOy2wgYaz9b4FXdwcjGyDT4QHb
toAfDqD53AdJ2L1Rs6dAYYIWP+hL0hz0zKu3Zp6nO1wj1pfoHRPMdIaR25i8dd+06R4zOcgwcomw
mGcjNGY9uRaszkqiGCrOQHp17ZjZQfLTqVzrG1NJkIoIM+DFCJHk92RUYE+bWZLFMtmHOLuBfBHd
tviesYuSzo0VmWUwG9ZXSabBmZEbFZrtUv2a3OGWT2QTDEonMw6trcnNJIQxbx2ptOsM2POznZL2
NOK13GuGb2NOL6bD1K/DXq7w2LzBBeE1N2UXzslcPVLssLYJQ+t52MrG/QZYd4Sk5cLZrY2pjd1M
97cMA3nbxfPlp8NZf271onGACWMudpUcf5qslh39vhTfmNpywdpCagz1apmPYCrGMso8r428yWj2
Jhrtp6Jv/W0eaNZ+0NPs05wBggPQV6UWWhrmz30ON5sDLUD8y6zr/KsvM+0K7cWE5ZUc53nBABk0
NcAOZ+UFGoDs98eFoBzlIPHZYM/3RBZDgA4+s+9Sbc3JYWZUkXOJliVziZORfFqRNKDR92Zgv05S
Mz5ai9+BxdqvtQm8J9jl/cbsSqZg5Ywj27IOVVa++rmOabvP9R1sDXhP0m/NjdVm7UULpnmn5OCT
bKHjAdx1qzNowX5inJv7t3W1px6OUxDhW2YznTxzAUsWOMdEDCbwOM9SL3ngZ1/TOo7vhTuDRXXq
cavqhejZltplHWrtoieARlUy9ccsMFowoig9A/L93Txm2UfF4S5JxBZCt3WsPER4XnkP9rU44HHr
TsGQzttlykC30YkMR0PMcN6TBF6v077JtJ4+3K5/62YegXY6paRVu0ZZN1IyCr0fulVwxAp2T0sS
pwE2mI0oJVpKhcFhHhlHmu2h+GlnbXGyW3uabnRknn1mqZF3eMB9rCK5d/VhjahBiOPYjfIibbeM
abZf+WvPz4XbuDtl9HIL2ENFnevcSYu0ru10VAbmfNc3g8sTrk3evkvH/tS6U7tdAXf+0Gytihl2
YOZxNOYdL5vqQY5p8r1gQOjgpgT7/M987BAKXCSoaFLnAsx0wEmyVyz6FGHvykKPFjdbIFl3HmmY
59zN5VQvoZXgPaaDB8gFQH3UIncJW5ArX3XuFN/JJvzPIYUEuSRTcm6FLUMMnaCCFjN9TiYPxm/p
eFe7n/xN5gMuFVbfbeyxXKKVxoDGIWEw0kV2eUyaOr8CfeQAn51uq9RcvNlB39yXpl5fvZT1rdwu
dJAU3vRQdtN4zrx1fS8NXnpuNjgPmeEvO7M0lpM9BsM1aJf1nVeFTZDsN25ctvawmTJ4prxOq/wi
RnpQobu2zefQCaJJwtezgKh17wQCy0ZnmS/SIKrLzF6caIAtz7rX8cIh6YNPF7DWH40rYDG6uOZ2
zZMuavVuPJG4MKnmCfcauJkAoqetce3YWeSvuvksmqzaZ0lbbKXudBuorcV+AMgej4Uc2qjXDfGh
8VzHvFX1Tcc2fpx6/NFgx5KoGpMk8j29flv8BOOE0Vobw9GSk2f2YHfrJ1d6+S5IYO97PvGFmVPQ
UUNtP60ejkjTyaiVsnxFktymfES69t+YJxrCgMWek2qxc9MBs49GAkZMcwqfFNInFqNquRjPiaYH
kkB6NvbG5A/3GjvRr+msnDMsWZZfadMZ+7Xt/HhkjMSNGghgTIo4lFBY05u/N1CU5XZM0+9WndfE
/katnVejRDLTNLjfdjnP7xMeoXqjT2C++qluzD2DeYxglEOKwUNXTf9cq7Z8YVMVqcoSBNVVOkuD
oie/pYUAlcJpllQGDCEfwGX4VBb47yDJF3/jBpk6eZPjgNWdxXtFBfDVBHFtwq9dC80JWYDt9rwn
0TFV5cVBwxwD/MFFlzdTFXdu5l5tpxtg1INk9bV2inpT2d2+lq62qTxj6w4JGWHQ+upQAQO62HKe
qBIQszhmTptozKpR24+udqgz6xb+68m9gYRpW45rw2ybX3C39/rzaKmv0oXK2/Yi/5mZGvPOYAJa
HEPURcsfSmnWBvp5Q+VMozqxcpdtBpQB/VH4uXZ0c7fXMU2vQE99LbihkKjriq2s8vnVCzBIxajM
2wu1EsXjMBmIqeyBXJRBX9Cdi4sgza/S9qMrsupHYlAGxaNcqf0YpDRjl7xPyBGnIN9nZRU8Q+Fa
t/3sdfl9o8+gpWwvZR5UeZKzcVwGMj7k6snBhrdB6JqiNKZalA4bcmeLX3yedpO2OPdZYfpwu/nj
ITEMw7lhsmg7eQScLAkHIF8pgxd7NabBq4tDGi+UZWxX6uzgSgc5c7oIMR5Xp6kJhu1MShLxNjE3
LEaYJ+wiaj+jwouqpZl2qC/s96Qvze+2Ng67qjaao70WjhkJHBBUKN2l/kyNoTvMjZFcgZ/arxqB
zdXp2AgMc/58JvVy/9C1BW8EQwjrhSW0HISOXPNnURnubsroliPhKNyout1fVQHLHqLZzmgM+wDK
lnfDIhwFah91Fw0iHaYZoMSrWoV2yRt3/skcv0m9a22f8lm0fozZxLwbRDPdp0ttxs3kdVD86xJZ
cFUpM7pRWgIwzmX2LBmMYSKzGl4AZGmHhR3vLvQpw37zi+EzHRdYjkPLUEm0FBsxxe5Z08zIKFgd
GZv7JE3FXsOktQngmR8Wg3mXG9l6ZqqGwFsrKd0n+l3pCu9kzyghqc7k6iyVYZ6SoYPDpdH6Dbkn
2kiXM0q1gsoRx91nOghK2a1hXSxnVs+dkOKlTXVKTiha1+PaU8aLPC3XNshjfTZzag9bxWCv18lL
sMYxYWRum4ndRGVOhAE2cVnDuCB07jKLR4rKLySDyWl0x/ZEYqq2JoyIpwmN5RG9JCqHke3xB8pu
7dESFsvupT2fVNCRCPX2LQ/MIGoaXc1dYVHTzIT0ntI2YSkNCefwLFrLfStSv9uhn2pfVKBl2c6i
UvyRIJnV4Pk6uCecrPbWaGrA3Kql2WQA6IFE0sAKbTsPbkGIL8NRdaWzYY7V3FkUyOdXyLTulYzE
aC6LyeBTjLB6LRkWTuZtPalWXu1ctVcfWbAH8LABMMw5pL53rVP8lNJH7eQ2WXbKRde/mgV6LYD0
lJJZRv65FqL5VZud2BKuDC8YkngUqsD+DoIeJJVXtiDFM7fdz1btHaCVUrg1ilK7NGZaXbtqGO4S
G2NC52CCqHI7u7aQRM9ygATOqgDu00oXV4pS3FB9YH7kfmE2u6pfCATZMeg3ZTqOL1TROhyCedpt
0qa0In9pbyNpQb1NtSE75BxGp5K46IXb4rNrXIIHilFApoP+UeuD/nnt0M2EMxSLh5oTJouN1eIO
qOqsefADuhQ6hU48ccTXY6vGDT2D5pOmg9xNDTuqtFiMBbODxiPTySHQQ1tN9blqKPJDt3lQA8Uy
g1nt5z4T+ga9hnmkqdgtIaOj1cbr+MkzKMRbzji1Y7dMxrm9oHFgxC394Uy+WW3MvJWxAS10cCky
gYBVP/ldLTI40X95GA7ivtf0ezeY17te98wt225m7MH9vDSTTq5le11PVaVyiOdkS8A1qXt8M9p9
oa/PQR48qyKZH2tP1BtHc/s55K/qpKRhQm5ZAFtfqtt8HjnINA1g/xnMi5LJ9hUgaV87rCv9VK0z
kthoffGofEWtQXkqrvy0ea9zv3vnbJnOtrusFx311ykjDTrnjb2+pCbvrd5zxXsJzJzXGutEcK7H
H1XRGs9N0n3WQUpRt82SraACczZtWm6hLq0KqH9NL2rAR3cy7KS+jsVsfUBo2LMYNR9Nxd+1KltW
kdOxkwcK2PO92/g2AOiOgmFE2Q90YcYy6jkhIVvdubov4PCGhV2LU617YqKX0PS85zXxU2O1D+4g
I5UFGe2OTIwIzFxPi+G3sW6lDdVC67Nkm9EPR+DFNFNKS9WRYlByb/EK2rprDum0aav2VWPp/sv1
qDuaLY29OamWLdnwdFHrOm6KBaJzX3fNcVbmqfIKxW3ivlm2AhBtjdZ2KY3kPp8kkFLJavVOWnAu
I5g69d3A+EXIBPRdhSbsZ+rqH6WfZa9BS5lMJQ6dDoBbTk3Vj7TMPYsy8C48cG8s/HW3hfjFxrWG
zCR0+bEplS+Uj1bCNF9YbM5K/zXF9Ban5epFc19E3jgcLL3FPjU1lwkDE+0C7XHslHUaS8p3ZMtT
mCW3dH8A3N+J5a0paL+gBEvha/O1PXqsMWoiLjVTaJ6a3KfZTA+CrfOQfv5K4rpGbQY92qtfkGS8
yGr1DwVLfQdii+Nize8aNHz+7lWvPaSFf60KcTcVzYYS79lq9fekaU6+1MPZrA44BB6LuXkoJnVB
GVhzKaxq7wfJQzoo7xXSGejxZkyw60Cf15R7KIhV3VCfZv0tqKmGDppNdah/nFw2BkZH07dKm59J
SKgCVO3OnYi6WZqof65Up49rsVjQs101Tpg9PftHPiMEI+YKvEib83bX2Q6057aA8L2ldLYcZ81i
4XzqxNvE0bdbGQyN1ty33oIc63marUlEy+5WmRLT4216r47KwaFpypg1te+utNKwWwpIo34Ae71I
ivPsTkDw56k+9C1DcAyj1u/0xMm7q05tpeXQM2KGN+RdfKeTf+6waYp9QG43hNgQfhVi5kvoLcO2
7UroiCeRU7LLqoeSV90daSu1YRUszc5wk/Vu5CzcoUs68sIa34qhRQZB5z5ey57KP9k7e21Z8qpL
lwB3Cmg09rZNYlHqVGlCE1EiPGx/2qIO4CWljZ14SCHoTntWotMQ1FXJRWrpxWFD2xV+sYI7DIKB
uT6O5shIJ/Q3Qu/VC+PSa4TprTwtVrecyShtgIwUURvS6SrUsmn4FtBu/CzbjHIae5v9O8679hEi
xEyLycCAudbLicpxo8eO0zqHeq1yh8cCdquuaQbyA6c786qeXiqtU2c294YPVxswdJKsktM7Rt99
StHPx7lws7e8bboT3MCW/vCSO4eA3vSu0W2A0R2THGk05sIi8tLTnINiaGsMSSx4h2vOOkykE2xQ
hFkm44lS3fgCFwnRQVBAd2TUNWjOy2xo7SbtZzM5ytTSJAIPW9Vb2v4wjAt6t0+VPxZHf/Xsi+ej
bCFR1g7agnvU9mb8aHYuKTk0K+ioPDllrqm5FCvT+pjouaiiMdD8C3Imn5bKYuYb9hb9V3QFZET0
MFueGLQ+r9XqlqAEOIhHKZsHYzYMJ5xunjxzDYwLcaJ9oM6tZcCMWwblg1YnLsuYzcTPVE3uhmJv
y1SyzcxBFZhMbPa+d9SF91xVPvUsJ0uLO0XuesodiUhNM2hbkQHjhbR5wer6zk1K75epyvx+BYpO
S1gJ62oNPIDRaMHI7zy3utFH2ZhKe3ktBCcgPbpxC+lBi90yNyPe2Hw/+pBMC/D18skeH8akofGc
pVLb+N60PDfO0L64SZLu8QC3oR/4/XZ1neQOfZjYJ7f90fbdavI3RyKwaFFPhoGjj08IrNo9Jjzj
m4104h7xWh8Te43vHQo9NvsK7SyaDr9QqbduJPAs3K99lj8t3SAeRjwPZk6Rb0N1UFCgwkuEBIJ1
JVYo8oLmGOjnkhBpLcpT05TuvbRLL/awZXhRyoD2zwlv6KFY2pF+uW3QlOAQ06Su/TL4ESPdKbJX
dpeXLeeBdUgVtrYyra0M88Ca0U413Auii4yRhWA8iqEmZRHK+CG0xIvpADtnnR7DEa9jc7fU0j/Q
Wky3qdf8yBLxVCV6W4eCPJFqLJ8hS6egwtdyAQbL4fxCfGgrv94oI/jVlev6XJjoXAc//7KE7E6a
V1Ub0vTl4mP9RHCQ+s+02vXHzB+Gh4Uu0CWvSsqlydrTC6GTFmZ6GTxZmiftcPCK4KNaa9ImqCVk
eX3tPsxmQ2FqXZWKTLMgofT8pdlnE4YJBwbPF/c/EyKit1+7tEn3w2pl1KO0YEseug+KfN0PTo17
y29dbztq6E2toKEZV4HIw2BB+8jpMcbiaKizuybok5jCuvuAX4WeJwnduvPqHPo7HgTsDtJhP5Y1
PiqElZE6Bypdxn3d+O39UGTDHY6J9lJMmTXxMDIUADDUOORVTUdiYv42r2T3q9bz7G3QnCUPuYIF
rZFJ8zdtVb+gPzHeKNlRX5OtfUZHRIK4CrlpJ8aJqrQGPi5H75wjHL9imxm3QqH08Htn+JlIW8Qq
x6ixmmVzRoGRHCokOMfFVByzgdc/Ds7a3FlLkccScEuk140xhmXH+9PSaxobJpHctErjZjd4sDJ7
ifOgsh5bUS43t54XTcKXr960kcwyoE/p790EXfLAdIMuQDsJZqE27cBWUVS5Y0DdLeCSEZ8kp2a1
vXhYdOwDveXlp8oeq5M79ksMj7Fg9OGWKqcQtRKESUcFJu+NAiQjNWlB567lSaGYc2WmOWfbRJYv
62r118VBlIyfof5ukN3t0naV35Iu89+A2Lufdq1uAQXCdyba5sifHQNptlEhnG5fpq6mjGI1V3/p
5FGvR+9u0FeqOqm0L6bdz6ioB3laulbb0cIH1V+N7T09Ar6rYc3GEHuMBRwoPievXqHPu7LURRYT
hmm8nqW4DivHozIsyq/O1AzXTnrBR5Zm3t6wZJ+GFrUjPMtl8WQpfi+U6557of8x7YPeqAducjWd
zdTEo9NydmA6DXLrk33qIaY5cAlwR1NxQe3M8MSN3mveOu5auTjHYSTO7LuJPs3kiCGEauQ8Gzg+
ha01m1FTyY+yRjPOCz2fP1vGfe4HEng/Niodpx1mdbn5P+x9x47ryLblrzTenBf0BujXA3pSlFcq
zYTIzDpJ7z2/vhdVt2/psESxu8Y9KaASOAoGGbFjx97LpDC9AKDyV50gDfHH4dLCmKsvqdbGOMwm
QjlOc33IkMoRnxUfFWAv4OF4I+qkLO1DyqlWJFybNdi25ds+RX1QLRPQJLjABwKAQ2q3g8BMuGuB
F9PAxiw0piitIoZ3kuwh/0FvnWWBkYw8Fn1+QqQ6BRuGWJN+oidA62+AV3B7WOigSSwUl0V6LnGa
wTJeGIpRMlAMrwDTBFBocIX4LR5a9kXgqy4xXZGgj2XhFrbL4bKgMSEJZVqmyhKTIAPJ13DfQFCv
0KFVwLx1bcqnQIfK0PXx6Lo329pDVwyJ1AX2M6NKAkEb6HcY48Ofz/s/0iY5ZEFaV//9X3PQP8g0
0CVgIewMugag6tyMkFInZB8gvgZm4/oeeIEQ8bKCkEbErNEL1AHNKTUWAAstw+3TEcUGTo9NCTzi
/xu6fP4cc2nQAP7EfUZ2vAFrH0aJfL/WAqYK/+Qr/X90+X9B1OXuyz9AlwfdDFk+/YM/keUUTf8L
NHASOip/QsHBb/kTWY707V9g+QIfDtkbAerb+Df/RpbT/L+AwgWtH/d2eCpAiPc/yHKa/BcEXsHb
ZUSREpkJj/6//iew+96v7N9Lspr9/29LdGLX/LXTCCiFICCyWFK/Q8pbjxIJqOJRTu5Q+94RD4lJ
o+gt85v6Zc3LAfN4NIYw0yZgvRKG0IDtOfyx2flXudOJFaL0bIf95/GFCTF/x5cQpCggiBE/zTjC
yXXa18zJdPLL+2FXiTvTJn3whuaaBx3Kh/VIV6RT+m10gKUnABEeagpgfZVaLQBhqSZS2dtxR8Ca
q6qsZghcswNPS4/pBvCusGCNpOkFGbxqIBXiqewAEr0KoYYAZQRGBPQj4cyhKHnk5gWFem8e63Uo
ilrH0pU60mGuNR1VooMQkoZE+p06qa9pPJS/ECeqAqhJ1DwpRIxXkYJZDl2L3jdF1tlPJ0W8IuQc
C5RWk4BahPMK50+iSgPaC0OYArAKTkFp8KiRpoA24wJ4QjnArKU2h2QcrEvDuPEBRI1EOWqJwprY
TZrXJ/GBjMnvWgTqGbjCJjzTQcEBsCSJwDAxrNGigyHXRVf/QcK3TnNRFTKgJO/h+k1ngLyLzKYq
y9ygoSwGURgx2rkVLg+ZkOBWH9Gf8NHGUV2LgYryBLVtfR6IMaiUaoQXdBuoaedOBISBTLgeo3hD
JWEIVN5qGOl9C1EDYDQbkwocrTul8wnPikgBLS2GKza073YK7XYDQMaupyQh+gcZg0M6duECCiz6
e0IFML+mkfWlVLKm2/47ieOvpTpRCe+WKpDpQgOXGspht4HJq2QnMwYN9OMKWelGOXy0Tif+xt3v
C4PgFcO0FcpJJ1RGttJo/QEWjjLR2FKrhic/3bByIAMkDQiLp1IgXAR2SqBHf7oLe/+OLr9Fk9/P
7b/mOKMvhUTTumVfUI5AOQTmKWzK0ZwaPz3uvISw4fljF1iiZHnA9D0fc+m1zs5WyU3BuCVixkkg
II8CTwtnswGuvGWDmfN0QaMx0rca4VPVnyyq32Lo/Sxn6o1/zXKa/d2bBtenAIBUGh2xCDTJqy6d
kGhjJal+EW7RTtDSRNqlGYPeWhipkSC8c+yk/lSOmV3CBwx1swBOax316k9XHGAqAW4DrFHI3jsi
3yCirLybKcA+WhIzSqVQ13zMptXo4FoDc/cjunwyqwowgg2qDfdHs6bDTC+cInNCJQ/cIO/T3uiE
rVGWF1TrXHh7oZP9JkymQToD3DHug5m/EewuVgJCgRZO8SIQh7oxy+ScRyvSEgurYa5IXtW4EIwD
MTisge5c06kp4/D5F0AqGuygnq+4m3LEg9c65zdSFNwfqDgaHEbGvXuzb3XCGRRAEnfRtrU4vZID
JbEaNVNQZNA8GeUFvVd2gPgZ0rHQz4mcWoN2LhVxZ6M7ITebtZP2xst99GjTEXy3NEWySRsIlw4O
JRokiZu+jHJDAgh2V6nZD5PJI4AAnY0WlAwGQvH1/I3MlFP+syP4WWzrhyxtRy4cIdgGlRS5qOQK
HthZAsfEape9oOE/bngxXFFtuAmEPJrlLNRVDZHUqOVgAxqe6SuUDGygIiGaMranr73LpYA6l1Br
PS72RQmj8IZrNNfUQoFSQWPXdM/SS2q2tqjDr1nzt64G0LWy8ip/Z5b/9Srn8QziWJDtqUcHgi3y
yH2iShMyWinqHXICf9fhSi1wFx8kjgDVdBKARA7IM5mlV1a39Dvf768HmEU3XkCVFTSG0YGro1I3
8RXS4Ttcb3SRC2UwtJVQsFoJ8JSPypPUDJKAacTqoMEbhQ/kHSQ8tADfhYNlbFh/xiUjyjUnQDJn
E6XvEqrzojSAtzE6+fAxioGC1FfFpUn3y1Zn2lorKktsLCJ0quwE+gsttOCqbCAQqjSZTeTXijw1
IbYQcwy413BowKm5ovwik+KRxhPCilyLAlJzae9EDXumw/0U0K4h+IZtI1xHLXd8a0QjjugNFWcH
iHzYQx1ufMIFtKHGPdeoR1EVUa9j/IPH1hakK9QgFXQqsLxqW6e82XPw8e1OSHe6fgs8pJK7pMVl
E9mDhQUof+ZRJqql5qNvccxVHQhcNbdjOv/bp5ptAQfC52tlKexys20Hwc+4bkaEXdEINhwtk9t4
Q5nRpgmU9ECZtTZ+it+k07/wr/W2O9NOZT4feSnOcLMdGMCMo0l8jOwRBxrlqw4uJ4FcWm6s8deM
9hS4W46JPb2podiSzEdPH58PfTMeebD5uVmOQQk16sRw2HP6uNmCOaCMJKtJ6DfDIbkzSrE9ADZi
SSgos+01BZBCIlDlF1GSFg22uXhV8VZJp7HfpGX14UeDjBKk1gsXNCjgXOjqJFXoYeTJIwTqIVRR
kFqcAG5YYkECCdtPsmRFBCQ0aClgJImer2dduEXMtcMCUj9AoFEofQvRbvQcyrW9spTd6L3sHZLf
uw0Qd2e/i+UEPr5soQEp5zQ0ElZazqNo5dhf+jpz0TESzTexrRFDmioDwhSwTHBnQe7rUhIgpy2V
vNeRiTcFi29bRB1K4EBFAsCXSFbkBpZiyOxW6XZJUFYx9jiQk0rSAxfjMBSxMr1b9efRCpjSnbtD
LsL5C/RnQTtBWZAffeiPZgmagVa3qSuHUL1BV9Tl9IwCfL4Me9oWfIayYyqSMFvgliN2jBQ6xqIV
xyjQKZcHitOFuHnOSrB799D4Bl8RkjnQcdUhjAKcYk1VJxptcSwhaOp8R20HVs7zBb0Q8OcGO2NC
8GLt4V0hYRlaU8Sh6Y+CHPXfz3//Jp/06HXNcoJejJuULbFhBrvbSTqoBxqhEEqJ+EBpP8QfgQ57
orXja9qFjwabHV8g6FEs1GoGx/fgkOB+iCyvkckRdy84eKPLC6yx3NYqqs9sucnCPZjFz6e59Brp
3xdF4HdUHgNX6MDKN0X3AG2qjNhD8mvl92+OV49mNkumpa7NYi8VByfRig9SE9+/K6tTLUrmr3pi
C5tQRx1R7jXRTOUDyrMKrX5TSm2grv4VfeHU/uP5RG+OQY8eZLa5+DavJdIVBiei4AL+PWQ6lZnA
oAcfybU6toHOG8CAAVclyqVB2EBvB5dwC6OPEnUIUp2orT/Je+uZFZpxdrNSY7wJ9T54LHa2K1uv
9IiWDQcH3AJ0VT8i8VqDAAdJyvEniiCH5vWKBP7qroBQa26PjRr4Bg0rCLDUCNeqepWrbHTIBqBU
Uc/n1pLF6bU8eq7pqnAXLQoPePEmxHcbdcQD4hN24Fqi0q88sraVL7Kw6KcC3v0QtMSPY9LyWPRO
pdVOd6q2gDehN7QJ1dSUtvxbcQjNVMsVuMkbyZVTGdnTqZU7z80w79EMZ2kACohkCqYDNnj8KvlG
TfdyFpUytAtBmuFpY0wJnEkq4/NoW6h+/h2boXsFYRZdfDj7AncPcG7wjsK1WvJy9SXC83dwmpVc
gVl6O7NcgeNHP+lFDggClwQ+alvva67ejcMG1Mq2fQHgB7hpphQUv9Xr1vYMvkTnEBgqgwx2UIXo
fV0EsSK9ppnJMXYFhRzQkoEpsOJ2C0ZFl0RgUh2qdOeX4OCBp//8sy7t+Lk7QyqkIIhMD17qkBDQ
QgWhS4VluirIMJFWwZKUeYWQXbWWE8WzgPWzeNWILBhjK7mNu4EMrJTx/GEWP/IssLZUxQ0xlSLt
CfxNyfeGIL4nYDcLx4A0h45UGmZXZpIMT0UtB0J3APizCuSwpoERB5G2r3Uv/BgbnC5oz3KgAqGf
jMY/bhStOjLHjhAUmEavaefc7DkeLcpZPI4IYYLJTdsOuYeClJ/CNdlTx69ih451JpOMipJiuiOF
FyA0Ckml+hUh/qWi8FzxsSZciGQ0BIrCe/clV5tPyhzeIZOV7kLt+ddgFhKcuUayWwI2KEUYAh7m
3i64whH9lKuVnRqDiTavNerJZ3ygNuDdXoktf8iM4KVX2qtku7K/8xTkYrq3xZXJys7i2nqdws2D
V87MIrAPACrR83iorDd5UGYKO3MVStJRM87hCiJnSHO1gfihD6TORQoBEimcZGURjkmUVm7DVpfa
H5I+ANjCs+j5HsVeLhI7z8FzRH4odxBJ8E0PVLJEHt+fv8mbe9ajh56FZyZBAQ84MMppFE4HfcCg
dFzgtObF015xihq9weqkTtnVJv71fMili/3Uo7kP1wIQZ17ZYsjQYmO5d7JNbPR6azFqtQ0AT9Nr
Gfdr0IKt4UBpQKgnX89Hnj7Eo7nOAjVUJeIxnQbmbc5BRUTtNQhsb4WVrHtp4d9W691RBxe4yQEG
vw8NAQK4H0U65VcIaVBauA3U53O4iX4+msQU5u8GqVNpkMYYg0hnIpMFXJp2MMhTJJAa3kg1s7xD
tF87O5YKS8ws6gE37rcQ6sFgwJxf+jO4ZK/ELx5lrW1EoH62MqeF5PF2AtzNyQdyvMtHDONds8/u
NFrdT+8IJn8mv7MLYVT6eG3Oa+tv6UBkZpmk3wQjT+UYjTYIXEO3I7RjvuNmU/vaCIAMFSrdgdi1
Vh+ClauWsJE121OrsIkSkDJ9pawofmdAi4xUaC3jRqenKfbmTuwODTb5mmPGzVn60Yee5ZkJ+AQE
A/d3p7MHCIdktF6NPPSP3+CDBHAATu3vpj0EXGpl/CaG9GXBHBorT8CQ07OVrHJptc1tM0H/7KuA
xruCjikpqWx/pHF6nTmwzRsOdeV94PTFRgA3K0BUXdmntwLKg6nPdeXyOPDFsPRoh5R2TYSygOKK
aoHvAoIhIadgtiTbPAMLQqcRK/dSuSWyQ8fLBbLZK92dPUlDdwVwy/QKKS762FMKEl0AhYRC72Bh
X0V6kOhs+A40uVeBiwGdn8OIQp5k9pXZTwRvGfwGMvzVQIxTQDjsIOKhJs3Bq9E723unrNBEBsIE
K7eb28wezXgWE0WKJfgE5CWnVSMtsSWd1mDtpec6OFfGqPIqL/unwao3rFo4teJvYdO74Q6D8RFr
+cvzbXjb1Y8eYhYf+ZYGfzTBa+cKNQc85m0gLOAvB6P5gccVQ2mou2k9JxdnEISl90+UVsR9+YIM
J1QSWm6vgHrucuix4BYfILCzglKJEK+5PH++pbrKJA53H/oCNOQFQAcRJuC7lUBeS+3KK2QTtj1g
bRptgR1Yb1CM4IG91p6PufhhZuE2GRsf1p4Ys4fKoT5AOCrR2koPBZWb7pwA4heEzJ9H8SUyMC7X
v6IcnivdL69RaLOzMlBCqmPG7wnwMnfpWpl4KTm+NcfuQubUTxMiEs8Fto+Vyb5xpXQELw3OmIqP
88DX0ROTf1FoeVQqlJvl3Ci0Wn3ptdyglMry5fPzN8RMmcKjVTPLNJM8LsDlxZNkidqYQEbyymjT
iQr8vATIl5Wh7yuDcXGtXqMda4YGig9AZifYX3tPYwYzGfXwjdp4tdafB40/J8fkx93xxCEPX5mK
0tYStKWIeqvj3r0zL+6BpZxOM9/9ykXwhbcoWMFOWaVrSH/ajK/Gdk2cfQMgLGC5/S0xGmu2B4uR
dBbOSSYHEXVKtDK505JdZGeKxR01+ERoZ2HtJjy98wffYu6ROsZRGbHTai2xGFqn0SCpbeZaZJDo
hLmqtC13wYF9K5V46xu8ISqrWKtpDz4aeZZHJgwYXMCCUaiFM+qoQiRBB4ROYWysh32kpravcSsp
0FIDeG5JyALkEKbTBSPY1RZrc2p8yR3RTlBVI5TkArizwcrIHw+R5V1yhdhI6pom9UIKeSvy3S0h
uiMhBQPqnCMeKfXSy+weahvrK3ShWHKLfPc/D6uvtgRV0GH0yCS1X4IBxpZBWGuvbula+DcpeZps
4mpaILUOVgxOlsrgVfESKLlMqpTi43ZN6H/4a9FzIbGjZvmj54LHUbIYjlZEg7cvJwj+oVt4YvGf
UaX0PXSw9p4C7Rw1USvt6qlgdK8MvnAdm9sbhPDYG6USY0cyqyUKroLaWsLKLM1rlkLWQxWK/PSd
ah1ak6wx6iLqjaRcaKWVaMkJ9GjF00FoVzgT2pcy4Eo4yQ+8XH7Saqa7CH2Q7NqgL41akbpmX3u7
aT7ahLMYwzLBCOFwPFarklqq905zbeXWpmR0+6zABBlKY40GSiJadQXvU+5/MsfdN3ri9FptmCj7
WSDeGbQOb0OtM33L09dC01Lwnfu9QF8ajPjp8Kb2o9NpvMEq+b5QQNeWaatSgcu0hGNxyLfhilHk
UuF97uIbQWI6cacRcw+ijsI+JOxRPjAu1IoBR1K96pNCegmSihJpIgvE0kp8WpzqLJkTWg96Lb1I
OeM38TZe0NhCFaj8A9nCJ8h/7D5PIJ0pDxZz7iz2q3h9fhAvDjtL32DMmdflNN9STU7Dz6jmCP3+
tOoAHlcb7LAQBVAYQK+94IWYT05/v4tWYVKj4gcIsTPirvbLZc5NcQR1AwvsyDUq0g60G+S6VFlf
lf5hDkjO8jEayjhhDOFrZzhKe+SpSaX7f7QgS8gNaLC1zHzAK0uOhNPAb4M1n4qlic7CWAdS2yQe
A+xY/0FxV6i+I+Vd889eumTPjbNrIoyEssVr5Cg54WV6651yPdqyZ/INlhHU9fnyWEjTyFnI6nvw
peHsifxjiAVc5IgI7A7yLa8h4SeJECjLXVyR+nBluKUu4dxIHeaISPFCjAdKBFi3O9Clr8U23EMl
CcigS2lWzmgHFpD7P5VJm7lN62hZqfWLj5vN8ykvRABu7soF6sQIxh8WS/fDqe4W1SbmLTxAFH00
euia/TB2fip3/pE//cMBZ1mQ1EPwCfo9uKHspG/JvUCDDgPxjNxJMveLfqXPQaP6ocL/4bm5Sq0U
8RYSor8ppPupAGdVESto356zUz294+ol3ndqYo0/ku2dU6PFwtpkWjTKPKqkxR4iA+bzST/eHIBE
/x4FaliFNW4M+TCB9JWuPfnFtam4tYvx44yIu8Fk7mJM0UlFPTkuAAVE27UVaOCpy1Phf0TR3//8
/CTNURu16bjKV+L3rYr892P0JjV+H9dAfveGtseM8C4dP3RYgChdOUGdGYJth+SjYGVklkq3J1/d
V8GuRSXNr4HFnbrObFMZiJsRzewADxls+x/mCq3D3Ba/oKXQvYJXT2/8Y7KyxJde/iwyZeHogZCJ
RwUARYsuwcpZ8jjN/ZshD9E0oKRW+Fmee3NhOSR89PXJeyddVYwUajCer5yFVionzWISWHUJVLWn
yPcdnOgdZTE6zcmhBdqbq6UXhpb5C7cV96zsvfBqLONIQW14V0x1iHqb6QT6q2v+wQupMewef1/H
I4Qr2KLCShs0AISxvnyFVGId8pUyr/5ilGrva4FerOyaBfDQ3zwliSGoRIi2YtvIgRbgejbqvg66
qs6rh1xmFBDpZUmFFrKKV7H1Vtb2QvGTm7Tyf1vbcK0khAFftrGnChot06QZBEq086FIupFO7Qbm
FBv6nb5AcuVAqOyx/K42/gfkJSwad2Je5zidfKvtZFvue83dsGsuTVN29GDXzR1w2Krl6zSosRjq
txgaNjVgPzTgdiFJojO2ZkbNLw0zC1cNaIdeSFKUE/OAyPlRq4yQn4UerBYJ3y4/ykIobuF7wgG5
XkNbLwReW6xRLcjey/Zc01CpBcQSqgl81JhkgMUKAHEdfcEpV/ZbCAzFIDPWu6BWaziooBwCAYkj
ATATA0XZ0f9iST0BVTpFXdPt00YtBk6HwIYZivokPhJpXQrlTJL+jNGEhQ4Ox5ihd5UEmQeIF9DD
fvgow0sJjW+evKYdZfgRL48N1BghzQFlBSOMX6NiH4HpBGkD3eVLlWBbdJu4QHm+bW+3t0dfapb3
5RAEpJquQir/zYK0n6vEF1Soy3Ntw6Qj+SZdZYQ830ooWtqX4izjS5oY5iCQqXRK4quHKgfRa4C5
QCK2hJCL1qcHvjerbczLBPqMhdWAfobCZAycRUjrz2c8rY1HE55FWbIuBS6Db7HTTJpCEc4EXaBB
LSzSlQEW2nCQWvt9W/ZdlsTwD5oKN606aJEJk4FtbbZfhMZa3+FpKtjFBr0hLoBNPZ/UQjmVE2fR
l006v0xhRQCwNlSod/2G2oRnz4Y4gs3rtQGuyLBJ10L99KOPXuEsusZ+DOsFAdSEjh4u3OBajNdf
hjHQu4FTpXCqrIe7wmcNSoRixMBovRuASvrHII4yUzNm3jVKgJZLXX6wAIcGPFq3oK88fxW31uOD
p5vb+fF0zUEZH1ExFK1Rsjj6h06VINXYSMs4hYQGRAxRnQ7aDtD6kAvWpkeTjKzcl2GyWUKZFzf7
RI1KJ0AfjotAZafsrPMhwCC7IWzuabUAIKopBs0nHGA9wvqdZT4TvHZ0dor87fk0boXwB9OYM72S
lC3YZmBQ8kCOtGXeBZM5t/sQJWqVST74zBFQu4Z6uYOndjmtOQNZTEGkQhlfXKDmAUiE5sbKvp22
56NnmR00RVqHUeNidYnDZyleGkgTP5/lQm4yJ4QFYpaFvZvjYjEoLmWXKKxT6bXlrEp64YJMS9Zs
JacnfTSD2UmRhKim1j1mUAWg6kBgF8ohWihsIOFkxP626n+eT2gpngqzeAqVGT50M+wNtHT32Wdh
dy/eUdDiT/FtvLYf0coXmdF6/w+0nBNmkRRA8gqO4XhzrFHtSie2fCVWRXVUJGQbPOA0uBm1MuRi
NvlLbKK9+bqWdizFGmEWQVsAIxJI+yG+HRioWAArjfqU9yGcUhNaR9/Mpwi9KXYdxr/07WbxlCqD
PuSmqXYKscdNVxvV3vT1GNUmaBUZgfoONQml19ba8kvjzWIpNNKHzh0wHoN2jCRfINnnrFHLFnAF
3Jzew4pEw0FMDNVGVNaHHaQV5NDswVxZa04Ij1f6nLbjQyoVdC0swDj+YLo/uGNhdaTqtysYwKVc
d87YCdis7rzppGn1zO7Ncp/YEJlXYZa6azftptYytdvDQEDzbSiKdpuwWDnjbgH8wR6+ZYF310eu
rbo6ZBAR8VXe4BFAysDpj64RcVA1M0do+lHQUZVjE8qmHOpVsVZBSejdg1FEow0bKNMUUIMAqmiY
zBoUQQ32zGFl2y9kFXPWjtDBtdnt8NYLYNZ1XkHa9wdkiokT2Gsb6Uir7bY1EhVGOysDLn3mWZyB
NHUpFhSJe+11dKIPaIoGQNsI29Fwz2jbShaaXvyuNoL3ZC2vWbi+z0k8QzxUETUNWWjuMTKnrw1N
dRu8jX8Y1OZuk0UE3SmXxgixhcJjd6ytxGZe0RFWIwcEYTM3B7VUODv+TFEjIA3hslrSXprcLMgI
AQTliikt5BjIQl4yY9I9ggrMpg9tf+Ov4OkWDtK/sQmiwSWkApfkqKeVAQJLcWc+XxBLhY65IEE4
EnQdBkh7YEUSvkPMPjoxlFLuXeY9GQxoqIeZ2rRQeVa4GoXcs8eeJOqIm4rw0nYX2oRwSbxr9mBZ
NowSHqnaGFnN+6l+Qd0eBi2Bq6MVboco2ZjcpP5+fv7cSwGRm1KDu13Neq43DFO0hdcDikGeEeq0
BbyvIZ7+4QhTnL8bIQmZPC+kdCpqfbuJyjI5dIkKqFqpLaQPqwYItesqNXnpisNNG/ZutLjo4kjM
OnwH8Fi19k3Y4yp3qq1Uj6zx6F/dc70DmDT/zFb25cJxNWcuDRwkpyGvOtU6CptKZdjzAIn3a7UO
upDtz/lJ0JAdKSg0TZIDWFKvPjpe+ZZUEdTkP1a+0EIwm/OQQjdgU5ZAZJ/82bDVQ61qEznmjRT3
5hyVQsmhzxAVpTsbp7POHuAOAfyPWa5sy6XxZxkNRO1ZsoD2rYOKVfcTn1vbhcLYWmtl4WzgZqGF
8sgBQqsE6Yz7fu9+tlYHXb4D/9KdPLuDFQGswKGTCPEghf96/kIX0mpulsG4kEYnRZidOG0DcRp4
/qBxmFnQQYJ00z8rVnKzO2AIcQSfyPHKcG3/ijc+Kz9/9IWXNac+iANXQhISv+tCya9uK7kldn4B
S7S1g3NpgFk0yEkpl/JehAYFnLV26UU8eqjeONKxVVyHsgkj1ZI9cXHX8JALIZ+dxYMK1j7BEEmk
A0F+2FofC6ZQISwH06/Ah3SCOgKnRoHzucsuPndJm+Pz97iwpNlp+ndhiKJH2ClM7xHogxdsmG2x
ev9faHJxc+NdQuTopHfxCr3dcA0P2ZVBexJqw+NntF+7xi/F0TljIC4hTw5oPQA+FquB374R3nor
sukcLkAoH8NFzt8Ue5yfogdvoJXVtxBL2VkggBjJ2JAk3lptoe+SvcD7zmy+hLWfX/oos0gwuNCF
JTvkN4KEEhvJKeDrsF+NsPL0S5fPOVq/gkJlz0fD1FAdShmikW0HxU4ZoBmIyp1ciKTrDaU29UoM
WMBBcbdc5G6RQY63gPcFjh6B2FJf3LYDAT+UPcs/ugmwtKiCOgAwr4y20B6ZQ/KHOhVauBCgQ43r
H4DE5j/aKDco3N0cRLKvSopwEZ35Sq6HKwFnMO7KcfA0W8GS38DIDy4uc5B8lrSl1EUCjhc7B5SP
A8ctsOtLehA2wOjb3DFV8z0EQ/lMzhUSbBdeD1QfWBcg2q/iptKgkWatQWkWmrncDQdzN2F0mcRO
CqeuASAtqU7atBGhMOle8k3joCWjoLClw41kx5ud2ZiEivxPZYEv496fv/GFCDyH1gcuB+eFDjfI
coB1iAKGdddCtxp74vnvL2ziW7vkboJwtKqCgshQgpEZh9hBJEUmDu7p+Y8vCCZAjOz3wNpkbY0D
BL8+xh+B49eb3jWEj7a4urQKl5EY8JTGl9faakvFljmcfiB4GGwSPa5E4PmMmngMQ5hWUNboK+hB
BkgvI1ElwaFS4qu/1qldCiRzWD1R82RUTV3Tovv6ZEq9o/WW1wsrhOsHBBLMpnx1P3C9f/5OF/iO
0HX7/Z3WhOAymYBJhs4IGFYvydlJ0CFDpJabTu/l/IKmKCpb/KH/8d77z2BfQZXmWq3d3hfypTlG
vfdg+etBFsrpdfLaXJudZzM7tCpVTsuc0EbF9ZsH1jY9kWr8D7NCepYX8BWMy4WpjjJhfblNZgt6
dMw3AVqUtUK8k5v6WBuutvKGp9X5IATdgsHdnqDhCCfmLYInpV9bHbn8tr4URngKttxX77hW5vhm
ZgFHj96P4Snh7v8CqrtwtZ5DvaWqY0Y2wEkOWKlJQcm5sUY4KMfymCn+oCWQTyqGf5bJ31bY3Twp
yOJKVIxsy2fg/aS1Zzd+76Ur/fr8PS4c4HOkdl40rgCX8Ck7hbUPXFqg6nEC525Ya5wuRedbvfdu
AtCYgkJayeFDqezLaNEvZCQnhntgXqfsFBUkIEgHoDsBvsa+sMPpYxkfKa4OzcpuXEhY58hqmPEV
LTy9WOjbh60M9ddtVrUrR+FSleLGI7ufnsuFLMdherBhg3y9lV5IWsediLUYSa0lvRVf3OLAF9cu
VUdAgHOtOIkDBPJfM1h+wpM8TeDxYfWC3bhw9uyggN1CN9ZuUe/AbYpzWk4OWKs3OphjEiaNHqKQ
bPISVtNw1WpXVtnCCXPr/N3NIuPTAPcf5FnjvvZemPo06dsGOiy6iXDlKywl2Tdk4N0YfE50DAWZ
SYe8+hfGrFEE63EtluMt8gLl+XJeSrJvf78bJKv4RqiaGkl2Ixwbhv2m/Bca7XrOTCTIzf6wUgQ9
fTgAF9R7BUtpyOrCqQtOz6A1c9k+l9aO1Vt55EGAusG+7p6kSUUOIqtIjcloww1gVJLQ7b4UzakY
9jxEaQkfzk+v7J4GKSoIIbVmlMOoZzs+NxgAGHzIYI2VmsaTUE2NnQn+BGmG+4T9lYexDqm+EI7Q
8OaFlKAE7+yMhB+9MxKvjQSTBSOgAHWsVQnTihUPDof0LxKkBgqOQWy8DQXUzbpAZlg7DbZl0auN
p4LjptFgPYi1Q7Ifz7/Hwjl0SwLuXkJcjRKX5+gck0p55u1frZ3asJ4znv/6wsae48UHFuZHlFsi
DnPfZP3ueiubeiGfuyURd08NJUGvSDx8ujHZoxAP7zUYlMneqkTVwvkxB3+PPOzeUhbXzS60OFdN
XlqbsSkNGTtU3tdSgIUD8rYN7ybR9LAxEloUCVsdmidyJOcWZSZWqLs6qnXSIV7Zcgu3mFsZ9G4c
HlZtVAmPAWdkgJeP32EvJsO54vkXXuoKzoHZUuZVJFYRFhCuf3sKqpFQqUMalZilBVTSBuVzDSu+
NNMrcMt2fS2N6LKKuloIi3OQNi2Wtc9mPkqf8KxRkMWxV/hdOAF4/FNjQlICY9R8DbBi6V14fz7l
JVwoOcujsgg68yKHVR1bre4alQH30UuwSTRR5QxRhxSP+D04wj9cJ+SsrjIMJKoqKbZoZ/d70Y62
gBSxB+IEP14FvhyHYeWesbBZ53hsv8zaMBGx6NkYCtqATIXcZeWNLSQxc9h1X1c1I3oI+lTTbCOm
QiXVB/7F3QsM1MS4XmMqQcncl57ktWJEC9llVI4AZTKpcEWtnZxl4HP4s/I0CxuPnP5+tyFcaK5C
JBv3qVrttOrUbJPtL9gUgYIhmu3WX0m3l5Ym/fsokV/kWUXjs5VU5JA0DHv6TGsLOA3CJBhm11Za
9SubcOmGOEdndyz0t9Gen+hTrA3+ng3cj+zASRhsEW5lkCV4CDkFy7vXBrMe6n9zdh7LrSNLu30i
RMCbKSy9KG8mCG0ZeO/x9Hep4w7O4dlqRvzTjt0iCVRlZWV++S3L+FHYlVvZ64KfD4m87AjzzUVx
GDAG2+6Zogyi+zxIH42zsI0te+FKYV35Br80btRLQTYKIIQOPz8TzQYjMiCYERwws+5ci8nWX+8s
8Kb++ycuZjqKLXjdQwYapuDo3sAx63yJCch+N8RXTsVfiliqdRFA2hXHXGPmSQqbzg7/eWXMkeyY
rMF7ZHGzm2u6qd9+z0XoWIU1txSZ4AwnFN1GzYBtsk3O7e01mc7fN7Z6qa/WwhCIisEH6LvOJju+
nY/XhOG//emfMPUfy60fIfukFX9aMR4V9WkMfSXDBeSmjq/Uq/++QVXrIgw0ijEYwswHLFIw3IV4
qlgoshpGsx09vHL2/qLMU62LKDCvZSpwv+LhFx7GekP1HueOSY10p2DAv5wkLhgddkMRIF/Gjptv
2XJxQ07wlb/Wrful1qFe6qQh1yrrJPEdgElhKwSIyMgPyB4N/O4yexKfTLcSnoC1u+kcDP2LuWx0
jEWKo+mPtNu5+9RH4YD51OeVAPzz4/8381YvtdJLmADbmPhC6/3oCvvqJHvJbSAFmmYzT3GlAPHb
ozd/NsV/LKA21oVEnLgy9cuzVm3bZS8C6enxE1z1t8ZcbHXYJHHF/c5N6V/G8q4yN4uwN+YH8b2c
7CS7ppX8xbNEvZRNC6VhRLJFjUCb5PMQtX7ymoBFtAx9M2p+okzHVDkmCggXWyepSJ9w9yukrdhz
lTgWItYC+7CMr6zJXzbWpVJ6qKvYChu+jLCUztAz7iRjc24wUI0VZ3xFtPP3DB1o6H8/fG6rUD9i
QlxtbNaVdpd218TUeq4cBX/PaVXz57//x7sd1gy775rfUA5MI0mg03HHjbVrHbSfEPCXBXopGgaG
BB3x56BhBjOoD6s97pXT6DBw6SFzofzx7xvhl/BsXkQgwUI5Wph8zOgP7zhL2z/jCeLhWkPrl9xc
vZQFox0dVVCjdAEw5DpH94uT32Q73TVeivfxWX4xcGDA3ik6Sk4OnhIqkQtO42pz6Lc1cNETTqQ6
L4fx5+chC8nmLbbsVly4dXqlPfNLAL+kH+Tg9oDC/vw8hoObE+mAY9J6vrJNfqlUqJdy2G6NoEEK
pPlmRnCwp6fSN++xfvfMyR7cdQd08GGhhKnd5pt/Xw+/zGCql0CEYY3Xqvq5L8uTaxIYNtKmEuwc
35jUnunRyJs2dXU4cEF2BoHbnpYrn/yLxo6xy//eUEBdxaSS+eT5g3m7vHVB2Oh0i70oUG9yX3DS
J3xD+KXWMXvImM0n9fKupSm/TPKoxkW0sJLIWjImy2lXRW9wBHerrzohAfI+2oTu8poFy3E4Ii51
Gd4p74TbtbVxwT6me92vNgPcJjv+uvIOflbnX/b+pZw2ii01lhUi1+SUbumP+/W28+HSBd3umpPU
r+/5IrdpJRUwpYZ2rzhZLyWYqMQZD2zFp9BtHOySD6GveaqPPZCG+unKdvklZl6KaOVy7cQULNPB
TORvoUe0Zy5YDQOz/fcn98t2Ny5SnYWKf1zpPDjrJmYYsztckzr+lsAYF4Ekm/CBTVUubOVBfqcI
zs547j8Un3pZfRjPzTF5ZIl6SQBc5SC3mzxx8p32Kh+WK4/ulwsW8Kn/3h5Gg0vwP4LgFvOed9yC
wVYwfQCE+T2ZnPnLBIx3rSD/S31BvdTTLt3axK1G52RERAs506lR3X+KZ4jTEJ2pc33glN09T7tp
p1+ty/4svb8s+0uR7WwIYrj8LMn+pXhqGOMgHf3QXaDJ294T95l/daz255n97ZMuQs1YK9LazCge
hjsBvwbbCIDR++WxIcxduXv/9mMu4slgLqO0Jj29WLMYNqYMBbHLmvbKsf3bPVS/yD7MRsdCRGI9
Ru8Yzwne6GBrFDmP0jXVxm/h+FL4Cu1liYehEQ/Asu9ov6YP07f6hJQHTEGSMHrNLKF0XnZwZ10w
1YtbHq8yc37Jzi8lsZma/n891MolYNf6q3FTBJZXYkSQ+UbqtW5zZVv9EjH0i4jRSXOar+qAUIli
+Cp29qKfzEECpHnNBu2XDOtS/WqkRhst8k/rPPQx7W4Fd4nxty2Q8gil0+ITlF65Tf66KC5CxAJM
aO0Nwp8x3c+JG7bvsPocAwP8IXoVXoT5JbnmbfpL4vM/AtbQ0nI1QsBaJq7CpGm97YvPwfJnw5+7
3P0/hfNLZ2u1kExNDGGShzDX3vW0Lpx8TrElaad4sOvCGu1//6Df4t2lfnWM5TCS6mE9xE46ocfN
UggnL3noDmgJCxfrb1fB2alq7Krcqqs7jq9lG7vKtd3223F8qWc1TLPLjXRcD2O4m6o9JEW7xPKq
9EQGBTH9hUi94iW/S+ZtEW6XD8L+EH0V+aEuxCvL5x/B1F+i4qXmNeyNwsKXH7va9oE5QVuqU3da
X0XDi5VDOntriE+juZ6G+pT1b0sTkjSojlS9FEBgm8oZ8+ZxmktHFZnchChdL8Zdmm8UnJmtOfLa
ofEKpXGKcEOlA/PWnCtZoGM2LBV7ua69In2f6ESVMk6hItD1h874XAb///iKLxKeRFSSZs54wsI+
3Mnf5QPqip3hLH5+ajfSbfVQZvZ9+njl037Z9ZfEvsSaSqkcYX8MTrQRcXCaPPq+fvTj44PHZfxO
rReLb1yt7Sub5RdDNfVScVtJoSkBoMImmelv+aHrqCSV5Y0cYfCUP3Y6MxrRWdXw+FkfylQLoAvb
epl5eVIedGO9aZoHbEkAFbAFMCTWdS9SUCvEQKxnB/+3YXFrtbJHqYSIMNtG7KnDaQH2/O+P7J/Q
8bfld5FimUbWr4YywQAKe+wmaKesqr9qmyw1qEQ8mCNOlR37khLNIC+BHH9mwqmu2k/Mwe0o/1iz
96GSgiX6MvPnUqKgtZ1UwW7VTZ8+C+nNgDs4ntHWfZgFGVX9BCcLLZ32Bbtcx9u7QzkV5m4jPes0
ckStvFGroK4FWxCBpX7hcuLA53XlWLCL8mVu8+MoBLnldYAyFv4cjjiWUh4Ny3SM1tMZ4Z2qKy3S
X6RJvKT/Tv6ExGiyXsMMWaQWILnCnbQpXQq2T802RrAmXGlq/hLVL3XIKaj1odHU5WCiRFcxorYj
MBhRxWj28mCNr//+pn8ZVlXVn4//j9JJwoLKJw1f7NGdjnBTLD/7bgPEm9pGDjh7O5v+4CqZzhCk
B+NllDyIVpphy0411bZ8yChe+nfCD/qo24yxM3QUM/HRGE89jiHmlQX526FwKWIeJEmFDcGGIiBn
5R+s2PfqzeqJP1ZE2Yvh9D2D8AyZOFLqXrto/DLvpV5KmLVQ78VoTkVKwjVC+e5WXWkuMOun3yTP
telG9c0qPUz1x9D54m0TOotpz+aLKs1211fPMrOJjH59DOHqKnStxMQfp+OyOHHuFhT9tGMa61du
7L9dSS4l0anMPLSgkCJKHbzz1bdSnglGadgsSF4XvVpM7aOUbl/F5lpJ5LcVehHFwUDXcybykViD
3eV+tNU33fna9fS3W96lEjpdyi4rf/T9I5MJAbdv+aTVPOHt+Ed9oEyOCT6eivtlrz1Yt+X3eNfm
znqWsB4Pqv21LtdvVWP1IidddMWq8u5ns9/qu/QV1lCQHqWt5Ga7cZ/fFEcqHwK2mMWnylf59z2p
yf+ssL/E3//RUZsqsg6Qv4e4SB9U0boVl5dayP6U43AL67c3UIXEki1lqIpWPAqk4UWR7hIt2rVJ
57ZdeayayJWJguXtEp7NxK/a27G6TzU4emXmNLQdQCcCnbfcaJ7PIdajYOw/43DY9dFyarViY1Z0
59Ma+k+KYa+MTXPWkQC1XDat0CkaMJRJu1/DnirM5EV55E14Xuaxp4TMyIr9nSBZi91aOvYjlW/J
ktvMqgs/wDblbVkc8qE5TtZ9w5SkIm7RtHl9acbMvN1IodfPpiPI7xx5bh9O/mBW70OyFbXRkfi5
mvmapiqSHJgToh0Of4oKCkyevy5W7ZTGd9RZG3PunGyVG5fjJuv9en4WC1/oqalXZps6eYQtQjYm
trycYzUvbEWqT1EBRddcJnROyVT7a595/TDvSJbMdgsua6dq+lsY5Xu4nc9jmrtWVj7C3w1qVX2N
rdyZu+JPPE83/RxvJSsYapxA+1Lc9L1lMykgd+mhTlqMlFR24SKnJQ5KalIOdlfBflegOJcrPAcs
ruTXLAsKeZdGn1U3uCoOQKKp2nFqEn1L2xiZcVVHRjmGWuxvm0l/60zlZLVWGrTGoBeeUejpx1jI
zZ+hagpsWRoIEaU18wRx0wLqJMylG0FX3AoRRI+i6Qybp7jYY2vwL0dZ9xZ1tDWF4MWEvFdauEIL
7Uust9GLVpXPafHW5/140DItkGbNrcbM3OTq8iZ1S76pFK17iWOs6S21/F6rJlinDuNkL+3vw/hm
Gh5b/SaOOwdONqb0S49P8riBJUBGb5TxOW6dLLQ8JQoyyUnD3VIWICIKEIumNdCh2bYxwNbbrFmY
0foMVVtOzgpzuPE+jbZFuunr3dzedKTCcRY6ylC7IXZPs41nXjzZYu/i1srSjYnDulsIwQxboE8O
6nAQF2dQbzGkztUNF1EM4EzhbpwPcYekBdxy61DANjxIvooTZk/ieoSxUUyoJFvRbSU7FJZ9LjbH
ENOQgj4KVmhnc43vLICNC5McVX2asvuadWu8LCKIsQaK571mDoeq/Sqar5k9p7ZAReT3emaRKONd
18eBmanPtOsYrTK4kgizm6gpcj8xxr96cLilOzF7XKofSvW8hg/VJFdboxRvMBu5yVvp2Mqt10D5
2i599DxIph/p1BPXu0w6FUyEzdPbmlV7fsYy0ZsUMO7pnsJmdUar3y9ihNeEtZuU0Nr2pXyvLOod
TFvlwQynblOAwhViV1DmfK+lFCXYvHVRAmwqMbJiaag0sFq8nlK7rkRHzZ+VJnbnJX3AfXtaeOcx
aNrG8KvmNK5r45jg3g3FK8bCmzNAK61fzOvz2DDZDepttARyUXuOTsNrvug81OJmnGDoCvhJxSOl
8gQrDdAwQkQjq/cEloqWJz7XM6YtAelMD7OU+q2xupWmOJXR8ZLEZis1bil74s+QFK4v1aEUyghj
7qNguCNVFRFTbQ9qlPvzd1SokPOh1DCJlq0gTTTLb8Su2igx7h2WXr82tXqu5SU8FNH9NN0MzVef
tpDLaT8GWfNg8tb1hGpR7yLYZ3cUeuUYg+h0yl4XNolZhm45nFa8yc2kOQhxvi0o9kdiVjhtYj2E
wIXdkdNQEfR7ue+w0BayHQ94Cpr8SOXJiryht9uDQWS7ESldG+exx96ZkZ84vxXh1+dvjBeb1j3E
FXH8o1uhZgvINd5yKxCXDeQRxnRT3elzR/rD/9ms27R3aoAkpg0iXkLKSENAsUec3PXkNMEvqg7i
akfFXSWdEzyvSq/nAhM1vint+/BWWL/jgtm28kMq8L2AGWLgwp4N0ePYxhshzbd6nD+CbMdpPavk
oCt2MY2OpisCc4wNX2F8TbMgAM960HFeDYoM8yJzuqGdnQwbWmw5NY40jSj4Y+W4j5QHInmygFNa
sCx602glRNre4n6llhPeDUbtaNomFtfeKauaT4j6/tiURvJHum8Tf9a8MGdITnfkn/YsessiUAwj
YIoKg9vZcCQ9sVk8XtSpjlChQEkY4InOkya7q9HbgglK0Th2AIrMiCC6bovvfMUUhXmJuxriQYa5
97bXM6evYNSl5fSqdsPN3OOWjiE5pY/FK/MDKLlMxq4Mkt3oDdKuVjwh9hqFnjGuNj2fa1pOPCU9
djI8tfckO3U4dWdciyaGF4/lulUy7pLqlyIyoq+6S3VKxcdiFeyKSkC/M3RP6mixtI9YRwVad4hU
N4oZqGuGW6061aPXYdmlUggAjFqAxerv19sRgU/a3zHDWIYt5LzSw6XbNLwhATKiPi4L8aicfZ2Z
7U4enH6ZAVa7g/hmpp8G/Ieea4yffA0mQYIR1Io4heAF0SwG8dK2shRHln1J8qz2oY0etWqn/IQK
Wx+PVbmnGxUVJ33xWnx/qVCrdmU4dU2cexXm+2J9qLi0qIM7hluZYbAhKPuNBfmTGt/LGu3pP6ps
jjV+h77lm7J1sPTmSJYHt3eikm9IvTc0BXEoXe7qRdtGvNE6Em9UbqF5nfSHFNxR2ba0o2jPOWqz
etY671JcO7xI7DhiluwGPrtdSrGX6vq7+Ra3XlKuLNrUUXR5E3X5Hiuq3fjz8KnomlPmDxBCmxWn
98ofCfQ174LKTT/POwwvHKkZ3HI55XTpx8Y4t71j9bs87l15boJlGEunaZuDRh1Ah6StKs1N0x9k
4T5U8n0nvwOQLpeQsfZ+PCuJcGbkxGkwCMVl8mEwqCkJO10Af9pgMTlPkq3OTmqmx2luFMJTqcPo
rNr9IBuVY60LmZW0kaOXwaBkNKgGSZXYkeyRlMWy4S/FXPxZRw781FDctPARL+MTb1WBGun+og64
MHXusCr2QPWfoqV4NGr2b7blEDBUpq+rdacupi+XXCtlPYib6WaeXugX243aOSLegW0xuTIMxqVS
nVg7WLmGLrtc9tbagCfGi4ODLdHv66nzmUiEHwlNllqAJRTgk8X4pQyNQAjfRUoGVNvs1dpZxi2U
08CKZMCnP4uZQaCwVG3ztm0DrQh3tWV+L0qkuGMqnItyG9biu5TCr0p41drYBHI98cSozD/2tJ3W
wLxHSK5ppm0ZewTfDVnI2r4tyxxYLf5I41NhvcniU78+qQtpnVfntys4AKn3F/g9WE2H2xjPSlIB
R9bTu0lWvkYGoxwRgAa+bwOqtOKmSepjNVqyrZTCVq9ZsUK7MUZfrgKxSD9Uo/Fiq8dC96etWK3A
44GztqXuTbme2oydz3Cmon1TFtNh0jtggmUfb+Nl3o0AfWymYO/GSjrq/RJvFHF8rTjDNwwtWkHV
vktr6pWp9TXPMFar1Bn1p1QnfUeyT509OYN2B8opFX+ylIvJWAANnLBKGRu3y5FvLcOObHbbhMK+
lNJNXIcBmNEn7Pv2qioEy0SKM5bJt2IBQ4lg9GlA7Q3zTVwMkjSWnQ6FnWiJSqIqTxzOewV1cdce
1vQtsV5FjVBxMjIrtjM2fDkC9cS0P/Nqikyd1nlCQygZZ/xpaHfvu3UG78wolp1YQ3yYe3PThspN
bbQHjaZbVBf7dbaw6+Iy0IZ+HqVuJZU8vlrcqH1Fo3xdDnNU+MmaONryLKr6Wz1zTZPKfSGxoai4
ptpX2r3GZEh9UYNTZxLAazTNW4fuRk56R1T8WP7T0es1lfJekO5qXEfa6REm6qFQ8/PcR0wamPwl
cDqngU+QuwWMSb6QtCnPXVu9Loq1qbrsqYynJ5n6zCyfm+Ewl/EXZBCYoRDjYIuNS8i5SP+mEPCl
scP6IYIoKrEC73u4VuyFzMvqExG2qjy522c0oSV/sYIiv7e4DpBr/Oxdtd71lryRSphvnP7NxCqB
IP5gDM22SQi7jeYuAspQ6X0SH/TFHVImh1TpS86HF236ZBG63MeIH05YFF4bp26YzW7YfOgGuHHl
qxq91WgOC4lcNyUHSRFtof/STcGWoFKXj4p5WyRuYeDCTam7wr9hppaqlK+Klp6tUALpIWTbhXGS
Rl+IcbRQp8qV9Zc1zneLWT02CeqBrtjIolOIGFozRJNrrmHtDPJE5SONXGJrn72pBg/JSRjDSHly
w6ZOPDV5CBlLLV9ixTVxvhCFgyluij80GFvNiYD9lK+T8qKZW7KEdQ6yjkqGtEsm2B5dvDMsX2s4
qbmm7LV5OK+TeYxwmmDeSOxKV6Dd2/ektBimjrozYgPVZ3imkhP1n/MKOQnchfISLkGKb3zLnHVS
RJ6cntTmXWd8yRxTgJJc7UZf1I8ZlVtMMOG09ZnfGDu9OhE9W06YMT0o+NKJtzLGkjP7p+5dUwRE
AuNRNV3LfIvwomkhY8tbjR5k+L48xggTmh//4UL2jfVpZqSvy52eohMUAGlbs6GaU6j4Wng0LThl
DjedmoyvF9zBOPVKQSza5z1ut6t1MsmC1azxJIyUKAgPbeZK2QDAjJBNlt0V0TbixqVYmRdxW5Az
trVIT+1uKSn69m69REcc4oKu50Yx9zuhj31LwjMz+SkkJMCFGi/qv0JorEm++M1YEeMqO2mDMQpa
LccJ8rFVMacJCskz8pAf0e7TPHKrVCE3TlxdnG+mythqEf12VfkUI1ycinbD0X4WJtUXcj/EYXF+
CZnfaMt8u4ieou+q4tsg9Mwl1w5PolwaplsZZaVtMu9MJ2c7NG+Guh0R11fLe1efVaY+Spv+Ug91
jgiQ22Tf2ejli11+gTCym0p/KrqtHJ964QW6dyBMQCpMputxYePpm70L/9a0jlJOZhTuLY7asWJI
La0r6mSVlnz+WENyWzaM4TaupulVa8T5VQ2bjlKlOag7Qah8ZZqDtOw96hONE8eZr0OHDntuvjKz
0mn1bbLXorLFkH1Sd3k776YoCWQLJpK+nldJZmIq8/tl3JZS+7nqenIkBX6wxKjcIDVxsDp66JX6
rimm7yji4qbiQxCGsRH0cXlXm8xPhaZ1Jy6Wbs96zO1lCaH/CreVvDgdOGp+lysuwx8zH+MgCqVv
wZS8agg/l+kua05r59RvSvNBj3Bg9IM7z+AquZN/6DhzpWPrLcNPAmf0++pZkOFUYOOGt5sZ/DRb
TG5k6rFOGPDzDAFonitN9lJ60uz31XuV8O1tVXpQOzuvnVj9GU/YsmPVykvynSn5Whc5YevDFKLE
sBQv+FOSCJZIft1e3EtU7OoGGPwWUphlnYsKa8hv/Y90oz4pr8LiA/eWAmlwJd2tOz9P7of0OGid
Q+dYO/cc1lrkUqxgkhVf7DgOsurU8l9zft5Mtc3u8uOQbkusN0enTIMGx0vrRkkDHXg2ouLS8Bow
Q9yCo51AolM96rgxhXdjI3tDYY/ZR6L7IapzaaseFZSI1YpN4R8jzew8pOX51DC11m1SZV8U9TbV
AyDwjLpO/Z94cOVkG6ZfQvwerg9R/zFm67aW/BYbp9rl6ldSJoxaTIJtSL5d41n1TWWshFPkbBE1
sGxHIrfWlZ+a79aYnnINT2Gdf8b20AAd1HCG1dKZU5ZGts3ulTriBnrXpB5nyZK6col3VBofURMH
TRcfVPOg32j1AcdMEwcaZDO1a30IY8Mt24uMp4LKRHnTjVtphQif0arHb6vRuYfv23RHmiAw7y7C
OWCo0nosrG2tvcQSA4j5dKerHwYGvSkFJiD1E8GsfFFbmJiC7qnNoSjdWPzsZOx+yz8W+rniux7P
Gt1/hdnyysMhU9IocBzl4pU6Ux/fhPW20e7L7NhqhwqnUCTgBU6hiJtEwePQW9qtJG9JCNbqswy9
HG55XrgGRbveww7VlqlVpXP/M4aII3w86m78zZEUgiac1ceyUwmz/iBQaIHdPBxJR2qmzD7I8dym
3kh4mT0XlW3+4VDpnqovrfGj5iHXtyr+o3DuIXz0THZgadwr1ngTFtUt5FdbqXmYgOrFOysMAH/G
5iO/xahuy3s1formG7yGhfWxVchs4sRJk/JU99zjuVTrcYGUaQh0kR+3HsPnUlgZmQbeom1VTNay
msrNPrfywChTdjzeepYrxWdhp+IhXeIcfiia6knnlMxJwuSYy2z+pFXnaLGr4jbsWfJHnetMqfIG
kASKKvbP8EoXJzLPS3ZvrStp35HO+tjeIFezDeOwVOdSeWzCk0ZCW9EFy30ldEd5U+T7hDnrQaF4
mPnUrdJy291VxEHMmTuZJcu95r4ufUN/G9ZdIVDjDZq3LttMDP4a7wrsN5FDk7HB+Y3fZcTBJII5
kz5KdUNx086rnZb4uJcAD7QMf/hilwmW16sbOqATGch6TozHuvwa8ne96W6pt6NCULpD3Ttqxrt7
4buW6eustHbT0jI07hCLWry+zhI3MbWIurqdi9clOa1Ya0QvXRnZhXKbhkHJfTyyDetRnV3KbtYp
bamDKYFSblFnOQaRauQiRhEoh1xoPEvNXkd2lMX7kVSWOKI7bcd6P6Sc+4POdV4ipqyCS2mIlKIt
t2RAXJYT9iNUPdZCODNRbePMTtXLYpDN8kPOuuhdrT6m/KVrHZWZItxbrJuyKh0senVqJdK+q6ij
6DeIGMYSWl9gpGfuTqXMsanntqE8maQVoVOtjogitrttMGEsODy+M+2sVOcid/QoiJRPzcpdTX/I
IidPt3EbDOqGJgfH8Gg4EziH+hHf4DTH70s4LuV9B4O8Pg3pOe6etZIC7r4TJm9kZiDN32Zrq4jf
ZHSNEDk6WYpMHhPvs5URtswVZjQ4TtNAxbBL1jzZi0g+YsetuZ1C9b6vIvon/D4cTuCbaXb3OVUb
dkodu2kbmOmmbUleHjrAcF30Fep7PdytiGBj18iD8bNJSdWwPmJMX/Pipxl+8ezK3Q1zw+SCHRc8
+cGi4n5QwEebXFEoLons5YQjMNCpkgjptolyN2+fMh2KfEHDY58OJI3GVujeV9Nw9GRXYBTYVY5o
bEokzpA2ZI7TwDhls6fKT+uXkjzLoOgFLr/PIWPyxGW9dMSCtw8Y0Y1K1yBiFUekJIL22VFufVhU
k9q2XWAa3xJHc4DCvS8wMAkllo7A/DmrXr/HjXyRkABRXnzgBDJCrN/kjax/ZPNLe644WOJNguEJ
aVr4pefPE0pgSlk5oVZ1lD500eiMOuk5ZUfqH/bUbRfUkprxGinHTsVqJvOnmIc0P8rTnpWQN9QI
HYVxvMa1upPYI+2k2OvK6nNC8cE4j7OLbZLCPVJ6Euh3q1SShUZ3x5mSGGIMwzaaryo8TdhKW1v1
VaeeE5M2bxbzpgIYOdi6ie/A0yRULrpHe10+f+qBr8h+DfEgzrczkiKu/nUVLJ1Xp744OZXghp3X
9Vtsq8XkzRy3WVq680QnTBxulTG0V8MMogif+e62nNlhXD81yAao9G7S+i4avbbeNNOufWxgAeMw
/83dM0QKqT5HqBVNL7wfEJS/Gt9D5saSU4k41G9ky2bKx5w2466nfzB4Mmf0l5LupK9CxbkfF74o
VL0hejP7l1m6VR8UbAjk8bZ7UZag4hsp3rqslCrvykjakIOA4nS4xYfJ26qIjoJkC/MErTS2HMnU
Zbgt8ByC7KdkR+i9ibR3KSFSen2xp1hvyV9x5ObdnyQPqLRCFjfnR0nYd62bzZtQDLjw6d9qZjjt
a6p+1sM7RV5Q23b6JpNS32elySKrfzQNShUUVN7zUzg321Y/0se28+WgcuoKA1VYv1aoD86gSd8H
HADMW/G7qu64SuT6Ro0qu5n3WsUxPXNv3RrZRyN9KtrdT/0fByUim1yc/yks/Sw51U4PSbzBOsZy
tGpDfwAVl0hhKF7/6OlWBGkoPua88on/eWVAOrun3mzTazXCe/GevkkH5FCfg2Z+1PL7lDUV17hw
4/E63anbvj7VSmAsbjj7VEsQhAEDwL26QN3IXYbdhTFQ0IrbRvJZb8b8NnAsRIde84zQGaIgrEsX
MnQ13a8xlgd7q7mnVDx9DFHjVC+qes9rFzs3x+JbD8bWp1Q9MfLwZ9X3aQjWQKeWMDgNSY3Q8NaW
J432TPLUCV9r68gsHGOh77H/ARGoPzo2x4oKR6k9S6rcofjE7cGIvPS8ts+KSn1F4iTEev8FkzUh
25BF14s3opcSOP6DVkUCAKiv/QPF2tL2uRak2SaXHIvcFUSOiS1XH5gmMdrPufoShcDNC8UmGwK2
pl74VLgFKIb/j7DzWHIW2db2FRGBJ5kKhFzJlcpPiLJ4k3i4+v/RPpM/Ok6fPeqO7s+UDJlrvRY4
KQ9U9yX+nDs29QJuSveGeGs5Jw2Zn37s5NbVv0f+47IbnF2drUrlNayf689SD/dh+gxzcl963B6R
fkM+VvvWHk0g/WYyPCO/NvZBG7jMNWzLz274OsWIQiqPD4FZTWPQXiw/hRLjJG6ZnG0Y8mGlDvew
98TPKrTd/NNdmKjqJ3MqDpPN0mYGI9+tDBvqSnmyMTsUv6ahvVca3tscLG+CyMBd1egGN8dhLv3O
ro/O/1zvNDZUNEDN4+jFtDRV1adJ/wHOFfvqSP1NAYBYKVZ/57CrwmsbWHuuIQHybBUZKBFtNVH7
1Bhy387xTi8rz+7rbVOHf2paf7iD+FL0ZCOhlleZnXhmu7WzLChGc+2ItW4PXCyrMgpMttkLQiYE
pCuh+VX8o8dfOmoE/RCKDSs4LbqNsdPqwx2Gi33V/oOyL35cxdgmBmnVePaqs7z1Mlr3818/GD4K
lJaLC8x5a/Inq8ZaW4x+M3Uy9sg9CwZr3WjBIoISqsXqk7/J3utQJ5Po30tzzTIuW88U4zGThBd3
w2HueIgLMDEdew0gtZ6cqke3fY8sNUhH8tBkFkROdgUCCLL+Xt+lPw7DfbEHqJ0o0q6b+5yskovP
FTQ10zqSHK/1cgRTC5fhXRO3xEivVbhL+dWWpTyayo1QzibjmiAh/hLHR+7NcQ4WlxnrwfqLxt8R
pXUEArBiwCeCwvE18zAiXTRoBohoD/A4au9DL8xwd0cfZoDv7jJG23LYzyCxkFVQCUZ0dUv4C3ie
naUdFhvIXV/XGafgsq9mYKLdssDGHbmFk94TdmBOt5Kg6mYV2usKg2ZIi8lmUNtdNZ+qHwfNVeYM
F8BlUIphuCj9XnlcugfqLPBQDs67JSLeXT/XN4WzdesIbcOvTVRKddZvk7ErMkLvdpTcrTJq4Tn1
hj5g4TabJ9N9RO1CDjNyAkW/6Xz1mZP5jEbTn6JDypShMiCQ1yLIIIMwigiSoj174BcCXrdfufPe
j1tH380kFVHXNf0MaAILCLzzwFlu9kxrxTqDJg4ngrqNeNsO5yJ9ce3jPJ4yWFaAXmtvdujtAHfl
vb57kkHeJ6D9b0TjwJ7cGPIYUTSCDZ+H+Sy1W/fn/uSJveqTtR1+1xMAVpLcJrt/17gZZn5zH79W
9WeOEswdD8N/en/HJIAUNTpfwd7VDZ54kIPGKPGeMT0yRuYB+J0xrdytS1NVeM6zTV7e3OGhGdZK
flbhlvvsQHGxMMTr/CZBPX9Vdm1wz039U4W/lvAyl6UfrXKmerzvqnVaJt/i/Z48ImdtbzYZXL3y
JRlpS9KKdZy81/Kofgl+TZ+tp+InrF56olDN7MIKCAkJe2Sax6VK/c7k/sQx2Gr7qGoPZgMHSCIR
FGOh7paBTQLkGKgv4FnumJ2Odv6SLdDpyFl6xAF5G5i8vfkr0TeTOR8kc5xu+273sGjnXHrTSFry
hqCNwDyEzr2721zP8n1S4fk90/id73IKFDXumu3DQLYiGTbu+02mM1igIsm9CsSPkQGlj4vRN31v
nzRWk9rrjO20rI1H9zI0L/I1dT2+D4CggBVaBLml/OXlB6lkdRG47yWDpvbWALNE6VYtXX8uVxEK
2cI3nFUdq75+SUrocP8+u73PcxCGW5xAqviSFImfQc+xWMMUnV2ug0rjTR83ZrevezYal9IM/SD7
Lyy5Dw5h2eYSKNCYy1c4oJYon8Z35Z4E0z0oqDSamkLNLkg4NNTdxKpULSTkHSMDVez9noFV0Ot1
2B+X6JTN7zJ5i+K1q36oUHSJ+Wpn7sZ6mNT1ZMM9HnIQeBf6h8YLNbGfXU396gvlEElumpCExBcB
tq/Ub3bKMevH/adGevjwSdZ8nPnsGiUqQ/EwW0Rc2Xw4CPXN3yncF6myUeGv43CnjrxB6a0fZOAW
2UY6cDgQd8u5RksXQYAixB4e6pBzIvJtHu26+k7jUwIyHUVeg4gkaraiKbyZdjYWhrj5spQnoxgR
B41o8rF78oREDsM70scyDtKlZIYA17a5paS9drJxPVvocfII4MHIzl0+rmrNOfYw+gQjK56hX/vo
RsUkXHfkIpBaMW8PTsN6nz3GNYkAQ241aKBATPR6m9mU2wi28CIPYnZFmGcQk+5V1J9C2/C9ZBkH
UlTGY1N95i7fiQTAhelUxNVJE7pXiqvS+ve3eria3bngL4zyT/40J0XGKK65+RPWxEy/piryfI0F
XH9S6I+PrWBaOmKOWHaZk0NU4RwVxVb70wHt3TgAGZHzghwy1E2/tF8V+tbdQ81RuHxW7lcbRfff
cuD7n6KKsSPWhKPpMHcnnm4+jlOM8qt458oWGnCiY68GJNqFk320NhBqPpFp8woOgk0HARnEwJva
PpTxXwsPP7PtDn+L2fr/EaqcF+vUQ61H7GiSM1EV4q1iJEqatyHP9oZAkxWne50fPBLOgVrMQzFp
t55MgnFfmk9hdjHRMkbhi9qOrb+42rnvhnDd6Pdps3qP83RTHJTp3dXArxG6eT0vpX9J3EddH4Ip
37cLPFV4LSMQJePaRftKhzl81JStJdaLG/r28NtU6xh2xXZ2ZuEx7VrlLlGeE31g0v62qy8TiCnp
dpYJ3bJKGxonS5D3jCjV4rEbu1Na6I+5CVZNfVlc7C1iFItvs0Eu0c0qrDN19uXyObZcpLF7I/+Z
Z25qvuwpeVZcuPZ6sYJSG+CfUD4aTbWTPU9411uca85334GUcANroyK2fSY+w3je09P3FPX7SX92
kBVXWAgS+Wop0bUF1G5YMBJHGY4J7D5wmlC9MoHYzRhaAstQ46DWrUfHjpKbYSIQkhEzfblUO9ON
bpVD642JcLT61qNsrVvGTpGoGYvldVHvEBBHTqTSuq6f8hgmFyGUGd6VgeyNptu8Fi5VeooY9uY4
4AUgV21llvq2d+PQk6mTeb0qh03cmV9R40QBTCiqhTk+ihABiWkMdIdqTPflOVSCLt+amou/zcd3
MBrji8L9HlqXeXhi/WzSgyvwTsjEL1EklV+WbfoODQLLympYpzJS6AVOGK+J/hLl0aDdhyUUq4xr
jFe6jSDhNIQNmYbHbOoMagJl9ZgL5SA1ZfSEYqwtcjl0HlTXF92ttxJfK7ez8WkJ+C99k3d8G/TP
ZmLFL1BT1CVcCZyluBN0xPdWhucQZLTU8tTE9atta7eIezPq9DVidnOfatZ5IHgTmGBmihVAWHS6
MwZvExuuwHg3YzIq43jYNW3xMIy9CasVwnaRzBuLjZQqHyaGOc8RReiFSmuuGmlq6zji/XZcaJJe
T2cfgufYls2l0F1PcIooU30y2g83peScoBE59BXVR5Y/uehQLaP+sZQHpyp2SdTjjesT8P1io4Zn
awhS6kNcbFkGldSzcjYESbAkBZSn1GBw9pgiHW1Le4PBbTFFR3xKCVPnXDzP9l5pAt3dV9Ymmm6D
OJi0mWIP4Gnr6u7K1zoKOpouoLPMBaw+VcAjDTRgGtIsbZ1OBri/5jxjVeeaLwlpSpaPdmr24Cts
o1XnFc1TTd1ExHZzht5WnIMZP9rWuiVqovXdBJwJojfhZunZLPJlywbgYpDC0irEusfRYKyRPwQV
ZV397PhGxMutd5EUu36Ogx4FQq+zWMqXeFzLvt/K3NhJszPh3hiZUjSHiJ45f1/kYwWc2otvh3Ob
4bcbPvPOJbDGeK+bH4CzsClPXZSctGqb6+PD4v6aArC7YENp9P1stcFs8z7Uyk7EX4ZJ24niYz8j
LWqfa23tuaX6qbobKh/9pkb+4jbhZ1NKmmfSEBEJarxJM32lsj8TR1uYfCgGbPvXTlO3ehrf5jDz
QilouzM9K0xQQlQKOtyhnTdt4xD3OVW9+zM0tbru1Vn4ihYla80Kf7UKPSoPtdG3FErWHbLhVKWo
oLCMiv8BfRDX3ORLoSLpbKnSciL3gATb8GEAeTravgiyNN320j3E0wSTR2sMKqYRQr6aIrCx2pq8
uK0CoLaqMpGcDcA3YijTQzpJcKn4IjG1SeCRPiuPCmScMWjbBSXi1Ffvo+YGicjOyHNPWZJew7tB
0QB36hnvF3wrBaob27bVtdqXfWDXd4XYabIOqpmKxwVpZzXablDeRbvo3L0xJl8+jHf2sFpEsXWR
+lsMVCbbSYo3qUKlYNw6HnkJvRQWDSNbp67t4XNYPky51dk7DeRkDUqbmPEEj57iR/Zjq58mx2XW
qX2arUPdWukdP+JfWxP9F9oPGQqEhkG5dJjS7c9MkWwwiu1PxWtZZ8+amO3zDM0NlpCzmt/V21pm
+PlwduqLHb8oDSj1Xi2r+wNXJuROFvZXbfNFM97QtAR9hh1NRUEcG/KvRsqfeYN4S6JoYySQFRIU
LlNN15s7saNvh8qiv5ZMmHZixnFvSDia4TyUP1n4FQ/AnTzCYv5FZDAyYRcpfvwOlGJWtXVjB0sf
tLgj1MtgbpzwGmonI+ziS4Zz00CFeLOm5Seph3Gfti8i33S5/WsVCf0kw8ZCLkaXX4BSvjLO9kjg
/pBDrPhd7WXdU2Lrnk0+rDN6OWrczOi23V15R1A02pDJRfMr1kmXAzFcKnmcYwRPqFeFXsDyF74d
N1s7Rom9Jt7OmalA4Nu1GgmXug+1JfyECrOnbN1cwTz5xuWL7AQJV4MKRGXrrj8Skv0KjePVXDfl
eFrGXRIedHFurdSLOGKy4WVoHiGdoJbHAiI1cEuQN0SnLrZcT9GsYFC51mBo4iH7GJT4nDGNm81h
Uj760Q04tK+JKQNlfDYNk+jVEW+C4ZeZYl0tZr0iR84wtJy0+TWyhbXtmoUMEMb/dRX28KbalT9/
0GMPERMDMg9tlXUPCZtYUSzHSKOVEJzCAATqhhRadT6L3L6rmLRNoW7z6nOZSfyYTK9ZdE/T3ruw
2rtTzuvABZt9Og7aKX5je4cD4SG1v6JHAKu3KwdMvsOrURl54gOGL7ON5RSkI1/2Lv3V+uIXdQxB
QmlhIaIRXQFrb6r8FsJGQYq6EaF9km7iKKjJh6kAsLNkO9SzYL/bSTFcJnXG3TK0SU2oKoR2mUNc
mx3rpyQQxW5nMAcjGIa/WDriEWWAXA1x2V/6GESfY3+C14pibfZVFZ+HC1CVPqh9Kr2hNl8cZCgY
PCrbutSlsUnwuewbXMkYV5RyKwp6EBUG734WPLALIspJD2P/nuj0Vtfk/s7La7YMCuKNrdapJRcg
6EiTdBs9Ok5UINWOKVZST8+lss4RiPQVAXOGwbroKDALqsD1mDdbfVCQtE5ggAxi116JbtGQ+/Nk
iIdumj8nBdzQsNTGFzrq4cpxH6VG55g7PYK4Zs1rc9+UWz36q1zi2RPtYjCImvWYeZXrXPQWVjk/
6+ETKvV8naUfkqaO6bVvuDRreQvF1SDAGj1hrxLBL16m7Dtk+Wrkazy+axxusXjq7NfJAtXVnlVA
w/SuCHpNTchig7/H52tzcke8A2Es5YMzQzKFVq5tnSTWP0PcqgXEabTAyVVh6LsMV+oQGPflroc4
DxfpgqQ6u7HJzM9uketRlxiaw6cpGbZG6PhFNmlPqvgJe8XjWrBkkrwgkaLQwEaQ0Ri1gyJ4VL4a
NcKBkn62bfEbLTEo2Wu9tDuZhi8K8ILaPyUTkGxsI7hprTzbxs6k8/ig6q1Uv+Drt+IcEpajYQSI
Hkx7m6vfc0w7nzDQFRvfRSKOgBf9IlToZGYTbDlI3zjHrYoD09mU5Z9R2hCMHZFEk9Yf1CnWCAv+
rsZXu8cnBCZvmi73XbZp52Jrg+JF/WdFSnofP+HEQu6OCnHg7eZ4GJ/7EWmoqZZsK6lvgajoC+yQ
YybbjjEaBB1sary/mrQJSnmFls3Z5F3x3jrqY1S6H0VdMECDX9pzoaAtuIc7IHrcFEXz0tmMdwBu
qT0cCSROlQDdeNRNGwdDFApmE0JE+E3DttOkd5k63RKrWIHegNAuDFQvlo38u06t8A3glwNM/tp6
/TXwyaLj0GKko4TtZReCjIFJlEelPwn6XLyW/cKf5Su5jqhZjMgrRlBO0pJ7bF1azznJMldU1rXg
n1q2rLuh2/UqIpBFHKgHXWErnjRELY3w8i7ZJOFMjzHwjPI6R3xiUjvWzgMQ5LEZAL6FfdGiaot8
uojG5m2iR7bsK/xDqNVIeHY6/r2E/WBZnpcN8Uy7tuHBsog2rP/GECCvmty3PmugnmO2bgWHc2Gb
4DJmHWBOmMg4PSFrl7s2d8V2cSXwa2w+lCloH7OQ6keVK49Gj9JMaA1iY3Uf6gzDaeunqcVWF/Et
bNWBuRQnSmuhTY9d2EIzvNqjDYDkWCfFETcnk54Wnqq5ebCZ6A0RB60ALBYex9ghc5lXIMCi9lVm
iFPGaVuZxpk2Pai7Z3jIGY/FZhx/dekcitRdm4JPGP6Lv+8JdLcpxm00yF3Cj6W1aPiH50obAyv9
4ODfzlVxSFxnG7YbluO4P1rPIZqduqbbG9VKW2leCLa7OIOHDHsfh+9hw+nIFwVxTZwsD3VkBR3s
tjlNQLHiuSYirhqpc7EvNlJv7NZQz6onl18TpVYX9jtZfriUGBH/cJ+cRrRx5Y/bvyrmrXd+0IHF
yWekQqSgY+v9RPkcyek2bZeXCqLRUJObzf5YD5jIUtTjcG5A/Jl5MdL3cLwwnlYdGFbNU4zoQnEC
tVNuetVs3dgIGuLjvfnOxRhTtGNL3xgCBfxcbQfldZTZxibJ1k0O+vRSY0bSBwrRTNUTSXunOWwt
b7x8UAAj7w/9yMGeEtjSf7vWGG9NPdxllvMRUww7yHwzOSa14hjeSow3BYI8PbNRmSFMsLVDwhxk
Yt4M2+jYDrdxTDb1jPXPrvcGFgJMgWsCFe8++N7knVIGyE5kV465YkcesM9XoGWsSZE17TPUHhYo
XRHfGvtLSW6q7eMvQr72Putfev3twMtrklTX/r0qFzyg6fg9TxXe+rp816r0UieE2LZGd9Em5zle
VPILisWr3fmg5IfaJWKupRZO7DRQsZSt8v4+RDE/poMFseFzwtCiRvEPoiTu4wPYMc8Wp2flZJuo
Qn6eQWUe+/oShzeWmbiCFD4U0d02Gcg+XXdW+m0BnI63WXlm3k9keBksqKuJAAA1GhFbhx37BpA8
+/++y9CBW+N4VZGkLiht3XnYdiwnQiT5ShflSZezv1jFfo4t/ZGiKTSxRodnMummtehR4GpaxNmd
a5vamr914XyV+qeTXxbRe3mjIHDRWyRZhRudhDV9omCvMnc9hIjIw0kFVa7u01EVFs9aA5rPCuxH
adfzvSjvTPg93YHJZqpndl1iN4wSKmtmJ64jZ6uKQGtoJ0xQl5YnimaCTm88h6eZbHxTGIesgFzu
RLifMuNmpnGQWYYfuRNGjE2dbjQFZSnS9t709WZTpidFhI+YIbrkexydazS/WdEPVl+ofLZQ21J8
PX7UrGuqGJcWnL1x6pMyqZ5tiqCyVfvRmTKUULFjBCxxBDgVY4AV8SMZcV2NJLQVIjU/nTAjbXaQ
tGjm4/+M60qOqFTLWE+EVCDOJFbgvudzsqZgidEcYZicylchPlH+LcZ3DVlgIHkY/ElhhuFAqV+E
vTyxM+1sbp1SgxtxI/U0YIJSuq9pyU5OfpglTEdU+UmZY61wEA3N22yaN7GITgpaAzmlRyut93pk
4ZGZrKCvdd3H/7POLQnqpO5lCGqQ1PFLk6lr8nt5C/CdJCiGqzboivEUtaEXQa9Uy4wuf0l9Qzh+
Xo1o6FqpfdaLa8dAK0S8Kq+t03i9y4m6pcEB4HqnI24baQOwcav5eQRIezbGdw7eXnsV884M+dA8
bJYM+49LTHwLqvVHBuw6uvH9MN0rem7R7lxW5lA81aUNG3Nb7GCqHjomCU0CGpjdZhThjeerVInT
U34rRPLGlHmN2fOU5DXCRLdGKpXWiq8ZovOSqOUN1spin7cjWXSAvGnqN2zuUeJL+Bo5jnunth9p
rar91qqubXub441h+GZiHGoQYs147mTFCB2xCKyrPDRWUmJJqwIV1tUQk5ff05fYVozynE49xvFX
LG07Vy03kZbpm0Vbvif7cWQ2q5eLq/wU0yt0OCv63RFKKQ7BvJZYvLBKA+jafLbQbYq9RPkg2q0a
a19DWyMyLvYTQIxe7sXwExkL8vPk29FzsHCFu88lF+ylq5LjRAg4TW7iK15Y1kJjOZgw+AuzRD+d
8buAoszrmYt8Pis82INqYUXQVkk/vWEZ6tyfxPjT7O3StpfCOsNkQhPP+I0VeYqb0jdw5KdWc8yX
S2PmG8pS1w3ckVFcm/LdSV/mhnsQr7k45CNa9ga5uHFqyKbKGgFIeecrgsrBOpX4+V2FCD9rMbSi
QmsX59gofwaRuTm+YbvBBnMXKfVJjTdfrHEQxeTStd2WniGvSOI1FO9M1aCO4zZA/KzbwouGwa+W
k2mX/GIYuRBCJOFuVSTQIkJULIllvp3rh0J/0Jlv1E237MmMBdhfLeQgOROG1uXlTnxF66re4dBN
QCWtHYCRaW664Sx7rwDmim5mtJYlQzbqbPNX3kulAEZE9qyg7kAngVIpfkBMvsqML8H+DJuAvkoZ
IF4bHLrKqY+RotAbmyHGc1nKdYPPCHYgOcNoKhbXK8oKGRZe0pbBOI8PdQu5cUz6Qzu/z6af2pan
Z4cuvbbT0UYwqifnWlX4asbZe12YO0cI3r1vt740Srm3HVjexkWViTVS+WLs2LGWA/dh1AZHWrd5
7C+d2FeuS58exi1W3KqD156sF9X8s4oSXZe9T6LlOZWfrtYX+FawOshR83Gn+rPeIX/INkqKQFYc
ovsr6r9Y0/nk0UuBTmP9681wXXb1szr0Dwl0TO8QHN0clCHCJqas4yZ6itL7tyK5Wm6yl7zTeqgF
sC6e0fS7zjgKdbZIRGWETaOWmrxsq3btCbMxw92TiKo3jBoIACAEAvrL1qm+CzOCkgcLUcm8lP48
fFmWAVzUAw9E9YZcLPDUhs1/7EkqdzzdnXeaOs++HE0iOcuHKs1JZomZwsqhA12xh2gKQtFRUiZZ
e+XUb5YKACJrcHeCPPVT+5w0FU97G6lUw1lkrJidrl8iRbOf77l9qm+z3/vRYPU7VwM4iFywBNNF
tykmZKJYoLCkKPOrXM5IOzPtLWsqb2lJKkAPL+Ge3x2u9im6SUggC+OE2wRh2nya3aWxMUvM+MHG
qfgtW8zOcxsyo/Yo+zX54tDV2xQ949fYfceG/tBIbS/uWRB1canJLrIrkWyr4doAHMOpLVq2igDB
BMSxo3EtYpmZLCuQ9g/lRuQcpdMuHH8jLMpuzAIXh1d3YEwqxVyfywaRGv76gc2T4lYLb9+oncP7
9lhDhRjqe65Zb0QfKVW/K/L03Yjw45bF/OjQJXADNd0yenYmmNdwGXOETxquhnXLs9b0j4K4HmT7
Sfw9dzs9UdaqvhZOv4Nd2dQEPdV5cYvJy2JuWpCqkS3IiE4zA+q+2fyIsnNR+BHybFShyYy6Yb4k
pJqvmLPJD0D6GyvOpVgWzxhDL23Xcdt+61294VnyhzY+9GxORqZ4Fuyjk0Ndy3CjgwzF082cGczs
mwB19dtwXjynyBmxScdSiuGvuH/hkoDaso1hPyDYkeFtNGkzFHJT38cLUDdZf2D57cdAJLjZ6Key
wch5rVgPpB4gIhIVLDV5RpVzVtHwpewXWkaYs43/OGymiVECyxv+xTjJ/aUsuceX9uSMyt0TeQXd
qdInKQOMt3jxLwlk6Mz29oxelPwAlVc9RTq+MUCGICqeRL8O50eNTBZlx2OJpbV2g0b5GDuENWnQ
W97UfKD7jijGVR/bcB+PT7O2G8JtFin+lFzC9CFHe+r6k37LZTCPP2WxdsvPBFbe/kgsyKmXDhY1
eY85K8YXNV87lFCNRx2AUymJpynZZ5eW/b64TAWIudDuIs/kIXIYbM4Zh4Y7XG3LL6eTPryU5k0M
9lmJrI+auzMXJ2ZgXx1OUJOt2j/LeN+7rwbDcg0Ong9htW5dOzyLfvT0lg8twePR65jAWFYk1SRj
75xdSdhhi8q+yh3zYNxNtVIKIj+hxb2GjPNCa5lE25NrIe1ZUo6opQBjLIxz16DGMqp52ysCJqpq
96FTcSz0s74ZEGB5EtuVVrxK9TtP543ESzLX1Ns2y0IAzpDwi6zDbIQ7LW12TS23uYJbKlc2GiYA
QSJM8RDf+2Cmdbz8xMITYXpWq84FYrb3taayeWiop0E1dy6kfwusV4/vcUYDfKkzwNhwG9rGcJ3b
UDHFIwc+NBYD0YwdTxYf5M49xCpLdIUnOI2vg1Ny/M4bQUbOVGw6+2zoZ93YCSAhGEjVechZ1dv5
KCxtZUnZ7E0nDv00tt7gJggcgeZuYiKkIBZjPvFBM78jXWxTPF7ZAqOdocCH5YgHg0fcWNk6niwC
stT0qxCoXmOomVk3N8C3tclQK5Z9Y2THwmhviYnkV8mflSg5hGgzLCU6WW1irESNCa1Lt66It/qC
IYKEtamafaI2BgjA8kr2z8poXuoUP8O4rpSHsCcyei4sr77bjzJY4mvPV3XgcDXuTmU746CT0kbd
bRsGr7N7BN2Gmq9WIdtirE+YBZK2WPVSfVNk+K6k0MIwU7ZN2kFs/dhc1k2+1hDmu+1uSgI7YVyJ
578oTQ+li4IdowITlFUB0s13ZWe56d1+7SBji7VyHdrXOEqOHdocSwWluM/nOQ7c0nb3WkOo05Pu
ECPnoAXKAHZh1jrpp3jiKf+2cBe2ykukN74LM9DlMYKNa8RPhKw7taS/LHC75fwjXWQgCpQMoS/D
jCFKFA8OqGGDwLRPkBShClwZ8IFFXq5bUz6GVXm28/hCb/JuKsSl7o/pSKhS3/8ipEmVrVDOUWb5
RG68aWF8CAtb9bIYcwJTPjSkuwLDOmYhGqd0QlD8f8dRaf8Sf2/+I/Aui8qlcNwRu81K9b6WVwzP
q3tk4nVc4Rn8L5GJ/xJH/c9y3TpLB0vVLRR8ZhArT3X32IUv/+UF3FML/5c0rX827EozVufc0LWD
qo71XSCqN8dZj1OkiBbskDbX8r3PRqyxVmMx0cdwrr99JKCVzCVGffBffo5/Cbg1/hF1nHV62Qwu
6pxlOt3jc3P87FCAweKj78KnpK9l7lE0DucZKscUvEH9L3+1829vwf1H+v9i/prOsBfb4WaYTIJ1
ye6yo1DFkDetwfJQS98y6jnhbrDXFn1+GIzdqO3s/nPqCDpo+YIpctO5eBVxgyTdm8z1daq4P9xi
bbzl+QWYK3k37ZUEezDbq27Nnj4zqbm8KPkYz68lx3D7aUhtm6D/UF1M5mlkf8bjM3co5icsmZ7A
YRbWE9UT/Ta1lH1utsjrSX5feiZajPN8sQ28+MXKjp5oJHEaEs4kT/anOmCrLLeyb7Za1u3LWEGL
ZFLSylT4k7Mf6HKv89+mHOedAYv7f3+k/9KWaf6zRHWMi3aIYmkc4rFVUILnXWiQaFkq70ml4ihP
QB5+Rh21iDk4rJm2roK1WsTwmF2OwdAxp+8my+/gfV7vbFIfyegp2/LQjchyZaY318lhYtGrsH0a
XTuFgR81MDwXYRZWpARCMF/wl/aiDf/LA/+f7+P/9rz8I9B6qLO8Kkp1oV0yfjj7xT68VJtk9f+o
O6/luJE1677Kib5HTyITdmLOuShLVzSi6HSDICkS3ns8/b+g7vMPVa1izfTdRHR0hESxUADSfrn3
2i+r+/okbhZii15GLB60JX5BBMCLs35x266cBRX3pb9995evGKt2AoH3+thjPtR19liDgaPJWrN9
deHL7gTwlkC4opWPcPMfK1suCldRc/XX1CPnkz2kukhhw6jHdqXYbMCk5EgmaVhynrWcwXWsp09K
KP4vUf0QsuFIwbSa12Vw7erJiY18vfVByY8cnfVQWYUpL9HuXvevorhLzPPh3RznC9hQyKaTNPsS
qXsN9GOxRqLjX4kAFNesebiUvYNr66FDdJhZZ5h4jXaNhvOG/Om1fUupfQruRnMjYH7EMFB3Gqu0
dmWzruVYnX5y5j81OjJ3NE44LteTgZF8k/XU8bdQF7/MHlGKz++9jYAHP+WSuBqxU69w9Yrrvn1W
TDZMyLT4ND5POMWaiisOkocCeIF2hsq0coZFD5mtW3gArjKKOpTK+nv7gTNpU10o5mYWwW13wnkM
Lr66P7WAIbXx5YweS9XXAUIw2jj5vS7o2WzsPTQShKlNiED6F9NAZB20mzCdLvFdMm0GgVwIYdF7
/euk8jE6GfeJNK7DaOfnCH3cqxRNJZSFiLpXvW7G01oaiFNvHXnZem8k9DTDlRrKtVm+TNk5PimO
3+8rjGUWaSUFow50KKw+OuU5eRszTujlbWWELThx51YW3XXVZi8ytlcuGzmddUyasXEFvgfwYjyP
TXfJ9iis1gP4A3bQLEsXTvQiPfLRh2ITcHBM8nXhn6Tecy0uM3YH1CIKwwHIC89LgmhBq3USJwyl
6pKJeeLIQaEnzvhWcb9FMovWcIqAsxSsfBXJb+phxOGADS2q76rxrM3OJbKJCgE3wsAywsseRkwK
ZvvuQKLzBB5Oo1+a8t2aKHGQ/ocxwx6uW2OXpjegbXT/1LXg/oRr1r89+e415roYu5//VMvw0QmC
+zg7ycTSLe7i5qbI5Erv/C8ai9m06/Bxk2+WOcugxS5Tq2A75PECRXeBrrNN89vP+7M6AP3/MZx+
mI5aXUaRgK+2s1oL5pDNujLf5KCjEIMviTimyEgpShTfNBQ8ppPvxhBSwXjlq3CuOXE2VYdvWZve
Fsm4NZBdpRzwByRqOeQi+Whnqqo96StKUrht+qqgAAGgyg7JeraORPD+miqtrL1VUaNVmW+HIePc
u7HWLi1MGsUOQfiRVIF5YPvrGKzM+bIfnpCB8s3XKVlz5xJFxktSH1sN/Xo5p/ZJ7p5b51ZS58nO
lIv8kk0Hez8oBC1L+ffxq8Fmw1x5D/6R5KcDj8ncW/NoOWTBcOQ+YrY199VX7QunQzMzNf+bF9hb
2QxO1WcGzI0d6qMJrd6l9SS/oomfns0jjOQDC2Bl7s2Hcanpjoq4hP88vGav8bvxXt9oX9jRNPrW
eW12+rErzVjZX731vWku1SNbKpTmu/6ddDbmOY4S0S9/kQZo8GV1Fry1R4DBh9bbc+v40L5aqK4J
iVDywospcocakyjjNsqgHFjg573c+XUbNn7Q0T9cIxPzIiXRhguOiXArAQKsAMQhjQVXa/rRwqkN
XMrJBrXLLkPDUcQXWvjqQUfXvAk52bBKu8sJpbL2FpfUwcP41K85fKq0jZOdBTGjrE51ukADX1N1
TLuVmborhXg3nN0GZbb1OIJkHwjnL66dL0Hyquu3QdStqNstmVMrfVeDK1M1xdo4fGqzyxwJOTwP
N2HK0L9V5HS2w8bV7ovgVY/FTTVx9Bilqy5AI6hDg3Yjjgy0liy9+9K46Uj8btJLBB9DQRDD8K0I
QaeTydByfDO6Z5qL1ogV90WfvQ7Tnaw4NgrSy2rARMNOlJPaiEOzMCns5eev4EdM0V8bFGbAn18z
c3HnuGOBIQCWFyZHuL9a9xzWVEnQunfYICz0IgHb/SnRbzTjiia4LeEOo6Lqg2qBRHJQ+NZjKuaJ
t+tL+10zcMekzWzley5oO4KiJFWgjrCO4AbbCnid8wA7DM68uEX+blVLXAClzV6YdUh8qtc1h/27
Xjtrkp3mnHXpmWvpiPO+Jug1EqSVSX1TjCdjVF93HCckLge9RdtsE479FmYQ3Jih+5p75jJ3vtfe
uYdYVGAOS5tbThTXRTPcxEP/orzuxBjGpYK+MiTA5qV/aUzfhuxUNTt7mo4slvVDO6u9eUA0lFxM
q+YQqdkGGghDXNePmuHfGT5WpTMvhSgM7qA7suP49XhqyPnvP/apLOtHxDPivPEL69au4vqKk0gM
I2meu3D2swxITGKvkNfFAPIc27z+vCkdQrDLPVK80CbB0DSqc62uOMWdvGwTj9at1rIwzFAFZvbg
Y5W8MkVDDfQtLcW602r0vD1lk5Yqd07x1BWhc2x4ObSI2BuWB8P1hIzdHMJUz1kYwp2lePaewVpH
nDXAWnEUFkPnxFRUp1ZoLwsE4W/mbXETds/9ncZegEPDl/6StwcVaDuda2ii6PEI2FlRkG0CjefF
qmB7nNjRM0VRKLZy4T4073FygYqd231LSICnesOM9lCRFcJS4JW1o4asY1xYb+iWtHodn9WQCrBQ
E3q3RareZJDYFuU3nNOVWKTXwDAdYx3XN9BQpsBHiHhOzT47EljwIyjqF2OA3JtU5KiX+QQ96gIq
/EadxGecg1wg3VwExFVri68OWWPG0jojtHUZbFxUlwuNsLNiY5H7ZLGvi1fegpXlCYW8+bdW6RKX
5Qoey9KgFPSs1rjotskSO+MVvonLZMti9wK8MmrcLaePp8m2PWnPg7Wzwbt1pN8dXELuTWCW43uV
lXNXxDYv8fhv5Vbc4H0FME28eL+C07S2TnnMi2FhrICjLt+e7vxVvGEdco6tvDwykerzSuZXj3ee
yz/0yHBq44HhW5IQxzHnCrvKcn5E1gJ57hKSwCLcBHdH+uCv1weG3BvOKyoAcTxfy9tpt9kpOQjX
4ytE72W2/puFOLk3nrkNypNKjvaF56JKL+NLRyL/y4ZYHnlzB7byP1D7H55XI7rSGeLevtC12WvZ
Eq1TRjlAdm3jJuXRjJkDo8OPdJ8Pl8mUW8F3nyhicLxa9O3KGO+YftA52JveIiahPndYVrvHVjsH
BuYfzePD9dq870ovQWXftTDrQWFq5VlKpReKHbSWflVIIk6yIw3hwOrtxxj94WKKo1wjSTiioza0
ncSzwlhuHXt0B5Zt+t646htWMcaGIp3Ht2+6Eg8gNMbPG/Ch0pK+NxbZdurkVtBSAq1yEElxxRF+
HLhWs8SwAVd7sCZzLWz8uQVynit94Gg5NKFakRYQrFMzYPFIgCxUbQWkoC0bKhe56y+GSbQIkiUU
khH1JeE4sNiFFp5btRSniROI8xZExWpo8Mt0WMehW2XOkyGBQhLt66FqCyfXvnBSHaCo58HcSoT7
vYVqu0yKAa9AYuSAEmDfff4kDqwbkAn+PGxkVu+ZraGnu/EmQg1JEMBbWmwkpwizrH+J9IqT68+v
9evWQnDQz5eyvaBoM41L5VGgnzpZtUG7q1bDLGX9/AqH+vTeYMzhcTUhzyQmo4YgBJqcEXEJhGEh
zSOz2IFNmKHvPa+wMi18SVwiUHG4rRAYAjMPzHVno9czdVus+8Gud7IrvKswqNqzJMWYB5c2whFW
TKuIYfrI1v/Xz9P48Uo/9L5gTDmtt62BVliyTA3PHHRgY1geeV2HHubeCKxZyorE4I8XWrkjBEIO
G8cFeHMsXeTX05XYW0DWnWfkgyLPIEwqCu0gbOtdJ8X6bzUEsb9IbMI0KZHyXlgO4BtDuN9qqK6y
7l+SLjrWdQ4M7WKvpoBDNpjkJLjIyLq/jRC6p3l3FqUGBaLg3HGnq0mN9gJQ+0oaaGg+v7cD46KY
39eH114CxClLTw4Y9u7a9CmPjlQw5mfziwWE2BtvHZsD46rkc339LM5m8h9Cch1jaLC2ptXf++57
464VNm2Z5fN31zhOdzZhnB3p+oeeyl7Xr8Bn2FXKJ89otya+7cWRAKwD3UDsdfiWyNPU03Q+OFlB
RR71FWJoQH+fP5ADfVjsjYlV3fu+Jvl00w4WJHR4Epb9kdrdoRe614HREQ1+NH9zF1uqwNw0G+mz
L46xROf5+df/9cNR7l4vDlLPn7oE9Y0h8aYrTrot6BCvbLQ///xfr2aUu9ePw6yffCi9+c5Cze6L
yVvoti1PjQ4CIPF9Dg2VsddNEADkElTp51f99VIa0cTPPSxI0IZNRpbv2rB9yWNlUqdX6TZOIEDk
cYstA+zv55c6ENCp3L3ebLVtjjloinZYheJLcTeluKeX2s1wpxbHiriH3tJezy7C0CkISo12jcrZ
cmRlCOa2dF4iG7lqgcH/WEjwr1uccve6dzKErq68GlIsunusQEl4bw/n2ohvrn7sguJI8eHXfV25
e329TLXEMJCk7jrhhHclL/7cc3Pv5PNX8usuqdy9Dh/4ke/6RRXtDH/ThV+j7koUR3rkoY/e6+0c
djeaZyTRTgMjmtoDSN91WR2ZUQ/1lb3u3tusT/WOp5LeA3LPMH0BY9OhHi4nWLLHxtkDV3H2eryp
og4F6fzsOXTrttV3TmQiAiW8xQAH5O3zV3CoVzh7/X509KYbE64SgeGqVlFHagOAhwVmvVY783A3
lEdGsEP3s9fX47CJSU7mSmiPEe9TR8Xg69RrsPQVKRJHbujAi3f2erlLMK4X56AnR/ehS56SpIbQ
8fr5wzr02fPff1gPNKnpekOYptAVrjsMuaC7gyY88ngO9OgfNfUPH45HrFYS5fvO2MGRb/HAUQC/
FuXayI+MgAc6s7PXmY2m7bou4wptcw8qDQvhka9+6Lns9YcxK5wi6DVcFdMA/Pe1xlTaHBmBDrQa
e68XZFrVR0hy4l0kV0AyBNgKeHOzl2FVAuE7lgF84NnYe93ASIoxc+wp3uVA3TR5pZLTz9vMgRnB
3mv1aM+MygrbGCNiSnOh8GgbHAqgMDUzef/5NQ5slZS91+iVTgXHicJ41/sRrHEr68YrXctaxMEM
R3pAdXLyZ86zm0drpHr92p0ydcKK5SVuHO1E97v+yNh46EHu9RHX9II2s4pkVw9XmnFBCNKRRnZo
/2zPV/zQQepgTJwySZNdAWfC5dwA6wDu+kX76j3WmGxJLjsmPzl0E3s9pZj0NnDSMtlFqNJL+76p
j4wgh1qD/PkeWj2bpsBy450zaVsDhkxFrTwkBcA+NqfO7eqvewv1Qw/24Sm1iVFpRcYVWo1IgQY4
y7WnvTcVOFYVrT5vb4fuYr+/+yGSJJOT8Ah/dmvcxh4CBrQX+XQst/3AC/hR2f5wF7GVj5Y+BBwX
yfQ+qRskxtrT51/+wAOy9np6ECnNraY42U2v3Vf9pXj3HvHLfv7Zh772XmdvVNMlmMCTXTNaJpA4
+VAZ2pEaxKHvvdfHGxgyf8gPWuQHZEbeW5vg5vOvfeij9/rsINAplpFPzyLzgmNLFJHSAGUzRRaZ
cOCRvcT9m09ofnIfXqxdpFbrNzwh7DkkerUQJT6/hwPTp7XXZbOSsDYwebSYBnnPebYR1252Xjwf
m4cOff5ez3Xb2swcnzZP6Kf+lTP6OYW7wpK84Ljz81v4URP9Rd+19hatXZGHgZgVJq25SC/r5+Ja
+8KEob6ppf/knCy9NRriz691oKWae48r0oQlHE/EOy1DpGavXaUd+eRDd2HuPamg9+SYzFNpoEHA
yX2S2mqTXR1kOVSQtcC7HZJNkaUUfnu8cyutsYu1Y9XtZVPnxjZPmvyMgdJbf36rB96cufdUDavO
G1Xo8a4kRxZ92qN/Z87isQU+g8+vcGgRbe4NiLXoca4TZrjLXvF6ozZMnEXyIF/tG++RLcHnVznw
yvbzwd0ytwWRCsnODiizUsXOq+rIDRz66P0xsRA9mne+v6DIntpEmkbekW99YG1o7A2JIlVjhf+H
fjPRzDINZ7/qigFSZF+uPn8why6xNzLmwgYPMXXxroPmhU8epIdFRf/YPuzQx89//2HISttsJE+X
dUeacjx2PobbPjhSdDkw8Brz+/j40UI1REry0f0NyG4CdarV8Jzefv5YDi2YjL0+PpShqTk9Uhsy
G4ev3TWalzkN+qr5Vl913+qXI5eZG/kvRi1jr78nZQj+IuYmyHcjO2acsyMWYMz0bchhGKHN6kgr
PdCRjb2OPISe64XoVndoD2BwmQ2wwW3vLcLX4tgEfqgn71sf5vBqA9odq4OAeFsCV3D8MNSv7WqD
3BrGv3Ps+PBAn9v3P5RtWhO7zGMrGwhT2knLoP/5GznQYPfdD5HQh8krKfh3Gig3YpW1pxxQ1ucf
fuhr7/Vn1Wvt5OKAvmggvwlmQE//8uOT/+N1+E//Lb/+o8nU//ov/vyag1UL/aDZ++O/vuYp//3X
/Dv//9/8/Bv/2oWvVV7n783+v/rpl/jgPy+8em6ef/oD7tmwGW/at2r88la3SfPjAnzF+V/+T3/4
j7cfn/J1LN7++dtr3mbY0768+WGe/fbnj06///M3/Mgfnu78+X/+8PI55fe+EnCGwzSsm+e//trb
c9388zfL+t1yXEs6ltCFjQ6AfXD/Nv/ElL8bprB125UWfhnl0i2yvGqCf/5myN9t17UsG80nFV1j
/hZ13s4/UubvunSF4yJuNCxEQb/9++5/ekH//cL+gbj2Og+zpubL/NTz+XRlO8pwlW6AJaPuuDd9
dJ6vssSEdyGLqt70BoTKQHf1GT1vbvsyaI8cEPzc9v64nmMK7szS4VvsL+GlVbuZC+V0ncYlNSQC
xqaVo/neMcHC3ijw54Uc3XGFAj5p7x/UyKh0cs2RDkfDA5CmqGzrZFsaIYF2PqRFamYaqm4L6mEO
nsjy9LMkdlWB+YAztyMd7ufezHcxdIvjbB6v4Zg86r1CiGGEjjRMojaJL45PnFL3v1qRQ87kODGw
f2h+f77gjy/05xH2x7UcXqSNsdbGHLVfDRnAXZTAztx1Owwaw3kprhsTIG7TuemD3lTBeRZM4bUm
u2Mb470Sxh+XpsUK7lBB7TL2ZttIBLGpW50LM03vL3CPBjfMkdXO6nPmEpi5HAg5ugXu3evqq4Dn
vE2wcH6tBxOZpigsD058nt59/kB+HDb/9+T259dyBIYppXQh92UMepFFnWaY7trMy2LjxIF9kqkR
9+goQZCAeMF3RKiRqoBlaNC9YSVo2TlhWdZqNDyylD7/Pn/pcYbuQEIweE6OS1vYm9ozsmB7s5n9
+9PIMjaKSwsNbFSh5+3Tvj/NfX9KjlzzL71uviZ9neAtOrxw9t5Mk6ajJScSqvKBoOEkQVBgZZCs
Pr+zvzQ9y1HCnoc6YUubNri3JHLz2tFCkrjtoKjUZat3TQDOLG4zbLBa+jpoaeyedjKzi5M8TgnS
/Pz6rJn3RjMGFRdiA83PNZSt9tUwkYZvvCJGdFMMwlLk68WwuxfKlkKS11C3z510xLdhQulQkuZx
Z8RCry7c0S0JkKiL/BnJZPKW+LPDJglSk3AjEbbThkQuHX5TWIMc8iwqN5iQtEBeZdJKrvoIBgZk
T2P8mvipKO9Gp7FuJNh7UjwNX74bmTs0V1qdtgJTLHKOuwjvekGQ3lBSJHaydjRhRYwVWxy7SbAp
aUFcV8A4pIOluewokRmVLoslOG73IqQc2ay1NoZDZ5kTwC7ZEB4RxWHIIx6h8peWSVxSJoXqt7ms
A2hrWl5CHa9L07KuSkqm9yq3QzB/w+zUHeq0dF9SGIqwcMm4IbxzWRWajTw1yAjEy0WMwaWuASSu
Cl3CkcS/pxvvbEKN8barwE6cTKJO6uug1Kf3dCxkDtsjDV5L4Q/aRgWmIcgISzhadfoQfTVJdo2+
oFdyxNOPjfzWGzarz8wLpm+hbGoNZ1JLHhcDCeryqi+ap9hw3YZRI2ULNQwieuonbTBWuSFmmq+0
FdItfTYsS8iPDqFnbFcXfVH6DZFeDIaLtFShey5CVTXEo7gRoj/NBeQSTRLMz6SJ2ljVYFbTreV1
hnZSmFKDGi7bcdfYvUH6X020exEU+NmwvZgYxb0iOUlsZbEKhECFArtuILwrVRIcSRAAKP0xrykT
ernVvVe5G4ANYFi0zkRq5oONMiYBVGTHlXqSingj7trqg+vAFDmhpEmVklOkexEataALxMvkVi6b
1L7Ks9uxCD393LRr3d3ltnRDe8vrGSIQgNhjH1qe3rD1zSbBvyn62oGXmjM2kCMfllRXpp70AR3U
G4MQ5zjKMIs1xbrOYJRMm35ZDh6trjEaNgROZOM0ys2e86Q2NjzCFLUwPouTAUoO7MyZOcBsTxaG
5uJHGeoOkYftyIIbn0YX6KGLhWid10UTbCczsRB91gmJp/WgiPoFrQ0jpTKi8Ktuz96occz7Vesa
ZrwqTeWDHg1dC3yuY0VbrxxIogG/3WD1w6pQkTQ0xMlKb5LyElAXB3lhFrSnDKUa92K4JTCUMjEa
ME9T8hyq2hq3pEpX0WYawKxhKwiQn0k9IlLaggm5sEQzvkX87zn2FH5blgi6fKS5Ws3FGGSZft4Q
fpijl3cJrZh6e0pINU3q7luoMkkD7+zefxkyn0R1Mxo8ErR1UGHbjtj4J9fW42TNKmjQtu4wBRFl
ocIiU9EoavzZfk7Kw6R6MSA9hjYyj2MkPeC39ogMU2paibTn0G2w/UGe4EUF3GcmhETGdkascdQ2
hQX9fsZLZ6VNSFGNgQLBb4tTep14PNllFgNrgtQB8NzqnNBelElPNBZ4DaKyklA4j5MfhpeJbHFX
FEUoAEfALepW4Gc9DAOAGb8nniFP+5CzHaYvQ7/Ip6D6FkSxUttkcgh9MVWjvWt552P+rUbyWUo/
cptFrVU+AC5fx0fZR6q7SGLWB9hL7FKcTCWhsqsw9U0r4ljcN7F4jyE8siUvDRqlNMv4NrN87blO
LecK0CthKNqkgzWO81yCFg/dqFlVuRHeO/pEYLgnnXkg8+Iiv03AQyEmDjwPyNjkNNAJdT0aye5I
GjwNUK2/TgRGmBdyUnOkRKN13gqOC06eIizwCCqvKJJNjXZx2DpZ57YXnWE6w1Yj2bdduDGshHWd
JclD1iVyXKVj1bHz8Ht7m4xKe2NYdsGke76G4DGQ6rsbszxeslSm8KGHDUmlvlAdkaVuCSAuM1S2
ZhjWm/Mwg9J5Ug0TRHz0FrU6new0yM8wDVQm512S4WZhT4ERb3vNrGy8qRlRKbKVmiTdqcgmAj5y
FVyogixuKDdZ8WVSWJZnXoJ9U1ku9pcMzFZ7YdWltSuc3oGhYHhIyyv+dwtSoiUPCDR9A6Ezi941
s8CeC82QaBS7MJ1zdveVsxOhYU8afKqy0oEmdElTnA8kXRMVFw4dtJkCkl/aFAgZ624ExComNPxt
0kLFChn9kH0nHqTMyIEq2fVFqMiIwQe5iKyMW4y9yD3NJgElpUEddZETXgBEoc5DQTJuUI9Xtl0U
4nz0SjN8aLSkyi9KAxXEZT7FAWzCxNWqVY8MZoIdQEB9Jq/wO/VzLDrjJOaXUE9jsuFV75LkVTVR
R4yKCuDLNalRgZjwBszhPE0/sh28rE2rPzJTNB1JCK5tnVPTKxCmJCJphrOqD4P2UZnSxGIfd6qh
ojJIZxvHenoKeLQinKUvm/F1tGs7u9ItHw9CU2i4HAy7zHtckW0mgKHpRdheFVEivFVPs32oCua9
ZdmrDOq/HSZk5gxRf1tVkz/eNYGZDbsuLj3tOpNhfW1DccKdWup4MfNUM3da5SUEBlOpJi05SEP/
1tU0Hxj0lJYXVW6R0C2HCsPQ1BVJdIYpyK9fPdmX5CsnQ1A/VgUGEliNRtZfW6VRX3s2cfdPrR56
D6GhJdFJAim2XnmcYZr4tiyMsyqgyz/k4DAA1cTCDzcOuDiWhqH1pdEHnvPQAkDeiFj3oYSR/Xc1
Vi6pK/VU+AxfhetztlE2UJj1akweg8IjO8bUa8YUz/OgL5rEYoACZ02EadlyPJKjJ4E+N+9cSGaj
XbivRhh1d0PcZda61lznmp4vX2CtBAQYaXVAIrM1fsd2PN24RURUleap6jYqA3QbUziVl5Fn2cW5
P0RD8mZ0uf+lca3JJ/kjwX7et3N4guiYkDibD7QXkBWs+drYTliFcOf6U581FsLvMG2q29oMxC6y
HCxPjWZw5qFXsmoAdDWQ8gKZkDCaqNhjQSGC9CYU3QxTMG325oFvPwh48BpoRocEO1vFJlHjhmti
j3FEVZ6aI3P7uhttqBVR6gKwrELGAiTuFYJsZBBkf9i+IEmXfBrNWXUMdT2xpgwzJI0THEzWjRcm
J3EEs3jlU4kg606in2CsV8F9Eme8XURM/VetVcSl4VOL33XH1wkyGlMACp0zPUatBY3YZMoDO9AE
iM54Q3whX0Tizgrt6jnPRwULoJH6I7hnIoLtYApe2KoVzc6fWJ11pDj1dnXjmjk8qi7zYgLeysFq
HmgPtfM9NpBiPglRyvaUtSOojnXldT4L1QiqU7RKayMyT63Bc3uCBGzXHE/CxAzyZ5ZG+WUWcdiH
ZVHBrkyNRLm38OSs4FyRbqHDHhhdgdk6zTxvOznIcBnQEmlWaNtZZ7vMkZkv3kxZOAnkKNvjUTeJ
kISVoncP2q7/pk1xiJ2+b9s7LSz79NJluQqwVVZQ8lNF3F4wDmCFK22M78hKHRSYCEUGihqNxFma
rF/ztUUJI1jbemJhmRsb4lKEDl/L8oC3b0y4wiX/PC3wT2rGANe5qLw3YXIcSMhm7V6MPEAX5t8g
2kVl2iCGROalJ6MZR/EWqA1cuzZNFfE+oWmvpspQ3/yq1p6YbIwGvKaXwIkK2IYs4yLsvtlG1GHb
MmeEtFOH7ji78iFxpf7AbKKMLAAckNhVs7GtsQ5WWR6BQCwdstz8UkNc6eczKtmFD3GTNSi8tmMS
YSvN1diR+OMlzMoxUZw6QAC38VeFKO1XQTuBLFzQy0HFNpypSTcZmKD8ibAjyWz23Qxz98LwbNdb
ZpWpCBXLp5Z1ZRFK4E5Fbd/AuI+Lk9FtHIhxtt48qNG37U3ez0hhMw5ta6lSWlPeh9209ttcf2vy
jLP9PBMkruSkmEcnEmT/iHazmcRZo2nGE9U+ZZx49OPLoAnsd1NG3AHw3RE2YOTq161ZzLS2OKR9
TEZhXbROEc+8VD8KTkeUHu96Pafi1QT+clm/dMOtMgb50Lj20JNjo7WElYxzCMCUhvbFlOskZJLL
k4JNd1XLLr7Xe2sXNgHo9bRxBl5AbNQSUoyosYI6DA/dujPKgj1TM3VEqPTBnNgmMGMMroRJOaEQ
NcC32hq5HFx8q9u6Fm4kyFBtHbIxFgufjOQHSiGBs9YGk01skvu0qLIKO2PlUZ9+VpE+E70naA3b
Jmu7py6KyfnN+m56yYaoc1c0VZir4xiBmShrOTkzfi1Q27ERVABVlbX1icxkmXxPTcvPXkXiDMmp
ZVbCPAmAAmknQWRJgol9VtebzITNfcX4ZHVLk78Ao9rE3Z8WjP9VNftgqfqn8vZV8ZbdNtXbW7N7
Lv4PFLVnldF//Ltq/Jea9qZ6y16Df2zb8Dl7/lgLn3/tj5q2Zuq/s6Wzhe0aFBpp55Sc/ihqa6bx
O9VsCtNUnCxX/cAh/FnVNn+nCmej37VcqttUwSgR/VnVlhS1haMLqofUbB2LWvi/v+D/oKwtzZ/L
bKaFxFk3pXB1LuLAupQ/F6PKRpdxmfWQO32vi09bbbaWEWQ9Z9rWcQdxSFZEq8rEBIzSM0I/qSow
OJRq4nzleJ1HFs8w9uGKMAMOPotcpAOxkwSvmM6oGxulyOcKo2ZO4TanHhC5JFwE6DycyjCGebYs
2hmZNOoAIym7+leMrHm4UY7hlwu/oG8DniaGcKEwSemrdpy007yv6nfXqdP7rkixo0de0bB/tD1o
Zl2V5uU6TVvCk42x1mA0Ru0Eqs8LvIFIaN066+sODy8Pv3ri/CRo8JA71k2JheTG8uMuPUnHPPoe
a2P5JRYuu9FZPLbwu6B89GXDWF0PhDld2qCmTnqhygpzbklcjASPtMqcnHyzXAaPDdkJX0yVgL5O
c3uSjL06B27hxMH/Mq9N465M3G5e92pQoN1eS7/r0rPSe+E3lnNfk1lSsj40LFymeqe+dlk6kBxo
29gdxGRSLvTSjpzghtA1RhXidKqFY0orvBapD0I1duO0J6hDtbzFoBug3kXt7L+pgzTlWccTKfFZ
hX7bDfzyzJBO+V0CAA6XYlRRuSHk2AE8EyWseFhkyXFduFN+mbYUVhZ6VNftmRKK/UhbJFN6Fuoe
oH5rast+0aSWZkIqMOOrrCDRhOgAKwXcm2ZRsJyCrPkeuIOsLlqIkNCiU1U9jkJzyCHuje9WkLGO
s5gc7w1KlQ+J6MlJjx3iazl+MUhzIQaXdDeKIi3r26KvyY8qhJBwXkvjzc/KLL2Ky9rQN0Go6a4g
62+I7pgTqVw1QwZMV0sVOk7Z8mwXmYWqUA+sCNiXa5OwUidFa31hlwRsT2iWOHVt0yfZYrCZN6zA
gimd2KUffK3yyImwKuhjPwDppJ8tgbgWjxU7EvbGlT+8yDxwvMVINCtL/XCsHtNy0FdDWTWsN9mf
35B4mFP566YkvdGbwieCBVO5dmokRv9eNcCHgFVHQfDMqVwDK1z3FIkGtagIAh11oniVbUI+mIAx
eZssTbWSohG0q2U6DQTBUdiKWtj0QUOitZ0RaFbWZULYUOT70RaQV/jI7BC8lZlNjF3G0h1hlEWV
Y1Ep1ae8K0WahOlnNw3rnmGjkv9H3XksSa5kSfZX6gMGJTADYAC2zll48AyygUQycGYw0K+f4/mm
ZKpqplukF73obb3MyggnMLt6VfW0jP1zzud9k/ruYjbAutwAuD3cEKiZI1hPawjd37SQsz0VmQHy
BJZNdhdFYeGXLzpsuaPLzJCPDpmgxNEItgxEdF5XiFntXZ/UNNLLssFvbsVc7GnXlv2J5pu6WZWl
indIvHZ6mKyq3E8ZOaNNUtjD41K30XuTxFw+dWGCa2l3kd7w5DMvKIRJCWvdyV/iOCQwO8jJf0OE
Dp8aU8gHe7b0XeYsbMNj1YO8sgo4NL4b1gBcy3LEIZn09PzXDP7cWGX6Fppu+oq8OQiOQdjTvMGT
ui2x7KZ6Xkd5VN2PgTUQdhol380Y6/PDXDTCga7UR+6aNnvCSraWrkRRZdjgIzreBDuZ97gls8o/
wJDJZ1osqBs4FVE/UfAx9sTPnSEwEGvSwZ//2n78d5zj8CNNr3/9jWO8+9uur35+GfbB/wNOdHkr
uvmPj/Q39s1/W31V+T8f53/+zl/nOTtlzmU/8NlUcwyzcP7Hce64f2ddZXusSoHm/LW9/j+nuSP/
7nlSsMGWilP7z0H/jx21+LvDn2XPG9iCI58Y63/hNGeP9K+LHelxCfXYhwtuG7br/PsCS6GgNElK
35QIc9aH7jc6EvsbyoJe/yaPD6pdaATnao+yUyyExacHiQDEg8P21yBAMDsEQ0xjm80l3Nbunocy
dfa5szzUyp0OU8qkT9MJbas0oW0cY8/nwaYRJS1Rq7uCkrfOQFiSIAI2DbH+bV/RsxYqmrc81zmj
SqAwy7b2WHYY6zou/jerh4ZjDSnMh0Flv6O5FvfSiOqNA1g81L1jPcpF6Yd+TO2Tr8by4g0mx4pb
zYOzDgedvIky6T79hvbWK8BwQOBd0N9FU731lTll4fCrdfgLSe8/xbYF+EksPx15WwuVA9/ZcS7Z
G33SJCb79Fkl/iXx9FEW5d6buyPsm/wrEvLOs6YHr66+ItV+Vkv7XeuKdtd+W/jheYyaS+1PzLHN
gx8rGDwVHZOc08AsD2MkXiZ6Iy3VsDLZjv5DFWTPiW6eK1KGAMD9q4zLbQzfqJ0Fd6P4zM7gYQze
KXLeODTOa13sgylEeMTxgqlsrGi2Yuj9bA2nYSfLRzBxzyxp9MqHYWOm9skz5ZsKFoqA/fM8QL+r
l7exK46RMHuWLa8eCb64pyeoqR7nWDOKRqzCYgQkv/4g8DzSObjyLKjiAzCd0spWo/3hFJe4/TXN
lEm32SUHLSprQjXNra+tDndTaahijuXZE9gPfQBSiSh/t46irzBbKSu8Nlof2i64ly3/YlBvFn/O
DnGQHZcMzWXINya7p26PC/B9H3vEmaKvMq9+Vv6ChfLRQthCRdnSyU2z6ToWB08+9BX2Sk3c4GOo
YEtO3xJEbarq9GaYrefSll9NLQ+5c+8K5s3F1fswLPadhd5k+ebdKqydtuBFxvWrF73Uzt51iyct
WB6w4gY2uresdZaktzrwoxW6e/2HbSGvjvGuZgiusgp2bf1t6d6iqj+6Wn9yD900pXfAMkbwFe76
sJz80v1MdQzsJd9PIMpmS8Atq/mXWqWhEQJRIY9h5Z/dIE5RMxw8jnDfntfTzKdTcE0ZoKNKeRe6
ID6CSZyAzX16AFp0eV6wpGAb+MjlB8xHkfA+tQckGcSQYfydWsUji8nnivKiMUj2cd6ubGDpfvUO
CAGMr/LObmBR6m4uaLqnzG9e097bdDAJJ/+ug1Yd5P1Oi6ewH95o89q5413g4OA9S0RxhAI2RfN0
6ZP8rNW3gA4amwIsJ++2Lr0DPrQ5mZpt18WfYVHAsa2ix7kYn/3bly8Jwhcx0HH6RD1tCcfAyXaa
YvfKy3YTzHi8CEC/jkpTtAWR2YGKoRo2eSqcVvmBBd96zIBGpQmbONbntY/eR6WyU957ln4vfO8w
y+jVB0rXNc3FyokSUtHxODTe2VJ0W7W8DHJP28JRogaOy74q9RbJ4dCxGPGSz9n1HjqDkhdjixkn
+xuus6sT2m8MbT9EQD1PQw37UnEjHsx2au88RbrGr+K96bDsscF3Y1q96JWyvnXGXfUSrl2cTQGB
sPDVDu0HOj3WhdUXK0o0qWJMTbeCqbSbxPc5mPd0R9A36++4qrd8fLV9g34P36QdEx/V0e+E+Ssk
yro2dX4OMwY4hy79Jo7ODQSpxgZXhSxXroPeO9jSPell2KlkfFZFQJ0PY8XWFjfSZFOEb0HVUA1J
QSHap764SdbcadaFa/hq59AL7x1rgcEdh/SfW9l5tgYqIrmfrhh7kz2y8U8EvftIFBcVUvUTdH1G
mzPNVir1ACkKPhz+gXUjS3HlU64r5EdeLc/GK776erh2RYHEnGgUW1PZBy8XAwY82i8VrV5Xajez
J/af8mGcHXGV9nuUbb0uKrj/ys2YIZqlr0kMpR7OAqg309Jil/q7Lrwbw/QL9CDkiaZcTlKgysXd
IfLnR1N2zT6b61erXLYUXO6LvDTnCgx24N1nVX40E1gkP47TVQclayOj8RxSoXEIJ3vH3RAefZy+
8cwHFzs/y2iz9CrdF3ZNwV3w3iZAxVwk9kT7rxp804YdPRtISF1Yjy5l9ZCWqIISI9Xa8QSpxBLL
j7wpw8OPpXdeEj2cuTjSBhfjhqrsexf9HUoTREbVRF8NFqZ1YrHmSfl2TKdqoL0fVHOMSFwXckHm
b+INE2bGIogvyNjrN907dMGVlEhSuLu17ezNVpM5Wk4WHwMx3WXLl8/kOoL8QaWdNCRygMZBmS9g
dKyfdi635cDgbi37sGpHKPfOvJsN+r7wimsFu4e9HENgQTH6sLzbvfObKVrTOxdC0UQS5kCMo5Wa
NAPr5F6E7VzYZr2IJfrMR2gRTXIdqvB9dMevMZQPnscJ5TItTsdWPsX1aG+S0LoYDqWXsXWrfYbI
v3G8wT6NCXW1TOB4l1kjo/Gq8mKRWEeO50bPAsvh8V08OwX1ss4IQmQouqselnbvdl67i26vWIGO
s0Y3jXZ1Ifo7k9BpO83mG4tiZzO4RXQpM/pnfdeP4ZDld6ni/B6CuHlHleWAd9vhl4vXnyo/Pg0s
a9SmYPHHJJ6ak2+Sn7eGFK5Ty0X5XrRWS5oTEi2HYxV56OGdyq+lmm00Z2EoFuzhZnYMfXPW4AMG
nlkykfaCVznwuS0tLK7Zjazd0KV/mdV54SAv2P17M320qXuJvcZal2H04PhMctA0TlwvPJ5TwYtl
wvuuoJGdx4hjjwfdmVU9GTDIrn2N8++sDJFbk7jfSm++BmP73M5sUQDrwarKrce8iuKt05Qvdl6d
ZpFtgiTS66EdwLA71XM7JZelyigttgwWoUw3J+X1wbky+LdY5Tj+tQng1KDEFg+Bvj09wfg568yE
7q4Wc/UICptXzTk1tvcYxHNwHJPmHTUZ9nF66OzMelrwg76Gvpxp42cTZXOmUYgUk43dTgXvOFvD
ct+WRUfRsPNWNb6/HTrr9/8qa1ye1uAwZjn+swVtcb5JVoFl0MAsSHwMrHnswi1v5jup5Xc6+zdy
kD97LpouaGGZVvs/M8Z/x+D1P0xAlTfl8j8et16X77/y/9cTfPtLf81bvvN3jIi+8rF92jcXL166
v+RTz/s7yqjn2Vj1bA5chXD5D08wQxr/A846xFVbCJ//9I95y/+7CIQXBkpR9GzjwvuvzFv8WM3/
dUyqMEANCjmj1c0ezNz1bxZF0yUqSJwioTo5xeJhmXY/We24j/0531adlC9j7PQP//QK/X+MqzcT
7L/+o4pfGjM0tgnhwpvkv/9ToIL8Xehnrp8eVF9yOWgp3wfPYBQ7l1rkERsf+r7vckfG7GYLnikQ
oAo0p//8p/hXD+PtV1eedBQ2SeHyJvv//lOM09jWhZ0dWI4fU4gUkaQXLF7kiBxZfpZyeQlD+eM/
/0eF+tOX8K+/PWWxzNGYM23hiX+3K6OuWLPldfXe8gzIWK+7cEty5qeBolFqyyNnelSmx7wSKe39
TOsGya9le7X2BcT7VZ5N8w+0t9H9hAUv37AoNOMhzRZHvU5JlVH/QZF+sxHKq/Qh8TJZPHu56uWF
9Tso7xZmFI+96jqEuueod0LcQFavHrDXXtsud+jZEvYkN7X06vEcpblZW3PP84fi57UH7BnltMAq
yHvXZseqDJ1inU1jAG06ZvV12wXe1mm2iSk/L2T+qsKk+pUTPqHL1nLXcaeOC1xsqK5j/CtUNodp
6RQHcoHehgqwcC+X/KEJ+4dwTN7y2bhQJo31CGE5avDVmGeNm/I4I6HdY7IGpqIq+3dhlXS5DtUz
xcPqmYefdYiaG8HLFjecPP9I5meSGavK9347//H33N+0BG+TWP2HaPV3XEnMUg55t1LJfdg4Nntz
1Ew553CssDlhnzLFKg4sMCmDLGniVhTeIo+r72YOTnEJD6gFccCpKKpfTaC8H8HQNMCypsF+GmL3
rfQzvQ0t5zx5TZ/tRkuFapu2EwuzClvBoUeoJvnfV/U9B3S7nsuh3YvWmn8tbWO6I0WD7oQKMIh8
M4dNXDz0k9XlaxuIxT10Fe93XXjAhFTR5tmZPzzej0x5wF6T2fCmzMp9n5KZ9v0k6DP/FPr96N8n
GBrDtcnziUbXumLfqSeBxAjVtWyfZLqM+tnjjZoORT7E3/vQ6oa7tvU7dqRVKE8KbyilkyE4sa3h
ixaAfZ6JTS/TSKc9CXr/zprA5q49Iin9Oe5D80JBSf+U5FnJvcvCwkW3cJ9AIoXnuU1Y9mjo3WmZ
8HNmstr7SMzeiupg/0nmiXIOPiyg6sgOg3rCXLfiRzj5/WuxVLPNlt6i4BOkWiBQ1gfPXouhL5iN
6gwSN73mQt27YzBn4GLdFGNJUCaLt3HdHJYan+ORvgKhWYWuKuwYu0jm3CqyEVPkdk7q5ik3bsNN
GrX90+fRekO0N4W1jawmEwwRyfzUK4pNjkVdieZlQGCCtjrNLDDLItfwXXsus6t2ABC09jVi25pT
narfLEhUxciY1fFW9AQiT+DnkpcxtKoQ84nFcr4seahsClfFlP5k6Y0RgnUMvjclLTNCiAb2mam2
XicG8X1FcCnoT+B0Svto0xvE70Wf470POhvUE1YT2AOlE0TbwM6k2WKZhiStA+XOH1mfqO4yDnX4
OqncKZ4BnocF8rgMXtoqGkEzKuc59OwJv0zVT0wx7H15jZPUY5phJ5N/8IWGphjn0gO24LSD3qWz
lWRMIszMhzJ3qjvqu7n+xRlhVB7yWaee+8Zq1Y9c2rO9tct58k+cjo7euvgUy3Noux2+ch9bQMzy
qrwt02SxUWUohpfbgucHnuMmOWuNAL6mHKBaVoRGJLze2eiRloVw2WXFOJ6drkqevKkcPbqQA7Do
LhbhZIcWX/1YcCvOm8rGF8QrmQJGY3XRv86Zp4mzZLJ/7qo8QBrDFWwfcdTluMEoganOfGmd6DKm
WBG3WEKXJ3cyI8ua1kOsMdUU1lc5lTcqQSjHUytAZ29cOetfoV16qCg6gSfXet6wt9zCWzYzD6Af
9uD2+X5IVfMya1eUP5kp1dXLhxYAc2E0c4lyRn/LpX74klOmg5POKnO7WseID7EDvDf3yxtgdYSs
sBEFSQRkGb/84TtF+FgLv2Nkt8NkWjfESICe+tNt4GzMagajuLWohWlXA+owk3JgvXhikQ9WZU/1
KnETWNZBWSbQRHFiQXGZ/XYF811t6mmE9zl0KCxljOR7Grrc03uNeNA/wuOd6jvR5ONyp6OoBkfZ
xAk34zZt8KKoLr3357Eq9lbr1xrWIUbkdacc9mizyVz3muum5y0A6fSQe0Vzb5ma+qa6aVChMKFD
e4SCyzQpJz44G0AwvNRWLaFtUWOFU9t4Uzvih56j+ySz9UUPNeqWmVPogiyEKDPkB/nkuRnfywJ0
+8pKi+LklXbirrTp3t16AVJbUp1Rx5xfUCFN9Q5eeqL1KzTtWQ0aLIc3pPVLFjsNPFD6A3d138mP
yg/br7bHP4iLRrRiu/gd8ghMyeDJ9Iz/q4lHe+HYFymFZg2km+EtzOQEWV43VrKDONi/5iDkHrAN
97CrWLeiLke54BOeBPZ+dMuk2rSqs929Nc7Uskhrngs8RD3TTOrN/ZXz9HbxGZT0zzlpj2jXtjNO
6jG2q3Dv5pPuAIlFy62HrfjpFZwU0KqXstp7PGGoIkbGS4+aJJw+20HVJaep8Wb+I5rXGORyk9uF
FVxbMU9PWPNSfQ4CnSe7caCBYefmLmzB2jX1vp7Bdq6zQmh9V4P1W4Ca6CA6h9wCu2M3SXQL3vD6
Zz/ZwyXIrHk69HoMhw3bZe+OE3sMt23X+19NbpJmM3dLBy63EAvMYZNGv6BX2OW5T+sp2KDqe91O
6d5ud3kWxghcoRh/ZRBhQfqh+sWHYQisfiN7LrAsnanQ4OCJi1swg8KzXI2/qoE92dD1ww/je/dJ
I6xz3Qd6CyMg+MTHCmJJvBnX2YaeZU52w0oilT2STohhCp8uqzZhTiPK0kGYTkBHbPFlK1yX9hov
D0eibVUUZRdJk12Wogu+gv6Wa8UH9FsmYXTKx6Q6UgPhHnDggVUyWPzqdmxWlmXE1aly80v5Jaw3
um9fkQzyj1hA+QRaKZxzQ1mijzA75AhkhfhpkrI9WQ5hrSZsOalTJ97JMEs/Mfzarywnn0YdSAIu
OfmOMuKOMIrhaQmhL4q+2rVNcYkc57O+GV2L8vaNsxoSLbnpIKSF8pDNQGQyt2Nvm5p4j2X61HaD
fehR6jezsrnuD2Y+JLZJz74R2dZSVrn2QyvbpiAxr0VQ3nMNqjemy/TOtYMnbXJuAN0o9ipGrZfh
XYuLahMF+ckT1T5P4mY3z623CYrq0JdYjF304R4Yeu+O74HjRtc6Hc2qqmHaULiUrtyyy7bOpMO7
cgTsjdMc+Xpqf7PIzvfY6T47oO4mzqID8so3uy3DlZqz7SSG+j6P2DVQg3Liz0SnudMN6L/8vY55
OhPVlPt8pvzSw8SfdIh55SMXZKg6lv0Y0WqOV9w7xGzDAX6AmgeDl51IUtAdYEgyxc1Nb5pvxhOC
KyHW01NUQ+RKS+jugorExNQWIg8QgVaJ7ClZHJayrfQSHlcjbdToqkTgRr3mq4SHnmzortLituRp
Hri4TwhrA8qKkKbn7md5X0Yk41m2lXpx5Ki+sqVCzsrbT28ZvAcnKQzONjvaNrVfnCzXepBOP0FG
Q//yLJ4UAwYOpjvsF/67j/NV66A8MAWZr0a41dEr1T4paTitvdo7OZZPDGCk73nIl32bFFCfkw/Z
K4EcGm2UlnvLWDdENcJJxWYIc0MIb35p9o3OnbWU5m6ZsqNIphQzfgJBFTr90EBwzemoc1wKdkL7
Z4CxvBO0DZRWcmhE/9JoxUHH/9epo/1i7SPOKgUNqgvEGzeX2VoVaLxbvCrq3Wj/W8ZeG0XGXnlg
0Paqiid2glgIDKg67JncQcyZJkH4UhLQM24Z58ktSyTUwH2cF/+JUFS/Lxeprmqsgu/eiNF8VDMa
W9Ce+Yz2L0rnF1KEl6aKqguOD0K52V3luDBF84bMBwUNKzzVgJdMro4ectDWAQ9UQF/uaYbb6GXc
YRMoOY9zQA94AMaTG2oWQe6TJed9ng7VoQMqDs4SpyULmeQ9GAfgxA5YI6cJi/e58uU1IezebEEZ
uNck6SPo6hpPU6nEY4GFeGtFk6DazlnY76dw4USH0rzMzs/ISdNvZcpdCst3cOkrIhVWaOe7CG5V
MaBNN2HTnIiwnWoblwqXpP6xAVKM5rm82KEVHGxiax+TwKijNBJA47MIqQbf7MiynFyQa1RKW+mp
yqVzaPBVbn1iaOt6jIBF1nNSfi2N/Ty3o/vC/oDXN0A8iHj6A+lUL9oX8dOQoVyWecGlV/rFJrIN
3HUnrTdzHn3LpD631Lrs5jLzEfvxk0ErcJEFiG6qj1iq6G7hAX526KLON8BgIH6H6V3Z63SHPXo/
8tas7bFmlZM4NmvbfoMM2G7yxNIcyiSPFqcS98REedTXJkPotaJ9ipLK9O2mZA4ExcwCpPNJzMSR
Vixfhy8/jM1jFjfOPfVk2YrzMlq5oKvO7oy9yUwZ+wYr3XjzZL1EC4L/yukr77vvT48ItuEXYa8l
YbgEm5hdESCD9kbfBhGKfn8Uyj7VfHm4kIO6m0LbXmMr99583uY7uHgZNF5T0RDT9LAF/KBbTU5c
7sRs9fs2UMC8vdi8VFkBOAUoDuGsG4grd0mKcRtYlih/0r2C1F2CY63bgEQDssVqQDm4d5xBHUob
v+vsMRKUQI7PSUKao53M767n+oCPxIb+GkFsTczI3gwTed6m3V2Zqh89DlFMNWAIjQs2y9kvDdu2
gqFw1Qw63Ebh0pzASMpTUfFx7QCjkqiq2nJCTHDw7o4DCdXnxBumrkEnxbn84Dp24HTglqOEANFk
EyB7Ss0QhyneIFI38N4UT4cbzEsr6My6Y+fN6tqHRLRKW6/rmZhx58frkRAuhPgFu1QHW6GQyS0N
Cc/yexBG/QBf1So8N95Mk0nU1rUW1QQ7G4+lzWHeQTl2dpmJ8UP/EKOIwwe3a1/NWHXDNpWph682
W/hTwd1o2z25d9sbdM/igUaJVVGEdLAxJ6X14L+TYUBx/8r7rPKqw9T4nTI3io4OuCClukrhBStc
DdN+WdjfRPuBvWOAitxj1F6wBneUKZ2IS3ROBsF7GeylWTElTo61S/5EgTICIwrBu6g/466BLtG6
EmMEXupVUOhgh+NfQB4HC9O5cbduIr0PS/mDQ9esQ/Jsz7qlQXN1U7S3bmrNO9CLI4Zl7H1eWP+u
m6HZ0V0NdNNvX7GAb5cAZ9eo6ntN82XW0gifgSUCaoyPfVgyEIw18PKWZ8CKwLfzQYhQb9uJj2ZL
hGZle21/0HSHELMQAyurnk0K05j9XnpdeeKrqHcxjoPH1CmtO5qPmBl7oi7sbdQaTFmwMrVNLHT0
rHYTGnWmYT0lE9vafJ8I+a+ngpPEKPOY9h2bJb+bmrdgyeplHRkdOxgvwX9HTcvsNAkLr0A15x/C
irK1iVS+a10f76dGwicINRHw2thS8HmNyfcVGwvFEthH7KJIzG3C/Ltg58YG6PjcJUTYENZLwmTv
pTIeNs3sO28JpsZsQ8YuOUne2g3pBZqsAyyTsT8WrzbO/VWa6OnSdiO7nmW+Tp3L3hDvVFuqVTZL
wo162LklyUq82ttkmtujU3UjAB2skBGs+Ed3GaNDje3jvoq0ebUSe23pgrtGsSTXXDB1rLiu/hZk
lvNVN8ruos0gLpYFrislS4jFkW09j6HdWCR3Y1DiaBDORgu7OhVJUezDgastXUogdFjsI2VBMPOf
bA/Xr92yMoohAjy3zqS+WLC08IsL59gNiq7zMRb7Sln9qUvlW8Oe5Sh69qfIsK+qXO5mjyzozc+u
93bWPjpjxzHfL87FXobfGNyrtTFxfTS+21LaG2CmcedDVonpsR7jYJ3yVb9P0lYd0zyUe7aaM4Ht
ulbTwXcc667v+qjfjAgZD9HI+gyDYOe8IdFEWxoM2oNVVuU6cW1/Y2U+iRDXj164K2ZHpVI+9NKq
H9pBPinXHraFyMvHOpQ+F57o5qizBLbLOgVWe3OmWrEqd6mTxmvfYikb/Ik7WtYQxyiciX+nEjKe
3LWX6IQFNdgXLvDgrXvDto9RD3g87yxAfJn33IB979d2l/H7DXiEuCiPhpzc8GF7fvNtyfkrXhbS
iO5jVMFkMNLIafneQ9lzH9bh0D4TotercQYlErJl3CFrCL3ieQAQiTzS3k3oOMpGIXYlJOxG4dQN
jfne2+68GhFrD1lfMxyw1N54UzSSPnHbnxkjBgjpGLqj7SV7A8fs6go40b2Jip0VLjz887l/Y2K/
JUqTv/Kl85+wqYDeah+I5Cn9nk4sQAlhN9vIb7rrzIh9Cfn5X9A2pq3HhP9pFKLk2ounb16Vw7HI
e8OM1BbwKaaJszBJ2q1lkukgUKKHUehTRBwvwiUWW99mu1p4dX0Q7IXVroFauftuatuTiAD6GYpX
MPIy/AJMED/lon/HHZdk1OLK29T4oZ8JKT7NdqzXQKzmzQxY6i6qF+c4GlblmeIqUY0Rst4c71LX
KbZZ5r6zcABdvLRqpWcu+QJZgHscJ3CQRv6+rQd5KTuzHKIpCDayMkQdl6o+ajpTdiUJ9/spdtTK
CQqxR6gLv823aLCvvV/9FFUPTuoWe18JriHctX80RCF3rGr1dSimaZPZHdTVCkIw4cr4INmGPI6R
eUeJ2svCIuDNrc4L4pNLvHhl94TQokojPejqyaNv7kirEqllARYNA8xIUJ+xJ2Lwafh6V4Fpn4w1
2fSA+9V2Stvk0GFy4Jc1H6XU0zEsg+SCRhqwqU6cI5mn5sHuo3y9tKEH763Fvm+VJHdnH8uVR/Xd
asz9hmRTr53vSnrWvtQiTlZ17YDVpCam+4kUtfzIc0+dCBZzeJccC2LG5tslXQ+nXFn31MoMR7xX
tJQjX0HVHU3yggxQ7SSbBmzHDRxajUtClOUZnZGMfekeiGwH1zQZ7zQFF+tgTA5+Ys1H03bTQxal
yaGao/gt+BMY13VQJGt6TpsBAovyHwm8VlxICx6n9Tyk+6ntjiXP0XaSz8jW1TrK9Cs8BH+XVLw6
o5yuc2/3h7xv97qq2EG43iM5cz7RibdA2kWC6nC4Rc33VlIWQ4hYkBwk3N7lO+WH2Y6/bn+iIJB5
n//k37mENAc0fv/Y2pGl11ZYNuuZ2zoYbxThk6qzKj56f5L0eUijLeFE5M8m/snFYv7qvZAzy75t
mUJPltvIqG3RT29DVjKJT5gKim7N2lEBZ80wJDpesQ08l+Re53ERnp0aSfJPmh+WL6t0P0xoDhD4
t3LZijWwZwoxpf1dxmm1A5Xk/5qdsuMsrqcNomZ1paZCvkS4tE9+HzE9ZU6KL7C1vMeow7+dVzcL
I0rbasKgwRWOu8C6KAd9zAO+mF6T3Eofsvm5amTDx2YRj7U3YQ3zLQ7gtAYzTdKw4Id0TfbkWlNQ
bOJ0ZGo1mTkAPiK0GI6stCaBSlrYbv0wWUX9JjjfVhI1+VZeQeF92ifO9gax3hpBURMSc/KC/tLv
gBB269FyonM6M4J15MPfIpvHOwul8DQXUj7Nle093RSjR/Qd7ySzrj3Nf7oYcNj3Bz91Qtp4Qvdx
4FR7gWBNY0Sps/zAdbXZhA3rjwJL2pMM5WenqvxDBbeCByInlD2I4PaylHoWn4u6NUEkacWxwk/E
sGK8+dMMenkTeaCoAWpEx6VRlz9mlbJ7G4KAzwfjaUDjB+pb5xyYsQMU6jp1T70TWxfRFO0pE+5w
yTMneovwQQCsqewNNRk+gxPsqBfT+/U+zKCIE6Xk+4Mks47LkRB7Tpcl8vBfTRelIvr3RWKQtuhg
bVkzCdbqTyMG8U80ppsxPeRXrx23Meiddb/s0z+NGvafdo0SNRDfKqPy737CRlWsuU2jvQV2YM6T
HbjDrnQaDO7tIi1xBooxrLK+JZb+V3cH+zQFNjhOy2rbC6yyc98thyLsifjTkrKLteNjBURIuc5j
W306DRUzGOuwTTJntfK+zekBGbU/bFRQO7tw0vLqy57rP2lEJPY/ZSLtrVdktDSLAXYvkuKFTOgN
LqDhFHOnMVFt2VvTTOZXUN1KSegZQNYF0/Oic3x8Y3bT1jFBbkbX3mMIex7s1KwKRYnLnFyzG799
IGLQs7Yklb9Jluol1f5nqL+W0GnuzNgeMM703iriE74xk3vm2YgLqchPBuSfNw2sFBYUYPa8+wA9
FGUvO41+pFYxZqQ5Y/usYo+Ztz/zC688srcbRZ+Ulu28y+y53qnlf7N3Hk2SG+vV/itfaP2BkUgk
3LZQKNu+e9ptEN0z0/A24X+9nqIY4pChK4a0Vty43Aw55dOc95znTH0w1JqAwmWaU6uNn1V3tlEx
w6BFcumTm7ipd8O8skwOs3UYB/kw08e8aTtcp6DwgkR31Fvr7K30aRbLHbaK1KZM++L6Qqs4eGj+
cZmcjbEZdoAD+HP+7zfI3IySj5I8rTJAJSYgxCajvUCBoim0AEw9utwCwyyZb4UBgteji9rnN7Id
c2ABU3OTiuFmjFyqtwfyXtRArtwkAslp/p5gadCNw1Ha2XUx2t720lWEvTVomxlj6CLcu3jyzmYx
jFvyY2+mKD4tz7u1F4lC6dxERdluvdj9sjKMC4Py1EMOVOO+XMR1U87fi7gjmsZKikjibBrL3ZcN
9eitB/TAA51CFZN5aS/3801UceOFe5Ke0wunh5s7ycsicQkXD8l17Cct6SCLEUY1NVsraotdiewX
r4AkSpa3oI8tSk6Q3nPjOq+y+9JCfek6TrAR8+hNyoE+iGNRBrLG/1WW+oX357CMydnsrBfLT5ok
UKp1zx1LyJ4TX8SewvQpm+f02pu66YUfAiEvswLLpEe+oauamW/0DrElv7UvlHFz5qdYeDE/5cW6
5f4KVDFTC1MfZFpgQc3v4CA3N8UNIQEbzdf08X3XGW6KCr4LqZYPoylleNEnsLKO74PC/HdZv4JB
lPn3iAlMd8ob0De8dM5hd0mWdP11xGBsRlicHGrG1cTFbmqlo27dYqk5vnVp8gh9yl843A1OidnU
Z/E66apO4ytmRGkZxLj/vgbW083/70sxpx4s1kMCWql4k7Iad5Hd9s3rf+9EkX+NTeJ/8XwbTREj
u8PsTfy91QUamd/VIokPVu8n94Uq+ofJbLk8Ca4T83bGruli1Rx5x9NhQINucQDQnNP70Vs11CA1
rEoZQWQUBcW6yranB6LeDXyfCR1jA3tPEPKh0ioLSQZd8hp+lZKETOb2ynIq/pJFoSsN1og7hNZI
M2z49P9gsP2fMe3fpA1D8l8b057Tn331Uf41BcR/8R+uNFP4ACldT/hE24ho/UmqNAX53EvuBoeZ
JT1Tkjb6w5Umrd+of+Hqhv9MgFi91CT84UrzfrMdCeUOFJsL49KHBf8/SAFJLG5/8Yi53HYc275Q
80yCRySPSCn96hFzB/IwEXyYQ1Mk8dwEJgrw+q1uLCzdelzs6XaYMTg9T42erZuypctcMTPJEyhG
M8pwZ26cPnbNvcXa4p9R4LsfjafW8n5cE7SQiOH28u7CGjBufNyh7hb7Z2bDJJFxXxFRsXzTpKqs
qD9FmvlDiHd9FlvQJCLG2i8aPDVNN5ehyNYoPnk4z+/IEpdwcrQx7RF/OhOWVzF/tqT4H21nYZlc
09GYvoYUV18Is6lERHTREG/7Ho4mTChHRei3vNRXs27c8Vtj0awEgygtNXW1GCC8E8q1j2BTsHnQ
DWIupX4SVCg2x474Nhcwp2yfWwAE9qG20tXhgDUS7HG0q/Njkjh1uWfgkzwywK2i4wijI927k/TQ
5r0L8QYJlclrRo4a+6ihWYL2EaPz+XMwYxc6SNmuwDVmBoWE/sBohqC7lLGbSQ7dqVFOHpqO5Y17
t+9EHQqS/HawVMRFLg7w2kQSEKt6GKXTkBJKJvdFVTJZz4o2JiJbhVrQ5U1hLKQmrLHZlglx6mBI
+otanakuwU3k4devQJZxDY8mnzeZJASr+9QlyVWflS4aC/WlcVCDG+DsXi8GheBZNxr1qXSKAXdW
7U5DWHsuxcfkykjRMvO3uX8UhokvuYSBTYYgty5Xwb7uX4x6bX4KGyH6OGcUlKGmywYeWMPsbZ9Z
i0l2N7Kk+aPWpsh2ppn70Va60FnYqmqV7dANpvm48u9EIertUkJUwnESjFWsJGbHuJ0CCr6Tj3gc
l8v9QK4fc1KqJVib3E6e67lLcV6sc/KcLq1L8CKCHbgTTrSW52Sxu6t2VLn9pqkp/zRZn/MjG/AF
t5Fg9n5XnET5tmYuHeiDqbN0463RUO+62akfE50MNCH4pF9/tCo29c+sqsv6yEUnXncmbun6VGHz
USevNQSYH9fmjJhQQ7aRnRIZpA7s4iHBVO+7Xaw1J97WnF2bXQAyBKXwQk3PalKRdyb7wDxf+P76
EZEWBnkm28Tcc5SOrLNVoYXv+mXEsJIWKjWv1jWellv0J7Fslo5L0V1p2Ykpdo6N88zY4qwY63vY
U1gME79EKZWpIuYCj8JcD5aEXiM2CkwWWSoH24LvbWo3zkC+JnXiXFhRiPlXFmokqooDBeAijiWE
jz1dlPUT5hMyOWQBF4hkRer1JoHzXM3lqeq4aZEc095TpOyYw4iZrqwE+RzrAb8CQcqtVRhJE1Rk
TcbtxQ1Un7GaeY95NgwyWPLWYHK4NjW2phnc4yNyu/qo1gLLRa9X9BFiiYP9iOdPVM8Lhrdr6ab2
eixXo5mOY7o2B9+NWm6QKwLjfhBGwT06iucp0P6YehZi4WB3PxgW0FvqzIuAeulMuDYZd5RxoLqh
N7dr3pfR1dyV8RqmysnLE+cn4CAsuWDlMssu3QDMP74kq8B7v4tqWV9MbGOWXdghBP1ApNUJ4ivZ
lH221obzNLTOQlhiGPuSGcZsFVuvFNbTOkYeLndVl+okrbKYtrHXLDDtxKTovG6zLnntvKW9fBJS
FAciHHV+YMJm/WyRB7nUrXV/joRo4D2VK31zaRr1eu9bgmG/SyaHaZ1RcjeAZwMAvDQRu3ZjsfjJ
2SlMxmmxPZR1aJir9ZE4LR+R6vylgHWPSzGopd+8W5BswBJUa/Xhd9UCLw/2Xna/4JilsG3JgFma
rdt/K3BQ0MMNBNR0o2vbX4iNOlIkGzHR5OJllzCS9L+V9FwwsIvh86YLFh0Naq8fH4akOca4EU85
00xnahkodKvGPVSHHsrCrmurcE3bZ1MMxpUHWgBH6MI30/lhIvjdSrsC1Z4U0bWHvea1nd0c6Tg1
WIiZAyZ53hxsm4owGpKeM6P0t9nKrSmMKrAFGwdV7CujRGTL+fx9qdZXy+sPro03bJPikXzMGHWQ
Z58WZvt1ESKXksZ07tOqemMIgyUso7oDK0C+tQ3rB9wo5ysW7vXCxTIunOFKDb0Prm0BB9m248bo
SjKsfMDGnL5y3mRmilMwACMZ7yvXfnTbycP46u7VaO3nHMxA7uuX1hlvYncIUcqdrQvyyLCj+cBo
T4YJJdvB4MVbNvL8BIZ4rzkcHOAYMtmtSIoZF2tF5zFEjqc7mbpkPcRwhZWBq+HaV19DXfEvkKAk
BOiECeDU97o20p9ly3WRKCF3H1rP0kV+jyfzDEhQ3o1Dq82tBgQJ7gAt0IqWo1E29mYVdrj24HzM
IY62sDzQxCJ2jTbRQWGXZxMg6NZmfMBN16qCgRP/cWVIf449YTRIoDPxOlNjv5CLOmtorAXjCs3Y
p7WhPVV82ALY4diqbSfjE+ohyC9nHffgHU+YnrYA2vBe9MvemrVxPbtrdhiXfKtHHg3X5bnGf38s
4aE8tBkq19hFGiW9DucMphTIEoaXWp0XOBLPTWngybIE2caFtamime/oRVwDMk5cDKrGGK9vl39F
dpeGBE1CYgvTm5rc+groiv0t8nV0bEysBWN+waNBqfzpjMCvMMDNzSvu1+qHU0F/RiL3xhAAwaNv
rv1+FFyCFe6EF97g9FM3a7nFJcAwtJIP9sQ0vygnjgpud4YLUW74obMh0zcE9ZAx1IxWPMd9fqri
/gz80wZxEudH0cA+mFFGP6KpXl2eQ86LbVth/UTOtwNRmxXOjbY4E6aVnDW67MyIAQiXp+m19pJd
TW4gwJ+S7pD4MAKv+icmDDiyJtNOliGfEeSisa9G+JPAmLSMdxEjbcAxS3otOust/R3sMWPimSPT
PaqWFQ1XvJzvWwIJfB3TGQdSsh4XDCt4oAA+hvizFJ8Jt18drR+977vvBVYyY+7azepJNiJ3bhAH
8YAw/Xj2RgVDOvtkKgNkKXK5EHfzrU5EfRo6/zgngHfRQwgS5eoutZNbwqbNNm47aIptR3aTn+UB
u58OZwGKEgHOZ/NzvsbCIURtJe39HDsxM4L21mcsH3oF2relFmLTPuIHkonXvVWeOWwE8lNQ8reH
NmeDTUzVcDAb81fj2SfWwhO7c4wntB62WuGJdO3T2saP42pFh7gGiBnV8F6j7hSr8cYmkvYO+VD9
QKD7mMSy7meMFl5hHXwnXbdYgMMajvJ7A2B+Y7l4YB0HhKucFWWFBT5ow43sjRzNlieYy8DDmMZ6
ER3XZeh29BvqgKMx0JM8x2Isff8CCrmuYMAGuTfQWVYxRC7FR98aT0YdG0draD+GMvZepSrGs8rW
u7zorCs7tu/14nAQ43Tq+pVzmFwWWZm5ei8sYp+N7y+hGZMTu1b06FwNg3sLbDelGa/EOSCcwb6v
UaXJLaSKPajRW9dtS37S6aalhOUprrHrBJXQ8ZYb/G2zzvHeQYo4sAsQNG+jg9k0Oy7PNom0dXkp
LTwBDbihMh+7pxhV5oeIimGbI8GddeuPeN15mW8RqCFSum9Toc8UMjW89+l8Eiqywiga53AtQN6V
cvTywGdecjAYAmG0UzJ+0Xn0jf30Ie0Y1fUrjDxOmc7MEa+FcHhxnxl23iGd6aImE1rbWzbJY63L
V9Yn77Q05UBV/PxV2+JgDlhXI0yqj0tsWE/MN82jk2LZ3HipdNbdILxtNuv2W03YgMFX5t1a2eyT
3E78D7iW/m3MhPwevJChseQCmwpHdPS7WQnjZmQUsPVJJ+NS6ljVlAASUL+qjDQoLy10cG/tpMd5
TzI1OCyRxLzSeWeOeJ+kuOCoYMqXhzizMNaut60RPeW+eva74jFO/egFsXaa9j5Ml+8sX3h0jXbn
ZFgvlkiB6e1Yd645xRDCY1BTz4b5nKcx5xuOzk+A1aMv1gLSGVMhfi7N+DhG6W5aJIPVWGf8DAfi
FLsRQbTNzB/k3g+O1b+7pWu9eYJVNVeDu5H2MF7BleIbVSVte1sqYXLi8JYwT2eUT1hw7+2K3ZTp
ps/Q1EuO8ezF3/vFEAG+6fgwrNP3KFbluY0uypTFmfF9wN+zFap/TC6O9IqgCFOR6mFxmvsMAx03
KXwu9BBvbM1IElESAPF007r6qWqJ38cjgIP+dwqe/pYCFLrNTdfY1rH1WGLD2gx6DGTLNs2LE3ti
pU+wQDh1NKbHqF9koc4qMJ917jrOPgcquxeF3mUD2u1KPNZMZbt3WvxlcXv5qc/9Z5+nT7hbjZB5
xrUtOQ8DLEt+dqPDmF9XEPUuEtwCiwazbxrN3+fFdsMkXyT3+0jxBZjS4jPXZvMKS5FbWSlooy2n
z3jI7HMmKRsIMHMW+zFilFrQbs4FDuAx29yc3Q5kvYEURNMmdfr6uldMIHrdv80chfapa71Oa7VL
B2fEoesKkhFmQvsOkGtpvvtlDlHKQz+jw5exIVFqUbxRisTDe5sxyu4BFt6llZ8GiI+vdjGSihOB
bVfbrCufnJ40DfNSn+Arl1uXjtsWb/Jp6Vn4iyWv9uDcZ6hWMxVf3KQfp3a0eo7rMLGMIW7inUP4
i0bziftaPgG9go51FjjFGZDOPhHs6ja2xbFwzKNdtHYPQEof4Z22TEC9zxHG1SMDFZ52rmCX9vps
wt1d3fyFaVKIl/OZJM+X5n67YYiM74L8rmPHlFflwF/LzKyCWeN/cE0fAZFnlk3MoUI3dUcqyfg9
E1Kp9XLN6Od4sWO9lXrGV4gEbUf9nahZ22llPChcfw+Gtpm6wf/l66iTdG8k3rjxCAwFbZ+sXxEI
9B0f38nvMifIWxC8qVyAIoE7IustiittT+WrKvt92U8sqdK6XRzjQD6RaZjO95I3cbf4FUL75SbY
mjDfAycV8zVzpeSm7ZAa7Mo8xB3RdTW+6XTtTlaRCXtTNOOpTbt62/hO427N2QESSfLpu5XHpyFJ
vqeC09sYsy+5cwcsyiEUeo7AWJnQIzepa0YBYHEOElQ6bIWbE1rXi32b923z3TdyDEt9On3UJOCg
YBAzUnzWEaF/xtkB8lq5A56YYOggwHwuF3ZidvqbJdEtnnavwDfQ+fkeeSs7lrOejpVKNON9UkgK
iiOJCq79eI3yczvI+rtU9VXmLFztCXZuAW+e4XD12wjZ6qaMuTWlMxpwRu/GZ8SkFs1rcF5Tjqr4
UtzpNONLuyITcN1lXfHusOxgZKpuYrxTDF4M8X3ge3tgDXoe40L/lGqJQoCiQ+AbLaRk7cyvhbVQ
PzeDwfRs/UwYgWv+QoV71uGi7H1qVFEB9+2CBdhJhHsvUw5ODvD7LUzN8grtsGTixj8KiStMuMzt
yMi980N/LZr4q8nqt4itjzou7IJPVZezTAm1Y/D34KbNcuJqy4oYf7pMW+/myszDXpTHxCUIX5Zw
g4w0KOFapCXjAHhogNjjYr2dyromY0LsHtfm0mLUjVccAbhZSWypJ5Q8fzvq6EplKtkxxRsCw8Yz
0qoOU5/TfOvI8uyhHvtb04riRyjQyPNAgeaE0Y8kEy8jMAIkCrnCJrV2txXTaGNT2jI+T/2FDNDU
9YvVjfKuRuUIMQJdmQhEV16y6pPN4BQoTdWFhV/UO2D23c1s9/JmUR08aEaHTLQJS6QUl8/d4p5i
1/05iCLbDS03NDnmjJSp34qj5R4uh/NIC5i3nS70gA6vw9rHfMQZQNtLPp68KMI0jNDMWPl6LxzB
9QjcBOhHrI4zVu+HhEq0B5mAQ2SkZzGtyZeGbJtlZLtmaUiYrAXUhwPj75kPPwVUkxF+LyXqI3un
rI+Vh1N0zhOKE+MOPJ2KPeAGxpLtsjjy3vOobg+xS8hixvWOXy8XgetlL4szfacURjxVasr1Bl3H
/zEQLrNDp8yzG1uu70luPFT5ol7LvCYaVcffHNkaIbPE9C7uI25LwL8jh8wRGFYFl+S9j6G0D52j
NzIH72vBfh1dQDtTx6GbnwbdSPYUSg6fEcZ57GykkJ2NP7RfFgeIWyPPhxvOtOrOqJLuyWvKnymm
Q6Qxd7Y3HZzfY5tW6009mXYV0AXPjWZ1jp6Ww0PdT00ANdVD8oHi2/j2V18Xh0xj667m6tMZ1QN1
w8VN3+c3dQekgktaDMjWZpGba/tnrKb1AI8EcoIvzimUdDRma1esjEO5pB09Ps22ruKQUqrsaXCz
qtuQ1UrUdnTdU1/lthes/pzeuQ5jto2FYfNg6aWyN3arhh+uoyMZcPmBd1EjGzjQBsujO2T5/ejN
cJcJZjBOTk1/DurMyKbNutTlHa3xhJHToZJfKdnkNzaLwiJI1zII9IBR2JWmtINf8W5164IYj5kS
6G7tkLoCDNpSplssR3myXbCJ87MCqVGD4jFZSlo4FugQmqtIIG2uEODIim1FtnMOSoLVHlvn1NzP
qqvPSYWCmtekV1KhUHv7ojHCbk7ZmCC1cDKNMgnkxsS8rupuJI2EcW2Tu0tph2Y7OE+lzGDfJ85C
vKVOUxCdY27jf40xk8+7Ysjiu7HXz7Cn23NqGd898JkED8BtBmNn8JXmRGXcMWNTKkia2XqMy1g8
034y/JSmmY4bGWlIKSoZcb3D6+xe4Q5WmLEKiO1UO6yX07vJt5RFL3vKa9sBS3VBbkDsv3dMD4SF
3yYckWLY2w9uJKNXRyw3hlQUezhpQxCNqBRzFfakGkYiA2i/on6PNTasUNzqjZ50MW61TMSxreEP
5sLVN/SCbatINK+j9JaU4bZAAUuLOK+2aPfUci5z9pBHA1oWQI4dtOmzwun1znXDP9StKG8osL7x
2D1Cf2zkuav5JopcPJWtd90X6dnAecY3saSyr33AU6lDfuEkYSqlvq1LtfCPsj8Y7nxmWk2+3K4p
EkJNjp3B+JGJ+iWzNS1SBuIr5+fvl6MS7gImC7QOtPOFUSY1s8wxj81NTuoZS/pKWmeZVRImXH2A
dTkwqirRHOSMH0Ki0kBSqr2r1sLceUEbKCxYDu+S7x+NyeBc4cWe/5L6/ls3x6e26drDJdXJL8Ip
oENK+i4GFEEqFLDLUhjgI3GpGZMbI9pdiSuHBp38Zi11CKPmJCtr3JLZTgLdEwRVPefPzF+uHUg9
TtQ8anK/F9Wy2pF97Q6ECR6TWbwqjUY6mhzuS2ZZ/KJUeo+15qnN8u5BmTJ9S1xgtbWzFtS6UUPs
N3nEuwxL5c4QYBtw91XdU9SvLpat1ScV2hJrxkSSrcaDGm0qToopOVrd1N+rLp+5DxTOyPerWeDW
wynYWRgT3HLNj9gN87CzGSUT6V28jUtc5NB6jY72iwlrc0N3zPQjFw5ZJ/y1BCyxZo5IAPj8KoSa
SuYbnHOWG7L+6BFbkO29yyXSL0bWa6p/0sW7VmN/GSTFZJ0N/DguiDg73SH58SBuBw/ObwEzQSug
O4nmGwqvmkJu7WSduNLL6hypokL7cySvwUbirbCasywHTl/F487OmabB3a72jef2RCE9830g03rh
Eon6OQGs+NpQXXgtR7bSrUB+PeietplNXxGEw8+dftMxxrkg07P4sPX0fTCybDP4HRscsprBVbDU
Zf9Jvw07jwOPFP6Xx7QisDjU3XqZ5+L4IMIfLo2XBnjBQCvNVqYBiE6deVfkQIWPsl+zQKeczFOv
PvLO6ftOTPNLZvoq5lyrU3JhjdxlXcOZsSXXcnakj1BqGXb1iUdruONZphNCLEv9pnIhgkMIz2nJ
cnEQmWq1AmTA7SCd6bxoRE4cZomFad/3MU5kMtkm6UqG1uqy9eDwd+WbIVtTaGTJJ/e40+DkFziC
xkuYc1MYwhL1GwsHdUjQB6pqa0gBlqJP5IGUQX072YpYWIGSFCT0foDPXUbjNTKj/HrpoSTMmete
+/nc7jgSyp8D2/GZr0dA7YF51XiD512MVDd9N+CJFNPw5BpY3TzTAxBi5qiD6YKff1b6G4JyWbCv
SnFmAQ5WgTOVNu7oZRhWRppr7/aPhtFGP2KRY17vu8K4/Jwv/GG3F/x9w+ovxtkYTJJonCO9T4Ep
Mzo5lhMZJUj4pm9CoypGHeCxyNfTOE/jXTdrxlU+fVIbkRVzmOZTfQ/92PhM8u4YeyXvMtrXxk5G
+yGOKvs6cdIjBSPuvXb9KSgmXBk+oyJQudqk4gWcJc9lNoQiI22HCWCKoFvs5UflXyp8aEyfrzKm
7zTmlckUJNAqvhVVmX8C9+98alHqHn+I/Q0M3KX5r34UpJBPQ7/uI9e9mAAb9gJctgbDq9HSD54N
AkEwkL5BMYcIIOnRNrIXYpBityjiuhvRdFTX8xsPk4Xpp+/SH+VyOAi5QL/iNfYJq1njMU8Adyei
TEOzKGGcNGCIEfK7QpPh8r7lzfSQV4vE0d2lN3klrrJMbG1oKaGjbYBheADG+S6HXIfEGnt30axf
PDcT1zlz6UBX6odgRLcp9eL+nGr55s1Vz4bUffjL9EQF3KtpZ3WYQOwITF3D0jNKE2O5UiDGilbt
yaCITQNCdCPYqsKC62/YFDa4jCkzEEPsS7GPDzGDlf+RFLIRrm2+ctPJ+/yKUfibqbhTAYV4rktk
/7Vf5Q2OmWTbQYfuNjRicUSGotySY0T6xrG6KKMJu7W+NBaVXorQl7W3wF7eMl3ZRwweIzZXkoxo
wM3gCvym7EGwtXzUv3o2EQr7DFx64jjWN2OtzrWlz3VMlhpsDWAX9F79wMWQsScMT+vb0JGlR4L6
qthErWt8fIjVBkwz/mYry97rVjK/HbEsZx5lhN2qOG5nUeSc+nZh/s9P7GAacUUtSGQyVq8tC8mo
tzEMT+bq4iKr8/lSGYKK5/Jr43TJCaPrpsfMFB5jrx7LAP1rj7IruSEmA1+0qEKVYnrZP5uwHAnM
6MriNTT10TAGfHMU0MsJfls6cbRhM7Fee+VzmV0QPUDjgj9Wxmtnmv5zEhusXQLNyyHMC2LGyuC9
LwsCZufYYR6TXWMpi5ki0awXrJQNXRJAm3VssjtEj5zzEpRS8ugja3zgZKO94/COxXZg72VIf2un
TbSFH9Vt02iU286ah8BN03cP0M9OghAlAOmxDvgda5Ktohd2Gfu2LNc2UE4Uv1lAyF8tB+3cNYBl
42wLuFaJa9gh8mGKS/+aRg6BHulWD1ra/Y73wTyunR29kqefT/VouswMoscykl8wpe/BtR8Gd0RU
imT5xTBPe5tp0NNVSuLj3uG+y3BKwSMyi/UGC8ZV10TRNvW94khB2oZvQfzQi3wA/MnGsFvhOt3O
3pil25YgMT8lEdXflLRSbMy5czsOw3MhVf4oQAsRDJ7Hkj/hQgk5OlGRum+Hprsids5dzcOgNmIM
jz1rZ9v96G517WBWSM22cMOFy1XBwLCFP42skXCvyDtcN1289o8D4olJSm/Ob2xBAdmmmgimb3Rd
02zRjZoNAIe53d4tTRHLq6hSvXriqtfECFKzKxlkZQOtppCdDDaByiqf2mgxMacUfc8C6FDquJ/J
RFDnRk9YMArPy3jCzQRKfp3RBCLyZh6MT3P9tOwec6KzCubV1Yp9B+VATzZcTzrjzsw9V9itlAid
m9TEGL8WErOpWmH8+cTZdJh2TqHA67jGTYMJqdgqzM6kzS0dE8qM8/IbbY8pSJbas25GG3OmsQjE
xMnzydNaSfdMJy0CMZSIfDtHAzbOuMMiQEuK9dY4TVVe+XEkjnRfR/QuUg6NLwpfxQtjfa32XjQs
P2Nrsm5bSoWLIC9TzhaNGtb2bsTTfmwIE2K8XQRh4gy+X3MlzL5LDxZVPNx2B6P9rDCgzWTJqJKB
fWrgLfIaXCGYXwhsbvKaGGTYCZMNruMw/5m62JY2ZV/i1rGIEB0bxAcIH/Ew4jxgEIZZh1EYhEwe
ucV3M+OS8hrXfzUnIiYoi8y+twxO61fd5cNV78EdYQMqV7wCbBDRzpD1MG1IHLdveSv5rS359INn
0aJPssZcJmnwIoP499SVN9D3xqpcq3ZrqohDN21VOg17N4HVTyuVDe0fg+kPE8NGe+q8tR55gnzU
mwZLNBGReHLK/ZJ7c3zmW81lW+DwIKxitt5NUyZtduhMV7KQeJ7hnEgcTnPYliYnpTgjvxE2lVzs
+6zoOFzbyARfdL7OT/Fg0VjE6RrXdT217fUia1kcmnZKHwbLqrzD6gnNbbST3bJh8Nt/Z4Xrr2hR
wgvgCgDKJa65hvF4SZJCmYx5NyORVhDIQqoPQTYmZTGenWnXTlzOgkJStXvEA0fWoxgSaj+xzBXB
kM1OGvgzF9iZu/mr78YyYVUERA9tF2v9BlP33PAmgfPcOKQ7yIaKLuOWZJIRuQHf2V/hqav9A+89
5qEVoozeM1/BBy7pzU2YAQ6y+EDrSnKmoJXZPyyT6v2Qi/rIALUuk+QxMmdyIOvYlfb3KmfZfdBT
iiKKkydpuo/Wl6lEgIyMhCmBWqt7gi6s0OR1PXMHwHtYQrsbli6I7ImJm23AiCWe0ov09hdv5n+B
xPsrh8/lbbQIGkksyA4MdnITf7U7qkSV1EDWy9E+pycW/+g/YHf/Z4P9N8t0LubRf22EfeSD7Ivl
/x118VH90L8aYv/4b/+wxJrOb8q1PIEO/nur9n+Wt5um+RsSn3QEk3mKlRWP94cllj9ReHv4j4Tp
WcD8cMv+YYl1frOkS0gKoywuW/xv1v/EEvu3lnPjwpDkf5Z1sXH/AkvskskaMUq73JlP2q5o6HO2
JUDoyjT3RlcHqqkptYQ17v8DH/Gv/vA/H/BvDdJM8cdCaolhUVhs2eD4BrYGb00xHzafv3wS/8XX
3vwr7f/PB/mbvVfE5pSQr1mO+fAwrWqrqn472c42jim0mz8jcjkjo4XOWrk+E4REOlSR8w+v0ISi
+QuI8s9H/xv1snBKc0kR0Y4iozaZPZAsbVAjtJuAUl3Sg4iavODLKkHnYnlVlYd/eN1/tTf/+ciX
Z/TLp2n5BgJZa0AZ8NhH6z274tHmFhbHy3kQ4x1G5LObO9uO4GgEneUfHvayjPzJnvzzYS9P55eH
zRW+fttr6+Myh/7tcFPc9i/Mr6rnmmHAPzzIX7mafz7G35Yww0wk3sU6Ol4o7Y1iTuFP+6W7RRLY
DjXRIcAQ//By/sW3R14Ao7+8nJRpj99O83ycHG8PLYeACTOciFI+NPjCZgQQrfurcjwP1ZNtcf2E
iP4PD/0vPkB5efW/PLRDtV+ymlN/VCRlR3HXU/tqd/GBDmrq5fAha95RdQaPsU0c8x/e2r+CU//z
rZWX3eOXB/X82WAGuvbHXHKZnPytRTWtMaq9z09GzdE+WuXlMrP/X77Iv605oy0Wr+0phmlem8d/
p+68luTGri79Kor/HvrhTcRoLgBkJpCusry5QRTJKnjv8fTzgd2SyJqu5rTmZiZCEWqSZTKRwDn7
7L3Wt+I3BGGc8TJ4Ko/NiXYfx9P/8Bd9WGuIZEpMJVVq3yJdo1TucnRZymx9v33oJbmh4gA03kqJ
ci/+coGTvq+df/A4yB9WH20MhHkMGmz9W50U3QfpqTiV0Slimm1uo0vhy/sRfUW6OBi5vnJUjWzQ
4Keh9SYScO2vAXKxiNDhPTbFM4OG9iHBj/Y6HAWbrFU6ucqpfi3P5U2GXsplFL7TtJOwsZx22/DX
10nidyezkh6zOnOmR5QL9lcTbBNqF9dsvU7Zt6pDAK8dP3c3w01rnnBHO+WRtp6xa/1kM3uaLxwQ
Ik7byVUdJdjOu2ZfMojcqu7sFx4u5KD9Gp2ac+vF+b7zmrN1Q7uXYXRhT3f5jbDtr+oLspoivlaD
L8mjcgx3CPeZih1Kj54n4l70aN+ya0TQIkkUX9Q1aP4s7Om3TLtmB5QzOfRe+x+ujPKHNVkacyvM
UNz4nMRpja2GxNgzuoDqcEguRmm65EYR4ynbJv8dIwr/xT243mt/dDPIPz9cgkKdnKLT84HO2BXM
eOQIboOlIJBfIlzo5VpNNi+xRGnLsjJ01SWP5d2MxgxMwC9ehfHZuvJxhWaa2S7yEDBQg9FU0tG2
nH5mhIpbsgWCgzmCqVD2mI0ikQTwn0ot3C+YtQUk77QF6KFVEqbNgt4yJ6UJY0HUooin+0S2nbDr
w8FiTFjfcA5vCJAC1isPe8BW8TZX4w36BJc9sXdrmYGjQLd7FGjCyZ10zDn828zM0fvA4W/oRWfh
ozFz2BHn+ySUfPxqcDMVCEBDPz9jLLxqJ3h+K2ckC9XLJGkn5n0uQIp6q0DNJTbcnQt4vEZ+jgZ6
t0nu5ih0SHb2QqnV7F7K4ayl9RZEK9rCWDuTAg0oBZ9h9SU0X6TuF9X3Z2WI/GHPSlTFytS6Cvwg
9pL6ybLCL6YguoTRXYyKK7gwN6pumBOYsKnJTwA7Iv5iE/tkTV8NWD+u6X0UioMGhN6XgvpLpJAX
sqaPKZQAAYyT0DigD7O7RvnVmv7Jnil92LjUxpxitIOBXzONYKdcLaHc5OuuCfjgJhpwd8Y3hKKx
vIc4/I1fvM/PCljpw+a10KDKpzUjD5rWpUh7u2CGmjGuhUblWkl1UJfDoEHFu/nFA/3ZO/2we6lK
PrSK1iR7GImWRfZccw+rw1s/1BWti0V1aLILmdIEQsmHJdxb/p//5k8qIOnDbjaTg522lZ7sB9M6
wEFyxXg4tBY5z/p8qPjzWgb9+a/69Kp+2MJKccwIUYtlv5xFInnEvandqYnOY93e45OmMgJb2S02
AoJflT7rgvgHC+X3h+iHKmSiA1so2OL8IegOAs2KYLwxsbXm5Bl1hKPErIbBbFwFlLYaLyWd/5nv
RsJq+EapmaHALP5W9PkFMGLX/uO/ZPOzX77+/Q+/XEVoq2QxJd80MKK2vCCrtiabQ1J2hAtNxM8p
pfiAPjex07Q7FiT55AhEc9hrdXPGgX5YstEn3eu5UkoMAYA80h1KDCQ0iSN0nqxvzXabKvu63Zbl
YV5YipAfbsnaiqSt0AVkkTBDlD3k8sg4FscUVqMhMO7Wi/hkAwiMdG7pqq0btxMthP7cKMthrL6o
2aWiSIx2w7BDlk0TJhS9yfCWxiNvSyTB12NVFOKdTkGHj2UODnP6pMjnMWe++KSpN718Z02Plfre
qQ95cSsNu1RBQvI+YN5o/QFTFeA9aYcwWMx30rS+6DbC37Ujl0gYvCj0Qw1qoCdU24R+R5LbJBMy
Jqnk42DOHESGhBZ7IXiJolylTX+H0RngWsLbWs5SSCxPVftQXDyECptQntBPD1ukSP4AW2ioz9Oc
En+l3CLx2PWzL4rLWTUfFf1+KItdPM9eBkmh5XHvKvWQZNo2QgITmROWFsJpzPnWwnFkt4r5LhTS
DQ3ne7U7S2Xjg1a/Ax4DCjH/ikv5YMTTjYRTQ2xJVW4xcGSNGxJUGUHpkCxhQ0r111EwtxZVTt42
bpUUr4toIXuOo+uYMKJ5mVlz1PucSOqlLuAYcjHguZPwYYpHMUrvktrwUb1p2RtYJ5vEdrutX1rk
XKFHnndGXPtAnFWjjKeopy8Pz1gstWWTFSPtU92rUWl1jBEmMPtQiPajIvshAxniBC4zRFCTSfRQ
jQQqrqhcdIHZwazMaylqvILMSMBrrlUDnCNjNGS7YaA5tOVtNhVXycAIH3+AIYk+9HS0rAyX6vXS
XHGmvOvSRyWlo73g93aN3qRUQkORj18rRlNhQdrPUvmG2vtZ1Z5QPG7mBCegaoCIic03VZ4gb59w
weCb5KEpU9gBRq6fhtmTxXg/hsAFJvXUz/rtGBpfiN2zsY/B+JU9+FzbWdOOIHn0+VKnENlq7XoQ
x6PMCLJAijSK/U6jX6HkkicEpa8hUQoM09OjC7ACkEvawYSYnPQp7PdnoQp4fqfriCQUm3I7SNDv
qWn8qlotbDY6ApD2FPGJldVODcMp4otEaNEvFtbPFpoPhZjEoEUlE48Uldlf2skz68HNhGYTRyac
LY6b73lCVlVASaUve6hBf/571c/qgQ+liBEggjJaJpqmgrw4DE5hxwOeD9syEc8Is7mfM0dt16ja
M3Nwu8xvwSS4IQWfqN+idiRRB558WLtVpjtiBcuxIwC0gIrHYKpckVpUkNLEVG4hNitZY5xstbhr
i2dRpNr5Fo8yjA9tO0oqe2TKcyns4Bo5AyXa1LebnjneaF2Hw6UqblIDnhIwSeMuHxfnzy/BBzLB
v4654oeSaImGJR1W/45CU3sVV2T7TL4rxGd2GFgdjFOmHhqQAAAPe8l8abHyWNSsIjAXcb7uJ19E
3DAmdqGjJeziNS71SOWGPVzfXCO4/MXma33SIhM/1lKSGjHGZNKez4ofsQkbAsLccNwVDZPEG9E6
N1iPEYtiBARkItHJzv206I5y0G3z0XCauOBzvMTyCQQGEcymfMhExJ4VlzkiTC11+h7KePakdNxu
X9BYAnoPdi3gwRSr+oSGubUYRiCY0oMC2lOJgjICBijaJdCNNSsObLWuJUAOVxH1XY5Az1qcXGlt
Ufma5e/rEQDepEN49KZFRpTi+JFmpOsqJKtGxKE8cAlfhfFFCkfmccdK08DRzdedMoPmFHH/Xqed
nyEeSa5UGYEtWjIy7tkXJwdMx7F8nCqGjbK5Na2Q3IDaqUdgn0m7LfjxDYrVKciAruiO1T0XHdNi
405l98Z+YbDo9kvzi9tKWwvNP6hbxA8FqGAUIUl+Eudm4OHSriwWEQq1fplhjwO9s3HGawwIk4cQ
RldN8FR0reWDE44cpfV+s/Smk3XtndqHWzND7ey2KTF2SBE5ZEGymW+1GlwGCPOwaU4KOto+FWxD
6Z3ZCnYIp66stDgmcGZZ+mDpyn6uBUA0Bxcamgsa0VkBTCP02IL8hHpYPGi3DsZ5EpHzfWoZXirX
bpKzr2pYQ4lsS2ICIooQTA7KW8qRP3/8jE/qZvFj3Rw0ElaloEHr/xy0SBhr/cTmfRCHxVbDziOp
4VzH1rXcq98qIb7rxV1kMGjmg0vD7Kw0oPD0+lpqfJXbPJmFq0UnbKtJ79tIfZTz1tfDbtODnsNc
6ugWI1VCw2wIq5xJnvW2OY7hdDCFEvO2aotk6q0wHfbSJWRKOQs7MwEIy904F8KVgCmtGnU/JLkh
wrxW972HmEMtvxOn7IHkVOwRpwqd7RxXiCACcuDgLfD/NQmEcFd2IibB5KEek42+npjL2yCpMEkS
xzHajHAxN6c75KvuxOQ9CH61eEifLR4fTgk4WBkaKEm0hxrpmlZDnd5eg6inaTkc5u5qIr3LzMwd
FEC3bvERB+iBAZJlUnepZwsI7a+aDsonrQ/xwyFiIVWVIBREOWZitSxeykGcr1rSa2lnEsiRLv0X
SKnHzBjvKL99Zbnt/DDFyV9KrL8C2tDuGlUGHsdFVkVkEY9zdr/ANkZtxDqXf8n7xaetv5cteyUB
+ZrZ3SxlmewVpBqy5Y2aj+74z+/fzw7z4npf/3BEMCqAJ4Rt6LhwVXpj0ZNCR6vS3U6CLeQOiU54
W/ggi0hBpoOuCEROMY/9D3/5Wk788MvTpZZiE3m/TxAH+kTZrQvzUFbWa672h6gmo3QeDgDJMOZ3
FyvJDg0fq4AW5he//5MOv/ihbMkKSRfkJjR8CBhXKDIOCvz7oE8vQcLBC6H6997VqMGfSh7+/Hd+
UrGIHyqWJoXwDXRJI7XHIixFcU3zsp7r185JRmkyRqKdaf/Zp4sr8+cLjDCsM6EYKX6i1/c6azN5
hdtK+0YgwkEz7/K4ckvNcPG+XARtPiAYOmicg/78rf7xyR491s+/fKgLCVq+rPn6SEsOiP1CfoYO
TJe3iSNyh/D8V/Xn+uz977uV/BHLhDprjpaOc2I9X0mj4iZmfi/yHtcri3Ji17y3NXIxCRmo2iq4
PGBrq5SmifKrW+mPW5GwfH5+s0XRNZ2iLKafslvmsuqCXXSklF4517PmGmMvg+tpOiOlR8rL+vNr
vE5v//Cdf1gYs2yQmlElKHENjEmNp/XZrYMHANsrzvIgcen1QnCnKr3U5S+v92cf7Yc10IrJRFjj
YvwJ5ZhDH7AtHsyZxkBC/03QDKJsPeyJYMDdpA/3haniin4Cb/oCZ/4S0o9WGtUN0cn8+WX446dK
/pjIl63ifa3nbI3Q+BWb4aYlvCIWtV0azBT94qER5oMUaL+63/544YDp+POnXSs5U+ShsvxRTr6Y
jB5ztGRYAdf1ylSiDcBxYBKPMYfhP3+Dn37OH5aqVgtDTTC5wzFakBMqujLkOGV8CvAzRHJ7GWea
xdVTbexA6v1Ha5VsfVir8qjHViFYAhX7cAgXbJ1My3qe4HVZNAvjIDKsRFX+H15V88Nq1WtEBjWQ
kfyQ1t+6YJQ8p9OisHvPB7kR7UAFKQhXQtOC337nX5J63JU5//sf6/d8LSsQc2HUfedx/ftPp/hr
U7ble/fxq376pvZ/fv9nunPua/f60x82CNM7TlVvzXzz1iJz+yfwa/3K/9N//Nvb959yN1dv//iv
r2XP2sJPC+Oy+FGnAaCOBGau4ecqj6u24zb9220U47d5Lf723//+z9+EH3/4835Xfqj63xFoo+mR
DRV5x1r5/hbRKfEvGhGdALgNCYCiwqrxu/JDVf4OQU8VTdQhmgGRlm/6XfnBP1HziBD2VF1V+G7j
ryg/PvY8KQY1VVX5eTJZmZzJFOPnR5SoA8yYRbzcQ558VGd5j+jrOmkkznFZ7iaacpDMFYWrHOQ0
MDY4798Q6N4GZvnQK9pJylEfJi29PuEUL9FNQIB2SDL6WIw7LYsf0nLBCFtNwEiDBMdNMm2GsmdY
WYY0/ebbuUmvrbF4YKbtG/X8YmIZLszgbo7BNec6bmFrwSpiaa0Ne/8NUwzDnaRCCtpZd0oi3ULu
2MSYaVeLK+dT0GyEx72znmOeVo4TQHNTMu5KQ7gTTesqyBkRoFuuMUP0puABWXvOOQQXJccBaBZY
mWVoBNhP3hr46Iir9R5DOpMitWho3MWAdUVmsyNoKGco55eyoIkUTemzQDFrNwmsdCAdX+iF3IK4
q+1G0khpZy8dB86foVI+mCM0n6o3r9Ydtl21jKncYTGmQSq12zE3HlppCp3IqtUNLbqtqgYe3Fxa
mE2roKocb8OU/jiUk701B+/yyCRY4qoIQ0Z2ssW1nWgi0hPsa3IKRU7IGq+5oXBO05aDcicMO4jI
17LRkcWAAhHk/gPfS6fbNLxZx8Y8Q4TNzJb32/HXpmqco3KApxyvEuakrp3crN/I1IpsjLOZM5C6
YxtqJJEshhAPEntLG61+SMLlcVSCzSwKVzQFD1nCGbVY6hthFL9qZbX2XNTalmQJEnfb3EiY1kQL
OyLThnF+o6d7icP4GVEw8OW2eAvh0dIY2iaWNtuBmb8teRO6ogl1iyMVYNkswVaXwSSoWrxcOGEf
rUQBAzu9aH3IWMA4Z4ZgIWkU3vuo3REHRpgn7a52bisXJEO80WbLU6HXkcoFo1ULsF4m9U0tCZ40
iI9DVj+kEicNo3zIxO46WHpEkMWNVCJRHcv8IVjIObfWqGthuY1X9zM+aXeJu8zJ5gS3DsYZR49o
tg4YggezwZQfkPtEW1OL1KOFLcAOWjgqMKveUolPuJEPQoRf0SJHkRhHAyYxeox9Xzdv2Ii9lPAg
M8lPUrx+BIGJdRBPjDk0G6PF22wOGs5lSDjGyjWQjmSdEErRB6AurNbhGXvGrrTj5dmTNr/LUrsb
ZMHD9eGJFf53mLZBJb6MfbUx6dL0Y3ZN4FrmAJbgfNFbdyTifLUqifa55ldd/v2ljRTMhSi8pxEY
7MzwK4GLo47SUbWiL7Oo3QHMOsxDHrrLqO4zMfXQ7d606XQr1oKnJbk3m9wVIAi/EA5zA9TmhTiS
94Fz+Vgre1HGFD4vL0mp+4QWvYxF/jZh0xs1Tn0/LPJ/MBD6IOH6fW0EEQl8hB3C+DhdRHsXa2hj
l/vCTEU3qKunRMpI/ywSN6/Cr+NE68XQtwu5SmHXPiU5HIZR3/7iVfzcMvntVWiWpVmgxmlkGx+K
qBw1Ul03jciryKsN+fCCDbnPq7FzhHJ2xFJ9m1RkCkvhoZqDfdko14Ch37si/20495c2/0939p+q
gU+/6v/B/d/guKes5/nP9/+7OC8b4fjWdm8/7vT/+s7fd3rZ+LuismMbpmaapr5+UL/v9LL6dxHY
qP5d4Ckixv3XTi+YKDklC3oT+lxREw2TivX3rV4Ao8rXKiLiIuwmimWqf2mv/546/e9jHyR1Dhvf
pcCSovAi9Q/FMTr1SlMXsTqIolrMTijP1nZGnO9OAqifBMg7oVw4yavETMmvUBt/wbb9COtSMcDu
tda2KE3xaRqD6Bty6PbOSuXgfRDmlMmRHmEqJLoKP2aE/9/p0EhfuqQJ9jEkunULkhufbXY5Afjt
UcaTJXQpDYOWZGHoX/UkgCApQDDMVTXd8ERmOFQah+CD3s5UtbkmCxkz0ETpOfYYwbQ+Eu4KSylf
tZFXEZSIrp2xsoQS8EZJHnSsh/wNbaig2dBLh5IwLzrUQtl8+/5a2sDAjN3AfSTlaOS5hhCzXAOz
r4BhDPF1adTCHdEJoj+QcshPNXtF3QRhz5QTrGHJCC5eTkYHpmwhEwuAaTNE38Re4s0BoueNIKN5
Uio9ZYiArKhNBXyEQt3Wy7oLnpIhaQVHTVJQ5FPtCAu4Vrtg7H6zpI1+xKad33U5bG6ipoJnaZIm
4PY9AZXOoi+FdpGDajmZKmkdViLRJVNDFXi+VvQbhK4YjvDosWfEeHmrctoncc/obSiK+lGSywBp
jxzcdZORo42l/+HN9HfYiweSowOxTm+0YST+Ws4H9QG3bnQZU5lYo6VRenKyVYxsFYSMl6QSDY9M
3OgSTUN7J0mB8DgA+PYM8sz8dAgL0rJMBTBnHuyJKyK+kk2+wrbzotFn+RYTewuzMlbaq0lnziyr
1rOIAPE8jdFCQAQZ00aBYZLUHECatZlfVLGMvpnp2hkSR/kZKlF6maY+eB77VOlBcXR4pQl6cElv
mQ9h8H04OGxRM0XnKU7ME8DF8gmum/hUR9F8jzFVv4gAV1Af8SVqqqYPA4Ffdh8Q/wTHlQ2T6mkD
AEGgHstlBiCmuVOzufHrZBmcWdDTDfz84X4qiqs4AbQ1M9bakAgKDXIAF5hFASFL6EaAHbQ8DwXW
aYYBqdg5pLZUzzrcGFrSwkzOghRe8rQPXxYkALuxmSloOp5NOvHoIJYmPYFXSU9K1sTXZJASCRmX
ii0tXUzsDaOQTlNSkll77RASBrJrc+R9mRUxwkrIORgzft5AlsctlBhiLOUeeUdvNJeInBJ85hnh
L2rzZNGhcGKsoydFnvP3zCqms97N0SngJPMtwJ+601PY+y12Ry9O4/S08oBCe1bUh2yOjZgodn1N
WyLU0gmzZqjsKGz6mniepkQw0NLqB/7Kmx/QcqUj0ygsqMRXlcEaDG7KwakNW+Pcpyq+ZYlpeEzN
tBcmKE6d2ae3gJUIQNS0eS3Qp/ROjOTyCTxMdBv1kXzd5WN7aHSkBTOgwz0a7Oq+bAJgpUkwduDr
lt7HrQpNXiGhRIvjfuXBrEknHb2JtlGXC5E29aVfsv5YGUtxU6cDjZo+1b2QdcbPA1HaThVCD02s
9VcNk9Nej8LgXplBN4eamsJ0yEfvhz3nD8qR78rRD8s3W5UliSB6VMtcd5Ef28BVoLVSEUnpQZXC
7AH6p8mIEhoHeUx9Xe86KTjgWdKdQVcgNBfS8FTRbdwZc9c/aUkMOFrohh2x0vIjou1zNYK5aARd
viWVMHkikik9KOTqbpOiWvxJqxmSGlWQO1ZeWr/oXaj6eq7895sxdcvQVWbv+Bw1QwXx+6E1psrw
2Qelqg49x5VHs1BZNWMoju/TsvQv0XoNm7aeABZ9v7rrdYbSwtO3Xvto/RQqgD1ezMTXAxhS3MjZ
ACN0okWbTol4mdiWTgMBLGheaon4iVCLWzCBfOzyzOCGXPhur0KUzOD0c4Ms663SrjdNv94+ZKTI
19F6SyE9L5/q9TbjNM4dBx6kPPTrbRjO3JAsYMR/Sd14QrhDSMV641ZxJJxmMYCE1dHzi7s1bIEg
dxdfgPrNqmUWZrliQWReA/ZKwjSsg6+ocxgKSyeS4AY9hLHrCPcSYy26XlJvoLzwRIdJ7PeiATPR
NopDwbrPIdAt9OwQiS9pfEiWV5AzGhRe5k11cpMoTw3Tlq56xxYsTC8hu6neKQ4GeCc/5dFN0bwW
032tkH6U+3J5lUxfLNzaCjM3zlUVHsL5ScIh0UPDhoMZP1rDgHcByMCGyPesOhbJCu2cXid924QY
Ky0wiMadPjabLr5iZowukL2zH3CPb+LASbTYT/Ptij2RD9i3b8IvleHFDHiRJY0AfbfD8ixkj3h6
VfGSwnIBa0WUYGB9NWVv/mJwy4zxVW9tzfmEvRaVTW5nqy+3jrcA3N1MsTacmszosRNLJjOk+2Wj
o9FmNosVNCpmfqxWRE6I8n1RDOd8mEgL0/ZDrRxYuzar6iMsUgczKlqsGw3aVdROeyZjyIgaw1LR
GgodNrdUFtxuHEWvMqMOQRKZX6jPuHSmdBRWoylh0sKO4kSiHChGRuIygeGGAG5YPZPuAy3SQl8w
Q+UG1/pkacOxzxa3pdbqwlCA5yltzVg9WWjEEkBbGtGtnfpM8swa+ay8L+P4JBby12wWXaqeb/Ji
xS6ow3yqNn1T3NeMJglxOox0BPOu3I9Vr5mIs56k3puK8pypDatdLF4pIloYlptboDnAkclyzG+X
cIs9W1W/LD1i7XncC8TVZ3riSKj1e9TS6FethhREMNfaMhYot2USYgzi5jdLHhNyGpiEbNXI0Mw8
piWZKJsO9tcZIPelIVs9MOezWE47AF/HZLFA5M2bsaCb0M+CN5JL4qDhxd1cGLcZISsmMvJ8Pxmv
LaB3WXVm84ti3KEdl/NqZyrHctwOydcSQq5AJ8eoeOoTACgJVmV7KTrOxpDxyIVrc2IEwYdwlk6N
BvMGExeJjvAuEx6XisKsnt2OYL4xuV5jX6ytWMVEtDzT/wqyF61QHzHyboVgpQGfW/E5BOoDZjm3
8oMR3GpkkU1EqZIwmrd7Ilztzug7duRhwETV2DWDzAr5S8ikKQS68xzNF+jW8mMkm07IgI9Yla0Y
+6FI/bEKJnqeEp6UpPDq7nGxNpNOMrFAAIZ0ZUJZ6GvdMZpvRohj5KTcz9IlNUO7eW2Is9eSb2gl
l7cKH5dUOxginWI4tmSfypdMXk5VfeYJ1NrOK60XKz3I8dVQlLYy3jYwZyk3PTm5MfP0qJAk38Ox
TlYzJcPGSB4cuFuYHDeL5lKIqIh3NChqStxslRF57wY4m6/AaRwMMPMyaDtp21B9LnW7MZTHKjur
Wr4T+/duKflHbA0EfELoWGjnkHxoj+jDsLzxetuN2V0buNJIGjyG+DjiFeVf700Yc6R3ybAVo/BO
ay4WHqdEemqaiAjb0Bby9yojmiej7k18UGybbujdZUkflIbsPbJOq4kU9+ga0O8mRhzzLYRtFkYH
rLRCK3mFdYYsXWZ3BSKsvPIaYsalQLIjs3oU61uLNmIXY6+gJEcDOZLyqBhHY3rG42UnmuDPoumt
YC8p9MZ4tNXxXU0lnAfbSvS7ot7I0WudvIjdBgL6b6f0T2WsH50n37dWznmqIZumoZPF8mFWTUux
ChWpzA5TGXAjJc2Iids0uZFiq6bXRoN8ruxC7oqrRp1zXD+GOLyg0reoZyZOHkp+6shJ2CNzorgo
g8zQHHgJ6QMWZ2snfC8K5rU+SNdKwZA7mMqtnhzEfOa5g6RJu08qr8hhbbyuaNV9NIpg5wF4UV0l
uEkG8BSlBe+2SpvZTcPkmjX6ocpj7pG1Ko7QwIzdNjaQOvcGSeTzfhZvquwQt7FP6CBHEFAoSvpm
lF/KalMqm3SA5JouLiQCw+3ZJPa0YFelrshzFXiBmBMw3A6eks/bQY480vxokS0QGYncBmXVL+NZ
TJt8u1R3hjXb4XQViieS/U46Yg/60spT0lwLI8zrqLFVWBK0sWD+nbr8JpzzA4fbNyLnLAXeQEhD
LyltQtM2KadECzUC4X2lr9eoi40zk/SNUsBNaklK7hrETYrgCdni61YQbYfivuPTMTq4+d28N4Pr
pWu/LTHbsXAB5J9HnV9qwXVh3HPiARMpbeQFafago0FpSD0Gxlp3h8U0biX6xdmi2EPUEm52V0K6
J6DzJSqrg4LUtX7Xlwdjbh3CRSEVUvJbpvjXWmjci3TX6WookmEx+yAw8+eadRG1Jmu0ejgkxkjp
sAAYrbJj0/Qv1ELLKQX4sFuKKd6MbVix4xuqK5eNuA0rCsDv9fNfal/938yufupw7d7K82v+1v5/
MOCyYOzTv/zhsLEO0X4fjq1v4h//dQuanKDmf9qY/9uNX8u5717jv133xbfX8seu179+3D+7Xuoa
zyOJGJL/OcX6Z9dLWWOAcBWrMpBw6Yeul6wxE7NEwxI1/oVoT17d700v/gkPFHeaTL9LNyX9L/W8
QN/8dM74Te9p0qllgvbjYYmaRDXiIVFOiR8f6n17RtblKXaFbNs2T/J+/aN6Ns861C172IJH9ea9
dEsYm3QVXMdngrE2xQnRkRdsSDHdJFecn/ay07jtPjmmr5m/bpaWzd5X+Yx7D8mGzO2t7oCCdVJX
dvWNvgchtBk81en578klwtdNb4K9jGdvOkTO7NRefWg3qoNJ74BnxRc89ksXhZTX+POm24o7dV/v
0l3izhthW3r6vroN94oruem53cWT3Z8kF17Fttpq2/wcngdAVVvF7TxQS6dVcQju+pieYJud5b1x
pe/q83yKXN0nR32fnWN/8IjA9piFbJk2ef3e3JfXwUU4Z7fp3jqXp9yrV4PfJnYk3icyxI1w0naG
g5cMkbhh56foCqZegKqNsuc+uNCysacvuAJ9lL6bhB+rbFv7zd+0brC9gyvlSDvdjTfyJngn9Jqv
qDz9+8tQN5LHT3DrHSMTj4AZv91uxAshInsg17t0IzgkmHj9rnCjLYgIf9kou+bQu9Ku8fTn5oA6
b6s4uqvs06OxGbfGLvWl3XgpvIHvGm/y62i77KzrPrZbHy/m9egaTrrL9zQg0h1jOqfYzS5Jm05g
J/ton+zNrfIu7dNL+k3+ar1QKfE6Wrex+zuHIHaXstIZNtq+PY5b/ar01S258Zt0V3niNncjrz9C
vLmaj7Nbu+JWdKlo7NrVr5Ib8Zh/Wx4oplZ0Bz0e2a4pqs6i22y0s3K2Tq2f3lb3EN/86V3cdo7m
G27OD4kv0WHYyV6y07Bqdhtpk26Tk3rS3GwXoBcGmKja8a1xMXyyF7na8Q7y/HZJL8U+dhEV7WJX
fFS9as/I5BHJgovilhdrbrqvMf89u6Kn3uQHxe89Nq5ZcsyzeiNduBN3wSbeZpua54SUu5tv/SG7
ly4xJzL4LXZyjbVhxxFb36s7YRtfpbfJKTnK++yon8qDeZOcDJ6A5pj40b7Yk0lx+GHF+oP2CMC8
Tx71D32RsYTJqpe1dJqdcYNSedp2LhEYTuv1tmFXvIbGfX9nzrU1eCozv/IXV91gUnA6V7hDemi3
m/yVFqeTOdT1brcFmOqITmo/EAWz7e3RoW+5IeMn9iS38XnCtqknYSC1k6/xhrgtJ3WIinWI5tka
Ww73fN4Kd3l3UMN9vksdFOUOqEEH48Ru8spr7YBXYQORYBfu4l1MQoidGXswJe3b8iW/H7zugDz0
HsjP5MW7+YpEHu5+etDD4UZwDEd4gCvE33Ve8BxtdT87qH7qBG55bz6HJ9mXzmF8NLmXTvoVN6Qf
+vLdcqPdML/fDnvjlBte6BPieSSk4hxs2616pe2U8mLy1YFNopUtnaYdzCBu72l9HraDAx6dv3+n
Ge+8Pmf2V3zAG2JCbGp/t92I+85V7G/vCd8/ujyTfG3g4Od0ZpvUDRy/ra/txyMpIruEhdU8g6DE
X6xtB0wjtuSOG058TrwtII55FvejcAgfuePcynnVbdGPncXBJM6L+8YaflR3fCgn4VAcSeJxiaN2
yk1/sC6Zo/EnWJXbbmtuTPicNgHv3A7/i70z243j2NL1q/QLpJHzcJtjVXGUKEqWbhKyROU8z/n0
/QXt3SZLNAntRh90AweyYZlFMjIiV6x5/b8aqZHhk0rwQWQI4ObxKDofpZvtJNYtr7Y/khvoLCmk
JyyZB02YBlyBY3doAj3CpQtWv3BbDxSt69HL/NIzg95fPN1TLopA9jQ3C4twcRe3Z156wtQMAQjJ
7uT+SLAIs4/Wd1e/Pho+o+dUzo8539Ud5PfdIWfUwfqc+D3il/3e89sNXztKWCAJMc7ZGsMXfvze
OjKb4qqRdIBK109P7X3iT97r1wivTKTe/k7N/W0yz1JyiwW2rAaGyVUXmFc7pozG/0hyR787VPQX
8E4AYA973/bYAUcJlthlypuosVUrR+H4kn9Ho344BQZ/hXPA/QhyZbgFlfu99mCpcRs39eJo5iQt
n5j7tB2mi4lrOIZzKK4sYZW/+l/syIzmENPMyHse0qaGVRyCPiyhXUVshJHkAz8JeEKM68xPmxEx
5tE+xSiqPrRR5XEAepQrf5lO5VH8wuFgImOyV12vYcffUpRmFwz8mcDVvbAj5uldQLQev1B8FfI8
HOhP4/+ZKTgW76lWHzsG6oCJDVSWyY+Lt7JZ8cu7QDnmCMvo/7mRHEcBkFSUQepD+OrvSCWBaKRf
0droAa79cWJ3KuJjshlE65pDw4hrIdqLnXM3wuZr/oHfz7mqLihBgRnI0RhSFglgug8y/kBS69OM
gnBIQqak2/KePoGg45G2H7wWr/W5gH8wp53cxfBy3w8XHbJDWsBnyMMrfckzjxXvmWEtdOca1rxO
BzF1Qqa/obFC8dkRFSJ8FQTdhwPDhz7P3TwBRiA+E2fGtA4vE/p6bAdTFxhGWHC4CMx5cxu5dMca
EyREuQkcfk7xoVh2a/ZQMfh9CZ2AH/vxUWxHuEpjOF0AehzyQywURxwQ3yG5QvSagzi8+rj/DhnJ
aeM44JcJbd49/kQUR+1lehxOnRBU34ykG/GmLX871OgACwFOwj6CONS7Y/ycPWwIXO39IGnkgu7l
pmiFgjsrzoLGCR6aXofHQwaDHqcOBG3sgIxHQxfyjsDyOAf1YozMg3kYscrADQfOQbpAB11ItwsA
BhtyLNbS8fLEHUn8PEgfBVPBVCw8aO61UW960hFYGFZTA4ubJ0SivkQ3HUohyWgXQOeDFOURBxAv
c8T4HR4lS28I9t/339OjiFL9FIiFBkRtdJCFqbeQbz2C8gSW4UjGKnd/0Bh57EOVO6tGaQT7CrdY
SGp2bUdAToS0RIWH2FsunCOzp5G4DiPfwtCpC+wq5oCRXD/F1UVFe9IhPY7fdNSwcyl0VRlNHKmK
SIutAoHo15woTUssYSFVKmdJli/gLgbyO/t+eadfo9N415WvXFW+OO+WhyE3d8D99fltbuEDzYbW
iz18pBDIVbeOSnEeXsb3bOy/QSPY0cJ7Wa4Vfloofo2faY8QawawInKRN2/GUHAvcKPlyL4yvplc
X1hbIhsTQ5XYb7+Crodaa/gZCBw/IgF4/fAioHjIffFuZC6hWNlxrVDlTZVH/FcPt+1AAt5vQ2ib
PKZ4UAR24PiNjzPnlRzyGHKwvnzSHnWb/Cjha6igsYTlEbd1A97zUcvUETfV0/A/W7ZOmRnmCIQE
OnHOtPNmN/bJfgbAh6UcI+6OsHo8ynyZ4luAN+8CGf0+/d5ci6PuTqCNeSXHgPbk8zZwcMntKP8Q
42K3N1XU4aikvoZ+Igq/2M2r+qZ6tz2sB+EojHg2Ge5Kf0BzcNXjSOHbnGuncucLopKg5B4XV8mJ
kj/MlAf+91SHTBWdqLlF5XYJtEt6s150V8PV8JDiLW+hEzG67eEEkZK+p0QYZQeeJSQb5DGVEyJg
buovUeetbgaoyeyW7oSX1ERtmB3A8+e78Eb8nJAicyuvxysSbpdEfNJ5qfgTQlHwHUJoYgbHawPh
twCZ6tfhdjVdr5eml4eMCoM/4kSQTvlwKwPHx69XAVPJAhjxYs+5bg9aBLQxLnvhycf2wriOP5A8
HvmLfGfdd+Y9aW7zEkcsSMOKscfIJpQwIrKzRAFuxrEAPxCYH2aUyXG8gKTonvNFUEhv3IBbGUFl
ebtIoAi62b1+VPHgtC/6d/sDXFoRx8P35ncJj2N+zh6Y+Lswb6uI+Y6wgnaG/DElfi95R0E6IOUT
YSJxM4UfCt2VESSRFHTsE3BBL+HLMfFS5ZUulWwfgJnxQHHDNSK+4Hbe4N7im36tSay7I+Q+l9kl
rOmWN4VatISUNHj/gJ/p3QHw/ezofDEMN+XHflfvYupWyAl/aT7wzfh84vUyoRsCcWUwHI8k25xh
cxRxmPP43hx+IYw7X/X1QvqCe4oASsNlfBh8200+kLlVjxltJxEsaR5ENJ9JufrfgNx042+Lv4Rr
8JUMI0qhd23X5ibyjJZnBboLBTvSNfgtsjvyf5sv3NAZt1t/9BoT7rhN0YLexcIl5iK8pGwSwXau
RHx1E0n1H7DXB2PnUeVbMh5H/VYds2MfpNe7Ea4/trAPYpYT3i3YLSvhV8cKJb9f5drarMRTuE6U
2AfpnRqaISgjPMaIn5wPbvK9fF9eb3CIhw3GTbh1OEGoNTgBvfZAIHplBUg7aj0J86Dy6SxjLTlU
+B6S9xE2hxeH7HpfR0/D0PLwnrg0YIbyr3gBUC2GwtkWwr2fdu/+Rx4Jf1YclwhBYJPkcSbCPGE9
5E8SOsp05xMjlm6PyRYPhUJxoUxiT5ubo5DwzgkEYNfgvwtHNmIXLfQ/EwN40sKrky5yD6NGMAp+
MUBD2NQCT4p9cOiEoRHpdx6WBDwPAp8tSl64g4y74+rmgR12HxqUv3MsI9B/HtGBmEXhOzG/3npj
sAH94JyQow/dkfPCKC3B8HEPQZpBKdvYXnjAI/vQEm1gSCORfxmjVKjhQJwyIQBKGbfgciar/2PA
Y5RCeJ+DPFiwLTguLj/AA+NIhelRPmXX+VH42DYVh1B1iUB0f2UzVD+C9oFQGwsjwkUJr+J1/xvw
vn9wv8XXn0x5UUPNqq1plSucVDzNavdqEkvY9eA7fkoA+MOGDakpAGHJLRY2MLIzuSAyR+g0wFlx
nyA+wT8Tbu7uJ4fyVvhb6xG2HzIcKQqO/BS5JDxTd7+J7+Or+Kq/dG76I8z0R4YUyHA4eKyQ2PkK
TvVyMsgZDR/LD1uQHMYjbLAYQxONLaP9SdQcqtNwVYbzBQgD/As4gDAaV+MFFCFoxCm072YRtvGE
86f10+reWhihKhruKbXdwHF4NzwIM6B8EPatInlTBMZBcRtMwPDOuljdbzOXmyblR1XluNS2Mf3o
eaydjjinvnEAZnXnY0j3UMEl35z7KWg++JnCrsBjcSGhDanynWgMx/Elf+S3I0o7D2sOj8QSSTph
UnYCywUXlfU9MifeFlI5J84YhNMaCqNEA1q4+KgJvkf4aPG7NRTejUGiAa/ZVT/uvvANRPpODdpw
QJGJg8CWRlJkho2/P24H6D+cwg41xRsZMCM61hkGz1OtvRtMrrvbkMqa0eggYeNJo8lXeI+iiQTR
EJp3bB01QENxMH+U3u1cNC1YA+1E6fBoYLXnA4Y52tCXlF2jnDgrCwEXxfgDCkJ8JPxI5urwEIWP
TbTAHigWeMZ449y2V/Kn/B1Vr0zG1cuvFq63UCKMLCWeV+GEQY8Cfhgi2PtCJqHu8XtCrQsarsL7
HE9xOvYuje3oiPLdanrpqRcK5CBCW4Jr7uzCe8Qxd7mAN8JFnPB/hIunBR0wYzTIn8qACT9POIYr
BzcdMa3okhatIVy6FreMTA5OXatdiqAEdgVUqtBc6LHL+Ft5ndwu/opOEikHJhnQVCX+7Ou3VTH+
6baed+UWrVGUqW1dxQ/KjX5yKHbiJ+Pv3cvv9zvY4Ri/D3dfOLI2qlG4lkpY39LETJZ5/Gwcszvj
trkgq/Zu/1Ze8vUfxbUVagdsfGCfGNEN05uY/LHwHuJbhsPuKJddKJF22n805DcZuvf2QCXLuYXZ
0cQxHC8JoHFjCI2PMy4xQVzYH7abEl/DvO0vrPv9RH7PH44YzaA4NYhIdlldDoSYV58xjqh+X74u
UHh7ENQkXdRb9fN4qi6xQji0KrYsDieSnB2pCfMwHJ130OUu34B36o5dCDLhhXNTHtHvaHHS52Te
tBv1eriwjoTegQjw88j5sy3q/1lZ539hS/KfvVGvjiT5TfG9YRDpw9fiAcq56uvzEo3oreLn/yrR
aMpvNiU4x6GdGKJK8+/GZPGJqSuqrNugK9k6KZ+/RpA06zdV1yzQammAt7TH6aS/SjTiI432LbCE
ZdqT+YW/0pZ83mVPccbQRWuyLVuqZgB3+9zuMZsEubdRQpBT/cj1+1XuGesffFDCAHmvg6ZPPHp7
PatEpZDkqGmreuMSP7/D1k9PcNYXTXtmocG92bwDrY2K6eoOACA0du4vV9sRZmLf7t5l05fKHD2B
yudI3x8f4JdE+B9b5p+VHf879cv/hYKukML/57Z79ytUF9mzYT3xA38KtSH/ZquqYll02kOBYzu8
tD/rjnxCd7tqOrQWGoaJeP+XUKvgJvMZtWg44GSbcfyndUdKkQgz40Y64xam8t8Rao0boyuaoTJc
YCkKd+y5UBsQGOZWuVHtgeM03Cypo4un1D7ksm1d7h08LVrOgBY8DFiA1Nm/qGmfhPIWgzWrLfrx
ybm9UBvRRbXz75Su9fg46uNNt/mPqosB5Se+pdHWi4R/SbDV7tNEz9zkMFs0jWtQNhMlqDWLv0p6
N6fuMM6QArRlB4MHGDM11D9XtDimX+ig02/trv3DzMBlA9tBu4s3ejVhI1v0jwpYS56U6NJnDabE
DA4Nplk8plRBY18ZX/sIKRVgJNYswX00ZuA5ZFLvwLtr0tQzJrFDb6Rm3W27Qb41zhdvgJUHlBom
KnTmEZorA5g93esta34o7XbUXUXWaZuG9Gf7oWgWeFZ1Ua00Ozgb7PP96LiVJOdv9TM8QvCeH6SA
3mZumwUABXh+kLZgJZaYNPA7SOSVSg3Uhf71Ffb5hSbJUYqv5uq70gLfW86BNnypKxpw0/ewU7i1
nISNdReTm7NCuB6pmq3HrpzcaaLJkS9nw+DFRebbCo2qun3QG+nqDTl4QQy4AAybMPQJQNGZGMD+
MkJkMPD0xZzRzjmQ1C1gkHp9FfFbzs/IFHAJzEwZCnOqz89IsfYsrWj78K2tpqps8Err+N1UgfVR
fdktuBFK6Lrf8MRUoaSfrYooCIB1g+3J0AQKJf9ExBOtH/LWHPFj6w4aHL2SL5dqE433EKl+NdRc
e+DSgmzgKAl8RpVmwm+Yy+m3tqmqSyPbmssSziwK2DItUQyvSJdyruaf8k4p7tMNKIKuX4poNTeD
ENeGY+31U3sElj7fANrM0WjFolnivG0LRbIbWwK/NeMzK1wtC1XfAl64fSeWUXOzCftJIzU8x2SI
IXIKs03jzsmt5TWKvR6NAfIkQwKTcaUa6o5qOxxoLSr8ipG8aCv7k2EO76pynL2qA3+vomvjSmkk
iKIZQovMVn4/wl93U+RJDYNhOr6xweflWXSQAY49utrSmBil/UN0ajx5QcYsaTz2AtzQrPcHtWd+
AmhtppD0HwodfpCJvYU29JPWY0UVHgmABxwAys6htMpCaphdYcW27z9sHY3C27SofiExEzBob/Xd
/SSArCYGBS3FZqobK/J8fw2M7/2g951vyCagToZo9stAkNMzCYQljSzHVgGtdisfTBu48mz98boA
PSrxZwJkyJguhd3C/+LAKPD8AaZY6pmYSTo/MZ2E6daKgtUEKGtp7TGYWwZR+KaS3a57y2VgAA5m
rUPTGFYLBn5Js3exD5fy7JA1scbQ0cYPO0w5gZ5DYCEVI1gKqQ4mWAGrikavGYPUKVXb2gRVcOig
Qi0Z7qzWd7qd0yHOuMxtVRdw0ZqGESyzk7wfcsn+AFkwCXw63AMLmmkXGj81MNZ0gzZjtJt7ZJIM
eU9WfdWh1Cm1/GLl2T5maTedlKYlyAfILlgLQDcfj+9/wAm7aR/qu7F/eBivvrb/BxrA8NKfSNJP
zV/R1/3rf7CfrH0aQzz+0J+uliY6vOCF/stlemzk+tPV4hNVwfWyUPKCjcLGFPwrflB+MxymVABX
MCHR0IQl/Vf8oPymgohAA5iiCV5DMmD/gnf4y5cBGeIf+101NvNU8QtHj05wHaoOnlDTzTO9Ug9w
IsVtgndhlNSRJzDZrmcyyVDP+rFmrScp1urSS4AhGQApTxa+ZJlGDyfrhKKlrV9jRoDS99Uwq8WF
0TnSFgIZPoNxp+0D3DwwsQ/ahv5N64SmhzWW4Nsu9spvplWSbgYZlLe4lEC62+rMyKN6YOokbk26
f0d1SmgTqulaL7d9aML/L7TjdvwOOq+F/vzn2ODu6x9fn4rr47f/Ka6SqSGVtD8z1vunk4+m/lNe
Hz8y8PsdVbUNBnJVeoX+xbZi/WYaMkO4BMkyA7fCgfhLYBU+QrPCw0I/o2VqDDOdCehrAvuIhv23
njYMGw4Ym/ulibZIGxfpuZ5WcFPQyLYKRpiDO1xYBw2aPIa4lh8qNnBYPpgtVG+5tnwbgEB3lExm
XKm91nAm/WbvL8t6Vq+YaQ5LSaP1a/z8PyZU80M/Tv3Df6AIh/8IRa/oSPf4/wWdqOAs/LN4HZl6
eipeivj2P8UL6YIl8NHNpMFehkrsX9KlM+VNV5rg+NFky3yc1P+XNnR+IyQlrlQNRxY//rdw0fAq
Q5arEsgw2Sp+7FeE69zJMixAXFSabTH/wIb9hK+15xZ8u6oKg+7EhNk8qNlFmg9KfIAmT6N61zSM
W6k186/SG/6daLP7W6wtTSwNEAtz7jKhGmOKz8W67vYsK/RYDvQpy32pzrcPiz7TnzPLQK4+eRt/
GYGnWN3n28SNZH6XtmMD+B7VNIRNeOJLztWgGAVwR366VEs4DBoIs/0a7mViflK6sb1OYTK7/DfW
VFiLEXqVmSgk4umaUHoz7lFZlBH1TXMtbe0eiEmTT1JbSNdF1743e1t/Y03xO5+eqdgnfdUK45BM
dNjnQP7GNFryAOmwr7cJOLXxmIOhvWkqqfh6Le/AP2nevb7Ll1bUVXInwqRaZAaf73LZhr0v04YC
4dIxDyp3+QXaSg3lTls+ytIwvREsvrCeiNsICTDeeOln6w1lPti70lEn1JKLdC48m1nsa6Z3syOs
cMsbUeILcgOMBmMIKrBHBsnG57vrB2fIslUlC14AZduswOBJ5VVWTZJr1sZBs9O7149TOP1nLxCe
HEcAP9HUrj9ScjwRVMg8E5vp6M3PVPMejgvnZEAP/sYZvrSISfYUVCjmaZ1zADJVWsn8DkzS7LGA
bh0WmvtdSFrt4+ub+fn0LGQCmAoRaABPdWa4uqLtZFNTNj9ZekZnzL6asxvNbNQknCQwLgISNSkt
pfkAlbz/a2ujVkm3gMGC9jREPuv5m1OrvKq7tN/9eYbNe07a8V5JZxkmGgWG76ym2l1z0G/omfOT
FauCvIJuxrvk9Z3Jy17ssUXSeSdaq+PKhxTVpAXJVpI9fH17Py2EJkOBMsoGAxwbPTvaUTL7JrWM
3R+tnAG4FBAutZK7N7hIXlrFMaAB1FRmwGVbXMYn0gjq9lJKRir7la1sXwpAgGzfSFLF/MVrZgnU
Mjjt8PEpPPx0zeYOByZv4t03INf+rqNTA9lQqhvZrKaLGkvikUAZkzde1hlfhchyipSrDN8hZlk2
zbNGcHuKy4Qp9tk3GbWgBAcABpgTkalqh0EyDkvuMFo9RbL2lpicXwxLh6WdOJYMK/kN7sjzc9Wn
bZAkJljJCmrJ5VJoIDHYDZMhdj3rQaI3GW1pECnfvi405xYXFACwYxSyUjiUZLzOlrVqZ2a6mPHx
2O43M9BhtIuhQo63DkatupGyX00fsp6hkzxkcIfbf26NAMlZ5C6GwybpO8UH3qo5xE6Rv3EVzi2C
BaadapNFwRtSWOh8V7PCnQak2G+zzbhYM4sZ2a3eI0mWBKlrtr9h8X46RdbTkBu0i4zTJGLYp5dC
ApIfjCcQ+LXUoZuyd9bEtWD+pt1pxFy8IaQ/XUFWw8cjwhCOmvJTkkZfqzEjceoPllwc+9GmiJ+u
/RvDEC/tiTCGgzTIwkIT+XxPLbAHhsQMoE9kbH2r5ab5poMkMLil+iZu7ctrUTnhzoGkqJ69LzBk
1tYoTcufZUDXu2XIrgi8stM+A6P/usC/eHiiGqnjC+FMn20rsYBYMHcOT03g9iGLRmO4VQ2/qiXF
K+JSMXuGV06Z6PnhqYPhLFNeMKxhzc2HuW7zU5Xk9Ruv6CUxf7rK2V7MiuSbwB4CE1Vl1iHnsDZt
Amc/TehJIY17//rZnUFXi/yr2BaZDeCyNdmwz95TL+nxjP6iacMcl/u2zTPYNhrtosi2AhY8k+41
7n9oF4N86jVp8ot5YhJLneheK8DmSebi9PojiRWfOkePT4QfRqFZiI5yZvTSorWsrUJyrGGuQklR
+suqUaxwWOrU6+Xpu7z06sfX1xS3+ac1DYXICNuk4wc+f7lTVe/NWimWv2oqXcSLwURYKVVRaU3S
R/AZ3wMZtFyNJRw6ry/84jWh0o1zDqInBuP5wmkPfZFUGZavdbN2UBhPD7IJnKwyk603ogaR8fp5
j38vJT5/Yubtei+zZWePU7qsl2mqvFcnukbT2qApSqsO9iDvdx3QKWGjNc0bL/XFO0qORcCNmVQz
zxZvnEEDDZeXCotBFi3Ad0bb4NT+v3Oa/7XKedNAl2xmusyW5e/avF4AHkPTIbglTBfrb3E7vLgh
obLRCOQzBVTs09Ms90Xq8Jx4caozR7VlNV8sAMzuXt/Qi3JpGmJI2sGROQ8UpClLjCTn2FbDrE+O
tlunOV6ST3CN618bxahPxPNGZAvqr39nZdvALJncyPO6U2rX8lLBG+CXS6FsNPcC0W/KmRQaU5Oe
1k7vfdPM9nDp5+Lb60u/dLS4vDiJXAmHDpDnR7tncist0szSWmbd7bXenDJ1Td7QfC/dvKernKmZ
zRoWWRt2ejtbBXQzqdG9Thmot67O9AaC/FsbOjMdIzgglp1y82oL5qy8yxmuG6e3SoUvmQ6LDASZ
CIe8vCk+f3K/rVoemlZlQxt5Q19RdbC4QHbwFWvOcljd4al4/T29eIJPFjwzHbLWy8aYqcyTmGX5
rQaA2i9i0H2HZdK815d66QRJX5EXFTBXYCM+31tHYXVaHczi3PfaN6uft2O/rG+RMr60IbIptDdR
ktR1S3z+5AS7QU87gMJpf9Sd1SPcjS/U1qmoz9tp8PqGXlxKpftKJzBXKYQ8X6pP5SRtm5yZ0Fp0
+1cg9ViTUR2mOB3f8GRfPDtSN6DK48v+JBelnu89QYHlj+BUQtPUQQ0mGX/hKPxjweXlVUCLBrQL
8BFRXHp6drZTmBoYFgDmx60RKprdXm7NMh1fP7a3Vjlzj7ZiII6ReENbn6PlE9BOM2Ad/61VqA2T
TtQJic/lILblbJ3RfU23W+6wraqrFABa/fpegDowqekTaxIUPz+xYo53fa/YC5Gy7jpqUqHbtbey
My8IGklXrC71X1GvO1tlUEH2z5dWgYMud1q3X5VpBYnHoNsXhhnnjXv682oiCQQeByE3oec5lcQO
QNtUxAYzgsQhGfQNmtnhRS4yxOeNMdRvuDQ/i4OhO2ThqejQkMiren6EigrBngzOny/1FQgLm8UQ
fmK/RUvxwqYMhfYojeYewrPzAHewJ4pKpB39ZuxKmlqtVutdGLiB7u7soih+WS5MUuXkKUimGWiI
Mz0OdxouRaEyD5nJxncSXKBSbfW6vJWOeXzu5w6hqeFVOJQFbJB+ztu/WnrethYsen+ft2L5I647
s7MCxZLk7Vg427jBKz3oWgEAvKVDjTBrS+/NlUqBPldjYgliAT55T9JbzcKG4LwLHaWQHQHz5TBi
ipjUYLTJVsoc5jDvgIJDuPEWv+zPr0c0j8gWjgKG76fYOelz8Pl7jXgBuBuLNipjTjxAWUF+W4s3
OV7PraxNDREQX5IQolmKgs9zkeON7cQ9dE3UwBhW7lJJxeepS5vST/g5miTsNc5/8VaxpqPaYPID
mMOi5xmsaYC9oKx1h46K3bEv2kXTFFJJmpT7xVQzhf1riglwHlEw10wwhomnzyNdw8nWzikE01+f
WiQiZFP/3Juz+oaW/fkkRauwLoSPZmGygs9PUrLBzm/GNPal0upy3yxb62GrcoamjLj9YhSTsvi/
ujEbhgT+wcYLdoczXUgmeCFXrIKIMC79oR1qxnmWwX7j+MT14dGf3izCOX49qM/A6JNT1c6u8NAv
Q00VqAkWQMZAhYEusAPyDuflfabuwxImnbwCe7/F0+9pXsInNqnFTdlX9k0yayuzU+muZa61ObDP
JE063nV5EX/d4RMDA0saGZA29Ob3vUgunEQBjqzRD4oK0rur57HG6EXlxNdKhWdumtVyi6Nb0k9J
5uUjLLFj0GZ7fqfa8vBeUp2uhsCTNtOLXN4FiiIkg/6Kb5UeNkA4wYFSlO26tnqDXhwzqz4Y47RE
WpzpR7lE/QWZlRuf4KphhDrutmtJ7R5aVcpaKtc7w7FxqnyvcjieF2XIv8B1OVy0g1Uy5qhgViWQ
pD9oE0iOllYzh8iTgLgbM4xubH8Ua51k7qRv4x2tlA3oCPNWq1AR1gqIKp1krfCf6rCLb4mdMGpe
LGYSyHtlg1W9z5A20hLKEMqo7wdzqewLSA4YLS81q/RSSWdw2Bj362po8sAywJSW5oEB7q3vZAb+
axmc23kCiA7caYYoirgCzY32wTzQB6BtMikerrak0nIPrj35swVq7cdcJyNSqKrhFcbArHubO1Mo
pakG2emszh5tIWnlphPYb33TAkOZqOMhT/F3P46txRiNpBjipOokgVwhX5bUMxZpr7wqIRMZxmZF
oyK8sob1SdPKBThFp5M/Lo1u/b6ki1G7jaQ4ld/aSvO1zGu6rwp61n+Uo1JfDLzi6YOklA1NsD1Q
5Q2VroYSY+Ka9kD/Oi1Y7fJQ7Vaq3A6QFDIE1avmjbUpTnzi1w4kJ3dwkOG1MFWYkMuN8li+jKVy
1WmTygx42beHOAFAMujKEaxFrQFZU61ixbxI5Cqf6dRK5/amQ+kYkVUZmfx9nqqsDWunsz4VWiqd
enXcs2Cyk+qTuubvlXRr/K2ZmCvdVKtyB2mxJrdq8pZBx3FnoHSdG+fbrozF7dZOgH5MZcpUIgTC
V4ukxqtLO5nu6XIJrUw/yCaA5XJrLj5Jzy5xuzpL4PWsl6phDBLiwQR0Q3MxGJWH8stoZrDmlEdQ
Zn0Dzqnd0yqsM4chomYvZLdo1gGiym5or0dws1dvMRswLrvGzko/N1X4FRvs7naVt1mhVe8bwhhy
LWsSF+u9Nq0K92hpG3o6StrZvarqtvQ9BhKwbVVddiOw4CrP35vGXnGzF/DlE9pzIZxuAHrNJZCd
RtgpJo/jUEdvNZKBWcrRbg3XgWlVd2npGz52i92BEwJzbfKllotaO1jgmNIrmicSHY/2ONxIJmiL
voJeGhxoFzc5peTZVrGXyRk1kxlEvNl3GquxXckaZ36xGm+MvMIFYgWmnWyST3Onw1UrOodWPFC8
Qp27OoEhXudMtW52e2vP3KQwXcv9NnF2u/Zjc66pM60boZbWJeb3KobKxJMs0wHmFjWmhKDa0T1l
dwv97y0EKnWg0Sra+rYsqXaQDsX+UUokqDokzdm0wMryRHGXck1vMmiYd1hF6/arDmHwjbHGS+ZP
cElsfqMMOnOtdK9dpsqeQSK3LAV4hYklnexMSb4nPdYPnGF1t/0dnhCGQxFr2tLrfAEwoo/3P5a8
kDWvre3587yrhRXpuUKRRWqG5KtJx63uV00iU25N6XMAcReI8QCM5vST2Uud7GrdskgBJX4pC2mg
X6PFsKTUA3FdY4ZvbUyG/He5A3tS6zYYGve59vqEKpXrWFoxB6080PPbAsmorkzX2mvuZ+aaW0dr
URbzCttOjhYZqJSTTBdwEcpVZl0WW7Y5cJ9KEw2ajrUuvq6voIwmHdzYo5atOz3CMTTqgKFvP2Sa
JdLjbLfFGs5pYl46RYbJmo1WZireXpVbtWs3EMD6fQCkeUytH5NSONe4Tpp+SKEU+2ya4w7Cwdjv
FL3W3MkPejvMjTc1NXqkyXXloV2ymeHHymg/l1VtsqllaxpX3xLa4VdLEfimI5ixNljA7WHEdLwr
2kzFQDQ7xAT9XmoMDcaWA0FyF9uXMXWb71LRWKZbKcuiu3k3DszydnHWRkqzaeCbTBbEAk46Jr6N
HVYCZVfYQattc+/RyD8AMjbqsHWnM6QZaZPnsId3UiVDJ9us3+GSRAfZ5jak/lRa/Rjqep3mfp2s
i+W1laVDRzMwDeHJ6gC+r63n+KMD0vBF4zeq9BfEQA/TgqiNQdoP0me517UvS5mRBZ6rCkhJvSrA
4xyHoogUCsyHwbB6EOi6VUgUZL6OK4PhfakYeQJ6Z9vHD52kr6DnGEtjAbWsGzD6mOkIuzyJDhXG
pGy6sZXS7FyrkchlkLkbADDadCj1YjKzAOOkyQrxEKQN92O2A/neV1rBRLe2dFNo6Mv6xx6jrK9N
NZ3u473IptAp0uWLbu3FZTGWMtDHWYt8jHVSPUgTutFrxzF13jXmsgNokUlgwUOWDiPNVI1L42nD
mtrAGafYt1nqeIFO5SwaMPmFBejGFleMStR5B/pas2eg7nLYjKcXG1tclKSV3Xwt5V1wKZnfDHvV
tIvOagATbesatLNas3fnlMob8yHFUtqNxxXLMq9cpcmGSBw965Wzlg5ogkTLIRhWmusUlgLVLcgw
OLgQWeIQTUArdOg3KJOavqkUz3KWfvpdjdH0x7ktFED4hsWAN2/acjCRdXUoruH7pWDvNmnabkFW
zwuzxUmpde/2ztgLhjGHJs3/sNQsa76PkK/GpB+tbCojfTHnfbgnpiz35nqxxkkqwnqS92SHhTnR
8/rdsOwQW4SzMfaxEoC0vLRE9ZLSk3mBjMEAhpTza6ZAbvfOlL3GlMyh9Mcd8orvWZmqxe+WAnyw
7I6DsaCKcNh0blrf1GFbmRvTzXXWx74xFgNYLUk1tjexWsKfygOYQsXngo1ILx/Q12MSWF3fTh5c
Dzv0yhVpKGZtugZoomxJH4Y8iYGKVdfuTobAQwt1YzeimkpDGaYUOEFCnvgKlEqWelVR1sGozrxQ
V0PxQSrd4ghd9bqaw0hSJf1/snceS5Ib2Zp+l9mDBi22CB0pKmWpjVuphHC4Q8unnw8ospusO31p
3M2iN21tJCsrQ8D9nF9+cvnZxiFMK+Pk1N0wngzVdeU+bBhKY9V7MjwINY2PRd65/s00SuPjYHFL
Ht0ksMglWPQyHkYlGys61rk3NfBJSfdcOirvD4jG8nmnjLAfjsWSJ1czqS196cuKrp+mIS91z51R
hR+K0qCiqSqD7MuAFnBZmyq5/RaCTKOjpFDD2Y096OhuXObweSqI9qWAKierPSUwXhyTiUKCnWOL
kOCuTFtkHdhD9JTUM3mMlZ97N0ZmkI1apv4Uwzmmn2bpOJ/yXJfpS14hn6fWYcnfpUTX8grqrLs2
8zgSa0fqL9aaqMgZGSG7PgXFZKudDV5BxJFllTnvd+jqIyap8EHPbfFmSTUHO9W2vUku8+IxOjuY
l/ZuHkxPRVDpr5yI9ovS1ozxxBZNclqcPA9iVBc+hOvijzvqO9O3VWXhnpS0+++z0ZYk5qUh8Kao
5uo8511FQlHoFm9Ryb0fA9QQQdzIbniYXBnS21Za4kdu+x27S+UzutfzIn9MIdfZoaRsGQMCJpRd
b9jczGVXtOxwwmquWqeMhZRoBNWR4i6mbQletHes3CF4MnIq4iZZedZEczl8LBfvA2VcRFwUCf0w
Dq55tb5w1+/aaO/ORE/XFflUYuQni2J4ZwVT9q4J++9VR4o6YFN+NyWaF5C1TZiQ3S7K9iHlWX+p
xil7E5ln95fU7zW+lb4++qQCE1ihQ0vvuApbTG4DySh+YBxzuZaiOfWivvbFUH/IDfd5YhFaa7mZ
juIKKWcQz1q6p2GoyTwx22VvNlmNIdsnTh2cyzf3zOPsMgNFj1aaiyc1hib5G3iTbkNhXJY8JDZn
nqwX10ymW/pjiPzo5vAuTIP6SM1P9D6CgLyJmBEw4elpjntzNF6qTBuflCv1M+HwhDbajfvS2OPw
OITKJsAvyj5rrFwsoYsxEl+Xs72uH1uzr5ZwuabM96dMqDTmwAo+0MA3PisaKXbCXoZ711OEV9V0
UJeGuRbGq5dl0merrxSClW65tQd/2I0NTza5LDPZPyYlCIw+/W4Ic/dDVhfkLZYq/7hwgxwM4vLp
EasJ7hNTeOcbQCV8N21avuk+t3alnJ/bgPsQp4h7Heesu6Qg2PHUmbe49m4CTRRWMBMeQ4M4LmJq
wnUK1Bf5WPAkifMxygX7g8mKfQ7KSZ7KcrI/LRgfQACL/L3WdJ7EfkL5wpLScthM4c00C/1KAYzm
d8e4J2e/uRFudDVgY97moa0v45B9jJSb3jumoXaVa7a7KiPGbio840NqOvXt3Hj6JfTc7okMmtk/
Dq4o2FhHmyDOYu4OJl9FZxmcoyODTwPrZrzM5gWaqfzQ9MC6S6Hzg90ZYTwPpP2zhGYztKsZfcrq
PEiP7kShYdpGRJioJjwvCSXz81gS5YOh46Zo1fIWhoZzlnXBSC3tbB+xRi+j+dmvfOOpiKQ420lH
xkuWZuesAo6IUyOjCWBKHsrOax/cwspessxvyeDo5V06TcYFXGI6z0HFWTbMP2hyaY9KTFbs5X7/
ETwKh14v1xaAVn6jL2i5ltCOt4VXftHMXmwWThDnFdXa7TBnlJzq7IuRqPIF2a991UbTHmoB4hDP
vs97HBJR71b1QDF8WRY74RoU1HmgTsecpT5ueWQuSLEeqSyIbtwB2evO9ckzWuhROmVajvYh9Qd/
X0HMXk2tjSvmjetA0fTF9UsqQaT33hWO8bCE1kRXoUsklJmafB+Xqfzgp1VwH/j2EwdG8EPlLneD
nzgP1Eu9dW77oec1fGH9KJudwuf+eaKRp4ixSfkHT+bts72o7loshKU75vhQ6N7hueFQpbhE5KiN
fecBOQZjl9uNn7IhI3poYQOm9Cibd47DJsK95FjpTlUooWMWfXospatoenBmmkQQsYfWbu7bak2a
7Xyy91xrIQK95srOJtkxoWfN1Jwasx2I+zR0/5TqkrZeEVpPQ1Ka04Ff32t2kQZV2PdUf8+xWxcG
CXpgD0/T6DG10mZo3/glwG1cja7zsfJUSU9l4ttfUWRT+eFGrThKly7O3dL7+f2URJpwVZAKQaZ/
Mib7mk+LPDyOCDJBirpTPPBV+M3iiJU8er53mqPeLk4YJIkzDKRk3hItRUpALfjQ4szVQLJjCtqT
RoaKqAuo3DqWFE66R1elAMVek1tk/BVNTohJ5fTWRepw7HeLx5sX065lcBNT25TE0kyHcu9XRfBg
iMwnCm8xAi+WoTNTm2jP6S7PfUEduZE4H0ojsUpqwSyfmqrc7ro4NL3xrnRrKhByS0Xfm9Jov/pd
1z0UeBLbWBhukuwHTu1v2shCueduU86Rdu6aLyZaOxKl8sBuaTct3VddGRxtaCozAvEoOOZiYras
7npglHknu1FWx4GVKNq3c1Hnh7z122earjLyqNBjkE7jyo6vArzdl8Kec0LKVBMQSTd2E6GqWecB
iI2aQHnPolfosZtdcde1FkYmDekkYrqzxvuIgiqDMz3pAZz8unoNuhncWC+t+OB6cuK+beYsoXsr
6d76RnrkSamh+lLKoVaXCVMYOu9R2MGd4axLM1bwkJijUpSoiV3i92Nbz4yUPaM/IVWirj9VQ8hr
UDOoaTSAHMWctLx7dlKREhOWtiJwcKoqkuwsGd4NugiflnqghEblQvqgO8087YOJXXwf4MQ0L/XA
jI3goBmpXZMwFZjFc+KB+oEjMtPI+veIPabgFOmQtmq7aEx1Ks2WbG7hfXI8ZacHr0hyeRiBYcn7
HLD57+a5GZZzr5KuOxSc2+/92hE/kpybZzf7tX4Ks6xNb22GOlxpK1MD5lOE3yuoyeGQBB39GUuS
iiccqyG5cvbqBCrRfqqDkTli2bmsW6/FIECy+QLmrH1h4qcHlF5lFRsAxXU8JpIuG7dzG55Oe3bk
MRTRcEeHHwtZNLQASFWoaHnLTI2U0gZACndtZYZsjyro7ZcyNPrkLc+lJCOsUHZ7sQDd7vScVP2z
uZRudTJKHinWkHp1dWqXN4OOGnOsQEioiN1jzeYCMZ3B8/bZUvnlbtJRFu4cMRq0/cB95xA4ZHgu
9KbGVrO2ks3IQ+5rqfMv1hTleldn6fzOnmYOwB7DME66hda6g3C97r5PA53tU6cw+EamynoZ+iAJ
Tl0/D+4eSR8NeAXuKoDARKRzPDSsZNdaW3zw+zodq86PLUHz1KHqqsl97WCA5GNTt5o6PoQ9vrtL
KddeGN+KtdbIGcVbPdNjdsCnWmYxbW2mHyeq6osV0O7n17ArDELQOOvAa/1AsufAXD+UfWEyGNfF
5MR1ZGNB7hKS0Q+RPxbirp69wIqBRemxTYUftSddyRbxOlJ6G2VW1Y49+QsjtW7U2PRR+RB0nKOx
O3hLuFMLfVUPs7Qa686cNWb1aOhKthLV9CbYuCP7k4/4mlV0rHmfhJOo4DINEb2yoBKd8WEGHiSt
aGQ6PHolKjRNP09tm+8nsg08ou4mCIGbaA7yiaYVb+ge2hYx7oEj3x6evZZWmObQ247BJ6lUlq8N
5KKpX/LCcxXfHGMcH8XsmMlbU5rKuKaIwqprOBEJceRgqZvnMRpslGkV1uKvZepUhJtpvC292lmZ
a3gnD2ZIX1qmXJIVtOVXOubJy+r7DMyvVHFUpYNV7ky6m21qh6t+LM0dbTIVgeUKwvqNaIPpq/TY
1GicqiZgOnNu/cK9DlUxFRfgmS56LbCnIiGVylgMoi4i4de0OCa1AVRetFbrv0aTdKZ3S2sE0VNW
2IA/VpYNTES9m9KcGUPksQfMkSe9w8QirT6CnxckdqZua6i4tvKQWTunbEze+wpVVXWCrnSWk+VZ
jTyXNmjRLjFqgxXSGwcKg6jdm3zmPA3bRA5N204t9lFaiE9VWgbzwQwaI7iOQhgGVVOzUxGdwQiY
qPeqnsb+FNTTwLRtcJUbT6NNE5mkgLA0pleEx3lKEH2uOmXsmjkqx1MrvDJ6UHk3zzeijLLkxmfJ
J/uwH+jfcGAKsn1dDQ3deQ2YjaSnpOmqJ9gpYR89Lb3hvvDtEiI+6usqvEqBoHaJ+1aH+l3VlUH9
RVuQXc9zYdbK47pbq0ZPG9n3X+f2/6FL9k+85/9wbl/a5suP4q8+Rf7A765t7zef4uI19Cnkf7CV
/OFTXF3bnIF0bFhIXgJ42X+ZYB2ss0juEZAgU8VX5/OvfjfB2rTRYq8OQ4ffCqEgXph/YoKNfiHz
V9s2zhp//VH8Kqgt/koKu6lqsyDoGlDSKc/3i1csHxuhmsdwspePouwFK48Y2h9z4FTvtW3MxTEZ
7TF4DNK0qXdOSSPbYV5DX/YLuOexTo2WZFOhvHtrXeJNGamXIUdjGCett1SHCabsPSU/pwD6UO+7
wUHY4OFYJAnV6VqUC6VRl0dwIYL53ICsCIRU5WTeJrkzEqfIXpnvJ5kZ1jELQzL3rbIlXCG36RSl
M+vswRka+9FVebobMGEAhBhl/cNtnbaLPWrZ9E3nugaFUuzZ9CgBaNmMLcotn21H2MllJOeqOKCW
7e6490R5EQhnLfhePLhHx+k7OnuzqF9IqbdCsqg0TOK6kXLIl9Kn1s0BDpQXGshCZOVjXn+d/L4g
SnfSXgryUlhAtQmM535AsH+V/tCxBs6trHeZa9JpFlagxTuhQm5IS3kUwDpVMTzWTS2o/piokMz9
Am/gokXU76a+b2m5y82C7N5RW3c13eXv20oH6lTN0fyZTSogyQeaezdkC+eCHSrv1ummUR8jc3TK
O+H0X6BFu/FMzhBNe5PyGrgnNwzSvZ9nUbVrTY3AJG8cmcdj4BTZYwem+T0yguVJOaB3MQyQOCdJ
bRPZ7WThbYm2Gu62ZJLa9VNXUdMyi/CGE1+TnqoSgI1KZBEhOBhjWVAyf6aHg06lPp7koAhwpLSe
TSloeF0WAy0DfMNLBd7pS1aXJot+YK4rCRttEptA2Twpvw9D6dGhMUvjM9slIociKOdT0HQIk4sg
lHcq4jTdOdoyvkVd2hIqCx5FhwPggHtqFy/8WA1udR1pBSYDeR4TJ6aVU+uHPqlomsvNkW9mn3Vk
gRsQvrEpLONtnt3ylhQnaz65dTpPgH5dAw01O9HQnN0gKYYzNb0lHS1l7Xh31lJG4w1RTcwha5Da
rD9Ks+7DPd7gWlzRgiwUeHg6Mk/VEgj/xGrcTzCcKRCYbS3gvxDU03WA0V27JaeSsrto1gYPTZcS
V27qIj3bNhcVebeVq/OzZUiY82YMk4lnB4x9bYCMnpA+aXUetT0vsESLXelbR4ZJ+x1pOrHhXead
s9rWYHd1STwrWBaNOlVtLURmWcTF8iW419mU3dYdhFScBmNzwvEcHRc0VbtoiNTfmEL+53GF9clH
ToKExcJZ88txRfGZYxkoNnbMMu1hGlNKZKJ5iXn4rP8mkWQ/Qx3Qmf2v91nzpf7Lbbb+5z9vMzf8
zScdcBXgY7bDKowQ5/cMkvA34ol8dPPkMljEKfz7MqOPHaUYAunf/yUqoH9fZqjWPG5GfMB+EAT/
KILEJ/HwLzIg0pqw1eBYo1PdRuQb/qI3gr7xCjGYmjPFyEg5bqimTbRXkpmvwSFFVpxFyWmOdKyG
kq4gc9KzBxaXvkIzsbWZU+qlj4FVK+qMWbg75GW6gcjkXaHQmlWf3Nu2xdmuOjPKjwFLWXIyx3ZK
jhEbk3/F3aGCq7+0TkrGets49ee+Vu78RNUzz61n5BFtiFoa7nt3LtqWuRoPJiS0r6zwlKKm+GRO
SqBkkNBQ4BAGq47Y9pV+212abY9JmnWnYQFiv+nXVSds2oK8t6zWHAXbNpRU62aUbluSoM6X+pZt
e6KIlk0qWpcqct8cWkYcvy9Pgzl3LF7DgL34zusDVz6CF7Gd2dumNtd1x9qG4AIYeY9rfRyv3rbd
qW3Ty22mYzLU1g1w3LbBiErVl2zbEYdtX7Sl7O+Nn1tkL9konW27bNZFsy3m10J6JTqBdQUNqwky
YAUt95pCcR3LbV8N19XVXZfYonVzam223dba9lyx7bz1tv+yAg5A715mpcd225ETvHgszJy8bM9J
6i7GAaymfnVrq+BCXPfrYVu15bZ2V9sKXmzreLet5s62ps99IaYDBeis7wxFrPJDHbDWB+uGz2Xh
yqO3Lf7TBgIkSQ8gwADEX+3qxCGdu21MEoyTtsov3oolNMlkEB2+QQyJs8IN1U/owWjFE1cygAS2
F8CJcMUphAxWMcAGX7Sl06W3NRv8U7oBHMGKdUzhPL9XM1Thoe6NjgD7KAIYadRkYZwmiouisw08
4b6hNtWkjW2DVsQGs3CfA7kA8bEq2xsUMw8T1lItQxAUtaI16B4wYutgIhMl3AAdR1TLtO+tpeAr
toE+44r/zKMf3DkbKBRtAJGzgUXQtiV1H2OLBMBWafGuSOdVArGiTD07CrHuG/iEsnnVvXqq7k7T
BlAl7gpWtRtwNW8gFrLXRl2qFdtCBQHM5ayIV5j1gOveBoSpFRPzN3gMxpp+6dQDNBMbgFYM3Xif
501Ez4NVSEIXV7QN0AzgDUYWEM5IV0CuCvNZgAKvQme1gXYSZPJLZCX4BMUG65UbxCdXtM9kNyNO
eQMBi5+A4AYO5htQOPZjOyBkWgFE9RNMXHHFaIMYnRC6b9du0GO/wZCoFYAk+xWdFDYCkX3aeMBu
9eR2Dzrru69yxTQBV4E3TXMY7ximAD2pOQYArTYw1EMv80FuEGkiV7i0Dar5k5/VgKgJU1e4m1Pf
fyg2mHX0RYAWa4lQcpkbFCuLHFgW/RcQrd7gWn+Dbr0NxgVjANLNN3g3ciug3mlFfbN+ZFrMNjCY
bQBg2ImSSe89O2VUnl0iC87odSaEH6w639wNY643vDkTQ4HEb8Ohy6pVvPEbPk0mlKQreUWtC3wP
4pgZiBgTuLmv9YZw1yvYHWy4d7j09s28oeHLCoy7IgAjHza83MuJf9s7OITKHcIaIlr0Cq8XNpxe
VoTdU7uh74lDkskJZBJUnmDelVRfwfpe5IhBZoSYww4nLni+t6CA2xcrzO9tiL/e0H97YwLcjRUo
OpfvnAM5frHDxQFZW4aDnafvNDdVZtOtbgnmGCdLX9H3OJeAJq50sfN73FhUBQdVcpg781F6yfgu
DehbkhVseJHIp8l3b4q8rukb1k+F22bvZoXpKTRuyiZ9FshHuRFoxpmrBzHWFHe0Bk1H4fDgzMCG
Zn31JbJ6EMvKVDvO//KsQIGAj32awKq6fgSXuLqNeUkTxsGoVVkSO+177jg6uAqasHSYv8p5fF+x
lRxMfgnfTHeSMf17Yk4ngjnfk2JxEVmKq4PglDER/jtLiJOMvK/oKl4A1Pwd5iI+EWFX58FfKoh0
ebesli3ZGieEs19LX762gep3Rt9da7t1f1TWdJxBnu86HIHXicWOYicUjx/dhDZGPx3olBva5OKP
6UvNT7CwSCQQdmGa7ESOOBfChO97TKd9fU4b5x7qyYobJF7KJD67o+YEDBBxUGK/s+eB/sFM+QI1
jUwOoH/JXthT+Bhp3z5TZuxzr6QGekDzS4A6Bxl+yZbUlvUxyYobMZbXDpnRzqH0wG3JAc/UY9FJ
ysnnzqBk2ZPf+8a7k4bKb5aE5L5Ac6P49ST3/CB0u9N93mf9ixrgggh4pTBzzl/HJtN3fOxDHAKY
3grZ2ruUs+gUImYF8gT4kab7mIL7ngaPtMxTxMptayM4G658rVVB3VPAzYtEBco0729sV8A6q+hc
u/JORMJ9bmHCob+V9Wj1NGOPnvM4NTWRruGoP3s27Eeo6vBBGGDxi2/OgIdc1azV911IkDONtrAj
ew+5wvMwVvrNC0j3dMPSOhGoOR/n3vTvOmMq35HY+N3OqeOuDb0vZ+C2eDYkyiXPbqNdSsQPfePv
WpsgUNBuV53NOSmf/WosYjmBG6hW6xhOKnvIk2lIeKiK4b6sU4o9UiW5XTuagsNsfJBVBJ6Wpi/N
lH4wq854tBhVd7iU6dbMqg+iHyi7GZNvRdF9hhZmpFl9I89GYpYvPmnCR1FL53tgidfcVMtrgRsh
JryE+WWBgprHIR7dbGBrR2qKdmZXp4U8J5XzGWOzTSm5+x2F0c4P0Cjapn/IosR4DpCj0pFS+Htv
RqFi5eK2skklmDr6kNKAmTUrb2U9evfoaVCXONNdiwgwRpcc0S6FVOXSudHFkH4bA/E8llovl9lA
71y0qKKQxB9DKygeej+xv3tO8STG5eNsp29ZbwyPhjHOLzYM6Oekq9FUXlIvh5jNPIKkePG6sk91
6bb6kpcmVtQDB6pN1kubavFVmHNlPhCjOsg7G+omhCzr5OS91Qh2J2gkwoOd/Sjqjs+od9v2qelI
zLraqhkHZ+emQ1S8CYBe1PJSNCP9DIwKS7WfSpOl+75uwhQ7YDEGA/pCKdG5fBtCoM/sUBLkMSnU
uYmj5T3CiN6Bba0zpa7Azz3hEYWtUHfHYYj+6DFPna5+RnJpTJ88pZJglSUxRzlXf16wa55SlSLO
fmmUYdmIZ31lTpIKHjga/UCYcxG2DwMNzTL/IuomqdW+FYN4M6M0yFSMVJdfqUXo/NklQiCuQRYW
CDHfgsUaXH869U7lP+XRSJ2U2cji6FeIYFnyB0w2942RG85rjjHxo+PYlXnQdmqZH6osdQ19+C9K
+8dWyzr4n7PkrmXz/Zc0OZs/8DtKGwG48mxAZJDJQ+AWm+Pve637W8SiiTeVIBRz7U/+92JLBB3S
Wkx3ITc9W+dfFlv+AYYXm4cfYwp9Ff8Apf0ZDP4nfwtxiBj517+fJQYA5Ndwj2HKIpDRvttFEC5n
z1b9bb6UnIawOFFwZkssaKNLzPzituivjkag9khb5oZp0u1uEuKeL63lvMdhjhgmC6dHu+4+9WW2
d7B+3+shm18NFTgvNnHgekeg5niqnJwSRPDC24kAOHCWqnsgK4YeMU/57dUZrYgqrIlT+WAbvmqO
UQVzfqW+slvjKxyFKJTsuIyKTs73Ow77vut3oa8zgQPCEvJH4a1KE8QnLgFIDgFr9BInaWjAjELr
HOZJ2G0Vd7ki0m1fusk0QVXjBkEnr2FdqJa+GevBr2+qIA0PSzUTNK7ApWJHePCaZqMUsrUk4eBs
xvESltqGcEdWHVvdoskbYw7ldnGy/qBlZnWrgnZc/HvQ15TmWe46Gvp6hqwnMn0rhCrExtOPIObs
0nYTpbLjkllmjeicQR9ncZAll8apohen7YU5wmj5rYuEAr7nxpMkmRqWoT7VapqC26KuON/qCU9f
gtz/3YR0eZfPRIKEprLoEo7yqb8vooqfizgggHjTkffF6ZOG14BhrHgxfWhHoIbt6FusPFHJkYNH
5NGqw1DU3kyDGFIyCMM82jf2JF6tJkm9S5WHos2BVn3fuEYSk1sF8hEVqFwhHL4lPgp+vCq5F9yY
SNC4cvgSdcCvfjHhFek1JbShRUjcxF/KZhuSMnX02rw/VrprzF1R+Iv6svSDBeRoCa5UDx+n8wNU
cmE6q1SyW8YZPfCYeXBgo1S4OKrMK/iJxvKts3NC1KZpsaiCFq75CWFLlhwUtK75bDcF3V3wKuJ9
Fw7Jl8JFs4bmCr1b7GUyYqXIU/ncJ6MH2h/OgMeEiEBLmshXyl1q5iGvrSr7m9CfuK6Nvg/eeW5V
UL6MsexdmwQYGSA/YTwtlFxk9acqu4gxdN8C11F+bK8wNtZXVPPEdgBRu2UlmUsMN7iFDQT/ZreK
zsWGiqdyBCBfsHgi7XV5s+bJje6kGSLqLSAML7JxMrSBS+42MYLK+aXxGordslH2X8Os6hj3Gzf4
ngZtHwFhT+ZHMt/mV6cqbQpeiMOlE5KUHHcvTMcSO7culby1NSK+u35OnehE1CRcB7Y/rW8SGj26
uF7pkH5jRoaNJelqcibYiZIO9oRo6zt3SIhNWMkVC8rVOhrVyrmUtjvQtiTnAS4mNDtqaBosrLwh
flUeF6SX9sHdeJx243S0j/hn34bAZ9JW741mZX+WYODbtqykkLnSQz762Hvf1HBGTP/ZMdMaTXqe
sUjQtbUyTCTC9sHjUgVTgWwaEipokvZHH+nIOXLvTx+zRsmnEM06CsHJsc4EHaJRTcthwnDADwqO
dRDQX4bM4TwgGCOhYbaAcewe80Vz8oQbusdFTK08OvYttzYrX7+qiDo/PKLZVbE5BG7y34v4D3h5
tV/+54v4ph+/ZN1fAOb1D/wLYHaJzMUOt6YMbjDyz3vY9Um/XjlP+NKI9HEHTPqPVFfzN4s/4hPp
ugW3rpf3HwBz+NsWaxTCFzghKZ7/jC3d2gv+dA87REh6ZA+T6hBg/Amj1R//p8AKQoJ75Ju4YSwg
X0KswQ2BAE1WBEqj2XZKSnNKyj1AmDCQ75reH6fYqMy6jnvRmBR5T0mmdjqRJX1fXSlIe8pScbWJ
isx2ehA15WvR1IhYZWlFJEafQhYCuCTirpe+BJVDjKDP/E3TtybJZ/xbwlw9qrh3KRDFcnpdHR5s
ZkNoPZLcmiB5wpWJOAGjxA6MZsCm1fch2wr+lCquKgtXqElsPg6ZocL1EtT6AnIwUbZWNeadIUI/
POu2SG+bTLloVFwbIMqd3OxB2cGiLyMZKPRJ520z7EddhkSzatEdZDFn78ylu186Gd4z0Rt3doR4
kBfYuPkjuRLZJ8BPj5UaNf1wNlART7HHj02nSLx3iCZBZAwU9V53qI5AWlcYnefUR3VTG/Se+CLp
v0d9bniHItFUt6f0q3hX3Jhjciz8xm8PDPdiX89lhuA4EC5bYDo31X1izCUddkNoszWbpW3d90OK
qMdH3Mo5ZEVnjAvWApeVOumjTqMePCxxunPlwv09dE3t9IfRQTDqJEGoz7lTVjdTXWv3q49vDpGo
1dlvGiSRMzvKH4CsfJAN3mV8Y5n/LCyruG2bfADvnpaZfzo0FHJUoaPxaUzVt1R2kFqavO2PXmKP
5wJhz3rSVveeM39BNUsYh+JtjJ3Ow2njXkXRFB8CCf2xY6hadmzTRQxeanqHPrfHGP8wIyIMTXaw
5uldV0Rsiz3TzsDNUetkFwVjSXWtxEl1ysup+ZuctS188a+PDlo0OBmeIYZidsK/PjpumUZ8RZZ+
XyVZdlyRx5NtEoEQM34ruvXAuDE0MuXFteMOqIlacg201v7ZG53qBl9j8FgFpUuwTpXeCW0h+V7f
OSDN6e9s67+wjPyK/K4BSY7QScgzfk3fdbtZmLKQtIBiYMziPHeEfBBZG4Z80rmc4hzmFrMO2AO2
drv9DL1iTjdOZcvo4NQtzeoN+QHY0tyliWEpxze/85O3aPIwMRqRPhuRdJ/tVHK55KphFAryvLxJ
be3vdarf/Dy8c8agvC95EI+I/6HPx7aX+4QKph/R7OWPVbV0nxVqyRr6QlPcgD/DCXZtaon3yjOM
H3MiqNJyw+Je+ZhJY1E7VQ97xY/YFU2KbGoikOTUKwlVnbJAqL9JUfglYT3Y3kauV/4PGhbIwV+y
1nJrCoYxtXuC6zLvqVTN8LGv/VeZZvZ5Toru4pmJ3OkmnQ81qDJeki7Au9+3D4ExWhd/yLpXAbS2
l8Uw34SpkR6DupPH2bCHv/nIfw0Q4BNHpkOnAic7KZTO+o3408EeDTpFZo8jfmns/gMoKxB+Xi3H
sjdtJKiEqhDdgP+dR+nvKnP+X08G5KhFUFCwpiBFv7xNUdSkoZrxEieT51+0xB5gwUpgIZurl9AY
rHtH2VQqZK06Ul6AKLQsh90SoUQol+WAwOaHUIlx6862AoQN7euEbfxvQke3xKe/Pr8hNyxvDjp1
stPNX5j3MNeTKv203xdhznXSFO2+T1rxjFGEu2OZWShaVHaUgM69TSqp6A9icBbYK/kxStrxPGS+
+9EmIRmYxjbuG2G0Bysc1NnH53OegqI/JdoGa0xF+nsm7T/Spv2vfSF/qXf7jyVw/z92t62dZv95
2HqnfsE81v/856jlRb9xGBODSGcHQMWWuPpz1lpz3H+frdaqtpCMRvjH9TMH//jXbGX5a1ODS3ij
tQIk/xDj2A6DP3+/iK1fs0JIfo0CIo1+fQKzDje5ygnHsYxwrQ0h3V8ecReZ9NpMs/WAdMnoLsMQ
DvUdqesRnHA/AZdiNcHcblQs3rEBxfdWGQIXsGlU4j63y4GaTNWjjl8xudWOZ0XwY2T4fQvbDjjO
SYaK5N4olJhJpKIph4Qg79nQw/DenOvUw55Q5nMcNLZ2925Uce77Zm0+dt3/Ze9MmtvGsiz8Vzp6
jwwAD+OySZAiKVKDNdjWBiHLFub5Yfz1/UHOipIopRiuVS96URkVmel8xPSGe8/5jhJ+y6fJxJsc
OnPBn+9mWCBrJ1OMI6GebCBpmuk5hZqQ0m9TD98z/Jq1pw81rvPEtUFPRFVVa2vTVKx0JaVWtGud
c/cOIGnsn2UVpaBl35bTBAq0nu0yY6MlK7ecMtZBM42SdZNEkbh1kfaT0JPQZ6EgGvP/hxj9ehSg
/yLXrTI1yEItfiLAnsbC4Oyn7OzC1xMv6UNx02lc5LIY4Wyz/6tPoCiPoyVfllEVAaQL34ZAzGN8
d+prTOqQTakEuyVnsBYTxcLvs6zfWH5qXcdpQZysyWFR6qF9oTaqtJZWGuH50nrb2fAfzq9efQVX
v9+r18kFHDDeAmM0RCcOKQkwskkTUY/mey0tgyzsXfR5yAsuNMUaYI/1LO/hIHc6xvb1H4+H+tM2
GJQVWhdHFKPeV7tUnyrGG5ppjTws+u47hfQyWTRPGgWP32Lcf6TDHe9gKOjP+hQOS2DTdarGb9ez
tmwSB6qu4xHFMMCxDfodfOWYwHQ/PXFpTCBHt5KhZpoqSxcZoiYzxOuls0GJZXE+czxlBLqApaF4
ivpyOkVbfDcM0w8yIf6qvwREzk/01Qod9bKIpyCyvUCBRQEMvlrTlbQXnz8nXZ8RZq/mISDecx6M
i8YWFCbXc3Q5ST8YfTT1xlL6ILTclTWYCvFEQS/GHfrUqLrD+qSa31ODah4cUj16DvJYL1do9wvH
x81Ym8awSA2TsEE1JK3icuiR9WBJ6A3/e0yLEiWsXgDbwRZT6jS49az3FzDbgnyDBEb55QJDyQ5u
IJRu0w6T9dXo8SSuJtnyAiVMkvRsc4Pe2ALgCBb5SZoAIHunn7LvoWZUSr8ky3LMqMJi7pK4eah9
rPEJpDe9UJgjZIfKxotTYItnxB36xnWukDq5BHVgqbRF6QJnSIG7oD5nHUcphG6pVfBD0hHsHBNp
Ks6JWfcfmiNic2Uwl0Fi0alScrLz1rmWFcVSw7ebXWgTVmZPWm2cZwjSOYSdt5B/eROzLFFXgarJ
mLJjVKY53ZB+9PcZ5+loZWIQSi/8Xi2tOyujhrh0sCaYP6hg5eCtKQxXZ6HTNPm5WuT+N5qOSuMR
YRu13wbYXk8TethrM0mAbCyaSovk1YToKr7P3DCur8VYtd2t6tplvHGipIgOU5KTatakeZbO7tce
gYQXE0KirY3GH9uNnMquwtI7xMl9EI1G/KXSMS+T+F2H0cXU5opO4sLQjj+QoOX8FOlU7mVHiQkc
febU4ZoRnYJ+ZRlBOYkM88eYpCnUnGDsF2B6zA6qQNyUP0GfJIhPYxk47YYavisWk4ULwqTbWivK
ndKmrn0HDgXEQhS1Trouosk1OEVzHr1rwrYwbjq4TsM95pkgXzWBMwA8yVIox5qjjN1lWk15MAsi
qtT/hg9TWDvNNmq5wM2r5Q88C+gJm1D2toYZELyb/qgHra3IMxrvWfVElobd98uAXR3bd8eNgPIE
olPwuESa7tkUY29Q+aK5IOkgCTy6gF1+ngrf4bRXt824gZiADA6hi30GvEVYZ6VRYEIsh1lMIXm4
zlnTtQ7MBEUR9kryuykl51OYr6sadceGPm7xfdR5J72pTfpg0Uo3HzzkubQa0ybw/VWUtBCa4n4s
5RJdqi93jqSwuUpLigorg6pJv7B8B/PQ6Ad7NYfNsRqEGVGY5VLdlXQaDdNxb9QYu+3SQHszIB1U
/JxiT0ubMCS7UeBQHvKRQyIqaZS/eRjibbZKXDd7LCbIAlUq5eMm1EvzPJaRniPmrdyHqLADosVr
WBgeLrO4XFdVZFtbK6tIfLSndu6SEoOOVBrtytzkd/KDnpDfd9khQzdvw3DQlU0hWrXDdqrmF01H
giDzUVkksET84NbouN4lNhoWF4d1hka41sYimw6jUZepAl3KFRk/ebJ4uPzy1GacWbBG0PWUXwxK
DIIrG1CQuBuSaVNmIGOiGn2GLcXSg2qHxreiFeW1eZpScHGiqvEQhJeZcRb1ua8Fpw6UR2sAOD6D
0yRxwg5LDSzFo5MSU4jMsf2AbxtiCsBYvRLfuIBQWyWrtrTd8n7IlH7a6rStozNVCfQHyWfi7vOi
6uS+SoBpnlX5oDpLTQJhgvkFQOnu8yXkaOk19Fnn6ghH01gRSaI6OijluR+EUR2H+L5y49Id1Iwi
t98vxKQpJ5beFzT7m8WKsYTNgjgv9GzCjxYrdpMlEwMqfbXu8jUdhwzPdt97hl6Y9yNgwS8l1iT+
nh5c+I6irgpKaxQLw3L7+UXPq+/RD9FoTXKIcOY8BXF00WDRGiFnU6AOu9LasNQEPwzmQ1wP4Cjd
vVP7xime5vu3Yc6JNtVZP2w5L2Fer3cEMTUgQzGM3tOqfvRkzuyaDsUf0kHndw48IxEBbKnIsXaP
dlId7cGw7HDMFv0cIkKiylnnYqL4/P69vxaDsA3uHHsO9qTHAMOqYN+TZhFy11CqkNMMfdsrjf30
+SjzLvP1UxJzmBRHNY3UPZrMx6+maPSexmEae22V2ivTrYylWaba2i1cVojZGwCnL/r91f7R2fsf
T9Rvzt2fntD/L569XW7wP5+9rx/lY/2mzzH/+38fvvW/OHZz4qWf4EC5neNV/j58q3/NEb0k92Bv
MPmweVX+fRinr8phXGcnzGlilgH8q9Fh/EV013y++FuA/0eNjqO3UdAtmUeeNQ9Uxfglb/fatsEs
qpV+4zV1aRw0O4t3kapfv7oZV79fu9dHsHeD8OWaLhUvPmBmjOOCcMtxU3FMUXtzGNLOhEK0qarR
/7OJibgN/vNz0QsdBuW947iN2GmUgpmr9qCVqeeDFd2GSB7XUaewb1IVbfP5RfEEXn9hv4ejQ8Wt
I9bCORZq+EOgYLYbas+XyWNrN1Rsa7f0JmfUAPSYPRCCMTpxvqa99cGYfNV81qZtHSfnFHKWYQmV
MdMu3cdV4G5lUo8rXYoO1HAHrs8UNHaNcRubzXhiUT5a7l6u2GZo4m0Mi9OTePuudCPiyixldLcC
FtL32M+pqDTEc8ngxIW+Hwo/LmPM0Z/zvD//89dHQDJB0g46NB7AkXKFyg6qcpt6aeKb9T5/jpQD
3t1VXFD4SHgF0Y5DwX87WMapomkiSkspJoh+WRVtRiqCHdxgKrDyFdvA+sFRA0RcUSW0aDmCr9im
Zps9pJUv0FyGfbyIoVDhM+/8e/Q9YeHVYxI9IyYTiwFT3rehSgqIKQP5aRTlY91huawFpKay4Ay2
nJASfxtJU/xqIOR4ULQwuvUtSrQkkk+ttvR9OcdB44Xwl40f6uYqNAYMak6A+iwDG74PHTPyl9bk
yz1nTCtfGG2F0EDDCn1vspw/+VPdGiscz2nD39VZr7tQd5+HInKVpVU1Y+xVVUN2bphb/rkdaxD3
Otc5uLEIQLDV7j26JP/ZLoIuXbZpmf+kXFVp2z5ugJKTZ53dRSFCBw8k06xGbqe7CJfd7WiOxl1Y
FzSpct8aOG3bOg6VgBX9e0wq2hOyWy3yMrOPNXa5WXwRWb2Cei624YaMMkzzVcBxpfVMkgpN/iPm
gMp8QMMDBqORninxgCwMjDj0PLBiPzZsqin0WSGCHbO3lPPW5Tzl5aUcn0orD36ptlIduiSu2jO1
rsJvqhlHt2ofNWhvatO6naTo2evGdvoTKSkIDApe6qGPFSBi8TitpK0GGQwP9FPTFIaXWNvVXVbq
RoucRFGwbtcOZ362tyhnemQ7FhhN2a/hdvrQKQoNYlOH8KU1hbJBn2tdaALf+SJzY/cndvbmOlJn
57qK/x05elpTB4XphkscWWi7DMspvvdbcGZwEKTv0r+gs7JoYpg9ZZlgd8KZbp4nAo7dWgO9qAI5
L4dLvYE3uuo0kAFqhJFyE1pG4QV+RVAHXelkI4nl+gknGqnxME6SJFEtpcyPvWN4RoxZ3Kd9PD42
dHe+Kmo9FTTtJlwTzMmQiAattL45ZqXPFIiiw0lgd/pXjt3pUmC6yNZRIS24frWDKyfqfrSOFF9q
tWy8qJi6ZykbBDC91hhYunL1Wm+1k0z744oPM5g7Kw0capMm4dXHrjEwtjhpqKx6Y0XfFCRrNTqg
m+7yQMdPP6xiPAANrEiltUC83pTVUy/OkYUsK/fCdPdDdonH1xvFwfFvKdOQ7bUemvTsZUL6/13U
f+OxeDU3v3PX34x19Ph6F/Xy7/+tFtFRYOIcZLlFkjG3J/61ixLmX8yDTNyzcnJeLlg0/yUXwY+o
sWDZ/EnmwJfw6b93UYL/Hm08SqZsjudsWfdPZJsUOeeN0qsNN/sNA1sjdok5cJjh5qX71YrVtCiS
YqkgpxbKrHoTyTRLsdRZCzeLxXM6e5CWokbPHrUsb9SlMcvoxIuiLoUBVC5MNInJ0rcSaMCY0LJh
BTwZJWiSqYjBi4AfcI61BMWeHQJpckDw++uhRndWLtpW4o9wWyWS8TI0OxCaQvX9O6IFE9cbmANQ
0IO/K6HmRVZohwv6nRayahcpeBWtRk1W+ZOV5bqDW/K3GBtTv0SarcFdbW8iWw6IEJxRDpL9hmUh
5A5kEWTP4rfE28XMjBFNyGGTIYFvvgy/xeAE4wmvQjGGStx9kYwL7UU/jsl+SA4tGhj1ylE0/0dM
8V5jyh51QVm1HfJY3ldp1uZbKx8QaI7SRvmFaJ72SIrf2qnwiTgEey8yCtIP8KbH2zS2mku4ASx/
PrTqfgg2dq6FT41i3Re+uJBBt+jovu71VJ4RcAHpVPyCDXhdIT2PllQcKbi2FVNbpWHrlm4GFKo4
KBRucZQ1NbEUTb2fm2grXN5wrVxlz8/66icG9zTCUNkkME/i4Bww0ePQX4wlVdI8PEch6iWV3S5h
O41bLPTQ2I3Q/mJJc+8GQAx1Zw/GiNKvscEMsq4aCy9rUt6PU3Uo654AciUrql1fN5cT5NXOGzEn
Lew+vO6pSq9ZGmIBXbfdDUNzMfm6uW7sWcNDSMnKGMbk22QUw4UVmgYKGG2vSsoqvBi+TckqMW96
fuRCa4N7pHhiU0Mxuc70Tiy6sSM2wMXw39f1WTag1h1mNxQVkTuJVnbZ4ZrHCRL6Z12JRaKS/i7F
ascfbPRDMqSWu4l8oe5hY99wKvb0OrsvEwjB7szHx0FkRkurHcpq6UxleAcwp9hZVu3iwamccFEF
4bnq/rJsJ/ByCiAZMFwMiklf73ulWtIXWApV0bHhQdweL4IcyOeqEMK4LQLA3KsS4UGNiItEEdAO
EKyychOZhAXMeg3b9vN1Vw8XkQ26yuXp44grLjqhwhqQrhfG7hJ/VbHBVvOlq+AUlpH0+knmZ+jH
7rS0X9OOl4vMz/orFv1yAcfWWLJt5F2IZno2p56tmZQd2SbZ2B5Sair8zXEXpu107oNQWzctf7Eb
24QpYVlXreLHJLpUSAFyP8frH8QDjJ7yh5ZLT8+r6EdNz79EHh7/tEH6lUsg/I9NY4q97MvBQ8Mu
drPy+dy2ONFZESBaIxk2pS8q6Mkt5HonmfRwOfoG6syyr9dNDjN1ysQhZk++sGLFPzSt4S5BfZke
V+Ve6Shau5Uba1ZBkXx4TLT0Zy80sLYy0y4MhyiGjVEo477oSu0sTvOBXXLIn67y0vZ6MmpWvUKN
bmeD5QdzaoXRUskMEx6/3AJv61d5i4BtrYu4wUWSV2dj1sHbrfIWORYSNrohcHpEh88k6Np9Dyc1
u8wq5VlT2ssmLJ/JCdZx3kUK7L6xkLcIoh2PyultYpcl1dBpEUp5p1bACgkTLveq6e8ocH4b7TxV
fhANCTLUcha1U2xjTUWe5KhwnjQ/F0/QQYoZt4GyDcn8gSz4C8RLMFDB1dNBKZQrwwp3dVReRIAK
CZYsFm2ZGpdpR6RAgr2YGQ2Jsdrh/VZUnmZAi2RZCu0ZpZNLOIeTLERX/ar7zH+uQ/shdZUVlqIO
kFySLaDqo00d/K9+Nx6o/yq4hfAj6blO08l3q23ciQu2lCJZhoWBAb4ps+Sx8JX8MshB/GlgnLza
oOGUx2ANuwusbTX8jcRBaGKDVlFajTerLZwlZ0lnVmcHCxpmHE1MsKNJf67F06ExOrHie+IfWYP6
VaOGvQQvGGKroud8TlMhZaqhOE8i9Y0tfc8hoYLeJG0uEzEi4ZatE9I8aFR4TKV5QXdFbktfNp5l
hU6/KSumDPb9zwPUPeYcknMaFoygaLJlNNo3vgi/m37/zTYLez9yFsmrTUEoztBVJb2cZj/5/nKM
p23rWu03UHQqyN52m9d7c9oOLnD1tLpMKki7wOxg2Zi8+0V1H9Qqngnwpsu5i7yidn+OOHhYttET
Mx3RvmFgHugyGV8ELoCfovuVAoxBVcQdVJomuYqYHOjuXLsSVro2nEk/2ds2DQO1rC6jySAAFgrV
g9lUX0gc2aeh+GI5j6U0uz0eDg+twKae/EtOXgeVMIaNMhIOYBVVujaIR/jhBu1laZu7PtQOmdR2
Y5xeJ/qWYN71AAQAhAg26OWAlnCoCy9U+wOpBftg1Nol4JO7cTQvrFK5rGSYLYO83mZ68IvJtw+2
wEbypW7C80cuuK7deO8oz6V23RYsKk26ZnPwtXMnciisGAcGpwy3TNwFno8zI4vSyCOt/qlknizK
W138cDgCd6GxqOOfLQq2AKsfe4O1ijRWrQ9+JJYD55IyD24jMIK1ozEVSThdmKAbDfd1tLEk7qib
TKm/Vu020uNNy1INwNILpl+OBT+rxF5iK147VGucypssby+sicnnYQKK0zKj2BZru2UvbecCKcyB
T/aK/eQyzdjyoLSqJoh9bc8ywGQcke/TwAeIul2jDxupVTgNntLavHQicRVmxSoh2wEiH69Ryf7i
u6nsM2HQV6vQ9jox8rHOPWTtPCt+TVLbA+rgpe5KN37Wqs48pUdXCE25X8FuKEpaWpO1qn3O82ih
HKXauxQbFn7QY5kopFtcT3CAjNCgFaSvQ539x+BeljSZm4TkOuuqAqmKi7vgSBzCP8qLljSMngo/
NfryOgYYDy+GXTPWzbpfIiqsvbnzDeUn207izBzzxdAJqBONp5W8LSlHYU7yu75NMZ/6OHgd87LH
0o0dVUPS65Yly3AwNYDVFX1rGn2+KxQz2gQj+1KnXZPN0RyKWPLt5/IbfnqxjWdu98JCKAxYz4/q
a72PvmT1pR3GxabLcMi11XSpO825VnfnulzVAgWxjmUDn3xmM0UWyRcTN9H9AE5nYwU8gcTuSncZ
48IrcGWMyZXrDtuAP4L70vUQltwE7ESWo2m2G7SRgHdHwi2S+rwmGAly8rh31PCmEmD3sX4AZhPb
ND0rQN8hke3LFf+jxJJ/M/I+3OHT4+02fKJxaottT6xSrnD08DHUra1tx1+LAL0aroUbfwxXIfJZ
UQEMtJutYaa3OiPnNSnWiqWeUeG5N6LWI+sLnZx+YcjrClcXwKTUK1uB+cFeshZ7c+pQX4x7LVJH
ni83BmRAvA1tJWbFADDrbEDZj+spkCufzfEYmUu352WNhk0KpjpMVYnZFIlyBn7Qz9alon4TONyT
QfP8sbwBdnVB1HFPvoi4a9T66/ynrDq9x/V4E8XKAyi9g93JL4qmPkulu+sJQFnUbAkWLgpjWZF2
ItlJXU49B2KySao0XmdDdVBTbaeIDBcYqFsyF/EV6Tea0dwNeN1F8aNJ+bzoNS9oLp6rqcUbYD1o
zfDdbfvvTm0fglZdWVMORHZw1xAAz/KovBsK/8JozU1bBNaazl/GYSQ3SaRRxV1vUzfByOSvTMcc
+bPAx02EWApFn6WJwnarR8bKDqelqrRhBQ/JGr0soEIRTw5E7WDNoSBaVvTIiY58kF1Uo8Mdqo1f
a17Jjp7m0gop+6qV1UqKFP/Xzs3Fd8cfzhPeFTlgTfKBvVBZ4sfqKyut3XVcOLsAxYOSleTeAGE2
W45TkOUnxxphIo/NJi9VqBXCI8uN5AJE88yOMcErhm95YfMcSmOHr9QjqeHRbpRb17dvAUnBlNQW
iBTQw1vDDzM5x33tLoySUo+ukeMSupdW3A0egAPYFNN57KqLYDLNHZ34+Nwa2F0bZrnBBsksJNgp
0+dPdFRv5je1V89oYq90nXSovkROX/Rr2x6/RHa0pQRzQfudvA9OD+xUmGVWVVM8pIm1otzk9QQ1
6TbE/lmpYaZ7FHa7cLos1HKBhh2Q00rI56BQVu2UX0djh6yuBfdVs/mT3sA9MvJLNSNUICdfwGRn
7PfsqgL1etJRgJvdxmB1SwKoZIn0sPo/UAA7KJZy38hLSOo3lRkemoDDSvDYs5/0iLlZB5Z1ANXh
xbK/LzoBkzxl9ZgSJbktR4f1QdQTIPbgIm5mMECkPFsCWxBMEQpx09pvgvHc0gYz9WCUjPD6xyp9
SgLXaPe+bbLNU5OCEw4xOqDLAuHEX+02sZkIjYG9OGUl/wlzPZU/lBzD9AX+Zkp5Mi9d48yGd6Ah
4R/VX3YT609aL4MvdZgbXLgWWY9hWWcPrtpkBgRmmT3XPlzMZUWk5IHEEne8AR5kE5wdjGN1QMgW
b4Usx9pDTZLjpHLNCjiviq+Yo02iXXac4aBEm8hIlrElatgXvqwfURzF7PJCJxVL2w8MBRe23ygU
F7txPmoFQc+alYUPxHkARW5AQeyEOXbWUm1bANNuqiOGd+JGUZdZ1cpgbYvWXqmFP6xtq8a/kZgw
71bYmS8sC0a3mCiTtXqoPojKRfvdZiqecZRxcN8HBXrvqhryVVizScambwBeBVUHFIisjiLh31Ao
oJZZ7SMzo8V/nnNz2V11uor6DIfQHVZKm6nbbIMLM+oo3reY4nyWv7H+ZmTt7MGoUz/0dNE21jrp
omA/OWSveT6RQRf8sP42UNpy3+uKSIiymeybzLZ5aaIuT27joUxuUW+Yd7hS+mfF1MhGmtTaTTnc
4SDFYzhbGWCWcrLoB6iwCxyuMZoVI2UDpxcG/fkJJu5EUd2uYPl1JvIJmwnDXhodx00OyrX1xUei
cotDELFKNnYUe7XS7JU9pUlQ/nhBTWvdWHlP54zwtWQlphwbqWlFZr8gel5cGi92RuAW9qUD+5Yy
U4nfkZ0l1sdJm22QyYsl0nixR8oXq2QQafGNJmk7siWYzZQlBVikU7PHMgLNeq+9GC/TFxNm/9uQ
OXszKQ5j08QETOWa6LQnYlqwcXYvlk5Dg3C8HF+snv9fDf3tYieT/rNq6F0eyV8//+t/6scf/7XK
ovpR/mreFkf543+3mGfpNuoQx0alNsuzEYf83WLW/sLhQJGPYLDZwP4K1obeW7VcXC8mBjdtzjD+
d4tZ/wsDHj4FlkGUEA529z/wtPPfeV0ZZUzsXBrKcRPYhflSuX1dGbVc0tdSgB4wgZwOHL2bbyMq
H4tXN+fqfY/5fWt0vj7EQnOBA0XOkT4GcnQkwKDpnq7CzVeKXjxg+C1Y89Ror9k2uScdMRqTDMXc
xihOqIzfNyyxBDOqZuskwRAv9rb8S5hARvzKiPAZeceKRCvmXS0UBP2Vp0IwP2hXMhRqAobRBSWz
t0OJlKQhXRkML63ctZFNt73FHiGLC+zpdhMtOswtC6lH3z+/wR88Ru4v8gUeIv/nxTD5qsBdd7Vi
AkHhCgl3oOLlKuvS97vfzY9/VDMfqYvml2WWQswdfLyUIGvfXlyiC2tyfGDmKmfC/Tik+YPCuAsN
Q+JeBSv39PlVHeuq5gH5XlQU4hb6B2i7bwd0S2Iw2t7GeoCjcqmZMtsq1MGo4Pt6gZYA8Hm7tDie
rFtdt54R3j5E6FDxv2vl3YnfMjfQX/UQ/v4thoHNgnYCwtq3v6Wh0EEoYkDCXdeVFFrI4iYkx6dy
HIAgWYqJ5AGghgeT3wyUXlu0UWE9BDFVHkVtq+XnP+eDV5o78+9fcyQNcbJGjVxDEZ5J9RuNcPOo
+oFK6l2jhic+3g/eLVPQM8E6QBwvn+/bC5dEJfTBUM9fT+Nu6ZXfpGWjn/Alfng93BXUE0yJWLDe
DpLaVEXyXOdJ86XusCZTk7DjcIMV4m9A9j++xaeGOnqpyLtxBisGiEM+M2u/HVI4acuDDJo/1Kz9
fmVQsM95yTjbjKO2E+JTakzMSF5JKWlV2Gp13ovW+eNXAVkNXwfzGiZJ8zglGZGyNEoCcEgTE+o2
z6Zx22Fo3LLxaP6DoXDhm+BZbALIxfyqvJpmkKYS8WPYJTjlTN6D+lU2kwNdDANafcLo9v6tc1ja
aCoC36YrfDzXyJY4J8oEJek86GnDgrM3J7ph9fln9F4nxKMRLhKLeWlgbXh7QSMmb1UUGtGatq79
shoR75vJciGvUQvtQdT8iPXO33w+6PsX8O2g80zz6i62g11lts+e1fI15556U0dNSLXlQsMNfGLK
fn8b50eFuYbXECXJvKt5PVYB2sQwcWDzxFA3yMFFLmxI/0Qe/fuFwRVI1ea3z2VZ0I5kp0Jz2Fh3
ZuNR19Q2ointDf19YyH6jNuoKebF53fwg8eGcnJWm5JqPrvi3l6VCUokxIhFna+p5nLcVPRL3x6o
D1M/3FWkKq1cPyhOTIQfPDdEm/NNxH8n9Jf061fPzS7CQLgZ1ksC1rDP53W2S4taek6s1Scu8IMb
iioRhSENC1fF/Pz2AsOwglAwdFyg2naXhVm3JI5gWChKCqxG6KJQ+vyOfrDUsspCFCYuG8WjZh7N
inPy8aBXUe0lKq1KvZF5wSJX4RBLewRlPvxpIGxFbT6WMGkzAtVaee1qfXUduZXTnZho5tHeLrZs
brnHM3sCmrF9NHNGkqjeLJW1Z852BVLLUi1faVKStBTmQfWlAR9JTBxkL6QisRafcjl98IIxL89u
ZCowNl6kt/e/y4GrEZxUe60r/bXIldJLe+RMnCkf29gNt1XbyxPX/O71ohrMFkKf5z3UEjPG6vWn
im9Im6TEf6xrZJg1XUQDlgwaJEn5rz992AyFMHLOLQBjRfTA26FKKQLHajjzwqmvUy+zdf/MoV+1
rUkiVOke9Abpo368wk9s2EvdD+2t0xvtzk77KvI+/zUfXLeY7d4u8C6ufj7qvLnuPMVRpWMbkllt
LmzFrr6YqQYx0iziE4vKu8/KAljCgYeD0/yav0iQXn3BU47HRDEz6ZVqEa7qKEZGpwTDnR9SKQnG
1vn2+aW9m30ZT2dVMWbPNv3vo8/YUui/k8vWenXouk8JZ/S1CyRs+/koL3fozdfCMDOrBcMDRw/E
62/vYNz5Pmq+nssqE/9ca2a0VpEUpJ8qkU5fyqjrVTK0zaynCNcQdEl+T4ZoR5qYvAKdGBBm2AYG
NRgZrT7/bR/dAdOYXafIpLGcHq11FgRISkSoi02oMRj3xLCeijQ8sXucL/DoBjAxz1sghsDlOL9i
r55r1PpKkJoT0rEkKkOSIQnnJTg58L2yavUzQWf30DClejqt1w3EfXK/P79Obb6Qdz9BzLYYWje6
fuxPIDKVIF1Y1F4QJvoK+T+8Ez8v6B/o5nkLWZeUtZCAdVxg9h3vqHvV9ORKOAnaZH2qtU2J0PHE
svzhbTEx6xBeyCb0eEbB3ajbSd7yZRHbSzulVDkrjL0qacOhj9mAxR02VBrrtZ7jtBqJM/NPTGrv
JlIL+RZLNedSi53j8f6jTh1sm/b8agKEuyy5GwsrGZNti3j7eVKcgXd00k585u9QDpTXTITJVBqE
oLl+LP+2WnVQgiKFjGWLr0Z9kRcSVaDiAQdbWEJZaoa1FVawHMIRX/iaouJW2D87bGVNTzQIXVuC
HU5EJry/E4j42fgx1c2at2OBduhqQ6jWND3MWrR7Gt36RVNq1dWE489T4olW3GiXPz5/Ld9PeLyS
xN2wl8AMZB9vWcYq71vHKlQvB0F6Pj4nYMeHMluxtGUndhAfXB9LpqkJ1k0k6Ob8z199g1lv5Oi9
kslDr1tfIxUm7xluzE1C33bjp0SRTHh9T0jR37/hLBuCKhklD9aPY7+OZsBTq2jleBE4Ug9uS7yj
Ldps0rHEdJjlTrTxaXqIReq244XUy2n7+Q1+v3gxrsGGiYWFyvZxhYIulokuNZozalt/iVczOPft
ovneE/94Yqj3UykgS3YkOo+SO3xcRCvjct6PTSD5UtP/meV+dE845vc/vR5DVanu8PmZMEZmp8zr
pwhWIQgCh0F6ta1vKs0sVwqRZE9JTWfr86Hev5sMxSlgRnOqKru8t0P1I0ZO4ntHT2vrdGs1Rok3
Q4uYsxv6IOS2us4fL0bzCqmqxESwVgAjOxqR60JYCc4X1Li6EXUFCqvvzBNT3vvnNI/yctzCC8Sm
+mgUNajBzKZ86EqCYz1GMzPFWbL+/O59OAr7YwJEKUnh+Hs7ClTHiOjlZvRSGHrrrImtc3D7w4l3
7oNnBOoNR5OL3QMJ7fzPX33UCbZWqmtYPXp90LdFUVlbws6qL4YRhp6GB+rEvXv/OWGKox5NhRH0
iH6cKzMkbQyEkvEyJ1J2Ip4D6WsjzW0MsMOp5fGjiwM2ZM9Pie32sSepSSVV5wb1k+ITBhrTN44J
6VPV+Iq3Jz/xtn/wvDhXcZKYZ6p5bXp7J0kzqK1qJMmkAt3NmQlPsCSbefP5W/HB/Zu/JQ05tUGv
4ZgOVCAeDQPFBPVkBATVRwabHfFdMiWd/ScDcUjjfEqB9vglV1rcvlop4GW3xHlWPeQywAnT3p/a
P5+ReBuEADSj46qa2yevX0HFybrI8dXWU12tvBKFKVaKrZQ3Q0nyyucX9QIUe7uJm2vb/x5LfzvW
ZIR64Ngcu6vSDvYdqqZ6KdA1EwOca/41sWidRbiTpjX0duspZxtVDhIrs83GT4wwOOjfiqxZQIPD
5j/2OrzWXAOWg9GoHvLbXsnLXzVOfvJl5wR6L5uKxPY+v4yXcsvxZWB/5vPR2QaBBXl7GUodxmGn
FB0g80BdIRluDkR/yW8jWFjsppm7sklMRBhM/spebyKfbGqj/A9exflmGgIzMpv/ecP8aupoRw60
I3B6tEHotwKwh5y6rPaM8pF5YqgPPuR5n8dOB0YSW6ujY9ZIqhnexr7zqrRKDjn6YuSGgVLua5Th
izIU1SnP84cj0lLAqIJr8R3Xxcyx93aJ7IhyaYZtJKx2U7sBMssAZftBJGV49fkz/WD6MNio0N9h
k0S/7nj6mBqHBz5iuXeLAvXYiIxPt+ITb84Hl4Vbkg4SJg42Ae78z189M5mCJOp6rNxVDI0p7tN2
97/sncly41i2ZX8lLSdvUggDLnqzqhoAIClSvat1TWCS3IW+7/H1tSCPTHNRTLEiZs/sZaZ5pIc3
lwCBi4Nz9l67SuL6ZJaj+lJaqIFfH9WhK5UNHxs07VUof/s1DXmlMYGZ7ehB3+idABwIYiqB7BsM
3y0yD+k5U7F2ebRuB8JgbPvF6iiC/sZ9Tw1H85InAW0nfTn7vx13EBRGqgZEI8tGq6zqJMm3Ej11
qCJa2J2NWhpeqrnVn0Lrh1psoIRo41F2GbSTiZd25RWQe5kO5LRgEQvCvYcGDTdZ4V5KkB+D/4o5
1WwRjvr1+Tuw3S/zKJm3CvgV+j4gceL9Be2LNHilNUWyA+tjPLGzQbmC3ju8fr3WoSuQK55beuFH
4an9eI7sIZBkEmY5RyHCj7AoyeQd9WD9N1bhZrYY9gFS2H9MDpJtzcTfjXSSS/8kbeJiV9p9eOy6
+/yyQr8AXxFFIDN0097fMfJwAKa0MAuywPgxpFVDlt8cIhFNSCDeylkAUFbQ2L2b/CxHi4t9+qJv
5HQLX/FNHsyMfMtxXE9mElzpWg+yc6LLcTIqcn//9Rk5+FEp96lRNIF4ee+eHCNdG9OC806TgzyJ
MsrO0qCOkYwR4DKAk3U6pdRevl704IVlMniFW4VtalEm/H5DENKsw9Qt0K+1yUONxt+VZQR9gT1n
q69XOnhZ/bbS3uE1dDhjuWClvM+xgaKhPg/ndDjSCTl8PDi/GFsD0tt/InZQP4kMqqGLWVbg1Kgb
IXS08HlzYcfJke3k4CFhs6H1waQYSsDHkxcnfgf7iU0tGRJlPS3au7qRyyOHdGiVpW9Kr2Np1+9X
r5U58sDQm9HThqEDJht2TlKOf9lWzsTj91X2njuJIjeVomJdyXiPu+kKvffasZjutdKH2vf1pfB5
BrEstrRouehszt3eiRsUbZLjoB24DEibDTQLX5CUN8OuDzLrYahtZTeqVv04lnJ6JxJU337bRada
NlnGsR1iqZH2aigUOUARuAeYQhp712WPgMuWtGbwJqGk7PQEK2Vy+DDC5dtgPH/rVYI5OwTkUdtA
0x+jYD1ZfzI7/uOo+uB3TLMI0jaFNsDrvSup80N5nMfBA9FUnui90jpF1WRHniIHwIC8LDADha6i
glrep8YAVbKQuHLKmzowT+csSK5JkxIXPGtJhBC+0e4igPyreEryF8mCUOsrpvUoaOk94wZRjtXh
h+7W3z/PXv2qlYk54KAfPMu3iM+uOQHMM8pVIWDCf33NHTrDms1DgBa9QOSwd4aThLKEUQgPgklt
ncHXECWXxEt9vcpyl+xfTEi9lp4kb5sweD9+j3U3WL0OftiLqdkBFiMX1JxhmT1da3KCOJwAHmxP
U0OnSvXjIjnyWn3oKJnzQBrkXZe3w727mJltYM6BPnjQn7Nd1ce1WyZZ/e3rozwwh+BOQWZFLcV/
cPV+PExRhQlOV5oetTqFz6nQg8jD7i/dLrkQp0ox4hca477BopWHr3pijyHsdsQx27lVpIdBNBqT
CF9isBtlISLLrz/foScp53RRFJg0xZfQ1A8PtaRCVt/LA80MWT3JAnnCOdaaV7NlQb8tcASSaaXf
fr3osk/sf/VLXaktHSF8GuLjokRPRiLJ2NOmIo1WUdhgIixitzP070or3X+92KHv2eTMM4agqsZU
/XExUXT4vyZuFwbGYqdWVuvIsd79jScPej4Lphb7EjXJx1V6JcHpGXEe1dFA/J9nV3Pb1zdfH8qh
W8Y0iHNlagBXi8SAD19WhLCaEpv5APrq5t5vbeUis+Zml0t1++RLmr2KfZWgLXlQjhzeoW/MRMUA
IAbmOZXdx5UZ0PVxgUbIUwMcUDDEwl1VAv1YZUaCRzWTs+Tu62M9+LWBdDRoSaK02kd3VgUZn3yi
0RsG2/YwC2qeRBjW+utVDu2qHBFKuiWflzbox+OKwlpYQ6SMnu/jC1Wb0SZ3cGq3Mr7vI3faoS/P
QveEsJUWEQLTj0ultUZIm5JgpgjU4YK8Lu3ON0k1GetAIkDGEFvA88NjLnz1b5xKWq5EdiOOA+K1
dweUstkwIYUUmqljdB8VpepmGfy3r0/loS+Mngb9KN6EiJ1SPx7fjJE96lOVja6BJpPZQ6Y6gyjs
v7NvE3GxTPAWzeF+zkXJQzg34Bnirx2VlT3Y08aYysr7+mgO7YsMLSkkUfBw0vbOWRVwRdbaOGLC
8ofzDsRguBoANDu1bNcGsJxMIpwgHY5oXA6+/BMWorD0gv3Yv0oIKcI5pFBbDp2Gq1fPK/PKb6fm
js3ROPH7sd82SEA3cxH3l4Md5lfpXD19fewHa06bEoW+Cp0cGiwfv0ptJnlQGbkrUgJt16li95ve
kMvnuPGjzTTn2g9ZzOp33hMad0wbrBBB3OpXQUpy0Ncf5dBF9fsn2dvx4twwSkLDKOiNssO4F4p1
bNfVkVH5gVXQjPNsoGdAa3+/FABjAflWLyiv556s3T5QZzwfaakc+XYPrEPNSvVMP5+qYH/wW2aK
KLOmVTw9bLKzMS76Tc1058g5O3DpMuQVDMZ4ujIa23sUkdxa1bpKlJBmSbhuemN6hWebb2r0OQwB
Ax07FnqHzdfflM01sfdM53KFKmkKlmSe+/GaiUVIUkeYEs5aheIar1G4Buw+ugm+b5dEp3oHcrFy
ZT+cFkpEKR856gM7OTIZuo6I2hfJ0N5R12EdJmEQKJ6tdPJVxovQyszr6cbEov31kR5ciaYYJSMT
IC6Yj0dq2cocpLjFvaGxptMKbNVqJvTlRlYhPH291IELBqUM3MplmGuhWvy4VETOw+BHluJNyMuc
0TQGnDqh7329yoEn0xIIiMACiQDCz72vzqp1vwYMrcAuM1Ey2UYTPgSx1ZWen0sJSKukDS9AeDXa
OsjzJD9ykIdK5A/rL5fWb51GI2lCg7wtQWZXVb/htOsuew237Rwths6CYJ+N2g3ZSpPMBsuANSob
2ze0exFJpxbW3yICrEKCWfP69Xk5ePbJlVh0jctWuPe5hryfSXbBCxcWkGencUo9czLEkcP/JYP5
eOtQd79TE5eROa9CH49fNrvBlhp4Ybk0m8OJCUDlccYESarzd3XCqJZadbLR35m5cGXC2+KdpNso
oY0KuPNzMoMYqLhkNoHnwjfY6rddVEvBJbtRfj52M165ru7xs/ckhcu7CtJ060zWaBnbQF0Iv9E7
7dcIAICvC2xkTz4s6NrBzkYWUStNwLn8cJyIFO6AaE+A1YKz7J0nzGeALTy8c4ZhQE/JJvNRVHGm
Amwt0TuXWH5nFCuC5LbunVw81lZjr5QhhWisvNON7QV0POnlfDcUc0xXLZ9ZfwRUDcKn14ZgZb1z
kpN3ZnKExQK3XZhgrVXeucqCRBrasO+8ZaBlmfCg+xTf63cic66rUb5u3knNYRnr5qruEds4jWig
OadkJ4dMZBbKcxsOEJ/7ITY38TsH2vrFhH7nQycF46rTRm3SwEO/EwRur5UEJo3YWzxtbAfcie/E
adzaY+IWTaQndyqxz/pdYjXztdCHCcBdOs4qOSOyBCW+i+gYURYS3xJFInoQNBswA0HXOC8qqXzU
9YbACUHuQfmegDC8pyGkSzBCTusiQd++5CVIPfUS7AFiFErN1xUnfk9XYAxO0oL+nrqQii4w8Qo2
zbdGj7TWU4iVwHLcMlDepJ2RxG7m++ZZbJigbDR/FuOmIUXoQQQZGROtThYBmQ0hVJqQvX5L4yfG
mdkKwp2NMUyrM0J5M4HTuqkXe29Xndqqj74ugbEXena3BB0SuGhWJ70ll92lMHPp3i/7/hHyYJfA
wWZqcEqCo/EyccU+G1Y+XNYKVkormzPGz/IgHN505MUcGQ+3spZByYi1eiAuAs+8g8ZGaV0lKNqW
HPQxG3G6W4F1IbeNLZ0M5BmP3zvLanUnBtiEC7Jt4YIPcABjL+1l9W3MNeIIJVkFoyvV0lsR0XIB
koFfBXpAzhUrg8b6xmYJN2HO5+xBz4CxOHlAs8SlIRg+ETdvbdUoyn4WTR1dDcrYx5c+rvKHJKri
FskNQT/OEIah7Fma6tdcMRlK3cxu8QAPAWCQbWZODYGL+hQ9kJVYE2ATD35xNYpZSjyrYwJEwE5U
/4CtTM5jkuLadXyz7J/aKBzKkwoQV7Iy40B/IDlp6DeKMHzhMkZSL5NwtHUGnWO4DtHTSKs2tefG
CbUJjk6fZxnkpcQm5deszTRwhTTbl0mQSlibfT5IhDWJ8GK+tNSR7En5UfOqc0HYYf8Cl0SSwFfp
EVGHVqI9RKj5iTQzy5kArTCOEm9Eg1Kv0Eop1tbGKi17kW1R0OU2DBy3aeboigSjNnCrAEmK2/tY
DVys7DlpbxB6trYWaeSLlrnKOKruiM2uDQGsIB0BZTsiiMEQdpJggDyGUQeVT4ab7w2W3sfnhpAG
4lLm2jYAv4d1x+fviSqoGjWsPV5d8kcxyPD1uj4r4s1k19ydQib8CNl37ycn9WB04H0Ebl+Ppjwu
koggOYRd5H9cj6NFLEs4VALYwIxFGwDhoJC9mkQDKR4NxnYfDe7EhkOHAmSjAoVGL5JhMxr1BKCh
8o15l/VNrsReBiUDzW+nN2aWEBsj+UrzgkwuH6VrGYK4AaZNhhuU3hUjyWQRx08Wbej+r7zCZ2eh
kvL6Jsov6H3ZNzpb0S1x6GSX9/BIVwS8pbsYIgLkhiFiY4FIVVemuJtCJeaXQZbegZgquaLSQsqP
1IifBKEWWg8mS7gFaNAjoFE/PukCxI09nBDNi43ghtMFhEDxib+r5dQjDofCNK8rj0SzHzyVsGDH
kgmuhY6NrbHZlF1z9/6E/x9y4T+5N34rdj6RC7//zH7mH8y5y+//05yrYcFlIIRwb2k1vUunf5lz
NeUPJqoUKegn3pGG/Jk/yYVLcfQnqVARZF5afLuIYJY8FPFXvLhErHNN/F4doZJYHB/v5TZvGJ/e
93E56jxIDaewpVDakFhcl1dzooURcX2tjQE+TccM5UZQNVJ0RoM10zc04+ZLc2YT2xpAWBIHvaJU
bYSaV7Sa47nFuyAySjszyzPCGnri6aowmB54EpnfrSKZ4X35SfFgqZgrnW7AFFBiui8kc3A7HjEW
NA51caH7taX10HJqXtVBxCXTxF8SEgpypxgBWLwgrUK1dCMSnqS3JF0yOl2tD8nDc2T2qYQdXIoX
QTqydLywckDGlEuqYJGcWX4MeKVq8vCslTtpOE+HKA+Jy5QF8It0ijNHV2erudJl8su2PJxDNXem
uQbXVk7we5+tVmb+YoWGGtRObkZWuFJMKYH3aiY6zwT08KHYxANGqLOwa1v4bT6yBmR6Q6c/U/tZ
8q1vRzpz/aRWZ3BmkR5JwAHjOi6y+1y1qv5pGpuxvoPqOCpuWY8ZaAESFrKlUEhE7Nk2WsnMpXJW
p4s5hVt2bc++/TQyNy+3/lj04fmILdRInYFBZVx7Kskivo73AJ2FcONfcQ0IMJfwBjRwQGj8gKDm
da3+yngoBrZ0UBZxWQfZDc+lWCN32TfNYoZXLGbskv0bMcITuAeyZzqheZQVYXgnDVhV6aXEYWv3
XqBmaJacXm9HtSUEGxESqCP25uRV9GkPJ6WMc4AoWdtq2UlsWHX0VnWaJG5498g3c2TWIbQkO7nz
5bJ9Rg4TA3lJgcvYpIRKsM/i9LRCGRFvSQKps3OTgTskh9zUH/EK1OoJo2Sj3OVDpgQnTUiYs1vM
Gs//zk6vBx8KbKvZ1TWpdnAXjLCIQOgOhnJNek67bUU/rCor6+5EOdiPrZyVL5CwLkVdmg9yEAMo
NhJVuy7UOnsV1EWkF6udhqEJUesjWCDULGOspY+lPMo3VYAxIO9L+zvSk+A8CKjWPL1UKOkr3SZK
tujy9RBJN+oS2gpoMD2dotRoHW3S26dBH8vrNBy0J6HV8OMEuAwfSmUE3C2d1bU1gNNqpSEj1UdE
p0kuS+uF06HmZb7lPQPVRgOnyBpVADGZ/oYcvFiB0tDJBZFv+7SFSNUJ48wgf93NNFF/C6z8W/9e
Kqfa+Aa+qj6dpkKsIGVrLjdHstJiXg5umqwh/oesyxhCiqgWolVChvsqzRPZODWLVA3dpPXjZFfp
kWmfRpFiq55VD6217m2/SS5SWRnjlWqUYfbIdRAPPxbbku1mDUFaF32fpRVo6EAyvgdxM/H1TiOY
TiBlOliccPZzL59xpV/Mo9/MrgRh1ry0pdY0YJTSOnGKOQnfEooz8r99o/zWG719NY5R/WIpZFA6
IWFGoWuNrWj5m6LizpZQUYJv4h0AgkjbczHZyDNWtdwrMtqNdi69glAggbmiDVu3iBVAyXIgi8dB
6WssZIpa1Y4YSm3iLo8Tcx1qRZQ/Z02Y1LtEG4r4hNzgQFmlhgmwCU1IoBbOaA9h/6AalTVugqQv
hEsAfByeVaVFpe+PdTO3Tu1XRvrTHHIRX2llVZbrVi3qWj6Zq3qab2yVeY9rV5VIT+u8zTg7DXr6
ALxgT3H/2xPu6tcj4yuoP5IAqmsbkxPuLlySe20OwEmMx83OB/lGPp6bm2gscAfV7V9sG7yvgwKe
FjgDIUymH4scnaJ/NlXC/WYIYi9lOEwvSh0ecwMurZ/fH4vLKpRwlmozqiXEdK81NOOETA1eiRck
inqCtSAiKiPNvzUG2JuqTJpzsuDzb1+fwk/t6WVVJDfYiejAMx3fa1WkQ25bfEO+IwDvuu0Sasjw
B9SXZs7xiiT2aEMrBapqUdkVsJ0SiHrJbO7+68+x34JbPgaNF5rzwP0RIuydYjstzFhtAJAGefBg
oY8441ELy8qa6u3XK+33gMBV0P/niLHrKPTG9g7YYt+MCgWqYBvk9q0++8p6bqZj47XPx0PndAnf
QxqKbGW/A5eTYtHD0/Mdw+Z+aGzReGGQ+2ewi8u/fBegf8U9jsSQxvqnzJiZfN5AN3Lf0entnJL9
8CMcxDHF2oHjweC0kFoYri+iso+3QGrocktMJLhyyaf4CTRAR62PsU4kaXtMInPgKyKkg2uR0RPe
2P0JO4Asow8QzyxSyUdJJlR7DpLoyHVw6IioQ+kwcw0wSNs7olKvVCnSBtuZ1bgIHRhTbXKa9DlM
3rzARnekJXvomLBkLiKmRcy0L/A2MOGjKuCYEqMhd7PGiYbSLV19fXEvH/r3PQR7P7Iig5a9ZrPI
vrPAZHiGQ0mznVAvIqfpw+TU6Li5a6nvdkUu//jLy/FagFrSRpaJuGTvXjJbS43IhDKdNJaih7HS
1FMptcVp3dnFhTpN2pGxzuctEhG+rMLgttmNGQx8vAqDeYhlYiJMx7Rh4KVt8Eyft3QMUosnA1ac
6LMjK36+SlgRfx0PfLa5T/laQRSo0LhYEQd+sZ7NanR4RNhuLSfHYCcHD27ZNHDQodPZl+fqWt70
qAFMh+ob+lwyDGtDF92tSezBOlDi6M5sBrpcX3+Fhw6Qi5+7YFEEo9/4eEprIw3YQTrTYQLVbyTo
8CtRJtW6KdNm8/VSn28BXP7s7vxI850v8uNSZsAGSNFL6msfdKcR4W3UmU1/8vUq+7fA8iRB/YL8
kX9wJ+wVBTlJegDHMq75tA9fkjqREONn+aqd0v6SrHJ//TfWMyF4IBXhAb6/j8QkKE5WXPmObeLy
CjUa+x26jseebYUwDjPIjpzGz9cJtQGkLZQbPLiB/X88jVE3S4uOwiKulpQMRueU3iTZJreaGIcd
6nEI/pNRAd3++kAPrsuuIi/HiWpwb8Nsx16piejgETBk2m1aToqbp2Bj81pvXyckwTdSQYf/60U/
XzNk1UB8UjAuLfrEvctTi+zJlBrbdtqo7jMwy7L6Imjdel8v8/kuEGimmNLTjmA+JPaOLaX2gi4C
29KQwLNiKPnBHlRsYnv0jxzQwZX4ShbDChyAfRN3H8v1RAqz7RSy0nzndbouHW1usDCBTTym+/t8
L1Ab0wgh/Eum4vmkqjaCulMMmqCFn25EOhvuEvNGfGazoYVxxKX6+atiAL6kTyA9wdW2b4WJzaL2
Zymn4zr0siuPPjhRvbCPnL9PHcclKUOwKXNEiG7oT3+8/MOwHNMwNy1n8ufB9zpjgI7cTaKbPEMq
cht0t8U5jXszfJSIjAF/KIOXd5Ys2nI9cXvoC+pBIyA2yOVjrqSDJ2EpKfDLLNiJvU+n86bpNypH
bZZG5ZJnK68nwz/GMfl8Ky7J1khlqI24Lt87bL/NVy1myCHhmZYTNol0VmD4vApkZkeK1ZQ3k9lW
jxH92iN+88+Hhr0IpgTqKuSzHN/HEz9Ipt+BHLCchtO6IYw38xo7DY/sbsv2/HsFg8F4CTSTVVSk
3B/7snIzJcFBGhvDqae8ftUjctucKE3oREUiqyqvJlZCugirGBibju3vGMTv0y2DKxNZoUGflGcU
kp2PR2nOTZS1Rsn6oD/PumCmbaHVynhC8Cp57XMbHfMGfNoRWI9bFAAiRTTquL29p7P9MgrZ5p3K
DLX8TvMLf3Z4dgTadlbiwT7yfPz0NTL8NnjxQXqOPhQ8yMcDFCW5LhouJUdpB+HZPlofjAl/+SG1
rMKOShGPwQqZ5sdV0nroLSxpupMmSQNaplA2eqI1rlIIxSVToPxR+Xp/bG/Y7yyjqcfown1H+cTy
+5Gt+dz6DMXh9iY2MQG5Mj5GhnKf2+aFFTa3eta/aH7oamZ/GxZGd2z1pfr8eOkiAEJ6iK5/safu
3yBtO7eDMqU66Fi9XkmaPG/DIO7cZNbHK6OijWZWbXxdNd2wkZhUn3SuPlTaj68fZXvfL/UjGtzl
Y1DRgSrclz7FSpEzv5szwq9yohRaCD70wv+ijuV9FQMu5/J+uwQP7W0GaRJMcxkRTaOP1eRGVQhc
bE6UI6d0bzPAk8FbBd8kZETFQDCzVzFGuUDELIbatUHdE2KDa+m5bSIrdSWh1tOzbxDZtm7CCrvs
0E3p/Pz1udy7NZf18QAtJQ/l+IJP+3gV6yIorXAm0lkFAveNJwdE9kI1RrGWcL+3f+2NlNV4tqFr
RguJX/uTP8+gRRbko9G6bcAYIuHUEwiSxF3mGOZgHXNBvteJv12uLLdYwt9DHNGV0ab4eHCjMvt1
pJS9K6uWhChE6e2ckOq6MYdNT0hIuyN+zhZeo8DzuEV8IcCN53TmN4adkkOn1TZzbAxbfW881zJm
CU/rm7byTBEot71RZCHxNpFZ4rPIBzD2TCQ708N9Jz9NqajlVZwopb2GDwcS1WmpnItHP5a1+Ne3
+D8zwX/qMrv3f86EvSj+kT3n/9X8I33O2UV+5m30i/v7/ud+zQbJLoMkRKeKamLp7yzvL79mg6r2
B453dhAEDFQbqFH/PRtUlT94+8AUT5SqtbRouHH/lWr2PlG0sLDT5uDqImv2L4B7zX2zuqAM4DPx
2sjDkct1ny6Z9gMKAB3tNujMbRydVbV6EZTFS1EKAnVEyqYQXVEG3HW+taM5ucOKcV7GTqolp1i6
DMJr5O9mSZSkZKCLUMefAfOKKQvONJcstRmvHAmFJDa24onB/ORqURE4vaYVbty3z30k3ApdUUIu
09w0Z7lOKg3ueVdo1bPQNkKcxDd2fElqQ400QXOmcu1bK4PE0B1RrHWz0a1dZV1dtoxSTBPIvBuG
ZzhCuk2lrTIVhcjKb12hkAviSO16ih2nMYH3M8AgY8UZy5WseWV3ZSfXZDlExTc/PkXSVRWu7nvL
GDShN7ERyQU5ALa2TW/Sm9hD/oJG5a26U+Vv1bkuO8TB8aOa8Dyez9J1utYfJJ8IQid7sqZNeUPv
BGnCraS4UIMrElGin6HyLb8hjOe2Si8K6Z6xAzKQ2UEjFRAlWbgk14vyvIo3MnGKc+w20rghtoJ8
ucEJs9nbpuMZhq4To7suJERt66ojO05x0jx1Mbw6ygaQYiugE7nd4/QqPUlP06v8/k/5/Z/Lj+Fz
+/brx/BZvLZv4vVf/+3f4memwhvttX/TXnX2JGeQBPvXhIN17U9re1MlZ4JgMM0ml4QEBrXDdrRL
SzJTYfCvZVp/ovheCZDF0G4d8Zg+a6rbd6mT3OJA/zbK26Qlj2fjKG6xDecVUXVDsLFrDFSXsAEV
fT2EHsIZo7isCZ+cLxG94HXi7zKVDT92TBaLS6s+MRmuzEzryCjjh1xfh9IK+8r30bV69Oepo6Kg
3VX86UVJezO6Y+10tmM/9a526dQrfp/1XGgrUmPMp01Wn8QlA79LvSSJZVqp8iboXNN0jZFQdm+6
4jhD8P3IDFuPDLLB0W6nq/DFl9d2c5WRypXvRnGSn/ogW0/CjnyRZsGOfguk16C5zIwzsU27dbDh
jxfh/Th+G9UnPd9dGfI6lh65VAONTR5iHsE/HkACd0mUsqZiDY4KMBgUkyUjp98mCXYgN9JOa70m
LfUq7E7UfiPPrmV6lbTKOeBCX5tOW52jhnElQqjcMtjo/rnqn5dnRB6Ma2Ip2jPr+kmnLWsjgA5d
m6zTXRiugoL7253EbSNdNWR9ZktLv/Zi+YpJ4PAW3kYX597as9Kd9bau8MRKF8PzueTokUMT1nZz
zZ3nNbF7xH/2mttcwJAgg3pe2epZjQThVrrswxV/o5hWerBqptVIQNcSLSfOkuzNjx6QOjnJhIj1
bHA1kvaQLjbMxQExbYTOW72kOzooMiDchP3kbh3J+MSkEzs8TUlIVKIXkhqIX9rV8VnSnuVB55TJ
mc27q8/klM9mt6vySn6mko1QDN7bhC19y6q3BMFRMLlZOq5MypFvMxVDWEIOAaNvscFcCm0XN/JJ
/iMqTklZA8HSu4QXLCE/LqJSfm79uETGwEfjG42dcUtukMrUx1XMp8Sf3ND8aQ/SQxuvU/0kLbeT
errQNNLSsYLbUHnQLJ0j3eTyOsnvc/leTlcl2IAL61nEdJ1DEotQjs27IT1Vl4gwa8VbupOvu/RK
nm5RAGjlug/OunPzYWA/VJziOru2ZWxODmwB6f3/5JfdeXP+/q/5d79+RWZ7Jd8pd+ZlQyNZ4Nf/
9MZtfhbn8EuaYcvGOJ/ODxOhOoGTMHhmZucBpCE54qrSLnTfVaYXLnuMrdJIQkzGZPpCn8jEFQ+S
vIJ8HXXcUxXwA7INJUQdqUzw3exRAJq15AbBNiglXglzx8y3DQpAbK0kURPSOO3wVoTlttbvspU/
rAbLS+gcx3NHNoxvPBK42TDhZwTMWc3pnhFwg91cR8ubv1iOz8oeaTOzLVyrw2tf25uC8K7OYaZt
l4/pYKxTL0craZYEXTn2s3EWv3SkRSeNqxHMUVwYwX3B49FncJafUDGaJpK19XxRkmWsuUTXjOIx
h3Hd8noQ9BIz3XEVWdw7qBYsMa+mRFy1JDhlqCyk6pk21Srf6dy0Ufug6eOqxJBmt/pamPMqLvx1
OpRvgZ66Je5yQUcl7goCNgcvEXe+krzwYP8ep0wjRml0NHQrqH68ehHzQ2jxO4I9SCCZ52u5YCIf
9G5gq45F1HSnKdsmN1ZSWp4uWUH6ZHmqBMGzqFfD8DYEZ1bzkEjDxjAIo4rkEAvJlaQCGgwVLXIY
bHvaFF1Heq6tJDLVxmimY4/R2VEaUp/sy2y8UYLRAcu6SoSGCLSC3GgyPygJVR76eS3RxJXGJ13p
L5JYOSOV5dJMx3tykn+IXDsLtMsw/xtV6mX5M79p658/2/Pn8n8vBe5rQZBKFITt//340+bXz4Of
xaIE+/CT1XuZd939rKdvP5su5Y/+smIvv/P/9xf/LBZvp/Ln//nnK9qPdvnbAiyrv9eRC06Emc9/
rkA3BaXnP266lx9R09bRa3vgT/+7DmV8uYzAYW/wKvJnDar/Qa+CfrNKG4G27O81qPoHYxmDkpVm
IGM8ixfhf9WghEfA16KofQ/c/dfxX/16++HU/Toff/78d4UBb5MfX+qpP9nNVIiG/Ihxf58LH5UV
AZqgz93Kt2enygyN4FecxXAtt72VrmNCU2dTeYDaf1VrlOBBt5oK85xmrLYq2uZUz4yTDK8z2P5L
STJ2Ra9d0MY4tYbkHoznhRzOd/1ojDwGzV1Ka6CvmxMlIXguFy+THOxqTf5WaLiYpIS0b7y7PzKG
XxnIMocAR8MiTMVpsmGTpsRdFXH8YiaJ8RMZdrNIpYRyN+Z2t9H1CgUp73m73jJbl6RzdTuGjEnI
xeru2wTcjCrS8UmefPKMSEBzJXRr1ySxvyTNc5CUxSU8DiqL0ngt5WgkmJTM9alusl1gD/06R7x8
iSQ2PNHiBokAUeQUm21gbVGApYCUa+MbEbA3gawXr+icF103vilJyNpFG3f6GqVODkIWwwpo04po
qiS39BM5Nx+qjG1w6mxC6zUeZZmVgp3Ra+QpcnmFvH6rxmPm+HGVbMyuvikxExHC1+C9Tv1VXfB7
eKXdJVkTXNtZuW0rYioytlUmCq5fJBu7z1ZpMW2HvsABGO4mMubM5LQZklMrzreWWrt1RvRTuy0s
FTldztt/4Vj6fBFFlVNOFFuxH95PQc9vKC5CjceNXbe8g5TNix6Y61x0V3z138dyXg1l4CrWI2rA
9WxXTqTl2zndNNRCknljZrZLBx3qNrGrHJOGrie2jTMllOAGjd1VXk3595KAYWrG3mwb4kGD8rVR
Z92LdUpURSubrSLy5F5d5ERp7l9g9N/Wc1qvx1x+GiGD3S2ZbKRNySejH8eXsKRUqdjpfvxT60/J
+Ftzs63NGMmHJOYEmYR+06Mh4gJ+rZMmvaK20U+aLtrFQAUTn4+YVb2EvZG5k9pP60TB9k8y6w+u
A8mdTVLg+FgJ4mu/PM3S9DL1TaRygteeptLPRvBVW1WbUHXJhBuaVcMssg0utXnOnSAJiRCzh0f6
3ab7vhP9pbbAf7cNd2Er/+fddtW0Rf4xv3z5A782WGH9IdD5Ai2AMcfQfmlm/dpkhfKHCX0DM7j8
51b67xd93WYnhWnL9A2BFX+G7fHPTVY3/1gSEvglOMALPuQvvejvW8YQIBO6saxPu0/FCbzX6ptF
KXiAxAq4EVmc0oZ/LDFhbCRl1s/aebJ3EUNcDCi2vbGU1NzQ/uON1TTTqnTC2cRQXvjdLs+D+O63
U3jgEbA3EFg+mMVUng9mL+KafVyLSRYyiDBN9qqxrE7ztssoxpuBD5rUPupQKz3S9Nxr4LLgoqSn
52HqCt25/b4crpg6asb/x9559caNrlv6r2zMPRvM4WaAzVCsKlWQZOUbQpIt5pw5mP8+D+3uPrbs
bY+BfXE2cIButNsKrGJ9/ML7rvWsTHaNCp4Wp+tm3yhCd/fzt/WutLqKKGQgCqtLdmVWq+u691UL
iRjCPDSrxnRjpRcPU7AoeFnqWIzZ88q3hSyHt2Ffy5e4s6MvD96/XFTft/C4to6y53N8EO5S2h7f
XjswlXooDaIMlUVPn8K8zPZtUS02rMeBbS8LgU8PZtxYOoJooTWLjm0shGvoPPopM1r93AEqe/z5
DZHWq35VD/38qth9sP/AIE5n/V1J26hU9p8BNG3cbsJmbTNsa6lsOyxKHLwra4muk2k8x3XfXlQg
sTh7S9EWWad4nxYk3CNauRJ60hkBgxgEvv7i5a0fyHcvD30c4VIIX9jdfHvTzMUwl7ApAncKLXPT
pahYRbxSz1PZTzgMU45lOQ14W49L0ZekpHMwnUR+MOnlRdWG3S+EMe8fCz5DQB/MGZ9d+9QBv305
+qJPc9Q2kacluJNIKcZpRC6k6RmVKDxEmjX/gkbwo1FDx4pJiPo4vIr3z4VsYHKJozr2LMTJm2Xq
Of1i4BM/NM08OlERE3MDEO6t5iMgobbtCL7XUnA6UrUXgki4FYmP+8Wn8q4Ru44ZhjINCpkSKi2f
dyN5alsNpaseewFKtqumCyZUujLARAKdtwXePMdocusXt/79BAHaBrkfnRFaEqCb3sNW5B4iqRXE
CVk7QeibSjv4i5aVv7jfP7jKyktC2QWjjo7sOgC+miCg7DVWnAapN6UtNxRltu5kvZJf/3xcf3cH
2e0zw8JywV5Ckfddi6WImSbSJCEtVp+zY4mwfFfoAbszIDuBz9EZJbSQ65c/v6q+KtO+eZrWmjam
FtYtzhfKez1jpxaWVoux6pbUjYKtEGnCmwq7vNiUcx1toAu2oTMrmYYpXGiIioRyn7dEKI/ySDWO
DSAZkCouNYmd3odUqKPIL5XRWOtgCRGFmgxivVHn6roxCqO2DXWZrpNE4+gqa8o5Yf99Rdeq1byq
o+xt13PQHqhM469nMzyzgc7F4BiZQTn5PdOB34qJXJ5WMr9mD0M0eV2hUAYW5GGym0kuqUrjFqVV
FEndHRoJ/SQK+QhjkiTnPeMkCXGbW2Pr4LPBmJjiUyFuszeyD60ZZyLyr5ogU0Dq1bDL5EHHAzcU
4bbSy8z0FYk9MX3MIXvqNCSz1Mjm7I5Q8jhwzFQQBgDQkRSze+4ogCnCaLwIKFtgFayVBB30UVtZ
wYcxDuq7TCWPIs6bonV//pn+aCQxHZEayNMBzON9y7lNFiBeWAoMGZRHGWeBD6Ze9/S6z134D8Mp
yszC+/lFv1s01nGEHBa1AL8Lffi3T8kYBGGvhJUGiaXRvUWmTlZjtnNl4Zfxgj94f+wJuNgqUIA2
8+6BbAmvYetkcSmeigtpbsRNEEWpUymVumeczxv8n79Jk0IRxYQLiR3yGH188303OQvDIZiWVHel
0uqO6TydSUnJXFUKGldEEOLoHY28376nK9eGjSA7QY7+7ybVUlUikmVV3ijB8BscBTpNBbPYKHVo
bH9+qe9WsTUICE4WV+KKbIS+/fjaRM3J3iuxoehU91m1mp1YxLGXiNZylPAz/eJ66yb7/bwD4g4K
G9djX/0+HyEzCM7r04iOg96xwclN681cxuwljpb4pk9z+UE1C4oAYtlIi5s39XItrplPvpjC+3IW
rBi+PmLOcHm+xEuoNlXkohydKZjBrPvFI/WD0Q3gCC0hLCXu0nu8SQCYZhS60nCLurAOfR/nTl0F
oqNXEBl//kn86FLsR2FtgP1lKX03ugfKFRa8EcOVohy7mSnEu0TAOJcxK//iQ/jRZ0A0Dk/sZyX2
e5H0HMmtmZBZQ7FfCw79ErQ0Cakl2KQ0E9jeZckF/fJf6VJ/8Aapb1EpshCwIRFZ19uv1tPSsuIp
Agfh9qSVeGmkxk4jtzMqtEn2f34vvx/Vq/7EWK0qqHrN97LsCLdKNgPxdrHz4cwlC9Crl77x1YQM
ejxH2e8pw5gkEN1iC1B0xGgrZOjbtxZECHosnYzIEpULvq+5O0B+/5VG80fvCmg5wL11dqfw9+1V
6rgTKkttNTfWZ8okUtz7CjllJwKuSuIxa/MXI5Jf+d3DytxCDRkqO1lV7Ha/vWKWWhbnsEJ0O30g
hDKJp2IFnauDtZE6QtgwCiiwW9o5qvbtVC8h0scON3fQSvNgm2aVXBuBaTUeWGv80JOu5zdlPCSF
OwtYop0xIzWBdBq2EWK+BNs0TIY7du2ru3yustc4KGc/ipXxrc1j6m99l+FHJ1KZ2GclGvtNiYe9
tltTC0Oyjur4NC158zQlUJFcwVDzy7IC2E3Hsc0e62SadFsVwz60EaH2n2ANINcdqjCL7VGRx5eg
ZPvlWEFJSF+0JPUFhzTxVW2qaXL46PPbtu/r25RP+y2N2uAUyBM9qWFYAroHTSdSzaqFInfS2sgj
HiZJTWxNnMoXrcQtuLeMTFtvYjBfakJsUMrUsyzYtCkaP3tGLHJShWbC9Cn0BmbCFFMdHfHYuFD6
lDxui6i4TzJFUs77oZ4/61VX597UV/INh4XhPsOoG0JWGSU6S1DL6IHM8/QSDEjcbaggGCNrHZex
PYxFdx8NRoF1bVE4x02lnGcbcA7Y96RoXlI/JvaardOkdAptvIYJaWqy/JWcMOG6Si3ywssaQAP2
1pRb2Dezrm6CLORv2BJqr0BWojddHsaVtBOH/aaJx/A6m+EsOHI9VudGF6o7tm5dhyUwJv86Hkjt
oopbI2qoc9Ax9pgKCo2/Uqa3GqoSbeZkaTvBHroJS7CuIF09ZFgO+12vm90t7GSdummvIwlXKBLu
O7lQEjtdTOsaoEFNN3zSxwtRAi5h5yTKzE5lWS23NW4xKcdJEVzwCSKzZPc5lniOAUzZ4OWNcf1s
+UY0FDExdHBATr1Zdr1jCY1xkxC6XSFLSE3zOJp5uQPjEn0kkslK/aRUApiXoz57aVITuUxSTo0Y
TQyvBn2Rb7iQmDnQRcq7cSqWa8Z1XNpBVA2f6rKhZp2WE69Wzlnk0B4E9VnHW/kry8z3JwEecnw5
n0mSGC/Wr381L8NykTJon+BlIlEj5EAvwWwV8rHXhZHmWEGVXQTSCvyioTSh7n4+VX9/qmUzR74E
gnBEzRxtV1HhV5cvZKmGmlDKblUI1DqlfEHjSka9i5GLAPlOqza9WoVsUCA+VG1jnS21NM4yH7hr
av14qCSMwD9/Ud8vVTzORJmtuxR2Ytq7paoTcnMUckl3iTykcadK6aUAt8euI2zLP7/Ud3U/1g62
Xeubt1b07/sthpWWSq8aHQ1AWR93eMdnd07K4oAbQL2Y9al9jjScykMy0L1rYgAnmlY6s2kEPM6I
OQ3wKReDqRabn7+w7zcJCKJI3eT4i1lFfy+Txfo8thJObldsUCCIAJ1GG4+wsCnNqsNjrBd3QodB
++dXfQ8pZinFBaZwUeas1T74bpFbSCSItWjUXZJGw1MVM+FTBqx2RY9OVw90kgMU1hZdSI1LI+6M
Xbb0Lc0PMW6fsPTmDz9/PSRbvV8DKRgbmLxQZCNRxv/37fiUmmkCXqSE7CCwkKmgf7RNij6a2VRB
uIzOf45lvzH6/hRiFk4duWL42AE7qn24mhEH8jiYLJbC2E2AthnTWbS2rhYC9by6YX/pBFraVDuO
zMx1hRVMe2SXFr0gqc4qFCGKdpf2oriFizzKrL81opkcVeJWTqKwslkls9LuE6CGdiAzSTrjrOn3
kRYWdJjnWWpdjVDvgIepj0+ZLKNPGGQJlVdupiKt81ygpVVMTDIdqJZppxDBq9uG1oy3Jt4rBdFB
B7Srglm1k/gcHhR0ZmhCx7BsaVjlJrIcLW7z1zos1czL51409xnB4axrsWBK7eTQBMlKdaPEhnzW
lKq91Zdx6TbSotTnnnlXcYJOl8KNmszi4sZAZG5ag1KC18tTLm1HE3CP22nikRa4XlwOzCmdPU0A
cp0yErO7ug8Jk5qwlfndBNhiH1VtW6CyQblrl3GHpGua51xzoDh1l1PZaR+T0iwEn3Uxyz/lwyx2
N/ECVvl2sSJN3tZzGeXITJpEJOCsMvo9C3e7w3FRn6a20odDbSSW6qRKsCDzyaZS3SVjVzf+HJEU
tjG0oZGu5NTsN0KkKrXbN0Rv2hMJZogh+qqunDJro3M81AB8qi4B/xROmkn9goYDn2ao1+7cNwIs
8LiSapfukSgDiBDb1ygIxisW6vDVYBDR709j7YVNr67YFsm4aGLUFbSFxJYdWiS2j5wnERtkSRMk
DpCFOtiZ8xh3NpCngVpdnlIpsLo4seO0FVQP035307b6OvWDiPO7uTRbbyxy46asR3Kh2yabNlUc
QzguDaXvbbEN0tTDPI3dYykYpnbcphXNUnUwzskckyyQakk+456HRwaOv2vv2DW0oi0kFnL1sonz
2V14+qRNk8X5LZ56YdWQjBrbO2GoPo0z0I1tpVboPfJCknsYCGmWoQ5pssaHE6QdElhImS3GoSkf
4FNwHWMW2m0xke5ha+Usz0zlre5XSP4RMi0jCUAMwqk6TG0g3kZSwQCkDyK86NDSDLuw8tZwm6XV
0u3af34ItWncCrllhl4cECntGlKmPCzFrD/2XT8jv+qB+DmESyyKC/GKbWE3xTFapor4Z2eeRQSH
4VxMT6NAIdFVpmx6WIRFhvVnMdJspKilXzfTurMJzQehhEdv9y1tb1e0VDgvQ9WKt31LiDmyMqXe
T4uafNKMVrgKW3GgSJ/Fw4ukRw2pJUYmPsK9E26GKTbidVcpXOWdMiqAyeX8A4960LmjPmSPaWLq
D4Ns9TealKRvI4CGYxNWiUzvYUXh5Wq73MpWFb5knWEIdo9XGHl92qmTozWEKdk8Z4hP5mIsMy+r
JfBGVODQxXOw7hrb1KepdIJgNjR7NKbMstdGkyerIQo5OcikmMcyk84kZ5JeXcd1mfsF2/6nIY/o
u2ZpPe/NYax4LLQwkXcCWdqF15MeTCfKjM3XloQS5EYpiOMLIzPUYbNwsrwMpnp8mPJCV21ZL8zb
tA+1fVvXkuLK0E8S1vMlPEpDQFtfSg20r3U2mplbkdqoOhKRaDV9mVnRtiwskFDGElDvLswmMd5V
vYGELx3y+JRDeBpp8HMCdBQzM2F56eGSk22iB1dVVZZ3UhSJuh2D+1o8WR7aj4ogMJ+ZMEzOA7Nk
SEm/6MEdcmN7p24SVGTClIp3Y0dSCrLVVmh8a6HAiQlIje7EQFYylpSGVnk5VbNfxmJZE+aX0r4K
Yf2kZ0PtCt01rW6a/cWywjcF9oy+HcteuOeTbmr6AogcuAUj22wtzPSBQFUpTu0B2fNDzxnBroiQ
Tb3ETCgNgJTTYc2kvX47wNDsnBAAyMdYWsSCeqeR3ndiWF/VIo0GV+qL4lDP8QLgKliQQbS9OmGX
J04udkW1E1AxKQUC0cYsp5eQaCDUp+ybHwKpXl6aSAiGbVQWrKLdoKSFy4e5xvPUJT0mQ6NW25XC
bHgBfYbRaBSwKt26O+vLXnqAF1I126gg95M0gRzrfBLEo+oImYAqbMppHjiftwi/1UY/xq9N2ZZv
3bcipc9Cm/9SMP2nNdvJl5OAB7Mj+tct95u+ePnHrl0F9u3X2qb/+tkv3XdN+wNDFEzWFXKxOujY
2H3pvvMV3FiffR8YTCjgs9v+E8El63+sDjjgJvTDDdxa/NCf3ff1S7TJAa5pvEKoAvrvyOzXXeVX
3RAIpTTzVuM04Urrpv9d812Sc7QoGoQ9Q+yctFdbeyyjh0RJX/I+4tGDHb2BB/nVjbr88uu/1la9
b7h+vqqx5lGsfkkZwNi3W0v+gkpOEmmuVHWl3ZlMjxECftbLfD+o8WluStSZuuIneXYJ5Nhw2hz5
ctpEtwmSJhfR1uKIRaJ+2fr/z4j+X3+OSupc/3pE//Ol/8exb59/MJr5ub9HswiImnMrh0OioFft
3d+jGREHVTODOCXMUxbnhb9Gs/YHSatU4yg6rm6StVn612jmS/waEkVRhfHMQaF5J9L7mWjvfZGd
gcVGdTXIQuHFm2a8O78K/VKOa56rW3fhXplRsc5J4EaBQoAtgjhPi5jXRy36YElIfBd93A4Qb1xF
SzeqFqUbbZHm7RTqu2LheWg1s/yfOfNPZxFtaZGuBi5wzuuMC5yIPxts/+fa++Bd33nu//3H/ae2
+9QgFkXv+s3g++Gv/DIOMS/R/qHUTXkWLCFH1L/GIV9h/EnrtEqtmAADard/jkNF+QPdqkUWAD9F
IX+1+P45DhX5D/g2HJ449n+eb9XfGYdMnN/Oqz+6F18Xd5quV6gbNpIT5oFmN5q2DdmdegQ2LNu4
i2GfjgN9Y204aplwlajDHapotw+RP2tqsheVKLWbvvAJlz71AzU4PN691Z7Sus2eTJNNxSBQZM2x
mNsodmQfIem9QlwDlmky5WYJaajZzOpZTC2aWvHylmnhI0zcYjMv5ngQsoDTCHFaYpZfjxX1yxzS
4VXfzdB7B450lcQJ3OpQWc9j4ZLbEcHVsGKE60PZ1NeNjBI1miQogn08+TPYQTsz6GFLRbIpJ6jM
BSr+3KSLNxT3aRJVl2qMyUUzqWaAg76h1/ccNfGpyPVrMYLOp4lkkdYmzLYkOpWKcVrK+A6U+FUi
SAe6HsdorTZo8+LlKbsiENqNM2gKIUpJtTianFA2MCxfFXvZK1rxqFT5G5i+wGnCRHLUST7k/XKY
F5HgE5Udej6YvT2K4qc2yp7bQD+F0dSyhxQEvi6kYNkabQMIGh1ma+6ySiOEDBD2oaiQw0sDXok2
vVCqMHWCwvqQBtmutMxzL4cLEqZy+tS09Rsom9ahHLGaoeddJ2VumxIkW5jPVTDtAuqsSG6hrSWY
2m1EBd4YGOcizt76ucEJXvUdgtAcrp/RVGd9AQbTZ1ghkiQzXCUSsR4g72l3MucrO2sE9VQ02JOw
cNLx4RZyglLRL4jTtmwl48MovRgE0Dl91Mb7OY4+RKG8IGct2A1zWhlg7QbsJZfkPo6X2zwygEYT
60uWT0BreyovZ2Byh64Zx8tlhXgOwijsl6J9bNvI8nPirU0jex0Kpd6Af4O/LQceui5jj2A2oVwy
AdyW5oMhiIUvDNNt21Uzhw1M6ZSOsFHJvV0mol3J2dYy8nOatDcYRD2sjXh7ejtp3sAObsgjcxKF
UFoQ++yvFacvIm+oYnoD1a7EhtbMT/UsoSKpcf7oTjsXV10h+Q2wiCGvLhA7OIX4OKAstpLJ05rc
Y4PsrLV1stZJBtV4OKzLycx8o7kUo8kfu31igWQ7pb1pZzrUIeVOjbVjQWZaYIqY4gSJYwfFC+LR
PRHodzGQBnH7eXr89+xN1t/y93b7v4dDgGn3J1uN7OX5nV6V7/8ytSNKJXeJyV0iOH1lpbCR+LLF
kKw/kH9xROaQTCIGUr2/p3YV4T/cHwJ5kGQgTv16akfJymKEJYB2HoVMvvQbWwyWiK83zGsvkII1
FWJQaJTJ31eH655TOgjQ0FmDT7E3d1ltG0MieGVWTb8K1f6SNfXV/hyIAsIP6qHU77gVoCm+3SnX
GkTxEKa90zWl+rBQq3oR0cnXdtb25dEU1L7bjGZBL6rMaeThQiP/MQvl4TQns65sgZrDlIh7LTlP
wRxmXhi1vQXCvUqu1J6KtBt1OoWaQLHyi1bt8pIiUzXuhl4kFjS2tFSyJ0y6D2kQwrRTgblOSOzl
ZnbCQEJ7ZMhJfqdFDXOIhEvgKtWb8pLAoIHXUnOaB99m4DwjendwBZxAD01QYaSKe6GwNa2Httmq
yUjnNK4qzRYbgmicLg3kJ4vD9Vo6MqK7FiYM/lQpo8o1Fflk8pPC6pQTEB25nLpAS0PAH05hk5X3
7RTkF+VICzYsjCbZJsqsDk4GJpZMgLHuA0ckkkKwhb6uL4cBz7ondbM0fEpopOpehyf9KSwt7RwF
0WoYZh14MNueXstAe0a3rUweweksRX1HONcUb4U2R7y6AEa4MlLiwoh3lKvSMSuhfpRVK7iPaSaX
LorczCAFSGyJRBAXlqC1vfSkUsBfMU6SeS/PNB7B3Xf5S57P8bgp1Znlsq9RADktkrbBQQIqXY1C
mCtbtdNoiRuL1F8lJB0Idj32eUdBKTYpyFELEv1x0imrFGNjXjBqK7RezWzdwFeLKsYL0zLQxYq+
oS4Y+lM0IY21805Wn4W8FWQnWxKq/2RoRc2G+JX6ch674SVpiDPCpLp0TNdxP2lQW9uhpr9syreI
FpsFudgEYrWul8jvwnEWnXIc59uuGunp4cxKmEFVfTgDCc8Wux3QujhBhBQH4C6WCZ0zp68ABfgU
V2JZeCowVXxllPUOZhONliM3pv6RClIi2XM2izdFCG15je1t8LFVAwZISWxaHGHZ0D+odGp1W0b6
kdgKS4nsZaQvPrHYT7WNRJaMtQYpKWWd2sBsqcIT0uxAHa18l8+tmu10NZsjh2EivJgEKkQIvISW
yAX4qdR3KKjyyUZB0rmpObeKTbm/oicRCfUHpdGYHJRm1RZKCinLEFwhdZGjXGD8a2k4vJijBRS4
ring2ZUmN6k30BigwyLErWyLBEWkdi+l9HlIBBvfrD6psKmZGU8zL+NGU6YRnzWpe4aHbnit+Atz
Rb1OnC3BMfKsk6jrjv0NFi2FLl5cA9+FF54eDQ2eJ7jqyTzlUPkjL1q0+iNU6J5OeCD1oPVrq5y9
hlbTc0WwW8wvDUvDi8wxexrnjnM7FSW0YEEcG6GnLqHyaVS0vDsmSKTbzVQ1bekvaAO1vSUsuEex
DI6ePBVNsdHiunvNotW/CqRfVI6kYkHVK6fBZBvZRAgVlHZZGhuhgP60IEjljJY0Ml56Y74z4la8
qbKhuA7BUsO/bbLhUrMyTfKW2pRx9KXIsN1/4/L79er7v//jil1rCPW/XqqPZfH8Wn5TE1h/4Mta
bfxBBQf5LklYtItZoP5eq/kKeicLCyzx53BDV7zsn8cwVeGEBrIUCquF9QNszd/HsPVLMod3Vj0Q
JZzlpd9Zq4GnvFutmXPw6CHRXgGciKbfFZoMGvtzMNA2reWrlmaD219caS5e+03kJO6wPZIwwUpn
hx9MR9yPXuHmfuwb52XeLElLO9G+uAsH2WFZ9BW/84bGnh/w6O/7TZS7yWZ8mLf46rxuP4ZbTd+L
2LpRc5zuWq+1822+NTxzszSHucEuppCwuJXzO3HeUi+nlwx/ycHqlB8H7ZoN7MALm51pM7hU0qcN
B7TwSXN756rnVVz1DuJbN/Ojne5FfuzC5b2IrpTR0ecDTEW4EvZdb0cH8SRfZTswbHvkwht5Xx10
X/YrV3u8ENyMXyK44r26bfZMRy/xJvD67d3oQP+2cbhxBRZ54wxaQjkEdC29GLb99fCIKsLp7avA
aT3pTEqtZt/tr+7uLPt4sf7P7DSHbNd6T6pT2obdHJoDSpI9dHpee27n9sPm5ia0Xya3OnRu7+XX
JX+Z3tXwOtADYfy6EMHU2XwcSE2A/vV30aYgXZXfbdhPsX3DvbKTXed2/N3kGq+WLdi6AwzupXlU
3PQaYoFdHGhcnmYrceJbrHDXse7EfoLUpg+RcRSRrVzVr4sv7qptd6EmLpKgUtlIXISfO2hX8WXo
VD50Jls6r+HZIYtI7snnmPfe7vlHN8+jcdk8LNix8c8cwh3j4G7yZltz9adsj3wLafZ6zMOAzbp7
WbtZdkmMioD6+qp6UUenZO38VJ2l1FE/aZv6qvd7P3O7Vx1kSGpfFDEfm6LtnthLaoJD+3Pms0aL
sXyiVIAR1FfspPVR79wXVW0jH7tVeDfcuCOWRtlrnsLdlLlptJvsMtpdFtHusZl20Vs/4dFm3bWT
Teh1F+JOcZVD8zg/ja09yTa2QpyNQDsiqgpD6Hbg3Ue/ptN3aEVvGO4XOCLZybrCHu5WvnlfHaOD
fFQ+NIfR729141J4sV6A9LtrSgFtegjw/EHcp6fIFc4l/58Ix3H0RKdJD4i6RG2DeUQ0Hf7csO2Y
bL3yx4OxK0iD1FBjearlzgXL2lFpUTrZCDT7t4KcE2KXIH5om+qmfybCCJMYDBZe/W6c930PuGKr
uME+ukx2yUHr+aHgil/pvsActS8vD3tef+2IH2pXYAoocd/iGaHjaFc3q4JKAWnltG/6k37MLyLf
2gUmBXBH8JR9uhEYYA2aKcHTXjmFMgYk3408IO5ERnM6vyoJdGE7NboC3v0HRh3m2vheumSV0h5d
tpDBB/E12dhYi+zB77fqcQA84uqmo73yxixQCdGm31zOW9mynTC9gETA3VFR67nhSTkHt8Imddcn
mH79fB+lLp3k9oXXFTgVQoUHjXnDcIaH4Cq5DC+mj7rp1Z+EF/iSQYkCzW4JoSD9wIe1jTJAnm9k
xZW287HYqM5m9mZviO1ut7jnaqNdvAh2e+SxiS+Sj+lJ3wsIUZ4Ll7P1p6DglogYIh6zl1ywUWQ8
XoZH61nh/G0XyaV8rVzG1q2S7Ab5caH24UhXylF+NA9A2u2wtMfefhV30nI0zx7eT998CGzhmB84
K9jVi3y5U659OCOn6E05mZeDo3jzB2V/qnfJttxINeEa10a6g5ih3qkNb6g5VUB+tqnLtOw9P0db
nNrWTrQ/RNvycg/l37n30A/ap9n1tCs58l5lV3bZVn+UD/zJFl31oXh+VJjMS7Kp7HnTeXTJN9Ez
WW62yd9IzuRNXrbVHLy8h5O8kZxTYTd3LTLs87LnLSDmc/JdeejdzjPP5U7kW9AW2xQeHN010CXy
PZafATA+afvR5QXxz/1Bcmjnl1ssxZayU6G3HPXHdKcG++4Nzwd/zN4eDf/zqzh1d9BX24vMpzN5
Z3iQZugh0lFsD/Vh3PQygzzKbBg58h7KTsahzF4cDAJ23fOfzst3/PFg+cgKFUQXbbcHVhKcQYJk
dif5/bzpXX5GtzU/0zagFxbTmRie4lF9DcWGXepG8cJLzX8UjhLvgQCgCLWgHfmMStfwJQ9ugfJ8
m9jJ/oOzfRMQMLnyhX5hbm5PxQKExQk4vz1jIN41rJvGUTqlozNfxtwiUEEumUH++m/nCVcGXvQn
1lhevuGD0AlvimcKXK3ltwdelPlQcCfHAxkT0J6ADx2t+omkDeHjQEOrc3VklOo58K5onxL1Ymf+
HJ+HcKtWrHPaY8ZLFiobsWRrbioBRM3WcqVOdNRyr1vCF2ndb9VvbkpkvvlPW6X+p/L0nH9q33/T
f8MKz0+3jf8sPhL+8Pz1vvHvXSOuY6R1bABpcJKMi/D/7woPBXoq9BRYsLvQLlqtmH/tGqnw4Fil
KGSsvSRlFcj9Wbyn+KNCDV1/ESUSgoV+q8Jj0dz6psSzelTXw5Kx8itFWX1Xc5Etuvwg6RI7CErx
BdW2calOLBQzFVhnEbFaIQMqd0FnmLeDkXXboK+F26CuDjUKVx9EHqgUNnJ8D8qfgdLgaNoqYpS7
qaESEYNT96CLmlC7wDok0/Cai80TQaSDOwjzVcDRxjeUPEPibEXOIpdMAPqCIbgtStZmtXlqpPip
nszHaqSwihT9Yp6CW1GPlE3RzTg/6+ZCMnPBoeR6W+lSfwKf/imgelKXS26XoG6IO87v63kYvLae
jb0sl52vyN3sSblkeAnWW2aDqXtVBfGal8IWlaxQZCANKc2UyQsVfU5TzfI5XMx4k0vQywpObA7d
Boo2iGvcQCix9o3dRUdE2mYO+8JbTH3ZdGMTelWpfCzVBfANeEM71XK/N6PhJsmqazxVH4NUuFcJ
jeNOx9qbMEl7c4qjmyBt1C2n961VUiMGilE7VV4t+2Uwiy9Oy3/30/r/J3/4D3qmV5Xuvz4L/rOn
UPBtj279gS9nQcn4Y7Wuc7DD5qQSOfbXQ22RQYaNAosncl+cnuJXR0HrDxp0GvgBjKbfdoZV/Q9Q
5yLMrFUnvJ4Ff+coCCh9fWy/KqXS8fvcnsZZz/VWvwpf/0pvnYQxORbLlDiiNQR7HJOOlYH2Go2H
AHTZRkHzZEHtg+GlVOI2nlSSUKYnI4bjOuD0XSuI0Y2lzT1qOiFKb8ek9ISa0Q5PaIxuZpmWXRRp
fgAiz8oVYB+xpjtWyskuk6dNHN+0s0JcldrtBmnwGqo1ehmFtkSJDwbSDsyJLacPXauVB8V6aZp+
P8tsPCLUdOrUpK5KlasMUzc29ml0lntrNyFio/0nH4s1wSWdrlvKS4V6L0it3VmzkwnGrs5B9GXi
claRDYIzJZg0QHc3ToCvDMETmuMogKJbBDdPaTxm8+MkjR3dltSvpdVnSiAaeki1DR6GWdhCA4zs
Kem9GAphEz6VBduucS9VT2tUJ269B52AJvh0vfLYFx8rukLFdD8IvezCmFK2hpWTaQgbrNXbfdOL
t3WG5q0db/tUfV1ArkJoS2/LZS+Dfoqt1NqYINIytrlKUpTEqU4XVipsjQEXiWRtejUN96NM0fH/
sXcmy5Ej2ZL9IpRgHrbuDp9nztxAyGAQgGE0jAZ8/Tv+Slq6qlq6W3rf28yMZNAdg129qkcDAYBm
vFsq2o9JqV49rLWt/+wFF082/J6Ov+wLznCVujQisXATF+QMON3OwktuUrjrJtG3YL82uPKPuvpM
BhHcKEzXX6ktlM+GlvYnPapeuw57YINGzC/a6vq70XEU0x9Sb73v6ICrmieRgEZheQaQaswXRcI0
5cZ2TsFctc2psvKC79nXTlk7H7pcDasa2GM7j3uiaw9ymLV79CcOvkxfG9op5VgUbAP1JtT96tpM
0etoC/k9y37869dvES8kR01fvLFWceRfaRS7NmSVc3njTflo+1yw7V0FBGNWRYEwXdTI4gta9Y4m
3ehtYz/DCGlfVV++THnGOEiP3jatJrGWgha5TmcI6cE4KzzHgWUxSQ9Lp3xB+QlH45TO+c1064Mb
aZx+eUM+9nmJCM6RoS9ATawAxmwL4dzIAb9WFR8pXtAs29s5U2eGpy1wN2NV7B4tc258qt1dRNma
VegLPbG3Sqvgr/UMQcWLz8XteD8iLpZVdchYEbZFUjFxE4c4OGa/5nV2MPGnE295NpPgKc3/zPEh
nsSLCX8mqU607PahyeHQHT7n4jtoby7LditBtak2PdTOxFBsLA7QTxeqr/j7G9MBn/q3ET0q/qRa
2sktMvnnFsgzCQWkod51jhkXmPBLmb7ISb82bFCnR1ntbGPH5AjuLq0pMFiXSwCIe6LI+TGgLVkG
9bN041sNx0jlOy8aTOrGjC29Zu4ypi95YQpZU20Swwe0FHsG7ffhaD04vrgaWXOyZP87puln0fRJ
OE/ivYpnb4PlMpSDdQ5MEHW9lspVKZzpjzHL+H2ua/825hXGgqjsVux4WJZbxjN25WGPat9e8IOR
WpKlvcAtwa2Fes3k7g+Ygpur2TpPjVXdM388ZUGzEbkofzNaRF5zbxwNdBZ7Ic0IXTrjv9cWfGF1
2t6zOF07bbKP9XY7JNqpz/RVA1G08dpP3t0stwq2qo75beTNNo+6QzNpT1Hni6UnPuxiXIq47ELl
D4Cg2XvBi5yMMO79cWVrcCFlHMbyK1I9c2VJyehgXkrrd5RAO4Wr3nv7QLnjMq/7gQrILg4HN05+
xmik0MUxNCigLEVw/QB01CP29ZbXlNghZv1zpEDySN9XBGPCr0JAZx1hO53po+Qylb4Hq6B1tFUr
H8vqaSVim21w1MUpSaz3wvRBJjY6XRJay5ti1v8M0reWVHsBnWT/E8JECKV8g2/xLojIcd58b4o9
9AX/LtOfus25n3OPVJ1g0XEzxXbg5qgV0w4Zv0uq7+2O4GGw6aw/VQM7mluDgcmSh4mjZxEPn1BU
klXkR9s8Rr5ooTZyGdYVl6z1xdKAlXkZWikmEMCS2ZivoseuRtmPcsoFYJgYnGmy0ad3wI5L09M+
dI6bngSD0xY2LeYz+4Dcqzy6mcc7/dShGJuj6c/HuhD3xHGfWPKykNdzKgXrwj97dfpJww2DWq8A
+dG+CwF1aJ5S88gmC5sBBMm9SQxi9m++HX+QAl/FY7mMUn/Vt0fbfqIIkwtMXyZ6/AltbGVmVOt1
2Sau1BKPygVuzMKvdm1zbOP3qJOf+LhXidwPeAUey5geOsvAATco8lXiNatMi89y6DZepZ0clX+k
ntq58qXIm3e/niZSeNMBVzB1lrE1hSTv8HRHbD1rN18nQeed3TqGswkSMhmQeOfOYLEzDkdtzG4m
P3tnPxjiRRxT5q3mZeGdWf1svCRYQv475zYBgIFveQp+7KlZx9JckTvxF8KhOjnJ800/pAcl5K4H
QBrXHDQwhS6dahh2QUlUEK/PtKrt7KPSqudoLL9tuImKQtDFWESrAt5mwRWMz21dddXw1JfGOsn8
H1MR6zdj+6dzg7fOwBgxxt3e5s5H8iSHiOfbXU+moR0izabs0eFSCUoUcnp7tPxDEUhjSzmjZwOa
s8f83YgntVOS5mJp+vA2tRlrEr+MPjxLRUVmEIA211Kk1iAUXvPuWMUzbcE3XM/GWnb1GuxbsBhS
dqL1nKcbm0dV0s1rgzd8VrEQnq1DDeQ2UiAxiF5gZRYPdp077LzC5sOviQjM6awWusnJZK7CzDcO
VQVKVOyAXIuFPpr6hgTpAXP+wi2zPfWgWzaBj1XfIS1hNfN/tdIdLzESG220xmKzmYtg5ar0UiHB
9br2d7DQPwJvFYCYNAr5VFvFbdL6i+mqu5ZUobKi4sOyM7IZ7lMmuw9d/y0Ka9NXv8Zk7cf2YMRf
sdMvE6vcjXq/VNq4BW4DbxesILcN+kpcnpL6NPifkbnXh1eDOzoCWEv3xFjvnemtDMpQskHIxDaA
0VYaJXR1VuvBq4V1yx+/MF1halFrwNApf3BQMVWSxKE8m9ZuhxHLWZaV2o5Gwuui+BSPA16nl+Zb
kztkEpxlZfkLn4nV8RUy5IifgMP2wZhzjGGU2mr9kxiBa6RNQrmM+NXJDSR9dojt8ZhCwVt4zXAW
yY4w94Eg1Kp0C/3MshXGqf2n6SWNnbod+qLa0he51tkwQ4fb1jmjsFmnCKYlPqLq5mYmxzf1jcq9
HeceoQ1qKaSyvZm6uzzOadGZ1dpxqxefsmts8HejPZkNl0Fi3vr019Oz1YzKHlT6vk3MvTWXV2oT
0tVc+PBZOoh1Xv8KRYHzRxdGaWSwqY3C0hnJ9wSv9tDsUo5OZy1PaxSnCNEN5NDCdoDUMm1nYTwU
pKrdCS1Z0aDJdyH8CjyT3hNR21vOqS9g0Dq59etG80s18itQ37CMk967B8KKti5jMtEk81oxymNN
ujl18w2IA4Sg4jtxVXVIhXbPS/p1py6cDY0CWBYTU7Ybqx+H2EPkMDoUmLL2uQ7Shbdt64infn4p
bbTGhg+0ancWgKpkNq2FV/knPW/3RtO8djY2xGB6I3D4mnnmKU+NA++J5cjILSr9gJCxSs3kRPXZ
1tRMgKlzf1CtNMnCDSPPbLXQXK+Ab2ivk0QgoGZmHdYiOUhXBxaLLDm700I2Bquz/lm085aaeMS1
9HniI6cudtUWDwPWXB6H0vRXbUekyR26F78A1SR6PQlHMW+EDcBWj51VLbqvlr0vurH+h6Nr8+GW
PP9ph9HPMWhOHh5DuUlbq10OvQGBQItNdwUk1mjAKxKAIjpz8IgtbmNz2sjasLZIVM4uF/Eq7aIn
BJb4miutXA5tU780MwbHRVIVo3fRJpVd1CzYUBhgk+0Bh0fg1OBrdZuz9CbCBEmo1l+5ZbD2+vxB
ReTDSErtTflVdCXtHTaDZQJg79R6iqzd3LCz8XrnWWna2X8kOLhyuCLrCt9Eo40Gcqv7KPiat5XP
4FcNfeh7ifZG9Q9rh9KLPjU3uApda+Cbc2I3zOwyCW9em2PW7nIsdQClIY/ikEZqqfZZEN3Ji+j0
vdTnBBPqsizLazNAIhiARQsnzJvOXLk2O0qZZixGivLLcIW4piJufwxnbrfke/IlBZvLMeXoJi1r
JmkltI1fae0Ru0m5hE3JySBNCTL1AYW+vMiaWFv4Stf2zmA/m1qerKjAq5Y5k5ZTlitPmV+DyU6i
Knu5TXHlrEb5KGZs3QJXVWPtOP9saoPYTF2L5aTX5aINUKQBvddlYyzc+dLJbJd6za3Vofty/EtS
auay4ceb5WK0Z3ZeTYxLxvxrldmxnN2L10vOmtwsMJCWNAuxDjM0pr+KdeE8lsmFc7y2Shl2N13H
1xaR61vWTtGup8Yylwb1R8xE7Wfd0LrbGHerNrdT6x0rKUPodBfFlX3I6JO2/Y9G77dj4LG3YttY
Zn+bgX1QG30BOmMT/McPXuPReLWM9omA+bOjimQfTckf7DhfTtN+Ap768LT+nlr89pptXmAl5GEz
u191zK2gp+EUJByZVbdrzXplgTdN05+CIf6QuFW68iODRoOBqiSsQi4kVZbG6Jpzy0FC9PNbozvx
uqIMEwpVvhJ+fX7EsxbtfDNrxR4t/6wNvBixPlS0hXeXysMg5YCbXbl9e9IczTmbgLSXhV+tAwaF
udLvLa8PO8/2pqr3RdoTz6RbxCvnmoeMq1YyD3jooVrQMlLF8VteJk9VmZ8jpz3XZrZycg5T9fwz
pBR38eJdJo1B4DtLsPTzuiYfy4A8hpPPpjEXG6bye14PUPHw0Uze9DVqw7afW+3o+fFvyjHHiMUh
l8O11IefoCNbWtmCoZ9tTD6X78D11ginWJ09FuCyDMvGf28E60hLJ8xX1gEoXS9eeuyKhPGZiu6a
JtHWmd2F9XiRmK4Mc1/kIe5yhtWYKvp5D/h607QOV76xLw3roLPs0vP+BSa8RkOCB5rPW5M2W2XG
uEpJnnmptXQ4Si4CnlTg0LZNpxZejELUW+bbLLALpTbyhtEyZtcLKqx3AB84SnlflFZsC5/tdMqb
sKt3vYWkoSIq1IM+k4spyI8xR9RpiIxr0yRnJx2XnaW9wnselpVWs3BxhK8vEo6t27it+6NXTQlH
UbUjoIczLWGB/saJqD8G0vyDEL7oSPAZI0c/qpVQ04bYOQ/TCHbDqpWxS6wpPY/e43CiWYk7LsiA
qps3xnm8Gh13vAnKSR9qxpP12P4L3Zreu9rcjzVYFIU9nw1qUi570X5L1wkD9SOUvcqK7jlJ1XlI
rb9VaXc8MUd5jq1aq5eO3UwvcQQcCUGqQGiSvHntsMcVTfw1b2KYtrLaImrrdxmVB/7a3VLo7VM5
8Q3O3CRhN8IpV5a6DBUmj7JdVh10T/7jS843r9F2NFZw1vV0nRVutdE7v1zhRXVXdvf4zGfsACP2
Eio0kzx5jZwq9G1kmX50HJzqUXIeuDWWBiOyJab3Ovd3iOf2urRb3Er1aO/dtro3fZYe+0lNoZfS
yM6eAye52s8WL2WKLRXeOZE9y6ZuVqwVdFog2f9qdeZzV/VcIYX6Ay85dAhVXQWLPO+hUpSezSSy
HTtvFQ3D2qDhea1HcSZDoET1shti98xDPnvzTYQ9wSzA8/qjnzosESPnl84tcN0/7CW0/Z57p1Uv
U5FOX1qux79ZidzZn+GWsLyM/7BASDdxTetsn4Fq8GkBGniY0rzRYDVz90P+SrciIYhoGdeEGvze
eepZnuudQtZ33c1g7Vpl/1op2kc2aWHhpDdVwf8S83qIYgayQM6npK/fNEvfFVpzH7mJF4NM7qSA
qZCOnN+O2NrjjGK5I9b3YyIOmqHDJ7KXttNujCZ/9q0/FjTpPM3DLrfuQQl5opDWyevHH3OUvEVl
tRua7JDioNuac3QXQPalaWx0hTQ10Qu/HTou/fzxuSR5em8K8vleoNZ6PFBjIK30LY8+WqGOZncP
irt0y22MZYFlhXFBmHId6AUZO1yh8Ld40vic24kuA+GUIe59DAr52W7VKY2+a+uJdH4LzwVNrrHe
pzrEj2qiy6HpKWj+/iDOqQK3zGtJ6xJWmiW2e9kOnEXmd0SPvefhiDSQQDBd772K119uMAwY8mmI
NAa41PnQ9KJflBnGHrBCS4R62mX8e4ojV3Tu56Qc/HduELqNmS6NrvBQVuRBOM8t2C6Hh1nHO5ZS
xbCM00Nesa5xUXtSFCDghdtYn5Y4SsG5EKbAv72LGXsmug5oEJkW3eS/gaNuFg574VGjSyDhbVNr
WErL7qPVLi2qNAtmv6aEijfP5BA3oZzTbcXK9maeR3MUEHmN1fiexLdC+6wweY5ABjUv/n3cYO5Q
ExaUG63R37ucZzF8b+T66TzGT8rz963n7NyERD67aTFshuAt4/pRkX7ri+ozw9O6HIYoNOt8F3Q8
ksfuiXw6oKZn4UarCrfKyGdPbdZpGGw8M48HdLAp1R+8oJ9tkKzm6N1FmOiH9Tj5fwVTjoYAmgEn
LOYE/5a+ccEsZKrDVBaWPc0ETwnEo+Ir99/prgWM89P5xSFohtDoTYhXH236gqqhF+mmRoWGnr1C
Vzi3bOzblrHBMM52gFNkoLjDKdtDEf/WFW8Wozg1EcagWN/41MxE09QsEsk20M4hr9MRAo8yqoUP
ueHNc7M1gy6fnB3vzeQzMa1dmRc7bbjmBipy5vbbprC3Kbhw6bhXp3zyrS84oQ+zbThU5r3IGeob
W9v08I7wsGSXNs0OEXPbQpRWaLiAsaxmVc6o1FLrb5Axvgs7/qkM3oSgJq65byLe2Fen0I8zTz1Z
prvcn1lOFEm5b3TzraZhxZVvcjiXbEKi8dWw0nUd/yr2CTIDs/ZWjpexcxZB8VpNig8X6oc7F9dZ
6/H7gWDX1D0bWEdQPLlxVYc72N/b6XAE/oIoHK8G6z2du11aj8+5+ZnjCBSDdx9aeyMmaEyK0Hd0
iJ0PO/W3ZT0I9i7eS+8A6prG/Fi2YpPK/FB1lyjoq2cjTdCctK0U3sJgpVy0AXyhp1REBxr9lqXS
2MJOa2ih4YwrguI1Xvz+siuvkhAsvFJehPfRfi77mdoOszgBoI27z97cTwi+3U4jn+U1JHlHQQxo
z57HaI7MUrZxKOoTmcYFNNAo2Wf+rk3nnRbvS07IiQgzDotpWJav+XzJ3WLt6J8ar3FxrKu9Ar4o
OEMk6tkexGlMw1yfeIlEXDtUXYFVyOKVT0NnziXzGA1tDTPL/BNZakXE5gawaCHVm2+TGTAhsOTt
CY0ZpADS80wjAmPkaK31Mr6awBFyg9ivhQ8tPTc0WGVssSpKwITNUQl1LfXhdjjmzpPORXJgit54
BSywVIe6PDjlwclPrv7aatuqQy7CwWgsqvqvKl+tlsVXmJq8A2vvLkGK8y46weCilibf5oO71maq
FgrttTEEoSOWHTAOFtI2Q3/eTLW1JVOw9OHTVs25MbluYzJI44clbnOLU01bILEsMLcfy3LjYxlE
Iu4sHiwpjylzbQfzylbGtzH7TwkG8EVTXB9xFpYVrEB8SvgC76CZmlzFRcEi0Gblngvq3APvbZpG
K6zmfpsxgnGECrNq3pE2X7AtWLWGgNnGATM51yoCFlbouLTNNHseEt9kSOjpREAXcZJdBHFiIXW/
2NlTy4CWg5BCtM37Yzt31Rae16VLoq/RrT4tjDE4/N/wKsg3MeTlHr8Gx0Ijq09T0Hxk8Dv0uYV/
0v6p8vTYFDPJgwy1Bz5JX4d+sup0f11oF3oCFg+RHCYbsCCNpzDUl+kS6fzK06dWSiZhe9nLKn2x
bR2JY2vbvbZV7UaZU7qY2No+JN/njPlCgiQJC5GGBV1dRX2cJAf+MiwCTFGvUpwtMwJoBjNcg/LA
9QnGdx0R/LOGq9H+GS1tl1bNzvS/yNHcBSqsmV4h17KVaUJvnjjLyHWDkpzR+pXvpj5MondzPJTO
Eyr3uSkszt/dvDSphySviAjVyu5pzkWyJInyETjjKg8+/KE+1q61Cmq2bDJKFx6AQsWGS+TzSZ+s
nzL+thGPV4SVw8AkhpBEXgrdrzyjF1hoUbWC1TscB52/ZKunGEmdbeG02aWMmuzDnSN3nU3mlXur
CwV7kpCghY8iEWgfzNncTh5boLb/yOZymWQz3WDWLS7IfOhu+jdqcQHm5ikY4nkP1zDssngrW6ou
AsUpxQfqJgRXsgRKQB8V0uLkbQdPe/RmUQFeN9p3pQVYudjjalR4wEr0D37aDc/DbH+Bk8UdEqi7
gTqkgua37+SODLYGDy8GDpmi+AfIk1BD2IkodQsCoX91juZu27n39y4jijd3S+l8TazaF1i+FVIR
Eks8uMXOC6YTmT9JFDMGchnFBE79RN40J7rPPdNH7yQvgQkSCSWyXiZRrXM/tfFWFIZ1K4x1FFj4
NdPLCE6cpd04LorU+gpgsCKjxhMjp7IvkucRaI1p3Fbkd3hq6Wn0xmAYcAkF80HQX7IhuaHtC9kb
TuhOcbb2kN4BCjXb2lNv8IwAjIy2Cu3mbRz9B2X6C6AD/CybRbZtvhIAYgQz120+0vdJgdwgd2yI
17HPFdgmu9rUj12gn72EQjKhuYvKVGovZuKRmIKOKmv0VT5r+ibgSrp67nQAazUQTyypqSozJ1/r
tTdhPBR5/mb2tS1CE5Vk07a2mcAHEV7PmGSZGs+T+DnNgCkuvDZBvMwSfu5KTGIzunnY1hYOQctx
Q7Y41qG3+Z1atg5otKS0Irx8qbOOoroCU13eHcss75XBgjSYSLLWsSk3Vim6MHNT88Vr61M2FlbI
qImRygOrZ9TMNkNNJhcaL+vyRO+eJKpLiKJvXMdcTx74KrfbQnFmV92rYsY1YabTTQ6SHblNinBd
Q4bZkiX0F4VlkMSt//Q+oZlzCSwGsSGurI+x8OTv8BB5Y9MYl/WI0gRdp/mdUwqwgnju/3IPDrxI
rP4yV40XWlmDulIIlsHkuE4Ffw4nw0TLCU1u/C/YxtgwwI0A7ruPXFFPFHYluXltXO91CJDI7Dra
Cswb66QvrQ9W7iymq7onIjxrIVkKnh4lZRJ6rVPKOKfBO5UnnHPzbiTgbf5NSml329IdnaNsR+ur
iVl6x/gd/talGIvFJDnZ6+Szk5FmuagDVRnMEqXNTfqjza2/HXW7PLoaolMVbfkuCBwwb+xL2fzt
BqO+OEHC5Mg6kvet8pY1rya0Hm0gHFCM+i6hfZPn+9ifjXxy3ocS+v7SaNvglxIgeg1tXRvw7FMv
ozHbhKmoplXCRLOpEw3dN0oefS4x+yzmYAiYfxvby55Au9f3oVQtC5S5wv41f3ZRWayhoOZ/AwGX
dNUiFrGKHWpKcIu0FLe2jz1gDRzdHtAWvuSA6W7wMw4GhbkM5Gh+GGVvXiR0oI+OuWZX4yg7meNM
PWbjmOeC+YETTs2JqprIqpAlMgz8MtLmrThSe6fnkXS5r43qKESAPDgm/qaW5HsBQj588Q0LlSir
XZrvTuS8NDaJINd+aocCITbaerNycbdciKsF3wSxjY2YNY9UcuOcIgB7a53zwR6FmkMU79JLO2jq
zRuI35uN6V5JRbdrl0ATYmXtuIeGsNbZzyxvNdQdThiLkcIKNDQduE6SccIdvvMxdppNqmnMLFGO
q95qSn3ftL59nGjhvRsdhWYczrwqjALWuQxgE2h0rcLzmxHdi62uPWEJwVpeVVN87RGAwx7c6DVz
Fb9f52tspQ0PVHXfJSfHYBscW1mKPJUyymVmt8ms2ImXWq2/+VE0N2tZpGprF7n/OWQdpW569kBa
8hbT7maG7QeC1o8eFQqZYYp+isbG9l+ydKKXwwhT7FQlEkUUnIMY1aTJ4bx0wvP5WlJnZ7TOVUWy
4K1ZGsSuawhYJVU3TIqVZ7zZeWRdEXiCBl9RnRtnN8t6bSGiCC4+av8yw0QSQpUWBvesWR3RNtC/
hTOsqGGBQFmR+p+Ej+M4njYqGsVBbwRW8BHLUOy53tavmu4e5Sq91cwX0vSKs+AgieljjH7TupnG
RSRj/1RX6VUFkKkSDJNGCaq99ywWudGMSlyb5jId6vh9zDyqGkfnbaxKeYFYpa6m2ZFQEKYV8mth
dbaiaIuI1B1kFhnvj0fhGkh5djHrcnoZ9YEvgWviDhre2UwNHSoYTLmK7EbfUWE7Pbu9i+oCQzD0
aXlapegTN70x+xtKVa2xeidguvD1IXBXySga2go126lXeVe8JGwSIp9KW4yf4yHKpm7vj63kjog1
8k2G/9dOBVsaYA7rqmbryz3EUkXaXB4Gx/wfMSbTCUHuu+rZmLd+DcNrYJPcZcgxuZrLs1cFjE+i
5XjfZYW9S5pM37rK5BIerc0U4JxpA3/neRWKv08QuNLlXjJn3+rS7k8sLW1SAGo6WVM7hVqXc4+J
plwRA3fvKirdk+mP/WUaHEUHm8xe/UqgONWBaffYFBTwaLYkJEBTHVAW/+qqINatk4ca25nJfSoa
6zLx3ZIZdjQrZJ3kbfNEvabCz2+OG/THwfaiN/KWOopb9m6gLizh9xqrGebbtqkKyBf2uDYG2oEj
To0vgdO/ByaVmPX4EEerKe9f/dGiNbWSsasW0n3Q+Wavq7eNJFbrqMw8CWGz+Y8rfc3xhz1SzlbC
t1lU0p9jXojZYcsqUIHYJB9UNlrnVrqUlmXzJ0IP+kw1AkKOLDztNLy1Cmo0EjogHFU3BJw6NulM
DBS/hbUqEDw1HVhmQy0Pwp2Xht6YlysODB0vDQ4iZdbW64l+1wI17xEXYHyZo08zzgyqFGmOoK6T
GWRFejr7Mkq+usjEWGAV4NEXWfrwX0g1kv6N8ZzAcI7+lrHhHydkP4m3ZjVbGk4ekcP8q7ylro/6
ngs02waEf7+LLMCcyVLygokD3mPdeJt8Tly2PIapnXUz4feusm3U9Q0KTKzcnU6ho0TWjRmdpy4i
JjQxl6etzPE6Rem9w9jIEdMfqlDUZrrtOH8s+LH+W5437VbirJsWfjrwtcSw/YdV25oJSSSvUBeT
lhIkI1xsZ0/P0dbHUu2EGdGVEvSEaG2vFW81MwKeL5kC+aV28ncsZHqx89ldVu7ASJYleKmjMVB7
/K9sdBL+f5TUOvNgHIGIy2tG4P67VR4fXeX2+mWifv1n6qr5FwQkPdOzPmWhF2tsCqzhsYFV8ScO
DOei8SRfmwhQe3MY0gpzjJPctKnEhB0b3WHskcnHpDO2sxraD2rn6e8NHE7TFhbsAMjBCQ2rCovR
5BSdqI+c+YE7sdIQDDtMHs895RC/eSaKUxBFAx1+c1AsTJOIUAujadnrOP/mSjXhNCFZBCZ0Jc5H
0wxWUuJjLUa/uRBm3ypBoKPmlbRz/dLYm4DPsCKp8iTbulylYpouqsLO06TePWI/uQZ9Kj4Sn6j+
0mFsPfRaTyOLcsNGS+ZPGamatHOAPUuQ48k91b3qLRcVAFK9QaDrvAOdPhgUxxukvHcUeMwI+tSc
cykInVDYd1F6xH46zbzgpXH7elu5Od2MhSFDrerbm6U9XgxqyHkLefSNDN0842XzS+xL8+Sf5xLT
FfeMdkxg/n43MR9mYpmU+caxZM1eIuNB8DEWUTyPt1mIlu/OpcM3rl1RLhWlMCHMUOONh8l3z1Zx
x1o4gOApajpQtYlcpBKnCFayt6TdhXthdObxyw2m4ObHpzxi9ZEcAucaFUmxd+O4+SlKsp0yOsps
3qBnLzy34wjQRPPaMx5v81kDi4JOaWPSD9TBGXAdEtPSDRtLbXGwSxAsXRM4jJPRTFpw9q24YQ8U
eVsOKM4fdhL2B2+OaINXMScqXnnOn0Bq0WtflMk2R8hge86KXpHu1jUO9tT+gBW3bfKRhBp0WzZL
0082BWxfiBGvOvJfv/RnI7761t4j4dXAHV3XzcjyuGrmXQ4NvEvjhiJj+5DNbQq9HBBLNh8jv3/V
Kv6NlfDTTJR8Z/r736b3/x8O+L+UvprkdP734YDF3xxsR/GviZ/HH/hnOMAlDm49imRAW5Ovgary
T6SL+Q/KrCC6AOSiew0U4f+kxjnGPyCKuaAJA58qC9cjp/M/Aj/BP2wYL+xk9X/yXv6faF38iH8L
BjyiBzBWAodGWZeswX8EA3RbqJx6V4ccCi9zbHQMo/1bn9sHKgS6tTm3m3/5XK7/zBz8K//w8TH8
rz+ROjPs3AQcIOn9exQhreJqFBD2eB/CzDAyzJjoypp4Zs36BKT05tc90cbRegt6549uNXeR1t9T
IYFVaNa66Z2/CWdkYCNLV7bvFZ1MYYutNbRb//x//rvy9fzHX9YwYd1AiyanAYgGg+G//2X7idUq
Yq/JO3VE5KN9nDO2JNeb4j1Y8J2WnDoTsf0v9s5kOXJlu7K/Iqs5ZOgdGNQkekbHnkzmBEZmMtE5
AAccju7ra8WVXuk9mUwq1azManpbJiMAP77P3mv3Ue++dNw8H6mY2ndZN3ILWl7nhnCeTGt2gV6S
rzFW8b6bWA0B19FX2iw+ghy/LY6oea291vvJZuKRcAQLJ+BUnsG7tUT3aR5RZVJ6Oz1OFIH3wtsO
Jh1ea6Qa2KgwlJskPxAt493MovBrcvvrxITGvedmY7Uc3gdOTTc5mlyqEf1dXllr03ktkFhW2Z07
pWeYMVDfmZvXnWh+Vgsl7cMi0Z50Rqa7DnVEUVDhPLb9AHc4ScNd7NaAoWrEYXO7PLeLoCTY2NvY
6q90D0W7pGJwwoA9e9+EmspvjftgZ1Jr2vQue5DAkKLlpoUCmT/rqMNVWtXvWe/HdyISPxZfPQc4
zBvO7DXNkCyNmLz32KMovG2X5UwmLoa+nbw5U0oWfOI12078guyYFyBEKnYvXa52MHI1hjXrGA/t
azpX9tMyAOOoFmjCjjWQRBil+xX7ptgns7fn84sPbdOY+9Smk5eLaXDJGdKrrPg95lb1ICmhO0Oy
MXRhIqjtcy7/qxJm8Z7l1h4zALS6vrWDuyBGIFpZceKfohn6Tc7E9ty6uM6bRHfrls1Dz71jlbsA
/Xv0K55A/zUvK7YrZXwXL+4nvnMYP41DihVdkThcXW2hTz8gmXSgkJd6U2vk7TzrGlqO2RwNZYP6
q243opK9ZSYN1hPIOus6Sv7A8k1/I8996rmXrPWg+8LTznrqzqrmcSGEsKF0Ylrjr+L6GDnNpsU4
tU5pNNl0Q5buiCj+qsWSf7qR9TZm0rv32GqdAZ3ovass75Th8RRLI3+0obafyxmtM7MFOk0aJHqj
vNS/dIZB1/3LIhEU2biuhWKdlahrjBWSYB/HKjfvbFVH6c0nR87ZyhmGrNkhWkOjyLpT4X1Gj/ML
JSkFv5wAWE2H90m1TXFNEgy1pYyDL0E2A+P5HKxtM3U7f8oemkDiYQ+otSyqOEY1K9LX1p6ecFMW
PKCp3HX9TEYlOeQZRiwVduOmc3q9SToFPCrNDl1XTduIm9GT9PGYQnQP9m7tN1eL5qyP2RXjB8VK
/qOcb7atLmOHMg9ZsnfxUa64g+pam1MXsnmsqAG5oK/6hpVUhHNGJPueDlhmWct8SabY0MHEqCTB
lz6jH8SdL/koXn00dN/TPqzzEUZdE5ltUN6WEQQe+sehSjzAzGrndZG/t0OcrOMo2nZF4Zne6twH
nWGm9vcwIWmnnR9+JIl+qwAtHWaqJDdprmJmWIUbLB2J+/i1+VzcSl2dMvIPogvfC88tXrmy6Uft
meTaaCe98ArKSR5oZ1umVM1pJyCE0FNP1IFffyB2Fv2crZplIN/VR9UqVgR5TaNyUQ5r0WQAkMJg
RqItceTltbN2E/WJyqep9W76P2hpziqfRXof+FCc/FwYrJp986NV2c+5AkhSmf6pn21nn8GPPFXB
APzPsu/BL71Yrv8+BfZbwMI55Kqu0kspW6LyPtrT2i0GB8+WPR0D6Tp3REv0RvKC/HamGtcvD/BB
OQn2EsY1RIJaVbQfDUXq3CGp8k0caKQTbI1mmPCdPHhC8VzrCoovyxHvYHs1ygAIR5dVCLR+rr2t
uldtYGecAq2iTkeZD0FGNN/JxPg4CzPcxOs66e2XZm4mfrNd/Qf6fXVYesQRmyhOcRaps+9FgsEt
l7+JrbqbvI2ak6/G5jCBVEL6Eon4Cpy02XlWnmyGOM7c1QRxfQsKvjsinjnrWob9JmnS4BJ5hXpM
OllyO5PzIZ186y7l2uytUuP+Wmj7nrZBZJIXLYzDggtg+KaZ1XhN2ik79ouuH9PCOKwCujsniosS
D7nygFx0886ym2VjssndpaHHVbMKBAV3MSJwT+3cQ9MlDL+6kkdTjBsMZwGWXgwYXoybmA7H4lKS
nPrTNv7w0KGp0EBVM4Hz1OxsY3GJdwu2GK7PfgVzn2HLQ6orPhuKiEYEsbem0/HW4oz/7AfRnFzj
cwNvkVNPLh2C6qrMDbwhC/S5xiEWsVRDda+KxP+ybjUFiTcuh8kfnt22hqoxC8O22/O3CgVoq2LK
pKpUXvVUNdtQjM5toXEk1wM9HYHlQbM/2emgeu+4mqM8NNh5rVufwZzX9jqlt35TT1FxkbadskMd
Ql4T8EZxbcX2Y2O5bA4mC2cZJUM4UFR7+wyt6SOgwoOCzmVtZEyVXnuf6SUHI4AvbiiTc8QJRCRy
JKcxBejicuCQNEVRbmQnx2dubWpHvxR+sWhY9DWJy6e+AunPA5GcrT723j3mDqIIdX0fRK1/mA0L
uKGEhF/0I+6G3rLBSowiOrfSc+5KShH/GEGwhbaf5mRpPJmOD42dDqc/uY68O5KgzakFYPeWa76k
vLKtacyIxs1td7QLNUxPXE+x5kepjdjm+dFh7icDZdDL5FrWGj1syYoNxtjp4rfos274B+3dx5/X
LPFOVtPDHOj6Zu2huqG300uXOXi5pBtvdIjxy6oKcqt/iaIqIKBnh8F1pHBsI42lfiz5lBzaBbe3
9sfklE1Jd04pCnhPrXzZafKP65Lj79QNE6SyNjbTLmq74ohhAaqNzJPTWIb625pugutYpc2WZqPx
MqZzuPegAz75GP/60WQberqf6dep4YJE43rxbXdPSxVWRKKC6O7Ul3loy4eI18/WpH27EUVTnBrH
8u4JJYTrqPf8sx/ieKzjud8vgXhgrcOah6KFwo/K78Bvk11gISeKrGZjjiHEkIJbpT3OUzB2PIDO
3GyMN87rcWjrw1DkztWZJK6fID9nPpvEuhMvIxtXkkdsvv3B/V03Y3OEj7gKg8p7U+gIj+mw3BTB
Bmmy+91BkW4WHMnJrfurtEvG96x4FGxTtrkazCMrKehw3hJFV07S4m0wHJ7aS6m9KNr21IubFXIE
LxsX4XfisSrTU+e+5Xkav0c9u+ygmOM1eVLcfqqow4fMhS80EvoAHJViQ1lCEZPIGA06XV6oUxAj
LDR58UNQPbLWLvEuDyUK1Vh2V2eGbZRa9B2KvnlInOrF1yQYXae22TEUwd4zwdG15vyZpcellRrf
gQuuQ1jy7GHYLDQ6GOkheVc42JqopiHzbA+7QAmsS5jEKpHHW+qbMFFkxR/VmQVp1vtdmvCzSvqX
uVGPtLaIC3abXyzLP8lCZC/NDTLspC4rlupFMWRjIM5+SH/qQ6R0EgmxU26Q5/J1bEmmyYov3wgb
cVe2w3hHTU27xvyo1lIG5pAnPYY7qm82TeECNW4ndb9Uy3PX1NEuzfoChOZELiZlrZf7D3ySNyW0
uyhpqyeEejyzFSeobxTdbk3y2wrhOClNiuvmppgjbKXlnGG3tNNi3XKAYZXDRI1uj8e31uolpDnl
XBKL3Qf4YsA/UzbRDnc4JqqLDHBSpQoG7WJu0CjydAyjkftg5xJEk5/5O1iL+O2XHnA0S5hCjXCI
0ip4Gif1Gy8evvS511ybBOmdYlhN9Nisx9DDZNnbVyf2wTuzLEUcFD+Fog1m6vLp3q9y1g6y36VF
tJxqgho4RK0uO8/sYeqRpjxPd6BZpEUoTThYd3hHNiE0FZKWoHu86iHLaedzehwQYIj7I+KkwS9W
At7sNUzOOl/O5TRFeK2b90XWX3a7jBvAzjSxeAinK4JYw1daooADgZXPbk+fxgqnF1/UKejwUHWR
wXrRQBJDjKNgqL+ZBH0Pf2KQmoNp40OMP2SuYUishG1YmlXFCK6IQABqdP8nLe1gC3mO13HehPl6
6VnGu5A1Np22P1r9Z0wnzM1VhMNX5dPHOA7x/ZS58S/kI7qWuoY1IRPSKtakkx10291UUsySB/6T
prx1jQr52JXxF8udZ9ln6dFvbqrwwjWyn8VzjmP64LLU+jHVYb5vuZJPVfjaxxHUo4C0rmznq317
04mY0EtWkGqDlQcUrfKjag0yBdWZUb85x5VDX5GS68KlCC12m9/aLNVzmd7i83Vg7+mRuUcOo6NX
xgu+pIBoUGUAdef8ZK2Jj/xMH+H8JucU2dBp7rmsu/RSwzQOJTCeapqfgganRlQI/dG4JbfkKA3Z
VpXkPoGi4me6XTWn4OZrY0HfLdyX+PmGnQ0MBJMFD6zC57Jx877iweMPsIW3fVRVWe34Am1DgPv7
eGIEtqfz6Mpip7mHr0XyFMO2vIx1wpEVY7wI3fC1EfLgpz0fehIu53zh5rrY1F1FvBcXeOfPXpNZ
b8zcLF+8cL4jp578EkQC1iG+rKNnB5tFlfq9K81RlBjRVEPboYgbb9NwP99YwaiORYjWv/Y9Zb9q
dnF7lqfWZUHfuGMprneia2607ir7XrxZ/Vq8rth1BaHB/y8h1uBT5/9KQkT5+08kxEZDhf4nKlX+
6fDdLd9pw2Xn8x8URf79f8WNgHV2biW39E1AEAHt/DdN0aEBgF55wJQeHBLIQPw7f4MIBf/sioCu
Ew/KJDsVD2Xub5oiUmTouYI4L7qcSyvkf4c3gmfnH2Uz1xHws/gPIm0GkKJvzMy/x41AUyAzNPjF
X4oXCObJ52BI2I5fHHvhJY9qxOKFGa9cLUFKA0rULXSVkUe6RSymfix2Bd1XuAa1GT/TfnRedQZp
mpD2UpPSrLqu2E7LCHy1H7jokI/vb9BAV7bRHfnkEezWgCC0IY+EsWUKEVyugT3VoCD0bP/BgDKi
oQ9hMm3NICVG2tKSbxZTJMNGCMd+XQc3I1iCFHsUbs9bNccE+BZbfv7epVl57mITs0+XUfA8jhkE
4ludHzPIMoFzIG+PAT8QI38B88zByQe3wMIbs9QjL95dejqwYeW7ujvRceVRcBrJcJsK051yX8bP
dhVDl5gTwkboAFwX62i4jibB7o6vryUhMqAogKyt2PEbvB59abtbfvoSoEvanWTFtoqtKmjZdV6O
QbKyl5ma0aYFBU02pWifyNr1f3TGa+QkfX7vm7a0MD/FVR7nG2+UHfQ82qm9w+JrOzmXXQnhbQ7s
ZOu0NuNkEnYZ6qKK85+jb4thRcwivqe7IcCr2I8B9s1Bpher0OFPymSjcWWAZ/xqSlv8sny1zMTv
Soa/AEA0CksuDmlSsOvxogpJYJBJ9iowX3WrUdQTbhC7LK9VVPVX7WobvEI0QHERWcK3LIv6cVhh
YXHPYalYynYmIb9e5+6b21n2XVkodXNcQlioQhoOyWwt1AssZW1Cukf9/BW7KYcez4V6LUSVftWE
d7BcUQocrVoIJO9V1HEEVKmqrK2Y/b/+17bN+5tkG1Yo2w4eliGvuBkrEbropWzfdhhM3OQUhgYQ
BvcLnFVREjon9np4nVSXIwmoosiQN1DhnrEQ8qO1wrgrkBnFnWReL+7U3KIHFdV4FfT4fuWTjbgb
hmypqyF1zrSo45M2QZg893GXUkxQa4JLMim4V3StzEEc5nn1Y2QTVG+tyroFpcN6nybN8jALPkTu
HKP4qdObB3uhlpb1bV3B2VsinT1bQGyXlcnn6FdeDNZ7xAIASjey6Sc/0vxYCzcZDsHcMU9Y4QC1
03C1PCn8Qs7FG4eIDmUrIdXREEWKN7TLOG9BywpuVQ66f3HHrBqgNiwdlD2LWoIjsoyx162HhRKT
GtmlK8ytyVtTZ+P/JvRGsDMGqfxQUo/3nk/S/RUnVfeNEt46LLIrfm1zic42jj8wCI8/pO2WT95I
MGs/4NIjJUzyZ9w3Q0nuy4Xb8JQMFFVhonY0VavBhHNocmZc4J6MupjAqQ3U0o3k+BjnNpMn4SBv
Lfpw1Xm3KI7ul1+ZFqTzjJ13xPAcvIckRIE+x1PAlaO3ff/YayXBG0AW+U3Uy/9welDXG40hdOG/
PYoALQkyGB14jbceszSTW2BH6IUaR/wmUaOn1h3QEgReVsDtPqZsbSVzrms2rzA+FbwGq4lKO3w+
WGbESs4MyNtu6tv5zNPKvBULNX0v1igfabOcJRZeqwelkdUhoTcUUmbT29W6wHr/i1OC2t0AeYrS
Eht+jBXjC1zzCIDCdsNCZlsKPqd33XAPY2Wf27fpj/aMlRqnHB8Zo0eApdbDyWFNBYR6zJt9da3S
rib3GRX8GsfRPCYxouO6C5rgyRUtbSRTeXNrLItTbMLIu8Vb+gVwJ8D1hQJ0HE7lUUQYB9ZCJYVF
3JW6o1VtLyhskcKDt46RkHijp6F10GLqRoBzHV6bLE3dN/pvCNRmgpqFQ+2l0bMlyw5LHZ4pYI+R
bV/5YlXxOux6BLE2B8WzEZoPae2kqfMHhcalp5BrSPG8QGqQx25eLOsVsZx/POO4itfCantnK1zR
RycsBanajMqJra3hyP4ZjwLgujMiYK5KIXqxo5zRvdphuTw1jbacTWwRkAc2Ek5fpq7le2j8xhya
JhGnxHckkcxcm199lo/3A5/ezfMv4O8wwmNerXHIWDxOtxJOQFmJybKffzeP/Aeru9up/S8Lvbvf
//N/CE51P/IjL/RsyNbsCkGZ/f2p7mPF5j2OoSLuC/1QWWl2x6ktyBoBlnGLOtggNtWnmZDI/8XE
+H+Gm/t/DUB++yX+JzPht/yEcvUPQyD/wr8MgR61TWyT7YgeOY+OvX+rI3O9fwZDx/jlh39V63l8
kv86BAYhf8t1gtuQSFcYabb/PQSyc3a5aUSCR8thbgv/W3VkLgvuf/y+sNsFIcn/hYkT0GX076fA
AfNRmScuTXcJ8H+gGQiWztRiXTILpz3KGqAEAX6EVVpnrOgukOn9MLa5RypgkSdOL8ivfv2ztYkc
OzF5saUJiK/OFtsxjmBXEUVx+YOsjLYf69QAF+eEemblCZyHAPyNTHNsy4oBkyZUAnkcwfAlcCvT
abEJEIKOeFz3YbVMr0lkgY/FZO4lod7wT2FmGglR9wn9zLEkhcmaRBm832zXKuEQHRJB9TghSx2G
Sn0oX7MXLbLNYDSPX6rva7mweBj9TZdk9tlxMYS2nL8rVJyMqpweGVGpfegpXmIzgJRqYLJT1HbS
tu3h1m7T8UTc9DdIt2jbiPqFEtJ4Xcnx4tq1fuA8brkFp9RGOF1zrNPauwPnBQdTe+UhjKvmxHck
3XR2izuvldahTDR7Yoyw69rOYFqUxpO8irJsR5O42TdjAvih8xZrzcIgROtpizeHBnqGx3F5kW0T
nnJLJdjksR25cYSS4P2VwlzOfpCbP72JDrRWLU91Ohz9sG/XWQWNr4ucc9ESFZwa90yJ2nwsqgRy
A//9bJuOgtRxGX232OElvlYCi6YB9MTZML22pf87LvMOjVATs++68LhQDH5IlvgzsJZ7QEDgkf3S
3Q0keDBKl+jhaBPEK4Kb4kC5Cpt0D8pB9zB5Q3mxWG77NtYrIJ58DTwZ381tw6ZUF2LN8jEmvGXu
PNYx5D+QE4cmHzeqLAP4WpSCtX1+yjvnZ5zRA6ssmITQCQGE3AYDfFOLlVlAPgjKM8l2Px1bLsCO
WnnIxpakXBsQ+mawJR8XDWgM4WdBGPUGDJkd65xKZ+PLdlOWKPwTn2Og9JlhYN064ZmKkGNaV+8h
C2O+bHwWeAoAmRSd8zrpmiRrQFSoysiatGzEUv8w0AsEFAK3odM5y4E8dLu1AwzYVDcRVGxMF/BY
UDfE4+nrt36SAYBmATJG5mN7IlbbvQ5MyXJhQcejBagHzgW/fSzaiB5icYgk4S0rDAVsbEozjdWY
hUF04J4b3SPver8Kq6+5bbgFXV1Gb33bqJ1vjxiRs3bu141r9WfHnryjDlof0alrxbYh3rKtbqmI
fmT6KAE6+XXhHH3Ek5X2hvxSJF74KHuNSTfOwt9jOV/jCmI1bPgm9xrIz5ylKqIo1g4K+9Y1HG5h
nFSvfoNnusIfReg+LR4qpVqShMF8HAFVrpMBF+XomWlfLgZJ2hhy5kvQTw98uc9Cu+Z5YY4AXGmR
NMc4QRJZ34LL/aEvDGi7mFm7mZM9OwpS3m1EKnMwMjgayoLohcG4L8dxnyFYrwiQ99jhCwyi4lOE
rTgNQ4tqn5cMWKzNL11nQC3OIgKr4rP/Ng6E/DhcrMfc1fhyh4I3ETL4OhunZNvl4WuYzR+Lzrgr
utE+LqvkLh3EtqwjjPVR/ESzzIBbXlhrHKn1ht2Q2AGS4AVb4P7ItUUOMkriY0ughTtl6gTXRiW4
1zNeF1kRJA+NIp6EXY4PhXx7HlqQjuI/CoWyUpDOhrz8GXShd1lwulE5E15sQXZLk+Lh/zvQLMbC
0iMMzTeXm3iw8gdj7geQAmei3/0hm3IANC3WcsTvDRjD9ppFgXzFexqtLSdihQZ1mBWYYsnGNLtt
O0/tPU9zCXIDsbc5b8jtwcLYDlVP8M/4cC4y6W/9wkMfHmhmyVd109ziuINk46rhReHbHKttmTn3
VVx9zLO5y5blpeScSDtxnJS9Zd+wduJh6xvBETavizhkEzav8fLDYgn1yoT6K0QrIPXDj52fE+yB
xnevcooe0phOg4Ak5WB4KptHptYW9wvsmsCBvoMxlmvxQOtBbz6q3Lrvh/fRz55ZAQIKmR99kgm/
WKKDSI9uqHL+gFMsH1LRMEeyswPZw32CW4fhclQoFhJfQxFdZqRz0h09JhuiXtmjyDz7PuZucWZu
pTNGslxee67pN/MEYTCeGgJ/bFdfVBr9bqqpYokWvELbG/dBGw/8sHRarerRJX0etMNpcAYU8IHC
t97O/vANiw5xUJTuJmhVDkbFpjhiYgOZ9P6Mz6efIBoXCq952SX3NBP52JD4ySnwJtCCLXSu+4ub
JTTZO5ouEdmX+cWFylJyOQKPnM2sC8XYRk+qidJPKyydtzDCDb0iStzv/a7K2dWydblMnlMeY3TV
y+LZzo+eLO3Uz95XRnnhOtVF+NWVJGs0m+I9SRpmBm8iq6J7NzhY2F3BMdtjfEfObz60tWxfaG2K
r7Ow1b3WBW+LDDGcx5ALdKmqlu/c7a+hF303HbGkHOttZ2KWeX2UhQ9lAazA0mi1YcDiMBqOGZjg
j4ZmQli2lGfNrPtXocQV0RFi2GobewaAkV/LguuZN1OHtz0z1Rl/DSILr/4dfLLnBkoO2bP+K6lT
4p41gLqKikVk/sW5S3FO70QTd1srDKuvYcjiC1+snw3CzYqPKEXliAP7rs0lbusuiJ6yyoirhPq5
nvUSHoisXJMo+6gSt7+b1PJRB9UNstPxQBh71XXc7Ma5tF/GYrLv+jKWB4O1elcHU/NeVU2wpnQt
5kPP2os1DvR0y3xJuCiM0XnilrS1FEcaFFZrx7a7536cgcSu++WcIuvtxwWrNVv5+yIGvEs804Zp
ZcZw5SOUrwsUkwJU2IGuNq5H2AVKdKaK+sIU/E0+JM1HTcxy56toOiY9N7tNpFE86GhMN4VHFtLE
Ad0vXvRY9iLbdboq9wY8J9v8mFixrPO9ccbqrXJcOK89p9cwwpTLhy6BdKmqfdzJDfBJRrzuolMu
zPg7qErwg4vVwwFfelQrG0ysGzxTaP8TA9yzLO1VbsOJ6KEHaLTKLEweUicBuBeRzscITI4eNsk2
s+eXZSmD97+KxeZ83seyKX5F2G02VWBqaumz4aHR0X04Nzi0yoAcWJX3X8WSjNdFO9a4HpE2t4GK
ajhT6UPfDeW7INvy6pExvA8VhqTI8cA/KeLwXZ42L5Lf4jlO3X6TB+hZzSAoWx1mrILuyOowiAfG
S8ga/ZBMv0sqH09tZO28he17T60VMaPqV+rRJOJCtglitRPleO1iF5AbnIpwJGYcQvLiSxoo9SSm
5c4vZ+h76V1ovIxpwN9qKkDA9R3dIvqRT9P7GCiwKzYgnYDhbkoxMg30ddnAfaL5FgkB+zlnzXCo
kuytgJMzg3cFhGIeR0MYPAFBF+Tx0ZltPDJjshkxX++XxTxFKsRdLvFRWpR6/rKN2OjMPpU1egg/
TPezsqKfpkkIQAPbGqLmdYiqP9Hs7og2YEnjaa3H6AqQiu29ti71QFlb1B/ZSG6zBmxB3TwXhNKQ
7qFmLQ6MQPcpHdPqexhlSN+KmI6tMcFZlfgkyW8UJw078apH0qoy8jescf+KrTI0pYIhSWT6YqUh
/Z427K7U/rA05+9UEaXyfYSRhncdP1IuD3Dt32lCJN7s8BZbCBhxIAM/c5o9QTRKIoIZxBuIrAnY
roJ2YNdkDTKdbspilhcEC+8wqNx5UCzQD5jyCAUt1LFA1rBIYXpU7304RFd/9oF/ZYeYrwgSuXts
9tTP5PW4B12QPlVkJz/HGSvnUhbgLm3z7WXk0RFwb3zT9FavYSBSJmK8x+M4b+OirdfxEnj3LACv
XmQeJ6z0UAsK51PkUu0YoLLvIqeJiddN8VVjWZnqgfeX4NEZhneK0OvXGFY3WGggdNkeUPkNmrDi
UMBTAWRqLUo1XTFs/Q5rR9EA1/UEuDlJPZu8E+otW7sg/M4cIhPzAHDTpuZjbNnPz42M2H9j2IKw
nHjHvG6+E4PFZJln9xJ76at20esTv8EVpb+KgqwY4XzoHmomnuiUF7cv0s8YtlhG+6IuFhqQ4CYn
TgR0Do3xE9FJkzjo8t0QLdvSy8cto6e7HkqZwVITu1FUrBY49qrD3PkH8OiXUCzjM/CSxzAivyTq
9rEJbnW22Q/qGC6IV9BZ0vyLzElL6CLfQjg/WNQic7xlK8s2+bHjBL6AzlF3vI7yU+ahIUUaNdCu
7BC+uTwnmsktbutl7w9QEsh9ee9JN9mbym9owWm9/gP7zcbr4Ux61qYYAIMysG4bIKaZCt4qmhTX
XINIUHgHyUKgNl186Dh/KFbhoab5b1iZm2ltTF+HluTuFM2Prsy/Qj+BZlFF5R5yzefQYCrB8B0F
5Wc/QtBRkydIbLv2LggYo7XiVUSsfeUb8G8OFKgzcholL6V8oMbhPklssXJ77+BYn0NlYZrApjH6
4SF31XGqrIcAof6znwbkXLeQd5E/Ms1akvMkDfAsLASw8jHwXujNxp0RdNEu9EA0U33I6qMlqq8c
e80i7JfJuzsPPPDJte3i6i9y2saiNOjHJjrBaH+OS641uGDjVSPUz2hM4kM0ROEBHVty1bn1UxQO
79Z4efCs6pVlNRlaX7EEInvFn+fo5e0beiB6qTWAvcOvwGqHS91pwY259ZnxaxzbPtQTHk/KdLoC
lKldMSxX/msUOJIMuqMZv1zrrtdSkxsV9dkS2KA6jWLXi6p/7DFlEeVfFjBKQwZgJr/hkqSDHaiu
3OwhV0R5WidvCFAxcvRBPZwbjvnvmLg4ti2E4NDO53MVhK9AHdTBc2X1lTRO90Jszt22S15/d5UH
D8uf652Y/HIzuwkUPY/gUEzobOO5XsI7xyt3DazaHy35mQ/lVeaT9SXiZh58F65hpxNJNjhA+XbI
r7cyLWSTrKL9c8jsm5MLwL2YOHWaMVNHO5qbXSK9cosLZvkqM2XtWysEqY6PMVkl0lJPfDSE3GSs
KHfN4XLN4TSsjWlhm9SDeMYfjjqO2f+RsK731HuCuHZnTdWhR5MnGTjVfDJzB5EtMA/e0KoHbuPR
uantEUs60avJYiHPdkKuy4hm0rkgBtVOmgGkwSRpZSrd1gueSSnC/C7KLfsFTF5+SaQLztgS5aWA
4DpXuOGjpNDHIkmhh3dWNfxoBz6GfornO99u7LvZDsC/t/vc8G1Jh37Y4WtQPDsjr9Z6Avpravfe
7XBZBwORAqxN+ANX9txzbcax8uWLVu0ZYWoQu5j9BFCYJ5MtPzy7uqSjaa+2VNHWa0q+menNUNH0
zu826WjtcwqO/zAABrEqazYW62bS8nmS05cqLYoKWPE+S+3duM8iRvFOkw8w5FCl4c2OG5e79e1O
T9w2s6ptVTczGqFGgiGWLK4zxd7QVtMPN4/w2uUCaDwXnEuMAo3F3PJuee7C/UgAkR7SsB94Qyl+
b34OSf3WOZjYX0kw097Jr+fEvEl7k4+dvVfyGRfvhwXCm0Sfg3A0VJt2AOeRhvPRAtWzsbWgrcwM
js+dCnrIXEU3NEhBALy0WCDBt2EHRg/5dNeOMqWlDcveKqF5Y+Ngkt5MM8pFP9jRIWyMfPeMkx1q
Fob8xpzl1PHlPiUo+/dl6uOHpKThPZL2fdcqcLZaJbyY24UVd6RtJMm0zrdWoBK9UiBeRnsZ+BYu
8zUQJQ2PU509Nk1bHe0FHJ2fkprJMNBgOooLWv/G/huVJoEQPC1H2jxcOnysblOQog0Lz9rb0N7u
Z3DdZCnXLYYxzyvhZk1T8qLq5g++zojtAnPCuhhLwn8xvR/d4hZAByGeIipC9bC1ddc5XHyFd2NT
hIRb1q6VkvDTiQLc6fwv5s5kyY3kzNavcq3XN8rcw2Ns66sFZiSQM5PMzE1YTgyPefCYn/5+oLrV
VTKprLXrTclULCZIAOH+D+d8h0YS+ydCmoQciguXMemCkeiPcBe1HtECWC9S0J2N8Km3M6DxRJ7j
nLTq6TGXUXwm6Nje9YSXHxc7B1tMH/LiAUPOO7Uc2lK3J9aTlFGOe+cJUra0n3+rXUO/VCeMT+ox
OHpuTuHJPg23dqNOthNxfU5GXHXdDH4uT+bbaqaQpAm1sTd0hKvZMcNPDHloj7t5hdNv54LO2Mhi
eBO2/xnNTOZ0QoWLlLAgFgOvhnWoQ0TG/kSoQ6MlcwkTgdtKB1hzeUYcmnL062S7qN7BgiebaLmK
x2qDqsEhjSJd5L0zVRe++LIDBRWsyiYM90qipzKyYSfZMZbuboHsXYulvh1DKuFZYIZqOkoiRi04
EW3OrbrfekX/na80vaN27wsWSKsoFM80ZlfhSBGOMJvjZthXbHh+MsPYmNB6LAs/pm5t4s8IYlmC
SGFXagdI7dKCV+II/yFFeNUNzoNw0XxDyfkJEjnErVSU36Hu+JAyCJb3FoxEjZreZZlGhHtmD+Br
2Ffl0fgDrl5209lsKddpDjVjwDzrSf1SM04Za+fBCtAIFleVBZbA4o0M8xAEQbVjNrJGtGbj7/DQ
hGtz8j3V0tbXw43XSW/jCr+4Um3LJts9w2MEZZH25EL18+O8yG47x/Oz07pAyUT5U7YGH6+I9klN
1nI+2/iRx2A/Mo4+JGnZnKa6tLZDra8ArfbXsynGAzppzhTQf6cs9F98b4w+baacI8hrnO/Nt9jL
cU8nqKRPuBneac1ZzF/wJSbzuUvmBP67O68r6l8CXQaEmBg9+WWEARqgreWW89n0ImsZ3qaAXfqR
pEbld8mtSBaOnHaWyhAfLKqdAWlAxht7aAZxWY9dd64HXbzjKyZ+sSrYyBJj0oPwndl8erz44l8G
0qhngTIkC8E9rkVXMEZutF6avP70utC5qdLYyq6iIGWxjJkpeJED6lyyGmT1AeAoDDaN3SbvXVpO
V7aJx/VgSdx8U0+ueE0+/Hc4Rqj6lum1iwHP8l35Idg2X1Snqb4KLIUCb1lRJyEWFWRtpizLz4LW
5LH0iWh0JiX2OMcEz2oX3sSxKR7HMtOnBZFKh5jeZRGtI7EZoqFHaOCwvSmzVO56UCcQz2nzAhHr
k6i7FFhg6h1DJTeuTrGrAf697/H+ur7zWmuXcNiAMC1B/CrckP3sf3aA+JECVMzC5q8+SYsfPSPl
W9/AcrAsinHVl/6uxke/8mYIi+EMwTdaMNYsF5tSqOtgPZOQsBdmfMWCft/JIT0uNWaBeB7jB5gm
AH9pbFyLY8gql+wpilKKkZrNcMSWzKYC43QdU4TeZpv52KQyJ78aMjo9iXK3b9Jhg0hs3soIGvBk
s+fICybcaRcFGxeJj2w8Zm76Xk4i/BgGM72Z2UJCtHD/sel3h9W8EOTklTxy9tgtkNjLqL8v+vmO
LTfHhroUK5l3M3ftuHWqkad4rPKRWs7eq2TRRxOnT/Q3T3xJ7XUL1qdS4kXDmoNA/K0PlmNbhvel
HtVPhl4NH5kLj1Q0PEG6zPJtjzJfo5xqvwXzRBKMEJ/xCPgsH0B/r0ZF3qWT8LeKgC1Mfn0DwufL
WbiNQSaqW4QDK8fDqzTCGmB+vwBYIY5xWveku78ydcfgN2HBiUi+2VRUIytjo2vwes3KJpPuoYdz
WHkGk5oDlgCK8ENrdcfIROyKQppmjnsAfwPsiXrSDpZBP91b45KA9KsC764rxn5dREW/84aYxI46
RlsztRlmM997Dq3K44wRuCOQFHOJF9azIMCI+4TrfF6hpSgfsqbPn1m7lZuFgpYWuUT6nvxcaoRA
ufUBa9LdqqBMXpC+4O+P+n1dlZ8B326uddwv1mppiASwE7YnWVk1h6iij+6WJtzT+n8LJdN/p6X0
qZLgk+svR5AP5UIugJuj8jpV7gzKtITjJEz76MDVuL58gp0P8tBtlQPvIH8QQiR82xYHRCljyTGP
QLRYOYFUgJTJBFlui7Qu97UxRP8OUBkXEr2MlxLPWWQfGFGfvKm8GvWyyq3sECuXcbbGptRBVQec
034P2A7hHQNjg8uy2akwYjfbWHe+A+SIB8Ipbu2pGGi1kwMs8nkFHXomuiYYX80o/EepOvF9TFMP
o0Pjb2wahIeyANg2ZcQcMzpPt4A89JlVo35oZtJRJSuqe2Er6H9d5QOZDy+ez3BXTjGBpImwmPYs
df7NUChuCgI6NlMRWsegC9NHsnnMju9d312AxtMaReW8K/DVbDj3FBp9j0AIr+k2FLYf3JY2LoeR
+71lmXkhuaagsDD7NcmjCizvpArUJx7BwLUe4HnUmno2N9/j5TJ9A2yO3/jLlt1RgtDfzUVSP7U6
uAbCrlCnU79g87Rh2lRRS0CK/dZ7nkL4E5CAEssbOxbVR+n2uK0RnK8BFODl9ekFu1pUR76M5U3g
Je4pmn/hBMh4KOKHiD/4VWzC9ZxddlgGYt5GsDumvSydU0hGPZc0SSR1+qMDS8oyixhrR3XX1WQ5
V43XjIcaHpY1deU32kKoo6P9zSIDZVW71V0pDYRokEerODQuKUdI2fuZbZUGcua0iH6UipjtFv2W
FqmEfW5H9EjW9IGOLkEDU3bRvVeBcq2tUuxbZr6ZZ31aPX7Rkp/GZhMKYpo24bVdts0vVqjDjri5
mIfY4xI98b3r+69uxM1TlfToJqclqKrnIJ5mrn0msXauzJ1epvXU6qswGredibYYHPWmYGS8rhr7
W6OLddmlp6bxQsg/6bjcx0vq3XDpV9vFxjebCuJ3shGCmSQ2WXKeRu1FJl/EUBj7aON7fMuyjn0E
GkVuTqKesT3Qm/X34eBlV4mpzskA6LvxkusEkhZb0SIDEA/CaDeOBYtg33kaWJbAV7bS26gprQ2o
NUa3VtYyFS1VcNVNzJRD2qMpmV8KVhYxT+iRdwhHkSPXPixvmhKCn+0iBCjK6s9hSXMYTeTspU77
zzmFjmmmuHvIwqWmZkVIuE2riYmpHXVbt6wIxhllOmEC8F9dBoIniR2fkYa3M0BxJr4yDLYVYi2q
j6Bqnceg0inb66k+OF3lkb9TXrjkfXrTJLKjQkKzCt0vXRdzKVeiYfbbQeA61IW8Q0LbnvqZ+0oT
WbQJ8VTzIRoREMzmdHgeM+eAiehlvBx1WUQmg+f3LCw89o1FaQP/RIi49aUdnyK/vZJLae1LzYAy
C14MOA/+VMgxUddChoz6bZNwygLjVtcjbmKAxYdYt58GHJKBX9ZNDQnr+YPvIegaTgzY1ppUadXw
iCeseyW55lH9LPmA0PNTfebXLqY0YHPPec08OWgeLRivmFv5flrkeLtMfzsPSSD659FmutrY+w6l
pzfIm24Kxl01AA+0w5GItfZqFPA3gx7OfW0fM0NEeDBsxTxsCpztKc9R2WTbGlbZNIrL488yGOFe
2WUzIHfFJIF7zNSc0gsmlKawjzUxNIkl3/0UDy5PShqwHIwxq7aGhxLYY4OTmxQJuN8d6IARZFQ4
4CxXR9oBxgvWlZa+z/6ZnGWSE0Cz7SWF5nGpHHlr49LlO1OAOq38iYhETIhbOD5izaD0bqBZ3mdZ
Pt3oDtr0WPeH1GU7xFiJ91CIp2W09rqayjtMeeRp9wH0EyfQJEE21aYOsZehvZk3dteD0oqYRWWM
Fa/laL/6foIwpJLZkWfDyc5JXDR3+DOddQd6+Ng1PZV/xW2GOel98lxrz9F4uyAe3lgsRbm3nacu
YHFSJzp/5rZAJFBWCMTTKNzrlvwpw04Qe2YOGrhekAyKr6B05tvEx2uRTKaneUzmjUOaBCNr3/ux
FD0PcM5ej1k6oXl7rKGrFvxCaqkXRYtCeNM+tMk3ob8oAwYQaqw3fQMFn8HzOuNY3LqVPER+s3E8
TDkySD7pW7ZtUxGeO4eHODFXANqabZBNC67uHhG8iYjE8hSBmoq52HM4y6NKcCYP4yat0BwvQR0i
4KN1bLO7Krmci+nX3IQ7TbrEOHiaozZZyABW1z65ZAGoncIgEUaFggkergH5WMlw7XnOzhVM9oFg
+9KS94auju4meMggelsOHMJ8YiqLPhHDGuuaFBQxLU94xydh3dY0Ci9KGhrtLmqDfQ9/B0m8Sewb
hJP8KRhg1aLf+Ci+6p+Kto4VYjEFh2EQZm3Ns4PaGwSTq5n8TyEBESyAn9iEn0zMEt+WXGuputBt
8yA+Y6V7DMeoOPWRi3/OIwGP4Qy9WUTM/RLDk1b5KabDr9JoLVLvziMRy0+ah8VKvoNp308m3get
d5c4/oOdFGq1MPQjFgLKUyzDx9huWFfhM9jKFAhg4mqMZ06DzknweeFb0+KnLwMsbNLy2x+ygoEu
pIbc6aogfcK1BJVi0DpOdyyi+xABPFPvpVF4qAQKsdi/rwxGWRCKRd0zkJHcengRYwKESKiD2eSR
4aFdwRDabyqNwtkO4eUOPJEblLWL9y1EH7upNNjVdojF0wRfKd3Q57shvqGUx9mtEEm7OV79UnhY
zbqlusejGF9RSSI9C9VlhiU4lwbsYl+afB5YlMFqbpdN1eX2kaaUsLvGKbb+ZbAJ35y4sZmCyHKG
G9f4+doIeetXGAtR4dRY8kgsCKOL+fJyxCr8m44dH30dt9fah32Cu5KAaQhjaOM03O3uB/IxWgLV
L8eqLeL7mVSWMmDrkELGRtz1JQDhL6OdAOcO5q0i9ZmIQwVMNRzqbeCloFFMLQAwuZgz9Z3gGMKD
cp/yhQP61F7VeXUjJpBzWfV0mX/ujC+ro4ObZq1GCKZCsR0IwXsCCUvCp3maWuJ9rJs2szkUPEYM
JD3gOW3bB2RmrDOX7cS4fVXl8c6Jl9sgi9eLd1kNX2ThlVQP0prxrQO5ckX+jaDWei/cCvJ+tLAl
JkjOB/qLm7VhxEXL3nKHMzADkWPd1KYjjl6HvQW3DWusrub3AhH2BiRuCFoYX7XSTNbSrjkPPvVq
2SwEehk0iKM/Vw/Uk97J70XP7VNaZ0il7j63fz1SRFDWTmMTWJTG6z6cHsuZ7q0TTJqDadr6kcCY
ooEzYm8eqM5iduADquiqxweTS3T9vkqgLBLqsZsTwj1CvznVdWXt26zqyFEqgKSovHiJAd+sfbJT
zmVCxdfU4zM+2fGQOoKMx8hUGxHDI++XdtmzrQtuEtN8DSwTQDTE4xYYZHJnDcZeuZzPUO3F1oTR
R1H21HQ6Bp1szMEawnFXDJfK1aEqY0ATnUMxvrJ4NQc0nVyf2E82lhpCfNsiJojNYza/jPFdzzx2
k5LWssl69i1R5YgbxHQ48ex6+maoWq54radEJXjy9AwGfA4w1jFFimDvO+3WTTkfwKiLnecP2Tcq
/Wk9MzqGXqDCu1Yn7X1TYY+cYcPxqYIjiFsxnpDiL9dABnEneZDGtmEQuUfHqymNwh6QreyBgWCB
uFe5a58wK4zXNSpNtZrQt5BqMfvdJvAALjD5mu8Lk3WfY+HW9M9pFHxzB/uOMhKrYNmBkaFg7FiS
AvHDIj9rrATbDGFbvgFnKzYWS2HWFexANxZ/eoiauCRnMKw/q9rWzWsdAYpd54iCf9pD43KoIeVa
6XBGw1e7DkperSd5MspU1Ee1uW47PSS7br6oPnAwxwH+VRXfZXa13Nd2yVgGuxvFWAU3T6/jRtcX
1DbgWcoN/C3UW4UgpDH10K62zbZWtb/jeW43eAc+ahe3vLvoYdUWSPRhiFC1gW0yBwDQoMiDO7uE
PuTTryT9Et73njQbhK/i5LTsx7ZOUoJpzJxRhnST6EEs5nubMJtOkbK/1VWY3+qRcmgesvPohPW9
HEjkTfP+rWqcWxIBFLZmtsRFYDdXuEMhvEesqYuKvEk7ZmymHX6yxxARuqG8JimOmJAK6Esg71RK
EuFQVVtV+rdlwOjdH541NS2ZClsFF850w0nw6SRp81aF8Y8U14rQ2myYBJwjLzxOfb4VNnM9asMt
jGLMN3Kwsl3P7QiB0VPxVRP3oFgmN6HJma3TAjRwk3ba2VMFBSSPjOoUpy6viYL3sjMaXm0z7+pK
RARmjv5OajgV3sW2ApdAXJG76D400PupzXUk34yfgvQa6mj4vuAGuThf07cOV9ZGz+AKN62KSPZS
hEJ2FLcayUgbnWVed88UYPc493G7oAMBJR6bYZ/RuUDwqVJutj798ooE4IZXP1TKIbnKnW+1Lb4q
F85hbR2xh59FWpEIOd009bA2Y4uKzzlbVfsYle47KXFc0aVD39iGikC/ILJ2U2rVT57NbniFhvsm
SxPwAA0GYSzjEKgKdwu0gksbkT1erz6Y8uAtb30WAwq+yrpdSpDVeN5epo7KTscJiMqW6GWavPyo
xtLd2jbU26qUt/3Y9iO4fO2evZHR84rmPn7RQPwJEqu873j3llU2lfmRiQnA34TE54g70R+720IL
+6nIcgp7nSD2aUAfEq9KOscgo52yLPuFMeuDYBd05ec8HjQI1mfRuxbK56QKn4qar0lWzcWVXQfp
YXJLbH2FWp51YjP2YGf8hYKiunaKOf2WIJdlLWFZx9JueD9q+Ta49kcdUv0GoKpvyeV56fPeuaZd
mX8I244OSKjb+xnxz96gYnn36BGOfd00t0LUzh3qevuEnSg9G97cW05ldhdtDpoq45PM2nI8+mmW
vUNfRBGMMiOcMAY5PVM+Nbf9ubQXfYOjrdjGRbuZvTjdtq0MSb8IxY908t9TPXSnYWTe7OWouklT
kjepO4fE9jj3RRdn4yEDYvIal2ba+JiJHnle12xJMZwnnjiijj5nxfiTYMzj0sXdaSZoCVXJkIKJ
6mtYlq4zfY0lCrAkx17nEF9SRX27cfv50/KHDuRSXd2HfY2kP+vgNC4yv/eHmdmiCADyV6BeaNNm
7zGt+MFgrUnFFBXZvn4GQMC4r52TZcTckvdjuqD/9DngiNpFgEwrzePFkJ8hlVlkvU98276pQZRt
pUrfq9hikTA6pApo82WglHQHBlDFrrJ6/5EOzCaDJoZeAbmHpXr9mg6sGEcr4bEJyJeri/mpwpiH
2DHByuW6R9sKqhvmQc5J0fkgLeDZn9PlhWxGopPEHBoUi+UjtC+uApN788GM3qvuw/BcXNYcwVSW
T0XuOWSGYxpYBj7UMkN64vsx53cyfFWewhRqF7hsK4bASynsHZM9pFg9gPG9irpkUypr2Y1GoLov
dO4fuspl/DIpU0L2GoqDGgaXhTqGsNFf/Bd6DzbGnXeUqj91jY3Oqo6c/uAJNzpJIOh7v7PIUKSR
Zfoho+Nc4CftL1yPJkxJSfGDG7vCzRVoklAxSu5NGcAaE4x13CwjMirVwV20dBKZiW/teSIWVlBL
9M2GE/dRBiFEG42sknIhPywLsd4j3uy9oOB6QwOIEtJm1uszVafuk5j10EttXchhYAPljyHyYkJx
QtS8I1NGzm2yn5mZUBh5rXgsWN6vYysO18bzzENuwqtQqQoOxXRd+fojWQCJsoxMzyxDSTiCkbxN
UUtAIS7pdxRArwOIX1hGyCLWw5R9uPn4ndTy94s1G5lc0x8N/txDZ0GOnhZX7ioDXVsG8/dJW7co
sBlIg4rtExugdSVeBoyCsBtBoyfiIh5uwqNXljdl7jyGIYSB0TcQJrOCpFJMQMzWXfxzKt6XZSS2
Q1M92FzT96PJzL4gfnkrNRlayvKIow+QQpEAlI9PdlnfozZwiUYPoZqJywZ2ZhoroMRcOO03rBC2
Y0OoZPPry1GW7oNCtYEzbl62laZSs20mUCTRsh/vguASIGbGjYBibQna1wSqRNgrYoqk6I5oOJMD
tTbHjrcE33FikbhaN4zzKqs5NESCrkMvIxMvghSrLcs9uG3qnnXHdzKIsReguO1+ZROp8gP9jH9I
sIDGJN2vhyq7FlYibvrekqRQORHvCxmtBXfPLsTXuK5cKhpkIbTlXc95gwR3Uk22iTFE8i2lx4W0
B0dD1nej3ahbE6C0V/F8cV5isP+ObHw8tEM9nSm9WjZq1scy6MtsSCpC6sCRmYZaZ04L5kqXWisu
IHIsajyTMTb/laf5L7Fj/9Sg9zH9+wcYLISnuvvLPzX8XV7vb/+Z+ct//Ofrb966tz/8H2ZZQBnu
+692fvgyZPT95T/4nWixL//l//QX/8/X/wTtoP4c7dDn8Vub/AHmcPkdf/Xx2cFvnkAGwaP5y3YH
fOG/ALH2byBHpRNK25GOi9Xvbz4+x/nNlh6WTOFI2LH4AP/m43Pw8SnX43eJ4IKOlf+Sjw8Q7B9t
fDYQCb7TCuAboFrBz+PXP94ekjI2/+/f5P91xiSCPMBXbYzj9HYAUbVxLWp4/MCVAMWp0UnVmI5Z
OfiO98WYB/dLpnrM8ImgTfeCxpOszt3spnWSyKxntFTgrZdCRtBduuVZOtYlBLStMGgQX2tzufGv
/XU2uXZFTTi1aPKJqXhYFJ0Ad3PswK77tUrRWgb3veX61kpOtkfAF9BBZLp2jlxchTG6JMmHQ802
fU/1HJ27aOFl2XtnoGLq2hdH38198uEitizwpPqMdBNW0g3q8LH8MRTkc/jura2KW+12zxYE6WkM
yH9lZc3QOywM+uJsd1lAu3jC7HjaRnax1fV0iEoMDEYSVz4h7E/VsIXriHQ1oIFDd6e6uykU6t21
v7dhxTJWaJj3DDaRsK/rqN3i1Dww5XprOv8msuDjBempbkKWrRNFlVetrPQSjc3v7P0RxXANACLn
baAPmki9MKgxL//YotFqyboLBJAEdUnTBqwRMaaqcT/7vXrGTrKby+LYNk457QrWtAoHThfAvku4
dHLtvtrNFL7kXNK7pEvZNVZmmtxNVdH+elYQ/2BCGT/LpkIXrFVufY32zJpcMtm+Hlo6TQ4edpWT
sCVbKtViT5E6oWeo64I5WAjc4SnBVnaTBlbFsiRWJHlwvcMkr/1TnmFTtDM8VmM2tLjxPQ2/3kNq
n+AlmC+ZuBgEOMiYRniAMXathL2JYJHKG9e4Sh5iQikQ/LKIOSE5YbTBdclGvSvuhUdYKOsJsRtn
ymLRTo+A0XL2CYDQCXsJ4Q14Q3TIZEnkVQ71e+vaTvlz1rDB+eZzN8akVGUuK8IANeSx8ytzaExO
q1Ea/TF3JUp5y0WeSmWT3cYsirYxMT2xAyIknaL+J1w2ktAax9+ZqEDSFcpiDq78qQKvFkwV9gX8
eAl1UgesiWlDVH12NHHPeuzqH6j4etJuWnjqWIJUSO+fjkjzK8MHHHoSOhtS0O/TEuY/kEGQiYgV
y72bGMjB3wIw88rMEWrQXLjvc8lLrzieZ+qs1JRnV6VM/5vsArxCzuSip01nl/1FGX4oSgq+Y9pm
3hUWA1nnhX8Jo8u1eTfx0gdrAn2Iy0uj1q62SObCZJdTLQ3rpA5HQnq6dNxOkwAL7PiXbMx6gnQ/
OpFYY87lrz6IeaYKqvEVnKvcKb7Y2owfvmoJe5MFWWbvWZpJVi6jKfcNpkIE1L5V93sd4KK8sIyi
4ICKBP1qOTPux1rjRC1B7rN65svD35HTibF3w+iXVHsHCk3CNU4jMA5Fdc6LPk2OSIM8c6w6PwNd
UxYuWJglAw3Wt5inYHpyh9s8AGgCfeDMwCFYFlGvwAs4Lykeuf04dQWm/6hF+6npSyJ8GhRw7BGF
5WwnVDERXmGq88vWmkqXcSC+pl4OzBbLfEQZookns1cltiKzKXTI6K6cxljfxJLHesNb1firEVDE
IVV87a4cWVOGOZW4NP12cgmkDy/tsxf0aNIzPyAhVlnTuOtH6n9kl73ydqSEIY3XjNfqLV4WkBIM
EMbbBCKARKlezNOGE9Yjso2IFXUIFqSlxCCzADtN1LgfcsFpwp+lRlFJagOLPna/ptuMuWSJmnqC
4QdisbA5N6EJumPdR51ch3mZ6l01hf5zWOG/OehhRuTXjkFkdk2TD/KI0RlND4DkhkTlsARm5gau
haxrZlJ2RWJHOZ6LuC/JI8Ags497E/R3E0X/zVxB8ESA08ImyNnjVQdvHJHiTpKtxK5tOpYogYwI
VrVhc8s9YUFwU5JE5DbOjJhwKld5bn2eui75QmTRGraqhvA+36sKmBmDLfWWnUl6xHg4kW88FCjo
/LgOnC0zQ8/dIaugUkzbDDLnSG/9hndoOEcNwRwrO4TZBTzUI8xDKFSZ/MZBMkAyaM+XiZEOc1E6
EaKZeCSN6JJp3bX0UUcYPX1+Eb7hOCy8CZAMDYzz2papE2/TeBAkiIi5ZZVT4uNT6eCd+qlGODZa
mXcejZunGxFp/M1c6qjwLdlnqPgHDNHkg7Xs4NlAoWx3OVvNOuTe4d/gsKo3zeR3hEoGo+3DKGmD
i04cpusKRpB5nXsfT2BYRyOxLwm2vHWQRpm/YbJCPkrkoLhbIQ3RCCmUZmLgRR4rZL+CML2N86X6
LEwzvPeKGRQKvd67cAEj95zQO3+ZJsbhNQDSn/EJDVG/cZhPGWk/NiE/XBaaKZ5INcRpV/Ws8PO8
OEBHdRWTpXw+M80dfzgoG4iW7KbNIk1abUw62u8uIyyynqPxYvIeZYK4KjanfEDygCoqKvN9URVJ
QuqMa93PdrFg1Iir+MX1v8cEmGBvd/pPEMRzTmfsTE9cT4p+M0YEugq8OPxwkIc6tA3dfDvPVles
dT/aeJZkG7Hohh+wsvKeXRdvsPfo1w7pzFWHatseXVBwSMfrj6AMTLuFk1upfRGxiFmNIoIYxd5I
HDUC8gUrasGoDHWkv8ZTBw4hRP9IBR2on240Aoz2Y0a/VjOpV3tULtxxx4fvXs0eVkxIjSNHH3kX
EHe8QP5ktM6ATdUD0wwa/wxnwlKR0VMjYodH5zaMaJes8h8qg+iZ4LXMfGBB772VP/Z8fF3jEXlL
N8iHpDyb2wgyfbeFZIOsHkYsToM8f1Bt0xRrpj3oViqC2GAF+EvEt8kPETAg0mEBaReXvtiUUwNE
YJHO1VArBOFoDmIPf3U27ubah4jJBQ1UflRVc6/Z3KEF71P9yjMbfi5mGRHDLd6FIgq4cqRpBArB
eTgOKel5enrIiYq7v2Sevvmhy6g2XHBUbVlp09RPIojmLTkxzRXCAWoPBCmSBW1R47GIqpRER7/A
LYcx3SzOdhEMkGAnLvY7akkmV/yzw0/gg8DJixY1aAgtx1n/24UJ8i+1Vf+0Wfp9r/SXP22+/he2
VR69xj+no2y+yuKtzX5PR7n8hr92VdL9Tbou+AKP8FiXmIu/IfKC34QfkA/mwHmQfuhd+q3/oqP4
v/muza/ZNngbh//5W1flOr/x4yDaXZw0JG868l9B5NGd/Q6lw0kVKF6ZVwLF5zk8qn/sqZAdsZJD
I0JazCXPqQG5Brke1W7SVIffvSf/gNrzRwrLr5cKJDQXxxdSKhVcWH2/a9+yxI/ItkHkaCv0Rryc
jfHWZOfJH8qzFjEA7LbIn9KabXudDPr45y+vLnke/00N+uvr+7SQFwwgCWTO3+V9sPubwRsTa5o4
WazvpK0D3OE8GDs6IqDNVgIpkLdg1ilRA6AQWA3F8tFXg/8Rp350Zzthi70snzmq8bw2qM9li++H
TAlCTe0lLcq9jwDrZzM2JAKUnmYXipGKSsLKC7bA5HGPK9025c8J6hngNDv1WZ6Pjf7G9yeI1y3Y
5HccxMMPpof2E+aFkohYzuvtWOb66c/fEHIZ/9E74gBcdIgoU1QRf/xE5lrgcUBXtR6TkPq6Fw5J
D4MLJHauXYgEoGecH9Qh8i03HhtasI3E1dUVKleuEtV8LkRToc7VEcpBneMONklcfxg5/eql6iJa
u2UaQAHDxZbuqWTVB82xK/dcWt23qAO7ttGEo767vW7ynYXadjoEXV09T33A/DDxItioKDOxUQZ6
usSmWSSThQE0grSf2XFmvim2pBnPIzjlXt8Mk2lsGNHsMW6pLdKMUEu/MEeahpIaIyWnbVWEtddv
Js/GS56N7O4wkzu63WiiE/11iFz8TeQo3FalN7NeN73te9cLY25rQ3kbvEaSI//AXHOkVB1gmuyS
dvJ98CVhQqEB0e8R41Ec35G6OtmUToF+81vf9kDe2C4uJTwYA3Qvn6rfmHJptll3ISrUBmHsRixo
aNe6JRN1k7oJJT1tMlvTZhmcvgfAGPbOmiQNAb9hGTN1HqyI1GpDgAIrYMfLHxKEgGLL3r+UGxvj
LGVKwFbokMgptD/4C3vuCcWlxxqcCzm5x0ztj9dRTELIbkmCOtklLG4AU/CtYNYsmGEcI6VQbEZD
ZuxtxzK3vE0liDaEtQxOULKPudrkqWxvba8kUlTl/hiuRzCWmBejwUTv/eLoZOd0yo8Z8DL/XEGg
8C5yiBDbuZ+FCGlFCZ2RdWba1lAucNNYWUQeoAAPMmz+/Mv/jw4jtiYExilsN8L9u1mSYfuSDQKq
TFz54d7TNGfGM81tht8eziAdxXYZrGo3QLNYwbWNfv7560O3+vvDKHR8R3gi9H7Bsf746HXSihNU
xwys0pj057ZyTuBUkivbKeS+kmF6/vPXk//goA9dGfzaBHJzuOqPL+hh+anI+iKyokRS0Dmotdqp
xDXcVsFb30x4O+zF2XQuCg1SbcUxb2r1XpHCPe+m+RJzjoxut+BtO5G9Fv8nWO2vY85/cDnIP5Ja
L6czlPmA/CdUI4JR3yUA6Xe3g12IcKLV+v/sncmSpEiXpV+lpfb8giqoAovaGDb4HHO4e2yQGJnn
mafvD09pqTAzLzfJfS9SJDfhGKDocO8538HJagTle4Ip6Z5wHtmNZor0F0iFYMM0YVXjeIN1dZLC
tzobL1JudAcgWuaF1ep8tWCtNhUmSY9121ornn//nsJoC5NejUkoBFITf0hGrHTOWp6+8GLOJ2HF
/sBmPfLA2il1MgkLYnJHbKGmH5Xj8D5CdZqQYIHlYJPbrfPboPBCXylRmlYdeU5iAz+VpdrWEYJM
0Y+IDdNmHp9qtVgYTnRTw7QmwpC+BWWcbV/meGbf/s3ng1cJTSkWVQ5Phk3I8bNxlaOcIVh/8rBU
P4RVtodgCvJ97BTRpxhlyeHt64nT9CvTVq7UEnGANF2+mZOvFc9pSVyTXMXJmf0VHYoH6rvRuB4o
YVpbXY8Y7nPqq9A60vTrODZUJ0ZUSPu3f8jxoGDfws7FJAiXBAllIoNY3+VfgzRaVCUqkdS+7Rrj
h8x15YZozPnz21cRr10GCORaZ9euw6dxfBkxYjdLhpi8VSb+ggolPqSccLSPcZ/NP3syrfdd2yy0
zddzfFhAYZjgD5BJkxC5u4dRhCgTs9z3sEc++g8C8X/9Uo9nzvUZ2J7JttGW0gWl551MJPTnJc4j
yLiAZoLrWrnGjkSX6ADA4EvYp8nOxaq/DWrcUeg82k9vP5vXrs550jWV1rQA7JNNZNzg7rLBsqDK
6sAtdxlZomUaG7SAo7DdLlNJjtYgQaBRfup3DYyCC/DJ4+/1n/uXUiKls5i41Qts8K8x4DpmxCaP
MTBAfFj8rgrEuOmSGhkFwGeMthlNurkddm/f+MkEuV5XmRAEpaeYJSkCnow9C+idbCrUZlCkSsKX
8fd/ycKarRGJUfDkEu3sjBa4isp1Qn1wAsi1jxWe1S15U0u1p9UcTdu3f9XxTPDyoxzQjiykBATa
0juZtRkjpoW1tPeXIEOGAjf+ujfp9tmZvdyCMXMf377eOvL/Zw//cj04aIi3X/bw1uke3poWuF8p
q5goLG+b0uPcpYLCgNG43Scq+O4O6eqMnsHTF57/+TfJFESmzj9XlqfNJ/QSRUYaeO9T3G+2xIil
u8AB/fj2/Z0s0//cIEckJjmP54oJ7fjTx56nM1U3g59VUX4VIpe4txorpRQlis995jTrWvejb4Wz
t/OWkIvYCb94lP7vbcjEN21eptdJYxff1aDcC9+ebR5vIl5+naDHxwSgiYs03ZMxiHETuZWna7+t
xvdhDb0oNggJhXybkcaBnW3rIJZCPditmDJiyfIdADgsgOQlR+mU+mhs0lv406qhP25BPqYHw/Jm
kaYONiPr9M8clUMMJwmx2hY2HvHrUSqiJ01KU7JDiDIdwC5mBwb+gvXMe0xCM7xzWDKCXWq4iEfB
Hzsso0Ssbdj29n9U5EVPtjFRzCnwtS+wByukyjkMTmBRUzX/xLkJ/7EbXXlN3SinMJeDUqCqDu+g
KTRlKpcAiGe7Hs13RiXcHMWHHkhnR34KtAdiyhoYIQZna3ZB/E4aI/2fthLy2ixxBGCJkBVWf08i
4nfTCk57idbb70dAG5vGBpnsF/M8wHdwNI4JTgfYhwssKO3NPE/dnh4DyYdsn90/S+iaYOTHzvui
Re+Nm5qD27QN2xQTu+rq5jclaif3LZWrZVtlRnxDA4XddIivE1F9332elFU+ZUHc/nZDq17wbeUA
cwk4TH5TUfKCa8am7VL1nMHBQQAcf7Bti0n1YEf02bRpy+81TRwkZpkFWCAxgzTcJ64MaHyWYn5X
9Jn4jRRt+uGKKHrgcDxYn7kZ7+vQFilHAMKX7lEZkPLWlED9KHWXpFg0E51NPzd6VDRBl8OSkxDG
050mfBypZsgcthmrhV/GylC7D1llxU+oeDy8FmLmhcLvQk/SoXqqt5OMvANIV9AAZBBS6hXFvIC7
UdZ10WT4hDApI2uF5Jb+mvt0+WoTPWGC2FLBNTU+gXFpBELhp9U8YIBUpGVtZNYmX116ut+TAUuy
T0vKfJbsS39xjJhrwIj58kcDV3mK0qgrMHNPYrqes1lBkYXc8Lkx0hrmGrC3Ugrvg5Gh2N7S8Utu
kBCGFbZJnvlqqiEuoNDL9ABJAXmVQanRuea+nJ+rdpWaau6kfGOlbd2o1NUBBku5emNKq292slLh
cBvaA8dDg6xMeWgnukBgfYSztm2IwiErOQUVD1Gg5OBJTMx1gv6CvA3sRdxG75rxjaXB7G9jHNyM
zaC2IZwEEcdSocv6u87TrvWVAw6cMmqMdnSifE3IUDXVf4g4j767pYWYSE1r922OMe/hGIOlugnx
YCJQomuV7lK8lu7N3GgbmHWaGtfDLGkVplEGvqxjnf8R4KOeNg49j+qGOwee1M+KzLk0mtl49Zap
qMZUE2TNDsUUZf3F4uxO45499MGu2rXfpVRl+mmn7XbbY3YtDnHLONmkRhtae4KJPQZ2V8onDuxj
AkwysB5SBuu0aaCi5ldSD2a3bTpknbvV1iu3Njajz16PaI9WSeo9lLwjd8s52kRYysdd8Qbj7q42
yrTdhhq9Ljwd2+UP5qF8IkGV1j5qIOB4i0r01xFP47DVXb9GfKJGfbItoIhkpbq9cQ1TzvlWlUQ8
o/IuxU+ardUHY6hp9vXG7OiDERsA9uQcFLcNLpF8R/mFcrhuYjozLu37DRgK71kalvun87wAFH2x
fC7zrF+f67R+dpbXfp7nhYRxic59NSrjZt+oOGSFaR3XeBZqZbZ0FmAL0rSUBTEOxcSeZVCRsGMJ
ed+FYO52euHRIPvOaMpUQ00RoYLGAOWO/rzTuC0uDA54Ef3zfvxUzSwvMN5EO+/sOUFMJKUiMT5c
hvwujoUCuOV2EYm0XmneWma9vEdMn30yzZHUzCpDp4tjsVGUccDLlVjtUOD4PUZammmqovXZFUPk
t5MWD1WZWKgJSFO4Ess68os2CX+BtQgzf0on8yZmRHjbPGuEfS9Au2S0LXKvJx9nMIy922k2Wm1m
cwpN2+WDMcriN0CT5JG/YP9paVxiXJrq4tnNmxFd9pLGtHSD2ATeZNG82s6ujVGA3hC9pMgERBi3
CMFob0bW7TSYCHdBDRXvXFl1gV/WAIh8s/H0xymo568QDQbH51g/PQ5ZOVU3c8tguSKPhNB5iF1A
rID3CXdLSzDLriaxEKdI3HPZ04Yflz/MnOLBSwJO8HVLhg+Uz1WNsCRWBx20MvFgjqRHweatsWxv
TDLke3SNZYr4BG58KlEGoxC4iyLdks8FMoS+ValRFSBppG/STKB3KxIpvxXL4qD2yOh3Of48LUay
HURjz4cYVr11L7BMrpCZMlEYwWzH2FmSbp8/R4pwBhdRdrAvzX5Yo51ExLwhIthCNuku5DTq4UNa
qn6PMEZ/RT1pfFwIo+2ulywHbja1rISRjMyV1dL3/QH88i4bS+OO1mIVX9lBWkP+bT6C0qeBB2wC
2Wfd3pOi2f7OyT98FPX4vhk4a7GnuUF6Rufrwsbu/OACg9y1TEEbVVgcUI83dlnJ5xk3GSRhmYIn
KBBkhz6Euqr0cWykP2OV9GsQaLK8S+RErxVSHRuDKpplBwkMnoc/z8VsbPpo7BN/caL+Gxl2uA+6
2rAJSfBMsLWtOeOjpFKT9Rd2+q+cPziArz+dKu+qEjs5g9eTqEidBlUFkIDwaMI6D9VMfO22r0T3
y3TqT3asMHBGIm2uKSqZuB3s6XNsTVSLBxPA6aVHalpnpwGqEDbFASKG5Lo7PX6mXcRRoUjpz3ke
s/LNQHgjX8BYWt+1q6m8elXsYfOReOQc04XMUDVp7fokHyRfc9PCpza6YvjgFQTvonk2qZfyIWt3
Q03mhRwtot8KkU++9QhAQ6cZuc3MCU8OBDx4xcx21zCiX2OH2GcHTRsstewl30NoVdmPukHIe7Mg
NljTHxzjqjd5X5tBGDQGh2EOPqFMw642lnP4OWC4fyfeZrKAKvXWH6q05nO2hCS4pl7d5y8QK6yh
oHSmbbTYXeTbgeulaFwZcVd4H5AU6ZCIsyyecDRGgdU84+YgrkuAnffzYqgRdEE9O+A3lOzvug5b
pk1x3bi1ygQlFsFuSPy1JsI0m+aUzMykRs0UsxfYjOwn1Na2bByDLQwo2CgsTe7QLN/RoCeYJjC8
lRun9UxjK+0upOzL3i7H/+IQeYlEne0be58SMQKARUQ8ZbDLwr5+7D3ybLa9cirLzztqsn7Retm3
EBs9G0FVkp0s1SAOrtOmf4DyBTaK98Hed2wamYrgJwKa5tqVHydE7vjovbt33rJ6bSkLZXcsYZgp
awQlsPRTDIwbjrHVPftTJdAwGamxGb2o9C5USc4PxvhLbQ20hcevOBwfD80mBHhhtsGAcd8t9+LF
PZxYrAXEOTFdNvrC9c5PZtQiqJ4ixKRZqF9aPX9VJXBPmWpsXKZlWahbD8bBI3ytfC+ApYQXrnU+
lSmaaFyDaqV0zkq1fWlgdw/Kzk8F8gTuFOhqsrADrxzjlpp2sZMd1qw0ScwHXXTyQhHu/NEieKGT
SsGB/qhtrbPCX7cqoFDDVyEos8HG9bBEQXUAd2eDU+nxsWmooW9P3ecFH2VR5GDudlZhrHMyy1TT
4o5py/aC9n/45FaY5AuxZq+yYfmCRoCALaofH96+6GvPmIQTSoCSkBNbnCwXtIWaAckMVHcvru4y
D3J10prDzRLDy52ws1wT0RKg80A3hMdb/Pt7Xl2j8IdpS3lMscfP2IBKQukB3U1bYkptYSjsvHEc
rgYbA4UToXYzZ2hIb9+z9cpNM4blSzHJJRbkZIlJ7cEBBTm0vpW1wy+yFcnIxeDGGjPGkJn3nYFX
C9gLirpDoSfAqwT3zN+jDigqdZkuhl5TyabA1LqE+xrsG06xrO/vPYmFypdOw6nEhofX7YmFMp5N
q2VfLMGrLHOFlD1KbJwx6bxLS8+69xTUTzyIuPEAXDSl9lU7lChXC3eqNvgzMji7sgi3Li1r8pxq
AhO3IZ3D9oBvpKUNZxokbZqk+u4Q7gXWhc/wlYqUY6GDpvvomnyHJ1XiJAcwyXFi9PumCB5Z91OQ
11kB6Pzt1/JKzc2h2Arhn4aISd3zZCxwZXKIgh4ynsCHw26Wc4RASQ0u8kNgj0y9bOMbQm2b8dI9
nn/rmp0E2nHTZKd3JvleQg/D6IRWU8tIHDw1jbvQTly/8lYaQeKNF3Y5r1zPRndhU9q2pWmfdn3M
oSkXu8k7gia85YFlvMbAUUzBu44vnkBdejHGhcd7/hppAHo8YYvWl9ZrDs/f05nTQ0R3qu4lN7ZB
mukiRWA8A2Z7+zWef1yUbSDPWSz6juDjPr6O6Mu2bWxmbWdu4/d88wlQZQ58oWiMpz6nwqHYiF9T
lxx2Vm4k79++/CsLlLKp21K/ZvPFufD48iZSv8UcUF8MU+fu+x5/seiryc9Ns3x6+1KvvEQwuB4N
FFYparYnc6cJxSljWuZOnWX+FPWhDEg/dID9eJx54BG3X//9BYErrS+PLhXqnON7y0giN5py5aFi
Oduj7cqvYL7nn2tHY6TSY3LhenJdco7L4GAPtKQdRXuI7+/kkyyLWbfaZMw0OYcqP60Li0NCjl2w
Jm7pIFrhLYd07OfPFRwRTJa1Z381AGyveb81RBudJlG1D9TQkxrvIWxwktAmWE1N/cekMxTSzApA
7GYuvcrcjmErLvUzXhmOylt738wUDmGfJ88s76NWzBaFpZAK8E3TTynk7Zg6QK3MZuOoMLyZRsPC
SZBYcMXwfF34Hs6XdSY1G/WLWhsKdFeOX1pIKa0vQG36ThuAr3Vz6zCZc/WnC1JN+SCcAAgjx3h7
pLzysTOTSlNZaGnQ55/M2ZUHs7FtCAGZcKUSxZhSaouS5f7fXwWlFU1avvW1l3Bya6XTCWx/na9h
In1o2CFh0naq27evIl45fjme5Tg0KS2maXnySfNdORRVQPNQvvhGKbm5xfpAEZyzxnVcdfj6gIm8
p/5LwbyrgTXFkXwYyHTcp6QFhlQDs8a88FbPWsXCRNRByrrHiQ5dk5LH9z4sjVfH6YSDOzSCd8RJ
VVfunJRfO1HNva/NUe/cKshNAi/j5JlBsKa1QkG+8GzWy5x8oXAAaNexNqOncU5eNAmJVgSwj6Np
j6EClKMtv7RpjlKYrC+HflVrPDsp9GAqLtP0220GDy5+HImf7J0R3pep64a7t3/UKyPepaUs1gai
5BGdPJp2aN2c5D8kIEbwvbDD+dpqySpHNr7svJiTIQYG88KDON88rFoTWkXU72id2SebdTcz3GwK
I9yfxZJch0GYbYUNEI/acO07rAW7BcPvXQQU8ue/vlvsaiyrFlt3fsHJBBNOzMmJBxdqJOn1fUR3
9Z0hMXKE2A2uZtV0P1D9l9/fvqg8f8ZkHjuCO3XXde700yvjPFxrZHx6uiRL1FC97B7Y14AbaVlf
AbOkXb/gsPRo2ATsDXtYo9im7+AWdY+4oZOBloUdFf6MC4sAkdAmjsF2+wykQFqMCeXMSjwgO8Nv
mLr276hTTF+WCCjKhGpS+6W2c8K32PHqQzTGEmJy2M73+RK0F9bZ8yUdgQOLuokQhk/9tPxiZKQS
lC61Q6PH69zYcDTZWOEbCuLy+u3nenapl+Omw97Mc1C8rkrZvzdJaZDA5yxdFOay+7zUxnSA0o0B
KIrUvx2wrOKUktbONW0T9/Qjid0csvlImYuKfrwdRR1cY/UrfNMQcBVbEcD3qdqPliza/dv3eC77
YLC6YlWDKUvZ/IbjmwwSy1IB/insUpn5ibATDA8z9fAGi93VMi/6fVagADQWWnk0UqyHNmnLDwK3
7qbvQgfeVN0+tOU6fbz9y85WLc0vo3bON7wKj/XJemJ6uQU9XSw+zI7gPnJ7favC1Lp5+yrYRk8n
TXb4yKFXPbJD/d8+2daotJd5XUpohyWav31MYmnkdw6RtTs8Z+4Tev3yyZzwHvutmgjACYpkpFVq
laRXYUSEmjjSpsxg3lKa2YByab55U+r+KOEEil1UjIV7LzmtF7sxNc1PhlEP73K37Wqs1mYSbtgh
1VgSJRAEyoarWUhA54+u7bGWUI3LsAP1jIyZjhOVp2hHqnfd7MXQu/cEiASk0jlUuTdmGlFQnO3Y
JOoRS5xF6FpLsRCW2XMrBLJPmTeomWwn75sNPcXld1/38GPLKCMGpomIV7gJ6zXiaWz6dlj52GZ7
PaaafAhNBOR8XXlGQMuOud7AMGL17VVPW9T5mLszCUFLyID4Y9Wj+uLV0/BLueVSXEV5nsBLcKwK
nWHTzBHwr6my9hxcaZg1aJKxxA8DeU6AVb/RSWq9zWCEOVvLfqIuD9aghjULDg3kYh4gdnaM8Ldy
QjJeWhNrE63Z2v4Z17YscaDV/XNaBvYfGs7ydpkkalGjSStvp0mLKYAqZsU9DSCR3CxJipVDo71C
wWOF3Scaf7CqTE55lMTnF84n+pZ+Y+o5s5CJtpyOnFhrYzuNFuSk1q6aT4UCTgSWFpbWVg0dMtax
K5avRVWYX8rOdsGdYpAB58BgcDd0dWBWoTKtg23fjtW70J7Gn4AjJnMH23H+1i3BSqWrq/yL0deE
+0Rp55JAp1MLxC1HuhyMvTQDRHAjyLkRhS8JBYtIYYTKsLgyESA1VxQPYMumdQVu2E5MLK2OwYab
tIBodZekMwZDtCvyDyigpvUDjvI9RySmOJixhgsiyRQNqFFMPhtvlOU9ojwAmRCIaHjmeTqGeH+K
tV1A0Hp1XXcV6Q0I2MYZnVDf2/hrCxPaWhA61oGYpOlHRbfXugON7O1NEuPsXT83dUJ4hiZ7I4nt
5qlhlntf6sgtyW6q+3sER8VjEsEa7enOl7s2wy267aFtQAqRjffRI5Hjc+JNBNIRYBj8MGkn/miX
YYThgc74KWevpsmDFAvCecSl6HViOBAkkdVqhb0TSLGBx29sG0HZF6WpIb9gLK+gqCz1Tw4A/XWe
Whb+sxyy0TaC5fGTiioc13YAL1/YC1nynbJ5MEMLbADeiOPW+4huMK94NsoMZBy91I3nIoeGzM0n
uYny2vulSl0/ZQvlbkKkLBslixTVrQAG9Hseh5C5QEcDH3SroxQMHQCgzRAXYGSo/cK6tVBEwS11
1WDuIVArXL1sPh/Y/gekWhklwjxqw6G8sEadz8drs0MiUNWIcYinOF4o4g76RDxS7MV+Nqx2UgwT
RrVcWo/O9m6UXbCgeFReEHmiOTu+TBcgo6JrSZO4x+9MR7zX3/BREgcVGO4NY6l9LzMXh6BdzYcs
KutntAaMGdKKgMesorBF1lfTjGAG53xyoJP8DGTN+FLyGpoLa9Rrq6dDoDB2FpeO0NkhvKXuNtDd
NX1wUU6xD2XhfCm0S8Mioc12S+MvgfCup+kjE0/wsaa9fA2YNP4wFmHa3666J02LQjSPtEEItXx7
cXtlA8MhF4M+v054rPPHz5I9aFZgCiGFLE+sH93qrC/ton0uy+jCFvT8BMRrY8OLbpkwnbXpeHwp
VBQl9vAWmBftXkJHEe2z63ST31RF9Lt+8upD2c+uT7covMf8Xt4OdHgvHA7Pl3KAENTsXrYygrbn
8Y/Az2ixaNLuzHNpHMYZUrdbT8+W6uyHgY7hhaPNq5ej/UEzQjBiT+95GqhCug610CEarIfQzPMf
k72kMF9Wa5MXBxe+jbPqBc+YXgumHLZr+H5OegIpq4wBORMvk4Gh3k3zqtkYeTHfk2cc7gIvcK5I
X3A/tnSidg1k8vTCeDo7Z6w/gPoWSlTp8XxP9orET87jMmGmMkun3MZ97pAwsTjfVZL8HpJ8fIIT
rx7/7RjmmmzLqNfYEnXNyU2bRhblsi0nP4jThA5aXF1PyEKQoobOhRluTf8+Pj9zJhIwAdF5coCT
zvo9/dXkCbzZiGyarj5NrTj2Y8Qr06ZvbIjKo+f04MWG9pm6QxYe7ERRpSXtKb5bgoClnS/b/giQ
oX+MjUR+6oh76TY4TpYeLFIlvmhDBDVYQfWwRrx8MOm0g8BUOf4lq2woCBhLZf6AnWbj6ERjeMgo
tX0pKi/6Dv8/RJ3FOfl2HArvfokHN9pLe4B9MXdJ/p5EpHnYaGyozrYS9XKYlJfF2yQj7WJXN0nx
fXYgTuxyw6p+KJJNAFJOo82BzUYh0xlQkTYx5G/pj7Df1cGxwuEPtWfiwGQLfcfvRq8J74EWTfWH
IY/c3KdK5Xg0voaYFRUz4aWywWuvglGmOdZKXsbpsYTWQ6eVVXMimjLI3VreTTl3ZwwjUiwUHsWF
of3K9Tj+UNjkoEcT6qVL9NerJ2U+Jne0ZAPjiQ4rmh0YCLMcsFdEFGZbBrZ5aco8n52xAdFKdLlB
D1beyWyFb0sZgu8J1e2yPEwsaJuwssoHlDLt97KL0n2EKX/raDHvKYk1qIwRmzupfqo8c75Ct+bu
hoS4zYQciebC3Pbqj2OhB7zDadt1TwoZRj2SqGZzKqrFFD9aEU3/pBscKlhaLxfO2a9MK6hu+baR
edBbPXUedH0+RoblcC0PrGBc1/Vd1S/mLSpTIhsB9x4C9NUXblC+9sY5aVv0/NhnOO7JxNKXSRQb
ijscIg9LVD1rHdwWqY7sfWVLGO59C5pi74yZfCTvHPskgHhzI6BhALoCBkM8TYERAwwcBa1NE5L2
ULmBldEITOpHJFrdJ1KBIAU1hH9M+yWv3Xf8TdvZUZfrdwOZwSR9VUn5B2kwPcLeGDr3wpR2LqDh
YC+lcLF92driVR5PaQMf7kSgG9nkum++xlSk9hRwyTNeMSagWAjZpdluEJSGci3KsMcjU+xsrDW6
vWtqr7l6ezp/ZRfJ73HBMnHmNs1TM0sjqsBDPI1us6jSmF0s/ZkNraPwwrkeQ/LpXL46utj70PXB
63wqnSeKGxRpO46+Gc7xVS/MkswjhLIfZqfAlK8LRJz+CJLlOywJUiSEnkZIKH0OLmlCwEBSvRVd
g+KEumGXOv9osrdwbmqb7TeH8lZA+3Xm6QOVo+kxzgyTpKV4BOpjw56JEVxF4O0Cmoy3aZguNhE3
uvzFyVf8TuXkcBg3VfERC29y58xe9D7NkBJvtEHUwt4lRFGwgQzqR7FU6LZSBx2bj4xI/4EDlS37
GaIMn4ZM1KXG4Ev9/KiGjKqPViRrPJ0sG6f48YAJOwd0RVyR2BF5xP9oA18s2CdrRBKzDCgPHfFI
cU5+hK3mIfoD+pDfoCfOPxOvrj+mg12EH9h6tPYecn3Z3xnBlH8vZpzQ24oYH6TE/Pp+57RgDz45
TkLoPStq3PzjPfz/WID/0uyt/3cswHXzO/te/DrCAvAP/sECGOo/65GKgxUFco3kwWbeH3+33X//
lyHM/4AuZB4U1otocJ2G/x8YQP2HVQpBirtuw3CH8a/asu+i//4vJf5Dz3q1868Nc/69+jdggOM5
WbGtXdvSUiD3oyvNoep48MH0aVu6+pVfS/mshVr2XlXKXbLkxkEVTr7968m8/2dU/5+izwH2F92K
azteef65Hr98teYjHWNTfXy9VLqkCkZcD5MA0Z4AxnOQlKHcD4g39h0kjwNyOiRmFixlxKjqiW0f
VJvOLq+rtphvunGCGV4RV5L1Ymv0EhhvRvfwwu7keDV++Z2KtittQ8vjTPiycf1rd+LBJlyKJENu
5jTfakI9byKr9sCd1PWFefP8DXBa5IRv8qJxoL6smn9dSfStMJeW1WjwovowTpM+kHhIGGvilt+c
CZX226/g/A04NKpWaQCji/bhyRuPZRZTlSxhUqYUbiCq2j4VlBhKezrf92PRwEQ33Avv/ZWbpLTP
1YSgaUK14fi1Z0mWI62OG7+wHMMHk7Da4OEANeS/Xlml8efte1y5GX+dK9bXx9iyuBBdZ45tp+cm
bJMhM1yKg5O8eupHMa5FFKuogkvKik8JZz525L0wPllOJTxy1Br9CQyb+uWYQHI3I5nbwyacGzK9
NJABZxcZfZX43MOCZSix9edMDNbPaCzMb3WsCngJcnE/gYkW9dXbN/Pas2OAWBSDUFT849b6a4A0
MURBFVW1j4gcEGvTpIe8nRY4VGm5K3p5yQJ3PvQpBLGmrgOEEsPLBuev66mkrDA/0gtRZlzfGmXg
EFSfmLumhjzw9q0d703W14SPkk0o216T/15YHn9dCkbt5OJlq1BIJ9aGE39yRT+0uHAVcbwz4TJM
sXR52OSt/muUdsejj4acIbOGy2DHm3ZJRUaFAEH/YxosgQgM15OCQLAtIrXsVFZ2h74iJhC5mf4H
SPq/mmrPvj0UXAwtOlsceVZGyfEPCR3dGFjPCBUYKE26AwO0ouh7m00NjcMYVfAafH5hs79+0P+z
v3i5+7WnA1FzPWLjvD++qDM22DSoUsJ3sxLf4uvfBLVBojtAahLqIP4OZudus7i6qIZ/5cEjf2AS
VRyXsPOe3C962DXmkfuNbMvZYN4jDCWJINkaubxrDDalIzLXh0Q38rYfkDy7iROS8CYvGVhfe/CM
MZOZ3JKCE+fxMxB9gKawTCo/zWGrkyN3lyNT2EQEyvhh6BkkMbqXNt7nz33VstHeYm43LazUx9fU
BSewosayBvCzOsyDrP2lMxVOPQDKAfg3kNoWPeIhLC688VcGvGJDyWquGHDIh04GfBcYTj1GuvRL
7SSEIDfVbddj3raKMP46dXi+UP0UK8kt2sW6AYnWQ+PqGxke3v7Az+YSlx9CewRlLd1cen7Hz2BK
qJk1OR2GtZyxgbBOBDbGJj8ZqRa/famzuYRLWULTywUgi274ZF3LxnqQnXJKPy3AttSAvnbIcy4d
Ys+vwijic0LvjSCGFfv4hpDvRzZlmgKpudkciOCJP04ATi4sl+ePDSerWFkRyM2Eebor68Q4QTxo
Cx9grMtxOU8PpCJBThkKuXv7sZ1/GawpyqMQQNMeM/LJlxEk9RD1FpcymggnPUgCY9/Frt7lCe4f
b4HE62cYTy9ol84/Dha01UwukGVR7VgXvb9m/rhu8JlKbBGtQzTEvPJGpiwo7gYxcsrvcGnmbIc3
urs0G3ovIoKj+dBhWUM1tBpc6MG/8If/uvSidGeROJv6nKzamyBM1lBJGr/vgTFi40LtHlM5N4FY
ArsMrzUG2KeBZuZtSWwF78DOreTBngFfk2maAF6w3YKkB2noGK1qqOdd7ECM3dRYR35bMBSf6t42
8uvQDqP7qM1DcpZTabdkjjfpDf7IhADFWRRf+f46DE4KBBJQUdclP5EOyD19rLLdOSjsbyqrCT9A
w6eF1xJuRJaMGxHjidEUnRWZ88nHqV9WxvZgfq/d2WZXIrKGqqPXxATmza33sSP8V+7wzYEmx4NN
z2wgasjdTHZXf/XY1Te7skppn4kS+i6FRsUhuYHFR0M1qNWV3VfGzyCe1Fd27Pid2UrRWquW9n3a
t6r0ayd2wKCa9oclAZK6GzDcXLXsM4ArTnlGJwSuEAEOZk3/uXG/2I3nLDhWQ9TfljUZaLAD4KlT
j0ZxO46B+XO0akmeOlmg72sZrU7xuZ1omZewT8HcTPTZ82AhviQEncicrhtT+QMVfcyyQolxV2LA
rneiimo45NUY3TuFI780cATmNUKMmiuJKoIKQmEhCp/nEcPbnCmgyzJBa7AMpHmv2UkuVY2hMhxy
tdK42dkJRWDge07/ZZQVh4MIRn2FRiO2n1tYL9ihKnPGz9VWA+mI7dB8ywnban3goC3HlwmnezQ4
JTQmCEIEN0vBarREdfVQwWDkSUggmz4z+WhuwmKx7X2LnWfcJx0IIZqcTphhBLZooRtCx7lfs1v9
ClpyWLXqSZJvNTk9sB5xSvH/BGM/elW1jNvGa4znDMAULLApxNxtFT39E+JTrLsux1hH2EIyPUKh
WMOUXHxJCFTM8RmQKKOo8ZLpu1Ph5NmMRVe/j1Q76wovZeVCVHLxp+5tu14e5oi+5s7sKJpuk37K
DlFPSKlfB305+APA4H6r5zC40vMy632fwJT1K1VD8sQ6Lmg5emG8S4cOLUMQwPbd9VE83sdjlv4B
R0NasyWG7JG0q/G9Xsw+Z3sMX9hH/Bo+SBQ0KeZESYZhiN+RHj7Bsu+qXFpfTEqf/Q5rcXUd5Rb4
r7BFv5FTtxv2HiWpZDt2jv5B3W75nFY2Ff8QcUaLkbqIfzlDL5ZNKNruOSVTs91G2VR2e6uxYsTr
YDg0CqLaA/hFG+y6DxfocUQNq4K4HBebAPxdE+Al8C2/6yq8+8s8ij8zeSqm30DB7nYd7BdvuzhL
U+5UammkhUoYtwjGRbEFV0zq6FSYCxKpKFZk+w4FX3kE5PFOUxkiKZU8z3Zr2BpoRZdnmLn70DS6
bU5QDiZvZYzEYBiZImiwq+YfiaVQ8zdGHb/vDBdDdIdKgpTxNoddq91SP0ljSBtAeFlTbAvIdjsn
q0ktISnU+9WLnh8bUNb9vOY8fshHjg6HoSKaxx+r/KpCD/5x/Z7tw5pZrX1mpuHZsCvvsV34iDYi
BHqw6WcImPhwvaEASZd7vz16OwuHQ0KoMCSqEJj4LIEeRzV+r3GUFA3aMCw/xWQUUL/GoWAwRGV7
R1FPkQTbmwTdz7rRH9piZDYgD5hY8qaNyi+A3okCTkxT/SJarvvWcRYuD+PQKpKY+aS3ggRKhRF6
4JTQUW8kWBUs0UddxEXlh13xf9k7k+a4kTXL/pW2WheeYXBMi94gEMF5JjVwAxMlEvPg7ph/fR/o
VVcnQzLRVOve5CKlTAQAhw/fd++5M77ZsWjsqApA0O6maTbHs0zL5KYUOZDrsSN7A9t8ZsqIKDam
ZysjU5ugOqfHxpw6n22aXY/dkpiERC328EzzUJLT00/kZ1qTIYi/am0vyjD0qX1tExoaIa2UV/2i
YPY1qy6JvcvCK77E7hmGcfvdA9YzAXdokS91FgV0ZE3kF9MvNZYLTmHZjRnIqtybFGFt+Aep+wPE
lyqI3+zs56FUGfoSHXY3RS8dtA/NpvWxKGBdWQNOLwi3MNUPo+dqB1+BmIM3XufU3BNp6wIBgnTS
E5UhFvjvfWr/KNB/Al9g3MRgJ/wnbRjV85r55kpehQUfZK6mwTxvqX71u6rfWh19XUxfOPuVCSvI
6pKHqYB8QGOv29NkzEGI5GCGKsxgDvkTVMnny45gpnpHedv9PgaEne6ThY8homaLfz/v7DHA9zlz
Mq/HGtlcULfKZREzkLOgADfO5NhiopnkvOKZtlo4hAQ4IapLirW5LLyJfHjKY1jspZ8JJnN/JVFa
E1JnnNiiLW9kOSdLLDHhG1RYk+Rpoe6id3Mj2wJsrVN9ZtHqmXknt9t3lECwLXfJ+gL0W2d7Rujy
UA+m5GnU4NSjxRqJ7Vm91pmJ+4bAERNgGir+1GsxktalRF/W17D0lsbPzyC3ewgd6tJ/CfykJDnO
mjp8omJiWrcytRKP2dn2JQIfWxE5vN0CNRH1SQr6O+QH+aTJ5BkJW7vQWPgoU3ohUa/b9YvjrR3f
kwCOiKzGd97qMSFBxc46XJR4aJlOB6NqvuJZMopdWbXBdytMybvGnto9j9Yga6Rpi7gXMBKrCNRt
gdnfxDxlJ6P13Ze++eqByoh9kw0UqpsxeUtHwItko6DRJlS+TT4rTtLAvR2nc+OpLpPLPBicH846
9fsK9OAzofHw4TNkDsCBHXVblYZ9ZbRzoVjqqq+EHc+3QW6gsHWhnVO6BzOyZ4IpD7TuWFhMJzvQ
nGjP8pak5NBvEW1Ip4EknBJZ9Np2+frVdTPxaLRiurB9dG/USLUi0ZYs0K+ThmC/I5R5iOsEEdOV
cBqhTwm5nz5Pq8VJkwdnklDt28vOKoIBW3+3fpuHUFtQlNfyERmezbxq0/imCVwtQKsrMhKl60OH
cBOqFaFEfGrLDYzXk16fo6RnnxvhmOXDMkuI3qrzsZe3A7WnONj+zo5Fd3lLBuQYUW05HTS9UcLC
7IvRelhbUOmxrJf1M5QpwDt6dpfrAhqyFynIMoQsMoRCiq1zqO5nQexsNCat/yinjpkZ/73n5pGf
uS3IBSvV4aFoEgDX1MSSb4PtkFRMks6jR1BIt+Uv2sT5Fa1+giJPYSfRyv3CoPUfM/BW56xz0AWB
nMxGTIQEnha2gzKMhZl7fiSrNpexPwUwkU1b9tkhKbou2RfA31wM2kjoz02CP84k0Uz5iVEY8Bbs
yra/AMxgQfRqeCo7CSDAZ0Wxs0uoAc7mNyntFwoEHdQEkwzYfR7WxYsMZo0+TS2QaVAA4nrMa5lf
iMWccTwDOrg3UQaGwBjsNt3aSPqhT/gPMYdn05MF4APP9wjORIui/roQBXe/9Xd/dLW5PFp+v6Dj
LXJzhp+Ul2y/OvxKHD7M5Cs0LVi0LARkwBJjYaeneTg1dzpvESVXfg3Zg0QE50ZmmvDsBNUBdMAp
ZX4PxnR6yhsPJ/6cLezT+mKQ/Dg2AvDk3NC4VdAbN3O03ZyNbcqUREBb+UOUJhs++ODd3WIlNsxW
SJjnneoWM/KHMaDp7Lh5eDKTbM42raYlti8dERBKGXbrbWEkIKhz7Xc/YEehXCb5KslRiugVXkcK
QT9IPe/Uayt9giLXhki0NOVutBaPmLQBhBr23fF2XjJ25wBDSSBAcizK2LT1cmN40zjuFpuCzB22
F1yIyZpN5IqNq/VKiAt9lcxQ2CygCIJ9SiVV87lO6ibKBd7d2J3abDpty2neawHCfu9VFa0Gf0Cj
qpRPKLg5mht4iMn0lVgUH331YEk8IuVKnpJfE2bW1lbuHbxxyPw4bRJ6FG4JAmDX22XDWCL+HSt8
WRHmkpQcjUOHmXnXKGtSOwSs/hXi7NI5+OM8Mw+wI4yUb5LdbVhqLikzbyU4YzHNO5JpFhd1q2yd
3RoMNDCqpV9EPEnZX/nkDQy7NFQsoyXC4NJhvWdXzt8mcMadEipozvjqpQJ+ZEpwXsNuuOYVzmpV
pwBfEE1npBzmkTsi6I9Gb5wft3jtSzJ0SgI62euflRber2jkoHwmm5EBl1SduB/GeTonO8v6PFom
HJeBTxNidC/n58S2kfhR1gJqI9kP0jzo7IN2Za84wLFU7ztDzHcJ9HFirmAkPdLhN2CYt1DYKXYN
KwFbtFKACiHK9HYG+wJYB8U43xPWwMwGEte6TaEhvvZWz7ZeJlkRKaeu30Kn19+x9QfzdaHX7iu8
4WELwQCuTk4bmlqAKm1X3w26dr4MyH/9XSAy9DYB4hJSxlUIGCUzNV9OCn2k3GesuRnpbgUApUR3
62fdKzFf2GqmF6WL2bmGBOdWO8ISmIkrUjxPV7VwmpsZ9h55cz5pYZo9L9knOZk9U6BsolvmlYwe
Y17UJ2OxwzHm5Vs3EGcIVQHiMsbVoAuAXaZ2z2n3eQISyJhx402YXYYahgv5uR5iX/53JXsTq20e
SzfziDrqSUuTlRVezUXTX8JOnsZISuWtO8qa1Vd0yfPdlCbGaxFI2CALgb3luTMSIbeb6hGldsvO
9WpNtzllSorJ2rNP2g4quEtISpVdcGJLX38N/abSp4im87Pe0fMPQhCc5QS5+QD2OTDyNKZBTkkh
dNz0RQyOyQtr0Xl77I6c3SwD2K5jZU0l+bwrD1RiDuOovLkRRdk3uMXIPHAgiQ2hGVM4NIpDDwvx
NIOJ3bJhFuW3la/YjRdjqC8rI+VpZySiXaO+Em+FWsQr4dzqAqmQP56yeeMENyP9+2SvvktUW8p8
QSB7kuAaISQSEegaglTRhII3ssnOVJ+3qOtBXr/JUhdAk/1+Tr8CbBCUn22SseJRK/Oc2oQbQNtK
V2TwVs3WccY2cNbKuRQcGaEsHsZComhoAWhUJ6ysgJN7BLSgUVZo44TDKONiRu/NXWE5Z+7JR87J
hLfkK1u47ntvZ4WMXUwN16VTrs9z3/eXOl+MZznXxjMxAdT+xNzarOpL2DhYBaTDroCVs98ZU6fk
ORlFS3rgxNh9U02fkPCtVhLbu74FekQ6ShpcC6vBZEJCxrIfgwmKBvV/k0CfQNRRH27H5NbJErL8
dJvuKqvyicVWVvHk9pP4ovmI5zNcfeJ1yaf1XiJfSMlRIcuW09QGjGoLy+1R1SUB9RfJCSSqKMtc
lEzC/OuyDZ5QIdXhSS4E2ganBYDFaWLQJBlaXGw3CaTeZ5MzBpch2DieOPHjZ46CfUFQcibZkjaD
8+J7BW0LYGi6IT/Ld8fY71Rxrstm6Jh9W2KMmrbyaWMnhL3j5of2i5CIkluki4KGThV69W7AXFDH
imiha5pfUMiI+QFALPtVf0p8rW5k7lCcNssuS6gAeY0gnYoKDdFOtvqRL2w0o5XNHsze2Rzu6jU1
sthLy/ILHR9OpjnAPudM8TGzxrR4+vfm0JXynORftpKRUJwvI1dbZCEuLDZTzJ8G/Q1Rge5LbtGm
ibp+MVgMm6H4bEOXC2nEC2D0Xp1UE/HraNwZkjDHTiwKfW90zYLLla29Bnae1y8scfOltmovi7eS
JDmz5kQseSOLhPQ+/rFPAa42sehbNPRMSwkBHsBWbqXC9EJxwg7kOfWT4oIDxUIAzcCBcie18NZL
g/QAByA5NYWoHDvdg92BgFZF8xha5cPMvTWHaTA2lINPfEbveByOnACKeeqM2bT3Fnt8Yf0d+gPm
huyKQLTUPYOJ5zdnRQsNM6KJ0OK/SLdBWXhQfqu2mL/8J+BCy2x6g5dLFfEW6Nh6PwVpf/2fTVJi
l6on2rwV9PLYZNE+VRU1ksNfFslxv1qOQ1f5pxb3mKDvSaWTddoyQ0qoxxM1lkvDcAZCXfzyWtZG
8pAUnv6gofFrF4ergjxyTbrYGLP8oxo58TUp8Dz4wNVI1ghxIhZpnkWl8ODJYo9ONzmzbAhsFaXg
OG9m0ksrYtphKIq/7UfwS2hZblgIQa/AO2plGW6gSccGerfOg32ey8E6Wchgf/DMfv2gRfpLg2W7
1IaZhf5KF/q4Y2QPyjOUYJ4j7Ce4ICymjWQ2dB90yH57lc2WjtqVJs4x7EK72NKlz07fSa11X/Wt
8dC0pfpA2vHrVdiIhpwnMGdvooutzfOPTgO1Q6qwW+d1INHm0DgJ+L2t6WD/9euh97U9MYfAQzs4
NkM3Gcq5KevbHSpk61RuN9KmyCDrLXXsr78EtiwOwJoNms6tvb+lpUyoesitb2166fm64j8w0qq4
sPyaeurah/sBh9QHDfxfmkV0bBwK1EgYt56bOGojE/2WdRaLARVuDnHDyAZ9Alp1otzmRSbWEmta
rDvin6oPmmO/+wR5qIhJHDR6eDaP3qBpJFtZEQq0M9poGNNqqmiHBJ17ge3LuTRmmxKZh5hbdWq4
aGnKmDtJSle8Eo/4wVP4GdJy3LgCxG3xBbokyhw3rlz4PC1nDLkz/bK7L/VcxfZITW2aMRaO03iJ
2hyUDzY7KK79eDYKVZ2GAvdAmW0HuDHvDl3a2bHf+vIWDY59lqQW3Q/CoD6YMH8Z+fD6fn5XSE/p
uG8Cun+OfAvoaRL0QwvRcJ4f4RqBxHLM8vTPg/F3V9l0tigLfhoWjsYFuXG687qarLfaDq6a1v8y
k6R+9z+4iG9td4FQy/aP5r5x4JsiAo0DjFOKU5zC1S3A1uCjkbaNpHcvlycWoFXCTb4lBByP8cGZ
1VgTAUZDdBDXzpbxOTK5XLLFNiJNJyCyQgX4SovsDgAmaEA9lCBk3MImW6VoTmvXzi8CrFlPrTsG
3/78EI5sV5uIxEN+4+LYhYdu2segAxssJ7Saot11tftm5qn8Sq76vTet7YUDHOu80ku7W92BKog/
+cMV4B0go/4wXXspDtSWIOATm9Ccz3/+Xb/MDD9/FjIL1FGIfMwjbYsKh0VQam93dWfVh7TNKWqN
gObC2ivPVzlihmqgoy3hjz9f9zdvS2xDYtNoUuYMjuYFDiB4DCwGBaBdSv5JwN4xoeQ6mYRG//lS
R0avn4+ea21STxeQCU2z998Sxd3RWGVOa7Ws6ad2MNfqanH2dUXjuIfPRbpsDqEWL8q1G+K9rML1
o0SEnyLko+G5kUzgMCEd3HZD739EFS7stHu6AqOwYVrbpb2vkPdEvonjueK1n1nLHJ5T0pm/dUZv
Pzvh/KZ6z0LmQ8VI2kZ2UwYkVGdS+rdoTkH+4gL3HrKFEhZifMOi39NBcySKzaWEkZsBxSvzIwHq
bwYMLH8M7oTKIxQ5fnHUUhezswb0G5YYXl1AvffYQuq92yMOX/3EQACO2GF2ONv8+T1ur+noCbo+
BIVtFWHUHGtysLP0nUkxZVdz5RcyJ80TXEb2PWId814u4Uefxm8mRyBFWDqxB/KV/JRI/mPz0dBs
hRdt17sKAeE9WrbhZmmE88Fd/eZDwMNvgyxwEbHDCnw/LtBx5IUFJ3nX8GIfwH9KZqw0vwGAbt38
+QEegWh+fghYK7BUoFaBVnfMjZux/jLD4J9QvZXtLKeGAADt5cLCvQ5RC+ZjP5kWBX2TbyW3uxMI
TZ+sPLlkl5Jc2KP8YPL59QljXkNJYls/N13H0JOukjhKCWzeCcMqToRGzAWNOv1gKf113KDMQazC
/pFpAFHQ+ycc2ilmeL6hXVrhC2qwR8Sw8qbTBpnuddtQNPnzY/71jXI9HKVMNIS0AjF6fz1hlPD4
bK4n7CY/aNyrsJGtZLNGfUSN+e2lyAFivcP6h1Tu/aVyyqGVnLtq5w+DOnM3FdJaAieDylp8ME5/
8642IRpy+k0KiSTu/aXCkm6WXzFixiqHTlp74iQD0frBVX77ruBaMEyRUtH2fH8VSPhkZU/cUEJz
kdfkqouGWtCunwWtOa8cP9gA/fYB/uN625//4xv3ZwkaUEnuSg3rg/SCMUJNXhyyuf5Iqvu7Szms
dSy0DiAt72ivpUKdTLBRGIadCiKBgWin+0pd4OQXHxzOfncpFjqXI2eIPfCYQ5LaUzdbI82souvF
GRj7JHLm2rpuzd6I/zzYj1gk25yCBp4TBWFGlJRwLb1/goDS6Rr36Akay7ZepNeihoU8eNvBtisO
bau83UDo6lNpr7S4tVowcxXdLZl/ZMm7nayjRiZB3CMwpy/Sd+TEIhr/4JP8dfBuP5JBZSFcI0bW
ef8jzZ59YzcwyXpzCZ3GAqGdUl7+YKL59bHjXMfxAPqFTTVRXe+vQsEegTZoTlAcXX2SJXV1JqW3
xoIMxA8u9avocDNgst9lHd6OrEeDqc0Hr8J+UNGbXZsypp3if5oDWo8LTP4mMivsabsxWD7axf76
fW68R24RNha62GPqD3bjdRFspncjsbVJ1KSpprZv9aejlVzw4Nt7Xr4+Z6iv1/Yoxgv8a+0J2dTp
vgNK0+8Kf8yfZqu8NWmsPFpyWj941b++hI3r6/ErN/Ogdfxk0rCfO9KXETrYwfBgmGl7NZhUEDKS
Pf56stqwZYwptP68BP/ofcu6JNNjzstdZYThs22XQTTStJ5j1S/tLfmYywcf26/DGAsitgLXYoIE
G3C0shQgrWrZIUgmtFY/BZOz3Adq9dQH97X97vcbLTZ2zk8LIoPsF2Nx54KTDsoZqTul1vN1rpGv
DVQ80ZWBMEanRgdxhA57RtKYF4UV7fE/Tyq/uU+qMeyUhQ/TE8zo+w+J9AArtPEZ7thGh/uwHYp9
mc3pw5+v8puRwk4SOPN2Btkwuu+vwhyp0CP0BSVvZ7zvl/EO/0P9xa1Yav58pd/dT4j5xMK3wyLt
Hc2Ri0zhuBgjUg+T6Mikq8cX3wy7xz9fxfrdDYXYFFDpU+WxjwHMa9thyKmA3s+GApdm93ROYPHM
sQ+4KM7LMN17ulpiYfc0mqpl2M/e9L13NVgU1E0H2uNIBYul31m4Sf4Hg4phtR3AwOpxeHj/tBGy
JGy69IYlzvSNRjG1a0o6Gqueaa3xNXMU95LmQDYYijsMER9c/5d3wHNh1DAr42viTRzNmEyOKhng
zURFMZZPmRGWVwAtP0wp/M1lQKJtZsXNr8GG8/1tlqSvaxZkkilQMSzIr7PsBFssGr2moqpP7FxA
CEeASMZCnravs/WbsLLxpESJtzfyod+Tges/ZfRf4p/D4/+7S/8DC+c/vpT4W//tf7025Jgs19/q
1//9H7evavint/TnX/8vc6kX/As9ynbC8+gTsDPjff2XuTSw/kV5gvkWtAZtVGT2/20uNcx/MY4x
hOM3xJcjHJqV/20vJTXwXw7VXcwAbL1CJtDwb/yl7wfUFjlM5ZveXrCFYoN/Ohq3mUvebIoUZS/N
NYu61l1PPKtM/spN8F9XYeHE4xRAiz/2kakOZJbET7rHyXpvFEwIYf4tm/0r0WYhU8d4azjt2z/e
wu2/F5R/Wlnf72H+fc2t1eizhaQ4c0y2bQKcWyrTRjwh5KAbkxj3KZLgS1cj8xpH52reAhv/fM33
U+S/r7mxOSCxYqT8ZWlDbpkurR5hwQH+t8Ksp+6WrhE7l+qDHdr7Osn/vdJmX9rSWn9hAVqtS+Jc
wH57mfX0qW3Ie3CAnl9PaHyipUmsU8eEr77UTfVXu3+uzPVwpNjsxwkd/cW6GRJZ45bClpsBdjTj
VvTWQ93SkIjLxIYw+ucn+sv45NtBSYQxjK4WWYrbjvEfJyhXS5VqS6g9TQBAk7keD7UF4e1/cBWu
RJESUyUOovdX6Ref0B5cbnv4nslVQMh3bGR2t/+7q+Cygw8PKRpiEH66Y1Cn03SORlak6Gc1y204
2saB0sVH28bjMbhdBYoH+BTKBFud4P29ENpDEx5H0H7oV4dgaGt6aJ3EO++klZz89Q1R9wAPw5ad
BtCxDaoEI+WCW9J4MpALhSlNULQsH2USHw8BbogtFJV9nht9hGN/pFrmaqB7r/fdZMG7oUEdTcv6
EV7nt1cBkEHzDD6Ge8yhrhRZS7hE9H4yAvRD4MHALQbtXw4BJgbmeqZADs6UGI+drotbCFmrYt5L
yC6nRcJB+iTpDSk+mB62z+L/7bG3whDdCgBsFMA3+tcxSYeXoMaBhKA99d+Z1LdZn9qGWX5NRYDo
LChFc/vnoXDUieOKwEvYUQesTFtt6thKmtVtM4xjYO6R2yAykY4ZY98uD6QZFefC676lcAFP1j6z
9kRN6QtbVPklCpDlgzu3wOQc3TyJFYwXVkcKYWyHj0k9Wvjr6I/1uJ9SW/i7VreEBhnjipChK+qO
iAm3o5WJLrYQ9mEqVVh/IswyDe6I90uXEyIB09fFFLo6t6l/6Ss5E+H1xUXe0t+2rKX1eaiNDHOV
Uyum92Ga/BzLpK3uDURIeWyrTSNWtwKxX1VM3a22ymk8NFOnLs12rDGYORmELAxa5eMWFFCfZp72
7ZM87UlDmundZ/EI4qnfF/3gwfKGsKv3ErSUFetpWn7oRBXrfuyTVXxJLalJwsi8Or8wUynK+wnY
/HKhy3S+GAqXMDTT74m6T5tsAtqwdOtybZVQz40L22EHf+mLpSQNjLCfSzo0q0GHoglIF3XN9gkt
AI7c3CS9MmzchI2/KPKLAsllEcNxKR+nHD4KkrV0uUx6x+x+NEFd+1EwbJ+sV+acJ6sxUeZuHaxW
H9wqQ1zUVj0K6H72DLxu0+B/1r4SXWzbvQr2hjfDymytzCFlknLALcVBvLLotcSFYKXDELWScByb
UOwOraExRzSpY2dxHcot3C23XYCvJJe6MVWjdd7bevbvzRqLXqTn7f9CFTBQe4P7fjMglcM4FTnq
0VEn+nvRUzVAYUxgwd415/Q5s7DlBU7nPBvZ5JMDDVoM0SSc5SEqxGROJ2aJZDmi0D7Nd7rrpq/Q
i+Y3gvhYmQeRfhmkUN9yk7ClGFURHNqkTQkS0yCFvohiwYkmk1Bku05o/9IjaKWMbCMwbijMdt8R
8zjZaWHizoC/oZYKMLVHZhQZZfo8xRlCAqrvMRiTlmEd+WWmD87Skrky2m4bGalvXivpqU+k3Tnu
iTN6Kdl7Ku/M3YxVETdQBqzJtLsEpSUrhRt185iX8dhn9QlhBf5zn+bdF6NevM9gF+YKutroAb+4
C81Er1cDUBxMAb1vk+qY5JO1gy8f3vPKkOrhXjIQ87MtgvcJmfSTVw7dBHZNjytyLDjbFwGt8OpE
+d7aHEi7HIgU7wPgPjZlLbwrg27wiaSufyPKRDioogTZH1hZ7PUyJUfKuhqVVfYJfq9V3aTpPA28
m9T7sdpV99j1M8IuvfazidR0wr7YCDk+GwTMGvsGK84dpkw8DgnOHYTeIGQfMnRECC6TpLtpW7tn
U9xbRKfZ6J6KncVh6tFHp5ZHKijCxzKbKhf83lBeZ6oW4y6phSMP5L/I8sqZAvHVWEeZwMiaLfBd
RkbZw1DULvcY3gtql6vJRJRBNriy69p6JS9rDeJB+Mn5RFluQyj7y3JwLdXjpQzbClVuqTydXuGZ
pDwe5OuwgpXFU3Sw2yCJjdyGP+c1zWZKyAy0vGbuOhd+yXy114C/5D4kBjWLCiNA31ybzcJ5uDH6
twnbUL5bmGTQLjVuOJ6D1Rgvx1HJ5ZwjacugnAwFx9xW6Y8lDOQEgE2Z4srtuuylZSlbyNPDHIsV
b3ZfBzHWnxwldHqiBlt8XRD8PpcwKz6tVu8QqjZL/yRJO/K/FgLTihhU4PxQhSMidFkY1RnUlZbA
saVgb2HmbdXs3SU1CMP1ffG1ojr1Mi2yvSfRuChix9xMJC0ZivgBs9XNkcWNldg7rZ084v7PcdoY
4TKiOi3DJOIJm99RK0q5H9Kaj6fiq5giFG8u8tRce28c0CriuxH9VaeJWLIxqt3Ul2fuODinY+Wz
zYH7Jz9X2idm2PenmgzFTrSvKh+Mi7WsAgvLW2h9dfEKfqmRC8NWYIdBwCywixLXXz7hzhULX6OP
ciE7C7pRnDCWfQFqRs7fVnPS1q6y+4ZM4WUY9QVqXkpyTRm8hY3sBFMxuwDgwPlqxKQ4QDJkDvhh
FMSqYg8yvDucGS5iZVE6WZSGoVFQWOtIKnVsPezzdsxuQ4ugpiiZfWS0yEExc06jk70MvQbZJYJ8
U+OrYYB1hWsO63GCljBhzKdb/p4xnpClSGbugHC0vkADVN6Uo527J6gLW7IjUZJi+8qUfAO26Iyx
K9L24Pd+nkRUNqV9a1I/u3PcbrquGrP+3s9jh4dBYXPwuyVAeL0o9Q2GC7FGxC0aj0hpFpiaA5kr
MrEZ+jUG2x8pa9ByVpkLWZ9FUnew3BaEo4dFIIUGaYNeM7KGnvmyTNFrRn6fFbdj1dCar4vBujPX
joxTYiQMeQD71E+7jUVx386Z1PhJMvKvkmau3kK5hktUaZCxUF0NjPCDM/oHOoDtnd3TESExKLQQ
0E7e4p56Ius+B4BdJ2S/Vo1rzOjzTxW2IoToSHx8ZMPO8ia0ctwYV2irLkVTJ/ap4eGtjboV9FHs
KWTJEQEipbzY1Ev3QZXxaZPX658DbEaw7GdLc2P1aLcjmPnVXegMrrer+8rxrmTl+AYmDbNIdnNv
jRf1EBo97yVL7maWOIyk/WBeKTQFAgp2op+Yc5CysLCH18XE1gst0+i9StOeTqpO6VfPWcnqrRbg
5ydpmwwP41CtPpJh6IxXfpjNOmrxYNAp0JPxrES9fhlMf8VuJQZ9nzi5uBFItN39OitWliCrzpZ1
ZJ1qPMvGUs1M97x4i4n5eBZ9wgPtxWfPbu3vxP62p0Ml0AYQh2p/apfGy3eryo2brl1Qd/q5k70K
tvA3bAPMF+GUtsRbiBsqcmyGQ9wlwnyxcOrcdnkvX9nbCQplqds/GTDkmohkYn1lp51W+z4AFhvL
rfMUyVU4dxYygEfgdLV1FtL/uhyUvyLhnrLxZa2DicBme+Ij085SniWyD4p49ns2fqj3aXv3YV+y
J7aGsyYdSZwx7aS854CJIoVulXgwSPRUuwSX/LqflIkpKvCMZY0Q+LlN3HUjol50jBJ7zhQWZ7jc
TGuLr1VZFMwF49VPguAWF0S47NhlgexeRVg+ov3mR5aWqF6wqQKQnxOc29kkVwKeVycJokxNq4hw
o+dFZDtLY8brpPVTL+vgSolqkSfSkAmBEjV6zEcMIjZskNpMhlODfUO+51XpJRJ1Ah0yKbXtsIbC
p2Uj2zXzXoxhnbMMBRkGebL7iKBvQfHuhYCys1cD5KbIbdospeqPZpaNBxbn3Zzp+VPq+F1PaIaX
SHJ4S7sE0Ehcu5ci8G7cr33Qmzf92oY6CpDcbqn3ig+Ap2+8mGYHkcyYp/oJMUJ4V/XWBmaXVqNj
tELjLWk5xNS7lJ1GrLRleyCGfFV7leRVcWigBLQHs4TdHzmyhC7OuQmLDvbz9gpowWzH1H/Vd4nT
lTnDlvjMtAsmFzyhv9qs7mS4REEX1j8kbvR1N3ZC/GjzdPV2UhIUELV0VliLvcn3I883MCSImTDa
g+idwYyXVVNXd9KiI58HLc49+zmCFhLZ5E8jpwO5bwPtnIm2hsQLBRd6frOWzXelR3VpwCpv48L1
kfS4Xpu9etPc3Iyt0l+w181PPLX6FY+2tHdpkaxwHP2se1l1pu7TMEm8XZJl7INz4APPBHviSqFb
qt2oWRwETKI3UZV7bZMRBEj66g7nPIgGW8y1jnFPm+S2mrp5IlS1fjR96m5RaEr/U1IH1Y85sWsv
GtpUnoXAHxSeqd6tzlJ38Zg2q4n7yJmbrhAYm24kstJ/6GSWkTlvSGeMXCOvVuBISfNMmPG0omma
JSJkRfwLPfUqfKkQR2PGr0aM6C1Agye+LxO7nNHMb1k1svUtw1V/AxcyBcDUOgT1HU3h/CDlVFw6
yieuhX4bYrjFKJZv3QDZnRyLYvi6ykB98YGBoNtc7eUHmTZdv8uawLpqrNK8MBx7eXSLbhKRiYGx
vegBCPv7ZkyDH0Ep63OQp6tmNcJLPrg4WZjV0uTS0GV1ky6u80j3eLrJPI/kYQv8422WYjUhzgkJ
+77nHIr5xsVjlRozbKRRt5gUVDt/Ji4VSlUOeWLChdVkeMtH7XwfGAmcRnI7wDKIhOlbnpbGDfT9
8QdRnaEBQqDZsoDrghe24fL3NRYp9m6Tmh6RkfmPY7F9mfD/s7eA4+rDbA1Vdq6XlERb3I1ii8MM
+jxe6NrZ8WLVQOkaY2nuCmHWyd4P2jndQa4gyh24RXhGC755KYNl7JjXPAnJ022xtpXmQo6v1bUW
DjqklcsuM/zmO/kjpbWzPRWwY/J6k3C6IWUf4tLd/waXqSgw6aThF4cESuLkG1rGe4WNveZ92ljK
YHWG58vkb17JPF8vvABlbeQkSfB9qhJTYV61FOd1qzLP3U71ZuwnS0tjbsqWi6ILhBmxSg42cIsN
eKBGi4HgdT0WwA61wlO3Vt4d+dkLSHt+E4EEyjG+dv6kX0Pc+WwG23K4YUWZuwMTdX2TSbV8XXVY
P/lOiybPruf8LVFSdftxbvrvQENSBMJzqXkMa9PHAQ29Mgq9Sb4tPFKgEaMHXrxLPJZMZYuHyeJY
s1NNm57atYPYKvCX8RnNQPZ5MEWF51ClVNk1ThdrZwa9ZzPrkAd08Abtp/DxQkgijaBq4bHdtnA8
SvyhGpz9dN53Fq6pIEt9lofcZY8QNh4lC9W3ott7LO4Ec3o17v+qbS0OBRWK8tjWzezHCorKA3VO
uP34yliep9niEOfIDuPRmGhgHS6DoTwl5y2dDv6sq/VTadDmj/GJmIhXptLHl/R/mDuz3biRNVu/
SuPcs8ApOADdfUEyRyk1T9YNIcky5zEYnJ7+fGnvPrvsXXu7+6KBg0IB5bKtVFJMRsS/1voWuNxP
lxPOre5m86emtTk+ADGfa80L/H/c8wkRZrO055UiiAqDTTc6dh6Kfs1f405337AJdFZgO4raDml6
uROd2+Ut3DHVWG6IVHUprv+p59tyh7KKrLxLlvYy86V1cqo2fiQKNNXWw0DzkGM+uslwNnKr0e9B
u6gZrM/DOoisv2UGkVqRT+gv37j87rPbrfohJQuZsHL03fta2LMRweCSyeUIt4PFoSo7EWZlNuz1
Bp0YlrYxp3gePEabbY8X92jnrQNM3aFqFRcEnepgd+b8wzHzEttN5XhLmME28iEE1GeA7Ohiy/DJ
0BOxX7onTSfPF5jt0jzp82rf57LyYGY45w+qDv34mQrm3mcu2CyXY97P30xfM78OOUGewAStA1eA
zHUftJKjfoB9uSzYzwiQSyQHqcYy8075IR7e6Waw0ptBM2z23FVKzH8591QnSvnpriKy8jIrTQC2
mN2SPuuGaXGYsNzQmUPxjb3hMeCzzmaqrA+JWzrdi5ErT7/011pkm4b4F09AiXq1gdfOTyrA+FY7
lPW0PnHPwDb1TN8yNZl4tJSORqcDHQdeDj2ujsc+Wr1q9A6jno69CoRXxfbOU+lM3lcKKNZBvCTe
t7pk1QsbABMDB8/UO04tNLSHOUtVc5XTauRFopxLppq6lsjhSKGAUA99Os2ko2drBuSzFkwAAyBM
trqtZ3+NL9rZTYfLdKnGPovwyyhx5ZcrN2XQtKMTx4EP3Vx76gd3lbfW0NbTqycdp7xK2mkY4+2E
m9vd2Sn9TNGiJ6Z+bF3RKnj5cFk9jU8Arct94BCfzG5bOXj6zigHAPTKtQwOlsNC55oWDRAYWCAh
uuhddWm069gvIZTFeB4js/Nlg4Y8EjPMQ5OUd1kGrVpcLwmFzlzhY1Y9aGpKmdhPmIGeTtLaevba
kq7GD0+Riyigkm39EignS01ZfmrwIk/gSWRtcOKaNPGRmpSa7zARs1ucm7gpWBIshpEE4V1O3LyB
mglN1mXwb0IQg4V45BkIZjDUVnsZit1QKMokwr7lAWpwvQtRffWmMXMZdi41E8JBNNVnNa7npwiz
M3CNRu365QVcgnygrCZp0ItyyTX4yFxpWJTQjJlhckNnc3cJyK2bHugYFhQbgSLKrRtV40NjUGaS
1gobw0gsg3aoXFMUsGt2nd2zWMniCYnYMYlukKyN7Fp0+eOi+Waziy0KdS6KXgjYcwCquBLObPmc
yFXsXUDUp+cGtilRaBBIMbP/qK71BjWfJ3vjWJFiD1fHATlzw4W96mjWgURuQ4dNRcPPSxX38R0S
T2OZFF9Z1BrsEtHnxXxYDDmTlhpGZ068XaaMQRvJV2aJxawYBgc8pA34LwsLmaXLQQfuPVGTmQVz
25b9JRFlkE1UTYnOKTYJt79cN45boUL/EPX+N7wC42c/qP7z305vrfy3raq/vpH/rf/9/FIfTUud
cZIO//nzL+WPXyefzVmr/+kXm++6/a367Je7T0kO9z///Qcb9Pwn/7u/+Tf1/2FpUf8/GgVyja8G
CKn+yQZwrgP651BqBOxfmNTG+S/88A2Y9h/GOVYI59VGV8Mn8F+2AYPfATFL5QKaNkhW2/p/rgFh
/+HxJ9Ewz3EoFG98V/IHktr2/zhDERGEkGspCyQd8F9v/G9COtfsn0JSfwk8EC8jZYkvDSUfQubZ
ifKzwshxnrFfQsUPBR3rurEAyQ3b3IDGwFqlcaqpyOryKCkc/2btUmdjFYU170xl9r/jFv8sdn7/
Vs4NKOeePhJ2RHt//lZGu5s6iWMpVKwnm6R0443q+ztG6uZvTFa/e6VfTFakr7W25jkc0vQrd52O
pJSbaXqX9+74G837Z4PcjzeFX4FjpA24w/w11IbhcSlkZegAJhwks5EM32ygjvjA1TZ1OqpoHqGz
nbHVFxrbui9/uhH/wjjxV+/0zy//yzVdGdTkDlmeEIhVdm2B1Y6qRI13rgV+7F+/1M8y5d/eKS45
x7Cwr2GY+PnHB1oEu3zDneRrhXfZsD02QsdjQBrVfAS0wGWr8LuozM++kB+vSWbwXOFhQF/9lWwp
YM7YIuXt5QUusUDrtGljajQcykZqV7jr2RYwUf2Nw+B7fOTviuyPlyXSgq8SkxgfofMP/U9GhiXp
AK2ozKA6c2yePUMp5Au15hs5YnXdQpVCF+pdis8i4fVwdvy41A/90nvj67ISW9qLhMgFezan7yKI
DsxtRFN7567ANNVPLcfTLNBAkzHgAIz+u4znX90VDINJPNuY9L8/rP78/ZdF3YwetpfQtQvWqoag
6R775EQfqqWa39yC6A5cjl8uF66k7366s8fk1/LwhfnVXKM9ho22rrjmEUN8nitZdtt4dYoCqNI2
jka71EqOpKZ76YrOHIOhFW0SwDty3CABjT2F7SzTAuDW0F4aUPfcaGL+3AUKmCS2Ysu1KOvu2cOH
OSLRw5L2hoG0MzaP4+zO1SPIkyzF2qAqToyCFsHATexx3CMPdd/MlhFkQLynvqlhwM4RoJexFjRM
5gt5Sg/apNti/2JYFvcN0MeOTkRdZXV20zdgkPZt500YFXsI4tRhwJioG+IW2wpdWpx6T+FidClQ
vu/FaL+rCsr4NrbqVUSyiEEZWqAnIz1uGd4RKYPyleg1TXvdmf8B4NC7A9w0Iq0pwvsD8Mou4N+B
0aqWYgc0kXPY1iujeGEv4N8oq6Iuz0eHfRS4P93TNI7NrSg6Ue2WRoH/qhj1PmLQTaAEZ6V57fay
+8JlQg3wJlN9PZtrli2KZwZwZqW+EgpqIj4nmz4ZYCljjLG7LOWHA7XsOauU84KVajbYEuf4U8D9
fUgz5yBaQnt7AeuzXvU5UryxmNMtQyw6QlYOj6+F5bEn7+t1ZfSTLMPtUMxn9bdpxRMIVRI3YwO8
Led8rMJ2bfT7VeOMufHiZrwn+OQRJBu5UIyKkCVhIA82Z8Ry3bcClYljJYxNkoLeyhSbVlIPtdSF
E6n54MiQR0b3w6nnON+thZZ9G3LboFiKWM6lzawSb0pZAJZZFwbn1yKR5hHcy9QGiEzlHSslGWjH
zEwwHg1J6vVpjhN93EFDs51jWje2fcw8RsQyWCswhjsEnvyxjnsTYE5iSxVQtUoJYNO4/aMkEWsh
+Pp2u7chq4uDrYDRATeiJ5ETXNoPDENyoQD1NV3qM6K0YbNcTTVkjMA2ZBLDvAD7vumrbr5NdL02
6X1Iz5wLHmRWaMSWM0fV3JQftA/Aa1p75h4BQw0O+Ihpw2s7Zarbapq2Uvg3umLZL4Aj+ajYLlJS
PrjDo8UCtsBhWjJASgNgUTBCYL82bHDkG7WfCaXLtrAD0GbQAcc1J3YAula7Sqo0FpQ6dRNDGCdx
plOxtr0T1WaLGmEzW523XtUODhgLzmTA6Rasy0GO9aa+EJMQ+WPTsYkK2AbTwFk7a+fvFpT/5RS7
y6SdTNoNlucZk+aIFtyRomjrgRbwWKb5fEimlH/Oyh6Mz8Wkdevd5ENmhz4eXIahdaWepBOn47UJ
ewqCYz+JOWBH1lwA1UpllMWJ0m/bTrOehT4wbF+dpel3ZAa0cK6yuubQyc3qggbr8zQEi98PV9wC
/rPeLq1zoDHzbJjWAKmEAIT99SBThpCh8tfsbnVi4uVgp2wais3URptF/gg1irBOoyk1kJyF3oEQ
ByqcByDkNLV3klJAmQHWsQoemo0wnuE6pzcw6qZ3Q6h1fEE8yzhlc8CJu9fGcfp1CJtJFbV+Sgno
mchhBrO2i9iKO3ffOJkzuiFdtQ4oOoA3JgYEvTZc+7oqNACAka/LEgpun2SEKQ5g5fUxypKMdgYl
1EgT7OqyAsL2aQMrdcyJ8W9RVbvJbrkJlSmA4MV5onAAGPPw0GH2SfdVbmB3KXWPLlzFF2PM487F
88KZFaF9aaGZa7hmnO1oqWTXxHNRnWzJbHAvF/iJ94xgK/SmvHaecBuMDw4Ncpfwv1JKXZ0V90AB
dyVY0Sovml7N9JfCa3ESCxAkMxzoQWP7CG4jvrfTmeE93Z8QEFeD42M5V/VbDO1hO09MOZepXu5k
2srHVC3NJdXyQ+QwVX6KtUXxcU7iiIKgTU9KANfZfKLlFXxWXr41dsxRnMFTv8EztEZy6EEEyjLb
yBQKrm1OVNfHCcHyQXPhzvRV+SCzcdQDQa3TBdX2m67wmLq0wBen/EuSO0lkWyUDYZUOYt9UKtsi
VPgvBZPOYKUDqh+ZZu2zVlxWdPydaNGIN5lVb8WIOgNC1blAlQXM2awjjqmxODqKNifasO/jxYVm
wygvrLNlwi4BVif3q4JOr3EDama3+G7GQGkU3BteUjLbH+U2K8p0O+jtPna7525NmWnb7ey9yUp6
W7cpqz3nLnXAVV9+8Wdz3k+NPe6qgQfXPAtv5yck2kPXWJdNa88ftd88F0Vc7vsm3SwWGLbRhCBe
ePHYbl0x56d8ppw2cy15UcgWc1puxK/2ZBu7qmFEHSggne9sZw61pcX7ojY/gDERRELye+0K9DJQ
HazmMqdWGEATiXnk0aCNm+d4npxnjDDtg8VTL2R/6d2i3ZH/HhtkeFd9y9PW2Wh+eiFl9zG7cR9h
KrhtanHw4f7toFg/k+m+QdmbdyWeAvg9XCumMcMmwWkbMeli2sbkug+Ano0HBHV9y2T2KDPjwSwt
O6wbUCl4Ajq4G9Ld53Ys4AQxNawzqKTZeQwAZZhyZ538xEucWRDh4h6rm1Gb1lXu1TYUl2XNo96c
Cnp7GX0ElF+82nWX3oOBZ+bp6UMnop5iR1rAk/YGPKqzHboxPrCLfQCIYVxNmWDFMbv62nOMI/jG
PQiLNoRN855OtEj4MX3XuMuG3JAHb2hWKCjudWY3sK2VpAsZVmbs+hqg7/NjZUqTJY/Y+l5Ct0y/
nUMR7+6K1aFiwEYBtE/rJg3VF/nqSNynCpCnPmJFs12GR3atVcHSTKzHLKcM4sY4WEqYcHafHmCH
rvdwla9V7n7qir+DIdfcC+IjY6N/m8BtsEkbrlsNwWusvd1oAu5oteqD2WIf2avXIbjY1ylu65dZ
SO1gr+ltwVm3YIKoMAuZmRbprdbcrroJRbmf68hZy62FzW17bm1U4Be4m3CfODPyGjLhPMFJzwBM
sxuMD5mYzIgC33GT1cttY/fJNnWr10SOHvN141h4LWAXXe2q1EUpiL1TLDD8uO2bja+YRUPeEwg6
DOjBMklfBit+YAS3hGPXX7SNbp7NNm9VzvrGFAJEXhdfVaW2cZAGN7XsUrwcHI1idj1qMD5kxxa8
m3B0uJ2h71LcKqEVl15EVZ/OsdTWQl8yTgzGxI53SZ7TEY0DzXlpFneI9GX5ppdZhs0JEoyqMNf1
7y3NI8hgZh1JZIKGARQfzuUVsUNtUkdtVs0fLi1v4Xm7NFRf88wLeNh7Qbkm0yOlp5mzgcVF63xv
jTO6Lr12GLecke1Kr6Hln5N6IX1sBXWe7B1fEpFYfDE7Xd5NcD9tMA8Lj70uzr2Q8E62r5S23mZO
nNwv2Vw/4+FAqHdF1nHVKrB86OMpktI4mfonBhIw47lzhj8Z3HMgoDJHI0K8VqjQLKVc+roEksf+
xKkPQOUh+AtNrOrFB5+c7TBldf6hXd3hKh+X2N4asd3cFHrfwleOfWtf6TI9mqzAdsBhBrZs35vz
Aaisv9cYLRchNao5dw41XW5g+6n1nhjQNBncljLb5JbVf+MylsD4B0R9CaDua794jPeIKSEXFp2b
ZMGa2FO6hSfuvvpqtoEN1osYDy0B7SvJhIfLCAX1IdcrkPVl6lJxt2RANSzy9Ff6sEgKokhDvRlT
bbAQMIEyuamFxDlkODSl8y7zeNP2ZudFlq8PEwP5mJ2vKTA6gEI2DRmNfqs/cey9b6s28UKf0U0W
6HQWoyzVaT4GetLy34Q9fbTgEUmyjQ2zCJS0qYBtpdYOGFE6hpmO0rKDYY3Na2JZy2YSsfkEunAw
t7nS5DN9tT28a0CW5NkxPcVI+oULEgAi6mVWIl9Hqzn2/O+07rnTWboYcBuqenLcJXvK8KhloUGd
9YPhzSxj3lB4Ga5bjFcRhbf9q2xlzrVayCtmMV31YUux4k26dL5Nf0ucsjYkBdR3F8HpFZkXm/lY
G+3eMMnKHQbT7j4Bvmav1VSPtwT9UAQauzuUqgWMOjV1Z23c0hfPQx8PWYjDcN0V0jiHXu2VqtB2
YlAWmLjlBrQhZbyPaeY/27HP8wi/Vs5zF6VtjSy8Q4+y1aDk9dyYY1CiiN/Zbtd8LYAl8FhKcHyE
yOvLJXI9szVszCPHFWULWLMZ6JstSjuWnZ4Gi1cEX/FgIZlh/DFtuwE8L1rsXR5aWOQqcPak3ReK
2oRfT18dVVvUQgLYlgFlcgY2UXe4TWJRZUfJq9whwo7Q8qYYb5kthoL1cnIg5WOCmCg+89b3uBLN
7QK+CRiwSMonQH7dx1jq6zUcXJrp+Ji1gpsh6R4qQoqcfJ1UTFE3ADmOBAE6M0qYbOfsZegHDod1
TdDvYmG/OnWMrqZmM/vQJLEpllzsnAFvSLbMhIbsW53N1q2yWg5B9uBKGbFHWF+8tcEnNnluzQF7
GJd6J822fJwltszAqKv6q6YU6qRM+u5uJGGCkrTWDWI4j9pkg1lU/9rFLUCweNHhgUozcezNlDW4
geYF0iy2g4nY5CqW5RIbnTZFrZipiBi9HnFhpZAyhKoXo4Wi2hXbudAIPVZYELnIMGEYFMW9BlN1
UjOg3NKzthx9WS/SCQYxPoNS3FnVmqMTscV/LBdyh4EhPcAv69BiwfB1qxqwqOt1R+dl3x5GNcK1
XIYEr2YOROZQYc00tkWaD9S6OgNER3yA/nISJZ2JKNlm/qQ1wKQDN4ePhDSmGYEmkF83AsNRG3VY
LHCFW1WNF6jvORppfbF+epZU6c5vYhC3TF00zJ46vnldumC+TEy7xRYFf3oESXc2iPu8TXbYdXdr
rJgeMBgzSN1TceZWOx24+m0/zL4NJE/q8aYv0pGWB+jrnImKYTiDkSTP85g1nPPaSD2tj41hah3v
Oc6YUoZuwxK1TUqMh1tpxMXbvx6Gfp92/jTzIkNKqo/aHSaT59nvzyNCpyEmEVtVGpX1rN+tos0P
izTBo66sEDvMIAsEdiLVbFcoAJERB+jmCs9UAvOg1R5MWXQn4map8ZtIxT9Mafm+CHSQqWDsRw7r
l9Fl5guqAIskjXCIfcEerNigNxkPBApA2JDpv4mS/MXLES9jImwCrGHUeJ5E/mlSWiRd76gZZKIv
qiIy48WIRqYPe7I13zzYM78JMZ2v6i9XnQm0wQjSJHNJQ+7PLwdFJTEzXdC8u6axfOuauPeeqqRu
NnaaasurC1ajeOvGudmsYnB+M+n8i7Eqkxm2x4xZIKWJX64tpteGMSOywsJDnGa1uKfA3NF3Wl1P
0b++v/7hupKf0oEX4NqEKABQ4+c3ime/WNX5peZ+WbddZRW4HpQVGYMz7TsiY5t//Xp/8dbOb4qQ
voUiBZzt59dzlSx10TLcN13suzpKNC0pPLs6TZt/8zP8h5ciVnUGgJK4JJfo/xresiy0yzQteanE
c0KXCpktDvY5tFZDXHx/V/8b2mX7Wd8P/efngHj5s0T5/6Vief4B/XPBMlw/P9KMR9rndw318PU/
/s/5L/wQLMkk88kDBkp1n0+IzuJD9CPnbJh/EBIFmXeWMv2zmPl3wdL4A0al8Lg5PFiVxHT/Llh6
fxBdPAfckfYcG2XvfyJYcgv8eoNQNAo05SwR8jrE1H4JRS5J4WmO459J44133wCepqHT3wMHfcxr
TR7ge6GG55hm+ixmNVXum1W13k1W6e4G/gYnY+9dt4tbjAqbZK5Cmofk5dg2VkA3+GltRH0lbP/C
xXgSghjKiWC4V65KGcnI5rDCeLRHizp7OV8QNdyzqtJ1Aj5Y5Dh7m1MPR0TDYJanzYnH3itmqI9m
ivf20FMw7cMSsI566+IZHrfK3qTlU+p/NvPF6D8Nq74X8TGZKC7MLg3vkSKSK8k+NOhs+Oj1gstl
52NV6Szx4bfvfHcA6U46NSdBjF2gyqqbwecIRVOvB5k8657KsT4wKN14amvFyQU7elSfBYXkfi1P
JnWcIH8mNlofeaE/rs56mPz1yvM5U3XVXvMfpgoIpymu8/4LPp4QIh6GfEZReHiT9JjMzWmxw97J
dq7zbkOeVE9kMHZcywn3nJ9Bd7syhyOJ9HDwGCxK8aklNBhJZYaVD4jfvmE0GhmafOiTN9CrBGCg
b93H9F6UZr436JZfMHjUTnwzpVSGpibtEUwwmZOvemIDY7bFyV2LnSb6j3hOjhICcjDOQM3n6ZLH
x3WKtwYr6H7MsveiZ0f1Rukavnj93DxWYnYk5HeO67W3S23scdpwJrq2B2pFkqkaDkj4+S22rShN
KIWx4Lzf9OZTjomR4SM79ZtyOOZ5G9TjuF0UqYWS6TyDFIaEhYGnBF4aW7a7pKR1ybiJa6jLrhWV
fX+TOOM98Qj8dWLZSazQ53IEhe5XfZlpkQhcZ7lNGu/CGvUSRzzahbduoQD7DC/tLWeEOym4yCtM
bGtmT0lEjP298c3QP21jcCOzGU9L/qTLasfBJpQuNLfxuYWAfBgYqOUC+nVekNBZzEfya5j6HKQS
fJ7sTZb14A84/Ib6gpYLZimyuXaWEx1Z33J3vpJ+GdU9Z+IBjwwTJVF8qVpmYWqKpFddZEoGdn2x
pPd9xyJhDpESb4sqH/vE3+NWxjKDf1wfb2ROiKbxLuXAEJWCWIfzZp1+5US+tY3yeTDVfZzVdOLi
ZSFMtSzDlb88NOhKdiZuJRByMFmH0tb2kzWdlkb/8EvxJV2Mj7x/8dc9R8ooHkjtVz026ye3d48j
7RNVfd0L915ZJWZytJRK5zZ0xr1XxLfxWH1LE1KHHWPC0J4Mg7tccZ4UV0zVhzfOmx9+3xzT7z+M
AZM5NtSM4fGsgXkHVnUk5vQl1eJnH8caO2Prm/T1T8PUac/yRh+WI4+JONuka35haiUmhyTKk+rG
X1O8dd4tLrtuWwlyFmuh11uCiPd0L3zxBeOPpCvca22xzIDR5CEllUrgakGg9Ng5zml5PbuYxo2x
f6RxJKRg4aTr5V7HRFbXX9Z2kwnxUsT1votRpTqLUq8PIyacMFRr5NQr7qH03fC6q/TsBZ9GFTIQ
zBhfwmXPKJYK9dher5n3z3c8R6fIcJdLo+ZjbRrOV1S2jdfQouGaF2bpdvdNql1mGGAO58Dxrlse
FfUkq22ON13ivsRG1SHu2fcFWiBzlGxjD5xgPZpp2GDIewJHQQXI/LaS9XXXFjuK58Lamb2jV05q
6yTtuufUUG0a3KnbNeWjCQI130xF9lqY8gKT7EY18TX6rxag6HEAXx5EpT/35XJDzOwid8UVOYIw
ti/U+TDdjtknMbu7dYo5KPrOZx+DfiUE7MEZy9O9v5ic5EovP/Z2hZQm5huAtdoXa/BJ8TgMlMJF
mKRVF6yfY593W4eyUiJ/DHW0+BLOVX+Vdd1MjiWRQWuX6Nxxt4+HhZaYdqmHK9j/2SkjNhTgpNx4
meUw0tPGg+k1HDNb6xF1pzrkse4wcvWde60XnMv7meSFpp9ierFe8IPLrePMGXbEdtqKJW1vuUEQ
Zkh+XgLCny8S2ycgLO1m7xB/CoFrdJsy0cjX8ICNusWJWRXzIuyM9eT2/rZbe354NAtqnN8Si7iJ
YX4IfSKHlePbVJle3Cce3TW9IvCb4MY/GPgKaRD42g7JvaFpe6vTmu1i3lG2Y13GlCETq24Vaolo
bvqzouCMvlNfMYel3y8dxnegO5RglvZiHMBkIXBy0OJ5a9ZX7uRh3iWIeQ0Dkm5B50ETc3uYcyzO
NckRvOrfrPPyl5iMvHU9Sj0z8rEpHgsCpDsGnVxkJFybJOcyF8VhcGt746i1Ik1dfBnmFJPk1A4B
Aahn9K5ggT2dzK1Cw3Pvs2KpT+ihxceg1xp5hik/xgWCZVMJL+zyuT1b6Hk6db7HlSmN3dQ1zpbr
zrbAMd+rPO8o0zG4YR0wSlojb4StjRuBcTXERDpsRFsNNCGcv5qldCI4fXVd1+abRX/3TrQmJsAU
3azzHibLvKaadwqtRnSXSmej4D6ZkKJ3FILhP8nnNcRB/G7mLaJnMkMsps0m1KW37Cv2XTu6JONQ
607LvNNXNkvrt2TIsDdrBLxLp39e6/orCeNbwrv6JvUqngZmeQL49Ghl8oBaf0or43bV3K1l1fsB
I63ZV5HBSBI+L8Oe4rUh+0vt3a7nsmdZuQOutXM8RUHYNrYv59mJjOa8ZxLHTIqdX/Rhilme7HVE
JCacGJsSyOJ02qtdiejaLd2pEcXRn6vrxFdhOV13UuzrGjhn22LWRJoZcc7EbNyIhm20go+GbbRX
XHt2EPeanfvHtqzdL5RYjBfr2WdKKpf7P9VH47rUNBXKasqJIsJaCKlT9om663Z8wBPk7YrEnLd9
zYh6SBvNCmjtqLPNgEcc1/Dkk6xaJSqdJUexT1yXmt+syc5GdsM/dq3lXrBJdt4JdM5Uh8XNxdg7
BbC5Qd81LZqDQ14kDlKzKbdyrMgqrWBr0Xn9rVnZrM6oehtLmrAgVxammgDjxUjtzp2R+vlOTavY
q7QwLse+yV+XbO3uGmgJm1RjMoxxdI3vKX2hoc9aKg8FKD9LTd2Mr8Gkn6hrhb7Py7l77s8+fHs6
O7+x1tIQxemVbsl2ecDNYdCDKNSRwifxrTJAQTfDNJAd194EBWbs5nDpXnlnT86coIkFVadrV3mV
Flvl1dmDrib9QLoXRS/V3VsMj26UjzRTlIbb7qmXIxCljcwUY3PgyYcX35lm5G1jqpCgTFYPt7OW
Lc8Py9pbrbWfifoeRz97MaWcGbwPung2SpMo4WikkSTcfUPNKCWEfiXpWnRwwQWkQuJHZ1T+wdZq
xq4Jo7Gkj9mmLPUUGpXULuqCntqVYMWzlVfxS2VBj+BcShN1Va1sFRkGv60khjGcGZRW2a5Uu8mt
FBgiLX/p/dI7zIaY0Y6mCrdMXbbj15XCp/080tmBYeeVXmSdB6KlRa6m7JPZeHeMZnaCglNSjFnU
O9626038w9qxY3iPR2eudlxJugIT7RTXzZXXz082PqVpma7MubG5lcZ5vmD7Lgk71ivtrBo8iyJ+
texpW0LYCKyivsx049JPWQEXj1i2ah48snVWudJ027IozTyemgfW1aMlPbLjIz2aPdVsDJ2/aAo/
laMZ2zlz202nnwOOubwxaZcLO6KczCyoyuV5CTgtPpVmc0J5OvjyjXuwCctiAjvhJE8NbUttFV/L
TjPZAOry0DRpeqS+3A8Kc6Qqh2bnsErs53XSzY0aTS6+2xMc9N792RlZB9I6cJYsO+aL3T6YZqcH
BtGIh7XMVCigLwYOHLXQzg1zS2lOj7bVP67l6t8x+zqHMFYwsaVzrFw/UrCXtnFcNtcdFpKz0bUI
ztWYge7G7WZutWPi2luz9e8W4/VMYrDIi4mx38U64dVh3riVRKHEI+/ks37GgCC0zLuZFiq09SEa
GTCKBqm7k/xoa21H/DK58o3xKxXO5+7KoabYVu+3Zcatbghdm/hUZQS5Hd4wZ4CpuMDAP+ITbZKI
NgIVKfahrBNadVEPyRGA3VWiSXWsdXXTpjQnZC6iekmNF7HSdNdqfSSkHVOg4lCqGddAZMrv4kCJ
RXHL6uCeEKnZX5lJtheZZT3rDGMxqBBhCIxCOlu70sUVoCOKymXZXadWNm5oFMqoY0y8C45yfAgo
uKtIT5O6bPTS3tPJmR7J+dWPs6b5Gxtc701pljlDWst9tqCY7xxE8N2A400L5nX2nztq2G8c6tMe
c2cp74momHvQn8NWfRdJvLNeYoqhPGFqyk9lrfn3dYnXs2vKs9zlGeSC8qk7GHpWPU/4zR/OQPo3
0irD+8j+4jisSjvqDgyQreqM4ZGkjbrGD5MfNapjXykXQtEZSZLubFgBSyD8yr8ipzq8DMKM7wvQ
aneGyliIgIuwz6WNr3pQ1mK9ruTDiwgXlEGKxOxiFLJ23quchlXzrDIJ7DRbwv7zVSFa/WI1Mo5g
Ljfm2ZKP2NZpUZP12qnGbXSocKhdxUUmzJAhMo/6/LugNaydc8lDf71YbZtTmyf6+nkoWCcNtIRw
1Hv7nlaB9IUwB+KYRXP3s/oumdnrbD4xQJgPJMnsjVcVzUYT+WEdENlmDH44BYfevJsN/LScY5WI
zHopuDQjC7Mn/dD0svSpzG170zl1cuObY/pNfVfxZGITpYybM7oidtN4t4qOTFH8f6k7r+W4ka1L
PxFOIBP+tgooTxadSEo3CEoi4b3H08+HPn/MiCUOGT13c9Mm2qCQANLsvda3pNjMncXJ0FLK6QhP
kjXBSexDM9K8H4vcy9F6e/GQn0Le2sgZ92KhiDbzCn5Y4xJ8MtCWMR8ypb5hnaUlQ8Lt2idyJ+70
ezULOcIkvpv6Q7TDO5+hn8S2i55S/HYyfE5a7btVokXrHk/P69RF7XWfxvvIByWE3Sb0OmQZRLiR
HeYkz4Uv0620ws1Afy/Gh4ESL7rFEeiQhjyw7Uq+o+Y0OJrL5zrLrksDORb91OAB92uKU9Sn5JDj
S8osiUw1n/sjza9VFr7N1EpAl676Tn3qQn/vAFFAqULftMGxXMv5YKu+7+LwPxBmu7Q5QPdl6XAq
ZLrpyTVDDYrhscxcTqPL+fHWthJIqvPQ70y/c1xYpOb8LTZmJBFUG6gn2UQ8Fl34oEa0a2atQHaV
zHvVKnZGTY+pGwSco1aUV7J8beV5Lthp4cdbpXF2TdXDWovENAhYh+yuDFQyrApvtO0iUI9AKsgq
5RuKoO+owWss8k2cWa/lGKXf8ky5akZAIlZFvKmDQYt2aMMuW3KeSuLyzElqz1D+Vpbestb5iocF
awPZ6MWU5g2THHP8YtLXyt+kC6N4evYV0jtNyiUxOBeUMZwE2mo5lMUEDttpYmyJI+fnEzLAwqQ8
tqilmqziTOqUx66eO+hAptjgPd42vul4yJ5GDF5ZT4IyRULD59khx9DtE1A/tA7fK1Ocg6T8pYTO
4EJOxuuuJBPUXrjTGYpOopiW3DRwE16N8moThhRRqqlEIVRk1a7iE0IUXjS3Abm0TPk2UwteVtE8
JMV48jubXWVSPNZB5Tql/YLSs1+3eR5thZpc9cnO6ahKtApu8GS+wpmxCkHeh7FzFfhoOLusTXYV
7sZ1if/Sa7SScosz/URdfuoc37xmzh68IG+OegSTR9SF4+VLj4lKL57L8IQOAMlqoMcvwRzzEppV
8TQX45sYWoMeGQdPtU5jL7DlddLqBydwXIoZLwg+1BMcnlPXIMdIVCHOXW4Sjzho4zlpams7FACf
sNwW5MZ2EblVtiC6BHTNKrWcK3AQIB2se6cui0dtmAkphEq1HhRUBE5J2tqIcRFPWonwMx2Nk0LF
6R4DK5irCk1127TXdBC3ZHTdZjlbeq2XjxNnbQ+Gx7Um8VKvkMGqlGSahI1/vsl6ckKL4FtSaOnW
yTvziACEDTuZhA3pULbPW1qH441IM+Mho7wY2ZqyCTKi3nW0EdsCsSkMninexrmVrtjHowMLCYUc
ghs56wd+ySNr4pWChjCz7BcHk/0OTDhTYcza6AcRXH0CJ4UOAazMVQ/x4w1aEMqLBjgQO4m20k+7
tZm3lTfp9tFhx1PlIx0qCAfs7SOvpxR0wjxNERXqmjuoU32D1a08szW4Em1zpEujuf2ga649xLeJ
o1iwtBFY01/zenP+ZRqRXJkisO/HdOazT4pbRauZJGtS1YO0Lm7NpErYexTdEi3b25smmSXSbXSD
E9CSc6HIaNcIJ9pEA2ZFYiqJeiDUgoULxZhPcm9pPkJL2g6T3brSKssbFp5tXqnOTuCrPKNCRLXG
HGwZ8VmY2b1tEKjda7/7cpYbViWeiD9VLq8oYGy2Nm4eV98MBKA7tEd499uNqnOIIHWn7apHzfwR
oaU/Y9nXzmG3D/zCteRtH6Zeqr7AQVLv7cIYVsIkWU8Qzrri5KXfT3JKtnY79w84/eiC22N3xgmq
eKJI9jU8lSsDSacXxfb3Dp39mr3XI/o5TJ05E29H726lDYvh1SnXJaRu7nQsT7FKxKzj8w87GSbH
xcCQq2c68eMhVgokZQv3w+o9iXETFRhp8IUOmZoPIjbxD7bKlLJRoSjbVXsgRntVKFcDapke7mJp
k94dfWPTK9d9LXdVrcSeYQCQmzkQU3Z9Av7aXIVNCFwhA6XZVB0awwZ7AHNuEsMv83WYb5LTvpbt
ahJbx9KkX/GcVEiajKowjnmB68iPOn2HOyekYsC2q2ibhsjTzFjZPT58itpvoVK5Y5FUHqnwoDvK
OQYCiKeIIrdiHFRc/ysfVu6mabNfMrCOSZWfRvS1e3z/z/UUqMe+M+tDkgz7LAtK0GfoBjp/7hNE
9KlLz4Icn64Rr7aatttBdqd0GXYl4yvRmurQRwgnxURXH8wWip6fjvAx7yr+6K9zYzgNNi955FsH
2jSo8Wy9d7VaBodMNL9QTDUPsW++htg4ULMdOirICIKUDYHDrEiBM5BSuWga8gV3gbS4+VnZxktS
Vs4a3b/2UNrDA6/BDUr8yC214JXdjzxhDT5og2kcR0M5Bn2crdWAErAzDZGXa+gee/S2apqoxECS
m4tsZh+UGhC0mQNkkWlXSTzeSEuczSB4QllNyUHPtsYcxNsqlocsiNDIV+wF0I+eZDwc9MxEICid
nGM7tTIqnQibY42pCtxDFh+SBiygFl+F3cHKdlbykCdXbVmfOaaSsmptUPXiOKrNdGNVLfMiAQzE
Bq+qupBuxumXmuHGLusrBHvnXhe3nUI9E3W6h1RZYXPjnOGsjqiPxxF/8KuC/C3jxSf6RVkXI85X
YllB1LY3YxvfG20W7I1uOAsyU+sBnaIup+suoW1Uqb99M2Kmj6BKVVEbrGP+hbPVBYjYzDZDFEOG
aKpNxHH/UGv1ja32zlKwRU1Kt1Em+96p4lM+RWfYjr9zPdJOdqPjmy+y0pOBMZyREh3riRNcac1P
bYCGyi4LFu7rTAGmFLQrSoUIqpyDok27vNWRpDrN1iRMaXAax2X4kYVhUWiq6Rb+5blkzRvUbxht
2d5hK8qGbZY0i4c88LK6ueexrtgoZWu/Z5PU+M7NlCwfMBy4XvDFgQo768V87CaC4HiaQUBBLJ9Z
NSw//A2G7krknHolPrVySgsIKs4TLgek/vQgrVqFHnFjLvV5oTx1BjJJdYpBwBBrbGt8/F1czOdI
8EkNGjzCpLOMPTUVdInFbQG7az2OADs6mlHBFk4QXEmSwTLD+U7k9arjnR60hJ5n97tHwmVVqlsb
m9S8dhzivUy84Ja8qvxqbVbhJuXUWHZ89+J7KgUYD/PnEPo/AtY2EwjgnGNBEg9TfWXmypU+dgf6
wWtbVXZdjyw48o+Fb1csxXHMFjBaZ7g7vJpa2z3x5e1WhxLhEmpE+c3kqIwA7B7fdPxQNaNxX1oT
oD3CIx+0YoDP1hiBD6EAoOWRw/JBz1FyGg589qDjfDfpCMQQj93GnD+oUOsN5vhWWaRV+6BQgl0l
7FfkaxybaN6ucjmnblog9kW7iQCqqtdmkoEs0adVX6InzZdDUNmBXoYO5Dp9d06imh2VOjnsA9OG
s49ym3T1QUmRoOL9yG3ExEqaHOp/mIsq4elOe4TxGx4cXRk2mNSfCL09T3WyFwHh4WU6Wh7lO1xu
FJLWcZP2jM94zKghfouL6g1P3QApj3MneEPUVINzbzEDulHRUuTK00VPpJdHRbaoxVO36Oe7TMqV
zUnltm/0+DZsgeasHIV7grrcXkOIOJWgJbOkPc+VRJYLhiWat+30q/Wrs2rc5YW/6xZnf5Zyjqvp
CKfFRjZyq0/5nQ2SRraQKpLfTRtu2NbvWjthZmHq2kcx3KWu36JC2kSU26qgosttbpwYgDEAj7xU
3cE4xWLRYB3bvHRD/cFMmrPGdB6E1XUkFXck69bShnJ5avp3RwNL3DWJvm67RD4qrRmsNTPgLDMM
PrG6c8fdEUCywYuCznyd1I/grja+AchRDzZBvY9JAx9PhNdt9eCXwzEcPwtQQRaSiUS5Wq6MFAPg
stqO3JXjGUn0bCJ/09pfoY5CsnxO4/rFn5Qb1KxoCzQQfeF6Dhd8WebV7SlNJFzDF9JB1yXHzZhp
uMJHbTZeS0JkRlEmNb9nGY40hGpkCDrolKMDSZpuCWvBrYzIfyirAmqBoHKX6MJao/hV97PNUXvl
l6Z6F6dWcA9Au7rJMwqC5Vz1+6ZWnC1SDrmWWh39JDJC3yJAT2nVMA+t64bocTr14B4rSgv0H0l6
O2Kk0BctAbc6hdNVWXbNASfisG17o/SKLNcf80hyeBsbpvpYUk/ESJh4Y1ieCR6GgmjxBRvl1FK4
TYO3RrcC1MxM0fBtiqdOIJtkvxqOXh3b5d2YwqKa0/icBsJeJVFMiHis29NhtOKM/31zk7AdeBjZ
1EO1xQclGhp5xnPl+DsrK7D+Kd+s1mej7aTf/an00LzT9QLGjki1u21wybNYPdIwL7bFhPkB1ou/
yjgm5JGCAxnMGLVp7ApQLsGap79kbN7QrHuUvb7H9f02YA1pGyBJLUFcLWJEtix3rW0fHJ+6bjka
Z8eilqv62lmN+Foah3SMks5X6T8zy0duUnTUhDUXkcmqN2gDWj5WWjh7WyTZu5Iuhi6LYaVo7e00
jCb8ieymHtrd7GjXQaqfK8P6oUh0m4NyiLWWlOl6C+q3pkYwJDzKWdkFSXyTFqbFvjC4H6EwZ1r7
rLO6Qg+cWcH10NiVqbKhPjqswM/eV6N2k6lkUytUpQsN0fFIv7GjTSOSK98vVKqE3U8jeatFp6xV
NvdrTqkoSSjxasnYrDiJvqGMR1cysLQhuES9ULoABNL1NLI5TXtjBZP0Wte6W7ttabrM/lYbkx+d
kwBXCspXZNI/NbVge21Gh3oEKavlyg4sJz6OcNzlithqerWx5uDgmLR9cI/T0Q6OgGwf2Rhea0KJ
2SFEN6PqsN+crokLWU0+xrwoy06xxnJaaDZfXx1QI1jmZJG5mPhcf5ggYDVUSIqKG8Xd/Iw6f2uH
/UHooDUsoj3K3HFVUlC2pcGRxW9/TGV2jv2Gtd8O79XQVCC8kYrY+3cdWXNqKn/k+rTX2+4MPGoT
UKvww/INRpW6CaTzsATdD021wcTl1ZDJXb2rtnZuaztryqdNm42aN8fSWYe6znKd6tcjO8U2025A
SO9NoovXHCZfREhzRjWVH6KbMFA24i0Wk7PO43+63hSR7e4mHMXZd8ZrqQZnZfBds2mfpdKc877e
KNZ0Zzk/nW4Tpeo17cIS03Hioe0Dt+Q4Lj6GdcvZJ1F7aNbRq0E7FJ11BfspVvtgje1aKOIK5PxK
byixZHIfU1wbRXo3dfe2tZ8iubPz7HbM7mUCk6Y1FykAYNJZNeo1h1SObX6yD5zxWE3WolOWxmoM
wcLEeXQEkJN6sOvPMQQO+nxUrea5oI3EyZaKMptbtW3GTQlNNgbAtK4STu5OSkQKLvg1qv3fypyd
kH7cG13kKTMswKLrIR5TrWsbmI3Q3pCoUzfvWdPWImif03I6pJb+O6jbg+mIO1prrhXbV9Q4DhxX
J/ph9DU5X64Ksy7WQZ+Bi6km18qL7VQa285pcHvGNTy8tpNbDJoU2AEm8srRgWQbhrmv6E+Ajn7r
cbcCtPGtKrOfvpUdJ6d/7dLqt6L4WxWLnWsiI1gDxfsFU/JWMXRqUV19Zy/q7d7cRyUIHRmcHABZ
gvS8sYvp6L2pStt7uvUKfvJbPSbXjZiWilcmr+u0OrVti3UJx25W9ygYnGztQJcJOrJiCzyvqwLG
M7Ki9JlN7l6t6pe0C5+HxtfoQ1jHcRCPU1+94XgXWDQyhfK38qDyaWPLmLfz9Dob+JSTglkykPa6
s80XyscVaiQd6GxY3bAWH6Q93dg2znry2hdVhpWKDU39wdUzcq3Ae88rmydqTPIU59mZkh241CVs
3AG+CYsa/l6yxG6J6S3CPcWEX9JbtTs3VenMpkjKyTU51U1pgZJgv9/IdqK1EWVrq6OCV0zK3q56
dWWikOFVHg/4OwrCU6ncok0Rm9J0zmS+qSc/AQ7FGGXfGnwIhVR+zm2LICp86BRrK6Ke/2MfhzBO
7PAYhRPDV9IVC6RW8D6KY07jYV1XQbFu65J6N98qy4OyLdH2bGuzBy0rozcjdu4n+EBuGkvqdhn+
xv5Ha3aurZ/ykhbMVDPQIWx5q69/5PV40jknhJtSnxbjJJIM03h0QPLRJDWocjS9N/VKRBJI+KLU
8Tdj1MMjZCrpJqj9f2qK+mbCAhtC8TIMnLOg4n+XUXyKCFugGxEsDamfbSO/F2q1Nuicxq2xVvgW
UBPhtOmfZ6gN7pCyiYKtevJHsr/jaK/b8obHdVQwNi4tpZs41d1S5W2S9CRSNA+pX66m8Nw1V054
PbaP4OF1tzXNfSzLQzDXu6rqYdym5V6FhLY2hP+A6BpxRIcIZoIwXYGoM7Xx2Ygr81odpeXSwb2f
ywnAcXYUY3/dRtZDJRlCTW6gNm50KmKrITOVbauwywm0735xWyto3YCIbRTNJxK8o5+VhXcwQpfk
Piyqzq1A19gG41Ngpj8wqGrbdojvGyX51SM49K1XjW1DQ5N3MLDXs9+X7VYZtmWyn4wStQJd1yS9
Wj6LuNik4Qxw81tHX8/p7mBRc/xJdHfC0RmpNDnKGBOuCrYdqeFEzajNInnIjU492ENyCmFaKyQr
fAudtTgbS4cdMVqQ3MLWCR+iKvTvcKTWvAyNepBTG71asBMwtGnKK5nriQcyOL+fkT++YWFjhZHt
RiSsRNkQhddRZgyTKw0IMx4O5acEkdY1Ktpsm9vqhKKgi4+T0tpweivwX2HenCa2QKfMSMKffh7W
LOmcWzW/Njk6jeomw6m6UwA7rwZ6os8wW1+I8L2qjfgFpp/uyXbxxYJ9omZjSQ85YHnqw7m+SuMw
uba0TN2LpgdXzzCqPlVQT1PyR6tMwExI2WkHkdoBDc3kdx3Ua+Zcj/C9zSx0WBYmJkNxLprwabJ7
RGzmYxOhMBVRXi2HqBuMZtJVcuY3jeb6QxWbyi1++l+m9lKwsSBgxlolnXoVl8lNlRiA7PydQgFi
Rx1J2dJRzrxKn7Vd1Lc3VWTd1aEd3Q1m6WI5QC8l8/FQI5R2x7SBA5l214UpnqOoPQIwjsG4Rj0n
EDozLd3mln48duIEj+NIj8pXo2dbvRrw/PfDSZjBxqLnEpg3hdXvFjtmxcbOEq/KQG8xVHZxR/iP
Vv3Q4p+zA2sheuS7XVMPdhALzT+UqAfFAS5dDxoFhQh2npU9zS+a5R9bSA8LHxaHEw12dovWIbEC
j0rJNdzZvSFp4k4BgkEZPdUOUBBOLxWzSuBCsPP0kW1TnCPHUm4KzPY1E5+MiH3bF1l2U1l6v7Gj
ztNS1X9O0DduNEDaKwWx40CuzjgXT2G+7cvoWETTbbwUk0ZofTjg7Qa/i8MJd8RfXff3aeec/N52
VgGEOqyD0biXM1FVQTygxybfbE1Qj3PjkwjxSGUw3MCmZt8P4R1Gg7rp86UPgG4tgfOKgVCzXMey
PZEse5YafEpls7RCXrZWaTqsayO8CpJ504/iaW7rI06uzZQb22gKECvHzm9HMkVSXlG+W2IEWh8a
wVVsVpTmlfmoFMOW7Optopgz52KyGqMYxp7Z4FvNMdMjDfN/h5IOYIvOVXH6q6oLT1b7GjUqwhyd
LZJuTDPus/SFJZdPZ0D9VozP+Vx4RY7E1WZJp1UOg87BOtZDZUoz8cuKf0HGQ4UunavBYv/f8TcG
ktGVwSYbZHe7LlUQzQAFYiaSwcbVX4bXKOlWzM0LUmdBCXSFFzjBA4auwgPyY71mdZm7KvU2NxDl
gfb/VR2pj3S4oWbq6YDi2sjAgKZNxq+gTfvvPRbnz9wT7+hvV9GvGlXSW/v/g8cC083/3WOxifJL
KpzFf/Bfj4Um/mOgBlAxiJkCx9wSa/Nfj4VU/2MYUgNztgRY4XPAfZEXdRti0SBKjl6Po+sYqhYt
Af/R/0DhDOc/lgkizAZoq2mSWKJ/47G4NFioktaRhc8DN52uOfpiPvrDtKVpcRSCXgw9ZKQdXZTU
hiRrBuE3p9Da/R+DcvNfb9afyW6Xji1VLo4RTMg6rhFgdhfUsBjXJ349xL+qZYNF6rLGpO5t6u6Q
CQuhjULTaSZ1AYl5nib/KsqOfN/l4qZpGgyzMLXF6fLnjap6ACaVdEXWASU65kqCUhHsr6v3tJZq
+r14FvzsYA7xV7A0sWTx/elU++fStiVJ47Z1fsGFgQuNILAy0LVeqUW4MRQBf72elG1ckJ9ArDXb
BHNEQt8EVbidMmT+ATrpvSySJSSZsIwv6G0XmU//MxaOurjmGA5+2fuxgJkCGj2wQ2+hrZ5SwvwO
c2xAtXXkvPHnqnjLHEkata12DWKVJNlII3FubSoGp89fCbEM+8XYWIKvAKIbrx/S8fc/ZfZFnXEq
RFoJvfsqzmk1k0ODx96EKJCymw2zG2XgnL6hUVx8d9Jufmu1KABJjr+AtZpj6AmZj+q4MZqT/Kuh
ep9J9c9QWbajq0I3xfLFXRiQRtLAkM6iqYb4Fd3pag9MKVuECrUNCT8Pmy08k/qopXW+QeQWuZwY
musvBgmg5F+DhEVLMB3AgmSyeD9ItsKZGgx27IV6PZ7hwBPQM9fpNdYLZW+lleVOBsxB1v46OSUh
uLrVaOb9i2Wixf38t/w9X1gkoBmShBKKbZZ+4XvERNY5eRMk0CZi+bsmFHeDHLvdtsgqvzAHXvoe
+Wz+vJRxcdelH/oBxdLEkyqZMBTFle5QKb7/gyVsuunQkW4+v7cP3sVldJmqTct0LHHh442EQ3wN
MABPC9ECN1qVH3U9176YBZev/eKN50PRoX1qGjOSdXGV3MhIdGtV3qiBRnKbaHg/cIivcNTrK+yf
L1aiW188NfHBY+OizlIeZgoil/H9GxQrkxKNKP09M0uzTZcl003cMBkCD2l/6GxpNkY50hnUVYeD
/0zNdwj4mDhiWjdJVsitIPWIbTwis29zP1JN/3zo//59TADAcshJxwuqmheDwjyVVlFXpF5TtBRe
qtJmKx4NVGd0/4tL/f1a2apO0BxARP6kmhczTsFEh39dX56y0QPeIvUBv7/6EFQp+DcYNOd/f2s4
hHW82Bb3aCy3/scKC4VtbgzTIatap4GSV6aBi0od92apOt6/v5RhkA1r82YxkBej2CU1s2gBt4t9
JLqbmq67FocpVKvxK6yk+Ps1tlUWD+Rbi3/XXLJ2/7ytRG+sSA0rvs7EQcya6cp0KHok3CR/+zap
euXEwaULtGtR1BApEr28ChSaWD6t07cqE90TigSH09g0PKeAF5CDt6NJYgknxc+H5aOfCvjUILIQ
HzWT1/ufag2SREffTzy/FMVmaDk4iC5IN0xvGgQa1NltjpTv/+WiDJDmENALHOD9RRGe+aJAWUmu
YkH7QssS+9bgo9rVypy/0a4PrxNNU35+ftWPviNT/d9XvYzTrmw5C1XtqMU6rX5cJIRpmJo7ZYa+
8PmV/p4smVDkQoCFFspNXrxrtjmBW+MPJHXFOougo1/BM7H/69rmHADm+ebvLeMHE9f7y1wM40AD
uRYwJryEYIZDWGFdggeEDjSgqWxrSDrWlQUuEga/8lQSUQ/EZRyJpgd3Gh7IDqhulTH3XWB45YmC
iXXz+TB8NJsQ2MpChQ/aQK/6/jH3WDWnPiyQYbG53WndSLuotc37LnSKpwEa/O7z632wYWJADNPQ
EHZDhtYuXuZCLVsS90QC1KCyfraYuF+n3lr6mWNLftTQOMNz24eQTQfDplujd+M+FBHt4NSBw0hF
wVdfhn5G7mhGutF8sdJ8NB4Ok8Ly7dhwYy5eiyFweNXCPvOMrh3up3lQFHC3lfLIZJscc0iK/3o5
tdnGWqZkaoWTfbmv74ZWswZQDF4cCOQ5mWD9ANOZPLUWf9XGDuiUGFLg7efPYXnv3q/icI/hMQC6
4DbFcqh7N/2FQgxT1mZewktHJWHyvWqUBBDVdnE2BMLRWQKHFVowrqCliS9egw++cy7PWeKfaU2/
3ERI3FFZgwzVk1B1XcDFgFsJSF0jqBm/mMg+uhS+Z944oRm8cBfrpVGwL05bCNaNVShuU5BnF7cN
UFkCD4IvJpUPZmoBToPlRJM6ZIJl0vljraTEbxadmaQeRJgRzI6wN0mqGyh3wCuLyB+3XUdX6/NH
+cENGpx8gXgYSAyxp76/aI8QHdpgFHhh3YV3jW/5Lsrs6YiOqd58fqnl7b94a0xsHRzfLZ3DqH4x
WyS2EYgBB4Xnd7GGbwith5/KzjVC4lpSTjluNLbZHoPr27+/sLFckH2PdOQlriQJxeAzlSuuNIPx
OYUf9ZyHMtxqi7So6TrpxbadfFt2v18doT6YEdgpqJYB5H7BFF4Mb6rrtV5EZeApiA/PaRW8zU0E
qG8i8jUutMH7/E4/uhxXo6jBbMBW/mKIOWZzRvEFwYqpQ2FQQCxO5rl8rMI8vRO+L78Y2Q+v90/+
tOCEz1r//u2pTGKupDIQHT+2zSlnsVo1OrvLoF8s3ln7xVnw7zfI4TmCTeFiy/Ncfs4fXwg+ZtQo
XR96s4+bktNve2gTGq1zqnZbhSCXBGkssaTVF8O6RBdcvLpc2CJqnYhyHVTLRfEmypJ87Bw19BoR
SwqkwJbPCVLTcWvFo3NbaGOee2PAV72ybUTU66RRpuRYoibcWzFbwHVjqBScSeYFVImP/ncKsadA
lhY7jxY+jHMXLN0gy9AH+l9BS18/rHKVjjLhozcToj1YHHA0FUC0mvpDlAsBsAonKsOlE+hfzEQf
bDyQZ8PcYYrFFak5FwNd6x0O5BmZZ9Ui3U3LsfTg45Zoi0YClG0c9/1MZRfXcer2i0oIUklGtVxP
N5LEQOJes+m4dFggbyn1F1PWBxUcfhvvOLwlZBi6dfHrZDQAp3aIZsFMKtetMcu7QtCnSKQwdqoI
aelIQHFtCjZLDkNHkMuooG9DyP/55/b35OmY1PMoJiFlduTlwZIQq0kPIyPwTAEBDcJKvgYQGuyz
Hgvk55f66JGYcqmGcstLcsTFp904LYL5XgReQ4+0ARms1QfgLJYbYaCCdiZbGqbNoiCp8FH+IhsA
W9wwDrZrmrN9MKsW3uOc0WGwDGsDhgEY1uc/8e/1iwIv1VRLN3XIqdbFR9JjhQ/LNgg9WmJyXVSS
OOYwqk8I7W3CCoJwhc/4q73AhxddRoXduEUV7eKiAVlPiAb9wOtGvk1KZmW4S1QHlU0958kzsmnK
qtgfv3jyy7z9fi1bitn/57IX87qpqMQy09r3MOLFe+B09DBq5C//fkRRcLK3E6yYHNTez3cBaipA
zEw7UaGZe2PGGNYlQw8TPjTo7kBYGUn1++Ix/pWUokqH1xnalgXfiy/s8vOawxmWvR56IgebmeZB
staCLnVNKMF3DkL1Ddz8BTeMqhizD8AGDshfve7Lc7scYOYdykQWLQJNvfgRTulzcFl+RBFl2lnX
x2Bn4eW4NtO2veXR9k9WPYQHg5lm3yKD2BepUZyGJFdotEt5ZRBZ2HwxMn9vex0WHZBQbLiJbblc
XYXJCbO2KByxEScLc6xzNANkWEejbSE9KdtTG8MBbyMaVh1lWffzt+GDUjrX16jmLjwojdr1+9eh
E2PQKz7Xb8yq2fQcsDdwr42TU4fDelbkeCyQ3ZHAItL4Z2Ob2hUKbGLuZn8JLVNK7Yvl+KPpT2dR
5AeB0KKi/v73CAeSclXXoQdxY9oJmDgbMpwe7QB39Oe3/uHI81b+U5mEBHfxNnDCy7RJHfkQksTY
TbWuf++ppG1LZ2pGPCbYT7HcazuRi/Da70f5/fPrf7D+0yVycBgDWQLxd3mnGg4glMVMbTrVv6ny
X7U87x7Geuh2tG7jvUTuvx5qyE6fX/ijecaQKr0Ti+QXjjzvhzibw9ECp8KF1XIR+ZAQhltb/+LN
Wobv8mOjF2czd9OlA5r4/iqkXi+Fjgav6GLhilTwAGFj1K5TWMGDVqON+fyuPpq0jeVLopAu8OMv
//yPfZwyN4sEievNkZwOxlzjpM9JQEROCfP/G3ubdKNmcVp/8Rp9dF2TUdRM1TAoP1+MJoSbWY1D
JcIRNUXwsS3wK5N6NofojVxOsatM7e3zO/3oxWGV0G1Oj9zsJYUyVBCzB2z5vVpXYUPOVcsedbI6
3PLCfEJT29PkSp2bJqu//Gg++jzNZcNMTVSzjcv1OLLwYVtOEgFIyzO3ywrNLYo63GmWo38xE3z0
Av15qYvlMM8JEehJm/GUhQRlm7Wx7jXhIAnK200jLPOLF/bDB8lRxnGoPtFevnyQNg/REVDt/JR9
cD3b9lUJyRkhAr6fKFGRRU/psP38WX40nlyK3ghbT16hi+lXb5pmwPsfeTPm9UW8F60DbcHSYsT4
4kX96LNnWmVO1ZbUNONiPBMM9Q7bJhqDlNiADdCZnMog9j6/oX96OpffvYVBlW0bkxt1gPffYdJi
kyO1gQzQLKoPk6z9DZ3rReIUVeUOwdKpV8HhCQt1u6UjMHSqsn2DA9NtZVNVOzaBWFB6TMGJIuhP
wQlwdS0bPEsa5RdT8EeP3GIs4N5KQR37YqNnzRlEC7Ar3ow3DJgPVreyNkiBUSN7DdNwRudpavdf
jNBygL0YIaQB0gTTT9AX8XbvR4io6CJP6jryMlxpJ4RcT1obzY8kIIIcmnjDRVeR3yBQ79hzu+9J
A/miSfzBfdOqRjSga0geaIS+/wVK06ZBm9M/l1HeeTrJqK4+1tHO0RQdBJEFlh1j8xeD/dERiyKN
pMKGWAHX8vKr/pihG0hLQVhz2ih7u96GmD8Kt7eggVN+BZSS9smiXcvw57b9tSLyBSNTRfEmolWr
ffExfPDd8Vtg5FJVZS67PPl0usxGICmBl5vkekLLns5WH2iupk39F+2q5YW/fNwL1ZNCGG1CjBLv
bzsIUumkUxJ4ok2EfiBaKvyuZWYmwEGoYkuobfIaa8SDhAHesfWQ1/X+8zfuo8dNCZAHxxZP1/XL
mU0vg3bsyAOh9aQf867Q9gPE/j2ekrcKxB56777bfH7ND2ZvqmLcNhtuULuXEg0xcjxGxUi3RkTJ
9n9xdl47chvdFn4iAszhtpsdZjQKthUs3xCSLDOnYubTn6/0AwfTnEITIwM2DAjQ7ipW7dph7bWs
LB4ftHTwHxjQK65Dkyef79tTPIoBr7/OSCYvI3KMt7vszXbUVA7MAin4hVNcp9XZ7eETYMbrxwAz
z1O+6tXOi6E4RLwVXCDKYgTRweZAB46GqmlFK4XHeGG6e3IuhaWnZ2t28j/uL+/FdpKw6Dz4dLgd
D4W3jamWPttKFp+fMg3sOBlad9FrvGVla3BdRXq7s7SXl5WjysME/Tb1W2alN+Eb09UmatIMKST2
wIiFMTmnSGNS/9DoeQuTm7E89LoXnBh9hu58qOqPzGWBCWVMa+f+KJZOI9vUeR5tk4bjxll1E5wo
ek+VqtZhdbT1rjpB/sZsll+L8nx/m1+8kXLVpgM/r2wHmf7mpmQtXgt5GJRV9AhMPGP3i3tcGkDu
O/5HuSjwS78MWf623BRDPUNS1mthljMmtsQMimqVM9I4B7CYMIR7vL+wl8+y5LoG3kbfFEQG5cbb
+1HrRj8skizFHkRzcYTfhGIS6VuQccnPtqODm6FP/GbW5/kruLH+PZpO9tdSb5wzWivgx6sA4qk4
ZQS09auvbeWJp7zW6p/jKIadw/7iLsvfSkBEO5xOkLn1V0E8F4FkNmLEfq4eTZS5vq+jPnw18jhG
pgIilq/1UjUnZjS1nX16caWlaSi0femtSZI2x94p23GqUEAK9b5fHsasNT/COuycBZJEO++h4qyB
NiQiM6G5p78nj8iz5xDW5dyd4Lakk7rEj0ORzUeq7Onn+x9eZYVu1q9eHpKVzub1WSPkoior00I/
MusHkoXhzdAgmfNqKzSZaMBAL80FCuQb+GwtSEhZNQXmKJxL23rTtiixm6OzV8BRrAWqK6pWZO06
L/dmLWkAgsb3GNpiGN2/Vq2WnX2Ig3byDsURILUiPw7IzlnOxoo2gAKHYU72rNLyIU5668xcYhGC
FDZ2vMALU5TDwS/KLocDokHyfj/fNrfxfNR/JKHoMovTbFvplzxZK8pwZfzj/heSf9VNFCJpx7lP
OlVUi5bZxtRkA34uYoR4YpEhSWUgACVyJyEgN9wjIiSMVCNfUk69Gd43rFgj1OYkOKT7XGp783IJ
po77DFhkOKES876owM7bzeBDx2H6O3GOwpRLgOWQ/XOziOtvt7OJ9diPOyOAHHkGMIPaUUMjcPHe
DEGWL6f761JsKP09Gn9A93wHr3FrbHQBvDvJBMfPjC42Qz/+/EZEYHgOWtd532CSbb4gc5NJmHhc
7Nw31UopG8FUooO0eYEVyZk4bkoDCi/R+/+kEUVLhJkW7jj4lNcvE3VtCns8wpKA/naZK1JuEw4K
MOhsIuzX9fMSUqRL/rSHFZUiJoVtKDaC6kscNdmOh1St0qXYCNDLMkhWNrZTZ9SyYHQlvp8EAGY3
72SNvcOQc7KH53vhWlydlJ8iNZ19+vJbJe8I4KkFi2wQwgZiPMz6Oj4OmtvtLOjFqy9bTMBOLSoM
SF241u1m+rMRw2lpSTqwsnp0iyU+zotVvQOtZV7jGfG2+x9PsYEeQT8oYhhWGVbZPDEOiAJRC9gh
ypQJbS8BiUm3XLsyN+HsvDOqpYG4ByVHl/glUi6fUjPRtQGeY2rNj33NED90NTAR1CYxe2hP/Zhe
76/uhUyMznYGxAd8Np5Q/v92O2HRIrfDr4ZeTznoMC41ilPFUhineonHP0vDnRg6K5Y1XFrLF4wc
alCKBasBEz1cb4FbWyeXqZNP93+XatcDjpDOfbFodm7c0KgJq2P9Pg97Uv2j88SPYRyPy2Xx5/XD
q22BAZD7Ti0ZpfRNWOcgkLnMFUxjaV6DO6gZ7SmrEiJcqzTP900pHB5AKYJHMhA+GVMSN4+VSLwo
LlFvDQVTwOdEMqDhw40aohK4ZRNLjJ/9Yf2jC8r6533Lig3FMq+WiROQvvbW8lBDs4kAXsDQVW8c
UFpsESgu4Z3Ix3bvTMkN27yTvk48zqcjYYY1/9YWdBxI8sSSsa8EZNnanfEAYfl0yeEdfIAbqzwv
1hhdWhswpukxMB0HdvX6dwypXTwR2Q6F3i3ANVuNhKanIRn7gT2N62Q/FpWBHHo12n/f31rVRwU+
Q52OPM8FrH273HgKJqgRUaUzbU97P6YLY8p0nyGYzuBLzTKH3JZZLTuDeO/1wQ+QWp3xHUNek+2g
jDB7gGaB8EOkdn+WqzdBj45lGi3rTrlLdX6I5amyAhQCOiqd/7PotLWDdomH3ifwgJxyhc3uOub1
d5QSg50v99ILggIwZDUXdwuAcRMUTADzmPaH8z5D8BNmJ68KnUnY8PLX7lO/jMWOvZcrw57tmdLV
EPBsUWuDW+dLIyd4+6n7KSK/uI5D+n5u7dfqCvGEyMIKKHswHIyVbFwtVOSe0zcOlOMgYa56jE+t
JD986+09JKol4dXpiHHZdToNtx+rWgKL8UjoaN3CgFwndaADb8tZ1sW0y/3DrzLFm0XK7xEuBtve
K1Rv2QKPEaOyDCwi5VbmwBsZY097yAleb4qAVD4IvMcUcW5XxVCWrIs2bmhFWRLmHbqhUPsi+piY
7unVphgqIBszCYZph8kr/+y0N1pL2Xkt3NBp6ScchiEyro1Z1e+h7Zm+37elOO+y6EZHXy4LSNqt
rYGpZJgVKhfyBO9voLPz+zE2kPvQJAMpkJMd7/wySgMdCtaPdcnWpbM5G4VXQQFmTC7jq110gnMD
3SCvSF9bcMLx86n+h8ziZm0WFZDCLpSgXcoPNC3LLpKYE9E9RFlfX4ED0su4v4syBbp9c24NbpbF
SAw8PDbn0MhhTTBseHUpcrSQi632u3SyULsOqmZnL+WN3RoFAuExncPbymjk7adjEjeaBfzM4VCV
7tsgmLVTby/F1Z+T9Aw5QXVs19l7YArJfiirZfp8f82qk8OgJnUPQon/6WQ9P6WkgQM8CbYbajMa
xpORQylh9+W55KtewfwaO+Aa+dFeLNdnXofCAVmwu/XM9cjNsxYuoC6cr1nUay4E9JPz6Jd+vVfd
UxoLGAR1mY1gqmtzgloS1NzqWNxcFfR0pnh+QARmuQKjzF7b9uawcic8emguy9M3jrnyBjSmVqRS
JhiLmT6yTBkwdKFe+OJPHnCYj9r6N545OX4jHx7eHcqlt2enj7Wx8zNuSIvy7ZVeUR+iEAnT1SyM
49hn+uu9J9kfVRIailIkcHNWbR/fbKYssunL5jy6Xgv20dYeAr1OdvLdl4VvuaFycIoCMNWZrY+p
rLagLspBcW0N4bzRGAqm3sc1erSBNL/zvFb7NAsCIx3YxnU2RH9ihB5uYzKMnWWr3B2Hh58D+M0n
qLjdZvLVPBpHi2U3S0bHFm6+2kusnehI5X0c7oTEPZK2BJubobVdAlpidOCNjFEndmE1zBNrRIJq
Gc9u5Ixhl1beztP7Mu6UGEe6w7RqCD63GAa7hQbPiVxy+QZpBjszQajD7nWGWFkqzEPNHEMl/xAk
CJK83vHITMIDaQcqcdvzXUreRtFaTuj4SQmrdtVCFbWk1G3oMo/QUVBlzHdsqj4kKSpNX3I1lwN2
+yHRTtKQ0FicEMQRarEm1J9QFes7U1kqr/PcysbrRCCzU3RoKPEhZnBatG489GOAyHg87oF7VKYo
zwMkINAw6e/dLmiyWt1fU8OhTG6BBdOjFSkWAP9V46Sn+9/rJXSQ/WKimawT/8Zoijy/z+KZdYYm
z+91JxRuMujhPEtlh9iJ/L9hqK+yhyxPzEs5GEGBGBXV4MidQG5Mkqz8/i9RfUUaYczbS6IAQoTb
H5JW1lAbBiVUx2JkYux7Dwkff/1y34rqXZYhIs1TYNKEprdWRBlFcaDHblj3jWkfitGN3jBmBxvV
1E8INthtMnyH7b6okCGMuscZjt16JwKSNraPJXGBHOpnxB4Co9vfwLtYNPmau2ERaFVY9fN6dr1x
EiHAqwZNZwOeJrdC2/7+0lUxATih/1EagEfebLCVOXUf+5TD5xlOLkFj6Yg8T0vlarTgNTMjqMpf
bxFoGrhiVFPxChsPW9XmnLow1YdVrbsfOl3TD1ONH49hoDr1KaOfOwZVZ0jCipkic3A+vw77s8Os
aWM0iLR3Q9LcDKnbuH43BXP0z/1lqa6nLz0NlQxGxryNv2mL2PZgxHFDQI3WsbBj/zQWcOH7dR58
vG9K9c2oWAaA1hkZIo69PSqWCSfzOOHI3SRiItfRTOZwNaRZGhD8Yi6XnTfxJWAVd/DcoHlrsDZh
OmP6zAn7Nh/fILcXhNZgl0d38AtYB2GftoMpP+tG579F+O4ffxLuyQ0iaA4hWrrcX73q1/A+U4gH
SUM10t3cVldoogpckq21rdp/UlCyUBGKBhmaVHPKn/UEu9IpQRyFkavcKDVOcVo+QVuhUYioNHRO
lhXuvZ1Tpvj+KLxK+gcZgxr2do+QazL8mdgeBWWU03tqob1wn5a59na8s+I831jaXCBYrMzIFViC
+PBLI/LqMq+au5OqqJdDiCLbwSxo89pA2bfqFvREYSSc4mqLhXAT7ZKwQ31l53gpTYFvNBkyJove
amCvTlWPw6DzPausP+R0WR6bvP24WrDW3z86iouDg6e14slUnTTh9hxPWVAzOU9FwBPo9hUTVOM6
sLer76OoZzlZtmNP4dOB49DiwM/RWrc3X2rINL9BvJ5EwWPoJu0867gYlX5NMr+F/KnO808etLN7
VT7lMpkc8ymxMHKwrd0aU9B7c0U4jYwTQiGWC9uhYZBc5mv0zhbOunMjFc8n7UZa97Kiw2TexvVl
7SIg611JvYxsosaCzJYjBoh4uBHV0a+G8iLixX87pXZ3TGA/2bGv3OZn9uUBe+bgs3HomxWHGE62
vV5h+cxPXWH6j70A1G+BJT86S7Y3RKCIpmnrMlVBdELbYRsz+Ho8V/ZcoAdXd8018ZA+yGsdPEEb
JNcu6ooHy8ibYz1U5s79Vy2XmIg4HlfDAyD//Nlyl6wRhYdbCRkOhx/ag1zCGlLrmC61eLfmQwsR
dvtq3BX9a8ITCmb0P/nYG/cGgCPnkeaSZj6FQZIF9H2KKnvCke4xmKj8ASUSBkY4wibp/O36ykUU
1rhQ91zdmAnk0emPC/w951GHhvD1DuG5qY2XW0bXGJ3CI/Bb2Uq/zYxrYUTGYWlsiMwIhM737b2c
/pIwADbr13NKFXTjgbw40Tpqd6SXUaT9bCcXzZpcBCgQRVRjojUpm6Mu0AE8Zss4vqktVEzdfEnj
cMyQgNFSW3zJYwdRtyFb/4J/2fv7/i9UPC4cK4TPJasICJbNXfatpS2gX/DCuIyGJyLjH1Pctg/3
jSi+MM8KT/ivKhQ1+9svbOvt0HjT4EF8zHwfLIvZZc4bKPJTb29Y+SXVAIXS57Y2dZN06edgiGAX
cheBKHAgVs8INbdafphJ0P1M27k33jM0gC4vGPv8qzt1NnJF6BajGwursn/waC94p3IeEPtpNFe8
+qWVPEQ0g6hT8wBuHYkXaFDtgooJ3UzrHydNzMdCwC6cTK2/k62+/LhkF7xIjDxR1SHmv913iLlz
3c8KxEU0x3w3ZZCMwkLa70RCLz0jVWaiBpnty0BlE55qbm8lq5aRqBKknf0ZeV2iMeo6eTEvjD02
1cdumqzQpOPwWhwR6RMZHOEXrVlaiZvrJXrmVOjkOUho8xJ0htnATSQF2fsiD197hjFFswz3T9ZG
cnG7l1EbFVZWtE7oBVXxNk8y/bpGQ4kaj/b5NyyRUciRJV8avbUk8dgz/Ct8tQC53cqFqJdpacLa
2bB2QrGXTwt/P/ERMQMRy4tBAr2ugZEXkR16UZVd4y79ij/rz96cZUT8+YRear43vfAyWrmxaW++
GULNcHp02JwcbQx1P0YCzzXbY4q09znNp3JnjapL8GyN2+OJcGM/0cvBHnx2p9Uz23OcWMHOrVau
ildaVtrJO7fsdKvwVquKHKD944SwZoBOE6Kq7qHO1/mquX58uX9IlPao1TDbRlzLhN3tIZmmwh2h
ZbLDBObxP42l88++CY9RC8FuGDvdXt1AeclpS1KTIcYEjX1rb+jLIqVOyknJ/fKsOx0EVMkyv2fG
HMZwc/CPmuYiUSisbOfxUK1Ujm8Sc9EBe5GZuKLLpi4L7NDJ+/gqspk8VOurq5h18WAs2tf7G6uo
hTG7SsucJxuPQjJ0u9JWjCgIWtTCzESLHoDb1I+R069Ixk4wUznFcIrgPERNING++1b1t5Hre6U/
1ZIBrcqBGVeyn238Ni/pIgxvJv9uYKhvncyLUVbUnIcOAoqHRcv3YD4vH2jWbAAA8+iokyBs1jw0
AYIHLZwlKGchOeQz8927zXISUf3t/vYql4YxqkGSfmibIrVF6g5tQy0DYrHmhIBzdRg9iL4Gdy7e
1IYZ75weRa8Ba+TpPpVNeKW30bNlinmqoVHBb0toVjzCGV26GbXUwTyYQdo8FFrsHo1lst9DeNZd
yiDRj6hLBzsPiMrX8lLRMWYWCoCW9FPPwngTcGhPt9EhovYiUtCY//TIeo2tBPi0THVfmd7R+h2z
6vMsi7u+bPkDT761W+RDgS44kqmD6AMKyaIz/5wcq3joKZP8sAZN+9dZ4FkooMz/YHrRcJknbdwr
yilPGOgGORoH48J2EtdNO2te44a6Y5AP17LOk6/oC/4Vo/x3vn/ClJZkeQEglc80w8ZTMaFKNSAi
HCl73/ozWuB1Hmyte1gpcOzsrcoUQb28oZQb6Zbfbm2ru/Gi6ZgyF3u5ptAJQPiPzNuSFnsvtdKU
9L6ARAnUt3P1caPZ3ZTilTKysGPCZPXfa55nYeSO6Y/7GygP4m1lmhEG2tXEHgBfoPq9XVVR9L5Y
YWgPmZUS38wh5X2xk71RUIUjgFYHtCtwUIlR2uydWI3eGOjJh9mUiJM7CO+rP4vxSXPNP/shXnYW
pdg/6KAkkpeBNCq2G3NmMc2jodl2WCwNA2G5i/IcM77ftHqAueX+BiptMQQCoBeTLwihGDid7LJK
ORbMgTCzbHqPvWN/t4I1/3TfkuJV5j0mfSNBl8jEzadCmBUaNY9Yqhgayz4PjhX/gaImKhNQzgoL
jmI/BbYYaI/M9k47p1/lWWzg2bIqy2ekmXt7UDonN5tuISaYdC87T5kt3nZpb4ear/Ufi7yAUsHL
kGKM8UuPVTZC+V/DcXZ/C1SbLS8FpwjeJPqrtz9irqPFFzPRcq/ZPeIKZtqg1M6QCSiEptvxLapD
K7lW/1fdo056a4zGtDnpUUmqkyO/i1Y1yhOTM/VnMYxjHjprqy2/cZiem5RH4NmzMSfL6PdL54SB
PfYPnVHOp95I/PeRke7RYypPExN+UOV65KZbXKY113pStKSLyF9Dpkq61V5m5pRQG/M9DbVTN/8U
zZ74rLmTsRN2qWzDZODLBpF8sDfLpMMx1S0OI6zL1HgKAthSYtNALMYV1ona5nQa4vJbGjfFzidV
nR8OD08TfVaqa8Fmf9d+HanP2oigevrFS5HLGQvLvtTzsp5ef1QZLGc07NdIsrvxQZUN68nqUo52
6/7fysudD6VbdBcGX5ydRanOqW1QXCdUDyCO3eRYGrVtGPBqNyxxruHYjfaHcRZMMS66ZNzxvt9f
mCrIAiFDo585b1q32wLPDHQ4KyRCxm+jBAUf0TwkbYYAaWRW3wOKtR8XpvRCrWbgLNUm549yoXWc
I8u501VVlH+YvsUdypK/XPzGHaTBaA6uIL5E7y8+aEJbnpoa+PoqjK9NszaU5t30TWuL+KGKAHUG
eqlzyNyGGmcOQ1iM6LGBmsHx/g5Jx7B5U3GRTCMwhAS4bjuIFtWOM0QTzzcqdNMZkIgX6npsHbqY
mGGcGU6DgnKPglvxkN8Y3XirpoD2MKLGK2d1xmPtmd0lAnm+8wyozppE8VgISxFibiuIZRRE6TSl
bpg25ufBQzl17cEJOHr2ZER69cf9jZTXcbuR1CtkJRyDlHdur+uimRMjcoYb6lFtHPQ0Ng8C9dl3
qTGW11hvZinYoR+shNrfFJXph/vmVd7CcTgAYIaY9diCgZ0gGz3wM6CyUigsoy7tDgNyvkeEpKvL
75gCBgFknLhlmy+sMH11tgTpNjVidJCpVycy/vZ9ZqBBe9+U8hMyVULFKfg1l3m7qU6UNyWco/Sy
p5SGThWb79thMkKI+qCPalBnvG9PuYvP7G0OJvSNTTfBUI+2uoZ8J9MnR1K49RSgyrJjSrk0OueS
domO4zb78f0lnTsKemEMCcgb6hTFjIZqI+Wyq3Z869jpq6lH4TqgmMYkHm6IkRm5+GcPtltSsEt6
Sv7MdnvHckjNQxuh0xJk0atHqTem5OKfmWq7ACV7JM9C4IjuITWGIezaatypIquuHAUmuu9UkamK
SDfzzErXjYZAzNALLS3oJM084j55ZASPhRnrFychACyaAAHddG2+mcHcrTvfUPkDJBhS1nlhIt28
Zl0ULR3k9m4IkYiPBG4O4MIax+BnWdsachDcd9catbOmxUVo+OkeMYDquCLBQTOMpxROns2bUtvw
IhPgSQ83VAsCWk05HfzEt/6a1zSLdp4K5WrlpBG7DZvFFhzJ6GhRORHWzM6YkWGehvcr1Jph0kNa
5aZpCVUjanNeY7hvV2fe69WoAjE6BZS66VtRENqcKdqBRiWVnJlATMrsoE/V10HPtL8MJ+rP5sTH
zcemP4qy63YcnjKfkHT/VL5InsCf3x602esGXUhZrcAY1h+jPfdnCvH11a/HAFXkmUVrtUANyPXB
pjLyQTWl2etmqB5NKXLAl+abu9vBIEvrGIxfaC5Tw3rfFhH8mDF6nXtyJiq/RMsTzldJasF46e1a
iwyukEwHj+7o3X920RnnpEGYbS7s/kSlYm/mXrmqXw8J8Eh6NdsjXBV+GvWgIztbZMd1pvPkrste
6UV1dGUEQK2NwW6CwdtFaTGCWvNA4tua8WwdtV4sb0UBz+V5gQwtRcEOsb8TFx2+VVJkA2E1r5h/
A83I8wzenSYNFEBQetz+DEiBkT0xqLQh0hr/rfPSIHI2VY9a7SE+Hc8eQiNDc9b92jrYZVFfrWaI
drDwqu/7/DdsnaaetWnegd5MFzrN2pqIJ6MrzWs+oGSqA4i/3n9SVR8YD+Ux0sac0otpZXeYbdeL
KRnbdT1da6c3rwEiBX/dt6LyhJQa4PJlzAY7mxs6JVQtaTg64YTaxo+ob+3y4JfFmB6CMRr3cC0q
V+TbshbPlA2sRps9NAavXypkW0PNygRTpmjdPTYpum5HP7GQYeqNlLGCyu2z+NBDIL1XsVWulrgB
elKcARyGt+fIFtNYaJ2gtOBM/rkpu+W6gllinGGedvIWuXHbsJZjKceJ4MUAUXZrKp8Wt1rp3YSr
o5fxwcj74OhpSxX2YDlPKcysYb6UezMUSqu/OsMm/ZUXh6atIC0qZec2d4v6oXbzjzVTZxcdUoY3
2gR9YBVzU19/hCjCUQj+BTDZtr9rm2T0V3EsqefhrYj19ZMxpv2VidNdJ6u6FDKgpexuoZ+61f2h
tjlPsQfjWCHQxayh1Xk7GXW8c/VUx1RmbGChJLnsdkVjIewBQmEnTGrT+s+pumoKBeTzlyWt7JC5
wvSxh3sNuFAx7UymqE4orhaQPf9y8TaPtT3EZuIw+BbOQ4LYelKYh4jdeIxFvEc/ojbFCAMREBxb
W7KpwGjB7cWUgeGSK0+L13/r5mg8QYzQ7wRACkvkk8hGwd3PS7x1MmKa0ZTKwXt6Q2of4YqJHsfJ
R4PYdgfr8urTCO863W8mgSkebl1MFxvjjBaIG/ZLnIa9bWiQtPrL2yQnu7xvSvEiYAqME0eEPtt2
Fte1GYiyMmokcT1oPzPUHlCzNZN/BtF6gGrLPYCq4jGm3SX9J5y3hFXy2D4L2z1jylPdxaUYtV9p
76dS0z82ETRph2LqmukxS5vCR6dU2Ewtrl5x0OZp+fv+mhUX8Jc0EpVw0CFkYLe/wS9ii2CZys9g
u9mnMRjWU8eY5s/7VlQHhsI+450UVmgpbN57sZK9woFIcGNEqOT1U/qjHZAAjQhDdnIhlSnmhKg7
kCvjwzabWtRBh/jgbKMzn4ir5bfuhyomsnH1XXY3pSleBBQwwRzSLL3du0WnujwzIIYIc7OimBkl
D/nAKPfgxelOsKL4TLJPEUAZz0UAPXVrynXFwDgpukKjlc7nJC28S+pR1bj/mRQXgGAM108HS7L+
bNI4e/CBlMjXhhS5Pxnm0Hzxx6n8EWjdd99M++/3zSn2T3JySN1sxkmIH24XJXyviGpKqzCbdM17
tJLg4Q2G6WQa016goto/KEdkKwvNLGMLQ+Lx6R1jpbmUCtO4IvU9nNo4t3f2T23FZjI3ICYhH71d
UNTmfUML1yYSqKsrIYn55DM5d/2NbeNlBOLByAFp4K2VPOhRW2vpp8SorJ0R9l3J7kf97ehl315v
icEXnDzPM+T4m/VUuqh7WGeovHe2/U6vFvM6L0l6zF06nPdNKXyhC6EfvAQwo5N0bUyVVUUvpyOS
rIwCSeS4sQ5GpCVXLfH+trQisQ/oqehXMczQCzsd8ex9+6qzCLsgA5b4Ytmavt1UYiwGryqic+aA
9QsjnJ9qu6Z0mVjr8vm+KdUpwQYSrAwKUT3cFEj1qMrLEsqA0G5FJ8nmF6gl2sAsdpak2tLndszb
JeWNObUMwnGbl2746iFv+bAufsuEY1acW2/tL2PZOKdEqyO0mLs9aQ/ljspcB4QydeetM+mzxp36
Dp+/TlXxZKJj8Zenr8vBiYyP9zdUZQkJTRlGMnvygq5uXle6JqlJA27I8ytSuMGfSUeWDmmuu7On
inic9UATQiwpoX/y2z57sudg9uuio9cH40TxbzDY+qPT6/m3GEDDI+xm5TtntsbfuPA0JejfBjQo
nG0DrAMmUWTQaYZLlluHpKcpMlZRfw1AGoT3t1K63E2WI98XWVmB+JEjulmfZTRitZiUbPuZZCaP
hv6S1nXxJkEo/Cx6p/kAY7z2X6Dne2Ud1ePD60ZjCFAVo8cb08I0m1FLEnqbuckoY03Dp/LW/MAb
YZ06vRI7gaVqqYR51DLkEBrTxbdL1VK3X1yCc0D7pvMwwuxzMOdIhJUVd7K3aB7qvhKnNOmH0/1N
VjkAhhvpgkieNvh3by2PzCO0K1cvxF57DOY5KQ96ULU73ltlhlhW1uoouL1g82pLO0vLRvbd89L+
VqOvcGkKY9mJTFQ3gpBBcrLSnWBFt4sRCYMkcQQf2Wq3H+oydy5NV2oXr9Eq0NpOc8wird65EMqV
8RxxTiHreSGt1TdWZ9opK6MrWISTyfT5uAb/3v9KqoXxGMH3Bsc79bjtV6q1JKCTBKuMqdNyqaf+
AElndyQ+7w5pUTaHoU6HHf+iWJl8/CTal8H7FwS+EF/rtb5ojD84wzAevExv3og5nXdQ2WozEk5M
yA+icLO2NImRji6o16NNoP1sFqf4ZDTeXjddaYWuMbhv3AmYhdujkZQWTYmcyX2vcbWrG2tLdmiH
wd45gYp3Dh5vqdZHVQ042WYxdjnWejbQhnO8zH5XGdr3CC5faOutxwJE1vtejP/oM/oO5ujv1WcU
Tw+cjvSSJG09VISbJRoNoIgyiiX5Why8qboWRlk7d+eDMGbb2zkcSmPQ8cq5Lt6gbWe1ha1a2Kls
85RL8EGPeu9kOiXtYn1o6vl0//grjbGbfD0mdYkAbz/e2MXxAsbSC+u2+YlzbP9CexSxgzXdmy5S
HROmWVkPAS1AoY0lu9MqqBEi+hllK85wkkzrYUGza6+nqWDKA0JLkUkO6uI4tsMWxaRTu2v5WLqA
sbJZzORpbKrulC7eeC1q5vfCYlqtsHVTNBbnMTY/jBD0n1Nq8/FRTEXLMKQLi3d4f6uVBxgsMYUU
pF4oKdxutQHjv7YOTPiYPK3/5CIZHkmRm+HQzkN0Zj/8AGoauOgOraXn6dHNy6bdib9Vn5sSIygb
Wcll3P32N9RZy7h7LoBbkAi8ZbR/eMqEO5/FZO7G2grPCg4f3hRwmdTFtrG2kTrRYFHQoGqb+A91
X2uXxRnE0eXIfYEtcD6acdr9xnkmR5cgNCL5F1wbeuZ2nlYCKsw7d/lsTijXBkYx/FOS0PzGPaUe
TQXOR7sNqNTtXgpAzgXs0TgFE3buQ2RG3n+5WZTVZWiFbp/vnx7V9YGgl4FWKaADGOHW2ohkRhbH
nJ4EcHb+ofAb2Krt1lt+Y0yDhBMuBgBEHJCtRxigf9HIoJgRW5v3njD8Hy30Pv/dX438tZsAFJUz
5pTgHpT1581q4t4NRBTh43RqwW+gsjc+RIwDHpPUHBAOn9O9LEl18G3qirL+QK1my3OFfnMcABqE
/CAQ7tkqgdFleT+chyraox9XmqKEQ2BNA5T6wO2XojU9GihpMMGtITrW9VZ+FWM7nmo/2UMzqVwK
Der/N7W5zpawvVq0AaRuFvMJvUufwp37rz1qmjA6z8FhWo31lNiiP5SZ1+z0SlRHErAeXGjgAXG4
m2S67jPHdGh3hXZnO3/kTJycy6nsd6JA1XaSixEqUbrkE0o38zwXK8ihpwxsRb7E4rpEC7LrQBSf
oBOfzvdPpfLpYKhYDtH9Smk3ny6LazDzbQyqqDUi50EUZLFHUx9FcNAg5YR2tY3xz3NM+fidu8Yo
pyCtUbcHd3GNryD654tZtdO/U29r9c6PU+02M+2AAZhrIoPafOuOIabCsGTd3y6bT0sNxgOQ72+A
ZhCZp4QG1Enmh9btbsdJE/m5weT8IIzo5Nndt1pvtWtsrL/jPuVIJIEjCCTK47eWiMhnZzKBRsI/
jJSFWwoIDgrdQJg0p4a0wwigPEWU6gwDYi2yMvnnz06ROVZzY+SSds5pk38CyoTXrNDNj3lUuDul
adW7J+lOqBxAQAC16q0pnbmKpC8lSoZJ0pNJxhtW/kR92lziw+RN86PmJtqn+0dX/qVbhyppniCu
lGJ/25qksVSJzSANd1H0ydPsNN4B19pUhzbo9LDpxj1UnNIg0QiJ0y+IyGZDIwQW/LKe4bRDTB0C
ECP43noM9oydlXxJamuvQaTc1V/Mx5wMafd2VyHI0YJFp8MWI2D4rrB655OhlcN5XK0CzpM21Y89
pHd70aTy1j0zu/EIDpOtPZpNeNhJN48iLRoaYc3eUJ96M3mbgLvQ1NjW/UvL1cxEEjlUJBpknI6B
fq0Dx/SR0RYkzsgN4T+/f2JUN0KyZRu/cjY8yu2G5iLvRlA+tCwT233XLaV1iifbe5v7froTdao2
ESwoYwEESvRmN6ZiHYGRmfZT6AxpnhxKHRzXAa6E3TxNdUioayG6RPzKMNDG0EK3qTJK5tu7sUbl
o3b79RwZU9ucZrNCaL0I/FMwtP3f97dS9Qx7YGAJaQBMkaHebuUApifOya3ChFGWS+b3/bdVZGAx
ktR641iae3bBTRzhlBfMvdrBjsNRob7pOuPbmMukXvIiA68LY1pB4NBhbKG1Y8Cm/uAkSPUdUFk3
RCjWcXrq7QZVdHuYAF5OQOOnQzP4NjQhflvv9ahV3wEQOu5IBnnIzN1uCEzZfNxCRlt1YT2B547P
pMx5GPR6lR1WrzVCWIHqnX1QWgW7wT94QECmt1aZsh+noSeozCxdVhRr62eWz9kbCBzXd3VK+Y3x
yj1qUeXm865IqjtdDjZuPj6dKFSl4NQLExBfZ1jaumNXieQD7C/eMQE7/DUAo/dU8dihA6G7xApR
+sXvoN+6fwpVt0yOH3ESgFzZ2wDB9BJ3RGWHTR+T6EKuAEWdbu1lkGorjN7DIUw5dTvppM0F0N2B
NN6d1uzBMqfiyc0cbcc5Sbe6fc4koQ1niIY5mI7bTzlnmmUJmR8EU9FRdXHdSzbn82XKzPWhH7z6
UEdQ37tZo1/u76KC5Uq2yBmiIjcBordNW73BgIm2yX2s5sMH09f0Y1SUy2f44KfhpDHtPVzy3DKb
w+j40xPKpjkcbvKDl7PzwW6NbA92q9wMOh6QnOlQY24JCOuohdah8zxil2j5bs26mQL28lFoMRuo
bR9tI4YDR1j2E5SkexxDqqeJPJDSKFVsevubq4xSsGHFq9Q6iMohe6c1XREmlam9j+28Hb/qSWzv
rVd1j2VWYepUcKRc5O3HJ7ZKnW5ivVMUBc5bs/e8P0z0CvU/zLk1P+RLL06d01o76YxipQD8cViA
buWArjz5z0JE3OOSMVMGc7pnZO8Lk+trrGX5bye0L6szVjvmFI8Gagako+hjGJIZ+Nbcktf5/3F2
Xj1yG9sW/kUEmMMr2eyeGcVRsqwXwrJs5lDM5K+/X+ngAtNsoomxbeg82Di7q1i1a4e11hYUoDhn
g2F/LJaWgUIQS3/YUWUswTJ65hsUa7QvXiVnxK/Kkb703nIpzfwmGnDMtzqdS9HGil6YrmzFRo2v
jMgW+DkF1B9rO3gypHLXXwd3S2aEm2tN9o3EhZQ3s27uVlsuCK60vXOauyb51olRvzhTHn+EfWP/
SvOh9Be7b2o/tZSfxmL0J6T59QM3uXOb+A2AcRDzBd297XZ3dsZ0hXmh4ulU66W1G7QF4KM9RKtT
+rYN9Q42ulOe87bMDrzaTshF+kZPH94MSdZWAWMoLRugNKaXMl0+ib5xv8FcdR+11XP/PdhqeVpv
thrsNB0N2a/ZAmRKg5JHgrjJafSa7D1hgPePw+zVOfASnRGzUabpNdFA3r53plhp/EWtVP2cxvw+
v1Kzrg5TmkoIKnZlgqtr9eboQ+z/Qk4CpQMezm3n2FaGpBzyFBneyFkKRt705Vuqx8bD/Z3YM0O5
TCJC+IdZBdf3TFh1qdYpZ06LkqQ+LWkNWk4Ua/H5vp29+8Rug/ACXUCauYk+rKHOes9Alwy4Vx4H
2pCJL2qnR35PsoKuS/zpvr3ddUFtQcGBsdb4y+t1aUZeLa5LUJ26S/UdtIH6y7GHI6zL7qok8Amw
MWvaql93TWWqi4OKU7mu03uzzuh5IMF9EorTPyNXcXRFdnw/2gQm95IyB7CJje+vXXp+WTY7p2Ya
lCJQ0dyozoaV9HGQrEMZX2oN8HrIMOjkj/v7uWuZOjX5rCP/2Dx0duNai9eRO7hKnn1ZzCj+wlvB
wdQbm3e/1KgY1spyum917xWgzyOlY+gD3hQLR0EQrmQE7c3oGQPAqLV71+R6/AECH6xbLTMUcU5T
I/knaVMvCWi9Lv+hEoMsNbADKcMLvm2z5/aqVQh9UzM3O03QbFKr+E+vyr3FN2dxxKrZO1CUsYAA
gZRliMLmmnSeNRDEEV71RZKfmbeZ+5G9iLdVHP1cSegP9nfvq6LuRaGZ0Inu0+aVdY1p0mnqunBc
jbdrZLQP1aB+sJZKXLwF0Ho7iCO8575Jcl3kAMgHtsSVqFDskgIhs4OQFwPfNAnY8L27oNK4ej9q
OyvfMCHJOkAg71mVqkBAKthW7uq1O9ALl7FviUp3yaA8USqJEipW3D/Ga+b9tJlmEjAX6lDUZe9r
vrC6DZZtJIURM6MroSyd+tFDAew8l+ryY6nMRg0IfSbdHwadOoad2u8VfTDPAt3Gk9ZPq40wEyhH
O1GNr2xj9znO6uU9QwT6j/fv2J6nRFtLTjpiHCBv/vXWGMoSdzVNiFMyx+ul9qrofTfMzeW+lb3H
Hd1ueZldnpptYtQukZpb9IBOTEAAwVxWZqDmtnoihuvPrzcFG4MKI+016uLyq7yIVDWVKU1eT6Sq
eSPDpJXM9DMqYBfEp9KD+7O3d0AUJNIRQdObyRmlTZBW5S6Q3qzIz4yjUs6F7owHh3dv7yQB6zdw
EwSB/BUvFjRnOQOxDVllK5d/AOTFD3q7/qAWfAQp2TNEOklUpcsRw9spe42qDU0hQKspLY2zKDem
wKzQc8pjov1XfySGFMFGoGVH2rRtcVVrnhWjhDrWkELfoIifhzq48wCqYnsQ0u6sihiP8IYtJHPZ
6hmYem7CYQc8v6ZphC79kJ9rSus/V/Tj/4MpMnIwcTQhaBNsvlQ8ohowQeQlynGaC4X9JHRSVA26
TDuq+O51Y8j/JA9HYlcQwrk+FeRBiZZnjXMqMrW+aLpQgpTxkuEyxoNfUWMO5twRYeeOix8tMXS6
UhOXZJ0rP1GH5bGrrOIAUbPj72h4McVUSoDT/N08J4tbFa1esXx1SMWpt0cYWLVGfKzbaWBNw5Hk
7K49NEDokdqQo7fBK082A9IE8IxkUhTwo5q1hks7G98WIzIeoqTVD6LYvaPkUWMwmWYOS3s7IGPo
DGQPR6IgZWqmf7Ksjh8nIoFwKj1xAOj53eHZpCgUkUxZFNZkJrzZzHwqIkB7PFmKVo92UPds7XtF
aztUuOitPzMu2v431bt2OCm408hfiaxRe0GzSsAXzObRXywSxhPzUqAeT53TfCIW1pwwWdtS9TvL
Wz82ExjHoFn18WsGC6Ly17iA4Q5fJ2n9glg+CUpTqd5nhVQcUdWh1/04ZkzIr1qbVctnov1gnxOC
+hjCrRip6QnRPhdrM/yjz22h+H1jI2O2LJUqArXt6yUwEpE/T2s9NBek9Aw1zJpOV052W7afs0y3
/l5FbX9Kytj71CZRu5465MaOegq3kaXs4WnkquAh+FMGDC98qjkgPmJpI/AEV2++d2JhYk5q9Rdh
WdXFc9DlbDyi2z6LNJ5D9ct973d7cKV1XidCICm0snmiBkYeRU0u724Xxe+Y29B3Pumo9c62xs4M
pkR3f/0HiyCLGAKGejEv8PV684VzozmQll0c8nsbFEiw2Eb9UXOSJuya3j3whLcBF3VWEhXUY1kp
RY1re7VnJfoy0ubrme+GhknSnw3d7YOa2QBk0NpyzuBNHWzr7fXEKB0iFMah9wLTuDbq5VlcGni9
k93Zxbd+TXVqkaP1PgI5fPAmS09+fTsxhf4PhUeKySA/r03F2aBMS0R+mXAZgzJVog9xploHNfu9
c/LSivwVL05puhhzWtlUz5tVcZ4KUQ1vndwogmRUrcw30D/6L5+NHhRwPog2PJvXBiNXK5QJD08G
2/dhra9FALB8vhRZC94TlutjxiTKV8cC7KUEYUrwm+wRXRuFvWlYUHroS/VJ98k208gforH8OIlD
csreCUEKDI4FkqRUIzbJXC2GvlMsrv1gVqiVmKMI0JK0fdRhjlSN924Ak5KlMApKSjzV16sis5DC
FwC84p6ZydVoeQFNuegrEu3NO3udLN92yyNq+96B+c0qp2pKd2AbVqWrMNpVZytTwIPTZdbS9nks
XD1EK0D0gTAq9Ajue5bddUoVEV5FFLncjSdV0fPoOxdAoRCp/sgE2PEEV1G8LRdIPwYDOC7oEtSX
/2KUlFwSdKmVbq6f2bspGkjAXrpCrSHv9z8Gj7g7UZQ+UJZ8CvJKO1rodm9hPUtiDKEdTG/c9ubs
IDIDQzHP15BKbHXq8pjx5VGVBE3ZzCe99NaD0tz2ifptj6AVKgD+k9j1+gBFeeepy5iu4ZT37bPs
OV2yfBp+5NEinsAOupcmi9VnT9RRoGsCjZ/7e7y3XpbM6ygVd268qdMMdDLsmfU6yQ8na+fnFFq5
b5vTY2kk0z/3re2tliIP8zDx34CJN7vbkJquCc2lMI50Zh0tInnKmkqtzk23iM+q0sDF05b2z2iY
i7f97Oo/7tvfXS09Yvi1UOOI4K93m9F/yth24xpSoHCRnrDyk5n0xTt70DRfWYYjiuaNjIj8vAgC
okdGIY+2vPxBL3z7xJjFMTLhTOZ9pT2s0+r8kknZpRt6LTSXcjopjaKHwyLUN6aWJ58TMGsHUcHW
HfIbuDsOgABkboGhbh7Mma5Gx0deQ7PwltMEjCLIrKwIMjhK4f393TXFSSI/AKFF3f56uesUl3pN
0yREG2V4byaFeu4rtfk6ztURz3HHFNeFS0p+Scd5i2Zc+9Ryu45xH8Aa7U+2UZIaTHn2psyVg/3b
+j72j4oJilS8JeCKtmNjxzhTgG/EaqgXdnJS1BX9v3lRfsaE9e8zpCYNvzLL7iAq2FufTZJOaMpf
PJvXW2lQAdUrxo2FTqc6QYQKjR/RBX0U2eHcwb1TCqKIewF6Ak7idoVRzxItTVnD0ZNsj9mZFwoD
mf1Q0vj4czHy4u/VXRzEeC39rK2NqyKGgyLjgS/a2WiphyppuWBkbrgaTP4Y3LZX1LDPp29KbCpP
FjU0RFmr5ZysIw2aHs7WgdGdfSZ+lUUkhBDho8h//+KGrqVV6GoRayHpiXbR4lg5J9acfprJfA/e
sx3vRzJFHwHIALXfLaWurKi8a3auhZEm3NDlj4urITqdlvoSCqMZ3nouEokM4qhO9TDnB4n77Uql
sAasQSaaSz+wuZyGUs+qYlVa2DLb5DSXcfI99or2tMTr+njfD9z6Wcl2JumSUyWoW2zcXlq2WcsM
ES0sgSMFTlkMT4Oqr09N4zW+0Xb91/v2bndWUxlQACYcfyA5Ktcf0XVb2IQIpYczPDC/VafxoXP6
v42hyT9aWt28UTpPe1L50v7aVMXpvvWdjZXylkSbcPEpd29eNT0qorg2xylEGb56o6TJv6Ul4o9O
l6vn+5Z21kl0ghoVVQ5NthCu17nYw+IuLq5obvU5rD09/4T4/vIYWxUF76Xv3tQxky0VPatPZjZ5
B+WK3/yMlwkRDTB8LeIsnFQwq1tMyiDozHfVuIR2rifGxbCjXPXJ+HREy+04eddRjPACxnTpf7uN
1k1n2RLMglTts+eC1Kn80DKNM/MTPfaaoLdS5vlItsnypidWb94MdtlTw0KsKn0suixqfSFcKl25
M0SXopyq5uDT3bocmhN0iGljsTa6FdcbSndcaHFfc/sjt76YrTuHWqPKzaNuUsRNijeMavuf+59x
3yo3UJdyijcDjcq2QNNaxWpaDvoFlt106Zdhfu8tVf9vO5O2l2OV/HXf6M4pBWvsSs1PlLQpTFwv
1Z6UyluYphBaRdT7DNQwHh2rmsO5c+2DY7pryqGV5iI7qFK5vDYFvs9o7d5Rw7RrzEsDAjrABysB
OpLlwQeUTmt7IomeyUmwAzZnYwqh5bKqk1wNS9vNAyPNlosduamvKq79wYs8JbTT9g31+zZ8/XYS
zxHdgbMDXbCJqiamqC0NuL9QnaET2jpfU0schrppVnxw7XbeZ24bD7R8oujfbGcwNHh0wDMZEQik
mkfgdX8uq9eey4peR67O4qFv+/ZpNkDF+1WbiQC8ZX+w3h2Xzo0newcTT160dbGpE9vQKFuOj8qM
62woh6d0zJK/WyBhb2uBuMvBw7xjUKqoSCFfAEKA5K8PkeHGsW4IsYSDOddf4jqjwh3H1WPKJLhQ
IQU9sHd7KSWzkYYSkQu90u2sjdymHkfnXQ1dO43fKJU7AGczIuQYErs718U8flk6R/9y/xjdnl+C
HTkszyHuoXMpPf6L8MMcesNNarZ1AHAUyMIWE+iV6ltStdUbSCU/q1oCzyzloCF4e0XxBXSZ2Fw+
J+nntV0jJ6hbWl5M3eq857zPadDmafGU5kVycEV3NvbK1OaKxvNgZnmNN/DcrATQhkplEVvuB7U1
pvMaNU2gGWt/EIHsrg+YkQpbWwqKbaAhas081KTha2q1mX0HeV3+cizekykpvYObcWuKfBInJ3Xh
4DJvo+epsWOr75Y2HIj7goVC0btVTz6ZjaO82q+Cj+C4gOzmGqJseP3RENBI7a5dgf5FbRGUKHOe
6841fSdVlE/3z+VtpCGhGPga7ryUtdi8Fk2KJCK8NUw5+vDYTGPvK05bnrU5oxjCefSXiuF4aOZA
fl9eP2gVrSHVRLOWyg8wGNh410udhnKtGWndheqaise+mu1vyegYPsUi7X2t91VAkNQ9VEUzPPOI
ruceIuVpBG5QBPFMx+PAO+x9ZLDtmoxrJax7441chJ3bCIX0sGzWCcGWUv1Kc4Sul+YeDWW7vS+u
xrtJSotToGS6Obo2E6BLY42qMLaMKkDI8tdkN95TNvZdWI/G+ilZ+iO0+q0bkjaJLGX8KuPL6+1W
CycSBcFdmCtRLMdA676tjMu7JS+GUyonAYpl0c9elxxNlL118+hgILPP14baRgP32vIKxjEuK70O
6yKxiFw17bHJ3PmiDMxCXAmUnu8f7L3dJb3E1xMySJzrtb0iq6K618w6tMrJDVPVyQOkwNLQXTvz
IWvzP6hmHrXc99ZIURFyuZTExPFe28wJ2gn51DqM6lkPMkck4IwSLpM6Z0Fcu/arnR8354W9jZ+Y
LKfz6lSrw9lsUl8XjfOuXvrqorqNfRCb7C6NIhczGng4yQ2ul1YreddE3VSHpjBHH9FPighVo3zI
EctAndh7fQWPpZH+IMpLIAJd6NreUndFQo7CVs55/ODm9T9jXjOFuEWash0s72An9+7Fb1QBoyCI
m7cet9Pt1sjdoQoROrO+xXT8A89J01PN7K9TJzTnndW1eZBnRnnwqsiFXAe2NOnQ6GcxCLzRWrhe
qAnPuSig7IRJlHQf4KYvb+1yzA+qTDcAA/zsCzMgQq7NxE1jLNpiVSFt/RQ15z4+GWbbvXWj+Dli
NPFT4pRJmACSDtoYXlaSsdvmNExvmSPXE9bP5gFNce9E0R8i9KP3hrT+5gu3bkOu3TsozK/LFIqs
F+HaMcxcFet0dpP+qGa5a88jRIAYLUulmxPcDTajTCHlhK3u5r9KdXS+N7o+qcG4dGXuJ2k9/n3f
Be1bJGnhBZeFxY0LsrOuJ03n086iM/2W2l44pJE4a+YSA0V3j+jsO28XIkOWLKshG0Kae/2N+8UE
/2ubVaiVrn5iCLIbuKtXPTaN6A/O0553lWVSHhOaRfCtrk25Qz0jROLy8dzEe2dOy3QSVe18jrpy
eov8Fz5vGQC/3d/QHavobtGWQllVijltNnSkGOnMo1GHqOR2j/U8Kg/lCFy2JuAPhtrWgoxu1YFR
eQE3F1TqWKBT+LtDtVV6zEDnZqtXiLDXnJGKhhm9yyvzlzUaw4kxKtNTYunx70E1b7pJKw5uyc6S
EXKi4MRrQka/VbPsUCNaJwMpM22KhqAS8AYmL0YQXR/zL47dakFq6keDHm+IXrzSqBBRBDKkhu3N
RlcVlTXbaNwTQOHGDumkrMgCi9H6SWxsPsa9ES1hyei4D+UMbvjNkvXRd6+O0+Y024py8PZs90D+
GukdkZcCAsggt+vDtpi0O8tcd+WMyeUx64YhXFuRhVbfdvTTUDGN6vKIlrX1yxgl9mYiKpUbIAFb
+RDUYBUryYvo5CRJ9Y3drv5Y2kNm+PZw/bYCAAnELiXUG5CeFnnUwMYyQgCnNN7qimL+WXped4qM
eHic27E4d0Zj+X2a1m+q0T1wUFuHIa1T0ZQ1YlPqDsiNf5GUGsNgMRre9E7x0Kxvk8p4MmJ1fGom
itX3b+6eJSIi6jYAESQh5trS3NbGhCgF2G+ynsm3KkpSPnRM8adardUBnGPXGFgcSZ7+TXLaGBOe
Na2rDrzdWvMuMCO7DSY6o1lg6Ovy5f7K9s6JpN/+v7HN+91567AoA4jytm8aIM9ue3GAyVz+gxWZ
DdIcISzathQqezG0aJSIW5g1Zz3trIfE7Z1P963sbhyAEDrUvBOc/+uNc6aG+arg5k/IHJbP0RR/
BQ83nBcm8h6s56bUJY+eFMcE20MCetOKQunC0bPGgMAKSpWCqFH8EGblBTwiw5umTbRARKhmI0Pb
XYx2dD8SKL0Wvf77N/zGc4Btoma6iQimRpSp24HPRy8yfZr1XPNVTdiPCFsvJy1W1ielN6eDl3Mb
FGCU6AvCBwB2XPqWQN3bmZmoaYYzs5vhVKptNwVZhSeNIr29KKS0Bx91zyAhtGwuUjhFpeH6o0Jr
idIc1Sc60BF8JwG1lO3WT+5qK09adjhzdOcQYQ0YFUKghFpbeYYxLppsMD1Eg3utfnCacnxKzMU+
O0TtB3u5a4oXiuoProXJm9dLq6Kx8KrJdU+RPlUnzWhUX1COPgsTlt+rrwb1UCnYLXlmQDWvTXWz
TRZQjKwqE9Nj0sQ/G8gAz1pHInTf0s6TALEZpRvUpFAL2gY5faaMGrNfUBBoC/t5GfX2D/rBKWQ2
q/pCGmu/qaI1DtR4iqh5T/GB+b09ZcQz7xGQRtDcGx8QtYsAtg1StaSydta6VlwmN+9O7TL/vL/Q
Hc9JMY0SLHUnNOy3IJGE2UTOPOPTvBJ+szAV708995qDx2Dv+ANF485B6ZXoousP19iVbbVIspz6
dio/922ZPKZxNgZmN7gPGq274P6q9j4fKFDZpYBXjXrHtb2BAaPOatF4LbpxuCxNrPwqF7t4VrXK
zJjgk3QXe3Srd5E9iD8qp4uPxq7cpHrSw0h9TMl35QLelJrTybMp9HonKPhqfJ6sNgoiMRQ/gZar
X9ukqc6ZFk/dqW9sc2agTdeHDDv0PtPOLZn+46XOt9SLx/9wsBxSawYHyHzoRighosHXV6uH5utq
nOHPLL5roDwk6AgeXNadgFGKesGsk7rfN2AnM1bdDFUK77QKtAfwdI33vCSDq/lWbA3vm6wzwkFY
Rwd6d+eBO4Fzlq1/EB3X3x4/a7gdpOtTUSfp10zoyQOiVc0HkcT2hcyonnxj1uWs9EaN/Vi1qq9p
z7R2UP/jSnlXHeqfqlVGRxianf3golHUBB/E67OtbhSxWQxDJLyT22q137NvD2uHwWSh0NlofZ36
LVNdz/dvwo4nwTczYUQWOGUV53o3rEbkcU43/wSrciVbMPpwsqyRQcLzerpvaufSUTwB3WEzJ4bz
L3/Ki0B2skCrayVv3JQqbciYbXAPdtdArs77oCdNeLSL6qspyiIsV7Qs71vfcWQcM2iU+DES020H
q467PrO9xDsBWDQeWma4kytOyYFj2dtOhngi9iHVZcgLrtdojvZqRDnvKtT5vyqrir/GnME3jEk9
IkLtuEwAVxImKDVwCdSuLYlUxHNVsocjyLWgFijY1KirBs7ayVneInu4v3979iDK84CTakJH3byt
airKVjU6D6xKX8JVz790TLu/KKKugqYojlrJvzt8LzN6DgjjXmUHEJl+Ck+b9XVjnPORWu80VEl1
TpN0RJLZ6QKh683T0inrQyLc0W8ZJ+nLMb9+imjuu8Lg2HpTZz8Mlv0LgT09mG2K6Mzemw42ZO9T
4z4c7g5fgL7M9QfQB7Cpnld40CpTg+Mc289taRY+wMUovL/3R6Y2e1HwanZlhampUMvHTHNKmnZG
+tFCiuLgku5cE2J9Ql5og/R7t14oiZMhm1D+OAkzjy/mWtHyXZX64JrsHCZyJJQjkR9ArWurqBED
+e0bBoSi8qrwXavVjX0n7rSwMSd4S71r/3t/B7elY+luwD/8LripQCE2CSCd1zWybTSrIibtftVc
6lFOVLxTmnT5vlD+e4/YQu9Xa1ocrHTn0xGlUeb7jdCBVrQ5JbVd6t5ksVI5wcBF68D3aKa/N2NR
HlShdtco9ZYwKAcEyk1/4V+TZaF0qsfRaUR05x8IGKitJYpaCVSkRfZ9sWL9vdMq0WMr+vZ8f393
l8lAYUmNA2WyJbvI4TaGg0YIQX6mfxMLOKPFtaLC9+rxiEi0Zwu/J8EXaB+D5b1eZ505xmLPNp7B
LXWfSajuU5bnT+4Kven1q6LwIjNBesqEateWGMwwk2s2ETJoqVBCyj1AE4exrIcgycd0OXii9vJt
QA9yTgiKP1LB6dqeaqUMInaT6DSNNeVKr7T6P209G5j45aq+suZQeiL729qLgmEspRlUVdccHNgd
B8BvkJALKOqyEH/9G5IoNiGCVayZmTl/oPwsvgryi4Ol7gQ7VPdpD1O8+83tu7bCw6nUdu1QuBtL
NQvdMqlh1sGwEYN2MhEXss6K1mmvnYuKG6BowhmlpEHEuVVdVPU6z1NTjU6r1lp/Wupkf8mm+Mur
T82Vkc1X9LKkWhsNI7PRRVBOuGx6ncTnUkzTv/dN7QWz2JIcW5TbET7cuJe8K6PcMYYIEfKlfMrj
2Wv9wemLr7qer39pip0+LcqcX8RkZN9iPZsDIHZN8tS5bV36vQoYfhyX+ugQySVuHm8CBaonFILB
hG+bHMqUGIO5atFpSLTsQgl3PjMkTw5eioRfiCNJlb3TJBXGyFFlp36btbiLNlqMGMCcHidR7rdQ
jgafMtk6PtIxcz/OI9Wq90AouqM4ZccZAeAjcOe+ULm56SZX5uzB1FBObmQCTEL6/nMqCsHQrHwx
Xx9x/O6TIyEucSfbyp+iOMU0GT3T2gutDrpcqJSDUxFOWpk+3j9Yex9QtuT/39TGC2iQ6926mxSk
tUrjVMzecEaedDx7ytAHFUnagb29bbRQOANngjgG+MNrf6B5IpqEtSjI4Qg65ZFm/tLT+Y9SG+xv
91e2e2VkKR1RXZ79G4z56CRxr+l8scWrl79WA31Q31DbvwaBNPGs2/pnmbaj6VskPsIZziOaJ6Yv
VNCxHZUk6pCmON3/TXu7LQGv1OIMaKrb4eFG1CuFo6jKqXM8KFwwD8cPgulsfoW+wyO03eG1s9ml
I3Qkpodsk3x/C/RYikYo6lIrFMTznkja6X6aw9iETMN6v3pW+R9cItUOVIgo4lJN2nzedIhoKGgZ
e+5W5UNWDsyTceG/pHL+9f293DtJDiwf7iQo4pumJyF5nk8ZHhHSePS1yOrvAFi8s+bE/+XMgsGE
HEEXjnhr43s1L1vL1J6V0zrrzvdlTJ5bs51OaaofkZfl/9PWnYKuAEwPKgjsqVzzi8hucZK8WTzO
Rz7r3anJzc6PlPlo5/ZOIaVgqElsnHujH0+KuVLl4Q6a9tJe3G6a/gAeGPlK0efnOIcwff9L7a6K
mjAUDEDDzjYjV1RnWCYp1TjktXqanUw8D0sGIP2+mdsDQSIDmgBIE2Sum7qKuqJWWCFpFFqJXf9R
tACIg6Za6uc8WZvuIHraMUbUBBGKx4j/2Z6Juddnxm7Wcbhq5RoYveddVCtygtHRp4NwXwaf14cC
iTKmLwDOkHrrW7BIg9wADAyTOzUZzk/Ya/Glaia185kbOTwm4HgfNGENlr9apjf7kbFMB7f69gPy
CyR5Bg7Lb1bb9bFk5ImeTMJTTto8FW/mvtSesgrR/Pvf7/ZYSiuSYiu57Te8dmPsly5rixjsTYwA
lZKWfyIrWmRhIhrli6JVqX66b3H3IxKXIn8sMSHbQlW0NIxlyvuYMlTrPWZrGqEFIcwwocfx6ied
xb0wJRf/4mYPSzzVntnGYVvnxam3qv5tE5E26bEdfbq/qt2vZSNZz6HRiSM2RQRGDOhulgxx2M0u
g6e1rvusxl75HxZEZ0n6elkU2fKaBmF6lZ0g9VqnrXdJrObvuIzHc+owEPr+eva+EgVk2qwy9r0B
XbSRsRrGHMXwNdP40dYi9VPVpGXtqykl3NfbAukvKbm8mrxh159Jc9NMnXtFOQlbHU4JoLqHbunm
0AbZ9+p2GcoqMunkGyEHsJWDNEujSRalT2QppHxYYyN+aDXBuClrPgLN7J0IHmRAvb8LFNsBMKo9
xVo96EkIJbUP+27WpJqdOL9+76S8gazzA5je0lDNuHLMKBVJOLW5A+3f7n2bmQaPhoiPvO+Oq5Aw
UkrM1JglU/T6M42zl0x0+NOQdn/8tmeqztlQJicUZVlcQCXZH+8vbWcDIYJQyaIJCBdjC9QFgJ5r
trASQC7m9IExOvF7ZjkbBw7wNruR3CRGWkClk0CuTaHRVJRYGK2XhrUWGcHQGmNgAxqGcJ8pH/Us
TsOU8PngddnZyiujG28R56WIx8RJQ7uta8AF1fgxn/P2jVOu00+3mfsDPuTOVqKvDO+C54x29HZ2
xzDpna7HePWy64yAL+k9Iu54NPJop8IiVffk6A5U6Tj2mxOS1VJ2Ag3ucFVXJYw8twtmp43CGm8S
2JmiP45VFV962KFPfHCmZuv5FN4/NTuOC/I3uYeD7qqcb3p9Sr3/jceL83CxmuRUrPV4cXslouNY
ed9fb4rsGl/M+wycYfMVi472G/yALIzUsn1sZiX1V61Zg6513YNT6vKrN+GIHNlFrROWKZ1D+e9f
vGSQ+vSyTgoGZ4zu8sQxaZ8ZRJJfel7TD0KVpYexLlLivBL1hPvL3Dms2AYcxN8MPtp+VcRzHS22
yjxUYsUOjXWufWTltcAQPOJ6Mx2Jgu59wZf25I19sVYRR+VimdiDMNwFbjbVgRub7Rt9MIqDxHjn
8lPdkTAUoI2Ec/q1KXcqe7UwvCzU10T9ay5p8s9mkT2L1HQqv6AS+IPsrrzc39DdBZIg0hbE6dyQ
aAfuvJUhvREKC+wk/13xAGBEe/LEkBwscM8U7lNqFtFxJo26XqDayWREeHy7KZ1OUZyl33QFPEOL
/PKBqb29JPaBdU1xHJyW9EEvPlvdlkXb0W0MGfRQwZQV9TlWGYmSLKP5YZ3y+mJDVjgIu/bO5kuj
cv0vjDq9ZShMBOFeOGrzZPexFjRpUT/Vw5A+uWP/WhEcbrrE88h8CgI91P1re2aCpE8eJUUIUe9d
WU686UNyIfyyLxEc5aD23KM4Ym9feZ5op8sng2zu2uSoL6otvCkNF9DGjNMgG2OQqxWd4GFbiV/j
gi5p676+14pQMxwggBRyZs/21tu5GiuevqRhX3VDOLYMdVA8p3/bD9av118HQJiSGyg1m7dTopWs
BpcYqWkIbd56yBCyDtLZGIKmVrr/cPNQtwcIBjTkFoOpD1E7OqJLw6JN4w9WXBWPYMmXh2U0jlr/
t08u+SOwUmIyiWGyN59tyFx64quThQDSqo9AX+u3Zi+ORvvenn92zaCqB5jOlHiL68OBvsQYDZJA
ZTDzFjGA4Wy7A7T0Wv0pltQ43f9SMhC/foVoGKOkTgpC6Rkd72trnbZWXtqAxHaqpLyItXDPgHs+
WEMufCcZp4fO6ws09ProYpjzUQPn9iKACKMIj0qgJFluq/HJMJWDNsMMy6PIQsxvXJ6YRVF/Nr2h
R1VYdCAnvfb5/pJvHSialDolL/DJKF9tG+Vunjlm5XpdSAo0BnnedRfGJCsB0+ReOwKefhtkEJIg
7IHv3wpszZGXjIo3liGkSMbEZkOMnHjcVV7t67aTHSDKbyMKrP3mgkhFAPz15lt6ODK7zdHXjAzx
NAE7O61oOwS6A2iodKtPZWQYjwBVHu5v6J5dwM9yKgAkOOZzXdutWricvQ4KxchK592oFtmHyWYW
Ujwpn5NS7y9VhlS9vnCU7xve+ZIgryT3BZEtmjkbw6nKXBw2tgjjtp0etTFfH3VnGACkuYV6NJ1l
d5UuhRWIlOi1byXgemMW9tDNRdjBm6BbMWid73Sles6H5UMuJvGl8solyEf7CPu2t0w6Jf+bpMJD
tfmu5jzqlN+VPGwslXiwHI2LiNb5sWrV8uAI7ZqCmAExBP/FFbn+lAwExIumndxR16ATBnfMUtr4
gyma6uAa7u0n4CKIwMAkwRlsPY/IvCJT6iLMXbiS0Ai7S6OMNexgXfs2Go1+WXRrOEEJOZrTLrNN
1nHt9nj0JSGWShmx1FavuBunLs6jmdEFzBYaDZ/cQ2O2W8M0Ob9LtBKxtkiNkiAy5gUnxGkQpyEW
tXlS5kw/xczCmn2jX2fbF5kiPmv0IyI0nA1R+9M0mY8l6HkRVPBSG9+ByfNvq/D+htVixj8XB45R
4HizV/pd7QkBZZUZJX5jOj1jSJloOQVLuvCy6GWS/h9159UcN5Km67/S0ffohTcbOxNxgEKxip6i
/A2CkthIAAmbCfvrz1MasyLFFU/v3bmYnlCQLBQSiS8/8xquU4hlPkBmaDryS+18nmTV18dlysJ5
Z+vR0cnY8ZtcqEJjVtQgleN56KqD6VW1Suoutz8WyHYPO63Feo2mRF6ejflofPZWLzo0fl6p2FqK
IjzLuevUHgsYc7pdRjuhGyVU6p5iyy7CcXPXGaWCHKkGC8gQS3g0VZvXMUoniCLOEZopsUI17EoV
wv2zRHV1SHSJdQPku6nr2bS2JeKwN4wyloW5XUyFMBxUdsrSPBpgacB7TFR88drSujzL1lDeT7mF
CmKR58FZ5Wr8PlXYRd9c21BfAVlVp2agludjqQP3ouvDQsSz7U9zkrnGdKw6p7euw9U3LyvfnJ0L
sWz5e6oB+27aivmhqQv5Ccnq4QEoTTfFhgrNiGmLU11GLTOtNFMekK3MM/wHK6CoSIYgnPO9OVBf
KMtcbzhmhu6Mw7m4MxUM5KTKpv7gokOFOLUufJlM9lT3u6lHqTo2kUQQ8VYPxtfeaMoxFrrLbDB+
83bsO0cOcYS0QZcYo2nfagds0WHbMjknWo5OkC5O0DABwFATOwN3Afan0A4KY5R09HtLqOzaWitd
7IbO1R9LYSwn7GsV5Em4TPKqp055tEuywLjoYAkcJuCdX8xxFlXSt4vjXNljXmK9lUuEO72wasad
VbT1Bxw0szZZo206H1Suux2aBO1xchrfjQ0zg6jbbWPzTk45wlqqzxadZLrnSeSyx6kM4IT7SGdL
ghmCSzzE/pgvH/ysr7Lzmot9hUfj1An+EACNqJXJBkDerF9m5J0uqqb3vyGvxSlWRdnWpXWNymBa
oZpUpU4wtrcqcowgVmY0mHHua7FXtLmDuMy88U+bruc3YUbz+exllTwzjc1+q4MayyWjbXzFmmQm
mSlWans2MeoypZsXaxJ0MsrRvjcKtc/FtAy7ua6tYr+aU9MiOWxXdYLEWbvebUW5+amcc79G7qv1
Lwc5j2FMH8p8yGezYb4OvPY4O3bFMdhV1depx6MzXuvauBDOlH9B6WW997RNT8Utl9VKJK39S6WA
ACQweAv3qxkUUXC7Vqj/dfTgp50b9Boqv9stfbJlm1M2u6VqO7FfS5SReRqU3EmTT0BgxtHHKxqg
TPTJ7QzLvcvsxcEGRGlQgrEO5lkeJ9vq0O8zVC90DFvFe6hHbJv2XeDL9k8gQ0B7B4QuzLQjt78Z
rXI0m8SVInMTvkTWnucIP1dxEWgxX+eVtU0xqJj5Mhgqw0ViuQViOBvDUH70DBeAxWI1zcyrZARH
dHWGKR4tU6kkkFmm3k6L66xn7ZCPVTwbm/eI32d+hSKfLxzEna31Nq9IgZJ+VkYeh9285KSrsq4e
IkhlQ4ye9FjeaIwwwiFu+0BYb6qQVkCy+WXxrhstI4oDt5gqHP6sCeQDykLoGXXGDEBSLbrdiVw6
ThyuYi3OImcaP3henvlxUOWhfVg2gwyOMz8Q+3otFmu/bahr7Ff07u3LFR2f+nHarDy7dwbRqDdt
1rr3G/B0jB0iV7fXXmnbxZUO0cr8Jo3Mai4QOIjEdWAu0v6IoJ0dXoVTV1k7OmzGm64TnSQg5K4P
sFOhruv4i+0k7lqVxZky/eoxksF46c3VrA+9RbjZBx0asocoaHvS+mIUPVJVfbsljV/6PMTCUDhb
+LM+c0Q2l3uv6lCgqLNgfBRWYTpXs1/Xfy5F621QbHzdE9Sa0b4q602+64xFZ+d+Dtd51/lF+CYY
TatOmaXVw351x/ZPfwwaHwCWWN8ZepxkMpIMFpdCF4u/j/g+zm4bI/zn3NXq8nPTz6YwXmRvFAdp
uMjtjyGKPUguKXXhuIWXP6x6asvd0HjbtnOl7LrY1Kqy36i+aMQtG7CvEl870uiT2mS7XQdkYojO
FwFUE7lKOzrzu8rv43JwHQ1vOQ+CN+AaDLNPfDXW2b7VhbHsJpRgESFT1bCqveRm+qtO5SBizWKs
dJ2gYzE7cTGM/gXt0qk+RNMWRPvCrFfCprGMdNEyHPbcNMz7Qn8rnC3/pB2vVEne9GGQtqPnvJOB
OQ+XZW6HBZA/DJzugXj75a5xfaxikDEeHfgLoS3GbUGuKFIb2UkoOE2vpqCrDagGeG5HOWJ8Yon+
tBwpzBspLXP6YGVGLtJSbnCyF8aNnrP3m3oL94PyZ3kCp/pDijQrIhlK54Ar9nNtrf1HM0fg04gF
UKRqbyhjQtKrcbGbP9NlWXWxC96+fCRpRPuU85mudo+hXn/GMHrWb33DHNZEdb0gKiIZau3moGlB
yYut4sxz1jHilbdaZ1+GY9AD1RuGLm7BY81xsAWd+TkqwrKNT3pVDuriSxfRJ4RmnhC9mjnOQ2fp
kgU/BBrQ+E0FiWlXRABt4sl1aqHo9RIaDBI965SJm3Hy6zUVY7aKK3vp2ovBkLLcFUMvL62oMupD
jba3mVizzL9MJc8QmbewkmDrAUQlZdHbtEmkHqMYAKi37sRYR8u5dgly8Wbn85YsclEfVyRNbqZm
jUBMD8GSJWNTjGacwWM6Lnk+u4jwFprgNtn6wziJaMROxM+duFz0etNM2jMoPk07T1ZC6vtoHvBn
wldH3qB6TsitwUeJnUUoqGJvdO3itjA1pY3lVnUdV7kuoh0UidHriWHadpPBtbd6r5XZVjttzI29
XzNJMV2hISZ3jrOuN2ppBiexaKcVcSv8xUXsXMspoefs22zGbcqvc6gy4puqS73IpJ2yCsw6Xbkm
8WRIQmyVaGvGvBBhuZft4q2XXegp96hc4dgH2SzFcvCUpbuz3Mg03x1oSb1inTHUkf+271a/r0iB
RpVFgNT7II/d0muiq95tpb7qSuGOfLcOemtsB9vqhvHqBkb/kXS17z4EfddmN1kd5cRAkzx+zmPD
q8buYprtjVa2vWh9sDK/vs6BbuS7oK+EPrpZqPJhx3+M4nEQee3R+W7UtJuQlGxS38CBMS7LkOyM
4FC7cT5YDNARBVFFvEY1Sn7LNIbtgcZMZ+zQ3nfmN1gou+8sPm0728Bm5PFi2MOQ1rwH3d421/Ch
9bcui3HkboNDr3I8CiglC5U6UZZNF7MbqbfBRpszdYM5gEXT5DgflJ7Sw02npWHGix98R+trvGgC
AoSIS+kpIpGBavfVQvqMJCFHy7Szhqz46i1BuPK+lN5ne868PpmDKL9T5CT2DhSGezB8EzWyVUYM
3ihvhMZ1xMpsbM5cdcn+y4wzp4TFGkcMKG6UE7XLWaP4WRMKt9pVYKb/xBsFD8uOWembwp2XT3qu
y+teOrSJiwru/GXVSZf8o89yj37mPPYHYaocMkkLM9XORDbtfKtyRIoqmSvTqJusd14lgiHW7gqi
DZJ4c4NVBzxSQ7pDlEBgsG/7BYZDDNMq0meUYP23bdP1RTSGYXdYajl/RCUwuirXCEOdcQLDTvZg
8Rf+FK3qUFTBXlWOcdO4zUgIFk54HPEj/Vbh6NrchfNo37AxnYHCITfuwTsEghRPVudAHrJ3bm3U
Kq6oJt5kVZabO7cY2rfclisuAtHkXKYIzZvFWCMraQxLX0X+YtokvGrLLvx2cT8okyyWW8lWfShX
v3V2yvEQ66B62z7gmMEb70Tj6p6pATvJYx/2MoiXmuezC9tsuCnXfgjiaixzVBPaidU2OesuzNk2
vzZuXnHOosf4BU8u+5vR5ohCrjoqrxbdc7KF42QWsZwIPymvgvuxlL1u0h5yfJjU2vNkUlDxePFa
lHD83FBvsZUX1jEc7FMXaQ5zBM8cqZJoMSc7cVw9BmnlTNZlW7BHkd32sjouldzqhKZs1hyi2XUb
tAZQzk49uzTOqSeMfO+3g/9VjAY4n20a6oJ6epMVJ0zHGbI5TaSuycTGJs4b5Vl7xQkAx54hxKNe
2wWnwQkhpLPKq7IvehtLaoWxdLwUvL7vx60NVMmhzs1h+gj7VE4Z/nrvqNAi30Rs46KzFZ8N6s2U
aB83jZ9U2yrPtjGbl7gpaqd8M06W+RVTRn9M8j6omn3tLbz/A6V0yfuLkBnngm99rYJI5rvWs0jy
q8xvLAp6DzRFS99ySbQvbbkrcdSuYgvy3ByLpZncRLbgjGkeTTRZ/XkGoG40LjScXvkPkxiHJeXY
zhUHs+yt2IrM3j1rS8+u0mbpyykdvQD9k6LVUWI0U7bygGmzHETpt2VsDcMYJr6bi+F6yWR3XaOP
pWO0cqLwKqPYPUyydj4AysrGuJ1Vq3BUiZz7UoBupttTbDshT2eDM9r4mJrmQFpvl/TFkmUMxje+
q2wRj75wy/OmZ8AYQ/523+LKqNaD6sroA0Rb57IccuuzqWQjL7cC9THO1K3vkrmRzp3d4Jd+WzZ+
91C6hmz2G1nt47JxGCeSr/hnC6GGSLJuwdVcM3GKyRJ1cVjtdmQ9HaNoY0DNtka9oy2iWIUnqQK7
cMlYms3/3DXLlJ9L1WDj6M+hOyXw7DyGZa5XB+g6LYptiuk3R5ivZHQ9NvMa0M6h3XKDfGs1xlAN
1J2d19m2n82lfayrZZ2S0Fsisqkl8+gJWa74cqpIONyI2POecnf6xkFgFQgeNgUSc3JkQfxwKfZe
v+AoTj9g29V5a0QXrhb2DeBn677pIlMk5rSORyaagqopCMq7xvXWKe5sZMxiH91oNw49qd5ZmVt8
sZ3BfdSLjphNZ117tmg0yBJKNkpxl+rX4xWM+vMq3CYV6yZEUbNoO5kRz631kdgftpgNj/NnpzUN
ydqPOUNfXYU39UlbEiiVqL+27qznM7eOVL9jTXFE8XPffpNtrW3Fy7I5dWy06L6fOZJcIGaNh4fO
LJsxLid/XGJgGe3bIGz1pQdhoI0bdsLN0JbyQ4EU22MhvOxAJmvMKNTWJbmH8o/VvPUf5wmiSNz1
EU2Cxulr+uU4oTK5DbRRkzBW1rkuZFGcObWd01sbaHHHmDsuyGhFOWGunIe5OPq4l3cJcyFwNK02
qQTMurWvdR2sGP6IcRq4cdc6sBhNjn2P43YpnzHd42bHCK6snb7a5evcsusjMSykAbr7QsMlMMlF
8uVNSfLeYCuEOlFczr75zWO0nceiK2UIY0mqLzWMMD/uhoGadRmW8HoYhhYt2bq07h3DtD5HUsxW
sujB/qpl1N6VbPgt8Xp7Og/XvAsSQ5OBHP0RRWJ6k157jkddFCZGqd29WKlrMX01gzmurHDx06DL
ZoMEba5XglNXfETBR37oI6v6qEqT1oMy19zb66ybv6hJtG+isqV/qSJf2Tuv8/xPmVgki0azaWOw
7JhfCrdyLmdgcHNiCgObrC2Y8m/h3JIPjtROxAHbMz/5juhoaeVTTuo09+rSR77NoFCvtktcmDeR
TNEGLsuOWv+tpUr3aFdT9bHxEOVKhfL8R9KtlbfR6P17FaBMuBPmWn2ghVt+saS3jrDB2unBguVq
01bYyIF8/OgFhIwRlBdO5u2X1QKhHWsdLe8BcNY6QZvFZ5fiI2SneddaZE9ZTe3WqWU6qzO8dFHt
89xDHxS5GcuqXemJhKMhdlU2nCI2Xro3vbSWnF6ZF35dRK8eJ5hhKm7CEN8XR9MsTwKUit5AYg1k
sqq+/2oqom7KtvIeV8Lye2Di7fvCUzbdh8Ijg8iMlgAqZd8NSVBUxpxujoV7VBuUfOtqUGZIE4Jp
HXqC0WTslsjvT0dh2B27aSYUzKNT3ERGjpalH+h5V00oRyaTW3AIzRREj5YmiYLV2XjHeqzx/aXM
cd/rEuDOtVdRGCYc2Drg9dA1CupayAXxVhQqj2ZRLPZt4wbsoW3CcDIR8+zdMPZEi8oZRREeBrq9
VHet74pzhyajTLUo5XnnLNO0r01DR7FVm96SjP7UWUmILwaTi8X1p9hWfvAA+GLgsazZaNOyaZDB
s2gxn0WlNTtJzlwDIZ1KVBcSgzTjyimp8neTExldHGqHvk2Uey5oh8qxyMqnsKUnrsr+fp7MqtiN
rbvoWNfRKG7o3eeftY1aNwyaSt/q2rOA0m2Nf1M3ncyPklP+TduKCbaCIPlPoba3Y6xgsSnY7Avp
amO17pBgH2CdaTWWMu3Xqb4fdECpOi4ByXxG1jGA1PGjqxYFbPREtZ6vIfTRJ4rgG2+xPfqca570
gp7k2dmquFZz38UW3cZ7u5kNcYhUWX4iH6IONLIuQFA8oikDw7NWBCRm0nd547SfitDN3o3rMvun
LjLC8Jq5RJjMJRVNsinlnQdN1U1JnfcMxSIUs9t4IUGrz5baC5djS6fuEz5J7l1uBFWR9Jz2UZzz
7sudOVvWiJ90Nl7lzhKgfkXzxYrRHKHD1oSe8WmhvLgRm6ff9tNa3bZVR3LVhG34lteKh9SFWXXR
zhnVPQyp0H5jRoZRHPHCdcDn6q451RX+xO8Y04XKmbeslkSqQWmXmtCliCgnsrjVo6rcZeEEYg+X
4K5MmBN5Z24+2Zg8NZXbckT67R3Ro7ltG7mUnAoQqHZD5lmp4/WNQx9rsq5I3yZeJQhVXng5dPRI
LwdqNjQBkfQ6ePMy3XmztX4em1EX55FWhMF8VPZB1b4IkvlkfZK0mRc+Gr1n3eSEGl7hLtdVKoMl
eofQjkUftmiCT2vWAzKcIx2ywbIxuK/U0JS4UPgw9Jp66IK4iNCricOqC8RZMdujtTdD+gGcbn0O
4LKRdUY/z8ur2BmCUZ3S2PBMtrTvdkvZW29H15XvvHx0r7GjXXHWGkw6v22+rGfgElzmUE5TdqiB
GhHKWpEQHwc9ZuoAHjbHFSeSX9cCUkTcbwEFEVwCs96HQybN1G8i76bRIy+HWEqGOH7uLjQ2yTXN
3eSL7i5gLPana/dTiQIxiRCRnT5rHOY1wAS55d4X6eryC0Z2fY5FQTkecjwcq8u2Gak0bY4AShc/
WM5pvaG0PeSBKu4a50Rw85qhfQVk+jOAIgKqeKJFkfQyBn8GkMrMfuiR9GYcPbqkXpEw952pLMwl
hfe2zNXy7tdT6BcwklzQxcAhPMlsoj32dGiqpEZ0ABsOjDSb9drJ1JJUitCZK1y1MquinUZRcayl
mnfCmKL9WJeviSu/IG7HlwAbeQKsn4TXnoFT2Owafr+oQXdnw8XGHrkfI119K7Yu0Cm66mSSIkcl
O542wfkD36vPdx4CfOcoqtCh/fWi/IyVYcAKoAofMzqC8HOfrom2rbYWPV6f8KubS0r49m3v1MUr
oNufx7iMhYDNhycOCbrSz1d+dRVzka1OzRwpOaaWMwHA9y7yZhNnf/WGQP7A8ncB55AFP99VguFo
L/OoSSM5RfEouvmCKYf5yvz9BUDMiZWKPgFgHKwXT3v7B/BbW+vNCZeaG1IDMaAO5GO79cNbL/Nh
om742g1Gv9z/+tZeWkUGHJ4FyPfkRXD6+Q8XpR89g5sK63QT/Zy04eIc3KjN9kq0zSuIwhffFeB2
JyI6yI2fSAgGhmgbCPomdUX+vhuB8jrTpBImec0lRhzZwUYwcY/opXrfOtuQSGm3rymK/rw32ZQ/
fIdnezO3jdyZdcT9LogHkU7J5lIY0v7rAIeTFztqzQANEFF5FofMAEvklV5IyrVoSyiz/EKfGNPZ
bXK/MIwhHSirSXwCU/OahPJLIZAFPin4YfyMEO3TJwopciMelU3aSHe8LIIeDOUqBlAFqPlpgwHy
r3fQi9dDhscHN428in3Cevywg4oObr4hB1RoTbmmdOrnxDMqfz95DOPGkyzvr6/3AieVR4gmzckb
NSD0nh7xDxeEoZmbqyebNKtlJ47VypWS1vayy3X2y+thcfQbpRjPNXjb4Ns8MzV2KmPzY9udwjRv
a++8Hiv7w6+/14s7C3UzZD0RI/efy+CNjecUGTqTKQbL1WdjhFJuIPUc//oqL642JtugtwHOUJM/
vXkxLpoK0AZVttEDKCKjvamsmck0Vd7VQFbxSix/ISjh9EKgReSJBvFzULzw+96bKAlSTFGjoz2O
es9Y06NrBubLzLR3twVDO/3Vuzz5HqDuh14POsr2c6nSra8sl6y1SVXTZY+BV1bvIUWt1521bMfV
hZD7ym3+HJu+XxFONW5IAAOfs0ZFjRhAsYo2DTxdIsTruW9dGdE6C7cgKcB4J41ke6+rpm1nBUAo
avAwv362P6GiTt8BxVQf9Cy4yOeQaz1MblmuBhvbDHykrLbwvHJPTLeJfnsjc3sfml2YlL0c/6qk
HFeGocGSo/PAF3i2qxijOTorFdrkuG4fRt3nKUAUFXfrjDfU5L4mEf7TLj5dD8IWtvTEqZ+yJk7Q
NV+3usX7xi4fQuF3chdQRn3Z0FvtE3sbXnPV+Gkfc8UT9fhkkQKe67nIwlJHDAFBeUNjmfCjC3x1
MwnAKQU2PBdAG4Jr8BPBKyHhp8P1dFFg8AG6TOBsn/txF+PUhIjBtenYhU0cRRvcSCaX4ATlaynK
S/d3Or65ygmv8LPoumG7TEmatAhM2ceeUff1AdkwK4ydzdRnFA7V54bFPfv1nv3+YjxB03GPSAoD
oedFRTbo2dZpJ4AkwIG61IAy9kZTxtITi3AEl+XsIJKGXu17en1l2nd5+AE8csO0acrySwEWi5EE
wK5UgOe4F8LKwljaDDz/F9EEqtQpR2QM8RP5l9zTmYSftWnYtc3BoJmWgjvuzsKI3o/Y1unm12vy
0u6mnwrWnnTudAw/jdF51OvapcpPu7lfE2+VYr8Ywr1As65C+6p8jRf7ffM+fwachifCG4QG/u/p
BTu/ZhJa6y7NZpe2s5lttyQX+XKRYWB1E6z+ptNhFc4nbdjBdWk29a1vT0MW18Pm3nUK0PtfX3KU
NgnfnFQRwjWn7frDGT3prp9Uk3UpLrh1Gqm2O9B3ESnCXNY+AO3wSvx+4U2zkN/ApAJDIFhNz/It
uhVOk5szS146xWEc9Bdv9fM0RDFn/+uH+9MxTzoHL54yC2E3qADPrrS5mXBzm2lJSbKsYt8snEeU
8l4TOPz5LDjtH1S4eKQnePOz6iaf8W3B+6tPq6Yz9yB8EJd2HOM83CSSix74jD4LnCMVw2vqVD9X
kyeaCOBcIgn0MGQ/nz47HNCjNpidPnWYRFI+V2AygkDsNHpWU9qNrn/U7TymtiDPcXXU3Yh+VB+p
kF4z3f35qWKO6ABotzyLN+m5xnY1U0aa4DEQCAizg7HMy58RjJ3bWXv9+MqOffFa5JUU8TT8UXh8
etfMHEPwz1wr7E0dy8VBdNcqt3hZ1yr99RZ66VKQKiPMxC0gyM/11ZrR69ot9PrUXJW7Y4vJo53V
7yqrL1+Jzj9v1tNbCPUSLWEEK59HIkYlDjjXiEe5VJuK6QoDCRUq7/JXVu8nKgl7Bk15i+XDDYzz
4OnqwRbrZ3cscZIa1vdK+28N2A+7bSpV6vn4T28O7afghD3ojb565ZV8aT25RVofJw0eDtynF1et
6axi4y5nQ0b7gQnNETBScaiGrXvlUj8fs99dAXEu5/0nl3h2n7AOrA50zJAGpaf3sjP925XMKTWD
rANXQ43kMWqLhld6HS++kwFzs39d9xkNwPZ7YVZYrIIgIybM/ZQf6zq09nbTqX2DG+UOocPhWJdR
xAmjh/vNHcKHBs/q1yL7C4tNoUeHiJyQZshzBs3m5ggOV82ABcjoJyDSzfOghprbD9FrVLkXdi9b
lu2LbrPPo3222DXmCIL6fEhXhqo7uk36oqW9/fkvv40n9YUTcZQL0Xd5unvQILU4H/shxbOrOeum
VaQ419nx0ljLK6fUz4kB5GIqGqo3GGSE2KeXalHOy8Pe5i3p5ZCGEo/OXDnN48JLFYcLCjmvvJYv
XhALaJN7sCEcPzuGRbhY4EGCgSkTco4zbOqdrLxvoAlgH3iVfOXteGlvEDxRFUM+Bljzs7MRN2aB
B0yr0EjInaRoPDNG1tBMVhb1lTfipb3hYeMK05DTAQ3gp0sJXDpYZIRbxsBq31kzDmC7yC8hdf16
d7x0HbJq6gZUW3y0xJ5eB3+4TlRVjgSvDsM0yvQ1RJDXfNNeWrfvLpm8VgEEw2cXGSlojTybh3QW
EXKxDAv2eTBuO6/hPf/1/bwQwLDyOnlWkFpwY88CibI8PQ1Lhxuc65xsf5HaywoFxmUqliu05/1k
LKa/LA3JtodXRH/x1IENnjuXYbUluqmcVWrVVO7RMA8HaCq33aqsVw68F1aSOGCGJytl8qfncgEW
rMJmjhqVhiW2H3OFxV0JbTiZQ4Zuv17JF3YGy4gyUHDSJoBQ+HRnqBPlm/xJpRIzl1umUEHsam96
ZZ+/8AZzrFkkJnRNI++5t6ffIPq1bC77XFZrWopWHBpmb3gtMPajlfy/SIMghNIORlWWYPicgWpn
yrHkOuq0FTC+Ryxi474hDSxrsfyj6fAfX5f/zB/b238UKOrv/8W/v7bdyjxc6Gf//PtN99jc6+Hx
UV89dP91+tN//+rTP/z7VfF1aFX7p37+W0/+iM//5/V3D/rhyT/SRhd6vRsfh/XNo6Lx+P0CfNPT
b/6//vC3x++f8nbtHv/2+9d2bPTp0xgwNL//80fHb3/7nWD0Hz9++j9/dP1Q81f/h0/Ix4ffHppv
v8UPw5fx28Ozv318UPpvvwMh+wPxN/yBkKzizKDY+P23+fFfP6JnT73vcC5iau2yOZt20OJvv1vB
HwEpJWMR6Pdo0p/8J1U7fv+R/0dETm/D+j3Z0/KRv//rWz55Wv/99H5rxvq2LRqtuKnTBv/vqhO1
Ig6Wk34ELVgyvtB7FoJHuwOWUA7rTk51cF8sozrX+AW2SdBu5hcHB70x9qYqA0VljVfIFoMr0PPa
uzHFaXC0l6i/8xagjmuxuR+Y5qkoWcE2Af7S5valwp38LNugIcbB0oSvSKh870s8+fYo0ZkUFbD/
kYmzvmdcP1SohrllaPoBDBOjtz7Mi2PfM7FdgdxGwIhFFA3vLTpEcSthSUHXAUBbYBwD3LKMsSlw
jwM9JQzLSbvbZOaY8uLRqJx3HIFpVdNPCqxwvR0hcX10BnzqGL46xu20FNs+aDN8lwM5AJiqjebj
hneaeQPrahAxrJX1zi9LcZnZTXWkCyeLZK7dBbLOWvVnqgB++Uokexo0eZAsBWRIqnTW4zSxeBrJ
rNGdaglGdedaXpZ0WgTgG0wjiUhvXzlOnx4//7gUYtlIlbumb5PvPL0UbDIXuEu17PwA21l4ZuY5
iFgjAewSAorMgrN8/CfZ9C/Fmf8xejyJODfTI4Px4fE3gpH6bT823x40r/b/BxEnZCH/55Czfxja
x9+OShJz1I/B5vRn/4o2f9jkNwQOGwHnEE+Lfweb4A/e8VPKgJwDr/lp3vLPWOPbfzCpRHIEJRvS
I0rMf8caghcHCGq71Lj4F9Ca+Sux5rvDxw9vq0uPGDsv8mYmsOzW550ArBvR6BsbNymCQt2pMrKO
CMG9hfdQpGjyZke696Sd4wbCBg2fM2BrxXWZSfu8KEHwWkhN4iAq7nOzglJZiOtwRvwCwFJ1t1jB
7Q+L+89I+WNkdJ5Ww/TU+LasC4kBahAYOJx+/kNsmcMuK1ujcRK0WdX7jJ5XAMlwCN92TusDEHYx
XqZJerSR22EGCc/ojQALjXNJUFpHWGy4ByP+Uu9LYOoHB44nvBCpW1rIYylir4A/FTMpeEScSV+b
cHGuyx4Ocre6lWDKVW53wrdhirabdw80BxquG4E+ghRZQwow7OybykP/VHNEjzrLljcC8cMSXQKj
ugUbbCaFDDo7acCIfI6qGjeNX6+Q9bS9dVoh/mdzeOFTc+LvP4sDepYbeNweinELKBeO06Wo2uly
AnOuDmIGFSu6InCghs8O7jY2tAg1iBk2XMBIOG8KgFn8QirNlXgLmNi+K3o4+HBBPGhArvOaBvd3
+fKnOxCmONJ5wDnMgFD57BuDAVE4oXhWMjjwA3STyaPZeif0ZtgM8VB44ty0u+wdJCJP06vL8oMc
8z9dPHudpBerNSSlHK4CdCAgneV9YMSzY67vzd7R77O66/4vc2e2I7dyZdEfahqcgsMrmXNmzaUq
SS9ElUriPA8Rwa/vlbKBvpKNK/RDAw0bFzYsOadgxIlz9l47j+eklKh2kzF7XBAqPuA4mVU8rBrV
LVeoLmYmijlWOqr4uhbgHvDPVCRzwAwNIjFJ7EksmOxjXr1yiRnbCDwCsgniWU+62oxKdQ+rnKZt
YnRzDyddsxHjY3z2G5l8nh2riJH81I9T7ndvs8nHKMSK430Nu/nQqDRDCVsHxpfMnoeDtoLxY+Ti
EmETgtY/tzWlwLKihWP/N+4x9XZ3ba2rPAonK3/4+wV03aj+WnxcFxDXP8of/nV90K4L7C+PmIH3
e0hMw4ppVOb7wU8I+PMLvhKnCpI8VukARUhiNomMxgu2jZWG5HXN7iNTiUrEhuFF3khSqjss97lf
+Fj2HNNC3ZaCiq0Cp7/D7BkiTsBNICI838VNqDsGRv2aDOD5rE7fzEl76LJmkNFANIIVmS7XTzXO
aSyt5aKTEfSNqGaXv2RMKO40oKEMf9db0xjzS7W067QrS8jFLdagm4agZSzTXlk8TUTCYIlM9BA7
JgQdTPVpW/KhNP4rVxr6gqspsjq3A3eR6BZcjGNuHXMkz3e067OBdvAGb7TwyMW1u9vVUCZTRJmd
WinRzOVqqsrNWrn9JauvWukZ5+F9bnt3GODVpkEVlx368sGeexPX6prtTAZ2O2ax/qunazHi4hDZ
0xAofGV+bpzNNp3BjYrurgBN+8XrK3UBzlg92msY/KmL8h/2jqu+KKTLQMPP+304XNkrXn5rsvG7
sLhyPWDu5/p52xOOghHL8UhJRILd0vv6g0Ln5wT2902A+RqdVKpoohiv5c1fVh3q4wC9Y2HHo92R
w2106ktBE/08CPs8Bkt1xBbT74kEqnnwspg08g5rwpzdGCFI1LBjqcjR/FM65M/cod/eFgkIlPQA
3a+Ayt/6B5ZyWxVUWMfhSpGu4vrLvuhGcBK5P0drcSU7do4XW+jRo4ZOe+QbafUpbZMpbjO8wJ6z
mPsZSOgGvaZ5MnK4tHCx0gsuGVUTOeJ8ozzo434Uf0oa+jlN+P29886ZcFzjhmjE/fqV6tmF4pDh
mkoMt7h4TaEVxlZbN4ekxCGRcKeMi2IIP5tVbUxxUQ53Zdf9AHSBba0UGdNCX84+QAlMIfyzrs07
99pKx6vRpUxp7PxWm31/YkhpZxspOWGipIFkhjF/3nL3GG8hGfQYRDQWGL7HV9S6OrZgcG8lFEke
l87szu2g9YdtwkJAKYlJeRyMuyKRd6s3GCjkPT9/tieP4adZhsNdzXP9RVrWWsR50ambea046OtZ
nZ3CTR4FAdm3dZOzck2NcWNAI4Rn5oxZCRuuIcPgzKDLLWIqhHw3kv11GEp2Khfd5Gd7CrKnKims
z3VOWECU29myxAaNzEe3HLl+DUIdq1V7F3PKP/VePb35OP42lh69TfLz3KAfl61/KO3/05mOfu1a
1jPboPr5rSEyF25Tcs/CAy3z5BmVq4sbFIbE0FTLdpyII8JNiQ+UY/TcFytRfCbd6TJd+30+z+2u
qk2c3laxy/qMcOnaBWRR4cfoOv0npYXz2931enwAteS4vo5NTS7Yv666MV00inaT42Opy9e+d4Kz
gcXESV1r1xSet2M1OXusI0SYZF4aD33/pV9KeQoDWextZiqsN9eJJwMhfgOu/ojTvT8zp8LtkhY7
C7vkp16v4kqpB1VPhMZjlxXGlsgJ8aXEzo4dxcv2OJHrA7K+P2GD/n2nuqo4EH8xcqBmRp716wc0
8jwJmMnwAa3Svm87K4jbdpWv2GPDy1CX/tZqe8WRtUGgvYQKdqnHFYzZFBSN2fswOdb+9Kz/NsWg
dOJNXTsQ7FGwfwCp/fqmuqBOGtOrrfiaHHgPk3HZGnqYY8sH1RJY1SEfmjCags8egloK/pOaZfi/
6lH/fA8IdmmZcPlku/k9ECfPsTXDXcZ32clvIne9wxIu1g5D0foHUc3PuMdftjaXheWjAuSkCK8X
l18/rhp1YVQmaM0xVdU9TZLwhQ9G/Y3Law+8zviak1haxgBUu/vRbsavre+kL6hYsConyh6jRQjj
TAxCPkWYDa33sp0P4TqledRX7uJFq2ZWiRJr3RdwhpoIR3pZ7Gv2zBvboyIanNHtokGHpBuV7fDW
4KSqIot8spOfhirYuk7xB/EDTaTfKrNreNRVC8IQFW/n70MALnFYTZvejCVVz6ZRBK4hlGguMgtW
DAyuu5WpLx+HtgqOa5EWUzRK9669isw2hKTxx0Ux3NSoacSmCRr91FdGnkaetoz3VOYjvCVcryiy
nuuhGceo6hYs0roOhrfeXYMX6gaxW4y0nSKrKim2BZAPibbE2uLVcqMrgYJOB4yBAlfmnVOv3YcE
sfVhhnX+JSXv+HNF4/jsoJV4l5NLVd0hR7yUve21GN+AP+C3ayHdZOXRWifUNnXjQ12ygy+1vVSf
O/AmODDaT9zSFmvfZWO7d62CVzITuPqjnf9zSf9fNDi6v2m3/j9spF57DX/T1mDBfvv+Sz+DP//P
fkb4D+FeOxYIfsJrNOf14ftX81T8A7EzxTuDauZqjGTZG//V0BDWP65zRvp3HBBwT6/nwr+apy4N
DZT1MAM9h/gK+p7/m4bG7w+Jj8IPgTy9gauQxA9+2xrKXiRD0jVm5GW9Kg8KpcGLWxInDFBvvJTl
bP4pxfXfXpE0aFCuP+mH7H+/h5iYtdFN+H2vAXJDE4MxwLS9SmmZcauGodsJO1//cEn7t0PoelsO
6IXwU1z//btWpu0FzmATS63yYF7hDtVYOrHIFQ4cDXSVCqMjjVCPAXqVV+lnpHLwgnTq/lDOUL3L
zl7aOAVc/xrSRw3++dj8Mn74a5vmt14kjQfavlfABg0I2uw/r5h/KeYdnmQmls7AzqgRRyzN6OlN
so7encDBiMG2ksGmES0OxL+s0v/QH/pNwczvDSeFNWQhcKVBhGb414Mhn+E/ZoPR4mETxAW29Pj3
MIdWdpo2m81j3pq4gHLPHu5mfPHWmS2L8htGAxfeIe3xHet+zqtHYZWT8afezG/t4Ou7u7JiUfvy
kFxvOr++O5fbRC29to0A6yg7Mpgt3w/uqChRQQ5FAxnj/sEYjKDZCG/Q3h5UQvsDhhZrqayN8ess
pvyhnpvSuMnGPCV0wzPCP43fiKr+tc12FbXgrOESRouRVEk6Ab++0TrIvVAJvoxCkLqbpwlsG8cu
zmVZmQffHD7aqli3RLgMLxk4lve+KQA1uJyBd0OAN10XqfgCMczNI6tZxgdD+U5c6Kq0ozkYiE2n
GyA+OzhTs02XZ5bejIuw3uYh1FxEJL6ZsNRltu9T3LwbFRjTei91WKkHN8yt9zXBJ3nosNoDFuzm
oSnv6aY0OJbD1nEeirBe7a0zQBRooroNCjuy8wwkYDSlg1p21fX2cJ95Mlf71G+aAjIJYTabic0N
sMYy4f98otbvLH4oFbz7QOOqzUD23nicK2PaLVrUzX5auqKEx2b4KFMs/6rOh7wYG+vUDsdhRvx3
p5cm0ccVmmmCt3AyOFO5QhSx5y9kzzaTVG+pn+GnhRfLw0BihZtfdC5WlGhrWW65lPL/uHbXYmQx
FyqOpKvth2EEw0AcjqjjAtPXjbv67nDT5Oh1IhtjPSF9qrq6HksvlTQCS1gx5gBWbDO1+FT3faim
NGpXuwXqteSF2mvDNN9TTyT0lOyVPwjHfMYm0jFJETLtT12SWu5uWpusel7GaTwTzOPQaCuzQt/N
NJhBJLR99YJxYww2YRoGHxWgAVyng5PFBGgpzLDh6r+bqJ+ryO+KAACuW6l7z53Yp5kZibOxTNdL
sZHZwI0CQuV4agPzW0AMSrlDgJPcBGng7jxNzwTD8uK4W/QrwQbc4xqvs5yWrdIplv/VSFmD9kyp
NKkGVXIxZw8rmsAPQjkkEIHci4Z1BKY11pb1QFNkGk5c4CSVTSFChS9waa9otjYLdyS3WTEepf5e
kHU7RL09Na8GO8tySJzMe+oQnamjMJYAfW6dygdczIQyLgonU2SRmCAwii3tsRddtzfKyTrRSXuD
Ukdb2oPc8rYCQLK/dV4y7EazLD50gYssgmzJVjU4WllbMTf9Nq+bGf+od5bdtH5YFUSkfp7GvZPb
yzfR2sWNORTms49Xmcyf0G54D6uaDpMcnNspEfUxBbX6KgYwYYjS8e/mFpoI5dISHqd2h36Bz6+V
rfnhg3SbjlkPDcloyVsr6QoQA+aydt1usnak79IA5PrMPi5H69uaBgNztDyxX60mo5VqlQ3G43Yp
hsMgxAwMjnOCe6n/HShP8WwUbvgDwZrQ8cTfB0QzVvVz2yG3idBq5SdrUEasCSzeuI1D92Aduyeo
FrqKoKsUr0Q1lXCngiVFsmVDFrP4uW3a9GVqYlvDrEmAA/vXKvV68vUsnty1EO+50vASlK1i3Bcw
EObGP4ITay9t63mgQk3RnjvBeBS8Ha0b8nbKYtp5Ba7YHe3Gbqd7y/jeBuFw05NMvZ2trlMwY5Ls
hD44A22HiuxHO64YhxMuDLG+OhOjUtL9V0MaQOvyW26u+bA+mrDhYqsI3HOZXi/vxWhkN3oy5vAM
sa2MraWyQFxNyqMnZg5InnPGuI3JyWWa610ZGj6nGrboz52D9xawc+rcEKECjWfu0/ugsfI9gaRm
GQGLGreLmOwHWgLT5hptcfDHACMwjcyXPuzaPM41Vtooa411Fw72YtH7sFEp9EVwKLLUL+NZuoQ4
zr3em30lpkubVu7RaUyMsllrd1ED8jXOqmZ+4uSv3gP6njeFNWBer1WSPEzWipmYgTtMwn61+8ca
k+NwMNZ5ftAOeIjYJIXtLJYwKM/L1GTbRav13mhoqhKQma9RYELrhJpKj38e169OOrpz1LTA+9bQ
v54+eJKCh5JuufFQs9K7I+H2a3jgQCZsduFRqDdyxILbs2J5tkv3dvTtks6eJ7eLbcpN4WXMS8ti
3hijGE+qEvdLII8ghJ/bJLAv5aL1jnDbvV3a+963vnE9fITW9320ukerDbdeab/rNL0bVrlzV6hi
xuQexTD2dy6TaugEIFUAwIC8EZn1VHXezcSNcTfmSyQUCQeq7vlPJcjO3m8cXOI0yiye5k+JDNWu
Z8xIpzgsDgvyng3zRufISedvjDQvviedlW1dMlr2rEEAQp6c3he3V+eFl/A5fVpvOwR8jyDD+5e2
oMe/mUzjgBlGjWBXA6+KhDM1+WmADKHjoQq781yAf46wn3Xx0NpzFbnl/Fb06w6oh5nfeHU5y41l
4AX2czlUoJttmptvhlDzHAdJYDx18GV37M9ZesyLqwOlcupKHBJIT8GNDEqB9Iub23NrsqnaRWfx
DZeY+9Z+Th6b3gFLCKlEMn5JO1Q5VpKe6mYEsqcmcVkANu986IfjnlJDon9SIoudXKpbwvdCGQXh
DBDQ0Z3a5ou5dgwdzGIBCbT04xab0HKwgkHQ3+4p37XjQgdpW7pHsVY+ggVzWtfHIuE7ZxsUjhWT
SSu+9LOfhVuoNlmMIXi1AIelVzQkddQnntn+UmgTRm1jEPUTDUvjbQpdd/crG9AOyo5utsuYVh9B
yviK78jf6oFO0wYdrwCZ0ObFMzIGYLnQv0Y31g5Onn0gDffBN4gAq4qw/NFZqfGpn7t83pZV3hxH
cr8Je3PLIS592oFhWtqfFKOOz5nt1vOpJ/ygiYspd1uGoE7CybFouc/MFqJuswA5Xa5YhrwfGCzV
TXbgNKnuAiNUX2a77h7hyA0nXZvBw8L/zBjKel2CYjz5pWvftE6VvsAhr/Hv2pP1FRuYOIP6CQ9p
Ulk/itHxP6XzVVDYJvM3vlnxZSIm68wPx4rh4yXDph5sWtB5JYZXr2+tMvKA4aBOBUykm+Fd2a3C
V8oYrXRmQq9sOJJR2dXIn7Eyu9vKNRxYzmllfe3A9EbBUIYnq2998BYopU+ldJpmV7oLiMoS7PDa
ZorfW6mTV4/Lfu5luZFdu2Dz6PLXwqfyWzsvOJmIYi2YtYpfcg4dvXMNMVNcWaW8LJ5zztNiOdUJ
TeZkBZKVmJIIPBMYGX4Ybwv14Zg4BfnlwarFlr1L3raWc5a6ah/nSoA71KmzHKVS6bY3uuBeisl6
LjPRnOvJ6m+13+l73dUuraiqCXelbLGwWTRLVlMdDb3gEnDsLB5DqR5CTo09Km4j2cJ9We8yp5ki
syuYkZH90XKiif6jsd3kAmDBOg+DMX5yuKuDTHPp4YOivrFlm95jZzqnxXjnk5Zw6TS85A0XgFPq
G8emGMrP2H3km0jm9hNcYbmvKu8BRsieIk5HZtaOexf4Z4Q/pLoMsxjjzoTOkiGc2lk9aqXVqP2N
WO2CA62Su7aqxa4awmlbmAYXxr7unh3JHb0NnGqvG2azdgB5N89Lay91d/GrztqG6TTfhqXfxABV
s7ON4iee+iCILEeNd05ZJkfpzQSqzlKf9dhNJxgvxjMll7UZRGOANMwYCYID6fjd+6HY9FnmbzSc
xxed9qR0Od16lrB0GdmJdzg8NXXIjD48rJdtXebLvkyc7707tHAHcGxu88RNzr2xAg3MxjBqMm3f
GbVun4FHNzc1zVnFCcVcXWWkCHSkIUfrXMpd4GfTWXeMhSDc6UPpG2LTGbM+124zPoP5/BFKxsG1
DAEnkUeFgMpOGTPlV4fdLJM96LRqX5mTQbmfNXArm/ZSZ/WHTvCaU3s3Z9dDduWDogKx1jtfSyfR
MdyylH1nHG99JQykWFdemenlceYUEPcaKg8EYlANvIKfOC/3o1uuD3Mw2c++mxUH1S/NrpI90Iuu
6cObuRhXWtwDmU5FzzpwhmKHd6D7FlIZfvcZwEZgYThnksQ+1mNi3NDjLPe4NIJPITQUONzkpJ2N
qpu32VK9BMDTmEGJOkqqJgd0BG7WaqeNgSXgNBEeszCs97haWQtHf8UwlYuLTC/GsKAHmwEq571a
L0nnWTs5pU/8JtgzHII+gCSOuzmUL9Cwm1hrVR2VNu9HYke3DlhDrjGNZmLi74EUExeSTzXwpo4l
AvhWb7BCsr3Uetk1Mmc7KrnGWJwtzzmOEBxwbX4MqC+40DHaqzxwIPUsH52pE+CjljB7NXPjvkrR
qhl28B0vhH3i17a2AUfLMQTAhSJAb4d+utWVkmf2Aq5u0qifqNfWA5z2Ks5sm7NU5RcbfZ0GhOIG
dZyE/rwN+0rvF+j/kRlyvKc83gdaX8mVXv2l9iU8IJjVr3XhAwXVcEcEpFJgIeu8Y9LHPlKG72MY
PNkLiCGUNgOtfIshglW1O8/WB4MHKGqk61wUNJkPfLvyVdbEQkQqVeoYSEQCem3uq4JhIdam0n8i
xbLbLZNfzxFeOooakSUHaMOfkXWsu9F1Zi5jYgatmab1tl8gMuO88uYj7C0YqvU8I84pp4WfsF+z
NqKXzYME8fcKSqH4MKvmPZkIVFUq+Oj1VJz5i/WdPzJcOib9LG7gHxbg+4fB/ZwCMjp5S7vcGuCv
3kqws/foDTCbJagn4fqLNxdl3hR7wdDdLIi33irX7O69wixOvWu4N4PdOPfuSOa92XK9kECdH7hQ
ihNxblgcmrk74boCSJ0amQWVv5pPRhPImykf1AO5ZMNtn4f81xp1EhB052mqFYoO7cqvg7tY77Wc
6g3iqXnYi0YSVFiOpT6EcGadaKTjdRSeP/IPbgKj08st5HnvU+ev5gdD3nUbzoH+AD097iVkot3g
txJ2YmZVZ+ZDTAmNudtD2KUECZOSUAWaqda0YcQaouZQKu9BZNXOJ/wyuNCSVlB0rlP42q6VlRMm
YIrvizESvT0nff8wdlXx4qy80qbolvkhQfZyUoNPI7Qsh29Jr8IDY0vnc9tKQOaN+DDyqjm5GvGH
gYvrmbL9qQIxcOkLbrTMytcHyYjrNfMoZbNOzQfTNLP30g3K710Huz+zPcqsYdq3lTmelnoNoRMj
XdNT2T0HSx88mD64hIJFcwgL09zIooQd2xULYeGTvW91ajzasnlQGl+NK+aHGfDet2pUaezUrbwp
F/kFbSuqsMyCCBy1yujekaQyxGdHGuK2bNNpwy2J4amZq+RQz0b3WQ2iB91VGufUI8vh+oV30Wym
N7U1+huvMpo+yovCOzmNklDr6ppGDlWsu0uCivU+KYQt5FYGh0nDonvsKl2SIQCO1ditg1L7ztbA
3Eh/2faWLG66tH2qnUS137JJuQtTRls01kNa+4umqzM2d0tZiWQrxXVMqQbTOlnz0FOdz6sdoHdX
0t2mVqmyFyDuyOYsrzPfrbDz9A5K3fwVtudc7pahD/fJNJMBUPqrfcbb7z4s5UB7KdA1vTMmTiRf
wcAkEySNfE0sxcEZ/DTb0cGjOkaiBBdU9AvJG/ZQ6gB0VxJOx2al4XLp7JRWWmskqG6tHo7pBtmA
sSmmgFvWlSC95+TTAItlON+znTblWz8x/wYi7uVFdF204rPMuArdZti+vR904Mpu4H0sE5IhppFs
nqRGA9/aOTUld4Suq7PuXK9KHDaWZSx2TCzLjwU94LPNhQAdSDU/ModXydl3ZfUy1UP1wu2pB0hm
1u7XdSi9eZ/D7VpvzQX9wz4nO3ErhHRvZ54yrueFLXBsqSyvrzFk600K/2481vQSMeghQLsfbLiL
J98GBQDP1AZr6Tb1pUHupQEcZtdys63ALoIFzik1l/QBqKMP3nimR8zSygF2N4DWfiBYZJhJLqgn
PjGMn6o9Wbfs6ZllVyTN2B2dQ2K2p35LhLZMoslwnfbWMlVT8XsOoFJXGpPlwUHHgMzOtvnzzbry
u451yPxkHXt1v6wLjzeQSnd5zHJ7su/UCI4+8ik7gbLRyntOOpbnzlpMvUadHPHalOtkTVDmMxCh
fjLQxsuWgWKCUO81WgzLM3dteu2OFLahbrxi9Nc4tfz5lYGHPCxlVolHD54nIjwBeN4B08NsP+Ox
ehKNE9xQlWc3wLKoEp1Z1Rm+HkZPMXoAgb6S6tOPi7SUJfROBJuRFZSoISpZ0EVfwrpJCJ8s13lT
qSnv4okKbEN+rvQfVie/phmicvOOzpI7NDU6R96nIjX4Zpp+impvhdHoFRP51oqijY5T0ahnyNo+
VfIKHhYosuYAARuovOOK+m/awERkz1Bt95G5g0UcBxfuL3JIsvvRcZqPya/mF8+WIT3wbrxzR9Ma
I7v1UWCJVRF/09RK7mcHx/lBeMhej+BRCYhph4E+bTa4gHEXKcbLCFUxyiir7kml1yKGkVC9ONTv
r9pW6y3W47COu74LHQ7UVnwSpjareAgVUiaKZf9t7dEEGHTKOaXxBXhEQODyfs2RZFLQ10ChfjDR
p2VvZf5cHhguU/LTf27qHW2YMbyknLf7UAxZF+Wo59SOd+68LUuI4NExkoAVr0W+BfHH6nNKW54G
SAWfoYsPz0HqTLdkXaTM76G20f+FybWZqB/TwzSJtTyvujQBKXVpHmxa4KzVJnfJ3gJcXTv2vkZX
f18ZhmXfi96vnTNhsaS+TJ6wq6Nhw/6PjaWHfmcmqUpgYkyGjjOrDs+KWbd9F2iDjW0qxyqu9CRO
cz459YkIBdFsuauxuGVBvb/xxGx+zcW17CSdQD7BnEWOnLUzT4XJxZ1nbq6Nox4XtnpZ+ZQUmoiL
oM3B0nVcwb3tmHmwz8MEbvthRTFyOwZTaN+h9TZtGhIWpRUs95psCiDePJo8lWTtdgbXQPvnejeD
NPuugIV7AJ+c5haPi+1suoUpZzBabQpSeGi/jkI6Y9RLz2qjZJyqJ/q5wVveT+VXbfeZQsnmVC82
RWfHw1o6L6tJLyCaG2XSXPdr9N6TWu4CHj84tY2vXsnAAbY2hjRXYFrKhov1CKAo8mvYG9sMyjyU
3DQpakC1qXnrkivxniw0nuup5wGd04mfLrOUSRKkFB25AAtlN68Y1sbGcZOGTrd2ul0ZtFSvRW/U
F2aYutuESLZu3bDno82Vae7lNBjMNxNiViHspM4mJ4Q9Y8VbyXQ0bXuUexiTjtqbYgXRi8CZ6coC
JLraEj6E1LNe0IdvKz4OKTp6rfztXNv9HZxz9jwO4XlDn0MlOy44dXMhP0leRiQQ3BP9yV8/e27d
fiPuVYwbjnFbn8H0l+phhFdOeVpLu4daumq5GYK2/yQnv2vjvm6Zc2ijCJbHn1MsXVt1fTQB5jrw
sTPrvR1leLsUAaawUdlwTUzOSKa2YZc+lcVi24fr5rn1eNj8yMjm8KV0Sb3iPhpMj2FO3wSouGxa
gpjT72No57EDk5GHLnfDY7bQLopWWIovQsAD3QwzyTNAHmtBnxuuBgLG3pWXpLfDbteRprcXRkCT
f6LL3xwWxBVqn8HcbIGmNheEhE1yLoOw9j5mf8z0fRECt7kdvImHV9RqxQSglp4nkEYJGs7SR2oH
04RRIvdnjPkinJJ108PUHfmB6uHH0BrpxPjMKF86pzf1WSqcSl/s1Vv7MLLhvx6d0RqmNzM3y/XF
Tq7VQWBJP9iKcgl9okFIM3hykwLobWaBR7WmcI69FsXYhg5QviGXiL7PkvScGQxR8uyIFDXneik7
Ukji2uekeHfXLF+hE8ihnu/pyhfjQ93nNpqTtfW3Yx86ameiKxZxgLRf3M2GATu9SfNNsJikKln2
45w25W6gNfjqV+X6Lc3N5EasLXDKRIgzdr711RVtToU9jo9+uiJ21oGIREpamzN5waGkXLojLGPY
2J1ldpsmWf0LxRyvZHdEvzOV9Z9cx5u+lbWfsnzC3N+bWdbfM8euviNHXX4QbqJyniqdoEde+kfU
kkV4lnMdnL2u94aNUUqZY1kIw1imiX71TZUfxqJD9g6HclNmq/9VuWHyZcSk9smg9N34E0vBLzMY
a0Yqvtd5HSD7cXz7ZtHFdPQX3FbZFYZ3yNAu2CeZACONqrYbNnlbTAc2A3HgWkVICa2S9p0EHo8N
fJaGwgDmNJxDffbmrG5xMCpFByCQ4Zk8PXUSqDdij4Shk0ZYHaWq9G+zsLO3np5woULzT8qNC1zK
YBCSWPu6ytanLCeVgTlWY15jJ2hwBaurDhUdwjd7GjPUcWF5xxNE7gTQWYpKPxvnb9IJiZcLGEUx
9F6KC1Awz45JRlpx2JY5OrqUm+5uCa9xwa1/pZvTb73ijEdGqyLVTYQIakkju0/qp1VU2Q9m2Wx2
1sKNLatNs4hpKUM1wO9vx9mSTRL6deluqWubk5w6Z9yAlMyQos0QtlnKWA5y3HyhrCKSNOYv3mpV
m7mfh4u9runRaiuGY1byipuo4ewRiVHEPrFJYotGeXjV0vpB3FVx283LJ19YmqOwJfibjtaF+am+
U1ixVWy4Q/7YTlJsfIjNQG59xn1DAgB3wlFI79yYnzPtBm+6ku3FQmJxTzOVhb/KvtmZYjA3SpC7
V4RpbpMFhO4l5q2R4hK2dnIknQddZ7IYcud7ndduwtrss/faGY0Tg7c4WAbYzUaRD/tsleOEPsJA
T4Ys1IsANBMqqsSTqYL6gpIEvRgSdlDdTBIPNt8Z02ou+vfurLWMOiHbGzDu4ZELcvXCxKHeTCW5
e8poMub0SZCT8yTD8Axbvf2q8oVTTAIp+yS7wL/N10J/Cbve3qJ2xEpIg/61sUBKz8nEkZq3Aw0L
pzTzbDdLGllIaqszYKjyVje2lxLnjI9YGt0Pw7eXg2hIHNlcJULxf4Em1/zUSJ8Ju6IvOruTveVr
RxYN1I+aLSXzq8hpSo12AbY/kM327yUyv2pzkHZgU0XSTqIp+lwHHeGv0o6B/dKEF8SeW1wx8KBv
xHlN5uWbFDbzNrP27wppU1n+/cv+KpL6+bK42JAFI1GlcvupbfyLJKiZcxJf9MRAu8HYGdVkQCWb
ip43WyrOF3IbmiX4w2ta5lXu8z86UV71Kn7HjU8sLSwt93dM2DB64VRXTJ+nxb12M4vWZA5lsnlF
KIimYUcE5PyskokhrkVNjRgiKP6buvPacRzLsvYTsUBvbkmK8iEpfOQNESaD3rtDPv3/qbp6Ok1N
5tTFD8yggUahoiIkUeQ5Z++91rc2DP2p+MbsCneKSTh8m/POGSmgSAnallYn6idD7Q1pa0p0zIm2
BPluvDFu5gxdG3r6WWQ5sTzViJN4Y8gl54M5Vfp3yyFuIhhQ8qLkrsBYb4y8Ki8pbQ3Ja/JFuxmV
eniwqXInD2ZpoV2I9FCQAclD3W8ISxqHVZ9O87zKrkBoX+lxAZNLECvNmzPrVwUJWHBWUR46WmXQ
zO6dZGCC2qS9tJXDOcNTNE0ERljmuGwN1Pm3QktJKcqoFd4mMbHXxcKmB8vRKtAkDpdeE+ma7gPD
XjgWSkXY0YPDOuQT1KgYWxvXbOzPXTlvzVymZhOwbFg926beKZmJEJpDmfaEc5vgTfhg0teitMFX
gsuxrDUTq+TFzEvVWCfpaPcrPVTm95xwB9mTWjE0GJpFJwPKEwgDmpj4276mE02hWQmWALpjkien
2tBscyhdGdVMRuPYsdp27ywZ24xNflCOgqhF8BJZ1QxQu3Za6jEpKdeYeRDMVeBYilVqojOn2RDn
tAWUzGH5RjaD/DUf2p1OiIwTNGJetrUzy2L958Pxj2Sm9xX6huJHQ+x3Jtr/mdV2/bW62uG7H//U
/0IR6hVm9N+LUNfJW/ua96/ttzrU66/85as1/tA0609SiWwxfP1TBf5fQlT00aSPYMTn8AF1+z9C
VM3842pwg6jK0saicBUndv9y8V9/hG8SqLOCBR8AhfJPhKjQy37Q+8EY0DX+IiwVE3wgMeffr7Uh
LZAUcdCnQl2+5da5L26V56vZtPds4da+ufrIdsWOOfKB2NfGrdbTOttYe2c/f2W6/dFvUa/flPcU
sKf8I/1QfGOT3y/xynqfHvvQbV6ZYnvldvaalbNRvXobbTBD7Zft+BGTAKe6jUdii99cmp35Gp/1
z2RTHY2D+kr8GbHcTHnUx/a+P3Q7KaD/der9PCh97FXb7FG91IdpFV7SrRZUt6qnrvLzvGouWOkr
8tbumXltdPqWQXmqLtPDhJ8SRdBlOdhrcRge+21zK520d3WnezQE1/3BXGc3RtCsQ7/fZCvgRgFJ
C5/pudrxLm+0vbUJH4vbaxbBu/3JwDKiVhy9aDOYKAvdxkQ+4du7ZkcULPjQ9uQExkZ+iMSJeZpz
fhuOyQ7C8y66ic/zzjnNj1zCA5/hU12VQbhd3GRnevLK2Jcny7XcOsjvMNNskZB7jD68e9JeVsWq
Psg77RD7oycHmJnvwx2D41Xl6T7tn/X0tWSqxvr4bGyqnRLQL1n1m+EYXlqyC6R9+MXaZGtiKVlz
Lpz5KIjDAJYBY1DG26Z/DSvmv4+PbDDRW67sWWCnvbGlTPHKAA8T70tA2/UKz37p72bgTDozTtd4
Xg7FJrnU+2YNYSjdNhvDN72UzwVSjcuSbuOtFRSbah3t1V15332RboqjfeYVnpxAoZ+yirc4omwu
e7ZO1qZv3WobesLpR0Te0ROim9O0tj/nY4vU8Mm5pW/+pO37u/bE+UaJ18vo6vLmWk/RVN3IN0mg
rGS/XjMeCoZXezfv+tIDFLQq9spJuuP+HL0kLk9JsbECxa2O/L6feLSLA3OfY+YKLL6Rde7XL6Qk
u80Ft2hDaq+LVg31Fl02X7DlIT7xFXboIC4DqQjkxKsPYzCRaesWb4Yv/GaNqjH1ouO58Fzdq27T
AJtpYG3yj6C/j2jIPaolzQTEJlymL3gLyUleESno4WpfSd5IiMC6+VIcl30Z9CeEVDjN2GF43riN
ZE9sBfgZhQgzGsjl4eoVddshUMznwSIFq//EzECJ/pmHe6aVpkGO4kZox949v3cBQmyxyve6a3m0
YNDbeNrDeJnvjAfkdBT4dbHn3zHiy2evyr3uffBjVzwQdKJ4RIIgefBm1TO5F/MDUcclfguCOEoD
26o7ObuchtW8kd+F3nm0AVbyKlzrrTu/NrvliRZu6uwQFvgKNr9d+F7dU89mLpRw4iI8sSM1epVZ
r/kuORn3zScm1c3MwO6GkcWqD+ZdedDXfaDJX42HBu6U352GO0pRy1O0AMbrEXkhAruj8agHipd4
uc+IO2M5Cih0SwuLM4NZBh0J6d46pxSioOJtlKPI5AMfzeUetY0/rrX7dscj7JoPsuopgztWl3Gk
0GSKlKMicNNjddY/bPKwViIgylbdNQnHtq2VH/PX5I5D2NpRg9KVmrX4RBDtyc3qqao8B9Gnm12k
FQ/1FgGB0a167ZXrKz93lNX6k+k7oVd8rdsnaZXRIFgjHqTH5y4b3VyRFKvlq/INrWhibizyGBg8
tHvUqd0LXm0XhdJt49l+pCDa3WsK3qEVMXDcET2XbyQ76Ak3r5dVX2LsxHTKJz8P38MkD7RAuxuW
TRGfhcKxdKeuskcmicqLvqeMLh+IIC+ehqdkMVxYgvaG0bhMbbKWYVCb3hfLXF9zVB+zODDNxz4L
HPmJ0Ua1mZhI9YjoVh2pI6W/PA8OMot1BROXwvGVaz3faRl/cLqb7qxH7imv5O6+6W/l0euox6li
dv0l8++srUIhwgQbDUYwTx+xfYgcsk386al7ki8yCulAVleDFBDath4kb6MNfvkgne3bbvPh+MTq
FLLPsbg+SvqrdZSlwRuemxORpm4XGOF0VKLbMtBQ4JP/5JZfrAEpCXKGxlqr8EurUfLEO9rJdUko
iWttQat5vZ/cTquZnh8Z0kf6cNzI9/ydZ+bhlxgFdjUFPByKL8U7KHD1UXWO5lvh8mf9dDU6OTsw
64ZLh6k0n7SE/vO6MceV0qyqGSWsixqt0H3Wt4LM49GXHnPTLV4cnaAwVy2OybNcPiuntv9CdpTF
BDQ6dJ9aL9ymfjfaB+dkZPsBFc1Bl9d+sxpcHipajsJ7GFer6b3oVgyRXZ5EVzSu/hQtH+NRIbeb
4YkfsVCumDeTvLzO0N5SeLOwZvzgMgQ96nWEPiYKGPnMjsXp/r2z3cUuH/UELXRWPEl+PB2xg2Z3
YepJNUnvq3JNBli6G7aTj3rhzb61bzDyJn5/JNC3K131jf/rj/luPoQnwyv85g2p9paX4ktFJrfK
DzbmeCJNNvXWZHfRv8Tb4a1uXEKE37TztNH3qNUIdhamS2rNwW58UsaMs7Ix/cFXAz7rRD5cYIk1
/4DrVMZn64ZMBqQqQGDGvYr8lQmXNW3QAFrZuqm3abKjJThUm954miBYfKCfan2xAFRYlcWOPPdM
BJW13sU7bjLu5vGoFy7S82GT+K/2huaeglLBDiZzF/ZnudohGRW9/yG3nqz//zm0/186jnM+/cVx
HL5X2X2dvzuN8xt/ncZVjtVQ1OC2ybYCI9DCU/LXaVwFc6MxgeNcDX8deyi/9ZctTHf+sHC5ANTi
uG3QIcCu9ddpnB/p14kHv+VwvMfS+g+QWj8ZZC1Y4boOXgRyF860H21hgC56sVgRN0gb01KUwuxR
aob0xqqkeD9oheb3iWF5YVQTMCp3HSpYSv7KSKzfeKOU7xswWJR4J0zKLeoVrgTdmO+Lgj4sSlKs
SsHunFWJPyZfQlNLEKnK4+ec16x5thp/sWcjxm0PcdQdqILWLS6Ml76TDM6NjKcu+tLpm34c0T01
ppLcSvW8/MZv+jdvFPPP1URF4o+FceP7NzqaHcJbjUvWjEMaSKmkrVvcrRy/r/Rgr7DD+je+3h8L
puu1sU3qL/CCyGXVP2FF33SJYI/YY6jqgHzAnhRLjNeoiu8kRZaY989VEJmz5kvh8JzgbPErmArk
SwqkMTYkMd2ekV1MaBGnzGj/1Uv6RyX6/6z+/iV4739hEa4Yv6zCj69tn6D8Hb6zg/75S//mW8l/
2Bg3+J+jqjb2Tnp/fz35sKpUlTm8dW3FMQM3+dG/aXr6HzZfNrRMQP6kYHB3/fXgK/oVcMWPAMhd
Kd1AO//Bk//nk/2fHqCBFZHYBx45G2smuHX52pn85p7Ku0Gu0iqmrC3RZdAbskIkr6Vg6D3Py30x
xvgYBkKMmVUT0oqo7Mnk4fqKDDx8rSVrM+jYuBjEYCtzdaE2T4omrcu2rs5jJiQGwJ19WNLWuU9S
9O0W/ab1oDLOF1ldfmmGTr6vpmT42tXGBSQ/deysyaNPKmazZ6gXn7rCCHcxkiJGVa2luSqqyBsb
sTRzVQdmnxht5cMsBgxzptWe51Gje4uG4A7hDVYqQQIfMZGJ1t+lUgm1gsHq51wTVuo2Mx1CYu91
+VFRG+1jSZEIUTgY6aUVKPIijc40kzVdRyqSM+xgwcPElPejUQXa2NnbvFLmVahFjDxNvGGynVfH
qpHHL2HRgJeCZIBTy8FzMsxWhCSbqcq2cshJzqsxWjeZE6SDfCZCU3kwy67+0JKlf0SNTA3LhBgv
oVo6nljqVvXzGu3FSCrb1rFTKhvEtPqO2BUUUjO0AnS1WfL+zQb2N3bR79vD11sD//L1roUldo3U
+mGFK7NF0UucXbgtO8dn/ZcpkaW/2tD/aOn45aLwXZPv/y4p73r5fnF8+NoWr+X3pwd+4V9riGL8
AdoEqCoWPNUw7etU4l9LiPEHwHhTBXZHsw5K4rXF/29LOb+Ex9yku8fp4cqc/K8lRLf+AMFrQYYA
5cnz/88OD99vhBapBOpV28aLMLhgS/zhNlkIOK21Hk9XOBNhH7mdWU4RieqhnCJBEUZ7JKREvOOJ
6bbfXKK/uUGvZvX/rF1/vvJ1VcVODxScOecPZwWLAEhmFTDAEF0xrLFiXJqN2YfWikeXdj/eJfR0
yLKzrx2ZpL+LSvgpu+cK0cfnD7FWtQDQ/Al7+Wbt7PWu7mozpZq2LNQxS5ozwbNNsAtVR1YjOrv8
K/KHUmWYvNAE6GulWvfdv8/a/62h/PtG6vU60MZlbnSN0AEs8iPvY5SrvGkY9dHIWIy9rGXxM8rh
aTfEgrHOr6/5dT/4/pproANIe7k2beEI/HDN66meFlSuaLuLUB/v0THZPpnoqXTsNfUqI0EWe/71
S/58g/HxMMtf9ydAAj+etDriF/pBxkzc44wnprkTRrZlFWbD6RNJrFvmIfWNtXTy269f+O+uKwRu
ru8VH8Oo7/u9EQOsNas182WpxMRyY4oUeb0mrpoeKep+l7D1893M9nvNTqPHjmj2p29xTopBZG3u
ZXlu7Lui+0j1oR8CUi1dbVQIdJwXWAY5vovfPEd/c4FZQXhyOcXyQY0foBD10Gv2fPXVZYIcwzEV
2SrCF+fnUfpRtMRvZdf76tfX9roq/HAfsaWoFDc236huccr69twhFnkwc61Bcicb8tu/wAcpK9Vv
Xubnr1BH4mQB3IBKhPr7ivP75hEl75MAzVrQVzNYHhiJcTgIy2H5wKqNpufXn+mnPByyKDhFISkl
7Icq6scFwZLw9TY4Q70x1dNH1IEQnApFHtaKkgzdStSmnvk94l8afgNeNxcoIvKM2RISWvUrtr6I
IYT95m39fA0I2GKVBLbLWEf9k5bxzTXIbDmqemh93hA32ryXw2L2yh6Z2jFBdbf+9TX4uxeDUwJ5
iB3B0n98McBAeiyinDWxnow9wrZkbUQaHcZOn+qXX7/Wz/fQdXNTqINZGdDNsMN9++WarEApzwgY
ZDAV5PxOrHYALbFC/vp1fn4yLVD/sIWgFcOc/hFz14eKgFUdVR7ysfEI/zQH94cOJMeGWdHUdqJ3
WRLFfRFK4+8Chn5eb6kteUngf6ztNAG+/4w9VK9ekFnpxRQRb8A3FsJtF5MMcBLM1Ow41Cpbz68/
799cV0slzwjUoWX//NA0ih1d+e8FXppFnKUlzx//ZJL8+lV+WnVMGRaNw07Csqfyj99/MtB5S4om
mBZnq9Ad1dPwGDa2vssSgsWFbtd3Cg/vb6r2HxAo7JWsrZQ7HGh5UHnVH+qdqpVGSRsF/tvcodXB
4d3e5IWosZLEi42uapmj9YhvabqmcXBDodKPPhDxluRbjYuzTWUr0zYZ3t/fgux+uu580SYdBWav
NGJ+Os9oVeb084jwdmEsugaYnMJTNA0C7hX1iqkurXQPsCE+hwVTqTldsLamY8RjvGRfE2K5R89A
YkTemDYkv3uuf3oISDegS6WBhOfSAWb+/uu6AsTtFGiVBynPfmr7sfgCY/MquAS1elnSUpKPyZWY
5XFO5Bio4M1QV/PC/KfkgPhkWFO5UQdrtOBfjOqOQpOMP70drMjv8lbMfr3ULMkZ+F6xatNhbDCV
Tjo2LC6W8Oe6zD6qlpvJG9VsXIJZIAUJprJQaw/1LwdAnWCHzpUjIR8nNOBfx0IpxaZDoJsGAvzG
FNQqKDhKSCBNK1XO8l00O0NC6AXPVisDBXPrWPAmnKG/Fa2SnGUtLAO1SMAby5PI3y1CCjx5mpAf
E5kbR57ONQlJ8xsF4eSLNABp1Ow9wlRasGM9ciJCqWJnL6mZiptE1kS/+vVj9OP3wqrOOR6olE0n
kM7djxtpjlGlGHHtSjc5OAEQS/lK9yvzdwEN192Cr/ibPRtaEX9fpU8BABcNwBX+/+16m6Kb7p02
tl1VT8z4VVIlqIKKmJFuqXIy4rttuxiekZKsFhnTEm4V7RwmLfQFORzRVPWtdjBFZNyYZVQzdjSd
+Lx0S5Bn8UETqoTsyLz6xqZU99jTwtslK5bGpyHAVD8uFmwTZZGv1alQXSsMlxb3YvJlUUdJcpE4
1l43ISCvsM6uMILIr1M3byrRpM8yyvkW60I23SX6CAqHAw8Uaq4mVIZaHd1uBnrjg724XJfEJGiq
UMeGb9VncAz2eMBgm3q1XZntGntDCDHbjln7oyHUsHlrFu0TvRVgPKxyYRqWTQwbJ9u6THVrHLM8
BpwgyWYwxJIMYs+RmivrpDbXcYwPAGJUW7nKoCxPWpRswetqyytfOo76Du067luRd2uJLpHuduw8
bSDlxXgvI9DEhzp0DKjwwg39nF4IMdQQJfMuZoY3pmQyerMREBZL5afQaS+ED9S3jW5ld6oaF1/1
bugg7cZNZ0GtM0gsRyYo1uEQnQYkfvQ0c8x+Li1f57OtFeJIa0kynsMRvp5XKYuNsFMTlofwD69i
a4nhDKmiuSjGmG+hUSWHsgmNndRrgdk6dtBqQttz8eWbctYxUOpSuk7sodM8SUFxtopQWfcbtCRf
43D+AuRyppQcJue55Y66pQ1UI68YGG9hSalwrShkC8qNsoFcisM2Dx/xBapnPF1wtRb1Q0kjDG+J
bQM7WCRGLRU8axAeuQNtko7ccS7MdF8UhnFbO8rU4jqOmGiNKdMTXqz9FLNVQbCUOJquR3tQsps8
rN+xhd0lKXOmoVUnPKXoa+FRLPnCTFZTHnFaldE6jFQ1qNNavqgpzpdUNgQsilpzsbe+txOEscFA
xNiNUCdqjPu3Vl73iO4dNCCAKzKf8g31RZXansmN2PusWh1D04ErmMKRXnWS1O+g6vaE5IZZGHpJ
0lpM/dL7WAUwtqNoQanSylrsg3zt1ijXjXS1gOR+gg+xcCUzI2fFiCK2EUnPPZFXw7lYJHmNB072
Aani0BpMsaPMhvnYJi8014A9pu1dqDGdw5OMm1gLYnl5bFPjMaVyRP4GnqiVkN2IUKzQf9b4QB3F
VWPc5CYq0CBvBgXpLb6XDzV1kA0XVY9gl0AqcaqrbsSBFNMtE5mWeBEYgFWSMxVcMtGuRj3CZCcU
6aS28RlHRe0R/Kl5oxE/lEjrtpYT3dVN31yGuUk+4tEstmWVH9K+Q+tnRL5ZqNymxmstlldsXjme
sTIbv3Da+XB0NjchjW8tnM7nFDwT97Oub8UCBoVRwq1wopM0V+Vexuz6lIbLyRDW5GVR8qIsH22Z
PNiRg7KI+K7FnnczFkcWKax/w7iyIBE1i9IgAWmuSc36Cw6t0csN9aRIXeL1Rh2k5fKgWYgtC1ng
lRTHEkIEu2n1EEmKtjbm7HOY8b/b6otj1G9ynDw4xmS4pskYuxga+8r7fIX7BlE/q+d3znfoF5d7
W87kQOrof6iKlNEABXZRlQxy0y461NxjeRy6Y6vcNmFkezEb76EqNJfEOWa7I4CdtkojH9vpKddn
vqGFuW2cRgeOnzj/8oo2T22qWDxnRDU94wnG1di+IanwCrKxE/BrfNWesBUWlY7CAjlnhNkOIjSa
8gZ8Sa/VFrUQDnHYbW6ppffRZK6vbCoOCEazEjwnYOewqeH1UDWeIbskf3qWkTpNBSfh5CsUBH3L
6Q0/XtuoOsodxfjIOHjULlkn4qOHyvNs9Eq5wy5YH/QK3Anc4ECpE966kBzc6eMp6xQ0L5Iq7nSp
7T2lKB/kedwvKCZXrXMtMqJk8FSjwd+GYg0dxNIh83Aa2nWLUvv55IDbgISOm/+5zMJd1+bhOhEl
CgwddapOs4hmjuMZhtD8qL1Otke7u8mt/MEi7QdkqSLzxRTWfbMsEvaZ4SEFKCUZ0SXn/IWbQBMu
bIxLltrvzHtGjzUWY39j9Cs8Pu+diuB8VFkRy5KwaKuNClArneE7ahYd07p+V+N218SZvQNtiIg9
Lz9tCRYEr518Uh7Gnp6H8oo4nfgDB0q5B4VcBEwP8jvd6PMHAGl8KSpurbGWUHXUZc0CrcR+FmXB
ksmoEoZ1Pamzyz3xVQVqxl1HU2Po5uQIo8vetvV8G8NoVqbxjmzWQz/Ut2Un0mchmksSJUDyYwTf
am2/K3MeEQiVkzc6tir9rDnFBQCXXiE2L8xFiyIqgTKfmrdtM94ik2eCMYm1ac4eaPKj1jRIW2r9
ocooLmxUqzbspzRjQC4Zh0WMF5WgT38YxhtVz24yq74PyY50DboWm2waPyHlgwap50McIb5pcfaM
YAXcKbp67SX5k8Z4jTFVU4GdaMwmDRUoQdVB1S5UNIH5dLA7Gv1FhZhJHa1tSLqCVnL3BwoXEusH
X3jRv1jR2PmW0NdY2nTYZmWc3cgRyBigOa7qlOUDQu13KpvY1dsO1U2mIjJsafxxLy5o8CNrvmk6
RGYtShttcF5YwA0kBMuXcEwSFGQRm7hmppxTYL8piSofdYGNQyWSoLKX4TIBCfZoXRTujDrbjZOw
cssxHOHA9Qgoqjn0yjDF1ZGsIKCsYxuQkD7z3/TJbaY67OTGJHttXbxOkmOR0l5+gHKAsKKDiLMH
gin0MnYLHSJGN2qnknO0h+323iybg5mnNGVUTAuFU79Gk7IHtyNOWZgNGyPSFT/VusaXZulprM3k
mBez5Q11eAOLKAQAhUquyLYyVlsr2kAq8OexXumNsk/k+GjFZGTaLbsxRHBvCiUmJ1j7/T7UVmPe
fCRj/G5ayRa7LK4oZFeG3JbuvOjWdjJaxCBFy28UtOFaNVdw/dQ2gC4TuG6ChgQxtNGqZxsuhiHf
NYYeBqLp1lhBHkOqtilF/qfqZ04agexcJYJZ7dPR+FDzcdcl1X6RpXUrq9AFhsxxO0MKomwORss+
01V+kIvwIy11yHPGis7RSh+SVVVZd5NRnJaOUfdSZC9Wi0tMmx4qGzrJwA7bgQ7XRx0aIS6pQLPz
M/3TPBDDWEFl0iav0dDuhCWKLWXg60C14Fdl2t2kKYyv3uygs7C+M9zeOIK7ICm1dWxgnY+m9q7B
Bw6yuA5s+mmEbF0PPFL1KPeoIC0hH3JJvlUj60aH7eKZQtpDJYGxKmf9jtl0zi2lo4/No72kIzCv
jIUL1Esl8Smm8yWh27MKsxk9V68hXnSg+8zpHi3PITPFeDOW1bs1G9J1iJgeKpsTOafpJ3DjZwsn
yIn4kXgDTpanxmbrLhYXbBKe+zmUHhKqknsIc2+Qz2gXWdtRbm5tU7rHDOT1HQ1CYaL/teyRMhSn
1WhZX2QHjV5igquYrEZBaLAcE6QJHu5NYH7W+EJ7/XXAIe2GrVWvzNK+NydFvVrMg6qEjS0Wke7s
QrvPomvMuITeUW8uzG8uSC2qGwCxpMlUyxd9knZtT+5NjNHYzzXrVuQYpIilCldFVJ+lLEH9GArs
TabF0HFYw0DsAgeyAkMPI/dpmp+ScLS8rjKbgHHLpWrSt6xFGzxL8amqc85bxKUI1+6aT+T6lwIj
rCvoI6EcqB87WQWqNtcflTZdIFTr29qetQdJ6fGqTr3h5WE0e4PSid04LafeMmDNqNEYGFGKERZ2
tuVizn9Ni+Gg5vUxYQPbNYsU+hpVj89+laDFZOE4ct8tewxFL32Zo+ktZtY5jiMLS+jBcqD2+oVi
EsEQV+9kJIld36MGt+LkBB3gVHbJbhrxq9Tkza7rqmfXmRE/STpudqWtQTXYWMaqTAGAoC7tKtXM
0IfKpLhOWjw2S7exbMFyxsri4oNfzaSgHXIDFzx9D38ZygfweF8Xo7HPMnzHo2w3866yGjUoEr5m
USnSKjen6KiNTSCDUYondc1gSHoZS14YlsXaKSyeIBv0UJlLZ7IaA7ubH6Oxf6ycpPOmGX2c1a5Z
zXy5hynYCe1Q9d2F5Nere7E5aEsIagHQazajZDVqDjlZEd8OjnVfpUIny6A9N7LxPJfOyRm0zVDI
yra1uUySTYZKPpCuGXUPQD4flKSR942N/tyObhului0GPKHZkrzIY7OG+QVZ1dAPY14Jr+rUq6hn
tyyCJOr6KOSWsoQKhq06AKTBGlVZgT60a3hcK/oYJD30ADyxD97Y4DUVqDDlfFBbY4RT42yTIrxc
x8coiEVGx4SkrLqANDFhNytQhubKSigUtaByqJSVz74W12cXtFiMUWplkQMF4QDlQnW1ysnUrNWo
2dSoalb5TTpNZiBNLQz/zJicBwrG/s6Rwzj3GlnKCl/Cs8eqkqYhPmpcCMuNgUs9uzUh/YM/7p28
22CLRWneSdlFRFXz2VVoelyp7TgyNrCQbtS8xVGtJL0u7UJBzwdWrKF+0MkxHqWxEBtJjqebXjOj
fq3gBnyECVSfamgLoScriZQHoHvUc1gjyfFbZQzNLTC4fNUTg2sjeCWS15c7UDL1oNxXYzwoBwjG
1r1JEt5ZpavsD9F8WtTw3iGbDwie/CaE0H1s6qx3NcTgN61dTpPVaqhD1XRnRlixUKOnaR4gN+tf
AGwP3GGdhp2+Mql44/FiqAU8I/pZUkexkMbHUIruhQ7SreR9C5HfAlFw82U4q1ddq1mCgWonhJ+O
cRJxTutjrtKjKqQs9KKwC9+MOM1OMcbYKgWEiYfMCxfAp+QtvjUtBrZCDadtzpCYtb2adH5pMTy8
UIPmGS27TDtFuwUOHGlaojpVZbsfh/EpA9frdo083LeW+kLg46Nl4fkEaEQrvI6ttxQyFzVHqLiM
qZZ94vSc9K34Kc4MtOhKK4+bgrUEW4TxmM92flfU0bOK+Zx7rq4MqKODp0uV5lt5DxZ8hNvohlXZ
2zQOwPlEURNrOCwIcCsiXL3duJU0bMKDduoXhGmxUJG0a8ZblaW4CpJZ3MW1VIyHQQzlK3VZBPa5
tc95nTWBSOz8Fj0Knd1EABPtJYNZwnRLg9KfI3sXA685i5EMFamN5jWAcNazVKGSSuP0IJeRcccD
/tq14pxwmj+VztVPYTu4VAFsSA8UwnRcQwY7d3PfLlu2RcAIbKz3dUGNlwNXPFvWMO+sxXla5FLa
2Yp1jrT0CUTNsK90XPGx5SyPEiEZLqCDuFt1nS0/5BUV/RBnBE/FffHgLDQQzKQw7pQIhzfuuxhi
pmZvRd+g6DHM6VwvTvyOYM58N0ZjfIQNQYZcrz82CCP3cF/yE145zuGGSI8kZo0cJZiiw6NBj98I
4TqzurfbcfBEbVzzr7DwxApD/A7Ns9XBNWmYoE3tK5NtoNNGfZkagHt1TPeJJwakBlZcNdPjPeOR
coXPrtiOZT9sbVB6m2QM601VG+ODJmbUwK1jPqsKHtOGQ7THUUoJdKfADmKpoCOdAsQ0ueYJrSGg
WrO6wRFoe6OYkYcPzL1BI9yZYxJ7laplu0XuxoAHMHOTqzjSMjjItHb3PM3TZ6qVwUw22yrnrOjl
g6qukljT/Lyau3Q9j41Z3UUtrHy/UM322NcLHSsUR/KDTpC1q5LGQ2S3k77QJEHGN5my8BjQK3uw
A/L6yjolWWwevLgfzvBi6YwZZr4lA7X0ewJ+8Qddyd6jXHebuTYsXxTX0LZazaVtNZvpTVuY9S6J
dGTRVYySENNf5M12FN1ZcmYcy3Q4SIVa+CaZgC85aICXskvJZFK6aWbkZsmvapy1ARFW2lcbYyVD
Ak0Ay4iS9tVxAMAc0i4ER016XYzzASRyfe00Uy81qQ/3koMKz06ke0KNU27I2SAsauYsyHERGpWp
BfUywCHwbau/WkqFLlmXirgP7OaDzg25mduWToVE15rnezIGL+pT53WR4c1QnCyxw4nbjupwp8RJ
W23HEDAJXWp6uzuFmDj9K6jgkacXkFAIi20p2y8Ym9vpGQ4vewG8ey16gxqdiIO89GaynYqhi1Yg
QvPHruj/nEqYrHYI2krJTVW7xqM5cnrzMDT/P/LOZEluXNuyv1JWcz4DAYLNoCbeh0cfilBImtAy
1LBvwJ78+reofFaWcmUp7I5rkpZ2lVfegcDBOXuvTSPF7oV9hKqs9BVnhVtxBXKj5APcJPctAsj7
YLjwRyfv5zihMVmbXlGezg4FRdmeepHU/mOOzX04O8HgqUPYtdl4qrqie63cnEVVZi7/w4QVNF0x
1Uz5aYR4VnqO5USeG4gPBWq8Rc42ncdmzos7ZZzpgczltDkoGOUn0pzcYNvoOOR+Rd+RfnZTzOKt
MIXYEm/lV987abUO3HYIH/tUF45mVKZFtDPRCKOgmarenGjLF8TRxcDZ9wwvC+AUvrDo9Ax1kJ1V
Enb+PqWrumssSezBcLQX63F2wKpwIL4V+F6VHKFb1U/TmI2fqpT2c2B/tcaURmF732T1YWhakFpd
zXYT2OYE6FY/LrRbdz5m32t+7c8xVS1Mj+8+ib7YeMblc5snuOXpRs6tDzNvoXfHjYt+AyQqbj7d
NLq7OaXhsl7i44NT1R5XzS9NPDbRViCJ3siotQ/c4sNiM8Cf30bNtyTwTzj2cT107l3lDsRKgSKO
hsjc839xPtAyz55V0OuPwq7TU6+nN79zOLrjxTsZqu09VyhsXDmU7nPFe92kmefzE9Om3LeNKunX
Ae8I8qMjusp9HEGPexAECB+LpsadAU8OfgyIaZ54RFxTqJseA/tb5ECl35KaMDhn044FsZREEqQL
5DCZjqe0TbjQOzprAJTHHfcCAoC4nnBv7Hu6O3lwrCp/dm4Sk5LyZ2pfB9u4qVfi42hc77pMLLSV
ALqAG7Fg/BY95DABrS3QYN/jl/fck6wSKDSOhcQghGmW3QKjFC54dqGqK37eZMFhKeVC4lDH+/Y8
g2wMzQhTWNQcEfBT08nskYp5ip67fM7VTTYJtgJ3sPjnzC7kb4Sogg44cCsiCpjwpoHI0R2mMmjj
Q6ydWrC7QMVfIyQqBdp1mdWHTI1EWwSdbvOTSPJlPPmFzmqz+XubAN3bF18G1zXJg9OqtLjNDGOd
nRj7ltxDVUfAPANwjdZt4NYyOfE3Y/smnTG/tjtAJZ1qSHF0Gm5Y0svms64KjkQi0u5Zw0QvNoPq
rL1CqDB+7IMyIIthAj4TWHF7Ii1F4nGhvfGQibo5oSMb15nPR9O1ZHyFCFd3DRGX+4i6824hkPSK
WdyPwFteOVK5ZFGAX5tGzfds3t01MVPXkANyDFWBe0SusCo/Rno5SnfHQlbLHtBrtW2txtnaJqA2
Kp3xKm6teNOsw/d5Yq611W6vvvV+ah2YmYefwlK29tpWiz8VbRKPhxZUbcktv2nSEy1oasuh6eYb
RMAxRV3CWtDgGK9zT9EIAs8V3BXTPJ1k4rdcuoJUcw0pQ3gv2ZzuWMtU7kUL33UdqwAj5ZCeIBaz
zJVffgX+Pu/7Rt9EYZa9TZE9P1p2IB+HNhnRtvtAnj0L6scixIdeYvOzNBBx5BkujZwcd5jM23A7
m6A9WFFPTi9bhDmDl7WOoLW+55GV7rIgNB9kI7nV0JBz+CTzMnL9a74AGxrBpU7dF1AnK18zwLdY
OuUWlBV8MVFZfKdzAj62nGlvLY0g9rdVybm0w+nB46b64LHutoFUr065ACFiUivfcroIDM68TgL0
duaXjEHrxzhT1WNme5/USGNntAt/X0xD+BiGPcTujJTvAkw5OwPeSJTC9a3fNB7N+s4Hfw/8llYe
v5MgV4TpZJsNV3CEYfe6YExHYuqPQH/hlMCpugN5jdWIDiW3b42XMF53OxN/tEWI8bju35pM5nuk
fldeEmLAnQw2JgGRLOg8dUZeVDNhauq/vCRLwp1tJAiGplx7pKkaqgPTRLXPtQmTncYU/tZb6Mi3
FpkR9r7NClZYNrrYMr0sxZYVWpJrf5o8BAzuPsXO3H0ac59jQolHi7/pVtmLe98rJkMUGOVyFkyO
g93MyOxupBQ5tFY5fHO0aR/LJW4frKY/p7ZH38h2R+9EQ4GuFbkbNIpIsyDeIasW9Rl+qo9d1Dd7
Vc3lXetEWLI8dAAbH3ElpJY+zY5FSj6ci1AnYuNZ4i9xiJvKiisBP5C5NiPYumZf9cmeKGq03yPE
bzRn8nqBzXDEkC9pkxRy3I61FnT3x8jmUfH9nSTV4YMSJdcBFJVHBpIBQ704lMc4l9zZPfLcttFY
LofFEeY2sobmDaKkukuz4XsvStTsrVmuuNNEABJD+ESqsMRVCVTryrgUojoL9LWd0MsKF6GPjhkT
YBdL6DxO0hs/120tg104mBlnoNBPJbE1x6Cp8/2ylP4dDRyftKLwNOgFbPkClF/0ANDE9IQmxHqe
3bJ7bJiKUb4m1YH1jzwiEOnB5Il6bW293txCra4izUrcTFPlPYUJCgC/SnMitIfgVKd9eOpB7765
SbBLfdxpPLJXWRkvn1HT0dWOVih96jaPloNZOKbs50bbptmHXo025joZ3WnQ05zNMqaP48p7OcEA
gzuAfqYo0mOv7WSH24GtzqZoDyjwudu18pQlizqGcQZIs+5zyow8ZP3HwXc1hsCls/J7npYjWYx9
/9eQSu/OVI5pN3WPAtVre16HmR7D7gnsLaogfyTvkztwfp699uCvORUMtw+OsU5TWA7waaOFbqk+
SznCbwSwtA2q+TNIm3SPkOSlKLKvukNmUsETtufagUEsbiq9RrkOIMoYeWJjFKQxkSoDPRHn91rf
ANralXNZb+mrTDcZt/HVBxE/0QovryeRPw1UzqSw4LOvWq4TVs84kkzX4FxNgsWqsVidosKaYzJG
cREHwxBdo/Po+CHYE4Mx4AAu6GHlw/JhEWO1y9hE9wOLeJuPLVIqEeyj3nn2RPpWkGF1IKMr2jEQ
xHSb2C+dnZ1otafYQOcvdWu3e9DI9ner4jxK1Jg4IJTml8WvR4KFkhHJYAEkrtgkkx+fraUIXsMi
xNAlvBnQf2ITEO0MIEp2/sop738iy81KL89Xjnm1Es2nFra5XCnnZDRxpMVwGYkVj2nCA0JvfyLR
Vzg6Y+L42l+B6TFCzTt/hag7tJ1nxxdHeopcQlbUerlC15dgEFvgQPVz8hPJzqa6L1dMO+i8kVwL
0O3zCnGv6b3cRjZg90qAMioTu93arRdcdyUMgZi07icRevPNMvfmRa/U+IJO5SfLhVA1W2fSv0DL
g+Spbuhib0XXfEl6XTz0vcaglxbJWa50egBx7UvoOxDrjfCJHTHmG81jcU14VHRtEy+1CdVKSo1S
cY/CC/w9+xlTh5WJP9LZ2OouLQCsISIM/LVmrJaEB1TBv1qZ+lJaumNuobuH3i2tOz9hbEFsrP1c
Qyd6CFGc7nObXhgxljhRh5XdL2T9l6/a8qbNOQ4P7TxUJ6+G+J84cH+6ae7ego4pf74mA3C5Y3su
4OdOXL1uZ9rcT9EYMxlefqYLDLR6zyQf0cKlZGQCtMYQGDvbhcKbjvRM7LM35tYmDvkEZYMAK/07
zSDHpehOU7DGUM7+uVqDDxhyV19mdprpxFMdfGiqLI+26ZqUEHttOzPJtKoTkULsAUne7WfkaqfC
m7s92gSetkQ3zWvYUGLS+yDmZkfqVAa+v7fF9dRYzjmipyK3AHe8FyeS4kfsz8Gpa6jJSL51xEut
3fZxdBzrpUx6eduUXnNeuuU1NX5xO3HFelSpbs5F6FZP8PELQmijQl25nukb2uhygRvOcGyn1lSK
TkzzLa39fK+5GIrNQBu/usrdkl3eHSKb/nXUDPAFyPXaum4n+m2l6/LrrMoYGrpcwpcY3OUPlYUB
MxWLs8D3mTR0nWDZwHRKWfJEwgHmXGM35M8EDlRxpHEkxCVQA9vtdde22ZENjZot1wsaMO6NI5Jf
zz603ZpwxaD9AxqGiX52Xz1YMbeF5wJjFAMhlHGkLyv/3tDQSxHQ2I390UFTQfGUutHZL0tIFF3v
qpMsaTSIuki6zRRXjDycCRcW5NwaXJvt9NF30aWABaSHTAtc21mq0n5T7WjOQFLZH7SamGKo5aYO
mAFG+VDeVqMVvkKIe4vBuTKRZ/adafaxMUlIQvSmOzWJ7ODV1lgzGlxvyU71DeDaVSdq6DIB7AWv
/5ywyOkmToncJlWMRyzBsG0mMEw72L+A3lFdlfcaxVS0R4TGrke1fbJDC+q1TOgs9SqF8CLD6mhH
oBQ37lxUfCbX8pAgARAcXO8rbbzk0Jjy2EJT3sd92d7m6dAQQwNSgpsB7UKSyDfCRt2SNjo4xHNT
XEkuDVs1+V8DL0LkgJjyWBi7e00tXPpBFUYtMWmmOdGOgi0SIoTgskv8l5miB75vdETo8a6zKZ3Q
no4EXS0YcQ5ZPNM8XviRrLirdwtTDOs6EEvxPFTcPXduMRJ5Wlrl7QK+9MEH5UdXHrb4cmZfZUbr
MT2mgqLpxXzUYRgEEtRy/P2UdOlVG5XU6PyZ2Lds0gyQCyJd8x6JCheS6DS4SjU7LcZhHyEsOdD+
A6AAdf9pZMxInMDEfMhzEGFN+sugNPENNlXQNpNgF7lhdZ+WMhlPtqpzCgfCCDZlC6Rc9ZqBal05
3qdGW2gFvWYubokFS69HMfE+KPpCZl7cl6Mef6I1tI+xoqXZ5jM90L6slquEBuw7SuyLhHUuF+RZ
EyMKq08BSkID/qvksgLN5AzNCuxY5fQL8NMJf7H7EzkL8qV1KBHYs9ZbZ+fBQBz97i+G9R6D4K5t
MMgE3IJPYxjCeTVTicCV3XB6gAPmU42lUwmjpFO93NV5F0Mf68iz3a0pUePf+uH/yOb3/yXEC73u
H2x/zffvvybJBvz3f7v+ZPBfqN/R7/k4MHFt+Mht/3b92cF/YQB3sAZrCdwLAMD/df2RFuvRxfKR
aFNuYckE7fU/xmGFpZg5GH/karTjCvfKf2AcvhQDr34zH1KYjxyYSxu69V9X5kgzsrRcHq+wmivm
Y+5yHwCsPFkTBRHD1/7O8cbhsY6wA3d9n9B8r/TpH18W8r05qsr/VfbFA/aKrv0//3td/f8QJP98
D577k6xAtO5vYeOTm4yqaAyt6t6xT9UizJ1nW811TeG2+/NLXWjzf74U3yufFhIDZ/uFW4ESuNWD
CCwkvxV9cPL7ViIwBsR3nnjnQmSNqx+sg7P6ovAq2OrSBpZ1oT/6gs9UTaHeQ9WdTr7jG1QuoILv
Rq9IuQ+EJlUbU9K72AokrNaVYbrzlSMsvW3mUT+H6GjnnXKbGgzP4gbP2WxPqGSHElGxQV6xbKLK
jttNhy7b3bjeQJymsAxnyAwKGGpC5tafOdM0amqvTPZTbqt2H5lu/OZhi9tjyotQSaQZM6uYuBGS
NedJz/vF7xEN2ZFbXzdl5yyHxipSDvEx9uI9zN/aOXv0DuN3HDq//Tr4lIFraM/mn0JeBv5OSubk
a4hoG0fTV5fz6xAOVnb+8xK44C94kueQpxEPv3Ixpf2mfzemH2ViZVyx6QSfLJqs13PISH5m9bwE
g2r2tsXkfpXEpKcgsu370S/A1zTI1TO7g5qtbEYjPkNuZg3UVX9+fxdWId6eLeh/8vxLcAPkT//6
RDYy64gk5e0tnJS7GuKm2NSWGA7GNPDN8tR6/vMLysu1yis6EDad9QvBmqQvvQfFpIlLmy2A/EPy
YkPaTreIgYtThCP1K6mxNaJsLmmvnozrCtH90L/RF3CTvZ0mgLXBnMdn2QVhcRiyAjpY3iAI36Z5
Pf/lh4uMj7Uk6XaVnyM4FHVt/P/8O2NOJsCNKEdyyF481v1SEoSxIFOIRfGyNHTFEnKodpy6t3RE
vv35+7rcrvi6wDygAGcDJtN7NWv/0z9hoT0AY+phcyBl6jZ0FuqxMp/vSytUN39+KWCMv26N62th
DF+zyFEfchz8+loxinDL7enjlUMiqn2R10FyGHjAoYHb1nwyvhsSOxrYbbohWS9C9dIED1M0+94W
VaYNuCCPBKNrFyT7lY1l8YWQKA9hGoojEGVGSYhaTH92wslRmItgzu8ibjA9WuYEaTNRRMy6x2QY
Hrh1NNSxCvnAno5/R3Rp2IqZQmYwpGtFpXzoHDcM7vlDZhykwb1NGpbCxums+owigFqZRg0bVedW
CzS7JBZ3LYskPg2xif+nVPl/2qkvi671QcKxjQXOVZhHf/udwLYbLHZUwk5chWZry9WX5MuJPoDP
teMFRXnzKaJHx6y87eirDzadbkY4wT0RzSkX8FaXG6QCzRsJaOGntijdB9ek7gNgWacEyTRm8tDE
9HibKsm6jTF+9tefF8AFSGfdrNgKXYkvyA84sdyLyrHLG2JfNNfbqqzS4qDncrgmZaLaRQF6c1HG
pKZoV/rHTptu1zr2qismdrlxTbhdhjJlaBwN7pkRaf+i3FqBbObY2RVdhtzxz2/2cvv++V4ZpTMg
Zf/S4uK9hn7DPrNurCmzmZ2dInvXrZfu//wqF04pvhEpCFQKVlgP56p74QWuyRyJwjUkwa6ZcJb0
D25swxieXm3VwNhCb1uTlsAf+W7z8OfX/q1c+vnimnqNfYZHUl9sNG0zD8A66mjbFfEMpQDevo7r
+c7RcfRSRX1egvRRNscvZoctbG/o9FLo/p338fsZwTvw9bpjQy4KLkHTqO211TuUMVZMrFncpiDO
K1NvnLmEjEwD2n3nZP63F8QsCNjJxU1FVfrrPjQt5TAo0UZbOccd/cnKPXUuuQfVxGxi6rzinTPp
96UkBR8MVIYLx1te7nsdyybu5w4KU27QctpDuW0p5/7jBcurUAZqDSKFDvLFrwl8Hw/RyKeKm8Ah
6gVTF6oH753y9l8/C551VBUUBra6WLCjX3r0j/gsQWAgoFsZKmjBS/15af7bq3hSa547bLEMGn79
hYqQLXrARLDNYMrsHIP+UHdR/s7D96+v4nsOO7itHRoRv76Kjgps3MRWERfa58T4dio/jV0/Pf35
w/z+jCvuOB5HHi5FpX9u7f/wugs5JZrQUn7+bGSCjNvsUPOfHrM0cxFUNPPHIEXqg09fvfMBf36C
f15GpMT37inOdqowWtsX5VcNIMk0IZvYbPjLBSqx585Y/SGPCZSrlgC/XNYRxN715aF3vrZ58EwR
FG7DMKneeejW/fLirZAVvZJduDZ6Kxzul0JDT5K5LHLx9ctGUU/S68/4XsKe5+kdwMLPpf7ra3FZ
4SbKd21TQLkXNSBO9GaiSRPS+FqCjzztAc3uFAUAWUT0N7Yu7RbvkBBaekZQT9ayn6eErKqKbCI7
6uOPdTd64X3B3/I0OT0BMQLAgkUnJ85IcWj6hU1xSbqCDLiWqEJnmAf4G3bGzL3tp/ZvrR/ISafi
eyT/1z22olEnx2cy8c5j//v3imlJOxKmxHpJuySRTAy0xzmURFzQ+D2UEZnHhLL0p0W5xTtP5e/7
JuWDIvsF/ggmeXWxb3JbyBFlQrG2ilp8x1vV3dDHRfsmgx+VKbvjn5+b3z+ZJiVI0rulSmHtXKyY
QBeFWkZeDuiXv0mtGugIQ1h7Y7W28N75Gi9wg2ttwofivs4ZjPYHPNqv67NAQ4McImUEIFeVsfDK
c4cM8LzUeXjAdCQOIyp4lMK+fOrboLmCaSN2mQ335c8f+/ftwrVtydXRpiJYQWu/vhE1+Chk1qAH
b5jrVxmNLWYtUonQyxkUhcSKLVd5LvTeRmP2Ton++1e+7usOWwaX1t/vrGjbmEr2fOWQ+Z0t6hzM
vUljtrGFMunPH/Ny83WUzQiIawf92kCTOPPrx+zDIiaKim5rkfZf7ZI5bejJ6J0l9PMo/+dOwEVD
cwt01kuoZvh0sYbSDBl4UQnc+AvYuI3lBeFxRvBmbQirn0YSLDOtTkM+i+TKAhJFxYPAaSZde7I1
DGo/SLZOF7vtlvETw4q6wRzEgIIRTjxOg/fIZgA1tkTJTdO7tJgG5QFe7qVZxuohwhUMtLwqkNL8
+du7/KH4XFxxPYc7ogh4JC8WiU0ci236wWxTD4lBtKTIPKfYuqG7XL3zHf7+Q6FFX1FWPPxAMfyL
Ez91HOY9i0WYJ5rC02Sha6gGMoL+/IF+u+Cw2B2PlgnEMGe9I1z8UnNMD6fPMThqMHufpxzF+Ia2
kwUmwdXj/YC0z9+KYOg/dG1ZsZ8PFltBnMctip8O2lwF8IuWj4uRbAN8wCKYJk4I3zXOWOgdhh60
MXUfIkwfCfHrGB9EHQFkSxq+V1/+VljzWWg80DSgSQ6lRa4b6T9O/GBMusWkKQnXefpsB0XzF5J6
mPhz4p2d1uHonbR8mhgdPYcx1lZX1uodqMjvvxoPGMcsomluL1wcf30LfZF7A7MljEXhgOg/DGv2
iyV650T4l1ehDFwBUTzKvNDFQ4yFBIcWAnWEWtxZsGZoVKyD2P95bfyEOPz6FDuUgj6tY0EJDVv2
1w8Td1WS9GW+5n1NYbOGOa1zUS9rPqAOnD4DXRvuG39qn2ovme7KNJte6slV47EhtCnbUJj54KIh
yBIR4ovx1A5+XR+HvBY/zLA0t+ES5u4hyxcRHZoUikjYDKQjoHNJcFJaWjPL4nL+Qv96wPNehzUW
IRQuDG9NeJsgBn+tcmKVNqRn5e02aqfpliwTx98mCLPx049D/hmB49RdIYibmDCWZnjDCLx8xeeS
rJwFx0ULMATlSx5l5Y6pGyaTP3+Lv51whL5AciFDZgXrgt+7WBLZMnDxsacGQXM7vhpQlT/6xMtP
iQn95z5R2a6RbTXtgySI38KCBkrJEWEAjyx9/d6bWX+yX3/StYbwONrX+yfF2sVPSowjfBY9bZV8
ysINHLXNQHoSlep7r7Qe3L++Ep00GuSa54Br5iXVq55hXkUWiTmE+ej+ZnH0wiwasBW/SxNjDxnj
Ac0Bvvpy3teyd2Fu9IUnH0Qfyed3foPfPjb7KIFO3AbIcYLHdVFlTG0chjPCuK0cQ+Q7IVPykvVC
rtUG6XX/o0WJB+oCSXu9S0Qi8fUTFXSYHLoiHEEiIQrQdxTns9W/c/b/vj54b2pt0VEHSU8GF7tW
YRNXh5Kx2kbosclLQNKCy93vf+g6q/KrxAS5hM+AuvWwzHOBE4L8H6S5zI2v6zHAt/fnL+vvCu/i
p2Nj4bti2WrJ8fDrIumL3u4IGSdwWaYtExxcOjQPgxxPxJSP5JLOykGegAu42TgcFp/TruxQJ2ee
9blIZvHSkRaNptFNPxR4OPdTUOYvOB3I+gisfny1RTs906cKn4lqLbKdamb7liQtTOhU1HygyUFJ
hrTLih4qYr3zzVhYLsGQjkr9s0YxcCtp/KO7tK0fhWpyAwdI9zkhZGH4sZuJj8Q/V3pXLbmGX6me
kXoX7FhqH5Nr55NbUSnojNBYQRBQLzH1CIr0jZLGPwP4IoB4ltVq/aAL9j2RZvywpEAs946IFrkZ
ja5wULOrfGKOHi1EOMTgazW7DX1pO8aqI3K63bg3vOFgm1l/NV6Qs4Ehqeh3gK4a91AisWISUAU5
cSmVPxHKq4tuvJkGkSdXfjHrLzoeYSdoN4ZfzwSDfSpyxXAOojwzm0ESSbhJhy6sj3KIyeJKTSBW
BG7WBNtC0i/YEX0YvLQlYcJkRqX1U6+q5gUBJsiUhfkcoRPxGjqI5wK/OxP3j4pDpN4BISBFHK/n
Fx+T/U0VtgTBRaL3Y+b5S/lVTG65lyhS5isHbAFC7b5y212TGqKkVBlMW6LkrO+mswxJN0mJlSi1
WMJqiCx51RIIBoC/zFH9AOX1k0M3VIu1oVzw3nABT4+IZYNH7fUgofyZnZ8OMWK7zmb9bCo7XUgg
75r8r4K0uHkD5nK5LTPkYcehF90dDaXyEx6q9NXUVYb1g0Q6TB89M7sD8l3Jfd+1QAOUirbydRUb
VEieCovbqimCaTdN0u1pYId4bue+KO6CwrT+fikV1YPAbtvc9TDQ512OWohKB+cQTFyvA0qS+sag
BQpbPqpwl8Dey8pAu6gUofS7ou2979WiLbrhlcQ/WJXZCglye9fdhg7N93tPzR4jOlUW3nHwS9fF
7oLdd6NNQ+TmzHSALIcUQ1436MTeeKKDAZTlmRoO+NHlFX6nZv3yIGUAUekEkB8BuETMyUjgI9G9
11YVOAaJIIKWw1SE3XONxpCJTZHGn6qm7rztSIDulyLMG0Az3mRI7XO98HYMuTHdIGOMXwbZxc3H
foD+u9WqHtN9kDlgh0yRRaCUYr/s9/g1Ee+Wmvv3Ns5suh2QQ4Lmml53/ZLgiBJb1P5YK4tF1o+5
F3N9p0abv8Nv9q6zupX5EZHJ8IweuGnJaaDU5+0U5edusGPMHpPX3kT4NygPBhKE7UR7n/Mo7j9N
tQ8TY63BBJMMHOwbF64zyswlyJ57MbvOdTa7HWHUHZI+TERBfMwzatFtkrL3ki1JNBwiGkGIiz31
0+dKxzPojHqYH5LJEUgtvaZ3znWdS3GWgii1a4H9jZlrCvymmnwFb2XIyqdE+mF1NdbW5JJ7Ugbq
GnW/R3Sj8IFKhA33751pu+DYWQDMNgUEBsTz7pRj3DJqIK68jqvbmeRtIj7GNJi5ffdoGZMUmXdg
RzaZUGk9zlvfn+NvU2QWZOZ+iJDdNd7ZLQPrRioahtvZCus37laIqkJ0BQ95hPdmx8SHMjnzC/mV
8HHH2ypYTghaGiqTDX6t+HYkkX4/Z3iItmwTKc6EOoagZkVlGh56osDrKxGDQ4R+NRT1SYgieek6
6cQ7XRaMeLxQZWRYttaYbRSBt+hNg2lhpoyaDrIEghk0mx2MTGx2DS61EOw2s+W6b3HSICPfoohV
ECIKxGqnyWSE1RilyydvMfP3HGEQyUVdpz453QxiHy04h8fYJkG6JREYxTQWKCRNVbMgZIdAINgZ
vZJ4wyUZwCm1mbM8lH4Tv/Ue0ZE3OuDQO3UwwODmdSMzniTg6gp9BYXgDjI3ClfBsYu+L1l+LJU7
fkBpzkVWRpoYvcllQmXPyy6y/OOQ9gZRLAGGZNTf0okiGi8crr0GFyv2KQwPyd7yojer9t4KDSA9
YmKUhtOu4HGHfjDta7JZi6x/LhPvYerKZ39gzTCfxNZyT37z59zJrrg17scs+y6S9CCFc6WRovqM
mSvt3oUuIBN8zTvfRtbMWsaVDcR9Co4rrQrB6mvL4e7U7fVsh+mHKk3uRtA22s3fUg87R0MkqP25
6oEVFAAEv9odiV62d+XwN8BuOaAP2icFfox88g5e4mfAnRubbxV/3aIgEcQdH4P041B9iXCMYkqi
c12H4r5HvF5ARYj7pxDXG4gWHUwnZg3XdFL5bzEneULb0SZvRfEQhd60E8YcE6997gdCrSIeDOjN
t+GYs+2CqmF49+gQAtpZzsInLD6gsHyl3njGy01/sYvHLwJl5UnM3rGaly9urPemDW4jSbqZ3zwp
WbxohJ46AWuRdfLJr6PHFa2gMxBOt0oXDfArN9gUnHTXrDLYOuOPzERnj+o9LHB3FlH3YtfRrRNL
bMfTuBzVEl+1k/KZTo4fwCscR+KoNzUgkUaol7BN/7Ib4iI7CTd0qI9gyg4hQx5oGOXBs9WnyZIP
No6mNGY6IyrxQSbdLgjCcov7iv41Ibx8THySizx2xD4obGNx6hP4MKDqKuJlb6w84m08uIX+NNjj
q2VwjgB0s9KvaZd/a0MGXFNb3sp0uonSbB+MMfVQcQ9Ih3hYy75KI1t98RN++GmGI2iNE25JMH0h
YdNkbcUQ8kYpvlUsoD2BnN8S9QWp+3HU8/0Y6dec52nTuwTeuuIU9do8jfAEBxpaLrlhoRwhsSCg
RAY+Q/OgJXDUBhmpirDf1V3zWVpttWMe+pAnzanSrIo0Elux9G88+Pf40XLMqjiVe48tzlTTU9/A
yg0VMc99NpApZKXMUu2ioUiaPFTdVXk7drW4aRBaHziY/deYpeNciVHfIqM4+XN7guWnTn7d3GTw
Jom4vjHaqTZdhVo4V9admxJ2RgIJY9RkOoXUMce4zb5x7SWWsGi+p7J4Ru4IhgVoStv+hYXSqjdt
jQ/lasQKRdh35+CrL6sqRD2vp49uqawvEnXIt0LmUDWk7c3QKKhBIgTvKeqA3MZ4H/i1BETEVZEa
kgIr2HXtbGCQxSa4arsYyLAQMyScuJUoy90GTf8mRmivkDp2y6d0wce8neM5KXe4noOW/MEhu/N8
8lD2s6F5lqv1bAEYVfH2AEN/D0bsLDuVVuOwDZpKHLs0chhY1Ja9c1o7uQ8DjUq/4KmAlYPeBpuo
v0qQAnaDN8ya8g07nnEwwLWLs/cLouKhRqQN5WZtj4ADyhi81iiVGbhZFAZEGm6XvVga5N20fUf2
SB833YZPbf9VCKd8NDKenhx3HNJDFsU0/rsSffHWzuHdIQtZiK0zGGi+xTjlvyCVDFm7qjKP3sDD
tTN5Bhan8bOR7Ws13Y+1gvs40Bcijw9UD6tnKQnZm1PKxizuGjTe3gL1poJVYLZtjkYd5JKBUz1x
uOB2AXLJORivAIN2v2QJZoUyUxYGBOMOSH/GXidb25koQ/RkN1/r1iHJrCx89ynQBuIGSgcIgw3H
CRmXMwJ0es+ImA8xZHVnU4Da/zGHjip41JpBbyKTDw4yHqhuOzUq/PeWN1LdjjIr4DTR9Bqujbcg
B5vtQT2pHLXHnWGDBbpBjebtGUtF15BsEnunxAjscbB6/SMtDT9fZfro1RnQtm60l8dvdmDZgGyy
rvlodfZwgzudhB10TzPjx5DwcZ7GVnQocdv01vMLjnaX7FygrZG3YINPCWuHtL16T2vPgNNbgrp9
AIYXGICc9vKSpwiiduguwo+eacs3bSVS4tAr7b9kGAf8ay/qe4e2+G02K5uwt2EpKMtAFultYtbB
XlziGISriA7+XBm8JDu/jwKSsFuDLoEGrgAk43X+iZYHXkAYoxCqMM9dWyavXr2sHu6Eu67d2er4
lplD/jdnZ7Ycp5Zt0S8igk3PawKZSvW2bMnyC+GWvt30X18D3ReLzFDGuVFRPg+nyiSw2c1ac46p
rNXkEYeTrEjwQOihrCK5hdaUWZXszvss1L4zeWuuF4qFld3pB7Zvhok1EVqaQ+hYE9bRMSUf+Vs0
lTry4DSxB88pLKR0k6b3P1Ujqh7VNtX5sA3AW9AJiucxA54H0X3t7qK1MVFghHyNAC1K51vqItTZ
LbMD0jUv6/EodQFWG41DcZNgQCcskUIWmadpmHwCR0+gHRUx+raJ1acPoTVCXlvSGe08xJjhvtUL
WJ1jW44/OWck6Fn0pev29ZBVd8Ju4maHYyz+WfN/+GYBNC1Ygx2N2DJa7ZTii8phDyHJHbV52t2j
CPPyx+Jif9wNvaL9qKywukOG1AvPHRTqaQob718KG+dPiSgWTgZ2IZxDIY0057zkUBlj21n3fphq
8cp54Ci275ZeAF001FzfK1WFTQZoFj6hehlM8yqqkS8+6kbd1j6G7v4XxRm18+EruU/YhctH/trh
NRdkshC06M5Pscs2F9JXj1UN7lH3VzRlCEcmla8dDpYogL3A3JRSNOAQhJ0V1hrHUAjfYxdftRgY
c7LK56gO2grC0M4KAcbsXDeh7DHPcsaTmRgKSVXaAuTKcUXyIqI4fwmxVjBrAHVnyquzlj6WVTy0
Sg4us2O8YAmEUd7gVgGGDMtoaYlL74rxNmmVOAuGmRAQb+g4snt6NPG9YAAPj07EoYajxBqBRZNe
/U1SeUJEJMCyl6o2KjBJLhnyGD36+HqB/ABMQRk7x7dTBsAuUibi/zKtsA6Fbd6ksqB+0g5pjEQL
z5TKKZX+hunc5WoP4pCjbP8rmQbAhaVYpfEMQXkjVYU4ubzHhsmQT/nAW71SmMzbdPoF/oe5H0V9
yM42m/pndrSKDIQRrvAw/PasKrg/YHqV0Rec4PJrJfF9INksRiOgYsGYIImbhduFtEkkvDLb3T62
LEI1RjG5R8ZcNsFmgAyya8dslrvKNGNxMCtHXSEOrJGTtIG8phaOdH9c3OgRkuBKJ4bZTheqy2Yo
a4PJWUS6FUTtxVC6G2QPOtDGgsOIX8eDfacaqRIFQjT2a1MCQt+hhFZ/zMxn2n6oW/W1t9rljzYP
9c8wCg15XKbGvutGKybEc4zCT3OcYKXO57Z7UthJNF4uE4YYdqc691PDjhoIiela4dLV9I/Ie8Fg
iJtk9kdJ9Ql+mdn/xCadEE0OIQRuwdS4iS8j4BLsJ/ruoOdDq3qjXEgVcKwe2C9l1LrdkUseAlgL
y/QT5QBDvZ5Zulo+5WiBP2rjSclwtj501LyhhKshm5s4GnQlqCj5m4wr1i+/6qPo0WxrBoMlqYnC
NEhAsUJE7TXMBsuC76YV+TeoeOZvobLIsD71GntmvWYFVyhjT9qSLAdjsarvKTZLPbCnofDmXFma
q76Ys1/UH607fcq6e2iJjKmMPbFFobEdfzhj1txhcqLIhJzwTQ+Ay+E/SmtYYmgZ2aqBWGjtQW8a
bVq6iCpMk8xzZZkSXDpOdxyOL2gjTjo2XES3NcdAGUJCzDY3QAwuXeSS0ylHzyRocx5UVlTxhR72
iSzZ4AsgHMWk0YAngHjB95VbTdHjllJP7bVpVN/NwrJZCaTxUk4rdzUmRplwLv1BLylrU2svA+jR
X7R+ok7A7vi6QSZGRL3kqGewqfq4rnzSO337bRYRKsQDuQCp3/+2qaycsmA77M1r+Uor23hvVuHn
0kmnC40rse3lr4/BRI3oaA6+CQIo3l8KhUSqtSQUMn2M5HbNsrX/upXBzqWoUsQjQ+Wb6wavIst+
b9m663V9Fr0uJD7gI9aw0Ax2p97KSIcvMGXlNWAA6l0pRYeq1cKvHz+YNznQu3o7P5djLUpyHVk5
Tdj3P3eiF56LHAq0YsSQidKGLqkNlGBqpXbsk7jdx9D0/ZQJ59rixwdsJvrrRA1fXOj/fsb25TMl
qoiDja7egRnVoFgVRoxg33F2+SQa7+NffGY0oypn9FhoGOkTrK/6n0Yru8JSETM6HJhRzR9Z5u7P
uBbdf7+KZhGAQFeXlIET/Z6qt0WdJhASui5MbinsdtjSASt9fC+nHXDa+JTbVuMKXTFCL9/fDAcP
t7ITqPlOpsFmdTR3j564/W0WcFsRnrt35USW89JCyAzxrt41AOBIF9EKwprRyip7axoiAldJdJrV
zna8JVSWG4p+8XWe2/IgJ8d8Mqx5DCI2r/7HP//0q+LXmxhvkOrg/tkO9aTSpFOqDeHoCXsH3pdC
uRJ1oDRhkn98qa0Oaf2qOPw5jFVET6qxNtn+eeug9MXYjbg86gX+X5VEkRe5Fd+zZv2qegKVP77c
mcaYYahorHAWoRZ1zc0o66H39Rl5K56FZRK8QcPaBBM3QFfQHpHmmPumX9TPo03qA6WyytftASah
nIvHj3/JmRtHHoGjxAZahV5/832qYi4mm1q1Z4q++6PAr8LcMpZ7ixobZffSuiD9OH2nBlpSGpUU
e2iebtXJU6iaMZgRnH59Wz5Yhiy/FdZg345Gll5Yl85ditVinZrXV7tVmTiYcHtEeVQQogggNyIO
aJMhdXBc6q574VM7nTY40PIYVcsxLJubez+AOCVNOnS/GhsMZimnJUaa5KX4wlXOTac42xihLAHE
FW4b7lU2pqAoQCkoE65Nr3TN8MVBZhYG2gB9KOgzXUDuNqxJPoqlT2CXmQhDIC8pyAxtoirZA9ZD
c68t1Mp3LXaUB212rC+DTKXC3r9Y+h3dh+h5GVRrvDDrnXkj2L5Aa/Cx4aPZqqSVOoEyOcQ10ofF
9LVpUu6TUpS3oeit5/86rvnrHfRu7BjwBhAf+u6DboawFbOD85qUguEqbjNwgaKojw1uZy/T6/TC
XHX6HdFNXndbTOusc9Zmd5KGVVj3nAG9PpzNA4AScsjphgaqWzgPyYJp6MKMtW4p3i+sJssG3XU2
XQiDjM0MMnRitIVkncrRZnMK0MKnVHOaO7sV9iGTGWW1PuqeZuEs1E3LLL/U2z8VwlkIddD1met+
xMWg+P4RA2TqO8SwgOm7svgdp8K9SavSpTQMdtzwozkbFWSwU6ut6QPq79aNDHlb1A5pwjqfYeyZ
UTTNATAo58USIB7prLSSomdh0xKBjRIqnBtnQVUdNEpJaymPf4HHRCcgk9IAxemQHHKk3QkJ2Zyb
7FVnM2HvjCSbpzsYPZSp6daDGgc+0k6eHXYO13DJNvL7rFYStOBTdxd39oocyUb7SfQLAi5UcBZQ
chIN1Rte+XpARbGE91hTqREidoie+97V/i5jSEEd7N+LTBr83WGfyr+yXCR4Nzftr5CFTJNfZvga
vQL24B+cmzB7Xd2ZGh9iWOa+QJCqUEVqHbHTrgp31Z/KHmQ6jMnktdPK5pXqR/cYcShUfVb57jnu
O4qywElrpMKU/ABvSMRht4s+s+sjkQffEhsuUPVhaXYulC0j/9aS64J0uTXhBqgLR+6rkeoygHW6
FYqXLEN3lLXj/jbstvoczUjAglqUy+uUovffKd1Sir06jxRENVs2Ib7IIaFgzmlyBz5RITEeC+aL
Kozxq2ZUg0IjmBidXTNYwFdspAwEzqKUiXbtpDjlLgerxusAFnJv5CC6g7lcJhgqnM5Sb+jj8imj
HkbdjyLlLXeX/k3qgTogtu0B2h4oxL9KXzRHhPUQQLtoir+kkb4IaKcOMJcBPGxWt7RT29Cg4dKB
lGkxr9v5T9AkCwmV5vDl4+nmdPoHfMMCuqaEqviON19jM2mJWyRweUk8kAGtfS2wRrxjH1/lbXp/
/9GzV2Qbh0iKC1nOOgv9s00hS6NAzUFPt5ib1peKlf2YeT7trqCxeOQ4ngRgn+pgUsLJK5sEdAfC
XxSWdQU5sbVvUkdOdx1bLa+mkQoaSkbqLRY4pBGtW/td0XbXHNRrv1Gqxi8GyiUf38KZefItqHXd
+BCbtd1e12FZG3xlBeSR0rzXRyI3Sq1pryOwUH6kM3Q+vt6JXwFTDn4rtGmMVGbKbVLfGFVq7IA5
9ISvfF6uzG9kwRzCq+Vvfj1CkLyEMjizQnM9BgDuHId5x9ksBFVaDr3Wwyfyvx8///l8PB52gXc1
7vxP4+7CBud00L2/1GbPQfesUNthRSHJF6L7dlQCLww4ceZ1vbub9Sf8M+DmiFlUXe/mZv9lz60c
Doe/TzefLtzImXG93gnaVsz8Dqva5vxcjXDI+fprrwnk1+m28ebH4cq8gefvISfxpD8dUJscafRH
/vKo7N3Xj0fJ6caEa+Mv5yzGTzjxzFGaaTF31wizKUTupnBwjnxL9b7tFufCvZ6+tP+7BCmHbOBO
jO912OtK23QJ/hktepGIsdn0u//V6MBmVOW/HOet1W64tRpqTUGPdm4T9olJ/qWJSvPzTPRg0GTx
JZn1qTSZazm6ynjHwEFFYXPIXKxxMmazSTyEqT0ULbxBLcQqv0GCQnKOrkbf80IhdQEnCOk/Wtz7
iVZbd//9FWKNN/jy2H8bb3WTf0Yq7Tt6BrxICu6iC2g2jkcjLZ8JclMvHGHOvUHaAYwSimom56b3
3wSmsbQC94iBW0nGIzJlInKmRb80ca0nr81cLxiT1CFcikon2lqEPg4UVpmRMlIM/cFeImMVl7gd
Wh5d6YNKceGpdxlcMicr1NekVp2noqjjpzgytDWjYqG8YNoSpVK+ClNM+mrdjhh2dw8IvvvvJQ2Y
Efj3bKY9itDb2DyZ0j5Dh7SWASEGi9XfaVd1c+Hhn3sqKFNtgZ2Gt721svSqK8VMW4k2/VDchlZp
A6gZQOYJK/3aMj51pA6TvDC4zrxy7Im8Dk4vnFy2FkUHwrCb65Q4zbg3j24DeGYGkHvh3s59SWux
xsVJSkXV2q4dichp0OkRePnSALBFYz2dvMhoUs5khSUJw9TqWAtCHVrWTlRwUT0nzYcb0nlUeWHq
PzMlapiI0SqRCb167N6PciXJpHjTMnNYBj6nUURGojofHK2N/f/86VIcxErIvpKi5lux5J9PV0dk
OgmQdJ4mbXtfEky2Qxl1Q7fvvyu3cZ2AqTCp8uDONN/Wu38vhQjKZL/PXKUvHNaXAWEWNun6QaHm
8ykleO2oLXH7KWsX64jOnD6jUrr3H9/v2+Fz82mvhT8OwcxV1EM227jamlDcOJw/pi6zJNmr9XJn
VrOBfDyUta848d92ivUgikiaUrQx+cSnZfyenClbVSeCPwDRy6rA+lvlxrFd8H4KpCdk6g06Kxia
ELjkik1rOc3zJBjUVd9XNOnzNIvywkg580lCbUIIT9+Mtc3e3E0oGjzBYmZ8VPr8TJ/DeaJnOex0
yt+BUEf3KwCE+MIzPDM8cSULBzU2C9yJAzavgJg6I4sO4A10G71Ib2XfIKRzYvXCSZdD9elUTBOF
1gOx0viWtrt7Ws9ZXMSpspsa9DU7UwDD3sUx55khzZGbqUNFR10aKuI2RN/ZlyRb3ECNdGJwYuki
ENB9EliV27YvkxW6V6ihXxLF+WWxVlUiiWOoOvtV1RsQ+kEKJrZfYXhqWOnmdQTG4Qd5IOJHbS36
zwqXThEo3azdAzK3FU6MpoXVOKTjiJlMFnA9RKWiVJum4itx6wXbmrrSiS7SNeWxiwWIcdG7+T1+
VuubkpX2TZXVJsrpUJ3us2ZBrz84jbhHHh51vjFoSuzZXVP/6a2+Ik8HojICa6ifLfJeheSRuk+t
L31nipchmqCMIRdvVl8sEWiK7ZThXmM66327aJTrbqxpSdIxSK9dN545rdPw/ZyrkWXscOzrIQqe
sR121D9hbFcZEJEgMkBk7wYzQmiCc+ea7hwyzCaam7uYmhJ8T7nUoQ8AUfI1OePoYvxX+dVr4YU0
FbZc9h6qJto+cg+K1mPZRbpnuSUtG4iqqbpTUX2HIEHsBKS0aUY7OUugY64c5/veIjZ+PysD4vQ8
A5i9cwnjeG7JJ559mtLtDwv2NSJ2pu40sHNMYjsrL/lb3ZJYRR9benuLYMpRyNJuSeAqwpJIx17p
NJDNOSlSCNvSGqOvUQ+T55Ba2R2WNkJYiLidSFNBt+B6dIuQ9ODaGb7CX0FspdAna/xxSutjboZ2
cQs2GURVQV94l1FZ/U2NYFm8RkL/9rPOiu+GPrGqADV/f5c3RFAcJNIsJHCk4DgeklTnT0ylhXfL
rd3aNYTLwMh7l7E6ZdJEuDgMiCanRs1306hUSBmMejKCWc2c31SKpuy61eZWgwWIDMfsa9J/0JJP
ZuAooFvrKeonr1OHMfET2kKIB4hXtUhKTJDQahN6zTVRgCrGSMbFg9rNOoPYCMmpYkTMiG00uphB
pVr5L2YUKmxNlZFCsIzro64sMXQHgpnJCRWZNtX7BTtlE/S1bKD1YylzUGJLmXp0mZtlX1ijUa9E
u8G6WnBlUa6RoiZj04kRrzMQC5prcaXfLINidD6pTvP3thUkE5ha3cF1zqycHIS33hB5D3W9W3Sw
4TulKQ2KTGSvml4TR9lC7gUMewyhoqrvHZiG4uCiq06vsiIkTA51sq35WZvY5XGpB+S9EZ/vHKSt
Mz5FdhVB1h6ocO+SNhlvyUyxXgYWrB8xtpo2yFgkEWIVLvl+CEIBuioRGHMikzJYWsmkRZgnEpK9
gV1+GauMbbgthVndGnJkomzVnsFC1I9LFuJgkL/utGH405jn7lnamUZ48DjafwgFwW7qDGQxBCXa
1NtRAMx8HRxarzuh0trDURC6rwgZQxQ9Q/poIrD5quiT9jkuRk7c6piZq5qUmB3FWQNkyakU1xDo
Wz3IVKLHZ8z0X9FFVM8fr7Vndm5s1bFH4delbm5tDicmTluzWDjZodJ3vJzt0z3I6Oz3x1fRTy/D
342jiHIgpyHsZ+93S5YT4SjvuAy4n2DxO7/28jv9CArE1/1y39y59+KgfM6upqt4DxhoT/TAPg9E
UO3NAIPJrrybr5wADcOFdfJM2/z9L1t/+T87nra2+zYi/tPLdvYu9/+ARAv+oGXZPWX7xMfQc2E3
cKa19f6Cm1JYRcNhTNYLFrufn3fHVy/49Onjp3269r+/wmbDkcwRmkGyBDzFJrq1uY0AWzXp/uOL
nHujtHJ0awX/sR5sbkN0ekeviNW6pgUZ2A0RPnzglxxyZ26FsxL7bCpUhJpu4+ZTiUwuhgnkZUre
Hs3OVPdWOhWPsq4q/+MbOm0Y2Oxe1o62akJB2B5bM7NEVw/PBeEs2UC7iPQVrx6s6ucYLtZ1MUyY
SYAjyC8N6UzjFaHNyqWhsZ4Z3u978QDi0eR4Y8LqevuK/hmL6AzpkxGj4A1Dm6qfcSMWhJn3gggJ
jvYhlh8lih9HhCavSqxbAJGx4B9cI2qCGq8WR8toSS59IGdeNN1B22ZDxdPBR/n+A6lip28nkHLo
qaTxdUZjgsyKZ3hjVUSY4tIwjF8ECZDGm/cD2zQrEjlhL8mIkIt0gOKHGavzN8NK9Nmb57j88fFr
O9NmgX25FhQ5ga5Vh80Mhj95tsWAqF5kZloSCGmgzZRS4B4rZ3TSKGgTE/W2E9rtrpll99ucQicP
yhqmNWJtmf1oCid5HAa5rNpvbS7ZMnZkwMZiWQ4kzekFllkT05rdNEpzUNw4O1pO6EDLrRssJU3f
1PLCaDwBd9ElRb9CJ5CMI45BW7BmSQxQj1cS22qW0c7Puky/K0M5/G7JYXtkW03EwFBoLuxcfa5/
lZLZFbJgbTwp8WR1KLz0KdAJRFeOpsj6z7FFRZngW3iARAFnthF8/B7OHM5tfiUNRag+DoN4MyFQ
OWv6yaXDl6+qGXB+y5OjF73X2GX2JId+RlKril8LwYPfY47KexxGWnFhVjr3K1bwDkGRQDNZcDZN
t74GvxPBj6FEMLrKDZt35E7jsCTPuc7ey8vcfP4+dVVm7ZJ6mcagoAbzQy5l9vPC81jH3eZjRoO0
dj3p61C+3TyPIYfnRygcaPW2g8dZd+TAwEe9iTSil1K9to/CadQgK5P5sUvj6SsDAmeOyJQHuwxD
f6QCEtC+na84SWV7V4TWgaa2cdfRqb8w2tYVYftb4RGizWKihaGw+cZVYGDUzPiGUARE+74JC5A7
ir4HARB54dzKCw/nzJwCFhyKAciVlYa2eUtDP6Z2QZKpR8pDcY9gt75qunm6uvAKTnzoFhrvteQG
hQRx5rbJvTRR4aYRLPMkIbHQCycJmkBEkJ2hIJMOg9JRWuXOtjp8ZLk6lPPOpAX/Gi2qdWEaPX3C
jrqWm9EYgoig2/J+Fl3sfJoJaMNy2rv9t0RUDnEI3fxsLqZO5JNIvn5872ekTUzYiMoEtQdMYFso
p9uTCIi4O/WIH5ThnqMt3ckuI606dcYlDorWtX5Zel1qHBy79tHEsvDXyooWR5fV0yW29cq4A/gw
kqQT6uA/FpSizKzVar5CuNP8iPI2+mQss/2zHS11Cnpcvher5+tn8n5och9gUFbAGtya7QfdhG2l
t+TWePbgKn/A+Y8vLNPiU5NSI2ji3Lhj09ngcjAGv0vN9Bg69ujrOf7WHWk+xeMi8vkKSBOloSW0
LxQ+z8w3LD1UzHitDGRoW+/f65y2rhbFNDZlRk7HlR7GynA3V9HUseLY+t9kVuRn2Y/Rc0s5EgE8
cWd37txW04XNw5nnpFF8XVV5EIzYxLz/IVJTZTrNGiVtQt+uoHhbmLA644bK+yU155m1CWUeqlk4
yIizTtRZmp7MmE/AM8oltfbq5HTX5WLlT6adJU8CqEy/4/OPDqwG/S5zhHzIdTO6kcKqr+yyHY7o
ccv7zO3cXZY01VFRUlLAOHdlF5oEp3MwBTBq0rRfVDYJ235wF6NO6MBferM+qq+A5Dt8hGp3U6WA
tGzyrTDVDvURxapxiRJ8WvXj0qvqw2FvQPdnsy3pyUxqF51k99puh5mJHDLOPkPviQduyolKapxk
eujUKLkJiQOj/2437s8hHcavrjpINRhQUzu42Up5WyZxWfqLLGyCTIkyBKYRtUK/sAicTsrI22zK
rjSCTOhcmynKlsOyxMyUnp45+S1VjMi3RDv/P16JY6FapDoMVGHbeXMbjuj9gC/JiarhKStsvLcs
TL8ndi2PnWwmDsOh7HYl2/ELgJ43kdlmLmEltuhzMRaYJLanUATvuUI2mBfSJboyAQHdSCsdPMJS
q79IC9NgIg9h2mNHnh9yFzEcOVR68xULg3VIChl+arKFYPiPp+pzP4u+u24wXFy+4O3JI9KIWFI0
4rtq0aWGT+5Q9FQt1FfszNWRbmvpT6M1Mf0UGpNYS4R5n6nZFIBnso9hU9S48SJ5SRt/ZkKh/g8O
Eq4fwuTtvl+Z0FZmMT6dJe2Xp4L6S0Cd0DxmDn22j5/AmUtxiKS7ASkHuPq2aWXNQgfNEkqvcoFQ
tCAbfC1JMqI5rEt6B3udkN+PgVViZwGLWicEJMbv58k47GXYxEZHsmxuzA/YBIvApZWYHmMR1fe4
wQnPyuIa45ZSdWg+WivEQCpd/SVLW+ozVbHEXxoEhGKXqH38qDtVhLzK5l/6hk1Gzc5Jl+battP5
ZdF0gNcuex0TX06h2vfO0OnWvkOa8h09q3iBsiJfcuyZz0IRvzS3Vp+x3KnfW0te0+HL98vQZENA
3FACvKRcgIWEWTPulFG20WFNd1L3YdLpn6QrVRM5l4qWqGu49V2nJ1iP8B+BWVFy1NqeUg905gal
iIfdVLvhHzFikDxkuTuJPVHGJASZNBV1Ih0L0mKjEeQGdbU8orNmZ+YfF/nrcxK25IRgX5l+jhZP
j6SdqZvQjA7Li0kAJWlUBRatHbmsCtsFqBxI/UZ9+ptrTCcHA0nLjLHUyr/okWVdOsWfTrt0yeAO
rRjTdX5Z92H/HKFxu2PPMiiG8jjDI2dnwzdIOdrXmaldwS2JsDRO8sKcdkYGwjqo0uBZqW1ra/L9
VbNx6hfZsg1xZ9x0JvKvWxOX/OOSqhZ1WZJefYmRExGeMlyN9LZ8epn9IdcL7VOrusse0ZhxjPBo
cZxTG/e2BJ96YQf6JlXejPw1qYHG8KoBYGu4+ZH1qGqEZaK1M9NK+NT6SA9yGOp/+rGuORs3htkF
8aTqn2esMF9mp0o0BJquAppEncx2B31ngujHV+DuKrfBamy4y7oblOpY7npSCtiIYdW708WQ2ijm
W0XxhQnKAp60w54SZ34yBUbTJ+4V5rTos51m5W88oHPiOYmr/04Wzmq7JcvSh3a2wl+yK/t+H7nW
/ADBpblmJYwNzlG68qfr8LNcWrXXr3/zjNYS5Ur6W7cN2+2cboaF0tNq8GxwBYGtuplPuTYNSoQd
35PIHu5RCxPAiCmNYpCpP1TsMW/zwZoOS6GRHCQq2icfz45nhjTdNeTnKyMKZfBmi4mgMXJCq5Ge
sSi9T1xs95sykPDbIgp3Kc02ulrxJb3uyZRsI91AXEHlB9W2sZ39Q5ngRYFDQraQUhxDO5XX+PTY
zdT2pZ3r6XaSazkazD4V1QKljs3AZIWlrWIKmvUlHKkgnJTmN40L8SUJ4/S7Qhgt81IEGJ4e6/iE
apacCcrV5l2sLeJ3q4m/VrtmLc768sVs7PkP8MjuU9o6y8vHb+JNDPdueKCrQAhl6syCAB/f7uSf
2YVDQGfLuqk9nQwg+7BEXTOSakHWxt4QzZzciRRDiV+LuoRo0C7hCPBgGmlzOn1MqRSU4+JVVPhn
Mt2Tvnoohlq/cCR5Qx1ufyTde/r3rkUxZmtqKfkweHs6pmcyp0lId+O/s1mgzyVOOHyxieeyPXuy
5l9RnabPw6ICPMLKzWanRD1veJHAtkeSad4giRWkwx3VocYBMfaAE49wKNnJu29HSALKqwP3B7sk
MmpUwxBmssGHg+TUgWbkNJAcBfXiwdWrxbiwXT0tpNuk4lCrXRFzeHy3pjLD7kp7zJDRyKEwjkMq
6LsQZr13Ynug3pI7PkDAIegpFHlxT+3SxUaL/45m84VhcbKnWH/JStMkeoS95dbERYqdouf4XrlM
8erQDN1ppjzEmnIdJZE4aANh0FN2tGd4mM1S0FbLL81cb7P35q3zGyzURaZh8M/N+S9k+qykvf4G
TY73Y4RiEDCyZr1akeGQmhUVwkM+wibCVmk4RSBiRlWQkILq4XGVl/gyLpfjWIY26b2xeuca9CHD
Xo1v29Hs90kZNkB1pumQNzphJyGlPRpqKjb+jDTUymj3fN1RUDSkz1JlbfZOCQ+hUjtw5ZWj3Tht
2z1//OBPJykNSSToIg69SPzVzYklTQFUStdkYyNdUnbVaQi6qrf3sGWbz//9UjzY1VeIKBGFzPvF
E5INYbwJbrreIPJS5Na0rzt84EjYqwtlqze11PtXyQEM+SOfMEEIvM331+psZY6ahjg4tVzg4jbj
zJ4NC0tOHcIXWQwNtnJL6u3glnYD5xwCIuOJcB7KOiMR9TANJmLy7EZNWbit72qd98elyrGQj1Xz
oulo/ROH1+lEwngs4kJ5oPgtHiPXJnslTeoroxmi/ZQVfQ6KoVSPujU3x5I0kdtmrupL+pGTMh2N
F8ipOo8WNTKNj/f3S7bpTOYZVfbMnq0/alzmpQ99SXnMQvQke9bqQTnkk+xxHFNES644IIOtjOgP
g5Caoug3G5NmDagm/mnq+oik19I0a38aDfWqFg4ug2a04wIASW4+a12t//p4dJws0dwBeUCsYXx+
VEQ2SzRbwpZs3wywTzok94JkyYe6t8eju2gZWkuXIsmSXJp2zl6U2ikfwOov2QKJyeHoEoNgJXSl
Y/fIMY4syAqIGOw/69uSTcsXo3PqC/LcU704t8o+F8kbHiswopu6RlLBPaTOh+lQz6or4g/EVd2y
p9+hWHGvw8yovIU/OGAocAjnlWczqjGAi160mBdS5VLJ/6RswQ9idFBQQvTPJmkzCegGAMoxh+9p
JlyrodV/WEWjFz7KM5sUDeD7etusNKecbjMiqNg1oHBMgP2fQIoWKWHGqWP5Kf2u6zkekSwUEzGn
+7haYji0Qzyi3umb6SsbClkG8G76OFD6GoHMEjlzSNSqAIbKaRRFRRzXFFw+HpbnXtZq77JczBAW
v38zLqk1ZBmdSzTic+vcyqSIvs5ak3uYOeNj50rTD7PCuK8Aqz3OBqJJODLTrdUOcg9qan79+Oec
ma4p+1D2p0j5Fn/0/jvvl2QcAbkVHum66SvptYDBIyv8rkYuW6qPr3VamKWCxWrIm6J/Rhdg3en/
s1WbQQnwbTCpRG44BXFiXeOtI5h3HmFWyJLacPLKsATt5ECQKPLDheuvk9ZmEtcspPIG09qaw7d5
9HqeIQ8FPkPmZVo8pWYTBwYUGqTfrIr1ko4vM83tBxJg+kDI2jgsSdkCySq0L3I05wubwjMfCWcH
FBj8wWeyrbAo7UD8sx6XHFBQ5USWYl6Z0NUvfSTrQ93e9Fq/EexAEJFuEdi2scRaPLj0ijnyEnjk
yM/arLXfhBvRfBRKV9h7tVPAu1A6sKEbqjLeST3L+Z8ZLGZZqUYpBeUib4KP38eZB8C6TeiOQ4+Y
PfzmdcS9o6Kj5XVEJsXFDvjqjZU15vHjq5wZ4VyD5wuAAHXw1i2MP2e2jYQQn9mB/LQMCVF4eYoY
GyjChW/73A0h2uFkZpAbgDr4/fh2KpcOscu0R06Ce8MJHFmrg7nu6eM7OncZByeGS2kDM+X2uZE/
AbVtTeitFnSyjjRcMoydS1lbZ54bxU8K5QyaVSq7LnX/fKxVXGlOl1DiTEVUQoBTZaArRL4i0V3E
hU/hVPGDnpATPmsFF0LosdkptybAn5j+OWon4mN7Bdpq0YryoSzAmOaVgAy46IvvlJV9p+lkKWZV
qXhhZLgPdBQVv1cHtsMEfn+aEH5dqkCceRQo3PmBdLFp3W2XM1GjWcCnRQY5MTL9jp6V+kdbIuvn
qtBw7uaQPeMxxbp8X6ckEQddXg6f+Zvob9oMuBCAk0rQuGNPkFN0jRVr1yJAvqRVOTMuMCqvinS0
FytUfPPGooSaIbJDj5pFe+w1vPiLfmlpP62M02CiRsv8bVCy5696fxWyXFwkon1LTFcL2n+YAOPW
S+9rJASiqk0S3wbldZ9WMr6vYOXmPozz+BVU7ssiFN23qGFfmuPWD2szxxEuqa9gAouNxDbgpxyq
FjWrATepssdPtdGtCLom+wvDedkb49xfISIKlLT4QzjCEBhkjx9GykIXJrRTIx3eA06/6yhBO3py
zFe7UEETqlJeHHF20kz6645NdQBXlQe0t9LHlurw5zJaOqi8sEnTYZ7RxI+/M0f7pJGiHjjtYPxt
1QbGCNqYwGpIL566GFRKbdsX1sP1Tb1/ati+URBR5uc/fOLv3ySoW5fQcV6ioiCD7WTl3MFTdW9y
fSIHCW/ZQclH50LD58xFAe/zpWObIGPF2AzSpS4HafaQl2S4MOmDwbqDxtMdmolo7SZUSr+iQ+h9
PGOeFoMJ5WWAEG/D54vldbNDHmIr04xeNt7UFvI1ZhA9VYjkvjn1aNxDewSLBgHO/WFZMYBZqi2a
8EoT8BXu5DB/tuIu/ikhvNyjItBWzZk9v/Zaab1c+J1nns6qTkF1g16HTdL67/+ZdP/H3nlsx42k
aftW+tQeNfBmzlQvgMykFUVPShscSqLgvQkAVz9PsKunleZk/tr/tejuaokMIBDmM69pgEE0qVU3
gTmCfeagx9Yv18zl1dXbqODO0otvtZnOt5oSTS8zQnSSem7iDB3WvbVOgOrr51VVFOm6JXq9bMM0
e0eRsUDfKJ0Qdj7+vHLadlYQqx1ED6EjDmK7j+tUc1OLksdNcqy/UxVCdA6da6PEhfEkys746vQJ
atIxSLTjI+8fyehx2JoGkocoQXV2JiqHQiZJkbKnoApCyCi+iXqqHAOo2hO3+qGhkHKRjTASYch6
298EdW/qggZVnBGa+xohRc+v3XT0Z/RtT7zVgc/PJYPEClGqRIrs9CxijA4jRaVn4VTIgwJer9xv
i6FHl4qnzigBo4QNFtxo1VOuGAfekW0hGXAELtRQd6YTSa8cwUMV4RatbdZRN3qr0sSB3DPH6EQ8
tg8OdACBAUYBRgewk1Bpez7dMgXhg3h3gBFq6QY1iOz3soWoJz1PUbjNJoMEWoef6G0mJ7TE2uFs
Ws7r3EZRX1EQwvSJ6LCdhVGkoG9b0KW0CzeOAlTxWv0iwtoQue1oaNZepDeYw6Of+rW207L1R6D1
Hi4JRN8nzpgD345WseRtS6811sv2a9WNB4qiCOsgm6z4mYh0uJIE1GsLM8J70CXqqljS9O74Nti/
8gmXwPqS9JPTgJXdHtSNqOzh14KES1OF65pqpG+kQv398Ixh6AgAKYYEhuTQ9jCTNgiodR6s7WTW
oTDM9p09LbDTIavQjaRJe4G4JixDs24ua9VqWLApVsKyCIyiJBJFhFb+nHThmSZ0StDHZ0Fui+1j
yARSRaEK2IvUM9jZoW5ukr7UKtQe/A2+2nkMIQFpotVso+vq97kdnx0f8EC8Co1WlQpy5ER88Z0C
h4IDx4zLQRvosauOKEPb3gpPB8tDskdbvCCNBQSDGHdZ1Tcjw9kM2tAsaOk1eY7CaOhEftnlztdY
LbLPSdgNCFYO+YlS7IFQjWUmgeDIPEgdgZ154diPxl7BVrWoGmONypy90VWwFSmKI1+JluMUam3r
YvlsNpdWPolN22HBiMh8dA/Q1b6iNX0KBLcvBke/jC/FVyLSI/3dOWoKpdTQH9YR7sHcp4Y/6Trf
szpOv8RWvbxXGQ3hjUeJJlxnNSSU9VgNwwOFq6LahKGLg0JOKwX1CHQrX5S2N34Aee/MldstmhpM
C1hijQbE9xMffD/CJK6kbsA6w68NqML2DhANIDe1VRUEU0bcRsYup8k0W9OF3szZGrivCa0xnjZa
a4ubxnN6azWqtfEDSWR7c/xZ9s9qeW6CJ/uIEGjQbT9KjSQvMThilF1Uv0Hy1a68wfgupqY/UVfc
P1wYSEpeUDylt+bKP/8lGFFiJymwDWWgVoSBpmUpXV/6Fsdf59AoIJxYpSjzyB749iidHqZx05MM
ZV3MohhLdz1V6D8fH2V/0nAZolkA75C1x02+PYo+VmhC2FoWJHHVBhIwuUEJM7rsdOvH8ZH234f+
gG1wOEjbcqKi7ZEa8mYpPY81bFaWV55pUdPHCWF9fJQDJxCAapM6ooyCCGt3Tv4eOypDa0L4uCLz
PiX1JN4jgCKrtkO2SbA0X6K8T304ubgmD8sY5NowrlBfbYKobOl4oq5zlUcJuvDZ4Jy44/dn2yUo
JJJFwwTFl90mEH0FLQzzHPKp2fwIs1xHALMz7lM367+emIf9jYkGhlS/o9EHdnl3Yxqo/3CEZIqP
NGHP9lu0zE81vbsE/JmuRTrhTq9wpwWgYfVVaMfd4wBM55nQWf9tlQU6fZDPAZ1o6OSBG9v+9GlJ
YihoFHHdJfjcqct0YetRdirb3e/NEB16pOFA+6Wf8s5ajpRhBm+EEGOpt9mTRxDgJy79GaSXAbGY
akqFAsn8rB+HHwbZ5QoZjPHb8Xnf/8IgoyHf0Amjr43Cz/arQmOG78iVBd/BTjbxTLJIcWNAo785
NasHrjHekYyImwzaBYNuj4WDH2dugYehG1fYAVlVLqv1Sd5rV2NllYj1xpb1M68WJ/FlEPNpnrme
g1A1AU+ZONPi16WOtEOWzk2dE2HfoadjGmTU/IHU3/3o5WyEQuuKgqrLQPg1osh4psP9fexBWz4i
695epuqoJkFkwF5y8yQ6Q6f73i1dKCQzicRFZCBacOKx9k8hMMBg7GkwEBKxM7bnDOOJPFb6rMB+
ZcjBtpnFhY0c9+9eRWCsgTWDZOc/5YLYHkWb0l6lvVUG9KWUb3WeVFe00hfa/ZZ6ogi390IMJTmR
8hCnZL77QuhfmXXpAkjxBJZ8Y2pEZ2Ttv13BpTkBDtaWMhIoPu5KPZWhglWhQMwdhkJ9DuIK7e7W
dVbHN4/cHFvxKvG6VHZh0bCD9wrfSe4sU4j2bZC75fTUZInxZKBJ9uwYnXoBDtr2I1ttzyfk2dG4
XKrf/2qmYYPD4+z4yDa3v1oSjl5V2uRYgFVksdUrz2p3wCCmwsjp+JvuJUWAQchk+WzSGpPIaXso
KgZFrHTocOh6hXBV4Ze6hkXVZUykbPSnFFEBJu3PLMkXxET+IUTaBQO5gkPebfAEITfHN0IMiO4F
VNNUICilLrzAyiY8JKbCiD7bQ4GJ3Qy6+y1vqZD5bmWYP5IIUOBZbEXibemN+Yoe8nDWIIeqB4Vm
62Dni5IrJqqtGfI//e8FiI639BzGOaDOJdKGe6APdg+DpFGtBywlBtOHfABQi7oo7luxNrePcaj3
VmBGAtGJsBco3TmtmItL09HBaZYceAFsbNTY1EjBiLkXowaPuTezZBXblX7TKV6YogUydlcDeklI
4Jex+17E83hu11OuYHaULojhgyuFLD3a7Y3UdUpRNRQYLnrtYMQBnXzlLXUSceXFOOJAhE8M1kMU
YZk9CEf5WqGS+BI5oU4Tu51fB6czfkRppXyt1cQqkfSx4sof9MzxOHcH5QaHXAV/dVPUKAYSkTTX
o1S7WdVjj8In8QySfJm6IOMD1iVVLhY1Ts4mEwGesyKy48Vv9BoNSLeqIfvjIaeulE73vhb4DfCC
kMVea0xvTV8dVMyslBkW1+c+NjkUNHQSAeMVE7ZIQz7b9nqwGrym8nRBxxnlWj7ThFN6uqGbWn8Z
i6rQET3vFmS6+nR67PNGN1cOogJP+DAU5WrwegxLQN+2jl+BRW9WkF5oOVjajHhRB2279sVcD88L
9oaPqKHTXU7rpi83OaskAghYT9Xaw0OxulxqpItQ6S0L+gED+rJ4FFBcX40ob48+q8y2Vugq051q
WxuXq6msEZYjedSnlS3paqvMWfIf6dJNbCJ07XU/mlzti6EBOfEjz8JlCAjV8Dx4xaKiLTgS1VH6
zVyMzET1A3jEMD146tA8Z6ZlgukDBsUKIeu7pkCvakGvdaCqEwKWGESUMd6qPZKLQRk7rSTLuwhx
FHNcS8vzDBEJ9lPsR6FwnlD4SKvAiD33pl7a8dpgNvl1TiRN5YzRXNYLHEc8cZtFACXPpUkBC9GR
WLsMQ7OqwlqDuixH3vGDZ/+I5WLSNBmFy9Ld7s1kAgJYhpxgV2sgxAT0ceONB0zwukkS826ZrPlJ
5DVCJbgN+gWVlRMR8D4sUeouSXoZ1SBNpjfbJ1+H1JNXj5TrChQtoLN55Yp9W1w0tnDBYSz2Ss/S
8QyxXyMwXFzDIC9TvHGBZmlAVHzi+GTNETXeH5+YA/coJVAD/uO/9MJ3AgOATAtdehPZdbV2P1dl
Pj10neqdmP79qIjXJwegbCSJJQAzt1+fQoxeqHFaBIqg9SGWTWh6mCKrj1ZkbZzSegZLdJ26C6qQ
mL7OJrCMJlI/t8V4ona1F6iCrYY6DhQc5LlG0Lz9IJpeu73QYTGFxhx+8zCFWJXV0l01Nv5Gvzu1
bAX6C7gKEKBTF9oeSpiNyIk/pXNB7ZzVRh7+rDvnt60LaO/J5hI1VAgqrK7tUUxvtpyOjhLOmX22
EWZkPiZJF53I/Q9MG9AaqeHmUOKim7gzij2R49bUZ9pwzPDqaJcN9mZS9dQ5kcHtL0hAWrJzB5Ln
AB6mNeiQOxhzB5bLpsgSZ96ENZDc499mH3bDF8EWk+Yg6oISbr/9QoPVxV2a4N/uoUGCW1JJ3SZY
1Gxx10NYhrVfNdPQIMyCL4GvpLN4aQxbVMFkiVQKzTfDxWAM+Xhioxx4e3YJeEAqOpxTux2ULm5y
sx0FEiNtaa8hJbrrTEP558Tb78dF3DpERVRHKZLuLRqd5mGiV9L8SSRYGkxx9oCuDFT7vm42NHKt
G4qF3p02GdhwlxYUOV3pY7wnauvW0fL0ibnBPY16vfdo5J7tU2gXvz8VNvmsBjIHPRLC/e0vFC5T
2qYZzSQvwupEVXuicA+2zPGpODDh/PaP0i1xKUnS9iiZ3nSYc1K5dXINSzlvEDdqnmsnltuB7QPE
CFcl/pHF151Nag2ZPYpUq6XhTYs6Dlg7q0ia8zw0y1Pfdq8CIjn68uMCnADouOcDEFYV93lDNuGM
6m2Mc8xzunjz05BY8bmOp/vtMGjZXRRGCRYWuv1ijpn12Ixky8en9iPV3c5reBKqXuACpHvL7heM
a1S/wwQ8no22WHI5h4v6GmdD/41cJAH1BWe+80UjSvcKVTDjWRNNGl+OdjLnQeH25kNIp+ZJyyoM
AMtsUP1cr4aLuXemeJ2j1vkdQVYwpTpF3qvcm+tusyxC/ZH1AltU4laq6mldFD/dULT6qooqCoqJ
udhPx99z/+PSaAHcSKdBkzTunSXUp/ZUa4ANA6Rm0xVXu4lucaq/ajBGTgy1nz/BS0cLleQJ9BIK
JNur1aKEDKWlZyjDSPTLVtUX16/TyrxxDRpn5w7/BTZcWM0pT5EDI8M0obFKlYf6wS4A2G6bGXkg
zIUmXfTPZYr4NeYa3cZwGuOrHmfTxgyb7Pn4zO4fU5TPcHTgO3JeqR+tw18qzshhd6wgBFHdpQM4
GgrLekHRy/rUhclCKJGdIiPvy+RJqVn0Pylg0PXks25PcEbOo+YmTIos05qHwl0wSdbgeRqbJnIH
42KOjKjFp81Q7mPdgzLoZnX+4HjlgCVZn8e3iQjJdqpaQdVLA0f6kCHrvTIwE+0AG6Ake0Hnp/le
dWV7H3O70Aa04uQLjk0esp+4cd120J/xeSxpJGGHpQy+MShpvq6jKsuupzCzFR87yAbu1lC3UMJc
pdBWtgmYZkUaZv5UnLkrz1P8oE2faBcN2abFqDRZsvm1VVonltDGcDifIsIEvyRZH373tANTwbaX
hRPpDrUb7LUWpqQYGOJNtnTdNYX+AboCBsomTIXV8RWyhzigZOFKtCofDf0BTx7vv6yQCKqVqybj
QE3byT9lOsQwqdHVnuNN0pyTcUdQKBz9Jqwy1AGPj713dTA2pznRA/U++tY7awW+lxLBqEQ+BUbY
JQgEOHi6Z/wrc/iv79N/R+/V7b/Oy+6f/8O/f68wrkmiuN/5139+Sr7jClr97P9H/tj//bXtH/rn
5/q9fOjb9/f+01u9+ze3fpDf//f4q7f+betfKBok/Xw3vLfz/Xs35P3HIDyp/Jv/r3/4j/eP3/I4
1+9//YG5TNnL3xbh0vPH33908eOvPzS5n//r19//9x/evBX83OV7273Pez/w/tb1f/2h6H9KmXrg
VVLein6UytcR73//EWx+AJHA0oD8E+T98Y+SkkD81x+m9ycEVvpX5IBofMCb++MfXTX8/UeIE+FG
5dAhBUQJ4+PfT7b1jf7zzf5RDsVtlZR999cfHyfTf64+GuPU0D9uYB5BIlLkyfbLumR/ZQk6TKPf
qjygvyhVh4OJUtVrchs6xDkG81+qpRrOMSUDQTL3Gm6DWCtEvirE9AOZuubL1KaYGqGS9xgKZOZ8
NCrLF8AeYHer3PtiZp5z6w6h/tppwv4pGuXNjJ3w+8ek///19wcf5tj6C9rqrU/ethag/Il/LUDN
+5PCM/Bx1JQo9HPU/Xv9acafBJIyagXQwskgi5z/Xn/2nxZoLhvECwo+/E/u73+vP/1PSV2gVMkF
hMw/uOzfWH87RxM3JcVxfpENJEFqEu+kayrSmLTIkziI6xIwTDenq0jvxtUv8/H3qv91lX+s4v+s
chDUDEPD2WAKUAEms99e5bnQsTsL0fzFH2O4t/VOfW5sVVGJspr2Ppyq4Umnnno1WFWt+mVfjpM/
qh42tKk7zdK1w1Ff4o64Ccfh0aW2NEuzeVvPlSurtIvHOJvz4iqzoPLjOaJaN54YQSnQ5FHw4x6m
tFob+ugKH0FZ5UsRatqDyBMYkxm2lmezcMDLxUXvPSSV7UjohaWu8ENNr5oMEafA7DL3M9c6Cl3H
Z2YncJETQ6EDRgFBL3n5rqoR/bjSAqZMRTbEeRP1ZWdxH8zyKbJYb/93JB74BDLg2/kCWwPtfIEl
Jk4RHQOhJfoy1xgK565vG6i+CmNNluBDrLrsUcw7PuxuNMiylpkjOHAXIMketDhKkmE0ShXO4kx4
P0I4WtNhwvA7dMKNOUKf1K3eOXHf7rFJ5aj0r6SmjSzq71osNOQYoSemEJnSwZNCFMk6yx1oTnOh
3zbgb0q/c2yKIJm+rAARVGfTbNarnFV8ohxi7vZcP+4Vtj50PjpDAOK3V35XlHgnF5Pi93YFiw3W
kPWJ8rw++YkxNYaPtih1+xks/o0bRWJamV1efGqS1ErOozH3CjgWg3oNY60HDh6280tSifDebLLh
Thkqb76sWw2D1DGTNsMmDPb5zESevt40rQ1aNl1m41PH///JQtf0yolD+3ZSjFH4hYFrIoGfY32T
p426UQtNQ8m6Ne0Ze9x0vq+jkRI56gUFHHrkIDZUXTtK9mOOQJRndelXaiFqc+KwkCvxl5X6cRNT
1MDRCo1taX65PWN0Z7CcngfFxz1pgHRsN89zqMzf6kk/pV/zEWDujoXWE1mDvOohWG+PVcCutiOq
O8graUi2eL1rB2439NcG/l23aY+LGuQXJegcXb1RMqVew2Zp79BcWM5bhMdzcgtluLaMuML5vEWw
10jT1ZSZICiOb6Sdg+JjVqgRUhtlGemUo7af1MXOLMP3NgrmUhFnReplI4pNuElyYNb3sLNFtT4+
4qHJof4NE1fWo2nCEYT9GpoMMT5H/TyiN8oeu7dyx30P9aIcv851G5U+hVjE6xs1zs9h63sq8sX4
VwUGor+vvdSICkYlnC+aJckKX6AGYKF1XIxPCf1uGBHJ2Olnx5945zKTc0Q0ZSEuhtkIx84OtGWZ
xz4NTb4mm+O+MVBH9A2rZLMfH2bvTJNYQeAptMeRMSNA3J6XeURwMF/AMy0mojP4MvVr9KUfGmXp
b3OdVKmup/7E8b1HgePd2BMAGfD7kGooO9/fot+g6EOh+CqAXuhI4bykZ5bXSJ5NNdRfzHpeFl90
TmQAcp3y8azDxJI7xTbSx+Pvf2CaocZLkr5sldDC335/cx6lwWql+AaqT8GES/EmTpZkc3yUvUaI
fGMJ9IOtpBsIDu+cnIWVgwW2avBdy6he5HZWrbMM3YIgNkIn85PINL+OYsovQh1kO9JkUCPHrIi/
U31ObqrcxZtwgEoDSR4h5OMPd3AKiNzA7dArAl2wPQVzhfdgbGAq1uRxv7KwuLwgxIl+fxRZcaYP
AqVaXmbbo9RRizGV1yp+lGr9rVOJwqfPabwcf5fdzJh5lkgwdg0qSnT3d7a5A7tNWybmWTPiYqPY
XXYGrK44DxtjuZnsLDo3zAEH1cIJL46PvBOTyP1K3EkFhSK+ZJHu7FcdM3ILFWx8BNAGRh6tirPE
Z70pd6k5eyvEfapPiPQor84snVpFHZ2CQe+h4eQjQIUDHSJrjzzH9hR3UaMOpisvG5EYAQJt+apN
QeAmmZ3eK4PIIUT30Vk3GAjdOXV7BR1pOM80e1otudNfarngZo2Q0+8Bkp4q8sudtHM9scN4Rtpu
gBJ2fQ/RRke0M3EjxJ9b7XNm28NdBARRtviX8drNtbo9sesOLQbuQXmwEUTtXTNTOSVGaWiAEF0k
kht66Vcm6vffSjQmQHIa3SrBJfETdNf59fhiOHCqordEpEEeLKujO4vBQyG3sCoQGAYKvKu8xQBX
g9O3wkixTcB42sDUUVY6cZYdGJUFSNGQgiWn6m5TDM34dswnVMIatUjIqJvoixiLRlu3hgDZYsFu
ppI5Lqfsb/bqh3xUUC0UK/EQx9XD2DlBWvhEYrAbXA/mxXRXKQ3u/ty2y+YyKqvQgtar1sqalrx2
STZvjJdGMSg/51663osC3sp5M6rqzwQUbHSODZWrBVGGl3Ew0NWnJe/NyzdUqxb93BuaLkRzBygc
vQuzyUFGh4vYaLnrPrqRWYx+NxH0nGvmYM0XnV4AUJmKpSuDzrDb6qrL5s7azBUNIE58b141eKM8
6e5k4L6q6Oigxfng4clSgcEYytQe/N4Z0F+dvDyGcjFlXuvP02ChKlqIU3ZFexQtOZOOFC9gH0sC
zM51ZHhKPljqwhb29P4qjIRYw+IfDSLZKgYyVw5BWmTqCqtEcY1ZZ3XlzZN643mpeT5nKFa681Bf
pJDHbppe1T+PhiDBPL64D9wXkvEIxIj2Odj6nZN81q2oK0eIJrpa2j9oEgp0PZrxREf0wHkKbJib
Qmo5APPeCUxMr51mvj6BV1yTasBsQXtP2MA88T1PVm5YzdcwQA175WIOGiSZo55I9w6+J/U06mwI
1eLotX2c9iIbknmm8Gynivaq6XMXpGiqngCHHYpMSaXgpAOV5qzapcyQwBUqeTPlhNqyN2YuKl9T
B0SRQrPYzNaAlstc1N5FZar6maW3ycZtpuRW7xbvok4y/FWKuS2f0XaAgqGiw+dpsRn5c3qyn7d/
nrLJMaejtq1zvMji468x9OypWdJnXK64rXBHQNtHq1xNX+pKRDfL7Gk0CtKXqVftE3frXt8avCph
qgzcGZnS9861Tm/W86oYn2NoU9Z5rkfW5xL83oU6R9a5tyCb7CSj/dNWEJ+BLN0BNk3FTVsN1coq
4+YUQ21/ZfA4dGm5xWR4/vG4v9Q5Z20OdUyZCBoVq10VFaieYgYVd3yf7ZFE5FujcykPV3oKHK/b
8x13ei0cgRfvFOv92sgE1nztjNCd1oz6WYHP660g4f8C5wPkQJsKXBax3V3B0azMTY6uwBo1OXx+
u9QqRDCl8TfdWZwz/EVNuimme2LL7ie7PO9H6knXFzD+zq0nsqSo+p7ygBDVNxPuc+3nqtIHiTVl
/YnJ2b/raC/QHGNN6PAMdjtzUWFWijYzNwtSJ5+Hpc0TGD3GUzOr9lNSSRI9VibfTnwROePbMQxg
E3kYgKJB03gvwioou7UTBJjSi58cen8bGnWcznqmlkE+Z+gcgTXUAoWUSvr/maVvdO6I/N6UwIqy
7PoEIPjQlJNBU+ykvMDu2Ll5S6OaACkSXkwVeptRM1GEUmrRVr5IpvBEPHVoQZrUfkwdqSk0TOyd
bWjENnUBj0nXS8W4H8QEPdNIp4Zow1NjLzuvdAU5aymIJc6jJEQsoCjomuJj6PZtQNdzynGkM5Mz
x17i6RU3JhQNYab16WevwdZ2g6ADrlezZcfa+fFvd+DwQn+aEgzFERpYu7InhRIhaTPw7M6oiTuk
E9Pzyp2Ri0SO5axqzfyTHg4pKhy6eYp2s3+VcVZQ5vgomTNxO1dZqi0tVQm6kYMLtjnQCcGe+7To
sXRWxkS56728u27TyLLeVUMsj9Oope3q+OsfyEB5CAgitNDJj7hrtg+T2crCqR5hGA1mmTyCObCo
tkQO3Bjrye3a7nxcXFIF1ejXGHiNrzX8AtyYtTl9akQ3BamFYv15WCPAdvzJDsyOhe8VJTLUi0AJ
7iyqZK7V3I4iLPQibfkyCJAFm67StU/JqHTLmai9NlpPSTNehN5sJBc1yUX9dPwZDhzokqdD5RoQ
xj4xalZCVGqdJKJybTY+CwSnjTk6lY8c2Ky2LjEM4N8cuQy3P0Hp4s7kooPrC8eLat8C9xEQZjqF
r1T2dCJ6OTgYWSkVB8ixGFPuDFbYXk+XmxZ4NVZo5abuG27vrwJphuffnjwKnMwafUnuaG/nA2Zo
q1taJHcWSnwXMbBtnKHy5ETxeU9WgtsQsWcInJQNaTvvZjdOnoyzidAzkbid+G29CCzVx864SJKq
+2ojcqpf4HzlreZcyyUEPa39SIl+6GIYoDz3+Zs7aNTT0Bv4WSQRzmWqnQwBv8yQvot6ghYVCoQP
vz851DtgUfDEYPzk6v8lVKCqaLkz7th+Dlh5nfTe7EMTMk8cbvJj7txLVAmpF4LRBaho7URmedFQ
9ogYRQGSEXSS65vonfZkVLFzTRzbnbgJdHmV7w5I0YzPII0woW9sv1YTZ0pHMKz45AGlX0+N8qLr
WNoYSzecRe0U+Qk2Gtf0A7MgypHe7JF9S/0Ea/VVnSXLxSDAzluZW5zbnRttGrfVfY/0+KJSjGvT
6xGXT/uuPRFsH9jnNlAloLisVeDpO0tVX6pJq51Q8SuSJdLSNjlXZvV3IbBypdIl5Y6RbCh0GbYn
J+5bZbByclsgttZlu1gxzIC2Xx9fWYc2uAVZFFlfard7F9qCw7cpkKTF+CL0Vu1kIy9Re4aUyiiw
ZP39wZAMk5IfdPjs3dbetFhq0eaz4tf4aV4nONdfVB21JLOKvBPB/qFvxBZHdZEDhYth5xshugU2
DlKGv1iAA5Bi6C7yvjDvjr/QgfgRfBVYaJhHH82Z7W+UYWDZQvFmASdOHxDqt5tq6eOg7O6nDpXH
MfldoS9YmWBO0S0GuPNhZLA9ogVfuwY7izwkCa2fmVP92eqV6cQK318VwNQQJgLq/ZG07pw3mgYv
Z+64ycYBNVVVcUJcKxfNWWtOHJ0dn8P9LyX9yGiqSIYBN8zOITCkCMkpQHsCCbVfAclq/AiiwYmz
7UDUSQUPo0Tqqyx2+CnbE5fNqIBUofT7GTvle4vCqQ8pLLrES1ecD6mZ+F2at/dqFqU3ooibKytF
64hyM9SkCCOwLLWhE7TD90yU3sMEXueTqS/pc6eW4SnI/4HpB5hDUx5UjWxw7IR6+VgZSeGxrDqM
TvwGfVk4Tb3waMeG+pfj07+/hKkWoCWIpB0ROWDT7XkxrZCaCNiZoFMd2Pglnb5ZsYugNNpJXn1t
9JC4orf848MeiCS3x915RzhBw1Qh2hrgWBmurdZ4S+sa5V40+VeOW1iPuWHYZymi4NBoevuzN2Zv
ReYt0HagIG3GHm72nInq7fhzcc/xwtuXEg8mW0tkKEAfdtnghT3TUvaQiLbVuKnvunlRlCe1XvL8
Et0gK31YyhEfGj2KtJ8YziZt0CahDXgVH6z6zqrHEhXEVlFvShs51k0aD6ikUMV1H2jz2eY5Hz53
zpIo0p9Tq50R1XCmlm71iGwhkbFnrT1QqXNQqYum+4QlseG7dZgqgYuaPSF057XZ5Yg+nrWinYVZ
AaAs2EzWsmjpqp8yg+RA2Op7Z1XW/eCRVwWLEMMdRapU98uoLb+PlZZ0V/1gSV9PqzYzTFuMyQp4
yhnfUsHyvs4dKp7ctbJx21c65j4gQuYXw4YOu/ZaDRftKFxQAMAQs76idtjMAWQOVKeyJRPfJx0z
Ofhnw9Tyg551Dbilt3Eu6mdiJqgsd6BUxHur5uBKuqlvZjwF1KFbR20WOv48humwVoeBsEqtuvnF
Ili4D7Wh9MXkGM2ZEZt9xKFUmXXQd4Y+A1YcvTuhQTddx01VGUE3EvNrrkD2161Jpn21H1HHrkrd
+OLg0/qj6+pcX03WaF5G4Vghj2eN41lZl7gqa2rt+NQIW0IPvFCBjHb98r0xhvrFhl6WpK2BHXwd
6nCuJlJBnYjVb4WBTbtWGE6xscoUSV49bXsTYEFrer6mhe49BGtqqWgJ1OIscWMTHw5E/42zuE3y
+wKS/WsHUON1mos7oxnSizaxW23thkX73nS69j0bm+ol9JTlFunFKoN02Vs/XDEB20ZdPm1uajoK
xarUIUoHpjJW3WVokDoGhW4XNMijqH/UxsHp/dzptOcSkyvu/dJh7Thp7U0BDhO1hgubyK5Ce7RA
+iCumvutBp0T01ox39laqLyprT2D1dBc5aVPZvd7Wrcm/E03ih+MUna956lDG0ENhWkHZiacr3Pp
Oi0CQtVy69jlGVYE0EZEby/lWk2S4rVpckSEszAtx8Bxo17zWekR/AjLDh9gEuugAMdIuxbYauR+
Oqn9zTgn+bcsLcRNbjr9t6ydq/TCEVp60cBD9ZdyslmfmtY9VGkaa37TJonlU4+dOdCNSbuCNdc6
a8sedGysjaqON7Y2qfY69lRsEWyQIBXaSiHUCQy84xK36gQcrmjq8M2cFgWBbKx25iBaQto0rL8C
oZo6PptQgbN9z1msB2tUoh4VS6elmuoIVKrNyW3zs3RIxx9ll4IYaToNtmutIgRYaSVlEApd9XNe
pGW1ypsO/QGFRuW3wcEfEz/SpB2CGtXzJegK5DPOMGfGMqkWiCatJwgAxVWiNviyNB7o63NltDK5
D2cMXtquSvxCm42rOaSzLsFi489Mc8pHbSDfhH9qiSFAIkpcwsdwnNWixwLOqyiS98rTBJY9qhK+
2mVUXZfw7QVQqdD7qlbl+GrCU+CIWCh4+1S3IKFRW4Oln5DuWYHqDcVnJS8qM1AoQz6C7FxeB1mm
GFpb6wBKlBUuLL2ex6sY/+tntREYP4+x1X1eNGuG2btY+hdnjMPbhFMbcfYuGe4pCCx33hzl8HyB
icx+0izGfAZEgRsblpo5XjaumdR88lbDz1Irvc9lV+Xf+06Lx5VIF7G26hQCaZQo4m5pE+tbM+bd
Z1XAbPJrc1S/iWbIHal7lalUxqXoeMdNhVNykv0cWkt9mVNVx3Lb7KI70FxYxiqJ1dmYMAmLKa5d
dfGrarHNlU5f5l6gBF4H2jROaYDOhnOJ4mPfrszGhKg79KG9ssyxEVehMhTTSk2T/DEyROOeUeUy
HzW959Szmyy9V90m/kbKRhE9DE33DSxT9pLMQ/9g6uO0nKOSq0OsdShtSs2G/gXl8fDj+Ck41Tko
Wgf3eR8tfHxBXUMJf1ZQOV8gnBrZg20s+SuHt+deq0g84stV19X33g6z+BzvkAYsopixeejt/MnN
Ef3fhGzT6daOElxHZxBu+mdtLMtuo+gCFY1GNRBwRWkA+cV0ogvigyYprjHZba8xtHSvRTQpqCdG
DaSMVjOhmi+llGZXihS9WSBa8FyTatDfqAeX+JimIroK26wrLodUxwsiROd0lXqJdtPn0I793jI6
7VzHZIWjwgizz90AVGwFkghMGC5dZu/H1CZTwEMcnSsIPs6nAfsW2wf4PtFdVWZo9lhKoOA70UF6
KJomvKcPGhq8NPo6m9jttWrttEb8JNyl1c9C0DttijBgzmv+L3vn0SQ3km3p/zLr8WfQYgsREamT
TIoiNzCqgkNLBxz49e9D9ZsZZpLGtNqPtVkvujoLEQjA/fq953znOl951zYxMs9kSQNZqoKiJ3Jd
AV1LOp6+7ZIHu7ifvFDKOFet93WQfjPzz6zhwez5+KmppLy4s6SlFvDEEOiozWGOdjnu69mA9fO2
ggBVnFgGCioIvwXR1Qz2UkdLjZg5Z4H9sHNw/+4IHxpyB0SBsaO3Wo+zZ3Vl7BD5baVsS4MXtUyX
irgNa0R10+wKZCy7uwfnZnWCvyz/+DbCY+OImFv4j9o0mcVqI6v5n9tBggXJfALFcWqLpDdE95Bv
TljEhXZn40wy6ZpflLmEfy1WoIqrchj1XcAjQPK1rLvwvm7NJmmsuQnJBzsEQ5PbOg84rjdywzH/
rlGO/o2MsN7YvaiqdgWm0XSDBs/2PGSnwRFFGfmSpifIvaBWt1nhh9/d0V8/0cV0CHMvM/8pDPYS
AflY1viDh4HwXtutLZQO4cQTvTioy013tb9sumavlNR5Ag6/NorI87VrRqUIWGozFVp94oWlde9N
KnwQ5Ty/7TMp7z0Iug9Smv523QK9fmdtNkyVxjb127EdwzzSS+lALlnQMcblNm2fKfiCPuoh6JRJ
ZqxsEoZZVAsub73B4HKX6U2+1danigR6Vql9q5ykUp5/X5NnEYeOWplmSyPBLhP+XU6e+KIsZprG
vkkX7SNRb7HJpgnDtc3bk1VQJJ1sezMJeB5X4pAsgbgF54518plND2+9ydBl4s7Wkr/l/ZBw6uY8
6+LOZSWKqlwEn9atkvU14SptfVOTS7lAZ1VbeQOfYkSnUhv1SNhGXVZXFdaDOwVuzIx7f1BuLCgi
hshCXTDeuXDJiNwYmqpJB7cmCm5QQzufLbGp4OxbbdFf66CsLPqA5ZifRGa45TlcRgfRk9rmKBRK
v69HUT4R5BSSwcQ8gWT5SThu5ANmem90MMCJFXIXsszMCqL9MId5lWq3rLZELWH1EUUUCIAs7IwP
buPn79xON9a1hUvuutO+uSdu1TenuQpRgc88Ko+jX+ErsLOgvBDAt5bXAWmvdy1tMsZUIJrqCMWG
apMVWPEcLdqvVTp5k39I0IYQxUyx60tbBZRodqh5rjdX+LeVNswm9WsiEG/rjhzoiGJKUa9IEebx
SjzbW7Px1+DUURd/X5Y590+7rvOa/CLXai+WctExt10g/178MuOzUZ3ckdli3LuZtR8XR8iQyDWw
vrFd6g+8TK4mCXGr33T26tIb6ZvH3pQyu+qtbPxk9GH7gDa7ytLGWIdzty4VugUi+lQ09eai45xq
Ph1VzhSdeQBWJUfNS+z2xtbcjrsSebobmTmm/axJxfS6ckqclSogMjbX2k/1tPnTafSaCnchmjSX
N0xVLEl4gRTxGBvVf5+1Oh7pwnluVKmaZd9Z5f4Brfxw76Jcty9y37DSQvqvmjfVKqs+DYw6W6DO
LsMQZeYAJgUZg7OBg9/4+/+d72MFzRI1T+dSTUVUhUC85oUMMCYuk/VKh/M3I2daGpDLDkcBspaX
Pvaqxlu5WCt7wOb2qJDn70o6nO02iVAqMDPuQ+DScF6Nr9OoxmtpLNN13evsh+dp+e+7OkBCDd9h
6HhIQo/h1k9dZFJXjHZsxpyhpiXPvaimH37VZhAdHDJFXjlH/+4UffACGIQASXgp73DtjHLanvni
HMUioPlTsk7l9HcrLDdi7G29cm7/jWyN1LdDE4ZQ6pDovmiXAoSyqt6hjeR4jIk56bVslGIPySus
9fdMkvjmuS1LoNkM7ysR9A/DFjqpcq2FxIQdvILMwn7AaEQGUAX/ynnljvyu0QKS72jnIkeBB/T8
7iPRNDpvAma3kZqEgEpyIA112cf7EohHsqaMWLXd9soT+OvAEsUoEGSoQf/BFD2/qp+zO/JGcVW7
UzdCmyAzqrkEsQlh/zT5WEOLwFZ7PHT6Nbrar9fm4T90qr5BpBjji+fXtoimqIKWa497uV131Rpc
yLKaPk1W+4UyOHvUDc2BSYh/bbFwwWKj72BCxlCbueDzC+tCkMi1uhQyYlXXnHeaa9vIhnSn6Smj
dqv/YhhevnKnj9/ved8I6SsKHEazCFPBEDy/qBjNsN73fzTApX2NiYWTwU7x07mFvOUfvBrB8WuX
kIWFiDDG0Sgl6LK8uKBRKD30SCEn0XWnbsbomjukFu+aGpM9zcvMxNcOO2XA+dvhQDJwpkHKKd+G
xtCedkS616ZWaJOcIpTxajlUxf92GUASTdeVVjztapgJzz/jWi5BLy2dU4T0XrRWNMiN7laW9skY
zO9/vtbxq774AXjIjgf90BH+Eoe+CqNudOsjgVq67pagulFcSkeExMxL+HHxHDr5R7VrkdM8AukT
QSCBkPnnD/Gr0Yb2Df4PBpikaHGcONrdPy2yaOtcLz8kJVa2zc11Z+1eEI+ycJ4ac1zfimEwP+ts
2eukZdsBrGtbFFZ4K4LvQhjhazTq3/RZA0y6jApIP0bM/E+c3k+fp7AD0f9jWVjK0UqHenewAFFg
9HsVvGlkR1O7kf0574YgKgcCuWplD6dBZctlLMvl00L/L1X9lCV/vlG/vi7H52LkhAgKR8tLjfVo
6dDeZp6Msm7qRO9IGnxyt9M8D8Sl3ofX9Ia/LkZIWpkzHFSZQ2314neZxWIMPIjMyts1+LgxnoqK
eZ4qqofjSJBvVNdlRXvRJszx3/I4OImg9MEZwBNxjA6Pm/HTj+CpsrT7bEPaum7jeYT0TtoDSTX/
+pby5PHCYYrBKvmLss7zyt08pIbS2Z13FRLqx5EIyROxKdNVUHvbaw6cX1egY4wHcIYRGF2cl7OD
ir6EEC5bmhrG/MEF3ZW0ZevHzozI7M/f7TeXwqRu4/A8PGwgI57fwaWxRnOGoI4ISO3JPk9HmDUd
wX3I9CsDqd9oBLgCDwv17T9IweOz/PRr5T5es0UabNJaNjeeavuPGHnqnlliS67Dkus1ykgovm1C
YVzW3frbWoouQVRpxP1Mw1j5oMqcEVHloMSe0qLJTp5ygBvQol2viTR5jaL929tj2fCS2GgxR7wo
7ZZQo/3MeZtoVpU/mBgtN2a3mic4ZPvVn3+JX1cUhtH81qTlsdT5VJLPb8+CP66CtihjhtNG8zBC
Igmg2g36O5brlmwWb6k/kfBbQuvUDrQ+2G9y+TJAupjTcR+HJg4aVGCJzcjCetPLMA8vf/6M/wgi
nu0FyCQAnIL1owDFrvXiM9qzMWW1sct4Zxy4fcwLDWpuxb4RxjXtap3kYtnqs2e2cj3P2oLxgoBo
QiJc+VmiSYjTYBG8kVEFS/xp6IcOlx/kopVyskM8zuRH3IMFtsbTUg0zqVtOVliRhSGpjzQYpPW6
ce3xTjXFVJFik+t0yg2pr4TKDGYOotLb/aQtZb3yovwzRH/x1TEHHTNv7gB0zxdrTZY1HFe7jKqL
su68ikHopDaC6jO9B7tL9kCRaEHD0K+SanPq/sSeemQ+Yme8w9ijN7huHSnbpJP7T5PyS/tzzXzh
yS7K7Rux33QLy9DZu9ib+ekjqi/1uWw6ixYDydQQynQhJ6aJhXz68496rNAvvxjr6IH55D+gz58/
dwPpIRX1poyFwUGPgFw/7sdtfUUL+etB4khqBIoKgiOgijx85j+//dypoDDJHoxLlfW3ZaNCfZ7a
bZLkcTjjudgDsb/fxqylt120zWUMSnAdheq7ZOmZaMaydUOR5HrGiU2nI7PSJdDl/oqS6de7gekN
gSxzSmA2pKI+/5gevW1TM8aLmdzoc64mxlsc8NJ/e8950VkGA1xdx5v04mGiJ+KWvKw0kaSf0wRH
MBAvOxmarzy1x019/tuiCjn4ggdi/ziwPP82gv/dmsAfx2vfy4SoQzMCU6PTrZnb7lzmGoD+aBJ3
N2lnuh7donJPf/6mv9QH2AS4n1iyET+RcPbi6VqNdrGHnU/gWJ04TQ65ID5Os1ums/lCC28m2FuY
4dliLvj450sfN/Hllw8PCgtXxef80iJA3MOoSJNnnroOe7ziPLk7MijesuiYb6DWNPGfr/ebR+c4
hcLoAXLF8fzFzc54y5HT0myZ+8q40rXzfcNj/8ov+o+S7vm3OkzbnIQOb+ZRkT//STNOwnO9LQAj
vcb9WAUj7nIZHp39kapBpuVU5VUykW+zIBhV7ZLuWEe3HiXYSm8JAUZnLw9dMalvwjHrOXIYIN74
ygH8wWSh/oiaRH/NhFSsA91EV32y1v0t+jXrvvb92T9Za+GrSO+dPUX0nf3PsKZCkaqqWpxk553y
eHkEPP7BmBq6ba7fqYdu62EsAIw1mPG3QjwRcVxmP4LaHpYLrhkvPzWrtsOUOWyGixeVcJ1UAlFA
MjtkZKU0nhsnCas8d05s9Br0KTvVRyvDV52MfW+94Uyydu862j/bjbaqHZW5XuYhRXatOaZMujaj
tp+JNquWfPprR45lJhJMrk5KKTGYFh59+/Nc7SEVxW53D0Jk/gwElRyMZOJleZMjtLIJSJ77byH2
l+wiLawwn3pGzVeu389E20u5j/9ZLf4/7+R/YWn96R07eD7PeDtX337UX9rvz3gnx1/8D3DnwJoA
fTAMgyMwKtcjMuH/AHec/+I1IbwGmx/FFE6l/0s88fz/Otg8uDHBhCBHPt7T/yGeePZ/4U5FC87f
WPjlvH9FPHnemXLxhKD84YSI/h+9F2vC8zd1GzdIYapbUqKSHsauy9OtHPR5CPSUYJqr49roX1Oz
P1/zjmsebnELnAsRErTDXrTrlOfKLJP9lI7+VHxZVmLSzNUkSD5YHpfVeE1u9Lw+/s/lMF3gZoQ2
g+HjxWI0EyfXVfYwpS3l3Hly0M5xNKqZr/beKwvfby8FN+FQaAPJ/CWpXNVM8s0KIYspDB354TGI
IWaA8ITOqf7zxj0DXP2MkXm+b/7P9yLpkQ3a8YGZvriNEPE7dJrdBGVhrO4lG8m5qGr781BWzdMs
Vi8Za/w/TFvVeAfByXnl+r/7GaG9YZRGmoxK9cWjg98y80Bkw2VknHvTH1VIUI3smrsqkUmI17LK
fnu9o4kNF/ZIH3nxfcNs7S0LNU26Z9nwNtiH4c7T9nJjrEFwE5KS8dNb/Pif3ern2/v7y9FVIjEB
T4H9YqccKP5WF7dt2vvCTxjfD8ncdxYu0MC9rGFQX/799RCfHURENKXIvZ+/idPWEztHiyDdAu2d
5twzH421Du8aKx8eVst+Le3p5bNKmxyiL33zYwXCL/ri56vdQO1Opce0LXfnkal2eZoOCUaNyuTT
n7/ai8YYRrcX13pRYIVo0srWHsZUIQu4qjhWo+kGHoodkCiyPFf3SOIYLHf6TYD44b5ftXOb9Vlo
vfKj/u5L88Ai2D2cIhgzn9/ktdwWWk58kC2ETr75Aq9kKIubRQ3r1z9/6eP5+H810D/fGZU4R0QW
/YMk8OI7U1T3ubvLIXXlIU4pcP26u6mf5g0IGcTY9VvOHzapzJlh//nSL1cG6naXLQf1KIgpPEMv
dJ29WYXDNuRN2nwoUnHvWLH6S5zVlrwWofvLhQ5SAn4KDgjgPzidPb+duTMrkYlAptUKJb3jPYrn
zB9k7PsQ7Jsw96/QLdqpqJfpr36u1fnPX/SXewwNgOzL8DgK0VB8GRqyFGRMiw6ln1MvxQ19BeNC
Z1vfEmJH+Hhufl9RCl7lKLBeWft+88XZLOm48SwFbMbHc/ZTm0jVTgsjUmIer9vxwkUQOiKxvN5w
DyYFKGbgTmI5D0tLqyPPhlfWil8vf1ClaVKxpbGJvoSBDGEVUphOMp3QaZys3N4ZS4N0tXvoFalV
e2Yc2JsLEmyeg0tHefFab/nXO0+QF35Bth9OLmBYnt+AqW4Rw81Dn2po8DGBMN8LB9nl4Mn2bMIC
SsjxC0+rabxmgfr9hbGGHmc2vEIv7nxfqNz0ur5PvdJsTph6w7QSdXveMave56Vy3utteRtIZtN/
ftaOb/TsfTYZZdA9pj3IwOUX9rOxQUlD7Ijsh1j1RGiYUkYACop5Jj1sxvpR3+2vOXh/823J/eAd
pn/PpvdSDb566EsWlI1pO+j8dpWhe5o8a7nqm9CPNZpQNGVT8NSG7mvJWL9emfozoDoE0kcH4GWn
z15XX0/G2qR2g3ogq0T3KTeqD/3m2JdAOfYVkNm7Ooct9+fb/HLbhXHP8JvflQgon7nRiwdrRTpc
d2wJqTuQQ1queJ6M3bVv8EC9MQFZX/35ci94Cawex2ZrHehaC8EkPfrnDzLtLiscykkkHLT2L0tR
MDiz5IzgAb3MJdCI1DLh50XUL6W8JbW0uPOFsL/OKhjToairiM6Xc9Wv/fROOONyQY+yvrLa/PLo
HRNU2JrATyBHcWR4/hmrrRhlSYJn4vXoxcTCYdLhGHnxnLq8CC2XmLVoPr9yZ+jfvHzkGYUyT/in
5qLKDI9l6KdVzg+yYc4J4kgyX7dNbLjLuH82me3XfzvV3Az3KOpafdswdDVu8rko7RQByu6dF1fa
9bnfV6s8a/TJ9dNUdPvoRntOey8xgG8Wn1WmDMAThBubT5lUTRg749SjTBk6lyGqbuV0wUzZup8X
a+vai5EjLoelvo1ijsoO3G/a+HW2XwfSbuqLsk0DjoTVk18G+Ldu7u3VDr6AKW+8j8SayPwOTefY
J1lnb0VcwaBFHijm+auhPcLOhcyXD/s2WTTyxYiGtuVRL7AcDzQWbK2qWBLoiIbWqion1Ta4Y3Th
XfY42BIrQ9NRHJ7a0NyMdypYnR9V36H2Ifz4L0Q37RgHMBbcGOVR/p4DEkFWCP6CpFv6lRkhou72
cZdQVq6EHEIj6euGUKFp78XtwCKABGpupi+hs9jgpdwR5llIWXE15KXPVHtfMM3tvtz+wpRvvBkH
xhjRSLrmZ9gaw3Kdj4KQ3UWP/r0OGIImK2ehJtrQ3vTnKsx6tNkk3PVMj2zRJch5CfsyFv6/+Gat
QyS2wQOacAR+OVQkZur4Yv4QqHE6IungncViHnN9VU6l/qKDdrlXne+tJ5o52fKwLPoQA6teEi5f
NKaIN7Onm865QaA+Ktxbc0faKPn3IcUhW+y+3WX3N7PDuT1bIzTFKyZbs4r53gWaCYRA+IiDArdm
NpJRSxtKoumSBqmpMjdEShpoKM6j6875ydwFs6/WKhonducNKe6Y5d69D0vQib1xHoqkRyVepoS7
jST7rRZkxEHKwDqtnvar68IpmR9IsU0nNn2b6GKKOsbIDaEwibnJrkqNaVtvGHcozPtDmc9XHqDD
JVbmgLWopqxVV6HZEfBmbX32IwzFingQMj80kGpcUwS4eRgTTrO8s+lqZ1GBG0YmzYofEsGGyBoC
95buY105VpE642wSa8Nq1p4cvG7v7DYv+BnGmb7/NmXzyd6LuXsL01nUiTlbYKIMvAkp6R26uTG2
vWjOjVXOwcPc7cFyRf7NdL+uqNhvBsqtJ+3ZaAhkxxQ9NTYjC576uR1v+x1AI1E8fscVxnVj7lMu
ysTxsNG2a2VhM93cTMSprSq7s3Kd7NGpx6m5UEGUHSpiLHGxMUwDhXDTI7ds2faQ3pB+xgZTG+V7
4nOyD+xnR8acNDA+2WEWPiqdkTiM8cJD4VpjDYq93lIIsvOt++rlE3sUFapwIn8Nt4IYhnJYHqWZ
lcYbS2JsTWly1G8cC4/N2e6M/gSdoW3Suhi7mdthqPBx670hfOTgExLtMBV2f7f6vn7qesusrsPG
ULfFaJJAYG1V+01XRcUMV6slS9ygy67aQpt7rCnZiIMpyFBCOWhZWIJrw6RJ5zIIRKaNTydpw0Zt
adPV7hpx4sBu27KYfy9ny9jTfA+sO1E7XZgUeygvC7iUMJr3wHiYxzLOyql4lHIcAHNlrsS34XJ4
kg3mh9iomTvEDHfM8WMuCk9GoBzbhfFUP6MfHvxZPqjeLMgSHmUvr7Fy9PNV16285rIjs/gER7ab
4tyq1/Xkbr1pMPEI3XtFpun2vloqZ6EEIbTqXM7ob94isneXxKkNEATEBBKZZSyZigqPI3JaeIdS
2gNzEekS1U882/3+NCO8OvK1TH3aq0m0ET4BZZ2GcTWQJdFLhkLahnsW9b7sjSsLvsJDu/UgyBDS
5faDMhz1wTdG37jkhlqxNOXyXRZs3l9N23DCWtpp+idlKQNIVqNV9BYaxJHUVR/i71NOkcC5cAZG
smR9QmBqyUlZGmFqbIFFv7PvrGsTe1vRvq/yzN3SImvLR28sWzxcg9xUFDSzTz9gCJonDfqBBXTz
zCe/bfNvU7hgDKBApG/mjQC+q4168grVV7ddVbzn+Qlo2Fadd6SS05VDqtRpxVvNno6Zge0oKPIf
TV4N+EAgs+cHdM5/HzJPmxNrNcnpsoItwwrYoB+JG3dXKurr7aynub32mDkyAuqy+QkRdomdUYr1
Zp8A8h/a53piGdD5fgY6U+Pu63zx1zjt+99tY+syNUvkjxe1Z0E8TdhA0ATKHnvVNmINpoHUFCce
KZalHM/j3R6O6xRZayZ+mNKd3zTwYvorpKl96pIixZZq9kYDw6400f4Jw7p2dttZkqJiKpvYqGeH
U1ZmvBjrZKNDpTpjJzrUbwvjDzymxLyO7oJC324huDYLJP+8oOjg/disr6uEdGHIKfzqSswtJ6lb
BC3ZUg8nOJzIl3XXEIxdhcX+FSUoQTUQQStmvt66d/Tqfe9hsIYN+V3nLW7qG1Ug+YdbP3NyXfcs
buR0Lbvue+5QVqS23/lEvvnTu5kkvC8qr+X15MrWSI6EG0bubPBf3aUGJiYWJ79jFwQXXS2b/7Vz
8GxhNzD7ACqkhe4PSgc2KQKvZ/yn4F2M22Ie3Cktt3G6c8xif5f7evhUb7OhIknK5viEaygLiRUE
+xr7uZl/FyoPvLNQgSnfN+NePQBDJ0P5MMNMkUClTD0q6urbRv7O1ejlykszL7ObMxa38N3GY+2Q
5ma4boT+hfVjr6oxGb2l+pZl5YCVCN8BCvzAq9brDnszda5N6UPO2kAeLiXczeYrVV81jp7q07oT
QmjMpv609pt16ZmfIpR3oObFNT94k/Rb24p0MYP8fa795QSybOvTVWbmj2w2VtSwYu7XhOZa+Kjx
Z8nL7i8mTSim1hoJnzQY8LT+VidUTME10XGzEe+jkb/pnZpfawrMkWcIPop5R2TRNJ1q1Qd8rdEO
85QRValipzbb/Gx6BDEn2rHt/kaYU1uwyC5YSlzCxONGa1av2htb5zLA+GjTkBfaiKx92eTJUnm/
XQ95HX5Yux6sVvCVatKx72CRkPOzS9pU9ixs/o2GjF3df2Q8W3xo0XvnUT52jLrm3p9KEBKOfi8M
1aXOUgTv2h0vRBIOGYNsSf39faUQpSHkSetdK5b83bZiWKLAr5uPhN+t/XdG4+Y5dObdJoVN6+au
xX2K4yNcc4yetaUrqtt8mG+nXZa3ap7c/mFxx+G6zIKlP/V+27OKid5er/ZgLX1MLltz2UXj1VFX
0TPCZUf2HML0xWvhDhCJE3tIH3BurQO0XSBE9XiS2Sya+3ExFnkKxCSZW3rToi79OiD4IFEXoxAc
r9WO9OCQmFr3wU5sTbPCE6MBt36qcxebp5btGNxQ8s7FpRxBOEaM5XC27VYwfwk3AJuRky0tjqWx
rm+YMxrTucrHhsomyPIL+QQ2LrWpJwpy1dK+iNXu2NbXqSJdEt/fV2Er81sPNPDQ3WZevBdYjZNV
tShBFlQ92M4ZvbzDZ1VskYfVVyAQQT8V7UaBSpz3mbQW7avm5LvDei8G8C+RHgMeWD8c1jByHcII
I2nJkH+hsU8H65gqN7bmKlhSvWWBop3al29KUHr4QQcTuf7Exnjp8YAuEUdPrtluVvB9Lhx/4/Hc
9DchHTVR6w6sfL6zzkRV9lupD98TIcSmLIbiMucd8vZhEQYW9dpf52RtLLji4yHZsNui/LJUNIPO
E05+3J4qbO+KOgsxCfZ+YUfdYtcfSzosLViNkTe0CHAY0qlarSsYAzNlJ9L7jHLSdAa8jAiYonls
fB05wTCEJzEFZG1ZZYXLtQ310FIIt2N5FcAJOBtTWBJL6lTu/LAFe4Cwn6Fjf3GcSVCFrFAsJVP+
PGGs0W/ptgnDTaCOVx8X9i6dSPzFMIY0qaLC7GuMM2FJAjHcxby91jVKk9Si1FuRMQZLtEB7eJSN
8t/l2piu/VmP4lStGQc9z9DrqXNcYaTIeaghLXAtBsWZmJ0ED0Sb2uFYX1rSMZdICaU+HKYVP/L9
HsJr2QtvOXfM0flBua08mP7WAeLQe+8RK2Mt38uV7uO1I9rJuCmLgVjPIJi3iwNYTqVlXbRfg6Ee
nJPKdPOt5CnlTXGUYq9ofbtPqpXRH0YddrqEcX9bRZMDkhJ36ryf/XCerdTjPolzK3OziaGRlqfW
UjUuq3XursQGd/my+I34xj1ddmbYbTlGY8/ZN2rrJbwmU3N7yylWsYHvJcWR4/GWmcLS5YPYcaSM
VhO2kTnk+80AZaagKLXFim/UxxxZl7p7Wy2o2uJgdUP8rorfI0LUtI4Jc+79oRtxPrL6Guv7paRO
4M+3sOQjLeoR7FP2QXi1O2Jvp4sa4W3L3ijHyAhSx2fZp8WOJitp853SV+qsuVU0D+wYKgKBmA3p
NMy9HZY/+rsq4hxzSKzqg1uveW3HS1jb80TQ3ExJR1wD+pDFaKlYzGCxNOW5F5ymmS1n5EinEr+2
4LshHpFPbjNQMgRFYbyvgyZPliHvSK/bpmU/O9mEL2AbBMHnhRuGVwGeWjBfjYFVxNWFPs29HE8K
ZRvsaT1bbmraOJUiFwZQFTOJA6Hn2wQoxI6sdkQD3gTTJnfqIJFha371lJbrCdOc/xRMS3tbODNu
b6ORQRZLWQLp97st1BEyv9lKbL9g17Npi+QPzKO8d47at5WQu9y+c9BnOSxs1hxGFAWNn3qCxsWN
aOqtY8SP1iwqaiHXtNvmEVfZMvf3MvTVdoUQYc1PDNq4dcVEtCzgJSvIbyxciOrMok/OfdvqzoGs
7skQhSxCau5olj0F+KeOAyrK9liVjTOd3H7vxweU5FPxgwyJnLwgV7FWJ4pvxZzHwhIO6XTDn8hk
tAqvhtLPt2gcyhJrDv7XIp5LxxjSGhbV/o8YuaHv1gfvoK2q/d2wZCidukBtHwKjWq2Ta2brVda1
UkZCU9DFGlLd593qBVHPkhUJhj17klH06odTTfttLtTOMuK4xXpb7IDh4klabRvVVTeZSUHZoW/B
hTUEL7W+mlPDnBh8dwHLMIqKLhNXfWDhSbLx37/JDI3kq2P3mB5awQ4eubayi/tZ+DI8BWxkIG5K
y88vuB8YiQ6VCIdTTW28kFwa+kWyixF7X4ZvidLMye3TojZ3SIStm7+dWvh3fWjt1snOj5/EGJ2c
HX8ZvMTjiAW5MadDDayBJmXEYzB9Quo+B2lQmWyEvJqLmdjhvFpHbNzwOdh9KjTtSOG913ujXI7e
lnmt1Z4TtMuM+g05tdj2tXTGLXZVWPgJzNa5xlPd0XEOPW1965rRycAP1+UY0yxo0NWYdW7H/M2o
b2e3IKtWd2zmWMKRiZ3YrTD8LjNcReZcff7eoAKDJdAuo0T5PqGFhds0M4Tb10Ce8RHJCdpTMJPC
O4h1BK5tiDHZt0z6JFVwhuRoMVr5heCyAKoDpedVBZZWJmW5qjt6Cf5OGyFbi6RFgK0Ts29HNEMB
lrXYUCR44b4XxRdtTepeUtTyona2d1goFxATdDfwj0roRDtBKnv+wWwKzuqZqfXtWOeVF/cGEKzd
IQieIMI++7tg5f3azF7wfhSI0mKcwZDuCmdh4rIH/fjEJd3tesdr/AGA1qgj25PZd7mNBCWQXS2s
i+QkyY4yuZg22n7wH6gQ9+3ikTlMlNm45zpiNgm3tnSaYMNG3I6sPXsAsaAu5+m+nHK5xo3qxq++
WcDjaKjMfoit9r8a89A9OGC06FroIKCab725oaSm63LT0biRmCJc97Ykodq84Abei6th6I0PI1vO
R1JIsP1vWPnfw7Mzvg++qa37fmhpkS2ymO3EcPjDq71e83PXD7l3kvVQXhw3txhb0yubI3t3vjEy
PPdsN1a85LaH1L8cirOabM6w3UhhT3ivuT96a+lcbeVWfbcHaYbsDML8yvKhhrfU0NK7TNnm46T3
KSAS+gwVzzvHMZniPqMaoTUER4Iz8vA9n0SmY07NFSKz2TRSd7Lp2Ez+zg9NeKH4PHE05MAcBvy3
T8hUd1PsNV4DnL/KTsKVIqqnYQIidbKxTa6ofEEiG9JIe1X0ZWLYtaadaI/byS2a/2bvPHYrSdIs
/SqD2nvAtQCmZ+HqSvJSRwQ3DpJButbm5uLp57uZOVWdWZjurn0BuUmEInndzM3Of8530BrQHuUY
dbXucHUFy0/JPSioH7VRkqBWDN7GsdSk+j55Jm8IJEzGYhZOlMfCNkuXCPtCIEs3RTf4WlHNPLEe
F8mTjfU6TvupYRJB/vbq7XSEDAfjumZJlcsjL6a6jHkWmO21XbX4SWOUl8rYFs4x1Gy3aGOjnux0
iCwGBdUeRHdAB9yiJHLxK1td2Vyfh/S2LL3001HSTOPQC9sgQocu+Mh6Z5p3HfMmFRouyyGYTFLF
gdKvSsv8vmbBSE4YU8REnSICPsagnZS632u9wX3K6OqkinopPM0vhwmaXmr3PVbKyhmCtZftTyLb
5hbbiZwfGqeWK+acjYD6CLm7CchyLwdN1AOaQ2/X9b6kBabnXxjZh8qm7F5SldnXwZNs+o8INoMX
1ZtJPLtBxjRjyuWoDRxSkaFUey3IoFLL1nyHEsLNnZ1CI8Zrtq3jF7qA0GEnQNb9vuloiygUKasd
D524qC0XYo14MlfDXOtjmB4QCsykk2O4btmIcutuoCtyJa2pjmnt+jbrpgwpKrO2F7Qchmc0Q1Tc
5RN0DdUp5h+jSYe50O3s++RN0gqswgbuKriHgL4ylILyG+KxfNqoxjjN5SpRJNPO+FWwYSEqOea6
I7Fo4FC13H43lwOJxhH0fWAoVXbqGFVdK2k2cXJajkA+eTtrx4bATUbOpMOCrq7cNnTbjbw0N76O
StDOYzkqnT0kzFt0p91zslA5Wmz9pMXg7lDeG47P3GjcAlB2lm44CuCLaE7ABFROZ0Fp20XJk8SL
QSdaY8xGL9uzCiPd3bkbxN/9ItWaU00q3BLoTj4Iwphd/xM9lz4plDhLD1PZ9HugamjKM5NZuVN6
vXoSxZrVe4vGD3yMeq0RRJ7cnyVqLqk2RR3vbWOw2hPR8/SGn73AJ4mF5JLgICUmzkshCboyA+si
0qJBfx4T85yvSar7tpVz+9LNPi8jVK5s8wXJgisPQ7c9v9fr5IpAbjGdA2wqH7y0zriF4Id/y8AD
g5JpEgcq42zIlyXHGB5S27jxlmUaFHbCHX4oact1e0V3SEjngVoJ6fhpxhDgOWVcnW1V017wfLwO
EEq4DsmxaW5EsfEUEtDUP3TZZS0Trcb9sMtef6Lwjg6Xq9Y7+QkZqo5lrpdxumbGpzMOlQRoMfXf
7cFwd3bvIiV6iUInTucQqeYFaSd5nGdEgyJm2caCk2n+gbdBvi/zjE6S5EkbKuPcV7uaMBjTEchT
5iFBAjH8jMeSrI9XVXbUNlRTREJhwrVrlTo/lrZTWoGXbr27r8fVevC4GRXso5M93mXclDXkIBAp
CNzbg+WNRRZ1ZtbmOzgRtn7D6Y8bS4Ugl5xMo5XJQ858YgyrJlPnr14pvWrgo3RG55lxi2eF1coo
ctf2rNeTskKlvtdrpzZup2WR68UtYBk9tPpQOmeztHPxapWeUaIJFKjLTCnHO9rFa8Nn8NjZ/52t
6p/m10xo8UTYJFChjJIt/PPM1Ky71ebSuIRGks+HRRj2RV10L2KTM2Li+H+kLP/tu/0bdvz/NLH+
J9/t8a35Xzdv6+dfujH5M384b51vV6g1/gXDMzDfUHj6d+et9+3qtyUSSPbQ4Bm7Yrj/6Bp0tG8a
njjymyAbr1kALGLj712XjvqNdAihIRwKOH7+hZ7BvxjkSVCBI8TNceVtq7AP/5pYz02w1Tjht7AG
gQVvtV3TQyE1E3eHU+6zKuHQkxIsk9GgDNNtn1pTfgLNHzLFxdNd7VnXiFZpYjiaj4jMMTYTM8w2
xcx4azqOl3+XFtfvoM2d+bVCNXLiTCTLxkhGJXS6aCpXokJPGaQZlhScGzbV7/TOuENpXb60U49U
zTl/9Omv972Jw+BuIz7RU33bNW/FJja2f0BtjwJ/iHBWMgxlPqrPMydB5Obcq0/EcrchNJidxuOG
7A4uBs0jqocxO862VXxg2j9gkB/roCCfeewWc2ETs7vpBY8kVBi8cf1uzOcltnRVq3aNJ568Jq+r
mJ0k7Jc+25sJ2YJGoRsmKhi9xVumaG86gezVrycGTisq/NvSFeK1cWW3b2cELUtwpvjt2fv3Mvwb
173/ahkyo8imt+YvhZ/XP/P7MtTtb5i9TWaI0Dd1yOEs0N/977r6jcwPsSHG61D4mTn8fRFaNi2h
rE5szaZO/ufK1vhjEVrGNwpiHIb+YKl/++v+hXX4m/f7H6YuBw8dDiBs+VfHBV/CX7OTZmJVsLVo
InQcaDxh12hmCy7H1N8UKHRl2HI0/V51mXwaluW14vQQqFvulPHG3UGLVqJRY4jQWZ/kWNRdtEFx
gaTZKq4SgdERTTTBHffumhTiz2lZNGUNh9FeXv7Tj/zun73KDNL+ZNW5SjV8C+x3+NOujOu/5noY
mhsOwgIaw8w8Yr+lfTZx9ELNPvbzwPZAbjP/leuDB6tH7T9z2EN2kAJmJ5jc5SmQP4RhExrR1mch
5+r0mfN3fmfTIWIEFO5WxFU02MAMEsWDmuLaQE4EfX0AHOaWcW+Azw4U163SPZrM0u9HXTBPmFX1
ilqZUygjK8fQH8k0q8e5lrQYueNcZPTSFLN+56Vz/WKu+cJMYoQiFGRbP3AkbkX10UEpldHMcKwK
s4opaDCD00D+yAV8vGKBkICxyC6siHh3XQF8k2UW1Mr1MCcxMRJKBulFdGZIuzt6yuYq8LoSPXh0
QBTEY5rMCN58yOfFEe697VY5cxtUPMmWknvQtdpxrHxR29q4t71UmWMcPsOZw9bqHi2rSbqdNqLZ
cE+tul9u7vTHfvOsUzG4dVACSxoO0CWHn4VTDCb4SMrQ2cD7fvBdsHRO4Bnetu8B6vy00DPvZCaQ
bKtFRwKtCUXcouIQUSInNWehrmyKHWmVo6JcQMhmy1/TCS4cI9VLnUvDZRzUbL8SgSPEr7PZ+OrL
wRv5Jqr5SasmyZTDyPTPVL/S47NyyCNqlIpbjQ4F/dIujX7uZ3sGXFm1rICZr7g20gFXlFMwxLDU
eSNfDpfuAYCIgBI64v+JoZRDzqtzmCvajBMJ6qnUKXDvcfe4I8Y2ECvt9eJRTzWmnMG0XppWdz/o
fV/tgNlcRuhybEqNjP5VbNUG8lNcNbyu8u1SW3o+vWxNI0CHy2UjuStC5er0CIF6ueZZUXCv7Zaq
kMOpH4rta+4WnmZGdZqJy9xrx5gnUb0ioqbrHU7O2dvc1ehLxGm9nyvuEn7NBNWBI6NsOa9r3YxN
qsAPowu5o1Mb94lSrroeYh+YaZdPKvs6KcrWNsYb2tPKm6/VgedvHf15KK2dQm97ycFXgbbGrHL+
znkRt89Qu9MdY+GR8YZEcEkKzX3gOL7NT4Y+Fj/og3XgE7jL/Gqiky8M0ZVu8ZG0GEpAsbGzw6ow
6mCC3XVfCne0j0nBsBhsWbPu66513R1WkuqrsVZxUztl+2TrMihHsA4sB083/IpFfFKTYX6vs9Q+
WrVZILxiZUH1c38KiB7jfsvW5GkVPR92pvD0IUaJD+It9Ah5aOUb61uBV6R3hQ3DVe2SIXIcBO4V
tqW2U8be/eFNkxT7LFs82j26rgYZ6UksdaTUnIjxMwPWIsF+EmhWAiYJK7ljRKXUjPWwMoUCgTX2
C5uUpjhfVK5D9pT8vEM3s9s8nhRHaNFoTa4bqsPQrr7C3g0uUNWTzh/bfnT8zUvHJBrManzH/DR+
t+CgUYRVqcnxetksd7XqAKqdDFMQ4CVEfx1maPoTVxsWM7C8aQqbLSVKns0ZHFB9dtb3MtHbJkoW
0s6kZ1MYWhopb9zgTsmUtMHGki8zBcvSHMwVOYGHhuD1IL6XbK3YvHQkfz+DgNwEipU5XExzORsn
1anraMwX74gxcU7wPyRXpOPM2YmUDQ0xCy0plt/B/37IPKxXgTaRbA+00W2ak6eu8IvwYwB8hDWW
wBHlOm4xkDAm3R/sBZShbWu5dpcmmpnGWZ2jxxNkqtvYLju4yyBsTQfaGeJn7GGcu80HTHl7BemX
n5AzOy7Ig5KTIyOz+U3Xh+yJLhITOwnJ7F86GtcSqWhC8oxjZq5/2TkafMYat313SwR2QlgxUHYH
3duOnF6rDFOOTVqy05v1xODRrcPZVZe3Ein7Jl9EN0F2nBESCbBRWs1kzSdIdS28yDHP+ZMn9EcP
w9GJC+v6nK1GVfGQj819O7buxclK/V5PlvFrcFtsI7JZhrgsDQthb55Kgf4+OpU/evQ9sMIMlr9I
hD1EFRv3xAsrSy8F2DUO0PQMmL7N04VeAk/p7HZifFuReJ2ombyxRTC4uiOJdwoUeOGIZ2a5TEAX
zPk87NKx1j33cBhP7ZxPfexSzPraZ2qBNjAUbeEDR8iXKJmt8gNdFv2aTu8JYB2sgSJkgmg+5QlM
NL+qhXSPMGfhzZqsjzvbgE9Il52CLNAj7K6BouPXoMPJovMr5RELaX8aRVBNOaMIaZlWedaH1rub
ByGelhoLP4L8nNytQ3+1quFkRdnpkfKjfx+PxXr49R8cjzm2/r16/J9uqef88yMTn80oPvM/31Sv
f+73I7L3jZPxtRDbgpelGfTc/78jsveNRLx7xR5cA/JXh/rfj8im8013OFgT3iK7xXXoH0dkfonD
NEAqmq2u52rT+Vfuqr/R8f90RsY4Q8qFbhD+HdO0/hJkmtSZC/QAJrTT6yGcbA6ymzAvbVlwOkjE
FKdWZdxiSqbo0OyXiFeZExrNWoaqOtlPDuPsEOL2dLO1owleTeKPSN8VM//B9HUIdF4/QW1bF8St
GQQ0qpYoz3JDkszL4XtpY7QYKlc/lB1Ha7fogFpB8ZyjzqB1z+/zpB/9tG6/MqvqQrNFnF3qCrId
U79npW4bgK66c+hgDXE+s6Cdpm4Tc1A1L9wNCzTWGklOze4UyCm+qzLApRue5m+jyHeiabLYgxSy
SxhbPpj9ZP4eK/mXLo5Pbc1///v6Zz7abqXwIBO/3Wr+8X83+cfAxvUl/svftftsb9/qz/Gvv+lP
f/P4f3775fSzvT6tf/qfqBG5WO+nz2F9+OSV+vtX8cfv/J/+4h/p6CdMjv/xt492asT1b0tpReCB
/+0f+G3dXJWx//+6uWmrX618+6c/8fuKMVREGuacHvlo+pCvhUF/3Cntbzyt5N8o/nD+uDj+IeyY
LkFs8sYwySzHZL0hB/1xpzStb+ZV1PE42VxxVIRd/oVLpWb9FZOjMty6jqGu6W0dpMVfQWDQVI2h
z3CcqrY8yVmp58gcV3FflD10FWa0PVbkLr1TdNP11cKh16ecIJ/PtriUplrTLJbbKozMKXdbvKGZ
0PfWmiwPjb0eeVcVseLKXwjfLDlR0CE3ZiU2ndQN03GxXlRtwUY6dCe9W5UfGK+83eolxcMmGzN0
GvPGshVvV5XUHKqjO/lDrXxh9FxuNHt9tMfuV6IzGQUgtBAfRnOZZ18bJwmXo+8385jlKfNSU5+e
t7ZOb6mRGEOHC4F6hx2OyZKGclWypBLdpWmSDMBHK0mLPZWbVmUx/it7z+ShDCwm3k9bPb/qbYfb
T+iNYH6qMZ76zRTnxECD1b02tbjKmlWhXjW1Wi4C20rLgt2uN1LvX7BPKMNO11eYGRTCb5FcrARE
uOKYPsbs/KApE1Mju7CZIpcgeotRPOt1pn9308k8L/Y4AJ3wNH4xhQyfGmCQ+W77JmAKSbSiHHCq
yrcKiCeRCmDaEaRa51LJGlHaWRIbIu2SXEbY7+8ubn6/NmvdXzrb3ENSTi6cODNJe4RnPVs1Ozm3
475WImYCy5OnaNb9aFaM2wWBzg+V3oDQZlDoXfG9wPuFaTB6gQ8cVaoncUVN8/QGmKU6Z6NiHXGo
mQotYNYVWmEWUe92kiPEUB6KCWZRPgzNa5lYnu+mJW5ca8AsUduKdZKitE5ZMSgX2jjt6TB7iTw5
c00XJRbpZ2wJezHZdiDSkV19XKk6GmARPKzeXZu2uDc6yjPDUljFq46YF1TM/6qx1G9KSefqFZaU
n2l3yhn7gMQq2MOZJgE/tpQlD82mtv3UTe29ZDkCBK0sTvqY9pIx92IxLCOZeWCYcDlO2Ky/pzan
84pLLr1XrfCtZo4VDlKxNZhh2q83drlSRuCZDCYcgufdbO08JUl4lWBsES52Iw56g13E5soI0x31
OegV+z5J9Ht7SZ0zj1eIvYBrER0KUbnlGqfNBneeuuHkb7af6bLpIQByzOTbuu46qHZhb8qYwdYc
WLRLxjLZasY/lhkunZofaOY+zyI5euX9zLTmwPUQ9i25eN8YLStsEiGObm+mkW1MylHo2NHz0nu0
MAjs4If2vpjopqi8RezpO3zRgOuaQmcQ7GlV1HamGc0KOMecFgVsFpiDwsXWkAOqVKLzOAUf8npS
3PYyrvllXZJz0ibEc6WYY/BKQSqHwKLbhkz7s6c2+fPcVvlhNguMy9qzs5b2Gb/JFatPLUY6YI6r
HMjumZF/bQVOzsGd37fOsWOKD5+RWrlg9M796mQ/Uk9WNy2hMcRXXEEh+kfHkH65z7otu2v6dT2k
dRm6DHDinJrYdyGvN0+DpLCvDLypO0Xse8VVXxjnsAKbxnoeXA1KTNo5+A17ztMsty8raZA/0GNQ
OCa56Ps6VfFG2mXRBLNVybgbW64TSX67bSz1K4E3KX3sVWYWcfyuntetwymtT2NncQAoxaVxjRDv
AARmmZztdeauPNb0TpvVbjHqMuAadb9JZbtHfnFB+aWfE0PKY5VZ2OW03N5VFLWr/qrb3Z5SxPVW
y7kmGYlmn/q231cEenARdvjMdDplb/J5M1S/4YF/sXBJVDReV+WjcPLlKpIvlcHGY6QxN5DeN3qT
TK9VFvc8KDj6N6H/NNXVPbQ83NEy9+Z9PY50D9Si43pQDd1Lp1QJG2VGpBC7lPTcqEYB9129gsBN
Xnv0gVPjkZgx8Oxm6m38jrUR4/zSDpVJp52AMM3jvupj0FYtthYx2m9oeOjrXYX/Es7V3mnxBCYu
N+XNoV2JLQsJkBu5NqkBbQ+U2yRevVNlx6VKLgkvP2QqGGtXN4nXnZV6GYMMkM0V22OeJ49olaey
yUF8T89tqQ9hOpgTBn6TqtAcobUlMpKbViikk7/a6+Zc+mXyYtWqyxtsZwl93jxtLMObsRx+zOtB
Vnzllj3sDa2JMgJYN51t37VT30Z0z3R+UsntVCp6dcHOavIEJgMOJ2C4YVViLu9tsw7dydZDMlS2
iAEl7ASVM0MvlO9Nkiogm8f2rko1K9aKNbnDsu/6NMZH8E9CfaL8xbDbc95bPKt1c6klosHAhBAX
bB+XksypnEO1qnjdKUpI6xz0lUwa0dqXyzlBn4ubieu7Wow9VlhxtEcu/wk2Cch8j1z+33NSsUEu
pbIfHW/YWQuihwbzvPaHtfCqCP7qnWfw6K1Zdwvy7I4e3O5IdFEcpkUxH4uq/xpL7UtqWnvu8Kd8
rBsAc8wINKcXt467ZLu+Le29xZP30Ct8076lbI/wsiZ/WwSBWPz9sTPq+t6zi/rsELC6a+waNrq1
TIcK41ek1wAsiqbu7pRK5Wsfa+1dc7lPtE0iQcJe20oK8wZmP7Odtf2pa4x17NHkeZz0l0HZNupE
Ot5fQOh0LLIWSyJL9qAHN/aWrr/vJ4qqqq1IX0jffE05LxodNw+etDm5zbtrSsSj4wWiB90Qtv0g
qd3gr5yyPQW9+Q5zlBFh3KvecUXjk6SM4tiLWQ16cxxvGis7GzUZTeKFa2Bk2VtGOvRRVWXxWJZz
d7K11mDdN9tB7Tgo4ZOabwxrqgmo11bM3elnxSxsx4d0pW2vGls2ivU5uXJoOnU5tvhCzvQF07MJ
yuFgl7U8tOtWfYyzbuLKX1Vg5vNz1zovBRj/ajDmo9TIYI6W19w5MlkohXTaSGSN8zzji740HIwv
WdU80w9BbQsuecYApEN4rT8oa5JHairbfQtw9jSwrTziEVtOW4fNLm/ThaIFFzGXsIeT/+wNwGeh
YHVYu3zNiU54SfMohKJE1lpe23kZrpxIltVtCP1yPrGQuIVdW3reMFNnedgO3ts2eO0PbVZzeh82
dz6IKpORYlTb24x9G/bsOk6v9ZhaD/ZCxBd5sn2pa8u8WyecunZmjajszvMqFGtv8DY/MZ/tfXqU
1HuEVO6D3ZhlT9OapT9nO6PWZkmbCJWG8epQMwTA4FLebhP2pA1Z9avTGom9rHFOZc8dL1G8Ncr4
5V+1M/VHJsLZF+OET/B/SdDMNk1wU21jsyjFWU1n+0EYlogcdv4AA3u7hnKuMcOvJtRQouv6fjUx
lAEMdZUbgVaphLignaeCJADO0JlNECcZVWZmY4Vy9Ly4GQGBRALHP/upUhSHxHKX00KNydEZs9sl
n4a97bIzKriz2J/EFmNUM27Baeofpd1ZfEXcMBuxjV+sEeDnJjppnPcO4xXBoPtI5OD7gtBaDEX5
KSz25rYy7BfRI5fz/HV3syveC0emhyXluFA4ZAEV3YbioLS6z2Fxeu68topNN//p2KSCQctNsSuh
7WfucypXbPbqgRnt0bKlG7itk+wyfeywkF0V1PJcT3rPT1Adn3DFPmL2D+w2u+F954uiuFNHYJKF
sgXTNt66+JN8hhHOLgWCRTt3Rs1RM941rjrte2d7a13lNoce43Nd8IKrlZmTbZ2EJmdKJkMkq4nw
RIo5cr7WnWg00bjqYccRJD80o7wZ4PHuyCWOhzYzyyPPcX1pZmPeE6cAdsjvPymCVZcOlRYrKxmJ
iUnkfUbTEMYZT4nrrchu2qxO/DX3xnjdGm+f27IIGVHkvrXgLsPB9mLNeIw56hBgKOVZcTnSZRsl
XktZEFjT79fCaqK6X6fo2kJT2RXKyRz1qrXGKqeNRi0pQUPHPJKc+6KL9tgzDjkkXCICZTXqRyZk
yWGdNZeAREqJfCmro8Bh7SPoeceJ+UVcFrkSttkVDL411HnoSRKRFsn3lqYcFVCl1EAk3V5apKhT
qAt4pC1GBerwjl/OxJW4+BgWAXVZIO506mTO/WTIgDgq2UfW88i5gTEibtE3tOTipoaMcGEn/t6I
fnhsCgsPotA5aa1ldXRWc8+AZQn5TbzQK9GzcqrmDByZEmkPYHZKvJ4Sh5RZ5HI3ja53Hdc/VRmx
G7xP+8FzQgo2gtldDqg+WZgMxRL3pfci2E/oTLTP2kCIoTal7VsrP/gBtFDUASM4DMbCCGhT2EBb
8FRWplyduM270tsYvnEHM9Zp3LOmm8nFddefro3rTGV7dpKZRIqB3ek7Q6obi6zePh8NEXNbckgs
Gu0uoeUM1mwWWVha4wEv+57sTx8idQ/7au2eTWObMAmTrPCAE7iU/jxXSlm9eulNTpPQgBdsdvmX
pDw15TqHwiZXnxQZwq2XPPCOl/Fq9mdt5i8eyQ2terL3Uj4SjWJm6ShRP7V8pM2z1dPLJdKrGt33
+5YwSaTOU7wMoFhsfh9X611llGtME8ZLRUST5TeXB8bA00mZxMyNk1Jdu9R5KXLCcPDml9p4XJwi
1ktct85WNHGabRy7veqpSZVIUTnmJ3WyHyRkXDMRRYiLTURa2h1pmgKUMrug1jBjhf2qV7GiTNlu
KyZ8KCZfPHv+gdrfwGiIsRYrZR9Sza391ow9RhVmxLrW3K1VN+yp/cEBWIt2vxZjsofkIdi5oY/B
huC86XBW3sDsNuuhoH8tyItcIAEWv0iG3Y1mXI92cZdaarGf+zrDUCp+DB0kAqM2Xnu+Nzpv6diZ
2RrOXn2Z5OfMXdVXDILa69VpWlBPeq3sGLofpU0Fil2/lkXX7je93c/VjJIju0Bt7F+tqF8VB0SL
V3AT1uvpuWx7PWi5Q5QjyHfrZp6829y1v5MbeU9SL49WpsthZdkngaTqy2K5mdF6Ai/TFt9eS2Ji
BYOfZtgOBvgVnJr48Hmje2GWqcup0BYRk381fFxNXQDYiivENNGAkZqSBU2d5CoHxoMTs0vutfUp
U1VwCWR3GXpOAYCZW20TPx0YDwGxtkfi9mbEy0tyq6QdklYzCqL62S/hcQaWdO/5dMaYnwKldugm
U1amUeVuB0ycUYmrY+9oQqAfAHMYEcE4TmTankhtTXZqZWCMJvaDFXF7NR20CxZIHSc3LE2mqUtn
BB3nVOQa0UeE/2RAfdapEi+uV5ahlON8p6NbseNhLDK19lQlkDz7zMOeTar3sLY1pal63Z60evFC
Jbv2Ro0DFxUb5ihhI8+8h0saNkTFtL53oR2Sf12UnqH7eKm7+ZJS2pOavDddEBoEf2ai+3C72W9S
hinLb3LdSVYFK4BsLYBQDiie8ZQb+g25SAZFVjaFCpqfvwGDCrAgu5G2tuaeXtMu0GX90NSmzzpp
A8IaZ7Obyz3zz4vndVThjW733tEb6Ruyy2+xLWUYBYqv3OESOxldd+i3Mgs9QGJ+i15NFIrwvLGy
ZdI5Yft0ILzKbOaqcS1SzIWpHDVFtY81kzo0FuVDg30ebGa7ETPKIDCQoqVaTa/Jua16kFv43jNc
DlFh4MmacrFckk31MMdfq0Ydq7zhGH+9kRqPPLn3rjvFa5mIG4zR1GZ2qYwSABh8GVSbgNt9crrk
ZsYxmrTWBzL9ziqUh5ob+b4X+YM1j0iPavUw4Hc46RVT3zq9d9uGoFpdHwktMVlIXxi9/1LhWsca
7UghmdQhMOtm8mt98MJeZzvEEFwe7OR+cKqaU+rCKaqu73UqETnaiZ3l9VfotroD6uF7BpWmauHe
mFMVwYgt/a1rHgq9fkoHm/prly9lBq1MbnOjeMikdGr5Lj1iAt1k53CeyPANKb59p+/DzKku0OPA
COAdJ/8xMSNZzIuRFUec+8/OLHfbdahAaeJdhfHkQA5BDZj3fDXpEkpMtBhVeo4X8idq7X5I5sum
Stw1AAeV9hNKw9tIXgt1iswmvBvGE7J4cMmwFZv7bo6OuqupnA8NJpB7qly8eJLpW2UQzM74KWBt
Pg6DsSOOVAbSlDr6XclFBiiGXxOhHvOS16er/JRu9Yq76A5xGjyKU1HrlE7U8SrhiguK+SSJxULc
K0K+IEvMvtURWVjw4fmmja/HwSTk6+vK62ork125NheBtX1xvlOx+TUkPXuRY1Q+RTx3no0Jm4Nd
dYcvTIkNrep3GTFff9NJ4uUE39V13LVdXsf2mHqxTZso9hPfygbsjsTb1FzcwLnPCZP1n4suXtJh
jJdCf1vrEi5BQsEqJnZkwtzZD6gxoYEQFvA270NCBFsgV/dSkRdjCPCe0fjl0xOWo0MUH9Kh9bUm
3RnOKYZIxeOISV6hDJIe81Cjizi1Kxeggnughlbyyp/uqxQfUqb2KRBOHnyiOY8VUkvgNXpLstWe
fIVRPRpnPwWLhjCcgJkC96OAZqv6Z2VWX0uTw1RCZJ7W4+6Faxs2tMl2+LqK275VHtvNfBWi+XAa
KAYagBLbkAtBpVxSyZbhbnf0gRSs8ws3K4R6yrw4PRfxMNcXexWgyVKeWyTrPMi15l7hDwarNasY
e/RDojbHxpJIpBAQAqjGePGbYvVnc0kjdV21CLSoxVmdLjVjgxu0rS50CZI2cd8rv8yECIWeW5gA
XKIFjtHwbdH2FcBoNslF43nQTY4CBhdz4DR6h9pg868pOW+1qnL3KYvOVypHB3+93leDp/OVqjsk
pkcCT0XYUZRNfiUR9G5C8VlXrw/nTvlyCnmgYPTTxRijAspMlvIwONMbFcZzgMn6JXf0NoAXf1lJ
VAxKtp8WcQKnVxMYdTdi3vwcEbenS9m2yZ7AzcLLu1Bj0gx16NTZGsOf8SLwM3Xg6KYO1YKXqbOU
D2gWkDZITSjaHnCD/VJk1Wnt1Hdu17T6qme5yF3mDXd5aj4vUPZPtDtf5ePkCHiJ/MDnquUfWlcc
M0v+mFI+rf4NZth3nFGvEjfrS02ABz/i5hw1lXdRayYH0WekqEcVe8s6lbsSt4ffW6YRjk6z19xt
twj7xdLNdyG0l7IYs/01B8hPyyXcz3Gg/aRpTO+yivlGVYb6sL4KbIhEyvUfXCVrvjPdCpVrASci
F7gCKvQCHv1wto3jaHcfHa9GAizldKwMhy8Am+fB7Gfd56ph7W1tvswIfbiCOQ329XBPxxz6fPVE
Uds9/cs/iD/CxwMiF+kgY6K+4zhkWduvTBX9TSIVPofp1W3hW7sSRzLsn5YUUFJGGUwIPsDVjpfN
JZuhmMMJef20VB5ZAe/c0KAe5M72k0ALqNuWtGrr/F/qzmw5biXLsj/USIMD7hheIxAT55kUX2AS
JWKeZ3x9LfBe6+bUZKneyjItLS1vSohAAO7Hz9l7bXZH/AAJuCCt+oOVeZxWfh1ua4bMpJXFq8ZP
LseuZTYjxYqArJvClxdZJy/GmIVaJOOmJ5JGOcO8zzMFJgm+IrSdaoXOSa7T3oLnObS4VBeQiAaX
hyKJWk0BMe6xG3JxZI14PDxkF57CG8jDhR4ZW0LihUse4GghLNEdov2APQCKyofinLTfXy8T078a
Lf/35sbn5R+6NvWfP+3pz/J/w/DYYuL7xfD4Z9q+HR0v//9/RscC6DYtChNNha0bMLeRVPwzO+af
MPuViAbYgdGyOsgw/p0dm9Z/INnTHLUNKHkgepE3/zs7NtV/oEIaiugVhSAD0PTfzI651Fsh74Li
xpNgSdwj6EE+8Aj1Ici0IIFwp8wIFaC9MQZJsU4niu0mL6nqpp+taV6I9CcjFae77YpdyzNtTeGl
3sU7k9JrjE8omDZNcz0w9iiafa3fmdLYs9UxNCIltSrAtqWeP+8dcTkbOODUw1yeWgwRlksP5Y0x
7hiHrPtjrXwqqDg1ith9cGuNl3q6s2vkDF7GSg5+59AGVITlqgC5xJzJKzgUYSGyyp3Fmp+G9VHB
/2SnuodY2MkyjsV0wNgso/oPOdceLciV3lyUAY0L+UcWFxYHhYj2Qc8wNCmf50ERaPYwLftaVv0C
nH/e6tOB9uFKJqi5gn2tzNNEz7YR8P4xe3CSX7aimC1IA4vYXuigg1HwhI/+yt3UdMz15Mkoy5NC
XTOj3pFPwyn+TmEtxi4G/YpeqQldMfPv3B40eQn1vwiPUVRvbGYyYhQHijpuIj0A0W+LYGkORF5i
l3syaz0xPo8D/d4QkNXlFCHiPJAEQL/5RxcchxwqFK4xPcEHWZ+hwlsvoBqfHW7wn6gPsol1xNin
+h8xPznzjeb+FBbzGDoQi0E9nH4pBi4c8S9cn5bngt619woCbp0kkDcmqq4HPeIgRKolLSDaYNqK
ox5rbLNOxc5n52IraUbhuXlKdnmyo9Q7h7VI+Qp8rxm3iSnWHaH0L85Dq9vUJXD4sTwzdQBdhico
bPR02IQMkQYNtZgDfqH6mYNApEZcMaBZ68dDHx6RBLOLZ9JgaLeQ1X5c6gY68mtzOdj/ZtleQ8pj
NDt4DCNGR67q+lFnOmyQooJylVKKSOic3LjABHLF861SPKIB1Q9Def4qM2jA7O20QvdGN9/JwT4h
4/4YHcIq9yXQIOwqznnZqrVpb4KIxryRHgXWXd//AFiAuPk0RcwP7GhNHoa3XDFQj6LD2p8zSct/
wO/iNi292kMcPaH53ZQ1rV5z5MyBaIiDKnnVXs9AY0Z7AVlrrSTZIZW5Bfuzz8OlRTLw6YP1LEaP
k5SXm09ZErGj0LAcc8LWcpBQVBrVKFbWMHpsTfQxAI7xxSkjxHWZjOf0NV+thJ9YBV7SN1/Juf5Z
YBDNGERGMe19jy5mIzbcsAWoYqTPESSbJrtNIHoNPhX3QOr7RWCajIaFN9fOiaziw2QD2Oux7M0j
QbzDrkj97WiV294U2z5glM/e6YdbiO38MXBN4lc+Xs3piliR9k9oEALCnxFIukGNEBLk6cV2AFpU
J+7K6I+L8GqutiDJ1ouBYIIfJRmH2+YjjTzDHOkH3rlL2cDbvDhle4d3nDpgPrHk75BjQJxrx1Zz
XDGASJtDHP40ob1NIYPGnTbcpHyI3GnWmIzQv6LSuMoQaapvY8MWDdxXN3VxBb4ipXY2p4+Cwelq
Tm/1NrmQRQy1h8PlmKyy/BGg3jrXH6jqZ2cnFsZ7lX3zu5qfbRwSaypBB9JALPgOEpv3aOD/ZR+h
areolkN4TQiCOHp6sfWLoz204jm0N6re6M5aGVfSOuTaQ2UfRn+TwAxgXTLu9OiEt16bMHYcB0TP
o/OwIqrsfcnhTOvOv34c39ol2U51ciwMnWdx+eTO4tF7fePIZLEjwjNpBLi/Ok4rnU5/wj6Zkvmb
+7P8Re9+oUVASegE5br8EMHaBV3a6QPsCt4ygM0O0dzB2hl3EaeQ6rtr2R++FqY+EtWpI3Qy/+ga
v/1ai5BZM4DarirtxMmtK9sXh6gZ9ugU973Ve7lEcU1XSsTmw1Cm7L/mTqhDUmxI0lslwykpNqs2
n4mBmeJbB72zSNItDmbs4dk9DQICC0tETosfONuneXEdBwgezDvsvazB7W/UFBvW/zW53oeo19f6
4iPvGEAFZ0PzJCTSRjVdzATnOMPpaNVH4zng2MrpNibHyWC6rEEC2EJ5rvU8KfrJpssZjV4kHRNm
paueE4gORwt27GOfmYdCH0/GJahHsJQM48YGrGQEdynDii6sDmUdLM24fYBqfn7OtIsgIcop3DmN
TZ3N8cofGeufCY7KxaLm5MAkCO5mQ3SwMbf+jZ4eIqfEube3UXibTGLtcjswgBB2s6q5DfaPPqi3
Q3mvKShtk8fpZacmwvss2lXT2s/mvRvCIpLXpY1MOxpRE50OIyyT6bfQTxKn8qx5QAp+M8VMkNLf
k5Md6csUVx1NHWdt99kRv21uAf5pDSHKkP/sEjoH9rktruLsHKtDpx+S9qpn57DAMVXafZD09CVf
doCsuG87GlaOWuu0lzrIhI1xMkBrifEN4BnJiI9NnW41hNNuNidvyV+3eFslRVvrHCV0jBqGJ/ri
dEBPJZuTSsKgwKqOWGNVzeahnbMbJ213IcdgiAXKk8gLUlvuR5SIDaTOmOY5X95MgNixtcGQ5JF6
Mire+1Qcz2JTCHONaiusdwFCcCiNgDIAV1UkBvcbk/dkkfNDI1h3KIiCE7hAXoGkRlKbcbk8tIhm
kxhZfVwCdwBtcXkeGc0uN3dNqFZ5kaw43wo/2PRdtbetixaumDPbMPdiSq6XxqFXUshoQPV1Zp24
zdeudaai337nX47JxkcrJuJ2x6O31ZNtZjw4Yl4ZilZBF+zNUe4C5ax7FG4OxeMUHqnYPSCYWw2O
BYkV2eKMig+xSt5czYa6Ts3bXvWnpuxWeLqPRLnzg1snzFcVnrIGxg2M/ZgBBq6NVeZfJXwTApvB
F+K+QHfwxPyH6guHmI7vQj/qJ0oCzBeDvYXLfgTOlhom9ozsuRss6hFrgxnhKidUJC2Hg8h8eiLP
hb632qsSRFMMnY53y8f6MnAyhXazcoOHaEmK12P0YNqqKIxD6F5Q/g3On9kiTTGkrnPX9swWKe4q
57xTwlPzHkvCcWayiWcuG7V2o6L7brzBiXzQ4Oq6Q3idpAh3QOOJvF3XxrkPN9lmztI1T1rB7yUf
hk6uQzf0QEgfhX5wvZSUTHQ2wOQ2WcNoIey3YfmUN/dlUu4Nas0pOZeWvm27HyQA3kp0NEu0q0V3
jPrObPaaf9q4m8C56212ynoBK6A7pdRUE7gm+kLEFjD8peieKEjBYK6KReyRWczZbB7VizThfRl5
VqarmXLU6e5t4zRgmW36e6RWZBnzXOL4auW8kZaxtKW8yXgo9KNGYw7IO993XlgccuR9vgbH2LgQ
+4SGPZI6I7yrtPAoaFhji+TOxf03MDh1IrXIIoA5p+e2jWSvmrZmPu+WeHnFoIts+VWPKjwLUzCW
+G7SaaX7zXklnHVgjfsYumlqHcyausVCgW7xGtePARAZBjUHfi1ETXcd7OP8OadWAvWNYglFkA55
AWpDFN/R5t3MhfDia8LMFceeihS0EbMpd0HTrF07zUdhxsTTZwIV1pdac1Ul88EnyTanEWHVkByi
fTTDDrQMXCE0dPNpNZvjxsmv2RoaEeIIS2/04TiseUrTQ+8cV9pPMeQvH6UtWk9oF8mQejbnlSCY
Nlh81nDZKKvQaqqnYVB0tXltddzePK0wOqex3BhcrlIail+5DalqA9AuHftQwsnWqUmsVgzI7Hs1
XWcSNkbDlDopjmLnt2BKxJLX+eKYCmIXRPRYFbjDtf3LmY96dz9ItU7UKc6gY7+9TfR9N0DBrHdJ
v+/1HyiMV2g1qojBqp0flDzX1G5EBThc1poX9fCDd6V/JNsTc7ymE1n5+6UF6YgTG2qg0WZrwMv7
psLXpv1pxgefsxe1j6tSD40ra8FxmahVbO2G6nHO78rlOll6ltXxo4ZZqlfVo+W4a5+Um/gOF4/n
JOiNbGPbjDe1HYAf4SDBQ+vqdC9jA0MC8e/jOcgoD2/S2l5y4kv7TOP83Q4VjvZ5RaLGoxPtk94A
1F4dtwOK4HkrOcMmm0Afb0QBavisT3709qMw0ltRW2spnjOTMhC1SFx4C8QjHXlO520Y+hgXOZiE
hjc/ItFdJ/PWz7FEwaCLDkSHohWCbdOsOma7aODAbUDQYgFPWInKfOVezvxg8Ryt8aUArWTX5lEd
O3B8HF1LaxUzOxRsMgbvKKiXaunm9YEXiqOaxRTmfNaa+17czozjjEIBlgl5Wegr1v12dNxFsHNf
sdQPBZNvjldheT02J13HEMpFjUo2pyBSgF25pennDOHGtR843J+ZUPTy6tYf/2gaEatmdtAkDWF0
VFOTPDNZXlUtAsrwkLsbuhL8MD+AhK5a193kES8elJxWz09dpB3+yEKcdLTvOM7fDGa7RpFEe6Hb
NGRkFzzWpdWjQWLOwfd3Js5HgHNBx64swO4FhPguj2+iomI1WTa55Giuea1bBOI9DPlR21g6Uk9G
sq4B2nGdcX8QHG9qHvYYlOLI3TX5hop+czXnp4ZB5ElI35ktJu3VSiNdMcYcW7gZ00wm4/FRq2NR
KycvCZkpM8Y0i+M+Z/Mt1pDjKU4QYUdqnenjmca7HNJXaf3nasw8cp/2YY7Y2b7Af1giMHTgpUQ0
UC1zDehxh8zcs2n5JIbagf9fOQVRDtl8YnLi1/z4T68rKI9gvLNyV5ugPmEDkwh9Fi5Vitmcg/W8
NUuSceReTNkW1CIBBzw9enkqA/IGmB/lwGeS7g4O5Loj4NnyeVKBTEHVteLxLE0oO5PstGzPM1jY
XQbJdDm1jvlPVMFnCAAPSAz8VYahLekpJLrfDUtmb6VH+BYOAcmNjhw4rtbrsbqYp2jTZPE2tuaD
SyFK09gpg41tZb9hi6HmTgE7C5ouj0B2t8bYMPuukEwpgjDYHTKBi5Pqk3vkMPvoUQSVm1Y/NvWZ
OePImCraSutH5lwjAQV/xvaXP/A0S38tJn0nswaLUwiM2vKY4Hip/9hgvgs1SPkTR+Vi9obijoi6
LdaBTVrczvkthwKjbLYkoWzhHrOGbevyZ5Dau7w/zWY8HnVy1EmgHfFD4DxkyWJF7XfDdGqOBd3p
Jj2Hq3c2mM1hbqtdZAw7mnBKpkc9pVOWR1cvp7q/6jzTAuTf75vJbyxO/73m9P8mU5NNz/j/35c+
K+rh5/TG07T8gX89TYBnFhgM3V9bclJdwrT+aUzL/5AeRlfGMQz8fgb8qf/bmF5oNTiNmNrDxLBp
P/OH/m1MK/g3oG+UzTHUxthm/1Vjmo/16vhMHA+taOZjnGfZ+wzxEqPzqsHhIwoogM7OHoxp/Qk3
bHlhFcquEaeUHCXarM1OqhE/xKv780m3ajkn/79T+3JZC7kHDkacWUhHbDyTr9sDs2lPaIcA9QPG
zG9LJSx0hUTIfX2Vdziefy7jcqtMbuMSefwu6MbNO60Csqu8yc+6eySA2rWCtEcCbdrheI6UcQM2
gu5jpbcOToislddpWyJS6qsGd0LBHCvaZTB0QR40FlIWMRQkM2LZD570lztEnvjUeuk4tkQIQrRe
+kIRIbK5nmF3ntK59YKFD0lpzVl6i3YAw1RdMfXEH8RRUBg9TOpCT9BuIK1G42y7KfJeCJbCP4OR
2f3WCVehgTrAyfNwYomfYFDjG7cLDbkumjgJjocmH65D4GzVpgoj/a51Ihw1rYDoxRS/aFxQDyi9
qW1U1h/5g51cm2k8MCTzhzjmV9bd7KLAap1xmElCez9LcqNRKiXs7Bjg5bpCgp1uMuSpM2kIaXCY
qjIqNtAU6jNAFSHSEkT56ToL2kCu/w9iYZW5fm0hg6/kRZ5E1IxZNRTHCXEjiELbkDsVgehe+Iuc
2r2vf/m3fZqXHx5XK10hnm86NksC6+vnq9cn7PsRm0xlFuam8zVasehwsfcsEd+cSb550uTbLt3L
BXmBHGZFy+Mm379HIZCFhDEq7h50JwhT4yK1KTtH+qvKLOPzJjCMatPOUrty+5bZbdAnUbhrO98K
UQBJqoMK5b/0EArGD0p14S+4kDaaFqsbhj2OYfGcTE5LZkM1pdtawxK20ku0Hz15AstPFdjUcU2D
QHkc6kPQQ1lcD8Jf+vd+jJS9SQGdE9FQhofUjmjqOjZmkJXpVlR+4F+1O6SzzN1F5rqdV1VtTZxI
hfFG2VMH3DMNIqriglbVX/9Ui32Tzh3/aekv7/CrFcidBGosZQtycfp5E6ZwcaN01Ehzydo9OBtx
+vX13rGB/vmpFtO1ItyUMaHxblEQid0pqILCWyhbv2jP0NJVFFOaWw5nTR3hkEqDONk4XcQEWYLR
hYlJ3IwTuQAqTYyQUPHq25n+AIROQV8feAqRnrsU0cuD6UNJWbtZodMq4E8RN5h/83C/dBnfrp62
TnAKblSpOCiZS9f61S0LctsJ8tk32eEL+iFN0NAUyBc8eDf2LrjxFtNKGmW9tVGRTrPRRybs4EUl
BGMD2zljaBFy0vToBCEDqeaWQVZRdIGkCRRW4EKqhqJflX13bAXSGVZ96XO+dLHTwaIZ9UVG13AM
mrA3Wf8gBSgQ8Bt/sjUsS/+7LweLQ7HrqWWSoZY37dWXwyACrKmmJkMAY5y2SFk26NTz/ZzA+Pz6
UVjim99dyyFeUhrMhMXSsF62qVfXouy1625E42ZoukYHIRkhCQKAgOyiGkSOsEvG4Tc64/KxmqPo
2EEL4oJTWHg2X3+Uj/swQfXswVjx2RJpMb/9JEWPCqImL2pjV6LaQHmlEK+0Zc2EdszQQ0LTLtP8
m6u+bIBvbzZBzY7N58Y4TQfl3XChzReaKSlCBFdMdbpuMwn2Jm5LxoI+dhiOsbCZPQWtaF3YCQMX
hG0EnuIckCfErZbAwo1OwxTsNIgzQGTaEMDdggkyJE91brZ5jPRE6HS9OiBx/olU9KHpkPq0Lqn4
g3skdqxy0F3iYxPlqLly/CTjap3oz9H/9TC2G3ato7owo3sVsgwteYzxvLH1CUKNYYPeWJEfiElv
RAVwZwsnLw6S9HQiumZ8QJfx1EV7enKATAagYIcgEJwJs5jeblYqBomsqPOucUEZrKzOHVE4ld1c
fvNYf9iRkGAyMViYDmQNQOR/+wO3ZJuR00CyqJH17h8CYuJ9NYvoGMqlT8tTFv+j6wFgYm7kWJai
tnz9aI9sC4ZhZekmwke6tWsHSYtVuRpN1FZuwH6q6puH6cOLKxj4CMcSTHvIilrYi6+vOI2wW0VQ
YHeQI+EjSSh2UxNiWJXJcPP12/IueJg1fLmWBXcOl4tNjuHyWV69uBn8wiKhDtmIYRxOxjYyd50E
WYy0s2vvSzJeOi8iCuIkBuJ1PYcWTY92gf2sor4znr/5NMsy8eYt4tMIVg+qdRuwqfvht7X80iCf
YcO7KtpD6hrTGdMfOtKqT07KAEFvESfz79HpEK+rurk1lOVs5hYFnzkJXJF1VO1yv0q/+UleOHfv
P5mxxNBTabPjvZQtr+4TPnR/qBKVYEGJ/GTXJIW4dIhwQKUx4fKmEzJBba8G9of1AHJjZsybZo8Q
5yIfQbo7W2sfqCxqfKXhP676PrrA/VU6e1sVaNyqVEvb4xQMe737+qZ+8jTx81rSNSzTXM5Pb39h
f6ygIQ8RU0pEYnvSTSqk375+pWtV8dfbAFM9i5sjF53QMuB7ey0LE6yhjwzfUqNpbul25vtYBtnP
KYjEmSPb4DG0ZutQZt287RvD+RXlhTz5+vt+sj4s50MeIn6uhZ/49jPMNojMwKI9ErPjRttRl8VN
h+FyB0YTwQGMcMgpX19SLH/nu6eDL21QIrNMuLy3b68Z6yYpBiVShDQKS3DSTbaMI3QJQip3ouyW
8A3EdH6aEnej4DS4ZAIjP7H41Rac24hMEHqB5QU4bxlxpBNhXZ3BLlWakX0bz93MwaEkAJC0H4QF
33x685NPz0GYsltZlmWK5Z+/erYLiCfLioN3qPX9cRUBrSDmza9xgw7EJ5H6UJcoZ9lfiCmTLRTk
FRIwaBfkyllPjQy0bGvrg0mXFx18/83Hs5eb9+7mUpyxPPGXmjq4y7cfT5YB8a5lbzMSxHR8hCV7
0tA9oQUfSDRAu8TTeKEwC5aoTQbteOgcSX9qNpN6N8YO/eNwgKbOuN9tTsYYDuVK9WgwPUWQIjMJ
QRYcVoC6PINMhxRxgHz4RxtFywapYXb2IAvQxYKaIvqNTqtooWKVeXcL9G8cva7DWmnpIbFGbOlN
/4OoqTE8JUeDQ0JEGsiZbwEW7JrWeCKqIH12S5D5q4o6HtlSaZCA2ZWZaYDSdglYaEotYcNlSnc+
CXe+9o1+/JObfLBTFZD34mFnanle+ngx+AfRgh2qmbcsj0p9IZPW/zFjVLxq4iq0AIerfg9GjOPr
7AfZj4jMnt8JVq8/AiqjvtFJiiPcZO7Sn2GTwrGdiBjUSFIz2whJaJbyMLdECK4gr5vazvbD8SGI
EnllyQ5L4tcP4idv7kIYBdKwtHiU9e6HDgJoTnRLcH0rvTmNfFODh4HCKQmb/DBZg/E/WK7YXSHW
wfRjx9XfPfht2UM8B4/CSFLV1/VA9FtXRu02nAjpmGvZU8ZPtrnlCNo8qdbutqGo1Ddbyydrh8WC
SW2xrBxUNW8fb6oZGWsWcxfaCPDUy4yEorxHjTyakScm9/c4ReGVaBBgEWIcfnMPPpTLtB+WjZZC
gM3NFO/uuZMz/0wMx/eQwwOYFBAo/RxlHR7YnRTBdDC1aPhmhebN+PhKA3eG42XyL/7Lu/VS1ZoG
JZQbj2ETdgcwHSiMqHyrcMTAknJk4mjVYRzCOdbvRZwxGMx0Wd/0ccas2hl929pNua4dJw7y8lVb
UKKBinZG/HxzJG+0sEtAsc6j/qtIiPNb5SgImr2aoauuZmKUGZGGMK3WNUm4aA+1JUkjDImJhQYT
XWF7DsBRxC6pLFXm4A1yU52utMpmoryww80MSkLR3AhFw4ksqdE5HwKtuS0qR/5pkza7BDMRX5Ag
SMhQ4ABCxEg4oi8s68K/hKFRhjsb4/5vxeqZovQekjMJpfJXl5oTiZMJrjyvEzGV9NCmWM4HP4Zs
QSxNeioGnX3NiRIsE9R1juHJmWEHk595do8Adw6Pta1IqDUzqT/6g4M1j4xi3KRVWAy/9MrvmJ5M
tXM1TfmIvqOJEaO1QKWv5gbTyBqxZ3VVJBG5SUbVRI+gegrBEbVk3tmZQCIQ++EisWKiOkDZROq8
aLoqZlqx0KyDEenwCt9qR7Ns6kYMEDixUIy0lmCU2PtSW1udmZ44RV13TCkJ24z8KPxdKSTpa5BR
1hkOmfJB9QO4gBCkzR+9H/GEdda4eIB09SwgPi3pNDK7mMLWui2h+VzUsquuG80e7ibXBKsiyask
ViVMcoIS3QGQ1GBocHiyUgvuJ2EwvYl7zU3WjWoxHqS0umhXRkV9D8DAarZRKyxFJuWsNWszyp2b
OLdQq81xqZ1K1VVQkGaqLpwLBePSjAjTI8uadH0fF1l8nthqWFKmcnGQ6PbBbIB0ilfBMATdz79d
N9FPWTYVyHIGN99XzU5EZwvtoO1h3EPuWvrWaoIPdKZCBm86uS2br6/38e0VBohpV3AOoylovlux
shAhX6NlbMhZabFmmPOFYru9bISov1kcP9kSlkMXEjH68y5twbeLY9aniSqihOUpqZ27yEmTM2dA
BRHUfbWjP+d+swV9/GqMF2g/golmnkCh//Z6AmyHXagG1U7pWmsnq7H/BNgwsxwv1td38WPP5GWU
Qc2I0hRNvfFuESTwVEsK5Dde69eEa2LYUKf5SOI3kTFiY2NOvJ1l0CS7fIiGY6ra5nJIuir45it/
sgMAdOPm6gxJOHO+2wRN8v9mGUOrcoxxYqpfgyfeGAmxlQjTWkaxou1yc/HhA0/6+hZ8dmlcBiYd
RNMy+Qhv7zYSB5GRMOh7IYgBmNdWtyWpJT2MVZ8fzSSi7YHKJt+ch97qHF9OvA6eF8SUOl3LD+ch
rW4GVYwpj9RomMMOvjNatXiOUc24lWIzcMvaAkXTuQhy2+ibve+TB5rnme/KB+BDvOyMr2pto7BE
Td4O8kTblk/EvAwcFMmPcYoYzVpXNuWPr+8x54+Pmy2TKZ1OgsHD7bwvqwx9yqIEFIJXoCCItqKe
9Z9B0jUkbNdzPe17dxodD/l4kHvu6PhiK0KhrMu+NhkWu7KgcZdMwDEmoyt+Qn+1wRJZukaYm74s
4LkWsQcmBINl63Qw4BcHEIEviJ6PfwHN5ZxQ0yI9TU22KQ87P4Itqv1iM8igDlYFyqV6W7iV9aDb
BkI9wxnZ6QaYPiZri2udZlTpzIxn8i8L5AGdxwrommuQzosRr5RqsRxmwXFv05HZWOTEwlGO/Bb/
sjlhKCOTmJV5iPX9RArCyFx+oE8X0e5BmjX5pHYx7n0cctLKStLGMBrw9Vu+ED5hgMxG8dO2e+AI
ltEB3tMaEhthGHVsb2OQMFKvSqcpPCtwhluY0NU5uXvp8gkcH0uaOSfEM2uGdpO6SUkIBRmVxOlW
rc8goQu1n+wgQP3KcMLU0cBRQ+ePthdii15bGkMM2KnF0Kur2hTxM4VsVKyGKgiC6yjGKOaRFFw+
O1Pk2/DlUqyweICHa6uNEg1qRjmhSHuJKM3CpCMhtQ1RucRlFmnAxIc6OCnhgVxmvlviyfa7Zj/Q
I6RVQauQ42CdhOlu7u3mD/YtjBl6Mer3OSMT2pdyattVQXVx5FcmiGDTMJFz97NvMLOrzLK6H9Nq
eGLliQmeT8CKkxw9ljj0qVk4WE01M0AqjXplkKP4m1UHa0Ei83HYQTzK0nMT0hOqgbIhCNVvS/6W
LPJrecL8ZxYHEcQN+D0/8A1EjgXC1CXHqtrobUC3lfEjMtLCiPjOKqj6xyFLs3xHRAfKznDs7Icx
IvsDDSjZgwSG+EvmhTRTtRZkG1z2Zj2Pe2vQxl9RUKO8dQhBf9LDUT0RUY72pJSa+0xxpuwjJzGL
ApF0Z0egLHRV4YQXtYbN0ymezXkm7jym+3CioDj0a1UvlX6NR5IAwVlOP3qjGY9LBWTuNMQij7si
lPF96+TyScwkLqxjUm7ddWSNjPmIy6u7vQEvq90CM0YibWvdJFYmoQR4c6Ye0IXCv+NJv9b5Xs1A
dhfjzmIG1SU0wrQARjdeDV0I3XKS5zd8krTwjCiEDS20eTQPQm9ldFwv+Wjbko7N3x84hOEKRhIc
6R1duu92WKhbhBU7KDuiOqc9Qh7dlK1L5qwBuuEpPpAnGe6Sovluu/1sFTTRBtBTpY8nzXetKaQg
anSmpTVFBcW0LkSuZfdy3BUt4kVNMSywq8W9lfUYKiU47W9KmU9KC9dkOvfS4qTCePcB7FaPW61J
eKcjlR+pvhCnZNeRduCGj18v+R+3VQ51Np72pYhhGLj881d7TFu2TWCP0vHcbEnebiG5bwREvt+a
mmGglYpEzSlQ32zmH78fVahwTcEAiFwS+933K6oGxFFn20DKfUJr9HqidTAWZFoB+f/6C37cwrkU
vSAFchn1xvux3TRCqK96GlbGrBeniYXy24BDyvVI+bPJWOAHDK3uoYnTb3bTT76kSY0koacwYSWX
5e2tjUnIEHGtc2utQZzpBTAhIkScu5kb+s3J/B0jdylUlogsE0kJw7tFVfL2WhCFAr2TLZCONg0w
ZU2R7nU96Ehm1Gn7x65jTApRblsAFzgne5QV/rDhc7dAPOdSg9QHcIJ8tFBK8kAJE//m3PHJzaDn
aSiHAaqp82y//YA2NMReObbvDQlIN0MQ55unWutJFzjs17/4J4801h3DkYvhk+3k3SMdxgpKwCx9
XAs41QyE1B6GaMB40HPP8tbAgUfYifnNI/1xzRCSPjYTEskRhJn62y84ARKeJ026nsm8K9hljkE/
O0Xexnlak+M6cAh7ZNwrWGWNVr+0azJ1v/nmn91kjj/MmHga3A8FI8OCTIyl7ntkeWTPOc2UH3AH
0D1kDAov//ouMwg3DVtBgebhfvd9kd6a0koKkpgLyN9bcimqaRWyWMdbIceUbx3qd0QoVN8UxZ/8
urSXWassyakSY+/b+1wGSlbjZDhe7ZIL0Vp6/AzUIcBOmQX8xsHQ7qI2mv/+sMc+pHOGXcbjgvr4
7WWJ+9Osivkpm6YSDk4OHltqrbzYEMrUfqOW+GTN4hvSbKNkxYSm3l0sB6HVgLKJNzGNdfSOuoP2
BJPzpg8mvDRTKw+wlGz4OG6tRZuvf9hPHiLb5T3VWZq5ye+H4nbShwIBRrgJ4JUAp2y6A919/VRL
sRt8falPfkuO6exzUkpOG+/Hs4njJOifUOuIeSrEiSlLDVOKwzkyo5GMMUInFkJCqPrr98Tg6wGi
oJ/LoEBfbsGrTa9SeeookzGtaEz72dar4l53nPgg/F7tv/6Ky+P4diDx9lLvfkpzqICCGcxMo4Cz
/RqPNrQS3Oh/f1bEfo9TkftJV5zJ6NuvRJuyM3SifzdxHuYnoKAJ1GbidaIBDFwTS51uv/5e4uNv
R84X4j6dMANTGe8VIx0nrRiVcLpx+wqEShFnbgRHg42mhGwmyzM/qofryg3dcesUXXuZ0DW8Z7hW
73wGPwhmNaHBZKVnFCIYi3O1ygZky+WUxgdSyRnffv2Jjc8+scP+yFFeIUxU71YOjjwxh30NzzZ5
WTny0iC9DYcybM8r+mwMZ/2uj9YkurjtZqCyfO7srIUdVGc52mk3zRMgiiGOcAQ8rdcWxJqsjaqw
H+u0ZN5hQha8xr0XPupGU12OaIVifLk4lLeIhPrbbAZS4GWZBPpiSJLD6R+6k7EqjZZGwtff9eM7
TIsIsafg4SOtUb17wIWdmZyFUK7LEa9VYmTO2egkP31gPjdfX+mTygMhD5sOM0E2ePd9fRV3OJpt
DWqZScMYjl8jML33zkXrxOYZvez5otCr4arjyHQmC2QsiYr8hvMdAFg7WVDC0GzRvPo2w5yvP9sn
Pzi5kJAmKDGRCC4ZIa9f87nsU7eMIn5wArB2dYhbwy0JparhZJ+LlsoTRlf4zWP2Ijp898YTjbBI
JFzKP8SQb6/qRP0Uj3gu4AlOUjEMgOQe6elcEYg3jPhRc1HJtSkTYW4B4Rv2jSIr6behd5W7kAXG
dF27Ay0UfxoAiiFns/HlmVG2yzorcHdf36OPZQuHq4XcQf2vI1gx3n1aW0B1LOhxNDbdDUkAAGby
aiR1V8d7RyCbCXFJ5B3cSpm7QJTYs/58/RE+WSL5CP/F2XksuY1ka/iJEAFvtiRAspxaJZVMaYOQ
hXeZ8E8/H+puRBBBhq5mZtOa6CTSHvMb6opgsfnv2w776zbmiXczV4vAbM5xcRCl0v+2DHf+cn2U
5aJdLYtD4LkYkZJPGm+M779GaSYJpgD906CKMCrHaVhTgjmbkKp0uhaZu4hs//qIl0djgbi5JvU0
F2yOujauKKZarxoB5U3tpioic67zF2t2micQ0uFBQR/8fQw6CGZtLe48Cm5QRSILXzWZOeIjpknq
Yzsn2THR6GNd/20Xyw5vm3ImEEmamZD3jPNlb1Jk0hqBxqA7S0pHHbH/17mckL5QYeRox2psYBER
aER/kLYeQliXNviV6z/i4nzyI4AK6y4GO7pHsnv+I6aoVYqi6t0An7wBGFwx3wGnBqzTKpBP+im7
j9I+Da4Pamx8ukEXkZNpkFnTTT0ftdWjQamSNAw6aWLkJU0TyQTi1hLqq4FdHa54dmocojw0PuhZ
GP8GbSl/onk2/BhkWFNtM9zmzzTOqK4AHvRChGUWecN5ysPveqXWKti22UaZo82HP84ARJ77Phcu
nMuwfx56UzwTxCZAxRfvauR0QTbvbe7oo5uMyJflozH+sOy0UgPZRtr7vFdzZz8jZjPf9WYKuc6M
Jpi7mY1ktMHvjN8TKffWfe6Ehn0jftlYIw81GxrO1EIJSddrZCp9UxtCBImT1n45FeK/1ka4xTTV
B/K3GOnKyLu1MS5uBAIZas+awf8WC6fl7/86q5PEBrOpahk0WixPuKBATKtHB1zJ9b1w2VZZIibd
9sgV+Q9v2PlA8IjrutZmvs41tKeOR3WvjFZ0NFNhBo1bwtX25LRw3SEUWB26ZvGofb7+I7ZmmACY
+j4ngEtw9bFAxIzGdWAxC01NKPgkU8B9MOzHSWLgZ5vNCUhxXNz49IsUg5On0pqjZsDVT//g/Mtx
7+4AbY4yQA3auCtnyCiFqiR3NvrG+KnY1RFt3u+ilOr9v37ugisDsEEX0oNns3oeY3zoyw4d3AD4
t/eq003aZ93UoPruITrrhxLertBSxbzxLl/c/3zwsqG4kPnjrasCYsb+wUI2Myg0kb0bPc87Ipeu
3vVtoT0MRdr9uP6dl2jJZUDiD6bXpv6zRksIUwnbYk7QgfeQmPMFAvZo+6ZIGQOacP84ESwMOxWF
s281o4F47rTTu2YY6c4nuoAie/33XNJylt+DsyaFTRuUxeKL9vehqhRktHlTJMzyCR8vH38GA/ow
Qv4RsgkKIjLxLEDQtLBIvADBtQWPjbzqIrfbYIDhUBl6UEWFMLbbGEYWwFGRw87hdbAJqe1c2XFz
QvrH0pBuNtaq8e85B090D9g7/W8gUvyGjjgqyKGmK9SecoHiQkQ1129GlXAYSVxzfsRSNH1VOpAY
SG84iKK7mAt+yvQBXWu87Rf7zy6x/4u7HEdNfsdXwxgzBL6GJv6sKhnuRrmce0iFplZBJ43U5k5W
QAyPNZpTX2FcWO/moYA0rNG+OnmzCvHQbsBroqNXGtA2m7waf4WCGmEwAOU96vQmMFMBN0zXD88p
L3nBATY5ouzZIESTDHF1ChNjau6IjlG0SuRY3BmkB5/KAf/HhQQ0GydYBYCDeqNtdIjVnXOioYtu
TGgV05/JE6IJzCYBPnd90ZfDdBb0sOY2KQAXOLVBMDvna15HdJOGpMahA8veE6AlXMaxJz1ZVOtv
vKvUBi4Ho8JHoZ70k4aYunpYm7oyUyvSiyAjZ2y/9opZvuZuifRIj6MKGviD4vwgRYUB3o3J+Ep0
ZOgfS6nk04HQSP2ZWhLHckBzaFBXcy/+aHobKr6rKvP00IUR5HQKqs6dWLCJ97mijmh+lIgK7hWB
fDQsIKd/8RB81HyB8ZOJa9YM2VprsxJzDtWI93UDQmk3jqSlqLKK8ZMnbQSkFgS++17UQN6D0bKN
wg8B/CC+qBrQdDoH9k7fSTw0exUC1t6rYpzcae4BgDKHzrIeLRGL5kTC66H+lTW/8qScR9D4HXIj
mAsPz9o0qY7v5ToSVkNrAj+0vA45Um4CNXCiGGMT3UOwnRxANvdOMxftHv+MElFi9p21j6yi+oaa
HCizrrUreERF3Nl7a7CdE368UX/IRjrR3DlWRFgba2isgjI094J+6+BPOaAQ30bH0TiE8H3NYJ4b
xEu8cihPSWFH+h7ij/YLaeSm+GpGPaZMY6tSFqacrN7Zvd0B6hmtFL63TTNol6E/84twptYDa4qi
pz5v3S9DS6WKf6eWmO8wYayMvQkKB50jE7u15ylqaqQ42szRsCn02lfw92ZPD8dIfks9a9yPI+rH
4zFGktwGyoMb4i7vhAm3ij6YdV8byGPu84hfdBAxqpO7LsJ9+oWtLbP/RN8OCMg6eDpNIfQGv029
mSbhWJsHmSZD70+aVIYnT4uyz6MRJeYRqEJt+bZio28ziNLcEwPKYa+GJiR+PaM6t9Nym7q5Zynp
vJvQ0k2PMiwQzgrrKSR05I91FB6tqCMe2DPcOmTlMr9ITPGHnmPqHqBhIrkD2dn6jj6wN1L5xvoU
aCSS3VHozB9ko6pfBSAOuTf7CAkutLuTrxY2x5FvjVK+YNcMuUjD0Q4GR0ivaQ/nbULzPI9+2LAn
op3XhQUFGNlHvyKnTz1aVcCvkNvuEqzPsHWqnmWUi/zZ6OxZ31lpD5YafxHDT/Nh+tolnfVy/drZ
uAkWggv0FmAxxNj6+bVjNIKXQJddQIVx+IAfGi7LYfnLhXD3TA3hFsZoI5ZZSnlLk5BWD4/t+XCR
1ZQTitBdUIY6cuZ0OcjlkCHPqD9g+wCopjnA98zvShBrNyS31jcsTSWAkMTXOik0WcXqhi2H1Bmi
LMIuK6oHKOiDSQnLyEFvCVnRO7w+sW8Az78v9GU4OhoOk0vmwmY5/9QJilJRqlPvJ2VrQiVFXt7D
ym2mZHyYaXPNyKwkGIJ0XTH9GMD4y4OVpwjP602rJsHQLLLGdBe78JCppXxXOUM7HYsJ+OZh6OL+
1xwn3bdOdciGWnzveG0H3caoS4vIyZBGJFuz62hs71PQBU98eJRDrtDNGxXw9Q5avpOqIjAUipRI
fq2WtIwrQRO2G3wvHOuP2JHdk7XVj2mXO/c5MvzH6/O6sYousTdjMerCKD2fVi2pe6DaOYDpuPO+
ui26IlUzDa+GjqfVvw8F8J8uDRLSC5vwfCgJICPm7japeaJpYBRa8dBiVXiyR636dX2odWbBJHL2
+CQKO9TX1xFfJ+N5tDuGqrtufGgtHC0Rg4nv0zwZDgDh9Ufdk+aN79tYOeqN9GeYSfrna3KbMevC
Qbl0oUna5XPiJOgtl94hF4Nyp7Rt4v/7N/493OpAUMg30PyAKT4X1BhOrYuAC1pqEQk5b/ui1K6b
QDrNWg2uD7y1ZcheVLJTSPVoCpyvYzK60Ok6VKOHaVRfweBqXxs1aj7lWTG/vz7U+n5jHVEJID3l
clsYk6tvlJoDoXgkqoEyR00gadTD2Bl/ZjNODgXSePsqc4o/9NSnG+HjxgZiYMdzKMKTib/1AP7K
w600D2nGSM3PWqcJZiCxL31k/KkoHr0bWwQPEZQvb8zrxv4BYc+5WDqp3HGrjx3c2tFShzH7UFCC
KmXePhVeTY1B6qagAuE6h+vTu7GSONyqgAQ4kXAKVomRbNrYg3qo+QMs+ldNbeW7yUy9H6VpFP/Y
vFxWkpbpsppc4jRPzjeNgs450HBXRf+lVdF5a8Xgts9OWzpzgBMhYorCdd8PNYL///6Nlr7gbyn4
gY9dZv2vlUyaYRqMTicwDsMOiV309V+gkQkHr9NC3EjxtyaUzUrnATjCQiU7H0w4epsloCn9sgzd
L0aFccEOrh0oKTeZboQaW2eDnN5BzYLbjkrZ+VgZgOoWl1TNdxA+gG7Yaj2GIq6FwKZuYXCXLDeB
TZiCJXzevbs+q+tS4rKcDjbelG9sndGXH/fXrHK3zmkjTN23rFrp0XbNo5MTRrlEuQHrE4Jn3fxQ
UJR7ASjU/Sll9a9lnOUXUGCg7UIBiWKWef4LEDADOi4bdH3g7yLmJK10PJrEm3jsCkzE3KEKMHso
fTlFUtyIRrY+Hx4KYR6FwWUOzgc39LEbK3swkHWKS+JuBJ0bxCf15mPmgfs0UWd46Ctp+4j+94Gt
mPnd9fnf2mguQR9AItJnHtPzH5C51BAUuIU+lh6l37to3KFdYJ6UGmmffx+KtBKRXwr51EKXn/LX
UsdalsaOx0QX1FD8PHa7YwFK866osZq+PtQybasYjzYu8CiSd+Z1HVLqUalFhYN84RS6BuliPmm/
yyGr7B3R7fDQKy2u7/86JPE658figQFysMZ1R1ZVh1YtwAiCaXjfubYeINtSeDv+6fi9xmfjn5/t
N+qWg8oOX0rp43w6vSgTNsoXqG9pevq1aVCByxe9ECplFpEDqNnGmsYbt+9FSW6p9xPmwS3hpFje
ugM86mqe9lk/QcPA4tYf+5HSH47b32m0IV8ZTvFjG0nMcdFls09tAVIpG90e9W5P/XV9xi+3rst7
ijI9Qgis9Dpn6e0pdwdYtn5fOcaL6ozxD3yhzKcaoOOX60NdHlOiQJosy5OKKMs6fNAN0nm8Cmef
olocjIXuBbFXqkFdSOvFoxwQqAOqe7yuzgkqVRhcH/5yOy9B6IJmAeBhcledLzWkuNLOWnS2hpa2
+75pECnApDKJCc500Tz2vSduLPRl3EJDlLec2E6n8eauLiY3Ne2+x0PH17xCnvrcFoHRKV6Q5M78
Q0u85pjpzvP1z7x8iBjTWihU7DBIcqsoQjFibewAkftCJsmnvNDfy9CtPnATKidtiHHYtC3VdwmG
b5zdrZ3E5bdwbKjY2+uPjYo8Q/w4U/1caOOxRRDggY7VfMjaLLrxsL9dPedXEw0z7iX4ELSMidPO
11LiQ5YP1jj7aAMi7VkAlN/TvMXYV4TVOzbPgDxn4/ipPox3tJanDwlx14tApf0eZGL2pDdOdLo+
8VuLjcQDVXZ6NEQAqyeQamtamdR8/WRWaeRmoRt3e2AZ0SJTvFiD6laJRKGV3KKgbq04oZS6QJfQ
IFiExP5+EtIqi7J0HGZf1vXw6M2a/jnrqTK4SCX+mkahIsTew6HIzFukyK0jxfUFOgsHDd6K1buH
R66qhU2n+mi6tO9GqVV8q6Z8cbuiRQg6Cm/cIFtbjEPMmVrAWnA/z7+0cHRncJKa5yEqMEAcefII
/Tq6xFRAr6/mslqrHcZdxWzSLue+QmftbFKrwkgqVZ9GdErG9jnxEDM0y3b4dH2UjaWjXrPkVLB6
iIdXF0SjJtnk4oKErHwxLhQLw7nDK8nYaUqGFv+A3bgvE4whdrajKzfCpo0Nu7QdFyYTWQAJx/kn
DkrZ9NLJJ3+OZuqpZdPcWfWgv+ugXD7Uswu9Sxv/VZmEp49wgred9ANcrLVaQgusuZXgmOxHBcaJ
pWniKYHZ1EHtrU9ulujH6xN8gX14G48N86YAh3DI6qYwCjlRQm0m6tyoq5myzAJcfabDPMAWqo2u
+qaZ1MsmpSiDEcuvJhBCtRFTDLOXpKtjqPqU3LBQJCm68dM2djNwNW5bC/kdKs2r+SeUQ+AZtSbf
rhz9feYp853TQwe1udJ+RLAcAlhQiJgPIv5akzX+TOmnoRkPs/WgD0BAZyeaHlvuopMKmPnG7rjo
SS8zR9lruV3ZnZfNb2WqZ8foRx/qmWx8ox7QF03sVn+VqqE4B+xV0ae01Sj6OWAGjoxdVKqPEviI
euunbNwznED6R0vquEgHnu/UAqbfiNfk6Fu9jBFVJ/484JIiH/AmwyC0T0rjflLz6WSXaG0WlVf+
7KapToLKRJW9cZTyyUYm95g4dfGYiaH/knWZYgXXF3QjvuEWJJDCNIg0YI19T3qsmctJHRHWqsb6
aMxwUvAxLR54K71vEA0wfEdBrWUqywl1JXS6Pl//BRsn2uAuodQNV4Q+2yrEsRoMeaKaJm+UWHiR
YSSX3zd93H/C4g7h9b5tJWaOzuzeiHM21odqMENa3MzQ41fvQEozsa87OEe10tXo0wkHGzf8dZXq
UOpmWZ+Syin0u3/+WHQz6WwDiH6DD5xvCguAZEnXE6cYFamNb5EyxadUzWVzdLMcfdRIomxzn0bG
9M+VRaqJXNtUTrjEOG7nA2cZuHLDKqkMiazGgFB6yBwYWQOaizbhfMLaDkG56x+7dRpRXUTLEoQ7
WZ+6euSzNNcTN0Ip3azsqFukGzPMUrr6weunH4ag4ZuqHUK/WY9+iAP3vlC7j9d/w+V9RXnCIe6C
AwoX1F3dV6aRzkNMpRbK9qx/oVgE56izKuVZlnN/Y443vtcDFUYYy4HXYa6sjjxoXbdHvK7Fu2aQ
1QMaZHbpG3nsvJqdkAJ93GlyD54pJpOm5IAmjQylYj6MbYGW5vUPv4wFQMQ4oOeA7C5cqNVvGRJj
9kJpd76Tcq3sJGig41wY843Te3mKzodZ/v6v1L4dauiSroESHQccnRTP7R5kDTGmGYHAeGlvHq5/
19aAHFgqR/pSIFsrWrSp3VkjDuO+aufVya00504pJs+nF4DbqhZ1p+vjbc0j3MllOSkoUIE8/0Bs
ijW0XpCJNnoRPVWzLF90a7z15F9ew5Qq0M+BhwRlms7e+Sh6lXpDWXQ0Wi34IC7uyzaGC+H4nk6V
eD9bXvge4SPjqaoxV7F71bxRJd84JoxNdEOACvpgXeKktBGbgEx6Py4keuqZxGKylfJpwjo4uD6h
y4k7D1KpegFWRXSUSIJq7vmnRjAr9dnMez9sqLvtsjpVvqSF7txHGkJeOzmLlHBSD3+TGQDqvD74
W4foYvQFucmhWGDXq9EbxVCMSG/50CSRMFcxxnhwMCt6KNXWbnBjUYQCdFPXvsYAFfahWXefW+w1
kPM2XmQy58g+xOO+0nrnkR5R++H679vaBwvAHvoI2TdCNeeTU8WjmetdgfqT7Goq2o5pf1BsiJqT
UuOnAynJAcDY4/1SpIb6seU+uhF8bu134gBsfrjESJNWvyCEEBsKj18wWFHn7OKwcMYdYok3qr9b
x9hEPQzhyKU3sqbnZ1BUeh3WnI8MYv+pQdxFD3Cu0qYj4ipLx9my765P7eaHUThDiAicoO2sVj5N
JM5sGVb1Bg/zF+Av4TvDJkm5PsrWQbLohfLvQAGW2vL5Ata9UsLW4z4s81YNwOI6PqqmWLZX4EH+
fSiaLsydbjCD61QIJRdu29iBT47FzLEaBg+nHjUO8MOub8RKW1+FehM1EkpRME5Xm6KrtCpPDER2
F8Lvvuy6FpMSsIZujDrM9a/a2hgO9zqColDx+LrVBLatcGuL+31KRry4F+p9mEVgdQHD4bFWDTea
5VufxhsJ1AseDk2l5e//esBobJR1p7idH0K53YcVFBsx4rCuiT48XP+0jZsP5TrUH4kQli7W6pJH
HwA+QI7nVuu45Z0ZYloVlWj55mQIWFR5JAmQHQPK1eGNQ72RUaKXzpWHevBSf7JXYVAMkx/7JfYK
AkzyE4rNDvLcRurstMTVrFNTe9rrGNeq3KnWPE/7eKCcShaKiUScG1B42M3dt6XpaJyiurhJVt9Y
BXqlHMvFb5TMfjm8f61CNbm1pJmGBaOVYPzS5K/gCefTHNk3LtiNW+BsoNVyS7TZJKBD7AXBDYz+
jA2l6xutJW9U+y6zGlJQ/FMJGxxKMmtgcoeb8ICMXg9zelaxbu8FmS+sCZCtEBXUUn2niNi6MejW
6wb7adHfJ5/SYD+eT6NOWwCySdP7XWrH1X5WpvY5NeaGQuNQ6j9QTlTxQVFb0EtkmgNYWcN8Lo26
/lA3U4vbGvIUOGPhi/WQknYeOTHjl+uHYGtikPZcum7cKMgNnf/ErAZ6b9Zx76eaYr/kVlsGRtIp
QZR5lFbSERcXHsYbt/LWoDZIdbqq1G/Acp4PqnZIiadOCB6WzXxK4+pb3hhu0EKhvAsb1ICjML71
Eix34irSwEjQWBitdA+oR5yPGaZylm2mEGl4UflqV/3XTNQIWNRt+QgWMbxLNBzsJEr7D1mY/b4+
yxvdmoXNTl+TNgl/1lo0tQsCULOX97WHheoXUlTvksmJPExgJuuI2D7K96E6HMZEq4eTyIELocmP
ExZN9Na//ms27vQlB6NfA3SdpGe15okCJarPNda8kPkdV+z4boj0760jpnt7bOTx+nBb9yy6CMhm
LREeEKjzmac8GaZKM/b+PFvtnyb21BCCTG0F4JzHcZ/EY/IQlR1YZqv2bjwnW5/qUvehpU3DiCjl
fOzZUNOqR2vP15rJO3oxeiOY+QBI9zxRBKIZnq9/6/It613m0sKlh87TAivhfDxsbmLN6xiP0HQM
8gKjcDQOqwNqb92NHGFrWkFBU/bVYH0gQ3A+VFrOiEdhOuEnDrjoQLpWyvtlmrvKQPGPRKX9rUtN
VfYSms2X65+5cYBpU8OWpStlaBcEBF2PqqyIGLsrFfvQKa3XB0U9DU8u/7TZm2Xa3o924wbXh904
w4B3aHpyeSwVhNVqxuDZOdrwV6oIkf0T2OwBHL1CDSEJlfHD6EBRPva6YnycYgHSlBjzVsayMeug
QSgCwz2gG7feUPZgZe6shNJX3DY7eFP+0anheA+z3h3U2qvvXHwPfcnjfeMUbewscBF0LCjzErO8
FTv+epLDxIFJ2eatr6SJ+02oinnMJx1sLIKDNx7lN2/V1S5G8ADg0nJwFvGY861VqjNSJmrW+sPo
WD8ElMp7OlP6UfR5j09QF6NfieuEoyXlZ7xZbdtHqsr6PqvmpO4zN4QR7ahiuOvH0fDL6E05dlpU
2mVqyK9NbcRHryltdGznBF+UbO6/FSgkDMznPNx3kBH2XBPoW1GUKvdZaiOINiXp4fpu2lxKkLZL
8Q8J8DUu03XjofLk0PoCiPILOv2Qzgp72gu2GAqJ2aSgPjnOT9RcmxvJz8a1BHqJ1IerCcGJ9UbW
y8SNhSNhXuuh+8rN+RGbkUgCfgWdYMX6p+tfuhFlUQHT3somLojGVRCPRqUbE0e2vi1rsmg4TR3G
AOX44/owW1sUABHfBSlpEYo53zZOI8O+jBFCUZtu9DATKRA3smo53ddwYm/EEFt3AZDa5RV7U6df
/v6v89CCKrfyfiazU8zpk3BNUT7P6DjjmDdI42mgHjXtekoLxn4iuw4GBBVvPC5v2O/VOQHyAFEE
LALMwnX3RfEMq8fsukGx1GpGTAqNEL9Sr5bhoz2X4F1EZIjPOlKDxZMTT3pQ5y3Gmo3eaj+zesp+
a0kx/Ly+CBtXMzEu7SACd7CO6wsqlhj75pAcfaCWw2ORFsxCi25WEZVTkAipxzuvN8Ibq7ExKryw
Bb3kEVvRjzpfjVjPvNDOlMbv4ep/8fB9MYBph+ZHFaHnaUfTxHvATrP694+lbwxkdWFb8+aunlvh
ih7cKja0feqqcp9Jr3vMKho4GDVGBaofuEUPvFQ3ju/W14K5oYtEHV3jSTr/WkNNtNgOZ3S3S8v7
YjX6SCJhhhjLGiKqD2pbdgd7jMYbw17Q8Rd1Gu5B1AnotaJAukrL1BK6n6sroPIzztaTockStTNk
vX5M1NA/IDEGASw3uvzUTSb0Ny2jo+CHQ9roIN3j+Z57PXV8bTZQIDMciQhd1va2uZsrJfp9fR9u
XAZvuePS/GZp1pGQZmXoUXhDTeZe6iqmsLmXTO9tQ3gzZqchxnw3tuDWgFzjtBlJrLlaV8EBCLaa
onpe+6pTg/UnjM4fULNI7otWRLcwqBs7gMO16K6wBdjyqx3Qja50Y557PwxT64sU9qeqnosnNO8j
HxXP+pA00a0IYOPRcBYWyuKIjm7qGtg20ag0s9pp/Kla3ETTHIvszFPxM0kg/X1p0KA/Xl/DjTsW
JiQqQUuisJQCzvd5Eanm3LYoxuMviYTPPk/n9hS7I03cLPFQG5s1JX5yInNAxXRuTCXdlULXv1//
FRsL6yBsCcffpifKnJ//ioTuQ1iIpvG1AoDx5Ahjp0QO91isj7dE97fm2KGhTrL+FuKtNpGXUxDg
ODd+nIr+Q6TlEyayfbFjaPdYznV8o5K3sY8WlzECSW5sWFj6+bc5JqUOMChkhLnWPNt1Pyq7UU1x
U3LtNv2vqUMiPLdHNfH6nG5EBOj9AhgBvOFeKtAauZZauqQ1loC+CWI70X3NJTm+PsrGyrnwZaiK
ooKJNdHqek5UL3FQ/5R+nnU4mAhzuk8lLiCxl/2rlBZXI50vmgjEVMuYq3Bgrqa2QMQY3dbSavDz
wYgJpbTI/cAM/IZT5BxgOETBP3+fB9feYOUWHvIasA1gWq10FxfksBTz+35SxvuwCHHI0bX0xt2/
sTE9aCzEVv/3tK+m0s0yUZlNTQjXtfGfocDnVEtV9REKkPOhrHTx9fqnbY1Ht4H0bokiqJyfb8wu
L4XoND6tGU2nDXhYodoyx94DIZWO6W6HWe/1IS8JYTQfIJ9ZS7kMMas1BBonsSTvJ2jSup7Xym5w
pmE6DNTBC2jkvValfiNV45OWOHN2p/UUdQ/R1LTHqFcJNM1GRVsWgV1L/yEsxHWPkWqlv10sDiZ8
WNWSeGCAuf48cx6HnTUa4ftIltGvuK1RfE8VrwK/ObtfcuzkcHoOSz06ujmNwBth48WZ5yTwguPl
BM6c6vPqViV1GzsrEXwmuJfnlCfKHw3443ltzqfU6n8yD5+uT+3lkIj4UJbgrCPDCd7xfDXjGQRk
VlaW36TS7R8AJZG+mbmLtBw1AjEfFBR8jPsOKM+tyPDipqF7Su+F1JUXhEba6vaWqeoOE6qbvkwr
QV1R4LyehGyAfz2LyzhcpOQDNNovpN6kG8KMx6nIN+NhmHaTGMV+UHLjcRrd4sf16bw4HIwF42Vx
mSP+RxrpfDox5yidrlYsPzXC8OgatfNVCOM9PgZhUBUdz+A/j7dEmmCAyRcvdal0pxAKsumWT0Gp
ULpdY4feH1wb+upQ5Gzhjx6GcrdEFi7S4wWDS2t/0bcA2LdOJOrCRrqilAyqRvDU0aX25zotfCGS
zp+A6+wtfOz+0yPDPV3/3GVLnKVVjAwTZeGjseHMdSRXGaBeZZLavowb5VMfAVQ7pSUyvnpUR+Jw
fbC3UG09GmuJPC6hFftzlRxLvcvVOvegnXhaXu9kG5uPWIzz7hJ1pM+qC8lxF+qRTnreYNJFfp4q
/yHI4H5IzLT4ozf4XeJuORUG9k8myrZgirr4LksFYa/Xud6TCom93oWYyNx36eKnobcqcEknRFlh
pyoxsnasX/rNrrLp9frnXVaeaXioiHiS9QPlpnx0vlfN2CJg85acIUrUR6gCOhrdIxR8fqZIxW7A
U8wKSO3qh84SeLo5kyXSnTImDrT9ynCKG6t7WV1afpFLEYtqFqnquqmuSjMWlCcr3wPdNgQsaobp
hBHNCGloIC0Xs0lyklKCTNj1osl/m+Q7876NqjTZz6lqy72wm1js0BLCm9LGR6zysTwx1QPy3xP+
rDJN35eNuhioGfb0Sr3bqnetPipZgLi39zLh+oeAYWZiIZ9rdnuXzIOH7FFiYXVkx1l9I0+93NEO
TjvcFihXUDZcO4ZOeQPjCm8PH/afvZ8qbNVFgXEg+t23Ol2XdxMMJNo5pEK08i84q42AFxKVKEjo
ruhe4960IXDZiDKh2xfvVJLBG5fT5g6jy0WOsIQKhr56XITuRsWCgvV15CEDXngwsrnA/rTCbLbo
S+Erjavu4nS2AsQUu1M5heE+dqrkBuBr/cqRhtFu8xbCwoLtXlfEJ70dVXQPimAuyxihxnjeL7r2
p7LRcc6ATfA1p/t24/PX882g5AqoqIKnW+rhq/MFPiis+waMs+LCMdIr+hoZ1AZc5Uf9c9wMtwAh
Gx/JeAtT11uqwJ5+fp6hQI9dGSGDUpbRfKxtSjmJPXWBkcr2jp6ajThlccs74mKNl6+0CCAWGUb6
V2tzOaieQjVaCLJKq7ROQAVo+DOZXJNY2Q5Khr1Lmd0D9kWRUDX6Nv/kOnHZnPAtsb9KSAO3yvBb
s75Q17iTTR4LdTXrUi2A6dqJCBzFiz83wMB2Hu5VfpvIORDVeEsFYn2A+f5FAnHJYkhBkRc8n3UA
WCADHLMLdGoLH5oGQX/iCu8Rx4jkeOPG3lhhMhhkBDlSOAyvo4ukjh34rRwl5NeME6r6+V3N/9cP
kaEKeqtog7xJlEPbphp6ulEOpFHDAEhawx5FtczYVaU9HRpbH4wd907t25MoDqreWu6N/O4CYcm0
LAhv+mpAQ9iO6yzhLbHtIETGUuaf8YGN/sNjdnox62R2dsoQDa8NFuhBrBjWRw8R71PWhe2tCVtG
+fsFX34F88TzTfdnobGfLw4W9J5dOkkfQH3LsqPZ2lHxUkSGOgU5HkXSb7Kp+RhrsrP9Pkk1NdDq
rPjUGbP2JUL2ZTH5Lup3A4ZjP9M6Ue/nFGzSrtFy4LjVUPVf6KGGH81Qm1+ur/XGUoNLQMmKp3Ap
6K2yuiqJktKWcxtU3ug8dDgxBW2f9A9qXdZBiifd/TxnxY1IeR2RM10Lx9YmniS2A/N1Pl1KhL2P
2yLG7LjEdDCKxGdwjMZNycjlTKyWhTuYiHVxxORZWG0OlDlSoBGLNUnVGdMhHd3ylfpz9M6Vg4lP
lDOJU0FKe8hjMlsSvSJ5BOtQ/j/mmAokFQjuTCjGy9H+q1HgFUi0WW7dBY2HNL85qNqDmGPhQ9tJ
H0s5/9JQntlfX9fL64nuDkidhZYDJnZd/CTd8bwoZ8ykTPO7vIunHwl22y5PfxkHeRwaN56+jQua
+jvXLskzlbILmmBKE64r1BmZmjHJQXhPjXmM47lagFSIKmqxi2PLnOlYzFStlaDoaMbauwal1G9K
1mm/r3//xsVABXbh1S39GXb4au2zbirCZuqHwI3i+PsUcUUYQ1uclMGFOi+xuS9LtX9KM3Uxhyb0
StA9f73+I96q/+cbkB8BZ5JoANgBJfPVynu9kJNiDUGnGVIL6hmDur1elN7D5NnZsJ+Fwg9xpWwU
pN+EeG4AhBc70E/msxNZ+kScHvXhThVCvIYgI/Ig1Wpl9Ed0914nJSQxsPtM3GVJlw8noPxJhlZb
rMu7619yUfi3uGMXdC5asYv+yfpLeoT0kqhvBniuCHrFwJ5PhYu4NPpABnM3aSNXLEDdDNXNoFIS
zcB7h3hzh98nWp1qku/qNqnuHFkX90ms1oHaG/Xp+q9c1nQ13dDqFgXt5VohVz2f7rod8zYuujGw
0J5CojjH5L2ssGbB9ukDTnfj+77s1LsC/55A71Nx45xvDv9W34BPwZ26ukvReUxHLE0m4ve+HXd9
aohxNzmdEz4WTqW4eymQZsejKbeGXWmO8LKxTwqVWyJKyzjraQBHBbqJcMGArXw+DbPl5ohV4szA
K1S7TxAb0vgx0bpO+w83JWw0I0pD70NTwdpCiWPlnaUPfUXkUnj3XtmW2cmODdrAoOK6aZeZbj8H
uTYjC9NMzZjseg1Vtp2nlJ7Yg81S9TsjtAbsR5CNavAtT5TvpZEiyQoHm4h0LE1agKiRI8yqDQqm
4UXmmru8j1kF2I8apRIrfohQlLB2WSLw4U1hYp302ZHhoRwmt907XpTeibxMEReN1ZBsN4tned+3
tvzutmP9WYS9+QFIQJZ9GkIzu2vI65udPREWu3pu1seJitij09ult6fEqX67vvMuo7OlxAS5i+II
lZ91xPQ/zs5rR1Kka9dXhIQ3p5BJVmWZrvbmBHW1wRO4wF39/1DfPpgkS4V6azSakVozkQTBimVe
M8w9CoyDyYduz+l9ZSI9VoiOQ66LKnx7qauZL58imTB4vtWUgktlvV3/c52M3uKpA2XUEdZoY1JR
aUipIZNVx9KPMlNvjwnqfOWjpsQNAnJIZzAsqafF+aV1baPeVjY49U8cRSR33/5pr1w6aF4z9V1L
ffpgm1+GvY5suk7vj3JJle9WElUHXPWa53HoviKotBzeXu5aNZ8clc+djjsjqRX3fLkTQxOpsq9W
jcTYwFPbx/+XAxuNqpMB0BkKGUIlE8Y56vu6RPyqmdvDUIpCC6exG8qjx0R+CMphwMlJjDbW6vVi
tJ8IqN3wNERT9DTgWGbu/Ozrs7KKnHFXgp1GL3ardeR46WjjNwyF043QO856OYSyHce7uksi+98X
YymCEpUpkuBbmlfH3RLP+iKOmtY4Z2+Z26PrlOIuRhZ6Z6lXrtxV8otLF4IVspVbTLHXUrnhJLoc
hZUM94um1V8VWgShWSDn5vcsewPeZQrRb4hxbE6Tz0wZ3Z0zeJ3QMp1GHmGVjKdS2va2ncjTUXb3
lqNFdv0LEwTn0+QJRffbpHaOCu5SA+ZllnB27p6XT/wi6jKMBYhBkxk8BuXI5q5PhKENUZNR/E04
o55lrKqPbbfk+YNVTmodJm1XZ6cEOcHvWTIY36uhyj5ZWo7NpFqM7h8EypOnOieVC60cYXPuePyE
/EzWzeQXbdpJf3DmGbu1iECuYE+OsXbTxZHf53Nfg9wprSiQwsRdjem29ctUevebaOdYHmqcY5Zz
WqrTh3ZK1SlwbVnjL8Ev+2O3nTMgfTdIKD7IYue3Xeckn3c+1atUfK2MVtIfc1QP9Nz62v4TtFoa
FBi8uuZxSCha29ijy5aqdavddVmSRkejnKsb5nctV4RZn7NUqskdjfT629s/5Op48JZ4QSAWGT46
AAMufwcOQompx+lyXGUtcx+/u/q27eH8H/NRao7fj0ocuoNiqztfx1rTbI8HXbGVhsxOXMGc58qK
qNxN9TjpY1KdpwgUYYDEUYUpnbTyz3ViZ3GAq5M2YpE2zTvPfRV0XqACVHlgNugCbhV38hhb9STv
KDyLggvXtSZMdTMtXFw0Ft7e4leelAYY3zofA3juLSEPX2WMPRhHHmMXBU0/adFy92N7GtFOGu37
mQbccfbWSVkSxae3134xk9tsMwN6yBT6WtXCu7x8v2mqUtDFtXa06Imt2tejQFwWRNK9iLTKPUzI
n1dAJyPrpkiHUgnMsUJ8FGhgltxw0VgIoZaqOt0OEepApgrf7QDvS8+OMLGiwbfbwvyo8PPdw5ws
WX/QnSwKS0cT6qGntT3TdBz1Olh6Ub9b9Nn6kVYJRvO51sR/62jIvaBhX/AvaMtu7yN75SWbJi4J
TPfYfxqQlw9vjRpd0MjSjpAux/qsKpr2ezKcpH2UCdqSvlcKEYeRhW7LUHmL/tBj/L4ilZypBoo8
Oydg4Wa8WqIuNxP5aRS0FeOdfw3RfHqgDV6YVzTft1NWjN6raDZWsVv4cqlvpBiPH9POdacHxEXt
kXGqBNrh6ku0J3B4nTyxNpBzCMjkT4CCNrkxcNKKKN3rR22slCWY59T9PAz9/FdqkriYp2i4uibi
s1hcOI80c7s6sAY7/27i4hlgV53ufC3Xtya/CAjECgMlMMJIuHxpiFIJoGOcWAMx7A+iGubbhZtC
PzhV5t1QOIpzT8ZwWKo6f+9BWj4sHVnezju5IgStpHfIWpCD1yYjrfTLn6HlrctmzOoRRlynnGtV
7dMASuAAnEkzol+1E0dFYFpYzdFQt/KbpAea7auy7oSvREn/REjrHN9o8D4PWlA95s5PvMouAQG4
oPsMA1KscyVMq0s7dUvhmEdwEOajwFIy4LPVPshmqT4XRV08vx1LXllvJauT0ZClkWBuviYM5FFs
HQfj6DZmVAWx2UV3maLk3514SGbfqehu7TzideiE5UnDan0PsGG2oXMUVprEU24eQT5EAZx8ZHbU
Mm9b35gxG8yyGTHtLFpCF0++5V9bRgRM3gqUgbW+t7dzhCaXteWmlnmsJVa/oPejnx01dEFmUahD
MKX6Yuwc/uuABaJqncGhwrvCRdc//09WMCzeaJhNbB0nRJvPtPJkdRCo0N21dmrm4T+/T1qcyMQA
llkh5dv3KXSE5aeSxVxJX7oTij8URfwwp+VvDA3qHZDF9visPJu1/8YlCGAe54LLZ/OceNIkILww
swzlgzdq0RlHw7k7aGNknROYoHunZ5vbvKzoQDSl5OaK3w5aKxETPS1VORKy7XuQ9X2Y9o14rw6Z
iq26LoLOlXuWR/9jsPz3yl2XRcpPYzDjkltsaaeDXkXOlMXusUkn/ZEs1qvDYmqmb5rExMWvvd74
baqRkgWI2tOcARilnT1kzHu/iyJvNXPU1CcEOYDQDHaHOIzsRX5b6VnyvuM/oIyvDKsOZlQXPzSJ
UX200bdnbK3m8vfYyWoMI8EI1wf63f3sU1V+Lad+ilfmou34xE4ZB7HSqQU87hRDQ0EX8nFxRfNn
KQun8mOZOOGIR4J67rJJnvWqcVT6amnyI0kRxEf8ux5mX+2EUwfePNKjh7xL6uB2cea76CMOGBqA
QOHfu+FnjCFduwq+Q7Zasw3+VwhB/OGUyCgoF5LrIEWZKZwFpqlBYvbiT560uC5kRFGUzaJ5yo55
kvHgbatEJrz4TnnyUMWAyjs72f1sDfESjIhW3wK+7KpjlpteGdiKkf2iQNByf0WkR/7k2e3niKxP
HKNGr3GesmZN+siz07cbpZE/KGqKNSG+1Qmk4QKQOYSVcrZ8EDmx7s+d0i2PSxRnSyD1ZqBKMA3Y
ijGtyvuWP3sfIZmDObI+KHEwAUkh2yvTZqbAaoz3yyh7OxxEPfyxO5dkbMrM7ptAT/xPj05fhgn6
6OLHwlT9m14iq+kb49zc4QocFQe8FkbXtzMt+UtRoSFBMNnw35Fe9mYs0SIXLERpAoBuqJllkCGE
/9WRqhaD01Czm0h3xiqYNVxYfLKMGgekVqW+J6rMGHEgc1oF3PLT7DOfTc5MRmKD1RgZ+iUaRtaX
uQVa4suB2Qxe1VNVoL7gMVvMdNnHt4aESueP3ir56lXD5AS1Vc6/FzUCVDzixw54oEyLBwl2+5O0
5fI3iyLrt4vJAeQH16TlhiH8dCAyDsk9Xdz8R2blfLlaOcL/kBTH6FOWtf0Lbl6qHmcddYFGeNkz
G4dvtqWkxOW3w+NVi5d5PV3TFyFFEIwoCVwGLNSXIQCPXhliNj9h9DDbHYCEZKBaSaHme3ShI5J4
at/6rwq2POEqmstfQzPEDvIEY/mUNilE4LkW7k1dr9ZKiesutj8P1T/LfvFjEQujv08xRb2/HUJb
eVemRlTXIQNALRANHlMplkY/oe58HRLzG2qR6qe3N+hFx+wy0BHGVxQF6C76FluYgXAVYkvdAq+3
pQk1SETiZspBYB7rrKNIbxPNrgKdUq88mko14KOilNN8qPQeZQnI003rJ7FTfMIroUKSa+zt6J3d
DPYJlg/h0WWyi5+NU7ifUzyu0PWYtKamzrCZILpQz55SHM76B2P2IPWNk4BiAbFo+SARGEjf6Ykx
41BpOrgdJSkWkSUwP5yuovxL6prxn1jG1lcLa4kUO1lvms85IMefC+MoxFring69A6Os8dUhYX7j
guF4hKjZP5fLECshjQUa/Wqm9Z8wMjOLU8UWf7CLtV8B4KLsbhH8cr5y2Y/D2cKgYwwk49fvchzo
oDnZmD54Jq48fI5l9bdNEpVGMszvmmbvqqjbVIK+IU6VpxLjCwV/kyWhi+cU4HaLBnOKgK94+Faj
5jYeEiOX7a3W2jLBz60wAlqdXvG5X1qRn0ZMUBAx0qJyr4a/vmBtxngQhmnaobCwFYe0ZnOuRia1
66RQDRetZJTVMRK3ej0PWhVzC/S52n/Mkbhe2YZ1VrqOl4EaXH6WZqd1hl65aagaoj65HZMFd1aQ
TFvU6fvbJ3z9wi8POERsOrirOBI10jaBaOM4L2IUI8K8aRUGNqY13Cu13exIfVxv46oWqJMzgHZb
P97LJ3IZFi120cehAYpBOypxHr0D8eA0QITAzgxzk75rNXsPQvJKQoaEPjUEiC/s6rZlJwpzCtjU
NAlhQFVHNV60m3KWxiONmO5RjxJrL6K+SFNs9hPwIELAQLOZQ24Vch2jmavYNCLsmXSne5bL1H+n
+1a3Ry9VMu9uBfbdlEalxn4rXPENEji25qrWGlrQN1FUfHE6G0OekuHNI7qken9jCa9pgiGCEnLQ
406pg67XtM9Is+p90DFP/JUCuECxrJ6w7ZiBILg4P2E870epQsNrrnLjTuHTGPwY/u472sMwVL1I
N6rQnS31HujZ4DKXKszeV/AaVQ6NWlYhuf+S+WUZDQIPHhxYuH5VzQ6MrDA+S0WnYk6KXn6183mK
fNEojnJgllgzMFRRbGMMGCPoUkyx2QRIDdQfpTUv8jSlvbeE2MZrXqDNtfZcC6dN/KnQyZKyGc0B
n6l12h1Us9FGCqDKIRWIy/iuzfFi8fMusSu/Fnr1iNQTDG+VMAKqrSqX7MjoY5xPXJje79ZjMuIv
iK3i/Rd7+S+E9qqHovbUPXmoK2NcbiYEJZj3u6gakYtv8n6nsaZIU4c8XIxEtwIiRvYJ1XElKGNr
qI+FVehBKyMiaiK0226RSuDJPBoDUN9WRoNpVBc2MO3/VJUx441dj98sLvzbsk/nj0ZkOnee2860
olQBbnteXN+D5RdUMaIorW1Oj2ANkaYs2wi3SSF3qqgXRMjloeYWZKYAgJKRF3Xi5dfblovh9oOX
hUamJ8khj3WDCkM1Oz9aFSqdYWocfymH4oZ4aei+NtnWZ4GFU3XSE3syggZ+y4++KPr6fjBavXyc
1isB1BZpPhXZIKwHPI3zNuDgkesY8zzpiHWXWP/yvgbSaTWqxDtviPsHpHrn8eDWRjYH5eS4Md+1
4vzp20J5Kr3W/m3YZS12MqXrQAKPFeFegiTtEiRPL3dgwpbYqcw5D61JVOd5mXI/i+kgV+h3nujr
7ZH9rsPyypsFO4IiGCZ/27beMBbtMNRNHuplkmgPJelw9+AVxXJ6O/xvq3FOLmGRFjWL0QGyNs9l
afG4VJzBcMg07yFzUA0o1LZ7N7f6fPjnpZhOg5YH40K7divvgjUT7TlrKsIOE6KTtUQ4tnW2+0Qf
RtnRQLlqCfNYSEysjZyVSQ7+9fJ1AZzGVNlNU/g3CVKDlbSTc8z033sch4m5i01MpbDAoCdwMwnu
1y3SWgky1ZrxF17s7AbIbFM8Rpm7YORr9caTlxeSKCyBwh04KW1y7vumdQ8tzj63pj1Yfwfdk+i6
aKueJH0c+aWxzNWYuVyY7MwMpPtAtbr28yw6w8aklMbnPep8qbOTPVyfVTwq7JehLGhNBoCXD98o
Ar+oui9DBdIH4pkj2hAfI0dRkLVuqcAVdxitnZf7UvFfhogVLAJTcKV6MInbtHVSqGRqN45VmCk5
yPSut/RTl3XWHcwE9Yy1t3VTpqLyRWzLP6YSz1De3bQNIBFYN16hFb7l5OKhrRZd+nRfKfa8ssDZ
S1Nl5eud8a+q13QTDaTS8H6ADsP8enPyE8NM7WVwi5B355zG3jB9stBD3ViMhJ0WUyEn6XcC6fXX
hhDJyognFeKvbQUT1S7eNpD8whFCIXpKuWV9rpwCRFjNKOztz23bV4S9uHIpSFwhbbLk5oWYeN5a
eEeIcFlq70hGefREEWI6b5Ftld4jAv5zgJWgupNQXj0jc2CeTKUBppFbbQWuZpuoVU9jE7az+5n+
QkZX38zNcB6M5sPbj3h10FmKaS86CsAjCLSbr1xxJ2xOJ60OlwRaO4rJ5olmUvnM7J/ujBPvOU9d
9e2BdSGnyZwJEVVGmtterUlIdnElq8N+FmA7I/T/gSJjaFt3zXgqLQ1DwARmV9hzYZwZOVZhmSru
TnR77WcgRIn7wmpkRgG/AR2VxVBLp0zaMMlS5VcGKS0Ac2EfZwuDUnpko3lnikwxcMB1C1+qwKFm
Fx7Av+4+k75VLxIaPMnPFh42M+xRF2tBgaTQ5gcJxRoStO7eakU8qvwKBdTf2yteHWmOM0WBhxYJ
NyKH+zKwaQOujhGSjWGUi+UGjUTEdbomO5UxghmWV06HSlYLZI2+2GHMXh9qvFEYpAL1oQcA+vhy
ZQS1zHapexgjtsw1HF51eRYWxTUJULZHXruqlVYjFtzF+XY4cLR1Lxfjm1Vm/K+RAO0M4yfwAu2m
63DbaEwdOzcchW8nrL139vbVJwTICWcHgA2Z3uWi7WAwIjeLPnRp4BxUHTf5pvb0m6LO+5376bWl
uJ08ZiWrhsV2XlvlC8k8cryhoSa2L+XwU0/l8NXsnPjp7QNzHSDoUDtoJqBnSvK2VWrARrEoEYYn
iUwU5zyPCOJnUn1OssTtQenR+Hh7vesDCjZpvQSJuAZWUZuAZMlJcfq5B9qgjMUvJ8qRq1ki1/Zd
i9Gvr0+l0R5a5skHZbbcj28vfv2wq4sC3iwkPcT8basqyTqvB3FIiqoV7inhs/9iiKk8K0SKJ+wd
/j+W46tH0ctbgV9b7AuFUDsNWlmES7eYD+bSzf7UMLuyYif/Pg5Ne3z78a6/CtoBvEZAcC8p62bK
v2Z0Q1LbPF4Hz8aW9nRWKxkdGilrX+s05a6ajD0o1frCLrIa3HUofFbwCEAAc5tKlWQfE7BD7k05
22FcTqU/jwqmz21TB3TjLOo4RqQdhlH38Oj/leoNvs1FNxCx7lUW0TI3H2XtzJ5bm10BOkjP3yk1
wq8RB+zgMUTZieavbS9SZRR5iC5Qwq5//p+xXNw6+kjfrgjHSRvuq5z6KypK+6FMSvcZk8ARIOXo
7XwvV6P59QE5si9KgMzDt8gtQDjOoixWEdrxKN7HWWVPCFQzBQEMpd9aizEd+jGJGGCYU/GQFpn0
69Kznl0dcY3FzdSfbx+y6w8YLNuLtg4nGgjdJs4D50ITbuRQe6UqnqCMKQdpUBJoJi4LpdslR6cz
lIMn2j2VseuguDYRYPfCWeCIe5vjncDudee+gzID7fAL9hZjYOlC3qYp0mZvP+QVbH+1lCM+obHB
bbqeq8t3bfUaSYmGOkHWO96NJWfnkdnR8mSmnXJTDJaBEpWQbjhmBiQRK4LmlGvFl6JS9+ArVzGL
X8IZQGSABjuSGpsb3ck1FCatwQEtDhZH6NMnptzp+7mLXaYpprVzjV+9Xg8C2+qrCwSFfHGLuyiy
yhhjw55CCAHNBxAa9zPK3t9y1HpuGmaaT6aQ7bPEseTm7S2/fk7wxbRQVjlnprTW5kNms6WZZYsa
NlJYwN8ohMy07d85efwzr/Q9lOxry0GdZ65DgcPnvLmH0tmdUROvtbDvanyMcc0+RW3JWGpkyDNA
Iv/19uNdZ6R0M3X2FhT+KpG37ZKnuGHNtrJooUoD5sn0xuydjO30JBLyYX8uhsaPPJs6OcvLb3NS
TkGnmvFek+aKewE6GggaUQzQHQXINlzHsOMxh8Q3CKGIovqMf3BvP6p1hrPoTM589EYrGQ9UXL3p
Y1bvhl0u5vqeQWBPnlwYyxfd4aM/NpGhLb7SqKMVRGPaALieIdz4KB/ZfVDpelIGhCWYvlUMVcuf
ZNZWO1n+9VmlQbwymdhUKo2tjEkx8ZusbtRCAb58BrXkOJ9nIF7vcsWObgylyI4Y/TSHwp72UCHr
9//fWw+LBEQ/yLEZB4BN2fIOexADUpuZAOejoQexcO1zVg97QmbbG2ddBTl9EpUVhXT1sqZYwTAt
UZeg0vTlV+akP6rJLh771FMeaDYzrE3abCeJuLpw/rcotTFcKHhiWzmj0TWhIAzmEsTk8Q1zCFC5
InKbw2TG+ietTdJjUcOADACFpR9FD1Z58ebq0awEmtA4pewEhlc3geSJzJs7FxWpy1BsTnaeWF6q
gpOoiLMO0ppBwn5h1oD52Q1e6capAcSyd/FuExv2gSkdwuFkq9SyWy1Aq4xaUUX9EijppPqRUXon
ZeWoV6aIf2co6R2zGmuqblCnE0zfigFgE98WOvWlTaf5EchXE3oRyGHTqcobDfXFoCr74tsUV5Mf
F26y9+bWC3BzKEHL8YUTlleDqw3WOhMdEkUdeL3W7J1722AYHpe9UwStEkMysVsH/kXhqb7SJWPY
mrl9sAB5HB09Uz4BniSh6bO9RuMVHWHdxxVTCIKOsEMAvHx/miJoGsX6ChPsxx960Q0SMMDgfRkX
4Z4FCqHqoQMWHx8SRdJKNFO9VXyEYeTtRN+TkQqFuvAXVVHfKUWVf6nt1HiiNZgOfmUB9wjfjtTb
NGP9vXzaVHmUz+Tu683xnzRvldSvelQmgdGl3dPICPiMH1F1kLa9l7xeXQova8HIcnHGhIywteEc
C5ssrQAakpRL/0lXnOqTogC+iotBPjfIfPlAszKON35Hs+J04SLteifX2d6E62+g0FxhSmuKsSXO
2HFH4OpNzBqM5beipQz80Cpoghbs73eryvdMra9yKxZcsypaX+sdBCfgcoNbKmcoz8ROY5GM97s5
CRTaCjfMPfOUi4LiGsEN55ZPTj+VAG79fJrmxq+NaE8W+JVnxxAA5jxVNnox2yxg8MqSr7lZgpLB
C0/cL4c4M6uzqnbzQWkXY6eEeCGZbT7RVZeXVECDCwEN8/LZFd21I9ZDNCOLmlt9BFP9aImpY94P
EVT6bheBMiyUjgRfVsiTBzHQ9Z/Sgkbom9aYG8cco00tIO+en4dMwZkBUZNh8h1jUU4T4UY5ydZs
f6CzZ76Pi6nk0MR1f2vZvTXuhObXtg/cIIeXRiaxeZNExTP2SIWYZpAVleJ3o50/zq7T+SMYeFQ3
I/MfR+TryaHCRHNnvfAZYFzuXiPryF5ULMgbJ/8pvVENS425ZtE05UEv8WFcima5/cdwsPqZOkCA
QLvS97E2QbVZYnBhilkdYmm6d8NSwgB08/jGE3q9E8Cvbrp1qbUpjOMjA5mtTkYTL+MSKS5L6Z1y
r6Pnd0or1EG57exD5gn7uHrK7ezpVbh7WZTFaKQhrbdVQI/clKI+96oDQJbmJ6NpVJJbtbp342HP
6OoqaWIp5FhXtCkEYF7j5etrM47/pLYCB2BbfMtMVwnsFFDc3s396jpA/lf1UVqRW2/weho6feDn
H8ooWs40Q+i7eGzsIV/S6JMR5VVQQTv5YQ/l8C7RZpBr2IoGlV0a8hj1jvWrbzBkylGb+tdYqyOE
Bw+MHiJCMLSmNzugN6MeiVzQPTS8jxR90xGqy6qKhQr6ICpth37+yssFSIxcE/he5opbXs8g2elU
ACTCq9QJQWKBQ/NAsMeLt/dyr2IBj8ahfXk8PtFtVM/TDI1ole8kkj1gdHzj/C5O6qAXXXGqZ03Z
2crXHo36fBX/gMoOuP1yK/VIzQvU5LiXGUt+TMqkgK5SN3fScfcav1eZII+GNAPPBMaeGfCmBHcZ
0CO4uYgDNKQ5PSDbWh6zaDKe+ViM+y6Z6kdd5oMSNoqVHdHn3jMG2BY63E1ck6CdEJYhGd1iiUWv
Rk5UlSiGOM30AK5DeVe1ZXOT19H4uMxTeh5VJUdAmO5b+Hb4u07f1rVJgdc2FJ/TVjyaWlbgkABn
dcx6IY62KbPhBF9Db6GIGtFNo1J7nelEMNhF3F11TpGJGtrNAvzW/JtjPRpi6OFkD81SmJ+bmdYs
5lVK8iNGtqgPUig3O7fSK2H04hdvXldcVkrcUttj4uJ1Hx17Hm7hlmWwXk0Ag+XifhxMUvO39+m1
RRk08aFRMnAo18/jP1mj7WRTRi0sDoMXpX/nto1yZH7R28FH5R14HhnGIBZ2Lowresp6MDiWjJUJ
qtBkNvEENQdagQoqW0mjecn31CsiI1C7PsrurErkfIzoTEN0RI75tki6/EeH1UN6hOQ+TU8jvvZD
kPfNmAWIYIEzdyGHfXx7X147uuwHqc5aTV1JcYoiA9WWkN8MY+mEpiumI+Z/za3G+PvvIIHGq41Z
hm5d1DtvZN3xi1SLvQEYQaaAyCEXt3H5RrQsVc1iRnc4dow+Bx6Dygwvwvri0gl/N2vNPzZGeReE
AfjLpEPrHbdJa5uFXCgBDH3o8kY/dK6ZYaYoomAppHosp+S3UA1s6ImhO6fglQdlooHKD22IVWdk
EwnR2Ekzi2bsoYw9O9DMvryVCLsedAUvglgzp5379ZXrFf0/ppkaIBUy+c01PjpmE4koZmNJ+PRQ
ulaV3KK3squdsr6hzRtEMILka52eAizdLFQjDxNhyIOYs7EiXZc5s0+DjLr7se1GdGsm5dQodR5E
CQNVf6xk/2BPyI7TcioR2QZN64+anr1/+0S/8qUDiFhLRP7Bkd6852z24h5SrDiYgP8fpd7ngQI0
9qZqo+4DOF/jvs3E57fXfG3LyQZgcK1jFq67y7M8LnmhV2pKlYD5zKGIC/vBUZJmp592dZAAcVOJ
IlSwBhQq4MtVstrUxtIcoUvHWfaoaQeMr5RshSTrg7bnOPrKYlRCyK2Ch+QVv1SJ/wmYaUZbUGGy
w2ut0gBYeHboIwEVdZLqWQJPOry9ha+tRwSCjqNB6KKrdvlwTq13yJ07biBUplMkeN6Juaj9oLoV
rhbpuIt4vDq9AKtWZh4HGCw+eKfLBRcGFI4+6SyoK9B5FPxNfwE0meJjZylKCuGpFcnBWuqOrn6M
PFgCC0MPNHgG3pF+NP0l5IONo5LmKwSYWBZaqUyq0Cnz5O8EpNML9BFT68YoHAhFaZ3fj2laDych
8GtctbjrPZWNq7PPM1EIIQoC5lozt9MBI0aYt6pLN3At/AgDHcg+cj0wDY+4HusnrdLS0LB2tfWu
cj2WJfmhQ8HIiQC5iXAo59uuIsFwaLPRgYCc7OSU9zifkUeP3k7Bd/WtrYshqbfKJoIX3oa3clYH
E7VfNzDLwUpu3MwZk6CrpnjPhfu1hZADocG4+t0TuC8PSK1QvDdK6QVDBc7V7O3xgxBW+eXfzz2T
HJQJ1zjKNl6uMtrCwD17BkisO/0HbXQ5kLLA9AxBtdu+Qfvq7fVeeVeQJWH40T0mVm3r5TaRA+yz
Ek5XldNvlFUn7vtksDVf6KJ9fnuxV84j8YO9ezmTmDBsHg4GUJrlXLI4RncPmjH/XQyENNEllbde
VZT3BUd2J718JZCgLU4kQdqOxuZ26jAjkEZxY3mBcAcIc1NjA4ecuAR0I31eBvyG3n7G64Y8804Q
C/BtGXesrNDLh5ysvF4ETd8AN4gUUgwi2BGZRdDIkgQvF+oxLpTk2LcMBKbWaWDmLt7JHtvhBinE
cuf2f/XxSebWn0Pg3qJgEDCKhNSTaIVtyFM5oJQ7ro3dMnG+kcunO09/lT/y8GsOR+OH4oNG0+XD
O6psiiUhiioV4tRn8mznMffG4T5DTuN5MRf1pukM9xaFWGnsrP3a6YJgaWKRtqY7Wxl5E8GUfsDU
IsgiRQustC7umxQWXlW23UdZZuOHMR2nPUL3ywjuIu3hkWGMcsIAUTNp3xzqjglCiTpTFFT4Y8x3
SNLk8jvUISzSpFCmTgRwZzGtQV2teI/fRT8E46D1v5Sla1KAFoozQSqEonlyHYS3An2K3A9RpI9t
kFL9VKc0Ybzte33cN0HtKV55YG/h+DXRlOjPS6kmn7Khr2ivAyEZAnOwvfSbiSrQsbaFDbZCRl51
lytTW/jZArEw7HW3S98jejbcVKkqRr/tyvKzHVkNnUrDjYodFvGr3wQp9qriR03BbXR5LGY1SjuR
TahWtbONZgZqjX9tXEnPDVDeQ6cv5Q/0bdD0klh/aUvW+RmmJx8LhdGMX8Rz7fz7ZwFmAL426QVl
xxXWR7pzJrtJD9Kokl+XZrTXKzEb7jJRWEE+1XG809u56krQ3fp/IGZSUZjNl1vQVHUjRi/Tg37q
zEAuNkZHUaOd5hKopT8oPV3mrG7gaJKEtPT3Uni1b4emV2IBJQdZMNk5MuhbQfC8XzH4MYrjJbty
UxvxzJJdoXrY7hjyUZYztJq3l7y+XoDG4yjEZ8d0EmjE5VPjIdQyXK6NQGRiuR/NBg+QpCvgjMq9
zu/10wGMp9XMIlSS12Z6iS6pbBh0FtlIXaVWc+jI7Dlzs/SIkcS/CmARUKHfE+tMog056ibM28qo
Gil/B8BGUVeYhuRUu4X4Mms0vP99E9fc9H/gWCw6LjcRS+k2FrWtB12OD4g/iVQ+S1nZTsiYChLj
26tdH1SKRIRNGAByXTDR3qzmzCl1RWKQNOZ00EVWPNvSGzI/zzT1tKSJ1x1wAIUjrOW1eNaLUdm7
tK5TrZWfiL4qAwS83bb1k9fi6RubI3DfulXvlmIxPnJo5M6DvnZg0G1lck4bAD+Q9c//U9KMmEfE
dQHpKJsEulT2HBk4T8Ffrug6fV48gu7bO3s9SuPMrIIKGFsCLQGNcLmi2jboZaUl7KHac0WoTbo8
9rJzz1bSAdWhnagEBfbxQVMOzdeIQQdlRxV9j4tGf3r7t7z2YeJLgkgKszrKuc3x7eZ+aDAgMoLe
TtywFWVyk/a2esJ6VN3Z51eWwlJmbQhAAmXDN6XcNBuG4kBJCaJMK96ZmfuRSjy67+Lp09vPdG0U
DKGViE5TB7EFBrSbGOuZejZkWWsGztRWH2i11Z8i8p+ajGBOkS8CCv0EOMGcj3kTd5M/pa0j/biD
tuQndqdEfuJU8hjLRti+ZcPtC7QGlv6/f8/cgYiUrHh3neHi5THAekztigE0O4PVxvAzIAoh2hPl
iHKELg47m7LerZf5yXrcKBfAY2AWfNUAsdBE6TtpBKVachx8UWty8VNXW5IPbj6bcCayuEXc32MG
gIbP+Kd0GUguJv9doJqj2HMYux6jr7xjDOeI0vyT93T5/MyvWhVPCDWACVYcEVAwfstYL0N8x5Rf
PdzLDoJFaaJh1VOSaDCpw3npu52NWa+ezb4A6Cd0k64DedjKtiTVsmpQxmogRtxy/Iky8hZ5ogzX
I09JE9KOAb/u0Sx3JnivndI1EwK1B0AU6urmlKYoeyqRU6pBVBXjWTX77K7I1Paz1cfzmS5o+x5Y
rgiSZiEFLJRY/zGoqrgppnQ4VW1XfATpI36MQi3OlsCa5+3z8krsRRef00m7g7JwC2B0TQRQS5Gr
gV0v7dFAhhwNktZOdvRdXzsEQMvpwQIzcVYSwuUhmDGaaea4VoO60W1U/EaQEm0Pq8OPp7qBP29O
n2oqN/3/ODuvHreNtY9/IgLs5ZakpF1tsdfdviGS45i9d3769zd7864oQsQaBzkJYCSjGU55yr8I
fQn5A64HyREJ2HAnNN14BGhIQfASWqSiHnz5M0ZTHywrbmSCsTz6oqZx/V1X4/gbYg3mwwRe1b29
vFu7jvcG4SeeHWElcjmegnqOU9k9+Qlk6Q+FbYWHfszys4rH332nNeC26HPe3x50c8vBYOPQgdVE
OUj8qrdPHbOpsJXFvoIn7x/RBzvj6zd/AYpdnAp7yWKkCoLgj2nOzY+cvoAOqN8BrEB+Lj/r4WTO
bhfKOSgBvOPGvOzfX+/TeO8BmNAcFxgFsS3f/MJyod3E26F4qSSHx36unI8w5NDcQ2CifrH0pdnZ
51sfXnjHCoyAkF1dpSRx6vRjWuQKLmNlmHpWPccv2EunGpKVJs656jCgQXP7O2ydLRCIgipikne8
Nu/eTFJqLbnS61nx5FlfPktd9E3T0/Hn7UE2nltC4P8fZHW9pEVkVxN9L29uoFD5ENoWtPRwa89R
xuymv1lG4SFNwUO0dVfnJ1gaXv1iUDyUZ7X8QBLYjwf2/4wmYU17rY32dPfF71/f20JazII9AFdr
TSaSFl2RigrfmTZW8/uqn9PzlLbGsa8r5V6rit+UPKpzAb777v0LC18D+hIFDjARYuHffD2nS5bU
ahFqAREMARRLcURLm+EZAl27s1E258g54FkiMIUecjlUAkhCMrn5vdYJp+ankivB+DglpfJIY7nQ
0MFCRuoYaoOke6oyhcH7IxTiBdgLQMyAea+rkEkZZ2Nkk6yqqF3hDof+SyMvxccaWYfD7VW9booi
/wwjRYavbfAYrBXqKnplZVTnqreY5jQ9mEMyTh9QbBtDDxUYFhn/W8DMhZw20lM66WifN21BEotv
twTCX5P+DfRZ6U5WF/XfIrnR9/QWt64KBIHp2NJPJ3NfXRWAmOIxRHkT4yzoZJUS4xWyRO1jbGe/
obstOwHC1hMhqF3Ii8giPlodqa4HcmJMlLAQvYbnmGvfhoLOfdBn2ckea8uHAt7t7O2t1IQaIW0P
PgR5prOaY2EZsTYoXE3F0vTFdzudorPeOPV0AJhagftMUE6fhwXbtD4uJO08tulYuFIETNElU47K
v9gXJKKALMnoyX7X7C+AB0rJ7pO9SJpK6SSHhtIdgTfX6Q8AzZZzbGqrzQ5dpS3jKQpjCHBE9QnL
M2T6j0TJ1YHcHHy0K094/AB7V8K9zbtxoQuX5ld/Fg3gzmrVOlXKyZZbmTJejVtEHKjHLLPn4+0j
Ii6W1Y1HPRmJUVQNMHRUVxuCtmo/BIOhUrM21fupXIxved+/yEktnd47EhcrO0B0/7GAWr/CjhM0
TRfirQU4Ij/FoY0EEYXyf5J6KD7fHup6lzMUPSk+oxhx/RZGABi0VmtNL7d48O1Yko9sJqwYJOgH
s6SMx8mYp52V3BwUZKDo8wGgW6so1ItuQZLsTY9nqaOAYVKIpwZgHx0UrB/jXJ/unVrekyW9vj8I
XKhjgCTjleSKu7zNM+xpNLW2TGrS8E95gxGDmmTjhNJYfrLKYg/btRFbQ0Sl0y8Agoro7FwOiCbO
2KfUd7xmnpevUV7RZAfslX2Gb9weQBAHTwrKfoekUbWnYLLmL2057z2XV9wVgR2kHi4seUQRcJ3n
RDgwjmjRmURYlWKlKPgIPZwwmQZECWB2166idto57K3pV1dG6odsEZpBRgCPyFUTs/4jl6b9yyiS
qnsy8rH+jnICgpqRMc2l2w7S9Luu7do5Oplun2PdaLQzFBPp6+2NKhbr8vQxDSqmLCeg2atOtBLN
eqeh6ONZSj3KJzNXYtuVdLWkJh/1GAzhVzsde66w9JD2WoxDLzUKfSeEv75pKBfQe6S0gTAyoi2X
n7RRzRZfVjiCatJAnDSS+KVF7mMn7ri+aUQ+DKddgOcoT6xGWUzEDqTF1j15GpXyUz1UmeTrkzb9
Wy2k0TuPzuZoVMHIuoQqjLHaplVY92loOrrnjHXanOkcjcnToqLD5llmix7h7Q+5NRxFKMQOkGsV
claXS4jSmCB14RyydLH9y7ST4tAHUfyjVHc9JDa+FsrdsDtsqNrco6uSV4eTnDC0sEiim+h/CgJh
3/CN3IkTNq4VIQ9O0M3GoM++ulYAH9ugKhlkkStJw32hTI8U9SIIPlOzmPc5ahK/bi/h1s1yMaYI
XN/GwCpAEHsoLBw54FCBaogOiBNNxw6y/Scqm+HnZVbsxMPZYzolUyQ/DO00fr/9KzY+5MWPWO0b
I2gWfZg5kTOilIdUr2M3H6oG2b5wT4p9aygE7+mfAmcgM10NBXawzakp2h78lUZFeWYJztJSc0FJ
07JXGxD/sdVNA/4Z+B0Rj8gRV4tb0TSsnKwCNyENmXaqokz7qBvtop0cJa9T34lVFGTNLl3GO9Uc
IdQCqw3yd7dsqMwpwJDJi8FT6KttJQehjumvxd5NW/M3RM/8H5L2aXATTR33MuKtPcwBIf0Gs0td
ZDXYQNu+gErBYBnCg8OiFc/KSNQbpXLrqfbc7/Blt74nDnuMRVrKs7RaYj2M42RQEgtoiiUpPqoG
9ugqsRwHQACH8p/bG/W1iLX+ohZdRgpc5KugRy6PC2JpgPN7jijpOv+vj2PfeXUX92C0skz9HC/x
rLvcV1jtwKYpTkOjUXopAGBm3RC9SMH4bjN5AYZjlylU/VEdkcUXeXOCF1TYwgidX0g8ev81D5vB
q2imQ8s2lNPt6W/dgsgRsdTsZryBV3GrjTh/nFED9eJkbH4lVNXPFQpq0c69LhZxtciU/UV7lSwS
XO1qkQNrxreyABkTGUauutliyb9R9EXMspM0zW2kXP6V5PWeqMnGaQWAB2yBFE3U1FbPiV5qc04Y
YHtjpdsFohFRfYyIK/UjbnhL6M6ziYuMKlfhl66ZsETOxs5Sdh7srSCL68KBsQcXWxCxLz9nvUxl
j+yW41VBYiHOPUjK4jcWsGG36hfpUyTleexNphXijA4yJUTm3lhG34i7+Is8Lst/c5aVP8HYsoC9
qVSxp/eWFbqpBXjLs+UWgpk1J9W9VEcjsBWtSnB5b4B4vv9oYjluCgkeYYW57opIcay1Qy2UfybN
8Wn/4/WQyctvM6mVneLz9S2AdwgjAdmgxUk8dblo7ahN5RB0kU9noHvEw3j0kW7NeEqiYmdzXl9w
DCVcmiHLWxAUV5tT6ay0msMG5ODQ16fUFGLNtlac0rnJXkBq7IFgrs8cVVQRbFMtBRa6BuBI5FT4
IyWSVzioNYZZi7Z3n+yBnK4XUHhtCgNb0kTkFsSveHOJ1EtcZG0HSURC1ZVSccqLT4nqWas6593b
gqGoAsDDFynUGqDmTIONDdpEY7QE0dJUfQ+IRSiU2Fp5vH1fbc5KDMTygdVYw/ODQaut2ZmhOQVm
cMzysvYQy5MPaoW02e2hrrcFinaveS+sJ/ogq6sx6aFVJlEqeaqaoaiXOMZ8iKVgBrFkfchl/c/t
4a5ksUk7ZYDCBIvU16EWra4JGSFV1MuA+S0p14lLWwWl5C7AjxUPAQQq0XiXO9EWjKD/Ql5rnN7t
OkP+aSMEjbuJpc2d67SNUUN+SvrxeZSdUT2hg4YbjruUNZYzOz9ZxMiX1zpdABIvGvOiV7gu0AcE
kj0NEcmbgtL8bDbT9Dkt48mtewwJ+WmDHzpWeWcm2llFjPUpjBFMvv0brq94QRFAg4j3izR2jSiL
ZmPUqS6hejqaGFOWAqEe1eoxafB9h8ik3ltcuwdkfpPHrIVMdXv4jbYN49s8aToKTOQsq8vDipxi
BAaKSH9qCwgY7BwvQRb/t6pJWD6gGd26eZiUP6NZaT5F+hIfKesOv/EUaEC5a/3JQJP2WGbDEBwS
ByO92z/w+uXl9wG2QUGOvPGqk/lakktkS6KH59gHPQ1S8gIlwhwo6k+ITcy+0ubNzqAiRFvvC4Ah
OhBKclRgKpd3Txa3DWbhSLSTZRnfg6oseZ+awVcrq/Nn2Vzu+zievUQaoh3A/db9ILQrUFekUUXI
ejlyDRkYvGaGXKyioGyQqJbv5IF91oxir3iyMZRoTBOoorsldt/lUFKkxsWss7KQnInVrDEFqjWV
4+SPZZPv7bONo8ZgRGiwMPG0cVb7DIfmmL94NELVmu2fcVV2Pm3K3pf7WU4OmZqFf1DNcYLjqKNN
BSPccNxoKvYkm7ZmLYQIYTMwe277y1k7ypLibAbPFBu6OPQcZVJwg4wC66G1jfx0e/NuDcbmpZWE
iA1Z+mqwsrWUoO/z0Hey3sLKT8Ynxx3wVwWNh7D1HuphazhxlXGWBT513VIZSlWuywa2Ru2MQGGk
rPyRy0ByEanovr9/ZtwZBPeU3YhxVkkOJdw+dAC+eJJOzprpVn6XtDEWHBOq738xFO0/UmQqEDRI
Lr9Y0I4VClda4IVT4mA1sWih1yZD/p+UmHtv5tYK0n/Bqx6hIxZR/PmboANSe5djCht4uh4OvV9A
KG9OyCpji5jbeff+RIlKLUhmBNoAobFPLodLtZoPNkqBp2Kc9hSZY+qVGZ4HRMZauLOMW++zChBV
4PUoUcEauhwsVhHl6ds48BKdSsYD72H3LTBM6bNWKcWfJUjrFsWeWn8mVbWolKMxi4GbYlco2izT
/3r00gNuwHDCwIFgApMYU0s/9Bhf/L79wTd/qeAm2whtcevrq2ODndocoUAijk1eoWOQ2XCxpaDq
Dklt6Z+I4HrFDZeo+lDVcjT7MyqMB6lXBjcO2v7ZiFG2jDF95obGtvCA9+NyZ1HG2AMUbLzdHGv+
B2wO2Z81YSlsUTkrZoNgLrSkQ+uk1iP8BwexjFE7UP7UfbQE8Xeuh9ZwsxbSyO2F2ojw4N/ipcmB
Z6XWNIAwzkdHTwD0FW3eH5teGkC+8ywG0/QMbeS9elwEeKBReZbg+sEtXOcZjTFTt3W4OrEoPqto
RXmYghMitdl4Uqb3i4KI4cRA+AIw7voRzhdZbUcZ58Gk6+JjQ/3sAOchuncmDFNqLa0KrFeM/ssy
ZNX30HKK+6gdzPtmWKyd/EAcw1U4AKgSUWDK4yD+rnDVaAf06E9Lnjaoy1n43aJQq7d3t7/mxm4i
yefeJnTmoK41Coh9JCcM1MjvsU28S5co/Cglo4MUZV55OUDBY8ePducOxbBY6aWdQHQj0EKGk4hH
vFW0yFfXQ6FJva3NgG60SlWOOeL/WEorKMo1ke4btSG7NpIjO2HBxn0Ld4t+9ytMjWlf3kmdMglV
H1LXWgmsA+jQ1MefzjoE4/79txGBIEZA5ROMIqdlXSpquMQdTmLkK0uzxB7YD/ObXo/TudHl6KA6
6fSoT/HiIlNMWWBMoTV0Ybyn97AxYzJ+k9TZJrCkBHo547h1ahT7zNCPl1E5dSUBJYWT7N+eQG3v
xhdh6mrf6kJVAwgLvX55rWYdYwFl0dGP4MRl5X1FH/lLY0rdqYjT7G7I2/pHlnaOeFgLrMkh8N7r
TQVTJDOCf/oaSvTUQTfZ2WcblxZcFoFzED+JYtrlAjSAHHQtAUAhOfEfrQVdooWRfTDzITmVTjvt
3JFb601+Q2ZKSRZWyCqgXmodBGSlYgAxFbR+R6yQuJ9rSDARrdG/mBslT5BX1H1pzqwGo6baIh7f
M1jZymSuk/PoZIl9Xxbwa71G65adAbfSN6ojIMwNelzcTavtBKxGyg0UPfxRi5TT0GnWyYLV6gdG
cMLk5AMYWFOYCmX3IQGIW2H0+aFtBsVvkWU7JxpalUNYId436j9vX2dbC08eA2mJniYh6eoRTzAu
ne1Ui/1SLu1jspjfGzTZ/LYPwp1PLOa43uboFROt4XQFgF0cgzdBG1VFebEMLhFq0h/MqMv/7TDW
paBQdo9OoZgvhgXb37Gk7OO7p0gDgwoYNB+++vosB5KpB0FQhL5UIIs3TQtK/W0M614b/iJSBEUP
SIXmrCBHr1YT2JHTd1Ud+uVQLCcDc/YHM4K4lLbFnnjAxmtHfUrjaL62/dbV+zlAjT8Xs7JDJXjS
olB7Ksslen9qhF63kEyk/AIwdjUh2EFRVhtz6BfxEGJ+0/ROfUhG7OfbWN7rEmzcORxLPj8rSJdg
HfpqQwdKJyZyoXJtPDr5wIs2F1PsxrUzNH4g6d3O7t8akZhBGMQK5vyaMpwWU64WGtf8XJfByaqW
2ofO+CcytfAB3NAe7WNrOJI+VDWE04y8zq6bUF6G2jJCv61rye9qRT9wD3VutET217S147/4eiKL
oNEDHQrSw+WRWxDzCdpSD31zJMpNAyow5oxjPdZCf5HUgsLE9FQmECRlX22UosbDcNCFLVBdLX4c
lI1n5bHxEvA4vT8aYY+8WtlyZUHpvZyVtXRQrgotQ75YXdww6KU7OcT/IcK65/11HspLDCZcZMBa
rIaq49ixikXP/Hms2w+amptnDN/Hx2SRxp03YuMipi2ADaCgA/A2rZ6IvLZzsPVx6qtRhW5A2iHB
pNdNUbvpMEw7Syh+9+ouFowLYY8L/+AKaakNvb1YNMb81JDrb6Ba6oc23NU3Ee/o1SjoV1HVRljl
iocHqImGVNykfgvB8zQnNnYZNXJW42JjyAer3LUaBSXWdMo/R431XoM0EiHIf4LCJva+svZlq/mc
lZOMqT+b0XgCtfrSB3H+BQHQ7r6ckmBnr7xGpqvp0tmkTMxwJHxrAPRELyLTlDrx07whuDC7QKc2
bAajPwVO/tRRT7yTusI69HpcfwBDWHxuAeA9hoWux16Z19o/ujHG/7v9+m18aqp5+DoBlKCgt379
lEJ1Gi0vE3+JBxlMogS9JEr3qCwbjzvbiO42MHpEJtYtu2AmiOqxLOFTz8BDge5ju6eSlKBvsaTm
aRot88EciWjsyar3CsEbZ4c6GpcBqRHV4HVoASNkBiKRZn6Wzcl/hSWFj+FYm+fYLnYKalvzpGUO
6opCApIkq2tO7a2h4EODwCga80xekt4TC8gHavbaYUSv/zEwuuREEKDf3f6OG28H7y99G4VyCwA0
sQZvwqe+jeTKSJgjfcz4T2cY7WGctQGPYaNu7/p83EOAbU2VijPlHUHS4tm7HLCLFhPeEQjntJeH
I33fwW2TGHpclOGomNT2SzAslauidf3yF1OFo6YQlQJnWmPeSXZilHhYZB2RCBcZ6/Fra8+/Znma
Tnbh7HlKbe0eygZ0gREeFFyC1URnID96MiEPMBjFj6kxQo9yM9ZYUaf+ef/MaLrRuyS9hQK/ek+q
ArnAYpEzXx0LE45ZofxTdFn+cVDooGpm5uygtK4PP1U2yjMQqyjo84BdTi1ulqYdUgnr1XhJPZx1
yud2WPbUPa8X8HKUVZiBk11alBlqBI2aKV+HoqC2phTdx2mkZfDeBeSKAeXGi8KHIl2+nJAiNXMb
ZYuAjUbWZ5Raf0lLad45oNYfsmLYw+tev2CiW0/jhewNkPC6dKiPhlKnclj4tjDKKElSWzeFpPYs
T0uD8gu+xa4xitxtwo6W5yyNm5244Prc8xMcagP08QFWvuLw3pz7KsDyR0YQyAfhZre+WujVF2Nq
+3OgOdIpQ6Hm3QKNWOQI0QzRe4HysY5Sh0Knz2Izokw37ZBWsXJa7MihAaXvSSFs7RwGw5yVxjcQ
DDH5N5Nr9aqhvlMXPuIzHX1m+hVPMO+a3s0Cw9nBemwdBtQORDKD0DaJ0+VgIME6O3RGBBF1CK/0
gwoX2+d4LwwQT8BlGCBmJOI4bi/adqvTkCKliHYPal9x3erUpszBzczBpD29qH6iTc5xntXsUKnd
fLKjgG5/oAb/3T4m13c3rwB9PAAMFCqvdJdkK43s0lZzfygHx9VGMqkCKMg9pvSJF+jTfM+mn315
zoedIuzWdhWK2ARXJB1AeC4XGd/4xQoq7oIutednI5n/ZIY65C4yo6aH8cl4uD3T63ooiDosRahC
8/gDrrscL8nAKIcy48nW8ntUFr13y2IsHqeoszyEmCu3j7pohyq6tbwCg/JqdgdteTVoiThJnXVx
4Ts6XaE2IJxCEgHBldxIn/peSU9p7MTfFKkP31//tRANEDrDqEKJcuzlfIu46mgRIQwrVX3kaVLR
Ps8R3kAdSlF+VhilZ5rJvJMmb3CCeIzptNMNYUtRD70cVSrsyhwcRDIpzqKYVDhSpntxZmq/uCLC
7hACICnuJZRDO7exAqyEcORtwCMPQmy1HdU9cJPYRqtDBhwEozTBUAbwt14GgsA+kdHyW4xGcevU
Ws7I6qNdpXbBzpu9OXlHp/eHUAPMmzWE26jC1tDxNfGz1Bz9KsnTyo0QLqhcIlkeVCMeHssxWr6D
OCcKI2EcXmYj7E+1njje7e2+AbuGOUIvibnTfcBz9PJLzGmXU0ZDyzq3IgQUuyX/OYhfMSlBfGdj
aE/Ubef3Bgokfumo6bEx9T1WycZFKjIc4MkUuUTcdPkblC5AslziN4AWGDFEGHBjbsu7988U/yQG
evVwRbruchRuy1wKUtL8kOBPfqojY3zS7dlBt6BJWWfi5Kh0DQLR5lEy4+hbkCXNiPSKTp55+7ds
hAG0moWfBwsPF2K16FMizRhFh6m/KG117kfVvkuVfDwXJRAxSQu0c9kNmYfSQ/91gqu8c91cb3aQ
iTSEaYgQAlDOuVyJOdaVuhqQs1rmHCw0loDepEmRO/RS49+e6fV1+koqofOCQxTKc+LP3z7IWV9N
MQ63Hkg+ByavUn0bqnT2g3rK7yVcW77rkyln79/V1HNQwIAITcrOP14O25WNMmHa4OCX0ql3Ldwe
P4WQ/gR5a/TxVuVqW0z1M/yKu3m0ywdlavOd33D1jVlYU7TVeDkBg7yKe72ZuZS1bdZpyujNSgys
LI0BhaIHUGbwpQbJchV7MT5F5Rx3FOqbqThQfs3u37n6/Aba1LQuSUNIaFcfepSAV6hge5AgMMJz
OnflydLr5BAlkvUy9pnjOvOumerVi/06KH1ZxA+EzOAq/WmVtguHqkLIUCortE6i/i6o9P7Qzvl3
KQyG0+05XpdJxHhCaQdaIaiKdQgPQ3vQkHYeEdbMnW9lZlbnxonac7Uss6+hBnXXOeZ4JmCwPjZ9
Erzgg2rc9Z3TP5aTrP2qw242dj7+1YMu6okA62jRi7hlDYrkOklRW2yEablkH4uyUt0oLDpPb7LJ
NZx09FILUTJ1wIb19nJcnW0xMvIPr/UZgvXVzjdw/XR6EAJelznhoW7qxoc+n3iz1exhGDcnKQq0
wpNHjHl5yHI6xDrmeoNnmY30jPyi7ELmVe6aPKmOo+NIx0atG1em27sTE2+OzJAinyfKXwvPOOZS
SE7FJG1jgLbXTLXyVIAa+3dWl/JUKnbzgollE+CzLms7Uf/WAotvC0aBfi5vyeWs1bbqGrNkbOKX
ofHKWNP+188J3etSd9K9Tt/V/UlSygNBSAppBy2T1QlGWmEq2gkmhZ1X+WkZIoCYMca6n8exHU+l
ltcv1txjknl7F20OS2xC5kGb/kpOEw15zWmmdIBCmy+nQBvNO7WYMHNNlvjgvBq15HGzs3U3virC
jugAg0YAhrW+McFfk0iaiBi2aZNgt9z0Pi7ymltDy4JVMAS/NWsM77slGY63p7vxTaGRoGf7qtQC
L/zym9IiVwYYBOjYFnJxD+M//WBrY/afUinqztbduB2p5fIewl4RHaLVoUnnWuuIdgePEBBtmgHb
JWw2qvYx6zX9qSjD5uvtuW19SuRyKfwS3wpg6+XcVDVED6etB9wwI/0QJnN2n2kOehpy0RziJkAx
cIqL9zK92LavaAdKYNwQ6zuZ+9hWgPEPILGi6RggM3ceqzZ8gPEd/cW3oxMLSweNWZo3qwqOzHKa
HMTBa5BBPcVJIz/ZY5N7sd0HP28v5etaXWQJYlrQyUwqtbRK11XprjUwd7DCwZMSpf/QS2kCapY3
xfAgtTqRi7Bi3BxnXelNt5ac4KcTDumnTHeC0U3CpIeBVqfQUAJNnX1ENrOPmqRKhleMcmSdu6y1
HF/KAv2HQ0j+lBRZ+KtG8x8HwI4ugztTBn43mIx6LEEoJw6+Jw/V6jpT0raSo8HhKu0T/bHXuvbU
OkN6aBWnfQAWvte1f7WoWK2hkFQWm0Kc9DXW0lTmcNFqQs4GNIWNNQje8f9RNMsMN8mCMTwv3Zj+
tFjJ5W4o8jx/Seo5G32Kp4hq9lYQf7SHIHdcQy2Q9qAE283fp2ya0LEwkDJ2l34ZPmeDMu5EzRsn
FxyJ4FByfrmJVytFGzYzo0CaPBI2OOc40YW/m96ocaaMnSh00fKIrZ1E4Soz4uuwr6nRkysSs4vf
9CaIVPAba8ZWwTKtmquX0HH+7dRS3dnWW4Ng5UpFXigIUGu5HCRvl1jpWpWQIcp6Nyp0EzJMkR5u
H56Ne4iqJ/g2kAyAmtZAs6Wq7FjuJGJRZVju+KTDvb50Qj0gnO+WHA3zNHKcnSdl42LXaOBQDhRu
vaQDl1NL9Llz8oU4LG2a4s8wL9FyDCRLo9+AAtxO0Lc1Q0B0aNuwT4h+V1UceVhaLQmJ+KsqxjYt
n/XqpUN47nuD9CO6F0lztJvQfLm9rhuvJvVkMO00lFEMXaO9knZUxhI6iTeVctd5YWHGL8mM/OOA
OS8SZ5mRPsp6Gj9l3SjtfNOt5QXFB3wRQi8VvtX2BK0XK4XD5SG6goe+meXwRM+jXQQhUBp3HpWt
fcoGFSx7cPxX9IxCdiYwS9HkWUVh/uSbq6orJ+ZexXFrUsJ5FmYM8F7Y2Zd7ZnGcujHox3u44c2Y
LVftwzBV2hmxDSQdb3+8rbGE7LtFj5fa5rpJP/E6y3MPzLmnxuUb0US40ypy85ikTfsXZ0Goy/Nw
EetYa+mOAslIcI0YEDQK6uEB28Ob6fSeZ1lJdk7CxpciHePSpnsrsJerY9ePy4gOKSdBkxEgbys9
eEiLptrZDxsXMgVEHEHg0wnYnfgVby5HTS86LZ9Hdl8d0ckYK8Wie2h0uWsMUVmf58w0d4L/69od
Tn3ggYlQUTCkFr56BCid1DxJ9oDOWhVLB063/B+UKf0JHaf5D15+4CuUpK1AWThTLvtpHOYnuZZa
FTZcidjUu/ePyH4hmoiblcDycgmiPARoVSRc3ZRR3GSaLbABfXka0UPZmfrGVgW5xctH0kVhfE1K
TsZJTahzDFj6lubJaDvza18nGlS5NNsZauNKM6jS6XQ2OexALi5nZVJ265seSyIg/PrR6fPfnWKM
z5KlTh+MJZXv7BrfAjR2tY/vXk461EIwBEtBIedxOXDcsYyBxhwNY46ew6zSCCfiscpcOdfmHZGN
rQUlnxGK8jwaKBNeDtZb0JL7GamFwmrTr2kC+VmWNOMRmG5yf3teGydF6NoRtFKWAZ+2GkqvDbOS
MSSAoymNz3OrqMdX9GjLDve1ZtzDpW28hIxniYYVwrCgQS+nljpq61SKgcZt0Q/HkAqZKw31V1OJ
tDsrc6b7Qt713RInbxVXcq3x7QiX8J9bA09NSUbANB56bzb0NHdDeoStq8+O+Ryi6VG5pTbk3zP+
XdMNq7r8otppuefbuPFJqbYBHeGkQOq0xMZ+cyP1TqBA3WOdQyPN/xfpUvpplp35ybS7eC9w31pj
il70OOmtIv+0WmOzMew41CPyOgzM73ttMg5QpIanBFduX4jNAejO9vTCtxb57aCrjdQpibKEJglQ
ZRY4hi3WfJ8tISzjKLVwLU/iB8ksfuckv0Lt7S9eMBqh9FvpXCNMc5XKprLRRmJ0xH10vxyV6gjd
XsIptmiPt0/M1peE9UFXgqyZp2X1JRs9DKklsbpTNMx3SkHelcFC8bvEVHaGeiXQrHeuUNOiZw1H
4CrgwPOnaDrUBz1rMNvD0lTJwyKpyUOjROmv0kK7wHWSuv5U96pnJP1dX+Vm7eZ6E8NhyIyTCN6J
oBfzN04IS0LO3Rv/RD2aqrfXRHzc9e+EiicYR4LPaa7ePntaVBMYN9p3cyH9tqZoUl1cgetPbQX9
G+0R5fPtATc+AmwJriw+BEuzDiPAjBddmnCcYKZhVWln7VNOTfloNeHy/S+GgtskoEm0ZNYGBtpI
va8Z5B7F6kb6pBUpOKh0zrm36kHbSSQ3njceF5D7rCIB0jrlpl1Q54Ux915toz8taTQcW875l75I
JBQxi+quAkzpNhMGfbdnuRGXMTJRmVDhoX65isvUuaXgbUy9l2mmdIf9qek5EAh29sl1TxFQBDUF
AfdwBOtXXF1vrsG6ItNYdDa0lKv52WzSj5ZVj4fRDqWDHkrBp3FwEneS4TuFlY7Uo1XseTdtbh3h
USXUNUUF9fInOLOmtywEr4HMqdVDW/clmxQX3ODs317UzaFEjR9JDQjcayusNpShSSU2u9SZ7Tvc
BFI0PFPlyK3ybnCCWFja9LCIhID2Gkljy2EWLTQFPaeygkM8UC7qIjU8hVHXex35M9Li5R6V5pqX
+ToqwGjEDYXD5GrXLJEp51Gh9d6Alvpxya30gOzg8myjRndH89iaj1Wp18fUTjTsFcusBIwbDI+B
nI1HTU3G0yCNKPNZYR8dMnAcfgG6YE9YduM9FIG56DjxNw7W5RevGztMwkzhVLXh8KGP54RnonTO
8AKTzwgxOr5Jp/Hu9rffeA/p8pFQEcFxntZoER2dBKBUbLOmn4Z7+CbNzzRZ5id5WZLT0Oep4apB
HzwmDTICUtSrez7iW7PmlAnUukadc/1OTUlHWSci6tGkyT5lrT09NCE5XqjHvV9LeG0sqpTtYHK2
rhGxD1AqoCbFXrxc6rhTW7WkPO8NRmk/hfiVuH047rmFbJ0reu5Ui8RNQn3ycpRJVyuEw7ms9Lpu
D0pVFP+r8/a/IKm7nUTyWkxLoLjINuh4CIWWNQChD9gzEPN6r2oD20VcUvpQFd0P0+yKZ1UKC3qX
uurLoTSj9VqA2ZfLFlf4Wn8s0jz6eXtPbc5bYARFoYz+yyr0KIcxGlJVPA9G0B21TvoX1dnhCw2Q
cqcXsbF5eIIMlDaotAJCXh2Zok1VYvOg81KnlEO3LXrpvlCTVnfRMF8+xE2pvWBysQcm25igQNFT
A8TjBjGc1QSXxOmHcql7b6I890sJatudjM78MOXTLvt9a4poyoNYpd6MaMEqZomQ9Q+4h8l8elk/
VlU0fUXMhMKEOpq9ILlavlUXbeCOXdthfIXy4TGNrfoe/HlxcvRynly7SBL9MOi9c+/EdKD8UCql
w2jU019seeB10OYEtp7MXczmzcNZZUpTxaODGXJEETZzotjPkiB5NIdmjxu19RF07guqXK9NevHn
b4aapLnspbpiYWpIc/FUBf9GfRU/mFZp7WyzjetC5LgiImBTX8lvNXEs5SHD0TVhxZzWzA9K0Klf
bh+bjegUqINQGAbMDnxP/PmbCdXziDNmj5F0J6szYr9j7jxmwOZ/VlNnPydS2vy5PeDWCpJ8CYYZ
QRPM4ssB9dloxrnUOD3owt3pevdFkSS8buJ2T4ptc2pUCOHzYO9MkWU1UpRVdT0yEvpqBIeQ17w4
DNAryuTpvk+KaOdV26pyiehQxMFUDHB2uBxwjvRQtWrWkg5LAOBRjr5PKFieNX3AuaEBWnPA2UH+
IfeG9pj2gfQs8freDWndy++vcBH7E6wKehHp2OqztvXYDHg6om04NvWHLMg1v8bJPnLNPtnzM976
ojbYbGJzOBkI8l9OG9C8RkrLOld5GOUe2gPGuS0RTnQ1KZ0+3d4+WzcTNQJq9oBWwLuvilyT1GTS
QvPKKxGC+hmnffqjBpTyUsLZ6vzRXObCVenC7bwuW4fRUVCAF2UDGJirT6v/H2fn0SQ3kizhX5Rm
0OIKlGrB5rDJobrAqBZaJ+Svfx/4LiwUrGCcnd3T7nZWJlJEeHi42y1/2TSkn48BPrIyDU6iK5XT
/cltxEWLKRvUF6ZHdWB1NvS4s624YZTElcMhGBLFo52PRuQpN30aTNPnQGbx81DiTh2Y/R4Osz08
hQmyd8qM6+hfhKMIkPbiLsjpjC5Gs6LpbdKP+izlw2zL+VGaujy7oyuo0xrBzvm5/bSQOjk1BOqQ
7G6ETJphrBNpQCdI1Xn+MvaZcwxQ60sO5eiCDOeBPQivL21l5wq83b9kO/wbOJioDD7v9f4tHKss
iygafEx2gGimXPmntZq3jclRvf99f0dE11gABUNOJQkWTEKQvuuhJpGNetKCj2BZ25jHARWLf9QY
u1Uvmpr0i9JY2jnQbPF1nJPiLWVM7dGNk+hpwcA/V2ovnpG+dd4XSrAntbe1+JQekB8lHVvwsetf
Boek0FM76IBKArp9WgXDpQa75xIHqjbCINIxvbid9xhft1uOwwy0ulDtuEHWBrQSc2vbwPPLd900
r71ydiZI6q3VfoFzqFo+MgvJWe+r/ms0o5V5SvUZM6r7X+X2neA3IDcFQMZteVMgm/O2sumG6/2o
7Otzq2T9SxzK6qNG4foDdZq/lvFYQE7+f7TnwbujBf96qWc7KjUnBuYdcmAnDI7SQ9TgbAazxdo5
UhtbmxnB74D1xW5bM3Q61JLtJuNvZzzHfh31IXwWx0KqqdhrkNkcCnE0+u7J7UDor2clEllYtQEU
pLjRS+ksjkq5qxZPltbt2hFujsU1BR8IPWJCl+uxtN7OwqIitQYpUZun0Rwq91KmmNorbjF9/Ovt
QWfu0lEKCZp67epkRJEbK73LYFWNB0IQGS+JPgfxIRrs/KBOQ7rXgnz71qCmB5xFkIlPJ4/B9ex4
BWIdM2KATQgcL3Q5wvCuuAnuT2vjwC8bftEToKoJOeN6FKNJhSlH0okJUeDxEDnoXnhVVKeXabTd
D7HVaMekCsq9cv/m7Cw4DcQnxOw3YH+oWRNG1lw0gXAG343L+AyHQ9mjWW7tEa5YIDsuNfiOy+/4
I7BVOtpxQI4BePQGFm0LiTdH9sOPgd4O95dyc6jlr6HpucR/q6HSKguSgaqUr1dK6BMlqY953/8w
usLZwUA3MEK06qiSkHBz0gjYr2cl0IdYQEQuC6et/cZoy59lMTuHrDbSh3IW1rMhjdewH9TvSRzP
n3BG2mvG2/qABCmcCVQvuJ9Xs0UV25QuSn1+RBeVH1rzfEKpO9lZ042HgRIfFQQb7TUKU6sjjiNa
XjZZDoNzimaegSF46M0pP+ql072Rtdti1ifBYVHtPte6u+cwtPVJYY5SGoaDDry9ivf0qtEjs6dY
081xchpFWh/QBaC0ao3y+Pe7B+ImpPkl9uAJuv6kbTQKJy9KTKiLxPTbekoOvYnd32jUf91SyF8n
+qAORBs699nq04WSynOtQPpDdb39rvRt9a8bJflDBDVsZ6duLCC7g6Y3A1sX2pVW10s+SaMQc0Wd
jSzkYORRfRSjPXj50Lp//36jsmYRnKM+yp222iqDEvTIo4AmKjMvQKzJHn3tRf/WAW8L/SrFROb+
J9tAvpa2H9RKEFyD2LjmMzS5mfXK8q4WCbZmXp7NpflPJ4ZBPZbtWP+wpBFLyONdYdL2l9jv6txW
aa9sA/vtmGIbcgytQu2+7fysjaMJWZUOPHfpi6dYcb2VktEMheVwO2TFWJ/EYKX1qZMDrmxcGtUv
y4RO4tOAGGkf22iw3qRYMnV+kkXFi5HgcPA8mpFNcTDLlfdSH9NqJxzZONQLboIoPDUO4pHVqUIo
ZzSVOAE9gQx9sACIfHThjaNbp2/jGpdFnin10k91BwCuGzsFlq0tqWkGlk0gvzoU2+vVKW2TjNxi
wlWE9yw8dPEUh+p3pbPUHaR3ayR9YbpAt6KlwF2ds8TNQlGTpLH3sIsvS2BPWDeRb87jsHNPbjzj
S7LIsi69uxAirielE21FCD0RTEb19FQ14UQY2zhQL2I9PNfahPN2DYp+f6ctf3WVx+C+Y/C48uCR
M6xiIhtQtaXBrUeNLB78QRuzL5ZZFjuElo3twij2wgnkYqRB43pu2BOpSW9AaFExyD3ks9SeojbV
v7lJYp+ENKITolXWIXZDzSuV1ni9P8nfHMD1LFWXmwU2xoLDrTZM3LtGRlN978seB+yLFtCQ4+tT
EEw02qlR4Ac1jTFHu6uEcQyiUo4erhPtr4TOXvptO+VrXUT1ucSD6NQHQfQwoPz6byvS2DqG6WC0
J32INOHFWdSCDw1co8e4bK3qNIGG0UdoZkP2aJuiOGZ66JY787vNRgkhFo77AjcAp6zhhhS3L2kR
GWFj5n6Mq/7sBtZSwF3SUVe4VKZyTKKmiXakHCaWulx16OV/zmPrXSHRvzPlu/tLfrOblx2Fqtrv
Pn+CqdWrkZh9GlMyBEoKJ/NJogaVekrtKE8huNPJlg6t1AR8exoby4e8+tC/h6UERjQDuL6WBq1s
fMgyHg4/nFyX3NxtT0YL0XUOJhtCaNruvB8398PvgwOZhLGgSawPbQ5sVaFlDmBd2+65qvvhkgVd
7ktHG3fC/K2haFdbBEQcYu41+YPkNoGYTrFisW4+SNNoSCa6Ce9pdY91vdze61WECkBdjwRwIYFe
H9eu0Mw2znvatZwmKGnVksa3PFWDTzRltge8MlFVTJLxpZtmYyfa2Bwa9dOF4gIVYV06182hTBRj
4APOVoTurWZ4TpX0Z2ccwudxka7O6ybz2rH6az8iPiUN9vwH1Jd5r+6oVLSYnLQwiBMa5zyZaTPa
4NZwDLJmT9p5a5dqMEPpz0RBiN7z6/VN9cZMTHeSuF62mQeQOB1GFwnO3DSzw9xb2k59b3M8IF2L
0QjC1xU1kEg+MmUAX1GEcswTuO21YWCE42C1SZFvr51/czwyQtaSHhHuo+v5EXEl4zDHi8V7OrzK
rnYPdEWWD40VQjBppj0nkNsKPd9Ot2HlwMwhn1kvqCbKGjg8JwKSqGucFIEpzSkS9DT5emebb/PE
yp2D7tod744rwrelYsjhHyXqZtY/iYbBK1q9cDwn7RwsEApaNfkvtff035t/nZEsPxax+9+mvuTD
q9Uh9xxVdCqom/DcH93RSV6CmKyZxDb7fP8Wvs0yGQviEAk66t4kmquTHA5xkc+VoHIiFPGZM1t9
To3ZuNjdpH6XTUEHrJo3VL24BF4N4cy/VKXpnJ14bWs/kFSzG4BfEM1Z5brBRB9Cgmy6r2TBfEij
eHpjSM36pARx/LlylOzj/WlvjYc/C+zkxUMIFa3r/Yd0Y0YzWwP83end2zFIJVr3c9/iehMk6UHG
1R4N4SaMYp25sGgW1EFcgTqvR6zDtFLtpubGbEvxgTZI9V0UBTtR1Na0UDaF48kXXYrW14Pg1zLP
g11Jf3An67Gt8/dJCwXNTAUJwNhrl/uruPXg/Dnc8nP+wF1UFT6p4pTSR7k/P0Sx5voRsq6Htk2s
4/2hNmcG4LGwlXSql6toweny3s4pQPvCaaZnMEnlXUk4/rkinis9MXEFe38/ImjAokDBhQhd5npy
SuBaAXm89B2nHi6uI1sPjMLyitC0jhq0wp0jcNs6xw5BXJHID84IGe5qivSzmeao86ZG/ahHR1O2
+jsNTMc6UeVu3ouhkgnWafUYHzFlnuIjEU5oe2ZTyH8xrZtsD90JNfMjCvDmA9cHHfOFpvWRV2aV
pXuxkqn/JFELEcrMtPQhwevN8Ho9T34OBh7CXo90pbbz3ba2CDgZdxh6/osY+/UqtnwYqzRZRdee
sY0Gzj1JPVXOLuXmnURla4uA2QLlKKgsgkZcD2U7RWUXJiWtYkynY9Pn5ncAstQfLFOgAqztZbhb
U1sae6hsc4+QAV6PFymzHqvBzHga4GYhOt2XyIScDSPY24tbQyG8AnkOBTx6nFdDqWFmADpS4rWz
IEafeaifk2miEaYt4p18diO8AlQgl6SpGVLpupLem8LqjSnq/A6D818BavalVxlT71uKqB/hXubH
oVLKw2B2dbhz5DamSc4OIV6nWsLZW92RTeukcVkVYAZaXnlWbcpLCk3Ss9UhPd0/3ZtDLSxBeOEU
o9YeL7Y6NXpdEGzEcfi/Xpb6Sau6nnLUkOyMtHybVahMFzOuNVS+kMVcw4tVGtGOrfDAhoUoj8nS
+W+Y1Z4pwNZ8TO4NYFRes5s0g/vXpTOb+UgT7VIvqpvhcy21oSfXrLLvf794PGPUbWGdQY5afafJ
bRUTy7jOR+Mu9kU3tI8Z/ggviHur/94favlTN6u3dCdyh9CPsG6THrFMtJIMeEV1sYnUtNI963Pf
ndJ0MH30p1Wg6eGvUcZFmhiIkXgERIJU6vpkI+HbzFXHoHBbgueOZwDh20E7TQF9pj3Es53EbWuS
pGzkMuz9Ja+5Hk+LaHKxkZnyO0vWx8HohlfcwI0L28ku6KNqyocY/d2dRGrjvlzUublTeOCW4uT1
qPNotCZAHO9N3djHrBicBxfhGSyeUdSDiNof73/KrS1K5YQiFM83sOBq16RJHJbISrd+2c3FMbU7
5VKK4QdE7r2CwsZ60rFNwRUXIzDAdcP7UmWQrS1a3jlYzVFQaZ9SI0P8vVQUWgVspRFYfkrN+Hp/
hht356J9u/QPMTqltusV5TIN6maJ8cZGHw9OIkxPHbPyTZkb82IeoHtJaUYUcPJ6J3+7lXhB7ZS0
dHmGgHhuHA0azHHcpsPg1Gpk+ZrSAl2DOPTDW9mDQOOCovt2ouSnpJPlQZsb+a51B8Tu0Y/+UU1K
cwxFUv4HrIUriZ+FJsDynKzWo9JHvTNLEmboL8NRmLX2EOp64BWunB6s0FTO99f/lpW1rILLPwRR
NCmso0S9cSIwZ7ABVQDT+60oCZBSLY+di+i7+VWditY4dYkbPoLPluphEGmf+EY1Nf/rnZ7Y4f4P
2tjy/B5ONeq1S4iw/Pd/Bsh17ISawu+Jxo7wsSpMnF+1L0AV/yE+XjQDKJEv5rJwDq5H0mFzg7Uk
AAaIVkTnuSa79CZbl1A6zTx6SVw926O9b1wgVCUBDWiMJz5eF69tNTcrmuRan0bZ+tR3eA9Ni/Zy
zkP1OmcIo91fzc3xeEOXQgzP9rrpEeFNK5wcrfXtsbS+SjlWvhSZRsEjpKYw5n+txM9uWkQOgaMR
B7lh4ToyqrtMmi0SL0bgGUOr+DpYz1mT4r8MxWXu4sOydC6snzkx21lk1mpLZ5JOCTSp4zfj5P40
3CF8/ftFJDxGMJ5HDpx7WeQ/tqQWzNnQYI+OyIAVXcwW4UbcqD8Lq8VVSpIL3B9u6wRwES496RAz
4XFcDxej2zi15BX+GJqdR3eN6xtlLD1r2IXnNgItPtXCcCAAWhQqr4fqGteknzkCUHaMFrvnWL2g
7t7s3LRbm3AhW8Logj3FC3M9SjXHeOKpVPy0QtPf1gL7Eg1CmWdXpeJR1S124vHNO434ES44HP+l
N/V6QDc22yRzOGU0sxTcIYCCcSndo2jU+DCnQ3eapCMOtLwVi8aK5XVa3p7DxjZ2fsnWzJeWLCTb
KCrD27v+IdJp6JbQeL9Vp0j9esabXKvsxhupSh3qGnXs+1tn63tif8HRY6FxPVt9z5hCr4xjvmed
heopDW3Tb1zX+uf+KFsbdKGjYQqIJgVB3/WsYnIL1ZGp9Bv8z4/AYT8rJ6xfK1geO+u3FR0sxVCs
RBfLwzWvFFixGXSdeMtCf9qPMbf/EgxN+QzckQM+xfOTmyImQ+wQvr8/x82V5NBzdS6srXUt1hpT
xIUlOE3U5+qnoowruBz0wdwfZfkeq1CdVHhp8SH/QGpjFU/KHpaTVQHR0E0gLtT+4y+xXlTIQw7j
UR9aFAEQfLooea/46tjFO8HX5odcuHb/P/xaJ76phtjKXSaZ65VF5Xs0/0G8ofFpc4sv92e6+SUt
Si2E6ghV/Rbw+eMOVbVIaKpgZzbkDodSDZUzexStSichuAlm3afa1pykM+/14WyeQeZIHL3YCa/T
VpHE3cz88QYXYQJBbVIORqSYfkSE5081bfj/YabLaPAJl/t7lZkkZr30ZTFemUfZixvlwXnql9ZP
J8/G9Bi0hnhN5k6+zqpT7jwdvykM6w1FIAdhE8AeGtTyxf9YZktKSAtOCLxIqWV6GGq9V9Grm9OP
MB8U7YEM1EZwTRPRP0PSRRbvdJYesz4KkJLAE8jyZVIrLo0OkCG9IHXb0hvHURm8trY1cZyMVvnk
JP3Q4Mve68bO2m1tSAsMcuEtIiK+buIRk6a3CQajPur93ZGIXI28UZkRNqvQxf/rbhWClT9HW92W
U5moRaItexL5rdOYpQpl5jiPH+PZNvbwqK1tSPqP8gQWi1hLrR7BAd5bO7igDZqsZ58sLL8o6KP6
TjaVJ7etop1Leutq4YvSGcPjzmO42gnhnCf5JCjaQpAWTzoakYpnWNOk0M059ZVfo4I3HDq1iz4m
men8GCeDntb7R2HrEqXFbkGfoczTZX+9G9M4ioSVNgBjWaQ8zVVjvresfK9/9ZaIwHckjVsIvDRj
0fN+PYzG10uC1qHpoYzm9Bzjf/ozbAZU8AU7H9lfK/iQF/gkob2c5YdYzaJfduDUMcUijC5BCEPK
KMM45m9EoQfygH5uP3mD0OfOc5p8/lp1lcx9R88r20taEaAqZplj5GlCzauXuNVUOsmzusgOgyPr
v2bmsDeooYJ1AB2hk74KCO26Spt86Ywcu9x62ztBRauukp6kVHbe243zx7O+9IlRtKXlafmgf1wf
9Vzjt1OBqqS1aXgIWpgXQqzA0xJY0ff3xq1AwcL0xP2TbwYmdtNMjZoogYxD5u8GSVL4dlXRvTsj
j/I1TjTxjuJqYnthgvzqA/1CnfleVqXFHjbDIfdi08LUYJ4S9Y0DCNZ4iVJ18XPTNsO7dmIpT1WI
I/RObroBkiwRASTnpexGn8L18sywgqc2Aeg14Ayc4smsjo7QCt+atfbnVEZV7FV5aZk7t+JWPIsy
AmjeUsNf6B/X41Z2ZtVxRKrd6JnxItrBPFDfiHKvBBahTRhRaDr7hz71nZSW+H4Srmc1TnnkiO+Z
g2xsEZJJDagG4G2xh77+LfDb5WzPbu0jC6F/j6NeO6q1A9+17ad07y3dWHC6wyHs8XbTuLimGDkC
yEF1et7SoC6enVTqft/24YmUD5nLTMu/4mXe7XzljRkyKBg39wkR4LqwisUT2i7NDIV2qJEn7zrt
wegUBXtv+R9KPYuDMkgAzzXg/fJo/HneUHfTWqdp/dbo86NTUULts1E7oo26h6tsLeVyqqEkQ0C5
IbfOjjOaeUaW12sIQsB7yfyWpqWzVUERrtAafLKNaC/22lrKZQnJFsifaWm8nt88OFaoYUqGDmSt
+kaSyJMhbbgAcSt3AszNoQjw+BevwU0/aDYosdnHRetHuRadQ7fQz9KthkPRFXv0vi0CAFVV+lNo
h6ERYU0zj2OlpPIP9FDEnLSUNmGf+k90HLUJE5sMXUmzKzGYjqvx4LpUyJUhbXdSh9+SlqtQD9QD
+t1vsTL4otdra9iVUvWIsPqL3np9KvmsHwAqwn/nprIR+E8d7skqFVl4cdqe3sZRqarKy6XMHG4s
O3yy1ZFaH1Cf9TAUDWF5g9bXv/ev+Y2wB0dyAtHftXxQ1utf2Ud1iSyI1vgOSsrUc6L5qHf6v22j
Zo+Ba4Y7AP3GLqBLDkMTkD1igjW1tFQmSCsW+BPsnAxH76CkyzIIn6tqVvYesGWBVx9gaYtDCGRp
A8dS/npqBHt9oI+gDFU9BtZRn+zuQJFbR+irr4vLWGDH7qlBgKG1Polzgh9y7lnCFKe/XmLa5pYY
ga4HTDdWG6ECv7HjEXhF6ScMiXG4P0RaPB1Nt2ueyqIOP94fb3ON4cstLTgKZYnVpVUpJAjjTFKu
u50FpQwLQGAO+dgDCfx1PEIu4+rcWyg2cH+sguZynFRNWjomRmHmXjAVwedLjZRTXss9g+PbWS1D
MciiLwhWs9qoLebwWDdbjd8pxXgy6Q72lD7oTlmw2wt2eyaA2iGBUHXkJYWqdr1xptpOjaAMFzxx
Rsnc6KMHiuDRcba02qMsUD/c/2C/odDrncoCLiKiBE1LkWeZ+x/PDOKrdkmFjLkB5ut+0TtmeeoF
qbjXc0beJoUB/Rp725QAxpTGU5kaLt4BhhO2SMwPpA76gIOGF9hFnh5RitIfkzzofyZOrp2CIJbp
oRlH9Zm1w8mwQo/5nxAFj+h4fyIbFy8oJY8XvGpK++TX1xMJSjFZSioaPzWM4RcAfv5QonP3UOT0
nHm2kPKYjsI919j4PrhOoHwCbm/CnZO/9f0WV5Gl15mtsu4ej9F0Suso5ZIRlnYUoS1OStuZ5z7Q
NPzsdw0XNuI/ZCbA9SA10vBD0HU9bbeJdF0stxo+4uabYhxAE3SZiEuVYVaZJafIMobnlJvPl+Fo
HyT7VjV35Y9uQwh+BsJ7GnRz5r7unzAm3FM7yROrh8aAuYzdnccs6hGrboncQR4vqZHswfwbi020
CRUbAJC6yVoWpiIxGrPWbHy3cej6scvpOdDj9mVw07Sj9btHXfj+LruFqhBrhF9JCy1H5iZoGWyl
KIPFOa3OBFyAWpn8bNCQNa+pe8VCmPjUDcrB7rX6w/2Rl9h5dU4XbRpMTaidqISF198ZOHCshgoA
bopGw6+KMnnjzPtCDJvD0FPFP6QViMJcD1N3bToHo9v4ilEjKxFYU/ngtNPkyUBLW08ijBYdBdKG
x3ACdk1ikXwY8lg9KG4avZNOn5WnJoii0xzpzs5dtfW56cdd4HJIp5R3rn+baNGp1GLO1pyU2gfd
oP2lGez0ZIewXA5qAMZ3uL/oW7t6UXiiOQTFJbwVr0esA0sBJWNEocjimEeG4UfSsd9KN0V/TvB8
m6BjO4NuTfPPQVcpvVmXc24pEeX2LrUoTiT1wRVEDoYVaG/7YPxrdThWdAnDKHUu5qPrxF5RhmQI
U5wlrMmdHiCXNV4dNOKISdHsdfY4HAEtjTPWz3sO4DczpQ5B+w0oEFgosflqplVsTxYFfnphRGy3
F8NoQkQwFgsMxP0yJT0X8xju2bcsO/jqIJGXEhCRxNElCf1rhasHc5RkE9Uzv6O7Oj9rnd4+m02g
PhWWGuypwt0cp2UwWmAWdQ+w19+B+h+v69SmstLKkgw4nLW3eTdqJ7cu7A/3t+nNrcQoNMMj4LMg
6LelHYUOJgI6CDZDH72LKwoEUC0rEGx79ogjaJAEwTy05bTXknxLlGBo7kEQPFJUEzG66xOyCEmW
pQAimxpH/dZpZfSLqNaaEEKFGkAopi+G03r8E+vu+SOaR6HrhWPlvgRJY07HKsMsEyp40LzeX5Kb
k7v8Ll4EwEVoS6z99e+ynVwdhUTTqkmkq/t1Fagne+jjQ9gTszVtZQKFqLgk3B9243ujjUwtkx4C
0sB1NGUvzGd3oZpbeZB+KgonUsEKjV3688b0wD2WojPIKSS15WT9sa+IPuuGzcA4o5KcMyNyUk91
xlj3h3py/gU3JqkTouu/35/fxk5bKsIa/Tf4mdFSeD1uiuAgbSqMO4cUaYu2kScnLg2vjNT56M6q
i9eVY3hgknsU89uVRbSXtA2UYonA14XieoQCxduD0m1id2/UQEzv61i2O/jO7Y1E8EikD7+GgOIm
Gu6iZGLiZO9tErp+0vbGBXe8b/Ms+0s0gvPeX87bzwhbjM0CiQuda9j618uJQ6jb6Qbl/Jg+5szH
WKc9pZoML4luBq+BOWiPjUiqv02EF44aaMhvK0D26eodzauezNSEzzWjx3YKy3w8lLke+3E6Vjvn
4fayZShupIWzRB68pjZKozeT2IFH0yHz/T0qx+DnmGTq2wT499N/WMul++I3BEmsdL2WQo0GlpqC
pYmItv1vroVhdLTCmGSlUNLBhviXxWf8eIo9S8PNSRKALrUU1OfXVb1J6HUD/MthVOrgXFlG+uTk
uX3WAWd3Nszt+SMxhO/HmYdhSMB/PUlU00whNIAduvqdc2XQ9Hd2m7k/63rt/LJDpXS8aTLtN0YR
WTsV4dsMi31Dk9qyURVKAGtSFJEIHveCMxc2jZZ6uaPIlLpRV6PwH1bzp9iwhvwUzn3zwXSK+X8u
ZBUEhLNuVN/f/9YblwGg6AIbEjssV+31MoggSocxoI6a5m2OLQ6Npb6aFY6+s9xb46AnQvvfkmXc
2LKHKkxSeNnsKSNvnkJN1KdJi/ekn7cunT9HWX7FH5c5CH7SV+jmQMTqUjp2cbh12gA6eCkreULj
u/91f/lum/AX5jvMhd/AMlUd/XrEEgBQFIhq+pSgtQ94YBrRIcg0+6WgyP6l5w5+BLBRkcx1Bv0B
2RH5nLl6/JoHRf5oRzpNdPd/0eYSoHaAcwOpDTfi6gch5BCnC5mjTLP2oyXK7HFKbfVL7eT2wcEy
eg/y3jqzxEALVAW/CeWR6wHNTuaNnAHGglTEl4Fq9iGopvS4yCrtpC2bQy2gIyQVbqebypC058Fy
oIjV9IWdZrvIHiAayEOiDubl/jJuXQ8UO2k7BBcDg16dCysXXSJDpwWosjP7YDpJ90tGQSdRlTYW
uVjckpUmVk40WyTn+2NvTPN3Jyd3BEkanN3rFZ2XDooCjQ+/R63yTTfVyrtwsOkcpXHmdH8otHU3
Tia4FaEAwSfp2RrYNFo8MeoGzryNZVPzJMbUwSi5pmaLE4xevjaRYJqhFWnzuVG77gMt8CMottMI
6RmRncYnFSrte5Fa4ts0jcH7sgkCy0ObIFcPkxLUw6F1atX1cNOcpvOkmmF/iDM7Vs5VZ1Y/60Y3
qlPTdPKHVRTj6DVzY0Ve28ftu0mhOc2Prcr46dRj+lOVY1Je8AIyMq9uq/EfbGW60gNJW4L0RM9+
ENOrHwunaSxqBJXzeWjtvj1Pc5l8Xnx0S9jGRmvRuRqkr7GhE7c2Gr5U2My3UeLRLqy8aZPerS5A
rjRVEXLCwkiUufnZ942VvWQWQBRsUrJzolacvVxMroPDmMWNdcaXE/UUHafaU+TOTnwJ3MAlt3cK
uz+gbVlE/lRObXakjlLMB1Gq8XhCICS7uFU2AKtVwtG9PJ/q8F3Th+Vn6LLht6Ipus94cZolZI28
amn7RH3vYPSz+QYrWuwz6fbtX8CGVHEQQdeNvnC1UX0KkrwyPC6J5Edhyki8cexIfYVPVmO+FdvB
e7WpCDQ7JJZQpIwyyOetUtjJa48JTHJ0euh8XmYW0yfaAKLY0zTZTfxP6uTjPM69TkaEMquJ7ghI
WR+1b4pZ4O4xqwW/qTPVYFy6q+JfbmGHWKfRux/6xpiO7dtK0g6IAhgKWqcQ4SywRhFrLwLvl/gR
hbfiJbbtgJlGbvoYmiI3T7nD9vd5oIzPZZ9E3wYaYT9DQHRxMUfZX6EekEznnAdVP8aqSW0gGxNU
5AIjJAvOioQ6QYEd4RtDMabhGJZ2jThkrI6FF0YNHquQaqf8LCsdt64iDD71+ayaUA0Qxzk0g5oY
J7sr3YzGnKJK3yBLoEJ6yPvosVYViGvMQj2F0oyMR2GMQNwQhIzUa/U8qjynR4blYva2Ig6yazV8
VcGCHkUUOL+QSMLlqopAi1hQ6Q4PtJUkmOKEiv3NGNzaPFkB7T9ehmuS42kq0tiv3Vik0zl2s9F5
KCZTTQ6oVZbmWQ8C/pgQ4/Q4GLEpEIxIyneOVpdv8USupJcpTfucBJH+Ogyxgr56lw9fLYtSv68N
MIHPuHFlKYQ8aZmPqhMEOtQkUkys6aHxn+bWmVVMeswWFlvsMM3M7sfsQbGQU30i1i50z8ZB5NUU
oUAvUgllecqmpkbspKuDH51lT+nFqAP5owy04tNoYtUA230wAMbwGy5PUzip/4sSK3melDHmKrKi
uveM0W7op7dDw/aKunHft6Fgu5ZTDZbGGqeXkb1Iw6XVZe+CsELSeiQleBxRDLbPOAaTSRalVvyv
TahvQAfvJfoDGM6mnujq9sG2M930GgLv4pQBR4HXRFneXYbMDg4u9HzjmEZOoD3ATSjT5VD0P4CJ
9c4bwOteXaw1nEPf5MNDaDrDv00vYN1ORhp8sUa2yqHAybV56MMx+kW6PX0xjdqqD32uD7yUkzki
6c+XVg6V44rcz5zOfZVWPxRHLYzS8EFE8zAiiSnQMdKKqg6PujMo6kE3O2X24GMYyiXVKXIfZZMG
tVeWtEX7w4T09rFRC4ET56zMuAcHVegcWqUsFK8pogR2vFJ2yUsUdWi9t3E39YcpLfL+EgfJGDy5
RTk0j7FCt78X2fgi+qEc+/6hdESGO5RsQfSmEcWKi5jGqvbsSBHj1ygOx+wDGa7xU3WGCJORKmrK
NzAYNKD0dC6b+V3LzxmOjj4BiKE7P+bPaq3b4xkX89B5YvERqLcmmOfCd+sskW8nZ9Tjp2AWfXCs
EYorf1p6b+WfwygruBOnqRYhPtiWg+bD2TIb1/5uxWHrfA/VSWoxsGvfTKh5Io9rf9JSE2lNbzDn
TryvDTNxf02Ei9XBSaeiEWclCkZVeOYUUAD1RlVr6bISlZNWE322zTApfqmkVnpGQr+NviGRrGSe
1Gdn/inUvq9NjE2sqr4EoYlO91PguNxZvhq7Uvkgx04dP0JLDJAOU0t1eEE3MZY/006LtE/CSNrs
SfCq6D5ajGHwv0bHUb47Vc7C4DmTH03JO5iz2vBmHKPJqMkLXIjWXpurokwODYhj+St2Z60o0EOX
ZfcepfO4fErHobYp7Tkz/t1NLsPPqLaZSsX2UbrwJRnqysDcLxzL5xDEHoJNl5ut/sHR0LsFiDe6
HhLpoFfJq8isNg2PpZbqCe9VLQOnQpcB+ul71k3RD9CRtPatQ/0yFN7com6JXM1shMbkk16aZf8p
02l8OiZK4UyVPwJIj7E3hc4QXKSVyuhF5m5f/crjeVGJHHS2/otRD5N5UjkbEHEU9G9RvFFAbJJf
lEzasDn0OpbcDxEZdHjQAit/6bVRykuDvV5Jqd7oqyenRGE29NwcvR7dt+qqDN4iBVghMaja82Q4
XlH9H0fntRw3sgTRL0IEvHmFGUMrGlGiXhCipIVrAN1wDfTX3zP3dZciZ2CqqzKzMnWClU9b+ys8
nT+K5dE3h0weaxFFVXr061wi/PEODKNS0kqT8L2fG24K2jRLd1267Mkqz3uXtPul61ffvYxxMPvX
btwDNsTtMWlPMkQel/ri1syOlieGzPTralcEDSRV/TeOzFY9STSObmqCHge6Sm2Hn9rrimvUbNXw
i653HM/zzYYjN6WgMZXCGwmHcrUkxQKH2v607qPnZ0rjeKUIMV2aJCdOsIcf7xrHZsN6IN9jINnp
dkqass6JHsNMPnBW8YwCHJNmszrtR72g/M7GbQmss4ei8TkZwspL3dFK1nzb3OWHbZxlSwW7gGR1
2JW+wtFhJz1M0Q5n1ZA8kzdd6D0fYp9/wuZrk62+5Uwps1C53w0yCY+clZYVnUej3KbA8wJrozBa
BPqz0uXnbS2qrz7AYiWTyVYNlyMw4oGo0b7NvV2O94vl2PVjyQ7AUZitrJ836h4XDknt9+AmratT
43ZhzIEF/5ctgxKwERH/NuvbleYgaiNUZlsNppq1E4Z8GAARQ5EO9jzbv2Q399BxSzLJlFYxVmlS
RtI7kaS3JecYA4wg1fMg4zxaRirzJBU+1MpZZ4IH7PVY3mW/aHVumt7oL1pH109h+ET7r7Z0i2KE
qAR9LmfWwfanStdedzKV0cZKdTJo9TMexGJHJ0N8tovXWxlMhZpDLQrlVIn15WyT/Skn9vddTO/V
cbX1pOM0RH/Ne9W0TVTYJNVb6cE6Tw/vE7vL/TAH7cUug2a428hti1MHd7T1xbG1bdN/B4fMK7sc
TBEy0U33x7If+3nflbvQ2EZrz6PeLn5OTh4Buk6fAM6G/W5YonE2jVlyEJsr+U61yZNxCJxiayb6
spRpeqqeKMZO9+TqsO5emmVwhudjxB+oaL1xGtmfivc3DPtKcUGpF10bJWqZybKR5uw3gGwPCffx
7AsT8Gz4dL0FZqJ79zKGh+cVtVTx3dxa5l8kkTnu6taXDqIZnrqgn34IornmNFI2LYraIRwQ6uo+
TGOvQYwaGU988dYsXwE7GHbqKiPDB2kWuRaj3Yf/hfFazYUXatXfed0Y/bdt/lznFcXzYZyweMur
sEO23dPg9pkTjKLJd5X0b5oy8erPamHBEekg53TfDOUTeQXelM5rh9MLHsBuneNu4r7usmnHlPZ4
/GZ6TrfrXLuctHJoTXnHOTzhZFgPdLHLVN3cx6KDDxEHtdofEwLGHjt5M5GaJmvrUkqqGrPaUgPh
F00//4pl371Qy2MDyT30H3vXAerxJtRvpQz4pWvISma2o+ilM9usYyp022ARtlXEDBbhcvDnZxyT
L6wc6CiFWmbXruuSYcin2WIcw5styWYVCFah99J+qZs2aGmrHDLrlnge76t9s/sfwHPz77JUI6rD
zZHTHe9kdLZWpEefYS2qGr67b9uU7JDyY9vaTaWI7MycJ5WY7JQGr/m1hGo5WSoZZOpuKN7fTRj3
5mH2pdVkoMDLcif2VX5tXmL4wCwNInr16lhfFp8q0Ldjsp5UNG3iLmwic+0m7tbrWMb1g7NRGYtj
co1zx6tZDlfQjrFPfUWmyINejZrPsQ+FcOrUQNSDlTShonFYNq9YIpLuf86u7oafjrbDIcWKbWg/
dG+FSWaZ0W/Trh0UFiWDl5RInNTyu7IE+g4mn7bxs16vMsr2hP4O/NqlwcVMwjWnrRU6vqsnr+uy
Xtb29BNTzSNOq6gpf7rUVjw3RLV999ul/rQ7o3/Exlcf6oiGp6OX5jf0ViuuMaVjT5uNJzl3+2Dr
z+VYD9+jeimBQBsu3oDfz/LbWiNPp96ExFuHKv5QdZhsl2qZk6+4XMx8Dqpy81+TqfWDQh2u/6e0
nD3Mk3YI4itlnJIaNHSqk+mE8xBE4/hQhzRVKQdFjMpVSft16xnYL9jfON5TradlvmjizykyUTkO
j2I2a3fRvmyd771Z5fStc+h3H+TW7Oe231uJYGCz7riT+x/fqE2efWvUw7eextR78Fd//a9Gmjnl
k2AlOPXjmxdZF4/zmK1jSwbeEiB8eawbwdK5g12i81y6sdXhMBfEf217T94FuXLLFTCjcVPdisF+
XAmOuuqmi8s8sPx4O2+zV9KKLYE4996gq0sz2s03a+v1fh8O7qIvc+yUpxpIZnkYdBtcw80Zg6zS
rrHve64OceM3tz2s753hCvkattdq8Lx3r1KC5sJbOhT1U+z9cGxDoNoyAtym1gKSeNv6EWAEs+d2
/HWEqClb2QwVI4GmP1ddqpZgGp7RVtqlWyjXka/oRr0h48y07tWkpjbXkUdogq/4wyl2HtM/t7dK
urZyaXz00KJZaW0X/zPY966/upPEq6gMJ++OFY82yjZmX+/bPq/xaXKjuDwHpndFOk2mXYqNkEWd
bj0PU04FpbjR/+1/HL9uhnxUm2WncRU3/8Z2OqpiDcP9rtH4uO2pcCoP7JjI1v1BjOU4pf66ABV5
TRNwoIztMJ7sA0nFmSFvwXkytkytx9QZSBwificen9zA6vYLuSkgaTZ27xQT1rKmW7ayuHdNG9wf
bR/ZqQ1W7by046zMCdDLDU4b1PoPb0/cI1Mttp0nG6SgunPbYTE52luMSEq3af8NJZb4KYaBlnPm
tXad80aP0l92HyfYq1+Zo7lvj/2WWMM+lp+KBbNkZkCrjrOYe6Quyquj83p4LFBSdRxWK3BOCk5V
udYqQ8XvmEfMNbelGJLRXT8Wiz6xMHycgp6V/fUKDcWYbdLravA3Bh3e0aQKMDOzwU5m/rRKGyuK
3iqnHKK0qau+TqtxBWmJ60qxbtQNpZW52OA/NxYZ9mnHuvb07NdHdOls0U45uJXzjSIufiJyqP3U
3f3hq7b8/i5eXUS4Vt/Y3VVq+kTMGgMd5m1n/NeWnalffNpbmkRHPv25BaP4xALEe+95+7azcJUS
Bb44wY8hORqVep6eHhefw+k/vdj+dwyunblAid8+rdUWGyaSEOwHCO34xaKPT2Lotrt1plvXbh6s
iYuV1tuor3L05hFrTNd5WdvOti71RATbQwAbsOY4PIf3A9snXT4OTSJP6Nm817i3pgTdsdtOaRha
5cTQ9/97a3Ri/QWlk/LNxI6cnyOfZMtCrX6lC9+fY5GvkzO/BRSJf2ajU80wFeuDqyfm7bs94XJe
SJTvSRFz3DhU/3h72NlN5MnnPTl3eyKs7+PQrV/GjfSYL6L21Mnxtbita/nmeVFyFteNTccl5fz0
PnonMFUe92tdXrzDL1+MO+68TrZFj6wtW+XjVmOihEsoWzr1XLNV4C17taerWZTHba24bWtpomcU
zWCHPD6LmwqFkCU/kFde9IZZTepK5PLFPtj2lPsdSyt0Y+uAe0M3Hr83BLcya0uhu7SJxgbYsF/q
V4zpyw4TLhroCw7E4DhdMHcvi2Sp7QRaO71PQYe0DDHiMmXsMcFvNvUU/2W22a+RxfyYgiXIc9+4
YA/JIsb1a0lcNZ/G2fbk/RBUk/XbkBn4XzI1S5nNovYfyknIvzHAcFe0h/a/r2vZXI1bVqKgZQia
NNA1ObMxEOJ/Xgd4VtTrhPn1pGaNO8VQwsan3P1ufZ1GdzenhQWmLTdUiqtPMy0KNgv996Qcdwi7
2po/Em/YX/eQo0cc4ESZqibnfTzqzb/rdyle9kOX9mtIU7CeLFtDbh7sCkxnGM/5WbCdIFJK6/Bs
GYbHwlfTcI0hAd1sN/SQj8Hem7PGBJA5wTiiL9y6XX64aJ/nK/as4kmKuRzSqAqW7exYs7jE++g2
d/1NQMKQE/QjYJcYaZ04I9iMLnX/9wBMP4Ccp97NtsWjndelZt2qD81S5ocb7z9iwlpF2sWR980K
m5p5cI/tR0UM5VJEbrL/pjcVbWYvjG55RI8vMiyN9p8yKYNvOBu2/bnqIv/7FPuAdVsYtobshyMB
Bh7j9ve6Nbdb7ZqgCK19+LzRHnUmzdD6bAuu5mXwe0Y4PCyw3jV2WW/pbCr1jRVXUkt7Ha28CLKP
TrH2S/20hSqpkFKYpTDtGs5Pa2zRMVWx6h5pa44mn5vG3fI9CrWTJkDn72NFmNlHp7qey0Qs0vxm
M4B9Yvwam0x6pC8/yaNZH3wMYQLeBpbLW0qe9L20Iy/jPzFCs52PY5JPbIyFBjaAWI1nrwl54ACb
Zdq67a2ZrrQaz9UwzwWtHHI71+sJvnVx7n5bUJQN90HVlJeZE+VtNIP7MLq3+DI3XkcUwn1Smhcr
qV1Wcoh1SnfwTIyHbEu6j9VqBV+Ag4G8MscHj0aNYXXRRrFmyfaX9wuZfPdVUrFAsdlxezgc0Ywp
Ddf8IbxGWHA4ln4M9Wjx6hPMgdPwoXwv8/u4mfO4rOyWzYqe95NXNdFFZPFdAF736OGIq8gvHMzG
ETeTm/zsBAH4xJGsQqFTmGM7BXHyrdStY/Mup4DOQh0HOoLS8uBjZkuXmNv7xskqR8oqBfXg5WHS
AgOl58T0N/KIY6F9gMi4Bu0hbTBU47YXQOrtjTPacvLuQK5ahLXZmofQmTl3dvo29QRCebQP25gw
/uA77Mpr71S1lwetezyXrel/tSpiVWYLiFH1YqIQn/y55bLhTddYWScXYR733ut/bAEd2Ifow+W3
2JogeBWeNxMquASr8xCTCHt37H6zFZqkGN6o0mt8sNQh/Cu6pHJSSLOxfqylrR+XeYZHmadk/elW
TdSCQGKmRwq8idKJBZN7GQLX5n1f709j2W7r27QtTVxgIDENqe9VEuaGOJq7au9q8T05Ene93dYQ
v36tx08vUn193ZiErcLDwf9d7fvGE0u8T/LlTYBx5CvZ1YfWIv7BMiofuunxDUzxFNzLfB33dczD
3SvlRfV7tN+LuBteDh7Q486Tsvwek3Pnvw9jH6mshoLeP0PZTne4DiKAMbbXW1k/uTv43DYlZEtS
8xf6Jb4KFUVgxc/miJVcSmBi6zLMlmc9igYNwuMNSvwdtl64YxER0pZscnZNfgz2pHO9BdtRWFbr
/fLWZbZSx0qGOS33TTUnpWHTcuN70weQTmJdlu6YvpwBOuNJev30N1zs9nkRm8fmHtJWN1vcg8XO
ztm1zKImUS8Q8WxqRVWdXA+cw9z3LmggkxwPS60ce4so+bHDonUXEOV9e4ibcH4TPazZ1+yva5tJ
Zxkp9GF/5IIp4GD+YwBPN7OHwb2b8D5dqo3I74fGyEACO7JYeD1w6Bbvc11PTUoTo2oIHgOcOjPg
JVlXb17DVYwOwOywe9KB9oeXRC/jf6SH+6RiIfCimvaVNV0WeEJ5Ia2UL8S5P3NpkJEFF+Qn0ZGN
U9BcDqv0xzzB3epGIZXlPZRPwDzQDMkjFjphg94sabFCSJT6z/OZOHJvmEl9Dc0amtsWyvjCIs7+
rFox7ZnE8LDkBJWkXoRQVKDfFNU1r+LRvdyUX/j/y2htvkG54lcGaV7+sZnYMenoIwt2dwknk8Wh
Mz01RHVOae005jf0LxQhwaFBmeJGSqeCnpSe9WZAeT+G2+hdZtm1P8I4oXL0ran+zP1Y9gUzNz+s
EfZihMtunknlCnp+avu4/GvCfvrnN4pmW3dOQ58+BC8+bo/qSWGasp5m6VkF7aRVn1SjhuUl2LS8
OPR3BvRRBGNa10xMJ7D3QJ75LpEL9NUfb96GUvpVMX+r87Zr6yMRy4HZ0KYS54yXt5LXDo/4Oe3s
ev8Ww7q0xeKaEaV1Ux4arxLDyAKatNgEnDnUQTPPzvHTO3YFmZgMO8NpLFgG2IkW3zMT7fbrWu/R
71XVTpuZ/z8fA0sgIt8RVsOBG+10+JO7yU97MrUDkzGLP4NTYgc9WiOrnXVvh+ctntsm51e2b5Wy
lPOWDASNpNqdxXxKJuXNmAlFBwjP6kEjdOSwhSfoMr8F5rdZjNDItEwajKUc7qCfcEUkS2yfTrFs
fDvvqrE6HktsN5+NdyDFoTjZ/w1zJB4EYu/1LOyW9Lgu3MOipaTcoMheCTQrvOZ1wrJVJifttniT
eUBYcl3ihy6IpXX1pDO2BZFAg3xk9KzWlHmfQd7rwy6HzdvlXdLF0M8uoylcdexuY7FxCAAgVxbA
HL5yvyfP62B942GRRT24iklldWWfDpvcP3FdmDn3dk+ckX1WhvLa+80laap2vvPhN7kOzu2BFXKv
8rCi9boGqG+bzIs0+Ng8ljgWgaPgQoCn2ODjreaGI54YdbKn3Vgn5KlxQKEk8QwvvTWw+VMItcon
1TXwkWhL6jhlMJGf9M/tkTKoizB1IlqyfECP+jo0ZN3etzpiCrLmgDwHLLi9E0s4/ZSbIdLtQxAo
2RdJVcYAKMFe3SeJ1R0PFiGQD+Os2YiaFhcKz99rNvjnSq3jhWPK/j66vf0vcA8iKuqbQhUkZ+xJ
AhdOx/NmlXuX/d9fq5grbz6VWzcMn/sgaOK3LrCf5qXq0b/vA+u2vjs54KvWMU9pzN72kUbEyVxx
CoFZ8HUg/BTNZv3WNb5wTstawmXR3qz3UNm6Ps+OD21nnIqfrmZ0ONcdEa+FuN5fZGpwgJ5gOI/t
tYKMmjPRVyv/odzg4j2DFeLRR21zomfWeOPaZN2lzFn6mhxdEGXQbJ26eXaY161D1J9XbATFF1Gz
gXFt8IT6UPCTd9osx5iNcPUVLdOqxemQg2WlgmHiFmrhyO89uMrHYA6DhZq+SRS2OBRLXjYzFkRs
kbfqzoKgflO0Tf53psFZfvO9XUX/wN1rZAJRA3nTAwjtudC1A8aDFpGut9LjV7dOs2TPdmZnjX2W
8lr2Lc5x89H5zdVz9vnI0XFSq2HNy+O/0DL84MYQ9IZSQ9Cve7PxUsQ/NqORSpJTE9dBRD3tD/ci
hOze2ko1v6oVHhmvlrFCsOAkm2Gzc2j/wWk4EAwGLq6hnO/xfDqMXNwcrAAhBP04skW4qhBfz2RJ
7odjIhgvIgQEhVQfoCnaRim/mBRoBUwciT8jvNmW7g0oVOH0zmbuj67zioN8941FF1flAaJ3eWXW
WOdCVGwW5GQRhneuf1MfbDW1PEN+cXDCBfUOUy6Dwc7E6JvpeTwwhwAbI2cuHSWlTQk0B5dtHanX
8RQO31DzKP/FdrlPv0JphLms1PI4ne2tDt/aWLoRm2YtFPaOW0v9BO9BrYNZBoRzZ99NWPXFaC2t
gLl4W0MxALP0jgZ5E94HzBFHf7+01fQRasr+D+E3ghH0duZzvntHtibL/I7Uv+yKmyVWnXOZ5Q+l
12h9bAbbba+gLLD+/f+/irFj4XOD6XVeqsZDbLBL0/445FGrtOt3du4SWbV47jZN67GEbeR132l5
blLrLs5cVWLtMmO88tMHyuDJQhzSZzuxH8PJ6X2Oqoj/+VvpINCg6rH9Ho5789c+6rZKEZ3YX+Mc
hfV9OSly5iDvwuXkHFK+6+no/8VSTKbA1anVD3Lt14Rcs1jhE+rV2PKaFWfgO8eZq/96a47rDO9o
jBxZZrRfmYHQny/g3RXXniFrc2OUWG3gLJzfMyU9Gwg60QWWcNWfFWnU+4KSXvMFWifMY18BQ06+
b7n5lAyV/iWjeXwjqj5BpGTmSpzIp3bRFdRNmPcj9vS4iCiFKZHtTOgHjEoWwvN8UzcPs4jcPW07
vLZyr5oB7xXQ5INBCICy6NiD/1S0YfOL9br6To7bhDnJFB9vfSgdJ+Xs8WCuO+wUH4ykJOaRWUJC
SoGHy0c1zUD8s9qtqJA4Wupf6zbYfra102o/Qr87qvAHrNsK1yrFczwP7g5SJTjFynk120uorTDM
p+nQ6q7dLVqGqZv8x7D01qPA6mqpc7O3iV1Q3qSd1nFAFo2CrinGWE4mX2okbjd89ngY4tkJT9ux
OT6rUEoexWC1YQjPd4gPa0MeCESwcs07jQLwpWyihIK9yvC+pE94Kz0fwZeXIFvdwGlYOClVqE9J
MkXPtCHjJ4SXNz3Fc9deFtvd9WVU/GrMMUT35PjjhoeZkvLZGrrov9AIugQI13g4wcP7zxOt7ydk
wRik7McgsMEIHKNQJfcoToMaAcS19EGYrApL63+dV5sjbVGHwI5quXc5XSbSl9lAgch+9ptCqWGz
cYzFzSuwqzaG8LAZmVJ0N/SgtkT6XRB0y3lNks5CJyoga4oh6CsUYND5r4ployBbtDf/LQ/K2H27
IM/IS0c4Wy5vkySjbLvSWJdV87zOez+9Nx16vweLBL73m6jUpLF/mEsIqjx/Ms7OX1C1vfe0iHLv
c1QzZVBYdK4PZoRHzRxtmYdm3nc/RQ+RBGkNvr8+YAw1vdVBQJYYTzIl6FgCyh+RvPJpNCFRpegv
DpFu+uh/hf0adHecZ8GXLtfm6cBA5z2ZVYjb+BGgdkcu0X3H338rM98GcUXJZMffwPj95bEOOXhS
OdUJXn1ruP01jQ8kj0NPZS7CrbvHw24bVFJw+QAb04wcIlYivqNJ9+q8dmBA8iOs+ne9EYh9QhE9
2c9tvVF5mCWnv8Oxt8/9VFo8kgPVPltK0Z2chUQWCESQ2B/H0C9zullkOaOHL4+nURs9/QlGsz+v
rrfFZ5r70imWctkSNIxW8svILmAgxO8fVAlVkfMn8tAKFt3mjedbVgb7ab1X0/rpJKkzSpGe71uv
2hfYA2zusi1svGdpBetvjl19kBnjjXvhLs74o2pNh/5oxt/zMiT2Xt3Jbp1hPFWfPDlyDf3sKGOo
ZYzAhHupkmX4zuzdQ0nvTfVMEVBRXqPx/ZJH1H56WwUYfwPHfvi9qt/bcvSirAIz4jvj3cPD2HXx
qYzJmSgiY1ffhV2PuEUuSI5QD4myQiQ3UlCrfVavUB9JWmqCg1GSzh7g04yqlfYhrn+KtRFz0cWJ
fC+bkqKAYiD4hjgWIZfD93vp5yAJKBVV26frpPz5ce2t6hOAldBdu2lGjEUTSZkNq26+83yzH9k+
Nrg6Ypi3/wPVY3ETy34jsrWF4C6wRMM81lFhMt1mkch+7VYxusjVdqfGON3qn0zSeT9X9ivcuy12
9B1Dm8uZxqmynV3feOalA/z63cbHbmVyjZgqGDOr8NSsW/RhcIxun/bGuBUTrBg+g8OK1mIPuSTU
2MYwlTTzaBfRES0AP7Vo10u7JiMrtJVXXcGi2+E0OGF7H3ooj+HEBUeqOA5QfmOE+9va/cQ6V0JU
fJ1EuY8tILPFU6onmZs69vg7h+v+PGZPhGd0/friMgTcxv1JfYu15dbFHAQ8mTEirE9c4oBFdeUN
SMdF/dpMUVVlal2DP30YoTjqieb77vSD89Z01mahkgsx99EJ0bKZimg9Tla/BJ/Rtog/TeNsH3hk
sH0ejlxe+jTLgGC1yZauQWT+25CarGc3VBZT27B6DwLN4M8GFZ86aWicCHXHjXaGlFvZZSQ7WyLw
pmtrBl8eGeKsirZ4kOJ+KSM9ZNPstt/90nOOTOMmY51Nf6P8yf7ZXnq0UXAnZSQ+UPD4I2oEhwvl
NmEAZcwc8a0Jlooo1ybRvze7pdrg4BQ/lDYKy5M+dKxTsNrqs+xWGxWtFTi4TXmiP1KrhXmnecRW
SlaNbAsw0v5nj5ARadbiCPKG/BHHmfnmq3MBIJ2p8s7sghq21UvJY424vLEAKuZpiJG0+OGAx/Xq
uZd6dezhopxgfw6hNNpsQewTpXin7G2K0cw03exEoi2tggPSxfYBXr9FXWm9IpdClFHNS/t92+Do
hnRjar3DKaEb0FfpBtEzC92MTLSKEEeW9M9YWftHvkxRoviFFXI69A+jSUdExEtaT6U8Af5PEIbJ
UfvMElu1/UrwoPrT+mX0Dz1QdO9NAUCyo+nr0ek0YZLHyVovReXtrnuOuAbvUdK4foEIbr2uuOUs
TyRtdX+0smr7CTFGsN3N4y7W59qR8Qt85zhkcpvcb63Gg+xuG53+14DoG8mVb5Md11t6fSLAMNRp
t3rNAyKTRREA31sfMIQ1umOE6pkrQ04KV/fiZZRW9KVxzk3+IDb0llOL6tyHz9TtI4J5wEe5+snf
cYuBlTyUZcXESinRH243Nlm8Lb516Y6tNehXDzPcBUu57+d+dvo+n1AX+g+QIeW3NYb/P+3TIIHh
vaq0T/vcQu5bSnXEFngNcBBT65uN/lWcGCzC03TU9n66ZZGwIWJkvKFYWyEWO0i3odhjpCCvm1r3
z2oet+c1jCt5WstVQRCEkyrZJLRh07vA90ECNsubMBB0g/tKI/1L7TkZMfsXVJ8PPfjd9IWtO+fc
0avWyg2ytu7Ri49BvQZ9o/fUljQLCPe3zknXbl/zUDHk3gJwGicNFxht3L/RXZxYr41gYmQgnqr4
lu6JKM4+kZbisgexLsd9NWyUehwhkIZNY1/9bViMDmm6gWfueS68YtADtRACVrrojhVHOObv4sB1
O1Bf2o3ZOSpHPflZyMI6oE+8rTWnhurUd2dxgXUYVGEX9W3XACm5WvozkXVjdylJvH6tyN7tHia/
WQd66lbfo3GRHwcm6veHqDwHwKqhrNmKlUgoqUPvTu57OnYKSyaR/xiv2h7Oi7Pq4SLHxj7yYaET
BmkCCE4dUpE4sNmeu6gAGTcLxl6HMGt0ui+GIp/losnRc+E0aF+Q4tfkrKK0rO8DYcEJ1VHd8iTE
3v7YD/i4FQjRhsJuwnFk3I0lH0Xs06c/H+h95NaP18SVsMo8EfDhmrsxv8yyQog5CV8+JpLTIq2s
ow5ThKNT+RxvToNgqDz85FudEHNTdCu5BI/RxiyUEd6ReNdFVP1AuxGKLa/3kGm0Q7z0AN08jmcm
2PUlWH30aZXPwnXqlLE7XSlb88KoNo7/4ghgC9H9slDITRIPWYCaqTwFBBqhOxH26FxX0AlSH2Iq
yUYS2PvUiO5vFMGTFYSl8fJGal5/WsDsHtWQgS9FhVkdpxGpGYl0ssXLqnM28d1tal2f+s6zHXwW
OVwLq5YBxLTaNCfNUJEOH7Yy/jAoJ2jIk7AG/Wh3pP0a3QDzxIgwt0GeC2RWrvD/dWx3+bGVfZDp
4NiecXmQe8F2ejNlxqwHBMG2DOJxgDySaZO47Zh3hljY1HDdd97r7thzyFe0GIsVWueNqradZoJy
6lNt/JvGYNflk79vEnTaknWZKltvP7C4nl70OC2MjQSdNplEeh9AWbIokwZ91+yZ1629uWqeZsDc
/n8cnVd3o7wWhn8Ra4kOt7jbSZw6SeaGNfmSAKIIhKi//jw+t6dMEhukvd+6pB8+P/LRdUPzUvd0
Re0aPggYw3BEaKyrULdnF6TkHiRrIFPUuyUsOFwdVz2tpdxHeRsS478UMxYc1I96k81CyO3Nxw9t
yqn5FWIacHdBa6aSIGdHso4PM305kaJ0Nik8hXg29jgUEBl2KSv2iCiqQ4MzEDdTyxdrLEJ9GlJf
3DXOEAGt2TgZe3SPYAe+coOLCDFh4W2Y5DOd7T0MW9j0l7kcQ15qUKqvMhUq2ANA89+lJZfqBnDC
vBjmjjRxTVxcART8aFfMvlteQ78dXqbGFfO7dPPMORmqJ+OvZgzmU9W72oKsT3PxvcCU6YdGE4m1
Rf3uEXlvl5U5pM5cHhzE+vLHpp8q+BWtmFWCMICAVOn0No3hUSceqUQAqGvX3n9ZtVvXfwLWZA0c
W+jbo77eHpl2qYHeLR0d+C3d5YgTYjhXbp0Fx8CtHES24VrvbBCxeYdLt67gnshnPGXYnGb+Hg3b
ngLafWRZw9lioaz/bTJPfJM5iPiIfN7gmuJhAmpfMhyMEqgpPgwTsPZmIIPGQNNWAzJyIb130DNb
71ri1Gdo2NH/jk2LnQTZJOppG0H0p2lb8TfVOg7udTWuw/vERffBNbLGWy8gtm6DmiNrIXXq4Atn
DDCtnnxdPIxsrNlO2l21bKj8tiK+lnI6ei10EYqovAy2TdeBezR9K150Dsd54JdBCcnC0r5XSIL7
LWiu0+8c2pjkjkWg+umxK8pfK0ib77JBwXGQfeiaraIw+NkvYNukXtn/XWAT30A158sfwWNNYXBB
hfMmjtf1KpH5Lmfe7q79U8whIq5kGtX4F5ikMwcPgnxmQfUMVYQYe8xbNWSOfDatT6b+4Ado6701
rv+ltWffuXoCIipDBtdtHZEMn2YTaLK9CHu5IEGs1o1cq+HZhA1GD+7O6dx4Y0M4v1UjkYQx5F3V
sceJ7A4VZ48eTPCYB9WMlN3KovveVSa6PTAGpkcEqyw3mavj/KOWSyYTRkjaGGBvbPKFCr4NsqCy
S4GkUJ/MGHZo2fuAhSCNGuZQyrI0Y3JbL9PW8nCoJNFg64WJxWW24JdwHmfYJXMYCzG/8nLp8Sil
keKQcfEdYcoQUpnOOPfEnNrL1wh9kO74kBGKeqRTo3UahvYuLgk22doh+9Bpxmroofih1jaZ1eyg
FpP2uv4zHiWEV4eKq/QwwtJ5d+1cR/tKjo69d4hK/Z5wq98DNSHGnkGAdr68MT18vALSOJz+fxTL
MQdrVsOvEdH6VmqkrImth+LFI+9q2oqq11dr8RZ1aIIK+K+xppo0Xj8Do3NXXnRavNELbOmiV/Om
tD2/+WrCvgODtLv0F5ClxFzidGO573ocI5uy4CFjwimzj7wSkGjMrFO8qZsVvEWG4M6bTCFYOU8L
ONFQ96C0sy0FNEMLLs9eKOvqKOGy3EdtTesVkwXusskEy6ViR+dKFibn1u5FbpIVlzXTmldjpixA
E4OHecTkgduOAyHqHPGMMGKutja3c3g/trrpTgsNlljLPB7JHfvVfGUmlWUiC3BjFmvciGC/5Byj
4YrdYYv+VnhbkttCZ1uabHyNJCPz2S5zFiV3stJLy315Em4wvLd9Cifn0jqCj1/WCNBMxEmxTy1H
vE+aES2pZTe8+LjyHnHCg580Y1p9WmZMXwUQMjjcYkq16TqdfYPtsU2VhhiSN8FM8J9wQVeB7pjk
oVyr5bFbl5GHvsQcc4hEI4Jtyd30BOziA28P2HcPUZT6b4srG+stlm7KOFyH0btS7fqhmBtRWawF
U9foz4R2iIaAZWsUSAu1XfcPFQ9qtQszLJDsZVNQ3GVZv8AZ8TsBSlBYegYl8cXeGyIxvFV+HWYn
UZns9v3UOZaRfHYZYJnsIEV8lxLnLixeACPT4kiqRP6JPUbM4HCNhj/0sSztOSOa5trUwn+gO6dA
P0pU4WtdNtYHX02zbJDJ1W/qxululJuFPyM1yb9KC8b7wW1df2vWSFffQ2OkfztBnUlBGrfiTTuU
8J3RNq/NC/y7n3HymAjsRhJP9a15M2Hq0qBj/JW5zaBWCmdDHNmIIGuxaIwfo7K8pOHozs9Ib93z
oElrJDgOZcGxaVqrOzo9QDzTazR4e1CEAsX4hGIIKlXGMNLa+zLCrbhnSMsi0i2fzCMBSLg8Jbb0
174Q4j+3z5Zzn9kloGYFd45EcJ0fsf62T8jVMgWsQb7Mk5d73VuhHOvPUFfa3QzMHVe7F1Z6bHvL
ukfjmZo3p8F3tyWodDzSew+IbdWjfGZKdDu+vmx0Egze4hJ1KkSWG/MEJQ7oE5EB/iyOYT2E6uAW
2dIdvKUb510mB+ShUWt8+RjTU1p8uirW8RVgYB7vtWa43LZzcIgt0jzM4Pz1Vum8QOuInpm7X/xD
ngqnOPYYG9SN7HJ+KdVIwVBbaZ6Ax8r8iKixuJbLOuaPgA9RnhRrMP2Q78/xlONWn62EmL5i2HuF
HSpwuqZYN30ackM3De6wTesVXnhYZoCmo1/7YburFtc71Iay9H2e0afx6RAdmROSJTWcs0Q7Br4F
FLAdlgiXNwoHVsTtMqm8PFXt0P1wdGevq2uscWdXEqqqdXt8MpJ25l+LKfyCbH6ZLipk6914xUTI
22Cv7m5yWr/cdnUko/1KBCRuihnEvir5XGlM4Qb2/aUeoXlrG6OrndruCad68Y6GJCoxWUZwhQxA
afdqLVbzhWcD+qcFGCUYYBlaF6OIxudZKKUuVdbZpDQZCg0PU49X+w9p3ZOBCgPDhrtXRcAQ73sM
ytWCPKj2aE9BcGf+y0DPZ1b2pkRfjmkZeNyxECfiMUCS29kOv4qeo2JPMUHro7we4wysTODTYhwd
PiAWq78ul4DNA8ZCjQhZZnu/Ixb3phAIX6Eh8ocZU06eNFXnqUPkt4hvx2B1ob6j1ruzmcx/nSZc
7P0awS8kHUEx//Ws9/kJcq78cQofVWI2juMXh0g7o7FnDN1jk1P/CrsII3wuHDoJHjdHJ8uKIXZb
sRfi5PGbFGLZi8O/2GRrckGKOrJhkmr1FYZ4pjV4a7iRDHyXNDMRlWja0/8xCqAhU5Pnx6RcNKo5
uSglnhtK6nkpq3n2wSlL9TsOIvr0BiwPBCNB6jrZzHsfWx43Y9v3bXTQi0DSmgXN/AWtLbsj4rng
Af95sVxXg/TkyDIPwUjo/DrgojTiG98Z4Bg+hexcC7wkCCHtqtrMuTvbOwysmDJDE0QXG/St2ldr
jNWQBAI0fp4dOT/taofvg26HB3haIPImasY3w3tc85YH9QUzDGK3ZsAlJWsXzkIsZXGdetcT+6XP
PI6STKO0zxF3ny2fG2dLW5i+khDefkWF7f0ubVde1gU/AHSZp2D0MD3+UuzmvrrspbCl1B5Z+yI0
lG+VIyij4zZrvR0H8r/RK2aIb/gF2W2RTKyPvNX6PxSPxP/3DUzUsbTb4MgAQJBCoyzcSFbfoEMk
LVJu8851/M+YNWrYysxvnI3XxPlydM3qjKepKptz44si32RWE3pHuG9VbzKiBomPUGLtP3zaMOwT
cnJ4d9INasRLCOZ6pCA8+MkUNvMdW14Rn21WpP5+RIL8pGavDkgiqAvu84jZdhcJIvkSKcfl3p1u
EIwtpzjcTr3n8Y9YYVP+LVZ8LAeAcR7zqLQt/Uwmkac2XirjS25ZN8AtDeTVp0/xRyAiEfzfi/Ai
8ij7yyYQr0k4pVVwIqqtqS5tBZr9bBedVZyaVRfrNkXRj8C1aWwgImwuoZRt+ajLSdoJMI36W8cx
tJPXNLCIk00D4c5k9phvS9zmD5hAsSuyVnqYtYNpvsNjCfceMng4SevUA5LUISSYsi9rb9469lz6
XJqUlW7afhjvnLQvvp3IeOozzGf73wwv1MitqLu02eE9yh8i4K3qMKklRtVHAUK8MRzUV8QYrvMf
71OdXupcOQ+ckzmHs/Inc6c4EDA0Vvx99l0FtOaeS4Ko5MmHE7xOuRn/haiRvgW75LMhW9Hbzavs
P6K+yMZd7plmem4QfG9zbLe49jtaF5toCOMzZZnZUah6gvXMdL4rHLKCtyGK6mzvpl5Un8Bcm47W
7ZjTl99fz4xbU/k2xL0w16os5CXk2VngrTqwhnSk9uIwAAITGFWV1cZGUY8nj0D4P/Z0Ez6iRI/f
mggfbxJMYfc3G3PvxkFLSsdUQA3eJoZFLhLPL7N/qoGSQT0B9kmfBnTFlktlflEy4P0qJHbMxOJc
06dUpuOHz7z6mNmVYnrwnOnbt/X0OkvKNxgyB3cfY9H6K3XR11vEY9ZRNH35L9KGhbx0G5PAZjlk
qCNddrc5JPa4T70iV1vKm8UHiif1z/Jlf+GJ6LgRcxk+120h0otD8cGFWJPZPWURadx7lLNYIokJ
Gp5JQ27XLcY9DCkteSLphe0JyU1YQ/gnC8RDn2gnGFz2IOV/QsrF+dHmsecKLMP6DzBSP95lyPOq
fUDR6Ejco2h+Gdx9l6KC2BHcUg6p87gdIu+o2YCw0fWdwhLizJmzkfKmVlOFtOs70ufGaV/GxoXB
bSr1VMNCAg3ZMkLWP6f+et9IRmjmmSFwT03nxIqpxSnT/eIDVOym0Hb2ZHZF7MVwEIjj0rrblNh9
ae0szYLLc3Gs0zQxoOwmAz2VCPARFAUUVhA0MU6KbYukJH0x400Q7jjcNiRJ9yFyqhQbGPpMeaVU
Fi7LlbMmimYaaUqraejck8u9ctdW5L4kRM7pv9PUV69p3yz1uVqa5dqX6fDAHAxZ6XrOgmyy97q7
FN0oFmsr7RnCXWu4Ojj9HXxV/njpGxWvf3D/rw+hMG3O6u+gnGaY1QBua4SRnFfieQ4JQtpbwUoW
MJ9KFBLxwil0lhG3/cE3dTXtLahGLluEdHJHjkF9pfOXl5arz3tmV/aaY9qSakIGV9d86CoNL6vN
cZ8w2NZ/OlfW9yOxy2qbVanZs4VFGNkAeU4MuiiYSqVI0qe9LNr7jOEBC64KoK3DsFu/W+WhmmhX
v9uaIk0fCDQx2R1QoZ/Lja5FzJ/VjX+sMvPPLSZvPlUotMNcLd646xERDokCLgWYL0Kn/nYmCgYu
g8TwNiZW4c3qvSJi5b+6c1GPWcaeHTztRN5Po+fPSaNcFe4Z6Rh+JCECZUI2YQddVi7oEiHo7WxX
j6m4KDu4WYUw+kkE9ZaLDOGmetyUM7JzPHCOB0prSBpMdDsv/ja8wTAAM16Kfw6f+pp0KJHMg7Wg
Fbm2ZRh8taZ10egzIOjd6s2xeOeGa6PzTPHeCnXO4Zvks9LYw+bAQg/hy/UclPAxTWJNo7H2bcdE
uDWi4wRv0HRuBN7+bBMjX8Q+zN24mYtofAAvj3mxOua6vS7xqd4SzGf3gpyKcnHAgQ7JYSH1dxoM
JntDOZr3e5/nKN0Y1ZEuFMFuYe4vB43zFgNh/jikTvuMjGjED8suGG3I6oj/86YhKk+hysfvel7y
+yEaA0J92tq/Wq7vO/9KcpBQR+coVZIWdmPY3oZ2loK8xHioxyWYSAyYbi6yJQueAkEVAJe61QKE
OkPfP9Ul7nl+WINtLArmot9FRec9pzcrLBO38OodO6yHO7lHmoGDKVfiCXEF0rhRZOrh5js6zTVS
D6CVGoSj1jn2pi4uup7VuwmLA2MTvgY3WF6ClnzUv0uGA2wc46h+XJSXN6c8zXXzM1mg/gkWCsh9
BU/dH9Hnhvfo2Q3MWOfgbYiB1YCB0pg3v0Y6+AT7z2CjnYHcn4BAnncd4h5J3MVfXsHCvSc96Pmr
gAX9DNK1dR/cUq6E2bABA860Tc0UEFa/dpYtPwIOJ03MOvQvJb/QDRWB/d2WOe5EdrFCfPQqTB03
oaIl4tWU/LUjlFlbxxClRvmI9pmToG+JO95IIjNgJEAydnZGeVCOaNfscQ6Jc7YGdqEOnBk6P3OU
3BrhEDEHOwcdIbemcNcvNEXjuqWAOYrOZQkEufE8PV+6mvtrVzpl1hFO5Sj3Jai6XJ+jJh3+KZgP
vFAEqvy5OVoLohSK+YETkXkrLLic9zqvgZ11z7ZO2gY6ix1qq7z+m1stZ+4gpI5Psp/sp3whdvFo
895kSbaU44M1xMuwiYleYMnweyb/vtPDuGGvxzoKJzBh3bQJH0brr5ofOydyMKnj0jc7t6Griijv
DF8Yf0kK/OUE2Z1B9PUZQmhAChQ5yeOeCfN4m5GVUmxkKedHRWPAu1Uva/9qXJ4QnlLeeFShbT28
scDL4T0MkKZjgV3Nm0VMzztQz8273+XqMc1K/hpo0uGOZI6OEh2qytokboz/Qi4hGQRTIVduBZZ7
9JAYD6JNLEV0jW2jMYDPqH1HeINC9Xde6EYoNezMPLppGOi9TUbFO2WUwT8+btc/eukqWNh7fKt7
ocs5OCKxlWeb9lG1cXvfBjQDHCAYyqD23azUzEOAs/ZG93E1sw6PKuKfXYJgiS6dWqY7lWVdf56K
NIRBi4iJ2QAiRUAjIA9YYPlPgIjg6NUeHwAuoZHuqWKDBWTAxVWKddoywRLdkS8Ob9syZqm3Lfsc
ge6gMyQAQKmMrC2xyWgFyEuzdzN+oANqiy7YWVj5GApA+cQWg6VTJ2vjYSZ3lSOeuj7Fic0RqXZ4
X3NrMwxoFDZFv64OPqJI6uM0BZwvslKZ/K9mtzJk7lA5m4zL1H7myxqrI9o+L0iE6bLXIhiztxET
PNylHxt/lxWN/gdUxecV5WX/2VdCwA5hKgkTfET6DloeVsDohSAux53z6IC3sPuvHIipJswjWtJk
KBp8HylO0WU/qHF6WumYTRPRoNgl86QuX0iVWe0D8ewY0tKAr+FcpaMzVZxr4hZvTPpchS7J8s8R
7uD2XFQhEQQN03x/YGuXL0vP8b7J0LAZ/gGg5F2IlX/aVw2hK0lUEAa3dfM4fRlqIe2rrerghBpg
KDbk7GR7EpjL6rg0uSkuiO640HqUrOIcE2qrEpgzgz8jJj8QUVJwgI3U+s4mYM3eRHpUr/3kxa82
Jmpvr3lxbqZ3ZR2GtuiyA4/n7ZQfLM0pPbTlHlZ3QD00O+F7H9TIDPvZQsA0eryT8eB4h6kb0GtU
hVNHh1H1Q7CdsJTub3QtPhfspzeE0gMKxeAo2v1spujZ0grRR+E1ptrGaPU/F5K7wm2FVvgZJTps
U4rjGCk61Y06GVrHrwlEydEwz1rj6bFgSmJEptiyGL8KFrXZR0GIvWgml+0mJsw7u5OJIY7te+RO
fZvVStYAAiSnu078rAd7xT+xIzzDyvi5VX9csExZFyBaN9jMuNAnpLmlf0oxqA7bqskBTDk5pjjB
vfb/M7iLisdaOgCfHexUYsM1ppdpGRqxHyqHTATycVzvpw+96CHqjJ6g40nPQTMn+9ZOcC+HYlOk
8fDElzdWkBmN+orpAf5oEfSE59BNpTjasVhixmbHae7ceVgD3jbf+Yu9K/zDDV/auwHFJ9tuYcdf
trbsF8IB2H57NYFz1Ch7NcbF77jrV2dTEycznNc0s7MDIHb80wZtm59sV2QEnwPCW5vJHdp111FA
NN8ROuEWWwYq5uBajfp91amXJ9qKFAZmK7cRsEQ+M3uJBmM82UFteH3iqp73rsJEsG0z0P1d4JPq
Qd4exbuw/6kVvpDUgPkiyFDf7legRUA9f/ZONhBwCxHjEbzmk6V4Hmj89jfkjZFzMM/9TKmf8CKO
EASLT7KbpQcfPYBz58iEL26EsZ08WF7RrYQxIrjPseZ/JKykb25gNcURN5nzBVlEMCfj2UQM5+A4
uwXszd4EUd8reC4f83A5luTN5fhkuMvFSOGUP94yqBEOM/CF6L2bhAjg5tfD3qXOoc9stpE1V/+O
tq/wluKX49PkvYpZ+skfGd4YtviWFIWN69ZbQlt+ii7oZ0RrLYEoWb7Wj25MJeRhZgrmCQcXqJ/J
6FRglasHllByLHxYFZrzI/LYnjzJOgRQpH2kQYfdOEGK1zgUfOmTzUd9rTTUxInBhOZ0tqm5PCPa
EbfG6LEketSv8ghfb0RwAqZs6L+17rjJOSzW9RJWQ4NXpF6r6AHrrGkeAKCDz7CDknu1SIGJdgu4
HT/QQtZFsMXaYo1yK7keAhyqYGVDkXVfMbLHc415a7lD5ibWgzvhGz6MkdbjFT41vQ4qKL9EY/ri
GRE4ukWewQWIEqcxW0TnUmMihtEP/7pA/vKMY66Q277OmChKvkCFwdNBCtb1yljn3EnFn3KhvvNY
DrN8FcoQcTAqNWEjKDN8QlFUVBc+mPEx7pUqdlw/qv6SPTPPrreKtTsMfrHcoycnenyxdfCRl8gL
Z95vXttM9zkS2DCbr81NXQkCFT0L4qmw+zqu3Heg/ROUCwTCc5MFiC/wEZTDXRm7c7gXVt0cVsEG
hEdXdERS8G1cbLsduw15aHGwG6U3RvuRLFX0+j5p/dgu5NCcJjfSn6R/tlAULvzVsZlJhtxNPYvN
URIKsVtkbNQ19k3z4Rdr+R4RGcgOZKfL67JKqe6cGTndjrEmcnaZg355m81rlm5NtKDCzAlk4t3I
0GqBLNswRSyC8Ptz5CAjrCmrzokPWi8zAULDQcVZ6W34/MoRb28287Aq3TxXlpysN+TFtO/Gkq62
u5BOzHSH+jiP4cwES5I9TU11ZIcr9X1vdf2jmN123I1mGgtUCjL3dzbxlx8lyqxiH/axGQ6QKznl
tjEL19w6qDwgSWouwtWS426Iu/bOdVXrkSMTrtWhT2eHt9hHxcveYdXDPxPPqK9anwxALOhxdFiR
M+YJ+4TDPrnatUv4Y2nU+8ydhNzDtkydYBBqYM/A5GdcVp6sib0IhzZB0urOj8yDTrshExIgNyqV
f3YkAu/TqNVUnFq+C2ACpK/tHUrQadqtqJjuy2jM/Otkyri8n+Zihowu+/mAfLT4niwrFJR2Sb40
21mdE+gZYU9O0Nxe8N7yf5t87OYHuN9Q7/uq7uPzbOEEhDyYMIFDrZlsZxP3SRBW74k/lvIHkJA1
MFz/4QLYQ26OxDYaFBFuBb++edQsqoki0wjyAlfYSJA3J7OvfRtnEzllQejvWnK+ORIMU9febsGM
SCwimG91rekbtYb/WyqN/zqqJbZjV6nlHt9b/s0U0tY327vZxtOM/u92lm9ZfWZY2XzOnpWW4LuI
N0AEhRauhGRr9A95ZcUXSxYEUsq8dwjBAPI73GI95duozwZaOUw1vBSTYq8zuZs+lZ2tvieD/5gk
B4yFu9LuqX7N6xVQw45sMuFD0M6YLAeHmK2IQ4OLCHvDn7zuVHROMzX8WZt1fSFEg/wFpvEfzFKK
wyek35gQhj4+uj3qLcJ61uVVlJ1/EzMsKAIDnq6n3s3lkUqt7JG1CQIqMBjnz5XfsyfdUsfUhngw
YhQ8bVsyicxoh6fWlPp76CYsko7GVk8ebYd3KQJ9WI4CN0L7p60Iod3fCsL++eVshnPDu3vArZya
y2ya8hdEsReIy+g985FpGOJH8aD8xiNuKZA8lL68vxmD9xjVbrcjlE7FiXbT+hDLOKMmqgYIOc9S
Vjak3+qA2/o4FVDNtOUDWWVZ9UBIDUexGkum3MAF8t12FSvjbYkd03MkIBZ3wllDtRM6JrPWb/DR
JR5xsugzcbebB8Wb9tfTsfnuQpXeEfwjUDVPBj1I33b2LUeezYbZPijX3Rrl9hM50EifdFy1T6gj
oLh7vuZjTxQYBD474l+B/r3cIuMl2JnkWOLX17S1y51VusEvX5a2Nw0Z3PnJK2YHtKYlBnGT+lXp
X7jqhuxAHpGXH3BR8hXwvxyPkWwqbibfDfu7FEl0Dy2/pDyCfRO958wo+pgJYqztprF+fJGW63Ft
hsLZz3JY1c1NUz+heAWL9SbL/BMkBLnINMz6W9fE7N0T36LdfT4K8x9B9vkP+8z8UCBtfPImhe2v
qez2TxnZ7huHXvxQDLX5iPFJDrvMiiMs8rWHW2ty3jMGyT/+uk5TkpGDYFjTVkm7OTnYpxJVE4q4
Qnhc52Ix/bZkz8DVHkWo/k07EMuceql/rZDZWxyhcviPfRn2spoK+1+BRvPvOLjhp2hH+iJsSdgR
y3bmv1TOgDBK0eHLNVUG04V8rMDdVAATSnxCidXpSaksmnY1sJe3kZiX9R6Uy3pZ02L96wit9ZaC
av8TmJzHnFIiNiWCZ/XjQo4BEQYEtkB9I0e6ehlAeMIQ4zAqNXbxYHXoMZPYZGraxVZQgZzBBW17
XUQDhDoMBHJVZ/rxFlk9Uu6bonLmCiOpKvV6hHMpjcsbP5xmeUcWp3gzI3OBNVYpRbLjDHQpIni2
yQ8ba5PGbhw8RGtsk7rZ++IzwOfwhHonzzclclQKSBta5MnCSocjjAg2/qazoneaVEN7azED7gEz
ySIaqpGwEUqe5nzfcOOhG0CLt8EdpeUOTxg4pl8TxfaM3F7glSNNBPdZO8BczzcqooHkxWpR4S+a
Vsc2hxxZwS0RoK/YuQo44KT34QZJDkM8dia+0Dm4FLh21z6UBD4gz7GcQ2XP9CulAJAu6vA2qP8M
AdFZaJr52U866G/RuTW/0dJp850VBOhA3E12e2aWUndyMjYBG/PU/iyBJe4cMBqgfAjye7d02mEf
LTHK6pIX1r0DJlzl1nfbmFPX5cZ+sBckE7u1Lqx631ZD9M5uQC2b0MQtJhBL3KXFshLh10ltCIth
Apz2dbQydqdupPSNW86KrT/haNh60rnRvJafvi3BUv2ahin917eZ9/YkkdrDpe4IuEkI+SMjf+xg
ERNPrirYNdRGTnAMQCdJXnj+25S3Cr4hcsD2ZVdgIYcPar+XYK1n0hnLftoWmF3HhDSyzqeH3gl+
ajR+F7304vcmLMoSe2Qn4PQBfUgG0gVvniMk+0TCLvGLXWdj+ThZ0ZBfir4NMPJh4ud11JheO6Uk
tiidmUNN7SuBol5csX9a6/pVAOkQfqe0vVdZYDwgnchDH2gIUr5PO3J0Etrb++o4hT6IFn40oZPU
WP5LQVzwtwnIRCbCJZ6uZazTbOO7PSdsWvD+7v0cqcK+0v7iJ4vbqgfSduHvLfJZyI+dxXvQu/2X
IYYcRY3DGHqIglH8SNqMqgduW/WAmYnq7j4V9rCzdCoQSlcYFPkDMgn+SUr3OZqMfCX+BD6KyDz9
1nodBZ3Ygcb/SOjqVDJS0PijPSXSLbETEBkknkWPpgpypgNOW7LsOk/+xryCpP86o4R18qbgbmIA
xqOUD+F/NRG2I3lTZOckFatgmJDCxCHQVGKacNxr/HQxtOt57Rg3WL1mJgOyeYLvoEfi3Uut041T
pdweytXhPepzDC4okeJ3NOX50dEFaTy6nrAiS59A7h3fB5IQAssNgp05Cm80W47awna7srmKunX+
U2gC2lNMYGRNRnkvvmn2sNzNkjUultEmMPIgUKs/eNFcm0PspOu4qTTc5m6hSUccUN0tD0E0D9hW
5syet3Xpt/+qLCs+U4SMb14QzwS9zZqX6Zs2Q1EfyH4a+iSoRSYQ2wzDU0FfRHqUuiyLE1oHZmpE
duYUecomRAr5+PvcFNF7RLQ+88s4zshe6pGUaXsd/xW1y7S+mh71XuWxciKI9F/XyAsBM4nlwobo
U7UCB2PK/GpZtv9mxRVeYKv0qlubJxj3QIJBgFai1gF6YiCn2xhAv7N68c3Kodi2OO1gO/ux3wdj
438OWRtgL3dW9zVYERTSmJCJnYSnRqlBtoYD9+yxnfIO5T55oxgttsiRQ0yXLf7ARECIFjt7CYGZ
vJHI2ySrOVq3ORjYbiKfaeC0ganfjCGi7wd0IIa8Mkggkq0FJgin2PCz4m4nhqmsXjOSRlJirmfI
R7ST8bgjbxffQRqUM3RcGi31kQu5yLbAIV51dF3UdLvWGd0vsn91cWxFjhg7D417R5r9WG4HFPyc
7h59EDxslvth6yx4Tdlto51b22uFRAl729YN0XJsUe0wpuJgVHczdSl/avQQX4PSVgP1F3lvdb+M
pGTgvQaeyFr7g+z56jka9cKfj8rrPiaKQtOjfCmr5dyJ4FaiAwj/23C2LijeVB4Rpji2YO5EYNOr
EUbzWz0O80e3Ina3IlkiQe7X8aKLGYz5f5yd2ZLcSHZtf6WtnhstwB1wADK1HmKOHMgkk8npBcYh
iXme8fV3gWrdy0CGRdxsmUyyMlbRwx0+nrPP2tLUQ1i46LufEnR44nbAg4C6MO5YM1aAMqs9nkzV
g9EJJkiPpO7DWMgcu8KcUUIzRPkykMYePRVscUowFEpObYfACK5UgwniI/g5X3y1VE3MvMf6603A
Lv7DNHwx7lQEnPpeo7qEWPHoOhHbK4R3goGpdB7MJKD8oKWAo9xOIqCsMgpGOW58JJhHTpQ2AUia
o5yuNdN636ZWy0mWcDgV1JC2q1CUWsx9UlU3qgtddxNlgc0lBUKM3NpD032d7FF+NIIxE5uarCwe
XV3pMK19DO02jPRI9DijqEYiO0pvR0uXOkEW12u+BD3l23fcV8Yb6pdFs6skMX2fLYESe9L38MAp
580f0H7yRCV1Gzx1eIWi+G59GW1IBzkE5j1iHhueVPFnDd5HuQZZOdq7ghzv5yyo1QB8Rhtu/l7y
MOE1RJbJTixOGT0H1NFVJRDzv5eB2/dlluBE48hUv6vwEfkujSAiCpzq5E46j9oE0Nyl/OE3FJ1S
hoZ8DU5B778vLDI6uLpEhPuyFEYDYRi9QejSwgX8Smi8dR7KKsjae1LZgjt8XvneB6Md9Gkjwsk8
UmsUplTalEG2+rvbSzlm3O02aGuiW/IKLtxwpnq8+7tRELEoCBBuAttTP8nVNU+ZjML5AoUMS6cy
+dPfp4liRr2TVP+qWnhca3XEihrqVmIhRap2f6d4snF120u2uRKBXOscnjd6jAnPIULDPF6xhTrj
ZyRmXzX+FlsHVDF7Dv3hjGXoPnAXWTRrNEkjpCkLkctu6JtBHobWT+4mNHZfRy8ejw6Bg81ff/uP
//6vH8N/+s/5w/9Ygv4ta9OHPCTy9c+/zlkMmeS+ucybpu4aC6/DnjuNzV7H04fqDqRLIGkJ57m3
l1s5Z5sEKs9E1IjCxHUWFoB+NFZYBvF60gTJVSiMv7S2qd7wzhhuLrc0e2idGJ+yT6A6N3XJ28di
QE8Hs48CP4ephaVspYW3/dSKPYdpvzY1fCGsVH6rVA/gHION29pqf1xufO7GovH5Gxq2idWrIit9
2ngZdH5MHT7eEVkVHQs9xK8SVMeu9hsqBM0ugMETJ9vLjb4YW7J+ZP5oTkdQJ9zFF5zGom8CC9Xb
VLfFR10Cxs6KUnsLDj98raciHXMtUzoSvg/+ZYvPSLJsaPA3oMCsKOpdZrvZhlLVZjN4uCq9tlem
QUzFsGwTMqHSFyZfpie6AgY+sElbPVZulNwPsvxlpl365vUN8ZY0caE3GEZ9YcqWGMpC2AQtAE5u
vRqICLwV7Ko7cuBUZ15u64UBHJ0xHUwgXXz2HEp1T+cHFbYYrqSuubahjcKSHsUqljkJC1TCKwwx
utcu7rk9d/5c7CuCWrnT9qKi8QGd0V6FGn8P81Hbmu2Uvnt1r/D1FC5JCp3Qhrn4VGnpT5zmDhdO
7MjWXh65OwpGIeM2OvAT2asrvogvJzxobZvaXlfYZISWS9zQqINNdTR4id7Wa2EpkrkleCKzd6aP
r+4a1ZXCYr7bjKG5+GDdHBpIQ+wmpixRT1HRknCwC/NXA6Bwj141eO0+aZs4n6PlIzzAAhNz1/84
CjT8ADggUdFpwHgPk59zI0dCteb0vubHeGYUmRZY2IFoMqmOWXw1GAfNXLgAcAYO6AFDF1YA0Zk1
tWvtFYPJ801Bop3/12Xmn/ZKeFSmUEM0r2WzXGki1I8eAsJKi8wrG9SZBSbZM9gLkdqy+y++VyEQ
GQ4BXanQMVChywO794doH1g9xLWpjF6/S9Geq5tKWS5Dudh78frok85lKma4IO+HXvobE8+wfVNH
vy7PxLNjKFwJasTRbQ7s0zGkyB/vHJvC8LgiLT+1vretcgzqo8Gv/p1OScopdYZQWXLRlM+V3jTC
gV2qF3DyIAUcLY+yC8AP9hXXyJenNf7OYD3JqyFQxNP2tFdIyRHdeCCFYeFkiJl7qDk7n/s4CXns
Qn/1VYVcrxEaWZAJXfLN6EoevP/G0Dq645qG40hnadCe83jPqgHOg/C0Eg8kqs0JVlYH3emjKxvy
77/r9IZA/bKOiYXSyf4KY3E90f20yUmIyXU2ZcFnrSKDs2oGrI0KVGZv9SCJH8KqMm9JjtV3mOHp
bzlypy2pdueIFMd+HuOie0aWnTm879Fmkd2PD1FoENzVKH+5cmDNK/PSz118H01DphorR65j8hV+
FpCB9QasDzC62IJr19fp2ISwhgGFXP4mv++dl1oWpzMDMgolLj0t18AbETxAlkudt4rA2bo0VHfr
zpIAggS/vEpWd3qYBoey9a78inOLjs2f76XmjcuZ//yP7ZjiITOSqHuo9IMt6YUwxmvk/kcg4eWV
puZF9aK/ABRY4ciAlVosOkIuUUvpnrn2mq8WGs09SZmMtC4c2QKI0OXRPdeYnI1FUXpQ/iAWdx63
iBtz5t+Sdsx8Y50bZnGn2VG1t/ohIRZvUnV2pX/GubF0iBRwIxHKFks3Y5caa24ReHACcKlh++JF
gALbK4421/XjiNsXYhShduAC+4eCk4IMF54AW0Ij0ZMmXHU7ovouN9TP6LuSYPn+8pjMR8PiA1BU
bIBPcYj1cYScfutsHv4chBaqOAornRK9vUnqbXu5lTOjwLHkcqHlgBK6vpjW3jSQfQV7sK5HHaSu
CSDFtsSK2vtxd7mlM1sr27fBwS4YcakWczfpZYfajrsf2aHqOAWZdyzI7qwJo8wpCJXtu9oIYEG6
2h3OIdXrN1Uu1Ox1ipg3u+piiqUDlZ9hH1hrV8u1d43Sqa3QxyK/o+Q6+Xy5q2ems4XFsclLgYll
LB/QKCSpAS5pC6Hw7AIg8aklToeaeiopLMP67MrYnvmKipORT4hBt0U273SuYKIDzNMipI9orb4p
+xj2X9E4d5Vw3CtNzX/VYlrSlGsIrjW8nJcWzrj01BgDeRzGiU0KKKnDFkRpGAABx1Rt25u6uMcZ
S7uyQ5ztoSMcZaG5sSxjXi1/7HyIOKsIOhNENIoudsQ5UZEUMNGp6sgPr/56ZCbgkbOGHRvc6GlT
SoMlT3kpl9zJ0x/NsojIG6A7PlBVGbvo8LpSXNmMzvbOVbwqOfMN21n0zpKNwR7IhNF9vym3GlCx
e8gmVrQJKS1//XOFUeQTKkcJyQ34tH8NDydocAwlZBWF0oh7jo1f97YqkHdeHspz/WLnclxhYgdr
y0W/YjDaOfpja03BmYXBEPRhLcGjtkV8eGWCnDug5xXA44GQDrWei25Rq6+rtqVbmDzZ/rpw8s5C
JmDnB8D6GgzjAORw0rtZzztt7J+rquyOePlUN1NrcDl/fc8VZxnJczZVy1psN3WCK5Tdw8nEdNc+
tFRA7Qa3fmp7imL/jZZcFx4W+h5Oi3kz+mNl8HrDoJRfwG1RYChAeRioI4HuFUe8K2N8bu3b8/sM
VzXyvs7isKiHColWjZyiQO57hMdIlg33qk1FDucGcLR2pDTR+TeWI+8L6m/ZuYlRyNP++TacxxFw
NorixKfSFhlGGijjy2imh2JyvSsv3rN9JH1km1yx4FkuPlxOjYMjRrhNXpi37+zQjNZ48EwHiBrx
HVWCWE7AKnz9M5G9W87SKoNrnVr0cQJBh74OdHuCVtXYzkWj6AQbW7xxafu7FQbhl8uz5lw3Hdth
bjJDFbvd6ahCQjO9AY7HWo1W/TRMgMarHDlrhCPpxz5wkru218aflxs9tx0QV4Yo6vKcM63FdqBX
mV2aPaQESmGGTT5q41olGgUCZIv3r26KuCcxGaKCcxBoMaK4bM+VZuQOKP81NgHRyjvCyvEuKb3u
yol4pleEySlz0m3ejNxxToeypXyJoqwaUqyr67sYZSW5kESBv3Z+Xe7U/Dctzl7K/JiU3J+IxuiL
jzbonlfHhVGvJbKSNxWm1QO1nhkenZfbmef4i3Ykj2BK5XS6tNhKHbvM4gi0LXqXyj2wVvK9GmqF
77gEODUp+0l2aBYKjkNMEOz4++Xm5x1r2bytK4QlJMoUQaHTAXWqrLV8W7Lidat/tD19eo+qG2Sp
02W7csy0KxHXM2vBxuuUCDkxLuksd9AWbaIdxKQUncmn8ijN7edcr/11SHofgMlsT4kE8v2rO8me
Df5FSqnrPCROOwn6GGg/Wu115wKny6FEvFVkp3fwIGGa8KK88k1/j9piVDkUmZ+OtFiD9mLzdpN+
JE1aA1Zr4/i7FaT2j3mL/67blHRSO1XBZzeCIaCEaaLoAzWX/yElAqk2lzv+crQtW7ncKCS3LJzF
F8uFYg7wTSGBUl1p4h2mickvUhI4oFKAcAsqwbJXIwU25upysy8nlWWzTOk/ZSFAG+ZV/McxqeAL
hw6mSvgX4jgWZzPKBJvJI/Usz0zC8EovzzZnOHOOyTVcDs3T5kAWGpQuIXKaGYAf0PGYxyqhLn7Q
BoqygxzM3Kv7N48oPl8UwRv08bRBR81U4ryvKf/RSEtGMm0ep9ZUx8jyegw08+ZKD898RwzdaNPm
HOHaujgoZdmFKS5LlH66aX0IZQG9HmuHjeZ58SEINO84aZp4e7mX885zOomJ6bOf88ThFcfz6rSX
BGhz0kgsVTw9UDdVAyaDMTce2yiKnyooy59RU+MfQJHRlfXzcpefW1bcDHiPK+RXpy2bkIXGqrQ4
MOGXbkk928dKOuIOzk9+JWV4Zu4QwTUkUTlCuWyCp01pnoiKwDSROBQwG6thnLbUViN2norH3MPJ
+/KYnu0ZX5C4Euo601qcKnFqB9oUIj2hxDnb5dwgkfl72g50TnJlEM99PoMAj6tc0k66vZikkRio
8UhnfsxEAWBXaf7WhLsD4Vt+JPEr9gCNZpuEQbtyq5s3ldN5w/2KJh2XayQjupiscT/iTJRWDSUg
xJc0XIp2IYGPK0vi5Yfj/UH4mHnJVvNiDXYGTBIKv5t1XUcgdSgK2AChKXaQOiEO4QxzZTiNeSYs
u2XPjzMyT4Lb8WI5VHoBJLmRDUmn0nwTJbwggyjD1MyUZYhri1ft9aKmWEDp6aEsU1Clodtsm86X
YD368l4HqvZ0eTq9/MYKfp8glEfmmRNkMZ1QXvuU4PGN6zSBDtGxyX7242bYwwlSn5qGSsxDNFBd
uEHHjcjycutnPoHLO5NbH/9D3cZim3dtNVCXW5LYr6evPvhjEi+YTI+UNLEF7i439vKexC5kkKZl
3VhSLNPPsykuQETcKXSk3QcMuYDs2FN/8FIscwms2cfcT4FJtk0TbS2kCK+PB9ssItrnVyiA7Iv1
lBAi1QE8tWsnjn7yIKrvcWj3AMnG5rvLXX25gGiJCxklpJzd9Pd0T2pLrPliC72NGDIqjsug2Yek
O69M6DOtcAPjgTlfDchJLL5eqblgtHWPAZ1cyn4x/7nRBKjUy315ueHZcwhy7g3lLUyX077kMGsh
SQ/gWWec1xjI7qiM6LPsp2n/b7SkuOFJXnZEzRY32Q5oGdUrPcauiJHxM/XtmxT4MLwPmRwvN3Vm
LhI75xFiQKkms778QIGDLY2a2TH4PtZUSbTWzhxEf28I4vWrVNbxh3Skbq+2u/JT3avXR5KhzyEZ
EggUFJnOxboH0Et8J0VGhXlhdkc6fNrmPVzKWB/M7eW+nvuAv0UL7u/Pt0wIwoDpWrsVPTiekjKp
mGIyat+jB2iH1zIT87Cd7rC449KjWciiA5RezEjHw6TKGKm2LOUkH+HdFZ8KTYlPQkPfu+oax92k
eZa/+riiVZRrPCgNYmfLjwmuZxgS3+zWA1LKW4yVio3Ru9a/sQ4wuCMOOOsJSOSeroN+xBhaN0G0
U3EIF3SSsFrlVK3x8nt9kIqu8J5k/yCxSkTwtClDULGMyBrZk41liQ2kdYsTnrXyJTiW10+OOZYy
iwjIgFuLNSeqGlOgTnbr0qvH/eRCxg5IFO+Sbvh+uaVzuxWJOI6ZWV5Fcvq0U6qRqTsluG2UVdEe
m4oXcuag9L/cyrnJzoEqLWproWJai92qkB6hv4jay9LBNgQqPyjoyioPU5N3Vw7PF03RCW7VvIQx
+UJhsrglTXCWatXi7apbnb3HHmU8lH1LjIEqpO3lXr1YV3NTjJwiSMpN11ycXBpG3tQVgTuKs9Q/
IH/2QRA1wQOebPUXtzMpSY1w7Miv9PBMs4pbLvZCZBE4Zpa7JKls5kGBFyZHALfq5jO2icY+SWPx
DHLVyYFAWeVr1xkPhj8bXUx+CxRO6gfDBMsupzhNYLADlaPZjWHfHS4P65kvSCbPpYcSCY3+QooU
8gQSMBPWBeDNGxTLkDlt/NwQgJtX1tmLe97cK6STpGsZSwQTp7PfQ1wSyiGejTmTAWs20K6mBMCD
fEHbF51QX7mHxY+DXV9Zdi9OukXDi6kD0wVZvRlM66Yx+h3vQOhFoUWppjFFxQ209WADyYsKfMyH
70gsp1cW5Nk5xGHAwieDQmT6tONA9qamcrE60QNMqFahDtZy4wdJdueBCIgo0Sghg4wgLq4c8ecb
lhbcKbJo3DhPG65sAwQrTltk+eLuI9SP8pvAhmhPKYy9KXV72seYQL5+oc45cqKBHH8IwRaj3Rea
a2RePvcWEf+akFWd3rVNlvU/pi7THrqgjjQiuHn14/JUfrG7IiviFUz0lgCKRF532luVT2Y5QsBZ
g1/QJqpJWlTxOBbbH17fDpdOyXXTRUy6zL1xXIjSqaifVoShZkedsfJug4C6lSuf71yH2FqJXLDk
MGBcdChsJttMvFifmciYt+b4L0x1dy0/e2YHsP9sZbEsgxhGO+APfQ0OpNnbyoPiHrgzhch+dUiE
L8RlnRwJxZkkaBbHBRypMu0CgehG5eJLoI3GO9HaZLvQE20uf6QzU9/mUotrvZpzz0sdHUY5jpsl
nr6G+AZtD2YlVPB+PFad7hx8nHVXHXD2Kx/szA7HfUUp0gcG8E21uEnodmBrmGwZIObS6geRl28Q
Eac3PXvCLSX42caaZm851wYqf7m75z6imiNcRBOI9y+nCmZ3fpPGzJI2VeOesnSMGCOq/ASsnSuH
07lZya0d2RuREfVCLOuS66l8C0QIAfB8n+t5ubEJKlzZM+dd4uQazVQhWIiEz6Z60VlmDm0T5Gc5
4eKGvHqEHmmXx9nvdlfOdpd9OYorCbVzAzhHRGZxp83reLFHuwOWcdh8iXVlZek2D9pxh/PXuKeu
8Voc9GxTNhuIznXd4jl5uk/pJZVQJJvEuqQocctuCZgQgzK4k/Y1iezZUeT0I65IaJBUxWlTcYha
P7UTsa7xxDxSxGAeC9xTbgYqF9/2lvT3l6fhuVXHJ2NnFNzUSG+dtodzQtQ0iq5JWT3HlCsewoaq
uRiH3E2DYQTm1VN+pc1zfeTJ8ztsTkxlKRkoELz72cC2P7qNvp6MMo42Y9mnGTX0+DACoc7uLvfy
ZWaEyelytKGeYXOhXva0m1auMAQYXTbmyG3DVRL+Rl4PrrGLwScDroMaxj7n7MLAgkZHvaGx83Kd
MrPLP+TcfkO/ecIj+yJJs9hPY9vAJyoI0b9FjnjQMGTR0Wiofk84rf+R5Y1F6RJY+q6u5DU53Mu2
Wf9ssBj5Ec4nlnQ6BoXmq6EbPey68qjctKY5xHDyVsLdUZtUb0oz6LdNWmvby11+ufvQrGUwl81Z
k7V86FKwT1xrPtjxVje39hh59zHsu8PlVl4u0bkB1N68pDkp9GXnYmcaMZIb0NJ6FhuPj5kWuJfd
UJSfXt2SbbILzG9q7mjLywS+6ATpBltQnSjF1o2nYN87brk3pl5d6dTLxUkifRbuOgoxxguRma9C
S8vqEGm+C1ZdZjn0cF0DS5U53g5BrAZqoL4mVHq5Osk7IwrlvctjlDTI6TRpbYq5WwsRH7Wb4cEs
8batsJk7DA2Vt3WIjvi14zmHk3jO804k17Qcz6yL4xr/KTBZwdRS6ztU7Aw5D4+7FH3Nlcn4cg2c
NjZPoz9ShEXrBX0/K4jsqgFE7dSwIvxWbvTJ6rHqpW7fztniU1y9r8R7zmxBAtkXMAW05/NFZ7HT
5rrVWD65TzLukX2PjWG31gLzc6ZZuBUVYE8Bk2IfO4AwLSscj61UdFe2wZefVnFgUlA1V5ewAczz
7Y/e56HrBI1ujJux0twbrR/9/ZjY3iFOywnC0HjtSvdyUdIeeWjKWGiQCMxpewkIRxBA7oiTjnDv
iTgPmKEFcuOb7bVgw8sPa+tsMsIQimcxhRinTUGTGSZYGf3GKqoOqmFXN0+hC7PdaJu4pWR4sL5i
vFLd+rixX5lUL4eVtvmoKJtNIivLEqtkNOCpDnm/cbAKv++poDlkBGThXol6H+hGe+Wm/HJY53sj
iWCuPw4aRnnaVxxzBk2Fdo8hYsnm7UbDCpwGRqd69fny2vyd8jy91NmzwJWjk9TanPM6bSoJKpeI
vT9usI4F09in6IlWlYlVKlI/2X7sYGY9KEg7b1HljrD+I5IjqxkQjUcBBrurPknVldzpywPFFmzA
Opfm+ShbqgCBR7U6MmIoKp6O6SA4n2At+2z8dbnv81G86Dp1XNZ8USEE8GIfpE4c1y3DhK7g1xCE
KHXX14h+ynBv4DuKNk0icKBSytmA62zkKh3h5l3+CWc+NEGXuXWCdcAg5kn/x3o1XQ92bOwwqS09
vuOK0Bz0ytJvEMzLKw+hs02RT6MEhz0f5e9pU3UkuYXURr8Rk9bghZYFhrkO6hrisy379srj58xm
SLCYB5dECTe/9xY9Czq+hA6yBBJSr2XrVhjUS8PUuZGUrK67xqBuXY7hniph5009Vf6DPxnX6j3P
fWHKWMkQOci4qQha9hmGoDDyAX8hw7gbhcQnJiRyl6UTvELcYCFdCm2TJNT3c4tpP1z+umebZ12x
eVjM5+WD10xqL4jZODaGEVswKA0SynFHWbQTWQO8RPTxiKxbKA8FNrGa/Wq9tcM3ILE8FwXNr8PF
N2gU0o52qIaN36XF9wLHwr30WmvVt2V7Zcme2SE5eJjL1IQSFVkWtfhG6zRi6gcwKTEoDRyUD/2A
yBvUTQj1RjT7y0N7bjYjPCJzSybT4PJ0+mUjTDFj02Z6lZ07fFA0sKHCsbmNivCakuPcbjQHR+br
Elqv5UxuWh3jyBCtYywLkR+DzAG3hBEaxgOX+zRvtYv9iBgF5zY1r1TYLkte7WTsCj/nhMtL6dxi
jmptvRwMUd4202NjAb0Gt+Vufzf6Hye1+vXv2v0feTFWIfnyxT/+99viOXtsqufn5v5b8V/zf/p/
/9XT//C/78MfVV7nv5rlv3XyH/H3/6v9zbfm28k/bLMmbMZ37XM1vn+mYLf5X6rA/G/+//7h355/
/y3QOp7/+dePHDuv+W/zwzz7619/dPz5z78IOP4x/vPf/68/fPMt5b97wBi09b8lL/6T529188+/
NPUP0GBoTaiamj8+gcW//tY///4jafyDfCKvHZfHLaubD5nxtwWAEMQ/5kQ+kU6DWCsBBeZlzffh
j6T+D5TkVDRz5MBjUI7z1//2/eF/ZsH/fJbzhIXTrYUWqGMnUywAUZAlQ+F5Ov9xl8C5RY8AO9Wx
/SaIpvAdcN9yB8MxvEnB/0ISwdFwhQg0vNdbFTz+MVb/+j1/Eh7E3MD/m6z8gLmuUecdYc0CQ/Fb
1fLHydVjK5oFzOU1v1R70mqYbU0rTFrNBjiTabkiVGOA64Gb9cZKNbtYDVrlEgDonJDNTgPWSZE1
FBn1xQuLuliVg+w/CD/qpr1WJBYsxwyG+6DqK1vH4miaf7ozLzM+rUFEmlT76diVasy56RENV2oc
0sOoh3iU12EB/XYchf15LAUeJO6gGfQJU5fwiF2eEd+Og6i9K2t+3oJPhnF+KlC6NifseDkvZata
7NZJKSBVw0zW0pWfUcZwwHxS8Vpgh8uJ02CwyRMGY3Vw/XqRX/kBxumu83s05hjbLOTkZktiYjEa
4witFk3wOo+Hftq61D3VK8wWYhy3YbF8j5zG2iGfIRnjxemEuLXuOu9QuWkDna5AGnOTW3k37gT0
s3GdaHoExaj3S3fPnT2sbwXgq2v54d/hnNNxQ6rDsiTraM2jx1L/8+LU4fWpjAZ2Uom3U4o53AQD
Nh2gpcUywRwUtydMom90z+y0h9QcQW6tsGMe/GbV5sp7H4sEU+nGTDS1lUbixFSZlGHz8fIqOfcz
mW48e4nmk/pV89nyxypx3FBRNTKhhdHdGAMR3AEf9QqqTNHqur/WRdkQmRZtLg7RpIngTTENQbQf
/KKYSdJTOWy5Gxlyo7IShGZYSwx4Lv9G+WIlI/RS5KMcqvq4q7EvnfxGprnAbgcOqJtbfvU2KWVB
YD5owHG2Y68mHlwjwJ/ONUOCO6lTAqJOup2pYTF7yNoC7BvOts7NlHvt9zroy51ZYEB9W1rJ9whz
9Hylhrh6j0gNDBpxemwrKbTUzA0WX56+HSvXN7cAPdMOl2XLs/YVonbvaWjr/skGjIkRTmvX9Ua1
qeNvLnd+8fxh9iMgonLS5Y3Fz0Upcdp5gLwiG1sbMD4av2hNioTScOBDXrzq9RQT2dzDEHTd91gL
9aPQPyHRkXdVA0xo01Ho6pEKBkV55WdRikO7f85vm52VaDSTh7Ssy451+rtKFA+tY1ImY1Y5KlUj
78tj34xDBLA2L7Pv8AYrfOC8MGtvk7Q5ZiFmN9uol95qbJwH7By5dxnd0B/tAiZj12m/0XIfW73t
P4zS/exmljwmVB+HWGW3RrBu0sLe1lWFExguWqswgxxsi+xtaJiA3ELRZDeVAx1O6hAZnRzPyrzL
fmaZl62lnTwlOH+8oSgUpZyO5H6reTlcS71P114J/lm354Lg5rHgrbHDm/5XV6py1RbZ10HHJmoj
ENLf9lqFZW5amDqYuyDZCLtKbysHTJujUZWRlc0EQtT1g59xRQwLGB+/l6lqO9tan8MqWlha9+6Y
1NRtjP5a2G17g0/d+4mc4d7n3nqYiqF4xLz5sZ4g3PvMiANGE9O9OSRluXK8LN6hRyr2xaCcb1qJ
Zw/I4+DeS0NjIypPfWUrvakltr08s9wDRtj+ARe67GYo83qF112Mh0uD3HCdWNy6AfcL61MJaXsd
2/BGI0wB6qjJjolBaAaWSbqDBFJtyhFVnt30/fsiF0+uV8KLKexyRcWkgR0yHkNVWu21MLsbfc3+
DPxb+1p1JjYC2C+U2UqPGtwVrF711o2r4vZ5aJFRpw2AqwHXG3Rje9CcyYPmNMO2xMLusQiaryGG
Bzte2M9yEGW9dcvBdzZDDItnNWKn/E4zqug7eSSkFsPUUAFY4HDyC+ag/bM0pfXgmq36hK+w81xU
U9ZQDNB3M18Yg/hIhfuivufeIcy0PSp7yg4BnPOVpWe3ulW7x8Kg7HNt8x228zMSl0Myh5toCOxV
iuXbu75p+qMPz/8oc8o59n2UV2+6LnJwzFQVWH232ytsto6yduD8jUW2F50KPlL+vfehn99GvgeS
1e3NGx8rcofQRmLu2w5PHqSzyQHEEU4vGBzmT0XZ/ehiv2r5aLhzECapvgtiO0zQHjcuJxQZjEA3
2jQisdSq52aDRVyeB9/czB/37UxbDJuQ2vK6aD5hqEGKTKMUnR0ctwriKBoGKp2K+gfCrDoBSUM6
q7JNwCurGPoeKynO6l08KKzfg3oI920EJhdIzGeQovLRaSpvq3Vj+Z2NNT70pii/Bn2ePJRdD85d
x6vKAGK5YdBRDKdwqmI22A9l5OPKNdoq3gaOGRACFSDTAN2IJwsf8VVQ+ezl+CIFuKoY3jEt2/gO
y7bp3q8MBK+EJNag6+4T6ze51HQPGQmmW9mRvwwH3dyjK/pewHJ8gnMK9tyvxYCrC14vnVNHWDmY
CbYj/UPad1+a1ux2g+5URxdfV6Kz3JIB4xn9l3yKw3cu7os48MTGO6c3g/d+3WlH0fXZBppqtq9S
2z3UuOl+wBKEREZqxyZmHfoD/xR+jPQsOsBR44WddZp99EPpf8AubPiOzVj0uRkTT6yzOo0wH5jB
op0xHQzoxwdjwA5hVXmAlo08rsMVDorZlyYeu8OoCeCHYTcePMoToGkknjJXMquSp3ga3uEjkL4l
RDd+dye/WZdj8z01rWesFnpgnlILbmWlJ49pVYKqFlH3awhLnbuvBHSvmb679yItONTOpA7IYPh8
Mga5sUGOk63xXUlhKU4/qzBsP5vEat7jB9rDvZTOTahVWElM8yAMjOOPNOonqu1Tiu95lLv4GRrp
dojGBs9Lysw4PXCO940A9jrV0gdDaGDrJtLs5bYum+yjiB2JI2MwrSwe03cAgdQBg5f4RnjFN6Px
undZM0Q3Vl0Me4io9k5ZWkzRmtK3RY85eptV9UcvK7y7pK/EcXSi8ePgdc1DmdTx27qhtZ5/2992
MlzFCA1WVTeMWyh4yd6vAX9yA+s/hXHWvImrtLP2agat7bykRtyPL2n51hl4yoRVD6sltXz/GTxo
0wFMZd+P0/ANaMbptleNu4XHeeD/u7thSp5B3XT3uPNk2zCFANlGXboOOsdZ1yrC4aMcP1L9Su4/
xw4krwf1mXpkl4p01vMqRnO4aj2PJF2tR1JbxTPp3Om6d34l4nurC4L3Ri+qI7jHGI5zmihcPd0u
PNrYDH3Evc2883JN3eXIeaiSDES4oml4x2GKuTZmMNgeDtoPaALPIerNIwRc54Yb/zis1Mxltj12
tJVn9NXGzcLoUGOyuqpmlkVcN9VuqBzxoRgMbVplrflTq6WLZWnaBry12u5tCEd3DItVpBXtU51m
xt7qdPWhyC2xawY0jlOci6+2m+5qx4aCHzST8WwVLtN/FNmDZ/rVnkvo8GXA9+NN4Rntm9DyxxXl
7PVRFXOoqiwQwGRJMdwCCRjf8jrHZKopsdqEordiB5C3YTr7Hg3Fp25ySURIXytWvT3md4Vn6i2O
YbGNi1B8Gya8uibmyb6K+uzGzGR3SAccGbA3IlcTCgxtldk/al2f4PrM3uJ0KW5u5eB8QGyp/HXV
JWrfDwIYPSzZR1Z2cgtbF65+VcX+2uEGvjI9Oa5KbTK3Y25pHxtr1N+EeWx/wbLbPvilZ4Rb6Xnu
evQG01h1WOrBne2cD7qXVx9LX5eftX5gl7dl1D8bPEwfVDY50ex8S/XL0OT+mtX8TXTmY+pQd1xw
CCFMdB+pka2+tl3iP3bkFn71Ux4/+24RvMP6Ot6pBicQp/YSZ+XVAeJy7CXF2pjC4agUfmdhEfxs
1BQc49iq+IV6tApDt8BrIIjvm/mbCdPXxlWXcVbFYREeIgUWnbrPbiVHvXzMcfjiZWFyu4AHJPfR
MBlr2Q1GsZJd6L8TosobFlYc/kQaJG6FqHE8IDdm/QA0OD16skNi2fTe+LHvCu1dUHDB32hT2hur
wh2tz4BZAfOPWE51qIA/lXk4YuObOj8DQQnsxpGYS7Oj1y0QPH18sHIQf3WYFvJmlInzVgsxo101
s+fCmoWF15LLqt+1+AHepVjcvG810vcbVx9/IhjH8WVIx2q2qiztL8LvQ3ulGzn/l+uf82TizqNj
B+JG3obJiqGiVUXNztXSYbgJ+igCTo/iZ2ckMEK5RVgAvPlxZPPZtKvUxNkydt2SCysoUEq28tJ9
10EjBqU6NaqABeR3HOdeKTAj8VQyPjA7Yv/ODUe/30UlUXBAzZASdlQMsOH4wskPbd24T0aAy5OQ
TXHoeOz98jFT4Hzt0+YevyT/AY8PTEO6tgXsHE2YZtS623qQemHHrNosuw8Q0WJ3Zrg/M73BzSiS
HVce3y6/cPIGdwX5uYMeYpuwjgbC6/tWN71xo9cN5wZUB7X3tLDgFJNFcBe5qLjJc8ByjhvuNxtO
nvwLvD172BpAQZ5U9X/YO6/dupFuz7/KvAAN5iJvSe4gaStH+4aQE3MoksX09POj3ed8ltzTRt8M
zgAD6KbhljY3yapaa/2T16u97q1rG9ZmCeo1Yh/Nu6+50tyTb1h+HSbLeyxlr13NU8cfVo1E64qH
mPYac2yV0Jxj0jFzXEAfitmOX/XVg3OyWFp16OJyJo0LL5zHKSum+qD6UnwkPaJAhahZw3Aw/MVH
EkhZjqlrlopXPx8wCisfqAjdT26mAf9hs62noU6GE/F9KSSHRXNwp6hnM/X27tQ1d+QCbzUJZMgq
0LUUtssksf0L2sxMT2Uzaldj46SkoHFcl+GCS+10XsS192hIa3YOa+E7xoWmVKuFhEf5+afaUumJ
pVxr57qO0+iB8kCth3xxcIIGi61UOKRdV15M6TrkoZwmLw0VTuRPXk96QqBm2PVsoxrvq1kjHKB2
l04T4qeHswVgv5sGFnVLdmHplXjCCGfAbXfmie68VjnTXkiP4rieSHHCEHGA7Yj4X9zaLTEEyzSR
7ORDMQfN0HM/aAtiQBxCYi41NXsf0w7RahQrz9rVbu3e4ZJ/nripeyP12DxvzVx7NVMDr0o8nLhh
ORGVJG21rhY06ZQesCCd752442ioXEzbjc72n1uV4wfSuBJy1rx0Fwp/4NeZzfuqwQD7O0rvhKyH
WSMQD88Ftry0s/sgryp6TtWZU3so3EENGy0g14LVU4uz59Itdz/b+HSi/tJqLWqxIf2TzOWHM8Kb
9hrtKU0FPjvIoJjkbuPVX+YyskjHfoyNPhCSFLwQntkOS2gsoIsckMSvCBYiDUzzLY7Y3H0d89WC
xjOVHe7Do+kPGOcMyXDdAGjZO8NzkiqwjJVAyInQeg60bFAflTljzaIVU3WhL0kreDvGqQ8aXn+b
aBZzMMNRJ+JkKpFlHdha/IVODX+MAJYumlE5DBI/PicjYCyrSvLJ/jD72GYbb27CxjrZ2DS8d4Bj
782pZJ2JBtfoPlibPPmCZqyqwzHum2/LJJJbLmUiIrY1bpNUUfBzoBdB4a7GEA5OYVyW7pJfG2WG
/zKQ3vwHOf9vQ1rBgBzsm2k66hkcA98BPLrErL/Foo3DROaPSUxyM7kh+O7zBsJYPU0kTB5Ke8aj
flhzsolFKUc0qfCN/6R7eYttbeNF3cQUFKNhLoex8btZY9KaZkoMCAF/y9ICOHUXla/mXeJaw34t
cucnIvMGkPl1tP4W2vr5cdDYmBrCRjRwCn37bpJn309ZplcBARqvgza3TwPRAGEzuP7rP78Bf/tJ
IMIbigZM+p6wUiWNljfJUjE38VOcEnz9HG72FA5oN85+fNS/gpkemoqf98jRG7Tp/yV8CaO1X273
b/jSXVO91hlP5CdYtSFSP37jJ7xk+h82bgeWrLAPAJ+3e/8TXTL1DyYDY15/ZHib3RLL9r/QJY9/
Ying2MVTg4nLA/0LXbKtDwiyPNTDWN5YGwvp36BLAFJv9oaNfgEwwVgYzHwj8L+nTXuNRocMCT5s
Me2QF2Jlvhi1LRoDLCFhf9yMRkdfFDC/Saq7NgPuvypnYlBMSpgpJmh6VU1hfMWMW1ZwgmI/Pw7G
aPihbIwK29Qkg9Q+JXkaRyWhS/aOFC3Hf50XgoYxlEkMeS1WKwW11+dVOw55NZcUQ0mXpA9FGSvt
sqmUTW6VVZVNc3IK+paQHc04jnmbuMzimoYkK3NK+zud1NmLxlP1LTTFfj3LVGE/A+hpbTRXrZPs
qd+qa9ou6UWKOkjSLNREmn4mGMKAgDJY9RSfYlF0E5mxpCPpjzrla3wlMb1pD2nl1+5uyRaYejKG
fxZ6ondsqta0/minVezuMY0f52ON9ZMfDLlfxjt8Bzd/dAUFJVpn2a00bByBQW3UEBRIYNCSfYWr
uLYnqLlpo7rvp+SypMG9rAjIuW8L7BH2neynk15ODZ7P2RZExFfIPg3DOtyRjk0GBSZIM1r5EafJ
pctdb1cxZLX3do5FakQFbmCgZyUjjFlXN8by0jab6aXN3dZlV+9EtiuTLjMCR2lWHyRK2d+yZVie
MFsnzdhfCDPKepuPJX97S0I4UTwIDv3BTZiMZ0byta7sIj9osXZXlbqzEKHc96/xFm/ko6sOMVKy
T2SErc/4fXIaSyZDImnPGYsj4epH2V1MemabUWau8eNQxzigt155iQWTuhWVOe/dUX/wpKs/l7ix
fE6sFWp6NjPQr6zyi+7UVCtEiZGdU3C2XwuYIDM764TBuGEo50LP5/xT2Xe8PSInDiNscWjga02z
992qWyUx/1jFg0oXxkB1RtqejGud292J2YwYzjf31dik+q7D7fgAq3LKA4kfG3eLN/cSV6iROfOa
6gkglVwBSB1daXvJXJgJk1lMGRBusuxW2aZEhtgDbrE1Teyxc5TFQJJcoTv6SyZwRuY1z2qQ0K+K
rFgfbcqRMSQcC5e7wR6JBp8h422RZkSV0A8pJpfp2D3UMsu+embmDPjE5ePzlCIwi4bWWh5UTxgm
c8DYNYJJykE7LtlAkm0fd8lX30/Tx44vn26hI2ZzII1L5dE8Le132SelF1Vxl9/WVElEH7W9ditr
J8d9ioKf5r53Mf2Ml7H8OJE10pO42PAoTI38jWrIe1IbqIS/xo05LKchLSYz8DPLvTXyInmkMEAc
wsQ0PmhO6r06Y0kGRtf33hMxKj1tEqKiO91LtHGnazK/LhPBFG3Egf9zlRKDGWiKfwvoLFCqtmKc
TomwrYeszJu7DtnxENiiN8+K2oct7Yx2/6xx9A8nIdVyHBvb1gIEU/4ldRcVetnLfI70SnX6zpbF
WIR25erXntbG/j4fCmImTdKf1bkpN8q1UFr/tZ206RsmwGt5VhOpmNw4rawK4jT0Jd4RF2bIz2vs
mF3YO2b9KeEaGOe4ylpPdNdaHM6L1hlhalXFFy+p7JnkrrYl4DrTxOMwj5UITZoIYkXGpqt2cjSK
R8PVFgIzK0WUjm+NAIukp37p6qW+8abSIFbQkUmy0/HiB89TKciNRi/IhxNFFixE2j1gIU9nqk+e
Xu6xMEm/w+isCWWv2ubFxdawP6f9BFWgRYpPddLM3h4h/oqkDN1VuuuXWPf2g1ukxDf2Fnifl08E
VjNk9h4tE5JzkJRL1e8dA8v91CpQTqXOaB7jOYc7kBhzfiOBiBY2nzIma0/DW8m2ankjCdN+cc2h
oemz4UqT376Oc7jQ6MZnfWqZS+jw2IZotPwl20lUmmlkE1H/WumTJcJuYt+LJIvbxgHLy8u9mKaY
8bfeOjO5KrK/pbTNyRqPG7eL5tThqLJxMBKB0ZbaeWuTubWJqtcvIk68RwJph28rcWCXpTABuXoi
Rz/1+WiDujVuE4fccK4d7tuKX0eVFPc9hocq6ky77SIS3EbB0Ldd7idVOPlhYqxaBjmmnB1pxlUO
MY1sCwfqfh1XRBUTYAn679dPPLWxC52kib96Iywynuk6MgTDKsQIBVf5CDpIK5Z5Sx9g8ExxN0zE
lgLGFPpdstbeTCwv3tToJGx1RqVPGKmLHebdStnZBXOck7BFsEbyjDNEck3AIll47WJuo1uv77xQ
J6j62u4nX2e6k0wcusa0fiULajrPBENHQOPemPGRXgbSP9dquKVeIIyUM1e8kFlqfTTcAesSABVS
f9IJ2V5Anpb9rKDZ3mk60pHA7DNeVzG24jgZNZPNNncsGekmuWN70nNLGU6+hhWLXlv6K3xoULLe
nmqySOvKvakXwSG0Kmn34GVlazG5t5cbreBywg5ijYrI9emflJ2at8DrnrbnVNMzBhSZ8cjR1RTn
uBOYnHvduO4w7rO0HZrtuCVqplc69gtN2xKC1i1phBaFWHpAXPECt0VVO+aV2pWPqpyc48rjralk
Oy0R5j/ed4AnMLBUNqsWWATRx4Gj9eoLf4NcGOhD5sfETrMb2AGZBYmiRa/SpqtxjvNtKgnIIIEm
ij0nuyd/MY155XkiO5siooPWWfcXcby4FkCMT7uZLmyagTL04vPqzPmVnE2yfexGEkk52DzFqCVC
7tao7WY5J3t9PORlD7q/zK60g8ZbCFAU2Bg1gZebG+yQxMWLYcVzRgaQI0+lWhR5UILpLQmsGhv4
As7+7KCJhOsIVeGxKXyD4EphrkxmBm1V+36aN8hl6RGK2GtG7DGZwR4C8jRnDqnspV6PuEKJKnRZ
NH1EMeU8uNnaEHubcv9R0KX+DTOCbNyJVmX2aTYBV3fIxE1FIrfmLQGuGKSjEmFmfkYGXxvUGLH3
2hdJ8mmYlSHPC0eQI91WuBiR09Nrd/h8dkWUemRpBjm5vmpvIJTyAlOO6hYXrC4hrQ0K01kF4EnE
wOptS2kx2qjlSMhPxmIz5lTZCIG48boFfw5QpruJyeEdto3Fp0kwrwrMps8PjlJVvsd2HNvGrG14
W0vhFBQcet3XgMFeSpk7MVxwLqlYPXtvwZ5wT2s21su1ZW+TaS0npvMzxr0Zh81qEOR3v/rUR8iY
Z0MXpwT4LH2iYM7LQ6zH9XQyl9Xyz22MXJs7qM79tM+UPhlncsIbY0/gkhF/cTIk7ntnVp73QBaS
L09EBi32HXiqZYaDAXr4B8+qt/MHeoyNS8+DceiBDOi527//MoSJod66bd4lEckAxqXdFVnkN6L6
8kvXdfNznvFrO/1ukvDjYxCFwcGl/YILbL6jUvgEOvbaIIuotWcshPysnO8NMbB3UnLmFqJasz25
bZPn4WJRIuoddKVYZN3Dv2+B/4/97Zsu+B/5mP8DmZbQm355Jr91wvdMU7+9b4W3X/nZChvuB6Zw
nKcokiCh2RuJ6mcrbFgfYFKCW6IghKUPm/A/rbD7wdusHzykvTAt3rTCzgf8ayDMC354tWB9/wui
JTDH2zEJTS77LgRQPv+H6eB7k4S5L0d3JnY9hLVYPCn0NF+U3hAbl68O3IvSsrMpRN/kZ3sjT+Wd
nnbrdHBmQw6BT54Clb82MUDHDyM9pp4zGLsEtOe6S0U1RAzX3M89MQic+WLVrlojBXbWyzgxI9X2
0jx4lslgdnPPTiCtdyD8FhaXfb7BlKZ1sFu/Nw91WmSPiTcYzY4qYEj3UyVjYn7HzLsTbp/fmwgj
MbshpboJlNRn/szsZm5Q1bl3udbzTBw7TP4c+AOrfkpnC4IRyYITSb1WXFyrpNe2pDxCO4+py66C
n3ZmXDWtJtzIVC4zafKhq3MzdZKLyRbgSDw+89XIRzblpM5Lys3ab/QzaZBCEMaJXD0YM7BCw8VO
/ZON09nJcr3qVMxQ0iDyJViLwL0AjInNCexrXnsSa8iUtcxrJ9kamlIrNY8rFsUALloPL3mSwNrE
6WJMjpJTkLz4NZ9fTHwI7qyaRwnvQifSdsFg7CVWll3tes/vXqrEsT8KI3GeRDJPnwrpy2uieUe6
xNmlvnM6K9X2LZyPOpQcplbrh9kIMcrEwCX212MLMgQi5zUhWRxPftJfNGkeEKpY0dJngFDER7Ya
Q4aXar7BwOQibs0wXkiD9O0jV1FLN5R2dkYAaLbz7Wghv5md6tVL61vdODVEHI/e+rymBZyBZh2u
1pztMpGB6WjhYFaC8qH6DIfwkbx2+CegES0zFIewSLmoS8MZDm61Xs9KAWr656lmPJX9t7ydbmTy
VLrZNxu/tTzRXzJVA71lAfjmtRq2W8wpk8Vnxkgyx2RbhzjtX2RByGlNTTEth86Wt2z0Aa7RfWD5
9UFWS2gg853EeTOTOp0oQjpdc1+RSwrFKj0MRXtaPQhNplVExpZwmcc+eqJkMB+gT1v3brk2X3K9
P7PwGkRmNM9k75XEkzeW8RCPooxq29iNky7uCyfDL6sFeVmJ23Ps3Wgs2gsmRqC+Un03i+7S9fIb
x/Pai5rQ85AZ/PTQLx65QcVexeo8TcbuSoxQlRMRJKM8G3w897OIcviOwLJdRkbqCtzhG6/6crXY
Xlj4kUEI+KQ/w8zeGfHC7MHeVR0PUlCzxzcL7JGV9he1LOWjOdy7FaNptYk7AeYJfx7WT6493sbr
cG8JcEfS3Vq6VtlaEWhlNOVXpevsEZ2GukiueyAK9snIhq5VDHKfee6Fl8LPpU6At3pBtmmw1gwV
cucE8yby+xQT6vroWIXa2VwLPceRjNx7pT2m5RdTxReWIMB2eTFdfPF9+UXQcejZRRaXeyZ5OJ0d
md18SV3KpCSF9TkQ8pn148fUhrLEaEek95NvPMi5bg6p7X/WNP+VV+1iJDjdbFICcLFPIXz1doIj
RmqefBCyHEMdnJ6BvhUKr72tZrGP3RoxpDuxUdUv7jCcRhskdHH9sJjzfTW05hnIazTW6wEmzBzN
WbzLe+eaNvhADOQ3Ry1pw8Zqmrf4KaFtshYZNgl5N7a3I0bpVI7p5apb8SEmkDfidaz2zEuKi7lU
893Mn57k+FEwlKDIHS+X3L2y1uKZweihGRm/CFM79IU6c1bvvloXVNvTHi1dsK7Xepado5jbN6UW
NjZv79iXV3qZfSYyOOiNVQHBZU4WWLKsa2Y/CzbLwj0vxs7drzHLtX+hR/8kq/ko6iq/ryd5gKcc
2ZV124qM4N4Trosn1GEY8ZQPcyOu6A5tBzoKjVHYyu5e5OOdqU1ntjfsjP6GHM41zJK7aatRZXFe
D6/jWHMG9aq7LwW0LjZ9LUmeFqu7M6dzf4Kp1TFOaKmNqjmoYvDegcCpwoJ5MM0XyXoSINCdVoH4
5dk1iOppzfVT6SxHmygVnGr3i4QUQI6uq52cCvo4Y2AMrkjPmVJPhEVTZWFfV4ENNTISOROufBC7
RuhrESzIB5kLAYkDnreo7PBBCGrYrOGaW3tlxt/72TnLveKYTSK+qGu/e63IDor00TuKlgHx6FIA
Y7QWFuPIPKzyaa1wTg5WJyl2TeHSl0+HOQe1HNrTAP3PgaTHuboO18y5Tn38pSv1E0QbDIWb/TBW
u6Jgr8/nXaeqMEtNYGD1WWbOSV/cG7qEwLTWvT3Ne4eUWtP5vJpn/lpfi5lhUBKs/Y1emXAALmxA
etfqIwPWgN9UsIldzU5frXWw4BwCT9MO99cF6buK5FKx6BMJ9/0JR76XtQcMXtULjNMLIhaYw9or
NDgbXm+2BxNkb527vago3uudStyHyS7NZ2LRN77rSavLkKzda2ZVbLaNVT2qzvnorR2jafeLRGKW
68PntVP7qdeaz9DDol48jVD0D/iwQ1WkkY49+LQLnQdRbkHcNS90QGgxM/1mWRM3WtYb3zir6P2g
R7HImkhjKjPo8ExFdbSqlV0we4Wq82rGNg+8v8b04dIcZsJFCF83aDwH12bQm5wSX2PgPvnHROgQ
HH0Iw9lLpwmeV3FKJmncaiV/fnnSdYJywxkm9xX5rF0AcA7FeNg7nR9ygG6jdYeV6hTBuJbHxXrp
GdJcdCs8msm5nEX33eFYK4y1iGZpAnITrbxMx2Y7SwuaDO/a6J7tqiKwXj2hODtPUOKvBMjfDvGN
l4jnOS/OJBQxgvSCef7sYQhNKz1fSL0lEVqF+OIdpJWdw8F4yFVLpgnWlBWB3sqmPabwkyR0T7su
159R9CCywjk1b49d11+pwQgyjZXUDGfFghJhtZy95auvCU6NoeNkl6gGzqe2uHGt1JUMoQFOFuPB
cSVrM8ZAxxrsJgI+OSUWbFnBeUD/vHZHyq30Kue7uXrEDPKgjFG/AeUOc4uIYWO35l+bGIwayTWp
V5DYcujIw/xauW5QjpsK5L7Mk70EgJbFJwtntcirP7awSkd/ufNcGVrLJ2vIgmyFuraOt1kPB91u
wrr4SMI09ZoZQF8AJgFYhnTBQCgjURu3H9cxvioXzzg2+GI04GNQ0OJsm9GEwcsJPdODGmxB9Kn3
TmXsDPCIXJtvfOXsBqajVpEGA7Tf1W6eXJwx8+zj2j6neb8wG86q60xjGsY8fXLtfbIwX4CoV5aM
xGiBr6ZKCS8c7cHkkbnnXgqNGtvV5JiZ8iw39WgZ+aLLRebBtJbO/WTq8bPTch6n+ZGqhNG8QUUK
xdvVdum67BIaArtfoqom4TP5Opp2BIsHquMQbekM2+E6W8ueeQA86mZXx2Oguy6vJ4HliGQfgQfh
hib23utuJ+ru2yxf3GjMRnz6W+SaQFTBIK3LtjCfRvkNBulhaa5H/QLx7M6P68hHsz3l9r5sP3vz
vHPTkxhf52a3+Ih2eofXyzhUCF3qb7EznhXVdd+m587QXPR6mbyMdXroxzkqFya9wPnQuWI2fRN5
jH1PJnVUD8mZO/QHo5zUNwB79p0BIByZfePQQEO4xASywb8iocMo6Gcg4m6krPLFkgY1cH2T5VNQ
S3N4gnkqz2CGhb6ZRx2XEKTMcKPawCVQDNY94zsqp6gu5HESOD3PWphKrq/JnVfRHxzND7I8rGf8
0ybxtWdUu2j6g8NA319bWg48bTnFS9z+xcDMkXFdsIr+c8Y0dzatrxAkp9uaObwFN2ghEXlJ4nNb
fLO95ZPszq2FmpxAlGq8yL30cjGcY7Yo57beotrXC5CVb5Wggmm0CBOLNYgphWqfFgKP2FCxguJ4
PW6+QULHGxOdxFbvmPB6NjqrSs39JPMHQhD3pVOdpfPnqZyPZW5d5ml3EK0PR985jN23RK93Tobo
J/7CAOx6QDKRINDKydXMMdBImvoiEeXeZXKap/DZxrteHKvqjmv1A8rksEqdJ5dDh1711vQr2jMM
N8z6Mq/MQBFlYyfFfh2/WxlNhbk8dL17OSb6yWOzvIKuf2BiE6mpu8GyMsyrHGGEle/wdbCi3tBu
Fzd9NZQWSCbrkdMZhbmRCQeG0GgVfLhMa6zdW8z8WuGc4MR+mpeRaPpcHGfZxmeFmwyRtWrXvlCU
PgwZ8e0txV3pjVGZ6iFa6Uhomgx0p+xeweACKbybOmHKWJwbeXcTx7rYjauw9KCskvq8LruIVIBL
dEuwlVQSGu5CJ959XxMj0JiAoy6onAWHwUK/iil/6j6aMur6sgUvzS+TVQuBVHeSefFhTDeSpSmM
gOy2T6nHfm7W3XGlVKxoixP9FRyRbcAqgfxMV4E0Uf5Y9YPJSq/oP5bOgAZo6B6GhuN5CXUkoLs5
mR1rkESqY+ao/ug7/RgQiX1f4ZYjd67GAvZoUkN7NqK16so9YhnG2/7yVRTwuJs27s6Zsw8XaFqs
sIS58Q0xcLfLDO0ExP5F9vEBgMXh8c8H0szTneulSyRlcpGT/B2AaDFmhcGNAFPOJ82TO9GVxLUx
69xUG2q2LpxVP7OVHxW9d6ns7rlelmNV1IzJmoygzDThlNPwW+5fq2Q8CIlyfjEkmVMr/LmcYXTd
7YYkL26klWNZaVKtT4EQR3QOUd25h8U7DejxAuHiQE2date6e5a1t22PhKJ1d0Avgd+cuYv6vmZn
27NT+9Vr+SO5nVHAmF2+rFAA3Pkp9f2YlITS6z9mW8R8kKl4+B6bJDwfocLB8caiqYv3mJd6sNmK
VXmAmK3uBtqsCKtRqEdQe04NFIaC8e21aip6qdLE2D4qINFHVVo2/pWuSCpgszDmS2V6KjurqFlf
4tiYk2PiYNl1cBvXyMJByvZ6rOZWi5q1NE5xLTl9BlZrFkyG0Wq72VjEDdke9AUmKm+Yu7LyX6aV
zuLQDY4GfbLxwANy+HfZZr/cbZWfglrYu9g5hZJEo5uaCRqXo4lC52sW6uv/n1AOyw/mzTZU/O8E
+98nlK/1/7p87bK6eUPX2X7prxml+cEhOBwOGLNAZlDbJPKvGaX5gaBvnEp0ndkyYmymh/9F17E+
/EgOgdu/jSGh5/xK14FHxlgR1e9fJJ9/MaP8oQb8D5NPYIROegAOeRgzY9Yh3tvwDDkSNHeiNxSC
FVIj6Tn4m5zAQXAaNUvvH8zU2sGhG681RBaGzM5ssoH2ulk8lLm5U/V0T6lF2z6n8tQ1zpNVgT5a
1aJ2mteXu9SXwJij1Z25KHqC0o7LqJdjs0+LnEpNi7+V5mQH5mgRtuPCLp918V20VIajXx2xfXwW
4HDROHsUisq4H139qMHzCKRmgttX/D9OT2Wpzmr5STV4exmDywDBjh+q8S/c4f8aF+3NrP7wrdn8
BPr3tLb/iWP6TcT/D4tgfC0/v3bsGb8w1rZf+bkELIslgOM+mT8W7zqC9f9eAvoHcjJ0BuWYJMHX
EYhZ/1oCnv4Bvg7OI9js/BjUQ7T9i7Em7A8Q1dC+/4jdsvnFfzOmf+uHgFknrz5vvoGxAqYNXOFb
LEljW1+LXjd2i+ina2J7WAdCg/obNHPleyeDk9Dbq35TSzSZXg4nQtEN8fzLDfs7rOmtbPfnZcC9
wzDC3gw8Nlbfr5BWTV/Tw4riMhDComGZZ9s/a5gCxpu3afwpW1eUGjma3BclXZP2v0M9sMtd2NpH
1cr4ejOEJpYv4daFdpr05y5a1xZNrRwpJIRdJzd/uGY2tV9owOCPpu1g0mCYOE3xHN/njuY5bITa
bawdbKEVNli9HLD1Gq4auBEXIzyl3UCe3l2/5V9osKHPKp0mNZe2cZGMEO06KhgRiDT2/pS/+MOT
6D/72s9L49p0S2eDZZPbLv0XhBCUhZutGdbOmYzqQiwucUFLku/mlFCSflhv8b2wzure7KNVM4xj
tjpdVBoEXQT/fJM2jPC3CyG1HIubzWHS2SjCv1xIQddCqfMDtPY1ZHVVXH/DYq28cSQ5sDGkO3Qh
K5JkdMd/soh4/05tz8dBDwnpiXxvLC7ffnYXZ6vhxYLn41qrHszjnNjUOzkxdaM3IzptGW0GjVR/
ciH7u9uPVz0RsZsPGYlJ7xYVY8MYKlCLZCBJrF2lzb5kxm56KBdzYluHqerO9Nqbgm5S9t2kFup/
NVe3ooj9P/pUbB/29hFgU7YZFW95gCzy7Tb98gjc1euc1dTNndlqg77PhJbDlTEsmQQY3gozSoa6
yc+73ERAs7pz+doaq2GFbiuTP/Cm33lmbO8lwQTEPBoc7Nt/vFvmEyG2a1z0PonO9sLwYOzlXmDm
dZmoAinAxCH5McNRJkymtrzKEOM8jmjTHyAI7AlJ1kFtxqX92NmzdpqJh45om5AXrUP8hw3p9/f2
x74IturoRMvY754gmmRwMn1CHbmkik4dzDSU7swwtEsuTViYVzY2offw2pPjP6+Y318eyhvdgkCs
mzYZhO/jMBu5wlSSfbb3VrT7YOxLGjbKB8SZSMf7mFW9+Wyocv1e+Ol8nBsvvZjtOdsXnhj+QDT4
4Zf35t3hCjZrUstETcDPO0q9ypNcn5dkJugwA7gq5OyyVLeY0NNgletdDYN3OTfZoa/XBQ+IMx9Z
hAqQJaKpHYhLv8Wlxcou8K0wxmcjTqKmThwsFWDYtZsLeDfuLX0xTqi14XI2ZjUPh75uIFfaoixB
M5YZpPgPd/i3FcE4mDOG1Ql7wkL1/nZF5CX53JlRYMXhDMNxVJM6GjXz3ymdsmiUjbUn1nxpgtrM
v8w4QBw9wOg/7dHbh7y9tQJQC0MDNGa8PT+Wyi/Lki05ydxmVnvTbec16AeJXnfUc+PSH8RjvWnu
//lr/83D5HBFuoNxDuC/9z4vy1Ld3BqLr1AJLdNH3WoaQLHSfjD1svYimeG2gp3QfJJr05586Lbn
Cx7f5445iFsMVr+iUi+fxpVJKm4/+VPbIE9GPX6RGgvQV4o1/tFhLDaSOFI1dpjh4cssXxN/4qW8
L1kw9UB6R2XE2WuYv1mPAA3bTHtJMh1wgsYNxdaHnduoHs13Ii8aY3SOsQ/3LdOSlpBcLBp7Ui3v
p769Xeyu3fspViVo2907m2OPgZFDrmdhedcx9vFRyw4a/eHO/3YS2QiG2PO2vc/FU+79MvKHQluG
btp7ssu+W2aZAzFMCpC5XG43ofPRZMGcKces7oQ2ffHrhsEHrKeoR/KYMW9etJMXr8hEPHe4NhtL
RQMIuQbtcF2e1wayrg0V4Tqfh0eRaAVGUvGlZuW5QDzMEatr43g1M8W/+edv9vtLvC2jzZuWc9bk
gbxdSeaAGjGvjXEfK3059YWmEKyPzTWV3HIWW3b+h3f498/DIJo6Dk0VQXO29e78gNltOXnszHtz
nusXa9C+UnRkODR302c9yYZ/p2DivNqK0a1F5BygGbXffV7XjhWaLQXtC13CI/4LxTdtncUFHPsM
eF06f9hwt0b53a6w4fSOs6Wh41L2XsMkirz2Ej1Z9i3NZKgskUB/aKp7FJ9SD5dRXOGMa99LBYHb
ngSU/C31u2D8oxs3SgzJA5gGirth/pPj8u+rjiujVUZVRinHwnr7qBGV+VqfxfPeL60CV37feEpi
sjb90lVX84C/HuiH8W0ADAwss/6T8vDvPt6zHSo5Vj9rf1tiv2yXzf/m7EyW5US2KPtFmNE304Bo
b9+onWBSSsIBp3XAwb++VmRNnq7SdK3qvUmasgmCAPfj5+y99tCgOVXddjB2vX6wrd75CgzwaPkN
M9xJTV62WtMPZjn9RZCd896m/LuU6d8HgQqfswlRR1eD2ZsHIY6n1kOMpQ/k9ijaunMSvI5+P6Ry
IFwxq4x6TRbc7VMRnUsGa+fRjpYHbwviOq1ijy7l3OfWLqwk9te5LT78/T384+7AfA1x7QOXo9Dl
f7/fnVDOJQDawTuElAKnETvRQ1d0TI7cYfgMG/+fGFXTs+CtOrRS2S9///Q/SxYEY/yfPRUcF0Ei
b6qlUqHL9RLGThXtRuuZ2PvugybaRN9XircKoxLNvrRANjDtVa3gRZXgKk6Og/Zqt1Zq+n8u/bkg
gJMJDtXQ41u9uaACcphNB9ZnnQBAtVsmEHG53WEbx1aKXGm6na32vcSM//gRmKOCpL02p67KvN9/
BBTyOfYBxz/UhWJaXSWL82sKAnPcmjA6+otu/omS1jlNccWfdZbbv1fYXJ/C32qKgO8KjwvNNNkx
fxA3V6FDVyxheJjgNgDkmIwhwB1UVXsGwTVcxs6umjM63UFkNf/IrbCWTj96GMxU1sJDuj68edPt
//58vGEe8vZwXThmE85E15/lbSpZGW7u5JCOcshhhNASx3EapEwxWiyT9mLEPo6DDlMCN6bN2i5s
PDziCiA405HwDAABT8a0uPF2SpiCJ4e23jg9eAiroqw3IngpS10h0Shnkx+VdplTtcJa9Xv3949V
ALElk3xOsngOsHu8ec3GrpFO70z0QwCz59BI4g2VVTXQchDEeXm7vC38EPOJwseeJzEx710b2SnY
naDebxjApqMuC/XgtPybaY8Ms8+8bWMe/fc7/uejSGuTvBigmZgkaS39/ihGXThdoSnRwaL5k9Vy
C87TbH8aXJncueUmT/HgbN+DvjtuoVse/v7hf2zSFDgUaPjeArpe4du4WaDTJNyXZXRgnGI9w2Fc
4GAnNioCDg8MF4Z3LM//lk+/P/bIVgk2oJ3sYgSM3rztNBhU6AgvOoioBaxkeetRcubNCEy2b3PP
8rt97gf6xJ6KsaZI7H291t3ZlSxEkTU1952J6iwohLrxmqA/Nls5WPtW0g1pChN/FvhDdnpT1FfY
vNK/360/Ymw9GMM2Wdk2SFI2/rcbq2BuZtlzCaaNJ/zeG5Pk1Wk9ZJCFU3xsVs68EoIKODisFreg
Q3KgltuUwWODWAJXZTkMYV28F/34byjh7zeVgPZrjuzV5w7k8vor/8+GO9Iy6XqDagdLm2Tux76H
u5NZ0Icy9PPu0+oLuzujp+hF6gMQ6/ZIZ8LbyXjRZYJGuOwsyyrKnZqrEbScW+Qoa61N3+ghWVD4
jaj+b3tspu8U2/954aQksdCGtD2it2RQngS3DReLSWa8Ih4ekga9Tz2HyWNLINSXdhqQAuWObGkf
enPs7FHx66+zaksoIHRIZ6wlC1y/UjHO2tFsJ9MpXztqbYSiOBQwPz6JyLfs9y78z9Wb3coNueMs
LkAV3+wfup8isTkO4cyD7bekQzrTt6BGhSK94qklWRnCXmx99Uccg4Ur1GvcyQox5dreVxMv9jvP
5X9czvVoCkzA8wnUc99UXJO3cOqg5j+Ekd4OBUQbVNNreenCQN3lKmQ4qUR0iTudXDo0hvfSMc0d
f3GO3K14B7bp/Ln0eqy4oZ0wqeM9ebujb7KrEHOvVDhld5QYLOrUbnr9jDosv7Yh3BuvqMcD6Aek
f+E4f1jrVRLlopa9wViVIg82j0RzodFUi3ynbP+PFYgTUMxsGuIC+YP/boD/87JcpdbRaA/mMOaL
5d91tK93SQie99FC74AR0gPH8snarOkYIDy0D7G1eevXEvMbkTtNYzEQWqPOuaN/Ri85D/ARZ7hv
7A0OhhHNxbith488Gq76kSAX3UGakjKz5NTy3q3+jx8+AZJCNUlzhAXgzXIa9+gYyeBwDggHGekL
d+QYGsaHtSos9C2BMneeSx2hl+LV4p48emMVnsh3VkfUze/lArn/8cuzpAOltmGP8HXePIchv56Y
ORkcBDrsM9C69r6d+DUyJ7DNzp88Zz9tnkJP4vr7HPccHSVlP8bN2h7EsNinadIDDArWCk4mRYJj
XkCZw4gcyJQ0Bs342put1yhYrhpbUX0d3AGPWjV9L7u1+iKbKPz4zrt1bT3/vrhyhAWNwb51zZB8
e5wYq3qz6jFMDi4v2INwau8uxEl9IOat/rZEIEuKeuj3rl1uDDby5GdZ6O/8EH1m1CaeJxvpyP/H
JXHAIqKPaRB96zdH+QoYt1szb0ExM4+3Y6j625LndUdb2WQu4vBjKOX8OWFXumdd2NADLsEOr224
N3yVB2O3/jvXdP1l394lyLp0Hm36+PxAv29BC0bY1Xai/IDaIPxEDlwJKC3o7qjpl72wOuuDr1BO
/v1G/MfzRsuXZ4252NUuHVxfj/95l3GVYkaMOTuIoQDVWJbuaWpldKxUsx4d0TQ3CRfxuRyr6qZX
dvhLe/U3zLim2oVEYh5rqJN3lkwQgLheexO4Kry3QDTuauMgEmvR7h67ZnGwo1nybGAAgrF0q1c2
mlugfGP0zl10/m0a/O999PlZry9yRDODOfvbrnstAQOzJdp7YujQfXqrAU48YTF7rRJ3I+F2AUO6
m5hIFBmLMKpmb3aT89pMykPLyJFzJ5HPm51pPN1/bHGTFpnbIirZr4qY7/vN9iy9s+0FZtvqyHW/
MI44mnYbVbpgUC6QhoSvQS22zzlmJUYvbf2xW9HzF7Mgq7gPyBO0Bmfq93NCHC2crgH5Us5rAnyL
+nimdvP1Yz07Nf1nEWH+D4W/fg1ayKE7QJgOXc06lxdPqULvl25xsCg3aJIRW1om853VStDSBN1V
Ne9Lec59W99HrryaaPDrPXHrSJOqqrH+Oc6lV4E0W2dOrktRLDcLVU5+chGxg9NyJ6X4gtZcn6kQ
6icaOeMveHs62W18uazRG0I8xgM6TgdH4mPo1HDvi6VCdtWrzkuBGKo1nXVyFSpGwQArF7sGZwVv
s27Q4wwIZXw864DlYPAZS6Ml73I7IQ0EnNl9BcoN/yim9/GkgmE5E3kL3tCLKySwOX79vY1b6QGX
sGVfnI4Z2742UoSZKOIBDsfQ2PlRT1PvHL1ayWduHsvhCPrUQCondo238Up56MLoRzMgsX/vdPLG
Wcg45TouvUYtUa5zNAzerDX9EI6tYEnfN07pXCq7bg9WNPK+ILC48wxgkt22yv7gsIlf/M6rz5wf
nfPfX/Q/em18APim66SFtAKK3Tf1lu2PBoGwASlS9dNZ1nlxaavA3su4vC9m3Z69InzB5lrSTS1g
F61jcNqiBORUBZO0mLaQPlCpfv79st6env7vVVHjxGHIbOJtrmg/sPoPpgBgtTX6p6xXvLtzND4u
cyE/B9igD3//vD9qF1Y4TmpssPgvrpGRb86KfQ3ZNxyXaB8na3ILg6a+jLaQXwB3umkZDLwbhd/e
m7kpzso0JdBksVyPWQ6Q0rB2wHEslTAfw21snlHtVC9Bg1M27aPwDvQDa8RQmwi7AsY/31bOe3Gh
LMnXS/xtgaMwdGD/UDWzVbBn/r5ko2MPeqIH8n3vzCbcd340xudBDqFMY8IsoIZtQlxyHBLqaEvP
vAw8fwW8CWMnBx04+g6AM46HWiMzzpyFQy0onbL7gi5bAzLANDCJtvZSp1X2t6ImLDtdWuwCO8Jz
2y4r7X76OLb+jZVDNDvmkQ7EZVAKWkBZd2J9Es1VCgj7IOx2po/azyI0moVvUtCXad5BuSvgRoIs
1cWk9h1AFblf5qUz5yKW7fSYYFCH3NrEweV6vk4y1x6dYN+ORYcu2SzN976vyv6Aw7k2+5yTxPdo
Hlp5WlWFVyxMRgpH6Y8Y78LSMf6lMjkCIicet1tT0xrL6oLfi6bd+IMFQk6vNGHG72Ik+yjtZwyF
B7Y+p7m0pm0xny+M9TJ4CMG9jD005rFdIsoggkJ/8+2tcQ/+WlUNS1ro6OMcXgdMKF3a4uz5+ATT
kLGtv5dEniiQy4nE84MJGcnfaoJ+t8gy1ienL2V7iWTib3fV2BBF12rTH7Wt8zvXZWnf7N5c77X7
nHcJBdEGXhwfQy79f1iA4scgSOY+naqyybwV2grzxgoznd14J/piw4vvTa11yjvDWcKrgjrYBTRq
H7TVXIkVQQ1qZU5sv8qQv7pf4tJKHlVV4P8SUI+xr9UGiWMO2eK1xZmi96i5AYV3E5wJC1/N3drq
iaAij+/Y6bBVV2B6UO3yLrLGPSCmkIwCsA3ugb8LcIAQb5BJAKyNfIlGEL3U+ZG4rPFVM+qMRfuC
jBpkoFnBqrwitJ3VYxR17XJEfqtHCK3C+lFXnF3PRcCeud+M8sM9jtPhg1WAJjskQ9viuWrcETOo
NckVd5VPlwx17XgDmGEjYXTz8a75bi0QSHQqgcVdhokeHhEqw3T3yq39kFR0l27XmJuQRai+wWrY
1XxsOOiTtDBiqjr2VaWXW/A1Dn+zrueRrh7ojUNllXF16Ewvn1u22SXz2nLLAoil7aNy4J+Avpwt
CSsDyDl+IB5dV89RcdeCOsczY9byuQXv7SMyjvP11lWe6V8s04do63g39Rn2EmpqEpU267i2AXYi
P54jxmM42Kpbs0U5lq8lhu85ef0qj8atpTg64UKaGQ395meNQ6mE5GIL/9L06O2w8C/xcALfmUDn
KC1kxG45OMhR6XT6yPz6ek41DVnzwKOHg6XR/oaJUsjxUECgh/0cjwiplBP3Jwg1A4s6pxYOeTr5
ql1fhWnj5Bg14dnf8kMicOaOree5tpAl53GZvMDNdaJHFpRlw1OAhhay6HUUo5mCvkoNUlnCY1BZ
UcxRnS4O++Zd70BHwJpJKYsmeszxYm6AY9Kt8BEc5oPqJZAk6cBI9LfkBTyH71zaZgteJlXqH8E4
dyxv3dIkaeIBwj+4BNaJU5P7TNmA/niKMEYzfvFdMmdSnHbgbhbVO+3OciQmILZTFO2TnTj6bLvV
PO+1HsuPNfEMP3Vkex/9emyHNLACaBLgporgBsNfc6W36zjYF1vbUjLPi2pTHzQtUNqoqb6TPKsn
PB+d+ggtBOIy4g3IDteQdJMtheXHRwkKQewdWUz1o+CJmdIZRuj0RIakTx8DDBIqSxfOxr6KVoxI
SS3/qUCZNPspwZaB1CEw/pMNZeyi/ZyKT/rG0Uzbrmp/4Vfiq9XUqHjcuWSduKJQO2AczjjthyCU
p1EVEQwrOfOq08nWCSFiE+z6QMbTkz3M0wejxnwC0VVP1V0yVKrfT/QLSC/wlP+Luxu0Nw0HLATM
FEkfrc2HbIXWydxqrdRPzxsV7WazxHLvRdNkn4kEQpBvoISGz0WQWHkGA0y7x3Xl1T+uVMTLvpJr
gaOtbwCPMrXzzphR17NVVXI+1/PQQdlJbCwn4dRsdyuuqpmHEsvgQZKnvuwKoCx1NkQTRVpsK5yx
0CLNnmQSjM7jIhBX00OaSCAY4xU+WtAFWV1bA9agycZPlxdzbGd+G/MAC1X4F290m/ZiUZ2mQdIA
Yppa00/HzYUmvAt7232to06VL/B32cpnqZPxgkXBTKeW2pSKbZpfe8BLN4yfi6et5h2FDFc5j7Vo
ws/LFHXrsbZtDNxbp9aXyFMCylKDC/FhItEY65aJ3GpXK58lViAdxws+QGxnnodnMpvqUVD7kZyA
JGqwUWZUQN0v+HobzR5dup/EPAPO8uCHeDc8B8RvdIGcnvUS5SaFJa3jHSo8ObLor7iUnNXr4ydm
B2tHOlCf/BSkHGPqdgdalPSHe4W7EbALoRwO/xX8Pf15XYL1xiyLnrP4unrtRlOwC05UBLgDN4z1
cHJKmm/JTO9700jqspo48eJQ1WCEDxN/5J3k4i/JLhkr5zK67YCLSgv5cetB8d9o+t7EyMckqJGA
3ugm00ymL+UkqXVi6bfBOQ8N6g/r6rZM5hYjBxJ6+75GXIh8ufGAIJWUWDdbRLQDdWA0i8xIOPvk
boTODe5Ww+izUOt6C36O2ayRWCh7KEs0yFYazBdA32yELZMQqoKShpenTPiM7Gha0jCQdvLaSKHt
+4axmbiZizn8jnYt6Rl5u5OAwTa2sNWGYmww4Q7TNzH5eNyC2ePTOOUbTMrEF+yXJQH6FndGBZlv
NOm2nmckBHCghc+4xsy0h1u7/pjXyP4WOfKp4G3huobZwXxmGRpMMwFJR3gn9byzO9t7yjfjYmCk
y42kjwmUc2dVNsblsKitO7e16JdHCVRfPiOxmxP4s4YoB7/DoVPGMsqagcxpSG9xfJlAn1mnqpXc
G9tpig8l3dcd/c16PmlfieIO0AWSA5euVpM6fQfBvJpQtZzpyaznDirT9GzWf3OPzeD/jACDOwdq
Pst+MtYYdSnve5gfGk9MT/Byp20PWo4nlZKC6oi8eMphpfLqauIwRYd3bII+b3rAYMhUmzZbUcIu
J7LPo+XAqhGq/QjdY0ujBIJOGmGXjk9YKuMivcIhnobBA4rF9UOgDPQwpwMLOTADIoZ3gez9PsuD
PvbPcLPx35LOYDEQjOHozWNspm80Pu27jowCC6RWZ0tw1CAsHosmnPOj3YeCsabjYThTgdOAbO/L
lmO1sJJD2VmrOcaynGhAKCWCY977YbO3GItWZ74gGVbdXLlnBGi5uYPDoMUDruNgRNbnWPax3lzn
F00nT1/WXtpW6tu4UBbpN+4+mlYGlMSsth/90p5IcSIBreEdLb1vNacOAOQWGoJsWqUZ77UFLCPt
er8YTqQ7jlgKByfqMl520ps7oONNMeMEbYh4EKGQ3wqniT7IJG7x44czFCnXJ+OMTCLFms4cTRW4
odfoC4ylIn7s+7YaD31esw7FfSWWUzlgDf1sMyojW0e34mGaG3e4YQWnD4Orc73XcZPUF0/7Peo2
RoQY7tZBV4cax1ewSwoz69vK50W9xXGtqIV7v5TnsgE6uneZNDyKAWQILpsxxhAHt5K5NuQlfSsS
mGA3QwktHjk0+qZjp+aQAkOVVgZFlDW19LzmmUceRUuJJBbNlS8jDmHl4HcHp9vkjeNy0MyWYAuj
vR/14JecnEMEezCYo0LbS073xYu/TQTiEPG42d2PKsfSRdHY9Oe8dfBa4MoI/ZNt18Hz4A1udxI+
grE9B5Yc/EorGngMg12YK07au2JhNFeyEvWi062pzHe7rC3OIaUoLuhNAVavfcUttAa2bPyvMWE9
KJwGvMatZeEi6+K9djYoBvVUDD8Lf2HwtUpLe/eVFXqn3DXNd498uHC/akIKDvnU4WptrWb4uY7U
b+eulHN3DEQbcdAfrtAb3XVlv7esvGjAn2Ay3QFhm7tDHAHJ8NWg/HSpc/BbTTuZ+VKbqy42aPzx
9fo2kOzWYOtMK130H5lXDi8OT3SZBaavyDasVu2xNserjRmOo9jOjstK4eXyoWFWypuOU7eWsKEF
ykAcWMUvXY/kTQzzAIuS9G7vMskIT6zt9315sapEa/gM8krZiFGAhKxcbiYjjla3vM/zY6HbGLRh
Y7cQbVRNulFJ/uINa+/0pDlKhHsQtcGPodWOVRC149kvUJSbm3Iq2hN97jalPnE6BpCeDdEer919
uVJ57xo5roeiq3T8mkxo/bLY9MwrFEAid09HnzTOcN1Uu1fKycdjafWF3M+xb16XYu6XMxOl/Lbp
wzFMK9chmEogg1UHxxk4z45FKeN9WM3RsisTE1WHsuB5gCHXim8zDAWs1s44Jtnq8u94tcuXbqJY
IDOJXf9HOVsllLxmARNU9OsLfTvxPA6d/Q9PRU2sEBVSuyO0rTdnSvlJ3Bc9WHGMvYQEkOCsTv4W
SW+3hRb1QQSrY8v8SKv1Kae2sDPXBWOfFo1oujRwBsc9YnnACVxTwEW3wrRufAtIiMvBxAQeoHQT
egYjUTVtGroaIDl++0g9eE2Y9CnbQbVQeWDbzVbads8+mq41MwsmQthoQz5YsDDcvHmkCqpvWz+2
5ltBrMEpoY5z77wNMijVc5OUj+DsJjcjJWBZd27p6ufBLmkYeH6htmPH1hJ9YMqD4RHCXY0xo7CS
Cf/zOngPfb0FQCdmsIO2BdfmxBuTfPHQge4hqSVsAhQt5py4dUAHHSgm4J+cLKYPguCxXeLKoqfE
bKKLSLaRFIehK/wUZJ6d7ymvne7ii7GMQM+ahOWJQd6JbAVCqtuRLhC21MW/Vx3pVGlVokxKu8oz
+uCrRIChF/Y3PUWxlc5UOheUR7YmIK3DWEzToby9tqVAfcCU3UgJc2X4nACy20sn1KhVepdVP4h6
Nd0Edr50R9N74QM11mjtfeHoG8Lgzbj3u5kgZ9HKa9cXFWUY4X1ZdJSagkDHHXK/cmQ7rOMZRzOt
ZziV1TbU536rE3kT9IlNmzxpZxrOZZ4/EQlnxYcrCPA86micsirPl6/C0F84DAz8t2xmEjA8iC6R
3WsyzFZy78kowURJHUevHf01u2Ssv4xJy2ZFjUXV0DLzzVrMwpxrCrnAHuyjHE6qRcF8Hqs2d8/R
RoBzam0tW8rgKDGcVnNdMi05dC3VB+flc1zPwSh24H3sj7BpiDaaNJUPEKK+N4e+qh29Izcp/0b4
CMvg2nCcYuSA8D6z4rx6YY8JwxOjZ3c+8VTZM+4VumY3VlB69gM3OfourDbM0zDPK0Lghn4Fur9e
WTaNMc4/jUNTPpX2Bnwh7/NS7NugXdtTJcvgGNWdV53Nqq9nRDXJS+W3UIId5iaE4xhn/VxqGDDp
2q2QqwkeQDmQCB7WFAZZkuqW5kE2x8hfsjLCD2xCUZID5PGVd6saWBq6AGoRWInYE4cRjRxbEwDB
6X6aDaJ3dDWQKtzOKiFwLBrKRSzi4RyNnIYfWmnXH9eurr55Sw1y2B0qAQ8CRPWSysgOh/OiSniV
QmnxmdEUzEovXPh4jI2vppUFcwUO3euFg87MAK+b8327dljUaVSJCyk55EyWRIM4aTtgO99FxGAJ
/NtVdYdTJ7+pojHqb+1m5NyeD0vvXwL2jS8YmAFa9EL73xMafsW+qci3uvM9miIHty+LLRWkNtA9
NjV4i43u5HqTJKtvnnrSY+ZD1GJTSRUN+c+6iarxhgcTTo5jhUv0xVNj89nZBAPJllfUB1QBRC7N
p23WZ6foujui6pr44zi5FUKPUIwX2dY97n0qWWjZi6IVGIbFQp4OGlEJt6HH+rKqTv5cojDCGuXH
1S/O9V177Pva5PfBujGCbTvtfV/a1R6RtTvxPSxZ2r5cmhsfActxPQRH12SOEvb2hALQH490jkge
ieKcom2V2r5zjB1vgLjhkadeZHlPLb0ecoB0kfxECze7ezDqlX2qIM1hpAfT9Sj6AOjGSsNYcjDU
M/WumaGPmXa5GRvj0u6KhGA/25KcpB5nG/TO4huRLNZBKOeHQR22Y/Kt4HeUUfMToY05x3J2vtMb
RMYi8xgLmm2czOK8te2qTrWfN1PXLqemrcwfjejdLxUZZCIL0TNCfJ8V6VJzDuiEAz7eDmotS6mL
sJVfZn2oftHq1tETjFE4O0GsrfHZY3MK9yPykPYwmggTq6NzDwusYg5/sWfjElYZzvGaJlbciDuv
hXOawecurMwqOeHs+K31OcjZv7Koi3v05ZOhels5rL+ojX7GJZ6Gtbn0YrDvJq8rX7TXcyBT8QYH
y+uSLZ2Aux1Hd4zrLCpjKswtwOx/6/bLmmcQHThFcqoRjwX4VHfXk0c17mhjRHeYh8vhwng6hPXp
2a2+75MxGu/taAsABszbwpHGGerpG2lLUC22WI/HTqAUl71tfW1CmFwILjWBlVvZTnRE+v4ObeqW
nHNkqRUVg0V0S7JUwHqUlOPAqz8t/rVnAWiF5p4JjgNy6+jBbmtcOJPpAOc20bqFn+hh9qAXvK6h
1VI2w3DiG1c9IInYVfscn9VyGaQVWC9V7tnmMrnODERB1mFyhn9F6mFBACItiFLF1m2plrE+BFpD
ls1Z0czN0lKien2wUGnjVB2oJJrZPVpb58JPtJJGug/9IOwzdeVEN9W444OmanJOunEjBOxOQg0O
aiFWXweFcuYeQouWl5Uoq8+g7aPvqIFdkYp2EtAA5ACgzhuLpyXHj5Hao604Mox1td1g8pzaoyq8
gGQy9nT4GT3irW2AHp86TTtvt6Ahuk/GDtmbdOFVbqaCLma6HBq+IcuaX2c+fbMviRniT1G7XiXy
OR2orOFAuNGxVNu+phr+3tWN+G53c/E1Xyq1nWKidtHghE35gxbffPb17ESH0c6hY3TJAIxLJNX8
gl0I7AIFHwgCzS9Dy1e4MdqJoiGcLC9slfpDMJ7dyok+DbVtftTlOI1n1QdgjYuaMNID73MfHouS
DnnmLJMH9qmudXTTJdfuJ41hLe6c1V060Dm5iI/tMto/abL6+edoqLrwK7PbLb/l9OjDy6uc2TnU
bd3Gzz2aJMhxa7QuP0N3S5YMiETiZY72Ea5WPIneoxmAZ6Q1eOAlo5hT/oFANHmn6oX5H+Ph+luX
CORGwSbajLyKiFA+DZ1IGG/0dldryJGbwccMTs4R3yVAjHqzTzAoVPmmxh3ICiHvRRTq7mCYSX9d
VpwVjziFyiu/c6mjG0rJOQvZc/aj35ZQ+eizacz0REOEp0AszY/eVYHA3E4G4Q+oTzMCHw0IZGfG
YrGvGE3O9RvoGriL5HAkd4LG1RPRtGHPjAy9R5owBvnkD0O53cLfmpMTFOQyY4tiR4C2z97V8MB+
VIT39Xvbq+QpqSCsXsp5YrzvlYULJFqCzcvqiqDKX2tAnnaqkWf2B1LRQnNTkQgjTEp/3M8RK436
VHYMyzKN7P0Hp+lqyzbHtQh52jhP9RYhXlmJWtF+aUmIKu8NJr+KlzjpT2UJlfe2HT0kS+tAw57w
pLpL0kY2dg8KbFKvqm15Ya+x9QPUtR7+WDdVLmmwJfxp6FlrT6ou/G0Ej7EHn8YquQE7J180rljU
0tD0msG7wKmDmFjaYQu+n+F8FmyVR+hdY6M7tVFNRlnVMf6GPcrb9VmPBkhH0EDN+sD8rXtALTIF
OzGPU30zLz2RTw167vIogWc9YBsL8x0ANJdgrKkY5z1/QJwVruF/YqxMsOfM6p9qiPqfNBkRZgds
viaOy1rznGOXy6JGb9nGn4ei47kQzJx39AK8syU1IQMYRz34/sor7supGavDsqlJH31GIuBKc6eF
txbjteMFAwBOi7vo1Tlf1oWQCIKivVSFNToXPZcz0l9/C8OM3qFVMSZCEp91zIHnzIQjvbnFWQdA
6EFZctIYm+4Jt6MDZt4yS/RtdUL1OrD0fYbsM5OLuHUDmYTl5N0JF+A40W2r+bgB2nMu6IFFzUgB
7ANKWM+29l4fCXWO5140GVzB2DkF0Lv/oc3AvSJz+Po6TfU1GNkFMXhsGhkflWAyl9pylMlxQsfM
caorryxOla8fVRN1/8Cw0sxTGVpGqZdH+UmjL4Y8zyGPdI84GqvM07F/swy9YRJr0S8j5NMiZ6yP
lIA8I0jKvKFaxWenliD8yUloWNMp3rqAE4fU8QUDFhKSvKuYt0XL2NGTrgqkMKszV3umSvG1Leo6
DxLGKwE1JbJmRookpY7XA9CdjXb7monqwBKTSb8dhMxB5q/8I09NQ7JKGnWyFmdSe8WtHZHVAt0x
GX+utd8AYVoA2V6o3CRtC+z4h5qVeD60DUkFp2ahf0NnjTFqJozW7YOIbHRKHd8zPJJaA+MsJtz5
yAyhHG8ZH9InbLfc/VUVV4buLpJr8CJHLy/hbU7IF6Dekn5bkoI47SyP/nU6khxhZyFnVtCPYLFJ
ng6lx5kKasF+mFfueLMG+UWtvV3s1RDaX8GFXNlkm16X96RrV93MGx0E4oir+wP0M17PN/6EorY5
szlzsidRvjsqeirZtATzxbbKBf9gV/wobLJy98aJFBSs0DmsHdh76jDvsoVxTqqAcS+zMeGp7kaZ
tsskPvS8sxTwRfHFsWWw91WXNCAvpfrwdyHK9eJ+u3gwFNBkEzdwkcTb4RsRh2w2GS5MSw4d9k+I
Qm55FlGUMNZZCFxXkiFKS9RilzC8e0ciF73VY2IIviotA99hOsxfv/lshlQm9uvOHJbAVQ9zgEQt
n3zHhaqZkOgRsmMRtFkx/a6OYB51no1huIXHJtKed8DcAMKhdJsQxF3f2gFK95jWPqdsJHJa1YRb
eBTZ5Q0bXfGkdKNfq8j9P8ydyY7bSpaGX6XRexY4B7nojSRKKSlnO9NpbwiPnMngPDx9f/QtoC2m
IMG16kUBVfeWHWIweOIM/9BP91oUO/GKfLVPSOIlAOZB81ufeYaNqF8maNF5Ziq7aht2qEuudIY/
DFgY0lhe5Q+ZvMcWJPwUWebM0S5RfxqUDnj4WDb9SwQ521jnU/PDAM60pqGbfwIE2z4y6Kg81YmH
AFhLhyZfUDfCzldAS9F+C/FG9HhJdvREijKVX8PYt52N2jCFQ4dXj79O6BMW44pkW8nfaDrDDK9N
S8E5wSqSHxmKuk+BNhrqY4syFZNw4HTdcxhgCbHTTGBXRGi/+GINaDqt66JXvoBcAV2uBiGOSI40
MRBW+bBpaBuJjz1tV5afYxtNi2uI+3e4ofm1o4GuzwIRM63xFDdk0uul+46OcJSiiUmMdVYJdKS9
zvZ7RpNqm15M3bfKTT53donUs5+JbR5Md8gkM27OzO6hj/jNlz+Ed4yQ+TSiR4QIgIm0CBj8058V
0jPRaR0OW0Ao8p7LTH11w7jZIbY3fSgY3e9KTgOCdG6F70rrG6+W3aPtCGgXc5uwS1Z6nxlX4HJL
MC4/ik+DPcLeTFWRFjn9UY0uEQCHpL9VUhkcKrdo50qhjPdIG0+rnqJzb4G4ucZCmL+806hgQeXD
Zw/JJ27FJcPYFg2JE+Ju21rS1I6qmswzMat7sPTASeA7M0Gjev6glGl0KM3uE39N/pA6+GEEtlC3
qMe5j1aCyOpUJeRKl1/VuV+HvMdsBQuxXl0eIA0wdMIUVNsSYR96vOjrVZRk5Z3U07a7RhR6F90F
LBxgbnAMOBkgPk7fQMiQOTTagKCtNOa3ti7NAPbtWHtNp0Y/9JFcrYzQPYtMOd7lhUpHPJWC6bQ/
eX/72FgOcMnQ7jdVjCIW3KAGCazeVMNh60d985xQutNuilwXe2mkUS+v9f5acHSAkJoKTBPy8TI0
05xsQVeE09YQksJcAA9FJdNgJlhArCLwJOFb61DxtyQDV9Z+h8UEoe/OOw4wEua+WMSHenB8pk6c
eQxTwuc+YwDg6F1mrJD2qj3NEjhbX35aXV+ed7j0dLR1KFewHtTlZ6a1IaK/UvO9to1T3iACR0iD
dmrhNUZGTm9EbbdHyk/tAP8lJar5GO7taGBR4lMSqfvcMclIcrUtfkO6G+tRVRIsgjVlok2ZkA5w
apgEIGtGrrjBUJ6SL8IeoT4AI0uVa2yS5R7i3KYxk3CsWYKGQzNTFf+A0zfJwCkqQwp4oM7fqHem
fJXDWvxI+M+PZWD1n0unBGWZjcS0TOATYCUu3QyEVCUpoWqtWgPNwRo38bu2VYwvgwji28vbfu5H
zokHfEX+A9Z78SPBh2cZY+5dWxRC2+Kl2I4vaqEIpCSbQasPkN/a5uvlRd/Rptkajij6duC4dQde
++mqwJfUykTxZyeLttzT+ZFkZqb1TI7mexMD8zvD9rubamR4surzuWDshRHcMIy+Rvf7TU7+M87a
qoGQFfFlpo1C/1lkQIGiR4XK+Gnna9gGrgrQgceirvU7KwkmcSttPYuOEzVfcs8X4Ws7GHix2FfU
TnCJBVOMlQsr3tjAZHS7WwCvDDHAkFXasZMarZsxrfknalUTxpWktu6Zr6ACbxtOXe57nXC2KoJQ
DW/0WvpYgwPgQBq5pm0sBz2q7jJADuKQmMS5Q4x0qn9rTTTYNnVPf2c1mT36CBGdOZ05g4GmOAUo
xj5hT411C/i+frOQkhk/B+iwxw9FldPQHepxOsoucu2jYVamca83AJkiK1bt24Cjlq5xHoGPh4kg
hTFwXPtFwPH2N72bWf0j0LZwWNO+hBlRQYTdXTkey1Bgc92qM2EDSj8p8TLKjmmT028c1B3EA9VH
Y8BFF5C+JzSzQBUoWhkl3L91aalOB/EpNBQAganTr10/atMjToY9mJ9SrborqcDy1iMO69hA2+4s
BQF8fpGfQPNUEV8Lxt2UNuGmaQIJMTXhaw1mpuqVAMJFugiJiG/ARUFghNKG/EMs7r1ijJWsxvps
B3JNlDMATCse/KJMfmWGIkfPgBQBlCsGHfbUYsb26rZO5BxaGoTBw9hBSNklbWCpXwKnpd4eLMBG
T/TfQszGZs3hwA0685iASdI+F+jADx/LMCpTryRNHjwpa9wLLYcZx8bqVdL9ekQL6c4v6LdDZPm9
4QUiYPeT6gfdumX3Y08MfYCJVNIresAfw/f5tY2CYbypazOdXoQG/HvVl6hmrkwETbQbN8EAxFSg
tG3m8egbxmbOz6bANGwXaAIhu4CuHIld3oyKh05b9kXPAm2narZvH1JtBIULSctXERyHtwTRHkUT
cn+jfgDCXVmMz8mtdkzEsnBTh2OLUDlVQe21htL5LzVD+51N3z1d40ZRfB8Mtcu3YJAqB1yyLD+6
lQ4hpSyV9pcsMrGSk9un37k16PhkrtFmb4xp9BKr7kj7OA5RjJFfkhvVJ+zUg31A+ZQhkWt1z0Yh
ba413y9mxXV/+GEQWQnxBRR51Mnb9qNj5G6/75keGhum1PXbfFm5qxKEaYjFQK8hVmyGTrqyndT4
paU6js9F1Iw/seIxPxhpUokfSeIAR1fC0kbauvX9JIbZ3QcBXhxazBCCw3KLGnOarPO6H+yVcOCW
esBt0hIAlt9uTZHhRJpVA31Fhj9UMUB/WkR8nUhFPS3JElRwjaIs+BWWanCNsuPwV5w42NkUrNNa
xQD3szPQB14JpDjpZ9nS/8IFORVz2hYq8a4YhOXpMdCbm2CIR/0V8iyMY31quoOpVdFedFjbeuD6
HHjUjOuIZ20snZsUtaNsg8Fn/XOIO+aOmRZQR5aoOSgrAHDMHQCuNf2x5AIKtwPC1/idUP8WN/Ql
RH4MWxkce7QTywM9dgEhKxIhZhRGGH1r4jyWUI17NOA0LcqydVJpBdMLlKOnNTGb1xDmlgmUuBtz
fcP4MnjUI8Dv9HWsNNkoRh/XnoJytFwbdp19UIE6W/iCDtHR6RIT+kBpWz+nWKfRDzPFwRGm8MeH
jD8ebwrCqvNAjxwgDALTj/h3VF+p/m0sMEsFt8o4q7+ZyWTpW9Ioah3cjnFbwUgOMWUzk4IBcdgh
eTR7Jut5RvrUh74eeHGFzYCtJVri5U0H3E7J8o+uHY/7HBjBDzAl5d5OnIixsJ4k5lYa6KXsc4M3
iIBJCuYSnowjNxhM4tuJWv/orJgUGreRbrnc0l0OELixaglSB34syTfaCodOKbGUi/y2ugsaOTyr
GjZYCLdK7RZIJ9aaYyPK/JbGJXqRYhLCf+71KXSPcVfH1gZkC4fUqSb9c66pdNTqCALhioYa250D
W4RTpgXqsKlIYxGwT4aB4RVKdRUzbz95VNI0HG/GgdYWQLZYR+49oNMBhQeeAh6YfsNuWNPss+QG
RCF3hvMIH//HXEZj76F6GRl0opX8CdR++WbSJBOrYrKs56gb8K4ynKA4TjN7fqWSIhgbkYAdWZVD
0n/qgQMUB8fp0KmHCvCWkZPm63FU8mmTyzgY9l3spHgOWSouw8VkBuuJoUy2hrYVo+nkhh5fBS0B
/BzRltHy6HOaQHi5cbMS34LfFBrfDfB/0dNJvgYxuEBE21BOX+dME7HqBGGGojVH7AVn+ChgIOTH
n4oKmSH0zqwh9SaQP1uMrjJkvbOkhGGnu6q/zcM4mkBb6vH41JhZ5XrYPZiPuQwYceRmiBugb1vY
GKs4RRzVCaz0ep7lNKsMURr8MGnPfZf426pel01C7jWzmd56GwcofMA4qRFqXvYnlOET4CZAluIN
LXxYiXqj8JF3PQP8YpRjsC4SQ9+OPq1Q7Etcy1P4B8VaSAEgN1St8ruNbRgI1SJC6APQvHjqk4Hw
k4eN/yXLmNWvWySKCD+OC9Cx6S04JmM8vUwoe2HbYVb6B/K2PF7bHZ2IPUphM54dP65oPVlVgaMr
U0TaV7qirwbVxM8o1FWRHpk1Da/xwLSUOD4M4bMV1MmPqp+0p1QtyvDGzlHgJGDN9k3B4GvWJ425
ilw5FSpBB/QXFHiVdsB1xHTtk5bksPQ78HyFx6jT3qgjo54g1Qb5qZKh3m0qJweVTphi2myiSYi+
x+ia02OZq8FWcQEuracJc6GbsSFVWgHk1tStIo2M4pQpgL5LO2h+vTE4WKGaTWhvMVbGtjOs9eIn
jDd8KFoU1/EOLsFEALdJbQdIovCgMB0Qpx8a2JUtzLBJxy6SWFeU3x2GsCotXx2XAXscLHHT2ajG
f5S1YwzgrdtOexz0ybFffJujt4b7y6WGlBO9Lbfzy5WwAGBs4tgPnvUYMg8M8G7YVWQPNYEcqtbK
BdTGjjS0PjHunILHlLnfvVsDANqwte0XY0wUzFUSfJvFNiJK8Gd6zUUDL1BSrxID3FB10NWa27Ss
/H0XKWl0DPGOfNH60c32tO3hf9Gub74n4LRyuBelrz45amZ6okXYZwMYKayAgGlxvtJk+amxIny7
whww21YTIWyP0UEIC3xrMjM83IzhGca2zwlR+TvY7zhiEw3T3vU1HA7gu3m0HaOhfRWhioGmNuGb
haXb4IUYJn9NKBSnbRllxU8ROID8Kr7MDEMt8FdQFrCvx5sOc2aCU0IvrO8joYL24O6Ch4Hz/LqD
2Nmu+r4cjoKSh2mwNnX9jaJUyPKgSy+ohhH0utdT5HpekOv1md0qQym2TVvYHxr80IOtbcbEsdQ2
av686qYvYhr7muvHnW67IkGfEzGgfI+jqOnz4bW8tSZHf7ssLPtW+mhJrlUHwsPWn3DtY6DhQPVz
Bh3osxI3MdK8shmnJ8h8EtHBGmc7jEsGE0PTJBuZs9suli4aQoo/hiooHQzppW7u4iERFee8pqk/
qQJsZ+NwDtxAftCyWA+Ao7X1SyfHdCJjtMx1ps8dIgxaQ/zSR8k4PIubAdwZrbN8NbnlUG45KXxB
gUHJlyXT2N0yzim/InAF80Ab1M56UBgq92snGrX7CUAdoWfS5LDJcegLb/Mmb6sV1nP+F6sLrJ8l
4cRadX1sFcd87PRHyHAMeCA/N4l9VHLsBDexxAzw4CAsLzZJRrC+RRdDylniNJYe90Fkenqvmf49
H/3kgJvrBty/CVp3CjP4O02OuXVsJcn8k1kECoSfEDHPg5PzkjZzKQ2MJHS6bG2oIMu2elxZ2M2q
Eyb3iYrTjhEXzpsSDKFKcAICscoRhnFuwiDBkj4do0kh3UAMyBsV0L35SjCuce9Dnzpio+na5Kyx
+yqnh8SyB4x+Db91PLLqZrohQffrdhMWLbx/pB+0TayDbvDAS+Jy0A0piWKALVb8JoGQWNu0KzB7
yXVFwSVEN5s7JKWV7JDR0Pw6qa1OG7gto+++zbtew65pm9tCAyZ7LDMjtR+QPLK7X7Xld52XAOPv
9nk8mU9KHJnWjoyqJuqDcBva1Qj2YzbqMt3PWmjmN/jgYrbB32LCcaoRvXmM6tBhBNHpueoJmhaZ
F+Pc2a5NK26C28gM3Pg5tXsc9GyiV7fvnTQIPwrImDMdUhqBFyWxiovQBJ7kLkMtNt3CDgn6N60L
JOU49oH4rvgMpW5FiiP3jiFeETynyGNDDyg7Q2sZ+tj1uLXtzI+BGA6pw2g21KBdAsXUyPpLUCoA
+ZX+EX1WnD0h4xZPQVMDYxfo3fVro2d2hQsW/dJPZmgWT6Af4bpPIdAA0ssoe1PHIMJB7XK9/r6H
RKYPjkVzhG24qGicdnPwWbGABwTtDqhacY8IxBcJgQ9B/gHSvYyGa+K8c+Psz44NyiHMCdARcRDs
QHFrQaJ3Kb5TnJHaXYwl52ttRNGamyB+7sOm3TKt8Nu1m/dv6My0d+S713jj55anAYC4GK0jOpWL
x20dmw5zxVRCjXrgS22hIHFRm2b10pth/epqdfArbbAdDYuovlUM5dfl7V6uP09s6I8A5mYj6M/O
3ZM/+oq0T8eqgiy1o11TOCsYXHRhyMf2wJ8aDxWP0pucopvReGDqyS3LzeUfsGxLzF0Q5jMkOxpd
ad1cbIAkm1AReR+RCwNNDuQ6OCiRVD+5PDqOQG332eIuvtJ5fyedMK9KKwi5MJtxJWn+6WMHUPP0
yg+RmsdSl4lNdOj6vFnrYFWjjRpDcghixznGGuIaKbDvZ6Qlsiv9n3dbjwqe9Vs8AQlj3XDnf//H
1jtOD1mYN7MLSUOLg2Uj6nZU+7br1wggltOxRDkqfw5Ls/qRuYH6gKRKU28vb//vxvGf55+kClET
pAuYw9o0yRY7gS5LXmgaMPF4tEZ8Xxuf9FutZD/9qKyy756BrehiXdFOsWaOXPNLJxOPtrhKBs1d
E9daepeava48Jrjr1r/6RqaQgCNbBMfAFMl0Qwowdli2NSjAdHJKPd+XYiB4h+CRzNAm4CoVTh9J
CSxmrTRaqh6nwQFQO5Rh0W+lqdr+TYyYVfYC/cIs3sCJO/q9E7cQL6zQbzHDqQCzrbATraabVLS9
uU5suiDbtnDNFAo5jMPVoOD400MYtopPDN5HzWtbPfsBdVRtVn0FfHAtEQ77SPtdo9xBNSU9Jtng
W1e65O8Gk0JjsIyAjGWgjWMJY7HlKiDaUSQ9zDJknTcDyJitXzjTxir16DUGCHJrpcVwwBOoWBVk
1w+oyVu7RM6z83bEB1qVxc3lY6C9OwcMwhjAOShfCrpsKL+dnsYG+7JAQYdu69YOOk89TDPl0OSx
prw2Y4YugON3MCPBUZbrwMB10msFmdF9Rb+MbyRHK/R1wKGi2gNrG9Ud6B2tXJkdTY8fcKvrVwfa
fHAz+jSMvD5Xys8CmwfQnsNgvcnWcmxyV1F+UuoqjQ9DDAI4RSi33AaZOvk3pg61YNWWOkqwg54D
zkAnA8RL5o/khgFtPy+NfAlusE06cYSu0ecHuh+W+dQb8SC3qYm67AensYNyT9rZqIxvitDcQnTv
lVWjxM5tgv6huUHK3vqkl1OVAvQth4pmeetjO6gJ7DHGxmypdBHwqLYFvk6wvaDCUSJjJE2e2TQW
mAtNb+LHkURVHCh/GHgjPD3F3ogTaPtg61VOBzEvq2czlioXKvCccW8jBGS/thq6WYESG4CnwGfY
LwEv6rXvCuNrrVitPNYD7RcvDNFrAwKr++E2nxivgJCuweWGODNPW6y7g+i+b6qeArmenI9mZ47W
OpHB9FzzYeXrAhERexOTG4Q4Sip01YSV9RH1XIubHJ0rlxq/ZhjGnNDt7q0udosNMg10zNGHrDze
wuRv4BiOyba2nParTAMTnw4kVw6DFgCKbcO43rYDhrZrsjgeIWxDGwRTj14nAAET31U/0xSvRlY+
euhiJG4OhZpxzC0ARR3mnLLov6N3Cnp/xQFAmxm11QZpHgZhinEbVO5cv2q1wlqBne7Arzrjo0xq
Va4iRdRvlGQkwkBfQMLViR4OD0Htlvaz1hbpATCTBnLcsdMQ2k7U7gA9FdrW1xJ8NHNl0KwjTEAe
OkIkLrpH0MB/g+qOBrqbOGaFJANqVFml+T/NsIEPlY49gLEe1cZDnQ6iPoxKBZRJsfP+NUvqVqzo
BKvtlVtsmSohcEjea83mN7N5irHAEqB4LtUwmgLUtRDHCwa3epoqXF5IZ6Z9zkH7yznuvB55wizq
xfvQxOLCIhlt205nPSNTjA/oF38f4bng3ByE30Kr6r9djknvhrish1S246J0BG4BDdbTkCQUV6aI
xMCGExbEGVEND2Hgbit4kJ/jDGUZRK269Ni6HcZtUW9qq8bVhx2zduezbgdfE6HmFMi2uekngcQs
2tG4ReV+H/kbF6TcmnyouE1kl9+G0KLhm0bmp8vPsBy7z4/AE+i6w+hFc9RFVKU+88M2QXUvGJB9
gW2gbQW8qI0tJnqugY4gmkob8LaFlrC7vLQ+zz3/vNnB42DMYCO/xsWOFttiGlsULbjI1re3eQTl
BvhigkBu3ecwyHzVat37XO/gEwE3Bupa2wFYD6WPp7ehKa12ozeogK9JGlF2qqmxIeoZLdbKDnfB
Afmt6bud2pw1e6IxAdOTImYNv8cNt47VAmYOSk25k5Fwkc2h/9StLj/du7PPEIC9BTVCCNKMZdqi
5J0f5EUnYSeP8cam3/MriNFzxewOv0hFU+Ireaoxj+NOtxOlQUTsQaGRMZIzn57GAK1B5IeCcteP
Kl1vP8BuxmkzVOpgXnIRmFUfHQXtiGynB5WN9SyJlbGBAWS0ntpEybg2CxWCCeocLnMdu8pe8zo1
GxAIEaQB6jF4yCI0IBlNDKtflawdXgK9jII9UCKa9RE+xylVsXoDmy+jZsVEbZ+A4fguqQ69fp4e
E33r199b/Vd+ZQ/yZ/6hqX7+bO6+yqXX2Ikh2V30vSoghTbL/9f/S0cyqr0LjmT9zx8/81M/Mv7A
P35kuvkv0jhAB0hqMlglP/nDj4xPTmPiTGWJYZPJh/lvPzLb/ZdqkREg8k7RwsyX1K9GEjL8n/+2
LPzIwNBREzCsdmbU6V9Y8i3jzvwDgHtR3FDWqupvdd8/aos2NULGf665VuRMCpSteEoTUW/McOIb
5uL6pcN1wDgWH4grX+acvf75ncxLE/EosMCZgbVaFNTMU0u3TqS1FhV6XIyG5V0El27jIGpz+ON1
PP7zl/4XQkSPBbyemj06uxR9XsdhM9nQ00+SfDbU9CmHRNyb5SZLBpQYSlmixAg++fJSy2A6P5VL
cmzrc51KtXa6lBYwEDWYTYBER9Goby2YxJgvXdHgPvfa6HmYwFNQK3lnpIg2XBD7EssKOdnuTWOM
PiBPVR5wpyiZajhcdENdYYjVxvTOLz/hshD//YTAEejkojvOsT19QlJrO41jGNmlAsQVFk6VY7WG
UB5ILeSuaA+v/R7S7OVVz71C9EHh/NHe195pGLppL/uKZtQatZRxTUNvWJdtlCNUmdT7y0vNr2hx
MHVyF1vgecLn+TvA//FNOI1G4xU22bqcQX6gagAh2HCdnuwqGTamjo4W83Dfg2w13PmyNrzL6585
QhycOR6AkZ6BXKcbnEch+kgpLxd9z/ioF25jr3mZjXVlneXVyItkHUuQbQD5g49zug555uAGcQwO
AAmZvWwARyiOXd/KPKygbYfOzeXnOvMKdcCLKh+hiUvc0pbAUZAMbWNBya1qxo0dAMkYR3t8YYZw
TfLy7FIOPRFuYnQdnUXGm5pYfkkns+gal9/TSopd4KTNE4Yy14R8zx0Wg4WQe4XFwQs73URoa24N
Q4VNpJDz0IfHZRcwuXYHZ73+mA3Agta9JcNXFWz1LfrI2ebyrp75HOnMaDQlbWsGbS7eolByLVb0
0EIlRFc+un4brQXC5nt4uMMLDGYH9IebXnmVZ+IPJxSgIW0Jkn13EQOKYaTJoLO/BYosqxLvk3Xm
GBbZa68cEmhWu7Zyra1so+rX5cc992bxlCQEaII7VV/E14yhTYufsgnWQJ8ooVsLWBRO3E7pKld2
9uxDkhCTyQEWZGx9+mq1Gr45N6C5bmwqPA2s7X6wB+2brDv7LqPB8ghq3oX8Jk1UtP76MYk+ho32
K5hfx1gcK7hocaBKBkqMxtObWo/wpoLhOSughFfe5TtcJHEA8XGByY9FP8xexrsahGKiqawVVLAd
3BJ5SCADGG5bNgYSY3qb+pHOLLG0PxhZweghFj8UEA1Xwu67Xuvv38E+AwglOjCfPN1vev0dbAB+
R2gAKaBqfelE7npow9BQlnT149ACVuHGX2LsdbZKq/68vOlnAiIpGuKPugNz/x32GYIj0gb4Pa1r
hlMYHFnJEYhUyGwSbXPYU+Hf32lwcPDGU+cE0XAXDyxz3L1Nix4kGjDlVoWVsUHXIvICVbnGvTgT
psAF870K63fCN39Wf9xpU6dUquVn5hpJB1AOonP0lamN/Qe7b6u9n1n2TSk6+VPIPn2oOnTrLm/t
mc8W3zJUGQ2kLgCzL84zY0m1zhX0OwKrzdatqdho+4ZQfTGM3V1e6syj4shEXuzOIFvS6NNHlbLp
chW90zUgafVhNI0I2cxOruI+rLf0n3TwLpDDEIUEUAR6z7u8/Jnb+8/l7UXUQNpbCYoR3EoNFnTD
V5xsy3osrsSm06P6O1MH8KLNUAfB/7IWR0e1x17igINgQgr+xYAL9UmIwNgUwGk8n572NVgom/Z/
OdG/1zPmMQgVLbu6WE8iiovirys9YCb1xq3qfgP1itfZR1/dECHzy5t4+g5/L+egL0TdTjcEfPji
UlOxL1ERt2s8Fcl34FdJsMWR+GsiTX+LBLp2RNakgAfYBuh4huaViHh6pf57dW43Bh02hdZSm19p
NbWO5oIbpGhDNBqNVaLb9aFV8S+M0l7zKqs2Hi8/8rlF5yKRkwsm/h3dRGsDZdS1uELfCrOHNO9T
T63N2HMR8PglEBt/ElPbX3mtp1fc7ycF0Q/tgZtUpX22yJP8OI0dZBIqTymtaUXjwLqJ5IhkSTkJ
umbIOgJg09ttMEnjyiafOcEuX6eqwbwCd63PP+2PiNT6YEgzfD69rKHD1iDrd9tIOC1qJzSPtrq6
v7y/5x6VPtecD85zY3v+bv9YT9AUjnUd4V5wfUh/QcY4CKTygLvb9m1apCVYFQMNDZk0+pU4f/ZR
oVtSr5GP0o06XRrwaSb8kFc7ij4+IhQFebtphhmiLIDcDde29vcMZvG1cpJmFgjeLQT9RQhUO91m
hmJWnpQGgkgZ9EVQQBPMQ+ZiL4WwS2eNShIK0JPphj/D3HEfY1xO9gYuZRCxe3EtYVwkGf+cNHrB
dBlmUhE9j9M9SBTGV+BoKnB//Qvfl7N1UcTaBLGFYg4aU/Dmdfs2DgyY8mqFjEHfG1to29fMok8v
on9+B81pDNLmfjHZ6+nvEBH4CwgdtYfdQMLK43RI+gB3E7uIrnxcpzfBP0vBpqOzY5sqScXitStu
roZ9FzdeFgj3zkRhaNf5snm7fK7PHS583gxjbhPNZcjpA2ncdOFoF43nVlqG1ISbbtFZ0l7U1m43
g5rHf5ea/vux8NuziVN0OJf2Fo0fliJSy8YbqjTfouk+INBlACE3kCH8+2ezSY5ojVOrcphPn600
gnyMW14WQPHSk6rIbyYQ+cgst+hhjU25vbzeucNh03BjTEKbyF36OtazB0ABhtorq67ftsJqbuSs
2MYA7ZrV6blwRNZnAymxOR/6IvKag0r3JAwx0yxmxJw15R8LRnMPqRnos64cSiFoKqOmMvjX6NcL
y65/3iC+iRApMcilf7T4FicJpGa0UdtyMtvZ1+6E4EWEtuooumYLMKr9GI21/32MEMYL08nF0yeg
86w0Bep4Idj7BzRk6nU2ABE82qnO+NlUQn9vagiw26kYnStf0pl0gCIMOqvNaeCLWsRuX6/9Uneh
T/QIg91h9HcLY0JDqRPRzSEY2gc1UoyvUT1CosgH9+byqTgTTplR0fAScCDIX5fHIrXikUamT+wK
E6ScQmYlXldiWb6JFBT3QeeByV/RcHe/ykqxN3XbNvXKMWNn56Z59RJbk/F6+Te93xEuT+ruOaMn
XVjydE0py64RifR8B0EqEbbOKoxFc5hQov5SqqPxkuip85RV9fg0ysj+fHn596d3vrtttoTeLcnD
IsntTGn0gDhoeFgCSekygYsKeWmn161yKIvCuZlS5FO1scqvfKKLKnE+vIxxiN5AkGbe5tJvDj9a
X5itwtKusG8k9lg7LizV2JUykL+EMtn72u6D4+D6MvSMztYfNKzlXy5vwPtIAVFVJa4zQbGwSltE
3VD42lTkKPhDiRIbM9WZKQ5a/CDGYtz/J0sRQt2ZGWssTx9fcVE0PkuhqdN8q5QKhai6goTH12hf
+dDOvVess0m7GQhoQiw+tD5JLCM2IEZCkqsntIR6fNqNBg4CbNHp+wS4flWWSBuRobnVtcB07lBz
XRKBGYRCX9VPw/0A1QRtxRBBoiTUj74dOlAMA5SGjAxZUt1nmlYxUkscWG9mrl2B27y/SEHXUWzQ
b/l9mS4yA2hhpWj0VHpx6+QIhHbIskyhrUPDVIsbLU3+Pi2E6GwzzGGnmU0sC9VuRHXKMRHCjzEj
u8EDE0XBerDwXkUn8xgFGkjXy0fpfY3xm1rtiDmSosSweL0+qjfMtIFudDSX0KOMwztsvgR9uhqh
QYSEQF8lyX/wxaJzwTVnsi413eK66QoZOzCHCvScG39npFZyNxh1sB0sgAigVcQBi8pZ/CHAFjcu
muTebsL+x+VHP/PBctMxlqVVyxhhyWuvHT1366ApvMrstG+j1mU7eBTZFums6kpsOHOQuJ+ZAP0e
BTGjOT3Gk6rNx7TCnwEe5M9ad/MDOp3DClElpJ7qeCqvvNZzMXHOMalr5h4PWMzTFesUi7DRwRGC
HnBnYe3V+Blt3+Sjbyn+uFJTs/tSEkulF9ED2tWW7TcbI/BF6v31Lhtzl8n5B6/mLr4h/k2npFZU
esRu7DtSt2IGNpgaml8lvcXLi505zTwq0gwW2ggqV9HpU08OKqdgF0ovGRvrrs0ydNXs3rpB3vKJ
4B94nRKpV3KB+d2dVlZMcdGDEJhwMLRckmMtC3XvCJVnD5CE9th3FggRpL6+X36yM2GYtg5rzGU5
Pe7Fk8Xo+UbWCBoe6SMD4JGRoNsf1etJkI4BuObfreIB+sxucsL4Pzi+pL9ECKZPs/7I6bbmhl2h
jirItw2/RrE56tYdcjgDRKxB29lhAUbk8uOeeZFkEfMkk147J3j5uE0nCmSfJCqeGdZEDT4lTij6
z6n0f6h1NxPJOkX/+6PKpwkiahYgsFRzcdmkHYSODHktT4po2GeJ69w3/ZQ/S7yM3i4/35mAwOnU
dK4Wzil7e7qjhqw1qUAkYTyUJ2tZIqiW+5ly1CIHrpZd5FcyhjP3qClcDcywSbaEItjperwrASgZ
yQw9DiXUST4MitFRYI6ELV1jF/1tpVUFF03jD940juJKL+v8D3CoamgZco4WD2x1iKsNFj8Addn8
S+Wn7a0OPRL6dpvdShB5K9SIglWbi+ItrvRPf7/dDlAGCwFxg0RlsXrcpjHoaFwDyTAQ5fCdMlzV
IIzWXacPBwJ+tru84PsCYZ5rgn6agQz8F2cRf0VGh82yUhdN9ETcYFQWg7IbtI2qDB/zGPuXLmzx
W5/wVwAeHr+O6JVjQuhiLqs43RV33Hchih/DTBdlLRVzXOgCp29fxZOkdc3G3URl39xVmGBtRsc3
t5ef+dwqlImzFxGAYGrm01V8/DbHpEeoyhDISsCwmuCTVNdmUxZ/y0m41XWyXtBUTIQZxC/vk4Jn
BEeooxyMlcAaI8Zsr1WQPLCUDW4uP9D7pUC+0UHhIgFzg6356QNBdyO02SokUzfIP/d8GS/OWIt1
X0b2lX7gmaXI9kxmtWTaKjCR06VcnD5puY36pvSDaUSVEr3LlREHEAuGwhzjK5FuPu+nm8grQuWN
mSncXubUp8tZFQwCUI/Gphrtb0rmd57Vj3KLByEDkKxXrmzku4+flWa2BDkmLRQi0OlyWjIGxiQG
nalLGG6i/+XsvHblNpY1/EQEmMMtyZmVlCVvhRvClm3mnJp8+vO1LvYROcQQawO24RupptmpuuoP
ld2+y7JqeK/O1vRWReTkGeAPsghRn6yPU9cp5tl2lBF2Awaa4nBQexa4UImr2pR6m7qxUqkaOnHA
9kGsRdI5JRLm12Ry0XbGu8H4CswbAnSNK0wOGChbSIqFVia+kXdwuu+vLXmB3fwgnlQa2loUP/d3
zdwg1qoVJRZ+GJb8cBuskADitR/0uPi0IAj9GRTJ8A8eMmduzgdTTyoKAteDRECRcHcwoePRK0NL
H6qo0+UZRWCI2Go8oPGLegk4d/vk7Lkt83Lko0AERUnHUpOWwvbTe0gbjmLE75YyGgWTTgMtE5Rr
x+7FOgejZdTAeV6KaIZivNDjQW2zMgslgEvT/TupOtW9+9/+YLPxi0CCGHSukGvc7etFg7tRcUKH
+rJkT3WL70ejLt6FXT6chLrNwyWchmueaab8zv23HT22v1oXS/Fxg+7cJUMY4TLX+fSyTGZ1hZqT
+Bg1VJd1ndEnn2DHotXbnxwuB1NOdoolgifRWTczMGFxiD2QAbva0dqnOtKQ/I5QSEc8urnMaE2f
nC4H211yw0xPyufJXHw75rQv4PDk0DQNIO4QrJP2raa0ynPvVso/Wo8Y1cVUvPYjQBGBKiKp7Zlv
9cGIAS3IdIeKNOW5XSk1i1KqqdiGhdTE8mddHWDOR/36RwUV/J+59qDW319SB9vZ5slBjYJ6jAb7
cDtkBLdzdOAjLcwVdU6e89hInoG65xbK1VbbBTSC3Nav6hK3+dGMxrMK/MEn5+nBDQLCGGWDvQxe
klmgBNxERXpjza4qdsTQY7rCfmhQRsXD0HK6z0WjRw+tPq0BipX/w11JgmHyweHk3X4As8g6kInd
Gs7zCH4Zm2i/1uCT468wh/e/9UFuZYLdViVmjLMF/aPtxxbxBIO3cU0E8bFfDfNmNS4za/+Nm3SR
H2e5871H+SZ0E8V9zAuvMMmxNOvd0jlwkq0hOZFIvJ18rjSDuiOMCrKFfelzocyHUnFrhYiAIi+f
2gIXELNDD28tnivcDtGB7qYHatNnn+I25aIyRbmXi5wuGuyE7ZfIUbKwhCcwjcEB4BEPoOkZA0bz
BCt7u5tIgSTsWK4uOBy7MyxdaG3jGWSFbCu0KuJWf8jaxAzxCDeR1OcAOTk1bw9owpGywi6k7YJd
1HZYStKDdsb7GZPNvAyrSKwXw+hTn5lurvcX02EoGmUU+hwbMuvuC87F6Cr4+9ohl7EWuKPLvsFg
BZq3c3YsHn5Gsg8OJM8ANbEb1Rp3qaIlkRUiIPJGjFl8TY3CuEyw44ImRaHh/siOVqXk9zg8txAK
25MOVF2ZV1vjdafjovEFQDBMcBDVwaD32admRTix1IzoobZRHrkf+XCgDrUuKU3G6333TVe6qZUx
zXzTFPfZqcHzVEBZfwtQu3ikX3LWjTmMRz9GhVz0i9qxXS6ai3ZRTB0sRERlfnTsufzixRbvuiKq
nuy0OSMz3R62FNbkZgfVA31ir1WINgUmCznxZqRGYGxI97jF6t7Ma2leYy+3fWVEq8tFtfZpgIR1
smSPhkvjkzIX5z01kt12HERTGnnB59WbBZGRyDIegDTFFOVx9FhFfNYfl9O1TVVhyao2VCCIvqBv
duu2WebcjKfODvMo694W9LA/K71tkDsOUWj0g3ON7fgsPz4MylMOngMqnpQstnOKrSdVYbe2QxCX
5rMXI7mTwKu7NMg6Py7KBJemGfSTL3s0sQ7PSt7svPwgxm2DaiIzvHaurLBHqrsLRuxlrj2YFNPX
ksn+F05oOSErluaAY9IK4bjOSb68fu8AAJQYT16CN/3tIVnmdUCtPlSjAdK0MCYUKTEfbJR1CMdx
OHsZHS0m6lC8yiSXn1f1dsiecIuipLQYKrqx/FTLTLuC9qy/ayDrDdiPdf7X/QEeHLiUvSRvnxoB
5DL5g34D3eSFinzdiNnR3CNvNiZLesVop7+grvfzfqSDoVEqMIDqUvbhItmt22zI0YepVydsgFmj
bvEnbLn0kqZZGWStfda9P4gG5hrENVkJoK1fzO3fxlXnuCWsyF+G6mhQxzIoSTijoYVtjp9Oj8r3
SdJxG48TCIoMOH1ZN/B2KS7aYklpK2l8EQueZQ4XdDCjFRKUGH8HAi2SkyTgFyNmewzYoHXo8JLb
85TZ6+JCzXfRPOGx0FWL/hMNKPcnlqDlx3Ke1He4Bpo/SnTSPyRJFj+lDWaFOMND6VPLdH5DK0Kl
0VBJC4bI/UoCy3v3/mzL2dz/PF43qHGg9+MyE9t15RkKPfEqiUJbL+xHdmYT6EsxP92PcvTV2Skm
Zz8XOfn+NkpfTwIuxhKFaTajGtvXSASWzpfS8fonDCBOVvDtIUhLjgsGbQVHAzMkf81va8qg90fm
2EsXq34KdKDlKIvW2AXElbgmloNEelKd4UhvNyglIfIGZlmaAeyRFaaR9Vlir/HFVAvcfdYyCbI8
Nq+kGa9u15DakTWTooCEk4W27fjqyVuxZO95FxeJeB5ix/FNG4Nk3LRha89q+7LW3tnNcjA+9B40
jh/IERIQvA2aiUTQdbNTYHYW2Ba1HIGsOuPnchiGk/7xUSh6i7Bp+ZaARHah2tKVzmR6QkFdM/5t
IrutfBuuAFvBFPnD/aV5tEEtbmji8BLkf3Y7gJefjXtUlV6wV6r/aeypez/P61gEEz2qB7U0Gi5q
c0kC4erdT3WsavzNEaZEmRQ+6jBw1XizOf6xxPgcteBrLvd/4K+Mc7dFLYohgGjZpagU7n5gXRRG
FKNPixfsgsRdpyEHmeqN8j5LLTUL0L6GgC9K/cM66827CFLs2x4fooe2RQUZn63lvYccKfgKMKkC
xRMsbCpkEXQlqb7rFlxk1LQMepmtIk4Ol53uBhATXncc7ZAhKKXTANvtxMYE1VNGQ3IZ1epz3ajF
E65jiaRJYSXrAAFKyn5A5LbREYjOhweFSxVywui+K5ClwciIRuv9r3lzEnHWwSWkF0gnnf/uEiSJ
EcNHfDWxj3KSp7jKe+Rs0dj5kKNw9wmXy/L6+oBsFy4AGleysLPdN9FQocIsFDOgBG8+6klvPDej
LkKnqOqnZkrO1vPN5oHrRhjwuRTPbM7bbTynXUfTwoosMFNpcAtdBXgCeIR1dkV4f2g3TyXZ8JNR
oCMgT7Cnu5P0KtlkgV2fZjzC/J4q0b+40FrIEwz43eW5iuClModV7fUnoQ9G6SHhw2nLb5Bk++0o
FR5jfdm0Jg7n6JdB0ypCtHzhtJjj+On+KG+yWyKw/ygDoq6CcJW8bX6/TYYMVZ4OwoWdzutFiVqH
CkUkwqZ0sI9wUW3DAab+lOgIY2D5eQYsvy0EE99Bxp+HBEsWaPk2fkJEcEMZ8aH0hH2kjimKhlP2
2Dg2eiEN/fM0ZB9F/TXVZu0LQtLL29xp2sc4j+bg/seQwTZnkfwxgHqgVFLYoK29/TENKAjNiWG/
xLqHawMSLWHVV/3rNynJAsvKRY2M1uPuxFPbZNIjpzYDsPzTFVW+Bt++ESBgM+HzXhtnT8PDUfFW
kyxO1tSeiLtAEEEJdDQD/LN0FJzj6s2IbPPJt7tJS+S349EgQW6ciPvUU5tLYCIzJticudHfRk3S
ZaR29VdO00QJAMubHxbVdU4IzgcHHvBbXvhUFuCF7W0MMpI/DU9mI0i1wf7W61WJgpPdqNfVbLXs
MhjdWW3oOCKbhdoexew9zK7T2wmFeGmpN62zX5p1flHjtvBLrNmRosGP/LVr0uBa5C1GERmw/r61
iWkjvqwV8fRRV1BVc4cn2o3WyTl+O3tEoccIUsUj79oTaRCQiBPK05Ch1jh/r3dudjE6b3k3N2MB
cHNRsPCu1d46wRHefkySLtxGTXYCB5C92wq8gtjTI1vBhE74OEZd9miqs3tBh1d9sXABOxnm7ZlO
PJMKDRJjXNy/7BZ+O+3oupde03uApgezupiOqJ5GDy1ZDBHJkCJqprXl9n5dmmfEtoODjtBSvEVO
JXi93dmyxKYyg6M2AkvPUSYdMJDGalG/dL1ThguYZD/WMJRCo2MOrRJ5ScVWjE8qVkMnx8/t5WKo
bApSXYgfZNm7E3eYwDzZGYecok35JWpbBHe0wUHDaDnLqo+ml3VFWZ7sDgGHXag+jRHaj1CNiMfB
Cp3GEEGnLcojvgLYHfbYAd7fK4fxLL6tZBzLh+n2/O4LQ5vBjLKcWFiXWCn5gFj1vhmZVRiy/XLy
/D36lABH2JkWmKQbI5rRnm2eC4g45K46+pqaFeGCuull1PSz5vztIY4mjTzDKbZja7TP7FJMfm2j
IlTnxOPFI7ELjco9Q1gdfUCwCxQQSWmpDssB/7Y/4nmJk6jFUXKG4+tHuHn7iblEQRdlfzmTo52c
bUenDgAk8FU0iPiI8uf8Fg6vT+wpHA1ia9+3ZFiZhotUpcD2xPamh9kd9Fp1ZuBxm/FQxmNs7AKo
InSltkGRqKX56wwmrpk4evlK5o0fxCLGR9VBMZN2nOjwTW/L/5i50jyLXBXf7q/So0MI4jApBvcl
7G35VX4bNWoui5eDAQuWFNvgQh0hxSMl+6ApnveF927DY6byQnRp54/3Ix9NL7VaEhyuS4fhbyMb
oq9qG/neAAeq9tqbQ+unuNI/ePGAYzxuE+H9eL9Y9tuECjCOCf2ATgq3mLtLZKvCUnNbjdmQvTcn
vh5XNmzJeHT/nl0evqGOXTFWKUpkl6FtxJbqL2VavVPFVH/TogpPCBPVNdM3RKXFl1o0Do+qFFFZ
X4z1NPleUswIIIPM+9qntvYvNurxgEG6XvaPIP7xV1LbqqFKYtvZP4YziD9zW1QdNtt4UfpWto4V
nhlTcwJvOFhikhsEpo1zgbRrt66HOqF/vUIQbwX8oCS3bd/wiuGCJzk80XZEbd+z2wC5PSS8huoM
N3T7piYhojxvWmj1sLn229gzeq+xsJZF9kVNvy8Gsup+aXfqz7lA/zUY0Q38PGiAUhHhz/kcGATo
X1ptwdN0HVLzG1aPMW3ypGuRiRzG6IOVji1m6pS3hY/hBYk3aC6MTWNaL3CPknI+S0gOjlZaw2Ce
fokb8DTYLlUEDrGIQEsxcBRThJq3FJ9ngX8QD/Llcn+VHoWy6BiDSqDnB+5mG8ooxqbR2JCsG2CX
TB2tGq1fuTWK4aQ+e3DgSW7Qf0PtLsTKlKcdlgCBZY04MOlN8W2VTyOfV2BS+CBaxSNO3Ov1/ggP
w1oOBDLezjr53XaEphkjp5IyQre1MUc3zd6UzMkR/xS1GZtvnpcql8js3JO4B1+W7imFLqlGTEFi
FxcjlEok/J5A7YwS79K0BbXrtm8iXf15f4SHkRDN4inD6c1Zsx1hUdb9IJacF3PiVACChXP1zLbT
cS6z2x/3Yx1cxdyM/x9rl2UIZOKqeCRXTvpC/TyhhfMDjW375Ow8HBH6UNRUSBrxFtyOyEQ9eS70
BmUPLW5Bcbfep7HWq+e0js64UkehcPKjtwUbAfbFblWmtWfnEYjCwGhMCFoddAegOvmjPpbJSan8
YCWSV9AIoYXHM3EPOp1KHJj0JOI1s3SAntCyuCouCtWIJsYPedZqnxZRWt9fP2Fg2+TCoKnFG3j7
KVOMNJx6YsKKpWQtphM0Xh3U/P0oR1+R5zUJBVQvJm03YZRPRxuHBino0Onf4676p8H05JPd5v/D
WmcoJCmIT1Hh2k2X4UwAVCdhBHUypW9rq+UW0eO4Cdc1Uk7m62hQpNNQ6TiLeb/sYjVSMaLwZiNI
9HkILRXY3TBS1KyX5YzEK/+qXa6gk0wj62LA+6Zfs52lZNFm9KE5G7U+E5jRo5zqDNGrkY7U8iRn
F6Y1X4lFv43SVJaL38vCvTJ0f5H1tRf0J9crxrlLMNlT9Hh/URwOStZGydvls3M3KFvxFrPB3yxI
KZW+qbDTS4IIqyE1vB/naF/B4P9vHDmPv+WU8sbRDYU4xgxPCxnPxtfNdgT9461IYnjFc8HePqkd
HqSTPHx4RtNaYOp+9R5+CwqrBaVczMwCo4do6kdRn36d0mW4tonjvC0Gt25OSu5Hn5P3CdUe9K5J
4XeJFQaDfTaqLP3OaqqnYW3+rGJVP3nVHQdhkUh2C+T/3a21YE8x63ZPhaechmevzYDq67kIXj9j
kmCmUjajbnXT5sK0pUwH3QgAMqVvUJ5ByLhIu7BaMExRIvdl9qJ/74e8HRiVFp3iDvhHGzkhmbb+
Nl+ZNugN3jJGUPA+CD2rsT9pk+F+uR/l9nkj6zlIqELOlCWW3TnYl5OeJBBtYZE4xQOeY+uLnqXu
O+y8mgBV6Nav0Z0Iqjo70y++3QRERiSTgjKHFcyx7fhQi2hmYOVMnFuVHwzFSL8Cah5f6qHtngwz
qi6WANR8f7i3m4BCkqw8SgwtRCz50X/7qFQ3+yJh80G/muVTxnLh0TlKaFrDt4pb9Pq/hAPOCUPo
V91sG05LYxvVHhmuljZfXuoFGJ/nocAmCIeTM7zY0eg4LT2oepg9sxu24QZcHDp7ZYvn0wjbClhe
aCd5gixsmv+Rj6VyUs89WqLyNJG8SBKRPTI6xVBERWbDoCBoxwEdzflRTVzzpAV7tFDAY1CY+lW4
2ZfAsg4xPCiIIE28Pn3Hw3d+QKk4C9R1xsw6bd0Q6tyZl+vB0OgiISiCQD8rdI8GBkbpDRCymTkl
nl8KvUgu3sQpc3993F7YYL94eoJyxuCQIW4nzGwduxwKoozlAtDWqRI/Ne3+PYJf+asfM+Q5soTC
n6Wauu/FzRSiJrtko+sZPqiKgWyzm2A74K1NHWhmNQbCis+oyQcL0qZNL7tVLJGbBmDVrqnZVFx0
aMt/R17dfaapVX1VFET33ajMT/IfeWRskxLJlwVpQY+KHucexYuMPU3bdUELzF3mD2Y2Y+Y3gARF
GSYOiraZA6XEFUjESfnJxR4+fO1sQo4gd1Dp0UBhtXbZSoFjouotDtB8jB9/uHaktrg7jeVlrZf4
zOD+dukQTBYtmFAb+vXuXVPOq1DHFTMet807NOAX8023LvYDr1Tt4f64bhkQKNCYqL9Doad8ikzD
dplWiqPjlrmUYTLj7pHiroY1mV5cPAwpXuJB5G8sgQaSSCyIwYp4Y05u9+H+b7jdj8SlWyVvKbRj
9sADUDSKbaxo4aDFK57UVGsucbomJ+f1YRR515Jwkv6Zu8SM1zhrtHDLcNbH4TElywVZQe3v/lhu
d4VMVKDSyOIeo9K3n9MYOqHkFUU0o6fcbaTr9KQPU/yc2vNS+tiE9icTeDQszjBq0hCGbtHfsdkj
lAycIFxbo/s0aLn9dmrc/iR7PhqWAyYE/Iou9S13H6/MHPRt16QCL5ebj4lAAqBYaxzHVFH6gxaf
xbu9F/iCv8WTv+e3u3yp6SnDTKlCZ1HeFuChviLMujymVo1v6Or+GLzEO8lob4YIpZjelwTQUa67
4YioUTU2ZYzaq9A705+y0Qtm0+keTYk819L6DLZ/s8mJByWAKpSLauiNnBo+7ms/ZBMrRUkw6Oga
Gj8G8AZ+5XByeO0MA8DHyFj4l/9aJHCnd5mg4HisEfItw76bFi8wZxF/Yy2J9846TkjXYeBG0w0H
j6XEf6VtPONPNc10pJRzNXszrIn+x4pNy5tiyZDEzYuSOpKY6CubVfknqh/8/rKsv/Ko7x81u1s+
UsGekGwzWkyG6+4k0Tv8cpxZNGC4YemWbhdH1SDzLNhOYVoK+82sOuPFmnjsuH2vnCyKm3UoPxxh
AGRIldE9DmEUjiFmnt6YEy8/rNmt/pyjcnmosiEBNd/22RSYRXqmfHcUVSLEAKXx7w0JEMtUckpD
YMamaMvFW0UD/8FS/AjFnGs5KCowff3MOevoq1IsgYCMeiNgv93JtWL5HLW2UoSFhQ5Zl+lL2CPA
SZ2wOgNyH4ai4QPWDC1B3nfbCZzXfnFiEALhACIMnyerDfJ0jsKEyvdrz2MmEEU9BN7BCMjC0zYU
QpezObt4Rw5z6T44dNXCCffDi4IV4NXwyug/98//2/tUBgS2aEJBQBJij75QBKU2HehKqIk463zN
rD1phFk8j51Sv8GxuX9RBPbPWpbXf6fYhl8cNatPbtSDBUQUoB/w1mg87AVcvBL0YF3hG4QWgxN2
qYHJjzAb30IK450Xea1vl2Z1EvRgVjk6yQkpq3Px7dEtfTlAVsQ7OUTDML1ESBF9WTWnp/UCUuL+
Vz4MRX0K0WH4HeRl21ltKx6Xy0youFPjh74v4uvk6uO73uqK1x82IHakqqikO9006VEfnEyjUgg1
tZ5fR6t7VRBUCuqqOyt33KS4ZD9Syw5Yr7Tq2hO54jKTMKUoRwim9EI1zq2HBq3ywJo876dtteIy
4Uv52EnEAqJSZ8+io48KMFtKdfGUoDCx+6hkRDi9xkWIa2DhT6OCcmuDabDWRONJYefgrgVmCvBB
dgg4BHYn+OpkCd6hYxGuxqTCIOuaz0WEUlUdddWjhm3nw/31crQfKJyS/dlAWyi9bIdmjBRJsP4u
wjzWm+fSsdpL3ejVFd2fNcg1HJCzJGtPjh45iM2LRU7nb0F3l266lOvUoaIZisjAZ3Usi+UzpG77
oa5yB3cXI7l6uYPFmjD1/Pv9AR/GppwF9oK7H9jkdsCuJpYBQyeeK2IwXtZKHXwyQxCTvZEEXTX+
ia2a9jwK+wy4d7SIqBxLOVwUW8GbbAN7S1W5SpoWoTqseMLx9v0jUykgcFydwUIPQ5Gt/bomAcLv
XklUtoqqUasCSoH2cS0x+60nB8LyqEYnVYqjSDiWQh2BfoQExG5QfDRhwtbLQ7B1uH73q3KZRVVc
MuF019dPHG8xaO8keyASdzujoi6Y2SrHDRKh1dNSZl3re0X5qW075cFoYCxzSSo0ATrxx/3IRzcX
tUj6LYR3pGPoduqAnSJQOFucdKuihbqXGde2U/snF1+/YOzEkvhO6n6dsG7sfCzsMJ6ixnaSqh7t
VJrlMKw4Fri1d+NfojSXdZM8HMzMexr1BK0+s0qCtqj+1Fz0smnlnMm63Tyh2KgSaSKFAXmH7rtS
TaqXuO8uxEyhfwqzHz+i++OeFNSOtiSkFKSLZB0Dzuf28w5lvIikxzSrQ1rmfWUyn+4ioiu35Q8n
spo1aAenebfYyFmcfNSji0XaPsCbAyzp7FHMczUhY9SVRWhOetcE5pDOF9Hn8aNl5d3XbGjcP10P
q2e/c8slwFhQPXNmODrwJQMfHAbyHmQlu8GPeZsgPopjGJdcwPMZbEgyZuGsUr3JKvOM8H+0Y+UN
SvYOoJrK/jZeWthaPCjEszKrCNzFW0OttbNr4nXFyY49Ghr0Hx79VIfYtrtQWYcrYFobpD1eqvte
7dpQ+aP+sbCr5TL3q3myjm6HxvkqRTzpmlFd3LfybbPTVnwg83AS86e4w+h8UEk0C1A8r07ogGBQ
kpFnEb2RfT5SSJEvDB3zsMya8WFW2exA5adr2U3myQq9FQ2QcA/+oRstr+n9uef1lUkxuCRjVVLx
Xe/zCYvRMUV4CuX69fNCU+/vWRQi6L0xpSlujR+nurJ9HbWOaznP9clpeHsO8WOkTipHIuzLvVRd
oSqOOaw557CSFl/qyprzoLB689GeKVf5Udn0f8QjzqonScNhXCosKA27YA32bd5Rj8tumLI8RAf1
p1CU9AL0wHkzWpTCeW0vYTlaxuf7J//RioLNQZVAigDegO2x7zWkzXgemrNWwBWcc6wMZ/XtYuCn
8T+E4lZDK49TgHfSdl+u8xjzlzLNHejGq+WmKzumtTEy6c78p273JT7QnHfyxpbg/t2R0/fJYI0m
oWZTr/0ph+s+tMkS4kWsPoI3059ePzR5a4GwARYKdHM7tC61R70qWnZLZb3HJr4OuMurqzsk60mk
o5HxUGB1SLDmzX21VKnhKjMjK+xUahNBW1jbMvZFmvaf8TyvTkB0t/ejhIiQNUPI4FW5nzRTX2LF
qR3MGLW2vU6O0r9v3U4/gUQerUJgL1LuX3LZ9w16Ta+p8ZdNFiJtOvlUPuyLldPqGjlzLven6mhA
v4eSP+W36mKVmkOVDIRy61x7nw9R9oCA9/Q/bGXeUTQiwfPDWN/l4IKrUIsxv0E0LBcvXjW4b6MO
aVFrEtFfDh3JoBlO+/IHa0PajEj1Fc4ttvN2aHFflSrXfRrSRfs7iijdlKvh4IEB/2yB0/P6L/lL
YxtIKY9+5GW24SJUqdwacRN0ANr+2ie2+ABH6nW+Z7J8yXtCFsLI9mlW7Bdg5+mliVl6Go5lM3UA
haM6aLsm+yESRbwDXnrWkThYi/ASqCuQibLT9rUwFPhcIhpyLYougAJmBXaSoKmcncqOHIXiwqOw
QD2T2293TI2j2gjaH3jTG2njxxHOLFOsDZzFFI7uL/ujS1bWMWFUkauQ7e5eTEaSw/bm0A2LOVJ9
rEu0n1qEd7ofpVJdpcAPzcWcIEyEpz7EqCYFKKAUD9VYVcFc2uOf93/P0dAlLEFlmfK02reeTLjm
s6V0KaLsSvpeW4voLYceGkVqfIZ/PLhWHVqkdCtpVUIR3W2LHvMru1ybNMQrpfANp+2ueTOCtU7S
bkKiSIsude6tj68dILcP4ADgRigPoGi23R2JThvPVXNIV13qXXQxdphccyBYWZqdPFFv970BtRh4
GNx3OsF7jwcg/U6j5mkalmIu/LRvpwuANbxaalj9noa27v2h3R6hoPdkZZViH4Pcv9NgCoMSGxDU
X5GK+0qtt7zAG1Qe7ke5XSFIJzm8ldgctJj3kI4xF1gRs/NCMcxGWLZZi1ZWj8UO5i8nlf6jAcFl
5WGGZtWtaPtcITZXaUockrErgN5gKs+U+cP7A5K7eVsTIgJVYfw/WIWs5u2KQHOUtuCUiLBCkuqj
2nnZ1bbQnep4Gz7k/DHfiZXqY98u7usXCJc41UWyIdly2j1TYJ47wsM5NuQGxspl8MZrb/TLP9Wa
4RZR5cvJ2j9YkGRDkt0gOyiQDrYjxXQp6q2BeFFXLkCo6iIo1TF+8vR2ebALOL0nE3i7xXk8kOnR
f9WkSsyuxlc0A/pCJRkyXvXRQwNpF5HTVQ+itLOeaVaZz0Y6ZidJy1FQOKqcYbzsERmTC/i3TGLK
DTJzIUQIc7666PnoXJwejyvNHpU3th7XH1O8zU4Si4NdATj4/4PKT/9bUFXvwEgAgKATakdB3a7u
C02oOeiGIv50f70ejo80HZF/dsYNKXnIi26eGtYr5rjLX5o2Y5vhpkp1TfVFCfuSpVTVzqvZY7wD
ISKy5alFI/G6m0oTUaFaJIUIcwuWCl23JRRokj+Tg3rU9yz39ccM8UjRMBOQD/ndLDbj6mGaVYkw
c5Y2INUZLiYKlMHsZM7JHXxwAPC0+yUESN+Lu2g7d1Gk9FM9NiLs6d28rOgtXLrIgGSUZZmmPaKF
ozxEmlq9rY05Ool9cMTR3pPdMMowFEV26ybXRTa23jpz382fe5yU3ovWzL7cXzEHixMfZZjH6DOR
a+zLIWRNWoWH6xyOiSHlFcf0geu9CfN0aU/eJQeLE7IfPUt5sCFDsEtnvDTPl9rj9HQruvNdPq1U
JNXqubTo9xVN1mO0PhUnQQ/Gh+gBJTx5jmpcuNsJXFRlpTSTzqHtCc9PqkIN0VrvHzNn7v37n1LO
x/aygMkNTRyCOuUXlBa2oWyrjzRvhu7Pikx/KADhAhOK1CeqeGWYUfg/qSwdxgO1CRIH8BHVj228
BcRFM3fkQ+Ziuc9lIdK3SRE38I1FXP7VemN5EvB2QTJAerNSp41H877j1LtJOwttnUKtwyMlbqfh
Je3FcHITHURBeU4CjKQkEBIZ22ElyZobequMIQsWajMwiGf8iaqTQ/ng41G0gcoIFIdVuS8YrZPR
jxq3ajglxmyQUc/TQzTH+VelG9OXVeuikyrAwbAkTUoqRVCf4p7dDqu25jqlqTuGXm2qD40zKZfk
nGR/u8dIW2lEIEsu4+yRyqur561nr2M4WH36Ie6G6FnplpSTedYoJ4/OB6RNupMZO/qWKFCQpiDm
JJ+W26GlqTKSr1gjmKbS/Qvd3yKIMyEekwXZ7WwSZ9I3t3uaFxh1RynSCT1gD9XsvRbOV1NO+ECV
GOUkafvcmSwYqrdnMN6DWaO/ArKJehtUzD17eBkzb+2HiiVfTe1zmxnaQ57wJLl/chwMiF0MHExq
OzOm3ZJfrUzpXI0BiagoPuhZN1wys8ZdMDkTV72NBF4EvDWEemAy5v7MoFmVOENWk4u4avfe7FXr
i1eWqw45sfWSk2H9oo1vT0Si/ZolhJI5gne3J3JbU4ppngjHNKkntMArCdFfU9fx0bXgebXSZXkc
43KZHixyGtR/ltRCQarKVJ6wjWoVfoQz8c9hVaw+yL2h/mOel+Wn4vbplyUxp5/krR5AvRYltMeF
ErPhF7NurOH9CbrdVnAAKTAglSE1M/YokQliQ27E6RCmMfUaPxFl/UdO2yiGJucaPiLrkLC8+WRf
3UofkJJTHYJUgEArS353eXmcuH2ZNEM4QfD6KqJVQfV4slbt0ozjMjyk42xfTemxe+1myOf2Ehn/
Kk7X2P6aJ6Z3coTd7nNkt3k7SggHGut7v26RxEU/02FAe7xPX3peypclLvCvmvLhJU+d+OS+OYpH
TxrUCK1x1qzcnL8lziZW77mWDSRfpaUHJdq4F6+Fe5uAnfRH/LNO7oTbzU6ZGz9yXiUcMDcXaj/R
Vilq8srUSVuwDh07sMrPsuWjKPKopGNLz52jejsqDECBaQPGDKcq8x5qLHCvtKS6kxV7u9GlLJEU
NeTCJh/ZJQfT2ml1jL1sGOtueqHu1n00ozb3Vfbgq9EhMhQ5KmRwGsF7DEG2AGYvvJb0H3sx31rL
+UfpYMZKSi4e7aiO/3N/Mx4NDZkK5JfQu5TK6NsP2KC9BpOJvLgxhRt0iJJnvl7V6JcZdvHz9bFk
IsLyo3hPyWYbq1eakQWDWNXSm8kLt190ofiUv52UpTpzmTo4ZFgQ5KrSu4lEYTeuToiKkyDm8aaO
6qMiPMdH7a72G0BIT+1iiUDnmX65P0A5gO0RjZgJuTFy1NwLAMu3A4y0VniDKo9o0Y6AFdPkc5nP
ozQTcD8vKIY9NdHkXPtl0r7djyz/5n1klJvBFQH0o+m7W6HCi711LZjGsaWoitoa0iOc/7P71/04
R8uF7BitLklJQyxvO0K3cJwRiS6eHSsV4pI+ol80boNfbCNOPubRgYXQEHG4W3mb7kLRQFhmZYmQ
NmPz+RmqctcmQ74gc7sXO5+n7/dHdjB3pJLoxMhszwA/uB3ZKvIUr1j5OK0sDZ9QEJpj6jWtP62r
9rgM+BEnyej5k7GeCa0drFWZePHsYNsz4l3KBzpD08suJ4+I1xyepFFgTZCCFTD0QflGi7DyhdOI
h/sDPpjKTdTd9zWKeFnXmUKDgfgPNoXF8qLFsQgabzwTdDkeoCw/S8lQls322zJopVUXDjWhxulV
mPYClKWmpjFyB+OZPr+4uXbmbyH/0t2WkE0FxIql8La1x0k6US0Q4tBQAcxVBKLjLn4Xzevr8dhc
qXQiZUbFC2EvSVqIWUVANuWa8+JvQ5E5n4rVia6dMepntNNfzMH9iKjvUewmgcIQUX7m365whAui
dahByNi9W763kmJ8muLIBDqc1u80IZS/h6UbQr13+mf0oOtPxpwPa8DhkH9aLYuTfShsC4MN++84
MaOATKP/l14r1dfCWrCGi8ezbuPRroJJxxONxjcmX7tKaBTPa1003Jx6skqBKaTBiw5wZQ3IKETH
ub7EY7Ve6OsrJxfp7ZqjxMyRqHIc0/nYr7nZHqwhdxxkrNQmXfzWzZuPaqW2s0/BPv2grYurPY3Q
feKTwLf7inKMZDBREsUJYo9imCYDyMhC8XdYbPu6Dq33wuu+8Ncpil59RBJK8vgQdaaLtBestgc1
soXgzMoWpYLD60xNqHSz/d5S6rb38944ky06HJx8JwIOARyzlyFXlbZDsmXkWh2sOUxTz76W2Gj4
qd5pj/fPp9ulw+Doq6LcA6ScxbNb7dGoZyY6SGE5OOZ10Nf8n1yp3PcY9vaXZoLsZw0QQVU1P4Po
3948ROakojlH8YTayTayERtta3vs6aVZReDlInpTl9x0STQjclDlTff5/lAPA2K2ROuaiheQ1W1A
Utd28VKZK7tO++JA4fOLOquDshP6NUkBB9+PJ++y7UHioiVKB4smhXzB7j5tbGoYvTScxyU26M9p
Z8zPnoYCz4LzU4g+U/G5BszxUP8faee1IzeSheknIkBvbklmZjmVXMneEN3T3UHvg+7p96MudpUs
IonSAjONBjSjyGC4Y34z1ItvLu1fbx7ddNZ6usEPoEOySWSFnjeSniD5n23SVxYJRVvfKFzuMK/t
gwx+xxmKWfkuTWR/0vTmCLW2s4mvfsD2vR0bRStGpw/7hiYe7REwJH0xPHXWdER0ev0IEVTQuuL3
Amil+3y9spOWOV7hlTLE77oLkYM0A9VFuPX2F92bELcdB5JKIlqx2w07jpZdD40MG5uWfTRz0cyR
xAk+9d5soEERgio6rQnClVVs/XpCCX9Ya6aUoZphmRppZuaXIzqF9VyoQawcqkjtTQ0qIYEDMyPm
24RlQ9lOtVWrMrQyUd65Chdp3FfLuxqkZnD7K2o7x3CtuaHNQR8QU6rtvjDWLmirSzB/UJaJvuhh
+9msOH/T0vIWHy9g64zr8lxeZh2a/ylGe+e9K2OroNMmURgCLaHJExXm6nM2R/aTUyVpjASBNR/J
Pu9+l9XBERE+gxr5+ue/xQL03agG5b0M9aRv7+SAPNXUxi+JyL2Dy2mncEKciFUYAgNgAilVXw81
Da7wGo3PolZ1d267CpM6hZJu3ab1qWnjzyl8qQu2ORNnV3UD11v6Byhb7cH67CwPv4MggnobCcH2
7WlmaLgSobqwkrmHy2qyWD7CbXZAamvAVxTOm5Md3jmbD0w2QOi67arGuMHVRSrGcIoTee+4A/XK
YaDoZkXKwdx2bmSIA+DPuS7IG7ftDrWoAOXN4xCWtoETARyx+yUt0hCrkT6EWghEpleHu2aJl9Ao
kiPk5c5uos5NNY6x16xus/OlDZU2qVy6LYlQH9zc+LvAfOfr0B4esp0LkXQOECSnjErwFo7dINFS
qkmEjHNZGyfZZ/XLEjXJgSjA7nwAmlNkxj+JjvD1lrWa3IzJTYcQFanlIV3G8RTniUbRVKkPVm4n
TKFWgxQGfBdA3tsYrHG8sqADM4SWHRdf5NKVD3nkGZ80PdP9ocaaqky0yS968+1VKUDelFKoS2lA
7bzNFeAo7CgQ50NY5I0WQrkh1m2q9DTHvXEQMOzeAauaH7044Dzc/NcfFHFj9JYsOn9t7zVnVSvE
pSjT6jRl8ee+srIPg6X3T9xFRTjYS+ZLz60uktzo4Gvv3QGE1RDM4SqDldzcRZp03cat8jGsZtTx
/Hzp6DepWj59i0sTwHQ8I5V++1nYSSRAQ8MfhkVJb9fYnA1z1u18SWnqek2f0PEfDIypbOfRnbHZ
mXAgC5QIvajbg+4dk3VhaYQjt0rifP29Z6iEUrck35v8yc/tSflkzFX64fYoe8eEyHrdQIRiMMmv
R3FSI7HMFhc8oxfWKYqGyl/mrHme9OqIYb77Fdk3PCMUjgA2XA/liTmVOHsNIQ7HCChqERTbRA7V
CS3If/upGL7kqnlUAtibH+8VSAp2jMvbdT2oWWiWtKtqDBHmmNiUsqtCVdr6s8ytowd5b4IUulV2
59pl2Pbt8naJ9DGeuXK0IXbvbatPkk8NCtLWF2NaXylRoZZr6WN+1BnaOxOgTykLcKXxemxizHGZ
TbNHaCGsVfTpBUF8WA+dPMtEG09gCo8UOo7G28TvkRZNRp0yXlL3aag2Q3zKm7Y6q7PnnsVgHKmK
7a2ihbP82ikH2bsVr1j1hAY5V0OogGH7huUeDtkyMuUJV/DkoEtyNNZmmxoT9P9MBwYABEU/jbPl
PZQz9bBqjo8w+rtDUSymtYxIFS3E680peqNBIRIAgFEX1pde9kkQD4V6AhH7dg4fHV4QG7Td1px6
W5LIBk8ZK529WSmtd0Hdzr3oLSgAj+Nxvn2l7F1c6OFgkLhi32gsXM+KB8gtLX0YQohUpnYq+Z7D
ykI4upX3NiHZALsdeSbA15urK84SSu2mS1Bq2slHU8ltugpW+lA7puhQEV6Ozvfecq3GrXAhyV0h
PF1PzMUkHsEaAWCWCO2s2tI8NyV+bNEk9YPKx+5QK74Bw9YdogidXVHqS0Sgq87lKcM09IWNIakJ
WOnBUHvLBTqXFglFUjLHzWdsI1fHAzgZQi8auvuS3O6zohy6FexOCCy5zTNK13cLVkKha3FjZITC
ChbFJbULDLDsQVZ+UtXZwZu2dw+DMvu/Y23WqTcqw00dAAyoDeQXqEzuo6NM7l99DrFTUWMnTKGW
/cGup1+HygLwcuqda5D4WzaWp3XfyJQritJG9W+htTC4RO9GB1HB7nf8RcNdic3Aba6HsfI8leXI
pofhnKb3Wi7Mh1h0XXtRMzCmt0/y7mDwsFasxopB3jwrLRCvSsw1OcHQmZFv1Fb8MPetQqqnccv7
fzAagAD0KdEowpL7emoaAlbqkKW/YCjVsx2NuINMxoPID7W79ubFt8NWB8zTSgm4HinSUkdT4NiB
HcpFqC5Re48lyJd4qJQD2PFeakDuQQpJlo6Jzyb8sJemtcuEL1hjdfVNmVAWcCo9W5Wvk9PQ96pf
TkoeLFP+7fbH3KtkYNOICjX6Lavz6OYQCNtTsmIky0JHe3m0R0y+K2uuLqkcUHiXinXJC3P60NRD
8h39pOixRRxxCVDrzk5VXHUXOxXGTzWShf2U23H5rzSG+b/bP3J3HdbeAHc4UiHbzYz+eJ1qHu+f
p47W5zQeQdfmivjHG9Ij95K9x4IeDSgLAJNrL+J6ya0SYmrj8CiVkYdALffD2e5mFP51sA+4eh2R
qvemtkJbiHRBJgA5vR6vL7WEp2Tiac9m1MRKO/1mrhroVe/+SRIIo5AW2pp7Inl5PRRHN6ZVydTs
JsWSARuo9huS2oMdJDV2In9wJ6xPhYscEPSubfpVrQaDsDAI/bQ0ukOEoL8r9cQIMDaMT7e3x96a
gYJb8y5QK+BNryc2DE4szJEq8bA28IWOh/VUmtTRCpFhrO0N+c/bA+4tGpVNqgbAtUgYNvfdYDa9
aySpRL3MVO5FriMIXQ7xwiHto4NHau/ZRXoOlQMKB2tqcj05knmnmk3GqgZz+JRldq+EpIODc7Be
O+OsHVeoY1AY6Ult3iVH7+ayQKw2tEYjvreKuTnlUVP8uP3ldkcBEwAMhzzrVacVRk8xYDxMLbLo
uuo8VLF+LxJ99C7/f+Ns9joVHJCJPIEh0KzJn92pBroVJwf9u9d2ESAAkEH7tcdp6G7zDcv0kkHD
CDasdSOeH+y8mjS/qnOupaHJs+9qn1R/jXPVyjujyjWSERnDtjdBlfyFr5VunNTZ6u41VShxWNBz
ln6Z5A7Xm+70P9tS0xRfNeLkc5+UuR5GdUlxodUQNH0e2qxcr8HZGPwhKo0lkPBoM8oMqXnvdqQS
p7bKlpd2ztsjkeidA7fS/VCJISGharYp8Yz2CHTMxMpXuC6yAUUyfzbsargzq7REpn8+4jft7RrC
QfbNLzj5tpOQRaXp1ehBhIjjpoU/jmrrO31dH6XHOwEhpTmYtYTSFMS2lQe9a4p0qFW6PW0LEU0H
9U+0poZVXWiXpS3R8CMtOtiqO5fJyqqgAU0Bkvxu8wIsdBYXo+djqmh63I3plH3qGM+HH2C+PYSn
HO6tjR8UEYhCr+8SmVNVwQW7Z7tmFgWwIvtm0Bc+iGX2VmttAay6nCubb909v0W4taIPuiJKmnaN
qnwHWTqm/kh1PLx9xPcKjWvYQut+1fPmEb0ex/L6zOx0t0eBOpFqaLuT+DDkuJoHZZnY/2u6ES5M
03ZifDe2Zf8Z8/b579S2Fe1kahk+J7d/z946Er5R1sHtCB7C5lCAWKxTYKNcOQa1q0Vo+h2I2P9K
rT8CR++NhB4c4K2VWwFH7nrizahOarTgkO5SEfsxaHS7kJjNJj/CaPQg2N47EutakkNQGoNdfD1W
Noks7wylC7VOcbR3unAcwIxDqlSBibRt9slLFTf3Ef+b/r79PfcuGUqo3DJ0VHgsNoHp3OVtp+Fy
G8aWitXI3OdY7uDP817zhB3ATJ//YAFpiEKydWiOQpe/nmpsKa6pKANhRK5nvuIoDtLKKPvXtl4f
7N3duRFgrgR+qnFb0YUcz2szG60+rHqzv8fGyQ4iKx4ug13Le2vVQL79LXd3DEBelOBADtDquJ5a
S1WYyJY7xuyG6DGuFAMLHU97MGLtqMmxNzUazKs5OkUk4DTXQw1oFfUDygFQiDvrIoc5DeLaSc5O
F/VfFcY/iFt+nasNQgFGL7WCtWRARLn+oN+uG6K/EZVTWBAFTZ6gGKTr+f00PdZTuQh/LLrpS7mY
8/8MpeFhpXEbf7KNrDw6KHuf+PefsTmU1Oc6U1CHDwc+C8r4EDfRC7ZQQ4nFH7wYXHcgXX7JJmwx
IHFsDNjiwKFBsE0GiVlqoDjT7ty0k3m6vXH27nKkgNfztxp/bV96TR1TNNLIgONZyYJM18cnSq/q
99uj/LqxtmuICTBVEQoqKyJqs4au2XaTMklYsJVjn9JRm89G4jYhqH+oxrY7PllGWj3FJfi8qpjM
eyMT/QWiaVv4lL+m/txm0oHTQNHlAva7eikjy7rvyZ8P4vFf6PdXv9Va5eVR/2Sjb95rHRXFErkx
CbWs7f/NhDNcuqXUVPo9vQmhtsMzucicbrjoeta+gM/3vsemkZ3x5k3/SmpDK/CndLs6bOuxPFiv
vV1IE5N0UmO5SCqvP2RZoxukUQMHmto6SdCMkXsHZtP62UG3PbhUdmoWDAAIiY4C8g9bOfWKmmYn
opmD5xgkyFMhThleJcGSAM1BMOmfHn72XT0lR7fnziShOwErRqAAYtyrE99Wy0IAR0F3aEV16puJ
g26lBHWhZkxudnDD7MwT5Wjo3twwtG23XFQTvddxcOEipZFr+rZEXL00R8cfm7p8B+xXPyeZ+kOf
xu4gvdid5yrxRh2e136L1XG6Cv5oDj2JMuUI0sQqTg3Slhd1cI8kGPZuUarwK4aa5AyB8/W3/HaL
ljCXZkNrOOilkdw1s9T90qml76VYHSu96wRa1I0fhcIVo4wJ1gPG/GZbJ0amhQnrF/E3EojtTR6B
gIp7Wl+Y0dWPi9s3Tzqda7+Uh+2+/fmSsoHYWG0ptj68jps2oPIpww6Lpry3SmF9ggPmPngj7ilq
3Gb+ssxOWCAl7zvG7JzcNDp6MnZiK6Kq//sbtohXFwIH6Qhy8rXetd8nlaa0jefIZ/QOyodxSryP
XVpkb88BiE1pTnNuyHO2p7aLvFgpCuAjQzeMPoob+mNE2Howyk4UsFIbaFlRTFg9XK63k0CkFQAx
o2i4OryIOK3SoDF753kZZ/UUxVRqDm6jnZcK7u/aVqW2tfb7r0dU1aSTUafyMc14XvzCa9XK12PP
/Pf2W7V3KH8fZxPfQBmMG3ALFAituj6PUxGdmhrkzViMzYEK2O6UdFA+mJmQHG4D0lwTi1AtyXlA
FTFMsVAI4FwfVSD3diH6q6jLsBUxGdkUmGwD9co6ZamkSZgv9GiNfc3pJOe2CWPu2rtito/IWLtf
ESWfVeOMf27bPK5dodYpf1V0q/JBnRG07i2syDBRiA+u792tuBYOwD0jXrnNr7UF2ETf07eyK7TQ
S9yUNX9xud8g3OWhKLvu8x/skFWiyICPAuB/sxNHFx1pMREzGY1RoCw7mEFaTP0nA/vM+z8ZiviM
hAUI8paSpc2Lq8xrT07rsL+L57kKGzd1T05lHBG391YMAyuU1vkvper1lfztgTBblOQ1Zb2smqr5
KptF/MTSw3oaSy16uT2rvX2/RvIrRxyBku2DSx7fO3Jc20lq6r5Aoc6/KmgXHOyL3QlRBiOrRRyO
vP16Qr2qQDXpefGo4iln3D0af8za+m4s1ejgbtrbgrBLQDGj9YB+42ZHCFxKJs3lIa9zKc5orSt3
eZtmL4sh2zMyXdHBxbF3pIEJMKlVw4bPeD21Fiq6wK2ABMGcmrCWqvc+FtPku1Q9TklsxHj1LtHf
t1dt73uyXlRDQSERsWziYjtV6nrCIyUURea+QPMfMQiX9WM0oqh+e6i9iOy3obZZCblz1mQ1pRbV
jYvpnMSJ8pxXjlL79hh7gdNbxbvJKYFHct154e3B9xaTdxMpU2IHSuabfbPUaWLWCjjt1TvoHdnm
+9xq1VDV5+VdosdHPux7hwFQFyyDtdIDvv16LXXcElGFHYGFmypkIdOazkqnvl3WCZM10ruVW8ZN
uQ3/+mggdB+VPpQi1u41t8bUJjuUddrbl+zHVZqOMgRQsuu5xBEaTnh/sS8XOYPRmedTmlMy7ltL
PxuZgatHjDT17fXa/YAA1+iUAHsCNHs9aKYXeio6yoRA97JL3WNDASXkqLm2NwpXMNuekiSoj82u
iBAAMewkp7ExFTUwAvxl5j4qTrfnsnfGCFfRLAF9Tqq87s3fLuFpgYNrDWz8FI3Ob0laTj6knln4
Tmb/SUC10tRgivKyaK+AsYjv59KmoOHUrnVOraqAWeMesb72ThOxKDejAY2ZAOR6RqurexpLFYKQ
0vcorZtrIGAVl7rIinvHqcTB6d2rGhMFgJhZwQqMuXnHaOepAC9gUGKbDEYzWbxLriT2k6ks8WmM
gPEbS22dmyVV/D6zS9zqzOiy6PORl/zezOk0r/YeSMTRQrqeeT8Oo5474xjSVpL/GGaeBgVQF9zP
sKHQRGr+ePveQc9sdRLB4Rg+wPV4k4PFhuwZr9T76s4x4+pkm3X7bTDm8QBTvXcY6Iyu0AkUFF67
qCfR7HojvLZ4ar2z8Lrsy4iJ6uXtE0KEiigL4UACyc2EtDyPDW2CClVHuuKXWirCWXGJXhXvD7hs
UHPgsrFzVvGTzR1StWMM8g59r9TuIz+1ospvtGh4yedxPuie7NyRtBDomwPbQcZzW3Dvso7ymLdK
icWWfTbSrvTnvB7PqKS10BkcN6AteyRTuPOgrtaepE+o9q+2BNd7Y4hkkrtaPyK+oKQ/9dQ17qp2
kIHRtdl/s9EuMEWTj14kjYOdsnOh0dYDaUh3m9R/20mvgT/QzYMfOCiJfqZz/083tNadmoqD6OTV
lqRYtJIfV7aOuVL1rmdoD5imJ0lM0S3Ou2DuAApUNF0/3d6Sr870OgqvGwsHNIlm0PUocdaUVO9z
Rhnk+GCDrHkusQo5Exx+igflzRrn63AIMsBBZ7+Qvl0PJ3JjbIea+loVu+5FUWUbKoOZYs6qGW89
bDQOCQ0QoeIC4U3YhiEzHcyo6uuw8Sb5YHrFEnZzWjyitnUUmK9/1VWBlaGI/WlUIsy7eslcz0rt
ReEUom6AOYyrl0Rt+U5rZ+e5VLy7CISvj3pLc19T/PZHb3qzlt86PDkhIqiQySgwXg9fIO9VJR3g
nwLBoxOVsuZTXazcUkKxsC0bGl/tfBSkvDoH66A0S1f8Pk/Bds612mIrVogmXP2Ogg5G+rlS8PY0
kkicb+/R3aHIuQG0UQhn+1zPz154cjvLqENncZZLl+rcLTbBet0688Fj++ouY1YED2hNUipfTXmu
h1r9q2zAHXWoemJt2RtR90OPSzn5ojaVj5XRWx+hZcRfbs9w56wDOlrxAmsWCTL2etiGn9KOQqvD
SauQK5gHogtR9X/wHddpkezwfAOXvh5lxJqX1Jd9Ug59eTEsRQ/dxNX8fhTe6Q8mtGIEuMIokW5N
bcXsKJ4ZMSFddepPRsEhpZpmIzd0e5y9rUG9CQwnjx266dsp9ZS649ysEfhKipPbpP9N0gOYMnhH
faW9kVZyHqJ9TIha/vXHQ2fYUyiTVKGtLe6dC2jFb1JPfRpSq37rE8MmpH/FGoF7WEGj10MJNoky
OlRGrDoZsXIe1Yu7TLylnZnf3/5+O9c/DREI72wKODJbpiVbIBkQMS9DUdmy8bs5V9N3OjHefUYL
Mwlqx61/vH1ImgMgvlYJ4Ff9eQzijIQJ4oHajckJ+qjpp920+Bre2ZfSdY+a5HtH+vfxNpHClEcs
5oA9qCU1M6jqXgnSSZ/vXRkZ6DXE8aVusiOlo3WJti8CpQw2v8aL98qmpOS5tjq1KUNdKcsTNXE1
yKmoPLb50iJ0qtdPAkWKwJhs/eDkvZ4uPNLVPoT0ERa8s5muk1itXbfcYCVSY/e5WIxw7OF8DCLv
P6vZ2Nw7Okfl9pq+PhwreZUSAykyPLqt+J2nA1xpBgQa+KdBH6JUHibyCF9HIeLNlxi7lf9QzkBk
ieGuD4esiMzYyzRa88n62g3T7E9WVHwuWqc+OBy/RO6vVxEhULgl9O0AWUBFvh4rtexcWZgZiMyl
T7Ca6NzUL5Uq+5FPZQUjEKPgoOkK0Qdy0rp3wM15bDOoZzpvlUh+2FGGqIJrAo09uPhevxgk1YSF
XBRQX9ztwW2Gqiky0+YzKEb6OaU4F6hYrXy5va6vrwc6TWAjELamRICm1PUHwC+yz2OXwCZVddji
iWL5dI+9F5nV3/Wxdw/ah3uTYkDydCoFwKbXbfZbsWCZ7dZsqHCGrt2b5xYKePMeb3L7SNtwb1or
gRauJyImr6qb1LfLhY3TQD5uEB7r4zzzwZkKv/Q68dxJ5aii/1rfEBYPSTwa3WCD2LqbXYusk0rJ
jV3rprG4n8RUPZvVXN3ZbK/TbFpK5uuTrryDPWK+OHMEixAxre5dJD35I7O9Lowyr/qWlq792PXC
fey71P7PLCrrS93EJm66qfiU11pC+6o5BOO8vs349RjorsVZZB62DBAnImU2zKSFh9uXjq94mfqx
WfT8wcB889lzevWptGbj+6wp3kFyubdUABdWdBrBHzKv11tiRn9rcgeD0Lo3/5OT8J69pSlPiWt+
bcH/HlUV94YDcgT9lo7jCmC+Hs4oEy9S26QLZ5yK/ikVa7qTuGCgBWG4vizMo+LOzsX5S9TM4dYk
iNmW9JPSNst+UFqEOvThOe5bzad6at7X7ngkOrzzMDDUmuWRAZB7bQ6Xasa9mmGWE3ZWOyxnt5H1
qVTJER4E4PCH3OjcsBNJclDZ39k7wGuoYnKLUtPcdmG0kYoD3douTHMRfelMmHoXiHrd9GgZs1tT
P+2yH0mb9hetBiF4vn2Breu1ucGJMKkRrw0g3oVNkbPsotztKr0N1VHK76k0EVN3i+mp1cYYxTVp
fEWToMQjQh+TT3OZHY2/N3t4C0DzKLPSW1v32283mtctEcTrrgtbMWffa/w2fCdO4vvGUUTgJuny
MtdyvKsr56jjsLOzVtd10lE+PS/zJqWAQGhp/SS7sHYVJ2zsUXzQVRE/AlnIP97+yLtDUY2hib1W
KLcQnh5mNH2TCgmYEgfjYhGmL4HvBUUCxvv2UDvnk1rPqjfjriXRbWu0khocfdQ3QqliR3NZlHbs
eZEtIJ5aPxenTo+PEt3bQwKgul5CNzVwY0LiE+dkh+6o7UYJ2aBlK0GyKPPT0FnTW3m6KOX9v0mC
RrgesXHsOVWUqAWsviyhsFu6Qv28PFmZcXQp7E5uPZt0fX8pX10PNSqdlkRmhlBrNhjfEk/mT8tQ
K1hTzwkIqdyzP9xewL0DgbEIxWySUG6izdzq2K7VJUHENNZl4kdVWd17Q/JvoiftByjQ84PTWd4z
KghH7J6d2IJSBUjS1Z+D7tQmLkbjoOuMpG3DSGY2lMKiDRDXenuWCCuNCsyKBlpb6ZtLdm4Kadik
2aFQ67+qMl/eGZoWQdec+9PtD7lz6HDvo1VKhQt5jm0BtOvqahEDaZQd4TCJNl8TjiNeEcjeHqF+
di5Roh+mRS8PSvK2Z2/Omt6BqizC1jBkF0xa2jy2EvofwkBK9+CipPU1HsbyoTTL7CmVAOxuz/U1
9mltUTE+BS4yYg7/9TZdXGdwyhWbwF8+Yek7/jMMVPEapTIvrUGhRott9ySIf/yyt70L0fqRkeHO
SYFOScpKEMJveCUrlqrz1CdYt5vFmJ/t1Bzfj40HPHk6JYWX392e8c5u/VW1hGzOUQEbeT1h5NC7
KcqYMOIV8WNe2fGXQXbJwSg7h5FRfhWdVItEe/NG5FKLHUIO5oSF8I9BzWzfM4rmnefU9WOG8cEn
YpaaqG85unf2thQhHXxzLgOkr7Zh3eTO8diqFAGEZt3Fbe2GZUorSSTpeNclnUJPTdPDaTGqs+NO
+dfbn3dvMaEa08xa+2kUMK8/r55meVSb1ARSzVi4cpzvDWHFGSXb/1Ql1g9ytb2jSruH+w6wImHs
ZjFB8phxmXApLGybya+6snvQyyx5Xqj6HxyV10tK151R6LjoxF1bcmzlem06NMixeWM0f4xtKwoK
rDR8UHvWBen2OhRJBAMq4ofc/qba62muGRVpvYlYELjTzZo2kehkLOoudCyB0V8WW8lJl0rLRYsP
eO6rs27eOctonRxlcJuT6szZpRvKKDtnVWz6at+0qa/YhYFCoALnZzDH/q+DH7l+6+uAENwvBQqM
0KkYEh5dr7xri7RKRoRE20nMj/qyvkQyq3zZTyUCWG7/tNifaOmHnjDH2Fcn27pLjPbNEDYSDHA8
SBytHHRaIdc/A2kJuxZCIn9VGfZ9rww/RIeV1zyY+VlDBvWURstRrfT1poeqvbJFVn0qiDjrn/8W
i4pFrxIRdbCccKRJT8oyDZqfo6OpXkCvowjp9e2cXm5/8NebgtjXpE0HrIeu2TZ/A1TmGLkk1ZY4
kAQ0H0UwDXb0vktz66B68AuxcL22DsmpyXXJA0wnZLO2cuZIeAVSVJHSmzgZNVGx+F1keLqv1fH4
0Ceokl/wh2wq3xjBwgRDaU9/L60yGCfPSBF3URfLfefKti0CxZHDj1FvcaZQ3Nn9ihpuPZ8xHxa9
35Vq974acjz9bn+u12vE2lh8MIQk1s7mJkoB2VtFecqmlGmuBuZoOwGoKOU/UcU5dMmheLk93s7y
kJ0QQlDkou6yzc5wTuavd7I2dFJT2Ohh1t7HBcnDl9Ya+WwHg72+nACtkQvSw+Hi5V+ud2Cdpak1
tw4u57laNe8y3YisH2M24l+PhEbhPoN6sUZfwY+3D5VcwXnSKmQanR365uk5H1eh6rnN6286/cPO
rypbj31XreJ3okiokMshjiiXKMuzIYsB+wWv9r40NSxunzoaJgzR6Dof0qWMXxa51LqvOgjQn6PU
it87kSufRldRRVhVxEN+k8e0kbPcQC4RBGFXnUAZWbgXR2D7glGRloV7ObZ/dwPMrzmY6nFOzktc
ptg9QqAVD0WWS8PPKsTLAy+fVDhh6MF5j/i7iBSz7CQdzr3SuPJxIMKLv7fgPXEu0Huhoz3ooX1r
CDX6YEyZVt+hUoYnRqnlrUNRzHZ/LjUiSG/OrwBBUGoBbU21iv7D9QoBMNVj3aZuLZzE8wW+7IE1
iAL5ZM875XPsnA62BH/f9ZGFgYSS8C9AxEpZuB4PwxRb64B3AxjO4++d2dSnHuGlD+WIsvztoV4f
LXJTclR0lEgAyIivh8IHQDSQPJtQH5viErla/OjM+HGSO86P0E6OEvBfPa7rudHIY1dx8a0vzba2
Y/SzAfYJBO8cWbiZznq7fNNTmchLxv/hqTSM6O8OJV4REsFG4kM+V2YRVBRmlsCxIy/6UrnT+IWn
Oqn8jO5v9Gi2rfZPVTdt4/O4NN9kb6YfkqmijhInYnGfkXwm0W8GMd4XSop8HNmWPgVtZjeq3+uJ
F6Nq51lfnc4Q3y18tl8arS0j37ILqz4VIp+Ev8jU+trGhawCQDH1/0pjLD6raan86AcQcmhKjO7X
mPpj4beJ6O7p3OZLmJSy/ShSRf0XrDky3rUXpYvvzCUB+7oa33Rpyq8Iv9kPeZfp/84DliWhbS7J
38R3bX3SJjxe/DrHuvf9ErsF3ZG0cT7GQ959xaJooY6uRF0R1B3U8sci09wvCwQ78Vx2sWr5Bfu0
/rzIeIw/OJFh9ggcdOmSh7pQS+tDVKAjHniEXRw89AIectebvhp9bPWBYjTDd6Utkg5mVpvM54oj
gAYn8kHoMmBVmYUSMFlBVSPKPubZajttapF8HtFpUn1Zol7nawM10nNFbeJFKinpa4lvSB/YkTmn
voT287hIrxo/yGlRTkLQBTvY39urfBVOJ5KlS87ZhaSx2d8jxww0MKCvyW7rB6338ieYIakTtDN/
cDDYeg/8vrfXwRyeWoIXqC9AI68PU9/Dl5ilpWGAqubBlEvn7EbyCOTzCvq2djZW3z5eprWAZxnX
w9B+NxvYfGqgpWWsnEpXTI9UmqKTJbh3/Vb3ps+RsOSjPTQd4rm5a45+7qpKGmil1hwhW/F2XUe8
njhhG04pfM1VI3yLzURBUE+m2cF/oiSse3FkrgzgxSyvRafcTqxvo8Dj1uzMlQqoNcgoiNEqlzuU
VFIkTstm6oES6Ap+73Xf1l8nrN8N8FJjDIhClGMc6l6bOX5Xyza9i7BtoLJV96oeACjpo4+1lWbG
qer0IvajKYm0U1bYuG50EC5OWhzJD+3QCf7XebxeOV7e+e7oVuIMUHEZAuwk59KX1uD8N6pJU148
Y0jyU6p42kduCqc85f3kvW/1bvpZRMJc/CaJrOTSVKL/biV1/cGVjffXYCoc8Tjq+OijsLspiO3K
/KupB0CdSdPJ5yiHUe+LztDkSztky0uk18qPrBL2s4OomAorrRVjoFkC0dKmqLMnxfOQocvyEn9w
s9GrxzSOp+HJVKX7vWobc8aRpi3uu3jpRJAtcaOe1dadftD46+/ndkoBhGSR9iJNt7d8RVZIPWai
ek8TqUrDSSzYwzWum0W+lG5lBEJ30ndQwdldNNPmF8jwzgPWAYR36EvTQymqSLo+pkk4OvQQWuSF
1AoFziyfl0eRFyWQcQxRAgfNnZ+cB36hDhjgQarSEvBpC2yH6lypxnMjzBlimjuln234MVo4ZFZD
ThZj2+i3TpvVYTQU8QdRErV8km7T/oxTFTVogSPhFzp8petPkT7+KJGaVIBDTuU/qtot9l2FdPES
ZErhfp8S0SpEPJ3IAuAP1neKtfPnIe/d59jFBzaYld7738KP/zy1NQYOaHDYP/pKS4tAVUzvizot
UXzq7Diqw7lcNAfYUKQj05sYNX4Go4j6YHYi8V5qZawHUw+LyMe5WKRgcowp8Qt79rqvVeF2/wxK
rs4nEPH1M/gymg5GollPxdLoWejJpjD8toH8CzBRUZXQ66r03BYKelEtWhDGmd6i80/Z5/O/JPEO
f3WjS6O/z10LcvaSa/I/koqyPcXutHyxYK3MXxxDYGGKGbvSBUnZjsrTOLdWEzixm6bhkDj2R/Rb
ks8SNqT1aGV8PZ/8eaXNtV2CDGlpJ8WFcyQ+tcbg4idWtkuf8ib2wxPazIX3YAmzGoMh+T+cndeS
nDrbto+IKnLYhaZ7cvR4xt6hHMkgCRDh6L+LtfO/7jXlqfVvO6gBSU+6w+Iv6c61K+J5rJou7aTP
Ly+6VTuX3bB0b9jhDkssg8A4FdWIgwA6NcX3cumyu34OZYP1kTDfPGCtQdw6Tv44zbgtQ3aw3QMH
grLQmL3hwTW8xk78YnV+adUEY+xOMHXiBbWWO7sIFVu01s1zDhXZPiE01VzXOgu9m8DKAEbmqyvM
S5wyXC+pqrr0qjjvgs5OPCxmb5xIYr5kLDbndamrpy7b22tLvS2fMhzUMkC9uS/iNqtnnUQLuKvF
sYUkD7FcDHJ6OGV3PgVRfpHpUtzDyve/iW4OVDxu2Lkku1uVOqJlM+nYUWyqK7dy6ofccHPScmcS
wetQ5/apnUuKKC9vnaQo/Xy6nzK7KR9tDH5lMlSqb5CmZYQbUxpZ4cEY9fIUOLYKDyjQhCOSrmJ5
Dhg8dMnoFBmgnDxs+tjH1FzH1lKVzdFQXQGhKcyK7XpwZ9VctZtb/TAyytbLpsr7NcXwpzCPMkS/
NAHIHESHjFe2xeGy5LhFrcb8hP/pztx1y/oObXKQJDaaNvIKyqkvylOVib6I+3yL2lud+/lvJhVB
kALkX52j4U4ICwTNan5bZqa6MYoms3dQVu38pOImF+rXyjltE23HZBcyfECRpM0SKbIRTE4wB0C8
7aqh0+h6o3llGH2UcxQ3Z06qDZrOrc22E/xpGD2Jwg7udWC5X/MymsuLTYjZf4AOPDVH2UdFe+wa
aT6utbetu3Zldx/MBd8Ed6ACm5Sy2djWdiMuK9trv5m7vEyCQ+n06Oo2LE642XbL1aqXboqNvrU+
b60auZrtpbjSSHx6zCvs/o2enasRl+rmz/WKuHk8b8E4YgKHUfSsHI5LDwdFHlu3Dh+1srBvWawx
8A4AibcwbSaAOXFTeguLD134Wy2Tp8AeyO4zx9LUMb4vRnM525n5o3I3Ka62qbUecdVwprQaev+q
RmFPnETTDCEvqVdPme+TPZrK9rfHWVX5tUGKSmaR8VnyAS3tyyAXzSejNMyBgDi038pF93YspDC/
w68t7TjL1vFWZWzzw7yg73WFqNXQg/x3vfLoFVF04S96g7CEW62Kh8bELKeYRx0lAuDPYergjxzA
xSn3OirUiKR8JRYJwkvWe3ssWr9KvePBI2scX8EHjPdNYa3ESqXQd6ynzBRXvSWImDiNlV/IMl2M
562o75NAA1a+mktdlImLH7ggO7CMK9JUDxoVu35rTljw9TWE3XJy0QdcexTmvUq4WECPzmelJHdh
uU3lT3C7uR0b0m3ySzmVqx33jm66h0wO8AH7TdvytgqRN3nZSL3Lm56JShEzXdkijC+7age/FNZ9
vVltFPtOm03pyrHWSa6txqEyGEN4vM22qtjXK8Ofabb7FCjaNtDtGIb1InOrtTg0Qd9+NpuqyuJa
9uJ+MOrg2+S2/LXKzz30gBa13osKdkSS59xUR1FGVRSDI6heS6MSj0yU3THVtRUsR/RUZxvLmnqs
EoJThuh9ICCL9P5sVwmluDo2Il9pQuR2YcY6XNgdavDmW2HJTYPiWaz5xrIWKsWdfuImnpDZE6bd
tM2tXGRPhmFNXZKDqPm25FXkHLQ0M3TghclnWk2l7izZm8FpLlWproQHeeK1LEsyuaCavNehMo0x
wdsyeAs3uh8H22vQjgrsKUOnrWzyW7TeszCmiTzNt17hTkG88b8CEezpX0SjbTTx0tsOjY+8NNz1
MPXhTFgRZkXxjnsncVTx5Ene2st9MK0Vtl+Z6T9QWIWXgz3NRtKx2k/cS3Nkj3MUOgancZqjW9mc
RFliAX2q88kujyad8yjOhMp+ACGA7EsKZxbPQS0GJxW+I14rK2jauHK1dRP5euOztJbzuaDBgLyZ
URsXSBIZ4WGyteucuMvlTbCLJMRytcxfNAw8/CmXiVRgDrODXBrSJtPJiuxiCefSTCrpFSoR3uxV
B7QrrJ8wFIz9a+QWW9dy6kOdOeF0RNOle3J6L8dDdLVXETtRKbfYhrH+FUYscaMeXNDRVoP7AVGi
64ukz6twvna4oKrrUFdLz1kewJogoRdcbS1I7HidpcqOHEklk9Yft1u3G+zsEE55s8YlIDniauAq
GhsAzOak0ZMoThM05QkehmRWXg0ePsL5FOqL0jas4Gj1nf3qdbSBTwj+cAjkYpqPlEdlnQZWF0Y3
RY0nY2xmzXzbOF5dXzYWwSoWTon6bMbU5NkclDWmxbSZ3/BcU+Yxy22lTlUzy9fAXBglUUPkD95M
IZXIAiG42ItmgbHqsDIyGE2MlnK/C6/IrB3I6LRK2xONK8M/SCamJmLtDme3K4g3R+Y1RhH7u1gb
Bj94ZlPM9T7eitIeYpeag24VfgiKJA8SSoK1xvApizzez4DE0NuQo/DD5izWMDGnIiSh7Lyv9WCP
MmlwCeIyYlsTymmf3KhFop02mAMgLZthlUGXIpBrXNvjcNstTa1j2QYbGD1/aEQSKvZt4m+N5xzd
nA5CnHkRiHG+PcQtVs51LGYxfR+q0u+4etroc+VPoUUGqdysjPHN8atT5s8A/pjsiJA0DD/OuAbW
/ELi7JKoub4OYznnzg/RoR8W2/hHDcfQkKL6FHZLxEQDRbQg9jy9aBh8gtZ+GwVNOgVOPaQ92EIv
BoguRNJC4+E6iyLsR9RmtMOpKUv3anOWisdAb8o6tV7duonTV9gWbU5XbwnMxMVKnG7SD95WzKjM
gbf4JfPcb6gIyuBG9RLnFLsLu4AQiCTVQ8Y1/mXyRiJIxb7c4nrztxtuBtJqp1ekJjj82r+6usge
VdvJt2FrjfbGqfVqoC7nLelcOEjX7IyVLKmioH4x9brKRGez7TNVCqPrKl+9R76I5SSKMuAI58IO
0rLTy+e8WsG51CDWrMTVmVMli5cH1zaCKz6HyxS33rwS3FUZdiVcNiajh2z23YZkSxiHShnTmkSD
8n/73uZF154Yi88FxiN8/Ukvb9PEdOpQj4b62bsRbS1Lu8Gl1bvaTsLBcR4Wx1o7On6yuVlqcwDM
WRfik9vnpJk6r/jM84h5UuJLPOhj5djtmHSLyK5tiRBdMkMwdQ7lUrRNonNZPGt0hCV4VwXkpYzK
qbgWxTRn+Nb4cx/T1xyfVb94W6qHwu2v0Jb3fhVB6daHchSU474158HFChGsPwylP86xqiPjZets
1SceDcP+ZLdiOvr21Iax1/nQaPkbdMVak0pg0G0/xVugl4pjF4nywPZ0vxP6sm+FUSEepRYxYR/O
fd5i9p6NPz05TvZt0G7NkDrR6P9amJLgHLqJhkqaxDQe6qqsDnNU0XGrcQYShO2Wv7I52JL9tIzN
/jHJnG1sVtUuTAAHYGBCUq6/1qwsrvJq9AXyJMjAJJqe2KsyXOCVuMG3HDSzM7gYh8l9QSQy/B1Y
q4evhTWGxaHSyxDczK07PnaTX3xBrM1vDqU2hzqmcTtsVxtee7/wAhgvQzKuCOdRs/lhmbU5E39L
egqTCqdnW8xlfjGakO0uwsyZOYDm0v1uZ3uu0prErKYR2jlvS9fob1NQ9UaCxYkpaMK0EU2YZlbL
xc51E7EnNlfGnna1TKZwCh4N5TElQTHaBQibIWZH5M76m4a8isulV/YJFgturJ3MnSBGg6j83WAp
UMSwBNDl7kCf/xwxNvo+VUNRU0bVXXMANDXVlDMVsYjtj//cMu8VT7EUWh7IypqKvuIk7+Ygc/ka
GOHREwq0zTiBVz4fTam9N1NohgR+VOkxdso+6OOKe6ZL1WJ6v6XvU0/och95orlA3V2VwJrZX/zu
thvmzxBP8jLJSaCejUUYI4nBYlxIBjRhDOdNEZz1xHS2RrQidrIZT9uBFP+zbKWDdfuip59Gl8u7
Rpb5j7bus9dlLcuvE9kyvWpUoF+khVxzknX59rLiYc7zuQZM1sYN19hBNyRP7AZsYEBtVsZWmdu3
aqXGgWwKbTNdFys/aTyXn9Taj09rWNJuGcRQ1RTTkrCoaEBPB6MgQiQoe4tPYYDFauzm/fLIfU0P
oVqM+Zsw3P63FHMvoCuVgUr05tZdvCHd94igl/OcTVl9STUw/fa20XkqOEG/FtED3GtonfSU/Cat
26hwfOhB0vTnOENDN4xNalB87d01fJFUhjouaDd8s6yhLw6gWoIqlcIn/UbveGCy4m3qgT7O2pBb
j5VOGMp06tGjBC2vnGiDG1DZrfNFFX73MNm2/hbVotY3cm3CmdHkHHixKf1c3JSqCLuU8hs97CWa
+0M5yKi/rBkd/Cxp9V9HeEF2V4hKBo9ole0Cc4wdRYL0Vzik5C/t3bYI/ZjVuvoOy3y+RvsuKxJ3
LJyXcqyjNe66jgbyxCj3Nhi2Pse9yUc6GABXPcTD1HmvbbtMGTeoz5Uzr76+X6OG7r/lGp264CoW
x9FtCyP27YzLfCGeMSIze8NMWu7sx80ibMNsHulNgozz0HQyrZ5GaZV3T5avpvWK7ob7vJEtM/XT
FM7pYuGsFOe04Dc6js1yqVt6pklTmgPbRxm08dsWC7y4UmtnJUVoRE26js7SJmpq0D2zAdndN8pB
8SuPojq8cxkh/m5wxH3pJQUvZ3HPpIu1Di/zrJ0rUjZTzo+cBppD2OVMd0NedQotan9ukyZCJzep
a+W8eG7P9GLEK2KfvxiddSMLZ7wqaGRk8ayg655WlW8yzcouaCiprYWh57yJH/O6lC+Acnt5QI8v
rw5Z4eEkMKjJJTFgjv47m+flZpV6+9nU3Km3Zm/NnFC43+OJVFhfeVtvDxerbIwLfzXzicGQP2XH
do6i7jSQv3yLloVa1hGbfRSZI9tD68rqER9Z494NhPs8MEst40n6wSOM5faLLGejTLs68EQ8GDb/
5bLiS574nu4oDWc3oxWwrIQORd3oJQ4XeX0oxmzHGg/j7irZreNXktrqtZhCAmOQGSLn/IfMsYD+
Thf0RrYJjqvDAanrimorWE2BDKPZIZBRSxKFyCt/ZI72hnjUALTQFVvyhomMPbQxnPV+iYHS2y+k
J/6T2yzBkExNuFzlvbCiWASecdnodXSvZ1/Ol3pqp/KiWe3ipd1oJN0U6DzKY45Eb0murylRXEd4
XzYKlyL1aHQTHioaVhdjEGZRsjL6f0EOyKuOsM967zA1qyyODHHzRxBTDb4qFs0p0VvRCez89MWT
S3CrFqNmyFbb5iXg/qpnwqQ4CHUb1TcW86wxtnVdPhi2RWxXkx6qtBu77FsO/k/EUisuRpyc4YSF
zea2sUk69Zyt2iKNbLp6TH2dDa9b04GBVYJbI0ZyUb1AXDR+VGyAHyPIhiJhZpG9ubVd3Q8jGUSy
zdJhPo6oy2naFD2+ohTdlGo/H3A91G1z1XSTkR8tczCuQi4+P0Uhxe0Ogw6y7qIemq1NfMwT2liU
PoFnGDzrxnXHKUhRJyD3ogqGwmwHZXGMlJ33SaGkdbnRqGe+0MvpVDEZ8+KpWEhd/VbPIU12OXb0
z3yXQM1tS7aRg+6LuH5WhsVRdRuoPiI98jb7Zwsm43vvIvya1FZjkROMKFpEecmlPaEcnzB+G4I4
6jN1P7dbaR04GW2AiseK1Z8bTat78q3GzCkiiu11dLzZTOrV753DaNDzIZuwpioJ+sV97Rsw3dcF
9kt2rACa3K7GGlmJjFrrXm97mcnl4xXXYE37TxnWIDuoxLaePBLpIWakxli3beorvSc9CaJjxnMg
ERJBKKuy7xuqne4xs9vtZwvoIbzs3W56Ccsyf/BleCxzYQ4Xi2EVim67sukLuGvtAjeIotsxWuc3
RhahuIAj1V5TEMmfRpNzM6jF5l/UrWE/bPM2ROSWegQrSjlwLwhFOFWFG73bjCSCpk7gNpSctVOk
e8GtD7mowwMXax7RvJknedED9qJ7JBrEL1Y84Zsb1TgFl6U7V3ermy1fJGH7yeHjlGC5Rvt3HxZk
vbta3s3oRP1y4hn7e7eqBGlstWR0yh3+zCwxz4qRIgb+tTVRQzkasM1jrC5ceLGtBhPIh3105oze
Pq1976u/BGQQtsrKH2AjkHsaUf6s4gCJjuiWAS9Nv7BzaVDhb+OZh5Ud6nF9NwaEJnAm6r7o8taM
ex/NMJzf/TFP+06On9wIz7DricHGkK4N9DnKYR92rvA3gWMIztjfQJPU4rga1NipOVcEG1sV+XaK
aLq/QI929raxR+WyakZOFytdqykehxouWaGsHIxRHrRuXFdhSA/IIHYQHvy8S92tQ1SQpM9qjuVW
A4VMzXCKTBk7cl69o3bG1rhr6T1jbCvqZhS/RKFUcbfk4Yx3wVDWJDz4WDort2hp13baNIsBAEXn
QDrV3VQynl4Tf3Dk9CInKbcTCYzIjbjKHLBN0QJ4E2E6uzCe7XFxQ9To7RqIVJy3PvdgGkirq56c
3Jc6i03kRRskRFfpfHIx3+3uZGcsJo0Ygo57MZg+tCpsNW2y7M40jFezaOf2slpmGez/ri376wK9
iunZt/RGqmWEW9j/wmDUJrVh7Mcao4hgMsRTb3gzZf42m9aFt9T2fCtdmuhMDITufiNkrbc+YZxM
IXZUws+z31m0BfhHu9XQXA8d9rivNc4r48/QInbemWGf+cmC8PzymXGLMj+12icXSrLIb60vvSE8
0z82DTPCi8zSmqHy4Gzh9tNY+h3QQzpXfOuAztYnllFME/PdjnslJGJO8Oa4hsnhtoLcpl9WIymM
QH6o3AGppx6AAh0YJiqoPNS8HcgTwxR4F9rbJuO59eyeTGOahcewJNNqBeI8mpIj5YG7CL/70vGD
75Mf1sF4KpmT5kXsLn4lBjpQpdu+iZAo8zOidM3SJVyc8nopy2a891aJOHYC7w3J7yJYsuB6UVA2
TqWjdXtjUqG7pxCHjTltaJ1vj77g9/exGTIqQMIfB7+feZkvzSe/MI3la7YuhA1mJWt0odjfPJpv
1dGJtvikL61REzIL02aUQnttVlerMSHq7A9BrS+GdsZLZOyaciZUTkN1ByCqkMd+Dqb+Sm3mVqXa
a536K8oemaTOHUKV0vV0zQsF1GSLq27drINjrG3ALINmS7J6bhe+1ZyYJzQBq+VmWD2qmc0kvqbj
MiKLgN7z+mXKl+KXWjZLXfpcAvVhcevsi5Gr3oxzQ88vqGzm9nExo/qp7FtnimHPN5gsEf7cFBWz
uv+aD3UWUGs50XKRC/5SQtxYs8uc4/Jz8mTlHUywzusJYKb1AgGJHpNHzz6Kp4g+XAypxnhgkpo3
hzqstq+rDPon+NDWpzXMzYCCaSjTQRZlxxCBHDEuJHTbmBFKcdtRez+EqHcAZHaH1oszPyu+jkM+
WIn21KjjVoj1rbW3dSaR1aZ5sCZb/lgRJX+bp3q5Mkj2G2AxvX85DQjeU6T5qeFwLjC5rC+dqpJg
BsbthjGQbtI+1+51z+mZ482eGN+INcOg1y3n+qYJMMmcKRsoIx0h2lgXtsAjgME4k3maQN/bzVo+
iV4EtE+DRncH2QBvP2wFk9+nihvxk2mogZ40GqaYQ3hBsTLXcAAhNJYP6KPg7X4qpQdouu61egN3
FD5ldWvVx7zLguCpx/n7VWJoCWDHXbyfUa/rlWaMN6yHbPXaLvHmpU5VHi27tkMdoNSMaFiTzAsu
uDfDaM3IdTSyvdTmXFzMgJn7Ww8qU0lJ7RG+I9XRy0BOjnkNYpP0fmbbLG4grXtNIqasyuk9D/j3
Evg7Bp8yC9xYeoH6KnNiU7qsLXiOitKdaFxHON9OW7Ze0NbK3cMQDm1xDZrKaHE2LNsmLbNtetmA
CQwpZeT6vfWt4gdC9mEYz4W3XLcIP+njKmX5VY0zcOWwKKqHUbglo0s77MEtrtvIlGW01TX1EuUr
MvzR7U5vyBOr9YsxAenDHIbhKtPeUXc4H4gW39UYw9GBYKUb14hlto3PRUFlHOPFhXh+QKajDu6y
Lg9j5WjBK1k8My64gbY4V0HDjWdFAK5yPXCdRxHS6ieLluYrg32QD7pGlDphW9K4rrZSXOcLKVaq
oe5oLrfdlNDbSvmllo77yYyWrIm59tk39rCO9o0hlCpjk0nQW54PfkONNwDp7gdVhUcuo7A4YqZa
HCdTGFMSMLyyjo0VDY/ekG879s+zb/tc+Q9I6yDz2vZc4rGx1eGaFuW6PpRAc5+dUsr2WkV+X6SZ
q6s8kYAOxjTzsjxk1kOScQwVU/G9hUBbX3tTLuhlWp48WnZbtcdJuBH9HwpAmrDjopNptaavHbHX
TRoLHZxXKBbddpAm2Df6bkWQp2YRlaikB85wzSRl7d+sagvLdHON8FvQD6GTSNktOuVwo55QtV2L
v/syRO6lNPvxVi+4XCUoIdFlD9u2u7J7gxZ2YVHJHUkQ7M/S0+oXdyjDrbo092YRnW2T8nOxwkRV
mEG/VJXaLiqgFA09WIPRLPCg+kUVyvtkLQgTX1vEu8ettXzygb+DNP+FKwMtjqxSiOqRSU53LnrU
NeM6kVTRhxWVOrZL4V3q6sNVzqmwiPwid4QCOMp0EZpHZ0h4ihTpt1sXJkLQgw4avr7XW2CfajAd
y+rkSYka+QeP9i983r7oP3BQGJl0FPc//x/4/ZRbRKIMWWoXl+FrdJL75x6LgVPLCP+/L4VrMmBd
1KOIKueELRR4rGatRZAIC1yBE5bjKffr6VRYsvtAq+QcVbvrJe8u7f+YQqBEd4bQK2bRcex0mGSV
6OI6wy2hDtrytFaVH4tp+4jE8M4G2QHDeFIjbwYy8OzT1avYMiAkEfiB1b5sNr1chlykH7zA954K
RDOcVhv5039tEMjsbVAvVZQA4cNwdgYB7mRWfWi0x9i3Ut4HcMp39oaFj7tNIg9bgkn9n3vDBiE+
DDD8k8iX30vXrA/5DMa8nPqP5EHee39II6JWxcXObjxDiUKRk0IaZZTQAVHPAAKC24a094P39y/C
3r4tInh67AgffYVznq7wlEd1yGcyRpr4fS3sW1Ab1kGFhnOvZaiTqimyJ+kv1mcmi1Nqg5F5/s93
CRwfMN8uMRNGzf4q/ufAUdoF0DR4qYMCOp+UEVAVUFqO81+9SizIXfuWDOnc4f7snC1kVwVMbgxP
YekG2o2xGABPNpvCft1m8ZFs57+3ioMIJDMtoLfck9HZgTMKa2B0QglvFPXynfkJw80VTYQ3iHbl
Rx7T54SN/cl2rq7v7LLzPOGfr7CqBitjzEHDK7DCWxF03yRT6iNZzQ+6X20Cv8I91LmeP6Dy/PuC
Zt1doYPzt0Oaz9b1l1AZJPScB097R4FdVyInNzi2kRAHI/fXxLRa6/j3/fLuw+JYzJ4BbAwB58+H
BUyyuLJmrjTSzIDLDtQdjN96XDAcjEe3lqltSZCkiPv/5+PP4+5GIju/NoAB9OfKnSsxCGqXKMmc
rf3cGG33tDoNrdR5mdv7vz/lvy8AKLwoHu/xj3h0LhxTOkMltIxYq8vDkzmv8mRtzBH+vsp7u9Sj
ooVaxPm3ztUHKMsz2qgBF+jiKRjDPXOrqWuvV/DxH0Sg9/aKZ8P8gkwa7LOgP1/eVkeDDFBgSiLQ
WnfLuGZ3LtifLxZ6DGa6dW42xyQBlZf+/RHfe5Ho3+GChqMiNNr9FfzP9WJUJv3Picp2m+32a2Pn
XntootGZD39f55wqu59BiJUBhE4P7THnLDYMhoX3wepHUAmgCiIBy4mrRuvARAL6JAAGzGcm76cC
BHk3O+F/tarcl+ca9wIml+iinlu/T9pmPMtwOckQyU5cxNrjyg4wnJsrtA3N8SMFvvd2DpqNuxar
Q9/+XF+zQISjWqGxJuFk6iMeMI8ZpkEH/NHCD4LURyudvVgURLdylbzY3O+9tGktDB+qOju0UriX
f/+G7y61e7TayFYgN3Z2wGlnZbnK3ChxjdL9jlAFTuhOKT6LsvjIo/zfqcturf3/ljoLRiQY/sSg
KUp0ESFWbeMnmtM/S/H49gBk4i3590c7vzVtj8RlV3Qw/1F49s7Wo7hBzG2qp3Q2ZusE+2gBmrVG
x3r3DnCcRR+DnBaOszbDBzfZ+Uv9Z2WEgeAU7lH3nLtY2ROcRtue0nCow99t30eXNdNfhPGt/oMz
+N5SKCaa3M2oDXru2R3jI7zfrKM5QZrV4W8g9W4CLeLTqJXxUZlw/v32p4IutusD724M5+etaSZl
lzkoVsNZbpm4WJ9VO6uY4YT/1ITNR6y489uT5XZyLkoxYBYRvDx7MmucMD4JI50uRglG0g9P3j+k
CTgUDE37nt/B9O6DL3d+pe2Lcp2Ql7l7oRedJaGlp+UY9CAzQ4acu2NOfaGRInlRcIWPZBxeSpOn
vyomGX4r1mV+/s9blpSGr0h55PDMZwdf5wzR1NqOabuq8TTWx75/ctp8emiL0EsZtfZARvqPHvqd
PQQzP0LaLEL3ENbUn/FCTyTzLDKmtaqY0/i2sSVkqP7vXJVgCf7+iO991p2N74a7AC6b6c/F5AQw
hNxshCjllEnU+vNdr4rhIbPW4jhKwGaG6M0PPqv1zt6FMoVMK/KDmHucK5U3ZZCbeS1GkOjKvrNp
2zJ1Cf3xezP20YXU8/wpKLb6qhoH+5EKr3mlKeykEsauxP+GUVkWtSWdKegaadZnTmxhLv5RBv3u
rwShtgsIgjE93/ILRTqu0hWgZBOCnhzDLWaXeBeqMYYL5XvNj79/i/d2ewDVBUI62AXzPLuD7Nm1
jj9PqQMq2gCDaDRZ6oBoAiyzdNd4qZYH2EvZdV02w0WG5oU+/v0X/KP68L+stf3AkRv5ON0jigyE
4s/toGhy2ruDUVoLv72m7dYeA/zPL4K8rA9iWLekH0bvdjA3kXpND4ybL5zKaaoZpQBw+vvPeW9z
YjUTkmcjFuGeS/EA4M+z3mbEvM1Fe92u4/qoTcgVRuF9r0UeMGNa5Ad78701kXwg90Uklmh1Fqbm
xjQ3Y87HFGZQlbirrfdR1Bg8Vmuo65jhHd2ENnODDyLHu+tiFrArVQJLOHdEs5iCbwVtNszLHZ/5
wdjtwrETPqRMUwpos4ZZHKtauh988nfXRdxwv+Ugcp9/8X4slnLyujE17ca5CKra94EVj9V1Buv7
oPvVYigCmeyDe2d/jecbjaNFCEMQGwHH/Sz8T1I8A++dbAemB4KZ+qUsl+FgT7738vcN9M6JwtgH
2jgHGL3Icx0BsKSNN0bbkPqqr9II1aFLaAGAKIb8N7RlnQz2YiekBg56/pNz+ffV33m1sDVNDDxd
C9Teed5BnrCq2irYSk3lX1c+qPkQT6YTGeqQjp2NfoAcPhLMeefSYlG6KWQFO4v9bP8SyVCajYhZ
08QMGeUUovNKU70OsjIJvFn/9zOK1JG9B2lcl83zGBkOu+CyH46p26zG9eAP6rEA2dsfTbiRZWI2
Y35co2B9+O/vlsqflI4Xa2PF/Of+GWFMeKDpx9SYtvG09lZ7MXrCTGHZhg82eHUIgmp9/P9Y1KW9
YSONsufOfy4q2qE0G4/I7NdFf7249L1V6Bk/ciGWk9nZdxjrrvUHJ+WddIA0gC1s8x5tFPj/XHTN
qsBv3GxM+6wdaHI70/OIx2ZDfFBQUP/+hO8k6RhbwKZm17LYedGvRxCEk55JuFa4xQ70sStv3pxn
gzlmPMLeThw0uo9jvam3v6/8L/NRQg+DUBxkd+Gs3fL2z+c0u40Qv0bgiegUMJ9Y5Z1kCPkbAsZ6
LISDPaojlPcjFJmAuw5GGTCHYZtXDcbfL0xjACTac1ccQDXBF/j7r3vvVBGXOVg0KSkizj6Cp2fT
4OYmLoaA1UK80iEP5f4tk3EzznL9X5X9/nkZ9K7pwJKT4ZXx58tYi9AKpKRkKSZ61t6IeoFNc/JU
2qP93wPArg8MbtTb1YvPzXCYFTlDAR8szcCYn/6PuTNbrtvasuyv3PBzwom+yUjfBzSnY9+TekGQ
EoUe2AA22q+vAV/fKotWSel6KodDYZnkOcQBsLH2WnOOScn7WHOX71lg2Lt4nXXl6VUR/f2Pk0Bc
uHcg9Mnf+XAjYWlrbETcQ2RVDb0CrR6upqxeIi9GWGKS9Xb74/f73koMY8/1DIo5lxSobz9Ot1bJ
3VzqMRrNWD3M6aDhoe/lA+5HDfZ0FV/aTVP8rG/wvYsGkCk5LiAvN2rit+86Zqk3JXgKonqwjMD2
WpRlZaaECAOVDUlg/ORMfmelMFAImwbnkzCQj+8nXFZgxs5TZC1JcSGsrHvqdHPZ008rXn78gX7n
0OiUg4Lj+Gj52tvX//T4tlZ6neuaT4whkV86butgI7YxICoD4m9Q8etPyrLvvKGJy5qHOLO+je33
7RvWjYkDBbNEVLRJvKvt6b0yM/1AVJqAftSIn1yg3/kowWnC9WXCC1Pi47aIQfrA3Fedop5FK0LZ
V+zRNZioy+2fwcN/p7p9KIW2OogENDBfdJM/LHx2inTMzuY5knm6HCwDakGbKcNNPuRaaE+yZ/up
1tfZ0KunXuCvsXpvvVKnIfmUQcJ+w9VtQjgwusO4BbI4hhXfJXE3XLps+k5cD/mhxsRySJJC/gxP
9r0NAz4FNqk0Ha2/hlytmkGEJvq3yOr6BolQjBHL0mfrjIi6+qlByUEVu8zJs8fz+Ni0GdwRpELK
uzSaDFMIQIA+/PG1+Z1nGNMAxmQatY7DAOvbS0VVGsCoHZeKZksFsVHlbvSlESoLii6hmcVhVbwe
c2Vj/GQD9713pjdPI5tZBKSij8uMNZAHnyZzlKvOFwInTAr2VV7iKLciTerlk92PmT/13vCTSvM7
lysjEOZKbNm4XHX920NOcH/VUmhzBBQ9RV5mFz4ZgUZktePPYri/s5RC2d7eh144fJMPx2jIMjF4
HM4wG+JNnG9O1R6lzswMd0bcuKzdwWn18ScH+J3bf1tpiKCgMFD1jz30RbOGrmgwtosFwomKIhat
NriOwzrNNSsAaA8R/Pgy+stnytVMgWltswnaeR93KIz+G212h4W7L+svey2t93pjTnuklH93Lqjz
VlywECqoYty/5NGJvBzt3IGDsYkuT3jvMr8YXXRGdLR/Ush876ggTRmcQRdozcenfa2JJXdtZYmw
AtOhrzpzCCxEKykypamMfvwRbo/xb1Y2III0JqGk02BFePvhTnSxyaCEBZuQIZe+RIHNqH9dGwAs
P36f7xwUaw8bHp3Pj3+8by9/LQF6kLTGEpUjHAQTzxf+F3J+E69pX3/8Vn+5/Dcuok1pzIrN1uN3
tuWfHnx24YEg2Brm2Fbbgxx6EfW4K0M5KMuO1vfypGrltPvxm37v+GjPGRtOlp3AxzCsFEYeZlUN
0RHyNbgZenZbL/TsHIk49v/lrQwiCLaDo1b69qO08b1pqBY3fZMkpdbqUS3Bn0MS7zn/msf95+f5
v5L35vpfF0L/z//m758bsYD4SuWHv/7zSrzXd7J7f5cXr+K/tx/939/67Q/+8yL73DV981V+/K5v
fojX/+P9w1f5+s1fsEDgC7oZ3rvl9r3HufP7G/Cbbt/5P/3iP95/fxVg6++//fK5GWq5vVqSNfUv
f3zp+OW3X+DH/+lT317/jy9evlb83N2UyfW9K1/rL3/5qffXXv72i6b+uiV1MeVljMcCZLIeTu/b
V6xfCfJgMULQwpWoozr55R9108n0t19M51cX8pXKxnRrWtOx/OUffTP8/iXrV/ZywKgoZ1jQNt3I
v4/+m/P0f87bPyAIXTdZLfvffqFs/nBjs0sjHnZrUtOX5+U+bIeMrE8QgOIb0c01fS5MrwBHkON4
1MycAkBt1T7w2CNy7cgEfSfMaW1SnOuqLeNjurZqJFJP9U2N3qbXS3GHG+eToOY6ynjQrqq58c4K
HAnnHkX7RcJ+CzwbGuiLOiMJN1tt82L0usgCRX0UiWdjbxj78TRnq4vKJ6Hfo8AywCWjTaQHKMN+
iG26yZ2UO3x268vsUFrNI4bUI94QAmFHwzrT8vmu9prsYuan94bTocOuxwkle590zxI+BuZk2e/w
Yd+U9Gp9b67hYYIDcAOlSpM9PsI8KrEPh4VJ6qDf4ffwuzSz9q1uADGvsnK+yYE8+NuDNWB10pEL
oKAGQyFOYE+mfZnUxg4b9Ph5KmEadIb5DnQIUX8DyaDBTB3ohZef7LJa/EkpaX8Y3XhBO2s8aSXB
wWAfNec4jbpT4cAGuA3Pl9CZuezTZ7VelDeGCTLUhFf4+HVY+rVsOc09Xlrf0WblZe005LdD7hyk
NHARNXbrvSSaLE7g7sRdPxgkUZpjCcmyKL/OkJQORT3u5pgGeZ8Oy2HEAHlMmzh2wro29rJT64OL
uPhh6qBcDdhiLxJjdc761GotH6D8eGgwQGISzErrDDeqFgyiW48l9uZLI1OBS9pVs/caNQeBm2+m
YKOqYQ8SbAp4c2PpLJCEB8v6yoJsn43dgOQ4btabdTStG71GBG+LCn8Mwuu92yrd3vP6/mxcM3xE
RmGf0PADdIZTc3AmvNMJJ/VBL5UJUAJ6YWYD+r4FthDgmMhDi1IubA1Fu4fcUOqhCaNJZxLh29Ya
+2J2MOzhWUf4z4y9EvteFs4belS+iwcuH12phs7sPLGnbncTD0dEcHGPQat1TrB+zAuCKKyAjRBQ
GyerQicuASTj+j9W7lod06qVB+FBaLInb1+No/pIO8W9N+1Y7iZP05TAU2FzlXbpRnKwR6TQufnc
lEOK3l5J8Cgnen0We3Wa+2qPd5H9NzYIs8+157RMV+R44/gZ8fYSxDxVW5hwuh72YtaObm/xcFXr
LN0jUY75w5LRVDuwm4Fvl1AsQEh7C6gvA0V7NDQD/7lwLkd/sXUNOf1EX9sq50/Y1dUAv9/8Vuup
dY9F41OhaB1S19K4RO56VmIkxzWoaXtDsbQrfChx1LO53U94vqJGgGCqKz4iCQ31om1JkKiRtx7s
2UsBCIFimf3eSlPHF0s5PLaTtxZ+zCgVSe7wrNA2fNDHbkOpmdOuJ/xXnefmUBNxEOpKp2K2L54b
t1ejyXTiJ27V4TzP3fKmSudHJ/acw2ApRmTr29WIVMy4ms38tswQfC9yznZKVhTX8YDP1SykCwlr
modLtPgmxNYmZ4ZQN23xaOvzfICRMVxJY3Te2znVzhYXxRBq2d7A1CuzAFn4BGdqVuV5ZaqzEk2J
ol/og6wQ7CdT34Y4ZOtLsjlzbDGVhcGm6PYN3CA/HtY3ZeqWixT8/xesAtSUJty1vRB9GsymPe96
V8EPj3nqXYuByHi83l4pFnmqy2o60wtpIqdfdqIsHgrFtMC7T3mHSV4ZqunkDtnoXWXNQnKH0g7F
U8utftlQvOQB/vT1plHqCzfpzNBwE/3IoyyNfR2GABp6JOpR6Zj1/dwQ03tU1aTep3HRizDX54jn
TepnlXLSnWQKMYdLn9DzxS9b4gOw+etl5GbKIwpr+2wtqvyeuQF6r8k9Tya4drj99JA2Jp97k+b7
2Y5DBoRJH46KlxwNMx3OExBIW0yjucd3AOGoGD8breSJNeTV0YAOvdM0cGczFFu89VYRoPvFCVcS
Y4wJlSh0CI3RCASuoSG8Y6rw2S66l7IHDOWNz05ZXpoQbmzEk9i3khwqQ23bmY/6CYNhMouDLMQr
VIvlQlma5NzStouEYMeDylwvGgxpIIKaE+0gVlbKfO0vaYsaz0qsJVFSmtUJIze+XPhC90XmLJ+o
rt0IqCSklmIoEcCNPQi4tXnRy/bZG5fLYvKusFDGfjd2X2TXdsRdM2VmYYxYLSZ2qc58udLjRXuV
jUeoymfS0dNgMd0bo9RQSijTWz0p8ZPsRRoaRZ2FSb2uPLa9OiCdLw8z1wOuVKREEgFJxphlgBhL
Yj25KpHthQMh7Ddlmbl+PxTnA76qNrB4ADewWqfqYGaeeidGp3it2B7kPrxsJ8CCFB9Ji2j3PXwv
VruhfFrIIDwBBVj3rg1NBAt3TIq10zwPOO9NKP0DHC4Hk4qmC+ONDarYaXadIX2XhkOia299AZCt
X3llpd50InUgFfCrXmEJXXCU9ifdzZfT5CTxYzPOVn6WNW15PcfxZ22aylMX8xCzAQUkjkZTnMnT
fprXZkcvEaugI5yjV2SYA6WVvrRLZgEpEgY0SyURx9qK5zoCMXt0Wp4urMsuf1jWngtTDfMGmwaN
E/uqWFQoQ0mpiZtkXp3XWi+vRwjgI/gGFQV4WvX1BacYi5OEmns9rcvwaBTqU99wR80u7aMM/oGL
2h9PO5ihXdNBjNcIHHnQY6U5JO1opUFN6ekAmFM3cgRFhC8YN4eIce1nkeEbSYTRMQNs4wsbyNtl
CtLyFnPsfNT6og1TpV2DpXJxDTYGBn74qspnfsfS9DWVXXNQja5zmbSxdpbgqN+BowSGbspAtzo9
AjISn6+pbezTEg+RD0aumP3Cq9JgwEKy84Z0r/SiPjRjdQFZR/PJImIUAaSlCZQRzz+oPRTjxWCC
PJI4ZXD5FDEZ54P5SdIHJiTNVWa/zrUCu6wNIlLfWB21t1w2MXyllcCc09xp3X0O745HiAa7bNTc
OZg0tb0eW0XIQ4mSN5y52cmdyG2jDTIQHZ+wyxQAB1xtCnRomntQ+Qkzcle5K9KZhQuTIOnqky0e
1y5vXzrG2+o5LIb4vTTaQbtLoUBA8BHOumtopcTBmjmfumxcSyiEmanvapBcxOSCXLXs3H0wm/5r
ZyhfG2kbd5MXu6GLsRKjhuHCZJKievUMIfEOl3kLL1p6l53pDFQglfsIs0fJQ76qnJBh7zWXJCSe
u82dafbd3mHLsGtBrt5aOZdK62IGIro9yAfZ7VTscC61FhOmptIJ/rCg+UhO+JWl2E8mteQOIw+4
gMRJo3We83e3Wp3QJZPlOCw8SelBFQdwTSLiTLQHcHfrQz0zsBurT62pE3wcgxp1aJRRQhTntUcl
Vq3494mf0KoXh9gL38myc9Na73Dg4JEn/OA1l9ZlXsjuui+L5EidctOZ7a60xSWelXe98Rhc1bet
6r0TqXObzeZno9D3CjC1w9Ss+jkM7vvJnY5l6VzHbKkxWmlHeNI9/TJgKX0L0MRM7WOX4PHFp0hT
1tGLoLOo6Sc1LM0UHES5vs15vE3jJ6DdjidzyPCp3d8uc6uhdcyaCSri0FTkADvSggZTZJ8dKtgb
nYbIPUMH2jqptKEK6Utyg8AD+qhaTkHj6GW4zkZ1F1dG7q/eDAsQ3ckJ63wSTTiyrzxrWWize91I
mZvF9hlGZMXmqZdscExluplgii47r1SVMLW7/DYZ+JZN2dppy4U6CeXQe3l2cMXKbiEtebpWJL4d
laRUrp21sd2ALeV6aZaELYGjS9hyQQ0kLLS5TBl0BQbBodfmZmR2RAaxAbYEqbPsF/cDVc6czZBa
enwyDiIZplc0fvwRmEBkmCWrcCXSQzHFOGjinFZozQm2MtYfnr1Ge5ZLHb6am8wXlTTJgMiegQXz
QfT1rBzrpaSCqOx9Fw9zALafKC/8vNq1AKeM1NS9LVdZh/XwXAPV4GEy3FXZqkbOsFYH24i7netC
Ukgs51RXcjqlhgEJAx/4Tdrq56XZYpwfVrC2SfuEvdC4bbEp+4Ai+7CG/3BhtxAezKmtAycvqz0h
X8nR0pV436jeSjQjWRVO5uoXqTbru7ayzT0ShxYahNPe5BWX9wqhbjNPTlQW88VoZTcATOAfyEk5
TmItL2JSoUDN1l4ewXKtip3Mxup2lfOXIW+0wzSAJCM5EX8tzqOUintQ6nOL2w60TN9bQYaU48HR
J27ZJPFutWUqngYAW3ok4zExI+Lo+/vOJU2APZVnbi9QOedJZvJHkSU3WazXczDbtYiWzlvDVGNF
UFbNDpJ0c0SY9XMCtehSg82aAHFR4N3Wmdtj+1eIJHBh4FYlZysu1ROeaThM48qGFVlJ4Yr6Gi6F
wzYyT66hE3oYw+vq1rJWuUs7dQ1arMNBtcVsdKO2huAOuOxge7RfsIg2T5a0ysmXM+uQn9BiMJsM
/t5kxcbj3Lravsnt4m5sFzWEeGPt5NqVR2C0xUWWm/dcDBQ/g1zU06r0bRV1YgPoz0p7JBc6i2i9
Njyfc85v2vaDz/7D3I4l9ZV4nq8QHrl3HTDugV1q7z5v/vWzfnIl/Q4hLgbEkgGG7uXeXS2GYcOs
vMXrsgTE92RfNWm7zzRc8yMcsfn+PxqrasFSuLqfWRrO3AySWwpe5QBfTwsyR33V3Hw6+w+AU2tO
owN8j+GNB7Ulm2fBj3opcvsyz4Y4cGwvoVrIbth25pfarP2hsfhbDbr7puLfjz23b/p0/9fO3Dff
tX9vtu5X//Gl/n9s35kMNf7z3w2yv7TvHoruNavfv2ndbT/xr9adqf66KQQQydIWI8xhmxv8q3Wn
67+Sd4SqE+GuiaBVZUrzR+vO0n/lKxrJT5w09dvWnfkrM49NWI8TC+Etr/fv3+x/0Lr72JGnY8je
BQEvERoE+3wMJ69YkJFDd1OYF7p3SghzOdEu+5mo9LvvgqKAQ0RPgGT42yaykwm3ysQ6hUqcoRxT
eWIfZlktb3/62P84uG/6kB+6kHwiJHVguqMZyk3gfmj7sysUzIpxBkPqgJaZqg3eg0Q5eJ2TnZyh
7h+Uul/PmkLLfzZG+UuG1fbemE9R0Kuuikbjwzy6AnELVK6BvZGwf3srW/ookAghEnS+MtbVGskl
QxUEHLmcQ8f1kkepddpLTeMnDqnhQXsog1HOQaI4ehJVndrUl4ihU+tnAqK/ng1TRYSF9p0ZLWd+
my78aWSBU3osbDwSoQZc6lZnIpscbRXoyN/019BaZoxF65kzziDr48As73V3miC4QaQqJBWqwRj4
SpdVO124zWR3AyPCcc2fU3g7LJ0/vhb+cpBoNTGeEZvMvwSabwPEPx3kIGWutUbuhk4Pg3RNF+eM
PX33Nwcx3M42AhJOO/IofJ8f3oURU45lttVC8jL6l9Fm4z5ahni0svX5x8ezvdKfR2e8EzMYdDk6
hll6jB9OmrV4osInrIVZq7GtqO2YDeZIVxXSuHJWFlaz/P1PEAU4aklyfQgVtT5MfrJhMAcdo3Zo
se0/pPY4UQo0yt+UC24LIknaDjNBl7GG9uG+AfdodsB8DKJsACHDuSl2NDrZ/86ZcdTV9tFolvL6
x5/lx5ndx/f8sE5U2OgXc+U9dbfdSsh4DbWi/Qy+wH6SbmH4dBucv2lMxDjHEsuEBCuIypr+YfTp
JDN8E/gNvKcSn8Z8ldckCM6nQmkovKx8YhPJnHeKox8f61+vG2bJBI6wNHGB0mT59j4gGAQbfyt1
QMhteQvbI30tiRb2WX4d0AN2VfxEmLNdiN9cqKyA/MPwFckDZFcean++8VBNYeBrLSvUpCuuNE+Q
HDhAgwcE7ObK8cdHhw/ig8YCqSfIR96IfGoV5+dH47/WtGKBgzWGvU1vfD/0a16fBFS79SnHj0lz
moOMdwl8Wgb2kk64r8cLu2siar0DWQOt9jpDKoZCkRTF2CGpodt0Im1sUXZ0q1uHjsYClWSeBYN+
pLsmeV6dFdtRzXBj3LOsaROGz342DsOwDSzGLpsgTtAS7YIKv4i46nqSA86WERzzaVrZaTy568wQ
TCZl0K/G0StTT4uMimwgvwV0qR+YKc/yzczgV/uLu0zN+cTsxT6gxfe0U27HymcNf48aZkzAnvHW
OtaRNuQqfc9K4V1YyDaJWZUNLA+AiTCwl7Hgah87b9xnpI6tflwJso6MUgzFRa56Q+/TAiJZIVGs
/JqI0mmE0aq747VSAO/dtbojnsVSKMqOStQSO3I8TPfcdOCv+2WnuiLQOjW92vLpjANxJf1jDI3b
oeGSFED52VAvyWdWR3M2I6En+pIGcdy3fLRi0oup97vVMR+kSrINALxl5SOUNb2kRsb6hrFy9SRY
mcA+LjMTn73HRoZMqaYU7OJ0yCFnYHrcgz4PgGtNxih0vAwzvvGEnNS9umjeJzqDchBMiEYmQ+o0
dZDLQP652h15HJp2Y7ZW3u+rZan0/dqaUkBXXJsmicBYyOkwrx7oQ7JlRjJCQM5tvULAYvfQ5ufa
h5BpwCmy3WSKGiltJTK0vES5D/2rQILc1+sR+xIbDU0t+e+4s808HOD40uPOa+0pJ1OmAFtcWGd9
z3lPfWNVRH8e55l3T7+s0eBaxoMBPm1sH90Y7pOfMp72gpm4o+LSEjk5gzRc4mNs8gD0mX6UeOil
sO+6LgZNGBvg8M9Y1yk2KkEPLqy7Xme00tXWa1f3FEyt61agFIUh3OdWSvM9riGbBNWyjtpOVcoq
C/RKbdFR5XP7OEpDuae3Phc7w1BqgPK0xCAeFiN+FbjIcGOqBMFZsF02X7nym4x2qRgxs/Rx/FgM
Yyv82R46CIY2MOeQaD1uCzgU2alZLYYd8ygFWF8NtpkCfrANFW4ig9uKBsHeqZsErl7d8SKFwggr
6XXwWFBx2jeDzADvMssbMCSVbi/0j92CPIl8GCGnrWsKXH2aYu2LpwyENprCXWYuLww98B9j+dkC
fqQGrgMXNCT8g5uBRNKlwT1rsF/m3BXLIUtBaEC6rxVgboYrGAqY+jpcCQqrKSRnXJgooLhv7iss
JMktD8E82zGGI6+I51t7ucTemMKslRVIqUl9VsY2v3I1sir3QzbD8EpgR2ZHorKmGRiOorsPaKbV
E7eu+kJvbknYuir6XQ2exvtU6JCfdm1qWkoabMJk7xN9AeKBjF6NmRGOWo08iv5O0TMwEoDw0n07
mhVB6OrUPWlm1fXXhjN0/VlGVM7daCRWelShE7PVHmQM0XSLvlbbnbtgWz4aeqkSRVEPaX4uSqq8
XacvvX7dJpnT305Oo5staANSMsl2bw3oY3VWdF/yogDnpLRZXh+4N+uSuVpvuu+JTQNrV1KbkrQ2
xEQpDIsyp4EyTasC80z09a3jKTbNiIq0U/oSBGF0TlLtaZmqnzJXMetg0dDiM17qixsmCXoXarEo
bimi1cd0NWUVta6wQs+pujwEDdueIBqpL+SRzO82LM6vNVWAsbe6Nr0Ss5uJ60qt2jcmWOKT1RjT
jV4Irw/MpHUf1EFaj2qH39F38K9FDuRr4sMUx73NS0/5Irxmfe4nAybrwhYxj4S0eufUxDPOeRbP
McTJvHAtqRZIycRI8gM49aw6GIIGu1I7Rlivub5CIM+ncdctfQOUvUg95piZR++AEB639IUbi/OC
WJB7p0hYsfDoM3mkVWhGiZpONgAkq3qc1IlllSygNd5LBAU9DGmLZBSLgIH3ycsAf+lepzwmbaFf
AyRWDIC6QwnnqjP0d4J+rHqntyCHTzkWqAO8piHxh6Thbo+lWx6aIou7Y88Q7nUqXPD+Ogaa514r
wfFX2OplKPJlvhxMsd6UfaZ0AZG/DmMFywbvKxJDXaNKjZGAanWpN5zuvHmviBl5NbB1Z0DSexpv
LX3yPiwtk+bouMLc25cqEgSIzDmTKRQP3f2kSjJutMEYX7dT+7mkTqHAogNPFo7CkfqanU1wZqxi
uJjINnBJ3JpNxkm1gaci75PrjQ8Fma1e0ufF4vjpYud9TSd5UtNAn7tWD9OiI0MnoWV9vSpr24Wy
x4RxGAFlov/3zJYnuIO0jvyvTHkjKHESBH82Hgle5AzaUbEY9SepMz2+XOjIDWFr8gy5V8nxVTA0
juVFPQ2aFqU1AMVazY344PR19p7S2s6DWnGY6hi1JT7bNfIF4iQgLe17PtGvuQvtHmjZUtBXtGuT
M8o0J8Ick8T7mTnQBmRcrmJ3YobWOh5jE29ZsHg3lV0+6QQfAVQmbWEMrXjasNMM99Ygl5TMPsAh
C0KWNQkIlNpEaJKDPuZ67oSRBrDDtdc+USGUaWqmzsDqCiDX+gqAqizr+LlBpqkz/W50AVRxNh7W
SVPIvED4xNxcDs2rotRAXyz8PXDfO31cfJnNhHPZHalyrl7Gya7zsu6WoKU1Ddm7wG0G4tNMeyIN
YM4KgfA0tCwdYWiBT2inEAoxBNwh7YkherVEnQa4yzcped4yFsVbl4dzHVZMyFd/dCdg0h1kf1DB
VF8ykqvLsqnhZu78zMVkvOvNVZXHUZFOBdi9MF9Kd+yZBUBjQ2OQ6JhD+3iB0RevkPt9fkGVLEug
ZYeZKQVkPuLZjnFNXngw0zAgOjlbhXo5JXAvw0wUnNVCyvTWoS5VwimG3R3MereMIZmtIjI6/Mk7
0inGt9wdC0pWxk3kUNq5jS5GIgQJ4swGB2+mBEoxkGMu6HddkVzmOASmg4RGW4Y9ge4G1GOhHbNa
6NSQogC+t02iXsrUtAkgqKp0PEy2I2/J8qvlCSgrjVZvMtNHMW4DPmKagJkqempctWKoTYAgdmIf
HAMwbUT+JgVwpvXZ07TG42sHQd+Nai1zndDEovs1rnIBDh9IbBqMLNNfR6v27uxy8OB1CxtWSi+6
x9FQi0eJC0iwmpDS46egw/bS661N++TEFYdv26h9h6V7pBGPG2l2BvE2N4y06mwcH/pOrC71uBAH
p5EcdCcyyw4KywXm70yJh4jI9NxwJU6KR3Jh1zcw0vIeYptIpd9CcSJtbCTv15rV+tQo9moT+62R
TaKMwnkEpSOg9S0JZMlSW70p0oGAbtP6jtrUor2BeqTXCac1Gfyl3GkAp0O829OAUtolwQIwDdxk
zHsXa6FYTUh/C03FCgxuCUYAY5nfUcYh8pRqPwWuNQrvtIBuHiMttu272oE8uReaVV8gRVqfOyo8
mAkzw130PB4FnU7Dm3b0CryayWj9FC8xkNuKVNJLTmfLmDNnPA1jOdVvbNkvn9K17hibjGV1J8dc
vdP1pX7gCUSihTHJ+J0Yu5aBJ6y9aw/PccWgsOgUrjUSkNxYEunoEZH+CFkoa0GaYgoOKLHnz2Na
1ZcmISDsOTix4PrWrO+jcVZSCuBktgZqxZSQGIh+9VHAHmMDYDU6XEGboFV2WLP+RCKaxRCG6VNC
dQyQhl+/qY/kxHDrxBSsNysrZMclMZIM6HlZfLeYAw+Rci4TUg9MvY0ybRBfNf53Rl7P3L6Ztj6O
vp0aMJ7zmC0BoGCEX22/wjSU0hN3UPnEzmlikxybYaUCwZ5qkP+eSDULSPWbXhgjEa/i1a11oYB/
r8Oxn5o7pu0Ki7PIiHEyGcZ1ABHNpDrFBrgLf2YpehhFnr65xG7Nh81FfFUz+E3PWCKrl54Y4GYv
p9m9K2MeY4Bhm+GT7KAt+UoyGfupn0HHmE0TP5LUMhdH8mWrJ0/dNIoyzjXpq9JUzkW7sIZW+eTd
lhW715B0CYLMKWwRCI3U01RNBQ4F8vwShmuTDSufR4yFFqIrE+3Z7tP+aJUOy30qukbCk0fbGy1s
Ft/zjp2Wr+psXKM5AbgY5dAh+8MKuIeaRmlLMAlCNqht2Mr6Ixq22bdnk4wPzZkrNViZ+O7J+UhB
vyKczgKQNE667xgmxYxDNQNhHSBZ35pc64W6xdRDjeyxqyYGVoR+BVki6W6Ekfs6lcAZmiBmR3kf
57WfTVof36A6I2oTqdn0MqJOuS/YLJWsrHl9OXSa3V7SFvRYYDoI0iwPekVFhQ5JRANb1JzT1hP6
JOU6zLSFmvZTRuhMz5ERkccyKfEDjPkku8Aa3OqeNC/zXh1UxfJd6Rp3aZHgItMYbcKhcika2Z33
HnHpy5C9gv23Uad75YrKxWN75lYuS/pgcaX7WexJRlTEaH61ZyvlzBESs2NsV3xqrWx8Z/g01zvg
ozyaOB+KtZ/7DN71uIHC/cYqEEFMUiXwJmeYdUVWLLEX0P8Xz2/MARRtzKYVIK2+6NVuO9J3cl/G
NEhzNAGa1TTpCc6TGm3RskZQsr8oApIz8vdMmWg1VjUlsA/KfIW0mpiFHTigoztfn5by3JAmApyh
NM4BwTtKUKliA1djMH3VtUo5H7tZvoyJmm3qLJYTkixyectc2zK3zLE03426lqshAISSD3JJmnpn
SxG/UR6Qk0axTxBJrNj8HjlUdwzxHfeDbwN8uXScwrlTrFp5GJyyfQXKuvJkN7Lkfqi23QypKwM5
GF1s380UUSmIiwxNS1WXnrH3Ro/XoTiga7GwKfmi92b6DMdZPMSOntHPL7NYHpJCdwnF7ldNbPun
nthR117lkU0q5WWnk4ZD2UTVsReTrO7BcxZVkFeWdYCQYrbIVjxCe1WZyDOIBgOZFdAcGEoQpK0v
ajYdWFFXIOuI55QgQbh0O9lFq0WZLKHELbXV3hbFRHRJaRqkf7YWIBY/WddkDZ3BbHJ/aRMKUIVM
iZsabKsXsGkjaTqWrMOR4jYZ+ZzKaCX7werFFZR//cWT26xdFwrFI+syaVnuMNBeEvRQzodqaZQ9
oNwB/YGZakSfmjVsWxJ0ze5A4HjmvpIzZulQafGm+fPUmE9j1zQCZcKE+gcVTYqsx7Dyq3lwrTai
ibWWUevJOQ3bqvKO2SI9O+yIQh2QUM/j/2LuzJbjRtIl/SrzAmjDDsRtAolcmNxJidQNjKIk7EAg
sASApz9fVh+zKVWPVU+fuZmb6m6rlpLMTMTi/+fuX8agRKpxx9n6mDifYpUnbSLfTZLv5rml9SA7
zgTFDkDdRpVMC1+8iO4O4UNEN6T4N7S48v+gwodLvENq8SIzL/KIAHBOnqIDfd86Rv7RbxUv01Zz
I27UIDrjSO8SzROd8PliufPEK+hVkrift7nvHZ10462FCWybnaPEWCTcCIfbAkK3OWkB6AvR1rDH
jeUoxW6kpQx6p+/1lqhihEdxMy+040YATmd8fHNSuj2glT/wXdnjQArlm4lYVSZNm7MyL8ZCR8xC
ybofXa3IpNISwX2wysH3d35/rThUMrXD2CYO+5UnePMSB4L+Me8omTgqrlA+cGyqxE550qTfgVji
n5XVOW9cNtaVpWLcPt3R987YwBeLbS/z3zx3Db6q0lafhDAD889uLiiaXLT3E/UY7mJ0swLWndPK
mgTann7oYCHFnoN6/y5a3wIvlAQ6EUgUvrJrdQFoN9/TwzzP3SMzDjO4Jctcvo6UPAKCMc1+qEF8
3tA1UtL+jXzkIN0PwxQP1pD3sHTXfd8g3q8jHJmihJ0nCwKCQ24Xn1sqkWTIgaahTdLLFqVLt3qx
TeGOTOYwc787pZk+DyHcSdQEqendbuHQ1UlJqs23wFlpIrdGmrRZF2ZHHyuak4qHoUArpOkoV13s
BENgH4sRDmzns8wSYubI1ou3tC2Zb/H8PtibzRMxVb78RbDpNB8dH+Rqx5ZKpfvc5UUeleY2N69G
VXava88sB+PCSK61Gl04N4JS23j0uIQe52AMSEXX2Blgjkp56RZKn3aunsW1eoEJA7qfpAjF93DW
obPZwWVya7pRbfiqNM4M2PQrL148Kh/lfOdOGdT1aKXVR16n9pTMPIQrYLJH5MUi/fCr2Ygliwyb
ik2S8rOZF+4oCdkVQ+Pfr1sYusfaRfngS5RnX4WBuBNNawd6gqaH5DbQWfiDWYOy4prV4BqsLF0V
t11dvhdkkHPAHEq6uqASwDk7m8jkI0vz/BaCeGTQZV7L+dtEeiLDxUutXU1aYrrz0l5+7fqu+4lP
23ou23BM9/6Uaz7Ma4/DZA/9KyvmTGZQ4I3c5GtI2JIFmp7nofpur07HQYAGg+ywNlx79i6tJ28p
LfBlNNH6NUSkIU+3Xh+aYJKV6P29rq7SidF5BX8fQ8uVn8tN05OHBIza1XRGdiwIyQWHNZzszXHa
/kEQvagiJIGUftyWuj+gn/JBLKXtItu19jGjCU8krjU3dyDVzZCUhpWKHY0X4WtQ6pWneHD6MBpQ
r8D/x9oOk85Ph3yPdL9xoqF0M0y4VaWX3GwJ0PSybBzOZSO7txSZlUqg1M5/mSKz66S1Dbj3RdTy
xWXmyodGW/a3dPTSNtp4E7pEIv1RxaBr3LhOJ2BxtjL81MKZr4VHWfPVhFBJYzlb1Wsxd6rZW3bL
vGjANhtEY2EEr/NS9ez6rA9LUjtW9cmwGRGpxPxgRErV3nbpKrqC+cbY7bd2XSkz8ArT6b/P0t3S
/dgHCM2slCJ76OjXqE+dNvRPx5vGHxb1g9WOnUZNZ5qkuCsMhjZEAqpr3btOMNOXZGmAfDqOqiXu
e+Fx0UG1uFWsE7RFEWN1DFzI6YvL/owFD2A5ujavnBw9zSOLhyKI1MnCnlTsFN3W8MP2a2kWNIam
FHTcl770nghqtz9NpDD0pCUwvudDx03J9cC6DiSwjUgcViB/DVTYGzGjgOyOYjMuXt7g2EeG2rU8
270f3mTr1FOQKOW1mxDp9qegWYH1aaIh0SBIP42aoQZ9xohQfQdaLxeep65F3Z86BjqYpD2yNygW
DIgbclhmV46IlAqOYx3uuLeFHAHhq8YjSUHB2fDr/kfpmXnBOsrsgFVTF+BLIZ9SQumL10YtknnP
kTe1ipsV/cyO5y0o3uHO+bJwY9Md1aQDTzFelPHe9ez12+K7gqueI3h8OYoCgqHiXw0CDGsNBJ9V
veTSdn/a7VYQzS6HhZAqx5rJjXe0YiPocE/12DqenHzidJG6G11PBjnuSB4ZX4vIYeEAo2ecuVLz
6m/liSmbd6+dccYUpikRpLQLZZHsnhCFAIBvs/ecHaS3I/7dCflRcp1F5rSJF900WRrZKcL9zufM
6N9IXxW0LQkaYk7jEHp3ZASYD9b1u80Riw037kdpIclSR8MLMRTWjIakd9ELJSm7rvU2494xGhty
0fHTdqerlSe6Vp1t7i0j5Kl1FG24hzxnTAmxnKYsT/js9V4ONdK46NBkdl3YKepBSzSNCzZ5xMLR
Znu8rdBFjbhDfdvixp/b9wZTrhHhy7IKjEeOeuQ8YnSUV7mcvgJqpF7JAPNyMH+PcH1+JHw3Fk9K
dxgwCdQP2qZ9ax/CcnpRgBhs7tZUIoCkNdJOAvQxuAhYMvOjMlNlGoV8wNnu+qBQWWAAH2Gh2SaG
HhrJK+JPiV9CrKT8jQHetp3qVHDC5MVNfeZuemvRuGLHKYwRq5dc1RA19uzUByom2AZmcS3EqaQ/
ncbcNu7RThoUNVp4skjRzdtFoi/yn+6mmuFaQ0fhaai4VyfcPAFQTRJ2rcjCCNDtRqXWF57bxthb
LizucdpYFRIZmOl9UTvundk53feZYcBGJoxJgalbVpKbXbpQvVBvHIUii/ilLvZ45lJcJMykEpFK
Y2WNW9Mnr04FnjCq+K6reNk5uyBzuLqaszAxYDhLkHCU4RZtUsNqnDkGB9ahnQszfzERtMfPwuQ4
lkhnpafRaADB0Xd41eq+k62vDhz2Eek7VM/mRhOWAbRtuwDqYP2di0GJa1ki9aBuwjGfv7JnjjYD
AQw7NFz7JjWxZV+XRwxW0z2RelfGll+9fzJJIOIwx7qFlSUL5jeQAFTkjTEYTkO7Di3KEsuqoByb
XdpNaKUIwv2GCy7huL9YkW/WDV6J1hifoJaKb0NXFMiyNXLtru8HzWpecFolOrN5bkZao0Be1uzW
zVySlTnO5kYyMBXIk8Zq/QoPUCumHQA0d3fanOipXLjCYQosBSF2TWhT2HxtTsbzlDepnywEGL8b
QTCYcTdRa4y8P/vvSmLyYHJQmCPW0U7QX142ozrxyvW7oCz9Zu4H5rNUSJe/xNpVb0sBV0etXT19
Cm+S6ge3GGCshLpxz33vWK2aa/cGAnJPkyFMJ944wRaxUVeRxX69WDISZafWM9oYIZbKnxggpkFL
WjYdmXRiBAt+M8bmTBMpei3C+RdMM/ED/aAQXvHCZOkLo4h85E6l1QeeMdYPA8trtrPLFAyYKhwc
Tdw1QyPqRbp59JGW7jEzSPpHSRZFuDcV8NK+ZKd8bsOS8y+q03QigLClcMAs6y9bPg1tDJPWDRR/
5IFDbprVF1HPBrE9r4XlLAc3D3ns05QiiNjdDHNFs/dlfu4Us8gY/2qWo936eR0rozerpKonxzhJ
7YmHkMNesw9wwPnUDOVl6kEbE75J1WbGEetDCNLpvkiK1cjw8HPYccAChFPO6bbk+p6GzX3RlxP4
csCzcZWpa1qdhUpRXOftmkuqhtahR5CuHipDHZ9txWs7Y0usQpO5jqTh67PW0wJl0VQiSSWbGXMi
F/8wsY9cGhYauvKoNiixt5kRbtOJf7TMk0NK/FS78xBFeONWC7j+WqJ7XaYxHZx5uySOIorCuNF0
DM0JtGZYsJPSH36MbFPPBjwyd0LDWefIyhdJ6cbqeifyoMdgb4z9hL7YpksT0z4pFUKuiX3BGSwC
qKoKIR8T5cIM1WtVqG8Mb2Z904La3oM1FaU4Wwy5bzfqSOiADSgYaXtaMSO/anpxsMuGPAu3nzJ4
4JzoWO6RJfL7RLbrgShpn7/crbrtVUJol8e88508nqxeKERnvpfLqa9q/xPfrPi0+lFvO8yOthYo
b0bn33J3wOaF0xLhSUgzaF49NP78IauWWv6i7UwdqkGXzZ2uGQGcZvRSqPCFmcB+dIP8HolpGPfo
KEa2swz0uoxi73pqv6xcXwl6WbYhAKGm5PsptRd9LRqfacxkN6cKq1DgA9Rv0jUTjZPHZPdq87Iv
xDVwlN/Qt8yDw0Qxv19U4Yp97ga9fLPZFNsHxxC9gUMM9CNCukAFdAq//ycX9h/xzf938PLfxhT8
f0kwg2H9DcFMQ+rPH//rpmizH13zO8jMH/zvDIJ/wCJfCTao5CszfEVg/wkyG+E/OP3ZIM6srcK3
w2sIzH+TzL75D8asANDXjBH4LPdPIQSCfwULT7KoT+xX4P0nIPM1UeFP3JlHwLDtBsTw2bZzja00
/8IYk9nVuWHRNFFSPje3cncXHW8eb+JfIj7+u3gRruL/8mKkl8Ax85PzVvDL/Q65bdWYb9ZkoR7a
wdqTVctxKEyQoIaZ6npCnw9rVSMoYeXpKGjLrS9W0xdUvBMQXptpUNxtOgt/pVVn/VqGtjvjXs9O
a70GydIExQsMkdwvSBTqedu2BdCllw8kzvk3/mq7b63usfUS00uHMbpoGnXeCgCxjMU33yoDRHSJ
KYtonjaNQ7fllIm5GN6gryuFCsye5Rx8bbjP9JJP4r4SbXedVJcjfcYBSXpx5pBudRJU9llJQ8vg
mz2FRgtKZM9qDyax4WFNG/FT4m5jqph5hLCmqcH9WqymtRwU+zES6hDadqSsQbes4r2kJ7Un1v9k
BO4cPtkip3CXif+ysLQ2QYBNcWiqM4pxzds3ZX2sG7axttGheKU4uxjYn/vsiFC48hJiad5z+k/u
dX8VjlfuBvOxDekL3ezwenkNr2AaRWPzbcNsrIz0ltV4dxu2h0MDGbZPbcVS1EJgXUoyorqIOP2A
luF09u3E4+JYRYKiyh/jdp2U4IRcvYOcu0A95IBD42ktTTAftw0Eh1ljrZ87Lfx725ZLsV/arrq1
V/wiOy/nVAE8IQymTIXbMofwCnlWgq02WrfNSgZGPd+tsfHxxAp0y2Rkyy0jjxJcGh3JXkrK2tQt
pUq5vKfnup1etg5ZLWJ62PZ7aBYxnDhdmd9Na6IwLs25aXort4yoxZekb1SpwvfczSgaBljWVDaS
4XpkDMcQ3lLM6SgVGh9nLZlqTTQFvIgxUGAtttF+0iKof8y53791ABC3LkTUsfey4GYy6AWFAZmD
INZixn6Ym/4GyyiNF7oVmiexzP0U67UIYqfJ+xtkKHrOCvrenmXdqCTt7fXKxXcM2QedVV86pt4P
qnNqH4ZCD8ewnBHaKUtmENduc/rh0bT82fXsPJEIh+0wdZ1JpWagGu6ci/ARlrFX5RGDW640xtoy
WSmro18azpfeojcvrsO0+6lSj+uPLAOftm0yycxI6eAjyz1gG8dKu8cCrfRAlCfTQgua8h6zjb1i
pqdTcDdzdO92E4f9bN82NVfOyUnLj9DAI37IIYUSRfvGLflczgMsU6sT7eULszSrwAE/YOvZ1Sug
zI7+YAm0SVXjrbHg8k1aHtvv/mpVGREPMwfRP63p/wd7xF+QeEBZVlm8Hn+kIuFV/QuCTNvdaCL0
oq2puDPNo6+y4//gFa7gL35NYgfF9Sf4E3Q/4ARWKKCIyJzvtuBINf3/4yv8ZeEVctJOI3mFBvst
v0MwDv+TV+DEFvBYkX78V+ydSpOBrwtM1xTEhuce+1L9m1ewr1vR/0akiQUlW5k8Ro8QeVgU749/
/6e3iSreHGsCAgPp5u5ym0/SfN6GJvxaZK5h3Ziqx+ocMB5ilBG2t61bpHtbBvWt5WU0UIbOUPpJ
v0zNV/ylbhAB3ayM/q3ZbI4EgyvrkKK0LRfT4LYUW3Ul/13M3+9UOb8B3x6LHDSsHYQGUqXw+wfd
o7r1fh9Y1CpbF5NGVFGdryfsTv9nDTf/fCWbbC3HdClJ4r/8/kqGi/zPTZtUzlW+pKEqb/DuPbZ5
s8V//929/kW/fSj8SmTlCUKL8fLwwf/+Qlvd+hgDchux3I8byG1Hd18Kod/+/mX+9Z2jOYf0M9on
+Oz/5SGkp7oLVwt3uQnphKbVRXUbvi+tfzR09W9e63efw/W9C66urj+sXWRzOn954IuAyA6zaJ3d
FC6ntkx69JNFbkjxN3mQ/P3v9Udk6u/vX8Avhe2KmQ//aV1/8T99qUFnYDi5KTCrYl7sf6EFmD1C
GB18yEdwzQo4h82FEMh/Y1OBqP19Yfvj9yR+2cMeY+Os8P76bdSuxIzZKmfX2970EhDI5pNeJ2rI
/XDK7lstFifCRhL8IMenPmdjuz05eu72wCq9G7tEMnWMN9bivuyAQSJmOC3zvg46iRHLZLxJ3dSH
mfFZE9lsiTfESsjXVdh8W7ypHF9SLtzv6TZcCXMI390QNtxDba9Pi9jifsTkqpkgmAvS/NfYzSS8
TIlH5FJKxsZdeL219r6ev9dStz69J7Z+9WW4BJHqLX9P/kb45E2NHp6yMQByzXoX6wi4pOncgHya
30cpi4eaEj38uU7aM3D1je1sAku6FJCK4smZsp/sD9m6QxObBKlGQjIzXrmVxszlrWc9+IV9gyJo
+2dGQf1zv2nVnRbpqWSVxvCjWLPxwWvz7oQG2h6bIKv38LQW6la55h2Tt9lWh3kiq9lxNW1+PYcT
auCDsDN34dwZbjz6QWDSimXJ72VhEECzTZvk4LlWzXIvt36ImWT2zS2eifkjDafuhjk2Sex9bz4K
ZwgfLGV3cYeN6IKFnWndzHEqyoinQg6meOPepre1SeZ5NKdnSoaBp0qkK3vnV6Czt4MxZPom84fZ
QNBPhwXtkzym6TDY+eTtmioI1tgpO/0s2wAyYCjC6l1s4lyy3h29bkmTPFTOIwdD8UywdO8cLLJn
6yYPUJ3h3QmFAAnzrfRiKNGPUZNO2UUWVavPfJh2MvTQiUuYzmdGbCvaiCLVBRixbF80T83eQNhY
mN6wfFwmUmg6ENw88C5jpuvDhiD8RdobEV5imuCm/JJwoG71Vf7A4SGI+qGk6B0SEHVjBAu5ncYZ
+7phlAyjHVWcbEkY69M0ribeDSDF6abhrbwXedifMGCzeVDYoteXiu/OFS4qe3T63Goqzio4ekLx
MrpFfeViths1tv4V0tME1A4d3+VdYXdhQs47BAQnRHKURjOoz72eCd3x+llTFYhGbNr3GoNp+Tmb
jm/tU1K7jePqiVo/E29Xfgwdes4NUTbBCY9Ei2ooutoHLhPei1+1qqAEvqVmRRSM8+KeQINvuKdL
6oLdaRBpPLOrH1zuZEvEAL52mp2lArIClOlPccf58mtbiav8aQ+aEYIzJnjBxHNOCUCCzw1a0jft
8cMm2CFxjUkfjVWrh4WqBI7PrvxlW9o9lmZjJwVujWOp1PQR9uQCe1kx8HAt8KCx5dZCYczpJ42l
PqWqeg2NV5gkAvJa3UBaldmU/+hoSn4iKpd4D4M216/KcTQjFyqMP0RewkB7qdkyXZ+982DLDWCM
VTch6GV8Q/UJP9aVKnXkSIwQZFiND/NE/rJn4D1ktNM358JXlvFBy7iDQA1yvYdGE1VMr9mCpmov
mbH3CSbSEVzDNB8qqiQv7rZ+hbTPPxrVtBea2rdPBuqMNZioiG7PVbhfGaTlpj4sBv2FEfBB8boW
KnN2zUCYmtekhoqvJarF3oS8+qVRk+NKOtBnM5qBfzBpwvZuTGYj9n0eAJ7vLUcWK7SPoi6a/mIT
wdnI6ENvvEX0R6NQyJiMXJZHbpi6v1VXW82XZvLIjYh7k6SGIh4L+gTJIsNnNLFEJ2mJFgaaZy8v
/Nxt7OJF/TDLZZbvoLvXEkuXpQMOkxqtcS5pKnDKgMb53OAwtlNNOR/a3tIHO9VWfwiubehET9CN
GwBFnJteMU/EnbDtyaEp3N1sDsZTjp7GKFu0xeuWNt5rOy3efi1beRbSyil3mJBd+3Bcv4TS8TdK
JwqTxKdtmV56ha8iKiAaHkajzA/YUIiJm6wQokDI3E78apMOqX956LzWIVFg7UJncK0yFRy7EYvc
iWgdrfYVvin4MnKgpX7m7ldu59osii4B/Lfdh2B0h4bowl73CXHZU/Hom36zN5vJPBN21VnfSIaz
2jgsvN590JwfLz0q/SM3sM09Wr220yPoYh5ns53dWW7rP7Vyst1o8+Vq4/RKZyjBgmS5dk/Ks599
+IrP9Y5Z7NruEA6WMCmnDXZn0VCJX8aqk1y0fL3cQIJlx27AlXTLiJ6RK9dwdVpto3tu5Ayh1+qx
qG8yDx0a9LsDGMm0LfaLjcHujC5YZ5EbCPwU1pgxIJ9SBUACJka6SUQWObQHwDWV1ma4VaiyGyaJ
Ev3iaRY8LUcs0bZ/ZG9QRw/hpblTSOuHwsy8r01mAwSViA46SdEzyRi2mq/gnNvbxgIQJJlbtMlg
hOD+rLbzqa99i6fE9yDAKzu3DpmppgecAHNwIfCEYYuLc8dKqgEvAW404Ty549byzi7ECZOo9ZGN
hUK6p4vp2akGkytBSsBcaaf7DcyQ+SinikPQXI0RpFRyHGHKTuiJl3usYAHw5SHfNsC6egsc3EOz
ZeEQ8TUubKtL2ye3cwO5x31lPje5Z7SHQfC5g+EoEdx54MxPBFSx9pBC4r5uef7EMm2VcGrz1B/7
dJnKt6rKhL5rDDLQMCZQzSANzIBFNpjIRKj3Ewwrt6gEBzEiwdgC33PhZaxS9mboI8uURpSu5XKe
zaqOuo2jFYR83XwzlrrmuQPGR9MZdFXDaRUkB1oVtkESk9rxu2EAwzUaTRmhSppHl2CV6sLElmSm
InSMKqYx2UKP7jMBsIN0vCLZWN5ALkpKfhYxLrXl6vKLHmmtjxdVi/DOt7aS1u4FFjcK8RpiKQOA
hBc0+SsUteVvmzDRIcJs7A4zSQcVay11LscMX4Z3yhhxteehqso47PXIlLgZquzJoogdaypiEE4o
sgHjxmizhLzWjROUJCGETJD52fS8iJLz8gwiCjSDNhPrzDn2ppff5e5WHVIt8oSBRR+lFrhMxtPP
MH4iObQma+kIoOLs69BTG/EDfniprNocfvWgvdBxpAJqCILDUGOvYK+lA/I612/mx7nRfbVPZyJE
j1C3410uWvO96RdZsZBM8lpat940pD3CM44ExESoucuaaH9w6zeKtim97rvGHnbDtRbIHsHtSURx
54uJW9G+FZVrg3NPov5esrlyMLhG7rWVX4EAVdq/WWbtP5Tp1jwsa9CFOIfmDHLcbGVsD5so2dL8
4D0lvD7JHbntIRM0hwnDfDcW2poilOjhcXHsFpCkGXxoeitEdAjLbi+Ebhiv0bBrJ2FqOJTe5Nty
kjPHRWrb5NKemYml3xt6Dim0t1vjnbvUtDGTIFL/OWjzMEBzKpqOCUq+foxlWq0/7KBN+++W6ixs
fEFjTEyBC9U8g9uyhIy9hIqC1+eshYxLe3FoNTFan9jbTrcyhpoZeiz24LxMa8M9AdptPa+IhCfD
KrpmF7qpEV7YMeYIQ3CGvcbt+1+tCxUcomzulrI6rVV1MzFYa9fWcffEZOVDvG7KOBFCUwGp5xkN
7GV6v1BN8yKHZOQoP6AM4bOBSYfhc8bmfvNGlGqrEtiAOUduW+xQrcV1o9qCR6ajvbPT2wDP35ft
nluGdzeZK3cot5l+1YVXv/LIhYdAVuHNIKSdGOFg/LKw9PItpwDvpE2R6rOX5r15sy3S4dS4ttmn
j/Hm0G+bhM51KmcB3w1TO+pKq7WuZ1QzsWjWXAg1Kr35i6RGiVuYAG6tlrHeK88YGMVug4oVUNBl
qMni2DMTaK1o7Dv7kKol3U7Ftq3ZqTZyt4isoTEPjW57aJl61uXJ8DURwarss/YS1j7TfQxe8q1Q
DHjxfTKax/Qzde0FR4++6XLbWU8si/mJSxVRlYT5mnAWAFuf7AZlG1Vbg69xyU37nPXXexfAHK/a
jnniU2N7LLORGC9TgsTLMsv1E74ZHAZgeeXDWtb99z4Y5lsyTTzw2kpAZQtAc7uv6E6bjEK/mfM4
M3NuFz3ZZFnRYEAQ67gEpH8R8HbpUNGD85jKsnkZ2xB5khixKdjjX6neQBRVFXEWmZ+WuXYejSUd
voUDgXx7JoAbSXzmeDN7tfuxNHamosxtzPZ209okL68YVf7kp6bts026BdjlZKw3xpytet+75nJX
BWN7HNxZ6evdhLw+4na9XSFn9QnoNN0bBo7iE6pj9R1IAMvInF75RiGTbYVEhLnLt3fP4nwOqakw
HjgF7Mm2DiXGfcsmWYxtt45mNPp6B7kOATmy/4xkW9kiNnylYh9LPFvAEMiLU2rtn0pxTckaPM4M
AnBgrSv+pxBzUlTzmKzUIjxJa8n2ptkHBGuGDhxPa4aA33n2rURde5GrpBmiTYn+66G9Hzs1mF+U
xZW13czqHk7N2NeLPwBnEe33bisZINBZ/U1oF+ouB6ioY0jjq+Mn1/NX4cviV93VDGLtRSwH4ebr
nT+v3MtHXzGjx0qEC9svxvu1c20C+3xreO1cbz0z3S7ijU77LeGR87Kodl0/arT/iaPIuK3Q1kGx
MrN95EjavU+z5Q4cvQZushsIcuQ6aTaxTGQSV8DocdNkKAQA57newZ+X4VIVVX3hG23F4Nplwo/e
Pzp2Z71ot35OW44JHurGrnQKk3Bqt7aGeDH77RcLDQkEQmN9Tv1cn5iwy3ZXbW37dVATaYr8be5d
lTsVYIgCCOIm63zSxVrtteq7k94CwhKx82piGxV3EVrBxfsV6Tl2i0SjMpYBBMAZDLaMGuB62Qdu
LomuHjssoKwHXwwDJMDmJvnm55gNTvZggFcAJLbnwpZhDGMC8DxnfvVoFOHybqisefJ7K4s8I1tu
aoY1F61SUHnHCqy7LvSb47w61ZNKGfGbDJSiNqi7+3EoxNGvBAgDlTY4/LjvNbE/+vrbNOG9AUAa
/GNJChmyjtV7UwL+VQV7aWLHdNhQjJ1e+AGiom/T195fwsMGYhX7oHdM/8jq8nubrN5i2I4ZQ4KT
WiDHgM+dMW71PJwbagteyPgrH3PLYsKivYXgiaJo4A4az9jiGR3+eaq1f8BwuMCL+3PT0hezVsfO
TlEsMBxEfToN/q6bLJ0Qu87GE6xdWmBGmuYqbnJyv11l4pDXqyi5ppNTQhRfbS2PGM6Jd017dcFQ
NcahZHyIDbw4eJp1zbNW6exQVflDg2goIF+pDT5UrB/rzvLqLHHkKmLNGxGSTmbPl9YSoGHzqLyf
2VB1pJ/K9hsmBJDSsHxKB8uZb+U2efH18Px67Rx7ppavmTi2BlP1uYVCfl2V4c6JsYUmlJu38Pgs
cgZVtha6wscprPnn1hj31ub7DP2u2iDngCU0D9ijAkz75WiulzazvI+ucC0WY3TRWAGeeglhGgo4
S9XkTayVKWJh9UEZ5Sqt8NVf4Vhs259z6hPd7PoPLtFJfTRIblLgEHq+TDOPTmCAcMw8Uw9D64U/
/RVlam1sbDSjnW9vok3dt3RY9RMiGHdJgbX6JuTpspArhynctWCSmMsmm2EclnWIZPqmn1OxleS/
028qrDYtEslcutyRjsklFGs42ClFzb2HB8IKLh64Rx2FjsoefbUSwiqZxHP65ZuHf2S3zM8pxhH5
xbgwyCubg2lJ8zR0DPmTquKiNlzMWhZ70Rg/xnVKgXi5j/9MJ9+w9kbaWFFr6TzxQDBvtApArEcr
NPOjJk7iI3Ab3KBB58b91BXrcR0tXloPDg4Uw5zVo21I634hgoSk5WuzqGh0bDZ4svETjXSww8YB
/PeubUYmeV3erSyGl05OH0GoZsh9e31ysX5cNkJ8WGVBmNXZO+SPFV+/45qONQ41l/P4IVDEe29F
S5iPOTYLqy0o+S2aPMViouPShLc4P5GcgzNeeb3/hbsh0FHYYuMkpHs+ZrRG/JAcKiGGRdjEs+Sr
sbOI1IxD1CnwfxhE5JMKuwrn4O915/M5KJ+r474aHciqPOwg6rE7bNZtG3atOCpFWB9GugW4kmNn
f5vrkNWXIxth/uW2tq+CKHNynphe3C/5LLqdmhwWDvJIMD2Wop+DO8epuyScx+DqmuNuAXTg6e/2
pIviQNrmdLLzehCHlLP+B95w/5DLufowHDeUMXYN65xu5WImXB5WfSh6cc9j+UiygA+KBZjnkT2R
noSaXEjWoajbXcs5WSSwxs6trLDk7jKoaTDfTJEOPLuRGgaG4LVo0q+KK4/AiRBqjF18ZF98RFia
zrZycJ6cjmFxOpfuyW/4+RNTg0jGRMtybHJme1jj4r9IO68luZEkXb/QgRm0uE0gVWWWViRvYEUW
Ca01nv58qNkznYXKTRj7jPV2z1j3tmcEQni4/8J3O/jXsUphUEEl7Nr1BvOdguZvXJDvXT9Cp7/q
Tfl20CCcb0Za8fHaQxf/EdoZhngApcD+RwO6BNjloA0uIPeRGhkdZ/ifVnIcQsQM2Aq+N4LZg3Dh
YOM+vHk5YFmbZ0//ogL3K1auGYUHSUkR6IDLJqFGBVMb5wiQeK1tgtBM1mqiNxNOvamjdewhKQGs
H5EMWOYJ/Ulkdlv3CauFsnaMAAbGhgazO4D3FF2k0C30SiuY11hxplDlhKCWlZWVeIO18xPq+zc+
vp3Dyiu1vqCjMAS/JIrjrR0JSXAMVaimDmTSwdgpwxAKW3AqSC8Ab4bARuakO5YXN1tUsMfoHoky
8ynXE7GFMRF1x8Zo+B1G7onR3uoigMYl2nktJFEf8vUdTiICwmJt1lD6Z8rQW62K7i3xq06GGV0U
by1luvG95qGFFjV57z7lDOx3KYAB2Dy5LN9LULMRs4lS6UmYst2dpypStbMyFI7rOk3XsM6SW2h4
1WMjRRp180KUfo+B4m/6FOcJiJIp8s+IKsHxF4EgHmPmHZhoqVOBlsQNuUlwrba1O25jwSvvId83
aPpqIc8oxEpva1cM7kjruhucxyA2GlKPMA18RP4pvXff06ERS1sItUix6dV6sCTSEEkEMUs69aDA
IEQvt3JfUsUUncQFy3cENgPGFmaTPD40oFFrO2ARvyQjEEX4d75AaiB5yUvZDNGAMV0TI4UMvZ0F
5FE/XTWCF75Am6p4a1DNh78Xu86oq9XRq5HkGgzUebh3TTpAWf9GMCSsAf0UABKF8jkG6U5njRvr
t5qE4R1cXtOZbA/qLcJzJjhWHdpZYlZYI2eUC3EFHdXOjrNIkY+B1ljYz/NyBZDfoKfqoxDbbVHd
GEA/w+CE2zvmZrvyaive9WkE9iXrDX+PVSCKFCVSV1u4rMX3RBu0a7cRkOkH3vooKuj7F/hVxSv3
t5Xnwn0iVOUmtN4DYzVYGnwgGp1UDnoSUATVUxGnTD2SxN+V1FmF3fYgnFdp6obKIUKq5hUd5bxc
B03M00wsWc/0lK1nqoK3rR8/uZIWwcbSfcTOO6/K+YoZCJK6b3ho5OEh8Yd6V2W6AUwFN4vDkFII
OYquankb1RqK8grBmTrfN2Ga0jLgU9+odYEPZArKF/62G7XyqpRHwTuIgJSydZKOcEhclwIfXxzi
L930KL4VU3ApeUpjyAHT4rv8SN+jQD/QtQJRUuY7kZ7hQzFdul5tsvJ0K49K22R3/6DRJ4WIwcrl
RO6HaxSUKH3zwh/lpyoJ01sY2WSCEXVHporX26anNhptAYtyL6RQlaD2BkgdX0lSa3yTIjk4IJpf
DbeQsxtkB3qlAL7vS1foG3SBk3QZNP+IfsTPSCrSYFOWwLpf85yexQqZLz/YlrnCZVsGRrZuBbej
VUfV5j7v2vHgW2Ef3ae05xiZiWDZnVRr5n2A82h6FYcD1JckNYTnscrFW9HzxmIlJpSNtKhIRKRL
RpFHnazLJDqW3l8n+Wi8KmhSQ38Uah3t9zTWj6wld0MeJW6sAfjoVV9L6k8yTmZI06S83NHreoZV
h9oAniAIA1RJZYxbOTHN2gk9L5SfClIxNGwUSUL1E4Aa8Rqht2kceUjPibo54CgvcFzHeiu8TCI8
KLRwpcJmiYeffDjpGtWiMPoRMWxEAQNZeKQpGtNcaSP8thPBUB672kRNEpX2yokgl8e2FpZdOPWe
2n2dWB5Wgl6el1uv0sanEJ52DNy+75/rAat25M+U40C5+p4uevgjrYtyB80nKfcGhNVo55cpKLBe
k9dgB6lRJu5glGs1rsLHVBrgjnc5yF8otp31iASXWl/HtdDFD3XmGp4Nv2fkbdwC9N8AYYBCEcNn
pZCYerFINmLofwRAL/G+7nI480nC+WgrVlztYRlV2c+cJs7wLOip5D9UbhJBnLHgLtpoJlDSRzCj
e25b2F2O2wfpc9X1FjkyHKFJakgRBKS7KZtvxtYS/PvanaTTgiCqviuel+zh5Ps7FaIg0ithPL4E
laKCe+yjR1/LqSuBrHYFvp0OOJk6h1iswiLoS6iJXS4e6w6c+U2EqJX44PsDKxzb8wT3Bq7sfZIM
UnAV0mXmTeoz+6jlyc0bcNH6Roo6XAkUCPf3ASxh9L6KOrlD3LF6VHj2qysdIkpw5dY61gqe1DfH
TpZTFKgy77tOIlSt2t6l1ggvTOGBUw1vBcLVht14VdDaXsnlYsOXqfuDMHpBY0uq11eQeJrgTvFi
BdMi+IvZK9y67iaGvMFr3Ivi11QEgbASpap+qjUdURjdUGgD67lAsT/IrsyxKH1nRO0rWVlKE2mr
YeQNYSdFBEWbRDg5UtCL7/ntguRgJFirv6KhKQ9tqpV3kk5iIqsF8Pxi8K8zPN0chZa7A+G6vdIp
m2CEpdE50CeE/AAvEhYpUtIQGgDNwy0x+gcg53Q+DbGU78O0kd9VMbd8xw+UFpIAoM7vATkgtc8B
XASstdrYVeyXfamFzZGem/FDyhvzoJiqRlm9xFECYQw32nZoLCQ8BAMI82oo3reZ3G7lQMczKQkG
9RnhSE7YtuFAMuoCi6KGNzFdy6SSdnKj8sgKUqsu1mBnrTUiROMfriys9sa8NB0EzuK3qinLa6CF
/l3WR6AKWVYpvDrqf5mTCiAhVymA2eahkAv5roLGtgkSvJpFS5S/SWUtHWFAa+sCA8a3gu69C+em
0hLsCmkhxnKHyluVDawSFfY3FtD4KSmtEJpXtH76VypF6YbMGcWfZMjh9iu+d21oufEiNpOkTSk3
N3nXWLsA7P7gxPSgea9IHgV8GmMpOSmN/3f2krtu88q6C8uGSlWMV2jh6crGSyTxVgkaIJSIrZlO
wnHy2ogk9yJLcw2m0eyhF/py8sf1yP2OQQfW8coz5cp33JjzeEeSDgLW79Agijs3eQylqvuhpIGH
P4veVWT1nlUqd37g5tUOHF96he6Tvust8lyUwvqMFS0KycMAvoF2ZliEv0XZHb/LlUZnRKTTVu4o
Vw7PxSjW4rVPB5C5UJPc3XdKA+IW+S3lt8I23LpwaktHqUOk/1Ihih88z6TqAJBFeuioYZJJUXVb
VZHcphtfoO2Jh30s216gmM8Jhl7aWm8bo1hXYQDIrU2SxkngvqR71/IE30kaIxc2ZBSIwcT0CHdp
7I3x0xCMqJAISXeUyesg4EaccpuMK+0A7q+RtvGYpHeaSZIzuJICvTKVkNri07rkLdOH27gVSfUt
dU7T+9FOYgAC78ypuUUXwfGS1rtuggqwtDKkdfuiZ6RZKC1WKFYUgtbvG3lUqTqbFNLY4gWPSBT1
HYNjEp2ASpdXPi3dMa7btT7kW84LvKN6IwrQ5a4RsmtS2vJ8igPk8PGZbrtX3SA+4IbUDxVvR//T
e8qFgH3VNeGNJ+kUqQHqeSBKyNPDjZEKPGF51LMvRiassQWyZ6cfBThuQ++Xv8oWbQlUGuv2hwaN
FAHLwk/uoL5avRPR38KwKUyztUlXIn2AA07zckiTg8sxdsMTRr9t6r68x0cOTr4spnQsWvjOlgvj
1TXrqLXHJremnD7GDjerVGPty1qya9AO0pFqEMUHGmcUfgv+XSh7aqq7H7hs2qta17EFL1rwjQi9
ofpWapNWJVI8YGmwvoiQhlGb7E4JVfm6TwVfOYCty/q9ogeUuMxSzO6EOo1o7rRsFTr9AW+Norz1
SlVjb3TpNiS/OUiuP765ZdQ9lpCk6MAjRHlEb3Ks1jm0UkQeDRKsTW4B8kTwP273VK7lF53M+xXI
OXoPrqbQdlBRlm0yF6lZtp2b3fV5H61VDSdXUrRBveqioLRekZ4tj7BLITz7fBZlU6pJkdhlLSAM
ZTQhXS8xjm5DKPvuhjRBQs+qSyudnqmJXBVdCH94BEkQl99Ie+DPC0nh79D5jf5UomgKW7h5rX/H
U95EHZd8xlGqWE9sscXHeVWqmZmspzYuctK62VOlB4bzwDEQgVwSM+4PtG+35VjLz4YEG8ulsLVm
xsXvQPsgL2JbUfeyw0uGhJ+bu+MRO2qUI+iZxhzLSRu69IcqerpWRrsG/SdBp7ROAhBR6DuGgawe
YQsUIcQmL39WoHi9qIpoOJEh++9ovlrlrlT7HH5tg6UEr0WJyhS/uPfxR6v6V8zcAshFll6Ka05c
rNRbLkNECszSfPeGUY72KV4v2jXoxDJdk8D3ka3lmXQ9wEcDLmB2w7c6VcOfQZ8qbwWCbkjwRan5
wwfZhOhVAVmVbr5nvvu0LyyOePovlFA7o7AFMNUcXSiD7is/TG7DGrWatQQuA4cVY8jHHewJ654S
JjAQ2TODxzYpxfwmcpGfZRui+YIIQJe3twn04CtfavtfIvfqb1QjfRTAIplzJ8MdkHUemv03Gb/q
x6EQJHRdS/ywdlN6ZtAtpLS0oZ6tYwMpp1J4BIuGEoKbmBLybrJVfyt5TR7C3o9g7FWTcHjDQY2A
TkszGaKFPJ3UHv6YUPI9C90XtfAiG161Fq3H0aX2HaFl9aI0vfoTOms7wNdGk832uVrrK1Rx8Nii
d97f15HQZNv/U/dj2qRlyxEeREqGbKva/jGbSoHtRwX6IWpScysh9XnEDLx7k8O6oAYrit8vw1K/
onoNPL/BfUg6WZQ42TKcolKzTmorvxkQs6wehkC+Tti4ljEuyFCfAdrSixRNGqGYSanqjHsk5qEr
DHVINx6TNFF4CCz4ndkNvdxc/Q9HDWuM816rZ7CuFvooFhh7DSFEczYg8Fk5xnJUdEefF5voPkWZ
e//Xc2YZIqL5hsJ4xDm5SVNyoW8iQij5fW48pZjZWAtg668oaFOc9LrBl2nwvz7IXKdgYTjXLdVq
laZ05xRojQbRVgQmizT2AjzY5AN/hiWbIt4a3OaWYUrah2/DSaS0MBTkiWBWD8gVhpT1ugAqvIk3
5K/EvAowUbk8edIXcL/OlMky1romKPIvfugZXNgSnK26quLRbikeitJVWm4DCNPBteetW9q9+gL4
+usqn2DPYNhkDZl3cY5dlz2amhbYOGzPHiAt79q03ijN+vLIPuDin6fSEqmA63wuaXL6nUnJo4CR
ASQhh86dzsZSd9s6vSOsUH9YBevMJsl0LJu6o104rV2v8U5zJJtJX1EqsRGzXLlrw0GD4a9oLRP6
m58lUQYA/W3o6ny55maMzrrOz5Ks2755qc0FhwIFxuNsCRGAmZVlvI1RoJ9tOWyHqVKb0HaK9TTu
1mkd2ZZtakErBB3+O274azYdUht8jPOfUYO1tD0HYx7HtPOFHSRNs/3pa0xgezg9xoevwAev8vRk
k7o8hmUtoRo37PEWljyHjifKlfpjtZFu3J2QHPRVwxd49leP70uT/uGfcSn8tO9O9lUrhm2GxCBp
lL+C4ybfI5mW7n/cZjbakFRUUd3Zu5t89wsoywo999XNsPrTrTADXfj80sRi+PxLTImDCkIKAHad
k/7zL6kouxt9iRqWWjV2IYmILb2GiHyWg4/wAdJKQo7cePsmVy8V9RRK0vsg/B/v8v/1WP5yzEBO
gcnDHSPrpoQO1+cfIWUJbAAL1eBB0W4zf7I8qB+GUK/sTpDu5AKx6Tq5ubwhPygVs5Gz50VYiaKG
B8nc5l6PLSC7vkRvJcTlr3jNO5LISu3uKyE7Dqm8bjr9hj7upNqE8Srkr7veVOxKwV6vGHeV510j
0vWw8KvOfA9+laJxhzAZ0E4+T0VZTfL5sL+Qm/uZ5epBJHXXQhVnlOza1Bu0UZGvTJtnS45vEeqj
taT8lFVpgfty9oNgnYTpBdeybM4+iIH41+D1QK2LBKSuhp0tAmZdgU2ZKe0iKneAxn5dHvmXLGBa
AychZ1sClV5wHykhSxa+RqEMlYeOHm1TdnhaLxz5X/KAWbD5Yax5AOM7grWAqsjz6H8bvEIvj+jL
vUIQdpahoUCiyHzMz58SHO0QNim2oOhzIVyHWXAENpsnxOUwX7IBA/a3AQGc8xvXJn22gz1DqGuh
Vlwee+bdkIp/dFOjpJZUz0jZZC+Xg32ZOBOLesWilGIY4APF6bQ/ObhkrWwrLYywcs++K+oBX5K/
//eTObH8mTZOhNnyzy2gpV4GZm0Ys581JY2xMxaG8GW+GMJpiGmIJ0MQQqEFz0IIEUgVT9FV2Bm2
0Tg1QInLg/m6ACxVJLEle9JVnZTzc6Q8UTDA1AyEngNxK/Eg8ZT2hS2/kNR+3ayEwctMlCehIsmY
BnwyoKz25LYeLXdlSC81yofgUXDGLWAANN+MXLMvD+rrPiVZlyCqwY1jGucJQ4dhbG0VHiVroq7U
oEHCqF1HfXIfYdzYpuNCvC+fyyCerLJ/JJG/zo+iAFGxJJJkF4/CnxiU38R9/YB55UpNvcPlkX2J
RDbEBmJQFpNo6bMTCMES6AahjjxgZdzzT+Lt26K/UyD+7fh4wl6O9iUDISOSkSUkiUfbARro568m
ln2JhN5URMBeVn2UtD8dXKtUpMNurJP2W9p268sRvyzHKaJqsEQslCS0+XnUoPYVeSIRMUtGTA4p
Au23i0znX0fhCYeihMK5Bx90Ni5KuYOMhiVAjv6mz79rpUvda8Eb7cyXIobJt0JenLfQ7JSgWZyb
0PF5+AhHk0KZWl4Z8SvGzZeHIk2n2acUgSeBSoZIt9JChFabvUzbWhlMPBh4y1WCdITvXzuFUfT7
uFdCpN+0P6izoXPuUc/N23SHQQr9Tzqka6SK+oXV+WXfmTxXdfoR06lLsj47trqqiK3ekDS8WdUO
cA6YFjNRlSdFbeM9BSaKfWqTLmTv7K+vUwCDcaJyg05nnc6mugAN2SpI7Kwcxzk4zrVzuOa/baY/
NpvVZr9frfjL9Waz4b+t9qttvdpvt6uHLX/6f//RoZ/8XD2stvztPX994J/jn11Pf58/2dMfNv9x
pj/Z9sqx7++dHX8cdsRypj/xfzZ/TP/I9I9O/8N5P7zcvxzeD7mT878OB/54P0z/L/zOw8Ju/bri
FFVEbEUz0CQxkWP5vFvVhtIxbVUQPrW1ispfsjhu3Ojo6k+Xl9zXr6yois7egX0MbHlO2PYGrRjL
GtQw7i+rFoH2OtAQ4w3wLLFz68/lYOcGxSZVRV01VOLOBpUoqHdKFpXHKM7vIIrv4VcDMu6OrSzs
Lof6uowUlSNVFhmYTgYxjfvkjoqQRm9HLzVWSRw5KK5XBa7nFV05uVqn9S8QCJfjfT3rFI08B50G
nZ41G+dzPESWlVwJfbwAWrU8iG4SO0AUsqsey6mFY/XrQU4oCylkFJp1jRT2c6hJ7VnFMAdaYmtG
e4lmwypocbLuBz3DMEkMdJxBh/YADOfFAIWzcN5+TN3nQwos35RmcKjjbfhh8XYytbjPp2IfI5aL
Ccnqx39e1cotoKnVsOanbNsNPFQnsX93G/gFytp9hNW27Q6YEq1eckdc/Xk3bUzXneFKWNg105k0
/2kKD21KHtOekaevdPLTMG/hdVll5qpRcK+WUQVQlnKsryEUjY0y3QaGrH7ZMH07oM7tNih8tnh4
CNCCiwXvwa81KZ5jpyFmaymXzAZDkZa1G0jpLmuFwdGGrNmXAGztYgDnokjpe4T7lI0d063SiIV9
eTWf2ajTwcNrFWkm3sezX5DEruurLb8AmWw0mLG5zvSMLG/4FuP39fexQGwhA0U9lqf47DkBI2Og
bcLTKK4RHBauROs6Sci2qv/PONPde7I2sLWCEy4RB4SB00nX6PCil2zaRbyQLJxbIZYkawrukVyf
4iytK1y87RsJ1EuRSfdF7v0KjaV1fua0gdhMuiNRQpmW+uexdH4EpjimlIDVWL6qlNbW5B7PVq1Y
2OzSNPufdxQf5iTSbCX0SAiYfsasNSoMx+BuZOH5v2tBBTGOq1BJTbh5q8D568JS6DNHOKE17j8a
AfyX2SBx4xhqIIwcK9JT4N0CtVDFXVHddfJWBMigBsesvRL7bQ4nuHzwyyPAqsbaYMA7Zm+X1+hH
3fnrNPzzW2bToIZ1gPQV08BvGbKtV99k4g8XTRhFO0L41rVt0GP7cXDDFkDKWo82w7CQGp1ZVmSG
ugyil/KmMs8IpFZXMr1kOvJSlOiu5dzX4NUuD/TMxtcllQsTEThKdPPCWAMgH+0J+mVwDf/ImbaB
K/EbkvK6wA7nr0NNUnIKx4zM20eVP6/hwusKNY8UDM+M8rUNhvu80g5ga3/horR0aH/dL7wQkJyj
2cOtYMz7SlgWFQUaSqxiRdgWhflLiWRUHazvfzskwvAglkV6PpL0kd6fHDEDcv75gJPzyqjbo4/i
JBSgdZANa2oPC9XEc7fw9NKnfQEkiCfrtFxOYlkqcs5561Oco5xg3ud0WPeerAjdKwLIRbiZ1GPL
NZ1I81VV6j4EXDFyWwlB1A02HQ9sCoVOf4kRwTCu3TLvfqN0Z41HaF5wjwyAEImTJRqPnXqkebsB
uRD/GTBGA+sxBtqLDCn9Tixj64ol0+MX13btU+6XUAZ7RU+p7+ZpvFWVsAcE6Afls6GP3hMq/eF3
Gsf1Pkz75rdrhPUeflgf/vVhP7U9/kkEZvu1Htuug0howv/FrSGJUMsPM7HbjchHrKtM7J8uf/kz
BwRdblkiMaNOZdAl+/w5MuSXo8ZMLfTjMXpQ8qs8irDXxLsEXRB4GAdwVU+IbDyoyIWbPtykLD1k
UPMNWC+SHN5f/j1f03qdhiNCAljZUzXRZpeqVY5hHEwSrFKqPqiqB0u5RI+g2oWj/80cpYXs9+vZ
xLgh+dDU4t3Gkvw8ei/KdUFuUBYv9MA9hpWBeWg9Liz5L5uYvs70UJl8kQ0y39mYir5Om1BBE48n
kSM1VyPasoY5/O3KmUWZHUsDElljGxKlHeAaTVYPaJMMdM0M8S8PQMqNdEJ4dYlUtVQqnJ8nrQbS
nkGUpdk26lBnbEN2gHqu8Sv+u7UwjzP7OAMGg0qVJyjODtWNgUdgkW4VcFaCidFStrscbP44mYJR
gkZUjkcettKzYH49Yj+KOq3dVJOokIKmI8/B/iVLa20lqul7ANljm5Vt+CxCzltYIvPr6yO6oVJA
oDxJ0XUWve6jABkPIbO9EcZdyMv2Duo0DrVais4k0h0L8ebbbIqHhir4IM2iaDOvPY01Dk8qj1nU
k2BtNi9WddW4O8m7xozi8rx+eRTMQhmzV9+YJUhqqhH2eZB9SL5ae8j8bxogLEAnr1FT7kVB/zXk
8n4AMboQ/Nw4MYRQpq4C54o5e7iPVFo9T4Gwp90mN/FtvYGfvr7D0ApZRDYhDsR31c/2GnkM7W8R
AdO4T0PPdkna6pwp6hR6uJNo5Lb3dfUgox8x7BJpYafMM855rNnyidtCGoFFT4aA3RH2Nk4cmMe2
NJFD/y5srW0Oz/ny1J4LebKC5q+ftNK8VvRYQWGCfgJKlZ4m3QpZaUdwNADf0zHShIX6/bldwg6h
TUAXXjPnMZGkN/OOh4Pd8Icu2oL7LAWRM3g//8XYTuLMjlIcX6o2xLDcNt3OuUZoJPVwDrjD/8mU
/8WX01meBi12UklldjdQ5ogaSEA5eOsY0Gmy9Xh+1U5dSjtNha65kIuf/WqqIVJYorRkiNMpeJJ8
uVqeaB8EVnRFkVcddQkF/RDr9yQbbqwE31icx65z1EYXduK0Ak/fIR+nAIBFGlVT3ifNylp0j9wy
GIrczpNbjkDoFTux2P6Lz3YSYxr8yeBCHHGAuxGjDw1aYtHBDQIbOOMjYtJ7wy9XGE4sXLrn5hOQ
1FRroGhjibPzZVI2MUfMkOwO/plgW953QF9V95R0Mgp5C8HOXVGnwWYnCn4Frm+EQW4bEVzh9l2d
PFIkkD/KGzIUK7c7BNrt5Sk999nIirjoIdby7WbLM/cDEBhTSEEaN71Uk7ugSNItAYu+9A+m5UEL
gS46vTleO7M4Y1MMVaGHuQ2cmCz00cPLytz4UEzwr/F49azy5LdgOlrSL5xj5yaVprOGNDjbQTNm
CzMUQ0PTMMK2xb4nswDyGTyLxksz1SIfkASiB/R0eU7PnWITbsHC8AHE4BzfpMNJCiuBOZV8+bGB
T9Ik8trX8BhPF0sR0+U633YnseZ9GaCorZpGzKsavftDilQg3kyapj+XXrAOUhQNalif0C5uEW18
uTzOc3cvHXBKrbRAdUqbn7cjdu1t1Yhc/FYMkdV9sEipUjFeWcgipvnCwbYUbLY3xrHV0KciWKv8
srytXMOICl+LYg1JbeEom/5VX+f0n3HNLtsSQ6GoNKZQ0oscv3nFwpVw9t8PtAUypSWrII0+z5sn
1p6JIU9uo3XwKPntTzlZKsOdD8HLB1CkKNHl/xwiF0scPQoWfRc5sQ5JCJexyx9fPrvygHb/T4iP
v39yGKeImIInJ3k3bjM6Msd+H22Hu+KbutEf9dUbzrhr6Izrao2hEtWo/eXwZ88tjQYKPSjwmHOo
x+jWqPDUXKsGji6AfwZKp2m7uxzk3OFvngSZpQkAzxXoagRRrOfC2NM5kXGBZiPY6Iwmvy4HO/vJ
ToLNdhOqoEOhpQSTIS1LWWyrS0nk2TkDHmPxRKVNMwe4CWkaGOjM5DaacTrNfDewvfgZB8iF9X0+
DgYKHApTIWh21iMvy2ZtSFZN00cinhfOOmr91JGkaql8dvYLAchVOWhJGufPHHQF4ZFh42tbYrmu
9aswcLT6t5Zj5Zo+Ke7D338ijrqpDy7plLZmu8pCwU5JDZZ8PrzWVQzzY6FAf27m/glgirOn1FCM
ZhKbBNC7N0SxVoVx5S9dGUsxZl/H19WsSvH7swcdsYh7JLlItC/P07kL8HQYs32Ti42YNxUhUDLx
Q1ut9nnjwIK8HGVpILMNo6U8thuFKKVSbeA0bgYa0pg6rS+HOXfxnDzz5i93Q4D00E2HgFxscFD1
reeoy1eR/itdakKfHdA/b9k5eim0moHUmkg5rkR6gZufjgjHQsInnTtnTsczy4ewSkDTomPa2mC8
10yEhQqubQjhuho9t1Lt+OgRdPAyAiQN1bHGiARjM5ylQIb2Sz9maXKn/X1yicBIqlJ8JHntXQm3
1uNwj+jtCtfjCYu6FffQUpx0HT6br+bCEj1btTidhtlexoepkidNVRuyyUtXYjM1Zpu4oNiFY3Wv
IlRo+tuxkx0/CbeXV9S5Q+sktDnb5T5vXEio02M+uO77nwVyiN0aQb+hRabr8XKs/2WcoLtNqAuU
J2fjLIs6GwqXYGB23H2MFTysbu8bCrP7sOhJ1uJGs6G4PmaWdSUWQ765/APODJbHE6+nCV3Mw3QW
vzVdX8nKmsECAUjqX11msrpsrduq7VW4dLidGy7hVEg68Ge4faY9drqg8C2zEK7j7vGFGxXrC1Wr
qXkFdo1MRtR274OvrwcRc8Eh3l0e6Znt+yn0dCqehlZLdCtpcdiJdB3m67h4Sd2FEGe2CyGgWgGm
RU1oDqNMdUSSe6GiJlPch40jqOsQtlZ7qJWFTv/ZsVAvBd9KtdKc42GAEkj4ETKNrb6TkZDLXsLu
6fJ0nR3LSYjpnDqdLkH3IjcgRBqsw+a6ANgt9Oux31nt/nKkM9cReuD/DGa2JsYS3f4o58PU0SYJ
rob8R+/dt+HPy1GmhTx7NYDpIZ/nOUQLYP6SjnETq2TkUhCIXEntyrLTN2XdHOHOLR1d0/U5jySB
gICrIYs0KWdbCpYi5g/+tLavhyvvYbgJtsMvYe/tE6I1C2C7c/eFfBJNmZ1WGMBhMyKIuR0f/W14
zI/+Jrg2j+LG245bbVtu6++XJ/LMBUX7QcKjg/czziCz4Rmos/so+5HTQbxv8bBBQ+ByhHOr+58I
wDs+Lz10TqxeaoggCndtfzRRl3SdyyHOFTxORqF/OH+dLG9sQ43Onbx3hvvRGW6QvtLfy/WwcV/9
H8LmX7z3aFaDiSGQCrBsNmc0fuV2hGCKiYHYO2FixQg8VslCxnVuI51EmVf6jbxRkKPhAdGo32oV
xNohDV/r8e+vx9OxzIvAWHg1gh8wltBaxam6ytBZDDdC+GopN+l4f/k7nVsKgEiAVAOfBeUzmzjw
TGWC2VCOrG8pU3PTKwRrc39tjKa2MHvnQn3Y3hkQjCRA8J9XXa5II0IAHEOYQMT6dgh/NMbCaM59
IPiJBvt1QmTMl0Hed61apW1uB/57qaAttwmqreDXCyP5gr2hmgfl4b9x5gvBq0NELGLO7gCz242H
dsKKotqd5q7jtXDM04UT7+zMnYSbPVnyKEi0MmJYYgWEBm3kvkOPZ2HHLgWZTt2TDWvVVovy6nQf
dY9Ft4urh9Db//1iO5025XMIIYshbmPGaksaA8g2AyxfQPaXg5w7PifNiYnKBVB5fvAIDQ97sj4S
W69zqrE+DKL1L3YozWHKV6DBLU7qz+PQTL9NZJfqkl8oPFZ6OwN5JFO5DTPrXvV/mkqyMHPnkgUI
aoAaQTrRZZ+tgJqHXudNJQVsqVZ1i+e4gMGyhzedsAq0hVf4UrDZSigQh0enb3rxpeusaeyhv6rQ
zBykdbPkdjTN1PwqPx3XbEVkQm6akUuoSTwGqcEK8LobrpPEwZ0DuVB0JsyF9XF2nZ9M5ewYKtFG
H9qa91+KXWSUWt8Qz8JpB4uiy+vwXOLPGqEJBSRVl+YlSMx569ITuCwAi6/k6KUwXiwVHtteCnau
v/CQPD+P/w02L0ZiwDxkhkyw3EM9NE6PyDvt0ALbY5MIjGv8Let9szIF8W9haR8n4T+jlGcL0xfD
TkdFikNdA9tbPPeevBqD69Rd6q9JC/Mpz1Zl43LottMQOzl/8yW1XImVxl0yHI28XyfYZIUijrfm
d1F3ncx8JmXbhvBo0Bi+lfMnr8enXQ9WIjYClz/02QU1IctBwFCHm5NpUkWIlRxdTCSDPdRPyAuC
+g/Y/YVD5+yupM8AwhkfKWlevZQq0a8VgZtaF58q97FWbst0OyLM8fovhgNFW5agLGKgMPuiiAm2
AlZAuR3BDRoof1gI91bDz8tRzo6G3BZV6I9kYBalQHsB2QKiiEhL81vsKEa3uEdFOc6uargtl8Od
v7FP4s1Wz5iNyHI33G4UcWDmiO+j/yPDA1ls1A1dz+tRGp5c8dmoShtv1IX7+2xachJ8dspFvdCC
PObek8X4YGqPGI49IoW3wQ5nIdK5tQi2mbc/R48I2/DzzeThMeUqGZGy4pgY67I4+sZ6YSqn18H8
zKa1x0oExzcZ/X2OEeS0PYxe5PYzfzXDkwe1otfo16o3+GghDY87+yO+bQtf8Ny1fhp1WlAn6QkP
3MEyfKICI8hq0dbRp7k8sDNfaQImgrqYfBJhnn6OUABf4COxwdRefo4UHl+B4v1senhWI/KGl4Od
Wf+wUVSIk+w0MonZ+u8GfdTrivUvSO+glx19iPZCOjimhj5P+OtysDOr4lOw2eI3ek+S/Y5gSXzV
9CWX0KrrFvqTZ2fvZECzNR7n46igEZPbIyCvUX6W44eo6tCoeb88ljM33aexzK7vrhJEBDKJg07u
c1NoGDKBN7IQvTGta2Sfnj1MklFKXvheS1M4Wxz6KFtth7qkPXkh6wBKErTIl5p6Z9b4p7HNdpaJ
ySIanYzNE3AHNNFYqZdwcUvjmG2jBsBWH3uMI+yVQ1v3qH5ZDCReOIfOXNafRjL9/ZPd6qcW+UhP
mNHY6vXRrJFelaf9hM92YmcLa+L8vBmIl0g8MOX5sw/zxESzKg73fEDUtjoUwVLN6aOXPzv0GNB/
Q8xffFgxV2mP0pmtbZRdZw9r1e5X6UF4vhFvu+/eUbHlJ/A31/nWXUflKvqZ/Pm/pF3Xjty6sv0i
AZIoKrxK6jg9OftFsGdsico5ff1dnHNgd7N1m7APvA3s/bC7RLISi1VrJbKPWApiJx8hOA0wrIDh
khd3AYsESjxHO4zUswvPAi4IECs6DtvqmTKxy67qz9IF7xE5vdJqYDHywF2IiZb7LHsvx0OPTulw
lDgRyUFaghMhI5BOK152NTEoOkwbGyjY/+I+/iyGf8GRYhZo+gYkJJeAm4YNUqVwNcSbLEF7X+nH
2mbIt5cFynZPcBwMz5jjnEHgXAHm3p/nOzYkXsf8gXy7LGnZtP8sTfAeQ+6Aa1CFpEbdTB2qepqb
a7Jq6ELwP1FBwX9UmP5qO4YEQ53QHe2b7LXOv7UaJl7Ub3nsTzqgXjeX1yVTCsGXAEhJN1QD6yLa
Sxd8k5YqZfsm5Exa1ZsmHfH7rRN9B03lVs3y17ak68vLWHqaOd468dmrNcuon7lyA5nPVey1HQM5
xkuJitfHazP3c31Pc5lQyeaJeQYAncYMZEe8GrKyd6CSBPvLNr9iO/gPAyD0t8oTfAgwvC8vluva
mbvUAaejAedpqYaNzCfQIdYeQp9l6o6gUGEpH0DelkSaxQX+lnRWywYZPEgXO0ia6sQ168Itm3+x
qyMJgtcF0ULXqTyW1XbiWv0HBW9cI1nFYrw8kiH6WBukszUmxzyavpvO4xzeoDVhTDG6S9BBLhG2
6JIw7I1MF3hPjvhGCIIVqzKrATas3xMNrzU2GGgPHbstFYnpLprWkSTBJQHItusSg3uL5kGlPlVX
TinzSMsK8Gc1gkcioc6KecBqBgUJU79SSLsCZJNWAo4BTDA1gBhB0EzQbvmSZO8FCMw6iZHJvkBw
UFMJnsKyxSobkJuSj7yTGNNiynu0i4KDmgFPFWQjX2H+Eg4PjgYy4rugg+H6WROv8LT3vymIOMdO
ZzDr5BEWFMZbPGl7wewN4UeIkZte9hQl0UWxqmEOIAkAnRI0BIUjhZ/XG5ve+mRPZc9qMkmCiZGk
aAer4ZIGwJgpV0yJQDDnAr9wlDVXLHo/gnoQkGvRoCe2zFTz1GLWGNas2q9Kq7uh+aOld42sHXzR
uo7EiNals7QJeaVmtr6bDs7mYAaSuuKiah+JEIyrtXuts/jNcbAfo/bXZOwuxwnZEgTToXFlkjDA
Tuk54A2T0AcxDAl+/W9CBPuZjMoGAQMWofemDwJVkGRtSPj2PwkRo3sGOqIWdQLcSxGHYn01K9S1
2N9C6qDcitP4rVliOK97YDI3vIylWc+R8Y2Fm3SUtD58FVLPYveRDMFQMLhYpQlfiaW5znbIXHr7
Tb+Lb0Ebf1P58SsIrvwUeE9+c3gOAToOjqkrReJSF4316BvIaZpe2ehAtnnONyqAie5fGBAV6gJM
ewfNGf/lSnAki9vA0ZVAYXqUWBVkheX3QJ/8uUpf1Jj43aCuwHnoV1W2pmb2fllfpNvMTeNIbBQU
gBfmR9mutYMGCBl3Xuur4VfmxYNv7uZNcQiu6lX+oq7vwx/N/uWy/MWM42jVgvNogWCTzvzOHA7f
jPJZIfO2r811qoEKvTVBnpYAveSySP6TlxRLcCZF1AcDhtix4hLE5ED2BT4/LESRTW5JnIotOBXL
zGtt5EvTp509grblVTEkIVkmQnApbT0bKmI+9BNkXuNDnv6QjjZ8TfRf2C4xCk/EKgsHGO9efAA7
2UZ7YC7a5O6QhIKeOLymG9C1lq/6OniIX81X1R22+k3nOf4z2WQgWpLkBJIVi4G6ym1l6sKvw3tK
uzuneTCYJNgsi8DECH/mxN1B0I82JUOlcouYZlDkxECXfAZzx2UdXHYsf2QIutGZejACxQVuOp2e
Wda6bDTWyRi4ZVm854asL2XRytCQogIEGs36Z5PRwAvVM4Kkw8IYUwUYfqdb9zXzq3IfxWB+kqjl
coUID9+A6wS2mymOGWVm3mQjSDO87AEorQCM1Tx2wGAfuEzvjBsQU1zezUWLPhKnn/owMNSB+djC
8pj6bkx7u9pFAHKyJUmCJhMjRAPgCeX2UGBVyta+n1bqNdsDCT19Lb/VrraLN/E+uaNesLq8uEV1
PFqcEBdokqLLJIfUlhzQz6iOr5EiWRl3E2cmjuF8AMXgtM4RFMGPaYJ5FqU1jCerWy1ZgXAWBLd+
E24MQMXPyes/rOlIoOD1605XEqJgTak96QdwUwxe0FE046iTDI1qcfuORAnWPNtlEo+gqPY6J7mf
88hjoXWVjpI570XVOJIi2LMO023CDlLMdGOT/WDcZeoNlQ3CnIFIfOVdR2JEf28GRTI6vLlx5ogN
XqrWrhndgJ14LF76wrPZFcbqWHDVAx4/9gjoHv/pLm3xGUzgNuKhStjPwYgjYzD5Axhepsh4oNM3
U+YdF/XxSIawm0ALQXcd3iD4fT0ifpb9sNrv7bzSgs/KWFUySILFwzsSJ+xqo4StWgdYkmG80Qm0
jE+mcyUtvHE7PTMyoHsDVNrAk5spbJw9pbTI+dk10+j11Y8okOjgoqYfCRB2bTDAkF5aEFC3myTb
Z+QneIAu2+1SHEF5iAA0HuERL/OnjhZAB0pkh3C0IH/NH8qo3YPLWFvNXUz3LcbobkLVSDa60WTb
y4KXjgh9nMALBT4PGhz42o+yVH3MR+rkIxyG+WBZ9+hCHPWrRFZBWdpBogP9FLjz6OcVe2UGnZO0
RISbl+4HTN2FdPaVnGwuL2ZBE9DniOFsDuoKSEBhFxtqgWXMpqmnYvrdU6NAddOykuWG4llhQIrT
JOiOwxtCqCr4WMzaTqRioJnLqh/MAVC7/VkxgFxUN3G8s/S/bNb6kgZcDRXgNmi8/qo6Hx0QECoJ
GNjQJaXY85aQ4B5MQK7W9dcGsNrILEsDRX3g4izeTI7+e6Dx2kJQVE0Kdq/GwRwQnheibkXJsLZm
T8PU7eWzElVCQwIDfacqMF05NLtgtWBeCIoQJHiu0X9nhQpSXWutkOLpshT+K8e+4UuKiRooFBwC
vzDxj3YvKTEAPbIo9MpG+2jLfBOU09OoWOA8x+Aj6kO2RAWXlkUARAXAWrQmAszr1J7mLp96RUtC
jNk85WV7EzHL00zZ5p1lTJxgAZOpaOwFJi6QhQWzTfWxzgoFxfart8xN3NAF5OrHq7fy7v+2/ApJ
3LECFhbjvASyThcUYX4iAJtP5Omb2gf462ZzQHnABS7r5ZP62pnTozoVJGjeQPQRPO9B5IGb9Ys5
owZ7RuyZK4L/Ilgk/5vhz9Xbm3/trK5v1+5u5Avf3H0Y7sFwK5+uyhVdfbh3hosChpu6r5vVo7e9
//y8klVqzg3l9HOFEwDfexLWIfZFsfrYY13OcF8ri5UeJg8WHTTJy+m5InNx6H9H1zOQBogQg0YN
+AMDCLe8uBv3ICBcq5idtIcKA1btGoBbkmM/V2MAvwNiFBNGmDoFoMHpqZedjmFa8At64DfdN5WK
2aJpuCp1GSCKmJD8R7v+LEvwAmmgWK1dYVmRHbgkeANx6QptJdu5G7cE2PMmTTUkYtS/rGxny0MD
EEdqBzMQXDkVwfbm0GiIPVYJhrZmzwRQK01M1yZ/ed/VIMXBsZnA1sQMLxHSH4BdOICIBonW0Bxo
Xbr6nIB1XmI33CxOzAZjJBoGZRD04A6AZ356UhV6M1WS48kZr1hbCn5RuEJJjrCwW1gCn3WGtzYx
9HwqopvDjqQ11jEH/UsUqesG4Oxqav29ziG8AZWQg1jA0QgrMQLaVBrH/YpRAqGkBjXIIUnfLp88
V9yT7eK0CUdChBttVoLLKwWkojfyZ3otBMVxg1H0AfEbAIVp8Csa68fLIs8u7VByUGsBnw1u1EBt
V9i/npUDaEdHBqhQdh8N+tpAX+BYqx+aFt6PSQ9eYPUVdLyAFwdglpFINOTMdThQchQooCUUgxOi
Gnadk6Y9UlhvUNFYjkeSDye36PeKoJ9EA7GIj6nQ6fnymhdUBoYF6iqgqgMNTIStGgdQvccmcBPq
WK9WJsVICDDw2CocYNSXRX31Pp8cKdaHNAzSbExFIok9Vc8oBthS32gMY//rWQMCcg465fklSPtt
k7x0KeaFwkNvKVdRyrcaTXJP07gxs3hdJupO6W7q4Kdl7eiwk3zYgmmi+RWzmhiox7VOTD7mehqS
yjCZN+fAjgEqdYwsyskbsPsCoCC7TqaCmWiFqUF4zRSza7dFodO7KNWVlYpRjWCbMTuM9jUiw+Qi
9yM+yEn1+wFMqL1f91OprjVlVK5sleWGpyWgOfaKYQCKZJVV5K2zGDg7wSiDUcrLSztXabg2joGr
qSpgYGBQp3te00BNJpSQvRiU00TztcibzR2g9Hp0veq5j3K769QrgCJcFrygV5DLu7CB6ANMBMFH
zFWUB0oJbtYQJkQS6heN4oeWDEniq61d0CkeG75AgzDcK16LzGZ0aFbnwCJMeedQBPTOe8d+NupV
Mq9qAN22bFUFexJu+uJFAWu7/VirGK/6XpZXgBG0jdXY3QKG9PLqFxQKebkKehEYFQhAhF03k76i
bCgTLyk2oGp3NbityxLOmlh4zDoWwT/hKGHuxgoAyw1ElB9oDzdyjxVuv5/ehh/juwyuecExUTR0
QH9Aa04Ql05lOXM1VmkBWTaKYuhoGprbVsc8XOM3MhqJJb0BeqWK5XHsNSqE4hDF25A5CPggvt62
AerrCd3Zxd8CQ/CfR84EcF2oJ2LyWTqj96Oi1rFXAlz7ALjb2S+HAOWWuUf1j4WmJDKfJaFcHgBq
ENAASX8W/JN67rXGBCWoE6V7vX0Pmb4OkRsakkvowvZBDupSwMpEIBHzJSBH9nrIGqxrqm4QsT7a
oNqEiv10WfuWlsOpL3B70hE4zmb5sZ4IqXPspfE3jX72/dokn2UkSQGWpaBzCUwsqMmKQ+YMLMBR
x/TYC9VdO3/OUL5wvGP95+XFLO0ZXBUQAQjuuEhqTrU7Tlskt4HDvBiZ9EZhFJWjymDMdVhcSCpU
S/4K3QhANOXKfR4DY5BJFHiNjj30gasvY2Y5gLWIYu1+nFQQGE/gT9ZdVdHVH00+WOscBLrPKQvn
QwaOa+uuBm5oBt+Nm/IGbUUqCHXVJvhsgnp8mqMw/bCshm4tO0dD29Tb1rsRF9r3v98vYFKrSFUw
vYVy2+l+VR3i1KACs6czJj+IQPTuFFsnkD2hLJ3+sRghguR6gNZ/C2JABbuexi1KlB5NEvRuvlxe
z6IgA2U1E4RiKEwKvsAxKr2cDeT7XWaB4CwH5sarZifVA4o25GM2IyQGlyUuaBxGYlFLgf8BhY2Y
6AGwSpvskqVgjsewAVioDUz1BWiGuCzmLIXmOL0IP/DcWB480OlBkVoPjLaNUi8wauI2HR7wdX0/
OZ2D5m/Q4wD9set+/YtM0NKAJxTXUTHut0EdTKEFmQ4mclkPtd2V2n1d4NKY3SUyfOCFwPQ1/ELA
EUU55vvpCkFkQc2CJMAtsc0rFUli1mOCo/vFWpDzWf368tqWjg2VFWTnNrCcz2CrqsAGqzAFkXc4
23uVQ8zadKU3EhexoI6AetdQwQF2JW5Xwpo6OiSKo+SojRbmhhcRAJHkDlnUuPkgiRYL2wd9x7UX
yO/wsaKCNE5M4FDG2AMyd7/K1V65hhP5MaK12I1Bhr4agEAvqY8sLO8/PHUayPEszM+dHpkS2Eql
GzbIsQe85lUYP1YV0Ndm22DI7i6fl0yUkLbYM4lROkDhNyleSjtywYcOFvi3SFZnXtCLkyUJdsZU
tcXDKOSAWtwPm2ZltWzbzcbfew1cUvAHBW0OhCH4KZWptVFrAd852++0+oaD6eSslmj5Qu6KWWqw
hGF2DY5DhKkkfV3EcdckXhG/DmaNC/7j5WNZ2C5OzGPztzMMyopdr2VQJpFZdIlnRgMsNVsXJHbB
qf73ys2JwtCVjpsmEN4FRVNpA+QdQLt4VlocAMcPJhN13+Wf4AVyGZv+/nBOrJbr4lE6zgwlRv4M
qyW185TWJQE0MZ0nvzanWtIGvXBAEAX3AAA9XHxEJHnWFwz+A6JopezsybqdNBmitEyEsJqJRn1Y
BhBRl6PzMId1jLJiGD5cVoQF+zxZiKDQ0QTi2dmBFBuNoDN8j4EXjAeiyO5KC24OcjiTILin8O4o
3CmG2lJntA+kHquMR07Z0zvBdtajVTUl10SxZXWcpbh7JE8cUZpsEqVhAOBEp2zAYlCjFaPoQ8sN
9eo9COx1iG7BqEgkdrsoFa9qvPCMi4145xzSkDYhA4bXXKR7vAuV6U8dbMbga8+IBnBiibilCyiS
lz/yuA4dabw+5FajVJAX9jp6/idXaaiLOxAw9B8HgKCjTkynlROvLivNGZ4Nrm4ncoX4CCitUFUj
yNWCeUOitVHdT+RpMDYtVgv4h6KZvJnl667ZmbJyw6ImHa1ZsAszULIuzCAbr0rQHBN4/aNyN6Xh
NYA03Jlmf1+YPlmrYCHG6CDwAz4V9BeHUMvcqonW5iDDrl+0w6NVcc06Osm5jMOu5pozOc5qpO23
oelAvB7GYLibfcnxLQpDhRWc7qhfgMDvVFjapmHfGCjltlQp8XBZu2VlfeS81seCp3hbdK4xHfKa
uUTdqXQTxd8D0/T68K0vJP5nQZUwOQ0+GrDeEAtvDIJjUO2ii9NgoO5QO+QhnzWVv57Qq5HONaj9
nNbtijn1kkBHFMmzaNV1QefGXTysGsLsfzls20GTGv5BI5Kg2L0OQqyubFGjYs3PzGZ7ROHQTe1Q
EhgXT+BIjqDExMZgX+fgBBRd8/HO76EzHhngN/ZPTx6wBBQjUGMB0KuQGIUVMr1y7GAuyuS4pHAq
N3OKf4i8vLoCgDhAPpwV7VHlGTM1GlKwkOBNJSwPNA0OXWu/XFbcpV3DlQZj9qDuRglMWItV9kqE
13xoQ2zmTyZQ+3Z1EHaHCCgxLzST9YctFW5NB8U2cCThbnOmm1HP8ATCptRLlcTv2x3KIEX/buIy
N+07JQUi63UKWJ1gfXmZXOWFeirWCA+L8hiwuhzBPIshN/suVBErFYZp4dLYJM2kumpBmzu73Ufp
y9gVtWtJ6cPOXSuAEgBjADxKTE6qX2ROR06ocjCrwUhH3bBxUJKeW+ugROOb0hB9laDS7mYdZjjA
WPnaDuXkt/FkeE3CHkJCvg1a+AKA5ORGMad5kwBI3g3BwS159jpPivB92BmO5ghUB7G2lmLeHRCs
Kp6vyVNbvg752+WtPw/gp78vuOE8ayIjA56KW2ibRHmx9KcxvU+zDbX9MpSNnp0n4afCBNdnxLkx
lyiHuUHqq2HkpiRcA+5EMsKw5GExeIh/cENHSVJsHtGbtseDF2rFmKpyDeuFJt8IeVby0a3oIdGf
q+Gq6ddqcK0n0taLhfPiNV4QXjioI6Owdxppcqsv0oqAU0fX3jWgjwcwmn5lGb8s6qFhpm4G4NMP
K2d4DpJmHTjX0nflL/ypU2vidoQ2ky+IKrRmnH6CYhamPfZQamsqMQjnJwFmNNi+NcC8Cahy5baL
ErePYcamN2JILi/WIyZWuhUmetFBqaNVLtpWyMCnwE30wWvjTW895ePjUPtEjQAbmHgVjdaDDcCP
IACDwKNRb6ecuaNdu3nzHYzcfqJct+W3zPjZ1I+OfWs4m3hSNyE6X1BgTLPHztrnueySt5Aeni5d
0GbGrGDOAemKt9LEj8zUHXEFCyc3Mm7HzsfwgT/FD7STtUUtGNHJjguHHo+joqQDxPbTuhvweIt9
fEQNDsoWHlBicy/b7Lm7PFmliEmJccfERtsraF4nTGtMk6um+2QcgQzm6Wg0N6dP1S4lKdSC6R4v
UXx+Z5hwNJW8py4dTYzKzIAgy1wGkqHLSzubi+FwqwgCuDDhCs0Jgk+VN5imwEw6yJnm0UudzK2D
xzz96dC91t1bluImjj8nPiDIhzrxTW2tk0+ULdyBmq6eDa6Ch6+SXA/jplExXKKUK8kH8g84t64/
H8gdwFHICDKQ/BYaNp+izbO19/EMnTcyiIPNW2hN+ZlOmovW7pUV3s3sW1GCPDFzWxUj3qPjTQx0
BM49eHBBUHtr96FbWzd6Y0rK5Wcty1/7eJRlCk4AdUh1mhrsY4ieSsXynOSZRbsKjVroR4qd0Des
BxtPsKikO9Ur3mO78dMobMluLWrN0VcI9qhXwWglAb5CBe2qgTZijkrQZZJk7LzfjSsNB1kDKhEa
3gxxsSr6e3MNUD1pdZ/p66jeESN1I5a5luN3zptVvKvYcNyM8fc7HYuV6rwPNfpHniTasZBQnHyJ
sGCw8RJCGnxJ089uXG07tGPmSXVl63snQNJb+xrQVhT9lo9EA0R2vhmnZ0MJfMzadniAjOPJ1bt9
zUG37FVGWy9mxB2NFnzZbxYAzKai3Fz+5oWkj+8ekHuRyRrAKNBPNVpJ0sFyhomiqfMt0DeW9a6Q
yK0bYzOibyDoZ69FPwE4OjUZHMeieuDILBXM8uhRE84ttHuzAA47dbt0KNyubQofOMKfRos388uL
PE+k+Rr/SBLOJbSDwCA1JOHFDxcDMORG65aOOxNkYv+bJCEW6BkOLUggKSSqHyBUYpzaJemdIeua
/uqyO/NEf9YkhgEjr2xriuB2WBX4tuHOOv413Zfd7GfsvlPilQ7fFGrAZLrR1I1O9iG7MhykIS+p
80bKF8ue8R/fhukaZXe37m6BIQJs7VWhvyDVnJz7yzuz7JN4BREgdij1fpnxkes0SRrgpRAfbCrB
zRgB3qC27kPNwrV8JOtEN9ajOqOSY/mZ43xLgo+6BpcOQL83s9P7RSsjbF/W/KMPEvRvjgzAwQFp
2s3Nec0njDS1BcXBoYl0z1EwWc2uGvVuaE3M8v59PEULCWe9xX4ABk9QkwykNwPL4CjyNkK9SrkO
+nQF0knJw8fSEiHHwpMfbwE8a3FWmgRzLRY88EiV2FPCaHDjKSr9bGrRMxs0yhr/b7AJAv7CVCOk
ZQlmgfLeTv9lwbzhCTUYDh7HfcHR4QcV6L1zvES7YJrdpdawZjPwRVtZE8wZYDeCAMYH/8gREoiU
BFMcZZAT1833MSR+4WgvpDV9fSw8p6CPQTjsbDU5OGrvZUZ0bw7aLTOMNe0TyaPa8uYffYuQK3SJ
k2LYEYfc8WIH3fQggzSvixn0DuEtGbxazfYWPXSZxNL47wqegVKd7wLcA3qBBL1O8dShMS43ifem
BnK/VvIasLyyIwmCP9V6Y2Jqjl3OnJvQeh3JDrMnyfBKxvus2KN7zdAPQyFRoaX0/mRdgtHgbT6M
DBvrotazNr8GSrBJ1b2S39XsV9qiiwK9LX//bA59wnSKjhhl8SfYU72lLW6t5oSVGibsIjC2GVCp
ityRXFr5hp0d2ZEYYUNrtY4mi4sZw8wrh02UrIJ8RcaHgpjofpJUFb6aCy+JE3YSWTYfukGUSoo7
LQO8+DWaxln4M40cVBpWWY7I6BX5JyD/QDm+uRwIFsL+0ZZaIgB9Gmep1qZwu6SJVoOj3vakuO5T
W2IFMjHa6cnNaYIaV4o1lvShaW9j823+W0qkL2fz+9QwGXMqomBqpHYjTi2ZFRfcjF6vPPxveyW4
M8CWqBTdDXAhUbQhQP4ex3DvFDLSKq7Foj6gKw29diBx4L3IpwsJq1HJOKg2Ho7IilWxG9jXWtWi
sfFKMWV9cF95nSANOQDvNECRBLNSQiwIDbukTYyTqbR9P/2ikb7N221VjJ4JzsfIuVXn7gvrurZA
M2VtVKvZ2OOj0207+ukYNyr5LKxPEFAa+p3T5n5TFL4xXCnWd9sEQyswVy4fwpK7O/lgnl4eBa8i
xstnyVUpTvTmVo8nVECK9oM4ZYcZshT4cVXGXkB8mF9F08w8ZVBv7ahLZd/BT/ts40zkDfx2jFZM
4Zgs0CkGRqRRtx3LbBXZAL7USa0etAD0Mj0NOWXAMHiGEz9GaZaBSGvGxAyjOkI9GtmAyiVRzyWX
jLYyR8XVizenfO3c0c4oOLTaagl15/TdSVWX5m9hkrpW9Wzau2psPMt6VAxldflAFtT15DyEfUCJ
DffbAucRVSiB6Gar4rLV9bskw6MxWkpKFyD9jST8cJ94tvlHWiu46DDTbdYqEJrNqxwltCGf3Jrl
K/SHeV1sgKf02QYW4+WVLqsecuWvap4OxNhT1QNgJ8nNEZZJh9pt9nFqw8mgo9O3b1LrNp/qX4aZ
PdSmbDh9qYqKePdbsAhpE/YkTbHL/FL91A3vmv4rdFS/tJ+KetfGmFWZ70vrqupGt6OSYLjguSH6
j5oLOx3pXYMCJkSbNPOy/n3AaEyfS1R3oSvSPpEi7qxpVn0wQUqMENsnzYZNL8U0I9r6xP5e264W
5S5qpFYBmBvVm5PIn4FTVEyPZdz6CVsX7ZvuoFKauvP89k/Hzh/0QSGI3mQheDWgQszKCZZedM/j
dJWSHUnXPcZexnkbTui9vMoML8l3l8Uuld+wJ3/E6qfalgDGV3FyXCQHB8XEZJXAr7CUrVqMDtWN
b2u2VwTf+3ijgW+4SPEaZIFhGQSUgCJSHjLd1y0vSL0YZcjWvmpk38cP/swEOSeljpIBn4Q//bwi
JlYVKdgV0xj8eGJuwhHKu7vA2jXJ+zRLVOQMdR7xnTfN/pYnKKJShGnBGmxHzMYtajgaA6axti7L
XarsWfnc24+UXoOhJxo7lB6vJ1Cux+HPePSZdm+WMhjiZZs8+h5BZYEanWl9zI+HvuXdvKvTea3B
5XXsWVe8pHuZDHAgpU/VhC+S+Nz/x9X/3gyxwwSj23TUQDWMqmqLnOqQBuXaDK4DPHxluD6Vn070
EcsoIkRXALJkzDajpxHhBUMl4qhFodt2H5Go8aqaG2PlUfLaJrLBEVGvRClCfE/r3FCTEVLU+KMB
wF7nV9EHTVZTUrlxLIkjZy5dlCZoMVUwnmslGAoHZ5Y7WR5t74ABzvrO7xo/KvyOlsC1fmGhrHgt
20xBnfWuUhWKpk6v7TZ6fDWmP8dI1sUl20pBRVtAFGhZBRmODi6htyHbZfPGxl2mtvT1bErqG/zX
jh2CsJVf019H6Qedatb1/OAye6V0K9b5av6pBPFu1nt0llyNMhyOs6ghShQcc2mXCmM1Di/dBaOr
7zP03B3aK2eVuuy6WcfASPYepvVzuun3g4tHOIn2GJIVCx6aAg0yQi8jlCdpV6Flea0MNVZMrv6z
QpBBYajbQF+XcOXoOwVND3rcAFv6pYt2lnPVVi9RurJkhO8yQXypx4c3InvMAggqp3UVfc7qPseb
z+B3powoVyz/ikvihnEkyQR4ezQakKQWH8XgmhbQrC23KCR5y/LZ2Hy0B7caVexinWKMGKVm0ngx
3jkytPjZMsTEZev6I0Gw4EmNwMFscjwJLXYnBshTVniBZRz6QnHRjOc3gyWp9XwNoJ7b2B+ZgkXb
NIqcSoVMlleviW4VeIvIKzyhpNnWakqDoJqFFnWXxcn0zjoj85Imq67M1ALzdc4U8kPv5uajGwvl
UKN8c1CHsfxmYEbgoVdi4xqvtqgy2E7PttnctH5cmjVGBFv7V4qJj5cO6EQ/DJ1EXlmNhj8BwQjP
aK2CgX8zDDGhYQXrDL3QAPQGrfi11Yf9NSop4Y6p5vgSt+110/Ib0FQYo185hH309lTu7MSh29lq
jJ+RihEpfUiyyjMVuorJ+KiWVrZJKvpIgEC4NTB3uaoVdlc4TJZmL9oA5lpgZ5jQQXv6qWYquW4B
lgmYQqH2Dg7ISWGuRVwjOYx/z9zBQ+mRKCHsmPXg2IqSwTPH+s5UcNG2t6Xzrhgx8CSvkqh0VWOV
mt7llHLJQ6MLg49tG4aqilgBVTfESm7AJqYRj7lNusZgqDcU3a6m+SbCs9eUYaKvVV8vi13aV0CD
o92bw20Y4pRBjo7bbrLTxgsaGLt139M4gYI0P2L0XKiaDO9hKbIeixNcWRBZVFFHiEvU+yFtVo39
HLd/22bAvdixEMGLWeC4mIseQsLiJ8a2GFq00vuq1ty0uNID07+8g2fJ5pc4hAALM0oYdaWCOJbO
Axqxy8YzE7TqBN8HtPfWjk/QFTI8dbA/DGw4uAM7U+sG2o/L0hc3FMyrXDqQBcQuvlQxytguWtQP
9E909XsMLViVxLMtOVOglvyWIRxalQFGIBlrHFoEdop5M4S6b8XIIN717tNoJDXX5RVhehHdgmgH
Fy/yNiCIQzrA0nNCXBXEPMaPkRaSfGgpAtkoxfxXiHhpTwZg5StJgXS5aF6inK7z2ln9y8n8ESEk
QGY5K3mnYB1NyVCCUtxqaj1TNh/5/yTJv6OOuJIpmK3abBB18nCllBtjnN0s7pD+v1Wq6yiHuXi2
0Ondy4xs6Zh4AP9vDLeF5eVTpOldgVQhD2ZXQ3dnAJeYWO7fb+KxFCGLU6w0n4sEXrGaVpR2eGVf
R8HPyzKWt5DAftA/CBsRe3vDyjGSfIKQLn4M5406PM90k+BqHoSbjK2V5kcdPeNGe1nsklVhgOy3
VCGiGYpeNIAD4Z73O6temBb7Rn+l9DuSPCZUhlm3eFxH0oSglloMPQ0E0hTlnZEPAwASszRy8jM/
y4COhIhZ11jEYeBASFzeB92t7tyMKvoViv0UAasR1aECCOl+UiqS2LkUxI4jNl/8UdpaRsDmmFtE
bKsONvM4glsuuumG8Ka2pu9Wk60vn9ySOJRyMbJC4XKJ6PAd0jqM4dnU67WXNvF0E8hFc+yjWA/i
A9l78JKaHAsT1IS0ZNaLBMKc/jEw7zR0rA30h50WPrV2UfuXbe48liHJwpwKUgH4fMGqgy4vrUDr
Go/o5Sa0ajce6SpPJEGLf7OoJ8dSBKuO1ZiiZRlBq3BugqTFPWOTADs7lYhZSqmOxQgXtG4Y58mY
ISac823aGpum79ya2EAsQfUHJeh8vFU1GanHkqUdSxWipZMEoTOgR8cL9Xen+6W3e915uqyAsv0T
9J1ZDmkwkACH1Y6pOzlT5Ja2/o42pKtGe7gsa3E5QFOkvMSKDmrBceRWmrW90TfeAE0AVhvAQ+l7
jQH8y2IWl+QAjIOHfAzWCmLKtogndPA3HsXVDUAgzl1XGr9IWGyyUUaVs2C/eCUAFBOCPCHAHzx1
F3XMjCpP6tqj9vZWB5Xd0N8QJnuEWkgxTqQIhptPBtjXQUblpfW2nFu3lqVlC+oNASjvAiLPAkyQ
oN6TObEpCSCAJo2fxZY7a8a66J7mGn2EgfIRgdm7sQPJgMqCP8IggA5UQyB/YdpLOCgniMBFULe1
V1nImtTAHU3j3gK2S5wf2gNQV+//WjFO5IkxJQSbWaBAntKvSefGTbFNs90sxTY5a4iB6zsRJFzf
88g00yaCIK3alcaO6l5rYr5ilTgv6MLRUbxPk+0Yb+jcuW1n4xI4S2xgwdSOv0AsHONiRIdSxxdM
03WKdmXd3iYyoq2z6rSwzP8j7cqW3NaR5RcxggT3V3CR1C317t5eGO62m/u+8+tvoufOsQTxCnF8
bY+PYxzhIrZCoSork+cAyMMeryO2fqk0ewG0PTUIqMdQtgE/KuK3xOvhTSJlfCzx5BEM8P8wbkME
FvQnIMjhzkS6mMs8kr5xVASNoLNiAk9Z/FJoj60ESWNzh1o4TSSB2dWDYv+xym1ZMB2RUTaHxjF7
XwExMQEfUevL4F6BDlKe+iD8uLxn1xfyj0Fuz46BWuTSgmE27aG2bu0JRXrBA2Z1KsFDoDDaSnSC
81jeWTODKqxGbFc57m4mO5pcuZ4DL1DU3J3soqKqQXpqRyShuragcqeV6l+ME8gWwPPADYoeRc6R
5kY3S+mIdrwQz9sgJA5ZbiJR89Gatz42wu0ZKUNn0jLMjVPUoTOlrxnZyIFrm84o0g7+JhPh4hLw
2fwZD7dROtlumiDDeIzJC9H0Ud3H+ktUPU7dxp5QyK68LD1E2Ycqb5YeAtJgu0O3Omp5b5f3z8pl
ePId3P7pYnRjZQ2+Q8qB61SfC3l2EVvTRKjqsbZT0QKEp7YOvhh0w51ehSnKRnpUE4xY1Z2Zac1L
TlX6l4ejrI7nyAoXEkV2FWVaBiuJnrtK607zhyVfDfJ1VG8C/Xowcz8g+zg9KKYz9W96+hUsH+im
vfwZazfX8Vi53QqeNxlKoQqcT+yZM5azdKCMSjso8xoN8pYifajVuQUwAMSSGuhWeJVhaA8EmWTC
3rLYlZu1Ouo7Jvmpd7rolayuxRqAbYOyCGZUrOPpMmZJHaVVhAkGvsStvckFQInO4IBNb1Bo3S20
9kYvvuoTmn2hBcmP98nL78rLb8lN7CobXGYvmRPt5e2/bYdht83Rh/HYa+RSAXwY8WG19ZgGEaiW
d6mIIHTNQRCZ0QcAMovXGLeuizrOWVaojZM3z7UMH5Fsu/lKBx87ERWW1+b52BTb6EcPzXi2lWlR
MZyu9WTULVIiKguKLHAuKK+7bEwXWCjzmbZKTVNRNWn15jgeBOdd0IWVx9oAE3Gy05vrSPPG/Gck
bxPN66WroN0rIrGktZNAiIwCNahLGDn76bT1TZHPicJ2gebLllfHe1tk4ruCyftuAhZa2bLRvg7G
zFMbgHvh5QDKHAcYs6vWbzfQJGo/483L7PZ+RXM3cAKKSmRu0nZbepLgPl5zccfmuZ0hlbmOfiY2
qVXjyPDTiIxN7Spe/sYOYn1LttH0hf1+OkzLGOWkjTHMebqNDVdLPozyViePl13l6oIdWeEctkyk
kTHlwWEnMroQtkaIZkdRY8YZuJY5BxWd4QCogB0Kfz4dy0iynrWBIrVh5TeSvGnQm2c9B+Fzv1BV
L69T+y6Hfc3y7cyzRSdtzTzI9JECBo0OCi58riObjTBSyrl1yHTbAiczmfdm9KJPn6R4gkhitLit
cQUOyl69hQru5QleOeYsfQREIHAiIJvjTkRr4v0J5vgW0Hbpl1XVYCbSRdIiazag+Qr0I6MdxoPt
dHr7dGi72TaQO60A9FNm3dfNVPA6W7lTAYNFFh2hA6oPPOpbHhUjbYaoc/TIokvsLYtGG+urj70W
CuqxiNdk5ZSdmONclxHNuRwvMCeN4GSTLNB8TLQZENPr0/byCn1fTZxDIaBnA5EiaHwMpD5Opy+y
tKEJ7KxzxquSoovXCdyS6hFN3f6q3KA7cKGl92G5NdUfBieipoPGdvczd9M9VBOo+Sbiflqb66MP
4u9Syc60cdHwQQD9kvj3bEYuXHbUZHQID1UzCx76aw9iTIAGURccVB3tEacTMIR6qZkF7ClQuKMS
mkBAvut8tq/R1k7pGyTvShOUHI5g3tk/ez7vf8xyvodAvQ+bFmafc2+SaVjTfoOOFBrstLt4v2xt
f7hGwzK1PfsdKfqc/rR3P9ttEFKVhn77cVMubufPQqGjtSgW82GiQwhPVxUA19P5CLtYRq0SHxb8
kPxqH7rdZ19Tyw32oaeAKYUC5urkOxEBzNoxPjZLTs0GYSYpiwqzYatSRR2o9XJ5xs9V2y3AAo4G
xi20Ko/6UJuwMH0OrrrVvPimvEle2x+xEzzqyAHT8FF7rRBOAo7gXkVeSr/+n5/ALXpepXqYhXnn
zE5Le6/7UPaaW/64yw+fbxVE3MaXwMFKS65FdXe+FkmRrqGVTqaAix5sEoaorWIKpO1hus2/AN/c
6sbW2n2+lhsA94KCSu/oVX+0N+b9TH9dHv7aw/PEPBc9TA1wRBp01hz99tZyjM3wobgTBWfy/SfU
65zOU51mooJC61mfIY41QVOdAv0LiBQgp3e6s+y0iqt8STunD7y28sGrjuw4GG4M8EE7cneQwiuU
DuXEsTpHfo8jbxIVAlbvYMbuA90hAFXP6F3nyqwMc8S8Lx0e12pHU7BewCk7Wr1R1V1p31otDXug
hIqbxbqpRKqWaxcKaFw0jF9XTZm/I6WJLKXWwz6IhawE3cW7wg6RD36+vMAiM9wZHtGkQFoZ6xuA
uGWpyz1RjE+piR6ULhBgq86aRr5XFchk8LOhQUWTOTcVFVGn6Gwv2beB07nRJri3vGw3PVlPykbd
DtfTg3Qovh71X4g6fFwlfuvOdHLaF9GpWveYR5/CDbtJWnMMJcxuOuPYDngD42ma+LmDxpkJ9A8O
ocNG9pcrc3d5vtfeOCzmAcOIAsZ+JC9Ot/Y0KzLIWhJMQgfCMXPagBzG6Ros7ZQv6Hifb5Fg/dl1
KihCR8ENtuawkRqHIA+OFqjeuNgukxq1Bnld55AQoN/fg6iXZCU4JwbkRBjfjYzHFPfvy7NujyG7
IEk0zxN41Usz9CclzNALn4e1d3kq2b/GXccAdyO+Q2oaglA8zzO4wqLClFHTzSGU2En2Y91YTqxn
1Irfh0rEMM5cziVrnCNsAqUBxTjDXhWhU2SHvHGCwHRL4yEdW5q2B00VbJV1i0i8ACnPivHcTgFm
RyvSFg7PjDOvbfBO1F4SiEL1ufo49l9ZEDpDKiqqrcVWTE0JsSWKrcB7cVduoiVDZ+gAhyid0+og
tggpIQUFM7487kgGihnIaUgomv/U+5I26a5WBfHtyrqe7CIulE7Cup3rCbso67pdAU3brlW92RrQ
BqXROXq7vItWzwS2LNCeoBUF5PP0PLamEo79WHa4SmJAE9v9JGeCl/HanBI0TDORGOQakRk/tREm
5SzLKmTey3KmIOKkYIiGfILlpUF5PRTFVTCGaD6It2YDEoAWfZtKhiSy6hBd1JhD1hw+sK0m6png
WT6rzZEhD9WhbzqnkCyvmjq0mqETZc42UzBtlYz4RZH55violAY4dtVN1s+7gii0tira6Mke3YBO
JJW7HjQ5ffCeFD9TFCt1KLIWaXaYYwsMLl2GwrkpcF6rnhP9hnj3qDqIqfk8SqqRSAplfLlSv5oj
hKQp6d4qa9NHd3pFp+LaQO//5c2xhqBjRFD/2OROvRHojSy3sBky+legDgpVguKyl6uSL5e3k31Q
sgz9K0An+v1fpIVPjHPbJsoCMiUzjPej9KNr0QluPbVK5yVZTidQQmnzh2C4a0fveLj80SssvZ06
NtwKWEvk+KLiLUVC2tBcIzToWLtqs5XB8KhqSLt0NJM3sQRv+Hucr037t+BrmKvhXO7J+JmDPMpp
oi6WhfKErzHRCWhP+2/EsA4aAG8JUs8M7uriVQaJUZG+1NlvyXoU2GeM9Gf2kbwFJ7mmoRjPuUI9
VZoanWyYf/LUIMrVomdkXwjZ6QY4f3w7BdZQVJtfe0qbRza554YWK0o1aQN8b/YYDT7oHGfJoLbq
D1NFy1DgmVac34mz56xF86hKoY1LTTXL16JFV5TdkUYQ961sqhMj3D2mxaMUgiAQ6PMh3IVh7Bj6
fQNyfFSS/E77C/AarKHsxwR52PbhNk3Smfm04Na0Y9kzyQJp1xcljp+60vLnBAGCUu0u7xP2/dw2
Obaoc8IGCNuUZOgZYhN43opkWyjaOmn2Fxl+mAF+R0PUgzZdzhtIoGIfywRgXglPMlpJy7ss/7w8
kpXNd2KCO/4BUauRMOypnBRbJEapMfkMdgA2uAlacUR6vWxvdWeAxg8aGgYqxXweR51iAMjKGkMq
6CCpfhvcNvHGAht2MbuXTa3dwWD7/2OL2+pDYc+g7oMtcynlu7mrDnZs3PeLvakGoKNVIj0SLW6p
gowyndpsvguQ7/FAk3fVZ3ly21l5/kPwTSsO7uSbuJNhD9U42DG+KciTZ7Vs33O5usmy9DMYn3MU
ANMgcEdQZOhpQhcNnatB+EmMUORzVkIC20Y6Fq9dcC2CBvr0yFQhBM6nGtA6MEiO9c++c+30JQf5
mmC47OjxB+XYDvf+Qx6jDuQWmkadC3qo0Iu3ATqFHDhWqm9+SofZbW8XL3fDR2lveJeNrx3SY9vc
g2+wh2Q2S2abpBs9S6BiZe9y0K1fNrM2lce7jIsXylLvE4sh7tviZmCUdy2oMqdns9/+jR2IjoF1
FZTufIfX0hYlSn6wE4eOJW/MMN2VaGETAkq/vQq/ZigF/GOIOzaaPkyx2mOLDtanHPUbY+6QXQ7M
H2FUbNXsDTq9W8WaqDp3bt6+tGS463X7pcJmVYr0JpllN7Zzgcdd9VNHH8WdmxJYiAlc3vBTjLFv
ryE0g9BrbgKqjKafaRYs6treOZ4DblElSeqlhmCy+xllhM6FOFsJaNLfrChWE0hGtIjwlchRnopm
SoCcrCsnMis/KAuqA8eWKoLreH3y/hhif38UVZWJEQxz0qJnovil6cudCaYxy4dMYD9/qoFIJG/9
QPyxxl3HzRi1MVC7OBCqiiQAle12I0GEAkQEl+dvzbmANPq/88ffwiVEeHRIurVOFL+1KEBkspt3
udPpL3XkmlZ6PYlIcNaylIgyCFNlsogGGaDTmUwDgEC/+yiWfNpO9UQVIEOKuKKZVt6k6uRIRuVb
+i+o5ejFb4JOZDy+qFzYrtHnm8vDX9ujx9/Creqikxoklbi62zEBExygGO5Yq5GrxVG6vWxqbUmP
TXFLWullZiUaTKVjuMsGhYZxv0uW3Fkm4lw2JRgV3xw899VEJnQjOLoiHcoaxROVbA3z/rKV1djg
aETfOfijI4Fdk5VmADOBlG36WHuRSoDn9c6TQpVmYP5KFYACR2MzmShvD4lnguC+1TQajyK+zbXT
CWdLwPylG8g6c3ekJY+9VOvYxm04Ohkos43OdFpb34/dR6yAwbdYRHfWWhQG+heAVCwkJVW+2jwi
4GsiC95UndUfdtPHtC2TDEaL2q1VAm2aUBEc1rNRKsAGMkl60AcBfsG/rAZ5hLSxZEHbQt7pyeyM
0CnQ96ry3AwPwp7e8+VFBYHpWAIWLCMPw3fRMAWvYZHKyHn1P/zd77tP7+YxdEXU2GdUE6xQgc4t
kL0ziRposZ66g1Cq1D5a8th51imEtCndQ7qaOt5WUB2xzw4gq4iwGUTyE4lPm7uTSUCykoRV7LgH
KHa/Hv7zw/cP/oHCLH7hh/e//8MfNnRH8Qty2v/7d9TzqFfQ/d5xt/f326/7rXt9/3z//OtZ4Cq+
SRBPwgcUZ5n4O4p4IEFBnH86JwAN6VpQ9tCmdVrH9/3Y+f6xjQS35znIhhkCZB6gNuSesa9ODclj
maf5jMl3r13Xd30M2qMCb7S2wuC4h/QDdJgNPC05h9+odp7XcR2j3nh9/XztHt79zcunRl88wRKf
N36x4RxZYgfoyCPJRagEdgRL14cDlg3C7wKXd3ZdwgCrQRCkAlX4Gm4ocWmjQy4G0dX1wXVfD/5v
usF2cLaCg/6dhOc3wLEdbiDKkJdRWsLO4f394+npKaQLfYKqO4JIwBTYzyeY9vaes338qpzHr8eR
sp9fM4rWEfuPwNl/1w7PvwhoPNtCNwcoT06nFuAWvYiYnLDLjsvudofpZXL3znbrOILhf/9jl4xx
oeNoFoDO18yYi91P/YcNTiYsuVtXYMpg7uXMFEo7yKzCxyHLfDoueWrDubNbZurAToC/Y8eeOQIM
D+Nz2a/Lu2h9Lo9sklOboZ1OfVt3sJkD44DfUIjH788YberEzu/Ny+Zuf7ffe4JFPA+92PY9Msxe
1kfno68HEskpDMMDltT3nzZvzo3Iqaye92Mr2qkVM1QIxDTY8NwDGD/hPe822Kk/RNvkPM3MDYfb
k0acNQwsD0Ovrr/b0BuRBZVNyNnuMDQNXFRQBoH26ulQ1KQspBRSGWylrk36Ovi95/qbu8/K+/x2
lc6WnQHBW2P9+B+Z5Y5/qgY50mMwy/ZHSl975/W59UZcBzOyAK03uK6JU0FxU2q0w88Mf3wBiAbI
AjCJUIOiFw6n0xVcTPZZbpfN+NGHcfeFVUSQsNH+s7TsGnUP37/h4LDDw25UXKPssLLf8Dt+7PHf
78OE44QfLjvGl8+Twc7LhVXiHzFSHdS9fPJV39/mu/+5vdlXsG/BL9wI7IfoC87x2pgXQHCBRocI
J+IYbl7KEoS3WgOVCWYYEcX3D7jIB/qC0d84V8xNuve+KKg5i2nAzwqOCbTzsULcmci72rSROliw
O/RzQ3sDPUY2ekRS3VMzkYDcdyfRyTRzxjiv3CWFlESWisuvpLchDSk46pyB/safFuC32P+DyM3D
eCmGvdnfOQ+7h83O8zD8r6/7X5iWnc8O0vP99fbevX9+vr7f9vQrdEf6S5Q2OwvPER+zSUFAgL4k
qPOenlw9HfMCFBl4kKCnDSDiGRlTb1FUJNTrKejNDVqX4l3YFJnAya4sCWgjdKA2ALJDvZBzSuht
q+dFG1NnUsBNDrQo2K3K5VWf9eQqLUBaIdj8/N4HzgaxM84k9L0UjX+ENX1pNsMygScQeKYaiuy2
R2wmlupdtnOO/WCGUPkELbhuohWKG1c4xjKavGBIQTuiYqC6M4EYJ6ILlD5UP5Jew+BHW/hT8ULM
DbQyZvKYSZ5lbATfwW4PbheefAe/C9PJlvsA32EkAbVI4Ge2b+Z3wPtqFZqzgOzam3CcilcXgNYB
mS4J2K2Z8730AdzOahf0n80EH6ApEfAnVkh1GeoOOiThCzn18jDwGvDmXB72ynY+GTV3IwRq1evJ
CKPdFHlJddWAVCaLfGnYStPbX5gC2ggiQeg/IXz7RRvYPYHcfQom+BLE6ZuKeFmDpqjBDUTYJrZn
zqYSKQQDSuCmguc7/v4oHrHS0tTCBnpvk327dNATfllEjN3rJiCQjFcsADY8eiqRtaGoCXg0o7kG
xt6dla8sfL08Y+eBCDsb0H7+rxEuoIuaKFigPZo6cguFcAh+yK0nqWH/mg9AuhvI+2zDdJEfiwkp
9Kyqxn1XgcnVm3op3qVZrIseQquH5OiDuEAP9delikHt50RgdpGdJkI+3XL14NoE6UB0b8e72vbj
Hik18xDrTqOIPuAscPqeERO1RKABLTwwT1eWdKm2mCiGsCK00ylOLnmqtjPkg456iR7TUnJt9G+O
EGL61PSdYD3OwhTOOrce0qzN+lxjC5fyJupuFjOgJP6wZnccX2R0qDZ+2whGvL7P/gyYm3F7TOuh
aDBgNXjP0oe5OuTa1+VhrfoAcGX9d065uLqs5UWpmAmo68jNJ4rcuXU7LBCpEil9iwbD/v7oXGp5
iSpziflTk/mm7N8lW/ZJ9K/JJ7lV4jy5nYK/pBmYFcD6IqBitc1oOSaob83GM22B22Yh2Lmv+TN7
nNsu7SLVAUuBr1nuxpFq9o1h7KdiE0MorLuCWsjlxTovAXGj4zx2Db3SpJdgrwAzy2vw1VJ1u3xk
H+Gu3CUPQAVt0idsyA9dEA2vrZ2K9hfIwCGxD/aP07Uz1DprgtJOnQrdruPPMIHKhogXXGDjG3N0
tD96kio5arAgA08DSByllKB7FrIWl6dwLZI6Gsl3tufICoFOzWjUsJJn6hMZVQ8lVnkYU4DmBYd3
7UpH/A7JOKC7oGzPHV4oammNHUGzBqJVYePnEMaYX/u4p71+PQaby8NanbwjY9wxVjLdmAYFxsZg
9IzwPtEgXD18XDayOndHRthHHM1dAA+IqBBGTFx7ZDjkhp8h8y4HIle7OhqIJ7GOYzSt8y8fqyvC
ZW5xhVeA95Sf0zDSWc9dXfGamnhW9JhBDkgp8UQonL5xZ/U2mn42veAzVof75yu+85xHwwXcYIil
Cl9RJPt8/DnpV2r2GEiCo7VmhbXnQ47SADfvd7bgyIpt4w43UkhNd8uNlrq2dSNNriVSCVibUYTX
jOYZulRA5JwunVENUTsCnItaxgTx7LcW+qNjIuAFOk+xwT1ZqCVA5QYkd2cvx3lUIKHOrCgy9HH6
rM40qDWVYKggNTSp4P/B4wM93sYLU6s/WNZSoXNgnMvDZJgteq6tzKp/jxJypdBULEObOEsS9a4V
ZuS33GZ6AgW7EPqKpV7Itd/OEPDyNCvvuv0wqJO8yXJ9QmTSaJXmamoRiiqba4uFBmpAcVWk9s5w
zhnQl1IfQ+C3VohbBF6uQE7Mov38b8FgbCJ14FQBdVMQ6XP3SlUpai2ZmMi6CdGYmphfWaWLiDaY
T+AvLwskARAaYBJCPOQn6LVIglAuHj1lex1DQTQsIoEPXJ0vG0phTA6W6aFx226I+npZYmjRAuvh
TtN7gx4oY9LBVFCLYEVrw0G9Hr2aDI6ARo1TWwHqDvUMqgn0EeTUKu+H7O6y+1s1gIydAnQUAfqL
Gww4VXUpyzAYNOfjctol3effGIDWENi14At41hU7TKbQ1iIwRozmLzuTHQs6NoKn/fcFx686uoLR
YY211yG3fDpNZUPyuklQVJzaYKPEnk3wos1dyXBV/TlMRreW9oXFWAEFlten749h9vdHjm6oQvBz
ZGnmmHXxE4yijhYSwbFZ227HY+MuKKXNLAhJY2xg1UJnsqtOnmTp/qwLblvmLc/mkKEMNMNU8NDk
dgLayE0LVfbMaUwlcKL6c2JNI+NLMyR39gRSEK3I9nIqisJWhwexN3SaatgjfFUzR/mxCwaYnQcj
AvRaddPE/MhKcH9Ivy5vxfVtgnuCkcWjjscXpWQkiwuD6dYPleoYwd4sb2fjJop3RP1d1ltdv5fI
kzlsL5tlZ/RsYg1cHChHyxre76d7RIvLGUEBRmg00R1BQ2fxq4b4qJVutNG/bGr1RgS7zTcbgAbK
oFNTdaQRtHXDlUu1fTPGxFFGdd+FqXfZzNqaIdH/jxkuYs9arS87dKpC3FcdqDqCdhCczzEky5I+
E8yeyBZ3yWspeLTBgo81K96s7LpID1l104tErs/B/+xyQtUVCEWIqJ+JqIR5PLcqbmMHj5HffZs4
tdxTM4uQKtZoHjV3aZG5Zf0RNyJB6FUXYnyLFyArCTW20zUrtSEya4LtUXd43rVKg4ZeIexbZIR7
5yeyWWBnwEg8ps9jID+ZYKW/vClWtznuKrRUsviSbxKWZtOeFgk3ySz1v+sw3lXjDCyxvbXG97oZ
BDt97SECcNQ/1rgBqTIe+YArZ06vLAik5d5DypWG408rkl6Cwb5R9JfL4zuHeWCLoM8fwr7o+4dM
OXe4dFOV8liCyTKq7kfgkZQq/mGCAh8kRXSEYLleKG5XVBUN1FfVnl3Sa25vVZ7ZiEgU1uf6z6dw
BzAA2DTLalw7tj46tYSjd9PVXg9EUSbqE12ZaBOqkEia42bAS5nbnm1Dljr/1n6cIPjebhLTjXRg
pACjtd4lUQehyBq3rHFvdcOSFziGeC8by486fJ1CgjoNnkz2lSHihFtxLqBMAdQCEBLg9wzOubRV
oy9k7HF96+YGeb9e+qV3D9ZSu5f3zsrdaiKKwwOCIS/PmqK0CdzwTT5kTgpVlubJGLe6dFVo6Idq
aQOusr4SFEbX5hFsXgRshRgZ7tVTp2LlPRSPA9x02XI31U5UTNfE2/WJN3StgC1hZS+iXQAZcHR9
2QRDPDUlS0YTyhXunLa3rifEFXTqIa2uA4oYpOadof1bvUUAumAQzW6qiiZCANxPDS5hOQWpBFed
jGTTSxbtUNIYcc4ur9na3jgy813hPQrtmpZUesfMBHgWJe0B+NygIv5EBJ5sLSoBrT8gZJCzQifQ
998fGaptve+qhXGqVQ1UZdE2nNKuIPX1nGn30tTG91Y8q59BbQCfWJSpHyVGH6FbyChq5/KY165B
lGVtlAOxlgxXdTq3UmSRvLPQHbgk+woN6PqIBvWAxe5UVX1JhkNDPcWuf162u7pdj8yy6+toCqCD
l09DRBC/T9J9XeIgRsZzGVkbyV7uajOBkppQKpQNhQvLTobKxdV6MAVqW6iZU5HfU+VNw4Zou9De
m/bO1G7t7kef+zW6ffVkNwaCJ+SaPzieZs6poqlMMUEHiet4eo/l95H42cL0la902QntlsaiJKto
gjm/urRBHZcGDJazBPmnl3r5kYM3hJSJM+bvSrS9vJ6rPsEyDAAWVSiv82iQfuyWMmRNpp2MxtN2
25loMLMceQjp2ArS1edMCswfIKeAhnC0a6OV8nTzpOEUDFKMsalGJSM3HgMAMs5QJMs1NDMrwacW
JpWXRiO5AhPgowSeSHc0O8NBAtjGJR6J2gfWRg+QAZRxUNTG05pzUPZY1YleaNhZgeWZenWtJZuk
9S0p3dSQOro81YQtHb+Pj6zxGT0onoVdhbZ0tFHd9grYOuoGxDHdPZyXE5WaO+aJWzTkUEd+pbjE
MXdG/FQlezhpKX+QwTp6N7mSqySCD1sJOU2sDOrgSJ8xhdzTZZHUVkJKDbMwoS6a1tUtrobd5bGv
uWiwIqHrCvkFC12NpyZAOB2BvJB5qzQ2U3dGo1UDuSz0kTdLHfvxZHeP/94iwLcANYJsDSkZbq8N
NSpmVgH9uiVukts+bJEnk5f0UA9K7AZh19LL9tgI+MXFawTQFWAkQNvMTSIeH7oEJDMe5a3kBv1u
wY6Nfl+2sXoBHRvhvC+EE1p5jGBkkGybTlXiTKHkZbrqdslIy2HaLMikFIl9P5l2DLKrX4IPWKlC
gqnrzzqydT5y/1rfpQTxPIJ5O3HK+ufQ/zAWb1QAlniZyCGP8JB4u2xzdXfCMWEH4pBqZwSushSm
SYOtk40gWMrb/RiIWuFXdyegr0isIi0FQO/pqJRASRcAa9Bp3+7l7NoE+wjZ2OP95YGsOht0EAPN
r4Dxw+TOgFWqTW2UzNmExV2qSld1VD/OVuyFfX8ThY172dzqvJmIKkFah14YHusud+HY5RBNdljT
1nVrlPbeWKzny0bWdj22wz9GuP0AXReIOQ0wousTegVrKiWpW5Ofl62sBjvfzO7AO5jkjJwxQzBb
JKmBfa/l982oOIld7eIx2kpBBZeibfvKvh7136b9V3EW0q0mPCQ2n2px5xoEGJEdxDYeHj1OWfym
oAk7aog/RAF4YPNNrr+P5bQBSlvglc8xpyA0+7bJeu4Qd7KzeHTWlKkHu6K+sNDD3pYFyAUm0w3j
Z3UmW0kyrtrqqQmja5RWXFsDcyTRoKWFLsMEAUpn/tCSaKv1GiA9n5dXQz0LUb4/DKluheVwUSE4
/bAmTIYScOYMonJS60p9mF5FeikTJ7Pj5JkE8vJm2Zm9Q7vgCMbOOXWbvkN9GrzhqRN2S0BrCLC+
FE0l3xUBSQIXpLc665ZOe42W49RBPA4twZBnNVTXJFH1q0+GcHSJlE+/siKBzlfQxH6rTeCWGWOD
fIAhQN8V45xez6HVT04QNstDbzfKU9XJ6VvQ1gwYF7U+tJ3bfA/VG/uQykMpyNGvzYyC7KGJ18Ea
oAyQzSFvsU9NiH9tJGMhHqq9u6pqmp2qlrk7W1bA1MsGwSvy7LAzemtGUqWZ6DwBoO10SSYrMpNl
gdx8Vz0FBdIMqgh8eHbSOQvcfTqCdmdO8ihHwrJC1Ls3+qtApNdz5iGZDQ31aiTZ0MTO89zkM/Ds
9phgFMpentx+eBtMX0138yhwW99b9OS2/raEIhr4ZWQQa3Eev1cTM5wDRAc9COU6l0HVTR/ui5LH
eLc41T24pgQvifOsFGeTbZ6j82wVpBsMvBmdyde+0uvRs9xlU+6zm3oHmg1f34mW7OztwhnkottM
7xrDHGBQ3oQP+Y94n+4mr3Lkh8v+YGXTY9X+mUs+rNWrODLGhgUlvumDvrn1dQxnEIQBIivc/kuK
CLl5Fl9Nn4sb3gd78J1K7r9mWjqdsu8Q/niNQhKA3BhWkn0ARsfopXUHL/ZNQaXo/ELj7HC3Sq9o
HcptsKPdK/6w7a4bD37hNduIgo7VY3u0OMxxHA1oIWaO+ACGDHm7BG7Y7ALy4/L6n0elCHhRNVTw
hITXwxE+tYEKwyB3S4w0a/ZWgZ0ZoUw5eLPxEJi+ZUM258uU/dIUZLPOgrZvq+wxyc6vzXfv6FEf
GJA1z52AyVvHHY2DbY1LoBSdW7azOF+B4YF+l3H/IY/F7Twl67OWoKfMaY3eK9UasMOXUn7FrU+h
Q+RZAzjDW6nfAOHghouQfnBlBRH0WKD6gIAKeHI585UWJLZWIsSCYtroVX6xLfdq4lTXwZblWzdg
PCo2ymP4cnlVV6b3xCyXh8iSTtGiij1W26tlcCT1F3ASkIkWPJvOMWUIJtBhgEYDNjjwmZxuHiR9
hw7VMCTIhwbK7FEUDQeEB+NX3CMdIWs9wMhGWk0fVqH1N8U0VlDcG1KkCaBLdjWaU/OQoW81BO/b
kv9oYi29qzOp/6hsaRHc7uf5C3wr8pgKHpRgYjsrnMR5pTP0SeaQ+/7ZprmnEhq58m65Kv1yoPJT
u728CCvX+olBbhGgQMXSxjBot/cqCAlNERnG2iofj4jzQ50WdpaEYM1RVA801qWEkkgsO4nmXh7I
2iZGEhioEhN557NmEqke6j5WEJ9YBqoffXpTqMilD40AArQyX3geI0xnLICgVeSu9SIf6mREm4TT
W6MbSwg8J+fyQNZCFHT2gmdDZb2f/CNuBGPjODQYCJkBMfZI4Q09oS1w+Y0iki5ZWRzkShhqSkE1
C3n706MxyFqVDWhER3KIDsV7M912pZekol29OqQjM9wVMYxjDXIxxELzxn4EpQxxygfzOrsN7mKn
+ypCmsaUQAxbcmuBaz3PiOEatCAGD2gO3vagxDsdoaamXZCmGKHyqD9qV5onecmHdv+h3yD/CJq/
nVXQHqqy1Il3qjNvE+h6ChzQypY5+QTuiKW6HRNrZpNcvBnWIREJJq3djicGuFVM5HjQYxsG9E81
pl1AYzpQzY0JhEO9/sMQJVnXAqXjOeWWM4qzaEgi7NBo1x9KtM2B/HnZaD1drgqq3Eub+QUSVc6z
+tQJQrTVCPfYNPMCR8GGJGVqphEMtXkFSe0uttzhRaN1SRW2kZzuIfX/vYM8mVx2hI4sRkCEDlnM
/MpUUFnywulfF/25Lcq5FOgAGl3OxlSQdGcM/0Paly03jgPLfhEjCBJc8EpSlGTLq2y37RdGbya4
g/vy9SfZce60BPGKMXMmuuexSwALhUJVVma8K8TKGpaP+d9DMH/QkzWUEJ4ppxFrKPPQZzro9IZv
JiYgiX89dC3aAQH+PNE3K1tJjmh0KKCDdgQTbuRpMtCCt783+j2L+UqIXIj1EA34a0dyQBPimtAg
wUsxVB7H7q7uvyntmqfNgUHKyc5sSJ6WmIFWow8FppHwOQ7Qhcs2OZpPYb9rpjuteoryvcq+j//h
ujwzK7kbyudMiew5WFC3xdhHW6qQIrrV1z7V2hbKTscLDHC3WF5gHw3xUAE1qyfedXdYsyG53VhM
QaY1sFGFz5O9K0DiSVfnphejK4Y5QfiAp/tFEbLFHGdIgfZ1S1BWt4bHwPQFCvo0dy31FfJxNHqr
0mMN6vKAQIU1fVHWMo/FpxamBoAXAv0E+Lslty/qMqu7Am7flr4O8fDMzwm4iEtQrTGQEPWOOhzS
VTmppd1Foxjoe5yE+flwfqgbg5vVOJcNK2/wgr34MWEkvnQYJpnDB8MVd+oz9IjXpIyWMtS5P/2P
WemjxooeYxfAm2duLbwrBz90nOp2cNv38ljerj1jlyLKqTXp4WeZyTRWxEKFMtsJeoeZVLsG7n9z
3VHn3yyf9RMrMildxTIbdOGwYlTvufDodGdDKwRsz/XgB9n7dWOLKcmpNSklIUo5TKUGa+B03w5e
iE8WP1j3SIFiJ9vi/aO9h6gX8eejfgPdzNiDvF23pqewVPs9/Y5/xsNP7oRiaEUTQDLYnR4+Iye5
m3agszqyzW9tX/sBBm0EOoe3t2tzksteC9yUCdA0eMElr50ESQpbRSqYVl5VVSgju5byfH2H/z8+
+teI5KP9BNB3NWJtjd95xq69R03xe3bovQBM6/2uXcvwFjMwxKB/ViW5aQuiD60mMKhtSeoH2+El
fCreh8klpqM6a0XMxT0ERp8gdQcxjFwuwDgBZeWc70U5kudDE+/6tWfOsol/qr2y/HzRV3EfDQhp
NIsdALaHJHTqbuUaXwjdZ2UPKTHukkRV7AhljyIanNy+J2vZ/0L0QPl1br5rgA5DCuA8RKYWtH96
GwWcGkE4Ub4GtN34HV+7ABY268yMtI6G601UMZjRw0MYHzq+MwL/uksvbtXJSqQrZtIUuwyTLHMh
1eD1teqI8OW6hbVFzL/gJB4oVVihHoFFoO8CfN0X7xrHEJ/XjSydTBMkdhi+Byp0lnw6tzIB6YyJ
I1iJQ+pAeMMJeAqeayfP71Gagb3B8KZ6I4rXoX0N1iY052Moxfkz61JylSh6F2O4EPlpF29rZh3V
DsgqSGCHurkBMZsXA9CU2/X2+qrnmHbNrBTzojQO8frGoif9uQ4OqXE3kA+9+tSnlQN1+Q1ROLBA
PAYKafQwZQhjBs5Zs1YtCLEXKiSa2vI+MxUQZ/OVwujlPgLHAUwYhWAHigYXeX7Tlk0+mpgxzDG3
3d4JcMWVYFbT92qDwdrHvF9pPi0tDBPv81AAxSmQYX6DyEwMgFuJmwLOTl4T/qzUH9c/0ooJGeJn
tGbOggImhNFuK/qut6ZXr43wLLxfbRP8d6CCgkIlcA6S/weENXgiYSRpgpjLly3c7Is54haaRk3l
WJ/KnXlMvGJ3fWmXwePcqOT2oyKsvh9gtLQwOwl+834tki/kNDBhz5BFqBtg1lqKtGXThDwqA5jY
5C+dn7qZH2/zPTuk+xpwXRf8rfmbtRXuU++wQ7xlh7Xx9ctYf/4LpCCcUcXM1Qi/wOpAWL03tE2n
d7iz3q7v5YIZMNXMBUYIOMzB5DyA4XiBnaCNsMD21WC3+uBb6ku7BtH7Aws7DxmgSoOHMAjSYj70
T/Z2Eo3VWmNllmbISJ3sOXkjnRNuYuKirONEN9E28FJHD934rtuEfnZkq9nhwmk4sy8lNGU6aTWU
oNC9vJl84qU+/SD3o6856at998vafv91fVsXLoazBcstPgCnqiy2YTD4NIjTq27y1t1CcW1j3LWD
T74A+3RWTF6GZTQ8GABjgLTPtU/pTo3VUakMwIfxgFKO8WN53x0BaDcPpkD5bNqyT+ICaRK40ARe
a2gueZE9UzyglT9XeqUwYCijSRJommFIO0idqQyeU7W97yel3hOI1q+c/6WFnlqbf82JMyWWEU+K
jsHBPCoTh4rvQ56+aOGHPWm7sfm6vq0LngNFF8xi4IIwMBEp72oseFCW+JCsgAit+n0YW8cUx+tG
FiKaPR9BAgJGaFbJNfKBDE1hsRZ56YyGctActJ6QAtorXrlkxtSRrYCRCPjyi88U2VlsKT2e2Cj0
QxBG2P8+lbdRuAANM8gRMaooowQiFimZlgDoMuW1p1lvGC52+NpY3dInAUUoUKizLYyCnX9/aqWR
6G002hT7qav9tPUA57v+QRYyApuCAgCsrpheumjQjpxlpOwawFICP5needU7MaZ+0KYlPmbH0FzI
1o7vH3UgKUbixkGXBMNaWJXc1+OTkjEeYj5EBzp9clQajG4WqMHjoFvwc4ujkobNFNS17K71WM97
pyQ2sCsofUFcAzuv1C7tFVT8o6nu932v0LcsqPEaidRO7GKhJ5PX6UioVKi8823bp+A67pBcHeqq
bw9oN1b3JRnD9lZYEX00JxM3zzROvtaM/NbUMvVTGwuMQkR2vW9xECOXEExwOnSipMRgS6JUThky
8ytTi8GfqD3+iJTReCrqIDtypU6+CQyS31KQH/oGbDwJOzRvRZ5r3MsG1t3Q1DTfO+D8tloy8nne
om9Gj4RKfl9EdudNagqFiLFSu+/Iu4E81kICQR0T/uZUPSig+rxqpltg0/rgkSmq/hAPDPpHPdNZ
A6EbXuwtg49voq24b0UdC52CNBiC6BNzyyN9itCsLgSIe9sRANEJujkPKdjD3pNyCp6Kpo6AG7OM
EjRFSuxZYuyrm46CTwzlaJ7f5iIpbvAZ9XCjs2T8rZVakTlTn2QvUasJlM8MVfXzuo6+6qaEYpBi
VTmKQJbVJii3gSxIo33zUUxhx52O2/EPElb6BkPlFMqBeaofKK9RVW/MYG3cdy4iyO4H4wSVRwzq
YYL0/FRFyFW5UhZ482eTS6GYoinNdoqhUtMIF1Osv2Nlrc6gLQUkDNegVYcEHwFDstllZcnDBnFP
OaJAlR/eC0hMONkdBdnpfXcLuZOjcZ9sSq99zH7wjY00TJsVQa8f9sVfgSF0kNOC6BgDtOcrN4LQ
onmGw64nvgnW6nZYzT8WLkgbTCz/mJCuLL0PhsJuYIIFvtE62t3o/kAd2XK0R5Z7+lO5jw6Vw/Zr
F/Pa0qT0TuSpVTQ97IY6wD8pZvny/f9t86TaVDOSFiwjc6TE+aqj+0F7um5gKZVCSoG8AgDgP8D0
88/T4P1R5M2I3LHQlE+rs6yPnIcoIpZ2jq4Pm+rUzwIGPgSamd3kNDyINA+w6+xXFeox/Deqb0XU
d2uTb0ube3qdSqlBGgZDH1Jcp337qiClNflKc37Ja04NzD/gJNGxqyYpNMi5uWWvvSVavi0Z6NxH
cZNr/8HS6ZUqvTZYliOixIBh1sNnYphe3AqvynuAWNaoCtcub2nT1KItRK/g8q7HHaluajy115jv
F/JDDExQ5KMYmzAuxu6jbtQ6RDNko0nuZ0bhZ1vzCHbxDQ3I9rpzrpmS9m0o1CwZFdS+AxHtQOmf
p4AlNl6j3vF/PXdEkVqdrErauIFYYZcEaFRgRNBrTAjuUS8t3qhaerliutfXtXQZQHAPQtGQZTWh
onrueWVYdG3NsIW9cKM6cgR3dbpjle4Yw76P15xiydFPzUmOXpOEjjmksN0xQ7e/80b1K+icLn27
vqqFJsEsN4HGFuQBqGnIYwtQlal4Lzo8Azftxtqx42/0kH/iyqnQa4ocfavu+lu2E+8989awpUuO
jyQfZdtZmfcC0GO2Q2ukBmxzpXGA7baBEyFTsbm+xBUr8rtzBIWOGY24UWOeOzbHiOqz2frXbSx9
rZOVyMWRbMIEUjJiJYYwzG0P/jY0CMkdeFUJ2spBfPy/mZPOWDTSMq1TmNP1n6n1ExqLGD4bHB5/
u27nT7FWzoBO1yU5fVxmNlHmV1j0nb2oqDU60wFFM1yeB2uDhhZ4V+5tP/qxYnZGml+YRdqBNAjo
KPCqnp+1CiGkClrM0nS4QTMDc+/PrXYkI8q4kccLvxnXkQ1L53sGSBpzpQCT1NJSGSe8D+fJGr3I
hSsm/bZo22Pbiwyi5/cdmswKW0FNLYVKaC+YWKLKLEC0zpeJTLjXrXkuVOlpC2LMRyNpwd0a5epe
2OU7FBDWeumLFmdsP1rpEH6ThZ7MtqF1meCqKcbUAh6ARNMu6SPyqSWBwt2SlkG6zTCSstIVWMgL
MH+CCUmw/+JZIaN78YnzxARpgptzY1+0d1ZQbq/7zMIph3IvwMOQOUCfTh6dUwC4tmkL/LCaJNnG
mFTumVU9AIlo/b5u6WIPwZ4EBC3qHzOVAP6cfzUMyI2kZ23u0qZxNKictr8q+mREP801ctuLqDJb
mhW78f7F9JD8tdq4bSxSdLnbgUI1VhtPj3YmKmbByiVw4fqSHWlFcc1aVESxIt2CWGub/LQxWQsi
ND9J2YcR0BuRrAEG10zOn/Mkj7PyHhWrCSbxyAAhmsf5cz1CgbgAZ8JPDk3b699seSeBEwQRkHZJ
5jFicjPVrD5HUwrdku5e9LHTRU9G8q8TrXkrDXjGXOpBy0cqxEwQw9LUDIbq9JuR3SmpX6G2kLNN
2Ucra1rcwhNT0iWQi4FZgw5TowKiJs3RsnaTpjchOIeS5GD8awybtDIpPuqRzlVWzVsI2rqEB7dh
3++uf6XLZESyITliBm23iLbz7o2fufk8EpCvDI493jTxTTX5SQ8aJycVO/TDFWN0zei1Z89m84hG
FdDzLyu/Zt7As1tI+jWSj8ZaWxQqxa+pOlA03kK8zkFF0umAExfmLQsqR1N9jEXyfLMq1nuJN5iN
oyaJ2UdMuaOZen5AFLNMQrsec6C3tI8EaQToB+8VEEHYJNmODKLPOVBB1WfOUuSiQbb2KeZ//2Lx
IHREfVeDypF8HeK1MPaRMpNTEhNjZ4Amg24xb19VEx2KTN8pwHl1WfCdmtU7VVcuxssmGlYPVXlU
XnBVaRh1PV99obedmdpYfdd/63PTCzRQZNqZa4TlW8C0vVVYGzFAVHgcNqGRvPd9vgnM5lBl0Lm7
7gZLoeP0p0jHzAgMHerh2Ajw1YqQb1T2W+d3ahn+lx0/NSQdMCiCqniSw1BpCTdN3nR7q6kC6lkv
JmqbCp66Xe3E4lHnq7rUF/nWn+2er07wdasoKZxvNwNVbVcybPdcE9HFxjB/6eoTuOLjwdgk8QMf
7zNt81/29a/NObyd3AATxclqS9gEVcVUbjSQnqSeGWf9tkqj4aNjon++bnHp4sZC/3eVF5R33VS1
KUUSCbpzaKIHJW5u6y6PjhnLXZR0vevWLsnP/2wqBhAhQIGsR9aQSkG4UrSqin+b2w6fXFV9Mmjq
COvFNn/Esxwb1NvpexE8tP+a6OjctDz1Ww+KkdgjTDfl4INuJGtbL9NRA0/WYuSi58zycib07pEk
SJ5jVYMyVRosZcUbD/xqdLXwDpVmcBHfANdmTe60RrC3GBrRgPrHpuQ51jSlOSlg04TSbmL5qUpd
JTjYsa8Yt2a5nYKNqXgR+b7yQecDKIfEU7tSxzTqbKVNCexiRMSt2L5q7g0TgdBt+kPWAjneeEHq
43mCYY7AXJsBWIxDeIuhRwXiVhCgnJ8XUsdjwjKazzJ+r20fg8Qawjf8LVXWhOLnf+linSeW5l9y
cjKboUvVoYelAixngnNP7yJfKP+axhpOOqfsIAyeRUEuAGikG8DjQrAgBSV2K45Dxw4Rc3JKPxPS
row0LG0fahw6lKHxl8qOapdVRhRVyV1Fy11wATms4WDfL58Cuibdt7R/p6Yk/9TRhQl1tGdQ1sgq
L9FBtQqJS9MT5hqJ5+X7fN7Dk1VJLmmBWKDrMpgq8tta+9TYowm6xPLAxU/0tXSIepM3Euy07luR
PJMBQP3t9UOxFFNPfoBcXMkHwJEw/YU0ofiVZTeqfSA0dm3tMYvWuvnztslueWpKygm6MqA1C8PC
rSfrK+FvSY7hfrPzBJowtuB+R9OVxS1ZxAb/cy1Ku8unSGTdfGEY9Fes3CbCUYLC4YOrq3dxunbA
l9zmrzXE0/NjF5ByjDWB+9/Ki5uoqHeiDpBw/r7+wZasQNcWJw7DqAZwJ+dWlNhUkroL4Jy5sWd1
+9oK7pVdsLluZvG4nZiRsibd5mlEKMwgi7xtCupPMBENxq7KtBWo2sJXwvg9pioBXjRNjKVIK4rS
/3VBi/X1Jg0o83o1qzCSYD3GjaJ6RjVwB0DRaiWfmF8jkkMaEFECx7UG+6ZMKpOL1uRZxgt0YSLl
WW8zC8SodrfihLOTyVag4oz3JMK+jXHB8+VNpR4UmY6HcVa+QTNJjQ7j5NTBp81GB5PLDlkDBl+2
IMGyjjo3IP7gzZ1Jts4tlkUHkr9SLdzIFo6OIbq07Zx2styxRSmuN3ZMmzaRRp3EUPZ6SxzLCjdG
E22bCeTmYX8f5cBhm/1mMq0XtSCObafblCV+zBJP5MxNQKR93d0WfMDEN9Dh1UhCkBuc/+QpQT0h
VQh0eSykyalT2hsz2JTtR6iX0BNYsXY5DjLDUgBtRS8AhWvw+J2bq2wUFLTZnJVhruZHj3lutKNM
48madqTf9O1WMdzrK1wItIhDFkhA0dzDnKP0OjAK26bpRAsXjAxeFKLJZ22K8L6yDyWNVta3cHjh
AAzXJNiMZvTN+fLGoU/LQWB56Mp7IkC+Gjtp/Ctrnq6vaeGrGRiGR9cBY9uYeZ7XfJJoWF2uREmH
NQ3N1tBQq+P7sH/RErwwm52FSP9/Mzf/nBNzBakm1Zq3cAhfC8Ydwu7j7oEHr3nfOdl/eVRhdRhK
n1sbUAeUdjETZTTUqlm4IJ1JbYhoN06cEK/W3iLbqY39VNwVgXN9iUtfzsJnwxnAUQBt7fkSQ601
Bp72hdtVXgOywzz9nY8vvVqtbOWCN4LM4K8dKbyHGYMCCUFQMuxdB6ZW0zEUit6Nm4pVFNDs2XIA
xD0FXi0NICB03s7XNIZDVdEItizyONBHZXA1lCOg7dc2nWMw3yJeIfwKwK1Y39rd7+s7unTW4Zww
DTZg/JEF8zLTis1sHP44aaP+TMpPy/C1bieYqxoAsrTbdFg5F3O0uljxiUnJUXkTDHlt4iuaEJSY
JnbM9LUBmsUPeGJCimDc1Mfe6GBCKfmhNCpfCUu/q6I7I0m/dXxcQXcvvdlOd1HGXmtmWgu7wS5a
Zf+r4g9WqkKnLXxARfEGQtdHJbR9hrJvQ99rey2zWnqKn1mXjgUrWDMKhtXyep+UmzIG45N4Vtpf
Qfhm80MhjtAFrPQXQVdeHZdIDdylJ97DpIMSKZqWjzYsV2XsKRX6Zw0/GGb8UJnFay1Sf+yfR51v
lbADE/5x1AEETlfC+ermS3dHoptj0QtsflL+SoOntuy9hrlZ/NCVbtrt8wmv9W/1GvBxMRbNXWWE
IoCo5MRlHEN1yCmscuLlzdGqH4Pej/OVJGzpDgED0/+zQqWsOYmDtlAMWDEoMqQWuYo/kZ1mfGoz
+u3lejBYyMVQNoJyykzigvEL6dRE1phTAsYvl9mvSp5sTfE2MuVYqeDhLMxDbAA9bawJkKwYlYs5
YLAhSt/AaFeAEucVYnUxSg4c+h3qwQojx1zTH5sDqhR+MOKKRijY8sBDJj8RMGTFQq1C/ocZb9Fo
jlbtR2Dvrm/lgnecGZEOhpGZWdCA192dhscGdRwwXUL6BNu3clOtLUby/UixSWGJ2Y79A5hVdBbQ
YV3j7VyIpkg/MbmCKgYGlGVXz0tMIiZo1bnorNL0jRUbe9pA2BTl2rWPs7hvJ5mutB6mYQCiUGFK
BA9T97vsj1Z4NJqVN9WSz4FIBx8fEJsZwX5+59o1L7TARqpUZNwpkj0jr7x4t4fBMZqfE9CXiBn/
3h+QugPQgysekEPpaI2lmUK5BRaBuHWUJoCWQHggYJvS0n8NrUH2fmJKrlmg55AYZTKbAqE9GIB2
ivYNHInOVNiP1xd1KQ77xxSeULPgHHqCUoZbgwpMDKFRuGNTpb/yICx+2IIo771Wi2NtaYGxGYs0
BO0kTw/pNFkHcwQl95YQxvdJaxWFYw8RbR6BribtJpp42XmqnnUrGcdCFEUjW4NYPfDdaDdJuy+M
Yajb0SqQU0FUS/PN+tEAGVGKmVC94E5ffVzfmKUDA9QDoAAaslQ07M/9KzRb0Yka9nhTOkkBZPDH
gATSVB/tiK9cf4trQ9sXTXtU4i+aGwqtilaf1zaVFQHBLB83miXuqlBgznIS90laRDssfgXysPSM
hqoiWniz1Ofli42nehmhqCkwcm4GbzZkI56tkJLjFA0acfUubT56U092Gs2Mr9Jo2Xc28G5TdyAW
dAb0fPYAURvveLCEowP+EPvZjhMj2SoF7XvPLDvON1VnJt8MDrm1zNRrL1Yq8hVOOuodhIRkNRVf
qPaD4RkzbdDbgnqUDIgOBHhU+gTgZ1F8aPROY1DBMJ+E9qRpg8eHm5pu0JK87ioLn+/M5hwQT15t
1Jqqjtq1cJUUTc908rLx+1xXNdLUaQDfbdDOv25xqft4ZlI6tcPYh4NFZ5PVRgUrF92Cx3vuwRJr
JwhI4sSehXeoMzWln4snwd6u/4DlJYPMDCpJiBlymoHLFpxNaQuWRfVOFF7dPNsN+nLgSEbvAc5w
3dpSjorl/mNOTjASjAyJgOCrxiowjdquYPdjt29LV8F02iwAEJhvAsx/aPKYv4ZqTcNt6YV1Zl+6
bKCpCnaGEMsNp30M+ejoGzipQ9Udo1eu7wbjXYTxypoXsoIzk1L8gWY3mhLzDmvaE+9+q9AtbL+u
b+vCFXpmQrqoRdel06BiVzlEhgvgM1TiG2ivsmyXTV41f9nNdYsLQRXsV6AK0cGQBjo8aR+VnrB+
0ieQGbOb0YYkqO2w6kcUbK3Vb7ZkCu9/CJxQUK2iB3F+KFmVYRQnBBJ2UD6L3DMgxmMnYLLLnGFa
g9QsZDyY/MFsE/Iqwi5qGrQBmw6IeqCDm6GLmR+Qm27i+GdX7q5v35IfYqoEbwnEthlZLB170qlm
0KVEuLQ1gF/OLdqmDk0p9/q6KSZnrFWNO5BZzw+mYje9l8UYF/LKcMhWsOdL7klAXguBAkhdXoyg
diEP7HyM4TslhnxC8LtigD6wrZXceOErQhODQLcB464ELn/+FVWq2g2ZEoFGqpOCUVnVjmicsuSH
vsYgunQYQJChq5gcQ4le5s/pckwZUVAfujaYL/M3McaOWt+AWC9Thm1W8D0uvpWvOXu79IqZKe/A
6skg3IjSzfnibKWqREkKXL/ql5pskdI6pI0czOh3Q+In7KMo3kL9Lc7XaFkXd/WvYUt6kQ6iTdRG
h2GqdG7ZguxA8WL2aATftbRzyt6PghtWbo1pFzG3po+V9R6FH1NxX68y+SwUkk73QI4IQzNmXWvi
pyhK5Rpw3p4ASAQVWvV7bNWuXu207BBOXj46oQLsshvkw3+ItHgpU4yr4DK7mDyw9EAPqV7in7bZ
JjYeOAdfSvGx8rGXEhPg+mYaVws5iMweoFmNlgUmrHToRvR+qn0Psq09O3Llx+NNFXeuabUrS7us
q8yCF+SvXMN8jE9SkwLSyUqagaUlVDKf5ltr+giDezpumzrctNWTpr7Y+hc0wq+v9uKrSmbngHli
tq4a3c50gGmNuPAV1DzN4d+mzLMF4K4glQBWVYChzy1UIQn1usZ80Qwv1MmGdK+xsqXKrk1iN43W
ps0uIjzModWA6V0cVuCPpIvLmEA7b3PAvQk54A5z44a6dfxZKNFKUFjauVND0rVfCyMPawuzuFTk
x3bKX/TVd+xF6J7XAlJ7C71IMLn9GWk9+TgRDVLd7oDp5s27DYHVElQZK2H7Ij2UTMyrPDFhqE1a
Zn/khPpXqGZYESgZqeG2IeA+j+Ua7GXx45wsSHJyljC1jAJ8nDG5IUBCKpZwehsvlDUowZohya0H
BYDLLsHOxcENsV+79K6qny2+v354lr4PdFMxOzdHCipj7od4sidznhkKUxuMqMqHECXGlPKn62aW
PG2GmoBDVsNfuYYWcNWYqIXQYCcxvVUD0jphQ+LX61YuXypwBQDRGVrfFIT3MihIbWIrB14W8xmt
8tmW+lZTdEcB+e5oJE4/8ENfIwbaXjlWPmvDTYgjZYvQTVv7vwRDDIjraJEgabmgyNOF2WPKCC+G
amqok0fd4CSYGq1oAQmGwu0VBhIokNeJyKnjyS0mc+UXzEHp7ML/sxd/f4B0LExWppk1j8KYkA/J
Wz+xbnPwlEB+PczUDbC8EKNaOYlLLnu6ZulsGEGP930I9BKrBj9qftTRtuh1b2p+rHznOTBdW5t0
NoycjZFFsLbRgKRFDp5S0YPIwqpuQnDAO3hCelbzQ5+S7YyEjTXkOfoaEHbxujtdrZQf06TT7H7e
4Bojaam2pX3mUPv3ZPwszR8jv2sAq0zotm5XmkdL8Q41IhSmwPILFIS0y7Y+8gRK6AipJN6FFnNY
Aeb++NjYXgwkZedd3+yL/O2PH/01J+11WUCdRYH6sRvy6Vs+lpuOmjeiRTthFjkk7Ou6uUUfMpC3
zHTTmOeVknCM4sYM5Q2IRba2N5boZd5P6jYe15LBxWVhXBKEJDOqW072eTQVLY1gp8yO86Hoyu1A
Qs8u7+w1jbZFUwxUTkDlqIAPSPe5qDJuVnGJUKASVw13uuJlhT8G3yN9pcC65BrzeLphaOi0I2c5
vwqj0R6aFpLcLmk2jeGZ5KlLHlSzR6/4UDcrp33p6jg1Nv+Yk3uXRAnw3xaM5V2db7uYqA5mjpq9
1urNig+umZISsCSZSpoRmNL7e2v8mSqPkB1bsbHkeCBwQYYHvAwmg6WvRGoAzosYDiFa1GBbdJvB
4iE0BcjIFUuLqzmxNEe3k42LoT00sQKWQkxMKTowS8F9131cP0dL4f90OdI5isuOqpjcQ1ZMI6cE
DVsZOcRAJf0lG0unHh7KcnPd4uIGMgqAICho8FiXnA+XTdjmI+b8B35PC1+o+wikO/GK161ZkbwO
LzjWDiWsgBKEOaD9+EQR9CYi2kPK1+Ajl41yKIHixOKxhvUgIM1f8uRLceAGSWxjfj9DslDloGRi
wjHL1Gnpl5Uqe5Cta7h+jJuw7SACQoD/qFau8YUjPY+dqDO8BM1W+UgPAm1AMf8Ei35p1gZAFmHs
u6JyVOsniOxXXHMhVM3jYADXQbUQLRrpoKGuVABOqmLBRoeCo+KjAPVCzWHHlOI2CzFtd91nKDZQ
usjnjaW4zyBnfTGmOJFqaHUdX3NSzU1v2hvIcl63sHDYbE2j0DSZ64AgDz3/hIBspWOF7gLQx58i
vAd0xYnTFc79NRuST9I0Uq0MODsoxVZgU/xMLOVA7MG/vpIFzz9bifRt+igx9FDAE6oY1e/aTUEJ
oh9JY63s2HU7GNc43zEQy6A+Bgp4V6WdU6gPPIJ0MqrRa5Rvf7hb5I+PmgBgg/gfs2RSRQ0SzqVe
4Vk9VaB9ddpqFInDKWFeQAb0vZhd8GKTtSXbBKB62vN+6PdDDU6IMNLzHY1aYCdHE7XJtOeJN9ll
v504j31Ya3/naqJGToWS4aPdsCDbJFUMIcJomELLycYk6DcNTp21ayGDq0J3rdY3SSo0QLem4VvQ
T+pHHNbhgUVi/BzC1AqeklbTPyh6Y17BFYht9qoVbu2UmL+CKJkerVTLNE+xu3wrhMh7xxzCPkZH
v2qDbRU0VndgVaKAMrtOCN+SMOTfKqCOvilVqetuXhT8Q4w2iRwlDLLctRvgqqC6nPt9XMVs5agv
BRagaGcKB0AYMHogfWaBazAjGPAOctBRGNsK6augu6E8CLpBd+268y4dkVNr2rm1MG4jwLlhDYAn
Bxhr9LQxu4fixnUzS757aka69eoELFNshBmi/yLZUxI8d+3PclU9ed4b2XPRiQLjG3JUhnzrfDVV
YHCmcxOpf/lT6J6WbXX6kPAYxFy3Sry1igdWPprm0/XFLb04QCH71+y8+pPrqG94mOI9AB4A/VfX
GU6RPad14pjdxsAwpkofamXTRK7S7lcML3w9NtfFET5BLQwg9Llhu5wahdEGfO9W9JMWn1MHci7j
KexeWwgGmeG4sfEgCBNjPzT3UwLgrwlAJy9uRt3aXv8tCzfU2U+R9qCp7BSit/gptCcmuvGGpxgg
MNcbcOEDmQEyrZVzspBIYeG4oQgQ4CpGjc7XHphBHtGszzBoZB6LFFgWWySukQX3rVJ8QWd0V4/1
UdA1Kr4/zKiSk50alvUHjYwkPUiDUKAvpn2gpkh2bGDqG4U2dxg7HXqkQEl8G08ADtwkXAluVfDe
RS6QBPwrGHVVcZvEJBDZzLpHVRvjXQz6isKhSpJqztgGzQdPjOGtCyHG7cSUlze874ybUVXTRzXG
hZyHa2KOSy6MrBRdFlCKgsVQRq/G4VQ3vBuga6Z0HYrg7Z1q1waiAv0A1j/ZVFXygorMo5FuQSGi
O1Ds/LruQJdT1ZiwwrMZrDUqPidoGM4/qBUaVj2wNnPN8dUQqs9J9sb63Oni9MjQFgltFTNYnUvq
yiF8eIwA+W+M6NhoR9rGdwF5GTCRquhrfK4LewO9LrAuWjhnYC2U9wbKyjqt1BIiHzlI50q90dzI
mh5QW3KCgm/EpDrx+GOA2kJa/wxK43h9Y5YOOZhvoLQJelAVD/7zfaHcAmdmpELkRsm+6QBhstp6
M0n679MLkHzMVTGUYfBWkO+dPh5Mo4Rbj/3kmBB9nTU/+DbDLPf19Sx86LniCKJJsFJgSEBu99QE
HWBijyDw0T4GvLzpOyCDFfGy6aZTX2nrB60DEia9HJwUaiBgAkyjPQ93qu6CU2vl11zu7lzJR1kD
4q64dE0pR1RTMJLiYKEcZ4D+nQNhg0m/NSWthZiBL4fgijaXjZKuOefbJzeEkjIkuBz6tp5/9/Ay
//e8dRz3xj2Ozo47u91K5nt530JLzcAMBlgBca5ldueWd9b/kPZdvXEzwbK/iABzeB2mzbuKlvxC
2JLFnDN//S3q4hxzZ4kd+Dt+NaDeHvbM9HRXV0lDiRvJh0AuRMAHAE3F16FhgF5unwnXZqhDH+mj
VNazXh+4WEgvn0aDxb10e63MFvDumamseHS7rxdOScZQSBVYwKy9PfIv2WTFGcZ0Jtv7Zz687/MH
z0p0AIHAortJqjp5CAWcP7ERNZcmCyG/3aT/Dk6CmeVpQq0ZmD2UTm0qCL+WhtOVaLWO3AiKm+A0
eV9VHTojIIVkwntiYNXw1hYT/Stcl7g0cchTV2aee4IEuk2csHgyh90RLdY5OfKG/RT/M1BydvOv
LRq9GPZAmwXQHzalqQE5gw7ys70U7nXWa2XVJ0VCZQ2YOVmk65JxoKK2DdgZGFoaIvA5ATdMO56S
5mfGuYyD6za9hE8LW9QuHjq5BnUqbOHxipz8Dy8gJ9+oXm7K2u8JBe5QdnLJ6Ybn+4ZXfMRTzADH
BvQj4CKV5omGHtaanGdmn375YI0VM9zMMuGjnWZE9n+whTLDTDAF+Nz3Zbg8qfoqzcAhmJkGkOmC
7IqiyxcKJhJa0vx7Q1XAbAd608g5AI2n09eiGUvRH0vYql0VNGSxgQKYgFkVxvqt9J+uDVF7rpDG
Sk0GGGrTfRwcp8IdpE9Rt0HQmKHf3mV79Fx48TXPt3pttzHjgXCbqsK8jF4ebj0MqtG1okwxEh/J
KEhSlN7i0tpsQtXs536o9pQBvydKnzFr5nrlBriySd1rEk4zMZVhc5ITx4gcIfU2mrRTGlZHjeUc
dagUZaNExVChAQ88KJjx4dRIQM4kKCA7lDsz5J1Qf78fpLdv5KsFpacpcJdDXFyEc5mGmtuuqa1J
/jnVMh755hBV23+3hrSUByEYnlhguLq+g8aB7yqU0fHwz0NbGkszrg4cKn0xWCvKtieA0jCSkrUN
v7RIfTxFaTGbqoHCgRMKtx4AJI3NXledMEjBBcvKTlatiXjBot0igFiFyvwAVImCuIJ/GHyyxkwj
CrQ6wjG3RP8141iP9JtvB3gc9C8xqDYnmUi6rlfT68W+a1uBQ7vVBOu1ALbDQBUB6jzq0QNebPe/
3U2GMluDvAskIZDe3VwPQahkdeLBGmf8qlPf7GVGCvR9kV09BykL1KXgBXJT5hH6Eao7fYSbZOtM
mz+Sy+2K19D83ZHYBJLIwuI6/yx+AsuqhiMFmEMkR99SGIujustrLSwTjSMZj5cQqg/Nqc5fI4DW
YkxApJjM7/9Zt4YySX28JAV1eSciPPzxZ4IuJyaK8ohkiVMIvzodY9ceY+/dpOeUQWp1xXZqugx1
WzIMJ110JCihC6F7P0ZujkrKBnW9epM/pVoAGwGOZA+6lH1LAFUvZYYva7GIxxUqNSh0IhqpcwSw
/zoQQ9ipiudEAok0S9RofbH+GqCODTVuxinNZwPDEyoSgvAQDIz0gOWDcb17G2WUoriBCT0AXy5o
ICeZFWMME/QMZi6AXCmdl6kGBk/2X3mD8R3WlwmMAeBDgPCbTGUD3iCqHYZo4UNUzzC8qnoU1cf7
MfV9jNHHgorhZlRHdJBY0rlNrwYqp3bwQn0R3TdMTb4moPV3BTfeZm69YaKCV4N4YY9yqsyUlhcL
2Osc4Ul4695E8zE2PWg5XA79QTxoFu9qFsNJEV/7npNURMvNFAcAmGEl/djyS8WsKmsy9l0LVW2N
qNo5mFUFAGeNa4tnUWmuxglw1gDjKagD0pTAgh+rsVbBY807lulZr//1DT0fC4u/T+0mv+u6CGQZ
uDpG1ZSlzh51wk/HhCWKwfKD2lKlKvnKOB9xeZWQVNh4PAsRcDvfde0KjfWt5JaLeh8mUOfQfOtn
+DAdus0HCHKDr2yfENVJneKFJXrHNEslFqFnhNPQw6whmuPjQ/rFmyFJkRHu+/cfo5VuXwwrVRi5
0/cr9iYo8ekEqEoizaBfMC3fcjx6SRyZDFLulA/RHV39WH411vMlSsh4DrAXfKsi0Qu/Z6nm3qLz
56VeWJ+3zOJSBs87MBEetsSokCmw81eoG1dk8GzOFX8EjJvrmw7q1lfQu6DUAwQLjTnK01DIpzkF
iA7lV/kqmiiH79Wt4A6PUH3cVQQ4mn3ME1bMrro5I4qhpY5/kEC+dlOPpmHqB7g5xDlRFatAmyE6
VZIpjdtCsSLvVLL6n6vOgmcWhxwoRlCPpWzWsde1BQdn0xQk4LydtaR0s73yiFnAw+hgMv+h3wxu
ZP8ztgHfdGmYOlvVumzKjofh2Dg1PBmFZxm4xVLZ3D9O1w6CpRnqNMW3RJ9AhBlefMf8GvpHf+4b
WM1VlxaoI43TPE/0gPfEgJpZEnFXOPKlIcQ/1L6lEp281JvMfZC2yoW1L1auJwntTF4GNwwKGfTQ
ijgUgTJVI0fK+kVAr6YECf52YE2krdzssILLYIZKYCaNOnCkKDWUpJpwzsl2huZJUMVoX7NEv1e+
E4oWGAvnUZUECoU6sHmv0qQ2g6RxZLwY2gMfMAb7vseWr3Y1KpDgAMbsPrSSZmWh683VCaWCyeY0
MPeDpZv+xjhLRHcjy3NK0jjhPrabffogm749mI05vV56VzmpeGlkJL3UZ5w1e8+WT6fJBePaViS+
9ZKY90PpZqWpnziv0eKYC/Sw4QDoDTA9cor7fazakvev2wEm8A3x4AaVEIbWqWXufEwXg8g3MIvo
wCePssT4+/N2oldZRU9HBTBP1QBDuXaB63g/TPs8MBvpS6ie+mbXBw4ooYKQYegm9mdHFoaotfIN
D/vChxCDiOms3tuF2k85sZlkN+K8e2mHvnMhSUJWe7PHkgllSSlv4ZClvg4E1LMHDLudfhYWgBWm
7zaHcNeZ6TYg0Ul5SB6NbWohA3C559xmNc1u9ggg6zw6YKjaYzofXYjrxZXSDNxmWR+YgvjVhFaL
gZf7AbiyqFcG5sVYBGDaRII6hjCgaOfJc4J0WwCRysItrMQIum6IPQVtAUi6UzEYe6ngKc1spTwm
Xk0ycTNTXOgJOirWfYdWdtTSFC39LQxGLgkDTA3TRc7dtt51OiOjXfMG1ZBvxUiMetOXdpIHct82
Ej6K/CEX0LHYezXUx9BSjRkhv/b5l5aoGzMT1Qn4IljKoYkXZehiM8dxb94eiLClCSrCjEzn+byQ
sV6OJpKwJqLtWYVd++4IZgacm9Pn/Q90+6SjLFIh5xvAOCUDLFacM8ssENkszWzvH0qkWvKHopss
MPRt4ZoyScVfw024ImSYbHcZdyzQMjX/GOZg8m+QEFBGIqQWZ43ufUdXIhGVasQ7UI0Al9DNw6bv
u1iuFfCOokIXv8iqHVUMQPR3M406q2ADk0fgHZAVnFrX21fi1KnLBjUwO6s8+UQj+k47p4/QuzPB
vvOlWlB3MxsSH7LTl2T35ATYG0Q8UvKrJ/7v+/7evhgwQbr8MVS06lVaK5BxDMzRjKBzagSWjIF9
azrIZvC7sT0nI0Np5pZnikTNice471eOsivzVCRjPsvTGw9rkUh/dJn4hULK6DEHf/t9P2+70JSf
VABHsyZVPcHQaEskJfWpckQ7eQaDzmOzETaT+9KZsgNBV1u2mpPhGrt2g+YMY/J01V0JvAx4JSGT
16h7V9d7A1Q3RoBpTyuSIHVgqfp5YnHdrJxA6BYD7wxiILCi0aO8bSiJoTq1oak0wLQ8h+nL/cW8
fY1gMZcG5h+wuIAqH/W8sIGB5qPGIWeQZBvufVvfBr+nE39WXN9MA9s2tsKWYXltfy4t3+ydsBTL
DpZrO09I9yZ/te50hlwncM5H7md5qEPc66wMnrWg1CbpxDYLQO4SmkXs1OmlKb7uu3UbFvNwN1rT
38Xsm3QvDCD0WFc+UKeR2GwMrznp8lRvmxxA2nIIWPCx27cQGgJzTwA9Y5xAwBtdf78kmYq47VAQ
CSSzt4H2xxRcY/W/JqJbTWpXZHQi8ho/o2Tgm588ujyM7Tif3ddHIH4AhnhwfmOGVZapzyjrAwcd
TvyALsRhM5928tm/9IRZJLj9cteGKE9LOUoSMYQh5Sk5AJU7ESDli324Tc0f4ofo6AZhkap9Y6Lu
OUedaXGaTUqtwibAq8/8jjfl9xbr+Uc/hyYAuiT9zRL+WFvOb2lZiDFh69GkL50mQiJ3nj1TSoXI
kZ0F1mBcAIHkIwtKisRjAXVXIwjXpAECMiDWboh1+bFTI24KMAl6kKxom9q9bdi4OdAdgSBZ9OU/
a8dON0eiWcNHC84iRgCtXKIzXO/vD6A+bGiomK/W8ANSIjncBgqowkH/ag5vn7oz7gbL3w97TCfY
wHDnJNvHzzLwhCa/OzWTWXoEuAzGL1rdw4sfRH11vIGGyYhCFBdGW63Bolg5IVJlDO3fPyvmv0NH
F+B46FXqyGJFupNSJ1PrtS0Es8PhLAQ14L5OX1xasXaK/td9U2thBY5ZEDPhKQrmZuq2iksFCEwZ
pvS8NR7ijB8e+qTeT2NcbfKuDk1x7H9L9Tjs43D4uG97dePyqqGBARvaJvSYS+9LA1fpWE4FZ5On
ZXbNmpqeb3x6IUEFOD/mMcoC+OX1IehH4DPL1AjwKgWyehxyH60BgXj4o9FGswNyRwN7+X9wanHu
UsdeJLVhUDQ4GcLyEoG5uflnJDIQdkt+FCrLqZNG5juJh/xhMDzU00cevjVQdxhj8NtPrAz9JuJn
Y4aEUXqMRfIYUbteQPRl/SpqQcaC1zcyQ42TMd2XveWG9sYlgKPeX7sVa7PaLlhz5vwJeJJra3yo
gacsj0pz0NMfetF0GzHUKzvAVfbQeSML+HCTaIBCEXxkc6ELIMmbbRb4XaiXRlyaPMbRSVvGUK8R
xJgMDV4k/+4ZyMnn2fAZeEQz0IWJ3xkBX5UYECjcoMrsrOu2Q6htmrZm5J83uwpezWNHuHgR8Yj8
60Vs+x4k6zVM6VGzSbXBDbTauu/N2sJhpgnHBVrzc4/+2oQXcDzaOlkJigjQAnZ+/akFXGuJk/bn
vqHbOjycQRaNNcMmxkU0H1+LLLRE9lsUVV9CvwRKb3y7hyiGbXTetuA1l2+qUyyWOyEuHMFjAeFv
TkZMiGHGAtePDIYCvOEo04Y0+lMOwiO+lU5cottC/m4Mj5r4Kk5tSpQWnE7lv093w2FM/8hIE3nE
C33Ng8y5jYCILk3RG+3Gm+y8SbZC2jlqWR3RdQXlWU1STrLSVHGzMYgYn/bm6pnto/0AyDAghxJd
lazarJFKiS/NoleBTx5GDcOv3Qnsz4EtR1yK+b9WsO9/5bVwWtikmc9arsNOQFUYHF0WNPB+8iBC
yhLoad83s3a6aPBornMBZChTB2eqdQk6BGJphqHh8v3wUQrKBlX7DSpKzn1Tt5h6LCMQVWiM49DE
S5DKFMLKSOQJ6GEzh4jwPDEqd7LlQ0JLCBsrhi693pZW2r3GIFjrOt/9P5qnXNUHyAz5JczX7aDZ
aQqGcznskUTIECWB7r2JG+SMvGXES9z/rSnRwdOr34wfscIGBDQ4UGXYO2gn0I3KEJ0KaEEoqCEF
0UVVIFrfg5/B8MpfwijuIk9yWyjktQGGDnBmMXBLax8bao0KEAoCVON5avdmejXqlaGVJjiRjn09
PBb+9Mj5/Fs5Ge/3HV0L34Wp7zNscUbNc7IQQdFhqilaKx+z9Bx1qEKolcySPFg729EvwOQXauAK
HlfXZ5I4NroEEUXcWNAdkMrivZeVj/vefFcOrnImhK4BIOA8i44ODX24p5g5QfYnFmBX3pYycA1I
Bj/beJMkEsnqt6BR96r/MhZbb3gqhc/IKMwyOXKFk04bLXPlESpeduG7SuH00vb+j7v9qpjaBWAP
gzzIizHOce1/PSi+nHdhYQqlJQoTaQF5G8WPyHj8D3a+ezMgIATbBXXBDUYndaAKL8w88YgCruII
mKlE2skZS8961SO4NCfBgNDSTd+AKyqvD5PCHDHJ0EyPmvw2euchZaT5t4EDqVSUUsHyCqZXYMmv
F84YFLnXPXDMNX2imiXXqKbnIev/92XDTkALGxMu4K6mwrNuOaWuApAtdsWQ7MHQxx3zSlQtEQJZ
mPaqGfTItxtvpsrFfPrc3QKFLfWVBCBJhskD3VileUjaWldpNVPNWQn32toBCIB0FE3XWxg3snkp
TmYc86BtUu9TTN7ur9p8GF9vOLgBoir4ghl4pNTX30aLg25U067A8LslFcTDTIYc7AVRQVthK7d/
7ltb9+avtfn/F6eVIHihlMSwFvaKPfH+QU1YuKl5F9449L+Z042EkpTopYquUgG2oU3dOoHijrzJ
DakbqpCLAFwK8Pv7Tq1Egiih4jpPsQmojlDngj4EkdENEhhx0fAxJoebeAscOPeN3BZ9sHEMkEjN
DDEzPTYVb97Q5yO4JsDWr6SWmg+mpnOYQIrwRo5+jJH63OWveMpasfcAaoWPkS/2EMesDMkqRdY4
2y1HBPVjxOvvWPcgp/TmHNwwHrgJJ25j+5DljnEbkUb/kbX5voPIgjFxdtIfh2FknCgrS44HIcBp
uIegjEy3l8UBdYMoR98g9fVnvNt8E7xhtRnXCSuZmk8NKpxkqPtAUmiGViCluPY0L4QwxMxQBbVs
GWOmXIMAmvhLqfkfitqe4xIUU/e/9De0mDaJHFwBqxeGBVGxvTaJxnym91pTmdlB/DlXTEP74z2y
wDlsx2bgVDboN+x289IThTz8+wChjklMARMjgKsjfaGTR1nnAkXs28qsR1JXxD9llwlmLcX2j50p
vUoJwavulD5vYsKxMtc5bijXwRaEYb65w456ELXaPtJ+TsqheCIeiwNwGTt9G5s/8rd8GzssebK1
IAY9EcgYsB/wxKO7GIPkgQypwTpzT7U5baCG4YKMdDvZAHZsIsZ1wbRGHX1BovmTasC10lZ3/g6A
6HNihZBuOL/L+4z1klp5u2JjLJyjgkgzklIQOjg3PoA9BYNwBKCFxNLciF2Pnu+Im6+2sDWnGYtT
XRUibNUWtvpda/9Gsc5t3yBdT8CN5AxnVhq2dhJeuUZd9ILcYhZ0dq15w9jiL23fkW6HAS6ZFMR/
atzq5SFl7cnb58T1clJvmgyyY72Qw6b+kG4CC0Rg1mgGB4M4aG6UVmPLzuC+QxnYydzX++fBbWsc
oxUoQMwFMLxlAHq+Xt4+Mbh6rGBb+DA+41+OdxTRz2gdVAemXb5lthdWjrwre1SkKmHLx8X8OeUj
ntxnqNSic9u8lUC5TD4Rz1COMZOjbmaMK27l5r6yS4Vs048GxDhhtzULB+ySvx8Vl+fZ4bruHyQO
AG+eIaxU/CSCWASC0eGE24lu+yc9SlZgAfhoGmZld7/C7a9g1+5H5nDqSvID//7apWLIyDDEJUc9
VAnf4l+oMvjEO1S/K1swBztLyMsDS4R01SDq6hCqM9AG+w6sxb5UGknJxDlwem46YFx832Qs/itp
9cRe2KCCpZswkJ2FuC5GU0Y3u7bPwnY0z49vHhB16JIQ7SRuj+HLH5WM78B/Ed9xg31oySfj+UX/
90xMwSinrIMQBEUzumDXh0qoR6KInZI/F+Njkrkja3esPJlQ9kO2ZwCfO6uUXG/GSdHj0ouVykzk
wQIHoyCClcM7+h3rKlw19D2QilcwnhnUbuDySMjjTK7Q6DbHXbiZiPguE+VBhRhLT2qrPPDofU2X
lmcs4urVgRQTL11JB3aC7p0GctmW9QgI3eB0+qa4+Eg7bPXMuZg2vH+0rfq4sDT//yJAwbuAAfQB
lmaCRRPQLwJlyP9gAsI8qCnqQK3SeyBsk87vE3yvsnsJwCfiSZsy3OqszGXVk5lXA+1RJBN0LlFl
KFh3IyLP5w5q9iiWaBiaI0vT+7YriqsAFSXsZgFUr9ha1wsW65g69TQVV9/HYIHhkMSuZvtE3eqH
ICGT3ewCcupJvvGO2pYlsjpHHH3N490hopuF6gz4LK6NG2NQDKWGiNT09jKq+qZtDCfsZcYXW3fy
rx2J4uJKJwEiXgPsjDsM0XeSCX4qzhRcnJGPvWvYk0ICDrCl3A7mlqsBLRerY6lDfDeXbr0FITVq
CSJyUuna2zYLAyHOETjqsf6lP/p4dB1AnGuNH5pTbYJf0kSkn5XtP/Mb8PJ9hJCuYyzEakzhxTGr
DgKxTGN5Yl9OIVSDX5BO23540LwSwwC2DoGF/7BFFnaoI3xMS33MA9jxUskJwGmECHtpoxTjhyOj
PbR2xc8sHf/jEnWozWxukd7C1MhVR1XwnF4xrLzMTVHoXiv1I6kKTDsykrfVBGppldo1XJNJU1fB
6jRzocSYmPkzCqTErDHaipq8Bc8M2goNqGd0cSvW9v3lXbmFMQZngGljhqBi7P86kCrk/FmUeQgk
LTIheAbh3n//gBo6zEACozSAlhUVqoDRgv59pvfPhICM0BfU3kHrE07WfUfW1hGVKPCOzBfDTOx6
7Ukh+oBMtGFtpuBlcoqzvPUc5ch/NnZnQ6cCWkAsiytp95VF6stp4tgaNchCgMZKgOIRL/3FqAnA
HvWmYhEmrH2npXdUWtiJcVvks62wBDZSM3vU9e4v4MoBeuUNlQCKXT01qQ8LhbFVwHLB1RBFZC3Z
HE7UuXVlhDql02JQ28oAboN31YfAam1oTiZ2bz2NrvZ535+1TAGzICCYgL7VHBdU4E1pnfBVHmHQ
/ANfBZMvKcFFNJDKVY/TO8PYSqaJrE4HjgJT2aJMNyeHENoOvpLUpugaZ96e9p5jmAUmzX5BY89l
Iv5Xw2Fhjgq9UiqkXkkzUE52klVDPELQWZ9qpfZ65REVcbEnZxP0cmowgVn9g+wGOYmcSiOCq1ut
QRpbepifJAXJD+GX8sxYT5aDVDSCprFUpwzWWzOfS0un353Dm94FqkFP+WdlBn/uG1x5dl15SwUm
N7T8UBZY0N64hInNZUSUoIbskUxiYH7XLIEJBPAKoA+h0Dl7vkgrpWHAac/ntTmm+wqk0B5KoJ95
aDWsKZpbcDOmrZaWqBNR5MRy4kRYUo8RR/qd6ir2+XLmC1JsBuK7CdlB9Kklnt2yGsorXd5r21SA
TlWliY0B2/lDRwRimN45djv7qwWkc3P/060F6tJNKlDL2BfBNlrUpvwzOwTnZsMduYeaYYT11ah4
bNo0CKsc/hi4xXphHkSUSgifQaCPxUu2ltzhu81zZuCUB4yZcqiBVkwoxOXs0OSAMsZHrQpa9vaw
rTbvgZO/GUfxOXgc9xGKBPHveGSkdms1rKsfQDkLgta6Mnr8AN0D5r56K/PTPNaafyijlYG+qv+Q
5Y+pPqGJKykVgWA4U63hdqTpO3j/LgK1Iat0aiFkNS/CMdqOD6or7HV3wIQr/5luOwLok9ORAQh9
AbOuoaNh4C1wh7NBXrXtPwOgr38LPaBTplXLjyN+ywSJ9E59kHOGnNZ3VYe+F9VZfEpFKQQEKdQn
j6uwnEK+qs0OZQmkMG5K2lOAHMYPUBWVN5ij2kwX3mXtnbXCLxj3/xqmPnXGYbS4HmAYc6HTlsdb
lwdKGFK38xkfFkxI8rzv7zlKfVYODOhxlcJeI4ikR+ei8ogogKPZsO+fCvMfumOIHnzXuRGMXTq+
GT+ammDW3l4Od3OvGn1qRXak4OO+vduBnTlI/q4k3XIF1CuKwAJemz/9XV2SP7hBsGsnE0mvxZMW
MqmMhI3l4ZySLC6SPAcVqa/CwzbaZIVVyej7OKmCmQdSpF8ay9xafrj0j0qndAWitEozRwr4wHhr
qH77zYWxhmsZ9dIGdTcqQ5m2igAbmPs02z/ec7LnfkZEPUn/oS169bWou7FupFpuBCxe05pgXE2F
U9IxIvCWBIGKCOoOTFS58f//ijnQjzPFXWalLiA9DSIi3tYO0PAb8Yf8eH8Rv6s5t5EPejVMFoAK
gYaKKmUSN6oG14wndaftpR8Gqsc1uXSoxYA6zinMHzg5zQSlXX7DW8L7fyg3YW3//gDqK/ZlFIdZ
iK8oQMutPICoP5DcgUVXt5YhotsMCLMEuKX0vfqL8IfgocZNqAWC9ouHaH1KDOag4RzSNyspayil
Yl4EVAtUyAfGkPCtDkdUF30xM/oMINF3Ci+cldiJ22996/6nW8+aFgaplWsjPfICAwYVJBhk7MmP
d5HUT+Mm3/SM02M9TBa26B1QopRXebCV27xnq+BViAlvDkTeNujYE5VAWPviXT6KR99u0LyKDxKk
Uhi/YuUjQvEF7ADoA0B88bvatviIcVx5SSmCWE1F85qg7Wp1ysASQZrvMOozYl5LB4oIWBVcddRn
lLV4aiJDRouorCxOdav4DZDcqcOASnsOWPrnay7ps6ojbPJzp/j6WC4TWZ2qAEA0NeGnJ7UpX0Z8
UlbDduUhDfQgWgloXoIVg2YiAPF4OeFBg/vTt7zBSurU8lVS869i89Yktj4coPs7sWhEV+6ApVX6
Uk0nKCzVrYRGY/5ZJMoPsRJtvc7e7m+DFSuASv1dQSonacH7lecJAIp9CL5nWdw1qoy3mLq5b2Yl
LMCSi4r1zDqNFiaVipSRJ0RZF2AJUcl0yk6DGGYMNZEsy89lZeiPnlyWz2HCZPtYubgBnEOSB9QG
oBs0V33TBV6rQyEadDhbX7db41IhvY2OZfwTkkBx/HDfz5Wny5U56hqSfbivyTBXjdjlvB1zhR2V
FeqLloAwvW9sJfox3AnSAxWRCcQRdar4slG06dy+nMptB+7CBCLY9y2sZJBXFih3tCRRiqAZ4E4B
vesshhDjo5we83qw7htaW7elK9RGDnrcCXEEQyr/UPcYo/ILeyr3Qp6Ccu8/lLmvvKJivlCrcch5
tF/biSvPaRAPdsuV/kMxGQ981ogM31a2GDbYjPQGlc98g14fUmPaysWowFxnPGTptgo/mQ2CteVD
ZRlHoIxTF6jbaxNdGQ/pKE5oZOeXUCF9u+ljSKM/dRkj4VnLs0Bb/tcStXaDB2XOqYCl0fXc9Gty
mv3vCU0ZzVYe5Sf/Uriyj6rf/ehYOz2WRqkVBJsOVDZjGNWjTYrjib9onSW31hg8Bh3jebi2qf7a
QoHxein1FkQKQQ5bzfAU9jud1Sdfe/DjXJ9THIBgeagtXxvwM23yhBjn+nTOdZO302PvDjPHPl5L
uPh7PGAMCw8YFk/YWhgu7YrXdkc/GFAQht3Qn+WTfkReYvEco8OybuR/r0r6YdbniVGkPa5KPDfd
uEASnuQ7SWcJNa0FBFhiZ3g4wOE3ylSeAdE1X4YvGv+VJ5s+fZzymHQVCL1xL/++H32rMb+0Rp2C
IkR5mjiENQx1qD/1aIi3qgGpFSBlvQnMKJJkD4jOSyP4igkm1PygQWx5i1mh2oYmcGgOSVdvgyhV
rb5qdLuJi8/7P3GtUwqwPJTKMekByg9aViDMpWxM1RFBFYt21/xo8fhuA9GKIsPpyw9RA0kb+AKh
p2UKfHdspFEmfYmKV/s+6ZckqLacIO/QNTorPPg9DJaO1+oaLn8gFX1DlYO038APVI+DE4FKyd8k
eKHJjelt5Kd0m+0CbGwXE033V2ZtOy/tUvloH2hi6UXoCeTxj0Y+pqyizlokLv/+bH+RVOdyJMey
jONCxK6SgBlsOksLdlF08TpipIyu6dr2Wlqb/39hLSs66OJiVgiTvz/Haq6bvyosdq+1O39pg4p2
tdWnviywYlziRPGzhPpNbInj4/3vstYxwrABmL0wXgYeJfrlDCmvdEgTuDKJryBNNKtyWwkNyVFR
VFy13smAE5Ssoseab0uj1NeqDanUPQVR2HcvSfysJHgtH1XWq2T1iMfRDsU6aJDPU3vXn0kGliUc
oe5mVhY23mSdazfUbHwtuzh6to6aX0/kR1bbci04MK2toSGGsbmbIdlQa7tU1LGifRHbYYkOXN29
TpnK6KmsRfzSDLWT9VT3+LhEfASNO+UW9jTpJky6g4+c52MiS4wLeT1SFn5RW5ir1LrnvwNybMwB
7PUyBsXwmDikUmT1Oa+B0SU4Q5uIGGXHyDxYa0oFjBhAsF7isaYe/xC273HrVgND0HYtd1uuJxUs
nKjlEx8jWMIheex0aBPpoK7Vqucq6GwgiRifb612aiztUfsbAIFG9xLYk54seZc42psEybmn2pnM
cYv+olOP1v29Pi8SVRMwNAnsZJhDxCwpDWBDY0wJaw8W1YT7M0b97yyRGSbWvhNg8vOEH57pNyy1
UpjITW8ADiWnlz4+Jdozz7NOrLUPtbQxb4zF4Sshya67DDY00Rz2mPd95MzQVrd9RKaHdtvtoEzk
Du/CJ4u5aNU5HbgRMO4DbEU3LDo98fU4Rf6hTLXjdXFI8rogqecxCh23zEUoLGMkB28tBRMOGFC9
9nBUtGZUhx58BE+qm9vCB3f2sKNN/xSEqJBZggWgustv9ZZMI5HfAAPe6R/8R/CqOyHji64MP8w/
BkKcABaAyZuuJDWh5qsQUWsAX1CcHK8NEKlAgVNzhBMGSiPigz6pPkh/hK2fkMyNXPWFddTdLvz1
T5gDe/HFMdU1VqC2B4NHtDNEWwS6jvW0ub2RYAKDhJiFA2snSAeuTaS1LJR8PntZfLbVlyF3JEQl
q/u6vwVvY/faDBW7MfrtAV/CTALxj+4332+9/JiLAxl5Fl/KSn9ttoUXDoplqMrTQ37xFA9T4MGW
P0Ru0n5OsrpvxF+oz5tqXxABgswAt4NhPv7TqKGljd3RUKAtUQFlHukOl1wGP36+7//KJXL9o6hT
T4ZKudfxZWPi7QLpkdrmgPIet2NoSerbVG50/iSxBFHm8Lg+92BTn2kdwH50O7HHV8aYSyLKTKnO
P8Sp+pREGiO9vb2Mr01QbklBzA1jWTWmmEl2FZm94PKxxRX+duR2Aah77y/j6oZYeERFa90aDRfU
MAelNNJjei9IanDTlwwzq9G6MENFa68WEL7zsHBqLGz82skjtE6keXgPAyzb/+ASmDBwyogYdqKR
S37fBVEHeRVTQCNRKcGF39gYVr9vZDX8DAhegSkbBJc8rU2jZlXSDCk8qoSvACgiVOqQWIeeCZkq
kkZmoBJR3Nw3uhZ+BtCOmEhFxR+qI9dHizYNaqkr+FhFioHbSjolfcVIJtZOr6UJ8doEV4IopQzh
FhdGJoc5JqhUoDQuFS/3XVkLiKUdKgUMyxirWsBOpsVIa894WE+A3EMft+EY8cAyRZ35pZgLcS3D
VCxmVqCTohIB5Tar5pCEH/e9EllfaN5ui/ulymJ1TPkGy7dpQYUoEv3YbGXbMMUzZjZN8MaCbViw
J3enn4PHl8h88S3Fuv8j1k6Q5dJSJwjgFn3LN3NktpmdZnY/5U4PPIIi7Dnf4rjP++bWTpClOeoE
KcGxMeY6zGHI6ZkTJ5T0ME1ZFqhX3De0GpozvAOoRGwCmrxKQHVD4tq2MeXSmSQoiB11/9fEipbV
1VtYoU4qwwiTFAOnjRmmbq93Gw7kTqG3H+rULvSL3zr3nVqBmWGsZWGPqoRmZVlo4GdvMIRK9C/N
J+mbZPEP0g8lJX5HCt/kXgGB2Pw/0q6rSVacS/4iIgCBgFdc+a727oXo64Tw3v36TW7s7lSp2SJm
v3mamI6pRO7o6JhM9a70G/SHsafbH7C4fIQg7IZGClRMCTu2I7o0hCPGK0XQ3GHc4ZpD1yQhFo/F
BYiwJdlIQ+nvpAYo1ZPVN96uXTALpThze9Dc1zpzRitiofQUgxVkCDCPmXQu8/uMfVRsYww/ufar
6s402tPixKRNLD//P+bvAnce+sWJD8AWEYfzia8n5iqQW9UNeETp422UeReIjsfl6IRVkqou7aYA
KGV2p+W/tfGoIrCGxB4rMoiEJF5O/zXPyfV8Cks25EVpITqFfVHvregDqoes/tDX7uqFMz1X/IIK
A+XZ8JiFa6BDFGBqVKAUgeREBvETpIpi89wpfOUWWAjhAOICSlgoBpHg3sjwFIJSnvWkdPa05adp
I520+6qy0x0IPw7Wh7JSlLNgTpAFQyAUATEkWcQepaKWWgLR9MZpipMZDDaF0AuUYTUlR0Dda/OV
0MPCab6CEwbZkD6BAgLgCvWYSo9KtFWkla34XYYWfB+XQxL24kCL3ixlYFT6I+T/pAp8Q6c2cbsM
Qn3cU7o/jeZX5kE2H6ruoGf3NT9DJ6GFYQtXZnfpSYlvMTG1GnoWDDEZrNQy1O37GON12R05t1jZ
/EtzHvmxOzbb8LH1U8kOtjMdMrX34Uu9JnGx4FxcfYBwTLJAQiY/xgcMgR8MfhG6ofXRWXdFaDi3
TcDqWIWLtiplnnAdUIS5ZbSVdXSZar9C/3d8/Bn50VuuuHzHQISaHVubPxcbUD7f/oS1wQp3o2nm
g1FC5BVykG6vuRoYw6rU4+yTRK//GZJwKyZGPjYZdLkcsP50waFM9mPyWI9PAV+7OOYTIVjWywUU
q1M1MCJpUQWkSj1W2mcTrzjUC1VJaBrUUEwGtgdz5pm4viBqrYB0iJY0zjic9eCMHpch8UviT9lh
HFwMjrAQYpNrcj5/WceEgaGpHIeCgHQNxdDCYyFkdV2Adb1xrIa4FezbAPrzaBM1lq32XmKCeyh2
mEW3aXFg3UkKD9CIHvUDJXe9/k77B1Sh2eoI6T+2iQM3yjsPZNO9fIgnv89dY8LLh9hQI4nM4NAG
o83Nweugfd5kklNDhj0s0Hf1pbabJKWOkY52ER/G6mw0sj+EjoUHEwP//JoFXNijKhR9FLAFwRX4
JlyIgAxKOycdfgAsICpkc+sUx44le6Veubc36YJtv4ISjG3ea1OTqDMUP3Lq1iEY7aBlCw59UHMX
K5Z9EQzdisiv4J9vxO9s6tskJQBLQJk9pJMvS9RulHepP+btXVQ0/u3BLdzMM9D/4gmGra1HUI8p
wIulVxlNLER9ZjX1p9a7jbM2LsGqKeCaKWo6j0sPoL2Y+qb6M9c3ZAo3hWHuzGmtAmYBkMy0SHPt
16xQIbgckhqagUrN1lEqT2bFjk+fY3OSsvLMFe/ft5QjCKGiow4BWMTKxes/zQzQwjGrdVQ9cMbi
ZUR6OaR+n63sjoV7/wpH2IqFQkKtBoOik1nnIT4lyjPvVkzygqG8ghCufTIRiyPZ1jpNoEF5t3fo
ms7j4iDAMIoAI8wVqgCuLaU6EcqyEJOlhe1bA8Xyrggfs2jFZ1gcxwXKvD8uHPZOMSXKZaCAW88m
qHzN8+3tLb02DsHiR1Joqag8ap0y/V2UUL5FrAth0v8IROyk1vScMBwQVABAUqvRd72pwfKuZKdX
5krk7DFT1PVpOUYit/o57FQX/Xvu7XEsBZfRYvi/q/6XheJiPaoqLhsdHDNoqZ9OnB6h6ef0OTjr
RuIWPDumDZIBYY/HuAweO8MrIbg7hIobdpmt9/Im6J+aeC1PMC+RcHlefZRgJDKUDDWWhNlN2xcz
fyrHO8YOoK/u2EmJva5dKTJcMLZXcPM6XMxBFMhdFqnznuT9puOWLfG3RN0E8UrmdW09hTPcdpZZ
F9Z8huPovq3KQ5o9317ONQTh2shLZpmDDIReew+yjdooK/t+KfB6NVeClaA8mdAEg7lKdPnZjCKI
Z089WJat8X7oJM+KTX/gud3UjxaL/1NwwXiEbELLQB/gQMjPaVDZIQ55e06n+5ruh8gCG8shk9QV
1MXNiKgXrn7kHNDSdr076sqkTJNCSFDBYgWZx7UIpT6OMYA68os+ys3v22u4tBv/Ktkjzoz6J02Y
YXPQ6mKwgNda3Z+0yp8HxMJaJXNlsjqh6sJBu8QSJrRvwHlQxhwtuEcUYVcM9XLFl3EKnl7Ux+pn
vlLMtlC0hE5mKAjr/z00wTSbgZZAkBxw3U/5jr8aT/Hd+Lu0oOoA3nbiufruVX9YbUyYKwxFa3KB
KvIQF4YKHfsEqHidev0flM7rJ20HVo/QLtbYwVYWT5TyM5Uil7MBWEh0uhkoz6fMiaNHc420cOmS
uxzTvLAXJivUIzTKRMBJibWjiXYIe0gQjWsBojUYwRC3SliRtJlhdNkx+32E6Npa1H6B/OBqV+iC
+R3N0RjbGUQC8Z25qd6j5+youNkhf9eeImrzFTO8eOddTp5wosFmI3fxvEh19sq+oPj72YB3TPL4
pnNQNir9Lg7qM4ofrYfk9fbZXptPwT7DbiYVr4BMyM/efFVJbZfyy22M1eEJBqQbY0WS571BTwTl
gJ+K3Rz4Xs/ctseQ8vdpP9zHrl7Y6sZce26vGBRdMCi4tWk4lMBGXhwVU8pZQyLepmi0Z96HjLIC
Y8VHWii/oWBVV/WZAvcvOdX1SQjGlFtFo6DXtuB425/TZB9HXkJctP+7PHoay1MWbNt2U46uVN5F
8WZluueX/LV5mT8ARdyoFkdiWnzRQFGWWUmmoWWtr+y4QxVmoTujbGNtwZEVoQE4pN4UeGnhrSAb
82zeghZOTm4yk6NgAPSc9ICSv6ZKwSC0jfsdj0+SdU7zY1W+52RTGa8WxJ5Ubku5R+TfivJF8UbR
bXmIH6yZt4XJHmk83p/MMthOXewYxTOiJKr0nuaVaxWRXYPqsKk+h1B2mubMQGusFVuihkhQ7joN
DYEIX9THeoqRqPk0QU8qNZozjL6ibiPQmKY7vdznUuaV/S6TNkG0o9lkNyjwNDd03FTdUzycAnLW
WQZJXuam2S8GYaoUNI7wKlLUxU33SXTOVJeqPgoOC9AAZOco3UWjLzfwV7PXFNXfwTYytqb1mhcP
pEFEADLR40MCLRslds1qa5RPZuOnMbGL7qjTfcQeaH6UQGBlvFlI+E/HuDrkBEow8c7IH9N4k9Vf
Qf+MvElmPRndNqe2MW5ics5wfuQOBFH8Zw29tebcTz7EfDwOSvb0Xa4/coM7SInYcIpiegpNR1Ne
suhJyr/IWLsWmtPhsDSUYbpA8FZq+1pyLf5TzXVHYx/yeJdGZ6kAsS4SKWqHOn3Tx/ZzovwlKMFX
7E/NnwZKDdZRDs4IY3X1ixn/6CsIMZXHDgIGDSSGQbhpDU7c+UzzarneSW15bNi40dVzQnpbzs2N
Gb+jWshPuZdaa3mnhewauM5QtYnuNRlpIZFYJNVZUOlhOxfjOMrO2FV+A9oUbifHGm24tnxPTsZL
5WGHPaE7b1xx3Jbg0UMKYR9LQQk3Cr6uTUOZ6HlbqYCPjomrOr0DqdlzBd5D++2JHpmb7X8icfRW
e2utAQv9iQjRXyALB5PmIzUqXGp/y4MCT92X9vTGSjuF6+o8Gp5xguTjcdyGO8Mt3GgjDbbsQu92
xUAs2Ierz5ivo0svoavzhkE701FnKhJABy7dwBj34GF4yWzccK5xjO1369dt4O9e0PXwhWuuK2Jz
lA3kywbmhulnoXp1UdgtWRvf/P2C/bsan3DTyXHal4aO/FVqp3eaQw6hH2OcpdttoH94qLetsxZS
WkhkXY9NuOHSEMzyjYk5TV9LO9xlfqmB0AHxR/erOd0lG93pV9zmtVEKXnNCKtCUz9vYsPZE3wTD
HZG2txds6Ra9mEm0Fgo7BfTSNK6AEVH2Q9a3k5ztiqi26/4LGSfXSoavpldtkJrHNjQlnFGB7APv
HuJ47YX5l2nv/15UJO2uP8WyErWw5pQ8nMEHK4RGWLaL3PgucH/Em8GdHnGrQYots2vftDvobjZO
7+71yH66PSffNjH0kSB0B67kmciYikXnvRSOiawGcKNGCE6i2bCEca2N02rp/rf1BdBf2l0U7sOE
i6KiVjIlBYWOBwJvoOOjmV1IHlH926P5vsICinAm1Y5MyVADpeK2icYe+Gd2Hm2ybfCU74iTDXaO
5NUave/a2IQTmqErwWBl1DtS/tBEz4Xu94pze2TzT1ztF2FgwoFExFKq5RYDkyJZ3iVxmb6pEqGR
N+RjfjLaKPkjtdGwEsdc2h3gRwfVDMS+Ubch7NI4QplMNyU90oEbGWR3MrouqoNK3m8P7vuT+e/o
/sERHnqTpkIXAzXejgW/zlUGn27YXv2QLIcdzafssTjop3inO/VaJeT3Z9mMDK4n1FqSmcVbWDpm
TFZv8RgkxTucup0h22/oTPDIpt5FHry0NU7dVUBhIVtWtrxqAUhP0PxGZHhjOfqD8dmDADrcm3er
4YhvgQFhhIJhlfQx640QgKUO5prc6cDmYlfw1PzMWZWx/Z64v0b7G1m7uIzbLMm7UQba4Cpnc9P9
hApqDYZNZ36fTRt6ruEYQQX9C7tp3K7dW4sHEW8BCFFAll4WU/WjkueZOqU9CqtQ0tpt+zmKpdM1
l2vxWBDwP6NxDnohYhKBNqZRWJhWOFst9F1l6LlKx3Jf/AjuDQ/iZdNdes/8Zk3wfHnvgLYDqYvZ
1RMvDfRYtYyawEVi6af2gMJ6P3CTH+oz+gmd8tz+WDmW87H7ZnQu8IRjqUtq0oRhDqJYFZUsTWOj
/tThm9qV3R6EOXj9rczs9/qDeftcIArOrNEGCU0ljND8ZNB3Qpzaz3ypA68d1KcgKHAeQbYk7SLQ
LP2BhMVnsZeOa1T7s9v6bdRoEwUfpoWZFmsAq6SozZzMxig5asofc03EZHmQFwCCCUBlWZ+yBra8
GSiqvHMbKrBOJJuPWYvy1LawUO+CVH6V2NGoIQQd2sGAJHcfblkRQYRPt1UaQCmkPPdFv4tNYit9
9WTqHUJ9El97YHx38+c1ufhcwYB0MSirZXW+3eiOfs4ivDn1w6di+1iAR9P8mfpT70Z7sh8chbqD
M7pP/7oC5voTLMFxI5I2VImOGQOVbSl/Su2DySHx9AahtZUduLj4M8/gHOXAY064D6JOL3lUw35N
yHVlU3E3DPJm5Vgtmg+0HSkmNDJmipBr32/IDDxPZ4sMniYdRHV37Z2vHwjoZD4amz3re2gQoEbS
r/zbwGu4wnstCqqY8Aa4Fld3WjEdkaV2WD564RrV1vIs/jPC2U5f3AJdNOpTw4BkWm+cv2rcuz2S
+YSIRxRVLih5QfEAnFbBLzHqImQ9K7Elmb6pEfQI7qFu2GcbaAzfpWvlHkujuUQTzGBKiymsE6CN
1lvL/Fmw+PZw1gCEDUENrg/KDEDNJ035BenQ27+/5Dz+ZS/H6weFOoZwghV1JIR2Ve90xo9ah+Ly
puY+ulkstuKlLvrfF0imcFDzAdy/RgwkTuQO2nkhIs5xdErZLxbEPlMJikuTxs06663nGeiKsuZV
7tDNoJv5XZDUKzv+e8UuDAcYXKBIM2t9oqz7eiOOTCtJl+F74j+gIrHcBkVFNfhQ71CkhIBII6+8
YpeOGBgh0U8Iym9U0AjmQ+NEM8Oy7h0WgGjCOBYkRXeNl9fu7RX95ujMamvK/JIyoOoEnZ3rcXVp
BPqbsoDyMOR1JjcuH3Ab34b4HliaMaDBSnUIv8qod7rGMJpSKjq5hlr953COcEttOt8v7W6LmmfL
QeuVB1rgEQzqqbtWhr+MTU2wo0G+VwXd9zW2SatB4WaTOPE2au3hKQNXbwgp+BpBSEdC7MP6PVFn
OjF/mOz6sOqlL87vP/gijRISCwXRBuAjtvKA5vIK/YymOzn5pvd2k9OHruI8rcz3t1M6z/cFprCm
fOiiFhU2EL0Hj++O2/EeOsW5/SN2yp8oZoP4hQc2zbfitHa7fj8l8+sHQp8m3kEG5KyFXVuoeYv4
LENUib8ZgSPzXdltB6ggmszOpfuujV1wWmdURhn45vaovx0YAVrwhYpmUBpOAK0aw25QvF6h3tA9
Tqu81vNJv7oyBCBhRzVcVYJsAhCEoX5V/vSe7rUdOaH7TYf4DofftWJ0v7NrXCOKeyhqai1KZCCC
31L7zLeDG53HE3vstomdnuAswWnPHmSfv8CzNfbFysx+z5AJ+MJ+yiJoDHIK/HAnna0n9prsylfE
mI7m88g86F1CqNYpn9W7SVoxHd9Pz9V+MoQLU0mafmiUMIYTldg0fguzwm+klfHNC3ZjQQ3BtFcB
76O6x/Am8JRmLaJ4avFYW4jwNPIrAylEOkey+jVBkO+xCmFa58v8wrcZMK4Y/f1Y1k13lKMtQkwO
/z1aNhKPs7jRsFcPpm+55Pn2SVmc1LmYEHRolgwBvWvcoq9jedIwqUECFaVoU+Wvgb4yp4unEX4V
Li50S1ii2VVL1kndjFFaFK9n3fodT8q5kcZiC/2Alct5cUD/gInno7NIDFIagIXktw5CdhSesLUK
gu+VPPNqXYAIh8AIUTNJ0fDqaNIx0NyOHiOj8zIoVVTqvkaXXPET6b/bK7Uyi+L2D6PJGpUAmPCz
M7dKopPegTkntnLJQ2tv9699geshChsjlYNsMHIUWsvkIQzuS9TUrHnAa0sl7PnQisLJYBxLZf4w
NZsgL2qwFXu5fLAglA6uO0UFaej8ERcHS0d9utbrGIdunSQF9HSnXLMb3P5kGyQ7nT8bEnMYgg7M
L/WzlriomlCbtdz+vCG+mZWLr5gX9+IroLJVjEaPrxiqnUxsFXIEauUZ8Vc4nEF9a/fILoVQcV9z
txY3zQWucY0bogBLKWrgjtGTSh013k4FdylfsSKLBwIwIBNTZ4lGMURWT22kZwFwJA1iphrGodBq
GwS5C9H2wQ7H1CllxZVqsg+rlXDyvE3EuQWTHcjmoGFOIGdyPcaSRByOc45txEakd0ovTtYigPM0
fYOY++chsgz1KVFfq+Qg6lFUDC8uzb1mgAdWRuZkIJ+Q1t2xtTv+e+MFzAskNv8bDiJ71yMa0Mic
jyqK/xMoZhi/i0FxGXLj9WMBAboqq9ww99Os38Fh/Pc25hJYmEpUF9ejygCcRdDyInTHeOUbavDY
sVVJz/m6/janaAmYywPBqCO6h0lbD5AzApZZp8xGigUC8JOd6Yk7UrzcisGb/3tVk7tYSbbYfO5k
rpCMLE/0xTcIfmLZ9k2W9PgGyYiC58qQ+kNKM8mNphzvTLlQ3F5i04YN5rgvuFqd06HaNKbZr1Xi
LE+GDk0lhVBQJglWSgmTFHom+BCZRk7QuF2LYoyfUuPHOgoQEBqDsBYmCeUmw5qFXDIRyKGBAtBE
px/Ycq83mzpaVtrTEnPAP80Y9Rm/LOjj6s7tnbVk6xHvA3GMCfk4xAuuUSJpIFJeVLOfoe9bmm/D
FkH08cdtlO+RApwcKoPIa2YxMWTRFhhJwRUzghuldjCxQ2C+ZgbkIvWmQAK/TdSXgBA/atLACcz+
x1Dk73VtPJRaYDlKSl6CRiMr1mnRNKLJDw2UYB1CiZNggrtEwsVUgRI1RiN2QIJHbiDqPZWO1DfQ
ReYPWpt6+pB6bE1Fe9FXnwnNNJARKcAXlxY5/o5ICaCL+4oOG15pP5IxttPmcVIaV2HhbzPGs9B6
6dDz3hUfTYRbqK/UXa3HcNRUm1oft1doPlHiqce6oOIMkgdwBQULMxp1WTYjjDUfon3cPaRk3CQ6
sQOk5vOs84N4jZl2aX9fIgrPhqKzknEEJaNTRFNpE7hrtZx8cL1xdClfsZ9Lu/wSS9jlitRMg9oD
K4Y3bfXcNorXol9xaZYuo0uQ+T688CUqHbQnigWQEfYxikqbs41k7QM85Neo7JdeQ5dQwgbKk6YN
87AA126jouLTsxLb4J9BzFwV7zwof4NJe8UmL0NqqBsAuzvYSea/X4wu6gsedxSjk4MSSJFTxepu
tJAYotZdQGtbT8+xNK3Utf5tOvm2LyHGCFnu2XcXw1JJ0FLkpWCftA1/05zRxjP2mJ+InTgHyRud
YGcdBxeNKm56KtzJDp4hPavthj1/Dt7LX9rKGi/5NAY6OHWVqiic14WNBJJofQwVGGXEi0CQat5x
tuqzLW5W8B5aKkgc4D8JhinP0kmHchVM8oP2qPj5nnmdhUyL6usb5sdu0dsQ2b19/Jf27ryoIPAH
OSjIYK5XNy8QO8jrBg4GNcbiPh27PnVjWE3d5UnROxFr9Me6zo010s+lwUJDXAcq+ObBgXwNXBUp
7nqULjvpeI6J32RQ81nzEpcsjYlQrAlqdpS0iv2ycjP0Gdf72GnbL2m6Y+ELt16o6d+ewsWRQPgA
S6YgJixa0MkYxgTXKQ6IyZ/atnuNqtA2+8m7DbMYvjNxj86KtSo4HAVL3VhBwOQBLU2JddJDj8aH
PkP16KZq72XdyxWP4KFEj0r3fBt4cXwXuIK9DgelDftwmm0o4rNxtCPlY56uaVUs3UOXoxM2YsT4
xNIesxgaWuFUxPg9g24trmWOWmSGz4tWccssWyGnWMbV8VIC/SDuZMG86X1WkrrB6Caeop7APHQG
dccJ5HaQHssUyaf0z+35XDIlsCD/g6gJj4mgSXlHMhmmJGdguLmz2rX8+qKLcwkhbBW88LSSMkCY
SP0VLU6WF7J71r8VFM3MWxXyalCYvD2spXsCxRgKZIhnnnFxIgO90Osp0rFNutwz9Y8+y0HI2buk
a+44iDEbLT3K/bj7j1DFydRwv8ddB1RzOE/FOWrv1fC1ku5rbYsKjVJb2S1LZ+FikGJCxiJWG0sE
cH30lCeHkGhgUl6xJ0s78hJDOG856JApU4GhxUirQcxZC21VSqAa4I6NN/1/4nOXcMLBG1MzHksZ
cEb4lWTg6Bq8ql1Zpe8lLZoK5hLc49j2M62OAEJi1pQ1HAmnHZOEo46+Yx+Q06U/+RRbvpUr2dOQ
m/EduLErUI1WTDqnmUyRDolZfwzLJDk06JZbE1hbWE5c58j/gxlbl5EYub6EzMziRYP39SySEEAt
ClpNZrem57l0GsEeoMl4UsN9QKf4NUoFIuOcdAgU9n2pHyWzVO9Zqh+SAVT8SPBtxk7tXfhwJ6SG
RjuM8sm5fUiWhgkqQLQJITtKUf4mfICBTHqa4DEbmE+mdp+bW2W1aGlh19JLDMHkkK6YMgsxc6cB
21scT57W5HY/ya4RVF7DpaPaGHbYoQNKgaIusZw47Ww5U2woO2zHLHEHoqKO/tNATPD26Be8gKsv
E86TaUCKvZ4DpxXzLPLatzhDe7aW4Vqw6tjcJtXQcw4JHTHgRrukRhgBr0q1+hNXz2H1cnsUS79P
QJs5UwTCBxAtD83xhqcGfh9aoKBbzRxc+LcRFvcp+AzQMYbP17+5ZGwqg0ZneFzk9GA126H2zNxJ
jA8NbTLg3R56hFxWEulL8QHEm/7BnLfVxeuiCnWqdBbEQ8iTpdjo5rAVW/tAteQdSGSj1/poudpK
7HfpNIB+ABJ/IL/AbM5/v4BMKLoAtXx+rknHhG4kPNpW9XUXLkN6iTHvyQuMSpEDEHnNwypdRUaM
yJ3SU8BfZGixq3a75oJ+r8eEfUX+A9WCChzDb9xQEKsylHrA86R1Old+Gbjd2UiDOCZkxvjRPMvI
4EuHBhzEa0Uti7M5i+2CGHh+IQp+fF2PbBaOQPxA2Wvhvhg+zdUex9kMC29BFK7/gyFsEigVam3G
8DCSN4bNt8xTP4Jj61ub0KaPoEpbiRAtD4nCYiNuNVeVXC9eWmo8DCcMyVRwK/zs09PYrECgGmdp
THhPQ3kILwec6WuQBno2Y8ylyEkkXr7IuJ9+QNive9XMtNi2RaB+JnVm7QIeSXdGFjX7KFVSL4KS
zDbI5XDHoqr50IZA/iqjPNjKCpv8SNLRl4MHHdnkHQv8gantXqZTB/lDI5s+4hFtbJQNCbbHoMmF
LZUmKLfGqD01PMEeqWnh8LpVT/VoSOeqREGiLZvjtCmVkn2pkZKcaNoWD0FRD0ct4s19IlUtolJh
YaGSIbUGn7cg6GKy+sOc4jby0EsYqLaKa/a5bTnHrdDxO92owOnLdR5NTkFQBQJWBqM27Skf69eG
xtoGE9c/4kphO0UvFQ8dZuFkt62pbcMCfHJITZXVkRMyfxna7zrT0l21bLMMLEJhhP62vPdLqle+
nPUWOs5Rjr1FqqDf0SDlzJGnkLywZDL3PYXoJloHM8I9dHSPBTreZO2oFui+Y701RHZRyzVkqzGJ
fp+iFVOvJuljUFC/uu1a6He0aNqx/Ih2fJNOFn1PmxA1B7IsPUe44j6nwAzOddFrnqSEpIXUlEYS
mzfGqLkkYVrnoY5aeSMTZNEHNtBDkrbKF1pr1d9azuX73kgiNJUpHG/KQE0TV8ry5C2NKdr2mZUn
v7JAH/YRkdLXSOm6XZ4poFPqx/SE/71Fr56ZOU1ikFMgjQoSsCTcmYManVSul26VT5AWLZEWerNK
lT70GbMi22orAmlizUx6P0gZSzZtEaq7HGzFD+gVKH30mVjoriFk3Et91n8aXSh7hlQhqWRKOdv0
iiajlIbryT3oyeu7JCgjdM1as5tjDeyJxWn2mGcTzd2oCItdm5flB9NoiCS7UvVfWhdJlZ0o46Tv
1TBp3qPYkPwIrSX7oJXJc9YWJNhpfcy3baxOD0pPMjRCjrojBZLxoBtlsEMXrY7UvYYcvle2ZaDY
NEPyxNGieOw2SV0PD0nRjRBgTKzg2OtSuqWB1G4DXkggEh/K/EeGQp1ngnkJ7TKspCem6HXmZkaX
POeRNjyprFE+rcKKHJZYoMqOiih7zkhXfukJIo+2mqGE3A7jsHzL+8R6CCzQHtlZQcimlbT0YPYD
CjTabvCTvO6f1XJUK5tJVf5n6PrBU1Dx8KxSDu3txERS2U7VfCg8tAiHTyQOomPK9RCywHi/Pquj
Kvl50JLQlnM5AfttMPSvpGLg8k7SyrKzntJDD/6wO0YaHOBc1gecInBuhWnRHfo+lj9ASA2dyLjU
8Om6GaTu2OXGXVoh8GUr2GW7MuASTAet4nHDofO01yopvh+jqYW8ghaWuxKNV36mN4ir6xME3epG
H44SfK9fqMPtXwpws+xSM7FQ0IZkAfpOQy9jYxm6RZVXX8wMwjtYw9aVqnT8YaQq2Fk1IuEJmQ0h
2pUKlKdN48gOvON43VkjDTYoqk6fBphrX45qde560Ngut4rSN4kZn7Qijx6lYAy3NCQ6jkNc4CDR
sPEYyQY01E6dn080/kDHqGRrY9h66Rgb2142OlAsMr1zq2qEBJ6kqHXpG6Bg9LXRAK2kVvYejzLN
y7tY7zcFpZXlmKmmQ8GDKLVl9zkvG1dFTWmIuEWF8hW9gDKH3Wkk81qDN8QxmBF7VIkTsI8QhFKz
epAmmDC9Gp2p1qYCbGN1/CekGdRKh7xsXsvcCryRVMWHoQXNtguT2B+1pP4gTGq2JaisnUpqG68y
qgIUO5j0MJOmN01p5T+9Fpu2YcT5A8rEjCNr0CRrmOa0U7ARX9pUQkXabZdy0fWeA2My7m+8s0Tn
QJfrYKxxk6aWV5ZouU7ssXRNsLrdxlm6sXUoueOZhWJrGLHry7RXI7wtY3iuJNir0m8ofZjJShh8
DWL2zy88Olkf0fk1AKI1n6yO223lyuNK1nENY/77BUYeVx04W+CZmvmfMvbi/DwUj7dnanlF/pmp
b46p2eIywjAKmIpSfzPzzwC1q9VaeHfpuXK5IsLKc0UNGdWBk7V7nbxE3b8PxNDL3xdcQijy9Vag
YarK1CvDxKn1V8V8vT1Xa8sh+IFRrJIuKTCGpt5H7VtlPcXBw22IlWn6+yS7WHEryAyqVIBQtfcw
KbGr/i2bGx4GkFvVDcQ38G9iTmGU23iUQYvjpMqeDxA24LYcrD3ilvzzSxBhMTqS9IbcAIQ+pF/l
HbubtpJD3dbvO3TWFV/y9vasLb4aLwGFlYkTlKzOZD/ozFJwt91P2/vugNKre7J5sVz5uPbIWXLW
wd45d85CpwYEsdcHUzYltbQa2LExRb1Hf29KD61+YuYZ1cm3h/a9Y3h+yV28C4RoBdGSoepjvAt0
GyWsfvXe7M69x0yHbqJ76hpQVbD792ZPbWtT/MkcXBEvmmJvewRWvNvfslSNcfUtwrBDLo0xMYPI
6cjjxH0Z5SCK8aFab3PPHYYuQYx49LXOv427dChQomyh8h3ZoW+PWXDNh7kyVwxK9aYcUjupqpVZ
XnyeXyAIxpy1hcqsuVzQasfPQvkFHjDbkgObEmS8+E8Qit5rzZpu+2J8BfpbkPtARYSuiCmvOqpJ
rUR/l1YF96atI/CwhVwOxFDO/MftOVwFE85kWRtRO0gAi03E1vhO7/wWh9/UfR5uB/4WaL+i8s8K
6Lw5xYf65QiFc5lXEYL/KUAhCUS21a90j7Cyo/2UXXQwb7KXFbh5DN/h8NjQwdeMPJ9wyWjyf5H2
ZTty48CyXyRAO6VXLbX3vrpfhG57rI3aqF1ff0M+d8Yqlk4R9nkYDDA9qBDJZDKZzIyoqjCQ5uKS
B3bSPLr/it3wpnFI5sSueh9s6j0eIazb8E70WrVmQKjL+g+Zm12bTVEYzCbK6Kbc05/hSf7OXhMh
I9Avwc9rQ+RmNLfTOGARgMDqC8qv1820jR3Q+Tu6Y/7IbozH6AvXvVu0MJu37MUS7JPVLAUqeMBy
BtphFPNxWYoalzpVL7GgN8Vjc2fd6yVIrSqEWS56tt3ko7gfj7hU21729jdru0Dm/KBhR4UdzabU
vFuGc4ewWNmankac4rsVOeOGObFXH+OvZNvl4GMRoK8a8gKd83yxpEk5AufErdAJ74S7O4U49LX3
0Ii6jTeiPpS14wUFFtCpRQw711mcHy9xHVG0emKRi+A2jp3e3DTltq9vAtHT0lpEswTi/F43stHu
5gJfiT237F0L960sMJk1572EmD9hEdEkFcw1nl3rRPZDhsIFRfuLkAbP7HhP0jQbcvLclihsZO3U
uU7R7o/9iCYl3zYEKeI5CuZ33eIxgy+QV+qslpUOTwbSZJ16ix6aOPWUIna1RCQAvbb2y9CCW5IK
19Aoj+bQQt7qaP1llqObD1O6LWxPYNTzM8/FqAwQfKHsAgodvM56QjPD7DJABQ/JHVF8nD/dAeok
qq/9CB6vg61Z2sxT/P+x+MBWVcqgykGG7naKZ+m3k77p+r+JnYmGLD4eEGZ+onNLY4OpUiVAMR30
EAwbNJ0ipYxVK/gNwHMt0rwpTCuan3S6l7zfmNGxCLamJghmV2cKJcxoJdQV/MNtGCLHeVW381MB
2fbhRqpSB03Y11djbSQgZEF3K6ocQOTOOZiinCx00qJ0JIpyJ0MtkTk6FBp+iX8dZ61GxVwCcdYs
SwnTs2YGqpvyhIRwesiRkPRJU9f3hKHrjHUQbOlMNBvKSu2Zk7GhZqy5rR6L4q21nYXHONx6UIEK
sTnu7KKNNhWTiksCSTeyikas6DGUjw067wZFUK225vSWUNxhlZdqhWABUHPTTqw99JGolGkdwUQx
PQIdU+FDHY3SjCTzM0tTb8viVusEm2nVQvBA/e/v8wFNDskYNuD3q/xH0iZemCPTaRNfi0uBG1pr
mPvFagGCQxlFKnxHFwwRJRvganatzvTQuINoVNoYYeaUyDeDlhm11sRRw9gP0+KEpqTbEXn7qW6R
1QZDBPrntUl24t7etcptG9hIWgvmYnYcvJ+caTf+/UDOiJuuaKd2notWerPM+8g8ZJEfgYqrOVSg
CRQVWK5O/QKOcwB4L0CwE+N1K0W9Rx03YJgcXbXYhUjuXt+ea65mObD5SxZnc24nhkRHDCxBx4L2
0ki3sizwAKt2akEDCuE4nld5O+2lfJaHQj1hop6iVMGbu7C4aX2+fkNwpjqahY4HDMwXOK4rN8rc
9jbfhD7ovD3zrt1LXv4zfm6fhHSgoqFx5003kQgchsBFB1t829yrkoOHF+eHfFI9CY3CJUi+rq/X
qgf7PZk8H0acU7tAdSYq/mLZpfVzTTY5faf1ScpE3WWrL8jmAovzlkEfNGkE+kwwJE0n7ah5yK/f
2m7px/saKq6gSwPFn4Hw/3ESvIUK5tXmnGdgm6yvVJhMFJe7IolPpk7/4oxdDo47/2pNHYckwETa
ZrsttB4vD7lDCRUYv2i9OMdRdSnTFdBvQJ9FQm2LQ/LOqVJP7576hHrXbWN9L/+3C3iitbGU1bEz
MWtqo3tm8ZKZqWNagnn7VWV96Qp/o3AeA523ei3jvcdNX+2T/jB49iZAO3X/rTkGG3roHkdHZA7r
3vc35DzJCycVyEpM7BprFUKYCP01rL4Z+5vKROLN9HJla2ub6zO5DoiqegRG4EXnXZbSmvFg0BY3
lvce6sHpKb2fDiBAersOsx4b2RDyNUCsa1+05JXJmPa6DhwCjZfsEAx3FN1jqvJm9rsWZRq6oysu
KuUc1BcJHMmqsczl+3h41ayLnst8mFI8TgI6qg95G7kyXnmjZCsY4Kr5L1A4Y+kSkhrRjFL7qLF6
MpxpEx/Kt7z0Q9Nlx3FfPSUv0qxuL7qvi8bH2Uyn56NkzqeObW0TsmVZjZbRv3FTi9Fxx06Vx5Mx
GcAYshDV8nD+rWBLrzrCBQJ3wIR9WcaSBAQsoxNI4HATNX1dkjwhu4wGJJSjQAkdNf/zRC42VxbY
6pQ3Aypp3H4bP1LP2IDHbGe+bgpkdLob8z3eRDjUrE19egER105wEVnr/j37AM5GBiO2UN2KDxi8
m8Czv8dHtofqmLlPbjVH8kAYeSj863a5ur8XY+aMozDAP1Jk6ALIreQ5QQzkZFlfnyAfDi0pbcSz
JB0fUabwiW6E/XVo4XA5o9HUeGjMCthgTe7QTO3Zd+A428YP+ZtxQyJX2uq2o/jxhghsadXbQDoc
OZJZeQkS6ecrXaV9nVjzSsdG+JBZYOSxn/u6wpN1eepqAo5M+YENX1Pzih5WX5dE2kjzQvInB1HR
4aGAYQslp9yR20tZrzIFI88SJU02Mhnlnd5Jxg+bluCmsArl5fpcr/kAGLaJ+jdolKH1+HzAQ9wr
TdRhwKBZVVLwtOd3E8jlroOsubglCGe+wB7iUgdIpH2PCeo2dhQxUcue6/b1OtLq/C2Gw1ntMFRj
2LW4SZcDRPJ6VHSgWAo08K7WfLuOJJo4zkYRDpkU9Ra4WtqfYQi+kCcilLieo8cLawCVEXoeIVyH
7N354ugopKiledtXxJtOOiiGs5P0j3Hon9tjtL0+nvm3LrEsvA+i6gBRH4elqlUFalh0dOTBJwEB
FkFNW4kqJ4iS25+atKnCr+uA6xP4HyDfg2DRFp2MIIvHpU3zzQHlniZ42VFYdR1mfUtrv3G4EB0q
D6oyVjPOgXXuc5146g8wfHao6QwbR0m8P2aSw2mBauZ/Z1JXz1etLAyFqflsg+nGzH1d93L6pOkC
V7V27C1ROE9h5GqRtRVQNPaeIZ1fCpK5ot+f/74480hsTkOYyUjODG7ShE6fiMKrVYubwzpU3oLc
iU8UdklNIdioIPAhT6wZ3WR4ZbKOkihUc+3jEc+lscAWVv0QGtvQwA26XvCDnY8pbAqC6gcg2sop
Bq1znmzyECzWrYIMwua63a3O3wKLswLVopJhMMxfBKYdCU/8msDVrT7nz63u/46Gs4DcGnOdDUCo
0HqVHEr2VISPDMSM1bZFmRuyCMlBCTc9CvMUNDDloqBkHsGFx8AbogpafdW6iMyDPjMVyE4i3R8p
kF3MSDe+6LGEsjmWWAWI9IIcT+BD9UiJmd2Baykt3LmS8kYBmwlzUHEm2nmrLgXN6ejLliE1wMdp
RA37qg40fFH3lIBxvj80tn99WUUQ8wG02BZaZo9VTHWEggm5TdscclDJbc4ygaWu7o3FSLhzDIdL
Z8UTYOqONkeDQJQ5kJRDMswyl0ZysGwKDeMkPOpVIcp3rYZfKKn7bxq5o61npTKCRzh1HyHhYtyp
fvANYg35Tj5qD5CI8tVHOM+d6Aa7ujkXqNwB1DdtbHTlPGRt5tLesPSpiLYFpFlFrfSrW/M30q9U
62INk6TurJABKYLUD9OhaieiWhdYCe9oiFYQwgogUB13qnKjolpazwS1daJhcB7GHpQStb9Ypk55
JZAGGZ6um/rqglgapNxBQoHOlnmQi2nKkyQfjArPeTHS87LhZuBoozdScI/Wo+tIq41uuJ7hng1/
hrZmbigpVRIK3VgcmdboBNqx637SANz0txKjbgPJLm1Hsm9jcFMa92iEEqCvDRQPHXPfAhIoJh/6
5HoaTXGBd4j+wd7o2+Jx2hWpo+8b/wRGZVQUOSfmthDaFhQuruOiRMCCeBCC7/nviwkOTClPpABl
bDgKP1mEptnhAy0Bd4PxrIGA9Poo1zwKmHjAWIGmax1J+nOwokB+w5rbM1RddofpmCVfg2Y5RuFG
+bFLvVokYrcKCK28WfLdxG9zgFKJEKVEehSlNMVxrL/VFtKgw21kgdo3CJ+nbPRC8CJcH+X8o/yZ
hKDBmunH0arEv3IT5GtIrqA/PtXRxJPu1e44dqLAZRUExJ8os0Jzps6TzUFfscWjEnJtDKJHdQDW
5Uje1qHpXx/LaiEZakhsDAf9wQZfRsJ6NTVTqMm7WUxvINw8jUjcs/pWM00fzVibqIrudaI8jgmU
p+jndfQ17wLqJgt3YOjm4jnw3F5Me8rNyp7vHqDdloZTV/y4DrA6i9acYcB+RxspB5CqejXIGsIH
Ekzbuea1lORNiJK96zBrN0JrAcMd2LJGLdAwIEpSCcg3VLSRZZs2edL/gnPKXOJwm1kplL4DBz3i
ZcSwMervUhR1KmBnEdU6ru6rxYC40zm2ArMtJ8xbocrgvPlEcZFOnxr9riVeXsS72vqLyhGEeDgG
rFkJhS/rKPvWllkF9ximh3F6l82dwv6iLhksxCh2B22JAU3vc2OTtASZagk5UDtJIKsJCkKczaIn
sDWLXoJwh4yZToke5QDJTOteNtsHO3+8bmsiBO18GJqWZ8WYwftUIG1WoDZPBUuxeplF1QbkeHWk
IVFUe46QymMc9gy7srbe5AIkCMdRfZLalyR6gCpvdCPdIAs+ie7Qa3togcrf1CLE2tSY8zd9OqEb
+rVhxCktDyJu1+dvNl3eey9xODMImdwPOQTpXKUy822sjg/d8MYm+96cvmcgKoH40Nd1xDUntETk
bSJPtSItsJlSqFuadeZq7WNa+ddBRNPHmUWm1mrIAgyrs7dTGjmT6VTE0SLBjV0EM1vnIpwoSN1r
AwFMiRsnHUYnM7+afleKaLxXi2SXk8Z5bn1UKFFRjuAayOmH4+cUYMFugvKRQRA3TEtorauI5P6i
mAPPTRDVwWsQeMD4cnI7CdGqNB+HtJMPTU5uu/b5+kKtba/5Rcu28c/s7jgnHhhFP6BrEhCkuq3m
tEA5OXHUOlmioX28QjrsQLTc6433IXxXy78gsUMtCeQk0GIN7h2eP8/sWiWLVRwiMl7L+2KboL9B
/jBiwT5bsfozGO5MxAtHqKcEME2D1r1muGv06meTi5TFV7bzGQw3m007VV08k8TQOrnRQZRH0O36
MBD7hhWQ6EB64PryrZyMBPd+1E+AUuiyiiKB5mmV1DjqE7N61dXCj9qfUQBWsf4JJoVOsC8b6t7X
MVfHuMDkTmNJl3qjatTZZXlsemLpg+NokCFNGkGx1Oqa4Z6AuBa87+ADOd/dZc2yMJ6B+rHYtla0
6absUE2h4E4iguHGow0sJL0MmKHZVuZ9Um9otLs+ZfOXcl6eyBakPVBwis3MVzI1QVXmKVoe3a5H
F0rs2wxZK7RWZ04jelxdHQ3IH0DUiOAMTxznk2bLUHZoZ6gh6r3W3GkDVMtF+ZJ1EMPCr0EVBQS9
5yB1pqG51bCQdQK/BLgZR1BNGKHg5F+zM0VG9S5CcUwbz7kShoMqha2EivZE2QYRXjYSHcTz+ujZ
HURE6YDEaVwIVmptZAq4ESzcpOCT+Ctc0pu4GJchSPcbS3ZtllUesbt+E2uTYHgrZxc4aX8jcR5p
moiJdlIML7J1UC/pJ4hg7MM88nDS7K+b39qgVFRaoeUR7yoXF2EQWQbUTpEELgfT72VwhSemPzJb
cBqvWblq4h4KWzdxi+MO/Yq0Ni1ipIDsNHficatjFq2jSZwx2Vwf0NrcLZG4cz+SsgnUVRhQLm3A
2+iY5Kuz/U57ug6zEtySJcw8r4vwQpFUOcRwAWNMd6S3t0VRChz4+kgIru3YSpAZ4nYSzSjBkygy
Wln+cwT3lf1GWr83/sYAwNT7Lwrn4uJU0apozhK35X3RQpvZH4bt9bla60cjICpFZge8TVh8brLK
octSeab1ytDKR3+Up/hxPDxLLj0OO2PDjvGeHPCeewdy/ltULx8fZqoRUTfImqUvP4LbVHGW2W0/
f0Qz3g7Gq9TGrlwLlkyEwS0ZG3qGExcYlr7Rw/deAUu2qKBvzffhQd4moHIHCyyfuhqomoJLGmcS
mC++yiw6dVp2TLVkQyl1jcpyLAVSOtdXcC2WmBsl5uwcGIj4SMxAU1bfhBhX3JXgorlNcGxUWeHU
LHTN0gd7Ry/KXa15jCUkt1xdqdKwlOExqozcoiLOVfvse1cqkGW2Nh3JBM5dNEJu5XSGyujAxKyO
RVm4jT58BqVU72lXvxed/E22w8IPYvs2Qz2yYHLXnq7QISCDXXLmcMG/zn1J0kVJVY6YXZSQbbQ4
3oNb21W63O9Is8Nhg2xk4oFY6bHrtA3qR30r/JSl8J5GAl9w6XFA/WJAzgFKPois+HxhT8HjEEM+
zaWtDYqBfVx+JNa7STbXrWndgn9bE+dyJPQTD7TEeCeiDFu5RL4QFJ+dlxHpcyiCb3Kh3ESG6EXl
cnB4pUFX0Vy6BioXniwnnDJ1LKX5COqPuK1pQ+pMscuCn9cHt5anBI5JFHNuYUI94Plq6mD9GMC0
BWenmjdyarojNT0IQG0rKTlm6bfGgvQ7SDuMcNyFRvv9Ovzqtpnzh0hcgyJP087Rza7rGCiecGcq
vjdphp0Sb9SwQyTxiUY4geWuTukCjDtrNUOOA1BtIxcGNvnSfE2ndG/X4caQ/uYyg5/7b1jcpBqg
rUhMhmGNEdiHZOtIcoJwnOzaobhLGtljUeNYk7AXRTTC+e+LYz7HJ4EYHrhRUu5AJewmBoT4QEMB
AuqbYRxd1Kffh+geVBN5F7TNU1aadyTuG0dq6LZKW0eBbMJfLPFvd8GzxIF6hrK+nbcPHgxotLFD
z9Q90K4549d1pNWNukDiRt8TBlbFCKPXhw9dczK6o3j8QpFIMPeKdgLTXT08F2icCy5G0INp87ig
jObI43uA9LQSimxWhMI5n6hPDcmgsyUZaADxQZPiIAgWLNHqabIYyvz3hdlojdFGyuzRp7Z51+zm
FLWm1wWv6Gv0dTP24+gzR3PM9dUSjMzkrnfQYDMDdEvOOXfVg3Q2NBjibSk1ghhnLfKFaB1uQeC+
h/gPB0NoXRo2hD7dkEC8OjF34FTa/s1IfkOo59OHxp54CCX4lboLDwmJUM0fvQbTJIBZ3dyLkXC+
stCawmpGjEQfwz2ryxule1RyCzU+Qhng+af4Wz6iNZCEotMQRWXcpOl2U0taZCP4BL36MDiT8UjB
eq69Ev19mDZtcGdAwV0H1UXr16KO3bUHZdTq/kbn5jNCWF7rDANVkUgr9AczOkSW25dHyNXQ9guk
QdgFUAjsVJQI9v71xVx1IgtwbpZr0lctmxMCRQye6cSdINgdt16YveS2o4tYfNbSsWdj5c6kMIzK
KMOV1o2mW6PzS9T8G912ihnCt0dNeqSqN4hkgFcNaa6FnjeEdsHbKdm0l+0CmGUQ7XPWQcis9nNL
2rYY4vXZXD3fZ1pmcFDpSM1yhtSNRjYGKlIDRtShJFHxpVbfUlxkJv0dseUfB4Rgzkc0Y8tEBqMn
/+Y6FqFuSHqBe4VGaoel9EdT2Z2rhmbsTKrxcn1sqwlnhJ/oIAQXAwR1OVMJC9uqZQNwKHzUIdZa
npq6KjyjCYc9aG3NbWtq35u4qp3BagtPGyA6WAbTE2RXRfJml/OMUHim6UcQhbdm3pn2BdNaVBRS
V7d6Xx0o+AlSL6p1h2rfwkF3r4/80nWfo3EbdOrULkkY0JoJ/OSq6lNyXw1/nMycQcC6j5KAOSs8
f8TiUFKjdAiJHaN1Neu/94M53FukeymSphAke1ZGA2PBS72poVHF4N8vDV2KBoTB1LWljxqkY23s
myKKgMsTVpvLKECELKO0weLTjEo79BS9Ztjm5hcN9hOFlM6eEdCUpMeieBte/3iB5rofaK4g44KM
I3egy42MNFw4QmR09CVrZ1hP059XSWlLCL4Oq1R7QyYlIFh1Q8NvFYTi882fjkIliEpQWaRji13o
9ahZow0I2KmbUPugt9C6qMgNFWYoVnww3q7nqZrrh2Z523NLa5KwgypHh2eA+NHKP8vuoYDU0di5
qLyMcr+WpPnJ7/rYLn0wMJHcRr+CBvp4voBCstQoLgJgJpmr1E+xxSCwtC96ERO3CGf++2IXEbVN
QhCCIn4kbtM+jfmGTHdMf/u/jWZ2TwuUMukhd2hhNAY4fiILDffKky6jtuX5Os7KVsWswefOjL9Q
C+E8bhVHkMBs5tHQp757yOW7SqSruOJJzyC4Azkyysm2Z4iBfIVkrzAvLFCQ9HMSveNdBqbYnzJE
LdAXhwJcvoCsAVGkNM7NG0P5EDL7UbZawavTKoKFqzUy5Tid+NI4TUmiIA7wpNYyt0nedE1Qw7hm
W5CiM6GoiSQFHk/OV72NyrEefj2fkZda22hB4aTBXY527uurLsLh7kDqkKPctUfy2sy8kFInJCCy
xXOuLhjP2nzh8RjPt8j8ggycC1baBreR0kRumdl3avEP7VXBufkrc3weVyMrgMQk2AzALIS6nPMZ
MyVSykOH21x5Qk/U/kMNHeJVfvBRb0c/c2Tn9UY9aBvDR8fp5Lxl6HboDqGHXIGDbAjqtD8DP0Sl
CPSqttfneIX2CJ+GRZxVy+YXFu64ZeiPzMcc17HWKJ16eJbbwInAKoU2FocVN7b9UzeTh0ZrN2ny
IHf1Dq+nz62qebLCQLBcwH1Vosvvyl5Ebg/yMjhqQBPCb3fW0qAGwyauiCY9BlN7ZLGy1SpjM2Jb
jpOI028NDjK02JV4YIBFc1NQFNAL6AnsjNVT+W0kAbhDs8kiqltQWlMnGRUdZGltZexyKUPXqq53
xJkG0h9C6Mv6djtRywHRSJFD3dOaSZaTrn4JkBu+N4pON7zra7biDXEEQyodZZpIr/PPiuCunRpN
6qkbT7tRf5OTExMVRa1CwH2YMsgwUDDJbfGoUxU2EZzy3fCEx7wxPSGevj6KteMXLTe/MbjtPRog
2ganOuIv9j596FhdVOsa/6jxR9s90JA5RpsJMNeHpcH12uj00Xhjr8qm1QskplyD7cPwZwyhbO3z
+rAu75EwWkiB/gvBHbyBIlsZFh00nYHfS7v0Z214SX472b5a/0UAu4TiFskeQxrpLaBsiFKHyq6P
P/DKd304K3vjbDjcIqXt2NeKDIwqHp2YOjp5Ha3MsZWjJvKSK+7+DIoLxxRSsUApAdUX3xXpQOuf
5eD24fb6gC7NzoIjnoM+BS9E8C4cTCxHtdRCDhI3bzpgSA3UuCCPYMXxP2mEkl0SlR4OvtxH+BR6
FenZz+tfcGGE+AD8ABpVwX+O42D++yJoKsZBLWmDD1CqLnTwP+PJZuy/AqkWSehd2OIvJLxkojIK
N3GehXHO8SeoEmKurQdvOe061wY7ud8gcTkYKJZHhajDDDIK/NOFzXCwnM0keJoKNAWwFUoOwfoe
E09PqRPlgRP+MYEmh8WtZs4YOmskTGZcg7Yux4KWu79Zrv8m8eLCw/DAlgDHja1bkGk7fX9koorG
C9M/HwV/FbVa2Z6CBjMWgtCFSaheU51CDu+aqhP4jHk+ziKRGQklGwhCFHU+8TnjU8eUtjpGk6JC
nLQDHu9wXNmvkza6dZzeZ6x0xroSVIqIUDmnKJtxZAR6DYtIDj3UF0rzhB4VZ1TcYSY5KjdRk22u
L9uqES4GOv99scvkqCcynkXBgt+pXlko4Ixtn9K88mRDQneKKI5aXcEFHGfzcQs+a8sGHDVGCH3u
ze6hqkdXEx3Mqzgqlg49N+je07lhoY4sV8YRgb1pF8coIK7RZb5UghAlF7XYrM7gAoobElhW7M7o
GvipGnwCn+awi9MBbyy5y0xR7ncdC7di1N0gUOav4q1q9WWWYwMYWms5Y/FJInpAhinykGPbMV3Y
vDTH9Bf7YL6G/w/gL03OhXkYRGrzTobfQIvRXi71gxnXxzqU93n73kTVHTpJHLwpnapMxjah++vG
uXoEzA+F4HREaoh3zNVAi4Ai3wxFlNJLKkjQTl+BEQj88KqtLFC4BSwgotA2CVDkKPakttvLUbJp
IbpLjUKwwVdPVfB5oAAIzQDkIq9hgWmdhRmwpMZXOwpdTZRTUk8NoXegO1YIwQ/N0UV8F6vzCM47
PGTjIL84y9XWrDLa9/ArIyRgzL50FC3xTKkR5CRX/ddvHL6WfoykPsikjrlFartU+4AcbZ9DtRgU
LOhINth3w9b96yYyL86FgS4guUvpYKm5IWmApFgwO/JwXneZW1cfiZI7silYPxEan9m1SnReW5hI
vXfU4CmUHk37JtKfkAYLRddt0WRyl+HezE09l4FldpU/SR5yU82EYOQ179C3pHgp7rvX51KEOCcA
Fps9hcwJSv6AqKCOr4HORWKHfo8cdoidjcfIFxoPd2jQ+XEddv7Za0vInbVKrsSdVQA2RK1KVlEv
ArPxdYhLLrP5PEcoCeZiHZUcfCGFmqOYm8QjohPpFHWvrHpv6qMGoSh1BwURlu8yfTNN1AmSB0uG
hhTaCI0jafcahEfD+E+vV9zHcPPMoN/SjRQD7szHrB39Mj0ioycAWZ3VxYi5WaUaquP6CiNO04PG
Br8aG+/6pK76TXTIz09X4Cnlu+gIloo23QRfhilUuh+1HswUZ1Ylem9ddV8LoPlDlnapa0GZVADq
y8YpOojraK+KKfBdlyBQYEILBjo6oagh87Elo4pKUQAMR4IkhgTppqLVN2AW/uNlOYfhPIhE4lBL
Naw9uBI7vCrK0G6JGxEV3OXSnKNwvkMCsUHTNRiMNalelrwy6HtVwVdvfPypCcw4SNKjURRRAt+2
Yg2lkVATsY/emFtIIe+YTSDF1Tfb3lRFmZBL9wSwuY0ZxqbAsjlXr1rpVOIlCu3KMINofNIS1yJe
NOuhJj7uHti1ArdxuYfOEbnFyiLNTEMq4zwzp1tSM6exw4frM7hqdnP1xf+k1GzOtjsyoINzxKAk
jX7lea+/pToJtkEKDanrSJexIx600XiDBgs0vqIb8XwX0VKaBmXUUfSUFtDQ2nWNdqvXqlN9Q5r1
OtQlywK6vqFnMJeXoqnyouexrQs1tTITYePoKu8b+Wlw1IfCLY+onUudyuvfQ7f9UkS9fL9S9udH
yTkut2AKrmbWaBrMJc6zdaCn6b72p7tu86BAJp04rZNvW/xnEjq282z4g9u91VvJtzzDhyTpLnlV
XNORPdstToXX+P2b9uP6zKjzF1z7Qm5nWkXBIFU2f+FdtI2eyzfiR67l2T6+4Fj6PZLZ08Fy1EfQ
nkVbzRESvl2GMOdTNNv8wplOMqil2wEfAHVGxt4U81lJ9np2P2o4KQTGvRLunoNxh1Asq2EhTQBT
qafoN5rhh5ALk1HyyzZB+cQCfyoFLmnVzBemx22ose+SPI5hevNbm9aisoFAGL1wumBHRCfg2lxq
piLjzQ37F2Kv53OJloGgKySCLVU4g6Q56K9zxg70eWHntewoqnm/LEbFtlriceadxxBCT8C+4ebp
S4PiBfk2Kz9w+3Pt4kYaUYm0sVq3FrHEr/ld5ALR54GbA8jCOccxlIMUpTSAxQx3UFaUYtuhoa9A
mi9FFaX8YonqVNZ8oj7XpyDziNdf/nnejsGcNUI1wG3STc8+SPE6BIJ9eFlEhalcYPDpqspQS7Vh
Ek4uxp6mfPLa9rNL4w8d2q9sVO6VUj+WBvVkq0evWOin0xvaNwQu+bJEhvsKzoASGkf4DIy070u3
NL6qIH/IhmKjoH8wVl+nPsRV5iRJ8ZZ1LZ5S6J+mrTl8zqDSQjEyO8csmOiqqUCJNulvk3Iyknsy
CMgy16xoOeGc4yvyrqxIjaHKyHayEhIaxNPaH1q9QbCd1jvS/Y3zWSJynq4wtITUExDT8TmptkPm
hkXm4I3Ra7qXmoQ+RIyZ/OeZ1nPD4lzeAK4TfZpRB/JSgMpRF8VcoonkHJyVKUZdlwCo8ylyQpDw
SGBBr/MYrSOFr2nBay7lzpQbj9ePrjVnt5xOzg1IdVCWFrHhBjQIFQ1PegpZnYa4ZfRPkuzjP8/K
zPOIHAlBFR60Zjh7mRq0u1IZphlmP/umQzLGySEq88cckb92wG8YzkjUKugUMu+AZkp2QT3e6I3u
y2oluF2sBeTL0XBWYcRNKNcaYOT6Me/nQ0nb5KVLUHB7fZX+F5fye0CceWhVMCahBCQWle5AG9+I
38zJU8kWSlbQVpiv8IY7RZ5miKoZV8+nuY3XApusAlZhzp1ZQ60Ukx7Wbk+N/p8s1YftzEyxz0sC
Uas2C7pHqdTrNyjnVl7H2uKgG2XvsyQTqTGtRQG6oqKnVNHBuSHPxryIcjRqtjFhUe1mne5FyXMJ
cgfcEnTdJ7HgqeDXWwAf0i2x5g27wAoGo4vTGqMmrPVAMwlMgE3JS4V2EWZ/y7TRwzCPjZFuK9X8
RqA3KqPGsxv6k9z9lKxsA/PfU/m7rUQu2qO32iBtkzh4rFgCdQoortuiRlHR/HC7S4rKFEXf+GZJ
/mfI9z3blNKxQBJXFt0FREjcBrMhnZdEGZAsO3QL4uflcyG/h1XkF+DFuW78q65xsercLguRwNIh
TIw8PN00DNwhLpqIwcxcOpkRu1L7psSv1xFXI9zl4nPbDdGLRCYT280g28TYS62PbnwpMd2AQbXi
wR6RX2odAei8OtcsjnPFNlR324ZgTrXygbSwJuNI6zc6KX4NUsScNU47pwwfRsth9gGCfAL81QAN
lLoGHofRX8b3TlfaGJC6iWvXUE448NzebB0oFU3JLbZ5yT6ssEbP+6MyuGb/3NsHU0azq0hJVl23
rN9fwU29no5t2av4CnJ3Z35D886Weckehc2yo7sNojen9+R94X4vncj5iedCeZN60ob6tjd9uz4j
q2fjYkK4BVGqqWPwOLU7SCDdV/sPJDGgd5ePXitXe0OvvaE1RDWSq3dJfYHKOTkahnZUK0BlHnHy
TRQ5/3zYt7ET/IhwjUTxPyYA2iEO2jrRxbWXdoPowi0yBM71xWqWFhRKJW7KHDQeu33kFaVItUeb
o9BLc/9voW2uo7JAAjyhBlDARJb57U6F4J25/4JO/ZfhaD9GN/TLt0ByLC/e54fObxwURHzTHr8r
brwp9qiU8FJPvAkF9sfno9q60axu/qxwUMCez0rT2ARppLhFyIYXqbOURwVkBr1L+qg51G2MRt4k
i9t/dCXRIU0ajPYX2GCSY1cr9o3cZFbjhLmtjw/TEDTfii6tTkpXB2hPI0b9iBLtdjNGCRpK1D61
vcLGzbaJBwlykWVpt04UVUHoQ0y7OoSJ0exAWqodCyifO3IlKQ+D3JpPyD7ESNYSou+CqLTesroP
DikLx9BBcW3rYUsh4631021ObLpNpMHe1nld+JUkoS3YavNThkY9D8lllJhlrHmhxdj/P86+rEdu
HOn2FwmgdupVUq61b3bZL0TZ1aV9IUWtv/47Mu6dzmQKKbhnuudlgIokRUYEI+Kcc2SOFweDwStU
0D1a3uXU8h4qwHA/oG5H74p2qluodVMjDUnVuc6W2VZ5NOMh29rMJWGJmVMfoj8WSryN+SORWftY
4WgXIcTha/ShpzKcZBG/amnn+AC20keZdyOIhizRNr4zTfpe1tQGck+Ozm+CDbyJeVRKVAhbEgW9
VxPT51487DF1yA4QvXHBXJtCv6f1PPGNTt34Cuo9/kiHIX5oCOjAMK+rHziKn5u878hXwg0MPleC
/Oik4R26MsZfZFQU23p0OcS5R10eBJpRxyizyBNhfWSG6E7Rt4508i7mo1OHnJPyk02Qrmex07IZ
dGXudVrUGG6McmEdWwzROb4RS6/copRltb5gzC7QbMrawUc7yBh9mhrgxRua6MliBiTVqzpn943n
GI94qMem73Ba/HRFxBqwTEbga2lcoWHwjrvenlil9UhYJo9xYWp3niNzGdQEfO/CYeOX0zhWUE1p
KXfXHeSf8vm1O6y8NK0JlcKM4LIYd8kzcsGfafiYHVn4GwQSO+OhOiTh9/7GPYzb2IeI7Ir12UNc
s66kO0XcVF43e0q6+9WiqLaPX8BnMj2VvvFj2tBN+gTQp3vrPrB7d/abayj/xcTEA4YYystowqrt
pzHHtbaiDKuXleXLkd851kQ3rO0/ipT+zkR765b4aHY1Hq4vfTknnymhceVACqLG6oSbblEPYInP
9WbLTDA7VtT7yGJubYXZITI4GpJODWVZkvPE13QUkqqqXCk0zLH44gOc/AolVrtSVJSg7xWgJ3XP
tGFnaYep2EFAPby+3kWnfGJIicQdRlc1NNeaoOUtyr1t1vl1ym5tov1oE+p3q/xxixkgRoOhaA/2
UUyBKo8eLc88e7BAUyn7GxMRZ6ShcF90+GYZ4WkTdsNdusaev7RKUBPMfDlId/FExnafPDksORpt
PlNjEvGrdBHn7e+OsH3afrfXJmmW14dKnGOYFGyZ6kM8iiHk3QjsqENeowFI+xsbYGmtDSmG1Vxr
m/Aw0deEppcSC7CY64D4m5iSUJsVnZdEdSfLBs6oxIBrehPLZFPjeX79tCyaAfwVghR/kECKX4ja
seAdQyJdTXuReb6j3Rny67qN+YGjHn37xIbyAMLbF0qPBmxEbs23upDdgWcR21y3snTBTq3MKz05
EWwczZbrsNL1AH9m3O8BN+mNUAzRyiNr+UCYKMqgZY7Wn4o8S5yyTjUNpuxebKYeaTZiCOVTwJvq
AMIwxy9RZ4sFDa3aXHPlS18MGD6MWs8kcroKDMLrOMIctgQpLAYhAANNiOObUbdSRVny17jR/1ui
4q4m3cta3uMhmWm3uGwhqFzfgVx4S7X8p85wyXPLr+Vah255Zy1nbpgBq4jzf/4R7QyvBUBcm6AW
e2b6mb7rQNpsBJMRONPgcx061mts7EsbivkZiI2CsgS9OsVhWu2oAT+CpXrms43zUozQPF8JQos2
MLDmAEiI/6rKL0PBJ6+qsa7ciW64sTO6el/X/1y/AYuRDrqe/7OiXLRUUpHLHlYSYE71MUYYy545
RLUaiwYQYeuCQghIr/VhL+xXT5Taf4g9pz9g3obTO1gDeFoVyDJkNr47A8pvU/JbM+s9gcCpkGsP
4MUrf7Je5ZDahd71HcN6y3gnu2/J8F0m37p25SosjM6gcAlcPdDQHtpPrnIoWREXetUid5na7HMi
9BPMKxvbzXyziW4763fHIbwNLia/NZOjZRQ+LbLEh4Jt73tOnPr18FlT/S6BjLUl1/KKpYf3yY+j
ytOwdB2ZRAxb3k8+T24mumshW2U3QUogfrLGW7J8joEcBWzBpUBDnn9gA7h/Fs1bAX0Kvy71UGjV
wSrLlWLxoveZ0aP/z4xykAdL76FQBTNp913WD+2UhqO1pTkFnRH4GVA1XiNQX1uYcnJHqTMed7BI
iimQNMp9iqHjSg58JRNfM6Sc2Sh2aktv5h103zL7foBCSQ360eueYHH/MFw5j/Nj9lcldbbcrE5m
wW5o7+Lxk33v0/toTMOGfQCliADlN3iKXTe5eBfB7k91wKRRb1YSsrxuW4cZFXyPvaWcQqodMl53
Y6tvr9tZ3D9Mw9qg+INukkoXliHxm0Dqi9iLqenJOsSo+YE5cXPdymJ6eWJF+UoFnQm0Jmwgt+vb
EtijbSS1H66kk28Y7VMVgVXwusVL1iz0YU7jumJykF7WO1WHF5r2W7Y+d29jNM8o44Gmo91k+sip
HRGSdGPEPyM+gNzfXRnuXPqGpz9BiYSDGed5GuMnuLwISWxvM+t5tIZH0T5dX+zF9mKGCTATREPw
c0ESd/7Ip3Fi6hjYE4HbG0EL5rOMhBjNOdKkuh00+Vkm7V9nbH8M4tDM07/A9CinE1gdd4jozBii
CXjhhoS92d5CZTV0pzEU3AOLVgGd8X4H5ZA12OD8x8/y39k4QIoWBYYHw8eKcQhNAkg0geNi6LxQ
9GSvEW/rEujl2PZWa823KenBfQHRHOO1q6OVtvPsKy+sYzxx/gWg41eBHCXgARM0DgG9jn71MQZr
mrXpxItjg/VhVAEIPRfvI3iA86+Zd9HAzY6BJZBtrPjA9Zuh3LTl+/Uzc5kbKmaUAgpkajV0Q7GN
5FttbKI38xf5MYYgJbMif9xdN3bhZRRbSpwbyliXdgRbnXvAA8JP+INH1278/EfUL4OHF14/GH3D
RK5yCxoxJZNoQMBa2sMWaJvaRz1bD1ypjzt4g8wv7T4L8yrDUHwqh3uIOaASitB4bIr2qZPTuPaL
5i1UfhHKA9B7xSSj7VzIQkxpjxdwC6TlyLMNaNfQpdV91nY3Lkc/xxB716vvgRnajTa7i93oKeZ/
O7w0b7wNKkjgA/C/KmTVTFhvQeYDrBHGF/hC/YLeM6I9tl4PRtJhJWZdJsx/rCGpm/l88ORQPrPZ
NSCvnrl8ah2vDSgJ3nrMxDwar/iPLnHSLdgEHmQ0ufeGSe5SqrlhOmUrF/TPd1Z2fX5q4QGuwz9B
ieH8/jCbxkPHYhCZ1E6Ph2RXmARVqcJ61bzUCFEKFhjXG7IyvoFSAy5ZkmYo3mFsfDq4bipeBzNr
J19qrvVBOxRdM82cEEGsIjsSPpYxZnfwl/xGOs1r5SV6WLMaZdOmlOMmmpzizXAkEK6y0l+JtLQv
XjZ856Wa8c1mjO9zORZhGlvTbZxYBZhGGcPYBcrsjy3q/H/9vkWrFy3reSdAt4KS0vlukMQl3agn
uHrGFAJOgaGun2xaE4u7vODnVpQMk3llYdc5rCTmTZy+tJhIyMbguhO59IuwgTgH9R8K9h8VglWL
omKTBxsckxsTBGRB7wPW+RhUZtcNXYbTc0PzG+EknGZeKRmG+xFgDOiGab8jfueZm0n4fG225yKx
nEsOoMAxXUNHIVcF3GuszdF0gcsC1ZxdPnRJKN2XrrrHVcmq0C1W3gEXjxvczzmLBb0LeDAwIqws
bMB4nNGVOWbFIdhquI+l/VuCsjXThd9SczusydYsegSQ/Jgzwn8eFFYsorli9a2L5zNQCR59AkCi
bL+X7mvcfbTeUwIiOsSbZm1E4PI0Yp04KXhSzVMjKrFAnxuj7eZgLEOfbD/oDBlK9uAIa2U7l1dH
PQ+lI5A9X1RqUygCiH7mv6pYDwmbX80Iov6byfNR1qTWxnCPHWSi67Wc/fLUYHkeyphA7IEmVX2O
UEu6zAFYInDk29S+DDXac7dS8zPtjYi9vkaccjkBhGODAViCiq0F7UKVabqt2rqAKAfIruRb0YWD
GZAsZMlGZr6bvps5cDZ73bmn9e76PVxKtU7tKvcwNeJS6ynWSRu5S9xh349r6lSXVx1LAwQAmwkU
zwVboZC9NPISXxBK8HVz4P1+5MUsQ4QB/ZVH5NKhPDWl5FtZFaEEAM6LgEYS8HpnT+3cJ0W+vb5p
aytS/H2UQr5VxDDDdJQUh8che/eKKmDjZ7w6MbHkTyBNgFqfB4eCXtS5P5lZLJuyl4i0kJzznr3U
8z37SbCXFhAHZ43A0lg6Dw48CV6pYPdyVGeicw2lIXNO8CALI3Xfq1+MCV9uo/Gnhn2DMLtm3bXR
x1gFBd2boICo72PAR/R0R7sbYn0KjftF/ZJP+9IJk7J4/vutP/19ynl1eGNmdoTEA5PwKfG7cSvc
J7P5JZOVFOey+YkbCXcKmXP0T+DilCeCKWijxzZ2QiBClckuH8H27PMYgJLsiTtjGOuo9spyk1fw
7PnPGn17FuT8t20es+FbSQffGQLiPK0X8+fzpWZfpz9NOeatATDCMG8CL25GUmDzN2gcoG1leq9p
sXXQv8r2lRbmURGW/4EkDZVnmIf8Aore6uOMczAwoc2eYxyRYGoCEvcYACArF3nJ/Z4amfOU0/Sg
qb0S+qyILvoPKX1b7txia8avvb0v2IOxVsS/THvwrU/WpIRQzkc7SsAeEDg28EmOb5n3A0Q/vbVn
55LjALkPSrMOsiv0Ys6XhbI9jlwFb2tmHQRbD2J6jvFssfSPfA1NtuA3EC7/yBJBLOOi4QNdYYyt
WDCVpC9OJKCGi+nt6iHS/cwE1HclnVv4XmfWlO/Vp0aUazPfYJYeJl5BojsG0YPlO4ZfWD9NiP5C
sfm6J1jw9WcmlW+WQse5tDuYNIS5IbIN++qOrB2MhQ92ZkRxN1OfpkzMrJBRX/g8PyIPxrb6FHOC
a9PGxuIXw31CTwq8YxigPj8cRZlauTXOe5i/JMOhT+5laWKMJrSjjVW+JqkVxABslp+Jc8umvWuK
sLfQSCMzgASU9TLaCgbITruBUCOmiDFc1G2RUWSWX8UPvff3QRCdoX9/rrI18I9taST4+wJjGB7G
1XSxc/mvXqMb9/P6p75sZ0Au59TWfPxO3IGgkPyb5iyF8V+VHTba9wTcbJ70s/hAxo1ItrV56+kb
o3qUzrEYy4Abz579nhfxrl4LQZcwlLNfg9bY+a9pSM56QvBrPGwzqIujOxtA+Yz4TXdwyshn/Xsr
hp1tP5ZF2A//gf4Qm/E/bk+14aihJtCgOzdvxuPgvRoTBqiq4xCvBMDF+/WvGRVso01M85oEZsrm
PRF9GNX7kpcrl3jJb5xWbxS/UUOEANrHqN6Y9NCN/zjdq2GC1vHIo18V3SZkt3KQZgerRE7oqeEx
CI4/itReydw6b4qHXrfxVhJJgCHcPHlzq03OjoM1AQn23URJRSLFWVnmn29yYRcisCg4okuMNvH5
kXELbRSscgCV95tv7UexMX+ZYfxZYXTOTw4i86NPtD6/yzt6M67YXviOUPyBTg2mQaAo/CfPObk7
mZCcuaBlnRnVKA0LueuGzfVtXfiKmJnWgfggLpTsiXI968KtB55oCJ88QScK4KAdRtpASefbSQhf
lK7R2y7E61ODf+quJ2tyjFLo9cBwbKzUz1NAoJLD1N6m5kodfGnvThb253F6YqcjkH+1Cg/vCS3C
VCKKSQNAO//hA50aMZSzUbd2WcJzBzHkxzwWmN73Xqy0SRbiGAR7QTk808HiJCixJXO0qTAznD9w
Bd42VRuYHCiFPtlUs2Jil67s20IoOzOnxIZEwxNCIzhzufGZYUAtMXQ/1zacHin2ck2Hcc2acvyE
3aItW8Ka4YQi/YCYi2+J/ZCFtvGUtV/Xz/pCmEblamZDAjMLArVa+nTt3OOYEsuCGxBe7rpt/lrt
xqM4NBt68ALtLQmsh+gWcmj32k8Q4G7qXXobwuH4zSYKr/+Wy+N5/lOUbSaEOWXralCobTgeG0dp
dRjjWYnzl3cNRsATgIIgRrsu8EH2VKATNGC9BugirTbkAAMX7rOrHa4v5tKJwM7MsgMxOfTR1fQn
naKK1Ans6PpX5m5Qxpr4d6NM/c55Ktw+iO2VAHc5oj6XbU8sKtuHd3WqMwaL5sPPJDDfm80LMHG7
dvP62/On9+T5d9FskgDjWQkGh3wrTG5rPz9WL9F22pgblPZ2aw2Wy3t6/pOUo5yTvtLHYt5stgHB
SecdG/nDs8NyDQW90Jo6tYRBIsXreKTuy/kYT5gwQpGXsWTrShbdgWUo3SZeYSNzEtWnFTvRc6zT
eOe0XvZ6/Ztfcg6cfQKoWZz/CjLqUd87+BV9IPBqAKze28hfOfEfx7AG50CCa3Oj7d2Vi7O4zRZ0
Y+iMxADX2LlZJjxhFgTVZ8nvGqiA5MYTdX8MdsjFiidcPNUnlubbdRJBCjslopzr3FkP6kVAt0C0
QqA+UVn7uP/eWU+WXIG2Ld7XE4uKq6cWgx6uCYumu6v6zWS4aEc8sPo/dKJwgv7teqhUzNYQl8M4
9yOIGyQOYEXAD4H0EbUA0X4x65kkr4N3D6ma62dm+dv922xRDi6LSBo55bw+PQSJui+0R8fblN6G
9Cu150X3+u8C1Sa4HgkIMFewpFkbjM/206M+vl9fzPI1PLGhBH9d02qAwWLorMwK3dWmQDFbTs3G
YwlEM9661NfGQ7emmLywMgdsLCjgo8CF+pZyRtIY05c0S5Dbp7eu/pjb78XfZxyoHp6YUJxrgrHF
tB9Ro8rKR2k8iu6NV8BbPBjtihtfKFmeW1J85sAxdYMWIR6i79mHFYjSz/3uG/Aj2+jWvPd5H1h+
/HFEzvPQHM3U//oiP/OV+sefEdbzBH8ulqIBiDgJwja1MT6CvYUOLZrAug4CC9/a0SP54Lmffat2
+U0ZB9Nx+BqarbGSPC7chjO7in/hLYqUbge7lD3m5CXlAaWBBYeejvu/P6pnppRDA15o6tYO9pnm
X1J7d/6Je8BYRr9p73T+TU/vIraG11rwZWcmlUOUa5ZV0hSrQzmp198nshPebbnW65n/yrVvpxyg
bsyaaaRYmKd/jt2HqYXMe+bxc57smbHiUxZXRMFOCn7ruYaqPEBJ2zdx36PSaKFQ0KErhzHIKL81
1yZAF2/4iR3rPO5kfWeYmYSdaHow7JDVr91arjL/CXXbcODhQeY6ua0mbKWkcWUwSFlghg6Mrl/m
WqV52QAl0GYmGIBSn5UmRXXAnSCpGekm6GCMl2mV23HRBFjG584UBrvUISsA/+wei5691GdVPzuQ
hrp+a5a+90xj/v8NKP49lroxTGUBVu7iiaCZbmQPbv4cr6VzS5/71IxyrETKO0QqrCNuDlP5zeV+
ylbu/5KnOTWhnKg4aiJA/7ASWn3Tkh9gdqYaCnBj5udr7KyLXwXMPJRiPMvQ1ZFdmlm93hD01+wE
k/x10BRrI61rFpTFZEhWqmruKkuEBNSBanslC1v8ICdLmP//k7xPyBo1PA9jAFr8lliv5jgEab/y
RRZtQEloVjRD0U9tDUZsKnk2oAVfDQ+aFtLq1iy+rh/fhfR1ltn+n4n5eJ8sIxdRk1k1TNTjvaR+
64UW5rnqO67t25qHwJuu3JclX2xQTByidwH9EDWOYrpBR1seVcd43HKnCY0KT64x1Jxb+Ge+yp65
eKhPzCnrk7YXQ10e5qi47fV94n5zzXAUe7A7Xt/I5W/177qU4Nl3lHfJBEPt8NNJdxx09tbKkVtc
C5pYsy7Z3ClWwhjlXgGRGRTkzfq1r9+S+GBFGMV7SdOVjGvFkKtk4Lzt26LgcPxk3HfFK7LWvA46
zGU5f4v0wuiO8e+KVMRcZFAMFmLgLXDi71oOyk+RbLy1wfNFD+1BMwH661CtUU8cgZJFCk1lHHGQ
+EIqCxAo0kImciVDXPQ4J2aUk6bLNNXjCGYM8qRp73wNx7L0kpjFZvGJKSZXkNifX9UqddKSzYMC
fCqA/I5vaJqFZmLsgWe/If39UJaYJTFKDkqeZgUputASQZXAxnS7O+fAEJ06N56WZuJSOcEV3es3
xQ4l35BoPhq3oEXxQRiX+sOKyT/9BzX9ODU5e5IT1wRP0YJtCCaNXXlInl/LAwgs9O9ewMP6C9WD
XXyvP+k/zUAD4sPXPq/f56VTA1Y307OhgYZ/lN2WZuGZU4nLNtCHCphKO933Gma+DtfNLLkNzGHM
+QMqs0ADny8ylp05NRQ3oNJ3BvunGx9GYJ2v21gYsZpBZP8zYiv3GeixFgrfMNLWAUZoQoD/mfvD
cneeHYBncCqfUxAK5CuXe+lCnFpVSj/RaKJpO1ttypsEOKva+n59XYufyMVFwN0GqkStTwgDuOGp
xoWQIPhoAwsInB1IUAwecDdzZGBDmaAIr9tcipcmJid1TM5Dt1DNXAZzAvEg8PkBk1Y5+lAuTEHz
VWs8cBNJd3ZvgLC/qZM7TTLU9sZC313/AYsH5t9FW8q3RAO5yei8aF59FO6B0x9tu71uYtnTnNhQ
vhwHgI3XE2zozgFcJj6QeRg+eczl44QSccPCSgMb1+a61aWgAyA8ZPMQE+YW+flNyHONmm0OoxZS
qdzccFw65uW+ln8zypXEavHkzB1CVPhR5SfzJp+4FlKYbed5LVpmIglBrAACTMn9ODeQJ64ywix+
sRNj8485MTZVZc4GDmkYUj+OVij7t4yufLHFvfPAzThTPqN1oXgRDXDwvMx7fDBeQhFb8136gYc1
ZvCgbhbbK/5k8Q78a01lfuEOl5iBwYLGBCTr9Mck3iNveipKckNKilwBKAFrbcjwMgIhfM9UudCO
wuyabStrrFKA65GVVEE5bgfrAQjnDvQq4PgJOrAktHfwZS39okL4kFsNdXvtRXHxGWf7kK2gc3tX
NzzFPtNKyFbJDmNxxrFPflv8KY5WYs7lkOiZjYua/ejazHYEbDSe9QRQl1+0VjCQ36kNDavU2JtJ
+VNG44+01Xyj1Q91tqY8fZGeK79AufoglpJOTvEL5iFLD6MNTXNfx/LGkUNoIzsfk1X99zmSnsV5
mNQdEDVgaxcADzyfkQK6VQVajcH/nQYA+3s7zUQpZOzlc2x39RMnml1sDbsGrwyz3Si61SMr27t1
1ZnbNrfIMfVov/bovohg+GVzxoVizjzYqgI/nKGrhsq0SpDU2Tttots6+euscTbhAIQFsMbC9Gfn
FNnoIuQDKhsduEEDo2tWQtaFs5tNgBLAQbVozn+VTIa0I/cmtKCDuij2Bo98bbgViQFdhr+nO0BY
1KEUi7E0PH4v9qtK8wy6xWBJTSE5BwGqyjva1VO0FiqWVoRyDlgOkDdhGkEJFcDcWg1mMfBdCnKj
k9+E830zEIjd2dpKVFq8ksi2kUBhvnmeszj33gaQ4lbsZvM07D3r3wZ78km81/MsKKoHrXpz2pvW
PhbdW+ysPPeWruKpZSX/7UpDJLHIK7zC7lx+p5cHQ9cC27x34zd9WomIlzkiTslM34DnhQnwoyrG
nFpxVIykAh04Bgisyngeu1evqzdRVG3rVPrS7O8IyW6pRo+Nzn5cD/5LawWfiGdAMxGzyX++wkmM
BHGe3fKhrAL0jb+Nduwblbn1UhrEgrzjsN7IyFq5Fssrprh9hoNJFYjlnn9ZbRjNmEVY8ZDZr4NB
jtqoh4Mu0cpzoltH7/0x846kNgObfRbWfwDXwu1hrzGtgTalqwYUk8W620nclqq5pbUvmwPtAe4F
iB2FJOptqLfz2DY3IRUA3QtgWdY++Zwqqo4XI+DzFDhexYb6+hZewpqWwDH06UEvQFhmA4aqfcXw
DY62z8eDxe6GPvj7Lw01FhMAJIxcI9s733WIxINlcg4wAPylt5kUBeTcZH2H2sbL1Cb3bspA+ezJ
lfmYJZfhATkAzWTMX14ISeimKPMEPE+BxVEFaCEf5owPydD7RI9WOgAXyRiyg5mEBaMHNlRmVTIU
VluCuBWgtJ3922vaHeCLoawa35Pi4KIJfn0/L5P12RwaUpDlg1H0u883FHKjbZvN6ASkPi8DKOyo
UQQVyTY65UC8P3YeCbqWbSN9TZlmYU/PLCufUquclPcaLDfssWdpIEuBbD3aAiKydleNy6MKUwhe
FtgDZiHa80VqI5jKvAL+QU7m0UpSH5H/Ntai0KzFJissIBLibUWfJye+mXpn15A1srDFxc6j3TNQ
Y4Zrn/+CcgLVXFxisZP2U9p3jQZMknyGwMXf3w9Mjjuo8GEYB1JpykpbWrAGdxJprt4eBe02cNUY
u9N/a6Xca8VwwGNit3KEFk8sRhfxpgUskKiVJat23ZJqsJklB7vaJ/ZRj3Yi31sEWij7eAoL97ut
3Zbe1kjfNDx7Zb+33Yd2rcS1EAVACgxSezjkGe6rpNit6Q2xNuJ3pJBOy3aW+erad1SwIItvvNze
Xl/24hf915paFemGkScph/8vqy6Q5Dtv4nAYgPdZc3lL22tQJHh/iLNQ0jo/OgxIur5tJ1CgEND6
aUmQeu1zqdc3sZk9D554ur6upZQFT0EQXqBeB/S76tcbMpAEAvUVZgFHSKvWft1sQWLkW/VdWQTQ
0GTJMyu/JTQJMMJx3bi1cFFPbc8X+SSQZ12vEwHtNiCBo2Bi6a0er7EWLjzE0D0AsNxBD8HCyOu5
ia6p65gyCgJmTKLTtA1sMiILTA7XV7JAfgFiAgTnmbsI8odqd9JuLbsDzRTcm/CqXRLFFoj4C2A+
aeSFnT3kO4DBwCLnwDiG2ZoRo6pxNCIxjOw3DcHm0FXFuOIJF87SzGSCfzGWDm+vuCFMU1vF6OKx
VGVN6wR4BLFbGmdg4vSMHLm9K8zsxtZYusalMt89JVlAxwEpGoi8iEPUnoCTZE5bobwA5a2NIe57
h4fG5GAwsQ5y+lE0oO9f+wALTv/MpPKhk7b0+m6ASZcOIa/fPEECMhQbS8seAY4A6AHyt8hsBj83
yC73vKBnxkpb5xIlhvBqz//os+QtRsvPT1sxIklLW1wmYSZ+l6MYBg1tbn92pryxSBGwDAHP+vAS
B7UjsbNaCLXp5T4pHgV19pktfQZu19RJbhh1drGh+UO9WuBdunU21E4sE088lEiUU9E1bRqNHm5d
2VFkc8c2e0+Zj04Xa6K31KoPVvKuNxh9B/OzAbRkmgoQMq9BvpcuJq7jDKZFpcZWQxcuACDyExKf
xNRkkFj6sBd2UQZmI1aeRsuW8M6kmHfGG1A5GTrGYfN2LhmklrGnerxvunzj5O5KYFyKEC6gz/Pg
O7ilVA8wEFMDo25RBzRGZbCBhOhnUlVba43tbdFjY4AIxU/AykGJohyyckzsVKa8DirOmLGJE1Js
bSIkEjcNM2J0dL/rra7vCyAxbxu30W+pI/Qbq6yhOgjyvZUIsrBuPHV14AnQz8R/Zid04sTxFutE
OoGoK0/G9yRHT04Td1IjB9qsAeYW01eA2BDvUdObKT7ObVVajVkrhsZEI/wuuWXVZ6t9GXLjWu+2
sUM5E83h6479srE0l+9OTM7LP1lekrZgO85gEjJYofiOgsjzL3Az4m3rtzeAgvqPx/gf8HsEblis
uJOFnT0zrezsGNei8dKuDtLyByeYns+ha/PQm3LlVbAQJs7szJnWyRJZwUjVtLCjGTkohLQg84ZA
G5oDxMN9U4tXtnQpcTvdUSVx603gJpIeO5rL90kM/lS/9Mkz0cKKYXJoDZgGXAN+vhKMUKNAkgMw
PRTN1Cg4pUXqliZSN1TW3BYMgsMgdg1HI20Dz+AchTS4uYk819uOhRTfSC2MR832RvMo3QLT3n2t
D1snMwHMaVF/i7bWNI5Pxlhh1NWcTDN/hJPlO0xQW+4+YdnwkelDhRnYMTI38RTB20c0ym4a7sk+
NERsgdjC6ap4M9iaOOYEHZJkvp1maTAtKFqif3qSNHuj6bMxJIWnJWEXp6UbNAOj97bGU9vXdVo/
mpFFXrmh5+82KSgB0xad8HgE+zUJrERnhh9XMj20RW/iOTR6Wai7scBvoO195zLThgKVFn3oIqlD
FNPFi8lNjCajBdhv2lSSn+h1wqVZJHGgplaA/G1rx9w4Rn01FL6s5w4zCMjtGLTuWnGo4V4gcKrn
VogpOrL3uIEBYJm3xgTs+IAGTTqUHB6YjN2xz2IP8g5RSj8rHWCUsXW9ryyq9UNhegnI18gYejlY
to/QKwE3hxw77FuFTfajJgUbHHfbFsQI0mFBS6ziH16P7Z0Dnsom0LOUtduEtTHot0VqfxUekx96
IkcaQDND/MakZPlSJdXEfJuD71dSzfvKbWzvs1u50b3QB8BHozGvTL8HcYwlJ77pBACtiGkInT2w
713JjCGIa3koZJsep74vD6ifGgciB/rBhxqcLEYZF9VWNDhhmhjM8mjbo1nclXZFNwY0KqNQ5G15
Y1YduyNGrYn9WOpuBFVhooF0HWcXGtFG9W6IkYFozMP8biDGiUOAz7W96qke0vjGEaNpBejC8ckv
B87R2e+qBuJ4WRxt07hv7jV70l8sMSTgWOTdBDZyszL0x9ruynrT9noboQcpzNuhN5qNibfVr84b
QaHjOKWNXqzhFCsv18Uohlo5eHNnb37BUyKExOkpakRlMjMz7WJ+Z/Q/suTeREMo3ZvVl5jC0bx1
wFh33aUvmcZjGaVD6iGMgr/q3N9VnfR4kyEBkol923TdvR19ZmC9tLN6Z8AcBOi2ldHfcGB7Gwya
SGsNRbPgAkGsA7QBRj/BEKS2p0qNTEWMFDloNd03gp192/YWbiUJ4qTcXl/ugnc3MS3pIMUywHGt
Vi51LbcbXWqoXLa+49zXhRMkzX5kr8xcU8VdWhZqZjND7NycVYtZ9djDbXKw/bPGQpWUW9VRJ0Ob
+5h1AgM+vEgbTpGeQduqdfp+5bsuhMuzREQJY7mGIVfNQSLCB76n3IYQOD4xILmR+Xh9SxfWCcJu
y0OFH8BsyKecHyBzGD1BRzBYpV25YeBhCg2tetGGfpO6xYYC2zYMayDHhaz9zKaSh7ggbIy7FDbz
tvdLYSJhf7m+qoU8GZRlyMjxLEBbXZ0YY7WXWM3YoPVjg7+nxLT6ICCPsMKPtrh3/1pRn4ZlnLbd
1Leg7m89BFXtW5JB8KR0As3Nt25k7bpI2/31wgAYx9wiLhu4+9XPJc2xSaDDhzAGPoeGtEg02CFP
9L9P18AnBb5SKFSjeqOWHSU6ELSOIb6R6nIj7D0Ix5BRvQKsdn05S69M4NTwbMIVQ+Kmeo8RvMT/
R9p17VgKY9svQgIMBl4JJ1TOVV0vqFORc+brZ1Ga6eL4+GJ139EdzZVaqnW2sbe3d1iLlEFUQhZp
GN6qMTGQg58gF+e0fQrlBYxQ4VeEcTLNNh00n9oTgpB3v+/6CrqPQXKVB4pxGTa9dQgDGnq+XwaX
YTRInqKlPXKVDU18N2mH4m5MqVnZat1jKGXbDF6OYLXd2MRT0YJreU7AFoB2Ppremf6HOh4jiL2m
d2H2SPvf23Bc77Dad0uUuApy4zZSMeIFuNC/NscDGpbn+kUTDZ9yT+kKhZyiRDpS3GTZ3bWBdNoQ
I8uThKI5ZN4zCPsMuRUVLRxwQMuvWNli9VGuy10NvUmK9Go4oxkFxDPze0hyWwnfh2wRa800RRC4
cxzECSzj9pImz9Q6BmynD16ZoY152qedAIS3gjIENiDgLYPgi33itSlppl7G67ZHYS8g4W0SiGaE
RBCMK1WKGndlAIgsS3A2/PBebUWScpy1gqNRUEUHWdNSsjv9RDVUZ/q0Qbe6KZcPeSN9D/x0l/ml
4PHNO0RrGGZXd1Fa09YEzNKxmt4WbYYI4hqsUKnlkf41owJXygkmYBZMAknqQpHDbIGsQrkl05HG
ayfoRBXtbbwoGI3aBSRQwZ4nkinjwpn4m+AXXdoRGLh4phXtFLxMfZSnlDn19Iq6agnSJRJel6KZ
Y97VhKadP2jMvqj6cZTiCWi1dDsPja2qv5rkutV3IUraEIHadki8T6dQ9AihJcEyzhiltCRS53CY
gUZ/a4ZnGftx+EjjJ2vw3ar7NaK1fhuQt5g6SlJIhmOmGjn90y2pkRGFxiCpwA4zenrhgych1Ua7
S2JnCo3J6Wj3YxuRdwjQq2OhEQgdHoQlh8rCsbAKo0TRughsZaS3QaDvoXwV/oNlePgsHH0IXSjL
xmxOkxHhrOUgJ/H6+RIStWAb9cIazx5RZxlvEVeZbTZIIj5Sv3OKINOo3wpZtovoeaKYGPEPk6jA
dZ56QsM7yof/a9Rj1cnq3Ky0dEaj3nwrh07wkCN/h6jsxvLmm8iJjsGTtYcON8QQXNzhN8VRNK50
5iiZH8B4lzSoJDVQ8AMy8L8tsxe9aHyXQ4VyaiNzYRqSnEljjPbAcafs9MfwKQzd3tUukE65rGJ7
Dh3jwgm+oa/DBvX0bnt/nn3MT/vg7PEsWspDzInIMhDXI6pGF2n8QWbJngcbGRErf9ZFnLAiJGYl
wX8xhs3S1tnJ4D6G3JnlkOi+70GQ8u1fbMKRWxoKllG501PegqSOtHREPx4oiIz2pq6c3nwCS2WP
U7ENdXa8sXyfHJUGQXIN4uKnUBTqZhHJlv2p914CFdiqw0ib+rKNcv5cZ2AYtxyFUlyoNWCkg39d
fEctfXzQUMi/GlwdYm82Ol62EZc/eJIw/AQEryDezZ9Usad2FaioQ7RpwsCZ8T0mHyOqepV/21BB
lwlvTywB/CdbNBrhmN3XNd0Q1CG+VCBddcFRVm/S4VIt7jsqeHJ9VjjODFohMbtPzvSiC9tlTyjl
fq6ty7gFWxbJCeqAZecqPYToi2qvIj04Ns2vUn/7hwWFhTIootEUx/LNdLU5z621LGgNRRFJc4PK
a9FwHHxs43A35ApnueBXcbEpSSkogGSsqHkZ65davJNE/ZGflJfna/llC3O+MmVCaIBQxJHv6b1y
DHtbvW9+YySxPdDH1nClZz+wZydyMYLnbZt3FjEs+/LLPMJ08ycjLZE7xzKO/SsyEHY1HuIRRXvy
MYGuQ51uZHLYRuSeBPC6ozcA4oMKu0UNc1IHxceCZqD+gA4vVT7CyQ1UUeKIexTAPWCC6g5VU7bp
IZuiTo1RJHcSiHjF38voSRq8przVRcPdXIOWScIlIYbMG3Pm0i5oIH2h4iSk0pHWH6bV/7RStDbU
leB0i5CYM1enfjT5NZAG9d4yUQZ8JY3hgMZSsCm4N6i2Mom5QTGuiB42X4FJlXk994VNaO30efyM
6v9DnXRXkQwZo/BJLaG2Fd4hp2BL0ewN5jcNuc0JLVEzjRyjio9aHx7/Yf+sftsSYKwOZJciXtcq
/DalchvLK7VrOcT81cM2ylncvpwLir4JzE2gmsyObQeVNahKDxo3c3xPu4++dyBYLlcXU+kMv7ah
uMwOayzms4YZ7kEMgGFOycvfMGt2C1ZFKJ64QesiHIO4iYPetuKHSP+DF4lpS68rSOPQ+m4wH1mb
YmUwk+WAjLeFctu0ojEN7nZdATBfKiFSOSUVACqaujG5mlo3rciuF3XJc130Cmf599WOMNSiz2gH
HD16j7LZ1jGVl/zY/khcb7LCWGxdYUiahLrNgjF1mR0nb2MZOAl02ePuwRQx+nDXDZzn2mcXGoix
TrGGoMew3ASsGhLVgMIcgowhDEFqkbvDVyjMxRbWzQBGBHj+EEeWxl6Lfo3C62RkzXaa+bS9fNxr
ZgXG3HBQsR2IsmhoRPK1D/rOBgyiO0t5CgOU3Q9V9G0bTrCCbGddjieAqk+fwcFbV+xHjGqSp0B2
t1H49zbC4kUUBJ3E7MNNKycyh2S5t7NLY9e/yV5gyzHkde3pLrebO31PHzv3O7R5BdEkd8d/AbMJ
b6Uski4vANxI5n5WErei7bXfGgJXy/UQKxjmZtMj0GP4MWBCKNVFIWRxXwUreNYBvrjZFQLj+ipC
skTrgDCrHxo6BKv6MFgvmvagVq8hKP0k5cIsRLcb9yyvQBnHN4a9TLUEoHqJ2wzjyojG3SQKbTx+
XGL86qDWFeYPHcULxPo2RqEjda+FnD/10PWoYjRTacPz9kJwN+zqJzGuUoIatY7ho9RBOQazc49l
CV7dh1pUteB9ULCug6ARLUuL7NOpZ8nKNusLzFc5repGE5QP51mwM7kvqxXE2dHTo8AsMA3oBDeJ
N0KE0/Z30fO873bJL2TKkRjaXjkhILNJaRGgMWHhZoyvuo/86F/0mNWwUWaaP2RbRW/NbhuQ96nW
BjJb1goSWmeRiTXsX0fZHY17xXjT/7rwiIOxRmH2qB9jO5AKVk3p7xH6VEFit+N7a31sG8NzJCCl
WbpMdUhgsB6MDkUTg94KwTjmh/Hg0LXd/PfCe4stXyCstzLVUg7RHYI4AMXvLHi0KteK783abuLL
pojdEuJq22bx7rY1IrMnZDWwIB8CRFrttMDpVJxx1Z7yq+FXkou4ZARraDAbwrS6Hv3VAJOKp6Rz
x/6ZCK4zHokhUqyo7eMjYUyGbTdqW0mrpw59MXrdPBmQKDiMk7ozqvnNKpTETgZz2I9NPblR0KsX
Jk3fhqLCFHrsWdFPHfNUejbsyDi3ghiC50nBn4E8F5Xhxtl6m6V2WigXSEGZvYSR2wgCTT4mML7H
1G5F4ta8ZV5jMctcB4UsZWizdMpqsEGU5sz1T01EyMc73GsQ5tghJArMqQNIDqHYIVDcIu1vMimx
53/invpU1l20S9Dau9i7iigR9plhE4y4+hRXHxM7zL9vHwLux1mke/8LsNi6ApBjtIkbGQACBcSX
YL0mXWT7/UuheUou6iDl3SzQCzNM00CPBhpRTsE6U5vkaNQWpqD3cvhZDbttY3hff/33GWOqsNOM
wCd4kSJ9G5DGDY2ndhR1EPGWbI2y/PtqyXKMYPoZSPKdIj72+t6XPU3p0V6OF+7jP9gDRSV0O+E2
BnvEKVI6ZIVpLnTdaNp3qmZHMCClGgK/wf0oXyCfNd+1Obrfq40MEB+06qaxR7OHwNHyzosBelOi
YiuDmoUxI69BJzvGuKZIdZghFp2jV+wh/heathXKuZyvjoqBCjvUYJcpHyOU1ra/xvmoBa4o9LZB
xwJvfhBLM3Z0nQ7/MgGBgl8i147ILdAO43l7qHCa/rGsX3FCk3aPFgnQBLo6Xpnbv4C/kH9+AGXy
cFBOj2v0tC3p1NCpTdunz0XzNopGGrjH6MtOdsg2kCOlUBrYqSiYXMDdkD5aotCFe4hQOcOMJfop
Me14urX9iTRqHyNBk6svev2oR0c5PxaNF4tyl7xbHo0Kf4BYn6AWUxCHSIchi6gO18PwPEkHrX2r
s4MmIuxQl+uFzdGuwRjXoBVWV6P1FGFfZ88749GyI3uKbdTp7q7s19fZsb0rz6P2gYjqPNxTvDKT
eagPRZynkwHkGL2uMwYAy0hwjXMJTtfGMds/zobYCkZAkNsuc5sHyZFuJKfaB9eGV7nVsXQ8e/SC
x8HNn7WrwBW9Z7kv6dUPYLd/btY0nCXsGfNdeQxuihfIMbZ2/Phbem/ulPuLzsW8yLVoAlqwgdjT
UKgjmtNMoKpZCEVoEJdcmd1V1bpa8p7Sv23wg4sxF+E1jBZiyoCd35wDS0u7xRmPSbGLVNXpDP3Y
zfWhUSxoTY12W5cCBiuuWzMJqPugoqygY4QJZ0jrR5GfIjQtIscnsg1iFIIpola69aujbtqR/xux
sh1XN4l6ZSRuK5zs5D3w179g2dyrK0gy616JevyCoLhRR3RqgsRjV6bXYXBdY3/FDz4evNuu9LyV
aVlpDXpwqGuoSx/EKSYY99o26iw8akBxPmioNN9F5Z1UX4YU4t8UMjtFYkNORgC7/FnWQ4C8ALcH
1DfQyMJ4iNQ08yyngLVA1PKrTOYGpRRruOxGdLHnzUKcC67RfQUpC2i1xwQPEnXAI9WcZfwycDf1
3fAvpIBLMRDzepBlQGPy6VJ0MWTBazXAlFj90JDXFD2eESYiti3n3V1rkMV1rr6xms9Tm/lh5miS
Z4YX1LxFuAQCjm0UnhtcozBfNZ1mo5dkmIJ3hm1UaFYV8Y+K7GD2qi8rmZwrQNCT+yFD1hAYUBsP
RQ0KvAvSgrYumqeXg8kGG4kpF1VZx5kjBfVLbFh3tSLdEDpemrTbN2p72F443p0PnW1k+KGQCD0J
xrlXSLvm1rxop8iFnbdvlflRog1iG4T7db5A2FBzRAlRGyxIjJhN59QaJkVEoSZHommZ60MnONpt
UfRlH5tFMPhB7sOOMLKrzM4+pNvocrwsd/klHjfRleENuCpmj96EF/px2zxuuRuzaOjuR0cQWu+Y
RVSQKDGrBnujCJ3esnFBXSXX1fCYHBM33qNHYRuPu0W+zi2bqNMTSF0GbZQh/QPVnuBnB83DxPqV
l3dC/QDu9viCYhN2ijaZQxTBsjFI3Sier6IxdNVxENQuuRvka9OzN3ySRbE++7Co17v9qIz3M66/
7UXjWoIpPrA5LR30rA4RVXy9DzJANOVPAoWlJPSG4Ns2Bq+BCu2XaJFG7Ro6uwbj5TOa1mglhbzo
4Mw760pzgovgd30IX4P78gcSj+QBVCrqLwgILjV7tKnlx+R1+zdw7Dz5CUxA2NEm0CupzBy5mXwN
zaayfAeh5dhwtRwkI942Gi/Baio6mpnwOlGX7uBT9y6T1Ce9Bos1DA7FEi4v/cpH81ZnoEHHKefE
NruFkOiO1O0O812Co8AJ0k7gmdtF7tU4oUmNr6rtJJSmIMrbY4arcoh8K0uCSJgXO5ygMbdMAzmG
JImARshDi3TDjLZ7cKgb4UtHcLEjAXflt/9wtZ2AMhePPlmahoFB9NmWt2UwIMgXPS95z5cTiGVP
re7ogJhFJqWwS5LufX3XmB4JA1eTr3X/LVlGBSW7/kUyCaNdmP59xUTFwreLrI5jgHo0uhzoTzn4
NlVPZi8i7eKvOdVVeNVlj7HUrlASyapoxG/rypcMeq/9d33eDaW5z+onbXax+cA8LRQX4ZwiE5PF
qIQsxfUzVjIS6UUamlj06UL+rX2rwDp9qFzdSZ7A43epHCtvkEEsKzhMHMeOZ7yMbAPac+EOme8Q
xlKbSyrO7ribPPW7/656M7SAMM8X/M5v6C67tbCzj/G96PrkmquDvBdMbEj2s7enPGl+pUBtxPFH
OyYvFMQR7W7bOK5teNqAVxspTYOVvkslmYyYhsVJVcneGH9i8ncKGmfM92O834bihGoLP8sfKObE
VGDKNGkBqFBxUwl0ygcr30+GwCDOnXWCwnwsSM4tU31AMZP9qN42pog3gftRVmYsZq5O5RDrhVpG
AIhVhwbPUb8LRUMDvMhlYY9DOWTp+z0TUQjDWqqjHsT9RiR7UKKwTcXLkh8YxomUKwKBjWQHYiqI
6ohor3nn+gSZuackkkJFmCySAdV9h7J4hlaWH0gOzqhTlG6NIp0ovcWFxASBCja1pUmcfYMpVuyn
pEehBFmatHkqIDYFpsoE7HFTZ8egGJMmvB/c7c3I+YrL2MIfUNZO2YynZGHEzee7gt7Jygcdf25D
cC7BEwgm/Kz9YCbVCIjAdOTJrg2bHgPQBUym4Lb97JtkXrFrJLZY1/StDgYdIJFyeNK76iL2Fz64
GBzDExaSuC35qNM3qjziNVHRq2wMQfSFvhvTlpPYNvXwGPUUU++1G9Bn1ZdBV/ozgkQUmijtXs/v
xkG/jaHwtr1AHIdw8rPZICXqQ0Vv8LN75DPUYjcoLxb6JXNvG4b7HaBIi55CCyQ0bG4z0EK/xDwj
0vZ01l4iy8reA2xDiB9rJMQzRIdnb3MKkjUZk+h//8jSoSWGM6wso0xwfoy7SKsMgmoROrbSx0K+
zFOBdecbGX/fwOUECB2co8u/r9xR1oNe1I/x9xsUajF0iznqZGfJb9tryOkuBAwad5EpQZ0OWKcw
S8OHXuhQjkmjB1CMDMlOJvsxcGkQgNv5Vp/dqrcN66p1qidds1vHUW293M0i18gzl2LOHGHHogLA
dqK2YanEkwpzq+J3kdCrdpL2U6eKOqXPr0XwFeE/mOylKIyxWcY2zZUqbSsk4SZbf5L3vSu/ZBf+
lXGt105rG9fZr9zJLtMLkQbdJ+vO6VkGMnhUZLBQYLyK7ZGeZbmTShkOeKB0Dm0Jz+sPBe2Glxj/
XziL0xa9/O3CYBwVpLkvxhSSQXOm1MRVoqi4A/EDYuwgbSLIMFkNdQn4jbyhqXt0yNMuy22wewQY
Zq+S8Mk3uuZpmAt8OyIn5kH1Y9F9vGyMM3vQ6w1KMeQzMZZzunGqLkupFteotGsBcjOl0XmplSqO
IZmmXanZ1VSnCNFTKNMgzhK1M57PyCJww0gQ3kIoeJ2PQSh+ij7zGoc/Pqrv/ndil1cSctSWox3B
SP7WI0V9wAR6bl9kt9oNGFwE4ci5jzvB/7z8VsdTUkDVJlvAL9KPgF760b73X/VMEFpxT8WXlZ/x
xAoFhAV9rC+SGGbzkIDbo4Ymp/K87QJ4RwJzuuiwBbnPwrh++iG7Bkz5JemXIaDyTu3069Aie+rP
uKIL25R8wQV9HsehXxgD1GDOBtHoGWcZiDKkQOlgEsafICSu2mooqLVzEZBvRpRFl2uB9Zx+oapq
uIQABt1ZGqbtaoGYAXfJVghMqDhV6DAB2zbKB8V974Nj8lGOL60ExCyimf3zOw6rZS06rMh2gfGF
cc+d39eQwhqwzecbjAPI1cEPvXywdZDhCjvNl/c0e6RXYGdU7ohs6nwZB6srN1Ovh2mfVZ4J7tDg
QLXdSNyiuc0iTNcfTJB4bO9CjtDuiaXsMJwvZctMI8Crm+ZeHm3p2XImb9j/Sq919xrcbqFr7F+V
gx0cS1vBQAsYm+zcAcOZl6EzV/BzeAdvvRTq6aHA2DI6vpZ1l6urGhVN6xCEAg/Cc6BrCCa7UYaW
7yvL9F+Xut14VNHyOLtDi8riTjKdRkjwyz0WYGQhyFdhM7GpozFPEi1HF6kTlLumvZPnNzU+mM3t
hBG89rdJjqn2XkrgOc4Tp5C/N/pfJx1x6JFg1w10uONBwBxLv6JB3BHYm0EYFUogdq8KvCXPQnTn
owEYzNGYRGIQ5LksE5UuLbIE2jDZNYgvBduCk3+DEShjgQ8N4gqEPY91JcmVn2BgBooDPr3MpgfF
OkjJddB6BXUDK7GrBo1u+D9B+ZDnCFbA7NlMjD5o+x7AGFazpL1CfsTtjTI9N+WF8vc9/CdGskcx
nuCKysXIEnTfzfS9nNULKYzc7RMvsog9YlWe0mkZ5goJsel8m+aXeIn49IfcHtDoLEDjHej1+jGn
rUPbXpPIi03ovTLem/YiHr5tG8S7FSA8Iy86dhhmZ18EZanXddVCR8T0NbSs1NHvqAfD41DMkxeO
wexBYFbEsshbxCVNhwIrut5BgHjqp0YpJJG1NOJlyWPbgpbekeTnQrEnC/RbT9v2cZYQRP5ghQc5
PJgdWYpyreuVQqLAai0kflWNPpUtnXepEU2CY8ZxjQv5CSqMeNgtRDynVgWyj4cv9CCdKI9sZYpu
guIOw0w3klJelOQmlMnO1BEeb9t39v2QVkdhzkQ8iTEcsJueohbEV9FUnuP8ov+r6L5Vn2wy0THv
ggvkvY/baGdfjkFb/n0V2iE8imlXAa2vjpLyHNcX+hDez/UA2oXYJmYkcI4i65g1zbO5j6MaeGkz
7jKD3JW0gWJR6kVtfDMW4B7ctu8sQD61j+0TM1s1NYwIVG290iLP+VQ3H5XxaxTNhp2n1BgcJtnQ
mn4UlzlwWkt9b5I4tOs4ly6hNH6lZhlUlseRgrh6hHICJC+8Vu0/pLZMBO5FZC3jzJrInBRlsbaW
dqrplmiJ7TDKMwrJz7mfEZII2J9Ih4Jc+XTbQDMhU60JnzEsr7NqNyb3cNU2rV9DUQWeu0FXSNop
0iAZVj6PQLLUFxSSQJGYo9sKrO5dYtrBIDrz3BUE4SnS4eABQTriFE6ThrSNwGrntBWQIsXNcMDb
Wb2mmJr+h625glp+yuroxXVSyiUBVGkojyZY6WIdmciBHmtdJHB55jOX3bmCYnxKE0t5rrZYRC2w
7kEri9737odmNgKL+KdghcN4k1hDNX4IywYDqB6Z3Rw8YmpYujn2RpU+YRY7g1wXJrJFoYLoqzFe
JTHCsStqLGVFkBxSrcJO6w498IU75LrIpZwPZ36uJphpFMiSLAt7+uGqrCgXqsgGEjzj77RUHDRM
3ZpjcGyz6M3PM2Qbm+4jBilIYuVXoSmjX6Rx48p3USp+1TA3u72RFryTB9Pp72Hr6L1k5OXQfa46
iJnk2jG13k5DCvaVnURdcPSUzfAPnga3L2oHyLvg2md2lFSkOhnzGl9aLiBYkRueVkzuXNYurhTB
O/c8hQ8D12DMtkp7qTBBut1gJOWS9JdgctSiqyFzC+MZpKep9RqieLC9pucZSQaT+chZNbcYGQSm
plzk0W3WYiFLt40fE4SJnasV14F8SGKvAXldez2ZB2W4CNsHI0J8dRkFoo5P3gleLQErsSdJEIYh
KX5OowfvQ9L8omqyL0f/b19Hn1ajExGt24sENuP+FITaJCoAExtoyaD5N+T77rdXlnd1IB/yB4Jx
e1ZAqI/pGyxs3NiNdtng8p+lOyV58WVBCkYExWxSarWLlisORg3BwDC7b6RqVxqgos/xsBWsHP8D
fZnF7NG2Cf0sRT+QA0cERng3kNDMpwlkXPggC5k50o1I+TMGJaNlRo2EU5c06GWJQ9D6+5clyQWf
iHfngsnwDwxjSx2lhV/NTePM+fVYP1GpeWvymyJtdxQpkRCE4YIojXtxrBGZ0zZD0EyOWyB2Oahu
i4P1G8aRm6m0LyLJmcEa1f89YSmcyiKi9knaDMrSUy/eIg5tuxFrKQftVYx2LckYvLS9wQhySwTc
8Oddt8u5WoExUUyZBnmgR7AvKok3grA3zNBMXdaOX+76QLGVHmMlL4V1j2lXCAF3ip2KOCn4a7z6
DczZDvI5RbYYBlNqW/77qD2AbDFrIV2AGwwCHENtm9ptY3zbPu9CXObAQ8glNFAgwClEXxAqD3J/
X4BVRN2VYBCW0swuKSifNFdBZLANzT0uK4uZ45JnvRTnE5BLVAXk/mKm474XvWiWT8fevigVwVki
cEKOlIn8pQHqAlLQNY46yy4YE/Bqaru3bUM+4+ktECawH6y6NayxBeO0dQtGtVZ9tax9LV1l2g1Y
Gp3q1VL3TXtjFj9bS7CIXGewso85J1KVaFJvAZqkLSgZZXsGbUqIkQbQCFPrUEqGqKrCi2cgQqZD
UhxFVXCdnp5MvcxjOZiBKJVPU3/dWrYR7fxysFNS2V17EI9/n7WkL8fzC5G9XXtTTZspB2Jv7FvV
o8XdlMwYjCvcPFwYjDCXWqI2JppW4e5PAu0mtG6i8YgdtcV4T5LrI0p+hXTVjPeJf50Hx+2dw92d
XxBs7T7o8qpYRpmcChJJUGpwh1RE+Cewgm0jyhR/kNLFCh3l/Dop3GC6DMPf23bwY0ANkkWL1BV0
2JhtKAdKGkkmUNIk/Ib/f6/U5qE2Si/2Z/Cck/1A73PUlxD4ijiRuSdgBc0477nOshkNDIBWXsox
tK20t4eoO3b+NzK8N5VI95C7/1d4y4KvHoYV2hbioV8W1Jr3ZB73YLf3ykK1M6u/DSq6lxfuhVTE
uyoyk/HT2diPRF5gVUt6kfwffVqFYMCcdgV5V/rMG9RS9F7kbh0U2j/n2tGiy3zULtQyq52xspE6
7VR1hIZkeR2BPcw055tYeY6U6TBCm882pqhEnI1mWkt6lRPLNht/X1DRSCn3tCyE2wo6o8Daznge
DT3rXaybtTNX4z5Vu4cxJIIDyY1J/0BQmZnq60s8SOcQEKSzB/0Gj5c42ZsaRrEFASnvTYzg5r+2
4O1wuoukTjcyazQQYkC4IEKLX4fqFUZQDrmwZMf/jF9QzO2EqfoikpfP2LeHnt6bw2uriC6F/8MB
fIEweyWn7SxPLewxsgDZPOgloAk3SS8iH8Wq3MNwuRrg+duIRlmEwMzxx3xBV0IWE9bJLTis0Q5B
QDF16DG9A1mRiR5IdVMZghBctKSMD4AYZWLGEkBz1TXQuO4He6PpBWE3FwST2eATx3/Ronm6RUie
ZqO5fLcczRljVO61iXqg7HG2fTd3y69gGMdSqXQyYwoYpNntrvxRY9YqKNC1Fu98fxSAcbf9CoyJ
+RSrNYp6Alg15faU3pS95kzB96YQlXJEQIs7XXlpGig13kgAivK7eNgrMMowIT8uqLiJvhHjkvQS
F0ASYyPIBvIfQfYYytMuq5rH7W/Eh0GjNUZnMRbGkptVZRFmzQy3pGAYcCAT8tiPI9h2/n8ojKPI
k7IOUPqonbHVD4oVPkHucB/nluCZzL3JMIL+P2MYV9FFRhp0pgUfi3f/HO41P/f06NDiOVkF7ix6
vYrWjnEQEIMctK4AHAYaQ9Up1d6OI1ErgMgm5qwiWRNadMTSZehac2vVCmPoXWTfo9ScvRZ9lg0m
oAbikXTunra/Gvf8UoK2HHTmgZ+Asa+umrSllg9o/RLR8ajULmldEjqy8i+pTLAf/IFirGxSDJ3k
JaAU0l2RYIKY2sOYofwmd8GPvk6PBAXMoYTg0LaJ3E+4wmVclCYnYx8nEmIf7I4OLEVovQ7GQZDI
5H7DFQrjm0gC0m2yWGdqbps+lGBHUVBIB/V3WVuesLWD66FWcIyHmru+s5QMRqWB1yMR3Jd70rxr
tBMsngiHcVFKOvRmJcMstWrtcYkaqwjJ5+SxK2JRxLhELWcP4T82KWz4BEnYzI9MYFnhczQcQ/BQ
JhBb6Jx58O00eZytj1F+KjTRxOT5OPryRFwBM+HUKNGUzhmAo8ZE0/pH41vBzhwhOwVXViXSPisf
+36yrd50BwSrZQ/2Dqh6qQSc1r3xAKL1uymTRZWd7S2FwvjpLZS3hoa6O75xGz+3/aVu3rdFeBGn
L5S+J7VIGW/5kuerj3l16BphfpQdWCfKVJZ1CidUp7INZZC+GO2INHauHMf8+5SiRTj8l/v8cyQH
KgeY4WM8wpj4qhrVcK54oGPmymvabw35XYlYkvkZlhUO4wGkborjxodpBrgN8mMWgUjvZ1ofsv5+
UvaKehzLX3X3XKX3GJtxt70PP0WGt4CMwimSHmzPhtZJYTsM2Fx16+n15dx5INi2SXFTFhdW68aG
3VW1HYBwZBt48dzn3/MP7udk4yqGyYO5mvoERs+Kaqfo6PdH0YHlpla+TGMnMKdeatNUAYSZo/ke
VpTGgSKSxTRkAtGkqdvRaZcGf90X/3lcvyxjzoWR5+hy7rFtdMnAp+te5jrdby8e/874gmCiDJ1G
XSNDBMCxiusakqJR8WTg+t8G4Z+4LxDm7gXDsClNYGF2UOOzNenYLDwFKrEbfDA6PrTJxSwdtiFF
m4I5cekgZ3mnAjL30cNspBd+kb9vQ/BvjC+rmMNGiY+mDBNBbYVW4ry+zv1i39HrCGxU/wL0FU8w
3whiVoOvEbhHzcAkeBYHjpqbXj/mdmFqr9tYXFe88iDM7a6ZldrSZcuB+Cil6CFLXhpUoDtz1wUY
RxNNiHLXcAXH3O60bBQoQAEugCRhdKOVTmXe5rrANXE3wwqFudshDEoxsgWUPpmPut79UjpVEK1v
G4Ky4+kVlsqxVeYRIKKqdkNEJxKxa+kurXbb34d7Xs2lDKPImmaxMiHg4FbbOMP0oToW15JGrmkm
v9DaeNiG4TvzFQ6zuTFDknQ+gV8gwytKWQrx4mhHFLvVA0+uIRd3ACNeCGZTAe6yl8+c+QqX2X/q
JDVNNy+XCFqq6r668Gdi4/Ho+vlo50nthdb3Jg9/lpCZKSvDzrvmyjBAarf9O7ifc/UzmH1J/Dkn
Q7tEJGl3UWrlZYOmrmwcbVUSjTAvFm1ZzGzOzNLLAa+v2umyXzo2Th3jcYe24uEVtK0Crygw64wV
v0n8HI24OG71LggjB1jW5MiawDNynchyd4FzDCQ5JvMRNW2ksTFgk1bTXmt+o1OnxJBkJLt6+1zL
jeB0c2+XFRrzrazOSFpjxLeSh3e1fqb9pWq9DH6ImYXLvNxNbSc4gyJA5osljS9pUOmBeXlsB9TJ
pWsFwxd1cZMRT6ceEaWDuP7ry0K2YVkPQ8gUqSEOvQlaBGQa5rh92t7w/FaRFQbzNPAbtPvkI4yS
U/neigZrkfPsMdyq9q6SjjfVEN/KbfOzJsPsGNr83PjzUTJ95A+j26he2N3qNPaKlPgQSwe9zDAV
YBS3INIr+KUq58AsapJL456+CJUzrtaXWjmDiJGTEpT1m2CPeS8MRxXlQY0xlVklF2Hf7rUyAaMm
PFU8HMfWEiWBzokHsFaLJJ8O8nT0136G4quoMyihNNwt32RyQDGLMVDHeMP/oFHMuNEbu/W+yT9a
R36QrvJ9+wzWmPReupr222vBuw3WP2LZOKsf0RIweZQSlqICFeY4KLtCcygxBM6QhwLiqf8dZ2v5
ICsUH2OGEDLG1ojl+UJC3SgttZuggrL331uzxmHiHIilxmVs4CAji3sgfuFVBmYPNFESnu+dwHBk
yKjOUpY3CKN2BdraYI5Bn3s6203mdi0GMycP7C0yFc3C869SDG1DIQd8qOhqP12+YDBGP9GwU9LE
SY3JLrqrDDVgyEyM4fWQQ14xtqUWFEa64KRw3cYKmNkdQWRJaYGGDWcyqj0UV/eDSHaLe5+sENij
GGY6Qiks5WgiBJ53JYUUpnEoIDu9vTW4lyS4AjFtAzk9JPBO1xC0YtZYDNgaefigV16EhgsZUanm
YT5aAMXd7f8h7bqW5Max5RcxggQJmleaYtmu9kYvDHVLoveeX79J3bujKhSDCM3OxOw+KEJZAA4P
Do7JvIBids0bSCdm2QxVPihSb6q1CHLniHOH8FCYnYM6ONRr5lydEB4NNAaE6PbkktcuXlRobgaH
sSaj+Z8BgZi1UMo1jkcCmbIfHkfIbYig8qnPRuJEcWKWMufmv2V0nt3iPNGDDKtGoaN0fVBF0sVp
rAGyycz4RB/He/W5viP33ka0Z2EyzPh3O/8Xgrp1A1n6qC9w2ciGVHEWSb/fSNNO1xyKxtnonviH
VrLHiFPWuh2YvV4kW2eAAm/cIRDGXekapu9ovunD/0NA9j7dpxBjMybzTTSTl3IDcfLGhHKqwHlu
LH0Pl8sl19uMIrIcqgrMZxo2bXQYR+SWn/XKVqXv6/u6WDi8RGK+PJoaGel9IJHoAJfcjq0tiwdK
0Vkibyt1U0Iju+TN891yojE7zHyEut75pBOww7WZnyaE+ZgKNQcfEjxm8Na8eI+HRjYx02J/9xyf
V92WecbEfDdkikOxi+CxQZK38Z7V++ittjUndFCFc30c6ENk6zbE5Xf0sbSFbw1YK9z6vYB1F1a9
RdhkgEo02m3lj2ojPgiHkPdOWnLtM6EBBBwJBFXYQWNMe00x9O5xhw13XjiAtoF3bS05qMsoizn3
KkubRBxxeWSeScGuIqSuxx1UWExYXqIw51wlNFSm+YpK4dChT6clJzBNKMEPuUUvRSJAS8UpxZdJ
dHtjQ0fRWbdu3iLn++0islFQ1UXjIuCl/KEXMGqI9sE04xVZFyOAy1Wy76EmFaAHAntC+qHSN3V9
nPpXVYC4fPJeRy9ivqXlrpwe1xe3dDlfojLvIqEY0O+dYnFKKezjSTv0yS9Q0b7Vo/BjHYm3jYzT
rzoxzzKwvlvaeE+ll7F7arxf/xME+wSK2qTNNB+LIfFkkZCA9nXaTElmr8Pwjoqd15x0I6BtP28a
WNmQfUCg0eq7ipw76vTSj0g65JItquluHZezg2yI7QdDJ4kBYH36XiGF3UkPlLytYyx7tX/eTWwc
SnVwE6QFTins0UzagY6rF951vT9UlHxG+lOth9t1xGUv9QeR+bpHI64SxQNiVZ48ESFuCokRzsW/
iAEhWQxsYhD6pvsqq/Va6mcPQtrgLjd6pIIMJW+/1leyuHeSYugKyM10yu6diG4nCG/MKBBVHgVz
hNxTMtpEkCFRdPaROP/f8JidS/1pjEFOBI9RPlbK2Ys38XiM9I/UexjAyrMOtmh8F4ub//zCC2pi
GMWiCrCxgzy6sqviGiwAnO7xRW90AcK42tjvepT3AeL1pQOCK0sMDeQa9DOaWjhmxzssxt2qfhaR
WAQUOE1lA+05TjN9jsOTTA5Cw6mGL+7dnzQAW0zUmnosEg+BigYG6LHfS7odljy+geWA8wKFMYdM
wSsfLaMQzzsF52o7bVFv36WnAspVkYkaSm6GtrzLLOGUbsTUTE66Qzjnd0u6M4dkF7+BsZKmVUAS
E+MT6L7OUD/yX9G/+OP9mVAo+pV2Z1FXsyZrfNOd1pL3E7WajcL5Db8fLGyu9PI3MEaEPPCQ1j72
oQVfhZ32Fn0cDrXbbaPP8it4kEHc6aBwLznrH8hyOHqxdsaikoyMal0CFyJZumAi13JotuSH96OV
TVTDxQ0xy0/0dZwLNM5rTsqrPy5+PBf4s8VffKGeosSxEQKfPp0MUHS8ecc+cnD24gYibI/twXsk
d6CZ8T/XF87DZS72SK0LqmY4c5CZh8iPKKdJcLjivhyU30+Qi9VpMeYRBhmrC6vPyDtALCKOOnMq
OW/T+ceuGM/vq/8ChtDakyNj3kSQAieB9lPGGwKyFKYo/5oCEc8aETlqXnvwojP6c3S/WTAuUJVs
qoJuBGpb/BA8xU5i0M4kILh7VpEjDevN+ond+CNQOc+JUZB/ocPcYMf9p8JQY1EAWXuU1zbkVFvN
LUjJ+R5+V5mutnImjCZzKwmq/XiCMI8DiFL6QToLBIKydnSUE4iVd7KdHVAEx8NogkcI7MEy88xC
7TBz7e97S3f26yu9zVgzP4JxiqEGkghlFnocXbC6QhP90zh4dn0Kd/nOOIE460f880jM+FzYOie0
vgk6GGjGF2LIJ6jialbaU0dzAMOk3HPusFt3y0DMH82F3chlpXf6LKwNaiRkapRv36KN+vFF9/p5
2kIU/aE5ht/Sh/y5uZs+Uaj1FUtyPM7rf/Zra+fM+D1tQmAqyvgRILEto/tI3EjyNk2PORRCOKfJ
21LGxfmJmEHzCVCamXxgpkodzOIzfTl2r8IvfaugScDR7tcxFyGhKg5xJ9C6Ioa83uI4G7JRH2fW
FAlMyK1hFQEnbFxgnfxND/QPBHuKYShmwgSIPLGlMwYeUrexBVM7P6Md5gsz1b/U57fKFAyrclK3
tPvC1MFAvQk/1bv2EAmcXb7xtDAqFaxFCli7FOiSMEWeuI+0Qi5kKMtIe9LvM8UZ9V855cXkC8tG
KA5SQPwvxNNuWoFokrZjKBow3ijMN0brd9sMTQWTqWVU9W3NCPRTKKbBnW8EbW5XeVre9X2SPIWT
HO6TlKS560E9IDLLEkleonrJExH08kiiASreRBlK0GhR6OLWfV97ZpSDedNRw3Ak4PcM6RMY7SK0
DNZE3UV1jYYdIZEE3mPx5kKBDBCm5/EqAHsRNFAYL+iNse9VFVYpx1R0xj7zLKWuhV3fzIBlAyJk
0isuHdveRSn7rwcDZ3hdA3kSRq9EtJVdm2+q9X0YF7jLQkLKTaPF/rs+ygUSNhVvzPT2VgHUzB+D
Whcor1RmpYMRSVEWQQkjadEdqElZuAsKVUcud+g5JroEhZObZeIMmSDbf72qqJCFvE/A5xyMRX3I
dbV4IFGjf+qFHA4crNsiHqYdVYw7g4eKgCWHJZIcMDzb10WJa8rKno1zvh1sKtltAg2kOjLjI0Yl
NvHRd3WbOokDR/SWubzM9cKCr34D4/ikuG16v8dv6KIjpa+B9hGDlG7d0/EwmE0dY9Fvcx0YU3b2
2nMVbKLwaR3i1plebSWbgK+GqW6ECRDKNG4kKdki5rH/HgI8RpjMxn9guJtXeXElar2SlWD7xjMH
DJyhqt33WcxZxW1C8vf86x8MxmF3DZg2GwEYpZMETnSfvuhHcUd8R9obbmBKhTnxDmdp5y6XxXzH
dagFYHoDZDJVpgGG2o4T+N62/TKLYkzMRyI5F2aE6qg9BRapUK2gj4qtmummt2s83vSzts8skfde
m//i6/hhnib+s5uM3QngszKGoAK14ENyP/cRWPoHPZD70NJ3moOOmo3xKr12J8/itXwtIisErJWo
fUkgorq2FZV20Eoqgazmoalkz9F7rsUmHWwUfMXhc90wFy4CkBmAaXeWcEHgzYDBvRhJWzUQxZDO
YzfzJKFXzrcGFRp77uhh1pE3YrD0QWNrMa6N7hpI3DMOuY2C3Chy6A5nCP3EYZ9G3zG8vb6q22AB
CBcYs91efG6VXAmg3gWGkJnhr65+E307Cngf3E1r7VyHR/IOTDTQKEQx4xqlpo1OqDJklvci7osn
dTYLsil1VHdGzjN64ZiuoJgFBT3xhkoAnQ9GQAQ1MtPgSQUhZWCYkookqFVOnCrdwg7i0wJrKtVB
KCex04sJ7Qx0CYMGvyjOpdybsYLMLlqiCl5PzCIQuJ7Q2yFjBJxtafCJWmpZ3KFygrn6MZRMA6TS
ICxwaqV8XLeKBW8lorL7Xyj2se4VSi5ODaDGmYCpzs5jW3ysQywYNyxi1ncFv7Nx84YtlRQxXQGI
vvPt1JPvY+SbgpjXPLPk61EZh0qpPFPbYlXXpteiP6L3kzHF2MWmnR7D5CBErz7ZUehyhOjJKA/T
YPXRXZHcg/hpfY23Kb1ZQ1LGWVEQEMkIxq/B1YZqceApqUUeUFZDRumo75zYjV3kXkdz3BgPAt6x
0ExpzRfB9Tjf9tIpIp8non6INzxhnz6iIGhdGNPUkjCHmrb4JMLN+gKXDhED7nMLALo2QEN2vT7a
0txT8bQAWcgrzfcTeeCGireEJPMeKqCuRs4DDNasCpwSdqOaSirepvQQ97ZhZpvOHB7C0/TQoLlB
2Hwn23K7vi6y9K2BJBsqJzoUT26GDKeC5g0tsbDUrM12/147TWRiaASEbq2ZmufOJq5xhwamO29b
QWpml1oxpIVM3/I3vB9zm5icd+Dix5DrXY6ntCqSGj8GDQ+SYSJt5lnoOTCb+2iD56T4rj1CvBoP
pNC6+8HZiPnvZi73K2zGc7eYhZBA/QDlq/f417i3Jd8pTeW+/fjSf0zusEUPyLY/qpoZPWhunpuS
xeW3WjSyi+XPZn5xRbWlEhXVfBa5YzzJ752JotaJujA6a3CE0wN5KDj5/tt+COiBwyXhHQ3TlkEo
zUDisu/9KofSbOOC7nd06hPyXue6duL7gQO2sLz5la5DXnNWIWdlLkc/zqupQkG8j7diKpjTtA0h
Zrp+jguuAHp9aNeBF0RozV7AOs3LsNAlmNAoWZgaBOMwB+E2bY9wfR7OxiWIkAWy3dd75kFVq85y
DQI6d7UbvCm96R1Ja4pP9/F74PjRFgmJ2lxf1tKncQU6f8cXtkGEIM30FKC9Vbv+VjJ1xL/b+qN4
005kS87guKk2wSk9SLNKAQd8IdSAdjQoUNHPqBLEf9fgmjENhZfqEM2wPbc8RTt97yvm8EnuERY+
ZK+hTXfhR/wWPkVu87EOvuCgQGIL+ScN3XKAZkYR0hI6B4EXIDbMTl5wF5YnzfjVE44fXDCbmRFe
BXWziiTP7/vtYnv1OMyaOMPYYl++Ssq7mvy97SPPICOXraPJ9yblkNVtM4JkOwPtUWn2sU2yM6Zp
13dq4ZTwPpBh+SDokXEXXp8SSTxF7bv5sYfhuPS5191cA7XhTqSPHhgXBW6ldcl7gGoQ/gMamZg9
ZMc3wrQbQfs7ZlbTuL0Duq7vRmdnZgT2dd4LaOmru8JiPgABHUIkqICFyeP0Lj3pP4KNarcbsiFn
CxzwJ/FT5L00F6ziCpMJqaS8hParBMzcCSAJkuOKDOwY7lg+BXeNudd93me+4COvEOeH4IUdCqKE
oecWgoQaLuAv8TX2rcYcd6NZ24bjPUlWsm93PAWSeRnM1XcFyhhOX5McTJHzMo2nSThgbKlXLblJ
zQwtlus2uhSlXmKxiZU87ajaDMDCM6x2IJKEWrOlPGWHyL7XHuon314HXNxQsCfASuFAJDZHDNrN
DF5NhLNsR2vCdRMpzyVa7/4SZVbkmZnGMB4CEkCWIFoUPXHCIwUtfE0MWmq7kDAYy2M1u1kKA8LY
RlmASMMbAEI9KGVBH1jO3JrnqG5Mfhb9gXiKjGc4JrLYR54o9YM6DFD9iQiMXbZ7v+CYwI1D/40A
DOjdzOIiTNa+aYsC7OcgnRtKw85KWzcepQTNE59/fSSIACAmgq54TSQKe0vnVYF3ZAGVJEzAJ+WA
CY43/6+fBZB6UUCSJIk4dTxAmLUIdR7QSgPxeRbID3Lb2TSTXOJz/NDCwV+hkGunMCa910bejCLH
O8z1ulLYnmWtdv9+x5SZcQ01FQVpeMYNdAOS8uoEbvUuocdmkE+ahpngtP0XMBQ5YoJeTzD1sjXd
cRKIWlGUxWvIXCOgmUWiBR7r9vwtXLk0HAzU5XALQk4Z6ijMbUHyMkNGX4WaMqWb3ggdUO27va/a
dRI9DkJvBwEv831z/TKQzGUR6RjgGxoNhPuhgsZ0Jyy++15jxwMydslGqVzoc64f2I3fRtYYBQyE
oRCsglAlY+LalKsFbVBR1fUaQTWeJn0BjofCVSf9sfNSTox020044yHiRWILrAvIbl3bYeDJrdem
0OnovdJtE6dQ96nh5mjD117i+FWSHoLg3fA5lfGlVWIuSlGQ0kDwxApzIarqw7RCslWu9n5g5UNj
1uGhHiDv3HEyvAuuCdU9xNlk1hvDo+h6gSSLk6nMAYUgeJfK3rFNYsy+lr9ao3lYP7slKIKAEJNf
uDVwOV1DKeCl72kHa6FqJ2J0vGhPejA2x6IuBbPxx3/hqSDwgmkTsNKoc+nrGq8naCz0CD6IiqgO
Jh5MXUM5kpeIWTorKDghykUyBgOd8jWKYcQjrAc1xFyKNczO+JqJrtaHUEoUtE/kmzHL3tf3cRlR
ntc23+5sLa/Uqi6pSn3u3aA/kxHEfEppTn5Vm5Eeb2puIzkPb74/LwK0eqibXAuAV6ThLzForDob
9gMU1TGc8qBWvHhpwfWD9/7P8phPfMQ7s0xibKie9ZtCeJZUusl52tGLIHj9gF1vJhVl20GzfDSg
3Is1DDHZlfJDg+5gVYr//t7XyAUKs3N+2lZxNPfyDAHZiJX33jblSZ6+/LDidEIsrQfFVjhF3C/g
NmdsXZ7AGzJFIzxx95j0huULghnwnO/CDfN7CknCP6iYs1e/Eilj5UFYD2OEkh2Ib2L45qHKmnn1
Qxl+TzWOv1iEA++qLosg0YI88LXdjUMgikox35pTsdfiYyL/qNB6qv4sen/XyU/rX9VCFKhBqgZB
AAIb7CLj6Suxb8W6Q8QRG8aXAJJVOQs5L+IlB4jwTEbJB2HazTQXPiJRITV8LdI4O7HN7LYfv6Gm
gQ5Eyrknl+wBUZqG0tJc8mcLWqFU4g2noW0l0raYazQTcTsPwK9v2W36FrfjJQpzeahKmGZGiQU1
iZL+ECaq7r1Bru4h4ji+SMKkbVFdKVx0rSRIzmv1ISpQKwfVRmScidF3T2rqkL7brf+spZPEFhvI
3YC594ZhoU2KKUsCBQk+w7uXw+J+KF/WERYPUoY0NxwI3ljsMCPxaWaM1YwQlnG478RUitxBlsA5
FRXU+94EHS9TugSJxBtUTqCYKcKErj8Gr5Flr6ZwwpicfO/FtymWHwrU0zEHkG7WV3eb42COlfnw
jHCkXqDCeAQo7CW9q7aOOmGwITDVyM5LGeM9bs27R5e+dnQ14aqGIKhC2OZOSfArbaLobCqqZheq
8m4K26OXDNsRrsyr2n2sVPb6QnmQzJ52uTp6mQ9ISFWZjaKag/7VeHbiew66LrPwX/gzvC8pRKPw
yLyZrOzGsVN8Af6syUK31cT3TCz2eYGarEZOzQheolRz1le4ZDUQzZVncUlIbbNOLSingUYGQi4N
BThlQrNxmh2UHHUWnXJScYuhMr632X8CEP9dWyjRopjmLSzUQ+lGjntMTQLX30Tx16CBTeWu9J40
suFOFi+6OlgMbEZBtxHLWhWgXXaKlbklrtZMKUvvqybeeFwOn6UoCNn1/8KwJFW1PvrQAwWMWPmO
37wKKFqU+SYYJ7Pj8cstHRuFmCy6w6CfdkMA7FNBiggEZBH5ex2Uh/UfRtlrltAMAcTMYnfdSBa/
90vfwlx9Psji0LCF01Jb+S6sHnNdy804792E+hsyJR/DhKGm9AweI86NuHR26IBARQKBM5JkjM1o
ZZd5fgSbiUsamwVVfhlNukdlueREYkt3AnrS4Kr/jzOAcWlhI2f5NAiIj9rxIy+NwJRHngjw4qlR
6Edg+AWMEvK82Is4OWqHtEfr0Sy1OpoYNjLzKMJVD8JsLk3cTc8FPDTe+kjxwI3MxNXXUHoujFM/
oZ1PbRpd2jeG7CcnBJvFYEI21FDdoItq3VR7Et8pDQ0eSUDag95WASdPc7tmPOfgWfBLkELR2TI0
lXvaF4gCLFQynF41Rw/E6w01s+xx3UhvPz8A6ag+KehYx1w6s2K562krG8j0e/UxU78NkDdKsi2e
qugo44Q1t0Z5DTWv+eIcoWVYyOBJzMCKCcZ9wzFyhFG8EIIHwhhkR2ldSnMrXIr55/rTEDozppxA
aAkDvUzwisiXYLaO+bpCvavEwUe7DAhvbTXptqmWbGSBlyRZgEHrNW40HVkEGdX86/0aJYQLhYR8
c1Zr30E14moe/Idf+H8d0+Ld8QeHFRGQBaTDehmFAjWFiEAhbGphcDwqcdzh4nIMzGT/JqpAW9P1
cgQDFZ66VLFro9dZop7rpqHmmdm0PJmjBccL8UgEqsjbIdODtu5rKL+s8A0nBkj7oD2S6o6uYXDm
pOehrVff1CLY6FJpTbwe8tuwZy734SWHJC5GP1hyJzWsg8gLgaonyXNRVa+kwC0tokdFzGqTCpBj
8Q1n/fNd8BMSGsTUWXJXRRaSsZFO9qOkncLc8jRx08mfydi7E2KtkfLI8+e/6ToNCkP8g8RaCXg4
/HoYgNToL1Q3cIU6gkedafhGMXPcOCWvfHBrL/DFaJNByl3TbvudaViA5Bm1aiuumhekFKAQQCI7
kwue2NmCuQBhlnqH44cTZNtnwXkTQNsJ0RwyAXtZj0A875eOVwffvK7/MUGaEDM9FsmzewkZofUD
5G0r81UkTe6hVx7bGtSlqfUI4+6ifqOSt1DTnVp411TOjb1oMWB6Vg2IktzGQK2mtHSo49ySVHRT
BQ8DGW3RMzuNE7cufQ1o+/x/HJQSrr/BCip6hadiYWAfQeb6TTEmy4ssgb6nxpsu8Hj8bwMRCVDU
wIc/32Us84iGMeTAr+AsS/VAQIYh+39fmJNm4VbEjqgCzGHV9YKGMkGioYX/KnQiYs4Zc4Zxkxpm
qRUZ56teWgxyx2Bg+u1N2GI4KmqJkBANjc9+YVJ6zw2pfkfVzNdMDRS15uZSjGiwgU5biXFcefBV
A60zs/DoQUtpsxHG6ByIwjmtFbr3SH+UBGGv69VOIPlLWU6ngvi+LWTwNXVwjxqSgli22+cEasoC
IjJflLvN+gfyew7w5qdCVXkuuyIaYls4+6pDE10c5FA9VTeFlG7FAB2wqmgXnWGFQ4D5K88Shy9/
onYk+ZbR/XVP8VwqkCFLg1wZEmZs2aAuPFQgR8jK5dLe7zTTrx6JxNMVv3V3M4ghoUEFyXyNLZml
SVqmxejDEcAJebXoqgRPy2y7vpu/i+LMboKDmFC0TuHOuNGYqxNlioiBz3LY0I1w9znY6XfwSYKV
paxNd/yq3h7npvfscIzPlZm8PgnPwb74ptncJtPbWBsLxtsZLz8NIyZsWN9GZSbJMRacD7GTtS/a
OI9BNcN2AjldVbX26FWPUlHpJuXqWy5uNl6dMzpiOFbEHWF3KYcU2EpkfB+HxhoK6ZAEvDbnhe8Y
S/wDw0a8WQVZ7RYwYY5KU6LeNUH4sX6gC/fHXJxEMgKDaxS6ttdeSS+LKU4FnKdaPSreXZe9y2hy
HB71+l1Rtq3HiRUXshHSFd7s9i+C+GaEFvIYRjk0dOy8uotHSBVZg2T3014Rvhmy2fQvQsex2oWE
KFDnBAidG6oMdqIr7gqjBDU5VOm3QuPqD6KTW+QD7yHVVux017nx14/1fV2ykEtEZp0yYqq0QJsh
ijPieZTz/eDTcyi8/z0KCndo0EWvM5J0zO2vlsZMRZfmYGkcnaoZd2VV2xgi49zFSz4UBiLhs0fP
MVil59VenprRxwPUqXFq5+A4bLod+DMs6Vt+VL4wKs8pfXLRGLMXJdFDlhxozQYznVvVhZzXAbzn
d4mJhzRPn2DpI5MNdFKLiLzRBsDsYR/pQYl4Hh8ZKOTl+iferuuHdNsvBv9/iUCud0/TCtqKKRBA
85vsmncCRjMRpVVTlez4COFB6zvyx39fr0NHC24cgmZavJZu8n4Rhqk7tYaPEp8lupeJ0yc8u5it
mL0N0NSAET8RD1qEvtcr82hFvGrocyvbRWf99Kz+IDvjbtqLT7Ft6egUw1wciPjs9Q1d+rbQXKjC
/aK7EK6LQY3HIEcDAHxWWtlZpZq+jAwHL210y7iHY7uEmQ3nwujHzNeCqujgNM75aHY2IsLc0p/R
Xxu72ik/Vq/qtjwYu4njOn5T+d3u6p/1MV8bLTBKU6RYH3G/DQCeztmxh9fayE/I//0sjiV6/zoI
j6PZFpXzN2HvtK2VfB/t0aQ7biv80hVxuQ/M56gKkeqLKn5OUzt0qz2BqOSg2oVDnorcrjeDY9jK
tjyG5/jNAinf+lkvgqMJDIVNWBlekNeH4Kt6biDlia9TPbSJm9YY9+4f4sDOvJ9Vb6c8od4Fi0a3
GQam8HCEMCIbVSRdVSlG3BSWHIrofAQvdQ/NjPtQD80kCjH6wLkQF2xZw0gOWjzAY4qxnHn9F0Ym
jB0tkQ3KrTgDR1Cjf3U+QlWZ/PUsJG4+JHPRgzY/C5COv8bJZKnwglCcn9+VsJ960qAkTXl8yrfU
EYBBTwfqDNhARNzMpxkFmq+mICi21Bf9m3ZsbA1dld69EZrokB2s1p72kI0STvoGamzrlrLkZq+w
me+1jKqxbEtgE6v+lb5Wx+RePqSlqcNIjQIUOjLosl/Et3XY+W9lPtYrVOZj1eMSBpMAtU4PQ/ea
/7XEw7yjyJvA+iFYJbI9igQk3DnacXJLqJxCRIEoRjvJs1QfodNHfHfkDScuxUpXgMxtVYAQpymK
GfCgus1ROmqH6WA4ws/aHm1MwImHeru+hQvfODI1cwYKia+ZP+HaNtFTSPtGhG1q+bBvjcFF9c9U
jV+y9ol3pulJmgsCJY5y2uK5gXpZQ0VaxJuMObe+y8o+xrMUIXyz1fz+LhUUe31dixaJZUng18D5
KezDT2nlIKf4FyIM6EhXXpNwF4qnBlmM1qq6FwKKoeme4EEYfk9at0NwxYt8l1Z5+QuYw4wpZDvL
TME34U3CXtZaclZK+rW+zlufSdD7BwcN2QRUjOT5R1z4sFSgnj/UdYEhlycxQzF634DGSTkL4l5R
fq5jzbZw/bldYzHHhpYFIU9n/zy23zXFBYdmNByl8GREnMOb/6JrIHRpXJwd48kqOZZgHTg7ULg5
Av6/7pqdFvLut/nyZGHmXhCMSaJ7EmHU9d6NBqhAB2P2y3hFNoVuSZBkkMJzmeeb9Z1bWtAF0u8s
5sUp0WoKwyCVcrC7T9tUAf+CETlTrz6uwywtCARJaBlAPR0FN2bfklgqoxblJighpGfN8D+HKjyJ
SL1g5I9zdy5FaDMFM0X1UMO8Cbt5aLJPE9kHFomKQ9v699OouhqYEJG+2MRxsxXlewnT6UlJTGO4
I9ITdCaPfk3Bz/xZxTFn6UuP28vfw25xUyLLXbf4PRP13vJOcpRK2kOweh/FwX2NQkKChnwN6Qr0
IgTmkP31d4goAoNDeMUTROWsH+07MsZ9gy75rDbMFKJbkgX+JrArWqmAR/3H+kEv2BN0PJDSRmOz
hLE9JqKYVL8a0wIyX9k0QL3EHZPvU8dx0jwMxn1RL48TwwsKSCFk5uS52ejbJZciacFkr1bCmKxf
FoMo1ViJAq3d5kPAhHdiB5Gzvl88FMZLBoXRNkqLtaijlfnomtsh/0j053WU5R3DG10GTQ/qEYw/
0aUp0mCGBdSoQaqhbA0M0I4Gx5UsL+UfEMrk5oOh7cWpmo9eOGXKOdW20WgNLacJ4fZagTkjgY0R
cvDwoKf22jWWmeZFg4YNE2rQHvbNrpDLY6sUidklxOolzyU9r+qwtH1zBQDTcQiTMUl2jZlEWlwZ
aVagjx0KZKNxhNqVazTSy/opzWfNeH0dYR1mGPW5B5ptX4fCQwSxvBK2oJLTOGGK1/tcR7i9J+c0
FyIqkNaB84ctJoKhviWVjHeFpoep3XcBWOODPnWkOvvWj1ELv+inHP93e2DXd/NsNhc3zFw0bZUc
d3MDdgH9LvJeDA9j/o95dhwIpxV/oeiGnjQwC6FAayCtrsw/5gLMEDHiH2O0wgpCfZcHb6JMrSgd
LVUDZ14GdzR8iX7y5Bm8qO52ZwnkJpBrQ8MDOv7Y6v2EcKcxFMTHTWh3xociO16775VvrWj97REC
CGn2eYgSbp293UJPkts6R4RatO+D+uFVO799rch+4pFQ3VrjFRB7bUE0TqNJj8hAqt7BnWAOg7u+
ktsAnyC5hpYpJNhUvHbnr+7irGqlm/KmURFLDYepuVczVwjeKn9b9oeCHPyak0BcOqFLOMYOc9DU
tlULuKQYrVHcTWPleuE3Ydg2Ea/XdhELVA9o+kfnMBpgrpfWTdCxgT/BlS++Nnq0Vej0kMuVI1St
iXYVTsRz655mbsi5L16HFiTIta7RqNBEfj7fh32fmpq26fUXr3DWD+vWuc8YmL4yUNeD1C5zg+RR
p495HyOaz3/S8bGMjsGIVkhO6nDJ5jAQhWcfWqHRacHsmySVaSZrM4r0oHoh0v4P68tYdEa4OvCy
++3/mK1qxbLIijIqrDyz1eKFeF++cpajXQrK/ZiXa12yAnyj/4Axzgi53aBtE1yIOgSCw3hHtQdK
C1MTdzXvfb5kAhhewOME7fBIuTLH0/R6n9EAG1eWYMeoXAOc0hRqz+u7t4gCXR2wuCCSxF11bWhB
lVNUaZPCMoSH0ShMYjwKGk9rYcnSEKj8A8Lsml72AjwtQCZ8nPmuDr8maS9CUWV9LYuHg5I+omKk
jG84VbOiqLU4BIwe00MKhpYtsgq1qfjDNw2yksT3Us4ntIhIUZWEuxMxtsCcUUCDjIoe7iYv/TEH
ErVmlcJO6Au7yd31xS3u4T9QaD+5PqhOyZo6ynOYw7it410JnkuDInjlwCzawwUM87mqHi3btgeM
lzhq99EGj0X4ur6SxU1DnURDQUvTbtqwjShQKjTRFxYhD120aeheNDz0aloqr+F7cTFwPiImjOAd
2HncAFxOvZxiMX0dbopRtiL07g/KyLm/F4/mAmb+84tbL0l7XY1mmLgFc3gE8S1nlFSzyf+FK52H
S/+7nHljL3DA15cQKQZORYOd3Oqv2eT/m+O/gGC+VCSP/QwFF0g6+48UqnTGeRo4Ad3y8f9ZBfPN
1IrRlnQ25FqKNwH0hWK39EFWqeRmx00czOZ6HX8jUv2zHvYBA2rRvi4VgLVZAPK6fh7Rm1yBflNb
3W601OkmBfoDbQS2524bT8b/tp9s1KBqmKEufeDDvbbkuVNcr+Zl/DlWTsm1WZAEPFR6AYykMmwt
gMagYWq8nlyOjbMTN6Wa91AdB4jk20bjdPqGkr3GS10t2gbmfdFjh1yPrs5/fmHhsjgGgTQApS++
vMwsR6dLHiAOYGkgcF73Qgs5W5jGBRZj6oHUh4PWAYu40qbdh3f5Xf6CKtdWm0wQzSB4uG+32l+/
2mdQDEdhs3BBsYS3gaLVeOQUcK/iswyCzPSnxvPg8+++MfkLiDkgu9jDyE8aWfewLjV71bPPQfoe
G1anP+k9MdEbzNnFxQ/sAm02zgs0L2gSKSmxoAL0VJC5/8gOlamdBDe0DVf+sY62bB5/do9xtFoH
Nb5ewWu6gjawHLZ2MAwg2TB7+pnT13WsW3o5PP0uj4qxxbgZaloHABPHbeqIVviqWFAqu+v21Tbe
GS+CaTid0+wFV3arx9CGcMH6L+AdJGOgte93Yplja4OKbtFU0A1v0MdwJfmDFKeO/IsXx+VyGbeM
9r+48hWgkUz5hMhiaKL5aTNW0m59VQu50/+Qdh1LcuPK9osYQU9iS1Ouq32rjTaMkaMHPQni699h
33dHVShGIaS7mJhFKToJIJGZSHPO2b5+Np6daAwGoWo0FGJf+zhsoxeLBg46kXi2Y0NQ2bsqhQ9N
dpHqSLZzWcCVeyE2fnKNJVYNdA4/avPXkWR7wl6saJGJcXuSAY0s85v2bx4nv6+HIdjmKuJdEucQ
OkztpgSYWjP5wC/Qu4+pBJnPJEkMr7qCE3FCghNzWE2uLuaFDhhUAtBF29dPheJIViXbSsHE6Epv
8bGEGLX6bmV+3R+cIUL2cZdM/gzaW9n7QbYswcjERZ0ozIC8aL51+ruqetGb5+tquXzyNe0QTMvY
FHVDFhF8embzN2OWRD2raayT+3XRFexGsZ2NEOCy/pXPypNGMq/WkkfgZ4azbd2k9L4uMItY2rIb
d9lAeX7jBEPSunqjZilEg7f11SiHY1bEN6D8PhRmemiJ6nPQ4FSaHVpMlfiHdRuGKN/B82iBOTt3
DxTYHYPRwxlliukX6nc1S7ZJyTcaj4KyzW4BJyLJCa3qCgIIjCrh0QzIkHOJBkYRWZEtN86aQruZ
QqqZQD+TteOvuqITMcLFNge3JdmMPe3TcVO6rt9O6f2Y6kFp/EyIDCZnpQCGIzypvAqrsvHyS80S
Gdfoq5J4C22FvW9u210MtJw9PNAhY572ke1lFfvV8zuRKyzTbntjBOIEwr4ezPVl7pNh24NuQOWe
Xr3lo8RGr+/q7wKzYL9MK+OdrqDAHFWvCvp53beuCni3MWS+dS2cXTLyQAGwHUBQCM7dsjtr4Gi+
8kEvsWcKucHlf8xa+3ZMEpmqrFnLU1nC9QNrAq1UijvA9HybxMFUPQ58h6xOSBQPLLbAAHb/Yh9P
RS6fdOJjzTKumyLF8rriV+neKMMv1n8BWK6fgG7tuuFc05DlcQ0SEHSmokJ4Lqodxp4VwNfyeb5x
ImBefNXdYzRXG10P3FgKybdmy07FCQpZVo5RDx3ENYiIHHNfJLqnuI8uuow4ObpVWJc/B9uWLHJV
XU4WKeplUvRObSxHiI4mth0rvA7QsGLLICHXjNfp6gTHalSY4e6Rx/Kr6Wuu+mrykMsgvNcc3ZKf
BwcfyoYX3O8oEg2x3cA+Vm51N9bRE+IFicORiRB8Ka2U2q36FuFBHR1R2QmbTvZQXN2oZRIV4M8L
hoyg4EgqNSl1YSgMjC1ryUenMi+Toa6uXtx/hVxMJiERlrodg/Fz5vkr719SkuxTJHzZt055zlLt
0QV45/XbtLp1aAhFUdchGGURIh2Klgo36nA6+fy1JQ/mn6NYoJh28veFo2EqnUdlCRBT2965JL1P
cnQMxJUSRvPf5D6AuuuiRwG9iIYhnJGdjOkEHBScEaAsvNhRSi8d+kOTyOpn68rwryBTSI0ODiv0
3IIgtcaTon77z7ywxKSumoDfqxHjChVxk5PipYsOfCACFJ4L3J3hS5pInmErjZU4IYBi45jQWAM4
h3N7ioq37o5oR/bnR+B9RI8B+14dALUfbco9fYu37EC3c5DvI684yDqAV235iWzBuFKl62fXwBrn
ZZomLhI/KVMMlrHU5wRsUnmxm/Bauq7yKz4faIaYjgbEP9ryL/qIqJUlmG9Dx3UBLvrAHAHd5bVV
oJDX64LWXp7oYAcAENpvF4wM4XLlQAKzS5ugE9AaQnMut0rBN1GOQfaW73rzJ5oC7iwk0LLZPmaW
rMthbZ1ol0Kv8QIrgf+fH6zN1YlOGXqGzKEBA3ih01CbcuINedX7uEQ0UBNARl5f84o9wUAapgPQ
gYBpRLH5UacDnSMNxbEiAicP4d+mGdAL12WsNJKCdMJYstKf5EZimn3kVmeXAypV9mw+lCPasiCt
v3E1lx6UecbzmikPyEs5NxriD1/n2T9A10ADlz3mXhqDPCv7cwC/5ZPQzA50IIAjiIXoetbVkhlY
92h9t5rnPM4DED1h12cvsonEaK/YnzNhglEdUAZWaxvCWMzQuqRYs6/breUpyfzt+laveCRIQiUV
Lxs8PsS7QhskK0iHuK6dxxwMjAj/izRVAm1W9s2cWpu2IJoHwLifPatersteWyWwnEC4gOoaYgfB
MNEkcnu0rMMAOsmexsAGokjADbL5XJkYXbgmGp155WCJ6NZt9dIzh9ibZIOaK3cRw/fIwqI3B3jq
znJtTuLjkQA2c7CBBISzeqgBD580xQYNNGBwRke7I+tYX1kT2oKBGYV+a4z7O0L4iBxpYbpsQQEa
krBqu+9Gz3xbUSX1oVUx4M+B2uN8LvqoljIltB5gLmNWv9NR8SatfSBSD7ViU5D6W8r5CzcFRJ1v
npPapWUmgFmJXGqFbpNnT6qdvPM8zsIUCONlVN/lmf1WwZN4I7dvo7gEyWvPwXYSNWSfd5YsUls7
z89pWGyuBXhV4QaWVq2lvAEEwGgk3oQiec7vrN7XcoCFSq7BShyAWAZly+Wto6Jsfb56ikRK0uUZ
GGmmQbvNhjjyI9pPwCrJowngKEov6xxe22/MX/+nsI1mT8FxaFGptIYGPrdhZKOnglJ229dVJ0tQ
re2hhW4QXApgceJgzxem8i5qq7nHwpKtrh7GNkzILVX8stnG4CRtim2rHuwaiCzm98gNE/MjaffR
8JDKsn1rIZB9+iXCFudZnMYZGwDo8IqJYx6035oAMBz+z2Gb47W3T47WQxKCJXln38meR2u7ALYk
e4GlRKuraGHHUW+6cdEkAnaDiVTco72tgXWx1XxMLwBfDtt/3bCuilxeY0iQ4eaKObKEOTEmnMvS
ZwxEjwfM2uG/rzPQMmpZbWgtC4mp3N+yBOtqpvaY2SZkzSiqlQk4JTMg2/oqv+t5YBiPM162rRJe
X+Al4cuC73wiVbB/NiCmqo4VIJIo8yV6Zk52q2tV9zWK3PnW7VPjXots62c0MbfexP0AqIHCVqN9
rGojyH0KGnCua5iGU5i6J9rYjkBy7lyM+RiDBvQDhWjfky62wymNwd/YTxnC1UI36l2Up/GXhJpz
ETRKn2zSaLS+Xl/emkWAxiw5TmfhQBIco9VwzEi5UFcFIYBm7TAsl8avhEvELFovZKhtTI8hEsT0
NrzXokYnPotMRTNrqI5gGFLbtkzbuF0SzpEhOaxVFUHrmQZgLHS1XMzLxJY9dtMnZcpMijEsp8T6
pYztkANbSs+iDUmHCJgnTf9UwAQ6/ojpfM2L8zLpg+sb+xmQi0sGtxKQtkBkueDpny8ZmKqjZQxo
DjA2SB9Hey1A9Oyx8LsWgE5wMzzGoXEA1pcCwjPXyw7ZHlOSYblDVLRnN3NIt4M3hM/6sXmmvuzd
svJYWoif/vtxIs6NoVWToiydC9zCuKDxPJA9PjIxt5NzS0dJi/Ta4Z8KE3QMKOIWUZadABWcrnuT
0qo/takBcbmSFh/Xt/3C3yBziIcYbCCazoBuJiiahpJjWsYVbqtqvDlz99ghcvlzETpwvIDCamAH
xfZGlU0DA24z4q56AO1DgyFFJZby11wsBGbndNMEY1eX3LHL5YTsxzYJtRs9dEHUCGBCgEJv6F0U
qsGv6+uSHZNg6OZUyasmXxQ2furNfa1tIxmk8Qoiy/mqBD9tWkBg7ybIcJ7f05DvxyD/qvvJ/VHz
H/juIQIpn2ce040Rxpvrq1t76J1t6LL8ExNkcdJ2jQ7Rwy/nhb+P999QddgiT394KLcMKGfedYHr
2wlbh8k9JMREz6jXBh4kA5xxYf1i9AEIetKxrFURQLBeMJ0chMyCsg+kytKpRTCrWjNwclUPb+gw
r2XwhytQBzg1dOov0MNosxRRyvViyPXhUzPSyptn81tMv5dDcdQ7mKi5+NFqjq+ZmW+V+Y5j8iHO
04frm3lJg7JchwUy5v+DZOH08kLttdZYlBO9pSHmH95U0PdtLOAA+02RAX7MMp/V1i08VU1vmJUq
Hw5wg0ttsEM8MP+YcXH5HKRBgHoCrgS8jM6VSQW6eG4sgXRm/Oy1cAJAasN39iAxNWve+VSMYATA
YtFMWg0xeXUXZUEd3Q4ZTsCSDDCtHzBm+wCRBKol0BOdL2eYijztmrz049zJNiPaYTKSHbN5fiHD
W0KL27YY/AaI3YOtbGjB95b+LjngVY908gnL7yfXU9OyJC5NfIITB8mLW3tZ4hW/5rAJ73XFe5uC
+FkD+c2e7MfJyyQealnfha9GgRfDgAC/wrzEufAx7srRtBBZ9iZaYV+hbB6rtm36o5wkz9zVZZ5I
EgwgRuYxwrXEsG1vBQT8ZwmAGhiY4Jtqlw7Tvo4myeGuOpKFew2ZNLRniWtT4nnEiA3iVwxDMq/M
2Ry0gykDYF4zReby6gCECHI7FxdiTk0MR1PsYBNk+ReGJLPKA4mOrNTP0OuvYqrFBfYBcN3Pj6nh
vWM2CjIeYNedAFYzvw7upuVHFwUUtOBqTuBETxKZawd2KnO5oid6GacRmswJZOqYOakw9QpTU/8z
GndGtGn0gNv3SePPsETKe6P7xTR4lRr05d6u9gS4j9e/ZtV/Ii24ZNCWVJp4UQntlprwQglY3cTE
s8yfEXtE85YSeZP+bEdgcgg1jBK091Z+Y1RB5EKzDsMQ1tNHAVKXTOJV1wyUifkwgNLh1JHVO98d
wirkUQo8Hyz1J+/ea9tB+t31TU3WAGWuSgJTlLlk2e2LDJ5DojhpbUjqwiKoduYW4cNGC4rjqHvj
ztq8T562ce5Tj9wpXrcdRg9tIf5HEhp+CZAXdqOF+Z7euahge7v+fUaQMb7ybeQ91kF0m4Sv109q
7T6A1wNTAwssyEWQOORdxyxzQviGNx80h6cP7l+UjuD7MWOzjO6j4iI4oS51qyFtoAx0BuKJBaK/
StspWicxjit5W5AP4b4BnxUjWCKQzZQXVVwAWRmN6BQQGXzS1PsR1YBDqzZlYLS9+jgO+nAo5161
/blM6Nv1vVx/1WHOHZS1CO8vknZwtEqLNBkeqTu0kAwgUgS3ttVulA1I0QxJqLF2chj5QcuPZYHo
WBd8rpb1gxMtZMqgBSbGV1oCBUmWJ14zKqcyBH+Tq0PdJHy5NnHAHS8HIWWBQkK1AaQvwOuvb9/n
F4ve7VSa4HMw4UmTLMaK0hYvTIgDBqc3frxX29IDhMWPautg9KPwkVE+cv9g/Zh3ssbJNScEzkN3
QRBYMgCCnQAbV4UcIT6h5bgMg5552ZBJ1GT14E5kLBbk1FKXCoMTh4zI5e0WQ4vaXu+Sb07ZyZJe
F5IAgwPkAAcjaAuw3+dT40QSsCNNe0xBjc4jZ5sCjVF3yiDv+Ob6wV2Iwa2zwGCy4HSDXUTsusPo
WcrtARdPafbx+KFG21JmVtcU8VTE8vvJSpramJEkh4gGDy8lOnI7THmA3l0MQbooZIZ/saKTNK1g
sYwmNzq3XcSNum+W5DZhVjinXOK0V1d1Ika4wkPT2E3f4HqhWIceLKdtPaq82d0LUfa1jCVhNXg+
zfgKl1mPU52bE6Qh09AX7xwcTkn5BbFzUr/1blhVquf+VJs9KrSScGAtbD29VcvvJ6cH3AFHiSmc
TPHSVXd2f8/4rZrdp8/XT21tO0/FCEpSulPT1SoWGOXPcWd6QCjszAATatzcImqWLGrN3aBGiKYL
Hb0xJhGusTkyqscjg6l4B2Sgm6AtPztET3PsRX+hjSj6IvkJxkNY/OVLTravtXobAwCQpFo3brYt
dPBR+de3bvnYC9P7W8SnZzsRoc9G20zNckLTG59+6MA9bP2y3V6XsmpdT6QI10pP9dwYJiykB0SL
PnTePEpC7zVT5CLI0G3AASxpr/OtAkceagsWWKKpcbQY9Uoe2IZkFWsH/1nWVJGMRs5UuEeEwdB2
uo0Ib0YBYcsxZFfidQR8cY/V257mQTZJNGA1sjiVKbhGm+aajaQxTGyMwRl67OPW68cbtdxMs9/F
dyjetpNEwZe9EnRi8R8LyYOKyUsx5a70cdYmlOBFoWNqDN1FpPyZzczj7Tcj2l3XjM+K3qWwT/ZB
wA8gRj8/uLTI4yFtI9RMfNMfnyfTK0tvBqXya3rT741NCVxH+kQKjxVe80D2ZDtQjwS2l4Vm58ve
2WtJOKz938+xhW4nu4py2ipYOz26W9unL3GY30Y7YK0lN8YhfVafrq9fKlC4GvE0N3WVYf2p7bn7
FDBr8SOQtCCKvUZ+sa+3PyQSFzW9suO2fr7jfCojY8whcUJ7tad4uc8O2eaBI9tPMa4lI+5cexKe
balwbZJhmtyygbw+6I/GkY8+8XKv8ui96av/VHex92a3wR2OOAHMHcypJEqRbrFwhyjGsAHg+fkB
3W2nb6Bj9uZ7fHhDWSNyUDsHGKoMkHBFr8FmhVzVQhkEkyTW8a24GKgzottrsJZ+wCiw3dGb83B0
bAzl/nAzFECt9xopIwIOTFPbIGHv5UBry/htiSzm0O1MdiTOc6/ubfcpHijAEIrA6TalbBb+8r4v
nwoiSYzDI/gVbaeakrnmJT616MJ0etLKD6QvRhWvdPbzuu4tO32memitWUAREGEDHOEiK9kRhdtd
As7KoQIwV8PN3gNBpwx64cIXLFKItRSP4Dkv7Bd4amubpujUAIYVP3RV94URHXOp1P7y58vBNLyO
RlmMxSPjcX6TRqOPcpBEwz8n8T8lMrpcj/3rIi5CG6xlaShG4RqtNCCFPRcBwh2jQN4Ppan6Yzae
e45mNpQFAKJK01fLlribtZ1D0h/pEiCF6qB7OJdm0HrOudWicpS2r5YWH92kfSVxLckxXgQdYNVG
OxsELWOo8DLnYvKOgfzdKYH3XWwyBRikD3kXTETS7CmTIlhW12JmwgraI2e8s+ZfPXnIaBATLvGW
MjGCOXVrh86aVvR+rQPaTgX8ggJQxDeaZz81NMxITkgmTVC5suhdAtvdI9T9Zc8hSV/s7lDIalGX
9xQHhHgNIQBaVfAoPj8gy+lcksxZD+aDxAjN2o4Dc05l2ra6lhMpy+8nsScA+0AkWOQ9IKPdoBzc
rb7wBSlLlWbzp7doWQ8IjgGbg7BdvEVVUaaGNkISUpNIMy/AkVH5Tw/VIPdKIgNWvryz59KE5wgH
PBk4nqERrO1vjGjsvKbuUq8etX6DNpUZxFV26pWEyLI26xv6e5nC9R1y8CuSGMts5+e61NAQDio8
jneDIbFKF5EwLvAnWDX6XlFjcgSrZDrjAJY/XC3qRp7dO3hDAh9NV8Ic/gy9TsCtIv5kFJJgcW1j
0TmxNJ5+WkVB+ZvUjHOthfL37A4hWtI+x9o+Lr8l9ey1mSNZ5GXs/bnK3+KEuKGivT6qI8SB2TTM
rTuHZsid7yLjwZq+pOmmHHzE/H+uqadLFG7eWKN6URSQGfefEzi0ReRr3dlxqDqPruxddtm0/blE
1CxVsJsBxFUQxxighVwLLdIk/WKpqF1uO2WfAzc2M46aDq+DhhA3cOBuri/zsgtNECze/amJbDBe
9f4Y0aPafs3cf6r6S6N0PtrG0Q+H+2Eo+7nPvQEUqwQBYmUB27U0tl1SeYQMm6jOApUaGxt9Idc/
bln0eZSyaPfvTRG0u286wHQo0G6Op5UePVH7PZNBPF/EXMv6gY2NpjQLKUexTtK2rR21M2QoSd9i
uJeiJpBMozfaxRDOA73D81NW2tNW78+JUMEwjaXDwZhW9/7sVF8yNm3BpBPUdPLSFBNl6BsdUXbL
mo8aFerM+mXk/NbUvhSq4hnOGFBrDkyDH9uIbq9v+LoannyYYLhUOx4YAs7eNxg6IJU3fdiN47aY
v5vo/qFTGNe3TnkYh/11uasHjZ5PUDSiBwplq3MHRLOGJZm27AejO8sBELwb79AALlveRVnw87DR
/gDrDhgoEd6DIJGO8icu9djOfgQSZm4B2wA5bUDgAV1SfzGTKhid/HHmiUT2midfGMP+K1qwYeYE
1DCy2LDBHg9p0+wNS+YM1nfxtwjBhlCwMA51jsMjPduw1oQJAdmlqf2VyThZimAyJpuqejZjKQ1S
IEG+Qw3tV7pDC+2x3dEddf0H/RlkdpOH58VufvobVfm9SEFVatrHU4FWZD/NWdAB8rewu3CaS0nM
uupYT9Yo3FAn6ganWxyrm+4tvnGrJwLXkx+zAVPBuyF//N9WJd47MGuiKxlbWmhBN93a9tFmP66L
kCigmFDJsmgi9RIeK9ULM+6lQeTq38dzErVMlBphS8/vsNEB9MXlyxLofd8+N2R3/ftXbSYIr9C0
CbhAQEyf/327HCun6GAjejU/TrntGVr2bNUvtlnvWru4GVn37brE5S9euJ8TiYIONKWtNkSHRHtG
kd6flYdG2VnVj6iXKNvqxT0RJJz+RFQw68wQlLj3Q2dhdMpLmaxPcHU1eO8bgHTWQNYp7F8+cSUz
jQYGaIJ7Kwu2V+ei8hL1XZ0bv+eq5LzWYmA0gC1tTyh+Adr0/LzMoYqiqmyXRe06883VAptsehkJ
+6pWuOCZgEIAG/aCbwLZpNi1sXWxXQQtSN+zooHv7gDgtEO+yVNkI7mr2/hbIBGezAlQHtJygsCm
2rr6XduGffVTBYOBDM9CJkh4NceK28SsWVamNAjtA5DE5vk3XfMJl/T9fFLniIoOCAl0H6BKifyJ
oH+lM8fxnPQI+aiX+Bh/ONjgQwMfYrpLPRDG7q3baXOXHT4eooD4w/tzdzMExY21bTbUw5b7yL9L
rsRlKRqu+uSbxGnXWp3a1rABN8nv35UwPhi7/qZ6LN6M2xrMSdlbuufhY6561kNzEweo+TDZtM1l
unL5hGXMxjU1UH+IUDp5W1OjJEPnz8gLHowtC5IAeISj34cYvXkwPH0rI6q+zNEKMvXzWzMX0dja
LmR+i7mvHdmb+jA/qO9N8EF9kM75mBkNkoN5g13fyXh8L+E3BOHCs24iRkYIHbHgw9I3U2Fa2s+3
ij9tpgdri2fssbhzN64kyl99gpzusxAaxeB3ieocYlEnDJrQ8qpDnnvE774fmxfz3vWUwL51AjXQ
t7JR4M9xnwvVPzljwUr1czOpM3CJfcxmbLj36tyzzbcn2xvA7wLwzgf1nvjG1gQTUf72PGwQocuw
VlcfA6fLF8KpkfbtZEf4BP3W0KBiffjEPbZR/M+rRzfle711DgZoia67t/V9x9j6MjeLIS8xGkYP
xNzFI/bd8TKoVhei38Ib3w2wlDmb1K9vshmtUVnjl5sIJS5JGLkWL4Ak5V/p4ql3BcYTXUiPdNMz
x1An819IABMl7jA6/DG4K6hzrRQp1Jl1fgG0SnQb+5m0orEWJppoqkKDh2WAEUVQH40WU5aqENG1
nhY0Oxjp/hs05+Y7fa29n/E+fgGH9B6sBa+ubAPXHOypbEFvzE4zuBZBNslHP578mAYJUgeKrAq5
qifowwNbOXq6CNoJz22SDQ6pvOEQZAwe/w7gK9+6L/8BK7BvPRae1fqpP/rVBxIkkzdvpVZpLTo6
FS8oytSkaWmzZY9BB/advee3Weth/CnGlKDn+vk/Bh4a5f0Pye1YeyuCYgorBkwFytlCvJT1YxY1
k4Ht1V4dACHkP23nOOYvuf6aAZE2P4wy8MlVn3cqUgg4ndSYkjGDyDb18sdxh4G8exrQm3qf7yaQ
OxqedgcgkNHPvKUqmYWAg0m+oHZzfekrSm3hbYzxGORo8V4VIo+o7cqEgX3VZ/aXCnRx5X1tbpFT
dNFiMTT3riwyXTlgZLY/oUAwsueIJAW6PrvU1prWR5fguGUEDW5mlI14CBWyLtQVo+OCm8kACdXS
tSc2SgHSOh1NtWt9FN03bj3/w01VEk2truZEhHCINB0RalsQoXUNwHF50E/3o4wtduXuA35+Kakh
ugbjk3BEdjNkRlpDCAdmVBXn4YDl5Jsy+riuCmupVwhagLnxZgD1gmDgYq00OmXoW/BTHBjCQ8Aq
AN3ViLxY8ai2d4vbOnm+LnPtjFwAwgPJAbMqGCc5Nzcx8AyyfBxav3PLDY3qfeG0m+si1vJcWNZv
GUKYxa3EpkUOGXmNLhs1xPMbwOq11xubtg/47MU8SHrg9krGj9eUA/234DNGkyweLIIprQmtU+Ki
V8SY76LoZ8qeq+HX9bWtqgaA4TScmYVpQkEEuPdmoN+A9LmvXxrAJMTGd6fI4GFfr8tZX8pvOYJZ
TmiKcmgPOcBKyI07c7jTev+6iMuGOZyRi95GpMUx0QNe2HNVUABFwyJ10b6yeuRZtAy6Vq8tNwa0
kZvxbo45x7x2TY+VluxbYnwQjNEGAIyWcYF89qcLgSI+BcAGOsos8PTCtmomNSItZ60/FiwuvI44
3etUJfGDU7D6+2xSpvvZVDulB7ijPBg76t4leYKxv0HJGx8Gje7wx6stzQHk4zWIS47M7SbHa4kd
V17K+UNMMB2YKjXbgiC5OdZJ3H+xQE8I4umpxtCWGlvpA2Wm9SN2c/LWzzrqnGx2XlOC4Z8gMdPh
MY1yDQrcekxnmZ/0enZfDUvKKqpn19ObMd1U+Vz9mhIFjyYQLKphjD76B402eDk32qAf9GEAPeT1
o7zEmXUXMm8MAGACwHRcsb1oUno+u+3c+tRWfLf6gi0OK1ZuOOG7ztU8YzYOiKW+xdYvtemf3Vn3
Ej17g8MISgsdKeg6pe3XfCEB7yYMH2uopo2ScviKSqNFHmgHSA8vE2SCuhVoIFEbC2es9+nNhO6U
CgR+zHm7vhUr7vVMynKBT6ut3KWDpUIK6erpzgRMfOIlLvpdPdVO+V6lXf6Uq2QbO+iUqdn0cF38
yiKhyOBaQM5EvYzmMIhQxaqLe4vGkGOhof9Zoccojv/CDeKoMSiGsQMokBA+WSwu7TrjrZ8Mzn2t
jgHGrBOMoUhxOlbiNIJ5LOQtVLQy4Jl+vp280abRARyP35PZDsmwMA/ONqAU0PTz3MYIGnkMFku9
0CbPdjsa6gONX67v6YrNRfIJoRI8Mbo1xPmKZpyzpq8XO4V4aRx+tcAXMK2QRb/+NzmC22orWtYG
mpR9TS82xG4AOxe9ZoV7mAhPJMZ3Jf+ExcDnA2HUXuLv831NIlYX2aKmbYV0ofGc1WDqJJtx+sLi
efPn6zqVJazLjBK8RWfIUsiBtFsr6W9VUIo5yv4v5KC+hIAe6UI0JZ2vCVQwls1j6Eqa6O4jGtp7
z1I67RdY6TF4Y1v0y3V5K6EM0fBGA2E1RhlUEZeKsjzlmKPDVS8xh2ZMT+UkS5StXOczEYI1GXuz
ITOBXZ2AFJkZ2oaAk68fu78wjRiWx9gjohaMswo7F6euVs3LdTbbb21JfRY9Z8rP67t1Obq7+IgT
IYIalHFidehvbf3G+ay7AHuS5e9U3WvaF6PYWi7A2UZ/6u8GskWD/nXpK5lkCMebB3DoaFsWke84
oH4oeuAQUtsdiAV2E6BopvguRzI0CbpRBie25gUAtYk2P+QO4BGX30+8QDkCp2NuF5Wvp32UmVuN
sa/oqbip4vFomhRgJebeMqbX66tc08gFowmsiuj6g7k8F1tHsZLbHVaZMeDr6NWdYf3FA2gZNPtX
hBAYFmNWGvaiKpaaPo5q+ZQBL7vHsMj1lawpPk5Lg3VCPGaJCILIXeXcGShsIfggeMU3es33pJwl
Ypw1vcALCNGABXpdzFif71jjICOrm1XrD4nWVF5BcGBeC5CcQC3z1tqMiWVv3LFhz+5Qj3d1UeRB
oTcR/pGCj/RSNe1nUCclnQ5u175xvJ4B90+1WmX22yTLHyylMG4VJEDDguv1doE9qL1IVdkxGh1+
MNGU/Ma4nmFynETNWx+RMnQTrew9jCWkx6lr+SMxp/qlywg/jOh1C8a+5q6HvImDUVQOli0kTOos
A0alUVpejOTGd8Mq4jEEH1u1U6hGgpgl0QPYExr4St2ZNoXJqG/V5rg1GgYQbx3zOCipJA/taKQb
VWuivUKjfV4p+t5RrFCrubGhtTNv+FSDQh1G6Z7oKsfgh2IerQavLS8phqoMDZqrjwazaeWXzDR2
M+/469zaWulNTlY/GBz1ca9gSQ+09YwWoWsl4wsrmLYdmjL/UOJUA19uaqPnSInQ+HRdsdbevBil
QlABQ4dRVfEBqhOlo4WDh6EK5MpjGjX1HXDt+72JbOYrWtuizGvpwIJaYe6d5g4Z9Vg2y7hCF8Mt
PDgIONiQh1k4D/E0ONc7E3PuKlXwFX2metU8+ub0bLjh3EniwTU/fypH0G9soDGzEtkXtwXvA9+A
nx4wREEzPY+jK9la2ZoE00DRZTj2OeIXtUw9MGN7oH4rSgDnSqpHq3I0jA/YeGyhT03wVkNMekPv
sCajTwIQprXWbW26nqPtrqvK8r3iGZ1qinBGBWpq9WThjBB/HVnuPOV02F4XseYnlnkaZJRAvA14
qXM1mPCMA98gtoy6ms8HgL5VGHNJACAFlpBvFcZ4oszd17asfLumFsAjQaYMqofZxeX3E/9EyKSM
xrKFVDuCcbdSYk9HujErdijN/YVanMoSUmblkLHSGbGNtdMAJ2Qoyo1iqy990bRPaFU3JE+Tde34
Ha0LGh+XzdwVDpJnFom+2Xj9ejFav7q2cL2pcp6un59MmKDyM9BSGgBNLaFtHoA2vbXzsNZfokS2
iZcHhoHnpe8CJdylniPofJs6VQ3m2dLXCqTFpxcDzSux9aSYBpKEEvaBy0WhwwMbqCMpuLDQCcqR
RuVI5sJEgOQCSuCXogUlfxjY659uHXBGtAUCQ8d4HwYJzlVwtiZAYFTWAuLAHjPjm1mx25q6ILKS
tY6vRJ4QhdQO3qrIdF48IhsztkvqQBSQfwI2HEYDmaYdgWs0bzTLZzy0AZmQTR+ZcwO/++frRFIQ
b0cL+F9wOOfrJAPqz/WIoBrw+X7ibB13jwl7JIJkzIGX5goPEXRjLFjVJu62oCKuAdZAMkPQzAcf
pLl3LDYfr69lXQRiJYAK4kkuYoDqldompkUp+PviPSIZVCrG+vt1GWvat1DdAYYOmemLpuc4AWA5
OO8wVG19cwFq4Xy04I5U/5hlBggCOBIVmgdNB+7d+bHEQ5ZP6HfFbpk3VUNuS9MJtE4GA3kZxp5L
EWwfUIkmQ0shBd0GW562gGQ2f5S0lHj51T3DVP2CXoxLJSLJ96mVkWqEmNh+T0GXVURe0wWdDLl3
JbG+wEz8Vw4Gcs43rbb7ysomyCloFyjNlrOvRnXgoC9IbDDTkbsKE9aNX/x5H9C5XEG19YYgmo0W
uWYfugoa4kcCZ+WGI0N12XhCKOX/sRYSMF1bNkaCkfERh1Api9Ke9YDGh+3yY4YMLrqPIuM1YpKn
98rRnQkSPIidKolmzBDUGUX5jCKhvgeSYHUzt/XX3Elkg8iX7x0VxQnAlBNk1DAGKlij/yPty5Yk
xYFlvwgzdsErS+5Z+/6CdXVXs4tNIMHXH6ft3NskhSXWcx5mHmbMKjJESApFeLi3Up62ioZDoinT
F7lCMSFsWwe64Q7y0bMGYoFAV//DWuIxDLYHgJCsb9ySKVEkK05aCtix6fIO6OvIsylIrKt/7r9g
nhYF3j/8r7i5Zs7FHa8ri+DoAFPPwcpp5JgKGIE0PJP+PTqmxA8zQ3Yvlx1P4VEPFosYkoj2vQbi
93oN87t0c10wTMwuSRFEAODlMBQM1EvTwdX4piG+2buleYD2rCgjiLV6TYpJxuEYayvBuXB8QeAP
bHGmgSk/Y17GoHYx8oKC4MJOVF+RUl/tdV9Ri5UsaiG5mZqxZsdKoLdKJmUwE0bAYgUfXKsedbnw
mKrsinItShatjTfkSHMKjq9ZbSYWlZC4NcApfC+5LI6y/hnHX2HXeBFGM69HysKNiQI5UBWjODWe
KrNIUaRGBhcvXNNieifl2olUP65bWPxGEwuzA6SS+zrMbVggSedSwCYGhT3oaba5bmbREYhTy6ji
ISL02aqxmPZ5B/Z/9G3De5mIRy1eedYtB7sNCQwTdTN0T2drVcT4z3lhINhF8BCMrMXFEwHDgF46
1iNFab+7J/qZfMl4V9Kcba87uHQQowuJAuiYe6A0fnm3Ub2pAqPvqZtYt4mJlxH/Gbd+IA/udTtL
J7A2qtbATUvFmMKlndrIuaLGIPxNNHIerNIThekE0Pm27WzboVcW52t3zAL0D/goTEejL6RCsnjO
cJFBJYryseyISdFXSEnvTSjofJBMO5bMONO2Md1Bj57MmjzEXHDHSCNlX+tcPgR5tTf0WtuUrAJL
kKI9X1+N7w9gdKlwvIyDUSB0mtff6tKAhGmPVljN0SVsXFRnw2oD/aMAIym9/dRGK3G89JnH5zaQ
OHgS4CtcLj/mxY3YrEPqgl3ECdpP6NLTcsC8wcpnXnRsYmeW+VkViSSrkECW0j0zcdfRvWwINDt3
pX1Wyk3J/8PdB9ADqknj7kHl+dKvGMErBTxCag4J75FwTAJUrKmVFbeWTpupmXF5J4UDnbGkUSBU
5Zr2HSeFw4bQs+yn60GxtEVQMcBnGuMVeIpLI1bc5EDmxtRVxE0QnfNadyyyA6aHUT9aEzVc9Ghi
bPahIrkumjxLcOroslNVRzXeNpBfv+7Rn+fEZS0JO5CMZZCRxUmf17PBnQb2HA1nW1U1jhFpDjdB
j4DKj8NFsleLYGNwHYB2VEiMJHUVEKsa9JwKtOR6CIBU3KmM30ZVrRx6S1GKdBIj6MD/YGJ3FjU4
5gOeRHjQUUY8EPJjh/9Oy2ZbKM90wCzJucy96yuxtNwoe+qgk0KrCfv+8tuWRGLgb8zwbas82VVy
pgNfEolzoWXmfzEFTgxk77aMztPsytIRRwG14VxRD2e7BzWikJ9Mwh+ve7SAJMdgIayoeHODhXe+
iABymTkA7XixUmNL0ui5Y/G56b764JfG+d6KGFrjreyCB/BRiYVvqHXpSarsdEa7Nr41bo15nE23
zszntAkbqDdg6/SgxSOYnFUAIixOLH5Wu/9ykv7dOHMMP0THZZ6FMBUq76W1E+l9rT5Vazpsi+f1
xMrsWjZtnkLDGFZsa2+Xr315C02Qjv+HfTBOmYxYOBm0pbOo1EP0teIcr7BQgzR4+yWjKAprpCmc
Uoo36AG7Vr+WiC5tBWhG4XPZqMN+Y2SNk0LNa4KTB1m8bwOfk6BGb5H76+H5Z2ZlHhJTM2NmNzmy
mQI9NmgDU+jEqOS5TY0OQKsmZonfGaR/1AOhBBtMoFPDAfyhzb1SsbsfOKs4UB1KCOU4q8skFymB
UjxY0M19Ea0Sj1yjgElBkACwn00fgYjUrgvymfeD/dCZdVaiEqBYj0mQ2PfCxGx8lwfNe4W/AtI/
4OfesgoqhCwCvnETSnrHwPAk560TMZBM3dcclS4Pm7YRbpJUheWqmpxueCQ06nOgd5oNaTLT4cOg
eU1NyrsyqAaIsyUZkMptyYhLhFFuKpDM5SGD3mijFxRD3lFb2iA+4tWNXTNlcExT0F8SZNHeejkF
UU9MwG/slKGOV5XQwaJDmypsXT0pVfOQdkTzVBLKj7zqRHJu9d68U6LcFj7rSo4Oi1Cz21SFqjd4
v0PTiXQz2+oZiEGdSpKDl6i0BTlHOYgCgSfTyC16wvU+CmuyEUmH7KDXy0Te6tRmpmv3CXnmSRWC
Oaftsq1Ss2KT61ZJN4nNGlB8xTo/grRY/AjkKGldLqTSjwy1zFZO0qVNOA2h2TVRD3youwTbIwdV
VRPctMEDQdHHSp+ux+pCcw79MJCL26NEBBjGZoaaRNYjZSww9uKWFruI+Im86atny8Ksa3IMyF6T
dtdtLu7CiclZRiMwpECohIpIDY72Uq0AgY3K+7Ac3q/bWVxDMH2AZw4UGdjzl9vQbqqhoxnsoEG8
45BYKKrkOdHMh7LlK59reRn/2vrz/ydbXvQUooVjKXgwd4r1Kff3TI/d3vqhl/4w+E0Kmdg1KYmF
R8YIrgPzB6hmkElYs5MaZKZhDfZwFOnsc1jdFfxci59h9KMHcsXY9Niw8RP2uaOgjFAyp1C9OH1j
2ef1ZR6X8fK0u/wV6uUyQy3KCliEX9FB2FcOHus+9ags3GCc7nqNYjdea0d+DyBYHDHn4wsf5feZ
39RIExFHjLopRvvLStrosbXnwZqZheIr7CBTA9WVCcqlOWtQwDuzzIYCNyE3H3UbEoOQWNyxyD6Y
WgwddjXlbqThkcfieh8XVeVbwNSthNb3/EIB7R9GigCjhIbLnMRqADK1jMdKbNw0Z+Sy0TbIrdZj
vcSgzNejGmtE6r+fCqPnJhYXwodQdprdzoEC2nIlhdG8Ahj2K416R6vxJaV3Kf/R9Te9euqHtb7N
4medGNUvA0nOgyysdQSSMIZdophvLGo3Bebur8frwl6Fc2MLAg0J6JHNqx4yhEOCQm9QDwA1W57f
1PZTjmwjxyQG4Fh+3pzzYI0//PtZNNockTVYUty9s5DNAdew2xoh2+RfdZO6CWQFAoyDrWG+Ftdw
Yme2GQNw7/ToxeJsbQ5F9slyX+Er6c34Gb7t94mJWWzUid2CjxKusPp+kAtH9GsCHmuLNQsES22I
EVE4kYJgHTfFPo2te5IdLWhhONeDYfHwmjgzrufk3M5LK0GLBc5Q61Yiv6TGdAax1/B0CZQTVwKn
YeqKySXvsKNGwn4AGcFFdWnS1qpWcAsVZpXpXpTf9vENBYpcE/9cn0BO99fOXGmIR43WyxHsRAo9
mgr1GUa6hyz0rq/gUsRNzcwjW2Sd3sow00ogQIRESJTXXpmvCs2NkTsPO5xEBAz0IJlC+nC5bLzi
ZQycNXXLmGMIKOSBvlFZG/fANDItP0MoBTUzq5JugBDrfA0kNB8Wz7uj2oDO2eE1iD7/3XPwCmJI
XsO5jLvo8heVnV3asQxO3tDEBEKdZ40bVjzw21L5+ndLU9/HtZlEKdFqHc8E+G4F3WMRKL8aonuk
WHlWL+2FqZXZxlZoM5R9gC9J+KvNSkcpIF5X3QPtEMkDUs83tO3/g18WCk6ohIzJ08xiWMZpGako
ccexFWySSjYOBSg80dvMjJWPtXRqjfN3GMfHRYpk93IJWZMxwNZhqm01MP0UdzE13eveLF4s6IZh
2yGdxrT9zJ0oSBPwPqDPUYnWCcehpJ0q71i30Ziv2HeqGTms/WfwDSZylVHWFeUupIAzm5Jky30p
UNzGhAAAWaALGfp9ruu+SdnK1/peJIQplOkBoUMbH3DvyyUkqV3VQ6xSdBRzZ5C8oQsdxXyv1TPl
B1o/X1/NpWNyam1WJSQ5Z0Oew1qEsrFFt5rMUFdpnCJeWcGFqahxqBn/gPIaKN75KI001FlDR796
Q/Ysg200O/dikDmzRnIToni8f4WOnttX4hxkZBMk/UrkLPmKH4AyMhgxx+i5XNk8BwZNQOQBOnDN
Jsh/tlbk5SAul+145Rsu7fGROxSDV/Y4YmFcWpKAejNtCfTedqJ1YCoZeO0EXCEYlml0UJWZfXNr
xCEHrQ3ak3gOIkf8Dz8B03TIhNCdHmP38ieAWd+i4BQdIS23ncU3Iw8zuzOsk5bsuYgdQuqVvb8U
uGj/WBbagUik5w0gywyF0mRx4Qrrx6Agi73LQabeKJFDhBc2/z7pgVNUxrtkjCm072ZfU62KEooc
GB9QW6s6Vr1uHSCjAYCa0JPY11AF2TJmNas42/EGnN+QGMaFgAbwp9814I24g6MpQfWVBo6mcQgk
PFa2I+iH0d/GKaaOb01zO1Rsc32njjHz3S6qaaaF8+ebOJBikVYPwWLlMumHpKtHiuoIDdd6lUsH
OBJ21CgAUNcwAXUZNiaotFUDBMIuUSOn7rdFcSeSezNHTW0bmTu5OanqZoh1lyOXUt5zeSXPWWgo
/OnkQft5fHFjmuvyBxSDIqe2JANsu20eLJf73VE5mnvq6LvgBIFAEGrIR7JXH/51dUezgI6gIAhQ
2/zlwMOgy7mmY8amsl6BFNwphXm2ImPNvXH9Lr/ipZ1ZjqEYhVXVGexEefzcVM/g2NybGP5s1B4X
GQDz0lbt2scmBmsdb5ySxSjQZs/Xnf1+PF3+iNlH1kmuxFzG8LDRa7dtELmx3vhJpp8kMzzYhuWj
Z+MVMH/d7PcIvjQ7xt4kv+pSFZy6FcymtYaMX3NKhfj5GgPRmnPjr5hYQcmAhZ0NK3XmWnBDPAP4
r2lvffAjS4+BWHvbfL9VLr2aBaxcmGkVIXd0a92PwNMdudR+ldcI5BatGJAwGzkAMcc7+2Q0i2Sc
dhi8gUCBLLbQ1eEtiFfern+hP6Nd38JzYmb2ifrBInh0wox+Ht5I62ifgPEj1z+wV3PP7ssHE8nI
l7S2K76fqVjD8dUOiMIIzJ3lPHFIGgKJGOw+zEnrAJEe6t/E9Ih62xUOyTzRodq2u+7r+De/uTqx
Oct8QtZopC9hUxGbNPktjNYZM5DkhkVrJZfvNyMwuiOEC3PhADvPgcdFxEheN9j0hnWu6bmNzrV+
y8oXbbjv9JW1XAqUqa2ZW60qDX1bwJaOwdXI9MvA04vSkfj++vKt+TS7fmNFjwsTU8CYlM0wEo0+
QPErNtVNQpljUs01W8u/bnHFM2OGphp42FZ1OK5ieVuEX6R7jofEsdduoKW4QHqGGRYUrzDFP4vF
mmYylwj4YQySOlZ2Y/ID+DYd0Odhyum6R0sH4tTU7FsJPRNFa8JUmuyD4odM9kb49X8zMftMtCgx
aWnABFcE+ip3UvmzwhPmupHFL/N3yeY1ELuBrmWgjDEXtzo6G7QG5NgA4iewzFvFDtaE4RZjT8OY
DDiHga2Z13ZMVlo1lFxgT6gvQ5KE6AcIr+b9Uc6o0zfaq2n/O9gTexhVWjxdkBV9SxBs9G/Cmgfg
3ShqIBZxkYD3NfIy/fE/rCUmuJBhAu/5DfIcFkqNQWCC4VvK9xlKmGgz2FLolmtkLEv3JE5zPA+A
kMAM6eyejLmeNM2ARay6H015BMLD0YqtgMRE7aEXqYiVYF/cVxN7YxBN7uW8pCFXBeypw67gjqZ6
IXsnypmWH9dXcIH5aRyJQDMBExgmnuvzHazGHCc7lpCf7RvUIpTXdFfu4nN9yJ4Vt5EcEFzdQSb9
y2536ae0WTG/dJlNzc92tdZEjWyP5rtNcdOCNAPV1c/sKG1jr9lFhXvd3Pe9h0oLpp0w8Q5AERT9
LpdVzSWwo8ZJ44JbAghazs7B4PXqymm/aAXcw5jowrKSeS8IwrWG2g8ovVXJThgnM3yuhSfZL9d9
+YM+v7yTNdB8QlQSNVvAd+Yv9J4rg8gxwAUqP8mJfRX/brbKUbtRD2DhDJ1i22iOjBKWEx3IPvYg
4XOMvWrlEfQ9UvEroJKL9x1wkxhMmi2pbifQVcbfzsBaOHiS4uTlJiruynolUsc/9M3diaFx1Sdb
glthhIYj3BXaTzAT5R30WT5XlnTNxmwzmJ1sMSmFM/I9O1Wuubc22rbDssYu27WbcBu5pZ9uqYMc
wUt8Yy9vLV8/r72vFjJLDYUXQPPHyZTx4Xzpq94PAZdBHeOGL/VPaFaDlO3W3IaO9EV8ugNlylk5
9Csw7wXk7aXR2VaMDVvE6miU/QSy3CPOsKtPsaPvm430Ud/0u+uLvbTWUx9nl61ipXIkdTCX9Cfw
M5jdz2INsbC2jvMsqC1VtWoG2Hgp99aZOPm95CiyE5xebYg+sbNyvv8/OWWMx90kSIXdpkwdDar9
PjH2mryV1jK771fRxWcyZo/iPi9IEGQwQR61V6SPXunET3RLVsJhiaZ0GoPfqCNlzJS3/fh99nXh
KODFc5VNttGfsBf8Yt9v2t2z5VMn3GZOEK9Shqrf85ZLP2evq9AMA70Zw5H7gRud9Bu2Sd5zH6+r
o3jodgx7kGAvyvt4f/Nb3Km30F/2488AgbqmvL66FrNDrpBpogWoj2E/tr7mRadkQ0GWv7F90IV/
Qur4RdomN4/RmbvJdu3ttVDluVyJ2clnG71hpOOX6A+mH2wtFCePva+AO/DrBPzNT4zL31s7e+Vt
NK7v/LxFK2m8XTAAhTm/y1AupaqXmWLVLonlbcbyYx0WK2LCS0fA1MTsxAENnCxGyigXg8i7sgx3
MXZL1dKVruPSFYXLCUPiFhnnWGblAKJlDP1UZKMFN36kUY56Sk4ANo2MB86ZtaGGunKRLO1REG8Q
9HTALIzL+XLt9D6wQA8xvvdQ0M3Cm8E2t13nR8M+AuoXk8h5unLwLOUcE4tzmaegMuS+7cbXUfES
FpUvqvijo6OGa7dWS17amJAPHEfvLRClzS8nVJDTOBgfFJgYOqYhezDzFNp2lfkkePDQggcKJfvn
6+fq4h6YGp2FCgZoqjqXkSeScLgDys4zc+unlQyuTT56qDukYbzpa2yNopfuzaK5wZjkVibPcgY+
a707UINsyjR8uP6zFiIL1XsMQ6rjTNu3529hhLU1JDEIRCUAcc4J2DtJ6Zl40FtrXZIF5A9q9+hz
oeSjQO19/gSBrp5sFyVy1yiBcAhIWkvJU7rSKeN+E+NhT7RCwYRsj7LQ8ECNxL/u6uJenXz1WUhX
FDjqIMcHUNiwCdr6RvDSLaJq5UMvBhc8MdEXxeNx/hwBXBvMdAJHQi4+TAYkUR+6cuKa8t0gdg2R
nOteLXxAcAGN79RxnBn0TZcblcn1ICcWvMryd6bRjaVU9/nwm3YYijHWWLAXfZsYm93cFUgASdXB
WNCA3YWmu7RBO801o2PD9gr6a9d9W/xiE3OzY68GEM+oayzlEAD13nE/AXWwiKWVB8CaV7N7ugWN
g9QFOA4EBFYk7QckviT5h5K8dtaRSL+u+7R4zE18Gn2e5FedsGs7brCERaY6SFe9iv0KBd1nmEv6
v1maXbqNROtYHl/8Jv1dgHxVUp20eaLgp7puZ/krYQgRlA7of84b9KAM0Emi2KgsaLoD2N8NA3Aj
atLddTOLtznO6v9nZvaVKuw2g5S4A0uWyl5QxMqu56HmX7eyHAt/rcw+D41BvGu1cMZsTiDh2mjk
reP7km1BCFlZ79eNLccCJsYswGlR6Z/tXSgPD3YgIb6ZJUFlDu9BzI1pIF+KqLqSqCz6hQYxurVA
R+FRfxl2lSkULYCIFIqCIAYyH7TqlQjJGQqwwSiusgY2WzqVUJYGzhOcBGiezpdRQz/aiHDU09pw
0vqmBnVdUd733Vut/zPNx0gCjRod4NaYg5sDkqmOFB/8S6iIhIqx6+oQebSaxFtaGncZSKSern+z
pTAErQia/CO25psoaUeLQs9ZCJ7xOvFzNbzpQ7G5bgKFP3yNWeYKYiDIkkK5Dqz7c6rGpLDy3kjT
xrVQ3DoYSRK9kxBysArjAA1lapo+0UDivqyFxV6KtfwnKyzT7bSgeOxKK3oKgGS9D3va+CmVoCOY
xAYKOZZ04lrd3bRM4dRBcxLLVGpp9VNYefOWZkJzjUYp38Ajb0WuUErJDaxCfMqSZDw0mEm/qTM7
AHw1j3ZKF4qvuDVz7UYEerQPyZinZYNs/jYFKxpPyyJ1Xw5C8nk4ZPtBjkjuMTs1gqOeRsnJKNFP
cHKRG9DH6Jjae73oTSgoSDo0xlKzsFUouamYmg2GXI98SG9p1Glk0uAZwSPuZ7LZ+XhJdr+7VtgN
9IAT4KLtpLU1N+AD3feKJo6JIuWnJsv5k5UO5UsjVc9gVb2DqW4nCoqZ+l4ehs5hxAbTV6TmAJ0F
qrbBFH720RJmuYNSZg8t+qO7sLEV4M9V8OxRgY4xKGLjuvR1M+Wd2+eyCRqxTPPNRE72SkZVP1PG
KXdNkAMiSfJpVzd7qe6qgwHaqn2PmfkOPQcRYewC/NU/06BVwoOeDZmLX11ah5qZceFXek3AOxsJ
1c0HLLmDlC3AeUFlqB5kdToyQvflo17HCZLXFLcX5u1f8rLuHSbZ9kZ0Aag+K2K2jqU38ofAQAYY
jLKiNz3dDgV0aDDesgE+ICndquzCx3ZomPWYZaLt3c6g6ivlLN+VuigV1wRZ5IYrSv9LJiHYgmql
LP0czHDPvY1v5ik0MAsAInTYVGsjetVBLWwd9LCyn5B557uetY0aOBB51s4DBtFsB/y+prWjSstO
QoVC6qFBewFyFiPvL61kSPgVthUYDtiC+s4pqE0Gp41LVHg0XnSbllL9Jc7DFAIQGaUHKZflXRmk
9U5U4MWx6gGIV0zy6Hg2pSqhThoGT0YHHYtOyOzcalAii3CSHZqIVrtAYvZJ41mswnaYJh6RWbhj
0FB4ACZ/2GscDVXgWWPFLwIWb3UxgDCptDvwcRsGD70yI92+q1OAcUQsILgA7oHfWtyFidN0MdKL
ThXQwQxFcNIkKXuUScG/oPoW+709pPc9L9jOAijtK5IEWPxEYg3HlCYBiJkM7b5qFMmNc9TBHQ0+
b4yqg8DMIIX1B+bnY9UheRm+q0mCXlYZlxa/CyjND3WQganHkll2r/PGfmRqFd7lGu3fed/0ZCOn
mr0duBrQ3UCk5hQpGcEFCNSSn7PUvAcpmtx63JIy5cTkrHwwJEaPqmQmvwsDyRMmmGy0AXXwHvuY
q4WUqJlaHX9knELSAsSzB3MgvQc27gTimArpV+7thbENPIwx0A/WchQcMclwecFxm+SG1UDtGnKI
sicNwCUJyMQT27NN4uPWezaqLz2rMUeI07N10sNnHxYeLc6gOf68foAvgN8uf8wsV2lkuWzCdLyT
MlBBd0+gyvES8iGE5g1t+LuoflahcYoCpGOMOfEqWGrxqTVdjdn9mylSZlExFvB5ckho67UVNBoa
1a1zHRNvyk4HA42ZARCHdi7GsV9XFmDMXOYXGD4GqhX2CK/5hv6TqgS0+bjAzPozjYDIbqKNRpuP
NnstZEzm110B5HQRelkZOXYpVi7phcQKI6wjyADj8Ri+nrkP/XJNZKSCeVbdGhiPx1Y5dPRA0bFe
8XRsQ3/zdGJq/CmTfL6Q2oGwtoYuUFl5se3LSeWjvunUstt3L2a8FdGhVVdy4YVsbpQqx+sS2EYd
Sfel0RTjxgHaeUivcA8aA3/BSORuGGQIGlLilnX6IPU/rju6kNFh4BvcH+CBxctWn+WqUShJQ9bC
ZNzELtcrJ1QjDOfvgwzcj9vrthZyLFCzWqitK8jqoaN36V5Ho0YvtR6FAu0nMOkOYd51A0vxMTUw
ru/ko+EYBJ7QgoGWVTG0y/T8hvLgLUvSHq+lrFoxN4bbPEYwWQUSWNQ90LObfS7dSHCFGwM+V/dY
85coeQ3NlQrh4pL9NTEXTox6qS8lDhNCE54pwJq1pv674oQ5CwAaDDo3VVho60+r27Xk+T/0qMEe
iQ4YoOs4PDBLfPlZtEEy+jRVkFvHUe5YLe560AxIivJG1fLURex+iCKnrPgaomFpPwHnjX4nKAMx
+zf7QKmWgQpJVhu3axQnyD/l3EfOJkWYMcyehLxSb1i8HnBPgeJ7LLyZ8+0r5aKXMKeC4+mDehiF
yW7rV+UGWdS++FUxp1+xtxTtmJAC3w3BWAV21OWy0rZqG228GlPlqSrA3/spkaNYOwmXrGDYAKh5
8Onj2J9ZaSM8+GQN8ZHQ26Z2+0A4lYYU4t8BeBoQzn/tzPauUdqMx6kMb6C2IBdk1wzZqUCimlF5
pWG7tKnA6QIlArDRoZg3Cwsh1dxIIoQF0o1TZg2nPl07yZd2FVipcCqMz2U8KC+/Td/JOlIFhAJm
t0OnMylG0UUcgNYFrffrh96SugVw6NhbKEODOtyerRyeG5Vk5DayEl+84eEDmO+RbStfd4djCS01
8zHYEJ88o//u9IVTH+hKEWLR2ckPmK0nt+s0y8j4AzJQTosDpV/pGuP2Up194iUmRy5X1AY/iUgH
GJF2SPsr/5z77BMCbttsY+6Ln8FTc8dfISG+AsxYaj7DLmgzMLeEGtW87msQva2phB5XUzsfww4a
K/FHpLjh/rGSHXWXp+4q9GQMjvm9MjU5+6AahGV4GsBV2e32yi5sPfOuwwCrr7jSu7nTH5KDeiPd
ybu1Du5itj1SPqC2Z2NqZd6QUo2yjzQWYLRzK07qM0pIiRdvgx1wBVswiFeQ/qq3/PhyPYIX9+PE
6vj/J9d2r2RtZSej6ru4S2XDCdSVqZUxAL8v6F+3xgCeGBisDm/jEAbqE1j3umPym77EGxtTW7+u
e7J4BUwXcDxNJ5YoNZs01rGAORRTb9gbPcW+BGDlxtjaB7ZNX6/bW955fx2bHTNhFMYdAwsF9Pdq
z1QMRwcVT8afrltZoJDRsAf+mpkFJN7HJVE6mGFefmM4slv5bxhrkvfBo7z50eziFbcWhsMuDc5O
FN0UcddBB9vVfgLQm58H2VW50741T9DG0tbcW8r1UWDEu0L/o0I7e2PqRqEkpEJ4AMHP3pqt+g44
y9m6NQ7GWnws3aag9cNqjgk+HjGX8dEkTWUPYPxwUVl70B47D0hHdkrerH30gDm09mht2I9ku6Zf
vbixp3ZncYn5PS0N0RJ1lZ+pH71QLxZghnTEA/DZhqve6B+J5MiQlF2TCFmMHQL+cB1MWYC8z29C
M46rqIDsg9smcrVraIpitcH63pOiRNpHBYf7Q4VGUKkZOc5VS08eh0punguOabIgV8Su0AZ6LutS
Lvzrga0vnAvT3zaLazZYNQVvAs4F2rkqiOcKiW+um1gMZRR7oTqFl92IaLz84pWcQFnRIshrBh01
QO1Rqd65Gu3SvHNLCnRB/lWW8n1nRCvVimXn/r/huVg0wt1q4h4LHyTKhpNoQ5Vsu+LcYjj/dW6u
zBKZqPyNI/QuP5QnTNqi/IJrUn6GWGP4dZLOw4/st+xoa83RpfN8sqb2WGefnLJsKCKlNA3oM1P5
hZXqLgya7UCAgSM6pEGr0LUq864p9ffr/i4dt1O7s4Mi02ogf2QsaQ459uyzkg6kfL5uYnFFdYzC
KZAXUUAEeOkarXphkQArmgNRgPqlcWsCTy6/XbeyGBsTK7PAb2NJh+j7+N3iX1a5b9cg8YtZ0zhW
h8cJZgm/ze3TBNLGcYisSYOmMUhgK4fcyHeVZ/6sNva+3Ym1ztSiR3hiIq8fZ87+VM4mITGYFGl4
gRujU18kfkrllX28+OlBiYnhsnGqd94NrTFLAPYkONTWBcDHAiRN993w74TceMwBmYs5SLzpUEq7
/PqcRzgJQc7i9s1Dwf2qv6vTlVfjoiMAaeBdgsqFPA+wULFYxzguu6r/8xa/CTAblPDmv8TxxMws
wqwhx98db/AqAUNn6uTBTjdf5Hzl6bG4XSZmZgtmZzJK8+N92ve7vDylZN9KXrr2CBh/7Dx/HIEt
/7tm+uztwe2YggsCVlTiDslJrj8y4tlQIBW+siYcvXxh4tkI1i2QzGrzAVwpMzqdVxFz2x9W61ed
Lw4WdbRtdog9UIonjtV5YDfQVs625S07sTsu9WQHKbQGjUw92j3wLbmVHvCeOxety87MZy57b3fX
z6DFTzdqMmKaCnPcc6JjXW5NoYHozU2UUzwYLogl90n9K5XKlU7yYlI+0mD8r6X55zPQ3rFwD+Pz
9W5bbizzaJSvSv8a0X1KCxQb9iy5z0unCdeQLst518T0rLqm1Qoncgsnbch0OvZr9Kg8gH4jdOhO
gBrATSU3OstHSDIR5/ryLsbsxPLsjoSkA7YFTRmY8QAvfMjZSWtBjXeTJydRrU1bLeGZISmLs0sG
tBAYgPHUmQSPnETQGangZ0O85gxiXjTJDoPf35FtuUPL8ayVTn6rPlz3cbEfQkBPiF4PkKAg0rw0
qxW0So0BMcu87hVnvxM8hvv36GzvhrsVU4vr+dfUPIgSbtlhMMDD8q31zW11Y3ymX8W5vxW102/0
jXGXbuSP8D1yVusBY1rx7fiZmJ4HUc+1oh297DzFsZ18mx3JDd29Pwcu6MHXAmc5ZifmZpGjdCBA
rf8s6sZ2lN1d58bnziGu9pA5oUtO2Tn/XAMyj2nNNRfnmdVIsEUxYYmp29taOqbyXc0dyQQeyL/+
HRevv7GSiUFUEJzMdV3wPk7yBOoJbmxjXFtXHG5/dtH+upHFZGRiZHaUpmbNWjvBgSMZgaOIB3Qp
rxtYWq4R9QPBL3kcnZtFBCgo89wKsbkHdGtYH7lDmJ0LYbsh2HEpqVe6EEtH9dTcLCJCpmFUr4S5
NgmcTA83bX2Wyk2+Nh69WOSbGpqFgVqLJIxVLJzYaPukcKqd4QhPHMG+XR8BrjM+2qO04w69F2v7
e21Jx286OcFKSL+jog7T+tb4CYxA4Qxe6tu+fluXrn2vb7JtuB/8wKdrr5k1y/Oz06qZ1uZYXdv6
kUeHjDz1GcAPu3ZNgH4p9qerOwtLu+UGZwyGDMATK+oU0VaFSM710Fy8CmzFwuzciO/4PgXe5K3F
xhy2on4oFQDCHMPstdb3kH1pk6McQRYKyhBgKzgl/0Pad21ZqiPb/kqP/U5fEE6ccfZ5wCyX3lSa
emFkZVYBwggjQPD1d5Jtai2Su7i7z0vvrpFVGYQUCoXCzEkegdoZxivpvqUFPf6CyZUfbaUKoHG7
n7KYIr/Jhgd0ELjoZUHR1XXYGrf00pqinwfuZCr80HnG1FbTfKQSoWEy3BDlo8o3+lrZdE3EzDKV
uumIMokYuHZXMCTArHADQFdvZeMmpzH3wceqzOww7UDwC3piXKZgOM3eWiWoSRDxX7p5hQ5kPx68
3LmR3UoYuHCvwkwA2gjMSIQQ88GkUfYZ4m5I1erK1bQfHbCE8tw1tAcZomW83ZzXcsGVnYibubKO
J1mG3jE8TKP6tioK3xBs02FYFo+7lQVduAVORM2c2YjXIu2t6aXV5UEt0kPUWMH/TpuZadSdYuuD
gIguvxm150F7oOND8R88GaGIZeng1MZE83xopOqBBcWngED2D2jCMZN9sQaLs5QmO5YxHxPRFBEW
osS9PNDMx6S070S5i9nSVwEYfxJVwUTiOiZyVyXD3flFXHpxncie3aYDIdIxe8hWjRdWBn16yMod
T57GKmjib5G5E/rDUO370jfUO91acZgL3upE+swiAS9vGBX4RgEEbXix+lE7sZvGYH/g6hMvuxWL
WZM2N0oQoWfp9OpqnVtN/2l0zKMFoGjzC3R0rqzr9OUzh4KcJ0I3A0P+BtIap35YByh1R0NoZg4I
lyvlUkVptxfRbcVilHnDV16g4VRo96h23VAjmWDzzn/C5LLOfcHsJuA5VRwthbZMojOJ0l5Dg1ut
ebZWrWECLS7skbKzp4ilAx1cLaBsm5gXsRJtSsM86E7npiQDTNDHf6IYmk9ww4IWZp6OUqMxzgoN
ipnV3pCgIEbT4va8iGWFfouY+ZYs6apQkRChoS9U2m4JfqexuEy7LUufzotaPoGAt/+XOtM+Ht3Y
GokBKqAh+BoOKJyFV9qmuaIfqMTcAhTdPBi77G7tViWL7nnqxbbARY0Gw9mpdzSZal0CmeKxDZgP
spAd2mCVyE08lHkDfZv7Msg3pRsfrGv84BK2e6HfNmtNKgtAB7j9jj5k5gCqFGbZZ/gQ8ybzntIL
IL7klkeETy8xROUNu7fULytXeSy+6ft4JbRfvH6PhM/8gYqO36Q2sctDtqt7T9UvROgZJEiK+9Kq
VlzdUmx4ourMprisU6fn05pvSh8AB9sXAOh3O+Y799q9CIAxN2zDlWt42bgoUHsIevsnKoxT48Lq
Vj1RM1xfluU2GDfi1tQPPbrgTb7KTBCeYCqPWFFgJZGXaQTY36nfmu+YrFt5Fy4eqaMvme10HGuy
GbvpHYUZsv7KcABSamBSuvb7NSKhZas6kjXb2ISWaakN0No4FJdXqMp0t+xW7KxHPKRS13J1L9m0
H4p/xzC7e/44r6k522WV9OAHiCFasdG1YGEORaR+DUh31v2Me2PNqBbKtwAO/L2/M+dRsiKhZglx
g/IsY9Ntq31t7/IQGFfGo2PdAlbDTaoVHRfjSApaKCDsodwwH3pURmK1vIbQEDDLA9L11CrvgC6h
8TU07Onzv9xhR5KmLznyjaZZAXPKgKQIhacEEBZgGFHtFTewLARIK6DYophMmd1eCW1Eaqq58HqB
UBgEz6yhm1ht/POW8VUMQEEwQ4nmK4xF6Z8DMke6hGXIojBDA68NBio0aI40qEHp5caduVIYWEgN
QhTGDCYiRGS1rZn951qvJLZeo5AmrKsk+nCy9kDUdqvGacDSX7bJPAXsyzZp91xdYwT9erd8gp8A
vQjwi5jrnk7IkZ5UY4CUrCC8HNgmYeZ92o1/uY5zKmIW2hAmmcpHNO62Vrqx0fqtZpnP43LFzhcC
81M5M8vQC+zSZ4Mwyy71+FuPTk1p3TXET6uDFTMvU1+UaA1q7evpmoROtTYLOCOgRzpdv6Jy0M/W
CHRStuhfy8NNwdqtzYmr0LVkwZqomU9uTWsYIgOiYmoFUg64FaY+ducGXegrOaavd+2kFQbnqAWH
9YVOHYNYTheZ2DIl83L2JIpN0TVuaH+r8x8mXYsrlhX7LW3mN+oobQxEFaj/a1cWrUFQsnfixE3N
Fdfx1dufajWzdWQUVDsboNUQ5eiK792k/OWozUHGz52yRvC2ptTM6nnMK5JxKKWIIAGTR2r/EGF/
06yZ/WTVp073VKmZ1ZMiERNPDh7WQ+L4VRSm6B8Wd8LuXyLSX7dDj/7ywRgvMouh5eC8l1wUDsRf
VByn6HTeV94h3aRqOYSbYOpRQMEo35Vm7+SJy5uHrPwVrSUGF+IyqPtb4txZjqaGelHbo0nlDWDY
BxIYQA+9L4NhU9xXiIDhobfqxdqTaaHScCp2FihEqKmYtJzEPqF/OfaVXQjQov7J+Jlvi90AFOnW
q3/h+jZXTuLiPQTXMkEWaKgbzfwLmqkTjkL7NIh55WgCXL/+YNcrl91C3RHqHUmZuRb0gie61kAK
q7cmoKIjZNBsD938vgrU/4gH0bCtmOPCizrd43kbWjwoR7Jn11+R212CyQF0BgrjYsggRK0uQRa2
rRNrd17UogM4EjXbxRwN2qyMIKpQ+q2Sj1syoEE3px63Mhc2/u28uLW9m35+dLfKMizbrIA4zXkt
tTsObtLVwYG11Zv5TjNzhjoeptWrwblV3uViF9kHOq4c9EVVQKoCOGhMQn5JkAA8V8RAm4LrLC4y
xa/L93htjHr5/p6mH8gU3H3BraiQKM4pQShiimeNorbfl3hujK+j0lyZDgm6sXwpNOTh1xgSFm+7
I8EzV52g1a/g022X6JvGqTw+wpEIAD4gMLeQZmOWuYIMtWiIRxJnThuDguh3o9P9qpaoGxF7w+ir
DLs7rVK83FBX+gomu/5yR/wW92U2p1DjuJsuWCYUr2wjcP2Ma7RVazJmjqqoMZmdYyTMM7BrCGdD
Vx3UtZaTRWs/UmTmp/BINI12Gjtr29JPOtX0QkKD0dYQM4DW4vzxXegzgVdEk4BNJxhk9EWent+q
qbSBDFg2TELwcZvwWxa+hs2lET0K3QDX8DMx9y27LeN9E7+uCJ/W6+ue/RY+O9hAVeJF0kK4kWFe
9cIgV5H1bLId+E6y7CGuLjUT/TUrt83ifT7NRxiociAcmmk8ViWYGhMIBT0PXqjaFnP7fk9IUJpA
1geLTmkzT81X+wYWlT2SO1NWNjGV1hQsjcnlOCR49QP3OaRDIPmT3eSeNjwVcetx+mQCeuM/Wekj
4bOwsG0y3R6nEF6A6UwxrnhxbZvvA8NAgX1o7W0V+lG9C+2783IXbflI7MzrKNEYOXEHsQoJGkbv
KszVm2G10eyn84IWffeRoJmzwcxPXwNjGu8GO94PeAFRpdgYqbNyRazo8+nej247JkwmS3MSI53Q
rXr5HOsjRn1RK2vXmjCW38y/dfr8+ZGwODWiMq0gjJFfWhlIAC5E+xAD7pXiAJxho7Yb2bgdzsj5
tVwOBKchG3VqIQLZ76lP4Dl6lewIEa9A20fUhV4qI99gypbqOcjU+I5kGMPv6r2hssDAQiuj/ZAB
BD5zngb9Z5m3+5UvWj47v79o5hPLOgcCd93hAYC0DgBZu5su84oqPphg8LL1rdKAIFkETrQSTH0W
ur54qKOlmAVuIHc2zIJiKcbqtY70rbDQpi+tG2swPJ7bQYkMtcbuRD4cOioBQaXuzTgHoOMDkDkA
+x8+VtaPnr5OU+FqS2Am8aGzU+ai6XwruPazyeogigAcwTVw/DYFc0Ei5fWVfX9+CRdv4yNFZmEh
5iNT4ANCkazD9NI+Yu8V0VxD9SM5rOzWsoP9vVkzB1uHoJcKpwdTRS4EeWhCuVXLO03cGHhTKLZL
7Mfzui0f/t8CZ541qtXMMnpYR2mELg79rlGBoCFlcF7M/+NA/pYzd6KFAYonVMSnTgZqBxX1Ig6e
e9Xr632aennb+t3oonywXRE8WdmpFYJpGHAwU8urPaEsnh7I0gEFFFERAJfJZRNiBMw4WLB4PF9a
9iNFLkYyrysuZe7XGOcN+xXnuvAghfxpTgbIZws4s4oF+GB9ehlGFVLIDZIym1S9MICrFVYUPPWD
Z/NbzOLXoOoeGxT1dD+Lb9Sh2JxfiK9GfPods+sEdMKAOKrwHbEYyw0yAr3LZKz6RlHfhMDZcQti
DysyvxoXZIJ6CwkmwHqjMnW69v1IMKoz4Qm3znVm7KLqMV1D7pw++8v2Ts2hJub8JmbHUxHd2GgU
UDnIDaEUMnTRFr3zQUsByqPFxHfCyyZGd/j5pVxSCwjXGPwH/DTwg2cmpaD/Q+0NqCWHawt4Hfmw
AdTQeRlfw2XcIEcyZudSWk5EomnsFi1xVIHZsOx/qcVs5ZKhykI5bU4eex0Sy8N1lb2cV2L6yPnm
HCsxs7kWmQFHUSDCLkCz2LpZGFjRpWhWuqTWxMwCmH7qx5mOmSerK11+8P45zO+ovpKHX94RBxAT
4HjD5T6Tkg9WHw0ZdqQlvSuiTSpWtnxZjX8LmLMWhMlAQY0NAeXwUNfb3H6KwwfSrRFGfb1iYFnE
wpA15nKA6zY7lJGdgFBgWq2wi3TugmMOjncsQ/PDYm3xHJlK+jEapXgcQ4YaVJOl4corYqFgjU8A
xL+KXIFhf5kpH5lF6DCiU6oGIn21DffRdzNyG9PL90H2ZHqFZ11fjB/6g+33L9RFJhvzrgCDO2+d
C+XU6TMMCuaG6X6Yg8jrFUDgQEaIwmLmk4P0k+/Wa7sBabubX6bcLQLnUfnr0z2nMsmpv6JKZ8SV
g+YKXEdW90jWaCEWfdORTrPdrYXCgJWF3x/rl3W5s5xvDvPPr9uaiOmgHMXWeeL0ikEhwqLXirmP
aOoaayTMi2cBbIpg39GnhM/ssHU0AU4bg4y8qjES/IbnpeSAp6Kb87osyQGIC8aUQO01HYpTXdS0
lbDyqY7dgUCejmn3kIU07r2WtuSHTGPOV6xu6R5GqhasSRNNK14IpxKRTkh1UaPRzckA+d3+iiwM
LXFYvd25piGfz+u35LQM8g+Me9PCeMGpNBRxql6fqAMMybc5tfDqWavqLipEcAUD2xCGNx8LtYHu
qucWbmCNSL+wAuACujUoCvR3Qzyc1+Zz2+cXioVBPID0Ag3l63Y1JcuyRkxDx85OvJAr3ZegIn7p
r1M037rkHYTgm/Hacr8VV9bNcDvcvALoY+fsbBeY0ICVOP89S6t7/Dmzw1z1oP2MS3zOtIkyxADO
8HRewgIkBpA3jzSeneeE5zoJBUToG/M6vOJb9Vb49s6+zg/tq+J3h/LKcrMt0P12+SXIfsPd+Q9Y
OiDH8mfmKkhToYYD+RNaXpZd0uQ65IrP8dD664IAxAljxbEAIOfMUgtm9CqfJphJFHtofMhVt0F7
R27sz8tZ9F4mBBjO1CRgz068tKt8aEYbWeT4O+2Abhhm7mDdnReydCZQLP+3kJlhWLGtVGISYsCp
JLdj/5B1T3iJuC16gs+LWrLBY1EzA+FRqGWjAVE0vLScLCjafGVnppWfH7pjCTMTCEGSUyodJPTG
S57sZHKDWFErvzUA8GAvvF9pB1iK6OGQpzE3hFlkzvgoZFNzZgIzJOOPhZ66CtHdOv6Iy3fD/p4U
K+awuHxH0ubKhU7WIyeE+vywwyC0Uq5k8hcXDzS9cI4ojmC09tQBpwAr6KMO7t7snkV0qavXaYl8
i/Nqo0N38Kr+/bw5LJr3UWg1/fzoci46dcjpFFqxzggqJL7hMgPAKK7cm2tiJrdxJKa2cyfvS4jJ
zD0QOsE7ikhx7Z21tDfHl/PsFI2VHilRjh67on/uyoPqfDu/Vku+7fj3z47OmGpl3k0zOlqzK7tf
PfjCnWHb5WuljyVvgPEmXFvIA0zYdKeLNWgaU4HgDRQc6Wt97Jpk16l72jd4EK2466V9ORY1M2cl
LgC8V2FfSh3pzTH19fi5ool/fuHWpEw/P9p9pbMEcIshhaqHXAP/e/psYT7mPxECtDUgWwG3e847
PbbEsYQzqUI+wsqzDeKJeG3GZ9EEMD33LyGzF2odobMK2DMYehGZO+qJbxE0lqSaG7eP59VZlGRP
HBlTidRyZo6AlMh2Mw2Rpo0+SSO8YXIXqgHGn8+LWaiSTthjGN/B+86yEWie7o1Mh4QkqFd4nW14
lWk/McN2DX2s0b/YuCOyTENublG63FiN8nJe+NKBPZY9sz46CJ33IarApBi91qxvR0dbeYUv+VPg
V2Emy0CO3Z5Hm1E8xgXsZerRieBy2qLzjSYiPkCV0QbHTXsv6jD1Ca2fC6NvVwqlS4aP1yIMRkdM
jbfJ6eJ2NgntMcFtYTNEDhH3+pJehlSsPJCXbGVCczMwjAXg8Dl4QpspAC2VCKmtMCAZZlU77gtQ
7jnV5vyGLerzWxBVT/WpBt7H5RS762qj9a5Wh+IBs1O9iiRHjhNxXtqybR6Jm8VeSNHziVsJegG0
J01UN2OA/pK45IGF6rIEXNJO7Nvypi3HtThpKaxAInLioNCQKrRnW6cXWqhJdId6IfKwhnNflgB8
bavLOCW+oX0IoAGe13bJ6x8/9GYCbaeVhigmr2/2QJIRceRFZlLsSEVuWYfqabVy+ha6dKa3AkD/
7QnRFlfu6W6yDP2HTd9h+kdHKyNOejoUgNo0DokFcLkc4VormEsSNaiyn+gJ8VXervU7Lu4xQOfx
DciSIa8y83NZqI2V8QmGkLaHEBNWuUVdVreblgyuBNpwN9yyOPe1+OP8ei/Z8rHgmStHMb5CigfZ
HBkVAN/eFUrlCrkSLi6dTGAhmhrIMDEi8wUdoARCoGUhZFDs7RhuVbal1g9zXNvJyTbmITe6CkDP
C84bC7OEpzuZtr1htBPOgxbdWphW4YPqJWm267Rmj677XWIOD1b5mmpgHolAKFlpB1KsDVQs6oqm
dsx0UBX9q5MrPr7lFUImSN2pkxrM1VbAeOTmdQDMwvMbt3QygYn9LznzvKcs1AZMLQVC1oLd6wkL
Kq38Poaq35EIWKofQ7LWrrd0iaDNHnRVmNVEV+5MM2PMs06TJVreE535uBzzXc3xDmQyvNV1fiV7
MAUQroQegBT5X+4yRc84hp2Q/VTxrJo7okHmDasHjhe9+YP1t13+c+w92WwAOv3X15XqQHDFQO/U
aDnTMtGkEqUET3eLPpfNnrHXJnlPy9dWfQ/vz4taKO9BKcMgIDcFDin+e2orrC/aAW4OK4qUcttt
BtS0+o0W32gmCH82FMP9JXkma0/TxRTusdxZxCHTVFfUrpkGHjcf0rtTdk29od/vlSdaB0kT1E8r
XmbJq1PTxvDNxMeJgt6potaYoRpDWoS+2ehR89IAKJj2prJvsVyxk6Xjdyxp5s8ys+c0mSQhznMd
4pbqW596RrgSUC10MWHrjjSamUkkbV3SSU4h0Cmr7To3c4uDfieQkfer2yr0zMfz1rKi2ecVcuRY
wp79cw0TZEREeFPzZw6KACdfs8rFzcKTSzNNSoBkPIs3xsbmncHlhIRgeSDze9xwz9BdeqN9jx5G
j22r2xKPS3d8Pa/g0lWE7OS/5ZJTIxEZKBo47WGVzY8IVAvRVeRszosg0++YXxHHMmYnrlMznacK
ZHQb8DSRp+oQ+nJP940fPvBHrfcBrOSBuMSP3jLvAk3z3n/yrD3+gtnZy5it6EqG1R0JuU1HdVPm
o2ehoWOkt11V7z8V/j/v8r+in/z2H6o1//Pf+PM7L4c6idBydPrH/7kpfxZ/u83e3n82/z39w3//
xdnf2/7k12/517908m/wy/8p3H8Tbyd/CAqRiOGu/VkP9z+bNhOfvx+fOf3N/98f/u3n5295HMqf
f/7xzttCTL8tSnjxxz9/tP/48w9QAh1t/PT7//nDSYE//7h9K97yty//4OdbI/78Q7Htv2ufReiJ
VGICB4eB9z8/f0T1v08ZTkQoyJWD5drB7hQcfVx//uH8HVgWoJkDTqhhAd17wi5pEOnhR/h9yIqC
chCU3oBUQ3Xuj3+pfrJDv3fsb8gn3vKkEM2ff8yS13hUA0cJ1X/8D1CdJ5qg03MAQkBQsTsSiSgR
xxsH3VIPaDLoQQRgVXiiSWD/5mio6caBoEGrIM69g9cI+C4yBuYRFc+4tjHQlKp2gYr2660QEeDW
cykU32lBmWnF+D0RglDPtuVaZlA/jUs+vx6wNEDNBMAO+of1yY0duSktU8DcGTp6kCkWvc3jMLlw
nJwwjLcPiS8K85WzRsXIHFMS104Rfw3A/3T1Eu7I5UZibhmNi02nJpuRYRGkgQG7SuRAlixAm9Jb
7fcm5vcmsaoXG6GKK5LC+R5mtupj6or1PpHM8So5yG2lx91F7KiDH44C0LUO8BdEEfNrtUNGlnOl
2eA0dpu0pWRToVJ2Uee53B1Z3j+393g7v64Hxgsw8qYatgNnOl8Ps1Zz3mapHtA6l49ZmTTgTG6r
6CJ0YiBHJXr6UqkjkW5bdz/Oi57FF9NeoIMGFTr8PwyiOersMiwyYIChlUwLMNqhBSNznG8iGwfU
IRK5Kctwk9l15tstZq7jrntSEBgcBq18P/8Zp/fJ9BUw54lvFBiwaC7UZz4XM2loAZVUoIlO11yl
NlHx6bNfik2fDJKPmEpCk/15kadXyafIqbVlSjaY6CecMw50ZRyCAsIWAe1VjFJb9AUV0XsEzGuC
vu4uGpgtYqOjxQSE3TyxUoBVqTBHNAIaLBuQCzNHvg25KTZFRQxf2nXqNjUlB9YxcyXjP3sz/kNJ
PMlxxsBMBHyBWQgSYmejsmxFkIYCZcqyKgNqFalPm8gGi1b9WBaA1QVbjN9o41MRrvbCLCnvQH8d
LG1TmXQW1TVKZKVhV4N02Qxf1JC/ycp6YXqmok91ev9oG+Bhr0RB0/X4+wL/VBrvcfhscJXgSTk3
6UTpe7UAoF6A5jBznyQR0iIpXUNh/Wo/E/UcHDGG9BzU12YvSeQgmqawnTqw0yT2B8co4LBE4xap
kXjnTXVhGyHr82GDDhIKX3HqMG2r79OqMWtso3HRVvY3kFv9REqaeQn4htyR1UGlYjp/1NBvIZrn
FfFfTyf68KcuMFxv00zizEc0xkiRlIB4oZOPOuWXqqy/gxvrux61Oy3MN7yMQqD6Wz6L7QdVcb73
zBk8cySg95bmtoqcBHX/NPFS+y8FhNNen37azMBFk8ddGOHTQL2Cl7pz6xjiB7Zmt7IEU0B7alOQ
g1lTFTBOaDGwZheupeRUMjLWATPkgy2aLeX6E8B+a3CVtEGjMExCx1e011ErT6PB7SWlKw7rq1nj
E+Cg0VxkfeYvT40AMBSC8VbCCCioPGyjdPy+1KsVTU+fEP9c0Il/cGqSw0N6djernIEwT+0ghdnf
osF+FJnACECxqWUTnF/UJbPCAUINb+oeBcj2qULMyBy1Mts60Mey3o2R/ZLwoXFJGxvbzhSmm1Bk
ts7LXFIPmQE4BxSRgSk620enBnmUZE0dGGX7GDkOBh7i+ocw7EMX6x/nZS0dWySzUCuwUXongDo+
VbBSrJGEQ10H2cAyP1cq6ZmU55gK5dKLS9ZvS5F0gLuhLzwCsEYFmOqVT1iy24kf0wTnkYGJ+tn5
aPtQUStR1UFtGVcOrviLpOrYRoSjL4f254BtuUQVLfFlwreIW++Trl5tB1v6COPT/4NvGpfQbKNT
B6TeJC7qwJT8BVA194NGrgZNPJZa+YTQ7hZ31+hW5i8jdlxd8reVRZj80/zwAngNTgoxFhDnZvvQ
5Sxvoyaqg67phoB1yqWTqnybokEpEGaxaYwm6NIk3ViVo7jSEaHixrqJxnCiBGKaOCoGzUvBdYsp
UCXdAdNa9WsOnKvzH/rVOB3kA1GEQUCPFNYc+kCl4KQc0eWGi8v4lrQ6PTCHbm2KafOxU/qVW+Xr
BYarBAOFyN0jE4qewVPrbHrAUwiWaYFjNt1HmiYPps71X52yFt6Sr+uPQw5hqmWDkA0tkqeSGAu1
VKaGGmgV2StZ+TLqqYGBxuZWRogrk7BHJaZGY3aVFwcZEccHSksP2PvMB6ll7hagB3dZLKlfpPZ3
YdFuJ3qMVJdFTnbCRDChxfFd3WF/jCynKANLDM+Kwe/QoeXZqnwHzO1fSiKB4wWJWzzAsFWfkfu8
26Vvi9gq42oMWjygAtPM6Z2MOCbDRiP0kx5skudtY+79/yGPIgeIvm+QVU0/P3ozxblgnVrWY1Aj
Or/gTDXvmii0Vixw7pInKSitAI7dgRUiZj2VkhmJlidqPgYkHDN/LOMfYLv8LozyssnVwBFjviJw
bhoQqOMdOEFgqKj/zfG/wHIJ8igtHQIS2dFLWaUkiNvqjdTau5altZt3SYIuPqNYkTsbJ/rcvykm
BocI5DvwjqeamowKJijQubOqQA4HtxDhOshz0RmV9o1+IB3GT032jY6/YosC0y65sWhxGSICGnn+
gvQ1czsH/KTnt3l+KLEeeCjAR9kYtZ9gp04/SwJbsSlwFgKnaqgfysjYl2HkeE45lPvzomYp3s8l
QJfy5wMIRV/dnt2F6QDi2UxJJHxglHn1WKCOpgPAziajG+GVgPFOovrWqL2ZfbgBVyhqwxMxsMGN
DcyDgkUm+XH+mxbMAUOmwF/CdYE4S5vtSlsZMWSlMmCNJTYNYhFPr4DcYNrjG9GHF9ZGAFVIslUo
pMnZHV8RNnpGNTxQgKQwlfnMmTNEzgb+XLI+GJr0V2aNgN8GrWia+44skoBQNl4iE88vrAwdPx1L
axvj6+BvP6++ZSx8BkFlCoV2FQ5zviVtVuld1CpdYGS9/mGW4WvaJTe9StptaIufad9ajx1iG2SQ
NSe6r1k57LJs9HPixHegE9+nmU0v2w7TILIGq5hhR6jZFQqvLypD1hsD7Kh3tlLHNyUY9/apMWp7
pxiBd6VmxauZV+bEpKJ+F+VIMNDDnW0btyAMrotqU9k5GK6kiqmMMvezpsuveV9sgRKre2Socs/q
C7KXBvtRIL92QH+4jmQboI1FzvGRreE7jPBNQZBS7XV5P2Rj4dI+7XbEaszripvMTbqM3+SNGLex
g0G2uNKYj2A0wyBo38urLK2Ma0EZsiKWWtML2Wvpt9RGV9u2tAWGHle248tu4GIEcCU6zOCiwHd1
ehjHilEjzeou6PPW/KBZFX4jGmhy81F9MmtndZTrqxFi4xGt4YmFDOMXn6QM1cDM1umDqNAfzcj4
hj38we3ye9ukqZv0EZ5Uza6ydaBCKO/ndf0c1zo9AVAW5TPwL4KEBs7/VNk8GQsaW1kXlHYUPrVa
Sdw8sU0/t9XwPemIlfiZxJA8yRR5b/Vh/5wpOnuMs9q+iGxu/epYB0NkUrkQeVMWrpIlOrA5Kp6M
CJvgzVJ1kPcquOg8pwD3prDxi1SzUbelzrVro2mT7XmdvnoTIAMB1mBCdHPQGjQ71Jk5DE7d9zhN
NWq5dlknt7WT0BtaStiOFYd7sH5FgSA2Ev3nRSMQmKxjtqBIeuD2wheAk3l+lmMtFFEIGPEgjAE/
tklZkYJ4neZ7wqkAl2WJOjNPUsx2g0/d3tdlYuYg5lPym9DMiw9Jk+Q5KiyBt2QCONXGlLdjaKKY
OqatccFKPrxQK9b3BB12WSu1axbT5oKkWnYNPDu8nKqwQHd/F1N0dLe57DZKguqhrMzXQtOugcij
7QjhxkVJee3Hff5tdPI3vSginDvB93rTkGf0I9rfB+6UXsl5dlVIXQKkGdhppUmqW5GB7QIRi3Pf
DUZ53RukoWgDafM8KHND3ytOVu9iCgxnDqpr7neKHoy4b3eF2ZavsVC1LQutwgPbOPrIi7LqwIg8
NC9xzvtvyNs4QWqkpA7CgSdeWbEIKCgc+YWg1FUsRJ7X/BKlruZGKgP+HPKOX4SsB6e73XTjm5K2
yhvibO2x6XXzzZRVW3mKg9kDV2tIHjChla8ywxzHiKnpu5S12YbqIPpWhZLcYFxhuAOlGcd8rxK6
KE7ayJMzpvkxCsNvMWnR2KPonYouTWqOZlAWgut+UxXVdR0hm7xJqyL04oHJK7NUuA+SzKjasDLO
Ei9UFGJth1BgLay+ecyFqDF/G6nl69hl5aapcp64mq4411qilVcNxinctE6K71Sv4gszjsUm4xEo
RiIM/9IuTNzOsgULap5ikLdEWhewuKlJXGROezcGltkuGzGlXNCoDQadV4chZWxHkir9UKOuvR0G
anlD6uTuiFbK6yyX7DAYJNnaLOlRQxiBAouBBK9Rc5jaoLMgLrWrOFSV1lV4GvuiAwSwqzdUOWhZ
bP6UYigbBBJqFLsjXrxRQAXSXFu0WFDDs0hdbUUXVvp+qPEo3nCrQ62CaEaK2F3PMFEeU1rtVEc6
AGOLFS9iXbJNrVDf07wC+TpN2mt1sJJDzCK6y+pmvFcVEtde0jld4kZ9NhxAPB7d2eiy9kazdC5T
vQmR404eNJZql5VZFltR1upT7ejFRWKVZsD7Idw0NbCVAjUp2gPQKCu/KiznKWVOt5E1Rat0a1W7
sTBk5RkjqDPQGZg/J20x4nothqtQ6aSHDg9BAZnrkEMPbAEvGW3wwNDWH6Wl4JBpyT0jsjwY3MZ4
etc5QR2a8r5WEF+4I6fVVT1k4YZjorzsBhsrIrRrUUTVVBM0rkILCA1V0x94qtnXnNcUzTlU8y0H
tPRNkqP7qC45tdCfaCoHMfQA17VY/YBj8trate5btMx8BW+KraiJvXdE6hxUmii70RSJP5qK/Zik
wg5kFDovgF2V9zIm43uZYTM7gDJtSjjN+xT55atWLYVfZCm9HvLMurLtsLv6v9R9yXLkOJrmq8wL
sIYkCC5XLr7LtSuWC02hUIAASQAEN4BP359nVnV3ZvVkT13GeszyplBKcoLAj281qMb+EeIU+Mik
h0dX9+Krpm24/+2ZrmMbV50do2vNLbQvuKqpc6Czxh6SqW3LsTe4+jn0Ft7VMC+0JYci6iUAQ/Dk
ZDodoCHKCs794Zxq5u69tq8yMtqHuQ/tk7KEn2sr1G4BsL8Lk9pVXph6VbdmcWFhaD5DvR2d2l68
r7HNZhDlwit8byKHLqaPcT/iMNImq0IeiweOK+qDZG09Qobd+Esebt52P6mN3K1TItDSEigMi6Kl
mcpjBAn3OZ3JXcwpctvibn2FWqpCNPb2zFcRXBOB9YsfYYCbLhohN61PkHtpCIGwGKfgNEnQXcu8
1LiQ8BAFTzXO2m9dgu+VY6q/hbMR55E08c/VSsj6hlWdSaI5PEhrVqHRJUAakWl9Vqz4IL4qP8Lv
GNhFXqmaD2aql9PQjUfdpOx+yVKzk5oOJ5TG6it0UOmjd6uMl24enuY03b5vZuRfkCvgHmXWPMtV
eZ/xlqDpQHGKwJk5uBLn90UnoLcVyLZ5QJ9TExw9FszuTksu8lmPIsitFDq510KY4LAtMn0CmKJP
W9+Gu9il+GbwdMnrkiyWV9bP1rCUM1vsQUrDHnkX2WyXTBlaToN2pbgiBjIogdIKW6ZEe/k6uHjZ
zzFLdg1yIcAGgt61RTss21Fvgd7VWspH3cbLcOt9U4UR5rWz/lo0xsT30NaqT0S+2y9dk3n40YiA
3UHIVH8hHlyFeeOpZreOi/oqgI4nRbx4saoaSx1ii0yL1N9mys5T4v/cZpVU8zLtkJW55WQZhrZo
a3o3IovxS+bLbs/rRMBYhEq0AqfM+gBwfPmetF773vo9f1Hasl0vCW2LzK7htAttOHLs4t72zYsW
OZRRO6W6wP++P1C2Yb/xu+Oake4R/Kj6tcHZUQQ0kUGOz2t9RYGSe4DLBKgIW20h0WSJ0HShySlo
xLBjSs7nJQYn0+r91idrZXE9eV+zcLoulNjXus70trOB18CeFJFP3+c/dLIk92yi5qenO8yJc7fQ
V7tiTwE76+yDRoZtnLc6TV63LQR7qKh/1RrlTZmYQwCPk30BYJrAQtF2Zxyp3bd587MCGftNPknE
zuClK4xiz367nHHfgYzWIicwG9m5M+IxpovMs2XILp7Fy7ownxyBOqakimtccPYBvJoXRANgBqVW
Pjm/C/d+sE5lAwbyuxVbzxFus31zPGr8HQ5pyXDFuQ0X0YIHNCq8nU2TnZwNTwxz+KG3ZsCVA3ee
vdnoQ7d6ss4TOuEC04QDTjkkEWALjojB0Z5I8Aj4TFL7sK51o/PfpqBsZs1+aTQ9qmVst9zyfjhA
N3tK8TveYVwZH7CRIgxtSt56eptjEOt0jgny0XyxPK4B4zsc3eJsp+3szz0rp3hIXwSmadr74z6Z
MVJ7UN/tlqY7zOvUYwOFdQDXvDGfw+SLrPtqbcBNzR7MKxAG/Kqxpg6Uyg0KqJ5WqU6q3pvjnW4Q
I5jWMs0ztX6Fd9k7dKPFr7xq/EDaNm/4hNof/dDIvJV+smvThF2HbMB0nWbHli62SvtwvJ9g2TjO
N9DIDI39Esc9P40dww5kavfmI2/5rBK8KqpX1dpxJAvAqVbOo5U5syopEpu2R3ja9sMsloKMq6q0
OnBtXRkx8YKXuStatsH4I9Mi83VbjY48TDFU1u0QRI8phMnAEi3au6xDTcTEG3nfrto9hJse+50x
urm6ADsoBWH4aESj9lsc+NfNiXucbbO9fTKYYB3mjd5gHF3jbKx4EvdFho3ukdoZXGrX04sY+fC0
EpZd0qD/qBfpzl0HAKuM5zi92NsXfDMJVkQ+7/JAsaBqvCjKGz6m1Whbc8DuP+fJMthTs1oKPIzN
r/j/nBe8XUhn8dFBMdXB9M76d5dwuvOndi0VVu1pbh0mMlI3+yHqIszJtbiEM42xY2k8Q1YPFa/7
q6UyuHoQbuYCM4Y3h/JQIwZl14yZRJ9yFuHb1w8Se7KytHHXpiZbSTEMHv21Ja9erYZLJ5l7WnjA
j2RCAROb62G/hD4uOWpu0cUU+CvyPkCYWmyfgbskW9jvBxO513jVUy4yJZ4iEUPWMfRwJCZLCO+x
ryS9I0y2JG/6JOpy5WHVb7i45ZALDmdwJBwmC+dIkhse4eWZtwAWr0D67Q5JTk3FyMjaYs0yWgqP
bJ+xiPVa9oiXwf+H1Qvm9GGKH1zdECyd1KjvIunY8+K1Gr1u1qodq9cUhRIRWR5HjXtuIfxtvQ4I
Dr0uKrS7IfR0mzNXY5tSZutf5k54l45EFMc9zO7AKAOk7mTAMKGvKecISXY1xaP3+8g+wSpG3+3S
//LEQKMdkCyCh46ER0jGE68DCqJHqFKc7vYrKgYvgKK8E9uI2AUtpLu8i+ccUuTsW9PH8ku/eFMO
TpjvIYVD43cjMb50HB/qZhw2XtRhpJD4YhKEDRCXsFGzez9GH4eKN34YVQj//USR3dR5w9X2WSEX
muVu8m0OICbdCy/lxQIuyE2bq3o36F2QeWldIAC6rlZOksMCZ08Vu05/OCyv0mcJ3dWpl+wopkZw
+5MTM+6fznugPRv3uCPoy29imikyQdVuvVvyAO0V78qquIxNGpxqMWkwY01aaODcOS446W7cpIZ7
AUqlAW2K40ox1BHblL6o13e/ZQYKPTwctcanIYN1MrbB26a9n4kU7G2B7ezHMvn+bptZ/zF7PeQd
fqsg9Zzk09rN7DRS1Vyct2Bvj6hfNtoRWMVXqKNXmQXPWcS4LfRGc+fdfqUxBvKywKo7mUDnlBiJ
/BUkURlvGS5LGu5XgplumrR3GBCSVSH4ZT75QK/3lmb1KdgICqK8SZeBhAibpRovqwHjFDK5nmds
Vug8Mri/eGN2B4B+C4tmM9CJAHQ90CmzS46JAe3yUtUTzle40V5Ct8VNHqtgXfO2b4aqXbu9ASRy
l/lAaA2hpyBep/1GDMZbRmZ8ikRFx9XOJmfExbniZPkShe161NobwqIeO6xfaWgFhE2evT7DeWfC
cmleNho1J88PFDzZDQbGuktB32icp/mSGkx3kuAiIF7YyutjHfislIAkgEC4Zzby+IQUGVNylOS5
G4Y8H2sSLDtJeo6yXAmNlY8tCeb9fsx9f9MFPjS1BzKg4OjHOhcCHSB+jupb7QDY44wSY5BcTDtd
Z4vrIo6dYsnI8sHA1CN2oP6WhaO9ui4GGAXB3gOLUDkIZCTKkToaF0tdX7IEgrN4GuFtr0VWEU8d
t83gyI68r9aI4xg3nzLoOzh0b5e4VYXlJDaEQG+wfGFayPZm0sdonptirYftZZH4ZtKIrZhs4B9Z
wCvhg7zCXaUYl3Yp1coGwCBuwxubiUrDz7xT/oaiecfAOd5OBMH1frDtekkFEL8wUshaTGtRdrV7
cQYtS37StpXvxcldQFqUYnJ9IbLlVcuxFGgTuApxJ6BOuL2TMBNiB+ye6jadcsr7DEtswrxr9zA7
vuIhvMNw+IYP6g3pAoc1Mntn4/M698PdgBM5qhbD9FDyOh1rKOZIhhFlcxkS9BN3aybw7APpxHgK
QgxB2ybyBDvlmg8R9dKck849pJuxjxEfLIoqFuk9RbQd8oGJ8JriRv/JkQRf+IH8soGjVAjKGtdi
ZABPMjToVi6CO6vm9bwXNos+8D5lubht+w6L5RzD3TjlGmBRAT3+Xspsgm4vfqg71FKYYCFfloC8
pFsYFWvf6yuFqC+HyusL70NeJplrofcKtrM0Q1dpPM0DV2GA2j+Cm1m2jJiEyIq6B4b7PCfZ93Dc
XruR4SqJWztOUQGgxYmfACfaYsj4a2i9GWLMZimSbvo512KH3Q5LDulfJ8Cb4QMNF9RmiMy/a5Io
fSTpnF55E6gy0LM4QBvXX5kXHFvckq831LvJ5TrDppZ2/K12TuH4bukVkYLhXadZd/UHA73kwHb+
Sr6mLGAFkZgd6iCkd7E1PV6uNT7EVERfk8DaQ4CYsAVE+XXBaAB132R/IHJEPylhwRrEuLrUW7Cd
gHGDP4hh4iqoTfQunofxgCyR/uoNor6bmi77kSgThBBWqsxHFZEHNK2DoACRIoOEu2Ns/Ji/IpfO
xIBxbB1+0C3BAdUFsWa3CzK5Ln6EgZgxVmp/bt4TYCLnAe/EY4JncGbrIM/SJy4tU9j9P7PYNfhx
jQAt4abpIIVj90mi1yvFmfzTCuE9a0PaX7Xu3QVuKP1t7En7NE3+EuSJD0QrGUDYu5UG+6lOZhD+
t4B6gDUVfKpYPIrRkpghxasYGiR4j+4lkNzsbdYur+MWqUc83ckvppk3h7rG4MOELy6JYV0Fql6f
pRJ1V+G+Y9FR5uJznaArZBqmCIZNu5qCNGorYXOc7yZpORg0Mx/FYDvgjgLSrTFKd87EArLAZbpm
bUzgTnTNw1x7/XNvFnMwnGKqSZH85apBhAycAO5HqI4MpK13QxYAaIdxib6zjQOogKIyq5be4jHN
GBnEOZywvYRp0v3IDM6pLVnhOLLw9SEOsKHFQHpdbF0fvUlH2BcPo02iXFal7YBUfYBzXpkOg9K5
szgm+g15j3pKyBsfCWC0xLJn7PFPQPRgGcGVGJQ/RpPnFugjBjW6G+Jhb4kREBynR8ZxgKVInE+C
xi+CAMtkzrrvExLGy1FZRBgm3i84/JFl22gg3D3Jt22OKsDahwZkQ2E5etm8lAH0TfHODe30xtPh
iFd3/jAzwBrTwYanmngufEiBtRqACNYegIGG01OLPx09MpReTOCpfZNkqtpsN5UdPGDHBih2SXHI
fvo1juiJ9uEu2ij9dDbICjpbUs4Y9OKlwWCyZsuZS6UvNwHoEXi9h36gkJZmW9SYRyjhLJpMot4J
33ciAyQW+OiA9AGCHZ9nuNdzwFfLnWbYKEK/Dl7aec4qfybIe1mobDDlMlyMxhTViPHoezlEqzEW
k0VuKWCty28XbtfI9ZXBv3shhN18u2LKfaeaQyo6imN3Tc98RGZ7lKI4iIQ7l07ArAZo2/ehCufn
IAr6/RI52IsEpsIcAmixJ0uXHeD0tVVIJv1NGJW8S8HbryaYxjfgajFStbljohRho879YsefNViC
swTLdbQeYGKHiecybLF+yFgr9tKxB5dKURLpmre/JlzCfybPbhIy/Ano+YWo4M8ioxVkVNv44VAF
kYgKb4QZFak9rxJ5U6TT97IO9DPFb/UKzuUTxxOGlrD3E0j1SEff49s4vbI03icDrvqd370Gq1Cn
UW0MhlrZAF+j2X/zO/8XDDzFPg8hCYHx2Qfh/UfOLQLCVK+khXpTiejVcbSzNpY0uATotuhQvLYb
bztOOKufDcGLNII0OIt+jO50KuE5DyH6xHD0d0fIHwwhf6VHv0lMoMQOSIrAf2QS/4n3JL4c2Jag
UC8E5D1CaQI+6rHGBTNHumlURnWLmNkRDRV//Qh/cy38kTFDXS25tQyAhUTY+Z/Y/4RuWNETeng2
FXSnTCHB1sV2EWXdJC9akHfI018d9MRFamATbxoM6hSEQT4NqXzoNo3AZly0AD20dyAi0+vKI3VM
BkfKzQPb1m+hgnwWrsiiNgHIBBv8lhvxy0B8mwPRRo8gR0sQ7jPhR22Gaw2PRh7ooJLNmu37DbI9
Cnr+km2y//CQsl0mXRue4qxvcS5sCtfuOH4BHNMc/WVbvpk22EqD2NG9J0ZSQk/UYZrpvyFY0cKv
izL1D7TzqhyvnjpHG3Off/2J/pO6P0H8GhwiUQZtA6Lf/qzczZyCYnSFXFR71JWrcXtY77IrkPh2
36kYaNAQJ83LnHoc2037kwexXxBB1/a/4UP/SdgAYUUIpxhEPqBwUAD+x5W+4Cuaz76qJkfix7hm
KbgKsj789vf+S1amF9Xjv790Md3xD6NG9Wv6y3/1/5HXKbx1yv7vfxiK/snr9PY+8Y93+b+QteH+
s+Ppt2/73fEUhH8DsADzBQTGERQ+MTR6vxuebl9BJQCeHaW3CnVIxv5ud4qCv91yV1N4NyBUglwR
D/XvdqffvgQdA/59CowBovF/xe70mxTxPzYGhEyi5CTEWr6ptbC7J38SEOJCHQK8hjMk85vczI88
eqynd8xggEvLETUg/j6xz34MgOlwv+v1U8bvQ8LAvIclvSUd9XpHWAwkdshT8yKHN6LfqHtt1ld/
uzbDAw7VUuwzFB4Lu49rNIw+xuojTa7MXpL6iQbP/28X6v9Avx3U8X+1BhHePn3KT2bUH1bg7Zt+
X4Gh/zcoXyEPhjkugx/ottD+vgLTv6HA8mbWhzwlRa7lf1qC5G9woOLIgF42Ill0ew/+YwlC3ZYF
CeTyIASh0vxXliD+/R/kHFiD6S2UNkmAD9y0438Wk3jUC3Fv6XAug/LnOSBw/xZuOEUjDiJrh9xO
2n6P4H8MQQA5yANxve1iMF/dxA7oDBRxpR1E9EuvQ7+SmDUu4ziNWyW4u3GunfNfohDZSah2NMnP
lgDcK8a+z7oLDae1RAly35foNgLtDBjtM4lsaPeRlyVoWZ9oCWDEDMVcNx201Axp5JGMhM6tq3uZ
RwBMQXhRP6/5sKFlexi2Zp/OuHQoRP1uRQQvwWvfA8nK0X5gcSfHbV5g1jffHQ6Xu4iwtEG5UDK+
kgiX3SLCJ+AVSR3VSOzWykPNV7+BrKCoJcq9gGrc95nnHwTxyKMCsvEZD53yiiAy6hQNHkeqTKN4
X24pT79NFq0LeUYmhaYdgYtdKZGF2ecrpfqCTas9pT6MTNfOTSEk0QNmW5Atvc2zDVrqQ+RC9tJt
hJ24P28W2apd0hZJS/prG2+Ylxt83N88tFh8GccbaOBmnLjJZpcblKRwrk+Z0EOlcREI1lAjP0w4
xBgA/gdZCERwefBTPdzch8PyCmE/BEMNc8BsGK1RfJrVI2jWOUnxR+jItb/amUZ3ltr2ni0R+UHl
TOZ9jxkSJQBqzuJSzX1m7tCHhYAJqKsEHu8cHLIeDh5k89hHFS3pXMnNQi+ESx1Y97WJvZyj6vtB
KgDS2ZwFeM5Ne0m9iH9BtEP2FoeTT6u59skpmWfMNB3PPPwt3eS5vKfZE3jG7g0LHNcA5HLW4Gm8
dukqr5YQsYw1NBLlZFpjrq2VCBmazHYONcrLy4yrZS4jLL706CU6eOvDLsDypwEDsb6iGZPRYRAV
q2E4Q2sfe/fjehalN67BaxR7yzvHbWMrRzutYtcN4HfydokmSE4owGPgKJkHxYdOzDdgf12Ub9Ns
71jrjQ1SSonBzVa101PLpvpuFc7Hz8gixNpAs9avSJTg3bGXcQfwFOwqmozmDfO9l87tA9iNRBcp
bKxjjjWkoiKFDkbkU2giW6xMeUB2vRE/AZAVAgF6nI3XFBJGAbl6hHx4sSiv0kiuMOVgff4JHUQD
mNDXy13mjeyEWTo4JKEH7xyaNGRfqtaZ/gSyVB9HlfTDjvaBkBC9MYJEER82P7g7yZ2rV7+cMhI+
CjQkR/kqavRfgpPsEdfbjP4jlNi+PIJPsJcerlUsYtyjeRHiph+9TH0y4focJsvfy6b/pSHq/25C
urnGnyfz+Tndves/z1L/I48oyKn/z2PS86f5weEt+d1efvOQIyTq348n2L4hKMC7lwUINglvl6J/
P55Q7glm08fXYImGcPIfA1IM1zd4bAjgbqEWJIHa+x+nU/g3aM+hPIcP+uYMx7z1j/Ht4ffJ53eL
/n/tB8fl6I8DNo4nPGpoR+HQw13lZt7644DN+cizhOEAiHE1OvGm9SpoaenJS5h6v3GLX0IDm4UT
wIgnZ7+TDHtxE07mHshufeG4Kv2o0XhbZIKnx65xzRfA2NsO7FZ0AUUPXUuDk/lrINS4110tIUJL
MvkAoUB3WdXIf60s8h8h+qTHbJu8K61b84TXf7gGQO5xh17nBz+Ipjsbz/pt3DyGgIhGVCudKQzZ
iVe10y1XJAu9VzENEQwcPjtOges1YAaD265vh8eUuug5MnrbE68VEMemIE0bvh4J2eTBahTwrW7d
wJLH9GCnJrxsTbBVatz6HY2xWapxvUOs7wMLgwqyy6cuqFHmHAbP2DTTApMJARNmZ3wMpH7PUrQh
+iqobD2jxIEjMn67heatPX53xlEvOBe6S06mT4Y9baedCHAEkrg5haS7j9nr6tSTR28iSEbXhxlH
8a7PVpblPvTMX6RZ3EVCkYfffp4+wQJGe951/SHYEM3ZYU4AirO6H4Fo/OcImPzRc9GL2uT6rYV9
Hnb5yNtDGYBqYHIVyFffb4HBTb1X4R00ZPp1lb6rElDQh0R5ywvjSJI0QGDnHGXH6wmtBXExteP8
NhGLnWVtOlsxnO732dx8zENfBaJXeY8RH4GKPSm8lAi4cab6Ywbtuu8HMj0SorNcdszb63peSq2j
e+rVURmq6SEZp68enEt5M5BidSGmChsd4TgvbTSUK23m6zDbN6axZTvrA8WffySEP9GWQAbUtnd+
HepT6gRAkH5DrFgk0GJOt/O02PPgNYWHvbLT5kcToi2AzaytZL+8LmEKhfjI5ubiAacAJTdo/BJj
YOYylLEqkzY9ol12fpsT0Z6DJl3PdYpPB6LBLR/jHlSP68nORy9ayYQpEaBWrcPPcEh74JTbCgyN
WQALpxphRAUbyVghG8Dbmxj47ISGr7Cp65Oam8rKpb0z2TqDVUhFGY8pmp1gKMNolH6gfzbaqSGq
w3xsEnC2QQAd5hrlUcz2cJugUAdl19x3Xk5dtxSCkjwwXuVHiCZpIC+a0N0itwjTnLKHAVpO2Fay
T2MgwLLpjCy96RygHCiHBijIGTDau2axujKU7SDoZtWyivMSQsOwYVyBxrCB1D1qz0Tz4LR0A2pc
PX9HDfQ3E5HkyDVw+1Hp67ikEeDwbsrbZPgYPfOaLKu6R3jio4QaoOgmkOVu6ZEjGERblSTeO5jN
9jLGXDwZH9wwBKR+mUQK/Jblhe1AyIHSdimwY2VyvAjmfZui+GyaNNq3zk/yhXpFO9XsHhpc6DJE
8y3sen+/dMH6NsPks5vVMD/PYD4mZMEXooGOS8tTAj6pk+SX6PnRRA2/i5mN3lq5haXu7ie0zpWp
g0zNpCiCIev6IR20tGzwyRu1/VDOJkU6xeDtCEcB2AReMBu4v5Om3UrfNC+A8UEgwjwpXX9I0GI9
lqniyYVzrt8ihxNfKPPRNeKRQvT8wEcwfFl055HgiLH/TSVhn3MmsCYn/Vw3/Kd0yTvEPFcKGfA1
4ejSjaEkyXtVHyAcFieqpwhLPTZw0rXL2+D1/R0yJeBYTDzwnNuQ7GrbtR9kycyFM6Q9r7bbfhmh
2lKSDlaPLmbnlifjfkbiGslHH21xSAirCx1EEIvqoIPzxlo47jq8T4NeUfYut71xqZ83q6A726Bn
Kspq2N4RyLzvnVuLdmNx5ffkx7ZGkLetdYjiG2n3LArTs8MAd84Wr3lyiLf7zhVIwDJpIGld4t7c
oz3mFLH2sYaWSlZdl/Ediza4PVxRZ6kk0FjGzc/Ya+NDsGTiK9L+3DUxo/nM2h5CYzy2U7tlEGsD
+U3T1f6g0DC8O3DwuaH1GX/IlpQdwizZwI7woa/VMtDgaMAfPPcJ/zlNQVJGaiCQxAbyTU3b8qTD
vnsbXb/lMKceG+ND/sFC+eipJeCFg/AK3SFb/NWzdMll1le3659L5GvdR6pcxeZBzdzU12VoP9bG
R8Q+n/pi8JKu9BvIaPFuD+G7hgAIAUIeCFgO+8VNTlo3PphTRnYWZh6eh3IYnuQWg1gY185L96Pz
omPqWe8b1AYSvAN2sxISqOQl8r0Urmmp528J9OUH3I3kw+TNyxFGZ4CTUGCUIyqzGKIK+1Dm4ArM
hYgR3uOgNuGrljikFh5iG4CEePkx++ma5rVc6kPQDvoNcXb0JQoUhBqtbgCMjx2U0YdJ1d77MPP5
aQlDaIxJKp+Qyjo+YxRJ83CVcQEBy00/Cz6nDggCKX1sWiqj9j6Gs+tuGcb51LSd3tN6a8FKB2/g
a7DE5l6dM23JiYNEfsfn0eAAjgf16Tat8sE1SPnHP3JlBxLqNQGouuSCwbTrLwzFO4EhD63cqyCD
PHqUyxNUUdWQUtAnmc9LSJufBXDkUfhXKNKevDbBSazqYr7dUcBHvULhUv/iZo13jiAAbXT7Dj6g
FMyTDy9AtJQt33744W6pk7ZsGh6JvM1qd887VV/SFtFfi1iPUbC8p7DVgnvGRgEq2dM/buPimeAm
+AB9zATwYKsRNN6gyqWe1fuw1F7p2Kxvy/eODvMeQoVcrOj6DbNp2Xsbo69RMK83WxS5g9IjevSh
e93BQJwj/XCr4PEZH28A8ytkhJjd2GSHZwFjfJWKKHtomBzfuZlpAd16VtQdeJN5a3H7ESI9NhRC
fg46f8cgj99N2Rp/xsn4w3UJCPBhXvHh9GYP3jb6SR1tYOCXI05Q0xezwZCGxMgzVVv3TNs22fF6
MKWx8X5VG1qhmuBHIvw3XPXn0oxUXlVm0GAkBuzqqrbfupoffDfsQ7yX1JMXlqo9WFPskpm0oDwi
/43jGRt4skN2xiEkPxfhMKVsCANF4gSKimq+klx0gv0cxvY9gS/uPuyDSmhLQZC18olq2DyjKGwe
kPUQfhvMspylt6hXBn/f/Yryx0PcIeJzhKCo0KuFNK6bxMcisxoecsAHW0vI68o6hVFADukv0nfI
uA7pEO9DjXFWKVbSCNRf0OUQHd87dkIjhiplv6drggtrFB/6OoY6xGu6B6ZMc9pUaA52hGsgA5Zw
76fL3Fd863WVhLNXBqyeK4oT9ihD/jhvLvlCSZNd1224WeeVa2CeC9QrWMhRoQVunBFR1rgM+qmG
E6+KILQTPvgSQKKe+L669kBQkJ0E9TMAJp4iExyiS5i82LQN+1mki8gRiVofBTSlv1qEnRx035wT
TqYTwp3JGQIE6DgMd4cWRVBHaCnn4zYnIVKxg75YMAhzJMyrrINAJUYIXQ8LGNzRnFcwIHRQAEXo
7Fo6Wl8Y7G0C471gN819HZxwMZ/GKtoiApUtiunwlkZoamKhY5AG3dY5giL0d2M5LuZ02jMQsF+R
pRlhfTi+9iUWPit9f+I5pqigKfApB2U4yvrc40VDiGlr4EbH/EkqA1xgrcJ1hfFlSDLvJTNQ5wDj
SMAtoywMEasZJQcNPnHNIYPVALu2+ctqBlkMKeF9EcXGgSoHu/Fv3J3ZjuTKsWV/pT+gKZB0jq8k
Yx5yHl+IrMwqzjOdpPPre8VpqSE1oAvoPjX6TaegqsqKIN3Ntu297JmcgGnyF2U4Dte8FEZUznrM
B6d7rwxNi03KcvJN3Ar3WTmJflOdkuJxYc3HDn+du03qtYl0ZXW3wRdZKYoDM5xaj3CAyroW0bFQ
z+V84/yKvLrj/E+2eUIhN4y9vmF2n93FWpehddv9F+Z4XmgtL5o/pjasX0VDbHRMnHm7NN3zhHyH
zY18XIjJ7go7m2rOzA0zNMnkXLV0b6/KOVc2dxITyupq9bI/5nVbPpu0ARxMNHVcIFZYCX6AuUys
Tz4deejSwolSlM+wGbQZk4lrn+NBfrRCt6PSG/HKgBiz97aBN19W+CGCGnfinZKZuV9SkiuiJfBM
HIpSRWjT0eByPmLfXHelVukR7k3tNDP6D7XZWbdy8PRTzM23qeJeHOo87fa5bWkb3O34IlvIVe+D
wnadt94aSW/wuUEMFbVupfb8Eheq3tO07Ia5MN6c+YZ2p2F91Dv/V8XzG5jq5jWfFb6+KtloI55j
B02M5ouMAWvPdY6e0VJ3BCpEmDazFjiFpp0mJ2qHpzUVj3NvHb0htzejY9zTMHxK/0csycHMh90k
Z/+QVRk17i23oc+PDR1fMInZP/opftcltrIDzwfzxXEe3/lBPzAF26DbmjdtznxcgPn45RTW7zlP
T1OdOVg4cFxUWMpY1LV0LHfK8cSw8iP9I8j2BCw+dkJLmjQM/mRv3Jx9s1i/z0DUXvFcmZuC7WIg
I+NLX7oypL0vr70ggG8kpbdf1eLFEX2xfdFTxw1a/qsu7OWFCE+HFwMVlIAeD/HixlSHAvkbC6dG
1TusuThbst5ltVGfkLFD0RfbZa3tJ/y02hZ/8bqDa/Qxxan3zkGIHS0rPi2nFknYaK3HPzoztFe9
VuumNRt7x1ffRLE52PsxLp7niQ6Roy2jvPDZtoxXUASk+OtH1rhreHLWmKkm4XM8mL6eA8PVJzdM
9CaOjNjJd/xGBs/+8pTl67fyEtIC2mgx8s5llE9tfN9h+Ofjdl8FNLkmcO04Z0NDLn/lk6GHtgGI
gpyr2Ih22SaoycGEH+zqupP/yBydrqiPvQu+UIhB4yUrqvLORrU5iS5ztp3Cd++MN5BE7wWz27XR
IuiOxEC+Q7ll4NsUmB2+oM7/ziXBrk7VU1CVw2bRzJPIOrxMTudHyutepK099US+UQrtjito+Bjx
xO9pKnlebb6OzvfLoJucad9Zice/kAtpTq6xQSxqstV6Zyzl52rp+NjE5O7HiQaU5gV2ecX4osuu
ptYnh4V+2W35M0wv29lU6IGh+jZEXDE3eVLtMseIWltR8OiGRwHC3z4Nxlc2onLqyvzM7c7b1HMW
5qsg8jfJGCtDXG/49gQVMRqwN1Xg2byuCJpyfTBk/QSK+tC1HEmMs/2IQTWHsEW8x0isM/dtEGvx
U2H+0sx52gFYIJ6z9NkvonEyQOY6lpP7SdTiNFKud4aB27rnMiZD98RdMdzJUrbHirRKqNcmPdZs
neLYXA8umW+TmXVoW/EWmNl9V/sbhfxazb7ay2JiqjI7OA4NDpykrnEQOU7Yjfa0M/TSfoC9k+3K
OFZbn/BB5OTD2+zb8m4oap1pi/fuW5wq+MdA0kjoqUV8KajH922MoM06NzMQ1fAyV/kW/9S5qfqf
FtjNRm9sOlX+XXg2s/VYD927MOr+oRqgNpEhDuyyoY6d/XFXW950LdELyEFqe2l1w4EWHfIcDq8o
Jh6N2yRxtk3uYBzKR7UhSvfg95nLWaoZv2jffhEeLyjmK/PQlgJK07BGRQc8LkGCsSijN1XR8j7h
QgoZkC1B1tk2bha2umtcz4QG9YPh8D+aVM9OZpXcFa0RCLzAScAiXcyrWRLllqNf2rKKmdrmL0ss
rvqQALLvpcWbh8TjTz0tvaOWaJ2q9DvTi1oGfT7ieROZHxZp/dSay9coMIAyOevJp+ATTpKV+HzL
jA784yHrx/7QYY+EHxP7KBTao+l0xwQHObsurSJsRLJP4Obv9AKbaM5W9R7L295pGsW4R/8wuHju
rMq76BTW/qQicsRdWOjFaa7rN9kb+V5zYFM6dp+dDa/isZEb4gXj1YwdJnA8J/VeLDzlaRX7OzV6
DxQe+saRvuLol2FluExcOv+4KJyoU0ODKXlBMbBJYCTC++2p9FtkDclxoqekhjHScUStHL2euus6
sWczCd0p2DWiM7UWpf74aE996KwYQFVsj4/VyOgsK9+FmXcHQhoVIwfme71x1rX2wamdXS80548X
Uydn8a5o149+ppzIJhqMlWx3uCJYMPnEIak51vtom8mn709J6K5xKMzy3E7pt8ulGEjB5+ZSkr0b
FR/8NCShU9rhakzTQ7PcbInD1mrLPugLW+KbFmgGpL3TpYwSt66fLXztu8VaTkMykN00WTK9KvHV
Fc6xisezEX+6E8+VWLLfJaFppoo8gdaEWDm2G4MY7BwQchpPtnTcqPdEcVpT52GZ+Lr8mWw5XtXN
WlW7eFzXTerivBqLnEHiWkPB2WZO9Zw5/sEoGPk1JX1fWebMNkk309ObvhIvhPD/sAbFOKfKsDAY
2mKrpU5/lrLRzt7wqXfTu2aNRLVzEdl994MTddq2A/B3SS+4Mde8In9P/jWw5voX9yzbtMn/zUL0
+6JePpaVeWg6LjU5qt+9ZW4IOlwRoWGjlt9yWN7N3Cb2wWbTwKlSsc9JBV2yOV3PAJfs55VFSTiH
QQEU1psm86/GnMTeny6yWiVJheS7aED+qE5fzrMalkhiAtyif1O24HJ3p7OR6XjCuUyWQZER7zvW
WjrXqnIuqQRVkxYrn16bhuQ2161pO/pHxqwBDC3DyDYe9kIR6dN+D81m4PnvFoBf7Ms2+p1Z/FHr
q9Q/CNlEGXfjWpR1hHEXMlm9JaNMATnW+b2zDrCgCp1I7VhNSFjpG3AY7ZCAWON5PLuc5s+6Zq1B
DTn5J5WmExGi1I+u2a8PyJmCYNDYBKnel0j4Wn2kHI3PM29WptVPpHKvo+bMZJm67FK6jDDbYXmZ
Yyp0Oz2luJTxfWoYYBemhYwM3k2r2ss1HzbNqqUnq8jLCx//stWkvY+lxQ/apPUzjBBOqtaR71J7
tzHTmWoB4OQ6gS6qKXQqbP3KMvonq0JMm4GAJsZ6s3+nO0qSb3JSm7hITnpPnkFOP3XcXC2Dh5L2
6MdnDmM2EBPKUj9pTbIr/YRPbGUpldkicDgbrTSLIMddbunpenRWaL5xVort6uo7cALGiQCr3DRG
a70pCqWg80hcWTPz1CEd+qBZ9fWSxI23X2Lc4rRTJYV2OzyYU64dMiYGHbitGvXWGbm6Pev3YJeM
c/sQq/k3XOVk67bW8lHwstOA5CHL2lRi752Mh7AJxnIns+IAe24zcuPaBMsz96Mt2CHS8zulI4/J
nKrLyqRo204GvgmMfpkb6gpFBVmcnAH9XSXvpSu2ys+fepnjtquT6nMYs1Mea2hf86Mc7S4S8cyt
3A8vNVVTpqib+76bwsoGVLOQto5qktD6lLnfS2k5oUMpofRB2+VuZ596h5sKEaw/WareJLNUDHoR
EDqXF8HvrFOHMCu49TJ2Wuru6ujcjDWD5t6uZztwVlOB0JncxrjJf+1lWfv+VGAQRDeZOVSmG4Yw
ToYLAumfpq37UIs7Dl6Dym+zDgZBStJYmzLVtEBZXJOYZZI9Ht4+olh7dqUm9qNGnFTTjIw0vUHd
YxneHC3pPAZO3/iXoZskI//c572u7ZSTFa96CF3HfXFxgIez9Mm1UU4dgKiRblxxhKegX2R9iY2G
g4k7KNlAEiQdpv4CuRWKtemGf5+jvf+CMdhQ3XkDQbQGr5XbzWj8K/kuq5FnrXKiGK7uwSe3/mba
I2Ein2N+gsexnawuP5iLH4fxwl+hjOlp5F7+zZfbbQiKz0RKvIn9GEWuv2nloP+k1DaE6+Iy/d3g
5qabRBEjrIl5nQ/y2x4s/ZzCev7qs9XZkXub3xt3WV4LtGdW34mGbHZbHm+E61tm1kYOzcSHaVnG
BUnI3uU9habkILyLyXRU6xifl8KvH9LBdH5N+oA92KdPiGxfayMlRfoKl5PVnAX8m2vdVcWlHMdi
SwaaFKFhZxc1y/Zduqt/nLUq3qJODVS12EyhUZggVfo+qtb6K+n6ewseTJTqaEmD3WmHdMjdKw+E
JIDHPIEvTG+eKPvak8wq+8Nk6Q82WILdr4ufEwStLAOdKbbuFKYWfMv+rGOjXa2TjRH1acmpR5zS
gD1Z1aPiqjXJUBBqPkEScXZj6XmB5vbe2wwq6meyBxlVsddsmxttYu5JKU1rbgElkVyLM6wfzCuP
VuE1B9Nsh/fatNUZ9nlzgvgT//Qm0gkaUJ0YDjpijycbI9LP7CJkWywHi9p1eBk1EqMhlOD1R7KR
M9AyI94hlYpTs7zmQ6F9ucsY0xk54x63toR5ZyUkQuD7wdQpdwvZidAhg38a4oG4UEdxUQwQxIhL
Kqxa1ULsirqIGq8z4/uMKOhex6B6MhLphopILBWCW363fADHtWb0isQwLgRTm5H5ZFE89nT4m/9p
8SL3lYd6u+aTC5XOr0/xOmDzX9aEAAl21lJLUo4Yq/9veFr/S6PFv+D6/61x4/9BOwZI4xvg7d8b
Mq43rP7/uLCV4Kep/9WZ8fff+3frIN4MYem4V73bRhbcg//wZmAqxBPo4MLQhYl/0Ofv+4c5w/yb
cHG4u/aNz4QHH0fFP8wZ+t88fhEaFp4KwHj2f+LNcP9KHvyze9UysbRjgQV4r9P43YyN/4xuhFED
/XRcSlYbNZOHuJ0a51yZv7P2iofsHaoRoT8KKy7oT2No39NUO5BHcL5WTVO7Ou1/7AQTBH6wewve
FVqOYzd7UbkBly1WPv+DdY7mtiqMHYn3B0MNkbC7e9tyYa4wjm/mMf1j17TRXHpUFxA3be7zZbg2
5R8hlqBqS7g4pe5nTyPh4bs15RQ5DKqonorULlqmAjazroo1cChD2NseG4iynIdR4VW7xsnvkoXy
1lhGSCPNLV6irZeUW/aSVTVSg0Xrker4r8b6pWz6165aL3BeLnCGkh0qIyMrbZvDgQI4pgLZ1GKj
3KFgA3Hj3Nko1hc3UTu9Lg6Vz6U9xgfZly9jIvzdYJmQYKxvMfIBxj3rkZMqye+Gpvvt+ygOFdZG
bu5QM8b2PHbyTHv/k2bGT+dp+9bGKpnr1Zs76RvebuMZV6TYSpK5BICtJ2EwUZWSW7fqtW25zG89
PgaVrM9d0f4WqTadGT88F437ATrjaFco0yI3f+ql4uQXKaQL7aHO4lNT+1Ow9IkK0E/zMK5K/4qG
bkVjXNOht1k0t7/jXo+G9k+j99tsJPJWGQTJuzhF1B66C+GAwCir9Fk4zFeFNegbV4J3Gvsushez
/nEr2nlnzt3H1Cyf0/6xNPmFuGR5MpEKZK0FcEnpD8+gvL/GkrrRylGC8UXkPT9qZYxIhth8QtGs
hJs9hWyX9dehN8c7Fy0+mhT3bFZRicWG0/KjJmDzZbJP+9JBbS02ohld6CpsB0NcBdCjl8ZumXEe
LoZlEqh0CZQwoQy0Gpek3knEwTn9ZAlVFaDzlkE7u/fcxhumeN5J8zQPxQtXB/9gcl8rq1iEPvIW
VFZUNZAUmrb6leHEmw2geEXb7+PMu7qoV6QZuKXMaac6G31Cxvs5TygVFxcFkZV8fUXkQtJs6GaD
g6j2Imuk/AWA6YVT1cf8s6bY+TC94cOF/MIKCjo3er2kh8K4PKSN+5APSDilQHCi4xODPKlY7HjM
o14nGwfb5hmEt+L9KLtfjO3wNjSrEyW2Zn1oKUZHt2FrRafBoRLTGPiaXMzAL0bsM0xmQ02r7u3m
rkzjj6YcAggsR6/e5uubZKWen6YbP64onEGpDJqbXu10fRhKS+1jz2D9Zb8nX4PdUK4HBbtS93tM
P1XzW+ut0g74PjYuI2dBnjVxdQw5Y2TYGuO17MOeMg6phHadLwW1QC8s4MAiKkaTUsZa1N5xVbu3
bXe+F9TOu2Zpk6gaupKwmPHEMHgjiYMuabqvF0cnQO7+sVZx8c0muRb5+kVW073CQGHi2FwJMloo
mPzRDrFwa062bOU4xhOmBVPs9VxHCqyoMOTaAWXOsfFQU+MhKeaY6QOvmA/co0jEAassve0svzt8
EtLSim3b2zvH75qw5q4Pmsrw+F+wCsxURCCrRvJdv6c+O8o0vU/5MfYFQZkQ4cgf05rZdxkm5qTf
4QiPLEM7xaytH29aD7AoG9fzHCQ1YwrN2Gn+8gmYgV7XXBeidcCpOjh1AXxFPC4lKB5rmN886KH5
3OEdWnW2BKz0HDFa3ZLu9JsNbs1hahSKr7XQ9k4NLYlfzciTmjvPYXmZKgdcTgVaAiMa6sI5wvO9
fuoFZg3hfqqqOi16kl37qs7h4FfzhhzIh5G5kT0u56TEDaOs5dtPSOpaoC7wDXvYK7SUZYF2iWjX
N/Ye7ux9JumoBFa5sJXTsx6DJu/WsHU+k9aAdIP/+eISkFvJxqcu6tWy7juU9VQfvrzO243d9LwY
6NtqedMan9Uy3fKh5HRBWsdkA9cjI/y+ppp/SVw2iJZWrR1RaaI1u3mUJhKd4KyyjV3X9TcuCw1V
FUGpr+avbMUw4fnrg8sQPnKNCW+u8ceYxHiKu9qMsNF8D8siAid5nROVXwRjwk/YdtUWFshbDcU5
aNhB50zPGkCfo8TIjFivsmPcMsVYy2689+aUPjx1tnrmJyx0SOrD4rt8iynNvMZssra4Ch2nu2MU
xp/2q7QZYaN0f7g+0qLrfjDqQHYGD7f1Vrjh+uSH5uBiFsiumdHeG9pwQrT7Q6BehbpDLrn2WSGZ
8zwj9mURDQS06nb6bjMGilnrswxRT18SdzR2neN8K6Z8xMsxQOo3K2RicaPKv/yRxoiHsLiZJkXc
ai/lzUgpa0PbNC3T6Nx2s01/e9J8K21fUfnHyxAX8t7WtSlYARFdnZtZc0lz7ZpUGDhBFOkPyeyl
f+KbvXN0VH3f/eX5TDVwHr4/uu+psaTwKm/2UGMY1m11s4y2cP4P/s1G2q2r+OXfrKUghntKigL/
Cr5TfHUMCm5WVNet5VvCrtevvtOsYycYrncGbf9wK7mXW/Ht3crwpL5V5KCzqv1g5kDn1ti88zQt
Q873yJ7WbJooe3vPxo9262dM8wKi1sMf32v8UJc4ry1kzC/HAhbWMS06WlVFS1315mkV6kvz4/Gn
8MnDLnnVPfuStoeDgmN3Yd7pqDnqGJA86Mmabma9wvq4zDEuQc8yDp0aXdTf7jZXZ7x8IWbenpiW
Mry2O/0OI3t6THirOdd7xgZ2lXUXHVNBWJclztov21tC6M5cTjVLYUmBpneVmcq7BcxYsemJTGcI
hn3/MC++dhzaEQgTDredsaZINbljzddbbIEIMe4Rf82So0Z/BJogQ/omjo7JPs7sZiPLzHkfl2S5
S4vua0SnjQhSzL9m29QCasdmNybqpoXBCwA0gfz76OTteiTk2z1mkpJunAv7o+hM7KCcimyXy7R1
l5DfOLlE/ZldXLHAYAEZtiKOHO4wf/iajAWhaay+SbaEmnIiBOSTq3qc8GZ5qMdpfMnKhUjHHNne
/JlX5UlTtL5Q8w6YlfM7KSsbX1yCty9pOZTsvz5YAiL4/mKzhMXR6+cmRSxfU/PYjgC/5p48xJBH
tI2Ajkk/ntpyhaY8PEoxItHYxsYbeG5Lbok1lfNuzssfXB4IbItbvqh4eh3iVYaiEAzL17RiEkLU
BCjqtmn8E9wmKPVMH+80v7k0lbfHkf3SFYX0qa26p2WeN8XkPPjpaTZ5CddYq0MbCutQ1zqI2xSH
jd9uWSZy33Vssesv0AOpQ+c46jJq/Ewrm3AAQ/JiaxhLUYwsUx2wVgGicrfA1rJdrGWPc8JAldAF
g0Y6/CqLX9d1xELYjkx7lVMd3UUyHJCND5QeG4ljxjur0Deenb4Kp+/OLmm6oMWdAp+vVu80Fe9c
0iewSai/o703vT8dic47l2Umh6UZePT5/35pNZPHhZkdMOKB3ldFvTN+Mwhfj9J/XorkzPx7iyFg
2PjLMKNKscQxu/H6/hqTY7FYMRAXw9vik2zPqAXLwY/o6+5NBsGRTktTNd1d7M1Hd3TR7bs4++3P
lk8NlF+68Xa5jK9G2mln4RWX2s7g788xHpfkYg8vgoEwU43pAhvrrKz1KFZZh2uDCmGWxZNv4xj2
x6Pq6DLcpo5qwz+WBvyfUB8Rnn6Xksn5vCyfKNzAk/T1xKqygGqsDWePx0iOfr3p+7TYEtnHHGvX
R2ui9ubuYs9R0PESb1rAMNnQL1wM/BHaUlL3O0bIlqPrUPLXW+vdsGIjdmt+TH/cJjbhnSJjNt6r
jqHxX/3yf5Tl+P9TPCCGwY49Gv1/Lx+cyPhO/xI3/D+/6e+6gfG3W56DnVyeLlwSgkgA/zvTgW5A
FoE1C4I1guTgnX+JHN6SFkL/K4ro2DdQ9j90AwPdwHVgD5DqQC+0jP9EODBYE/N/Zw5dIo26rUOf
Qjjwbf65/6wclHmcV6tT3MgQXf9o345kjY1eh67PcVKutMhNGaXgKiGTNTqe7qF8de32J2nKz0mJ
oynHL+pof2PjYyV92MINayaBmkuUjKmSYAxG6YL4y4VgDl/gruatcrk7DKUYdjBQ0rr5LsnpDUUd
v87uFCUONSyMxgfNEBlwZ6WFMz2Pupl29MS4M+VyX+kKgth0c8dpxsXrM/Oph1UL5QsNMjn2Wvqy
ZONvMJTcXQRDrjUcK/rCKY5iObiBY6CnUjZItvPEvwx/3qPWXkHbnBe3eCdRw3tXJSeiCiIaK3kw
Wqw5k1+cYzKaoXTaR1MHPFfnpWR13VLu57W80kWbh1grT8T8z3i+Ty6S0iXL7AdJSVWvMbxeRdpP
+U2z7Yr8LtdUuWEeGwNVHu4rdnIeLS5s2at9Pmk2dDXAJ35eQUiBv9i4BoaLYcLaT2NrOq/joANk
88Oe/jDIyaDlAD2x4ounJFmuXTtxGDSPug/MRbZ7WnRqtP6QLVQHLYxjPTlPuthAOT7PXH5LhxO3
Qt5kmU3Ik/BcFkyn6s598YeqDrNYvCowJiGiQYlj2djh0ARIZG7pubT9uJr1RVlWCY5K25B2Y7Ak
+GFmZn89erC77tpbLcOuRfOQdi111bAe6jSGPEOZWsEyhbsnQuKGUT0I2iCLVVikd8CDV6GSJc6u
4qChBmBX3ne2c8lKb5vdmB9kNaPEKjAWFsOpZanh3MYkSXLhBxqdOGVg824YdCEsqh4DDUBrj2BM
3fw78+C4WC3E5qmg4O5ot2Xm7uJcfk8WEtqtZjMGxYViumFbFTurw+cBOmKnmyPWhjXd5yw7Ymm7
+ip19UnwZoc/ZtgqWZ8xy71qQ3FfOfKOqjMqhukZ53YQW2VE+BHFgWLLHMcN9NpdBuMsyPCPRrPl
/erKageZ0to6tcnAwwDDS4+fBblsjrOr72NjfFwm86AL5yya5YBxHUuXop8pJJ6k1oLrx/PzGtfu
lRKR3kg6jwZcFDaPNGct65INRKp9sYg2jOmCFdsowuyvOlf6UTUyO8/hLbVW8tTWxTZp2Qam4rcZ
pwgfxfirywi1rum3ZWqvqq67o0isSE3W9wq2vB/GU2IymtdJVuJdfzZv+rd0sie0xMPigpBBxofJ
FhSq25t/yeTqltXJdrlj3PV1u3OL5cHXMEN5yj835fKSdvlD0kG2asRTZyYPLXI7pSQRzT4wbzq8
79TPZk5+Py5YWV2qnaODE2f/15tomMKQXrKG+Gu9qfer6B7ggUdtPF7Gtt2v4POwpMDdIUts5NPN
a8+ItW1+3LE85N6PWXL16kPzNBuUyDFOUwrGBKYyy7K9mkPiZsO2bwMEMHY1M1eLXH8/HVzLrbbt
8ip09mwmDdDpikai55kya/OZ/wDcK132gchwXs0PHtGYJty8QqiEHN+RBTY4cDoN2rkjtzGWh7su
N+qD09tbp5HPHeMN7DJ3k8E0meVpu6LBJTLqgFlB49k7kL2g2dr0xdNmKmZIHIX/Rh0QeWZzmciU
Rt6U7avTXES+8+rXL6n3Qt24hpCDtq2RMn+bxcOUjRz+K7UE3Xq1mK9F3+9GP44GT3031NqjhWfW
V521zQY/3w8MfTYG5swxIVS0ZFc9X3oe+pqSN3NOAqhchTrX4NAE7N+xdolBj+mZLxCF712bl42p
N28J/v4Aer2DD0gcbCk/Mtd+tNjcXZvE14Rzb1ryTd5GSLFASoqT3mfF/Q3dbl1T4PFQFaefoRHt
TiTAnUSTP8hl+qxug6h5oP/ue++ln+sHv8XWrdiXGTp29TXjZQ6sqn9oOn0LgqrFc82R66rpbZb8
12AljGDrJqP09GlvagQh4gOzXt9zFCwBn/Wbc5uFTQsUW6v+5STOmW0U35Du75OqfOc4P/Sxfign
fw1K1srmhnzVe7lnYa4exrI/UDjyNjNJotI2t2XLbJe7g1rVwczVialhQL0c6dx+aY5GeCelz1/d
mbTReFGm911O+DhQq5B7evFaO5UbpU7Jloi8vVtmi5sJ05eR+H9mwyN3YFaSUx407FJnySZ3nenc
dMnnMuvvXl4eV6va9Q3zbC43Aiq++02m/dTI9i4TZIrXWoPzRuYLdRHbupvUb7UB9tlJsvtMqNdK
135PBmQ1fx4PljIeR4D6RATdfey7D7NbXCxifFXZfSEKP5orjlcPJxmEBBJhpBHGYTkRuAEXXLj7
ZiY+zXU+bKqFVIiLKizJ0M9oH8DyzB83N+/5Ol84uPpzUbR7VsynqPPQrIn2P8LkmviC9JXXnSND
OTjz5PJ7SYwnCO0NtOybca+9cnUUQdlilIf8tukZAFYj1NOO3TKZph4ARC/BPHjd1mqKe2DWx6r1
HrKmgFm4ShAiEyrhajH5ZaHKr2HxymDytTthFd+D6R2JNiWBYtvBhYqm4LAx+A59l5monYfjOuAS
n9WmSdlH22bNY9ZW74aglWO0vp8mNnKyX6LdgBzYeMaERYaya5RnsyyZfAx/NF/sm7Urg5RIWtUs
G40tNpOXroeqrXi3Zn1nWdMUiQQWojSlccnaD4cJtVzpl5hYq2I6jLZ+LUZ/l45zF/njugSusXI8
DNu5UtvyNubG8HWwkxsJvFg/M8f7pYyKffeJ9AJp63fKBXaCpauJ+Z4cgzWiTkOmbs75SoqvwbTS
k1DLialUGpr+9CgwPAdjXu1E64EPVsBq21qweqOyQktrReBLxu9LU007CFGM5Cv7i0BuGY3ZfCnr
Vd9MMLsD1i+A0UKBtybcbN2av9zWoaiu/saMaoS9n10AAxihUbEbth+zvSPqeWuMMKdyu3jWMv1s
4rrdcZDJTQzIkMQCLoGkwfWFsweVBevUtrcYOXkl0/fRts5dBY5CDZwauQEJrWchR5y8zTfrwao6
scMTbSILkXaoyBtvU5uOj4E6towUT59lCf7dXjggcNSu+WW02Gfx77GgQ41XzrnTJKYzJ7niSMwu
rld/uQyC6eMtcnc3P0SmqLfGPJI64SdtHGmPwYlhFoDT2A2EhJWwNqXtvYymenRk9jGDdDerDDZI
/uVKl0UOLjFPDAbTxkyZ4dkjJCnlZ8jmXUspEJOl0OsbrSBxf7dCOhvORWyLhbqbuXGxV9z8nhiP
Yz0Aa3+nmQLYRCcexuVm1UGWmPtbsBEp1VvY+IDN6amCD6qW8VSZ4sg4ABVJip/WtYyTu8xPa+u9
DJa36TXvz7xafujcLCQsLSEItmUrHnFSu2qwLAheLY09wxVXuGBhajjXBYzWhgjcoMMU9NX8oQB8
SsuNg9Sfz6rX44DDtA/GdooyR93iJ/HjrGBUwABHVejzr2L5X8ydyZLjxpqlX6Wt9rgGwOEYFr0h
QTIYU0bOKW1gKaWEeZ6x7yfrF+vP897qCiJwSZOsFrWQtJCUTgAOh/v/n/OdnshKivjEh43+Yo7P
KsRp32ISgbGoKpFhcZfCIAQC3r9n9nFSD8wfXV0Csy/OyUzRNheHiuLx3kI/47puQJW3/lSArjik
s3hozfmb5iBd1ATGFMocn8ygecSm8QnPzjs3XT60ipo/hjmPdfxkuKo9YsjfWjR1nY6aOtSmewHU
cZbjg0VET2jTABu6hB2XIw9zwoYKYczLkGHXQvz6BzquJ6IbyEmpMiSgifculF2ORGpAUgqw2FQ6
oRkJHHAT6WsUnvdpGtxJjcJJ5Z27NvwzEFF/kkRDZXxVEo16fdBi/6/z8WsKaPWUIYvqtfQgG++s
WQVgarfLT3mX9vdpZD8jZM8O3L0da9ERVt8TxX56MCBxq0jJZ1h1dMwdepZ3d5brDEdb05V20EOL
rUdSWcZGsnni/m7u6QISsJTdz1GnH7oAozmk5Hugh5+D2sILSu2qjr3vQ8/Gtc06Nrhe6zuOvK96
+lBF1mrHGP032xSMqTKmVdl5TNW2QxBLXf/owlD39XH+1hI+wNFYvkQWAqu5hS2JOmCvU2ASXY7f
Mf7ighEFXisOQSmgStrpd1HxNhK7QrS9ajk1xG3RImMbOEhwyUVzTEDF4SNAAVY32cuwxO0+jiAH
G2Mdv2+i5DfDjJYHq5f3uRThfqhZEiehnawybE54m1Ey2RxHnVB/FlH+EkXyeycbgbotQWQI3rxu
yqOGeK5UI47yvePUu3Rxn1ENst/q+EOwHTTEhuhu+c1EQcTBL6QJH1E7S6RXsHuef7UH/P95/JnX
9XekB+/oaXO+aHLCgObmh1ehFtKW6KNd/D6L7KstgME2Ij9a7K05weIZm0EMHzoty49puhi/QqGF
5xtV0cE2yI5CI0mnG53Uo+kZ342oYg9n8H/lsa1Td4k+dqojg3xjoXkCyy0FGm3PGgcIjyJ+Yuxz
K/Yr+xEpwLckQpLOXiHDFVgYeMLj4tOCF5ZjCMVekvQEjXrDDPf4pn64kDhnWuT4DkhKCazupRpS
1mYYmAGNumhIP9jinVck9R7jgb4zHdRTcwu8er7HwXtv6xS9scFiO0ShTsH1wdNp2Blm860II6om
Jq0gq0fRZGsmIWSL9b7Tv8HIC8CMWseCQ+6SE9FSYESy3PrrNABGAO38pXbAiwnsGKzewTg/l61o
joEjsBbKfek5J6/IKZWO7wvyPrDNxM8LLMy41Z90KZ46tmCRXXzGdfUpr+RH/LhfjNG4a6NIcSpb
xKQW7rD5E2UE6ABe+0Kmi8HOxGQXZI7ZITN/CcrO2PXt0nDY7b8lyTOd189NDrg8jNoUh8L8o1lo
pLQcTQlMuQtGdYyn2J1WZPjpkKH3wWKTF1FN+6zBeKGL4h4/NV41IDm7kPd4J7Bidya8/OB3YX4d
WRCHpX4fA6KF1Zt9e4Cp/0Tj/WkYUJpNaBn0IXgXNUN2lm5wXzBOk89iD2rjj9apHyvdpY2Mu021
LnRJ4bnHMOegqLDjb0uOa/hFVt8Jw9tPXVr4jjYcu4o9Cd3ffd8iZkQPds47VAgEhMmg/DD1PRrf
GBCWnKKPJAJoDzp+Tb+Tc3qsh4G9vqM/z471qUxdCsIUZ3P+g92MNOQuXdSW8pCJ8gdw9ZAa7PKM
xwH8B42Avqnu4FI+VzjEyOa5s5v2E/ICAnLm7xKqpFM7zjmd/kyy6QyY+5QX+ru66pdnyMZoVrQf
Br/oq4UoXNfdb0W9lHd9l/4oA67CHebheYZ0tLNQl5p2NPoIS12EGYl5IAU74okHxtEhbxICPtU6
fNOabYOtLnvtZFDnE1Td97hKQU0VsflnE4EGnzqlrTG74AQkPHkaJMlbsnWSB7sTIEsMygCjSZyS
RSjKvu3l32DY/Vu52YUo7WoF+n+gMM2x2DoAlXOp/OJWEtb1OvP//T/Z9+LH/zq36h/ta37Q5h/0
/2vPBC26RO0SVmVIXSVz/4sn5P1DGELnU2VjqCd+EpTPvzRrtq5wdy5IT5uU3gviovT+4TqmYcBC
E9KG2Cj+Su1ZARVfSdZ0UrAofzM+CjnSWE1VmH6VNmw15KeQusHRv5y8Xdf3I5UD+75OmoFigT0d
X9Xl/8Uzeg2c3RqOOjd3GnsysEdK6q+H6+zacqUXLX7CcYuMF76og/KjNvRbKcCRFHR9PFU3X18e
KB9SGanw035bjZe2Qno1udEsOPxtHI3uCcBK/6LDMPfnts0Q9pRzd/YANRw9jr1318dfwZp+3l5P
Si6XX4BkEVXi6+tN8z423Aozqx1V9rnWidUsEpmdro+y6h6oUUwdPwC5njrCwDejQO5HBQWB1iQK
iUZ5Wx77wq72uR7Ph+tDbdxQ9lkuU4YtJhvmVaOiIeOLHK4ZS5iFBKbztOWQy9pjL1JmdwaI+70k
nOXQjdqitPjljSv9SSRePVCTPo3OtAfBxQ+5vKGWCxSplpSqauzwwF9QOdPBdoWg5MrLhkYaXkGN
QYDVua6Sp9yKgCDyjHtwh1odfZzsEeNVStzk52Uso2QfDlg2/bzXwheYA/MPMgic3/UKheKNuWhs
PSaka6ZJj4fukVTgyVfvWuLRh85RV3MqqbyDHeXNvu678OAlrvaST7q7m3TtKQBgDWIiIaoEgNyZ
yV0Q5aJhIvWimH4tJXgNn+v5+nNVE3F9X6ESO2B/ha1j3Ln8bVPsdkUVBIuvGZwNxtqpTiH6KYo2
wz5u2XrVMT7fpjanvxSvTgo2c1d4KjuVhdBjNb4cuITth/uBAKIAB/fR6bDk15iw/WKYfuhD+89P
2b8FXr95BFwbeC+gboBmLVusLrMlQcLT0slCiTRKEoob74WTHoIvk3Le9Tv65tVXQ1kGk5T0H9Ne
v5RYjdvaaJFTlhXMoMBFrjjU+Y3rUYrii8fGICa6ZV2xckHnrmBwC9h6u4mAcE1dF+xmo6sPicWp
AEMiAqNm2S8LCQjXL+zNGq7GtOihshDojiPUv381jTWyJZKhSaQ/lMH4MhZZ/TRYuJq8tEGxXxjt
p+vjrdjWTBE1oGR58zzyitFZXA6Yp/1k1TYDxnk6UxAsUqRiYewbJIP63Zz+0pKr+9Dbdfcx56W6
y2lcHTRZpDcW8+0fwuRx0JPbICLV7Hp15Zx8c1zxmkVYFoFqlCnqJ+yjAiYCJKmc3iRNW41Of5sR
xyan+tykYwEjlo/q9Vvy9rHTE4dASMHBlQbv7OUPsauqivCfSL+q0ZLYsR6cSgsHNalgyCL0apd2
Znhr6X2zRNgMCsBQSejBIzqr5449nw4PfWzfJB5jnxITNWUoSHFQz/g8E+Awo1UQe6R+g4uHKEd5
kkrLO4pogWMRJMXdMNaELzniWdR180BJQfjAgLsbE2bj7pABaLu83zwm11ktKX1tEc6ARN/v++yD
beMoD0WQf8gq+5eyi6nn1pkb3RjzzXcR64HFYvbz5iD6XL2Ilh2HgasbOkzQun5AVadxCgKyUrKq
ftKj6fdSY6J4bh1AvCrzG2uNclOs1gGGVysNc0KAzl59lm2zjGZSQ7m5ekto1wgcQOaVtZtyy/Lb
TPTHONOMQ+ymHiCFMifcyCpPsw6ZhdOHPMipNZGn499qRj7kaVn1Bxvi444yfu5fn7ybt8rBEcIL
BHZMqsf36i0i3aai1LPoPq0CekWj1nCApjaLTbjy0zI+16G7z9vsD7aK6cP1sTfvk8e04HsjXdbm
y7Gd2IuNseUxdV3bP+O9j/bsBJv7CmfSjlgdmqx8CD9NshI3rvrtl4cn9Grk1dvT0j4yCfRgUqJc
O7iC7VlfDMmBIOHv169xa/rzkUNGAt8dUujqGusSCm299LqPFKs71E3FdmJy3ENoGNFJmiZSWHOx
bszArYf6etDV5QGO8rrCYdDYhXFjWJVzR9rm74tuvdjUk2kbUQpF7+/gya7+6haCd08KPDxsH6QD
1Pjyofa900JS4H0vwRb6NUvLo1RA3bQAn1josbwxibYepUT0Y7NrYeC1WIemiJ3VUNJ9Ky/IrkyD
9BSk9m8OW9ZbW0b10y+/71yaOh0aum7yeq/OLxpG57Lh8w9PKu/8OCXzBWMr3aGWdqBHDO++xqGK
SGEo/EkD0JV4tLILHZXk9UllWFu/BM+VrbuO4XB6u7zJ0tJpF0emjrEeyzBAIrnHRYvcvkizg1NW
7jutH6o9Ih3rsBRU92lFo1aZ2+idSJEsUb6Y7ktOyucbP0zdgvUtsm2ouJZpsbMTq6cfzb1F0BYE
pkHSAI+QtTRu9R6ZkblrggU1x5yPcDpiBKYyAPhPwCvdBZbAwhDj4fqP2Xr1bEeiVyPdhAVu9bjM
rLeB0A6GP6JcP7LZDqlEV/FdMmvO+yj3wndBQejd9UG3Xj3WYpt8Gd0V0lJP7tV6avdDBHvGMPw8
sTlRgBO/s/P5Setg10jiIg+FRITdN72Glr5LT9dHN9SDX99/hwMZ9jk2hACJL4d344UjicvbQMKw
fTY5HT4aZNYdrRHxo4Z59yDphMPv5oyGG6DByhBMz/xnC65Nj/6iqKrjUGX22W6tihZ4ldxYm7be
V0citeBV4nCzvkF5ajdTFPYGTtIClDkx90cLtOixlZ337vrd2LoZLpINTw3GGrFae03HttsshXha
GKn8Y/AyfZ85WbevkcgR+uXaNybc2+8Z+jbJxszhpZTuT0fiq2c/svrPKXl6OMAjVCu0bpAaF9M5
wAeEIsd4QpCzz1oj/HL9Ot+uBoyrdgbcURUko37Xq3EB2drUPTmoytmMP4BZKveDK9wbc+vtzGYU
VJuWwFnJRnC15pi1VgHikQY0L+m8uBg49p7o032UWd05SPETIqTPUVUHP9zJdW8s82+fpRqdvT4b
O/ZU62fZD0k+ljr31tMij12rNP2IDtvnDNUefNFEu/Eev108TFSoDuURCjk2f7u8p+iupQdM01Sm
t+hQ15G3kxDb2GXniY93LgQREFt3f/1BUnlUhwkKcm/CLkRgNnmiBtULa3wK2bX5bQrs+voob99A
lgZD59DIu8FXU1xeWk/7zKWTiqeNI8LBkOQPzpCw6PmCavs7QzkqjUbtB9ZfTPD5MXRZLiiqktk3
cow606J3fl/+9WImH2ZKUNIQvOim6agH+uolaENQC1aG+W8gQuM4Zulv0RCEdLM7CmBEoP6dmwiW
nKgTRMfCXL0Nix0sHUFxiBgSGBttzRHU9LBHmkBsbgy1cdI10SLzuGwOekKs5yJw4ZRE2YEI96JP
j2NQDocIxY4/GS6ewTHHiIHhGuZqWfnYWoadXc3mvos0Pb/xVtz8KeslVatqL++gxrSj3vuDW7l7
smfyo+j0ee9qxeR3IcJAPo/xN5eNgl/lE+rYppE3bsrW++kYFBFNKi7Uj1aTeOBThuwjNbCcmAmB
exgkTOxOtCYV4RDuFdK663N5awXiw27Y/CVVwtflBNNCo6vw8HBJiMdJPLPNQyuAi+tV9DFIYcZc
H27rAmmbS4/4MBVjsJrP7kxMWhywqPdzTO63PgWHPAugVPXFe6m8TYRiRDce79YHjD00xVC8qlBN
Vzc1tsm9pn6lPiQz0EXwf/cmWOJTKazmPc2JYUejQD/ZNciK61e7eXNtR31ddLZqYvUJqyPRW7JK
TD+pkBKUiL0P+WgUiFTL6MDDvPVOba2Byn9g4Dew2KetajZjNyXWqHF3BREyB5H3dK6JfTwaxKDe
WAPFxpPkwMCOAGE71Zp1CJsIdBNJZMw702rTU9XViDoIZRVNjKy4jhpieyr0Y8XZywwP/ZvuPULx
+Ky7lcauCNAlZxyCscIRhjmfwF1kwPJYYAmIZUruRjMLTjqpcv4g4s96EGLipef82USH8BBXIFFk
B8qu0N3xFGDghh7t0StoKRZpEMTPcRI559xcmgc5ushcHRR+oTD64/UHvHHDDWAQJDm5uuWY62Ma
Gj0zXSamVjTmqW9XZvueKkd5iMg8vPHmGJs3/L/GWhfk0jjXK8JlOYTg6XrMvbkHewY4Ps7t+jyh
vPW9pe2ORLxYxwCh7BE4GoSeJEXZ3AKBTWpSg4DpN/uhGYBmArzmdw72jVuyMee5JRDKBDdFklZy
uaBAf27SquKsNDJP73E6fSIDKP3S0TxjfV+W+K+/Y7Q+yXk1OJrhk1mN5zghini1gfNI6X5Pf767
awNPHpue0AWrHtMbz2HzkVOZlJQ9uEpd/ftXX2QtLFyvszXDbxsjfEqIrUel6TmgnAEJXp9dPxff
y3MPfSiscaokyvFLrrZrmpWMWqLKLHmTd1+WKMBiFy1C+wAmnp59mUbxSzo5zovX6R/GdBp8jK7x
nQg07znO6upbRQx8VJt/JH1rPDWTh9cyby20ABFgRKZJF7XivqqICoWYGlEZqzqM43rja5PXjXuO
mBPopXyiSxME1SjBcwUDnAitWIBl1pXzBTutiUE3CuQ9tGCoCIaWu5gdlnZ8mby4ufeyAuw9CqP+
Y+1QLdlRMSUKjz25Eshk0bssMzN9B1Df/i4zMRETJoUxYBIos/pkAO2Tx8iBDYFj3kByKom5Qrjo
pN0vXpCl+LbLnt4Eps5TbcXeVy0S7ld37EYsTmb/7BT2/C03c7T+LGPNsZJ9afJN78yvOaeeDIqm
JMkDq3MrMBEm3a8jevyP+iyNI1Yk/rfWyCy4SU71izfHiJp79nq7cQkO1IMQoxbGRHh5Zwt8xTna
mR+h7ONsR70+0OFSW7ymLYePE04eZJzXJ8jWksDZSOcs6ArnbWuGPQTpDi2lRjoy0P3sb3XWxwfR
1wj+sXoB6UOsen3MrfkPUY/XjXAgnQEu539I2J2bS8YUQNLP6FgBiLTRfGgnaFN/YyhBpQPNJbXG
daKtrOvANYeOolvPUlJUenvCn1Z+WxYezvWhNkoMiN9Ys/DZ0XTi+i4vywQpg+x4gJripY4vvE4+
6HkENjX0Hgne6vF444xCglQfvTk0Do2YvT3aQRKR2SDuw5gwjDoTy3lcgIgHZu+drv/CrWcNUNhS
KgOqIJ5ad1+tO4vbTiZmAN0PwrxEug17kOo3YOyuA9gZpOPjkDg3NocbFTlTyUaIYkBXgBd79bDH
3iJMCdAuYR/AsYjNBv4OHKTBJzhUv+dZAtu/Iiv5s3QJyMFMMYWfh8SdvsxzHnwca8SluxhW/Qs4
HzKpr98RU23cVsujaVAqZGfH3orO8uUtyXFU1ZURQMhb4h7F34DuC8tWM8ExE5P70I+G8S3lNA9X
3BToInDQJs+REGjmKfPF3wqkiNA2i/wxjG1MKDih9Wd4YLBpHaf9JbKk9x7zUwwhjo3Kb7XWOp+n
KrZ+9IJ09RuXs/HhNOk/6ghkKEUIhZB6/YCRvFVtQcK6n8OLPzrx/Gtb9dZ+cqG/eq00//p8Mk1a
SWDoTAWuWtXUuM8gAfOFR9vqiMadqUbSr4NTDSL7hagFFRbCa339kW0sHlRPaeiCaaYi4K0+ns3i
DjWRT5w26jikXlu2ANQ9RMeoym8M9bMQup4dnCoRG/D9ZBVRs+fVC4MQljDKmAtEEgOjcEZ+GLh8
OpwR5aPQzMB3SkhV3rhw0szdB1wwxVGr5wSqMxmO1y98o8z080THoQ5FM0bgyx+TtMDxA5mxUSy8
mjUGMw/M4eW+iguyOPSxwLiBChUxH0pXmXQ3hn+rC7GZW7qjcydQQkhhXo4/Ook0u4gCrsCP8yM3
+vjjYi0S0t2Y4u6U4n3auZS2U4yeLmEjH6ulomXVKaxyZI87wKkT8mmbU0yrzzcW362Zz+v7U26D
nGE9FZcJVDfUQ7Ik8togCSR5sprpRDJAdJ+FyXzjA7Z12kcRR8oeLQ9lyV4tG3hZBWhjaipTG1Q+
/TITUSs5FbGet1CfldaYOtLO6QQuYtPHMKViys3wxtdNvc+r+YlQRwnGqLegPlg9ElPiM8YyQI6Q
esNh3JqAEAbzRvFtY+IJTih81cCPOshgLh+87ZC40WYj0cWZbbwvZ5O0ghCbWTZ00xHdTOEDD23O
BSjQc1+P2Y2L3BreoGFAXqGHs2/dNKZTFGUDjhkQ21TlgmVa/EIv4ZwEeXq0SOzwPUI59soxUUWO
9nL9rdua9qqyxNFM0L1DUnZ59WROOXrcU6mLESvvsjqzH3p9UGR7Iz92gzvfqa4A5cjJPbgZoGLp
JICUA46WyWhHIG8y5LKx/OBWY3Xj1qhptn7+fGX4rFLdZiO1WoBjb1hQ+QvTnx38KdFiGi8N25Mz
zCQmpMCpMC/LrQrB1qB0URBAMv0pAa8WRYAvSKFsYltCsOxNkz6LvliOMTl5d1m/OA9zd6upp/7E
9WWyzWXN43xmUOa+fASJ5amYOEb0RoHxFrH90URW74856JDIiYRqLxJyh73htIDPUI6V6VPqNd8z
pSbXJMj067NiY7kRRAhQjEZc6FD1uvxFGdmufQl3BR10TMKUY/cnbag+t1VD4E4OO/z6cBvfPI7D
hHbanIspGa+KMmlIwUuQGufHBrkLSSU5I/XsJW2vd28t8+rPWt9s9LqUZTzktui1Li9N8r5loZcJ
n/Zx9wCZkZ5J1CX7cTKAQw8YLMoR/lfSaFSrodGeK3wEN1bzrSnGjgzdJjcY6cXqGx+Hsm0Lnd+w
4IXlvS+JvlmczwXGGNxuCakGSfnb9Vu8OSRKJaVL4YVa170SIy4noO4sckvUPRfGSKxK0KAsIe/J
R9QyE1M64gu6Purm6sLKooSihushVr2822VjxU1qBEykVATnOsOriZ/MfqiDeTm5NZaLdCjdA8xB
IpIDrH/HBSEd6RUFMX8zJA2djILDiDUaKxcP6PrP25rmfO1Z+PjyI0K3Ln9dly2u1eLz8bHiogbx
QF45VTDtIC/KA/wq79abrv7A9eRDtAYFBRAeBYvVgsZUaK1FZRbxFFwY99QF7MRIj2B/q1Mgqj+I
bpruU5ia76q0bM+EgHr7anALsMVyJPY63LE7HM/Xb8PW60eLgah1GkOq83V5G2Q19gWHYuSYiBah
fSEfa7PZ7xxR3LjhW7OQ/R0iUwddDHrwy5FCryWnEa2eX2uh8+hYBB4O4aKy3Sai1jHaPpArcUvz
szUoSh56NUqbZa2/7wkS5Ti0OsvHhzceCK07EbSdHj3DMJFRlJ+QKH366zcU3RtAEyp8zP3VvJqM
IUuKJiHiM3Sy/Vhb9LvbGlpEGy83ls4NzRk7Ftp6En8nx5T1qTwWUSjhu5F0kOriVzsEYiB176FP
QkJ1q56FLffiQ8SR8wR5wtxPFI8JwZ31oyv77sFKYLIiiK/OFRtbAtAJRC8GatNzGd1Yerc2Omwo
UeB7GHv4nF8+/CRswzRtO4gL2uzQFg+/F73R3EdNU+M/S9P7Xi7DzigjiKcmFajrz2SjxUGTwfQs
h9XfctZ1aFiWRR+WkDlCdybOtWPNBTEw4HBqqxPVRXxjORhRd5r/xtvlcbZiCtJYoWl4ednRSLFL
BhkDR9DQGt0NcfXCoODg0P2doQDhwUQm3QsA8uVQFkkqUVAz09sAqr2rD4DXInM+uDWkrOu382fv
cb2UUU5k5lEJUsaVy7EiN8PtMFFXLEm0fDawvCFOb5eDR35N5Bb1E6mlyX091b/TUTPZwUhwH3Dc
T9lioivsidPR9JPXtthtC4GHgHXXyBodbqyrow/KxoeQz8UptHMdc3gwgmmtrRtXsbU0AIvmvIkb
QLd+lk9eHYDnRsuWMBks1XefjhF8nIMorPq+dupm34ftwLYAIM/1W2dsbEEQqSqRFBVCpZi7vHVC
m/u0aEduHSmeDykr1y4P0IxMThn7DQ1VX2TWlz4nlbgsSYEYSsB013+DWmhXT4/FSTp8lPkBjrWq
5UV0u4LUYaZUGvwIA/3yu8p1foknnPDXR9q+WumxENIIU22+y6ulsutNSWBaBJoNaG9JfaHCPP2Z
FqN7tNOyO0GM6vd6PnPytjVtP5EGf+O92Cp0cLSnmKLbnPPeTFYCgYYeYovlY+aAtG0QHeeQtLEb
5DjeMftckEzk+JFGpD2WHeV7qJweaj8vgPZHNOyNW6Ie8Ju7r+acKy1kQ+sPbpnPkRannJmjcgQN
3Dm4O4xSwz7YSb9gH7CTwwACjB3bYaTmes6EwIUKW20/82298YQ2dkFoDHQ+yHxD+D2rj3JMUpvW
6boFENXtHxaDBWqZS+1JagPQqdK4Ic7amnqIUFQrCmvATwjc66JTGWVShiFUaY3OKSBfLT0nEbGV
PTWAGzd6cyjabKrbZvKSr66sDZ25GM3G8uEcsIjIiKVXgp4GBX1riqmldf1IlUXwP4dSN/nVSlKM
2Ux/iBcqUfEdOlbpg9nCC7kxc9Sq+mYYVZH5KXrR9dXL5JBa2cJ/gS9VzOQQUgjao/hJdy2SwHM7
pKySpF2d9RBUmgtTBNY1pea4R21J/lFEbgeEhRu/SW1a3/wm5o1DU51K+Fo8EE1NW0/qA2fTLUL4
i3IwEhUlA7OpjyaB07/HwWxB9yyWpxEbjgqGiU7J2JmH679kayJTz8eMwTLD67X6JMkZv1dTqtcq
qTBZ53XyxIk628F4tvmEpPLWdn7rPcaGwvlY1eYssRqwEjKQ9YS5qNJfLLK+d7KYfg21kaxELMX0
HfIF/IBM3UNM4O7T2ETeMZ7a9EvUjNGN12rz4nHmIBj52Y5YrejAcaDrly0TcOkhwgTkd7ZZXft1
65RHGTl9duO5b3w7aQPR+FAGAnWSvpzxFSlwWVdDBOTERqzeCMiorZaU0ILyF6qDid9FQ31jzK0X
+qcA26AiyHRavdDaPJQVEErh62SA3OdZMZLbBqvCietbX+mf36X1tMbmxArN20opdDUWDP5w1Ii0
hqa3yIOO64iWMKEnrF/NbijC1rdLatRg5D0fZou5z/rcUGGC2rEhoAcUwBgezJQwVdlV1RkwXP7o
WhggXdpDRxKLNJ+mPMgW0t7vxkjOEO9HIBBWVp5qmUf7YhLuMdKc+l2GlfIYxYWJVsW5VWTb2BhD
3lTua9UlfXMmWyxIeD3YeASPeezDVfd8M4rsE3w0YiKzjjIzicPnpl+6G6vZ1pRlL44V1aUJwfp8
OYOwLXluY0Eb6l2nPYEnaV9CW1MgpiTgdKLrf+MVsShmE14iVTN4NR6gYCc2LajdUevMezOewKmV
4JtlFRjA0oV9d3092rqzr8dbvZKi0hcZIafGftSD/Bka4o+16BExTndurTF97hvg3LA/m+frA6uT
1Hrqqloaf4FHRVx1eWMjmdAm0xFgoA9O/3Rl4d7DwOFEsMzgwCBkP+XMpn1cO+FxTLxbmq6tTrFK
RrFQ+yhN9FqXrDWNlqecHPwl6b2dHpTxLwHb8Psy86ZzRMjUvmvN7i6fyPccrc68I6Cv/g66qbp3
iubR60NDEY+d/Tg22fMQp8WNJ7P5C5XLlrMSRX9u0+UdSogc7q2ZFNfFQkVoD8UPMdUclBzZnmol
gK8cd9wFM/BPoGjm0e3oPWCu1h9b0252I0Svp7GuxLMeAl8e2Gh/vP4It1owlsN+jJaE4IeudY5G
q5F3zKg0Vwj0hB6bWYcyN3/EQNSPY1MtsGhr92sWpvZRaJSBbcfO3ulB1Nz4qm5NJgyfHp1/ncVw
vQ7KtDO6SVG7LINjO/iydJ9rqXV2lyC8t3vbPvWD9cvCDvIYzxPdw+s3YmvJfz38amOVR7KZCdak
FTW11ueAKgXGFspn0GL0z9eH+ik2XL83+IN+rg0kGK1NFPGQ6J6MSoRZaWj6ozmDIydQ3G8sWZ57
3CsfQtdsH6GzFexzkvkU6kV0rly+elMRyA+cZn7kZvLR4zh5j1ZT+tKYnG/sC5HrFpp8pgUEAT+z
kcwndgC0R5DsOqbdY9Qvxi8w942DUcCdSkpF45ZpeZq8AdWOGRaPAd3RI7AE9wj4WjxKWtH3sjfr
Y5+Z/cE0AEJdvx0/22vr2+FSpcboj+7jjfCVe2EVRo9Wko9V/z6KMPti3HOQAIfBHiiAeByq3rk3
87l+IoytOsIzGh+WuLP3hO0s70qHmFraS4SF1o7j99BbvtSjbb4L+6o4CTspeM2T+Y8lRVIrB+dW
Y2Vr6mACMdSeiC/5Wg5ILWo0zByyZxfw0+c8IgBTt9MTLY/mxqdFrRdvbhW9YzzSyBwxSV+uJ0DF
B7cf6KLNeUoWHaqXnZb0+XNFJX8HHb7wZ/y6T9cf0Ob1sUIYVAAd01kbM0AV5IbV06WRTtYfxSDz
L+PofDeQi904Im6NhOxCPVNr4wxv5A4HKI2RmgZwJZr1+8AbzJfUEbf2BJsj0eemE4rYDOHW5Y3E
7FLj02VhHrusOpt5AZ9qMIKD6Yzajfm9OZRN4BgCGeox6yrtUlOuQ0jHM7NK5Hd2nR2dli1QHLn1
jZPCxvTAo0OPFTcE1jCFN399OsxnSZWTbGu/acPuTJJWeJIGieFIVPFek2a6n7Wbra6N65P0lijz
8PJj21ndSs9qQ7eoPNO3R9c7VKGVocaSEyGi3q3S7lY1kOYOHTwVFGfQZrq8wBbIiBfMdFIGrylO
s42oMkY7ctBJq3jSYtEcJvzgR01rCJ6IinoXuYpV4MK3xqrSnshhoAjshcgZQYX4fLXlkRwi99Eh
yPpDaSYm0mhR/lGZHdUJolFO9I3CU9xWv15/p7Z2BuhhaM3R/rS8N7UZg0SofyotcB2VdzGei12l
teFjk0FSH4KK3TEZJzunBX1ZpzNs5UlPHy2gi/ugIlhYH5POJ0NHPLVDAZ/Vs8sv13/iRqnBpo7F
GRdRFyfP1e6OSpahjLbIyolGO1iOyk2JSNe9PsrG7Hk1ypsXERhyMuolb0dfRtp9FMEes+AL3KUR
0MDrQ23sMJg3NJwVyYIZuzpGZyPVto7zPJIHkF2hkw6nFkY7GiDodjFhGuR/FckHrxDVGT1ufuPl
3LpSPF80R2kPUAhbzV29n5nXMxCEqWliLjdOwPx2v2tj056uX+jmSGzLYUbRb4MpdfmWGJ1AQ6JU
PFEZlh8hJI6npo8onAsx/vOe/vclUfwP5ICpPe6/j5c4NX/8USjk12vil/pf/gn4oq71D/XhNT1q
iojq6bT8J+FLc8x/4I3FX6IMPGAh1JfyX4gvV/yDhUvVpl1IEJit+Fdt2XfR//4PEF9oeA2WAs6m
KEL+Uizl5RxnBab6TA1VfUCRLxprekppdzNdvGR8qqe+xoLXu1MKTa6DsF/5ZhsK1ro5j+FTkNEy
usF5JNal/hK4Q17dOB2uJKvqt6CRdWhvYoJBf7DerLC2Jq3aVjyxr7TNBECfHnX3AIBH7XOXO5X9
hFe8Zcs0dgl1o1M4g/X/SnaQC7PVjRENdHlanjXXIy/TG2Lhvm+1Il7Orx7vyz93T68pZW9umYvh
1FYtO2XUwRl5+bYMk+4EkxTZk2bqGdEDXo+LhiQbMX6lmRfPfk78cnIaG5ICd4NhRw1GGxq6X//6
z8DWy5PjRMANW23txFyX4Gay7CkPIQn/1ohhiI6myJN0J3Js/8ceU5FNFGERVt5Dog9Zdx92U+n+
dv13rBopCvaj+EUm5xNayvyW1f0Iki6hyD169znUl8i4t8uO9G6763NPf6jicDE/dXE6whKpZw3j
TxGl1TkxOWdMQaHPN74PWz+HfRMtA2rRtBvXELnJk2EwJsK5r3LTKd73oYhmGKsql4y0Nq8trGO4
cJBSNWi6YAQ4D5bW0uBNgYO/L1vgnjdO9eoG/NcmHJQIDVZU8JjbAQ1Q5FlteDIxx+MUCOfcY/8u
Z78M6yY8JV2Ia3fXhmSCTDs9y+bWJK1R5smfsms0aKfXn9PPMvPFz6AAC5ICaQ8nd+GtX69OaEuD
uHc5B7MXFcGvDokksYJhtJ6swWFrcUXogV4T0vHskKFewsi28BxbUDqdCoBU2o918qduTVLfF3OZ
JPN+1Cirmntyj4iwPZgTDq6HsHM0+3s0TW57aPDHUkEcOqdOv+ekXKpr9LQy/U7Xi793fRV2rn/9
StdTgMoStW/6d6oSiyFgfaXa/+PsvJbjRtK0fSt/7Dkm4E3E7h6gHD0pUqJaOkFI3RSQcImETeDq
90mSOyFRu82df2KiFZRYVai0n3lNUIIUFQse23SK4U9FDUhGee4FQ8VTNoPTWvVuy9Vs/q2eaw97
VzWqOjoCC0paa+f2vVHM+vvHerMMKOwZUpUL4oPMCLIC98DPwXYXeGKFwTIfm7GEBWch+NJdWM6W
11Bj8/BGF+ze1M8LKz7hYNLm7+2MX6/5gAeAzfSMVyUz4wR7c2LgLrbgWoCUqUMNZ7zW8UbxqEGP
9C/fXez6GmHhYbzDpYe/xtxjfCzyqkMtvK1RmhtBHi9XOYlId7I5+FYM4my9fdmGGjOKvx8pUzv5
aaXCziIpAYhE49ukQW+JaBGq7eC7V7SyOiuMjwifugXAjGIYro1B3gOMnlm/s0l/WzRQVUxB3VAl
WDmIZ/46PSMEJitaiuk4yc2Ob2Bti/BTVlItufWLYUFP3MFM/YF82ldnUd9m9bXqAx83Y7ch6n1n
sbyRMuQwDTlODRgJvGNATfjN42RuuVQ0iYbjRhHuNpYThruTI/ClgNSFt02ui/lD2G09imaFcsAk
ltOHpuyHcFfE0fYFVmMWPiVWGV67g11bB6JkSmRuWHnQNpfOQ4GddKbdebkYrX/tbjIPT3UjpjoH
xxQW3Ju80sFnZEnk0B+rbIrnD9WiyyjDO1V7p2DTo/u4reGmb+duE/LHMvcSkeUqDp7+fhm9aa8/
jyG7nxUPlgFs4dtqKtgq21Lsc5pb6BrpynM+TAsp/q7MZ5XjdZtDk8Pw2gm6q1qMZX6Jn1EOG1Nn
Wp8aZWX+jxrTp0W+d0K93YoMEDhLm6iP/J7j6s1ZUCT+VGJg3h0LN5gnBKYokOzyWpUTOWbRNXt8
dVbvVCtYU7sqKyaFtHEA8aIu/Tr66Psy03hA5Wv3UMu6Cm4pugTVLSu7Gd5JQ56f5dfdCNQWeguJ
AeRJ9+2FCvUZL4kxno7dEDWfRswIigPmJHMP8XfoqovGcbB3IVrFnQTRfgxjwtXBAaqDy/Y5Wj2k
iZrMa3ZIUC/InAxBcYwWZ9KHPHNQgfbV1iLNX1rD+Zht0TeEO4S+0Egz3C+RrdARF3SH0zyYwwsh
2tGX6dxpix6qG+UDwFSdq4fIWyZExDufT4hayauwVN7Gb3+/oMyyfTMSMaUL/sd/2JTmhP+pmZ4T
v/RdHAxH7Wyr+GCDzi/TGuvt4M5j8tS52AJxFdlW8+n/44OBI0FdfVaLfJOJjrHMoUGi0za2TUVv
MRjUCe5pXhztplXThY/GX02A7ozjOwXEN8Gu2cko0xqWrlGs+Q2EEbXoSrsok+LrimbhAw7w0edE
983T1rRj8iVaIyrSqJojfNBwFcPXznqA9//y1ydcofpG04jbIH4TQEmvzn0LYuixFja+XWrSzrSz
Agc3mC5w8uUD/gPxHs+S/F8D3T+fIIBzOMVMKMnYv7kyHaW7JY678QjCAj9fNWdN9mNgTyN7ivEm
nuqxM8gDEJj+vfvIJN1vFhsJHgQMIMoAKt4KaUrMRFuNJcIxCiYkgunnaJP/4FXZdxPyXrZV0shy
XfxucifK6tMwW8j5cFlmw6W0bQbnX58FirnAOakUEtK+mYVyQPC9LZaBc0C2wVUVJ91THTfJlXIt
q3uaex1ebLGmbvD3n/s2bopNhgrdzTVc2d+VJbeutbs+4CYM/Bop+1W38ccevv7HpcNkflfR76p3
fe5SLM2n0CoPf//xb9NStgC1F5ovBJN0DrlJft318NBE727dcKzWsU4mTL/VfJih2UV7v6TFAs7F
RoG9dDughCoOrFsJluJSLuOG5QXn0O2MmD1du0r1Q+qsw7vE/d/PJTM8sAF9aBGGFPjrE059PHVW
VvCEglbXvqrCeP1j0451nqAnP/xhLZUn9jg2vcfH+J/GhlQd5BrdVHhQb2u5+GRHE0JzkLO9RX2c
8hE/spLNlO1CpwmB7Pqt/lwlozek0HOg8KA4dRU6ufvBbsINZvjqAH+6CuDDf3NRAYjfubz+h6jO
qAabJyPeJT99c9F2xbxt/pKp4yi26s/ZK1BODtYWz4vVbXAsFoFbfhFM/L23OuV5TWl63nlOs70H
kfr9IOUggXvqoBXF47y9RXEinLuua/pjnoSFxVpuYtGntXSt89aVDn2gJTCeFcj3LN1F7mao9fng
pe7fWc3mqvj1WCGiRDWePNSslrfHSoLuEYrcFu25UG6A26vJ2w7lDI0vXZIGJ+1oyObvUi1NlFq4
OnxpK+Kg41rX7TWCBVt5Ys23n5bGiab3jjwzGW+eLTKsT/Ikbh0ypV/XcSGbSeExCToLUSo0J+a4
vrJsYAjKNu58S9B8msay/WTJeO32gTX2bpqXQXty5NI89QIj93fOvDcwdi4AEiZazBAc6S/9TsvR
NsgebH3VMV4GjwY7xh2fsmTAHZLWJMJCm47901SH4nu81PoarloDgyW0Sd9blLpiQriR4Zs5nNVO
6kiQ4bXlehgrvMOwGGns4zS5Sfbec/92e3BRojVoZhpGD+nUr0OJwCEyzBYiCf4SQvPeRw3V7E8T
9KUCPuGwRvej1p3+a/TytvqGy3Zc3FHH1v2XoHKwj3Yb4MCvxd//VV/7DXjAjCZxOKgG8K5syt+U
Z3xssywvbMQR3yeJ/Yce6ok823JVLG7drI7Di2kaLIvbfSUufKzlFs332zJlYYDHqNzK8ah9v5UP
f78rXHN3/bLyKKg+I6q47AEbvS3RtGGxzTTjskNgtT1GZh4ZHZVPLwe6WKUQ6QP/TLprseH5FwEm
+NaioUP1AEWLcEAaN+CvSrujolFWNtS8fNbBGUD6YLzqxLL4FytsjD5IMwu5lzM/GUr7rzCMQWqk
aoi11bxzaf12I9Acp8bAhUlFH17Pmxth3UAmDLmdHBAfiPURQyZbXlpjm/WHKl56gZVXhtDiboo2
2b6jjAeW5tfRBLWLvBrnLR03lt5vPRpU47THYVKe1k5pXKzQl9gYrGSxNH8geJFL8NRWssz6q/Bm
P5rPK64DbCbXrWxvQ5rx45fluWZUegM1p8KfF9aJMxWmSIZIh9TxzrJ1bpdndjfmejrRw8H58Qxg
W7M96lbL8ocXdVb9MbflFnwpFfdxllIlDR9wh8QUgAew1RrvnIZUDIPbbc4yrNi7vN0evZVPgH9W
1T5TM2xlkiWHppS9zeauRt4WT7i+tMadADnBryyNtFV3tOtJ1cnJnsqKl69rDzUb4GNlPjoLQCDE
SKCrbIj3TYTPBX5E5FUTzaSkNkunaFrqU10Rm5oYglB4riFvkg+DOOWlhTRPSgW/DfV9M0fhovcd
RJH169RgQvfZkfnqYEQeUlziEJ9bfj5oO1SZd8pmyyr1Lof+1cClrVsfS5kCAcV616gWzREwkVY1
lGlQZYzcfpoT829dFQ7hTR+Iwvwd6Z0TnMVNk2AJXPnjBkgrYrB1fWs1YYgJKa6GuWufSjWi4nze
hX6WlRg7o6MVmPkRZHaXi+Wyw+5sZyZ6vnl9WlCStASO26YjanClnoIAt0Xybnx1Nzxpt8dspdQS
ARQrHCtIyzYY2J0ZoFq+MsuoXuSlrQdqjAHkXOz2ssAlNT3mU+nk04UjJ4+FV1AVZei1V9qMuY1G
DwNbYDk/kfH3eGA9My7Bgmz5wA6vwq78keRlyTx1r3tfLgWTXg0NKnL7rAVUjIr5y09yBRAQnKH+
0PDtQ1cl8tHN3RoG8uDV2+Pctf14k4RZ/iOkNTB8Qt1w6b6JubX1VedoPCZSUskJUQzlbAVWZmJJ
CuZyqizzofBWuKZgR7bRN18FyvrgrMJUMAGImdnqIW9UgCxaO/gUuhRej51Y52U/oQUxPYZuXfLI
9cuzFj7122+RzFqcXPuyIuT40LmLVSWn0bKdASO8aZMdCokaaPe4G6Vtzml/zCkcpXGcq/AmSTaR
eOfuspqKabXAh04ubL9NxvralUnmpZkI+mFNm6auJfRkJ5QinbNoGe7moJzD9iCEPSKQl8On1ldq
tkYc+Kj8barcqwSY/ynvA49ToYCgnAQ73AOi4OOyNj2mWb2Dj6sYJScQTmJjpbG/dDfpfd2kZR65
ZC8R9GoZbtW2K7t5aSbE4yTf8QinQrK1oF4G871ddzlnfBuoanvs0PdmrPEJL7dHUMbm13zF4qFS
A9jK6e5iR2wswRrEDn/p0DjtPJrBYxVaNzXO2+J+6zJzhYgWIt5ZmeUjiy0KYNaIU5DN5o9q1i3D
OeARWv542WUeMExe5JM8s2/dLSlndB48zIyTlGJjV32bUOLkOYNCrOwVjhgz6cKHLMuxJnvWatmX
XvmHY2W4Rieb789fZ44+D8kXVNuTs9LXIrtvZ9eYIFTceAtuCXHsPtkaKxHWUZ6bfYG6OWdnTiMB
SRZRjeHs7rpmNrfdksdWvJtKaogfEkyAxGPnTnZ1chRF4zjFJsfBgsH35Fo+cALOyb2zehv/ElXe
hghNQbgrrzJFDqR2r/OEbhztmJTftjnaGz1z4b98YVHgJzAjXeEsyfW0jor+X+1305/RqPPpMxbN
AvnVwFtoDMILbbWdxkqCgTs4Szd1Bz9nDf0le0dZ107ft1V7pG0Y9x/GIQEwEHY6BCBeWBOSIcO0
WZfVOOVzsY/r0mvO5py22U1P2ZVeVpZVY3noa8tasAXtRJY/Yl7r8sBZ2VCofd0SXhYwUa89DcYP
X/DUad1cfxJbJDES2YDbyGrvrr3ZR8s4beulStTID5nMTc9nyiNzVcZz7KyXYwRL+Rs0S7MMdTup
4Bz39ACeIBYvTXI/Kn/gpbReNHNKld70NZYlw+AsbYIR5P0uaykZTxws2xhSSkZZ5cqbZiGuWLAt
FhTQyJzUcWoqNwPLJI4vIqgZbGh/Ken67opQmDOuG0aXa87jLrKsfQuGp6aK+nKxEVwEej4VnTcA
Psfj0CnuapgXy/dtG8x9/Ror+U5mjuvXu7yqy4wAs7UWs4+KdfV4f/a+6RC9Xr+lgSPwJC9XmgsI
g63ZO74Jl14CL/y8zX01Yz7By6IxNId4M0mzJ+zNMXdxqYS5VNtlMPdnC+KO6apxEjZD5Udm67/e
eoBKcPfZ0d/NhPvfvTq8m825GYU4RGJXB20n2tmMOm67wUuTCLD/8zuP2EFChZbarIc8WE3jqY1R
mLLQyLAJYsZmyXkrzKiZp10flmzZICyKIb9f7Wyr+0+llSkr3C12JdURJ8aq43T2h4VdqWIr57T1
X+JS+uOIFVL0WJJ23Q/swdi7KDN+lpfjqHoOCG35khdEtAy4Q+wxoOm1s7PBxBTOy9VXRY1ZN8Q1
ZuuJ1g8tfZhB1ZsT6OUTogrIKNroK0UH+9CI2lygATJuFRxJT3c5mWEIEGckkAhCNX6q3N7q6sce
/AjDkGTCssuvhZuZUVdb1HNc7iZdZ7IhDwf23Ts3U+PGPWfjPJpl7knHXMtDixdjd5Re2/Ar61w5
TLpdJeZbEFHXDGTHkvbPOnv2NufOVXWDKSz2T17v3OZtUDEUUswBcPN0XizevU0BAxP7CdwE5+eR
aovIfH4Bbiv7KiwseerH17DAEZUYv3fDGk+fVsvz2Iy42IymUF2Tku78ZjTHsCgiYR66801M6BmE
xIgUkO/RQ0XIkmtfTNBt+jMMtSum4zX2EG6PZ9MOeRrzJZsiISJ+WHoVzvd9jMGFhx9j02bwdmrz
huh1T3ydYJokmwg0gaUJrVJIqi7ulSkHhvR9eBowGpnIwG5N81Iozzza61tEDcGuPO+7UfJogTeA
dN+txdCwRTC+kryNIwW+bIY3q/r5Gs8Ns57bQZqpQ8Pb7KJXQEhXNCGP5TUecYAn5uePAw3BW1aU
PmiXBEq25Q/4VHhC7YnwIdObFWK+Zln3I5acSzlV7mVd54OA1W2Lym4OlmdF+Q1xP46t0Wz17R9J
kcXqKUr4vN2ESbE/npJo6No//K626eurEs1tY7XY9N185mh8c/dBUwf4c/c+kee+pNVTfQaHpuDL
wiLdwLgUijKnTMUwJNOdrLZt/axa6TWou/bFhrVd21cuYRiGTMRc18UIz2RIqySQoko3idIJttNi
iYv6k85Xlz+arW9UuMNLtZ40wMlMR0mqprnRB6VpMiUpgM4aj4uqZkHd8b4BpYsCGH37l4CPNKLM
X7hbplLGpoqcKwRuZNndx4BybIQO7XoOxls/QexmOnU4Kzkcdsh1fHAcClbjWZUM5vMB/ce6PChL
mp/82un8M4TQq8Y6NK47NbfdMAs7PtMKxajtIo7WsfXox28FRpHb0Fci2ykfU3TnSG8wW7kj21KW
Z3qQNs9WqBZkgkgTvTl0fxqvaK0ebcrWLJSF5W1OPCDi8332EjW/HtmdcBNgMcQ2Vs1JHIbmjKed
kzg4z8blWn4bhi4osOjMUCNwDiPpUPNQNijPFhzOdR5g3AaT8HPpVjEzuyBDGY7plGwOTgajUy9h
GlgRpsRIWHZBZ+/iSCwjWpKbw7oJRdYPLo11RwTXbjCZcLWRvUnbvJdLrtTcM/XOLdeVr+C9/Epr
534Mg7HZrLHe04o1SRkJyMCR8ZKbBn1r3stHVmu97NuA3VtCjtr0XZZpfziyaBOudBYKweT2nJ6U
Sfl8L9S85nLqPHPXeytlEQ9TWZPpun5ubm8YlPMErH11M6mPFH6zUty8HheAMFpuhKnrzKlP4Jf1
jt5JuphFfzU0MFjEPXliNjtpWPkIPuwqR5h8pY9mc7Svg2VizDJuzAWMvzU7lfMq4mRHFMDNxq/o
DCFCA4+seo5JM4D0Kn3FS9ihJM1Csd0cePEyRdwZw2zzDVF1mBlTt+0MWKRsrK6dj9Xkl311FqLR
t8anBFSZPqAJ2aoP3ugpl7meGDZODVZNYGeVy73qdNqQOV6u8TYsNWfkGoTP4/KSxljDkDsKbHQ4
tPt+iOdiR4do5GSzt4RVttuKZONVngTEdQbh1ZyigriVBOklcB7zhJJNb3kGkNPCQuYXmpcjbyyg
A82n18s16yzBhFSxZdUibfOGikoqMWxjDXcvkY8YM3PmeattQgU3zs2hOr6E63nWmHRQ0q0xCcWK
lCX9es+UGhytzU0XT2LigogHxwRatkL5WB5qYSXF5dKt2ep+Xa1EL9sJ/f9JL3tWSJw82L4aZb5v
0bTIn1AEGLOHZF5VdbaJwsq23Vxas4c8Nuun8VO/UP66yylROD0mgXEVP1EmsD8qmSn9tVg8g4Mq
cqbx5DezAOA+59n62GVVsyDzt3nbKe9Gb/vInGzKOg0yCbS4WCk/KqQBKrlVjxrPA/uLmzVOe3Bn
SCkWxeVkwXUld6ah71IEfSd5Lxq1hWUqak/EZ9S9LcFFtq1rdRil9r85Wa3dc6sdVfm9HJFMLvG4
iU6tpxPVXqCMM4fn2zhb80NDRy67nXNh9uXQ5iWDrhUB3o9sm8s82YcDeux7H8hKSM6CZkNwtkpO
rHE/NJ2NqhPXpJ+Ja5OaoViNzmXbUiNj5AgeUREejh79Rqe+Cgo1bN9fM67XKJswwEQ9L0WCl3zF
wjSZxeRPBVllnnQE8BEKlhZ+xnICQAdNs41YlMNLop7zfeX+Zf3rlxjKfdlVet0oNy5Uj1geAvBl
9e0l5a6yzYSar3Hu65aAOW7CamU3Jgq3vFHZXygbdN/VvIqIDotv5v24eQihIXURTU3nQu7JlplD
241ZYftinF/DERNai1KZ02Kotr68GimRlbfSjYsJ63HLls1FNG9hFe7XXJsjg5quyYMsEgQ+PvE7
zeavZINySkotg1SyU5WjCEEnJ6kAR2bMsETErMP/c1+Jycl/cC7VHF1btzrJoVJaaLEjK1vqj2yp
sDBGHmtvL+kQgBTBDBzPnhsmsFtu8krGyMMJ29vwVMNAFllf0Jd6eIIUMA1PxBJTie4HrKhHfIBs
luHQr2P5fSwttKbSMQLbU3FfhL0/7abNNvmUWBeDe4IX3q5fcTgz5S+Nl0H4VAIhEeUpG5qZ3/NX
2xyCdq7N+S272XZY5c/Fo4hevuyBToFwLNPK6sxwtErbHKQ9EQOxkRIBP8xD3Ic3mN6Ym0A7LgY3
x9czjB0XU54ohhnDd1s4yqkQjw2ypEydAIWQ5k7RimTCwpd7aLK9hsepX8L53vZMtoF7pjm+Emcj
Fg0sl02B+s/Q+Fhqvl7SpujEsMvKrIHKCSiDhIs7hf1pDWygixRN4869agNpFp9QtmS+EaifmWh3
8ExBQ4XdMPBhdPbgS+jIm+FZh4HOWJj6FTxIEbhOqHk0WNLsJXo+SZKitVvBXFhfagCN3VIxwduY
JBpBavZP1iLVEO4SZ8SFNx7n2f68dYKKO0DLLryJROcybMj/5cvH3Hem+ePrnWq33XPxdAHouR6y
KOvW75mfK2c6eIC5zKAhpchYL/RF+NqE3GaYskJbnMyWzS6XKS8duh1XoLk1e8ddR25Nz6cYvIss
t2EwbNE7w5giQlhP7UEnyHcPvABhvuXytQxAM9ZEGhQgKg6H/rWWRx2WyGEcI3OIvCaL+ZwNpBTN
FDYbsBJ0SDSmlmrWLOBxXsP1FClvjgmT1xV15V0/BIupDuUDFbEz4XYL8wKWP0S5l9JojBJihbyS
0dpHxguql6MVzDnWUNEwdT0ADr5CboUmwG9Ey7wL6ZkfrKINSAFEJOZmVDtEN57vz2qOvCvGXXY3
9Ui972kTdW4Tezl6u/ELd5nLnZfEi3Y/P7dn/iXSwEfZ8P9//4Ue8J///ou/+P/Nhfz0JG++NU/D
27f65Z2H/3z+5/xJ7r+N33754dCOYlw/TE/9ev80TPX4/BSvv/l//cf/9/T8Lh/X7uk//u1PObWj
ebdcyPZnFgGiET/1scyTvL7OfIH/+LfrJy3+lL+94JV3EIf/iFxk9QDwuEA2QE/8k3cAeeAf8Ab8
GGwepnhUzv/JO/CgJDjQDQzGCbAFgc8/eQeO/w+U88EkgqhzgMDjaPPfX/3upZfGqP2vvUDTgfqp
44bWDZCaEPfWEKCnUar+tUFJI8YRQMHVdbEQFe4V3TXntvJV5f5p9RhIpbUFoJUSmBtYx6zuCZ9+
GqvXB/oZxv+2GWlkfxAXhmUN6z4BWvSm2ywWURf0cuYrOSiyVHfuw+TBzwkrzlfclLsLvYIJucv6
Xg9WWpYaemHdeCP+nLnTm6JlOABse8/z5Fkb/ZeRoWeHBA/gQBg5vz+Xa3vByN3kXLlwDYd9LHEP
3fUiXuZdVeLxl5JOcGcM2iPHqBqdULL0mlWA/4IcdYcNK3Irvo9Cw0Ugh8l5p7X4RjuRBilIMLAe
wCoAtpNIvJk59E19t/OATAo6M9PeljbVEa+z4jtL2033QyPJO146FXDr4+yCw061H7Xxd86dqccP
KOjvk8qN58vcRYjkWAdzIu6WdhbB3Tsz/Kar60DUhCfMokUzD7fXt8LrjiRAtbTrXG62rvX5zIFn
xB5jine5AoZ6KMKmfZKymD5UOF0AXVnUEJwpX4/inaaoWUw/TSpwC7D3cEVg6rPwfiONtKLIdB06
y6WbRTOObw4WptfLsnlBulVT2X0RVM+K/J25egM6MZ9qwMxGBiWAf/Dc9v4JsNhSY0dkZh3BgznB
vJ+2HjN2MinbJtnZAvVxC/rSRivZF/okAcSgcGaVRB1/PxFv+sE8BvMA0B82HTC+5K0tPAluXRSq
ay4pe1XVups66XNvq6Qt9OnvPyr4bZwB68FxQD0TCu1vuIcGwNE8tIuiHVi61gUXZjid+02pt1R1
Ush3MPVv+uxAEn2zB2icMrHmaPz1FFMZFZfcx/a8KlFP23cvQ+gUoXfZRMQ6n/qWUOt8pRb/njfb
bx/tIxcIG5kvCfeGP379aAtpUi+hkXIRWk6pT3HYkBtWnRveSrExrlYJFPOg8sl6T3nh7Rg/M4W5
AQwW2LhPvQECUv4Ed+u13cVAQGXv1IipxPHlOEJwnJX091OKW9ob0BIQM/AZMOaJmo3M/lsg9yA6
nWH+BP9SWqs85Naw/iAdXeczL0c67MC+lu0O1se265MyPJT17F82dZQFh6xT660X4bQwV35yvnZr
vY+UHxLxyPgyo3F1WNx22fWQpdKuH+eL2m+8zyoJlzNlW+H9koRip/vWOXjTeKODrHgwTUzsk+sk
A0l1VKQrlX9hWyDbrae5rofdQEj9Ixmz/ns3DfMxt5z6vPC24Ibl8L0BrHcK7Gq8pl4Z77rA7nfk
6c4Zsq9NAM/BjS97QDineEvij5YO4lshkxa0t8SyuYPZZYMQv+q1VHvK60hOlC2CpbnltkD6xSf0
Hvv7InKrdJ2R6pZTUF6EwAGwmW8+LV21fZgXVx9CvGP3Mzn0aUyG8CwfZPGtm8Yf0QjjIF38Su2S
pdrSbLG2fUOD85Qk2t9RxJ1JtAP6u23hdzdkmn7qgEUt0q5zzkaqx+kS2N1j5iwUg0JdxWlP6/tb
X03uKVuD6NgGmfyYg3s5bHbW7rmeHdBTdNhTxGCoT4FcuPaD6m5AsfZDEI+0r8LR+RBDHLufpT3/
oF2pd3GJIvUFDo1xWq3B0n7wENJNI54ELle+2sMuaEMKiBMguK9BRmayg0mhrly5Bhe6G7ddUGTj
CXWu5DSFHfXG1ruQRUh9ylfUxaSC/1Twa+00jOoQgm6wLunbb1clHbWPWVwVX8q5rbM9x0N5W1Hh
f3DizLuFCzU/Nr6DYnMx07mhBHCpQh+0k4hxHlkT3+lThf7Die59cSCRG2XaV7BB9pRwyj8rHVy6
KL8P4R50Wl7Sr7ZUGTQPCvf0erjRELCmC5mtf1IpM74+g5PW5TpQNcHofk786A8aHgL7IMwbzwrQ
VHk6img8k3YPIsGu/0JewEEeZFhOpaeqtAjr+UZFWIB1S3m0o4rs21a0XPWYM6lB+2n1N4EoNDM0
+1t0rF1BBkiv81hOEY4bLoKU/bJu1z7VJgpUznwAA5k1KVXdB1osV6VLK3KN5F8hFad06fJzp1ub
ByqWn1E4prYeA+yCj7akq6PtL46IT6hGeLsRRY6rNZ+w4xHTLZz35QTMVx+8uqIqnev5INwKBK6V
raw6SIjUrcnASEQ2U6NNTq5bgglqOgm4bR0ewi1rbgQGFne0cNerMvfUoYf5eml1IaCzIZpBWGxL
jxrWiMYo2obuPOeHIGqyPo0wjJp3WVHoJ4+SdrCTU5XQS9L1tYNSd3UZF0td/1FUWW19ETM2KrxJ
vCCltSZRWVx3CdX0v5ysdH4oZg4STOv19+1K4Xi/tGocb2JYkeHnhC5Z9gjRwMUuUWyiFBdzaLsI
Jsl5BhnnrkP4APbP/quPaXoRDk79djf7cY4kloiNv0+O89HxJTBrrXBq0Zoje/bPdeHzVMNaegc8
Mypb4Kuy+GIXD3MvjqaxURBjFkR1w0SX7piU0i3Ol6HOUI1bG95h9ixjELeK6rpwciA5KMRP8VXe
2piGD7oV1QWa3cCIsLjSsr+CquTPNxEnse8flMRUDNBTz7nyOBWVJu/M0MXCDI5i/s6rm3w4+Jyj
eONEcvGvgq4OqmuQNGq782lgTXvXwr/paVvZH9dNV/nf3J7A8aJbh+1Tm7DE8l1Jrh3ehGHOrQTS
Iwv+0MphbIaYs2M3WPBgNxcz8BxsVUjVLO02eImySam71Vt29JyRYnTTqBzp3wKK1R0OGnH4sQlj
WR8cL1mSacfqnANKmhhOpkxsBshBcdO3T8YYC1gtms/y0oVfWZzbSOXkJeJEsVjowdvMUHGIWpH0
PfL9YXsdjovrHdtBeffA5pjvK2W3qx/uLDglZXPt1LgGw02aUN2OdmrRM2cXpzx9jtVbbCZ3alV7
RBUvabHCkPPA3p9jD4ermJI0fayq6oCqFtSsqQJUdvQX4Ly4aFI0viIc+PQ8rtYhKoc5OgU5eiNS
FHlU7v3Zr6YTJr9LnFpeEcsrfFCq/CLRke8/Jhok4VPTLkyLFdvdPOwJ80puy4X/6BPpZxmrQy5H
UV65OIFPX8dlaUE9K2nXtFbWOZP+k9/Ypg7hbVmABjP8EpuCoOP13Qfqj/Z2ziHpD/fU0WMHO3HC
9jNZdLn41I0u6DS82zZGqnCUB1S5X1uOrGxqALooaObIOw7op/hRupBU+W1arwVNFvBm+CADR0He
i15Q5is57uWwmmISOJKp/GippPgc5aVzsAQCwHWcKJxih0qd532dDbtJZT5Vu0B/DSgef3LWObno
2oLevXA6ECRO+EhY/lnBVj/n67XHpSUHShOPVhV8rUuwcUt9VJO9ZmnXyPEumfQ3NdNfrpGmP2Vx
GWPR3WRAFFbWmdsN56HOrAcbyNZpQ+gJKrPf70I/knyktj9gplTuE5QpbkU009MTSbgHLhnQ7FRO
2uPYDvg0iaaDQtb/CKkxuTDKP4cuyTdAZZqDJZa6QvTfHut7PKFq5LBpluIFSbMdOFZZXxRxXHvp
RG/3OgoQQT4HZGSfuwAnz0RTOWeeMwNab+DdimJ5dJANiNIwyYdd0oYqtRs/uJx1v174oI0uXchg
KXOCjHDLqg5GxrroZBhDEO+C727e1ScP4Y201tNGF+6/mDuP5bqRLV2/yok7RwVMwg3uBNjekBSt
xAlClCh4l/B4+v5AVd+WttTirdOTHhwTpShhA0hkrvWv33TFvi2c+gPI4eg5UIz2co6bddEkr2LO
5W0dmoXXQEoHW4TFoY1ldFsm/HW46toPZtZppNELpzpJtSgMb4oq+zoZJLkWhWGGHHiz5ruy1Xrf
JKr+AWqeBAoHo+fMQzYw+QZomLqW7aB9cwPYh8kkjEc4y0g/s6LM/KZSatVzVfLDu7hpe4/eStZr
krfNxxTw0NzYbpg7n4SEU3jVD1PSeA6bL12n2SSUgE0UrQrTKXSvKhxJMaR3DFtnygM4s1lX3cUc
1ocwjPUXIyyDY2oM+l4fs7L3e0J2t0aF6ZTnmPq0S9twUlayRBPqJb3sDmPY4k7QyvIGfg4FFXfv
QB9i/uJVlp3eF5BARiD9Xn+K4W0/xHYy4oDelLctERj7aGnsV2Iam71aj0ANUjbxeobHlvpxbIqN
alWVtYZu2DKnF2nwtcW95NHU4trxra5qVa8DtYw9AB638CQ84MKrnaj0si5pd/zFTujVvRpnq6YF
iB9Hu9U2neww0yQB3KsMg3OrTxCu448o484XXdWdpljK596J0zstgxHhuXU3PxkLLR/JED44Nnp/
48qB0ojuRs3rwUfNmTDw4bM/OM7UPLQ0/B/Y0El50AB9ryWGsbu2IzFmHNE4bxqmJPEak1QgeAWl
uA/mb3UbN5/Gc2hYYbNL3GgYeL6AvAzGU1NZ3Pmyoz6FylqL5vEzXF17PcpYu+u7xvVhqxQ+nq/h
ppGjuZVBWG6aII/vU0xGoPwwroyl2fuoZ40nHm1tribERyu9jLE4YzRgoRyPsHiLGpJA6ZswLOvC
VW3YBgMEmUX9lUt9eFPH6vBgxfZQsB0Hw8NoFO2BoKr0lHZpfq6K/ExiVvtlqNvgbGHZd83Qrt2o
42TuUJdCVjMGmxFAHB6IC0nAmFKBdj9N5GlWE5ZYoyO+ZLdQdhVeutdmOSufHRqV0c+Uef7Cx6rj
OmRYxacsnqrPIM/DVnTOV72gwOR2OqdbK7MhSHAMB5qr2E12IqYdy6Wj1CumOK81McoHZeC7kEWs
bZMmm7dTr0n6q6I5620m10h3X7o2xbN7RACLbLbX7iy64FWf59GOnrxaF5P5ao5KtNKa/BjaXbip
h8D9oAa6et/SAxxUqlhfl+5wBaot/NkpdVLj5naN8Z790WyC5kpJYJs6ShttS5GijheVvTdVLPBy
0ZhrLY/VVeYAlSuiPuFCpVP9QHGsx6GBO8tM20mt7FAOAd9IXWifINepm4rB3B4utoowOov93ml2
QWAZVGN95Robw6SimvlBGyfOg9Wspl+kYUeQyRR33TNpp9Bpp11hBdlqsjraUcb669wN23o7asbw
ZRrEQyVkekgbKzyYSRkulIlbKzPsb/RY5V1PH3nFdF5t1kwX0mI9OMpwGwgK5JXTdNU1wvHCPk85
XxcajdA5RvmoxjGEVMfsyPdpTXK2ysm6iQtTucfpy3W2Th/EyS4p8NjzYNMGz9Q+RFq27swo0spv
VUPVP06ybrZlXMHicMKUpkzT0kdnJHkG8165ShfTQjUlWWRO3Wwfl/qnbuir2yEaqaPqoL8pqno4
oHII2bNt7RhYEywp6oS7QHXw7C/h8sSjRklnEilaW9Lx4WAr13GiPyatpu+saAIEVLPIYvifnTsU
nRtHtvaxhru1avsq/8JWxug6UsanknTJFEKkne3nxd8FGSD8BHgsJCo6/Xg1Sns68W0TTdgL9zTW
kQUZL32hNU4IZ7NdpAa1/qHAVWdFxF63Gwvd2oRqSFHGOokAIOp0n8McRJSWxXeJW/VXgvK/2vUw
BnxUkfmzqJXqY1XX9ZVA9OFrVV7vsrhWPgOcsonPWbFhRdvpziFoeQNkPTPwNwLtmxxE68+2na0r
IULiAk2xblwZWzieSAPWV2o3dHnsjGtRIn5r4witdlo+Ra1Mb/Q0k7eEUaV4ZzPCjJRJLSBtpmc3
pjZToVXuqqr/GotUtn5fN1YJdS+GMGqn1fNsJ8KD+E+DWnBus/7gM62phj/D6pG5H5PK6iWqdoOG
tjzAdMGhvNaboyFq5zz2urha4sk+NL2Os9mc2/quj4IjxG6BlmrObJ+uJjKg5GnGto2VYVwj7Wvv
osQprjsmtZ/drOUDjGf1WwSgQWUf0K4O0BZXAHXBnVBb9aq0ep34EWrCUyH0diPjqld9RurWoQpU
G/WHO2xhl+x7lUi9EPYfthSNmXtNq83Co0VvXzuw8qWb7FfF2JfbrBSzN4vEem5SVf88g8Wgf+zY
x6j3eWBOY28kJeuaB/CaCfepClMo9Llwb8WsVfCXyXCcgjzbaQPWDlqdNtuhlsk+FGSShOE4Tp5s
tOmkZDr0XSpE80nV6/bDwp4GEjFNfoJ9pKU1HxQ5jZ8tcp02IMC5WI+GnOmi7OpTHg7TjVNPZu8p
CuQB+ITEs66AGzuShtLsOZuzofmEPwiDzllz+41WpNxYIUvxxc3D8ZXDkoQAXuwJeVsCdRM9kmcO
k7jrBLoeuEVqecpw1WDHRN1JpIATDqu47NP4CGQUhKfAcuAzpiBHL+oQVvbOYLPrSFm3zCe0uMND
lhp4kms0L65SuF6iWW19wtMn6Nqn0dL6oWb6L3rdqGO/1Zy2yvFLixvcZygNx+E8aZH2lPQ6dr+V
eJKctGdVpvkrWAklRwXnWtykrVaPZQBzhxl45SPgVJJD/9bDyAhk4AoJJL0kNL1MbEFgWsuzsKPm
aLApk461HvOnOurO4lynjoQqNQX8k6mJAoa8DOLmmi9MtWWfwdRX3au5YyiPgW4v+vvQbcU5I5bZ
OleDVK3nrjD09DwPwxSsAytz7JWNTKLYQgVdCOJz7fBvTXUGiBjFMGxOLnRG83bSjZHJVEFaDO+E
H0aPEDO6Jr74rX1m4w7GL0qELzjjYfzhgweJvsfYaAwCGuSNoZO/xm7Tzrf2jCZCsKcg/PVRwUxy
O0NRio7OHM7JEd/x3r4xlFbHKNKIkPWADegR/yM0pChU+qFTsxmOuWqHe2eKu2S36D2vMsQc882c
mEGMSiM3gDSDmeaxm4zGxpxJb2znADFDH691o6Hxx6PV0I+QlhZPMgPCTY7ZcVMCT1Q1SiPfQWWS
3wyzUqmb0hYNKEhKLb2vu2zKjzCmgb5Vd4BU0LHTMNvog3B8MsOkcISvIcUo10wlArF1tFZvt5Sm
gAVhOqrafoqxivGZCrVu6Alzyg8q8EK3ErYr0vPwpi9TYlnRBPVU6PtKI2xyM3cqAnQPjLmdvpFY
IWdcVsPZsb7hLgiT0l9SfawrTYuWkVlZ8uANRfLfEAWhwZkqEewFaOfMZM8KRBOfMpiryTHXDK5d
2JS2H9mME/2GWiiRVMha/UEvM+1zGjH3r72cbk3SwxtyxNuf1pgvp2IgEyy1jGpNmGm0/QLsSrML
PMNVrG91o2j9/d/0zax3FooK/NhlsZioFi2vxRKU4im3A7qRigxjLwooMe8bLQiBh8fJqTx7HpKD
3kS22MggYZPSZDsbmG/NZbmpg0ovNpTJU7Im6q0wPSW05uImSRLuM2rKFGBx1vHfPGRxqH0MErsl
IqIJBzOijmNK5lssjR1H4OCeZkpdZb0MvsS5mBtRexz8s/4hEg2290MMfzcKoFcAcznuBheFvN3U
6sxdA3a4R012o4PXaL8gZ2nIy8RxA8pa0FIRbGLDGnKGY0kRrIZGSyN/qCtqKza+sT4UveDfEnZv
O9R8zNwOMAtn52AGiKz2VDyko6AFWqai4u21SgN9xZ2edW7u12j26n0gTRVGRar080lpMqv3yrxq
+83U5Y6+dud+KK6Gpl68lsdOObK4CITvpCj3kF1teSuIZas+u42GDGOyMQ0GyE6qA62mPh0ZjHXo
56RjFTvMl3P1NoJ0UqzYCM155SLnTq5g35kusILWFOdRFO4KrnQVbGaKfWrYwrXcE41RHXuOmo45
YkSkgyQF6DHgrnDl03di+nd+HDBN6/rpSL7DF5GkiKI10dcvE9ygmzDnFe3gO8rmK+7+IqUoLXnd
XShzCPOYwz7ZWc73BquIZkqfw+qrwav+DEaUGrvWHctpY42uA6MyLgNjNbExBOvlC2OLdmjqd1Bk
WBptkk0v3z/OVmqsUUeVbr1TEShGKWQrrJt2Ra9BDI8sHWAQXuncHPQkN4dNRqFobVoJkshQCCbb
Ok2a5Ig8oEB+ZxhtsYqgd00Ha9JleG1gGV8fE6Ug9Z5SdJHENVGZ0Fe2seb0BDIPxH6SrG3H64SF
SxZ066adD7s4OfaTW4d7G47YN7tRh+ibUZraDPKsB1bCgxMgO+S/YFzHUCTPPwrZ8c3Her1odmW+
sF/DMsOaw58Nbu5G13s2jmoJq9vqcx5uBx1Z4aohHtaZPUwB62xrtnY5EXY1MR5eJN0wfROwnfTA
MWClZ5PkYkhJpsoy3TD+BVlXzIpYySpxp8eaLJeTPqUMxRlESPbP76yrMS2ouxM51KGfuraVH8w5
UXFYEPEiGW8rMpweYzsy662rmI6iAZRTabNP58FwnWH/G1+7YxyVGydBSLTR2zY2tmPWM8+KzBEB
uJ81qcI9VBi65x6+fFl2aHJHsVeD6iS7GTq5udOirE32tBvuA3ZIYolpZLi3RPK2fK9odaNVPjf1
i9rHtN1tQ4bnRgMS+yhrJxhWAndj3f9+RnwflY45vLw1NqvanRlbZXjmIZnlh1JMAZAFw9T2sZqi
1rr6vmPaNVrjh15CccQPiDh5H4mjbswIXo0+2ipNx4sj2JDBr4iQbbAD48q+I8hiTvY6r3Jf9ZFI
/Kkz2uYrktCgXeEqsozmrUxamBXr3QMqY2dJAcuaT5Vmq/iOTM6MJZRdVoPe+tHYWVTKvGSVmi2E
gbsjo5tloU0BNbGCY1l1g8oJ8CSb2lHZqkU8utcKyCcCkTLsnOcMf/XsLMbU+gLMUE+nRmkFaS0c
i/09FZEJl5XKd74JdAjF93bY1Xy+Y9nvRaJY/SkrQnW+hSLIH1pQizpgEFZSvA8UGYkvSWFNi04G
cn57NJBa1K+cJ1nKgaJCbc088OtZucJSR6u2A0IpdYen2gIIK52O6/+KFjoYBz/q0Zx+CXIZIrbD
I688OdLMy2jZprR5pahOOUerctQVhBuay0BhOBbQRisEhE45oBTJjbxfW8j59GeZE7C1CjDw4aNi
OOAyIohdeCieBmxOPSztqOjvGpn11QeaiQnJJlp+XJ+zbhB+kuh5vquCPPmUSlxDWKLIChcMe2TK
sSvy2tGuwJ/yek2n1xqHkKEpYDtC2/nx7xrJVDuDqmsKkTA1BElwdMHKsFu+4jyfr0I17b9q8cQO
oFjaQhIkIyOoniVZ4ORhqkiez4skfLxzKiw2V3HYsc4Kp+ClqQlKlT3QRVXtFEUJpZ+ZY9rdzSo1
zU7N6Hp2/Wwrjwyamt0wqFPlC2w1klPQm/gk+qHVTyPUHSV8tW1mn5/pWZXiY4iZ2QvEx6T+okLU
pQ8cxsiyW2+oo5EagJllRORTm+vhCyLsIfo4uGMdfDangLURAG+63xiwjPVuaqOg38spiVfGrKQz
GDbpBlREBR5OZ6zINWcd9Faj3k3gWZUXLg92h1ul0p4KxAjFVQAXA04zjP30yWTOz0afopEpPY2I
mCbbEPKlC8aHFF1foyi2egfOfgmVtJhwcD5lSUNH1WhRyHPNbwzUxny+9uz224mfPMReZ6TJ/AGO
MsdqSXJA85IXnZwgVoVDDGeHKVR3xIWoKncSjp22DFni+TTLVtevUPA7hadgLTlhPTrQngXerJC2
8BFJZh2DjhTmcM7rthC3PQ7UYofIjb25pkNPz4k7WPOh77MCPlCFQtoefSWdmngfN0Hp3iSBLewr
Z8aYi1ELFYsFKFLhVk4pj2nHkZ6hI8ZQAxN5sk0ldtfAwHnXrP9mBneDKcEKszAP6lXXAr1IkNPS
CrN1DqdCqa4NpW8196zABo0Wqj6FbreeuSyBH3/mdlywAJf23URvYON+gTAMRsvPJBaTmlpavRy3
fZlbxl0rMLx6KhIBA3iMTIZ2rsbE/WbOeEMf3cyleH77Af+IWvo/443+REH9PUv1fyG1FHn6D2/q
F2rp3Wec9P51E79K+fovvK3/dY7r7jX7mZ769nf8zTY1rb/gcIrFJoshJCY+/8U25Y8wgXQseIsa
4AFsor89roX91yLct7GfdrGMdxeD9aZ887gWkFchymF7CUcVOqql/xOuKYNO1tEP9DsMoPiCVYuL
LOwh6Fo/rzOhdDSq5Mduo9lodvYQP3HNTd3kJztmvCKQD3jJPAGPaW3k29EthgLHuQicjdMn2yjj
T/j6o52Z5ARSaxBKBgA0WBJrUThEoMf5UeTzAQXuMna/68rsmYigb6ISPoyXY2cpB1QCSAqBSL14
TL7iObIfXPHIDAS6SjC2a70rkTvOj65Wuf7yf5IQQLtJInbnMXzJcbjexfbcM/RzRq837JdZa17z
1FWACRBh1b2jrFOVwR2qnA/c8JUhiudY1XclEbx42AcUh2BxXkRmI82S62fwA1cQC+bzTF79DokM
Yj4KKaaU/II4+eZgDIAxJyhhaNYfsyp/dst8XWjBoeX08pgrHKbe3nA+jeu8TV9UU7pbKLHhuteK
6vvPihsd1KMGkeqLyi+T8MFVrsfKuJlnh5Rlp3weJusqClHvN238Fb0nTH5+CZTNclVYTIviVn3M
OQZuRB0whxbQ9ccBEZbOrK+zk684YSbg7S8yD3PQYYGspequRKk95Y2CGHN47q3psSFQGzsDixTt
PHoZZns/O0nl41VT4WYZV34TwKmdiXmPZLvOi+xGceeneeA56SbvCH9Rz+y6D11b3aRq3fjJxP2k
7kwzBQWVEnzxJ9GgZXXtAXH8VA/1Jredj5iQ+mXWke3bW/gqxR0mQLPqj+IT9ZxHfAijJ7Z6zyjj
l6AZJ3CLrFqHna6s3UlQqpc05OSshMBK4oNFgktiMa2NNQXxXzMCj6NLpi802g3iQ1TwpjEesgBh
JCAubl7ETKYLq2liSuoVIz9ByXuMdhALUMhPvuJ27ZpypLlH9jciUjGwbW5l4vMxxz4q29IrRHBI
pIpTxyi2Y4BRTCyoLrPe8Ky8vZpsICUTByU/Q2jtRTOL3WJAYFfaejA030jc/TKYFVrxPGPEwZTT
2kS1dtBEeguMcWOrvP2obm9ypN5hsgEOfyc+44J+i6erC9d88Ww3oSyab+kaPxBhrUItRdjZ4ZZ4
YOCN0txOibXDkoY6U2TvkEJ/MZ17uxq+gcuhBlf+knfcdxrteRSEW9vB2dYKXSKuu61SFh9xtZ+D
9GowaRkRXbEgm48/7NP/H7T277fKpmpBmzMpkS+2ugKsCGBJJ6M3TV8MUy1XlkKqHIAKRjbsNW8v
ImcoH2Qnp8hPCoSuP/+EC2bq2y/QVJUtfREQMKe42GwNU6D11kJ8Tvqz0PNTGFn7us6XDMF1GaTv
PO63SOefNneH5a9zXuA5DNR5afddGGojoWSG24AKw2sldJDpUabXgMGRJwkLANl27yE0un5kDo+J
sM5t9aLXWGYw+U9bxnNBvDHbAvtfaC2lssq7Y530j07pbDo93RlVfZW79Xb+ihS48Gu0sfYETD+z
HxWd8aGYHIeS0N7DMP6cDDDxwuYYwO1jN1qrTvRq1SMaxS57HjMFvpChnXDvlz4/HC/mvl0ntYaD
LsSqKBo+14Z7n2McRENgSCjTs+L3g/hq1/JjgqTRIxOx2VadBuIlGkioeCdkIU4RGBA96jXbp6M/
ppNzH83q44TTjRdL5wrBATCtEx2KuNuU1TK0Vc3vpnP/qJb6fQH0U430Pyu3/jfWUlSt/30+iPea
xfPrjyqdZYH+p0jH/gtC82IxCj0fsc1SHQ2vTft//4/iuH/pumlb7rJt4dn/X3UT6p3FjJAoIB3H
p6Wo+n91k2b+RTWN1IGEQ1JoSDi8kOT8SaLDFX4smijO+QsIUIDwwd+l2hcmcp0OGEv4cYMnVLR3
ImcVF5Jedv5n28X3y2hUjMR4oYx408P8sDdPc02y9jyRtKkox7JVN+B5gfHVGLGREek7OoxLX/Xv
VzNxAuVSi6njQjX/4Wopt6ThaNxsHWlfhUSzEDc5fIwVm7RWvM18Kar1yAGPulNbSVwRsVF81oIc
0/n4XM3RfgSEtaJ0gy/bC1qZ+7ZRHn9YH7/bwn/tinjwjmD/pnBlInzRFWmDEegjXh5saCODQA1L
7Qqac0VPt2L8f8fo8L5mio0hzm2V6gycFE41LN5uECeeVH3cIzNk5GQS0xjVJaP6MX/npb1t4j9s
um/PkTWG4xZlNW7myyHww3Nc3LDIx2OMb9iCkqaePK2Tmz6hYaS2PeA+8xEZjecwqfHnBLZMJFrP
qO3tiLmSjDrTV5XuUyTr56Eo7uaw2JUwez0C3d6LX76o/b//UtqMJUOJRB3rIt1IWXJ2MpunGeoi
31b51GA8FoSeAS86LV17JywNCrIsoGwN6urP73J5Vb88JvI8MeMkXo0e9+fHpHZOZaVB1Wwztmm4
GnxHyqc/X+LyMyVwFqXTsp7RsCHLuLgE2olYREQ3bHPVOXZTs4tNLLlK651j9rKqoX/iOigJDfz0
yXpxLlYlFPx8Soqo2UpXvoaFU50b/IbXuHMXeK7Y2RYWN0jUlIWrOQamwyDs9s93arGx/fQ0l59A
Kp7K9qdaRPMuf/7DojPzws6yVJFbpBwQmYgCW4Pd96gHpmnTYupB5dkO01NcxYrXK4H2KUxNOKAZ
FGXVTKvIx541fu0r3ADAZktn4fGO+3lC7IGmOq82lqk0z6MMzkg7rqrazs8mHgtbLe33czJXK5Dc
RfWLpruvtC2e4NddpXRbYp/V1RDa131absZkDh7KstU8IgVOrqobO34GTrayXzP5MTeBNob3olWF
P8KsYhhDCDbU+Wtk1vZaxCiyzDRJ/EHCVoAsfBpSJVuT3bFvwVIR7as4X9ihjzGN8oQjWbpR3bBY
h2J8ETkZLpoFfydQFdDOnaEP+troW/eEpHH959dhXJjMvq0IAh5chJQI7PjQfn4dZd45zNEaickt
dsUM8FKMFobIZ2u4tdm1iiG+bSMXffjojMWqqqJuS5Cu2Ee1ob52sfnYdcZwPXRQ/EpWtg+T0942
eTktM2SFeW14bnrTCyUWBgTJhsrTKPnDSobI6CF1PzPKncjq7HYcIuYKOj8e4Krz7c/3+bsPbIl/
YwbDAtTfErl/WHVTqI4mMSeSDaRRHjLyMs7h3NwzZX7984Uu9/1leRNk60KB4j/CuNhTB4QkEnxE
bis1S3dFPaNJgBWlTCAN7FqAz+26b7JPCevgHSDud/do6YbA1h35KZ/3z69SNfDJq9pKbhvsJl7R
5pzpGbVPAYSnd6500R0siwYm+iIJZF81frlSMDdmm6lBtZ0L+8bsanRDmbgLKTPELNBlVF//8UO1
Fs0sGRYqBNilwvpxz9CUPiiGVJVbtY1hPjFfQ67uxabVroJKO4tU89vsvejA3zxOLsqwxtbof3ib
P19UIUYqG+NBbvPQSFeulZzEgF2VLsb3ENTfbcsWBkDLtmgiRTQutmU8ACCnYy2/1e3qNZzw5rEx
i3FNnOywFVuZw7gfkHXValP4TZ5++fPT/e2Noj6kklpSRC+XrFU7vS1d1o0EEMpN82xBIm3q8Z8v
Ggup45Lj4mIff4kTuzhst0FQyG05E6Ckz8VjLDPi7SvED5l2D/vC/d7M0Ikg1f9dEXZ5crNOLZpK
zmw6adsyL9cNppbzKJV6q7eu+QQ67i8s/Ch22X2n7HaaxmiFmXW1t4ZQXzu6TD45TbUeWqvcmNYw
76PpP9Hq//5HXSial49nUV3SKZg6TJPLdWVhcewU4RIYHKgbolhwGXOmz5X7BReuDBbGSM6P2t2Y
rg48h8nXO1Xfb75dLo+wVn9r7kFlf/qW7MBITDnQCZtDctvCi8Ma6qRbxdXEzIc5fLj68+p6e68/
lk/cL0c9+nxMDDho1IuXkPb4WZlFVG372U33QmlginLTojFfjHQMSfCZLM8Z85fYands0qsiTY/a
ZPUY0sy5j4FovaY0yTdw3WY/lKRJ4/limGulzFahTL4IAalvUBrkk3B1C8swSdCQd3ZqvsCU+mSj
DcJoUHsw0s70cLC5mu0U/yPcmTxnEUwaOkTppAk5sZ0ju13vQX+PVombRmvZ1Fif2lLfLCjtqo/r
uz8/Hn153r88Hg4k5BsuuVXi4n2YmbAqwoqI427yxFdtRXg6U9dN1age3CPzICYIIdAYDxMP0Y8w
Wn/GKXWDFct8p0Zi1XZRs7bLfG/OZbLWbBSmg1Iz4ozFJ8shNjYJY3dTLkapf/7pv1lJqLQZ/eAo
wdTgUr1M9h32rrIqt6VFkBE+8LOHawoJ580YnpyKt9pBbn8nmPqX5o9VS7dCZ4X4xgIju2gFsmw0
wVPMcruQYjcdMgNfz/iOq4IKxMqgkcVznvv4xgabKos1GG2i3CZJgbAjMB4Ylb+MQ/tIUAUgszp/
SCo8IcY6q9dqiRL4z4/o0qCCj11TlweEls/GwuDSlB7P1bC2O1Fska1iDJjcG0XQMrYHOaphpSz/
mJ+JZkhDmEg7U+e7QR+0d77BpYj7eY1pmOyAA/DQaPguw9jGBP5d4AzFVpnSYzapV6qKSLAhwiCC
8DK5pyHGVspp3vXB+GWvI9aS3CFBqSCWMMcL+MGUY4xfcgydtquILdfcbRXNqMZaB8ulF4kOm1UK
w7uDPvnOPf9yql1c+qKwrSGLRLmalez9KB2CcT+VVOFV/84bfucyl4Wl0+tZRDAiH4Hbn4sMk/S2
QeD63q79y0m23A0uKzb76OIosvz5D/VrSNRKZ+Dmux1GIfcBGtxjpon3Igd+LUSWy+gOeLcNZuTo
1s+X0WcHMgqZTFT7KaQecRdZ4sqKo5fedW+6ECyW1vBYY06td876nW/lt4tlmT6SsGLYTJV/vngF
6ynCg5yLV8phwWS7IPk64ejsoT2pW3R7uLH6jrzH+Hz/zrV/aYOWG//h2hc3nihKHEUh1w7BVk03
W0trwTuqLdKIVdH397VIPo6Ocj821QmTg3+6lS6XF5pN90+dQu/w862HhT2SZ4r0s3deoknH2Ck8
DvU1Tok7EiHfudhyLz/tBhcXuyhsZzi1VjrYxTbHV7J3dI9Z1GowyZFE5/zn5/repS6WbYDlKIEC
TrFFhQKLAtcddj+tv9Upbf+dK5kEfyxuRDgm/fwE0SBVtaXxgXT4wa0rC/IoDRfJsPY8XRHK1v87
dwZgw7TC0aGAXRxDOX09AzfubHJlt0HCHnpww6sNPr8kMI9G9s4K/e2T/OF6FyvEHtK+03NeGu7L
N7Y2nPGn2NcOaRd6u/s3HiX7jCAZma/9shtBoadrOHsTycO43ascceU2pS+zHBu59D1I6pd+eVmM
b3MuAF2M4C7eW4PjBQmvy31NTEIsC8EmBM/ObddNPe+TDFRPMR7+fIO/nsrgX0sS3hsQBdPg4gsQ
UlXUNlheXhcvxHdl1QTRS1vj8RZWe0XkpzqCPhsuVretfZf18p2c7N+cGj/9gIvvooNUMKjkTW/r
GPA6s3aCOj9zhts/3+hvTg2WjE7GtcMc75cpXlZbMypuHm4DXf1AbV57Ydq9tzQZW/y6oxByCs1j
SaQihedi90RwwLadUsNauvIcE2TILDu3NlQE0ECLdTOo0YepGgnsMqYvU5UAgYCirFI9Nlb1qN6l
Sv0Nf7vaix29Z+KayH3bjcSV19Ud6htrY88SHnJzrEvjnIz6B+b2pZfEFoZQWtRvoHMpDOGw/Oiw
fvep8YkP0auH0ImbEzo5rFxjmOGhLMQxwDNvAY6xSbBIcCr8LmCdAzm5kqleim15nzvfyl4Ndygx
zVPZx7u+UG76zsiPKVdaEUcBt2JQD1pnOKitDWKt0nbTL1bUc6Gsh95Ndz1mg9vC5u7TfP5atam4
Qm/+MczlsBpBTqAThp6dt/3WEcqDkWTZiZf0bGbWeNdaWFiUqLo93ahmTDJIHYI6aOPlXBYePhz1
fugVaIVKW/o62oJuHndllWWei0MBcchd/SFKhLPtCju4FiLXMJ7VGEZaIJXCpGuytHYVRiY26oH6
qWq6+0EJFM8o9Gs70PYpzh4VHbJubiRaB1A73f5EyilZFabenHLbwDg8VKbzlKrDKkrn4AMK6d4n
p0AegJwcH/t6Be2xirGgiu5jiNL0FaEoRkf6VF2pktJzYV5PMMlhtrUmVo56cnJMDF7UXOylGplr
YbXqfiBCGZZEs8MRfNjHiy1JYWh3xhR+DnKSO5PhLkYoeUBYm3t9JUu/ddIvhciqq36WL2QMzdy2
uzLw+fFcMbdbw4AhPKjlbgChw6lizDkDibxY4PIdMWJ4oSTarsfVx4Um5VvuZCAeTswV4Iuxw4sL
4vPMuxsCqEjx2Nre3JXmx6ki74z8jaQ7AnGPEn17QNJri1I40csBRWx0GGTcPGhAxVA3aox97Vzf
anlorexZlIf/YO68mtxG0nT9izABb24JkiBZnlVdVdINQmpJ8N7j158HpT3TRZCHCPXenImd2YhW
tJKZSPOZ16hN1aMrjAu3HRblJvSy98wEBwkAMgKf0nVP6H+4ZIdKsxcq9y4HlfvWCZ6G05wXPZZu
rgjoMofGqrLgeg6qe6ubgrp2VbVD4qAMnZSFrzZA0ztl2yKsU+zaXhLudBT7ynXdlbDvJXcA+4tT
s4ExKTzn6qlJ0fwBsxRxOeuRDUIT12EB7rc25vlNQrdmj4vTRqsqbOWyTOdfz14N8KlS0mXfNCzq
9m6oHcmjoYcahD4rlFCsfdHq9TdfyQHrYObsrtKh6n5qvi9DglW7tjhYMsocawEtM+RMmpdgkHYG
OHsg8L5du/0mFzqoSxaGouC5D72sfTH8XropRInuVR4jF2EY4wOttdLuPAGaDd9kVBoy5KJCw05q
yNjot7uxnU6Y0VhCcn0VCl13K3vet1rsdPgkvK+JooXKGurACBiBJo3jmQNNOtKeeyPBZSdXcO1Z
5fiheLaSjDLSr5m8BqFfjkjPVBT6Pa+QHcFoutDOy94QUenI8gdBSNs7I7HaQyVxZrZSiPxoogvV
czAI0l6FgAjPMVGDv+G1PRi+WdljW+mbrEXspRVd8UloRR0HkoybbIAsc+uG3b7tqnu0TjuYtOkP
rUF5ys79AAxqYY2lLQQaSDk3dvW9VGke/N2o7O61VDtGk7lvTQZtUYW5iSIf95HcVdeF0NtipD6g
b/dIw++pk9St7+ZveRn+KIdcWGE1cqPF8b3pifgmdQcVBeCVAfZ+bRi+bzel9AaVnLKMSCGzMcNo
o8MEGChWO2OV3Zh6/DSKcIdwUkw3I8oua/KPd6p61RqbrHobiRIIWF4MFH9ye/CUR+TjsXAAoOP0
fv1YS9kPaDfuqq+Gbt12yBL5amfz5LzigY6eQG38YqAG2QD3ri7aGzcP/kobdd0pb2090s8sm7dK
T958kZwc/B1JspijGFY/I81+JyRptIpqoOqBsekEldZBcWxr9TtSIMGq07sN9Ldb/K12HisjDdaT
ULscsVerKauVoIsbAJlb02zuUgjchglxSrI67FqoRa2HIsTwuPRv3VSz3Tr5GbYsoPXqZ5Zd5NZf
aRpsLUnfw4z45YaeEybVnRf7N77WbHAR+CnG6V/ASpB8l7rDGMmHyJyieJ3WS6g8G5Jww+tvSySl
Q6A5iixiavdF6uuYY+6/tTlmPJGBF1sXFnYXpY8wH3aWzl3Qe3F6FCROejQmr0o7rDqU3yUte4AS
auttrU0otL/91m25Xb17VUrWaiB9EdTqSUUzaM89s0K06ytn6mvUDrZhoA3eS+l3i4Kf5yc3Ylma
jmcddRctBKk3vyVZdFcn+h3yHbEdtmzHrhR2Q6wealdDl4R/0Ctu9hh6frwuVA2LBrSdIg35KAIS
GOA1WjeDXtuqOTpqUR2jtP/ZYdR6KFLMNA5x1Xl67/g6VJL3we/b4ElLVHiwT25m9P6GTiN87iAa
D1Qwf10Pwy6l1RM8BL1q9FgJ/GbJgtu7oO8HKmWhXN6ilE1XjW6Z+UXuHgZZfKCn/eqp3a4xg6Wc
+qxGp4BfAA5BY4GCMyD207SogMsssI1gdFfIk/jmDpqqHQnPWdzdW67+iObn3hU9yHmIiEX6T/wV
DkNpPNWScTNW3zCdX9f9Qqp2FpVSAFcIR6kJ06WimnH6mwZd8Ij+oBbFo3WQi+wNnNbCEGfTnoag
TzQ5npOtzFv2eAM2sTt2Be5jlFLVuk1tGRb1tpOGd0j7N42wMOCFsuTJiMas+eZZPo8+zATHy3J3
E7pC+5Dj67BO0vZbpeWI9ZVGijR/ZmLFA+Neo7nf6NEXfDTuYz3fWejhOa5RfWsT+c6bJMFLQ+l3
oRH8vL4Zz1IPlkaVFHq9qF4CC5rtiKGSOA9tUziREL4a+J12SnGvhf7T/26YWb4aEV/retMWDjtL
XAt1ZHsx2kQurLk/zcRnE5ptpywuLYJ7JhQgWcL9tEla4SFu9Nc6Wdq55wd5GmvqfIJR5Fx9/Pmn
MlxniLKvxji3h0oWg6lFiIWoD6XH+8rU7kQz3gtRvBMDKs7IK/1pNsfg2JejBDsZivN/p+em64Og
E3O2WCKn6ILpZvu9Svr8/fqHu3Q6P48yS01R+upl3xMLZ0CFA/QYNl1L4NqzdJGUX1QkDVwaqs2s
2elEemJxXGKU3IHHe9dm3Rci6qNUhY+G7z6LRYIxr4XF0/V5Xfx2JmkqnS+4CnjQn46a6g02kbmR
Oy622o6Q9t5mHI5I4o/73qAdhuaJLeqVBLUnVvaupL4s/IDpZJ3U3fh+dHiZN8auQBFmWXLYD24v
9wnfL5e+ZkX8JkBexou0syUv+asvoi9qHvyq5Tjd1FigrhKEGK//BOvC4Qc9RWWHIhmgL312S2UB
2yvKU8qaWuk6Yxn/RPrh2Kbk2iX2O6sWEzdbM+KnoiuVQ5JEnVO3aCwHKvpHIJfWwOuip2pwfUfC
y8Or4C1lVRtvIfnioKWjMtZH0T7GqaSculVlNt5DyvO22H3AxfOrG8nrXgehxKAJicy+tyKnrrEd
KKQwcsgDAltSWpFkRNjHRTq+N0EAysfD1CgVKtyF+GK6MA7goSVYBXiSgVCP4AMo0XPnxzF+N+pj
Xhp7fOd8GLJQBDVDlWy/S+5SL69v1SkdlceA9NN76Vu0L/JIOfRlf0utQHEipNZIbU3YWCO8brir
4loFbQYbdaygFQTxltznWQ8GGalFT9+7o/Lg9yhA47GVbihfp1+k0ZJXiLzdFOT6TjUiKlWZ5m0L
b2w7oEZr6zm8fVlCSwWWpHSI0EqaoGu/Es34HlTRvZIO+0AISdMrC6XFrNRuJjT6PkNH6Pp+uPBM
miKwA8mQpzaVODvrbkjPLIE76NRdGiJUhL4P+eeTWAWPnhUe+bcWDuGlAYHg0MOg/TyhR07PoAEP
Tgj9IndwPxrsPDZRbfPFjStFB3NsocLV6cIUz0COtJ/paMiw0ekpUPObDamWMH9QT6JBM6IQX2i4
1ACFDJ8zWLarNg2+NQV/qLeRtckt7SlJkp95Vt/y09I7T0ZDw839eC9ZIUld0A8PYMzT7yok720j
6dUqNGPU0a9/lvP6JL+ZcJxXWiR4450+XabBTKLBsrzcqRAJNo380PQCipeJ/2AqOe4UJr7bbjii
FljIv1rBfFbLrlm4Ky5cFSZu98BBiB2B7E2f8tNTp3ZoNNSNkfHaJLYWkzd2tWb7o2EuzHbaZLNr
EWLZdB/iSgAGbXYnKZg64ozX06iLkq96qG2BoCyUW6er/WyIibim0mRB7Xq2nuDXsJApUfWJOvm1
6srK9tMUZ3IftTJSsCn60T3lyai0amFyl546qnXEDJpGe+ns0YGhjseiSORfBVN69jPO3RfkGh4H
P33UMm2w07BdaJFPO/pstlTutQlgAopw9uWQrzFHkbzYiSKttAd3fC60ZGMEuOYiWbkw2KWlBVoO
QnjCv5/h3ZoBH8jetHIn1vRHAUNAZP0AbSj6TW5gV64az0qhP2Pet8AGurSwFhIV9Cglg4Botmu0
TsfwUIVw3mKRJlUbSkMYruBjiq6MhIbUxFiLorfrB/PsTHAgZZ2TSTt7aoxMP+rTmejUTPA8s0kd
z23tDo2lMUltATTo9WHO5sYwGlckrGHQurRFToeJcC60XLjDpOxIogUIeArUN8Zji9uRiLtthkjl
9RHPJyaSK2EZInM4yAymP/80MVX0C7DB9H07Td+bCGjSJrjDI3nhTjnbmVPfZYIDqbw3ijLHbvhh
IE5mlJnTVs0BFwkn8QXQkOVWLOSFGZ2Hex9jgUsRpenQG7NwT830Lqxx9nSMJKN06W714Zucvk6+
rzaGR1wBiroeAMUgubkw9tmZOB16DsTEFxXL3prVHOLhxgvYo4hTUrTM9x2SuZAmEZ/1jQNyz/vr
n/Hy+v53zvPcDk9RoUzg4TuKa72g2rLV0nzbwLWX+/pwfahLO4bmp0ltgcYPCdHpjulHLerzlIa5
kNIkU6QnmiuQk5qH68NMf83JXTYtpSTJUP4UvqM425ienEn6SDDnNF2z0q03OYa+3yg7HL82kWD8
MT5eIQzSJsobDFxwO7MDji6oIedxzTkYqoMutocka4VdaUbfxzIH/MDyog2q/OUV/kFHDPj6ZC+s
KYMSp5hQqvkV8umaRn4cwaHP+HxjApapHhBnNyBwlo2kLpzE8ytGhHs0IQ1wQCfKmJ2OIcdnpi+L
zPHbUbvJNUxckkRugU11wS7SSNnHCikZFAr05+uTPHvuWeJ/RoZjeDrJXEi5GwwmaVTmfnorXFN1
rg9x4RhM3Ws+o8U9DTXrdAhvRC8azfUMY4D6JtV3JjxqGiGIYC8MdGF3TrR3IjQQrdgQzS7qRLdK
H6WJzDGj8l0ujuUQ/cBoa1NU3o1R6Qun+9L2gAIL/geWCGjKWeVmFMy+RKCJlUMkrsQLvETkdKLz
Xl+9Cx9o6mzJYMhxJyGMOF29MohHpOA4cgSgX8upEKWpC8Whi0MAZgJmBDuLE346RA9rXcxhJTt9
MNzpyLSv5Np8+RfT+DTGtEk+PWme3Ke6b3FBoRJlA5hc1dESXOrCB8EMhwtQI3TlTZudV3KcLqcR
mzq1JUI0DX60mPX64vAvXmf+/okPSIsNzPBsudreRLNVZ5zUGF/bJPzeKpDNQY1vri/Z5fn8M85s
yQzVawstB5VAYiag29quO9N8KcAiXR/n8uf/Z5zpWH36NEI3KFRcmA8Uvydcxp6ExF8COV0cA++g
Dz6Vpc0pA82gl7qFMDONN3fTuPKuwK35X0yDLBYzLdPgspnV43JzMHuCUKArtXAI6/S2bZcMgi7c
ZIAkCOGhEWrMZXZZiq1FLcoCqIJU6i/VbRDy9b8XSF6M1hIQ+eKCGSALCWsVPOemP//0UaTSRcmu
0FKnn9xxJwGAEOr39RW7NB1yIQUAOutmzFnekpVFuCnrqUPWeW8JGd6ZZrtV0f3EZmAh57s0nyn4
g1KHqJFhzA8nxmualYmMVYtP4+Q+sHTDXDouKvQQlG+mWuZZmCeVCO5oLR9nSG6nftjEi0+MYCHT
uTQM4HmLbEdGa2We6cRA300PW1pHMVDyyHrAFVQNEQC5/m3kC1Erz6VBdA7uS6JzcroBRlA8phuz
AYDPPGQDOAh/K0sGusLF2si1rRBSb7CMdV1qe41GtOTJ6C99iXQslXVpFRSpHf2doCBhaeNKLRLk
IC0nyvI18fAh7dRn9IM3AurGpdKsJOUeSaWFB/LCc3wyg9m7X/kVGGZLSZ24VsDFfK9V2QnF7E5W
y40qlwvv5MXRNAoXECr5PvOcybMaMTBQ2nMQs0fU/QFxfFw3EXDPfgW4i1z/Opc2AZHGfwebXc1J
D33PDBhMxEqX92DlN8bK0N+uj3J5SpPbHIEhNbNZhIE5U12ZqMw7vTasODB2L/roJt9SMrYz3Vi4
Py/P6Z/RZie0bUHL5Bmj4Q69NZTB0YRXX14INy8PAgIddQlez0ky6fO15rZGESc5AHxTGDZC+iRa
OBaXxcJULl1sROz/HWVa2E+XZ9ziOmzoMoDCEONp62b8EKToN5L6v5zObIvnlMLbQWGgVsnWZvJ3
LH/RCnlhs13cBnAsFBOOELClWXLAW2e2SSNNcUDlCN0vRS+cDOVGGvU2rioLSdfFtftntHnnFNR1
0FQdo3lqtekx/cayeTWYMlv8j0uNUzd8ek0BuFP0nm8GvRBzRdQHNoMo2zSetolpLKzdxf32aYjZ
TqgaxCtboWcnGPIaPIyZNWsfqbbrB/XimkHYJfjkcaOjc7rfQKIFLrislDz1TvNF+nTZJhfJipdI
kJcHwr6Npwdth3ma76mDkeoGr2gNWLA38D6QaruWUTBJXv50StTWcLIlOACpelaCSuV88l0h1JmU
hRSl2FcV2K6ieQhJvK8Pdf7SMRTgABoDygdT93T1Wjn3pQbKm+MKxhb19FeA244v+fdC5DuJcgvQ
NA3rhUHPNwaDUmNDTYiyLCj/00Gj0YpxKh2JFqJxIxpvVhbfJ1W3sP3Ojy6jIMdHnkjcSFJyOoqF
OOpoYMKNDue4oYEIdDFBUewtaGWqCvrCN7s4J9JmKqIwgs/6FAUQArymOE+1EK2RC3NiAaQjGv7X
v9eFYSSo1BxYaocUaGaTAj+J2Gg4JARask3EfcvMV0WTLlxE019zWmsCKQTqD0nSqVc0TxlwPxOQ
8TQTx6tE/M1NdBtfcC8Jl3oCl6YDesCwDForOr2V02/kpW0c1BY6FkmmPqtavpY67ZFW5h8HwFMz
RaHzRR4Psn52R0hjFCuxoSRw36LSNjXYXYGgLbxHF/Yb0pgI2EDIo/o/J3jVZtjmfT0mjmwNG03O
bhPRum2HYiOjwYKR6/frO2FpuNmcSK07F0BB4hTdsAVM9WDK+LyAX7LwOymz6su/GA7FEfR7KFYD
bz/9UqmfiTKi7gyXo/RkWo6rjY6P9VQcmEhxVQuH98K9BFifG1CnD0a+P9sY6Gb62AckiYPM8qqX
sNgYC8zLEDPU7tGRRQHf2E1asNcneX7Ff2iM/XdU+XSSjY6d6JCliQOO2s6DEX4OSnMVermJ/vsg
/5G6lPP/8G7/F/pSl4Wq/j9Ul0Ij4dM3OVPqvCFD+P6tDj4LTH38K/+jMEV2+R9KZQYMQNyw6Waz
MX4rTNEz/c+HGp4sg3IzPkK1/6vM+R8dhNLU/UbxDAycSaj4P8qcgiT9B5Hx6R9zCZkf6lN/oDH1
0Y7+dHESf9Cq5nIGTAaBB2mI0x2EBB8EUK9uHwcVpRIv04EStsMPrrnuR1FExl4q6ok2AQU3EtVq
HUoV8M5GV2/kYtHbXJ5Oyemv0SEjw/KeXiTo2rPXQuqDOPHdMXrsYvwzSiQW8Q2LX3vNnxppablL
pDRdN4GUbHMLhyiCgWAdSNZOGNOvStjhllCZ2D8mZvUCj6t02lItUAhQxLu6d/vbtLWQmhbK9adP
/vj7B5542c/uNlaRqi5+7FP/gYr8WVE0dGm348HyKKJREKeik6Z1aMcSZqDk7NFTVrZYcYxmfajl
1npM0c/funj7OF2udTdN5ZV/N0lbveaxe6/1h0SSfl7/hR8P4GxlSUEneS8Zoh122affuZ2k63ve
fDQeY/GITk37izBUtf1S15DiEbUb0Rzz1SgW+Lk2CHcWMO23aF+j323Fa7+qigc1Ubsn+kbVvYF0
qRNZGA11Qgd7TkzSbR+08S4DS/5Q1A26O704bPTO1NcaoLGFKuSHiuLn6RBQSJCyiZToL1HCnz0m
eJoYZSTk5QPd6g72iFgqKpSUyUbKxK3LC3xEy9HEPFZwyaWbtha/F0KtPwQVMis2eRiU5tqLHSMG
54mfdX2v1VEdrdysgd095sLfSSiYLlrwWEd0seCAxk8fsTRofsJ2kEMSnNR4ybVnBdXyIavM2wJr
D2ccsdNcFXVJpA28KLKFPM5u+kGBvWXmSvymG5iqrSyhvVfCUX5DmUt9ibFtIkdXhNBaVbmffnUz
d1xLcv2T71VgLlyLgJQa37TuqTJhIWrVQf6u1nCyXK91G1w7pHJhv8ziqQl6YPKqYP7K8Wdrz64F
zL/og6BF8zxKA+5Ro4RNg5mrC2HO/PY5G4ar9nPurSoJsu6Znz3XI61WIRx9gMUl4g5V5rkr0E93
ueR/ZQf6k3Rt8pq6YvpiKc1LMgjv10/IRzr0aUsZKISRKIEN0Mn24b3PXnDV6PpQGfT8OCajtGkU
vb/PRs1Y68hQ3gLiSmwu8RISty/YWosN5YBU5W3ClXUTlSO+TLQGD/gr6oDwpjULuxY1LqN+gEmU
ViTfyo8ecQ9HBi2O9xNnpdTB1E3Onbpaq7iFmRnY/HLEiLyO4DS0sJj7IX8oTQSHDT/MdhrCEo9W
3ElH/pusoI8Vrx4+6rvrSzHHMNE4At9N99ZCPYfy9Rzt2A+64tZ+7x7R15h0Le9C1gFJHXsULRsX
3YOOE7NXh9ugy56LRF+IaqSz3YeUNSAqUAaEpqSos8sql1F8r9VIPbqjWmDvAroxNbqDTha2Ktwh
3nWiGzwHsHA26EBjJxP16kpToBHwz+EMSVF8G0VDt9DQvvizAIFOKAtx4jud7tag1mR0l3vliFj+
m17L0j0qGur++uLPMgzWnrnzEMPGJMUlYDgdZDJvdgNlVI5eYCqQMnFI0LNy35T1wuGbxY5Td5Ds
7zdwxJSg054OJFO2r1Qlyo5jmHi2kGVIFhYl4ilVOvSvSSb3C6/k9BeeHDCTi5rknenRBkVQ43TA
0i/aJpaU+jgVi8R2eOgrtJ8S/UcbROsySNYUapdQsxe2MgRl8yNUAseFCOHpoGEuRrSB2/zYY4nV
jeWzP5j2WDZO0lffDawRR8vYNIWyFkP/lywnzvWveT5nWrEoP9AAIgBEauV0+EDHoBJOU39EZ9pb
Q9wbnqKgSW2jrbuHqpZRwi7lg2o27e76wPMzRBUMYAfSV5KKRCTypbMbXE2xumpwb3tQu3S8F/MA
B2wpO3SGrIWkCUOyiqtg3OQuDlFjlLhvqu+1WyCWxa7AG/QbzxGMHRf628IPm2VKXC2Up9l7RCGo
nZ0VqqM24GQTET/o9Tg8NWarHbCGxdAeRt7z2EEk72Os291I2ca5RS++L1ZR3/0woxaTWqhbu4ag
ZetnWsZ9ZHTrRGQfFZrO85DnS+qocywSCijIhxEd01enpalMofjnJ0pAx0HCI0N4SDH6rRR8Jdrm
VtLuLGVYy2m29Wp52wlgOuNx4RPO9g6c1d/IBHCvSDkj8nc6suulKS4/9fCAqeLKrAd9J1fc+oh8
92i2YaeDLXu4s4olpsTsBvoYFzw4/SooPgpH9XRc9ANkU/X98UHpgmBdVVlF66eKbMMy6+31zTBN
4dOVAKud9HyStqH+MOHzZsejGTrM3gM9ehxiUbhHjP02HQXcxeh02ZmLT/Kg9l+uDymdTg+iOzI6
EzCJF4Z6FIYEp9NLSLkC3ITGo2hY40pJMtDvEWpVWKyX8FRjNOi91kv2StEY+6HC9Qb6I/52qXQQ
x1Ja9Z3QbjGfMSEbJkG4uv7zPu73f5bk4+cRoVOUQ0yOeta8Cqj1fpjyfg1HuO5/ZRIFRw8fage7
ZOu2adHHkj2MnMVG9N/DYOhuXS+o7oMGWmwUxN2NEQfZZuzVkAI2ltAmWmkQxLDCW/lp5X9R2yrC
Mjy1zTAwwCfq+X0ih+Md4JRiVffqe2OO0jZSmv6gVG248ALMLqXfk5vYC9P7xv/MUVJBhaOg6LXj
MQ5jHT+roLnBdCza5LgyNSvMX4VtnEjVITS/NwminH7e25bVJE9sor/kwa0U20/G5u/ra3560PhV
U/4LbIxtiLYdF/bpjlC0oo0ad5COYR0pPzRAojs/LQy7SJAA8AOh/2KibbqVXHEp0jmNKH6PjDUH
YRYwXNWYN+1Eo1czLc2kY+AaMZ6kAlpcgyUtvPRnOx6QLW5vSFkjb0lYNZufW3t6JxVmeeSKa1EK
1N6KqjDWoLqFhd17ep6n+VCDZTHhCBLtnoEEFL1EsQstyyN+8t67lknNBo+ZGxk36VXXV6vAt5ol
5N35pqIMQqD4gbsndp/jtM0i71teg+YYkktsdcGXH/UixaAiE+rnkMtnAzOme22Q9duIVYuXkz+S
Yehqslaw9tgFaReuo9BYqkDOeIXTakw/bDrDCKXQ450FPGPXpyDk3eYIjo8AJJClr4GsNjeuq4x7
xBPdGzeKs+lNg9ci5umBpwWmfxrJ65RiBW5O2jZWNc/B4E2GBVt/zzzzp4r9r12nw5Ia1gcY4eTm
4eeCHMOkAbUx/t9sm8gpVU1ByctjKXfadiy6HtMsXcRGoWhxZ86LA4c0cVSjVLc4HfbHFvGFcNXJ
o/9V9wXT5u+s9pI0QopWKu+eLKv+rhV1goJFgG+wl2c/5TRIDl7ZKnZUeMGNlVMkaNUaL4xcs259
2Uw3ahPk92UmfhWjqHjlYihV1Mck4x4HUp67sSvvfQzEYXLn5tankosuoFYd8kLFv05J0WRpEn8h
KL/0KbkeJi1R7ma22OzR8HpBSSLDL46GGL5YQ+bu3KFQD11mljshy+sHuN3Cru3QfszG8c1NTOuL
O7TvAPqTLRdvvYl0zUP/oxzswYqG+0FQMQOoNeto5n2+cAxPQ/uPjQeqDX16EvhJd3W6ED61tFEj
SJoR69xjPKj1zhpirH8DOV9lfayt8ZsdN9cv0PNjP1GB6YtQsuf+VKbf83k84Dqgadwc1pEsvjeA
6DKL4kcZWJRihlrfW9oiguv8UoOPN+Ecge9QCJ0juLB2oWCDEPEx6yVonHKA1jr+VTZHeklE/MJy
0naG8Ug/nU1wVt0T2lbHNrE4momZofMeevdZCPUPCUUsUxs3Wngmz8eDQADhHPQ7BgRUek+X00h0
3ycOyY4gYoQXcIoW2lvI1w5i3m4wR84XoF1n7x8xOWYFNDhJlSBlzLYLzdq6DNqAykdX6rtRKnMk
HZDm0YNKX+W6667CPEEYQMT35vrG+agjndw5U6UB3aFJQpesd/409TotjFBnqoEldF/6Iui/51I+
vtapdi8X+PpQuhW3ETZK90IRaNtIy7V97JfdJpcEhPVTGShFmzbvkZymZMqVslIxIkcKw9H5a9d9
/xXkQ7Vyzarcpaoi2IXalG9N3HpvjTGscFwNbc5zsFWwg0NTpx26XdzVzU02Zgs9yrMdO83VgLw9
RRsarb3Tz5qX7pB0+CgekUGoVmaB6UnCFUqQGw+76+t6diBnQ81CeLcZ0tGVuABohIL7iKv3PB0D
UgfrrfaLdxmrzIU9+1H8mH1JbInJ7ykloDI1x2eoLRQUfTBjwHq+eOhVE/HsOLaydz3DXaVrAsVW
sHXclJ38iLRvu+aKyO5FPCTtskz8DQa8vIUC9Cf0U4D7JHnsIJJUbq1wDLZ5p+jHrArKm0JBw3nQ
XLR7hPrnlFps9FbIxFVfjghLjRkW2YU5QmY1s0OdpEsTnSWETAxfiOkF4LabONBnZYxJDAKyRHQU
xnZTcxveSkM/2MCIym2aCP3a6tFebJU6WzWxBeyvf73+cc+uh+kHQNmy+Bm8RvOaQty11OejMjr2
govdgy/o6s+kU7stAXv919AlkXN9wFkR5feUcWykMyN9qDvO0jQxpQkU+n58VIJCP+D5ulXIdrWM
lzntpHLnCZl6n7aoxOTqiCE8htAYUvVLpbHzSI+ZAyKgk6ZTpQWIenqCmtIyKJd48bEM8QRtLMvH
icDIQgyEXARsq5+y62Lx6vWTf2XlYnUPuTdv+UxupD21bml+88Olz3F+rOnkkcbSsKLKAvFk9qMq
Oa1MQUuP6G+Yb4ZBt2Ts9GCjRYL0dP1DzPpjHx+CivyE2OCpNbmtT8cCx0o9i5zhmFdyhAoJJPTV
QKcFg7jKUzZtkHiHBt+5rQQld11kApJGltEchs43D6mUh7amCgrVhBTKNizmClv3zGXlZCpxdTnu
jSngs5tI03aua+Hven0CZ/kOXUaFt4b3GrV7KnOnv1+VBBcdJmqOqpno0MgRyaHWaS7cRR+WNad3
EcNMuT2S6FxJ894/twGgqK7Nji0eqkFr7LrAfMsKBX58oHm7RhPqVeYH7pMiBBi3uOgR6Zo0/BVR
6MFyTS4Xpn3pAOF2owE3psuAhsy0Lp8CJHekLRZYaXYUUtLuJIqtTTTI4SHI9Rddkca7dHiowkq4
MYrxRU66ZtculT2mQuenNaGQwzYFUU8Uwx6V5x0dDzNiGc257kmidgCFfjJJj8SJuB4i0V3hrgBj
bKsgL7JJKGclSbtQPT+t+zGmbiqIF7B94XPTVJqtgRJ6ER09sTzmdavb+dhhRlaFr2kofvOqXLCx
WsT3GEV7DLZhMf7Rxvs9ONxF8mB2BfW00w8gxrUW6noOlLwPfsgIrCFkbi7B4LSzNZ5i32mNmaQB
Sn5WbNa1sh3zTm+OlFdNR1E7bzvSmV7xObISoQM4+WGuZzcS/tPbGtXalRp03UbwffdFz8foGGXm
+E0Ps+g+NcPeUaTIfR+s3PsCrClwkIYB1o3p9DZVhmZr1rW29Rt53AYJ4MGpaLOrOxKSJPUeXLej
dtq01U3vG8gzSP57q8eJA3vD2iDaVd7reNqSZ8JEGZANvRnHPrvzEdNeGZ4RvrS9oaxEzCO3vlxZ
GAy1WKX52dei2GbDTTsEldMaanHrba9/KHkWunBu8ZaZ+IJgaeBKzbmfSStFldIr47Gwgr+Vwexs
2RLEQ5xgOr7KEGmb8nps2MJARv/eG/Kvng+SHc2gVRlHwfc8S+o71ATzJ9NHzsvz/Wor5LgotqEJ
sTltTNxysu5B8weUIFsN8xzZNVCfBKB2p7SuvK5KL8bQZBQXpja7/KaZ8XAT2U8oP1o7s92hJIKR
dKYvHskd6lUV9sJTGvju458vIG0W/YNxRH31gyvw6a7RAxHfZ7eUjk3c48gdbLzBwFc+s3W/3JpS
/eyb+k6AehZw7SF6gZBC+iglTuq9etVDmibBShnuTITOGgtXm3oXl/VLhFCC2QX2YDSoI5IVKN2r
xou/cFFe+PoTZRSCMQI9HKM5/70bOhiAVm0eUS9I1kaGyEppZoT2qozV5qjUAV8ZuT46GJmG1CGt
wlXphdmdWlTqSlep7mDR7tt52I12gSTb6Jt/txbKMVqjWQeUxbOnVqTJYApi/COCA4hrJ0q5gdzi
1eFptDpludtloRUvvN0f/bSTC5ieB72PiQtGZ4+C/ukVJIVqF/u+JBz7SBm2rpLVtIe9x3hse8xY
2/yuFHzrtcI2eq10MAQ6Y9Duu6IdUbmlOxyowbYQxaFYFaPsKSuulJAOUq+vIzOIF17QWUzDVkWp
iId66tRQ0vsoh3zaQ0aUGVVnNfIxEwSJYnNm7ct8DFAfk4WFVOXiUNQMyf6QA+BsnC6LN3Rj7IHz
OMoJ+PugLWLHAhCxidhex+tHYx4//p4W84IiyX94hE7H6rVa6sY6V46AL5pdpHqI4gxeS9lIvCH/
XfllFuxjM/KcQbJea2uQdxYy2Os68Ma1LHE6xDD7s2j+4zdNTgxUZsGJcS+c/iY1g9ejjaVyDPzu
F7F0nspOq7tPsdIZC191ljj8HopHmA9KYejMFQfRax9D8kI59lLyl2CJwypKA32tCyJytpnXLtDM
L+x4ECTqROOiTKPQzT+dmqdm7PgxtY5Wo2TfdcGyUEsyo3UaqG28QihFeu+7SS0y8NMdZp7CD1Nr
EX0N0h6jAZ2U4zHH+Rk+kvkmiIa7H1EU2ksUQGm9ZeGwcELPXx5qH3SWqIJOjep5/bNr+4Sa4hg+
j4qfroVR7v5WpFzZgRNSaLjJzb5MA20hKpqHhnyUiREMMotWGGN+3IifjlqbY60itUnxXAFr34f/
h70z260bydL1qxT6ngbnAeg+wCG5J82TLdk3hGzLnMlgcObTn49Ku9raclrlumocdF5kIaGSuDcZ
jFjrX/9QM34qK1ts51KZL2UHE6TCkvyRbVmExOXJS6xkko0J++2vx/VHBM9/LRv0UjxVt518eurO
H8V/vuBs/p+X/0nc5ffrr8TJF/+B+3baMd99kvPNE9mr3Q8W4/r//Fd/+I+n579yN4un//qPL3Vf
detfg/JS/czHXNlhfx8Quusfu6fysXg8/pUfGaHuO3hBcDeBGwEA4ev9YHAqnr5mhMIFWUUPNDbr
j75TODXnHUyilUIDQY2Ke53zfadwasY7Bqu0QDx09Ps24Ss/vvt3ruFvU0Kf1ZD/fbDwLmOUiPcH
DFLsRmhAjw6WnIYft98qxzqT074SWuPXsNmwL+yu1NQtN51mYeuSxd/cTKvuVEcqq6fXNc6W+yyb
Zagnot0SjRWTpqvPh8jK44OeO6Pju62ziRBWjMRS02nGpAAQFPdZX4iTm00hfCa4n+oszf2YHJSl
snrMVk1ceRTHCiiErnN3eKjKEspbND5qYqRTZYz/zZncYdPMcxLoY/PN0pYCsYNNtLthBwuuYDsi
Akn8xJ0FIqzBsKafMWF0WyAVCt7Kb42Ohl8rErGvkO1su1G9i7VM843UMcIicd37zmvULixisyKf
V+IUZDha/mXuMBKbtdnY8mP7XB+m+VpkArtuA37THuZNG7p5adrBGNVACml64QjtYuJeUhK11dZM
xcnQOOnOcLGkyiIZ2EqTYEo+ivaUxjKFqkTm5y4xpPWpiXojlGqnnmeavBCZ9l6NsDgu89wmfk2J
v3nWaqcmPO+iXr2je5yo4xC7qo9uXrShRn/k52UuyPuulP2YN8LP4xEj8vTcbOWyhZBpvZ/L+f1K
+dw3oxqfV0lfHtrK1R9rWREF2cydGaYQaD+BatZBpS06blD50J5YU/FRHe35q+U07VlqFvah1ez5
oW6U9rNeN4/qMlemn9Owd75jNJbq63Iadvky9xN30xsXPI5HJ8gmmR5GS/EusUox/MaqmxOnxpMc
zUxz1+lKGgi7VXwa4KAVevGwmFF5cHOtD4eslqduO9pfY+n2kN/s/Gsqe6bqHWQh/TqxK0M578Ym
6/bdpHf4WOVTeRaNnZJtLCvJT5bByqxgmKJBBpPERY5jPwr6KW6q/VADN9xHbpFn8O/16iaJiyLz
MVQZfXV0KKwspztbYss4wyn7Bqo9XtjDavFaOQMBTglJN9K9t8fiwoOCNysACMCS93o31hQO4kMb
eW1oyPmWzCbzFs1GfurUSSV8rclLNewx2+sDDt15vhfY7zcPg1LU51ZjuPtOkjttQdK5n5QRFERL
nS/ulGVs8p6y3NptHp2UKQ8wju35Xo3GdjuNJfNMbNbOytKK7tS69HaZ4sAtlJPlklRt8XpkiLId
ZIW0krKAYZWWD8bMK1v0tXrmqEtmbNJ+zupLfR4V1kNppNtqdJX7urSnq77SFeHPeoM1OvIQ/D7t
Usl2g4LnurDaaymnb2o0qME81lrgdJ7j224P4EVNT+qo0Z+krprSKJaXRRQ95OoUKoOj7pXxsqlJ
Pp8sMz+g7k+R9JdP/TROmLQb1bYZ1G2ZkZZSEsMTGkw4fXxpvMCszOlOK2a/irKgdaS+qcp422cE
70ZpfKFn7ddINbqnLpGY5aSelkAaMHMcXE9NLUmU97jHuUl6JmOlKNoLYeapNW/isV2yedMC1ZCu
ZVuRjrC0HUX/gYHT6RLZxhcDA6qvHbJ6htiVfRVB4jpp4OJ2sqNYV6ygjzsXg2obt3Z3KfZNY5Z7
AThZ+EAEznWWWl+6bsZjboIQqhMaUCWDtylMbfGjOBk+tElkXFTKjd20sx1EtiNCk/3xvG+mmqlE
lp15bp58zLwuuiRWcziPwPbO+74i7EoniGqbSMW+KPu2azatYmwZO55NY3rWRc6p28van6bqsz4b
BwqdxB9aWqhe9IGeTukhiuQtNtFa2HrqtbVM+GpXTjiKDnclC/43rem0VfImP6mbj82UBKlBBkuM
uc4pLrnulSwiTBgTMVx6WZn7SmlkH0pH7SmS8IjyqZgJldQyVfHBFK2tmmtglerkTH7kOGhVtLpO
N0QAhItcvhQ4lEyiRXegGuNwEKVg+p0mxrfBISYOL1hf6Yf5et0z0dLY54vpDETNaac8L5Titlof
0iqdfKtpyEHG1OHOzpstpCLt0i2Ual9N6vRVt/JiO7atfeXFs3Yydelta+Ji6Mi5vjNsjOTrfuwC
gZteiIUy0yVdxnvMaOMN61cEGrN71a869baQCrBiO4FyT82DqrjFaddkzsaJ46/sU9sJ0DXAyN4g
v4CYWqf3SobbSbPcdrQUhCQ426pKtlQHOfETxX0s6KxrhvyhgWkQou1ZXuF/wnqcpi4odFQQMjqz
CNr7hFSLYFlMzHwjKtStvYw7svUqevxuF2nAaUnpjZcdRGWp5+9NRly7phroj5tm2rpm7m5bzso7
p4vfR2YjecytG9a5czuMy8MyjPnt0GYNmQPjcEZUQLmHLATveuqTbU/wQEgNAoBqYpVPHgG5G/VF
PPUXracTvdLo7qmXCaIB8Vk8IDKdTxOa4D2ZqTKITM4xlRAzYoRmw688IMcUEhNsIDXgI6pMDJRr
V4V673RzFRhZdJlH2kXuUH7UfTtsc5Pe0HUGearb0RSUExsT4x7CyPLorp+WbdabDwuJg0aKx2dz
A0bWEkFst5AdzRNjSMwh8Y0EQN3XZ00km8SJVOeDUsT5TiE1UA/1PHG7x7YV1SW87stK07c6JUZe
VB/Yui3ftPU06IZO26AfweRVJhmOfPq+qwbzXut0Cz+FZD953rnuNNc17O8AkuW5UZuoz2IACds+
x0GDmeocVgxKMhUfACU9xLKSPt6uMLK0apsBx8TpPcfq4zDExCtMRE14ue3PLAsXSYOcG0mthZZX
7S7aJRLsjMkpQReHKkk3ExEO7YCWRMTJeTx4060yJleUojcpWSvbhOHkXslrNdTbnFhmg9PODgv8
+H3WPDuXG+VfmjrRbsk82TrFWqclWe/rY2S9t0aRhBZB42Fc997tqJfcy9F7smD0nPcaCsVhMr9M
EOm29eTIa0X2A4dI1AmCHLIzaIYqaWC9OYx6EnrznGabvqDw3oieiTt4PIA8PDQZ633YuRMQqNkC
JJ/nfVtiD2hYU+YcFK8bRx/kflYO5pxkw33ujan3ZZ7bmcCA5zbgjxqiX8vU/g29299J5150T/8z
2iXYaL/rly7SL4/yMe5f9EvPv/OjYdLpb5iFwZRfgfBnYdtfkjfFdd5howwmsCqpV8iDruhHw2S9
g/8Jzxai7crlWoHfHw2T+g4NgPXcJf8bDROow0/tEqFKkDiAmAGAYDnBWHuJSjjMdzwTzc1WVkvj
t41l3Trm0m2NqMrfmPi/RBS40joQX8c9jGtXPwbt5aVq2xBWlnpyu4aHN2VHYGW+Y1+8M2V02jlv
QWmvL8ctZyCs29Ahceg9bgSF6s6EHMmt3Rt3ZuRumCwVfqpl2J3PxfmSFW+h9S/Bu/ULckWe8BrV
i8PVces5yBZCU88VE6KJgrFtNtPQbCJYFX+9i3+bvPvaCpgrgUVi18ZK4N9HMJklaplV7iy3TRy1
+7U8IzyioykdRDyf1FqSn1pO291ZcyY4YQfif8db/tKnwRQP5WzvqprTwHdGOL/4S12qZiQ2th4d
KiqeG6svmzckakc8gfXZg36B6PA4HFiJxxruDC6ZVnhxsc2U7hwSxNlctldO7M34DE24datDOOA+
6zPxID1lbMfNT2/ld6DghSjxJdz3/QNAaeVlW41AjpHVKaZVrkEztzSfxBBV7KmnNWfW1puAnh2l
8vFYO3iaErhkKhD9foZ36ckUW4+qOp7WcN6CTl2+YOP4lknyy1Hg8yeDLI64zML/dZ2LvnwvUjfJ
Esspy1UDSR4KFXdNtIhhtUSHVWpg1wIDBJiIEeRCi5AUTGCMN8YkzJKO9gE2IkOHQwAKgwnCKwe4
bCFtN009SDhjH39Tstn6tMyzlQQetexB0RfoKIlEi1ohSv2oRPIuGpcljJQqrvyK8fJmEAv3DWj3
hl8TJ6rFyAj/bHNrOMNdH/X0oUOcBi5vSOiJ+g5K0WG24vxhirb6YLh3JtF1ygZ2rsnZjYXjiAlD
5uibbM6wTifSdunP6MQ5JCNzUD/bonOGm9gotM9uVWQXVYQTva/NivdRoj68b/nnXqkj9fO81KOg
PpCLE1aGs9AOzM10lcG+1IEbonnbiszbDb0saYfsdsUa1OrUKssKFv5cwhbHGh6DeaNPSMrpoyZg
RJw/tiTkfJA5JudsQ7mxaaZp2VVdMW/zqlF2mCrV0z1gjZbt5kid7RPLHrwdbPT84NjSGP3VdOmC
FKB6MyDffCq52J1BcBpkANctzpJGa32Rq903fSb51s81N7qA+Frfz3Erz0iEUk3fJEfB8ou54X1O
hwVraJrb4syQTvct0cd5byu1d1956Kh8Z1LKh8qxowuSosZzzcEHe9AK/VB0ac7oX5hDWAlitYMu
h1AYSPwlTpKkY546mPW8r4qISrBNh0HxrbInVacg9ReJp036dkJ51u/aEerMxo2RxDH1sc+8pcWn
Piv09rNIE+Uy7i0xHxKc+2eCwRweJqiaam7kZC9LQKQ3ie3cyxVSMNWsQwyjygNeQYIvaSF6sUNa
k2Y+NNLS8oPgOAmjtEusgILJ2SaWlQdDI2i5iIEp3Us9Zaq018mmicLByOlnifFaAqAVTfqm0b03
YytTQxi606NuNpR3WiaG5iSXmmdvhqWb4/OljRW0dFlGvm+eZ9dRbgoPdKpU7uLanXJaim4Kq6bS
jE2fD0r62ULbnAYTCj3MSMn6qgnTdKzrSSFu4ODG/XgBeav4Jp3ZfHK7CM1w22iYjkVOul/UvDpv
LLc758Zl3+QwiI01u1fRDDxgFPF7iFjneVI6XxevuhXQSt47VZmfKoXX71MDW14UGqIISleal5GA
tVwV2BClS0PPNxh4LveRfT17Q3LQllmHmOPFoUkc2H5Z2XHkFGWniaMPftGb1s41BhkmZk+gmJ7R
Uy1e/b5t4voRx/17ZYrjQDdQIBYCc9eSYL+QMvezGrvxVp/SKSzsOQoWrXb9VnbKNUZc7YTR/Cj8
KUm517N5XQ/TCV7wzuloNtqe4X8fFqmUYP+2CSQFU7Y2tAvsqo2NoveXs4beSK/FSel5WyxhpkOm
Sm2zJN0CV9O9xZaNShyZjj8o1N5VoVyqNRwfS4uTzURKwYFpYnnoalecF1NabQ1wTBzivP5Bt3Hg
rhr9Sh+zb5mm6geI+iR4RIp1p6iaOGSLl55OWf65iZfxXK2M5duUaen7kn3zQTrwrInFK8Ohq64h
NdqggiU7eSkRTWtrT9NyT0LhdPLEKDMbY5te7tp4UHhxTV4xyCYLMPQsRSjgV6XhWBb3EH6NrR2n
l/qUiLAVtef5lp24iF7ykqpN7+pQCu0GcZKV+647ene0XGZYjdVJlWvg0Fa8DvDVUl7QrSc3Odns
jpl+NHPdpDSqq1Pbyp0K38LFum8AJy4ivM9P0erBrgUMPRmSrg/rlGh5Zaydg4HKRozxtK3qIr1g
EHM9ptqU+fZCBbkRppS80WK8GIq5/wYPnkyKDnqEqo+E3WeTuO8lEYa+Hi/ZzhZaEcIvOJTdGAcW
CWfbWLRfM1M4gavL5lIjlb0KzVpVdnRi/bcOsNfz4RECiS2zLPbOSFnhCzDXoDY/TFUSb1R3Ws7M
yfauq9KbTzS7awjVMrMTJ3OMDwmbxY54ZHLspNDPtI7UdaepvuQQMC5HWDC7Gso63dZy42GRvoe4
6cu+tun7jGkxgsUz07OmolKJHcP8VC5ifiiMDuZzNXmfbdlNn4rCXTARsLISm5raOOu6CuPuJOVc
cUUx7wRBfFdNTVWYZWl3h0HhstX6aAShKbqgcYxsM4CubWIzng9j4llBqqu4JepRPexjTFW33dTW
Gy1bDD8yko8yicn7aPsFvEHO7QVHMq1n6tW+lcvmDMuIduOmUAPsKeLvo2XbpWmJvb3RfB6q5WSo
l8dcOKitI0TNgq9Q06l+btmeNm5Z3XitsezUwrgyej1gaC8fS4LWdnGjqwG2d+1ByHijDam8WhL7
UiTjbdVO+mkj9C+x4cpw0DF/Sao1eDLKyS7VtKAlDRFCgnBILChytJjN57kY5aWMJo8ULyBU0gRN
QOBUm6Ndlffjxk45twt7rFB7lJ/KOUmuQOTxeRGd8qQ72U1MIl3MIDAQblJshMbZpoxt+mQ3QjtA
6U62qZd4170sJnAZd4KQ25P1Etedafj4eUpfFWxUhWn322zGozvytM+Av/1joidtEcxWO10sufC2
CSoMkAldmg9UG/bFwtuVBIPOK7Of+qx4nypdA/buDndifOZstMbdULh9E7gkq0ad3QsSVkwZFrXt
XcoYq5qeD32L6//wyZNKCuIi8x5jtzpNT0lh1M7GOfE+Lvlim0TemYXqd4qufuBNYETPdEX6oHvN
U265LCEvsbqHZdaSaw329y4VUezgXYlhvY8IViOBxjCjCt8Hg7BZbek6N5wnt6GWgH64hKlQmf7r
CextIgw9LJfIhG7KQMxShyhk1VcKKVUAgKWsP0S2gsJAWJPe7BdygBt/btL0rk6zZfC1dsxqphx2
9sEoKxMzVle239q+R+OBbhM+qgFdo/al1QqMHxZqvUQWJApVfWgtBbuQULSz0mjMi7RZavMkN2In
OqnLbGp3dimtc9dNs6924RbxhuAy49DanXFGQqm7F7HZ3Xgwz3gLOZ/vM/aAoDW76nbq641RmtOp
SExT+rbaVWxZavRxhky6K8toPGX6Ne5HEYvzlInRZ9AwKkzfaivv0yxG91tRNtOOVb5cj04c7SuS
TbVQkAS10yccREHbam1LpuDskd1QwBLCJzoFJi+WeOPO+XyV6bE9QPN35wQDF7XkCLStMHY6gz/b
kiI39Y4nGAeUZDtR5Yig19lk6i7Lz3JihacdCqnpQRtL71xteivxwqjDGcOXWUJRi/InKd9juDp9
cWitnkCV5luNOZcXdoWQBCM0noUVSZwLAkFVlbSeiT2cMgkHg7gqkqtBrptB7fWzFbBvrMYHtcez
jOb6pilYELsZbPeiayYgyqacCuC5sdroWtI+oDnzHlr+drLRVETsdlcM1xo9wklaJ91NlS7KrpiL
7swZm/a+dSXFktMuDbCoOkwfxDxDe5BNTyajEi8EfzZ4XdYHpHQxxgblYixBGU2D/aFILQoxuVjn
yL9VQn27DJGn12L5yqPNtuWcadHFUCdzhGWEJcUTO7zs4FQY2kpJFIyq79S2SIoPnaVkh3lIqAi8
yVMKv4Af8yHHDOAKcQ0jW8ee8ptGlwxtzZkBHKkyQ1CqNf6IjcQvNR6GcMmgVvtI25LdoCucgVIw
vDMKzzqNq5ZvSSveYCIyth+zjlA3/NJS55vu5eM+n/t9o850IZPavp9KDhwHrv895ibpXh+Lsg/s
olt2aMKScIi9Gh+fNtqIadL3ibJIn+IhOc/lPHAmMIiKK9lsV+uUwIuc5qseleCN0UAUkOv26t2S
OP1fhJH/BQjf4FMAY/09neL/yv7zS2gQXsVj2/3XfygYXmG1a4KM6IgiNVDAfzIpHPUdkNwqlsST
guHH+qMfwKD+Dq445ApcSWDNYbD038Cg/g4PGKAVyNVY+IMQ/gmT4plq9TMyCKwEZwNyNAAauMSx
Dkpxs252lJyWGXeVa0sdAd6XJd6PGHwnh5KthyWYlne9q8Qn2tz0y84qKSSFsuR3KUKDEzUlAC+W
6qYx10kzIyLtkhdC9KFGFXMia5wCbVr8G2rD6nZwWwSrug3O8efI9b9I5RmeZNfLp3/A5Gn/se2r
r3iZ1dVLFs//SFLPyjb7+1XoP8rPj1/r9mdOz/ob31ei5b1DRYEyEiagvi4pEO/vEDU/QqGFIJuQ
Q/R3z7YLP1ai8Y51uPJtsK5A67FqDn9A1MY7wCwaUeAkgzES/lp/wOl5Th/4eSXyoaChQTiAg4ly
+Njeqsq8FlNVUwkySzvDbyzuwsyM082SW1G/4YzEFVuJdGXxvTmFl9m2EDMDQFjZkSGsy5OE2fM3
a4FDQSlTjE8DYqVgkbUZb0De1kG2oY1ftci1fEm18h4VenYu7WL5HrPxR3vk/+9LcX18f78U75Kn
f/iPyWP5+GI1rr/0fTU6DExg2poMRCAevtgXXfUdK5SFinwDh064ZP/cF3XnHRKaVZHqPe+l64++
r0ZdfcefQSuF4AQpnu4Yf7IaIbG9GJiAU6PMRNcLSPq8+F+itZYc25mXRey8ZKgDyxhXlyoYij/d
lF/A1cfDi7+u4ursv7xEr9TnsdX3Jrx/QT5XFAxdhOZABUbIFRMHpHquwq4yk+D31/zlNzPxpjW5
kRAxjwiqS50sy2zaYleaer2ZJTnLBIi34e+vcuy9RxIfciSThC58ArHTstmHflb/9DRcbR+1JHdq
ZQP0lFamHaoJpJNa9boyjAFfhW/CMj6jRlRmf4GucmKQ/WxtpdZYh0ZtJh01YfkZ0YMHf6uqe+M2
o/Lvd7oA20BD2ipn5NIp+hVq+FiHDDPP2Smginvek6x3KbSy2Ldtp7yhHT62cFtjBgmtIp4RTw98
sY7ViGO9eH3vAcKSlmleKTr2JL5ZJfj5uIn+vgc79udRUEd3XrTN0BDvTVNk21mrcIJQGvx7fn+3
X81d1g9kauyZ2EUB7x/z7G1Ua6nrQMFbFNc+MTV9+phOw4i1YT0TX+oVNHNGvouVYXXjr4xQUSfz
jeHP64XFqaKZlC2YRiMOXGcPP5F6LcYsw1A51c6JivE+tdvyfHDS+a9j/m+HYsfTNxWHDoomHNHJ
FmbatP78p6soqVqp8YiLYSrIaXfHujghaoaG/m2Hy1dvJ5uPjT8Jmw0XeiVJN61O11q1SnYmnL7T
cqK97JAzVT7ijPfqNClfNVwdsj99P7kqJCxjlcyt1Pij93MWRjOzbuJdjFF67KvZVJz0eVvuf79k
Xt1HhlGrspXbuRYDx7LSWHeGRus0UqgRLp6Al+WbwuXt6QrEaL+/1KuF8XwpopmQh1EtHGvAI+Hl
5tSOzU7p2uwuiczTVnHkG5zydXX9XD1gXLQ+J+jHNlvp68ljpRejkQmxSyNMz0C38r3eTcMluKw8
L3rL+dOtG/MANgEuhY8cFbrxch2mHF6ePU8EDbjjlW6kZ4uZtWGvEOdNsoo1QYj847voEZBp8sAo
/RE0vLwgsYrjQoY2+7Zrx6DwWcSUi4nIv3MVj4wQxverC+bLqziQIUsEamKnVbpHIkrfbjQtKv+d
q3ADiSGj7cEQ+OgqaccdLUyxG2UTbeZs/Dxpzlvu1EcqA54MV2CPYEjPUYfG4egRRdBpG1Yl38UE
Sxg1QEUdHAySq/ah1Gb7zI2yfN9g5RLoRY/SSK/iTT2q9hu78y/WPxoHjdKahYK12vrzn7YsHf90
5HY8OejSImgJWN3CGo/eWJBHHl9/fV0H8zI8xaDEw/N4eZm0yW0XMjMlS+SJ0O1gDmfJsEFZezuX
wx0pxlg9GIZvkO4ap80hItV7isGDYgmPodYgL3uxfONT/fK7s5Fx/+kzEQG+/FBw/PLI0nSxmzEw
Xav3rdnMb5VRv7oIk3U2aVYtR+G6N/x0g5mhp7YquQgocYWBwoDXoAln7/evxi92TPgl1A1rZ67T
97y8Stu6eZ01E3nsslL3fS7Su5xd7WRqneyNzXn9U0eb2XqQr+KwZ34QZfPPX2jmYTCm7gnirDtc
9ir0DJhfVKHQMyBCLI3Bx5p5I4nCfuNLvn5pCMfU2D9NbCMRbh9LpiM7jhjM1GIH8DR8zHqLAROT
0Z3oWwFJOSXb2xnrp5YVfI4IozgpTCMK7MhK31g560N7cQ9APnDUwqCKAoti/+geKEAndQcYudPj
5puqwn0X81Bsoi4y/Lwf3vKfeXXYry0DfS5fn31JP/afaSM3bkvQ9V1mlhBHZNXEuj+wfC/wuQa4
K+to3pSDOb///ap6tXa57pqTp+KByqv73BX/tHY7yx5lNhLRO9ItnWMA0TH4it9SXD0b+R7dTdoL
VGn0M/Cy7KMdd0K140wMs6ENKN37Bme9AxZJ/T6SpXI6i2YIMFscDwk6K8IxnOLCaV1jQ9KhG9h9
uXzkxs0HDAwsERRkGUPcHrMJlW3t3Tm9+VBiX3KdKxyD9C4DDq4tDylvmoMHdz+cZCxODKXv/Eqd
+pAA4v7acMxhk8cS0nsxqKcVuOYpI+0udE0l3RidkQTA8emu69iT8riPdmUx5ReCnPtwXtjX/vgx
kKSDwwndI/8cF6+K1xao8kgGwTbNwl2TEr3J3vQj+MWa5irYxEFNosF9Fg/+9LBHXVEIdydsh/C6
L7CgLycbF+w0TZUAPVwa5kN1lRjKbaUumwxTHX+M7F2C1kc38sonsOQMgrX0J+G9VV282nHodlXa
ZmRVa5aeelRd9FE61G5D2gv02/6AHZIMF2F4vq5nGuSRmDdAZxcwU+0t44pX2+rRlY+2VavxMrcf
SYApYQBDHrJGv8pnJyxTBjj/xkNe9Wy4yPCKv6p5B+SNaj8Sp4R4ZFPZTRI0dmL9aaG2fiFcpMEi
cDMla/zl5p0bwogyZX2jW8TmRslzNZbow59/FXzOVuOA56L3aHdUFatJVXg+O6m5Tbj0ugPPfHzL
9+dXqwJcAks1lb5LOw6mtQ3JIE5kPBuKiy3Bt/kD+bFWOLdjfZ5lmGKPcTf4uVTMtxwOf7EvAv84
K3LOe2kcxw8NeZr2DNtL4kvM9AOjUNSpcrT2v7+Nv3ohQdGJpARQWh06Xj6rhUEXnN2UOJiysU+h
0IwX7IqwZ5CeBzI2E1D/f6JgvwB8fnFDeWCAL1zQWtGDl9fTEf80up2VO2VolZ1l9CgVBub6GeZK
PjzAPtQH5vFlNb/lMnBMP1ztRym32Xq0Nax9VW3+XFJ4DE+HsR6K3QLTLbSgmQdLv0hsYGV2a/NQ
N7FTyRD/+8avhdDeYAX/4nG+uPy6C/y08/UsIqH0LfZWjYmWoUZxM9nyLRffXzzOFeJeCbOcdPax
aV3OBFNErcVVsH3bT1Se+wygydcSvd9ahuze2FBe31Q2SzYUBojUSxi5vPxWizJRVddJsav5WVhl
9cPIrvDRJYUp8HqbM7BOzEslcWrkG4N7+NPFBFbPu8mYiM0GF8uXVx+NWB2wLhK7rMkv2aO90Owd
5bLppQwKUZUBi0y9QNIQ/v66z9aGL4sJclOA9KhcOMngtr+8sGY0Y5zGUb1b8x/a85z8+JqsAtNR
TqeiMZ6gbzJxdqXStNcoadpz2gCrDUbokfWmjCfvfioWN+idiW3DnqX9Ubba4IRgXMrjmBXkhmrz
PEmYRK60sGLoQEGdZe5uVDLUUVZCLUDSGEca1rEj+pSt7mbth8rq+oORx/WnPnZSOCOuQK0bj617
SZ8T6o1iux+N2HUTX6nH5BPRWX8YIbGCAS4d7XOADVkd5lH7PDLtzaIhEzsH/5aPLSe236Wy/vj7
B/C6VtWw56aZwrICNEA7OmGqYcFXpSH1XQHgiOLpTBs9l4FwdQdZHE5H675FRX8NMCJcWlsSrofK
gf3y5SNv1LSF1ZGS52mZ/cEux+hkhq0U8n7EJ56OWCXCVgVCr4hAX6SOTYcDW/hPv/f6ITi+KVLW
HuVowZfwoXK9jcrd4K3VeeFB4eybxT1oU7zMfunE2imSq+Xr7y/7qy/PAchCd9iyKR2OimfbjpJ4
sQhA61LyYSBDqResBCU0HZmF09h1F2mSuZ+izmnxlEAwnTXZsvv9h3i91UBqpyfDT5aTmCnHywfg
KYks1YTgMqUyYNEYDjKqtOs2kCsyhJkJprRg+dkpzNoRam3uvHH9X9+Enz7A0QqoWyqZJiIsoDem
+rrplux6Mi0UCcOohJlliVMcTRwklEYRQCNepc+6/cel1cubcPR6Rd2MI8ZMRFyT9o9xV7k3lrm0
b5zRr48qsqksuvwV3eN/jzb1rgXeHnQy2wZU+FftYKq+ppfGG5XHr6/CHP/5ibKwXj7PJM7HXkjq
Gycy1RABo36FV6b7xhvzGhTCnRbpEUNVABjz1VZhDF4rTbehjMpK4ZNllNxOLW47TBHQmFsprJ5+
Gq6qiHa+qoqF0m7Kn1yzMDBUR2xbCSvfx3OfY5zWZX9cFLz8cEf3oLcTPIfI1to1bg3nBQLztRKh
mP79m7OWFi9PK66CDR2KRQdc4ziPOklGXO01bkFliuK9YTTV2dLk6SYzkz/FoNebjbUF0RcMv155
v0QwJPPexHBsXlItcCXBe4njJRuRyk+dU73VA7yudl5e7mhbUnRONQ4XLqcWUWDUxv8j7byW3DbC
Nn1DiyrkcAqCIDlRM4rWCUqWLYRGzsDV74P590DEYImVt8rlE0tudqPDF96ArE0dBhdTs5OLE0jS
zkJujkeHRwewQgRpLlv6txiuacOhinvs/uQ+CD9nWqGcpCYyvaiyWqrSRbBTi9oeD3N3er0UcNfU
riHITDucGA/rWOkhHUILAUG9PDh2M53UYNjTy9sYD/8fesiIJZEirlXY8ryRo2GitQQ8bD6YZhcd
baP4MStzc2/NWeHf3pcrYUvyGrxuyBAXvTKkv0AIXa+nBDxZBIWEKKUh966ZiF+oe2Mx1PpFmD9L
MvrxPWhYJRYPiVTdxYHtATX3akX4UhE+FPT6PNFhSGTmQExL9EmLE6GYF6VytPPpl9dldYYoK7Nx
sJFYmg/LGfvt0/ewgPK+pIOop5bs2pQfNO2ZTn0J0ad1vKxGt+D26ixn/92IJu8t3hUc3HWMA7Vc
iVrHFCdNrges5KWlQhWLg9wkj6GZm3ehNeMjTJtx58pcdvG7gW2abyBiEOtcp2h9WKBSUoziNA1Q
mKQSdngDnnHnJVvJdb59/MXzD5Aehwl5rlUsIyFLMRRBJE6tyG30N03Ht/KoeR7RlzgP9RzfodA3
/4Cyo3mO0slPYCadi5HWAtpAbz/FaW3szHzjotQXzilABJqC5E/XH7lx6jzIZkRSrcKQL1reEuHI
seJpqb3X5NwcipsE/AekVHKJ66GqtLcp7jJ70erxCYUxEt+whbAhnK+399HG5+S+op1K8LqUflZx
U6ZWsg7kLCFXCTKv0Krah/WU7Czd8ntXmwbkEh0IknrIbutqRSNP+pSVRXLKenaO3SvOxy7pUUNB
o/eUV3306fasNtZvEfaEYrnIjFG3vF4/+uo9+aCWnJxQgesPZh31h3q6w8aj2Dn6m0MxM/oeQBHp
PV4P1UkFdm9qm5yiDFk+rYhqOBmaejG7RN95P9922GoZHXQw6T6yMyCqrj9WoxRd16NjnujK8MnB
GwW1SlGcjBJ+Ug0T5lzLtXzGcD3yzcrUH2fJzOGqJMO9ZkfBSxTr+nGiIvaPZoUGVLfRQIoLsbsc
6ogn99AhTEH/QINyeG8K7FimPOifxawGEIBG59DANvlTWASwOgt4Jykz3fZ3dOFORpqjgVJ0Gml2
eGZfImxgdGLnunx/QVNzBMgJCARWJ2LD119JyQKoZn0Zn/BH6v3CwAanx9RloSEWJ9OUAh/O9564
5/utwaPA67zMisaYtQpAtClq+yyN4hPVFuHHoD2PVQFex4IKenu/b2QfZD2Ecf/T30ep8Xp+o5RE
aApp0QmZF+k0dLbuK1qr3nUoHB+HCJ2KqqjaZ2OggzAMjnowEZnYOQk6Y1zvTvozAMJowiBe+w56
0pPaVeCR4lMN5AjxmRQxoxGN0Z2pbg6Dli7dKJ4H4vbrqXadBF5ikflOwcYRAqBifKwTmI3SHIw0
awPtjBpo+4A9QX6JgjpEvCP/Hgal8TBD/XORhajvtWmuTjs/bCnrrOfPZ6b0YFB2Ji67/mEKvRcN
UbblG0jBRYphKlZj2JzB6qvulOfjU64i8JQlfeYh4mJBNYT7Mdc4rgUNCKnbP2dr81F0s3k8udvJ
ba5/jWGOUAkLE5pXYxr4jkyy3xOfe9EojB0vofexCF+d+VKPJl57d4SNhudZaw1xktneVEyb0oXU
J9CGKyrXxGEBW1UE+imA7JXatvY9uQsCqm9KANQ2r2epdi3uDFolTmriSEdoAFDwNEWn7tIP53Yu
H/RJegyMIHOnclJPNiShj3+8zuQ0+FbZvKKExst3+C30s4au6yIVzZggr2DU0KM7a8XUIVGrGDsH
bOMSU3logCYuYvc0N66H0uIkMqe3V01VmzspMu27rMcHjt8mjo3RV27XFn+MRQHjyYkGgQo3n2hz
tY8sE45yInhKJxWnjFpSao8m5W68t7FdsRWlZkqdmEq8tZ5bXtlIb+jJiYfvaR4T+xnSknxxIjs8
lIrAOCEp2wHunEIgLyOSYzaY7XVQRiHshRWNT1t6oHVwr5RK+eXPP/HiuUJdidYfN9v1ukdamJrQ
KZPTnE5PwkbhGkU1lGEduFi3R9q425AGeGtBgw6VreW//7aZdKiqJYrcyUmrzGR2zQxBHUvvENK5
Pc77eAwUHR0W3J3eQK6rTUswJs1KiTykjRAcWkxmCOut+Rd9imfurXRntK19u3T6FDB7vAzr3kpb
q3JkgCWC1CUH/tzoxMxxhWOHnlUIEMEuxgRU33kntjbU4nbEXazhirBOkJLUcXCrcgg5c5xcytIM
fdMhutV6ba9vuhK1XZIVyo48vcScaBy8U/GWnViJsJ9lg0jKx6hFBwxnVgLQh8BQj32EpKZRXRpB
bTRQXK23XuWqAsDcPNkxcushVXcMrPRg/GyVu56fG68S2jUUt3h6EP5e2ytYlpAmgr3klFL6PIhY
t2CylYprKfHgmRl2YkNSl0+zoRYXphgeu2DuT5bUmcBpwr0awkZex1KRRoF2IlimEXC9wytsr3qs
kZNTgt/2MZZN5X7M6h9pV4oPYTO8Dglya6DBaQwAWz0Isx3vEB6rj1rVNn6EAN3OPlkGXL3arAo2
nks/Gsjy6nDn4D5gZXPxJKWlX4B7OG5eytUhyKG+Q1Kmexw55tdCjfrzNMPDvn0St048xj80Rdg5
C6roej16C3FIGb3KkzOgA6QpFXR/gFw7scnmJC0qFCCgUeF8Yzn9dq8EBXolvTQxCm0TOCF2hazh
pHhUo1HN4NgfJhvJtWTQs6em0LWdNX6bxbtFJs2ks4obH9H+9SxHCISSU/RkmalC8hK9dD1k38q8
DIpAYc8+VhosAj6w2TnPWs4N5FTJMzXBT/VQnmYl8EvZ8tpGcWFcnUUs7lQ7vWt1cd+ASdHz5Gcr
ygcr7B8ALkKUFC9yOfwypvIBUZYDgvBHwwjRqRg/THL4pOTaAYzMAdSM45ppchodAaVd/TCO4mtW
FT+XqNWCOUhyfAdkF3FJ/REn7osytRchBScZN6kKQM6As9yU2xdRlf6gGefE7A8ltnZj6Nwh/vSI
Z5TfZeoFl90PpZld5Cn8KYnhPhr0o9RFzyqGHy6DcQmmHm/3YTCLb62knXvbOAVjfgmUDjmDobpI
TfUf4ha4INQO+Qea0mrfW1oXVsPAQYxy+qGxNqK22UYxP8NxPv2HPW4vaDXKeBotg9XXj525c8Ty
fkqKfYqgJ7lhl+6B/DdPEt7gwDB4anBkuh6lEk4CCk3GLDF0qruBneSaklr8hxca3WcizoVJABRu
NcqopSr8++Skd8rshYGceBK838vtFdt4vDiICFUio0VM+dZh/u28liPalEh8ow0ByBqkUTm5tkDg
U5R7HdmNSICR6NDT0kEOao2vM/pajxKovKfJtOeHXhL6QcZx5KIVIvESURY7ucLGVyK+g05JRkxi
rK0ij4xSX9upzCylCn/fDV3yNJnBHrZ5exTuSarVS2dWu/5KFBG6TCaKPGWoGblpZpj49/Lm3v5K
m6MgpCX/T+C/3gsWUeqQLmuHhXd1b8ZO75HvZTtVn829sDD+CJ0oua59F3ixZ1WLuuTUJUro6202
eUOYI4djleHx9oTeilWrexqYm4UMH8sG0m+9br0cD1ILpQPphxBOURVnqDVYcTOcayQynzspK+Zj
rFoC0TUzQlxipkg83NV6ZiduHQXzvSXJ2AZXo1bEHi+r+FpHavVJzM4/RjDPR2lsjS9jbFbpUVgS
YL18ctJHZQLg4Fal1et3nVGqhsufaD+G8tBJbqQMqGCNk5kQ61vKFB50MrufFmhUXAAdqGdyqDv5
HSe+Ul4CtXb0Y99n/TezjhP0LepsaE+V0eOfEUO2GhC87s1TWoAvPgR1of4lk7cnmL3oGYTeXqWd
qRk/AaQYSFpndBRyfEee62ry1RwO6KEZO6QqCvppHwYbOAbAQzX9XraOuvy+aTybqLo0busYPbq5
mFp9S0tZfm1NtMXw7G7rr4uk1d+wiNv8EKGZ63i82eIbR+bC38w710AA9wiV3+hcB7VAtCzU3vxL
E4mGy1nZGqCgBoF6W2+ixlwJSyBEbZnFSw3689xleHp5zdwpD6xZN9/VZRJ+roRdXSbKvR9wkqyP
3YT7jVXM6mM1KJ0vG1N2dmIrljEVUUf0GkqFaqZlVvNXRKFsmguBFGXe7e22kRcszStqJTTtAd6u
Yh+pVoIKW674lBmUhkvH/rfDI9a16+SDXJfdXdHY+k4gtHVkCbyxnlgQjrTpri+GGkkI8kpq6lab
Sd7YSDNmzma0U9PculQ5RVDXKfrxIK0uOXSgWU+6x6eBXI9YRjX604w6iK8qwfQ4D0rl317JrTuC
EirqlYtYprEmRaHNh3+NwbS0lmoYDryNi4m0OA2Z/fn2SFvfDDsBzHgoQi+SktcLmPfZTLFqjE+x
mbQ+elQ2/mUT5fVsGk4Vmd7fyH0FO/fS1npChgFWQw2Y8HX5Ub89h2mn9kFcgnbOh1G9Y3/2Fy0b
i1ORjKj3O/LOJtlYTYrEBpgW3ihQyKtotQ46S8nNhiy8jLKDI4zCK8v4nxn60c7E3jMlSfNVaHRg
ihfRgnXP2FbnuhEouZxMTIE/BSmPiWzXilcBpTnEemW5CjCAI0YEkTcEoXlfq2VzDGeCz7DHXPKP
P+7Vr1kW5rd1RuCjsuSAXsaIrDCyO+3ByHDE7kMBElhI2QUBqb3iwOZia2B3liYvgdtqzLblnrRq
zj9+IM5RRzTR68oJr2mr0Hbum41thPAmgRtMGzRj107zXPuhzetGyDsLRLOAe6OdliClVOnNUW6o
0d9ezg2yCF/3twFXz+lgJ92IzntysmZwemEyAj0KdaqENQZCRt70B3qc0qVI8txXy0E7tClObNDm
doKu5VCunnUK5gAuKClRX7NXh3bAQNMUConOQu7w+rotKUrn39V0lI+JY+EG0ujVSa6FdFbLbu84
vdNppTyCdbFmUHmlCAGL43pbAXsacyQsuTNkROZQPELG0j5gXfGABtS/s2Ue9Sn2TVF/CYbkAh7l
gQAOmSDHk9ryr1EpvlmIsqZm9mzJaAKl3Se1c6adQ7/xMujQB2muLVVI8EDXP7KHGhWixcWdbSJz
hbAsdoxdsadyujEKjumsAyXOxbV0tRQCyLuMyQc9Elzs3A4x1pPA9WJnLhsbb+EZcz3jwY2Y/5pI
gUwZnPWYtLmWgFAPlZMdTdGKczaPwYV+sPXgYBn9ijBgcJTryDiqZi2fsib+dfsEvD9xS6OSpM/i
bqQzsjrcQ4DdhRVUFP0itXgQRlOcK0lTT4su24+q0qzz/994y+/57QKTOxWhFTAevoV/oacnILmw
jQqPVYSAU4mW3g7T/Y04fn2ycNehmkVphXoWnjvXA6oOm4aGio7tShK9llo0G2gUCEjQgd1q+BED
tEUPv+zLT+A0YmrZjVF8ioNGa12twArGrxQrR1fJmTB9sYpcu2+jxp68GUxl45XowNrHqE9AksxT
Y2WHRjMy2e2Rwn8NSo6LmzbxiF11WiTqg40UfEWBFTMMN+pqufGaxSeqc4wCc8EsryNXBov8j5OL
4QcE5+wb4qwtAS94CvTH9KTusYJv5ksd6WrlJ81MyT2XBzs9IJSIlqMiSbM/jan8iv+6jL9yWrX2
nZ0HIjsHeLw4h5ileujjFsuO0JQyshTJWFx5dKP0zNFBccRAODP1bEMroaxloyk8LF/Tl1FYXXxE
A/6rMKSmPMpBMKYHK5Dkb1PQ6y+jHWN1g9zXmN7TMhttj1b+YPWN4qeaKaOv5cwmaKA+Gx/59clD
X2e1fhBTLoKD6GRtD227gR0kZF0wpyYlTbBKq9tdldIEXJ7loGCgXnDa1CRX0mvcndtCSw468vxH
UUzI4Np64CqNsJDjUrFHwkDoGadvdMAQ8w09zIoqRB/20GhvBe7V1gRsQV/MWoRjqL5cb00ceNQ2
rmzHb6xmcqtQPoBuLFwtN7wispQDcfAr/EYcErUBuWf6dUaJe7qug194NScQy0FzX1r5R3bm8Y+P
KaRmuknIayzp5nJL/nZMrbKalIC3yLfa6GGYNUzXa0nG+bLQvyoSx/f2cO+eP2JVilwKoji4c0Nl
uR4uxIwjwm0Ds9QQqUR2FHay+AQ82jqFwDEJwU4EzTEWyl9jObc7QceyzFefYRmcKdJnoT3+DjU3
j5nW9VETn+D0R26mhR9Qb/yiCJG5ZVf+MvT+w+3Zbg5I25dQ2aBLLq+i11ia7Wooex6yvgxOqcjb
j+YEdcWZqLPqlWGistj+ccEFUD/NQV55FpkIfXUP5hLcuKhnlnJnEsEMqXPIMWTYWct3z8kyCjEM
b4kGAG1dSHQERrVIzMWnKkSINjRkyrZSinNHM3XHIRBip8CzLNXq21HcoUlBA5Rne016zUdalmlU
LXmc9VQVsH4pKtmPgYmUMI1fC7XL0ljaFntdm3dhwjLR3wZeXS1VH9ZIH5LwJFksu9kc9j7m5XvI
343l5GUm7Aa7D/hrjbEbTb3p1XgCsFDk3QnBMstvZ+ziTHkaHwUalzvL+T4sWZwPGI/DuOAS1jAw
lGQlNcEJ6BSUqno2u1R7LcNRu0NiMjg1NkaO7dSlp6k3gnsltApErTF6SxC6/XT7jGysL6LdOnEv
jA362qswrERHXIryMCIgnn7mhhY+xYYiX24Pstj5rbfP1SirQ4FokVFLNozhIKrxmtOd5KBKzb9U
aWDn8Hy49GEuDkY8SUhDghKfNxUTusR0NPHGSw5Ra9dHemm6Nwj5GJgLhWqKjlNMxyHmRR9l+WVo
kg9tRtMEwCMSn1btAn+4p6hiHpu2bXa+4NaOAXqw9BJBenAGr2/Sqiv7wMIW54S4mO4OpDBHYcqf
gaX1norS2M5w79NjNgz6KiasNcobyrofPlo4jc2tFZ6ivvrHilPc9SZd+yCgnHtZYLwa2iSOYMai
By5gLOzhDfuTCc+qR51v5/LZuFcXATYA0PJyjb8Zff/2aOWa3RYw/cOTgzb8UdKGEJWgBrV2daD8
kZq6b6dot97eQxtbaOkAoDmwgNdg11wvOBljmCktGzVu2pc8TNRPTthlHxUwAp+USK8OuDNyRNIS
J9TbI69sl2lqE9iAXsMRAewD8OvV7qX4MytTHGP0aBX3oTJHrggC5PeHlD62RQmxFTHk9PHbaHXc
U7jTWuhim9VP6hn/VAZB11Chn571v8xI0M5NCfek/gddj3OI8Y/X1N0jFIoEwafqh2UUzbHDUfEY
Yvt+eyYbh90koeNlYipL//N6DbuuMI3JYQ3HXG19x0Jf21EQavgPo5A8LmqRIDPXZXqKnHEMuyA8
DaSRHjtahV842TsnYmMTLmxfOg5oYlJcWIPfhBA0EFE/AgwzH5AjkL1IpMoFgb+Wy3vJJKig7WyF
zQWEt7GoTIB/WXfWBAqWTm9p4anRnZ9VqyhHI4yznZ3+vkqw7DeLh4huCh9p3Qkv6kBPbCAHKD0k
5bNeLQrCyiwfQ+wrfbSFU49qijgC/5M+S2WFhnedykewm/FHwGnDYehHnYq3bjz3M/6WdAOx1cRx
YL5PyjzFtACfPFdKd0XqNlcHNAOCBVSx3+kyol4eBy12yUiAOINrqkgcmX306z/sLuquS518uXlX
h7EURVDbFYPIZtOetCQzjmadlztX3NZUiJJhXFCyoRS3GkWzWjHQ0+JDzwhU5JNVH7olKrg9l/eJ
E196gcosYj9QJtcRatYJRw+wnAOdLSdfqmHWL6lMd8nEyxnXdeBB4MOgTgygmudyfEHHxQIhAJRS
gIQ/DyPyviiVg2bJ8+q88+OWJ2wV81G0lxlFtZCbXsd8akijPoR97vOWdNjTKhoqwul8kLO5ws4F
17om422BZKBjGpRCNexMH4/OZm+VlsV+90OgvywSTYsK7fI0/PbezHMR551oJVyfC+c5jMeHKpTs
xcNA941Ey57zEuvdyAl+0ZTKfgV6SACAcfxLaRTKy+1V2dgYyPkR2dMxWQQnl7jgt98SOs1Qo0sr
+Sj3Vx4CW4obBVBr/nSUBT9JtA2EahF9XD12TaHAsJhRfjJTdXTlNqkvUSr2BDXeX6GMwnouNyjn
ac0s1LGgEVjeBj6APxXXiGk6xyjzHVR8MM8q+JKDnKvjzsmixPfuczIsrQveVPoK6NlcL2ETT1pt
jG3gpx1iUrHyUGpZ+ZNekC0fZV0MpxJcsoMRT1Frhy5r0lcjsLD6qzNjVNxBnnmES0t+BWg3vYAT
k3iE5WczcZyPYa+L7+jI2/oREW2yBm1Ws09RpKk/K82c5kNpdRiKzn0sf+9SBcXtSrcniSpSm+mX
sR6l2HVo2KaHIBBY7aXanHxK6ikNYDXGDrYpWRRgB6+BGfQaJXFGLzaKMPCCHoffgy2pdQL2JQ0f
+6nFWDXrgr/GQYqWgk/5Iw67KXVFApHRVcHKvvRdqX9WhjH7lWMK+XdShlWMvKVsDLQljZ7t7MTk
BTjICL11nmIEjkyvyWWGCihzj+xycyQCs4YSyIoJ4X3uRfQzsStOQCGa+Ic0OErmIj8Qfw3Vovti
Yk980SB/fFGKuURVXWMPnJJIzVEobzsQQuBaf4660j2bcY4bGIyc+jwpuvWSKfR5QR2p0oNS63Fw
1ADvnKNOo0etSnL6HXOP4Wte6s3Lm5ErRkDNi0336BAZ2YPoMglBNbTGcwBDJQWXfAg+mX1l3HO7
WJ9SaqMvVZIEx4xyUePVuTPhsiUPzhk34xinZeTQJA+X61L+u7QE/rL64MTxgZzIqJHTFKQK6LVJ
jZtJgTP48LzD70o+95XXKUr3lPSRmE61UUr64X+l6OaPWLuAI4mtCC52qTsvksB9qZdz43OKSknm
or4ZfBgrp30NwV9h/20L0NNKJuGpQ8IdfrZTU8LtJMu+3D79y+m+vu+oUUEepx2GOMw7+kBYO9YY
iCTwQ/xdDkGEQENXKOrJaszPfz4SyJ2FgYoGBpn99VEksqiwcs2ojiM2cl820a+2E9WT7DTxTui5
NScAYioescA3iKavRyqSEF/fMWIkUgO/CrP6fi4D49B00rfbc3qPhAdeizIZijfcnXRnV0MJu7Rt
iQ3ql2GDTJM2Z58ki04/d4N25iGZMDBq6PQDMPaisIcniTPU3i23DLL6hvwIfoBMDEyrZ3XJDaUG
lG4IHD8LMX1KRzNzjdEZ/ULPP6tTdw9RGqsJXF8PRtD8yBOb4kbnFPe11P4bOt8Tabhv2+Cv2Dbv
zUgzf3UlUutNopU7r/zGd6GQBLeQTFbmSl4t1lhZsy4X7LVWavoTRhn/pE3WHeFH/x/Z9f+rHuvG
a6PT1wWmBTOE1tsqY7YxexK5lgZ+YJiF12cG7b7OsjwK2TJKEKmGDQtIkD/fdzR/FrWqRU8LvNr1
vguDGMuRbilNW6H8rW+VCaOWZDjzZ83/sJSwnKgfcXCRfF4dJktpdSfKGcoRkex2sYhcAEMVepJY
R/+HPU5Uyv624dhAPr2elmOIbkDLw/H7egAmUwSZdXQkozk2s4qRNjCLy8Dje5QMpfcqu8wvmHTs
PeXL2q33OBI65Hho32KkuFpbXKiwi7Z0x58TJfUpGtIgj0bbx5lH89DErT9VI9lJauR7X3VzZNoq
bwkg2ITV6TLw10mklLI5Zmn9McfbwtWjyr6TeqRVRTyEn6ciqY/4J6o7H/l9/AeQzoJ6YtDHo5+3
GtkOkVOpQzi4mD4nx6ksFfobzp7a1NapVAi++bgWu2mNEh4q2jQxBlJ+LgWx1yRm8AO21wPoOmun
Ib45H7IQEDMUVd4JVOsEQVUqVMfXY7N6omtYsHPjPbDRsirvdgrYe4NHBtvbtbCpAWLCIeBglBwp
p77WGl9TxvRRLpP6MafyulMc2Lp91UW3HGQOtbl3LHRcb0ZQRo4v5VH17EyI3oRli2lk0WfcMjha
962WuVqjRc95Pez1+beuOm5T8gT2imqsUQYxXkWRnDF8oFnDxYpG54OaWJLbqciy0O+CDCbH49fb
d8LWmfht0LXE1FAqAUg3Bm3oSv5szCC516ws9uHhZfj74S5VaLXuSZb56fbAm7OlEgouE2oQWfn1
XdSa2F+BS+Lj0j9DNKQuPFtL07PcYqM+tVHxEQmun7fH3KgoU4JZ1FeWXhKZxOocdqaRBEg5cUKU
6EeRkr+Qnkf/9LopHTpt6n2EUmZccHJd9a0kzO9qNHvdUGqwVW0N7mj8ZsE0ShPNE+urIdXVh8Zo
zSd1RqAgY4v4kHXNc6U74H/oD/u07/HFpLgGLBNtVeTgcv6q1v2s8yx8vT27ze2LnDh6t+xeoM/X
K6onYxEVAytq5JJoXBm81X3XOATyOCX8jFN0VAX+hfeyFWqu4gT1ntzKxv1DdZfHRafgShlqdbNj
7GqRbfG8tEXdPspynD7Go9091paeHWYtLx5lo88e7NZy3AbpereKquGDRB7n5YqQPVNYmPh1o30e
kBZzp64PjmkGi1pgTnroZRCV7WwP96o0yy7mgZhVhfUZlS10JOfMfIxTBQOvtpU/G3Y/uk3ZWJ6D
yN9RDpvIk1XQKCO/5WDOqnKPxCCqaYpGa3mMZzrcx06jiaKj8EUDVY/a6mRnc/6oo/r/TVFCcbn9
tTauUJQPkfsF9kDhax1Ey11aSXLNnjLarH8s7d45ynGk7VxpG8d7kXqnQ4XiNf3M1Z6IMiMOVLsi
oDQk6xhmI2KnpZJ4Yd1QKppE6qlZi8Mlj4l/e35vsfnq9l5wK4hVcnuTmCwL8FvNo4iVfuipkpNT
JdmljLSqv4eornYH2xzlABXOcvqeGolyKUMOhBoJdNnS0TrCBBunA7gP/a88rruPLZbA+gHJJ/nB
lqMiR2W6aZBgjpX4Es3W8MeMpoVlsTCZuJeIwteNCjEJW0qlZc3wYj1LIV54lorXXB1VhTereueZ
hobcHAmFLzndHohw6xRpIHp575Yq3xqLGoL1GKe6IEjLgNhOaqC7bdmkZ0MJdq7grS0IYItSERcQ
YF7t+gvFjW0hg8dElbgP/dhGQy+UQ3lnC76nrLGeBO9LAIQttPXWpPptI4xxFmfNXBPh1cMQ+0oT
27gkDg0CfCOhGoZrfdJ/bOo6fGkcY74bgjROz7GUxrQ/wHaSAxVTK9x2dOKPtzfpRpNm4W0g3bH4
rVNYWl6p335b4VhSElip4w+t6VWS831MQBrKXXbMQ+Nc4u7dF+mTE1AjCfXXbJD/Fv38WE7ZXViX
L101HIcyPhgyxlMUxstWOwhrPEtKcVSRMpYcaPUhG6bTsHXrnNpVkZbZWd+Nh5Si3wIbgKxJPW6V
QMSp2QkoDrZPggTStQOfkpXd4lJoPChO23rWAgzdWbdla6wPN/118Arkyouv1/W6pZMsunk2bX+y
uuZTECfGswNsAhPvaRRMt2odl+y9/hviuvoNxPVQu03n/JBqSlJu1cfT8wTZ/GcAtrH29HF8TKjO
Z25kxMlfqqQgcDmhlPo1FQbms3WBhuphCgL1mwgSZY/Nu/FwsoK0ThBNBuq0zgvGDg37KJ9sv3V+
pGk23yN9m13yEkSZ3aPUXMuYlkVVLY5aCPPh9lJu9GgXbSYDuA6IWgjFq1cTM+zAKuGT+An9YNdK
qnslaE5SUn/CAZnWt5L7Upd+zB3lNTKlXzpUGTVu9qR4N3eRReuI/Ojt+b7+oApyyKEAjObPofOk
DNFSv595L/M4PDpB1bpW8O/tiW/dPqDtSYeWKBA40/WIQ5ei9URe7JfKgAZRZlu4b3MF3R7lDTmz
3qnccHgwQC+Gybw+4bGMkkvH89aG03dIu7aP4yjEFADiniqyGGt0muElDZXLKPL6DOK4OzhKZHy2
gxHyamzpJ1MJq9OMlaifxPlwppUdPUwoNt4jRqj5WGEm59GM0idU3f+8YbmIqi+YoAVkgrfQ9So1
syblTanZftWr4p4Wn+rL6oAHaqjWJ2dOpMdQksadK2Xz0xAjw3iGYQbC5XpQ6uEzyiyz7VOZSahg
VrhQF5WxEyFsHTsKlbClaFeS5anXo2D1XNZaMNh+qmDZB2vJpCw6OD4erclnw4ibB2zYnPss7+2P
dYrx+O2dsVXxowiyCMygTLCQh6/HD+q+clKJ8QVOnEeDcIxYUsSXAmTEoQ0i56OVxgNRwDC7siWo
npuduvMjNld6gX2B5ON1XEPrpDIGetVT/bAjXXGxPtfPLZIb3u2p3h7FkVdHzQCvOFI5t31Jq5uH
rslRDHCk9r/MBbycAsAM2L69Wk+qNhMFloatqnRYDXSK5YU2Ii7/YS5gWdA7IqQFynb91VJD4Lrb
9ezNGJtuLTQ/Yoq7BwDf2pqA8OALwnNaNNCvB8EetUUymNtwjHL1GSfu+Gl2CMSkyU7OWmqhGTI2
CD9UhXp0QJvtzHErT6XXxS9AwQ9u6ZrlH1iaKHTUljkakYXOVFLP8LxFh7lBZdvfW9NJvumawGIb
UyUZJ1rZkATt3LDS78g4heNi3VOGuOzkwa+up+bmOlLR2x5AI4teR26gPKpMzCOsCgW1vdqB6Wsm
etofRGWVzzM+ceFB6/i3K4lq6aRYTvbK9Rm+ak7afL/9UbfSFGJt+sbEYCD7V28gqIyo7KuUGKaA
Hg7E3SB64FWAojmcE3LqY6t1xmGUrenj7ZG33r2FJExHkTsIhsX1lxaqWpk01HmF5jD6UGMH4VWm
+KbU9Ue7s18ja94DRZr8H9cP0u8jrjawntoAXGTeIbSUsa3PfqaWOp9hfh3mYZZ2zuRW8I33Bhiw
xXuTVGy1k6u6izvR8cqmg5R/w2t7rNwSXe9j1aBVERF5PMwN6rP5JH2JzNa5G1Cn9EbNFofO7v4B
Xf/HBoGQy3nWF3YfSAnwxNcrXjuS3Uk0QfwQ1bdznuv93f9D1rHxXa9GWc177qM6DJeLdUKU4ISa
uO6jCmjSVWyaDyKc4mdJ/g/5FBpsNggmilqk3dr1zNi7g+Qs16xWzAOJwDwdzKW4cXvHviXOqw1E
akqYChR7wfmsNpCJL6FSAFWkuKT2L0bnRMQrWeWNkRIdm1Cxv9SY7vpTE9Reo0/aXaHl+g/6j/2z
YgTpXSQk6TB3wC5u/7CNS3Mx+AUVSvYsU1S8nj5qsXrbFyjURLOJk7wFSBrPSTKlTjYOmchonmkS
huaG9tWW6/7z7dHfi8g4SDota4JEAox8ebUsGYnITDMj8EkZ+/rgJOHwGAVGXx5i+BtI9OFv6Am7
CV+VatFOWUj9kRtLknU/t5WB0yOYYdfOSVA8ia7xETOmNPKTIk6Xs8DpcoWd6js/e+Pmg0xLbryQ
QgFGru4fa1SxDB+WipOjDo9T12V3lVR1X5w0Ql6kRy/FovDly01g7nBvNoIC2hH0iqGqAxlZ91aF
rFA46xBFoHbU/aMkY3dI+tneYd9vjPIGgeSkW4vyrXG9KZwkTXpzti1fmfBqdR271BrX0MvMvf35
35936KYALReeHrfcupwsp1atFU1v+UHjpJ4sieh/c3ZePXIjabr+K4O+Xs7SG2BnL8hMVpaRlHKt
ad0QGnU1PRn05tfvE9Wz5yiZeYpHDUwDI5RUwQgGIz7zmg9J1maBZc7O3Uza45delH/46UFlswV0
EVAYCYq5nBzbUYhcw7rEjPSu8VfXW861p32JbL19qsVafW+d2d4JDm4c6ZQNIWHKggW6Yts2D55G
KfWnxAkRz44fKLh2HxaL2oIbawbaqtRLG01Eb1sPzMk8295b5ENEWNs0MTuX7rXpiJ9PGCiT8elT
y5RQ1y0mKBncKHY7ww4LLypORt4MdzjcNsfXl/v65mQUeK7o8YHrgmZ3udyiMJMU7zI7xPGuOLXE
EweURA4o6s0kKfWeiOzecJut2xle17Or7BAWkB10qmiP3giCV3WG6KCn489H6Xz+JHt01KQj9st7
/6EWlRZKq6zKYoezIdq7uacHWwhl2tk+1wcOo8gAnTMas8dtl6ntbANLh84O7UjPD0bUze9HIzaA
4CmMp9r6kwPiIFjTeY9cKNfr8t6i0AgWm1ufojAN78vXV8TCK4tF2CEIaCVYig45PLNo7tPcGfda
EddDMT3gHCwoxKFtZVMUyOMQQFphWk/6PYy86F6d8ybbOXRuzEgKAGGTQfeemG4TylAzKGNIV1ZY
JEr8mKeZfhqBEYV149Q7p/WNoWDV0qiRSEZYWJvL1RwSxCaqBF53qtRI561NgPOIdxD1ulcKujmU
FLaTXmXAszbvKemStGsnzwwrK61DZUICN5706U6DR7izGW+c2niC2SquFxIQsIVj00hr+2Q1zRAX
bHi2eYT4YxJbb9U1zb9orabeUbJbd97ajc4Ey8hXYMKohgS1pcyrGkkT7tQGOrYkwc2EtN0s3ENU
OObDWOQtOpij+WGK9e+ZZ6QfcwMYIV4waTivnneX5Jb2sKIlcrALsw9jNy9C0bWq3yNm9ORE06+v
n3o31uilSEa8jHscQmeXnw0ZSUQSuNJrKE2Xw46zIQxMkGintoyS0+uD3TjzyDtpP7M2Eict98YP
ZxA9Os9F/skMcUU3Hgk9rDtlUUZ0DjFAWZRy+mnUP2EW8B6yXaQ5QVhejjcVYuITBpEbrcA2Ww2W
c+mW6c6sbuzoF7YShs5SlmL78TjZmDWiSBnFXswPtlcsx7hYe+T+Oc5fX0D5wJtDjkQWgjrNIyDg
W5gqjuRFZWQOVcGl1d5FXhcjSpDuhdo3wP6IZ3GKI8JNM5uW9uW6NaUzW0i26iFmxcqD4rnRhy6P
BV0pdExyPzWV+ug2Yr7HfWx+Lut2CavZnO9b9CHe0aKxHj2bdqiVNvWK6E5RoE+h5XivpIk/OMna
BYAi7bNVJEv4swtEc5hypqz58vE5m4OsN5q6t4Wrh7lFkb0Q0XfXbeO/MoiUckEM1JAR4eXyaM1a
Dogo6yF+3iMQubr7asdN9en1qVx/LNgkk+ahLUWRiL775ShmGecZYgSUllHY8+nDJMHa96QJwChQ
iU53+X/Xd/flgPrlgMoEyTubbQexC6V/WIq2pnaZlM9TnacPyVMC108bxoD0zEHqZSATS+ckRBZq
+q3E6Qo2uON96Lq6OTopNU5yyOquEwjsvb4u158bj0lbTZaPaahsG35GujaA9hwnXNK8CZqBQFBM
6uCDBTB2XvQNSiRjoR1AEZfziqvkcknwLfLAcGG/ncZIIUI9aw9aXWuB0mRzGFWCSjny3feqqLsD
Sk3LYcxNJbCrpto5Y64/fB4EcwNZySWh21L7TI8MDcaHE+JINp6mCG15Y/H2ikc3itYMA5OAdgCE
mSuMUlytRRfRvqbrEEP3h6x0iqNk8Bu3IbuyBOovC5KNBS5kjwI0NAqRmrbzfm9NVZpQyn4jyp9b
XFadJaQ99PzDJHZMPFeTOjDUwfzpk5RAX4KMgS+QWmxbjKpwtVoaMoVpPzmHaJmWU1Y51fH1vXrr
k6IpTQgnR4JBdbl/1KGdYdHoktLmAAJ0tfmkrc7zlDgk3boG42nKywedGGAn9Ln1kUiZc1nildo9
8sF+uGmRlO2jojFZxFU4j31nRccuKrAK16q9oW6dU5xOhN5ATBEnMS6HwlPBUMTC+5qGuTqMGR0t
TUszXJV7LnXL/PlE5iVFo0UEglYScC7H01C67pR5ckJbX+p7fUgLvxgTdyd0uDkrznf51csDeDOr
UVskcH+mslA5bkDXRJCGp9UpLafPxtwU59c3ygtF7PJmZ1ayEUephvBx+4Gn1P0S8IF8eYCajnXV
zEHkDToY5CUK9diI71djpIVEJQLwajo/6HhDQvoQxamc0eMlUOwPmtqb92pmoBpRjsWhV9LfYSLq
b+jkaUB+rfqk9Zp46PPxt7WAXuFpYBPGqBzeVZVjHCE9xD5aIPFBQ4r90GvgUOIsqkD6r8nd6xO+
tb5U0QjOJNVH3faljWYwxLJSUVHaQg+LIo9Cyg6MByeA9qOh7WFK5QvbLjDHmvTWpA+A1P/ltslp
AKpR4trh0tcVOvuDFzis4yHBUyOIY0P4HfSYE5q79mki/gphnmAMMLXJu9Sc3FMzjIavxOsSWiuG
OsVgTsGiwiQZu1Lz0dIf3wyY/jzF3I/0TdzuwYvc+eTa43QYVgn2nOLl3lm9NgACpta+h5rwSbQR
/sg4exgdqrV27fqM4tr1jO1WZt3pi5E91jPaAv8htLaP07Z1wryEQCmUtXsoMu69lSbjl9dfzq1j
68e12mx+oTUJe4wGUefpjd/2pfGr1VvauybKjKBBkf4OeTkr8ABNBa+PfOPwB8+FkJxHyksRQW6b
H86tOa49s3NSjuXRap6GGW11rei60+uj3DgdQcdxpaNnKs/ITWgFSnbObdjN4Vj02D4WljilRv00
W3O3c4xcp1fYcf0w0mbXlaWB1HkRc4zEsRUYejVhiQFIW1mBHDkKlrmtqrR/ZRHhThADyyB162yi
wOfomy7j1rGq+a7yhELPINvDM99aRKrxtMdkA8jaFgqTJomFKSgU5u2AQo2qVOilTfpDr1h7mLmb
Q3FaSAANWN6t0XGitGlsaYVDsJk3h8bTP8L2zU5dDUrh9Z1xo/1ByvPDUHKD/rAB67IYwOzadqjY
lvPGcxIRdlGdP5lwsMLZi8RXpS7+yNy59+2xSR5Sl1hvqFrHbwq1fRwq+3sB4H8nJvp/PBb9D3Ti
blB3+rHy0r4s+S6MSlXvHA3TzMPi1rp+TGvV9l24X8hSpNPyTpSr2fqR1XSP7mSK7tDggHGylxro
GTpHzT/zXp33iqc3Ukaq77LJCTwYL6mtaBACV7z8kVdkJjbSE0ko6vlx9Zyvmre+SxRQVapGAmPC
fEuyszHMp1FP3kwS8Tzk6XkRyr2tVb/WVh8shvq2c5RgWhGgff31Xh8vRHsU7rh4YMMgDnb5djva
j71eW2uIoH50j8rbEKjoAO5souu7TY5Chi59hkkSZSvrhz3kRqo1IEa2hlaXNGQDxZsoj95qY2cH
jgrV82fnxG1EyRoQEryWqwqOGKLUgqikh4NuNCFkwgISa6d8fn2Ul7B7c3/K9AOGOxERlYfNpCgS
OWtXUB53FSUCGTBMy6NnxeOxT3uUv/CjCku9E6cY5xNfrPV0wt6uORAXF8dlNqajgmXAMS+X7KQU
hfnWG7L1yZ5ssO9cr8fMXrUv/wEdQwMFb2HXLjC9VitnOoJrMX0YU3vIxhvQOLYs1X7pDiGpjZvN
sKzNEju5aYdSY+/7IrraR19nPGSqibZ7NPeBYoz6naKX6znxKkCXXkrxoyytE439Xd799d7kcShS
SWY7TK+tDwf+u/OSZZ4dJhLb0rUlKkZ6bN5ZkVn6WbEi+OsqaVBKfUK1sJ/bsRohnhe5T2Q/+lOr
DmELjXVne8n3evXeKaYAJSfv5MK83MyeAqqnIFgIuyR6IiSqPtp53HzsR8SMhao+26kjTiWU39BY
Uah8fdfdWhOyNNp76HTB1Nlc1Po05pmdRXZIqrgctHReMStK9/yhr79X+GoogVIvIhpFlfFyioMW
TR3FbxptNe68VjRMT9VSfDbhaRyz3vt5JBPD4RIHHtMhP9tCFCRVY0hbxw6HJHKO0Wykh0ZHSfv1
pbvRyGMYPCtMatFknlvRr7JLDE2ZaDBVeT74yCgVASX3L6veeIeF//91WpDcaFvrwYhrdKfdN65i
HZJh/vX1B7leXSzmkZlECgmGGsKul6vb6p1mx8Wkh/NS/EayqgeWAgE69goXSFrV7+zX61iB4eCM
8T4p+6OwdjlcY404I9uVHpqrogw+BaTBH4syedTt2vzpRtDlWNvtyZ2K6mNOITBS5yfbHn93dOQ0
/8L6uVQRiIoJJrfiIkUd5VZrg8xcFjiq7uCpR2MR9dFpe3JSZ9mrjNxaQAvytVxEgPumDGl/uL2w
5F0kYFgLZ0f0fo1e3TvCyOrYWdp8fH1qt4aigKdSIKGmTffhcqhKLVGUQNsLeEKlHocUCJnau1iv
OVG+M9StXWjLaXGIQJXctj/R9YVAjisEqaZpvjNqIR6Q+RXHGBjgYySqZmcbyl19eWxyF1MUgaEi
yZlbjB/H9ZInac3UVpWS4ERZ75hi/UrG15fHSG3KgwIr8TAX3t4XcH1oMrROjwAmLvHH1ocSwHmq
d3GhhRjdt3c1DiZ+hcHNzoLeHoXvGZkj1Pe2ZZ+1V5ZGc1MNN1/NDPqBChPaB3v+Zrd2CD1QUkFk
hyC3bXaIGFqBfCmvTboCwPJaVqw7BSYyZtPuTOjWDgGUw81L4gRiZfMxI6WtwSxrtFDNusLP4tk+
tMmgH2Iyf7+HRLyTGt6IP4AHa9iqIeNlITkl5/7DhyZReuukIHNdaH16VlwEg0w1tvwcT4ZjyQZK
fAM98YPtRfpJbdT13tSbJmgrpwuiSVQ7O/Z6/jwOuQ8yMlLUbds6iTrSVJraakglyT4utTuA4ssx
dYM2eoRu9e1nv/3L4TbXQqXW2sgRhO9h50KBUps0nLgvQ1jGn14f6XqnEu/z4UvFGOKy7YHWoaRQ
lhUjSb2PO6+JpmOhVc2O9cz1TqWVyM1DvZUMEmba5dt0uwqJ3dpbEZvrqntC8jisgH/eU3rbazG/
IOQvDxeQaNgXoB8LLIgW1OVYXtWUMdmmGg5DFxnBpM7R17XSLePQTCj/+KPSRflhKqKVqAxX9ccM
oKkI47ZOhgf+yhQf605PlDslysWIMKHSvl9m1/htNDOjCdbaWQ8Jnn1vm2QaKgxUVrDAvd23qNRW
qdt90JXhu5WN4jNeYZnmR2JYv2Rr1E5+3w5QIpNR0elQZFNRvEvciTyg1LJGQ/9XYVnyFujr7NSf
1WLS4LsZk/nV6gbO4Fn2Ww4/+/pt8nmgKNQNJHN9c4Tg6kTP1B7VcO7K/q6dU5UcNUl+e32UG7JZ
nLmynknHgqLIVv0gITiFioaGfDQr9H3TKXlbVWuLgB6qCNmTJRYlg+dQWdkBK7MGiqk79mcvGwxq
rpGxPKWKNT3mQ9S/69c8ghkIzmovMZVn2OXGYd9Q8pKNFeyetuCLFdJT0Qqtp6I8oy1viySg/+Gi
OTy563yYa1NZfUvRXfWuGQvsOqPIA9LbFbY1UQeZzP7ggQt9pCQSfbO6Ni2lOVZf3As7MsqT4/XE
CFnfGGAb0u5odQ4yoUYj0m80ikfvLk4tBkgQkV39zsA5EkqWCzGzBntV+SQzleYDQRBNYHZ1dDJ6
qoAwn3X9LTSf9Sl1OueDas44kKlNX3WHyMExzEetLKkC1CaHo6YjVhJokeXNflarI+yuUe+elkwU
QQZfFaZwmVffOqvC3LVTFe23lADlTVrjuHJayoXqDQrz+tFF+70GMgJSPYgy9Ij9LmnN+VC41jA+
GV7ZkXEZCXopCe1IKsGU5V/fUNcBBEgcAjBQCyCazC20cVLzVJ+rfAmN2a4eJaf1YExJ+bbtFQAt
pZdABu+qd3Y+7wnPXp+XjAw+gwoiicMV0wK3VNrAHq351lLHkw4s9WC41bizF2+MQtZo4K7Czeeg
WnF5hhFkmsqUUSTph2xCSnbF+sCc7Z8GiGJaIb99yb4k8NucyprVOAjz9WsY1336aIMRC1K7dP/C
XH4cZRM65A1UcaNtV8hFzXAom6UOPQM+1+s74vqGYS6APogVWDAUJC5XbHLzSUH5ihXLq8av29Tw
zbxag5gTbid5fLEc3BwUAOnACnJmGuRtm7p1U7TG2Cw6uA5zoLiQzGXxpSWrah8KRV85EZSieepm
Na4elbyFNZ0YEz4zsbrUip8Zimsf+9XsvwmRjE+eaybRnRktzWePuncStEKB+yYgBaLl1XiK77Xr
gGlfXelv+wjO7GFstGyvinzji2K3yUqCNF4A73a5fnmOQdRCdTRc3Nx9WKY+po3TSWKtqldB5XbK
USkXKvJJ4vz0HSRRdQwMxoogZkvEKqopwxEn49XFpnooMujxlJDVvzKKRAxKsJtLqng5wRhcr5Mu
7hKSCFFntcrpoBjRXnpxHSdKYgD52v8iUy5HadW2hMRoQgFYjOTX1Rr7O3CKxV2NAFBQegjPvb7t
b3AsqfDRqJFVDPCC28B0Wu2iHejFhiXI58ei18c60NL1S2xECG/zcfuzIBr2Fs36FbaUd8ZFXtw5
YCV9wx2rD221dvdqHY9YgeHdoIwq8m9pDaZp0puT2TZE4CL73ezV5DP0oWrnCLpeL3n6cJpSAQG2
sO0k251wBrUx57A1tSmc2ip/SpbU/hhZs46x72DvBNY3QCuyswXnEGFKlB/MzTlBcDNGKLvMaD55
ILizNH5Iky56mHX1sz0bWYhICQQSNA9P5BxloNXm8CYVxufX39ut56BhI4Nu2amnqnm5UZolymx1
7icAq5X4J7CtAnIQ3b9zLeL2D0WhKANIYCqro9FMy/tKc1oHPzjnW2VO5Z5UxfXhSW4ntd4IAyUX
chMyz0VqsTVe1LzpKRqtMzxZCM0dyqXQf/o2AC5ESYNbWyLKrc2d42QJplEFQ43jFH8dF2U4dMB3
dvKNW8tL9Zp6ELGB5JZvlhcfLM8e7WIKKXB/QlQnCoqRbu2yIhgzF09rbz3MzmQGij7eW332L8oN
e0C4GyksqSJJFWkVsTWg6MtXrC+WMxZLwrbO0VCy2El4LOrxu8I0Gp/aXk0TwDPCuRrKoJ+W7iHK
8HKo07gPynQ0d04KubEvLy2ehooV3R26L6TVl0+TC0ofo2KNYZnaxgfRifUwDXW8wya8sZPQeEdN
TfY8qdZvrhGtcaFHdIyiNHqDEH/cfexXe8h8VTG6nRlddV0kZVEW26QkKanrtpYzTVDCiacb6Gxl
g9eoV6ZfCmEsf9h6mhAxx+1a+zYSygMhqxhQy8d/Ri/LwTzCfc7I5Zo6NwHuxWvpD7Ex/dpWo6Y8
4CaYtSglFBURLEyW97Wr1h8cFH5+L8Yae6cKQ9xsVNkyOH/Ze8nS9iqW06IGx/Ek2x2Acy/flCoq
xUQ3DBMbwGZHsk73txlp5u9DZWDD1yfu+yKyiq+uksf3Zj05b0yhCB8ZZ5pHKTLXwhzbx7Z09MXP
ctVjUppzAn4LQjqBU/76QbbdVvJhKYNSoQFuJAEDlw/bCqHY0Tw04WRWTpCsq0PUMq070d32mmAU
9hIiJhStkY/aNu0jp5UCAVkTAhqDJTqQ4xSJqP0oXb5WAElen9MVn00OR30XYhkYfImCu5wUwZjb
JxLVhHzxdyu2+3BtCE00TREPRjsXJ3e1OjCVjfHenBPzpKqYmnplppw6q/lX1k7cpnrcHb0ankc3
l85jOav33qAse+fcjeXX6SpLTC863vT/L5+0AKWcjESjYZ3YyVtnadIno0i893pvt/eaUtMc6o2o
xYiirT9Ax1w+ZE4ti/4LEJXMzIQerF1tvF89c08V/dajcQBTLyO7oAyzOXCqBTt0S5RNOOPSDovP
SMK8jvdsHW58LIQ/jAKvgPrStoDhNCqOMJHAh3ppi7eos3dvsJkagyGtrDciquw3yNDmxwRd3Z0c
9AoPyi7BSQAXJfDmgMG3zKuo1BHfw+okLKzy19KuPT82VHRY2lwdPs44hL2NOvivZhf9JnIbceZ8
nnbe//a4RUeSmr3qUkiHUkSF5fL14+Fs6ZNjjOG44kKetnb30LSUrlDS2FMXvzmUbFRJxSIJvL4c
CglUJe1dZNbW3H3u8sW4X+r0i12KPR7E1brKSdkkAyRXZARIw16OhFR4XQqnHMMmwodUTXDlcfLc
+GgvbXxscpRaZlTzDtFUtJ9ytVqPpvHTXAKegaRYRmYeobyxvVrsmNXWRm8IVxfQhZGWPZdFv3d4
3lhTmXq7JtVXFZ/kzZpm1urBm4wGmK5VDo6yiwIypOGxJPk/vH6m3RoKTpbFulJPp8N6uahJBxrP
qe0B6EnBSWbGxUNdL83DPO1p4W2/SLl0QEL5LiiWQ5Le7MnVMuYpiem3J45aBbFCm2VwrfzU4prt
G6vRfcC8tw8BCe2ZZF75hsmh0ZOi0sxVQdtsM0n82ox2Eu0Qxuky4BlmaL4lBjj1Xtz6WrJWFGqT
qvnYJTL5Vtc7ewB4NmiteFwST5wineSWz80KDaPMsTc0109NVGU7Sc+tdyEN2CXQRkJt5M9/7G3Q
wogS8KShOoFIsFGov2tjMR7BCls7r317CIOY4ArgPVCzkmpjm6yXUH4Z8JZvQq8XarCYBETDFO1d
mC/KHz8GlwxjURejbirhbvByL2dEwRN8RFzLKvqcJ8e69cTXCGD5Cm870x7orzdVkOeWF/9WLXqr
+dSysxRNTWOKkMG1jUPS5EuJSp6RH9Ui0e+mKdZ632oGmCRihMLul3UxQlSjxj4DD8V1xVdKp1Lg
3nbpl96KyIoyhP7PdUahmfJ6b4G1ytq0Cwq7cn/nd6jPljn0n4VpxPEhG7uxoq0KB85nN3HQdIr6
62D1PWFFZiWATc1ZyY562Vpl6EUW4h1upQ3vrVHDWldX51HzFS2tHxtlbcOuKq2g4S08lUOHYSC9
gjgLUmh1wi/5HN715oipx+sf9TYsYtkRTJV3v2R2Xh//XmZOZmaJsKjH+aAaubibPB8fJqGlzs5Y
8izavGLCL8r3JOsAqezNK0YjZAGaXYoQiGt7KD09OiDjmwOtoUUtHCU6oPm5d7u/6H9djgpFzcZ7
VVaIiPs2QcQgoHgC7U6ZYacAD03NIj+UdiuNx8fVe2c1hTfQFJwysL4RP0bhsFW/W06Cl/S6wEtJ
7SX6igjPOh0XO13eNkNeW3dm3XdJaOoo3EZtZOc0popVHGc085d722vTDwtE3dFXEljcx7TpI92v
8HY4Rl6CVppBfj4HSmbM+AiR/OkH2rRw7J2yj2FFEzEOoTPFaY5QhKaiPs/+z33Mweb1OLmpsdy3
+bx8V81ypLdk1/emtLVcVKywGMYcPil81DjJr6NXcy9YsExe3zkv/dOLhfUIzPhKEODjiiWCvPxi
q6ZXS0V0OfUOXmemZPRNy2FYz+kq8hJSSZ37utoaFd9QnvSnvhdGT8WsV76uBbJU9+o61s/GsKbg
2yiV+kNZotO0JJnj+FEzDh8GoMPvVG1sjl63dv3R1CJbu0PxinUqRyOfYHNL+4apWury/Pr0rnJv
jiE2i7SCMQAA8gIup5ckg9HnQ5uGPX7YkJNGc1gPpqE052jxFAevyNQTQa4k3BMFrLn2MM7CKwIx
Qx471q6pUamO6j9Dxv+8kFTv/vu/+PP3WiwAb5N+88f/fpN+b+uu/qP/L/nP/s9fu/xH//1ufG77
oX3+25tvovtbOFS/f+vTutr+m4tfwUj/fpLDt/7bxR+OFUDD5f3w3C4fnslJ+5fh4uda/s3/3x/+
7fnlt3xaxPM/fvleDwgx8dtiHuuXf//o/vd//CIv3f/88df/+2dvv5X8s481spF19bf7rvhW/d5t
/+Hzt67/xy8gQv4OqoHzQsJR4Y3+8rfp+eUHlvX3F4ldKEmSqC/FvCsEbZN//KJYf6euJwtYtOmB
lshYCqLsy480/e9oyfMWOS3JFOCI/fK/D3j+85v48yWxHv/+89+ouZwxqek7nkbemf/304Fj5gCE
oO4AUxcQC/jIy73VYhwWLdSUzhQS9IdOqGVot9pyyDI7Plgd7qhaFw2HjLzkWDirdcz7dA7zrDb8
0h6GOyqT3h5c4vJ0/vOZUBORPRAKL8z18pkgw8+96Y3ZOe+F88/IBHbi475SfMIaJXqeYPxPsI/K
N2hyKIlvWU78HiYtqvczyfroV9BZ7tCC1T5li6x6CDNtYn+ZM/hlFQX67z+88xtLuOmg/Pm4Umub
ljBFA2Nb8pcqFXauL+m5UHtwPvU4iU8tKttdkBaOcnaXRLh+swjvvkrL8cO84NkSIDj2Lysf9bfq
rOmfR+HOn6zZwLWYt9c+F0kd3SmzHb1fdC//Q+cy+G6Zyfp56XLxMdfnDyqN919fn8hlePW/80DL
RefAgbuyuRShtLSqiUPi2dax/3ZjEwtEMFbh66PI37LZcGxayVajGcj/5FP8EC8C/sRAuJ/ZcK2S
0wgklRRz0zy2GZTh14e6jCheJiRPTerxdBWkYPblUCOeOYIbFMRNOvxRjFYKtV5/0ynEYq1nfX59
sFvz0gCDUyskCbpq/EwN3c8hMdNzIhzjSS36HmeAzH2jld38U2DEP+dFfwHMjKTGwja8nBdhTQpo
qM3OWZWApTGBXK9LM/1UtP3vUTgZUDQEeQKu5nIUsNmoxNtqdi7iMgv5G+gZuMpetf5601ny5sZd
yZDiudurG3AbEfyqZWeADLHfDM0gmxb6zlw2abicDOkUlyhQUTpLNM0uJ9PPZppWCfQDZZX2nXqZ
nBTOND+dVd+JSxaw0XXfWdz5CAJm8Y2inneUNy5TyT8fAdwI+THlRRt4yuUjZFaVOTYo5/OU6Biq
ZO2dodNRS5J4OphrOgTj2KaHvnb2vrgbSyydHEiYWWLaCPLnP3xxblFEIDzc7NxWQwwpoyDGrPHw
fn3/X39siGACcpPCPRRWtihBt3/pHqTZWW08I7BG65u+VF+Uojo08bxD8bu1lFyYgBZQGDDQTbmc
0Zi5aJeZIjv3baEd27G3jiu+VJCXRXIwZq95QgtEel4Co319lpus/OUtSjUGjdOEDjNvcjM0EkVY
R3XF2Z2/5t34Bl2045TGvpup94DOPmVFFehxFMxVdKCYCLrvY7Jk31p8sOYF0/HcOeTD768/1PUL
hrhKLgMhRwaK2y9VspN0C+LmGRnS9FdPybwPmRXtEqYuIUVy6kAFuZGh/MhXrW72UWT0ultLTg83
Wn5IDS9HJcLuTwiYp0FHK/1ECJz9ZrdDfQRx4p0y7LxDYdZ7POTr1w+CGLwMbF3OWrB4l+9g0szW
jcYsOyeJlp8EsTxRiTqj8a8mQaRW+PKh+PpBx+g7eH2lrzc5I8tOH6V08sZth7cEZ1+KmY1Hyr8c
6yU1D6ldj5TLPetdlWZ7Vh5yJpeXJUUVYgtJB+ME246na91UWjEzTcc+/bQak5H63ayI3i8nw1J8
xGeqTNoalPfInIdJFcW7Zj83XjuxKIRvncseyNvmFhULGZ7Zl9nZEZr3aPQdvuLELL4YOp0zK6/u
h6jtP2azk/oU7u3ARZUbjFYiduLCjXWf3ICUBuhlSLDzC9nh8r0PQlv6cSn7c5r2XBZJLRAerTOc
5Y7DCB7smCmQ+hDUr+NHRWmP9jK6jd+0Uy2C2iyXLmhKZTybUVFFR0yLMLeoBjhAfh3buji53UyS
vHQGtJO8j9yntq/03+oqSQ4Ab+D1lnPV/9OhkvKhzBC1DDq9XZ7VeU3/aFwv/zQN3QI/LxbtH2JY
hj0W0/XeIyaW36DELANq2byH1ANRUiZ5d66VUQ9oBGDdq0URSpQrZZImNT6+vtevAxqufgCEQBno
RlxRZw1ndO2smbuz0TbiZCVoqTaLA166VvcUnK8PMIbi4JJ1akdKwV++WG0QzdKrWndOuYofIGZH
ByeDiPT6hG6OgogppwaSOtTwLkdpliF150RhQqrBXpnFF8XMx78yCHVixEnJOYilLwdJmjGxR6Pu
z8hn1GGxxjDLvTU9/PRUpNsNkEF53UKluRxlURqhW1nfn81YL47aGP0rT4y9G/3GelFl1eB4SnoI
Z/7lIC7mOX0HdOtc6EN37OfxeVyGPZ7mda5Hex3mAoglecRtYXs9t7vXU9c909QrsLRZ2hNuB8U9
6Wd8XFcDGOdk710gt2Ymk2vEdnhHQMUuZ2Y7Dc3oxWBQta+D3BqHY+kWewXNGx/QC+KRNIeQ6GpX
4/rRAk5t23OejkvgNZlyANUns1Sr2tkPN9J4HNGpWEvwkUGJfHMlGmXnjsY6t+esXpQgRcbyOGQz
tczBid5Eeu896WYii3ygbOtUb464Yxsfi6bOMEl25s/61Bs77bwbiwyUQZbjUGUHJ7PZPrY15nOZ
VP25Wlfvzomd54hC4PH1D2EDxn65E8gfEHowuKAgJG9OxV7Q/MH+pj/n2ET8ig4cQN0uNisalO10
h8sL6hrqWk1Hc1S1xrcmiMhBFGeW7seAdrKDPXZ9Fy5u9SUdFJ0zzqvBKb3+lDd2Arc3ZAGQ/FJu
d7MUadlQE6jEcO49ez4g6psEse4pgel2y1/YCRdjbXaC4wi9pHwwnDXsFENrMeJ3JrR6euqJca/O
ZhLWo2Y9CctT3jkq0p4l5YkAVQ6sY7V4Dpw1cXamv8H1vbwkiIGc7+T78hbfHFdVvyQRmL3pLGpF
PGVl14DLAix3mKJx+m5jAt+Arq66DLklAKWhh1HbmQoQXZ5u7PsecZm47GDBJyIOEoAfepDES6v7
kzf0TtDbRe0dcWfowgRIO3JkVUGxnAqJONsICe+5iRryProMy7gWYX4DyoJOzLwuzw+3WucY/Yrh
nDZGd8yTNgvHxdCCarJdyuZ0c0o7e84cik9R140PUf8w5Xc9nFrovXZ7hI4Zh+uAUFAr3N43Fp2y
UVHon+pSH3+fKgxBQdpaQdIx09Sy/kj6wTy7Ju46NeKQT1U0V/dTNnl3LnIyhynpunsFOOxxdjKU
qbx22rnVrjcwx6VkdsLP5U7bJndCdYAgJOp0VhXUNpPea7/Ydlv7uWpk71//Vq6PDUCUrCmmoKRY
BASXa9vMA2Qh3JjOSrsYd0lXPDf5qJ3+wiCwVI2X/2jyXQ6i4CvTcjTNZ2ps06FWEiegtqf/dEos
m4jEAVRYLdDvm9oqXkOS5W7PZ2QinsEbPGTOFOJLp/pj3xg7qcmtVwQYkWGwBgfSsFk3GBtWXtbR
fNbBjmByPC4hTUKqn0pT7HzPL4fq5f73cNKVFc8Xle4tGNBLlyxarHw5/w9n57XbNtO17SMiwF52
ScmS7diRnhQn2SFSWYa9D4/+v+gXHxBRgon82ykjkjNrVrlLE+FO5EVucl8nkGN1bD53Q6HUD54U
7XctsfUOQcDBRp/CnQrfasvWo3TJYUImaWN4ND6iXD90jhj/pOAst6gVNzYTqDpQVpSL/PN17TK2
OMOg8jydDDlWgbpInEOS2qIurgCaS3xbIA9klfA/SWXWPc061xUn13gf85wuNk6tSFNfE2bDwMlu
usRvHLU5plE59L7Zttr3qBcRYqEhiMKwx8Z04xJYLr3V96Efx7ScVhOX77pBaCFy1BhJNZ9GLC2+
zwq+thzq9FQ4eFtnWE9vbPQb7TUoRn8tuNrpiZoqdV6zYOdW4Xs5e9mhMfUkyDI7epAJXfqxr8Iv
hSrVD12G180wTdnGQ984ACRZ9LgWPSFm5qvODBpydgv2fj7VULMPcyZzvxiVblcY0b8Rp//3vZcN
Rb8SvxlC42X46OcwEciDzafQxk9j9Go3MPphvDPHdmtovBr+/d9aEGiWicjSB7hcK0sQ6rBHa6bh
5BqHAbTqzoxMVIJF4x6VeMBrPi+kj6J1v8dbhNmf0eBLbinVx7DRtrSsrxsSfOhFQJa+MEPgtT6P
UjVuIbHsOkmig99qg/WpzHuwAW7RPghU8X0dMbg9OerPphmUjZTy1ieGDYNcIFQtTvUq2dN6XLzS
WJ1P+px96SJ0u6e8/NwaabOxl27MdGg0/LXS6q3LFCS7PioaagkSURc19bQ7TW8r5uFa172fTRui
WAbspfZHo9VOQ9TodCGq3D7MnTvhm0ID7mPUgWn0Jbi2wfeGBkpdkntIIcOu+ekmg9ofnazW1Hec
UN32AdKm74q6NLygruKo3nim66gN1ZcXTzECQ3aBt17uJGAEU6FZinFqXFHfhUkFRTZu81NsRpqy
c8dKejtPZRDsozFTnj2GgS9SQK3zq9oNxZ3ZW/PBSTznTygaReUmG5UPQhm0z/92OQN+dAH5AOC3
gXhB5738nQmu43JOy/YUagq4Ts2YAYLAo/nXVaDUwhdjhIJ4Dxv6chXkaITRwWE9mTZicI0hizvb
lcPXt1dZR2LaZlSY+IWZHBfQLatVUOQaqrFtxtM0dvJdRD3rV5PwPilJ4dxLoaYbTZvXKcLfoR+U
IUkTg1NSbQYda5/zCoa5QdKknkIwmz87QWLv15oTYf+bDxgMZalD678kzR4C/g8d557MsFI/Ifn/
1RpCNYOmjZrQH4Y4eXEQXdWA/xTe6Jdai4zlbC0yjEtdlweQMe33OL5lZBm1nXxr+dcoEBgK2EK7
6NsfTaNFT22PLmU8KpBi8WVTe9+eB5ULqQhprCUaBqJBhWIV0PU26Zh/6qKdKQ+sgZF01SDbN5rS
9ZE/8JKgs2IsOGLLqJ4SxQWwk9LG+fn2J3vVorh8ha654OLgIoE3o7K83Bl9D8ilKNr+5CVaTE8z
wVbHQ9bh2ax/KsDaPllill9nM7Xv3SKpfdXus3LHuCLFCNZMvQe1nKtfhcZwzhdzr+Q7mDkGAiyi
VF7k4GhY0o6O+hA3sq3eAR2d7xOkuVV/7szuRxy7VX1wnM478nn5MvnoxSe1sZuPceYyXYgyXAT6
GWCun/YAWZ761LAmP+zy7iHvO0Auhi0XoTApksbvPOjFWNIO5ue+j8rGj9pUOeSQGVwfjEhR7xEc
weBkrsHcxqVsP1cLjz0oG5okwQLzFEFb9H3lj25vnRkAVt4eqnr8IK3OrAn34byfx67APMqTcxeY
eB3Mj2A+M/1BH8zuk46dVBYMfdu7QdTUafzo2nn4hMDicC5LF4x9Fqnf2GF97qsoIjV+kYUq+D4H
bUKfam90A4GPVX8AHky9WtVReV9ADfuYCBylgmmcMBnKvUpMe+hpFng8szrkRS7jY58wA/CbImw+
6xjwFn5fxhLEzmx8Ab+DxhCxufk3jiiXNH0lMIo0/yiXbCQzLvdPK/NE7yu9P6m93e21gmYj8klb
isUm/8tql9IwYy6LljsOZmvuV5Xlll4WBTm46QrfMISyx+Ryq/C7yux4GJZZ0OhQagHcrkr3sOzy
PlR6eUKbsTqqdjfvBd3HIDXm8SCd6btValgko+S2L9EnC1pPbGk4LsXY+kk5hsvkkpnLFaEr1qtQ
KmPYMzjVNHB6489mgNlFg7gIssjKjzUCiI4nf78dB65GfcujEwmoHUiiySxXOUDZDQ701pqBQdtD
Y4onpX3JeQ2djz2T96foquEP6DgOCKIL9nNla/mdoNd1shV8hsc8+6wVY2H6PbnhXiIz2/kuMDok
Rjo925iNLL/l6h0xkCJuUQOCr1jtuWJQ57Q3h9M0DEy0C129T/U025vdpB4Bg4E+bZ0twbBbWxCG
6Ot9zThwjWdUEQtyoQwNp37UMrQpUqo6mrcbhe065eQz0EXEPAikJgj29dyjQL3ZqVVlPI2Ioh0x
7zbjwAVMCCaIdOprV+TAWwtZx3+6pE9qzPRCudXxufF6OWMMHAEjIVmw7n+kA2IKmVSo5FFPOALY
Tw6R1JOzVQz3XtaEH/PO0T9u7L/lnll9UzR9gGahxQYLbT3mVO3MDodIk6dE9Y5m1sHNLp4pHD/q
TPBlrQbcfd+HzERtujtVRHV86MH/bYHtV4qUr/GM38GcHVT/64z5cm91ddMRcyOqnamb7t1YNx89
aFQPeZM5fmlII5j0OPT1Sqv2lAUN4mMSkUyJPAPa8e0+L3QtAKaz2ftdkqfVC6LGZeMtsYnyc9Xq
zBor0UrBD3MHOOVOGf9xFbotdZqUx1YnKtZW1+7lEInvWYrH8FwuhpwFqevbX+rG7uAULI47fCgi
+SpQeCX+jcpSbkcjOs4qHMj30xCrO9WacFcxygkNX1ndv73oK8hh9fRLRkmq/EqaWYsE2FaWVouy
8kkHDXQI7SG8syvRHjD/w6UmHgofYsSHWsv6vamYqt+kGS+DOcEOU3r3TH3lHPqi0Bjdi/odyGvp
K9A1HwEWYdrbz879IOzup0Rq9N6IgQxPA/oQ+qBhbqKan+VsxHsCMjUDX97nPlYe9S4cg2Eex31S
FDltzgbhAtVhuNKJPaPEbKcV0ngyk6HYgESt82yCBNOwZYzEG8FCa1XbtKYTpkOmzadWNu3eHTKM
Kqsm3yGfMQWpLs2NBuK6El3WM6FMIenEHfGK3fwbU1N3jOVRcGHr6f14ErbT7DKQxfs0bsrD2x/6
RpQlEV10RlWmUox3Lo+fEpncv7NQTwL42XGcY/OA6epWdXhrFfrZjJUX8iko48tVQI9qaWkN6qm1
SGb1YnCOINXLjdd21c1Y3tvCElnAsIxZXztpf2GRitkgY29j7RRm3K+gZJZ8zyCfPg92Ib5GOOa8
WF4cdw8hT/pfGU1aHtSZBYFUEaZaB1nZKFszyFvPTiuY2QwzGsYzy5//9aOqUE+Aj3rqCYllACSi
kUFCrN0oOG/kE8vMkRSGvhzSFOsGVWm5qZFwNZ+ENaf7cvAiuYvUHHsPhKPFZ4Sb4xeat+hShFFU
n9LB6KnOROKQe89t8o3hoZkcrT4vfthu3D4bUwaNw7FHzQtMc/EP+deNx+9FVcBdiliT2dXla0kH
j3aatGhuqJJrNbTcnSaHfxOZWG4X+v0g8rCggOpEfne5CiW+C6e61E8OCgFBb8QxdZbR4Saaxcd0
nMcth7/rUMGCi7oyNzmCmevzxFWHtHs76yc7dOOdm4QtDJxE249UlcGUZN7u7df4mgZdBurLBVfb
i+4AGmS9oZ8KQ/qRk6Q7XJAeEtN5R7M4udPG0sXuqwuRaRrDu7xNzAOtGrHr+7L+j05IsYuKUT6U
bf19goG0r5lU3KPUpdxN1kaudR3W+KnQtReldKQ/1tl+YVopyBZ+aqv0yY7rtfMrwJJBEnZbGi03
P8NfS63CGuJa6FAxIDhB1sXPILHpLWUmolCjjLGoSrfSyOtDzpmDcq1xwJldrDPkyJQpdVmun4zE
jO6jROWpZLnlinedCryebL4AuixIKq12c1jJchrRDD7ZVm0HVVg7p8IWKT5bWKBNFP97EGTey9s7
7LpAYhzD6YHeTZYKQO3yCBXwUrC9F8apmw07GLvsj1pZ7kdm3Pa7Vq2oyb1h/h4mypaS8a1viMiN
sbBvlond6tY1bF1ywlLjNFlVciRqyx2j5/nZzLPQ9yS6zm8/6K31FqcOzu7Shl53BvvKsnr0zIyT
0qEwMlpK8uR4TRXksSl3Jb3gjarqxnFgu1BzLELNFKCr7h3d7kROPaLQFDkkcanUD25v/E6rSGys
dGN3gmUEnYz8A+ut+4RhMkz4PDXzCVU+9VDEzhPY1y0A3Y3HAQCMPhHMvQWCvPpcKC6YruKSJPV9
Vh/JyeLdrDObCUuEA//5SzGFAWdN2bBIpKzqUc/LtUbBuYIv5ervu6k0noRAATzrpXagC5htBK4b
OwMkvAFxAW9IaMXrR4vDUtLNVU9pisMdRm39S5313xTDEc+zmOKNQcSNtgg+2Ax2F9EX9v361pJl
q1VWYqsne2HetqPXnI04V4M6DNU7TmuMn1+t+VXmDndW1xQP7SiUjQrgxufkN0Dcga2PoPhVsNa6
XuZc4SeXXj42GmXPtDE1DgYN1o3Xe2N7krmprw68MGPt1RWWVFFn26BtT0Oih49ygg0aNY26Eceu
JhTkAsv4jlrQY6RKOnYZyMq6dPNhyTik41Y/DaXnQjYUfW8VIdwkqLSPaheNDzouhoFhdklgjx2O
F5WtH0q7xAXOSH4rlaEdR1kVqE+OWwqTt+5y+h0L/2rBJlylyW6TurJVc/UkUbU/Rs4Yv7PGdDgm
bfJ1gsJ1AAiWPGRZ/qJHRfHOQWD5UE20gIsqtV4UhLT2XeMCoRjAhtejJfZK0TS7rhB0lTYSzlv7
g69mQpSmg8XQ7PJtugUsZFr86snp3OagVH3+3+CYS3keblGHbtxACEgvhjsL9eWKAqXPZmhnVqSd
oL0w/2bs8DQ1WfHc2WkLFNjTFr6Wyg2hd7/eDjS3HpIbAQPOxQsQnZnLhxwTvY2xm9YgdnQhU9D5
W2uN1jFLtWH/9kpXU/5ld3LNLqMBaKbaWlXODVHr5Ovrp9mtnkuGAActyrsfXA3Fh8zIbJ8eEZ7U
jGC+aVOpf7LaTB4NJ9mIPTdSDOIcpa6K5hbBdfXEU5wk5dwM+inSUWEl3D1jFW/vejoluzl1gRxF
2oe3H/01fK5SWKbqXBnoyiE1v9bLqJBYExN2cSe42M3Cs4izd0g4MipkcLn4EoziASkmeG5uKQbd
d5MGK71yzIqEyY0Up6K2/jBZbOKdzjxl70nVe7Hhyv9AuT1RUFeIoOi6SQUQqndE8SdNR3jvudtW
IgjxXRJ+ozhGuncdxZ19t/b0L1qfy2dpTeNhlp1iP5l4cDw4NU0Kn21eBwIt4MdQjDbD2DmtO+YT
FhrLyMGZc1Ap4/AIJWlgUjW3Eg6aGmf5TqKeVPmWptQShVrNfm+ETM2eNEdiazJSKJXAnxWX6ZXV
t1OAY9ekHDu2ygH5iOIRZ5ziJ2o8to1TQ6K8b3UbkJpaV+VhpmdYBnXnli+GMqr6Dj10dw76uBpe
qjnJfeyH01+h1ZTVfYeQw9LtQ3jAz6OKaUznlenBCcNoC1R+a1MDFsK7b+mcQCddhdyZGZSnp61x
Apnz3pkr7V2bOPOnuZj6P6ZUx4cO4uLOYdz3tVBDZQIEX7XP2lxmx7f32I0rhkIIhBnXN4aE69M1
mkJR9HA0aLEW0T0jRNiHjhsd/nmV5QijpLYwaPW1xBCC2nqYKqFxyurEvQt1W+xxsP3+j4vodGqQ
3EVMygP9tS41JlsvJ7Xr7BOKu/W+RoJgNyfJ1p18FflYBYI5qDwHAUjYP5eRDwsyE6lYzTlNqZ35
Thrpz0uRc6wdcyv0XYV35lic/IWTTNpNBnm51DgK0+gSoZxKJzX8Pqv+E6pEUlMUykOX6d1O9eJp
55rlFrLqxsILuIoCg9ALLXWV1lnpPGvlaCgnm2n02WmqMcjqvN8nc/7LVWMLTbC52yVjv7Ub/9cG
uAh5IN8pgqkVVWQNr7T1a4Cns2Ik4uy2DkUqXZ0YM+M5e8JxJ5l3zL+g+5daMzwxBkyPVmtVOLnN
4I5zSKZmpNK4sHPFe292nvczL1PnczL39ftBFcIMvLAty480VpLZr4QsQmzDRru9I/0p93Ux5yHF
Y1y3+8bQReC07VQ+1NhF1b5TAbjZEV6d90Jzut73erusAyXDnyJoBJ6hzVxF2ATq83RCXSZKsCrN
krOteMM5yzmAgSyH4qTVuffcIOf5PS0xsvbdFo9hKHPg/YVii5c0ltrgw8cYf6NE28++3bX6b80J
J9+SY5373eg9xqVptk9E0VQ7tFotXzprjIzAA+eAnFxrWci+pu30a+ot41feROqfEtovVWna6pW/
gEm9fScSuM6xFev30kqEtYNl2v4WeXavEJkI/1EIi8fo2Ax49okRiWfP/NBZMzpx6Ejbxxrd0Cj2
UZmb970nor2Tg09AxtmS8a7pjP4Xkv5WEyTjEO2jQUdhShVe0e7pmSdHTcn0aDeXPc0Ut2Zk7xR0
0sNSL+7USPnWo+77gi51nvNtSk95far0ge6eeaJRmL6Ybt3GgRLGVhr0Q9x+6cy2RiaCfOvk9siy
m14V3deeEF8RNzXAfla98RxbMF78mDI29FGDw9357RB0lSQsu5cuBFMjvjF9gdWJbWmZkhokZ7WN
I3/yVGWvJW25682q27eVtHaV7U4bCed1d5cJyKtyHm5LxL41OVJVarOwe1eclZRBnDXW1WcYg3g4
KEp11OWYHvBQyw6iZAYfp7N+NBjmzrPQHp3WTv61BIUHTclCI4YJLgzwJX7+1dVNbT6vJ8L8zO+I
97oZGrt0Gk2/HWDBRjL0Nq6W65qQXNpiTskQgjXhPlwu2GeZh516W54RNMaOxlHmQyrgmYsyb9/P
gysfVWGrvP1cOyR5Jv/TpNC/vv3dr25RVJig6C24DNrMlPqXv0F1ldh1i1Q/O1FYProyGx7Rudky
BFzi/WVsRKKOVjaZ8FIVroHNeu82iY2o4Gk2xEExsQwIY13bZSVE0FiPn925nny38Yb9KJMtTO/1
vcfii+PK0uni5ltlLAQ03QGrZp4ss4meHDPU/KyIlF2IpsDbL/P69lk0/kkWFjnC5aNevkwrnoZZ
bQSP2cITQUj4KBECPBRocuzHoXToxPYGcdr2/pEqvgh7kHbQEWKoCG97de0VMgZdmrTmqdExEbUV
p/0eTbV5542efBD2OO4KGeILNM/K1iZenmn9aRcdC5pQBBDdWZ2aVpeWm9e5dQpz+VmKzv7o9HYK
qNSKHzQRH7qylvfEnHhnm6X3PGnpvWdnh06Jf/z7y6e5QWFH+HKuJnp2ZduoIVnWCQ2S/r01U0/7
1dDgj5IpX3n5EFAhleCXJsT86e2lb21v2poLHZH2DhCb1Xf3orTKE8MCGogXm9snOX4EU3SPgvD4
vmzcRzwGYBunRNaIKuXtxW+EkcWVhXEyJwtg4tpf0YgLx0snsschKZEHKZLqOESyfV+MjvvNWTRe
Y7M1U5+fVZ8B7GT7qbSaDVW3q34aO/DvH7HaBl7o9MNcxDZDkkENJs+M7qKRAtvqEJuAZp/s337q
16vhct+hrLn4UMEwJxlbY0kmmAQjBhn2qUHKCchZmokvhp3m3y0uiv+sCshq0KluFgVd1RlfyCc0
TCE60YA50WXcBeyGMQoinFazu35s88K3wat+IaEALpdk0u78GgRr5adJK46krxYgCioiuBJdonxp
00ZXYI6J/php2tgGAnTrz6kh53n7SW9ckmTRTI1hO7I0QM3L3VWXE6lY49onOTEeRwlMuffaxntO
c7QTwQvDapIT8CbAfz4XxiNMpN6vuhhZNgy2tqaS1x+aX0Nmv/RpUW9cowhavRyHsaztE0C55lwU
3m8O+Hh04tx9HPVpa/h2fT+xHDubDj5XM/XL5cOjEQ1T2ZrsE8bhxjurzEd6NkN8v/GOryM3jHVg
1chtLIKU6zLPWvDZBC/nZNaK9QMwPJW9jM9aonvv9TLj3Cqd8sWQSvsRVevpyZjSxy71lF/QxUip
9Tyy9pEeumKn6nl48kIv2qmZIZIAdyq5gV1YztJ66+vIni4UWILOOmtyMjWpelfap9GJZsCQkb5v
ASv6IOn0u7dfzI33QmBZStJXUNH6lAm7Gu2kMpyTGMv5EHmedhgd6T1GU2j4Wijg7Zejt2sGV904
4NcJqWORji45Gdzoq4Z5kRndnDpxdNbkPB0l7kD3fRa1930bj0GkpvmewfeW0dV1IKeHTPrHaJlY
DozscrdFc4G3r2vFZ0Qhssd8qOsHKr5ql9S66SOiN/tD44E31UfvHoT/vHv7bV+frWV5S0dPknyY
Pv3l8qXZWbpasvxQh1hoNknPqMXud70C5hmk1BbN9OZ6tCiBphBbmIZcrifU3Ilk5sbntK/bg4Ok
7BG5KC0QmRJ/wt5pa3R/fZgXtA1EGJvr2QJzvloPJyANlEZyHhiz0OIA1VCEeDG8/RavcRNUMfQ6
Ifcs4BQYiJfL9KCZGUdryVkPp+mDtKAG+HWcZ+ZTJJW4D8Iiqz7CmQTOK/TO4RIYykz3Y3CAUICi
KHV9Ux/G0TfMZDqj4G78zjHGUne2bPP3qYEG2sZPvnGb8ZNJXgAMEohAUl3+ZFeTzL+MKj3H0lF2
RRJzfYpc/zJn6BmrhRLtqs7VjpXW8GvdsLoXRu0AvDeUD5TR7j4UqXG0MS85Jlrv7GWPzomG99bZ
aYvkoTOk3MPaPqlRKzyg+0b74LRue7S1qHrQc0fbpYUVI4Rm9P9cVJHyMzvE4AJEkr0OrBjUWUnp
ivSc0xzoGhpPQ5KYlN1m4tuV/u3tT38dGVkN3CGIA8RHuKcuX2NjxbPVuVF6tjJP+kCt0p1utWqA
H6jcSHxv7GWWAu2L6NxSL682WUZLPddmNzlHeileShVV1Ei0WybxN1fhxSGXy/VN0L98oEHUStRM
bXo25jo6QOBQdp1p/qvu2VL2L4Cx/1tlCYt/Vb6KljezlbJKbOCz0asZ8EDP+89VsTyESfP/EeYo
A0GHL+gxpoOrV6dO4+C4g5qeHWmZH+q+moNBSidwYsV76Md4qzd3fZUASV+081GOoI27HvnEDRYs
2QDxWAfsdwePtNuVlR0fRp000JpkuJNJbf97LKel5qgA4XlIOgqX79SRedTDdUjPC1HmmNVKHKCb
Ye/jOPlZYn+3UQXcuLko/cCfA7k3DTbC5XJxZCmx2Y3inGpK4TtG8dhNygeMIf7og3H2pvSdmVvP
E3YrG6Hrxg5lvENJv1iRAUZYlZ4x3RFLy4jpYQ+cPYkcY1/lcth4mytTAlBfgMaJ6LT6EfIBbbTa
ol0RtmGs0p9CxgQOBySq7qWAO4NZniBs+XOmWDj5qN2OyTNdzx4mJ/ZvA6JCCZLu6NGNpvq7n2Cv
zfNYBk44t9beHRfjpcGb0c8tRrHV37pxv8Lr4NRCgV80O1fhaBKhNYcKLWFnzJfZflcfElskBzGn
diAhaW58ixvhj6RwId0z2cS+eBUtYAhm0g1T2mnN8DWhD36ftsNvqDBbGk83Pjooc6joC36IJZcH
/ytg1FPo5dXg5OcoSqBJlyk2r7ozbXz0G+cWFxVGiDDiaNtYq3TBzqVmlr2Zn1H5YbymKjbGlVoX
lDaeBgWiTbsGkdL921fINaZggbyAk9A5uwD31y8xnxqSzT4qzqPWuAFgSvSvc6t+dAEVHBpsUM75
ZIKvL1FmSzPP+l7pc7Gj8rdgUNHTHRJlvOsRTn9uerd+NufNxuGNz+ySFC+TL7q1UAUv3/7Yu3kU
2bI4p1kvHl11pq+ujhNEQbfb+AQ3PjRfmcYgAyoalGscR9ch4OTAxD/raT3hL6sIX83a/O7td37F
nuV0Q6sEdcCF8JouXD6R6owaSkuiPMNfMgGJG9ZDiPD4l7keXg804xPmrO/mNBoOZD7lXSUw2EF9
lFaHZdV31dzB6FGq301VJncApop9E2bYLM0iubeH7KueWhC79Wr+GcGqCzIFytnbz3DrTYFLYCKK
1Bw5yKp0UMZFAXJwS3JpVSMAtzayF/EWr+QVQXZZ+5GsL2ZVC3IJfsXq5EUw/gD2edW56EzBdkyH
5FDlFdJuSp8b2a43quRHLGAG72q9Mz7PMqocdOPN8DvjCO08TPr0KdSj6kMx2/aPsJBte+c5i82P
pYc/YdBheGeTPTfg/zutQsI+/DdvlNdYjqom+S4t51dZxMuvPXu1USelqM6GWWaBhnRa7M9t7n19
+4tcaRwtu4ppoAnKA1IkpcflOpFnV9PUecnZCEPEFMbP5cgIBeltr2/p6rd7s9f2ae0S/K026Kfx
vh3Vp3J2jm//kBt3M+1nhqFMVuiRqqvzaqAswAct0rNdVvC8ymq6Ty1jQKXfaw/ePP6RhXOHu2vz
yZiKbAP9ceMtkJ5SxLvgEW0kh1eZgSZqNYWBV5wbY3CgjGrTZyOekZuAKHJI8RsSfmWoaWCpZfw0
ojq6r+zBxRwiSwM7bqx9YRrlhh7njeuc8LXQBOFIAQPyVjcj9LgIeSH6kY4xRd8bHFWg8ILc+irt
Qcl9/LNK11elG6FUZyaPad0YR9OAPIdTlaaG+4S/9SNzNOqiKUmhlHT19GecFr5qWoQqwz38Tbam
GK852+XhA3BOJ4ShNhMFlFouN1Qa5lMGmZSasDWb/4w6tj/RkqBzGDF9QCsKYclyR9Xh4WQCbfqe
L1IdUJ9OcHlPKncMaivsxV1d9OaPMlS1p46Hu9OLqeGcTcoAKAe3MLh/oVIqQUssXNp6vQ5cX+ri
NCgmjBynUtqvWpLzZ9AC3RFt1iHcC3NK37sSj8ddZdRjtdegQYtd56XyyepJD3c0Zyf4PJELXaD1
iiIYQtyr7owaSO5+dNskCvrGyKrdrNYOXTYQSvdK1MfqgzLH7UHEjp775BfF2dYaE4xwMze/XCjC
Fb8OqTJqv6BLnWdEjOZTNQLMmK3Z/lkiCoPhm6k0H/tO70Wgq/H4XW0cUwQgPo3UR4e/+BmGQ/m1
y2Z73JNMF8fORXwFJ8LQ0iHsRkYWmMoQAh+aJkV9SEZh9zRfy6oJNOI74rwhtoZ+nRfWuRNWrdPY
jeQvAeeoDqTXMjVNUU2yfZGhOOn3bev+kWbFIHbjqF9dA8tRWzBtNGpt2larjW0oppXAi5nPdi2A
DREPEIesy0rNfC1xMwjHs0Pu189ecVC8bFQ/YRSV3Q16geYf6BBNPDIHnCq/LRvjtz5N4Udr6BBU
p36JAizdbE4H2od9QLKnf6uGGRdPmHPjIzR7HGcyPsF/SU89t+8jU/+a4OWV4/zXQAw3jcbepVKb
HvWpmyHhxk3N0plu+BKw3vek0OfPpZpxcOqhroxdmKnZSUNQi0lSJ0W2h7CbhUGJdny1F1OV/zDR
VdV3pe52+m7kxFu+6ckRWkbmUtU5Q2V8VTsh7816ilpf9LU7HDytNEa/MU0aFROenU0ABCu6c1oJ
dqs0Bs+6w7Bu8ReBltHBU5dQa5y4UPdFKfMdNFWsCoxaK/w6suJfYRWVCSDJKM6CPNPs+AE+n0Lu
nxrxH3XuoheUPNMPWtxP7mPd2OgFVgs7AT8EqfoMZbz9mM9g0sZMSChtRj4/CjjSxZ4L0vyKfm1I
sOyj6HtYR3DuRx3CbDM6MWRwBUh5oCh1+BSLXJTPUSf08SENLXU4uBKs2d3clOWHt/fYVU+Wad8C
MiF6LIgedZVpxEmYZknftecxdbPAqirnwdSbc6ti8zNYKJJa2fijnQxvo+28RLeL6AdHAUIZY02m
LYsw9GX0kyk5WDrL5lyJzAjKHunkEkfH/Rya9aEbNhlmN55zYarTOOISp5hZPWebFtrkmiHrZeFj
n9Gf6kPDBeCbP/ZNcWBvlftWN/65oCVt4BnJNOnFAcdaLavbkebO+tCe44UFvQjC7zMbAf63P+JV
Ds9Aw1ngp2CU6ICs87h2zjmeKgYoWu2cpz7+nqmm9240G31jt9xYiNRnUUcBJs2+Wf78r1It7BDB
ifS+P5cIYO8oWuBlMsy4E3WzlcbfWApwOzLLBECbhsAq9o0aSAXyx+mMN3kdEBPmPXRK9xHemth4
quuhJ93qv9dalbqpUYJR6qfpPAp0jLqaEWA0Ix5mCB2ZCy7CA94VzmfL4kausLH06fmX+7e/4XWs
x4UDHUk2KR0QBI4uX60jcjAjrjOddfT1dnZrew+FnLe0ua4RlzwqdeySKrNVaChcLmM3qaitRpnO
k66VByW3h8dGwS6qMUf5CPDBDepoTP9zM2BD2SI+DA6t3ym15f5re4Ef8qqhTYuJ6mP9QyaZooNb
dyP1uNn401hbe0Ad5U548eZD39pLC3pQ5Swuj796twi+ANTJmuncWsZBZNG30XWTr3Vd+24YHow+
3gkjOsipvgfZ8AiG+mPH7vMrx1CenEZi8lbYG2n8jZ/EBwDXyOSTtse6nEh6I3Hn3pvOaHLiaa2G
4/t0BNDY6LSS/j08LIpVlMN41NPWWz2+V2eDNOl6nBurA4gmUvdDOjrIRGJn+fHtXXw9e6BVZDP0
xPcCDhrYldX+AvKkxJGpnUcAu5R9qlOodyYpV+EPngetLxnTSgm8KSfTzRf9wk+qoinvknZCDDfl
len+jCPZqea+HH3Zh+ZjRBqdLrKpMBk6zMn2AP7sHzOc0PdZwp0bNNP4Z5pL8ZPLppeP+ajM91B9
uZExqzKTpzkci39uj/Gg/LqlKHwVF10+8F+hENjRYETSlmfLKA2YIdXsxzSy/mOSUG9UXbf2CoPk
/6Gq6Fuuzqwy9IMihSLPnhzk/6PuTJbkNrJ0/Soy7VGNebjW6gUQEciZmUmRFLmBJSfM84ynv5+n
VKUMRFiiU2Z3cTfdpVKRHvDh+PFz/mFXpEPmRXkOuX+ONgVcRYX1+F7ms+BOiU4p1bK1mTaCb6W6
mIxldLHllV1dwd83kTUvUC3XpOgWMoy0SyHRX7AeN6PqlBuB4fSmBnBDkRt5Ad6XgJCOJzZzJGMi
554f2gyEPwJfMqlZKDzqFv4jgvCfM7ksaJsu+dY9epqUAACBHG6g4Cc0uld3Ds26BX+wbHkweM64
ep4jR2WONY8inYEn5e3nkv4w5Ga46MB814JyNX7zg2XN8oMDkceK1fqDlmvd5TTCOn/9WJ4J+7C0
BK2JpItXp7bKQ/q8bZcqy4yHBezHh8ABhJA4NkenrmFxuQNyvZelBHBCWLOhR+oszqTuwioFgVS3
1sfXf87pXScA8BR9WV/KgWtmY4FkbVMqAhE8OZ+Bz+ko59pbLquniwkhCBwZFS5RsFnv5EJ14rpW
a+Oh0aP0MA4Nn6zqyaXS2fU+HTplowxx5qNw7cPYjywMkcA1uoECPGIbYaM/yCj3YMVG6aspne7w
+tSd+SpuS4BpDre46LUfn46+ahsq5K35UDRGcZVCe7nAbjvyeT1MABtk+a1QLMKBKFwDfxcLtdbR
Dto6W2Z9Nh9opSheTja77+WRwnSYORddPW8Rs09PPzQfsFh0Z1C45P8ff19ehKg/KJH1oDjAkAL4
5zBfOukyrCmzKUvTekthW/4iRd9fn9jn9TmOfNzGz9hDdGV1YuDxyGbUIRjSMLP4YI0/dZ1UOpSy
Zm/00gemuH2s6Pfv4tYGXy9n0G+qxNzR0tX3yCHMd0pkZJ6TaF9bkkMXzeniwUa0+BB0lu7GllFs
JBDP2Kj17wXljKIFEYum+CpOtilGXlOvWQ91JhV7E2KQZ/Vt8jko0WaTRxQinWCMdzyy5puyLSre
xGG8V7pK2rWWWbkRfHsvHUEVvT6Rp+cA+AdwDFGvoKWzxoEEA9NhhFP4GKjA3uewU70EUcqtW+L0
ooJsTkBCboUxcHQ5Xi7wZKOR0L1+lKhHPjh1LfH+nnoH4ZmqG5/KKdAfrJqigbfQTbEPSYiAkBfH
ilKi79eMqcvzpXyXcdvBuYpi+yuGU716ZWOJdFEkoeNHSQL2zQ6gYbtTFYe4XoZtvexmw+ke5trA
O8wseF67spE0Ok5weFejJb5cm2bR5IjvYR5uUivNwCfL+rK3oiS9SBxnyD+DeloQtejrOnUzy8z2
lGrKT04Pa39oovSR2zn/boWx3l2gPVV8qBvdAd5SxepjsFjWgcdM/iTXZdQgzhFM+c7kY36ALZAX
nLPL5bOqpZhztd2MqoQ2Ns3VVPVNsB+VWrkEvJJ8jyslkbnYsjT07FxvanTqzOq67ZvkZ01Kioy5
Gi6f6lI13yV1n6cIx6faXa6iLuhbFg43CH9PQ+j2aOvRzAmqKPOzsRi8LMpM9lVNeRWc19Tt1awy
bqQQkDboc33EuSQxU2VjP5yUxaklkN+zGwB5UTbTjrdDNyOGamVd/Jh0aM475qjutNzq/mh1CfEW
beiuGkvS9iWepdcLonEbKdpp2GL452odfS06mavMIV7wn9EDbH+KVPsjnyJoKlFqetYYm5Rerf6e
dsnijgMapq+fNvEXH0UBxFTJkQCK84RBbXn13diw5l0PauCRZk5zO5XWsGsiU7lKKIYdjCAJb8n5
pY0jfppOGGTm3N4cPTAJvFaPZ1vKOJecJ/Wx6/PyJjCopY65NO1yeu6XNXnbtVGmAW7DaUKTYCn2
dpoWN9Bz643r6TlxWX0/uAiEZcF1IpKwLn10jaqM/Bb9cYlMEHVTbxvSPlGN8d1kz8qdkkRUe4NS
rjTX1MMe0NJgfNZavA8gi9YDqvlYjF4PvI7Gw1AU+l3jjMg3Ffkij7uKRAllyQobDW9wguIwJmEL
EBh9Hhd1vT7cAybVk51e6s5lysuGtHRBYn+nKEWFJhk18cJLGhD14KVr9AlDq+MGe30HnGQELAKh
kP+DJxhCOavXgdklzdiQ5zw61GlBnzm5B0lyOVTNWOzx/Yh3r493stVFBe25jkZ7FSCF+D0vHj4h
Wts4QibaY2s26S1mRhq048DOPtRy+XvayOrnuhyNz7gethvEhJObRYwsvA/oU3NDr5tPjSa1rSrN
2uPYTLqb4RzsAbrZur/ObG66W5RIRGoqKu+rCc2dfBrVqtYe4zksr2InwxzTyJOLPM0srrIlRO9P
Te4UFveLMad/2J0eX6JMvSXsdvLs43PBKcDnAIOj0aA9nuis0vskDnvtEb7E/Ls8FuWFU9Hkizop
/Pj6mp6b2ZdDrbIucrtc14mcj7lNcXKqpNwjQxr3r49yEqMBFQG5gZqKjQOVSvErXuyc2FJkFJZ6
8zGaNeWQynF+CeJdw4tzLi76qlKuQlXDU0vul9s5VZSNUHla5gPQRK0b/AFYf+ZzlTLE+si1bwb6
Y6VP9j6xcz+OkszVu/oaNO7noZDv2mW4LPXm3WDFW6OLOTyOVCB3SN15VBsmbfXVHA+jJcldERmP
yzItt32qaA+o6Ea3Q9otuyYGJwrNtvmRanL+pcmyD0UZC+HaJtlKHMWVsPoh5LmCJMYyUPRfXRmt
01uL1eTSo9zwkHAVa6STjShL967h392bOXawbl1MlebZSNv9HMP+oiPIQiMd29lbuipWdvXiJF9f
3x4nB08XlUmYXVwrKriz9fq0aQh4HGjYg9rPoT/Jxo0dztqFpZdaiV9OPl8h3dveGynYmTrJJeoR
afHUhlq8dRzWRw/6E1w6igBU58gy1wAxxWriyKTa/FBUah3t2lmq0r0akcQ7aZ0WHiQZehUG+ifL
jVNJgMirvEa4LdSd7g+bPxvsJuTYZ9BrvaLtFs3ORANs1ON9s6DI5Mp6i8M7KGoNOdFiKW4CKxst
tylT6aLJdONbDYnghs7C2EAEjdvPNndp78J/qUYXjfLhKy7c+idHruKbupTpLWg8nByvLKD7eXkj
amdJmE4fbW3uwCgn+TVOgQaiWkmhYoaO1sGu4SkjIV1SLZPX4USeUGeh3esqUx5vuVGdAKHEg4qU
AYom6NZT9R857AplrOr0fainjXo5LWBu3C4KUXaMB7tVXeJ9+mNI1ez3QFJbKndL2r1Xu167IP/O
vsZKooOwplhM2TBxwshDgJcqhoLbzs+NfSjiwMsDwm/FxgQkAQR38Errp0W2GGWbJ/xWWLkIWaZ2
1nnDUCt+rsm9r6tReRkpZe6rSZO+n4VgJeCLYaeMaepR/9xSUlHWBxbvFrouQE8Eo4T7b5Vtoawb
z00tqe8lzEMQSb+gOL1XzC+RTUmjNQ9Cw6U0n3IluTMWZq4cLvQpfWOCzY+AQoG3Kuo4cEWeRTpe
BG/kVYzeCFT5fVb2pmfiuOnJy2z6A5n3Vd7KtVtV0fgFC/p7lDs3co4TpBIJLvVPnOgpk4nRV4/d
ru+MwDJz6/2i3sfZbau8K+nK2lq/Q59yJ3zUdCR5k+TR7ByM2/6YIappeuWFxm1ORtrYe71QXEf9
lBSJL+fNxs12crU8/z7Akn/9vrUD2mSPk5QqmfUeaKyf7+3LYW+70z5yH17fm+srVIyDOgWNDHYn
9bzVPOhjNeEXxDykruohheIN7rjjCG3M90koXo+zSvJiLaiG0eR7ZE9xWy/aoQK52ycu2JA/99V/
fZv+z98m8H+awn8rK1RWQnz7nj3j//OP/3MbfyPLLn92/y3+2N///X8f/dO76kfxvmt+/Ohun6r1
//LoD/L3/zX+7ql7OvqHfdHF3fzQ/2jmxx8tl9q/7evF//J/+y9/+fH8t/w+Vz9++/VbCXdF/G1h
XBa//vWvLr//9qvOW+2/Xv71f/27u6ecP+Y9zflT8ctlmz0V39v1n/vx1Ha//SpZzr/YUY4QcwcU
rcNA+fWX8cfzv7KVfwk/LPSHucaptBgsUVE2XfTbrwp/ilRDvMu4uuAp86dQf/rrX1HbpxSMUQO1
GchBv/77F97/GQL/XJu/l+6Xos/vwWB07W+/PhMu/o6UVDQUQjnQVlVESQN9w+OMrpiQSymqSDkM
cdr5iRqW7zC3htykWAelncJDpynxZ0SUv9ujGt5b8jT7zdLu4AKggpMOuBTjZHYhdzMXPHoGmlvF
trof8iW4b/Vh8pQhuezNgZJ/qnxzEIW4NCd9ixa4ii5/fgZUKaBYAt/H0Tr+jKjOMCvQGvmwaGzO
MP1gVbglq/WYgv2aov5unmc/QjNB5cFRFcjwVBOgBRyVLqK0id/RMqnQv57Mm1qatCuZ286r7GIy
XCUb+vc4nlSP01J9kkHBvdgzf63IyxV4llI4WgE6p3QPhQA6XGUeDMc/HZ3puBZp06EFFhDtFb35
3W7D6XOp15S+nEaRPXOqyqdy1ovHqh4/RHUs3xah0t/FuBRoIFeKBI3VvPqY1NgWuWrrBJ1rmr3s
hk4+/ojUwbksou7zDIboEo/j4UnSGpXn85wXD53dl54kz0W7m2TrsnFK1XJR0A0yt+yC0tUzCo8Q
yj+hJx6EsLaVYAByZETIIsXdXxnk/4tYMvxour758QuhpP3l0BffnzqO7/8HUUWc81eiSv/16WUs
Ef/rf8cS/V8gielY0vcnyyaR/juW6P+iXgvLCcg04BjkNP8TS1TtX6Rr8LEBl/HfA2V5GUsAgaLM
RYuAUgClpzeEkuMXKM8yEZboTQnzPYY5sTuouy5tu27wAdPNh0YDjBlH6hZZSBzkl6dFjEJ1EHAn
EBYMFlZvsEoqrYprbUCPbtDcqS5BECpRsoslzdlICbaGYrZfPnYT5HQhPOeDzy/6ZnQolQd2oCNc
mMobtcfjnOB56ih7QvmTyQdgRK5Gsu0x0zNV7f2SnGinlIZ0kw9jS9uyiyrUuh38SFoZYDak9c9o
RWrsoP/ssDMx6MzSgeRCzYqWKS+m9dIpakOZTBp7UL6iGC45iWsFWrmRkpyZTwI0G5huFIURR8zC
i/yzrSL8ptO696m7SNdIqsVXmPdJbtPN5kZQPfdBVFXZhyh8UFxdFV6UMbelRS56vwWD71taYO2D
yNHcN08b/W02I00SePhrGZNC66vQtoLOV+XAeZfhXPMeIOgWCfnMt5AJINNJyQxo2Lqr1VOBjqkk
dX5FmeoafeDgAQTrlqXxcU3weQuKNiGAnudi9FoDuOxUeyxHtfN5hDaXtaKj3FzL9mXWZdYV5uXw
AK3I2eUx1ktvn0WublpgPEtIQ8S2ebEtsP6z8q7oOr/v596TSr3aU3Of33yYSbYRt5ERl+TRvfaJ
tha5jCl7Vn4RKKVXTrV0oyAf7Sn1sqV9cbrPQX8RpnhKIIlAgnf8QYFjQDiupsqvldy6WtTeusxL
s7mraSFevj5354aihSZ093QevGtKVFcMkb7kMf0c4IW7om1yr5TU5IAf3FbH4HQb8nh7MdQqUdTq
ada7PGOortUuSj01rqcw3/qgrVG4q15uhgGqVVU1UunnXFfoquvKbVyG6UYB7ey0YdxJHQOeEe/h
41HiPJlzECl8yxLOWNOrcEAkg04ravq711fo7Af9PdQ6Eg1B1AVtyAcFs2VfWiHtIzPe0gTZ+J71
pWj2GhKRi1P6VZLbfhT0lothmrLDO7jbiHlimY/vX7YBKvsClgEEdS2xiyhiMAeyXfpJazR+iI/F
RSx3MD3t/BvRcIure3b68PATzxOq6OtKZxRKC61nq/QzC5lPqYsKL5UQC3jrIlFQ5tmAfAb9F8Y6
3g/1IFlFnlsFrIbuYz8N6b5y9C0rrJNFgrZI8kaThyoD2KjVIGWXqMjgy2gd2cPg4YDWfdeiDiPF
qgHE/8YPeh4LlhG1atBta5kUbisE6GzGqgZzekIBb6A0DfN+Y5iVtAK3hqBi8nChmSQALeK9/PK4
lvC6hZVf5st2Gt1JphPfwCAb92Nq5DdLg5ENAPzpVtLG+oYnmvouRTDxU98XS+IpEmqoLdyjW6tH
RBxhwOSaG6B9j83BlnL5ya4Vv5NJR9xMAxW3pkMHah8bcRdnfh/2zpemC4w7BdVDH3MUaycnw5vz
DyDxvOXYSthPIsG0CjBY1w5o8lmZryrSx1ketV0mb/JhT84Gg6ACBKASc3Sdlszx5KdLERipXKOH
F2TNwcIkfh8Yw5Ziw/N1dXTiGYZxKBli4EQpYxX4sxrRQamXUr9lmZ6qLNLmnSlpFKEL3a6g6yTV
4FVjI3vITk5/UA93/Now5d+J5KhoYHr63lZC9Waca+sGTqKMt5M0gN7Ih3ahCKqWh7EqwXTI01A9
vPUcoEEG2x+ELm4dHPDjKVK1eSm5RFIgw3hA4m5YXoCV3jI6OcmdkJd4llwzUT0TL7PjUaTQkaH2
9qkfNFXwea4SxSvHOTzMA6KEzdA0N8E4/7CWqHv/+uc950bHa8PIAN8FnxCds3VuqFVWgd99h7Zv
FCWTO02J9t5YZuMJJhQmZmNvWYNLbWF6AKydlru6muvUg2EVLjeV7Qjt/q51vqSTXX8JI3OevNSA
OPI2QQkRJnhbkN/pwFJ5gK7t0nsjVyDjxam/mHRRxiz5YkQFQMUOHjc+UP1GWDq3Hs8ER0CZvDbW
1oaZqEg1+Nn5OCxpHhywbm+Ip4eHU2vgm2mlf+lxE/Cr2Sw+vL4ip2cSZJ/oPXDmgb6txbUjtUnm
NuoTfwrMct9FnempOvvv9VGej/Zq3Xl2oF9Mto7a/VrYpIhLc4ybLKGJ1mASnsnK7JpDPj0i9Kpf
WZTCrmYkpz8s1HG8cgn1y7EeAh1vdRzYqM87GwnVmc8W0BlkmUSsQAvs+AQgKA4oqzJjv81lSFuj
NHqoFW1to3OjwJNBJpPens6eOh6lWeZpgfgT+30kTehr5dAak36r0bU1inY8ihIHc19xXfjjbOX7
lPvcVYtUOmws4Wk6IE4uPHc6Qg4BfBWaAsp7dj/r4D6H/B3QA+19FIeAznCorYVtKWhJr6pn3XSh
Zca/Z/TUPb1Uy+hgJ6Z8GTtmWfAfHfU7Curazwr4kr17/Teem4lnB0vqRsIkYjXfXRlLCuK5kZ/0
43yRozd+r+MPuH99lHMTAZ2LrUz3mCf7apS0XpQwoZ/px2k+XhngAF3J6aM9mfuwERhEOrI+NuAt
0d7HikIgto+XNhqzVsXsMPKprvycEusdXknYcHfWh6oKDomtfn3901ZNGBH4EMK0FBR0qdWjACpm
+MXbNrKVYWmmIvKlrk79vAeP4sZB2O1qnvDvFAUPVKkxu+spkUtY52FxqEotumcpjU+v/5TTWebk
cHCoIWs0YtcSHYpayrOTxhEZYbb8btqJsovsiaZzbOYbweA02Toeap0ULlondAgiXyWtPlhOnl4Y
kDr8KXbCG7Ovt7z0tsYT18GLSVb0dpCBZkU+Rez0AKle+46z7+TRjJlctGC3nHNF8na8i1hVkdsh
wQRyaw3YS8h1Ogd2vI+roXJRY1qdAQ+ma+YF86DcYsiReqNVFbsg6OzPWRIoP19fy3Pbiimmi8pd
A3xrTQeKMOutW4V9HAKPf2jGvvyIwn7s9UGgXYMHjva1lQPmnPX0ygnrYN/bkQOvf3hr+QF0A76Z
IPee61PrnmkEWNEJsybyITxQx+PYIWHd4xFtZvJGLDq3f6l/iSNFoZSC2/EiB9OAF3gZRn7TGKm3
zHHqQs+1vUyttnj95/YTABb0VJBqoie2ihJdmQhbWiv0azmKrrRoGvd5Y2CvNseSO0dZcnh9OU/D
LCVX0QWk26fgb7gaLx0ayalj6GvgjcvrohmUn3Cuig2c5WnsYxRyBqGFx6etAZ/1lFRdW8uhL5fB
8KnKJBXtBEBcqjVEHpbyCAU0yVbJ9+ynsUNJDoAeUMU8XrWQWiOpZhH6mSZX7xFJHx9Qcxk3As6Z
dAgqlzBOpegmAEar9EOS7GnKpCT0lwx5oHRJ528hYeGKdmRwp461ddXOVgSAQK2ojyVoHRSo30Ff
yIFa4Dz++nqu0B7PUR+IDIUEzifeMuv8M6oXAkiSM9WaU75LyeA+FtEicYO2NQSDVHuU7cJo0MHX
6h9lomh7OcdhNA2S5LZSw/BSK9Dh3/hV55YCwyme6kiLi3rr8VLksjJKsYRqXFM52g9ZBucNdXTc
ki5c4Sj++nh62cBvePmeMJnnUZtbaKCh37MfvpYqdu9Z01TXTr4Y1xVeA5ezA1XJCVsJbFVVPSyT
kKvdWALx5FrHaB77tMl5jpG9rHcE6P8eCQhwPXOy/FGMje4lZdHvuihrvbrvbErADnoYS5LcLZhq
unnslH+8/iPOzDglB5q6FEZwnVs/nAeLkFXhmHbIZSt9kGha720nbTY2/5loRQOP0GoROkBnrm4/
cewisxilQ7h0H6Vuam/jKD/glzMRv5yNB+e5wThecGx40qGgszrPGtqvC8QrnCORqD/wJLX25BPG
vZEV9jVRP318+xQS9XVhYo1AkLbKxSMnsY0+6/k4zVl2o5KOnhRb6ZtQyc9bVic2skZiDikTHB+N
vhhJnPpGOlh9mbmVmZALIhW6e/1bzgRgRuH5C9uH87GGX9HkiJamZpQB8Y37cLbzvdOKs48Kp9eX
9XgNwibe+DTx01fn4GjQ1TkIs7npsZ2SDqCe9duuGrvrupsdf2hL/auljcFFa6PBEVTBlrfjmd0P
LAMVQAcBFORxViUwrF2o58ShdADpp/vyQNRfhmqLPHEmLWAzoqnHV7KCa6pSnJrKaDSTc1ByM/Om
ZglRIHZUtwRt6L2+fmc+iHuMCi4QNkvE9uNdMgSNko1R4xyiaLA/2CM0oQae0kZKtSKxPW9G0spn
PSzxNFy3dNSulJulyZyD2WjTYTLLCKRgkJRuEU/yNwRzi8OSyPF3E7WPxQPeGH4rEa66Uxc59UFg
DruZO/e+7TXgdQowYZQGCYReOyzVbVRgwjv3/bihBbICh/75q4VUG5C255fcanJkHjWBFcTOwUiz
6k7PxjbwF0Vr7Ni18z7PLxKpj2aXaub8GGeLPriOjPJlKpXpo5oawT1Ct2rsYoW1NG7Gklcu/gBa
4c1gl8P711fyzKYRqbOoRlHuP6EH1CmWN5LS2wdpKJQ9iPzYnUcp21tNs4W53Bhq3XaURzSqmm6y
DwgqTe+4JtpLVZ3G23pago012BpqddTnYQwCq+zsQ5Ta7e8FPI4Li97JTR31W3jWs0PB8MZRHLwC
cO/jo9CXaZg4dIcPvdw0/Q6hYmSUU61xHgM7N/evr9aZcyccd1kpwjN51WprSVR8hmlu7ENndIuH
P8myd0ZrK2k7PwoMWABMaCysWbIZw88JCo34YBZ4IhWthD9EscniPpOX8DF/D7OOijbwXkTD7IOG
mPjHeqppeweSfqNU8s+kC5UnLTB6agKx4cm9mffAuNr07e+NZ6aVcP0iLq/zktHKlECXW7Y/FAKo
j7hKB/O4JVlxdkKxOUTnVCDwjdWluixOqsRpxc7HHNvnnyJmNQ8v/sHmIDdAVALfdUgHxzvRnpM5
GPLCPlAk/xlNdXjAK3vY0HI8u915aIsOCA81fVXf7yni8N5ku8d1r99FkZR9HCXb8Nsq2Cq5bQ21
+p6yye0mNDnEddrl1wpZtt/p4+IlqGvtXp+6c0OBUxCXJ08nztbx1KlYognQj31AXAVnmi5pr6a5
QHVs7Kx/cITpTpAHgIzgmbaawJamG7VNjnAJr4cMrmz2ZB2q+/oHnUmwYNMjxfIsFkCd6/iDgqLt
0mJIWKZxMK7qOcZIFbTahQ5V3Y1Vu7keiqj69A8GJcMH1gSzDaDO8aBDj74yaHnrkAyo7IkO2N4J
9PG67LrlHWXjjlaDFm+E+jNpOLw2eBgcK8w31jl/1TgWdlDs+ipJzTss1rSDakvV3sh669aCL/n2
iIGCsCjvU91HHUac9RcVtiE1lgp9FEJw2RS7PkZECZ+H+u3rRx0cjgLoQcAF67OsI+Q+ywOjKHKK
81Mo27uCN8VOqWqEGNKu/lA7/dYFfa52QL+GyjO+FlRg1nszKfOqGZjpAwlDktOaVNsHNYyL8mD2
hf25z4iReqUV92FbmYcqFh21EYnc6wIdrUuJvGVjGs6cS8BkGLIL20JqXavACUFFn2dVsw5OGcS7
fO4bT5aD+qA7zj9ZVxDgoMlB/TlUvI7XVQek2aRYoKCf2+DCMKKppoeDvZHSnrkJqNuRm9PugFi9
1gEzpXKUWwLQoUOSF+2JJN/BLN2SWjw7Cvg1USSkJLluwoY9JltBwigVuPlDYvVPSzMU/uun/dwg
6B7rPGno6tPxOp6w1BrkCg9E6xC3ybLXMMtwG0N/M9RKLIZgBoBEEW9oEeheHDfbWdQ4g0x20Bxo
y47QPh3tqN9YlnP7DDSKZlMUhCq1xp1rGBc2ZtRaOBLO9sUohcpVADHlARGaZvf6tJ0bijcg4CDR
veOIH3/QgkukNs6RdWiswtyZoRnvJV4hB9Q19I0VOjcUnAkNdyDBs1nr7KeRMljLFCKgK6Vol2Zd
jkuGle9CadxM5sQNuXpc00Yim6PrCc5mXShWlATOBjCPg9IYl9ibwugppT1F6j8soTYvhdaHwrF7
ry5kYkarfhm7+uvbZ5anDIrG4BtOxVaQBwnSlF4g0asvDqVhU9VLdeSua2fcWESRmp58LdkxpQtC
NMo/x4tooCae5vJsHtpKla5D9KF3VahGXhkoyq0RqwUScEW9h98yPKA4FP6DO4j7VYgkCBj7c93x
xaEInS6VOHrmIbMz3bV03GgGYuVG8D1trTg6WxRuL9eqLmSkjr+ylJxijofaPEilo6MBFAc4gdIN
+C4ptXptLIq+q9rA3DdlUn7oR304xEXf3uu4UW4JpJwEG34KQROoDOglmnfi37/44qVW1CmdevOA
+G1+rZtxdmUO8kb+op4cGOHVAE0ezq4oN6wbg9DR0NYA137QTaw290vdK7U7NjnwS3nop4NdKPP3
AOuq+KpG5w1ZeUzr71A/QUfc0qIM/RI9VqZdN5b55A+d7Az+YLTFz3K0UsN1JotbFXER7LL7DLGU
cVbS4f3UqPIHCx3eeD8oI+JchaFA1JRAqWyEOREsX25bmDW0BMQVT6/MAQp0PIvh7IyVXQ+Db9l1
eYsZYO4VhR3j3zQu8kU1kFbIiSr9eNu5fB6VIhHsU/AutOqOR60MYdejQIYwG0x4ExQLd2Y3yG7R
tO3+9aHEX7X6QKFgBypCyAxzaRwPBeMiMGzuOkGodg4D5Nb7ZdEtbwpV6T6qdPmQhrr91C12ukFb
WE8tVVFyJmRTQBcTe9boPyfCdReh4gF8gD7/pC77fZGraodPb32RmnZ4MS3t9PT616636/OYVJ5J
EcXA1up8RtZcNOrAcupZo+6WcIKJHZW2B7xu3ij4rbNsCs6CsUq3XAHsCpP4eGINO5FCrTBrP+Aa
PWQKn9aXMucfxKMrmYWzMZ3i73u5kGI8SvlsVdw6UFcT0/3ivKsxcsbD0Nf+VGitX07qcjmE+Cyg
PJJOQsA7cWmhm5cT9/Y1LfZI3/jgdcB5/gE8BNHeoUd4ouhbO0lmB2ZW+3PXWik29kri5jJc8o0g
e7pvuD1oTNhkH6KDvTocdo/wFJG38h07DguvKtTh22QOgnJQFvGlrfTaLgdH6r916zAsdXfBhuLa
XrNs9AANd5OWjI/84pfMthOvqerfITpucZTOzCPlIghXlMiojq0XUqvsUaqVufQhVxqXeW2W7hxK
88WbP8cAEG3TS+BJBgXgeLss4Sib1dCUPqo646dRC6RLcu9ihz1YuvUmOf0iaGXC1gruutDnF6fy
xdZclLRxgjkp/EjKW1e3WsWlGJPtXv+i0wMH+xEbAF4c5BcnfBq5nOWYIkLu1yFOXY7S6R7NNX/U
ldBrpWDLCPjcR/HyoeLHu49cfhU4p6Sp0oKXni+Vg+MBGgoPWTptQYHPfBQPV7yfHJQSwZevl0lJ
kyWPjNLvMUU380XzklS/aLs8cUdJ3TJGOvNNLDJEYwjmIgNe1UBgTqO8aqil30zy8oD/wHwYHfmt
sFrxwELbE2iTAWMMnPPxdoCwbwxKjfpwXWX6DSY8eEiUcr0Rjk5DPaNQEZAVLhiDGHw8SoZZcpN1
OlSDRUaJSu8o0yuD7k+51m5EpHPTRpMRABovIbSYVh+UyEadppJcoiLe9K4M/o8+fb+8MYUV08bu
BsCi8iDG3O/4gyQK2UY2ZdA0xlHxcJ/pIBxIW423cxsOrQnAtqTJSAuuoqszQeAtKvwExrS2/4jm
Vtn3s2PuU2fAYsGqg40E69zcPfPSuDWoz6+xqFmv5GmN55HfY390sC2czfJI+geHlY0gxGOQUqKJ
uopAaLGMajFmBWonGcr/bQZu3yytt285GkIQJsAOcBmvFX40HdF8jGVLPxqHHNmaIt8vTBuA087Z
GOoEKMFu4OGIWi31Rxw+1wBQ7L/iXEq4JajQdq6d2ICUtU/0ar82UfYzx3k96ov3Je6qVdxstIXP
rJm4OkDsMrggZB7vxBE3pJHiQuk7fTh7iTIgJmkhPvN6PD9zgPnrQSeD7oRYuFZhUQmLbaCXjFK2
AII7AmzSZg+x3WyFvdPUieK/MEmFu4reyxpChRSjKUGGKH1g6NEhqHvMt1qt94OsTe60JVS9EnzH
BbDP8LHO9HbjKj43nfT06XZA0oSivQofUHqtqu7j0rdKZ/YaSTUONEO37FLPHGw6EFzBYHHRxF3f
VyQauWwMsJSizmjvk0UC5B0ves1LJtVwKk3lYWMBTxM1VNQoMUOXhCnHM+p4m6RKXkh4yBV+1s41
8kM9r7+w1G8bJVnwaIItjAMMmIaNaHz2aAgfTcI+2k3gZo/HNTAHKaQgIoRNC82pPpY+hE2RXtmN
qn+bSrxC+z7S7ru4aLArLeaPPSifjR9x5tsNUHJcBySL9B/FarxIeWI9H5VednJf6RwJMcYkQzSW
mneLhYBXJupwCyLgrRgDYgIYPXE7IL1K+F5FOQjvXTNWZEANyLGLOUVkwZLC7u3b1SDHF+Qkjgr3
0erTiNa2kau5L9dz+LBEVbeTqCzsXz/94p45fs4I80mSA/aqWMfV8ymyrKIvsjH3AwzS3yE6qr6D
r1rspraLdkEF5zKpI8lFzzPcvT7ymbiD1jFvCzYQ7+I1VrTLexVX3jr3c7S/XJmHkptqc3lYVHnc
eLOdYP3EilFwRr3FQruSZOh4LvlvAQ+NVe5LpvlNqYobQ+puu9jBC7C5V7vhwhxR54YfdFnP9S6V
kn2thRf40n16/ZvPhCDK0uTMFCIpCK7L32pRh0XHpQWLuiECIgzidmm6bOycMzMLB5jXvnhJCQfa
469NDbuolHDJfGnEOCcYiaTFOHySpHzeWMMzwY4J5dUhcM4UwVfzihqsVKQFIOapUGK3tXp7B4rF
nePpkBdvbomzioJIx2YlwSCPWSXpWjApfVdZqR83lbzL6qL5rA/jsqEvfiakiEcUxBUuXdzrV9cE
7tpjrClp6htOOn2JJhX/rWVo3HJKnKsMKdOrZAiVLS7oSmZaYIlovBLIgU5wFEk4jhctQuevwL4r
8YGkliPGgGnm5zB2LqzMRPIHJ7x9kM/qw6LkCrqnCy1nqckOY6vTqzXwFAqrRfONoLY2spCT3hu/
jNuMnq94eYtWx/Evm6WMSzsiv0IecHATTLvcNCpCoD/Oja0nd0EQ44cmh+/+L2dn1hw3juX7r9JR
z80e7suN6X4gM5naLdmyXfYLQ5ZlEtxXgOSnvz96euaWUhnO63mojqh2WRBA4ODgnP/iZdVNXqu7
qvPNMHfm7799eMB8UCckwdyU444CIvqutnQ6+GmaOxpX0xB08bJM8kxAPHFEt3cm5gSoAmLEcvQd
KDXOk1Nr+cHu1AAi2u2vktF5/vVUTpxQCI3bpwYNvYnFvF7SocZpC7H3/JCAttvNWYbp2ABHagqm
MyOdOKG0dNjIdCk5PMega2sGfrvmS35wkQKMUkGIG7yUr0fyv35e0+Lce/BNbZ7tAl3KAIKxIQqZ
5fHcVFFK7EIO/irSKwd3RBxQUk18UGPqHNpgLnfaLPrdUPpBOC9Ldt0vTY56uKjO7NxTnxLVnI1P
jOs3xbLXv8mWLM1GUuUHQ5f9fm0qbL8AV56B7J/6llTmMbij7YFQ/NHx8L0sLbNGz2HeNmk8VbLb
BSBqdghB6WdC09sJ/SzgUjnAiJES5FEA1JfMVl5SVQc4WNqlnczfBmXrl2f25vbAfZ0SMIoHy56L
meb28YTqLrGCqc6qQ1uj8BGppRXdg00ut+zhmSVDVCs0p/ZFNvspUtvtgJQl1cF3G6IejGyi1m+U
f0sZIZ/YmtSEoGDuMnvuH/ShGGaCR9N+cxov/V5kUIrB+lfJeL26w7TsAtJVN6qA23+fR0s8qqqf
L5cGhU+pm/27Ile9FWoGwtIxTY26OihvQSjYEqVssIhbrU/6OKjmMDhLj16WG+yWxLC+dhaAExQJ
rGrfuh2meYkqX7TF1pedNyo0xvw+0L9lnbYY+7Gckgtbc9Zub7ZNtYay8EBvmnaKzFbde+JMwDmR
R7PePL0IBRsU97jQuuhdno+mBUM8b9fPsg/cL12ORZ1vaNioVZlxa1S2HwNRNK9w+Ul2hl/8bkOW
TJbfgboh0D2S6eM3BE/Q0lxyhyvHXdN4NiUS360zhKPtnXuunNrE28aiocWAiKm/PpWTKiZ9CFA9
MDuE1JolKXa8wX//sYdqI9kl2lMbCeynefFfHgZBazl1F/TlISsS68KplLwrodadOfun5kI+Ca98
U2SiSf96LnZasKSrgsTVNo+6hE+R4Mt0Jnt9G2AQjvnLIEcLlpmLyIqFQQpEZcMh94tDK9wsond+
juR0cigeknSMqO6+4R/W6To1Xi/Lg0z1AYJYl8QJgNVwmpfxzKzeXkzMCrTOz5ouTYqjsLmC1lkQ
q+MD9W19NbTYooZZU+lROfVtFpb1fI708jaxY0TudAo625PqOH3MMZgI+pwRnW6wbj2q/pGzKG/X
Y8UUbeIsMWrrv1+rYlDqrxvvCbjLcVpXFBhR6AGeDa4U6ko2lqAfK1ou4eVcw+bEZoRgwobnPUeH
+JhN489KrnUdFIdFVOq2rEz3qeg87fersHShtyYYbVMKl9bRJeQNFfjA3mIYx1R35tAMX8Y6rc7c
Qic+FieKLIK3BdTJYzjSUKEBrEMlOeRNmUZZi58GgorGHEGrNm6VFO5O9p5/BrJ3clTcfjaYCBSs
49wfVuTkLpjtHFLYaXFnW11kjHN+5yaFHjepnX9y18A5/PrCPfXdmCMNoP8S/T0qOONzYW6FqeIw
toa8EMGYhJ0nflegjAiPujHtX/LNjelxFEVYStsYmrE4qLVLb+Y2KauwcWRzJiJux/YoeXg1zDbZ
v8TdZcxce0Z87+CMfn7pkud64TxWz+jKFHEgBvdQ5gFEh6XK/CtrTOzfLgjhZclRAwRJ0wMI2Ovx
h9pckqxL8sNa2+OdROQrmu20i2Y5mTs52P2lVlXnZP1PPJHoIlI75RWHmhgJ/etRxbBUedt1aFk4
UnR7LprgTrS9F2fJYP1Qvt8/Syz6rkmrZGjq+XyRaZp5cGE53upVkZzZUSfCOE1AwDE4BJKNHyP/
K2KnOWttfoDariI4l+W+Xgx912VWduacnti8aBJuyiZsXiC6R9Gg8pPFLGceZWQVY5hnXbGv8+lc
jnRqQniuUDsmIeUhs/35X3aVLfReT2BeHpIig9G9rm1c67l/aznqXCfw5IS2hu2mB7zVT14P5WER
aeD4zdp1wdfU9esrbEjOEb5OxJnNRwdCMXcgWK2jwzjNGaQX38wPlo9bST53876tl/TGzhYtylLX
vQTyee5ldmpmVInJuCjD04k+SlYwQm+wbeKh0spE4SRvqvezbLqPv45mJ+512oFcsj+LpLinvV4/
pM0S28S7+eA5Qr0r0rS/r/MEfZOpDsZoTCznTMQ5NS1su5HAIN+jjnm0A/Ola0eZ9hROjMY/OJo9
xHhEn1MmPJWl85JE3IylA417XH0oNXx/7ULmh6CU6go79PlSVYa4sdqpuE9TKNskMuUliHLxhAmg
E6dZtTbRrxf3xDlgadFYQyGLMsix0NqQD6Cd15Q446/2p0DLRdjpCFf0iTxHpzixrBw2DL828QRE
j4+O3KQmNfsVlrx1o9dPgbDZnTjQ7349oVOjkI3RPOM8oAZ0dPflpgLDvRSIxWjG164CmGl1KBX8
epBTqwbUY6MlcTFQqjzakqgvpkWdicNcpFpEWU9GteEuYWVa45n5nByKfA9vT4oBb/g01apqt2+9
7GBk2pcunRN8WM17TcuT/8VOoKTNO51F2yotr+fE7dfKxUOYpvHcNGqWQd9bs8hCAx+8/a+X7+Q3
QpeY0hv98Dd6LDaKKwgrmGjg2B31vx4Iq62l/plRTiQOiE9RbvXou2/w1dcTyntHViaQvwN9QGQj
YE8kIvbawh32fNN5rxbXW6IEAAz+XiUkDx7jmnOGQ/QmePH2ofKxdXY2Tuzx23SDkI7pwPlCRLN5
J2Q+RBLwLu4XKNDhpJucqdS/WdptPMD2W2l142AdheRgNHokr7BKkJ5XxYGu8MGzx/TM/j8xCv0A
hqJPtlWZtz//6+3poqrLgxt37UA9d9okd7rRJ2cSr58Mv1eZH2kqNT/eBdQZQR8dZV763FNCFp04
aNQSWnoAA5gQDbm7Mhus974IijtX5cnOtHvt4OXGJMKqN6tbz0RmMB2GoooCQ07xOqRDWHaovvaW
mvczYMK4dDQN757MibJuWrXIs7rlXluE++nXW/3N8d3mEGxlGLI4BJCPVqpCWbI3R1bKxlxh2HVd
jQh+47s4lc0ktLtfj2ZuS/J6yaAqc6BoiXubEdbR1WULu8hTTaHMYppoPKRLl+/9hBLpFb7wfnI1
eBvoFkNtqAXJ3H3v1yW9CxrVoFyzNBqeiYZ/BWm7/p65FhYzizlX4YCH762oPXmXFXa6n6ZE3DYr
pjc1JzeUiAdGtbXal+OY+4da6v1FpWzrsku0J1DV5/j0b/ceU0TaATol1Cui/Ou9Jwy9NkBGIObU
lM7dUgx5WNitOHOOTjgLoLRG3rH5LbCex+UeN7dSo8yn7JCYIgin1Yz11nyfdSPA9+DTMJnXtpfc
o8SHDVVlx7yKLwO7lGFS91GGlcpcy8dE0tlQutLDHjegrpyscEGup7HOmRi+XZOtIrVxU0gwAR4e
nRTY34Fm02yM7VouMqwbu+pw4J60M/vrbTRjnO0BAIAEdudxypIWSGYgYODHVbJaH4SX198ayv4V
vfqyer9SxT0z4KmJbbQOmpugwfjn9ccuBm/uJ66GOAmkdhnkvLusOSt/N+EDN7ehHTZu3dY9PtpS
ToAtExR3KDFY713a04jZOUp7/5u5gBUhQd+qAceccNdqxrWtmEuOx+xtqncqbKtCnHk+vQ04JFng
ibdnIxn3MTEx881GFgpmyNi13c7tslD6zUsNQOXMdE7shS2bA6CHyBnlyqMXB2adY5MNPiZGabpc
K7xso8XyeHtIR33sFvfcuT89HnfNhj8EAX50swnbGauOLCuuYPd8VRiNxRieLeGI8OZeNYZzJnKf
2HobEQ9AKvc2HPSjM7UW9Wig6+XGvjma10nm5HtqRnP864h98nORCoEThbyGdPjrDQ55P0C+bJuV
BXooA5NyMVgLJqSLe45Qf2oBuYsInBvSDbjS66GsxUd60FqhuFD9vVrXznonZ/od643T5+2Zbfh2
9aCVEDl5WdBaoon1erBROE1jJcKKe3Nxw6zv+VAKG9ffXb2tDUdLlWIol93P6/AveUiTO+vMMGbs
d8E37NmMyKFOG/dQTs7U8U7NBwCETXbMoxCU/NF8OlkSEUwz7gOtBCjvTLsqLZPfDkTMB/AriTGf
ievt9SiLleoqTS2TNnSeh6KYjI/aYEyPv71q4JFBqAN5xHjiGLYWIEGZNYkyY7xykhgtGhHnraN/
GEwnOTPUiWXj7txItuAPDOOY27vaiCE3/mySd3eXg7Sd66nyzgkBnhyEjwPIH1cj+hqvV23uEh2J
YgZxy3qh2u/5V0Jp57pMb0tyW9bBjib12GAVx9XwWpZovFaVEa9+3T/22biZ2OnISj5oNon9vZGo
YQgLvcXBzEvqVg9buNXpZbMOK0JTK7Kf+9V15LnA+Hb6ZEE/4YEAOjf+wevp62k1KgG3IrZTjPhK
QJf0//XuTKf4bfSgbK5vvvVA5mn7H2WWQbVUQ+lglYodULHzsejdDWl5I7OujZwKt/Vf79GTw0Hn
pDO9aZkfK2lDzYLpUqV6zIFZL+vWNmPhos2Uys2lSq/O6bK+WcSNg0MCQG7D/Qle//UiykTYvY2v
emxLF4cjz6j3+mqfUzN8MytGASbKrczTDLbhURRp9RUBusl34mER3205elE/LDbyAeOzpjnVmbfn
qTlRpOAp8NNn/dgeAOfzfOh63Ynn1sZwVyTtPg2s8kykPzUncGcknUCnKVBsv8VfYnAHU1G0mm3H
Qebi/RnQBbDlqi6H1gM2amfnZDjfiM//JN76RC9QKLypjrtuYqJtM6GXGuddQiexXeWY4B8ylH20
djZwANvG0JDStIm++7CWphN2fao+Ycbh5Duk5xqc1aVpTpGfqdHYl42hWVwcXYOZqhoBZZeqXc41
ubbQ/eplRuuAhwtYdgghNOePTumUk0nlRmfHfVrOn2tAF/ul1tyd1UJlQzfJv5mBDYS/PkVvY9bP
UVEZpgKykUmPLpRp9lfdS3mfpGtW3jWLDK4DxD6u/dLHAa3DPiIs3EbtnHQzvN5IeDGFwObObvLk
G/II08Wvf6ETW5LCBng0iNObmPPRMUvReZB2DlE/qDP7bkFFKNTLZfjda5RZbx4FQFy39PQ4IlIu
G7GXGVHHGO3lxlYtXrmJZ/7+8QJiwX1gbErcbyz0essUiH8UdrxgwhE5EgXsyWaH/XrFTu0bVBQA
KRrkh2glvz5eZq0XnqV8K8bYoUmiyi/nnRFAlAp7d+kveBLZl1T0frv1u5W+IZj9NCjfvFRfDzsX
3mKUFvmbRiMxBIwAYXcM+jNLeGJyvkkPmwhPNCTwvh5F1fakd5Nuxvam7B0YjLNHbM3YJYr7PBQE
RXwF3fHTr9d0C7NHZxH1A3YIqCQy6mPhP3cpbfQ2FxIGY07DaZnLx1zN3t5oF5+SVjLtGz/RHxJ/
+fHrgbeP9XbgrVkC+2NT5Xw9387w0C0n9pAVT8N+lNV0V6BNf7lMrnHmpP0sUByPhTbA9oIh5qBe
8Xqsop9EO02LEddCh2fdZ20ZocA2MGtswotdQsntObNzZwdi29/TpJ72bu7ldmSvzbhHUq6/4srY
jNMp+gy5bVz3lNKvyjTD+8UbkfvV6JoFUyOuO05JmC1mFU3CaIczlekTQYPGKyhdAgcd/GPaWYBC
l873MeLA6d0LbS7yKKFxcuagnRwFGRGTETYyydF6DZWtU0UZjVhze/y0E+9+THLjzM7bfsjRR+GK
3MI/I3AXHCUAzUBBc9YnIxbaStQV8lvQViaSY/JyGXir/3q7nZwSOaFHV5BqwDE4vBZ4tidDa8Qj
RiihPlreZbFiUPXrUX7axB1PihI7NzKxkHr+0aRqvIH6cm71WK+d2olgSPdfMBajLEg1xP+mFVX2
qcnMXESzhZYb9cRZDXEpKVSGaT7pUCN9Y/jRWXPShj2yny+WN6xPKullEc74ZNp7KBG9iLTedsqo
B2ctDoj5cXmVmGm3CG4H7pNTtUGws60FXTP+B/JtYxlSkIQnVh2K3K6/Virxvwd09l4M3sCP0vbV
x3nUhA1sx7K/YN1QzCEsb+eznQ5QCKDBjEaow9oD3Wr6QNhKO9XnqELq9r1fSN2PsDShPQK/s/lQ
ClV8SftuTiPLrkwZSb1Z+8jAlL3eSDPlGPKLL87+737jeZk/1LivJmXuhm4KSDjUG7/+dubTvNlu
YGcJsBSduGxhV7+OAYFftivgJz3maebtzblsw1kTLQZR8zkVp7eMCF6S1EpB7W9qw9hvvB5Ld6a+
GNZujTMeQ13Eu2+95Nlec/dWlegv5z6XGmqBWT7tyil1P2E+0n4zG1VdT6JOpmgpFVVSu6ib599e
hU3kiQYMUkds1KP9Oc9dmzdQl8BrdmYUQIrc0UA0QrPtzhXg3wZ47urNCASMDUH+WDGL2JcGvZOt
cZ8Yao9arh1ruq/ADMpzC/727mSo7QHPTbYBko8eZJM+aqPfOAvSmwnvTqNL2gdjtfHjte1Uw8rb
wYYnXSx0rH69nG+jCpUJlONoFqI7AWDr9Yd2RqfMEnte4kUF61XRJD8CR+lnMgN2zdu9y6W15awb
NQPG8eth2hXv5tkIhjhpVBFcdMG4aPvKNtZibyXL/NV2OvDDepNaTeiOgftJCj/XWQflgr7thiTZ
Zc1cGjvpVLkZInyr2aEYrU6EhqGMbD8HrWPuufxne585c/c4B2uTRSoRcw5GGV2GC6wDqVl1VTB3
cVoO8NEddIj3dZks1sWqsraI5oFya0jARxEFz4A8jURC4euurSqMUJa19PKocsz0z26Rvha1vsz8
XVC3/g0wtNS+cNMONKnXN0HYFsp81KepS0OpKo0sJMlTuZduXxX7JK3EgwuKuKLjkvpj9FPYfZdM
erpNuldFtMmvbn1OIyl3lrG4GCEnZvWnWMbkA1j98kH6qfu9SybtA6g0vUD0rDU+eJ1hfJ6sydfC
uffLCTunhjd2NzSOCzDYVLd2aZgghp05eFdPfZOEQeHlTrQsjTfHAx7MiBl72trcVCgF0VddG8gs
UmhTStfN50HWtX4g7nh/VRg1S2O8p3Y9wPlYM/1jJ/1SREVryQLZi7WqwlU4VRIKC6mNQ+e2WQWL
y0zyHf1A472temHtVWkO7UWV9dMny8msJ5qhIwIdG+pb9K68czUtK0M/5dR8TEQ7XItsNdd9Zwcq
24hhjXUYm7auI1/H8T7358oPbSe1fwR94joI4DgL2DI7Sy1cwhbjnVSE2LAQSv+EF4vdx+QgabBn
q/QPZaPJBk19A/skYzVH6iJuFoyht+TaxdDRgQwRddQSovy6fCmGomPRfI1zmk3agptWO/Aek0HL
GRaCdlKQWNOznzj2N21yR8QxKk9crfztbzLtFr5M75O0qbUYbqiQrFbcDtJ6lDIoJ3IwPRs59akK
ItecTRejrSn7UVuNfWM6StzTO0TJQSt9cV+Sjr73064kLwy8Wu7Gzqdqr+dG+9yvCh+jySsVU9OG
pIkIdgpp8cmSV01WON8KYAE0tyj+MbMqWO19mqfLj7YvnA+mkq6HtLpp0IUa3UXtlEemH2GaStUR
C5yMINX403oBzmaoomRM9XvpavDUXVr23B0qFfsGSvtl5fszyJdctD/Mxkm+ovbTfal9GIbhwKvo
YaDgbUVmwFMSQL/R3w7uO0+mN51ok0fVdtoPHkxDEXVyGuoI4VXvRUEc+JLnk2kc+qC0l9iUVlVd
l67NYiuR98+wk5wao7rMz2JzygoR9r7M72oQtnnk2Yv/1HadfBFUWB5YnAS6AHtojnS0T1+aIJu8
CJK5VocK98wntOenx2VRentoEEzm//UCOe6syrCaaELJOQnXtsgfKR+KMtLpbxlhDbH+2xBQ69hj
uW06u2lJ2CBF6SR/8tcEuK5JuWGRqjyLhNN5e4B/Lim5o3nvR21BNc7JCz+0jGG8L60WgS6cNT12
5ZBt4u0i4BMMtZe1oQUc9TpQZtJdJsiRy5gTFbxzU9vHJWxe6I3bRtOn4eCaNBUF4ndeSGlMPZIK
rX3IF1Q5+ZNhXfuNu7y3qlyPVG5BzFX6Yl91a2CwZ43MV1eDqVqYrTyBxghh1bQKmaDCLM5zh2vN
ccVD4o5zvSvq0sFQRer2hyRLqgc36waXT9gYeHm5o3HhUPS/bwIX5o9Ho4T0Cumabj/YeA1owVgD
gJvEzYoI6mNnm8Yau17rdFc1dnMdSB0NXkivCKWRkEV2s9m3sDds5c5xw2mT8TqPTX2QU97WFLNq
v74o2l4CGxEVmM+5Gf4sqeIPUUZX8eAnqU3AbWv03KtBOTf+1EPJLs3OuNNBObmRqvLp1ugGNL0q
jA8PWFkSRWsc9cQVnsjpiNFIpoyD40piZgdT5LEv8vI5MzWVHhzhz2k8yrwWhxLxKt5B5LXWQTgq
IEdtM0JTnor2KwPMlC0z0hPop4HxAQeMgo50r5EJ9GRiNchVbSki9NjNz2uFX+ihn6SnX2Dwamah
w1cs+DACjs0cVLMTWlPiNyHcxvHPyhc6UgW5Djmm9uz1TyyqcTlbq9F88M2ivLQmGv6hUF0zh5YF
A3+fe6kYLhKCsb4z08nTUFRrvA8pCuBuGHBn3fYcOu/K81pNRyPcLsvQzOvypRRTj1AXKkFf6Hj3
1w36rQlYK6OnjNl65OHL2i73SbBqEjuYuiKG94kzh16eQ53ONbvuogFN6styTpyw4TVwmDpPj9Z0
vIF2NNxLvj53EblcHpoYfg2x07aSJUDxAd+vdPOopCk83dtiTvMQtFf6ZXC0aoqcXgKApyWVX+mT
035vKLHxgHMmJw9zWyfDJg/W2l2Z12TBybJ0Rpi2biN2y+JpN1OFvCdFFSf7Ytmje7sunRIHAqU1
71rN5D7LjFwLvSDHJHGq7I542eXzvTPlw5eqScomshpPLMRSp4AspYw22a3gNIqwUcqROw5MGezT
So5PK+2HA5LSi3+lMlFcdD1Xxy73SFKfCqdw170oVGpcZrWWffV0abe7VkljimhMiYvGzaf9OIsm
HkQL98q2is6I6qWtbljLnHeYaIYmEquWtpGJVt3dWkI3/WYvMwXWqRjdx7Z3rJcscGG4ukOp9H05
+mjC10x2CnOD6zrU/Z7wMDbu8K7o++5l7LjoDogJgtiyhmThcUfYHV5SNfncSjp12TrRl8+GNVcv
cjVMsoOuX+zHQmrqeey/Z2Vs5NX6HSNm/8tcrjUZXUv1d05G0BkmMAI/1KTndju+m0P7E2PIh27y
x+dxKuXnBk3rMuzg7H4Ssye/8z4hvWtdo1XhYg6kdzYqgeWHLT15yKZFyw6yzJCADHC/kiGIfvgY
vTNOKkIEY86idV7h2OiBkI99b3qfW98Z/yx8MUx3UPzrZ5i/hRv5g+H1YZVo/Z03D+KHM9bmn6Zl
t32U2knyg8DG1TyYNmUXXFSrNOTn1O8nuzY+FnrlfZDdogOEqTQU2en8l91uFqRgO05jGVySRbnz
vmiM+dJd2U6gaLfdU0ATQG0kgzHqp6P3gHtWUYZz1mawJxHJetCb0kp3ShvrL21SOC8FfDyS6FwG
HzXHzCxY/E71MiSB9q7ul/o2V8a8F9Ioln1t9NVmXiCmp6pquuelG6FkVUnSro8KRhpbQszZh0YF
JO1eWhgehoUQBUOZICjIHIoFQnDdFB9ZsEJeSZRRPmWNJkoIDY3W3q1db2g7qVOg3HnE+zakbsWF
lBfC8Q6tYVC3RFchdXZlOpqCh8pQ5e905S7Nx0EQNKKht+x1V8w6UEciwfiAkHjfRnXgLWNYsVXv
6r7XH6CkuzhL6IrwRuZVL2FLJbQKjQyP1NCf8mAJiwDhv5AmnJNemAG2bti9zb0Iaei2074Y/fQT
hrHB94YeE6g5b87WcAT79qHoXFxwRlfXvlY4kKxk0mX2XpncoqEQVKLm3k7W0MxAyYRzkzZNqCV8
To5jndZXzmjMGT4R0rqrEMg1D4M7iR/zWE+8rM0i2QX5XHlQvObt7ZFbxhjhEtFOUY+mpnal8J8S
iDL42WPuldIm/i3a/AkH30VeBP46LvuKVyB2iLrb0ZDGY5RrJjA1hwqmO7Wxm6yivujA89+Y/Tgu
u8LKKRevZVDEiTCbASE5y/mxuSyTiqrady6bqZm/A7T02qvKttI+HDQvoTRjplVUQDP407IaTlIx
elwkTT/NwzsTz97qIu2nMoh65YhiZ8zr/Km2xukpAYKYRsUksyEy1dg+iUD0aQRC0Xuu8xXb06mu
Vzf0S75fJLCxdkJbG/vPo05zDKhU5T+VzYTcHlxS6k1V5aQ3yK532l4fXSPfW0ObYezGzWyFM7Dw
dFe6uZ7utDWVLM8qNn2+tFirgzQrGAumJ3OBLwlSHgfXK5GjUO5E1TXNG0vdoRtRq3s5eO5HzUM6
JjLUSNTWdeFdyNGahlBPfKpWaMciWAc/ZAEvSh0sclLZ6RfdUFrmlxKzkOlOG4bWj5Apqm+zJe2a
y6BYsruKPMENp6K265B36PgF2Z3xvjewIA/ntXHyKNBIRiNONnS11TGnJKp5ZjQkLDSSQ79bcrL2
vCw+oLhUWuEk6wBTzGEaVOgitFzTgwgGdRj53P5BBDhdRH6ayezarK1guSYzwknBaw3/suxaHTRa
jaZqVOZe/6E0iulHXRARd6pYuveKDtFDNRXk/HnK8/A6T4aS2AGrAIuuthmzG63V+jn0l76V+ENW
BarYYubEzZlq+hD1HfsJKviQ7QrXae/nGY+RC4004FAUdBD3jdSTr0vBSu96Ursi8sdOf2injqTR
UnqT7+UktX5bGm96oP7cBLuxmMYh9Negs8K8tli40TLTlnxSbyZymJmNRI2HNjjgN8e4LgSB5yqT
/diQgaTtZ0/TR3FZQNz54uuoDOzWNe3XXRXUGHKXakHnkAxqPIwT1U+EgxPMNcfFm18qtAquBunw
eJUrnlkh3DDEd/S2qxLClV/JEGp7ejvA2bz3s9Z9MDWfkG10aaXvF79LzFC6ZM+UUfPCo1AisoCx
pqKNgswPqAisSn/2ZY+8mtnO4/cup+90AUMsiZt5DZKdWw/18zRYvb77u5XJpsU+TMXF9iBuCpPk
sdNm3Yn+3ro82buKRjzleY+UfVTWo9dSeUodRNUilGSx10JOIchCitCpzXezyg/8zsE5/cq3RTcE
O8GEIv2PqhYkmNeVIhc/aembJQWplCYukYO7wG38AZCYc07b6m3xi94iXGNKe1CU3jT9JpAmysjb
JRaN5G6e7OBdprLy+++W2Kh30Ur3QVdTTD3uixlCLo211HPcS/sWPU2X/GKgYvzblTzPA1CH3rEL
K58S6euFy5dJk62hq1iHUwoCGOpTrS/npPbf9jwwLMZYEQ4d/VKO0OtRuEWGLEUMHkeoKb+t8qy6
76ugvDISx4q7xrfOiDScaHpviH8AsZuAAiJrR5XRVXTW6jipipWN059DZKp6yX1tzZ80BFBCv+7s
qEPIOXRWniNV/pC7vAv633VBdCAPWRt/z9q6V0D8Xk+8HyU5SmqOCBDl6kK1+DbVKB389kdkFBRz
wCozY+NYXKEwIdaklhpjiJrwqntvIOHBQebXO/LNGUMxk6YVWHx9QzEcg1ep9JWiSSVa44mSt3mJ
jQz1ZefAA6GMfj3UmyOGszWIUnpDP2VTjoca57FNV1lWcTd6Q9RntbgfZqHOHLGt6P+6aQWjBrAU
SnjUmBFJeP1x+OXtauC78HFK+jqS5NXNn+dEUkHUvsA4A999DlT+ZhHR9tL9jS0Ha4iS8NF5Kyf8
Hkfd4VPVeREZVa7tPPBwETr9v03Ng2vAviC54giQoh2dAXMdnDVxxiW2casJBY+vw4pE95ld8eZT
/RwFqgcEDRraxx5NZV7VarI7ehCttu55EazhajS/reu1jcI/m7k6sfcYx5RWnvKMsV5opcxu6FCX
i8WIx+M6aP/Wfv6P5/n/pC/N/X9tgOFf/8m/Pzft0uPOOx7967/eyZd+nPqXv90+tcPf4qn+/jSK
pv7P7Yf8z196/SP+dSuecelrfozH/9Wrv8RI//5Ndk/j06t/2ePTOy4P00u/vH+BFTT+HIDfefsv
/3//8G8vP3/K49K+/POPZ/iP4/bTUn75P/79R5ff//mHy7b8j7/++H//2d1TxV/bNZWoxfNT/bf3
L+30rRTPx3/35WkY//mH5vr/AJKMzOOm7QJ9cAMzqJeff+SZ/+DigtFI73GTit2wB3XDo/2ffxjB
Pza+HKgcZAXotG9X29BMP//I+wfQIHNr9Nsb7A+w/3//lq8+3P/7kH+rp+q+EfU4/PMPwGdHJxyW
O3IgkLa5B4AiH0NYWq0088Uq1Z6Ole9d51TllrgZkS2Ki6LMH026GGqPUAg1tjUZchkPoBq6cBq6
8now9MbcWVqRNleDUy78h4EuD5NBZTD6v+ydWXOdxrf2PxGuZoZbYA+aJUvyoBtKtmxmaKAZP/35
oTiJJOf96825OnXq3KSScrbZG5rutZ71DETcZ4/rYDAeWMvGfGLwQExTwSy6CqS0hvs652UJ3QkC
QWCoRMtplLOuPmFq1jhR6XbefVbrDWgvvjZU+MpUS5DVnlVgeZa3WNW7CygTUjWvuKjLqk+Cbpx8
AsoGN85DhtlLcuib3NWYRRfmZWEo+5Pu5EqG5Nth3K1XM36s3dq7chc37vjDH2wXlEqr57uOXqM6
Fp63QU6WY42XbVphxhePvWxDzU/xrfH9+GlzDxsCdEuGFY20VrfwPUvnotZ76YcFpfDF5I/+cErE
pLEEi+w9uuZuripeqdVATDEBTmPUhJQ91GnBu73Svay6ZL2qKeqxIL2tcnC4oy7KYeuJR4iXDJiu
RxuT62gipPVRn3GDC1yHT4fwM+d+hxseDj+mE2tGOImsnqJmVkP6kKpaXNEaCxlkq9cAxXL4j5cU
29Z06LOp+9xX9sgwyofXP+60DMr4sZWyuKNfL6xwzPzq3MzScQ4YAFYXsTuKx8n18iviDNxvOEZb
fRBTBiP/J894Dkivt3RENkt+VVq++iRbv/BCU3oiC+oZhV6Uxpr5bXXnZAn6OV/vE+akE+h/PDOx
c+Dn7FuI2IC32qpl4dL0cAY6iT8wsaet7d7kLkBHQIDjaB9WrWnNU8tKU4PWaYrHsEEHSG6Rrfcf
keO77R7nufhC2qMyInAj98c2/C8vwbOMj2okzvs8t0bDOcrBNIpotVaPUOI5LqrIq+YSD+wYxeBZ
g8PKdFJrYHHhaCzGRJ8b9yrq1SyTsFQJJiO5jrNjqI+tb+2xkky1aKjssohkYZbxQWs968JyqlyF
ieohQHRkppmHWWfytC+yBa5c2vTDx15PXbqp2J2+69U0j4HDlmMFoMPpeF4rxjxwgPFOTOm35tAH
bpaBa3SeHWrFuJ4MVt9jsuJMAr8Vxxz1SOk10ncg8NaPvK5obvGNihk91Frih1jg6UgIS/hgXwdb
iz0GYxibB/ZcaJ9Vj/Vu0Nuz9qnLxmmKssq1P3nTJD77TGLjgM6ndnniWzoGsGW30zOGX6Y3t9/9
psX7zMoFmSR1ni0g8t34za2L8Vqb5xnv6nExmQzCHP8JIobj+FJAhcEKZwPoVfVjiWFBHmZnXeZw
zYpYD0bfw2EsI3KETbSrwrKcyT4v0qT/ruCcqHAqV+9cJjAZgiZveW3cNJvv0qGwLy1m4yCVtd/q
Ebygau/iewKalywu85FGJidVya+NdKWQVA5Y01VRI8mVj6hGZBMZdudD+tMVHWPFRk2cjdWRiIK2
jRmQT9rSsgNSdC8Ycegy1FybyYw/g/GG9ZjNM0SXajLPjMTGHKIS4ntlxMNj3VmgzfZE8hxy1NKy
gsVZB/0wIyG7t/K8BrshCeTWZhFKRJ1pxhwjsYfPwgFxDBKF/Qi8n2XGzAdhuYyykaUbTFbKZN+z
JlCkjEegw2NNkm9JnFoXQhX2FIjBMEmoHwu/CpPZEW3gNRqmatZIvNLeG8wif4cN9fupY8IHxaWA
EGy8gd4aSzjIotbVVngrrlLfxUbsByCh70UNPNPtX5avGGNsAjyKOxfSDanjr8tXoxPp0M8dHBPc
ghQznk5zQqF4GYZhzS/SXHQMgPP4YSpS+0xfGZlGFvqz/Yva4Nep+/KUfVvROvxKxAeo2fAlpoN8
U2amvdlOrWO2O6ep9FOw0PGrLfP+vs1qi8LirzLkHy61EaRf/2L8QKGkIr5AvAK/9/UvruvY1/sy
k/C1h6wKR2u2+12hTzxlX0lPP+/aEgJYWhnw6OjTxRD2eZP9srf9VxXi/7Pae1Uh/n/Wkf8DK8TN
//yvR7MVoK8qxEP3o358enxZFm4f+LMs1D9gvEAYMBwwKjwItn+VhY7+AZSaFpJqzIWQtknq/iwL
jQ/4I1no5LeHTP1Hr/xnWah/gPlJ4uWWj8JpBVHoX5SFbxcssAB8cLCIDSFAybL9+Qu1wkJqUC3d
No/MXMvD3mqdnaaP/dGelRu9uCv/sGB/E2Nv1+LrGn9Y+PCLX19Lh0ajzziRR63taxclOGMQx5YT
+f3yYBQbXl2U6W4TLpF2LK9L8DGSDxl5eQvHIXyUPCT98DANK9gqgO5GM+wBubThMFXNvhqbnDO3
8xlMMXCsvaIPSAAiPKNkWOWkkpPDb1bqR2Xe/Oef9rZ55pfR7gHmICvYguTeiBlc8hn9Iubyq6aX
e0UHEOpz3+w4PdrARAwSlIPvBCt1wTsbztvt9Y8rg+tsSwyS4Zt9j+IdGjr+BhjW1skOhwfAVWEt
7/S1z2ZgLzcbLoNSEPNq+hH+7S1Rm6mUng2+n0WTnY9d1NlC7oohHSLhI93giDe7yMi9uCQ/JIm/
wxROvi54LbZTvrihXmjOLYyoU5ez/gATjKmdTaPwM5287AaamaoDHSbTwDnWJAyshyE/mz09f8i7
2Y0QRAFtQ5cyz0yoQyfDZM+fnx/g/+1iL/pcntyLVf3bNnbfDcnwuLzcxp4/8Wsfs80PwuWAJecK
pjKeNX/vY7b3Ab9/0ijAjfgIDKO/9jHNFB/E5s4HM3JT+SB2+Wsj00zrA5/ZzK1//aXOf38no80B
vqKNBuDEy1FgxfF6d2kcNVoWUTK7tarFV7R5/X5Yk/ZOiTl9L4Xj9fv+61oYcpn8Ynfzy3p9rYXx
lJm1hblza+DFInay65FVujfpeQ8DG9JtkTcbNwIA6MUz+YdN9PX7/uvKXJNeHpIr1lavr+zNZluN
BpS/ggkX9nIwE2X1nkzq9aHw6yKk9ZB9Rfyf8RYHr6xBmUXDRTLbu+29GYrBeFG8W7Nt3/XvTeX3
y7x5YvrY9Iv0N/piN2aXQ51gwtF22p20NChmMu4H0r9cNjP6brDpsvicrQtD6SF5Rx/15mT685tw
Em/uKpSQrO2XpyDJPRN8LJ7nFIrQjPqwuWA2ehhD+6DzT70Lpz1JNUEXlqGKvJsp9MLqG+flqRm4
J96/Anx//zZv9vS6FhnEVlikxHQ0HJb2OZ3TezZ+b5+xS+VBpipIKMNoRPC8ly9/smUt0xQPtblz
DGnvNaMsL2XWm0Fqzs3x361Z5JYbdo1RBvUFKo83d9cy+6Qy1DbLz2wd8ifoSKreLS/o9d6sJ64D
KkqhxUZFpfXWK59R1CoZda67opvzmKn2kq5HgzRHorrSNK4P1jhgbicz0/pmGpC1A8OJTfkAJ8KH
L4QPvxpPYJjH2A3Q66Kr9dJYHkRczcUNhPU2sQKEn9aVXYKDhZkp9Szs/LQeA2H1Ogxg4L/+rCuz
GROWvikdkA+oTjeDmSs7JM5YlDSoY1GGLmCcd4FuAlvPvJB2WJB6d+ml7g38gvPcwIEMrrDIskDD
YTTs/QS5z4TljBVN6Kbv3QmKUNiNreVFcNgUJJDtnwdZZL1/TLtZ5remUUPe6CaIJkyxWwa5mqz9
T6TCxPEVBOfEPwz4REE3XGxKMUPLtPx7VaPyDYZJ6l+hssHwSEspCmypbZ2wv0pqn7Dpdpoo9fs5
6pK6zw/KsrIurCsv6fe0eqkRiqqzDtAYGrJQ81SDnIOl/t6ceyiUbRqbX6B0ThndfKZO5qqshmOy
alSEq9vQ1zfKe7KaWepXfpkMgDIKsAyqQdzgX1tSh+zsQWgXmaV7FINeD+tgwgbzycf10fQOrj97
Z8TM8XshrvSQy0yvFbtiVuWjmZv2sOuqcV2Qgc2GDIuyb1c44m29qybSVkIZJ/q10aEODhxn8a5b
5r/XzHLdmw5i0jebdwRqQKnKj/6YwmWmh1c21gQmWVkxXfwISLr0P9PZpJyx7QyQcsMAAUKtdLor
bAta3uJMqx1UKX1DkML7A+KQRvmd89Mpgwkg6WtGriuEnNRI73B29+qAU9T6rsVJdplYFeRpXtik
DWAmLbBX3SQpA6WS8qvl16UeDOasJeGkefJn4XTLBfGi8fckkf01jnkrsaaQ+LrQcIfxCu/x+vNS
CjbYRCbJVWaaWhoA13g3PaSkFQSyH2XoZtp4O4+qfZp6ibnuEk8zhNkWBVJQOlr6eW1nKOmV6Akw
8EAXSdCGnXipZKbQLLUe80QTz/pwdPrxxhhM1AFMdKdLM8FUDQ5ZNtx2Btq/KDFEf++VhX8CJx9W
kVFivwZ1VticC0Jbg2yprCLUshEmEjitHax5J+OQBEX0BStpQHoI37C+MrQuW4O2dLWjIOK5Dawh
MwHYCt18wthgFGeNX4kLzfLWB0OarX5gmXlXUzvWOTdTTSqE7y0eHCrcAuAkc2XQILz/6Mcj72Us
reZnM2sOiaJLnAWkSEFR4u7nV3Usl3uWVPmUJqleRlOygI+mCwamYIW+fpkn+pbzYMX6R9RoGSGC
8Ihg3Pqg4eHa9M5FbFdI1JGjqi/IJKoLqbDYiDJWzEe8R+UYrkVX/ajN1EMhlpsF6xY7k4GbIyTn
Vt0CbFptXp0xsAByJESitI+AdiuUpka2EIYgp1Q7q3Ahqi/dBOl8MIahRBBStqBhKxSR0MA8/gFW
DETVVLfH61nHYz4iMbL9IYQ2DAG+a1kSLKThntsw0O3zrGgV1mLplC17N3PXYt+3iW/tJiyFxK51
IPEH9UguX6BJXoQbCaG4gPSMu94xrWSLd1nT294pIr2uC1a77aDrOrOwDhaj4/Vc7zT3k78SbAOC
l423aW+J9FD3pkjDOBsxE26Bw8pd2uTdeiGTfLxetdQwAn1T7wZG3V/ZDN3lDpTYnTf2XUe9KHu7
DYHl2vwo4KdOoYl8zzxajbs9MAF5LEocCxnnyt7HavZTH34hfM2oyDQLArWohXNwuilnG+yg9waA
P/N4MPxkdQNLmfEUJkuTVcFEULTazR78k6CCCY72z5VCBEvn1CKAp1HJvVe47rQr0PSTHqs8eOXg
7cHSp+X0EefDTIRpbBvmGXPadIqccpkZCo9p6R1RD1OkmetsX8/GBHMPxwHT3qWCMINwrbO2jXTY
+P6+shuiq/WB9jSo8mZco9ZlR831Tt5TYCbWzkvH8RK7Ac3ZJTCvvR3Oc9BhISf4G2tVDCoodEjz
QNpKbyHI5o5xTvCY10Hfscs6bERqljtJQJS6w4dGTFC6LPMzsqLZPVpI+/2PmhNzw7S6RgCSGqKb
wxFaM+hVPNpNyJszrKHk3B5Phgx66W5o6DZg5Ok1yhBf5Rdsq7kfeJ10TqzFaI6COfmt7kpMGn3C
gG+h/FiKzGWjpmhc2i6yB0kXrubUxnhfN8ouP/e8cfop+8Ito67K8e6oOM91yE51rw5u1ln9aan7
qRVt244MBL8NNljtGp9TfucV/azzRalaLudaqkH/tUY0REGcW+Z5a/Yp2yDS4AL5W2E9/F/L+nY0
uzEC/gPwNjw+/QDdlD9eNq3bZ/7G3gTlJsksPjXhZoDwGnvbnLN+71l15wMIB1wBuB2oxfnYXy2r
bn/wsPbaTF/oMnUAuH/TsfLFXvQ/CPy3EEemUkxkuZD/VifsMGz0F3McornSP7MTrUFDuGc0zUzl
kDq80zk+/3V/t1t/XA5JKild2JP/bnPEuBAmMZPRqAN0g1Fve2oHlDU9JNUynK5TjwEbkkGize3E
TZ+om2V9lJ2pn4hiVSJw9IyaOHMH42tHu3BEpKp9xN4YXnKuL9aNUTNciGr23yLM+ckHRMTdAZ6l
YJbWetgXtOi2Fli6ZWkYdykCZRnOBEpm/ojJyFyJk2VZ2c0cO1ZDtNjM8BJnSRO8gugTgyUei5sp
TdmCTX/M34HwnqNd3t4eBzYPnTXBuxxdrxsiLSb8ijktt8cv24e6q+S9MwHp7hwNRbbRgpMGzjy6
hBjX2gP/ZiV7wyrh7GtM5xhO52y0FCPcAncWDGkLB1qn3zfJfS4riKlEx/ch1pfdEqz1qgcOvEAE
RPk4oA5EBrjTG0d/6scxz/cDcCFs5HyBM5rbbaBq5zgLhdjRdXLvTGTI/abF1M4bPBP2KydtG7iT
UaL8qfTkxkzS4gvKkWCNM9FFL16yf4AgnoMj3typjYDCdMPAUoSApdd3al27UmKx0KNAXL1gHKk4
bfjyVYAxoTcSTpvLcxIgtIOOJEvpW4k2JDuVEj1hZLpxVuvzfKsmYR9g3qLt7CncRCE+IYxPDlU/
l7t3vvBroOF55WOYAEbFsNanNXwDz5aJO8nCKFXE0ARy8urFx3H2v2QdnR70xh4ODRRjcxZpVGer
2ldbBEFZdOM7TLzX4M2v7wHajxbK3Qhqb5aYKm0GmnaiolUpc8fU1UR81b+Hs//G92Nf2exkeAS8
w9DGttvxAtPP87algM5VhDf4Nsbt5shDKwoNzurDXpnzEYd/Z8f3RRC3JvEpnqFGaDfYHOtl3Lx3
93/f5rYwEPwdLKZVRMe++TqIVzkuG1y40Ba250ZTyhM0ysYUpnTZQZxO1Y0wKWl2dQVdnd73dKEr
PRuKrr5yDXUwR07jfc7fngbTWMcX09C177mZbWv29ZrGTcZGrW+jsIIC8GZNzwrOfheLPlonx4hK
P7tY9fpUMU4/HbwrtSrjj9vyrxDnK/mjvlXdjx8KatVbptT/ktkZeM+Lt/U31PkwLI/148vz+/kD
f4LOzgf4y3/YKNgQ3WzW1i9OFcMzXmfAHmyAMBAxNwOpX8Mz7wNdNKAWPEbBVIvj/+8D/AMfYNhG
VQAYzf/k/ZsDnCHL62UD1gz7EzYvWRDsMOZbDzzbYgZc1GMapvNY6UEGTF6HfdFYMuxmh1l3neTr
A7os635FmFgGtefj+0H0FbLkaVbjLb043hMIDc0HGM3ZtWAZ9qAktXa3IC96mlbpG1jL1aetiOXH
qUzyIlAaUTRBo7XzGSAUrUNijsnHBpamS0G9FjfDoOxz3YpdotLmzv40F2x2WIPVBB/Cg0HpAK5q
lUFZ6MiA+zURt1MiNj48k5svPfX9JZkMGVDoFOtqL1TCL3Ljov+C2248RRbdI+lds3AfO2tIblqJ
Pz4CbrP4kfQpobgdPgQoXmdsd3Y5ko5A6/r+kSn9XIZLVyVjYEPmsg6U/+5Za8R2ElWGppJIlpVD
0Y6ZcLHTjcbTIwe7ka+qT4aLEYijCGLPX6xgpGq5SfU6sw5OOvWnlfA0PCirUbvq1swqN/JangRG
6wPPFe4AlFENPtKS2kQEuT2Xyj6RqzCOSYIa9nJKMLFHLzy7X3VbxejaXDzAorgv/PREm2qO3gEl
C9oH/iMJ6D4zO0Qx06cHRXF3lA68qBO65duiGWMoSFbCWLLHRyAg4lr/qFWk2NFnee6FxfdDRaZc
ewgT04UI1cWuFTgi9U6Eg+gtyN3WywkQRC4J3wSrmJB7iPa2rDT/m9PNZhpKx1bf9Jk5bWAWuhyP
hqjsW1tlEJI8rRzvCAl0R8Zq/bKXwGgxCpHcC43BPs1QnOwmXNeXgLwKeTFWk40qjNjUNJw1V//p
aaaGh/HiYtQytDpuGiPenoAgE4EIAQ5yNL0q7xyy3cbRlJjja+IqH6zlyeybBhmiI37OzSquAJ/W
9hDXhimRd8VjFcqpTNsdfEN/DgwgSx5Zu2TfUmdCa0MJvMA9BtJ7GPG+eXDrJk3CZbCBuurFWo+l
41QWuMB0sQqMW3airzstnAgNR2e0dt1DPnn41jsTs+TGGJEdWYWydi31HtIwVaL9WGIXUm6SGtau
aquuDhyjkd23RYvLy3jFM2C3pm5Py5m43Eho1+AjtmHbB9cYIUYLZzDWyOjhkORmFe8SKeWdJSrT
C+ssVWmQG05bh4gNaxEuiODWQ4PRy03nE2Bzgm6DYGwEKYBUnrZ63ySFIDiuRVlEz0oBeDkjegXH
ydfpCslegyI0GconmIJ9d9b5bnoundLE00/MszjojlyynTIZ+YZy5VnArmrkT1HV6Q8KnvgLFvHr
o9bw6EODZN6vNZxrnp2w5FdUmhKkAoxEi8S0CA0jCJxBAmAJ6CRk/Mx3njGij5oKY7wc6cQhaa36
8GDPufmIz9uiRWme5pAcp7q4qoHeHt0BxUM0Eyf95PaJ5gZrE/d32Vq56gQh7zbd71V7W7eVfsMa
g8rE9AH0e1VNke82zmkbeouv0ReYTvYJ0zFSmlTFwg26VhiEP5KAmuzqxpDDmbKkT0qpkNN8OaJL
dgMFPxEUdh4Hdeo0PrfDQuNbhpWtp6S5GVpZhVq5ds5d06Y47wRKtnh8RjCu2OQQpRfzBulMZ8CN
TXFp40Th7rq0F1k0Khzg0HOmiXWl48P5TctdQwQx1i/eoSxX6K0r6Vl5ZKPYn69a22vyY2uCnZ83
dtfUEfYj9vVQaou6wQBVrKHV11kcARlb7kcLDrdx2qVLI061Npvj0w6qAPKFNXOAadDcbwbSgVvV
mQbSqGf9rl8Gce9SrXTRsi7kPdWWO4ENcdfXIE0hjl4aXrJ0n1xbqPJHURboKhEAeNMe8xwgXa/F
tPRQJANCMh0HuM9eWnnXPWsRObfB56NqNvRveN1r3yreewz2Yp4V5iPYfkS6Vyl0q2m/Uta1tY/5
JIjaHufXTZe7pOmlLQocDup4/ZLlSOtDcr1yiipCtA4o+rAIyRdPa8NpauT3RCXrd7svuqumLfIH
CUh0lqYOXTEv9He0xsS3TsrHD5JNx+1gfK7ukztNw71pJ40IeN0qFZq4JpHwOsZpHkjCi+ApIHrv
A6OwvM8mFX9z5gAg0oQx2ph3rer6neG1kJSNli1nmFYUvJhesdvAZzPXKF+wbglHnz6H89LJzzMX
nNpwams5goPbn5CYl1OI2Ha5NyQeIiGznQRrCCC0ETndVNMvo5Uz9kW1cd4a4XEDATKT9lTPkrkI
HFRz6V5nootuO53diXTPdvgknBkXD42eJqY3GTKGQWCP8BMnM7/PXNwxw8X1W/pC8DhCoVDZ0YT7
cXG++hW/h/0YHo+drCyzrDEejIFEgKBhQwGdL0mP3efMmR6cxK5+ugn8EeSPjuz2GpOqr3XTzJ9s
I7cHZrDC+aY8qe7wPAefqKwZO1PMZnxO8Vn1391G809goPRPXrYU1347EDQ7waut4Yj0CGVlapc3
OGzmzXzgtCUd6ayuZPxpyON2CftEIRleleb/LIgg/TmKxP+pW1KwO1XWZYY7N9G2RQdsW2vVUcZL
c9FXs/pSe22ZRsh3m7sM9Ja+G088qOrQ6E8yLPfco6eNph3Wsdedw/dJEKFn6GN3rqiNAXy7VMc4
ds1hh0VNZYapt2BPolJTPGHrsi7RLFOL5HnbjTuoUUl5IqBjAzzkIBeeOVh3dYPjzZ5IzyZnOpHH
IkT3T801596d6uPaAdYoOsbDErlnaE6V+CJqZ/zii5reL3E6RtwA16jjQazXy01sNET9MPQnmZPB
+8VjIL8crKQcL4E5J6icmNvcc6KI4iTHV+WTi3kXUPXMhCvtsRPAyUxg+rPgeJ/sTHdYsPuc61Lb
1WDS98qsRX9YqZy+dG6KZ6ZppsXdmgt5nTtTlmDOpol+E+6W52zq6aPyrfEJKSoZso21fCuHvHnw
VuzyAldtj87MVoNv6fKoQ955tyOiVva85k6srjM3Tu9p5L0YSSDlGCRvOBNhrBXF3ZQPKEXRhzlf
lyFfz+oEv5a9bU6+fypdpTtBN8VKP+kxW2w4kxL9Uwu16xp6b1MdG1nOT2gl0j4yOTvO9HiY0ghs
S4crngy4uKQEdJ+gJB0NsIdcP53WNceOpM+d05UUxRVLRtMcgz4lpRn4qS84NI1RIOxNMNXwzJG9
cYXnslsJsE72CarQOkiaWf9CjQDdggxim4a69fvPeGNgq93HAzppSSQfwnKFTwhhuYxSj37cY4+j
WbHhRnW3+h+XGvQrYBQPpp+36efG9EHANEJvGIbVRvq51pbph4eXRBLVBaVTUOv2gLYAlf9ZYVXp
zQCq0gbJNLl3lSSNi+lYnFxmnce8TRdyQcxcz7OBnxFGNYEnU/9ydXUYFjmvWW0O2hez1lzzmGvm
SizwMNWn2lS0aYjBk31StI51n4+5ZIPtgOKCBsuGq9E0+A4TdNMuGBc9MYLJnMwi9IdUJH9glP+q
Kf7fTialZfxPDfHxMVPZ636Y//9XP+zqHxCVcfgw7SU/1v6rG3YttELIjgB2MSMBnf67GzY2BhaI
NYgrPOxnGdFfVFLvA1kiLjgPqiWKMsx0/wWVlEu8glBAsH0LnJ0QK6BBwldew06r15naBIVhV48j
wE7WZM0hKzz/pFkyzrHE8JsL+gXtB/5T6sqZuyR/B5ncrvASxPnjG8A0hwlOxMJbTouRt0XTtZ27
S/DJ2HetaYYW05wdxg/vMIbeInnblVA8Q76GNMv9e0O+ZjDJXiAmZ1dxpkZCrnaUokt65/f8fke5
jr2lGOJVDSz1Bi9MvRLR1WBZO20sxFXXLKJHp9uQ3sRUUlh7o+IYI0JJu3Tmwf6MEZOR7V8svn8A
e9/iYpupIeuJHwuv3UAb/fqh4oOGt03Obrh0bb+TDrPpcon9CB5vhUgDWzBTxNo7hKE/slJfP0kH
7AakxoOFxtn3Bo7zjSpuS9HZO1FLuvgmzVJxolklRllrakh/5896l5yoTp+Qz/gtapRY2LS+viya
q0Rp1j3VxrQEFGT2OSQcLADE6LSPRaZ8bPiahIogR9px1uorviQyJ44WZLjGHN1ngspQOo1XB0+/
Gj4q31RXh85LrTvh4caC1dRsuEHn5pn1lKfsyaGHX/i0x+Qyvk/NLP/Cw8o/uiVMI69oi3G/AJGq
Y5XrjPWd1nc+JoufPSCGsp0bhb9BdW9h9mEGvk1E1dEbNOdrYi+xdWmW+Kfd022VB0zI13Hv1YVu
hPqzEESoavzsPstD9Nny5SW5Q8YteAYCkmXTkqzPshLEKlCQkZEgN2m6TXpSbyoULEz079g5iAjU
AZFK8yxYiZ/FK7CAcLNqn0Utlj66F7jTIXWxXW47pg4YXgYDpCaqTq8smZqyKMx9/SyZQUOGfGZ8
ltIYz7KaqpkgFahNbcNB6KGOeBbhoOao9pnnAk1bw7JOQRkPNiQotDtwUSaEIrBV/ADTIu/cnfBM
Del8vO/Vs/wHJBcpEPMEK8JRLT+IZ6kQBBxkQw4vCuBLKX9olFW367PAaJxzTACNTXfUEraY4gq4
yZG4neN1jUSpeRYrlXkDjQJVFWMna9MzxSquwpXUkWOnTaO7ixnR3ZSKRtzvHf9Ll4zpDzwYMRE0
NbHZHHqriRva2B5kXzJCtjTvrCoWdzzLNd/62iLDvDZas0GWh33RKdYe9GvM6Y2LefY9Or5V929G
oj26CEMgyl8suTFLgY6JMAl62S5GBIaFWi2sNRzR+lxCy4AlZVVzrUc+WpAssA0t/SSLMb2RFPva
LqNThmMVe04Wln2Z7ABM5vxTNXLTqG0yRlWn2IDBkZEkBtSns5XH67lfzHkVSaPyP2Y0G0OY4jeS
h01frAekNlQ+xuLZbTTEQGrRCvtujfq0cZqjBUr5zRppbYPaL/MNVZSeE6oRJlrrN/l3CdGrCk21
CjoEe0RCalSOZl7l5kR2wVKj5IWw1TeXuBSrOcyI1/qIsrD56qGtpFtsMsxbWi2+WZrcu0qL3MVV
15bJfTu4rHHK5f6Hi33wNbQTS4RYleY3S6arZEehXkJVz6q833u2Zn+yNFE9dFTKPxFCal7gt+X4
0DMi+qZjbdyyuej4D9qkTrZBbxWVODK2tSmLym4RAS7QmRkSKTAMYV5SJAbs5aUXCjFPaFSbgvdE
d3P/2sHEREXGWNPTVjHlk14PGGSioGvgeWW1cSkUPJ7A8RiYRcWwQJtyWgTeUWow7ghwI9CJ/BCN
tCJjMtxngeb6tdUgXwVjqepHGmHgOvglTb6vqwFluG9qJAs0I2oIXlavM6LMM9MUj9Ru0ZlB9j5S
MG0tkytTEnwamkU1epHjyak6DOB6aaBNAuc4NIIlcnk5d7DMeHewm9PbFJRAJ7QAaVFGI+CM3vw4
D7TXUQFvRuzELPllyjWhbFE3JMmuzTtziuYRZuWpFTMIAwzMzc35xqsfPWht1yurF5NFkirMwOya
9cqhK9NDshni7/4g8y0sYhy+lokm7loNcRxvBAzmYLZdCJedMHBe7HOpJxGGqh1gZ00CV+R3XeFH
kPvsu6rJlXusGzPvotrxxuZ0GhQrE5jauR8YnW/AQe3hwOnAE3vnVHs7ByM2ncHcNnl3rGeq8euj
1GvYgTaW1E5rB/um7G8aHD9O87WUHy2Xe/WfD+5/uhp2B1h+4PgBbf9NhbI22M46fW7vMgxZrycD
+GGCEbgfzdJCDqd+/OfLGdvf9/LEdgT1I0x/OGl4MNvPf/5i6Nh19dqxhVi7cU2GGyYZYB+pPbi4
gHb+OgQ2zkHQqNMcjXlOfHB9byhPiyM1svB3yFt70HELPBPb1R654lD3OBUmZkKWyVgv/8XeeS23
bbVr+FZyA/Cgl1MSICmS6sWyTzCSbaH3jqvfz5LjRKQU6fd/smfPzkxmkrEjLWBhla+8ZTjVHBSR
XGzVmgkobRC1P3JuPutnBkIz7W2a/GsiIUgmdJa50TWiYtRmDr+SYtodYgqYr6bdAIhSbyxHedTD
vuEimhPH3BErjeoJ2DqahZB4mxrxRRUBMMp2ZvczAPw3H3pBSwEE82KpvWoQbh+yB+QXDjIi8RO/
MiLzEwYIEFIcmzj1J/fkl+oCggxA+Smpy6x/+n5/50QKLUKgLcLRA/qG8QwM+kWvsz49S8ewbyjr
g3Jwficnwo/haF/QM5QVkyyLFEu0wY/Wk9oiv+SUSryi9En1Dc+06MGOwMTD1gU4vSjBlIomvaNc
FYqcoNHX5FXvzonUT4tURiZwiRHDqC2zrCmRvpIUfVx0qG3BYwutPfIpWoaSlpDKA/0MZtVMpY0V
pTiRDl0/3eaOM/ugVSswkxPa3J/L1gpyAJDWNvTD7GpKYzo4SMtg12wGdkr5zkABHMyNTqiaonjL
pVJZUeDN9K6QTgkM7S6rMaOnkwbKLfXV4r5KwecgrEKNmoTTP7fTgq4bkZUOxsPsnHhdGY1y0Qxy
Bjpdy8Y7kx5VweXaAkeuErnLllk16OilNoRKQPftswIhyBGhBWX8ESjOSLxUZeOtEtvyZlQSKvny
rFAKs2UAMBz0yucgqdRHJFbpmcC1jB46FUjmolKTABu8wFBplHTqGFPx6+Q7pJ70z0kTZdEG5Wjn
0QIdudOHwbA8PD1pQMhoRurUV+M0drvZlm4UA6HwJT6YyT1JuI4oAErYxGsdUO9lo9nxfWk1XHZT
SJ69QButUReV4tNko6hVoMDnKNJXpBB74IERQNhVgEqXV2u19VBIKhDvTIrae4qR4TfBirQXhVn6
5ypOjoCNJ7XW3HB22q8oo2oarHIVi5uSAvG8x3MnvpdQ4V823MK9GylJTLBWtJSpol6Kvta6VCaA
941GRxvZ0X70VQfoGrcxMNx9VMerpjGi+171gWyaAUISko5E7GL01QEnakTMYb5IzuAvKa3X4Yp6
l35pNiiOrul4DVs6yUMLMT7DS+ODW+xVRg+7WRcMZ3YqfNdjq4IYLLTM741WaOnk0JFUEdzifUbL
Nf5gqNfJNnhWBIkA3XGJgc85PPjTLkqDmlhtVRrVBU2UGF2SQVqSZkgeItHiXor6fcl/XiixPPyE
Bv170r886Q0+7z/DOU8LhGt+1PVDe3DYix/687A31U8obglitCY0qiyNe+AXHET9pIIBobsL7Ale
3gs4CHhOKIsAj4i/0JgSxMBfZ735CfglpzJ/aHCPy+pvnfXHtRJuILw9kY/TgKPAzxMr7EUI1NtD
Q2jAodWZWkMhtZy/hMm47vRURiRSH6hFS4N2mVVm8QO9TvMC05txm8O83pLudl/MIFERT0y6nYqv
yskUqemVqZBA/VtlfSXqpPIt31lrFwhLtcUfV9G34uVie/6pX4vN+KQizke0zsI6wh5Zn/jOcGA1
erx/4op/EfeJLBB6oogv0znmmH6x2qxPMPlRtTVQBxO0e+t3VpuIeQ4DbuIeIh5hAAWHlvDicLXl
UR/gwNlkuGKYklfOHaicBmuEhWphpt4hVuRWUG+3k2pd23KHQnOSe6UWh8BvZ3mR6GZEnEBqGbbQ
kPpYsvdmGj5OSMxuw7DiNsmrnUJLHNux3jkPQERvq3RqvRfz/h8UGAHcwWIlcKOUqqMUwny93DRD
qSuRr0QZMhY+bICpa9zMjy4Mwusl3vagbmJl+CDIP75VuE5A+4FIRK8LFuSxtRWmACg4U9nzfPrz
ruakT6qVf3XkbHDff7njb3Q80FEZs3PGOYIUH3jEUl/rGEVfO3Nufn8M3oacS6wujp/DCWw7jVSr
JT4DzgFMYmiQKGrr8oPP9BynvszveBVCA4VSN2vXtJ5Nr14cbsgn4N5UZpJb253jony1KzLnsx8Z
a6er7/u6u60bxbMSDMPiWbnM7PHi/fc8TmifHwDVC65mFECB8B2+p1n0ilPGSHg7SbFPkSE/BZRZ
LZIehxH6DR8Jm75KBJ/H4yDndkB/URUKHC8XJtrOGj61wjWno92JXtkj0BM4b4E9A/uwznMH4HBt
6JdGFz9RWr5+/3Vx32OAoxmHNi/K/9BnEQc5uk60fJT0mUKJFznllqDkLJVm1QOG8ARmY75MTOMS
vfp8nfUluAgrfdS1+EmL0n0J2XYBnQpm+hQhiSTP4QqbBf2i0+2zKkJh2Mr2tmSezXHyJDf6WR7Z
aPdOlJ+nQUJkGibUQkkMf5uhsnqRKCAP6Ct971NkuWpZaHP52uWs0TnN5+jaUKqvUOBvgPNdFrVx
acuMDHrulmoexW4jfrSIjMEV1SDGGY0SX74QjwHDHS2j3LoZ8MZelKNyCZTw0SczR1hJ/mJPsHt6
8VdGohrX0HJbyMoQB9PQrjdmM6rLMGaotIHnCgEocSkrzJd6XdhuREd8UfbZPorVy7ghun5+MzXW
TyewNDsd8Iuw5Em8XBrGrWxVyWkEuhGzLd4K+XRkQuZsOYyD7Up4t3mOYZ5VdPFRiDa/gCHJP7cE
xO7UNs6yENwy8H3YfiRgjiDFOmsVNZAFOKdHM7XOxt4+M+K22CTAsU7TpHNWk2HfmCJf4gyfT+1S
75dWGGIdDFQBairuM9w8oAJyWGuTA49Wwj12trTLMskek0m7UyNVheDa3NOTTr2MVgN2Ofl0K76r
b+V7Cl32Ih3T8LxzfA+1aWXZlXYDzDuT3b7UJU8PawBSzewg4MYkP0/jqFNIi4EGuSHSZrdWoKlY
SjEJE0LQq1zJnfUUys7SjqwzJ0ydtUGjeA04CZRjGD3qAD0oI7blSkaLcBFgo+I1EvZfACHnTVEY
l+BMDETVWApEQMZuYBpCZFxWNZ5GXgw+4dQPQOVXkpa4BgndkmopCnQ5V1xVpU/2UN6roXXy/Ozg
+vO1nFsneTaj/zZikderTyjh3WDCW65CJLRxZuEl+yp8MqcAncNgUJdBM2EGpCAC2EV9Sy18gmjX
p5eZScPSLkbVizSeO6HQuaKHf486twz6wkzIrEAtprhKuWAi44UTRsFKi/NpnTdsQStv72eDBSAZ
0ZMU6Pm6mOr7drQSGH/Iaw8SjRIL0WvMJ0euVycqEaRRLh0FfxFk1ki74oqf9vO92DQyVa/1gGnl
kuRdQ/vQuMR6h2pTD3Ctl3RBagcjO3ag+KcseTJ6Nlk6Z484Pp2Fg3Kq+sN5JTs3GWoqC6rpyWmF
fqOHm5Wzjny1AU2kX84+CmxVM9ouofVZnuPSlqcRULrcOVMm7RI7PgBUZvCoOUzMVCiM4df3UDj3
ZJX3ksRMTVb0mdQXMZiBDwa2Bv8LJ5Ru4sicTkMrnBZ6ghKd0Ystas3feg3M42jbN/I847uZSTfE
+iNse/tGC9AUbdJHtCBg0OjWTRMqkicOXwQDErdq6vs4Uy/rqGTTQmHFeoWFL/vgPpTaRzdUwipB
HQx8HsDzaDpHxmzV4xYa8rgds9J2RZ8B/CeoKcXSwzMk82d/ib1hvLAaPo3R8JCyJMWnMs25xZCi
ftGX6aPR0jtBbaMXcorBSqroh9R9kX3L5vAEfFm0dCA7YixQC3wNVsHdfZ3V97DXmHu9QPzSrDmU
LdaJHfLchR0+pRHugM/7VCoBdKTyvKZMD8oSkfBlXdTFprR7dgXeFC7C1OrS7qWbcUpYXJKzdZIU
smgxJVc4CKd3veUjRi778bROHf+HTFXDVUdokxKUxBtfVi/TBKEQrkz/gbIwJC8R9vmOOBqrUdlr
QLkiDDMMZa01A9huwwKB2vItqeeOF7bGIUhfJfFommonumiLDjVL24fxOy34KNImAIjiprX0MI1B
eKHZmbqMOb83ncqBnxjFvYkKGtuGHG6vQ/FdKcGsXilzhCphL031rrcmTlrYzBlQLElGujw0+Eml
kzaZ4M3j3TWtAxS5vXrqOekz7bIOVc7FseuXKPQlJqWVuPlcp2F4nkh56hm18QDUKHF1JWvcwWls
F5sO+X4kzdxh+ljiJiOXXxTJHtd27k+nUkqRG8+v8BH8anIVydKDUiGXj8ao+H6xDP4Nyw7JUwdF
RaCj0r/T78QZT9H6ZRKwWfoUnfcc5o03YpDi0hK2V1bVy/dDnD6OI9ezOJww3R63Ghe2jQ8kN1V9
/3wtErdeTgOkZIQVymUji3sx8esdaD2sI2zjDERchBoq26DkwNAoIblqZtQ7XWmlZdMM53TToq9F
zgn+fEYkkXkmN2V+LeXxY5CWPqkm/axWIAU44sWdkt6kPdIKsWkBSuc8HlFyBXMUPXWlelFq3Wld
WN/0MP0CD36X4PAiWPYjEp5YCxV5BvSzl1Xcb9hwIGzLFdBpgOVyijQx3kmg07NpN1YAYafRIlEB
kQcQkkoim+5ETfrruOmzlYoEgdsCZ79QsRxbNkNDZgykeUlEeW/n4jWpqDEo+zFNqvlrFzno/oaP
Efali6SOnoRI9lKpxKYVAcZzuIDpyv1kJo9VzGziMQPpiqbPB4UjkaEcxmmoY8HpomtAVogCyWGg
qGWkevk4h15qc1aZlnQzMBKHZvw0RLXABVsU22Qt+mDcZ8Heg4FNmQwQ4TgEjwjNjwNEKrNNhwcj
otlWfx5Gltu24VbT+0sf6P8CXkhKLBLJC7lOXeKRU7OV7hSruo/1cG0lORVHnft81jVCNjyE5brC
aaJaQZ2/DqgpLgISt2XYNCd+K3+DLSphoCF9prZybZQ1wAm7XFWjsUXg41Zpuu+xmm6UwKJvzrLu
U/+prNE8DbNoi6cjYVraj2eG1CbbbGIv5z4HN9X5k0HE7gNF14VYc0YM5CHn1Ik1YW+ZckI2bXI+
2UA4gHByb0LKJWqEobWMhgZYsD1li6xMxqVUzprXSer2/UD8VVXnmeaImCM5tmFax9pARWmBeols
yTVVghAIAQRpinkyW8FTXHJ6crE+fTDiqxXFkJaCkiUFCJbUMcFS7bS8rfxUcnMxU3wc/cTRCW21
0MF5upm/dLZFB4pbJUv1de/bZyKcVGcO9Awu7RL1CgJ4uJ9LETPJAyGQ+Mo1wcCkJY9jyFWacYbg
5EaVqXcbvEhOCjV9qsr6XiuJdLqZvCbWLkebc95pED+NopIoiGtfDaPU61v4vjqhowg3pZnIISMI
b2R2Jy6HiQfIAJEfWntEbSQtzzFdX6OTPKv2jd2wRSTupySppY0y8LVpzp6VM/8nidT9GCvNTeGo
YGObQXBoAyHQ63ON/7wZybmCgYtBkBa8cQxxaHCaGmzHUHKwYsyGdQu3guNMkgjs4PTx0ijjJvD6
lEstqu7x+mo9gmd/G8TG/F8Q82+KjH/epfT9ZzjH9Y9C6JA3x79KFJa/vVBs/7PQLNpn/1s66iQk
L9b5q0be9QPC5H/sorZt/njIv/9x9qOPmsPiGz//q/iG/iWFXrTPgdihpSqqGn9Xem1TVxSToq1F
SVdsyF/FNxTTFSQ1kbaid4uEMzWEX6Ve2npQf20ZBrwom8m/1dZTXxUjGF2hiqciioiwp3ZUjIjL
aAKKFMhuLCFEYRZ6cqXlmjyxrQL1IsY2bB3aRbg1ikgBjW0UPZg9gMLPSOic3p/UjgQSg/KtQDt9
JdPRuosAmxXo8RrTmdoqMJMGda4424xM2mEn/tUO+vERRqKJtmWIjxMWBPUPXdH/bDr/cwucCTy8
0Kjv6KDuUECAX4nY3OGF5sCAcHJQ8G6ABeWDY6jK06iYErJUKg1LB4UdEvRcOZFMXbt2qGgpAjMX
3c9Vf4KknNH+vOh+qzfy/4Eqiy7/xxto332LDrrhzz/1a9vIn0AF0wZB1U1AcUVN6de2UdBvdChm
QYglWGAH/b1t9E8UmIBtoOHCnnEUNtuvbaN9QvbMsRyCG1qK7K7fqVm/lqBQBahCKN6yS4WI4eHK
qieYlej6paipaCv0xiPHa0aJagFbxSGW+IYpa3UtJLX2qVIPxmLSmnSdTMUuwj0JH0xDx1KqtabL
fEZWfYFK0vyAmVy4byHb7OEdAvWfi6qCDuiH3bk61nstc/SLRFKdB+TQo4tgAksmwRFZBoD8qlO4
SqjG26R3i0YzEWNXskleZXTfc681qv5utnPqbHJHcpX62WaEo/r8FX9ref9nl8H/XQVlUNLvLe0b
yDfR94fvzxfDTfH4EBy2ZcRP/73EdW4EzKbEcub45XT6e4kLLw3Rw8UvB0cZ1vGvmwG2OEcaSsfc
G0DDBRbk1xIHH68bwAC5MEyEBWgq/gYIniEOzk6HZW3S+wGDDgEdN53DFU6DORirAJutEHbauu9J
OYZxbH8umX88om328cthTJma8LMAB4ArsXOPN9IQKZI5JmCj/Ni/QdcsHL206dFzsiHlfUlCHRWq
KZIq05WneFS8uWcNLxTBTZyMHHku3HBIDcxS7vGQEFCx1RR1+FNoJl4GTSir477U9O48o1yaeoSW
46OOQSktTIpI62DM2ru50UML7IUGhbKv1IkwLlWaLzPZwQUWpEGwa+C3gcxGCOYSD1uq9V3a1e2S
M2hCAViRMrCPMiHYiY8TancC7bm/iNnyhPp9CasTlo3pOVXiSGDNUXBaVr6e77McqAdOdDl6ZQWW
BiAdEZBjfyLp+DRYQxUsVWp/VADC6C6SFR3yKz6QdxVt1WEJVyiqQZjk077DjF47mZpaP1HjBN0J
0pB5geV2P9NQM6oBka4Ubo+w+jWWRRL2IyXeYhLgS1iZvaLnN9lsz5Jb0Ao8C7EHps49GOBudXg1
GLqn/kpD4CrAOVr37aXepnQPUI7N8I+VEvUMYL/6mAQ2gNDMHO3vLzbRxc9U8KUa/dFiFOkhGCYS
Cc50VaaJebgYE5hyqjXBkNZmVCGbEWNeRwu71fujKCLYeZGH/hyGTifZEf7OgPYPh5kg2bVO10jg
i/LhJImsq6ZXVLdo9WZnAy1dRr7v7xShiMu2jfcoBX5EUziKx54fAT0VgwhPgzIhLtKXzZogLoGt
o065tIywOU3HWttETaSS9oSl10VIerz/zmLmjl+ZQ4b5ZStyqByN1+oaHilyjOxeBuZFx+AA/jy2
6qgZKOv3hzpu9Ip3I8tnHNVgmaFZdfhuVRn6UWPH4KJb6L/rSo2ae2nqTRWokdRC/9dyY6ZLERtA
ho3moghk+ceArVGy0gB37YEthvZyzIv+vOp57jU099YhS++jJSqHhGu+FlSRW7J94JWiL+SNgEd3
pdoklyHurziBFfXZ81v9e+m9wLvA1HrxqV8lRDcYX/9MhZYgHIvmj5MmJTE6zInEr/jz5oP8pdB6
BV5CFxaQk7jD/rz5LBWdFFwvANexCcQu/OvmU7ELMPm/hbEbeQpN3L9uPv6KOAxeGM0YnCS4+n7n
5jsuWkDSMXQuJWS+ycwIMQ+X6SRBjwxbauPqkLR3qOUFC4XGHgqFwsWpjZ76Oi7vNKUguv0LJPTG
IXe0FYl2GZewVtYR4RcOdofjzpOVD/ilBytmDjP6RquvYiq7y0jOu9/2d2MsFIyFqaaYbONo2zOV
Xd/3E+ZAdoB1akb/pzHRg3j/jcQTvzhcnt/IEUaUbHo+6DESrWl0KzMVRiEBzry2yYaV5SvJhrJ9
jnP5mO2lwvdUfV03Q3by/tjirD4aG+aV0K1hJeGGefQVDbwTZztl7BElB88K9T0MgVPsdaOVWkeK
VyN7+jO9+8dg5o0PSHZBnonKMsnMsZGJZvi0RmUclwa/Qr0hlzWmN56XRmWEH9D23phZAFPYUMKh
FLj4o5vKccKyHiSJpggqthcqxlOugzDmiW9Q2gZY/tVI5J2N2eImbcFTvj+1Io16NbfEauItEeJR
EQ88uKRMqUkY26AG3hf2MiyteQ2+V1tkfWhvskGBaa4iGGrnU7dCAIQScos2h2IPqHQBOgVytgyR
0P5gTt6afgAGoD1Z1yr2NYdPNSvcmPR/6QfrqbMyqzldAkYuoQVRC/79GQD7JABVBOP0eY72j1LF
Q5TqUbjqA8QY0MkxHsPCTr/mfWXc0iPpXccclmg35CddspcwTFoSU8VeVI3VCqcLUA+Kj5LP+4/1
qprDEeLQBVIwWwFZSLB0OAVgjcqgbYSe36hRoqlTK1uM8mQXboTESEF6mNo3VDSVM62fNeSshylc
Ih47nTl4WG8HdZA+d3DgEV5A48RtYNgtgzwvUTvrMDPJNQueQxa4TW3r+yhATyMBMxyGIUVvCcPQ
DRR84xp8A5WU919Neb2fbRw2qVCR9iO+dhw8JFaBjIbB160p+q6Mfu52lhNndFIKGfcovwiR6vEL
/MAnROZdTW+FudgEeb4bMYZBuzqcTjHPI0oo+9L5DAod2Z8qCEJs1rXpI7G4Zym+w/OHy4viBfuT
M5baw+GnGCuShWI0fNrUfuG2dQy1rcgRCabJhR029nBXTRoqBYdv3p3OqMJdxGo3oKY8oS6A8bOP
RKKutdD5R5wGF0PSAKAfkICg9elA1BxVqZfxyAquy2IeLqJKDi9r6tMorWM2sIvCxLigzZBeRakB
cSxfBQT/LZypVl9DelK34KSMq8j07XGpNCOdLgXbsQFFx9sEEsBtTLz4rdXbbqV09UcY5dcnCFwG
mYvaIrkVp/Th7Gi90RuBpvuer0X9bVpO8holDOOD++ftUWx6WkAVbTQED0cp5zD2JUf2PSewaZqq
04+iND8yORC/5PBDC1oG7yJkAbGvEsfSCzwZ9n3RXBmD7ymD2QKvmK37WtWyRRDklId62khdOdRo
heXqB1fcGyMDISIYQAuVO0AUiV+OHKPRALS2cbze0NBSo31Asp4A3K8byJDWLe5p4R2a69YH578o
Why/MmcMy5sIwtAQZjwcuA7NSApjzfG0QtaKhTba/p3W182D2qBUjK6PIbkZmsu4Ag4Z6Sxopk0B
aMFYdrFaIs5hW+U+TOTpO6XkfTXQ0VZRLUWKOU/rG1+NpV0fWtrNjBJJtjDzPLySkjz7BiNEh+Ln
xBdjl/gfpCevr9SfBydCuhRQWJyHLzWWWjWVpex4Yen0K32wnWuwaldQ/DngrbFbQRs7o60drh1p
TP6rKWXDwT6T8bASxaCX3zKBpCLpEMy8Iim7dVvr6IBLOTLcICrWcVL15ykW14tyAqslxQU3rGIk
qzmVtQuM+Cavyu27xPILxNH82dXVGXkT2UL2ttApPICDWGb1oLqlXP4INAMaZVY/4Lnmn7UqPnof
nNXi+x9tCXYDZzV5JchcwvGDlwnGUenD3rK8KlCtq5njZOHrTrQLsxbzBQELWNI2dE6i1tfd1Kgc
zBPq4sKvm+Duv3gUjZOYwi/FZOyZDx8F3RiUaZKCPVInNRdyVz/0uOksTA2BGntWpHMrBERc6QHF
0waVdhjOe0Wr26sPHkScaMdzIip56BAIkcfj5eXwNcFbhTxIVe8RGD6ZZ0M+wf0j2hOhtYuUVs8y
1YL91Ej6hmKDs6bQkLplpBofLLY3VjrFNk4q0ftBP/LoWAw1FagSgZ1XNYV2i8KufWqyU3eNkleI
YAUWWsfKgxO10w6AYLV7fybeOJQ1vginJTmcbh6nV0XltzjhMvro+P6p3zi4DWV6/XMN/puWv0zL
Bcb8rwzzVVr+s095F+XfcI9+Lki34Y8/fpr8RfmP5qBlKX7Vr8I06TnIf4DJz2qkyKr8lZ6jVcoy
BEMM0eQ5Befj/ipMa0LG1BYJLPIaOL3/lZ0rtEBB9lOt5q6ywYf8nv3z8foBXQ9KRTGBRwiPo2NM
ge9INYqDDc4PfQ5KachyOh6m06NZXzo4PNOeTFREKDTtLgZwGi5UVMYu+jZtbuW2WsgwiEF2FKq/
0o26igG4GjFYPAvPi3Es9jRE23CpSGpwY5uZ6aIn0V1PLaJeXgd/fBM36v7FV7n4eQa8LG6qR2VH
skWdkhg5N+mIzD/ijV9EEJEjUTeL88QFbtO4wWRnF3o5oCsXI49pTA32xE0DgtBBFUueivRUqxv9
srPLZA1Esabd0/ZLsAYXMWXhLcIP2OeGym2CKhpmpc20afO62bz/0MfhOM8McQT9dRD0sCPlo76x
XSuyIU1JAp4WX+h2mEcvGLI7wscelQMcvVq/GT44t47rs2KiQK7YwoRJ10QD5HCi+EiOho9x7KKa
rt4m8XRXYrS7QFgQ7LKln6tmba5iuiNLwPfRquxy54PD65lR8fIYF49gCbsysQhF9erwEayKlMnq
eYQyR57H1NCSnHQlvx8VrVumRmidyg24sBDb37UixZKXTKrIQ1oAVUjA70LwdQutTL6V2YA8KlIb
H0zSkQUYNReIIOJopXZF6QOcz+ETzpA+sy63mCTtLupPO2BiNSi3vsWcJ+8WVY3rT3wOEmiJ9OgW
uYp9qn2H44NbdbZMfMOd1LUUZGvijeXc2S5CwDBLvkzouMI0LVGnRLtrFTnXdfeRlZf4fkeTC4cG
ASeKCmASjh+9CmmFZMDN3EbCPXsea5RCcitEcR5NlR5TrA8C6FeFDPBuUKJo5dNeoGN2DDyzjV53
OkRXCJikaTXY6U6eynhd4A3tpVnin4Jgeuza2FrIEDU8O5mxqh6Qjm2Aci7sxjTXrd+nHzzW62ng
qbAtEE0AReffh18QHHQNiJCncuoRgxxkc5dF2dYbztjCnSSIRc97+bfuyv8XsAShO/XP9+Xt9R93
UR1E+Zv1a/Gzvy5I/RPi6tw8GGs8d2c5BH51bg3hEqkLC0mMF4g7+Xa/LkjMJVHsFzg4OkwqVpJ/
35AW9E392TtDx6WQ1sjv1K/FEfRyF8H3ARWkwd3jqORpjg4ACQ7pEKCLBL+oX6nRtJ5s33sxMW9c
WWIFvjfEUQRp0qtzoBb47hjqp2qJjlTJ+dY71+8Pc7wRfr4JgQNpJnCPY4/IlqZi0GJj5/rpsCr0
bF8Uk5sYzp1UdB/suVcHuxiLtjqsafrxlN/5Oi8vYcdAcE3GAMtF0nUXKi3cDoHYxuzchxeSJ7jk
9btiCtZ6mGyjbDprJ30zBdpGzK4zTGsshj54fTGLx7MMJksWYC+an452+EhKrCtpMY+Iw4TSVaml
m3AIMMbudoH4sLV9G6Tjz27WP5awPxry6HrT1WCiqk6OmcnB53xiWJroY94t8w4FSATMjNH5IPx5
a7m+fMuj0661IYTUmK4hmI46OJI6oZ58EKy8xfkDLUF4ipyfjZzmUcEitlCTxtiDj+sXF7Ocf81t
fSMxFhWqU5S4T3uz2zUtqpNtcSHr+kfjHyd/YnFRIhJ1WZX+5/GWrHWjU8GI+q7Zfy31+nxuM3dq
0k2SO3vbj7aowGxjw7kanHRTZfYt4tIfFMefc+7jxSRYtoLbTV3yGP3r+JMdaH0G0yujHzPHX9Q6
25dUp/AHugWg7hZRsJC7wcPIbov6bLOw1WhrQ77tFPgosEQClApofZ+wFPap0+0SWCa9nGz6csDM
qrh4f++L/fb6eflmBHzExces4Kouc1MPCz7ZZJ62TbxMJdinKp33wbmWmmaHOMUpUrCP7w/71smG
zolGE5F0BQGdwz2XIao++miEEt8Nj06dXZRF79VmePX+MCIdevV6RGkUQOHvci0cHdJaYCt+3ca+
m8g3lHwuch195wzcd9kWK/TLt3Gvb6lOr+RE2osjJi5CDxzwHhLdfsjTSwTX15QQFlI0u6MVXJrJ
4GXYE7QSJjQaXDZ5ggkSw/Ap0o1TVufQClxE5ZDrz1x51Lay0nsMPhnh+v13Q77grZcjf4TXTRhH
ffJwEufQthOptRw3V5yb0Mou1LHfgSU6NRvfTX3TpbWSLFStX83CONMsg0WbPHRN4KHLto01nRJ2
9GUcEdKjRFxSsh+EEnmMqD/y8BPVOd9YQrRBYgsRJqvONhiKrlKwEuFgbpDJvZpq1mVdLFCfgcrb
LRtlWkMn34xqj7oMgNAmWOeZsYBF4YmZlKFq+Cona8OGaIZHqxm8sTI2NTMa8OehM5wZVXXuZ18h
ZgCQaU5i2pf4s6+6MbyaBlhshjO7fpF1MHnxdw+yvWP1SMEbS6eKv4A/xxbGWOhZccEu33dTsLTg
kAZj6rZm+qWa2l1m2d8HTVo1zbiuIjQbw3g7j+oWIt3CR5MOYMVGtNQMuX4AwLqN4vyij+BiS2F9
Trn2FJn0dW+Ga2PIdgV4Qyvwr2enepBKBETLejxTB7atbt9lSnQFH+U8qlLDLefkpp+QKK7z9CJ2
9A0iZ54UhF4XtOe2LdHBir7bcDC4jNZFEHlp2aMto36OYr6oad/F4l4wqPtOjtdaS7OLPWNtaKdJ
bQMt8j1xkBTmU8jcinNXzHU5leCJPL36Sg8eTH7OH2nG9zHQN7nofHDtbSyzvFLibF/7qZvN1rU0
DLs0klZ1Lu3F78Lubx3MzbmThFsr9L2mTfdjH2wzLGUXljGtUca5iXiPPgi3whNMcPcyab71NeMU
04mTUZpPaD+ctkGHUAx8Jmdc56qzj/GoqiTnUpw6UiSvA0U7tdNwDXsQ7TdjEyQUELrwasgRf6cc
nS/rYXycMmkV2wiS4xyFhibXZgMQLHWuqcPd0urxxrYmDUPlZzEo2T6u5HWJo1SGR2KmNCcNWoiy
r5ObhVupHVZ5Em9NI/AGq99pBYSgZnJLvz1JewNuPAKFLRML6yQKuisfYJhd1ec0gzw0rl1tSt2g
ytx84GcCFqGFByggxG9NniUwmtC0VeuTrtG34lPjx7iA4OgmtnQn9e3JoA8eVLGNHPTLtArWTSGt
9GBcUZK3Fw3EjbzvTtohuCI43ibTTOfZf14DQE+3oOWesHsB3ANXN5xdSw2uTVpsesrtwsVqojqu
dDCN460BRTNgWmvxaUAhKHX0paGRqGfA1VgnfZZtDMW/zdTxgxPqrUMeLAk5sozyBb2ho/OprszU
povmanZ9bqE1FeSomxjqB9f+q8KOuPZFKYxaNrU0SlaH48S+npYV8irw9ZInfJsXNQ6wQVpcpMbk
Noq+xYtx04n61VR0XiXlF0ke3Is7VTb8zyEaSItmzK6QUvxswbdDGBaJ/sl9/7hW3jqtaWGDtEbh
i37OUZiJMlSYZ3jRuJIyGbCt8HaenPnbYOibWNW2I/+W8KeAs/g4o+6pG+PaolqFlPhHXcFXhl/P
E+ZY5OIESkC7RRz1ohKmGumQaqnpuNMQXkWtfaPn82OXTOs2y1zTwuZPa3f5UD3gRbmsLA4L6N/v
T8eba+PFIxzNBu5HUtaAQ3QNbTyzKuyrwwIzL+pv74/z1uKA9aHTmqSayRo5WoR9WkWS2mqOOw/p
l1LWTyHcwRk1Nu3sPO+RvPc9y5rcjmOo0sL7qT7XHWmlcQo5fn0iyf2qdpx9UUfbrGPbht1Hxa7j
Pg6fg/sbrBYQE4f/OJoLE9eN1KoVx0UqfgFSzwtrDh5QJ3EyLEzMFwRVuZOcWymAyp1xvb0/R2/k
f0KUxgCrRJMYoPDhcsCZRAurUXZoJn4dm9CzffVbRByU5h+lf2/kPbToKSxiI0xYdlxUxsQXIde0
clw1Psk6vORj1Y192y3Vaa2VOifyT27VPyZawJ94+KMAVzASHKaYE8g47kylJm7abcSQSCZ4CRdH
ZxhLuwaSRaBbK2q4sCoQNvylyDr/h73v3I3cWNu8le8GaDCz+HOLmZ27pVb4QyiMmFMxFMmr34fy
+JyZHp/RehcL7AcsDMP2yGqyyaq33vCElas9KKQB1Sb31xUBbVlLbbVwVrgzqyOs/mRfmwtf1wt4
Z2hht7Cg6+PHJZ3A0RW9oRydlo9Oppf2hN8pp9ExkAWxON6h0b0tU+EKVZTLlCcQ2e8O0pxBldeE
EzIOv0QLe4bGbqzBYi8NuxIgG5adYOdAjVHzWz17hhDmM3ixV7Fotww3vf5+P0EvOkucvlF8wFJC
UIKoQgaHqzjjpuRxzcYGXA/0z43WJg78pYKxindTllnS0B/UOXJGZIHzooYSSOUEZfa6S6DDh/OQ
HURETLNQ/TVZ4nywYPLwGKsCIKQrgz4LMdr6GEnuK6iV1WE6t+ZyHKoJmkHZ6OoNUsS0CyTkwWum
ZeCw7ccRp1vhR4kAt2HhTPLY06TYw2kHcbjpTZX7zRJP+zV+z0wNI/k5baPz0hToDQqbzsxxRkPc
cE1FopFsYbgRFNNOT6pnaYi9CIojbR1dxQ4puE62aENY8wh0Bt5DtPRW12AVmOkpRvbZIus1arAk
e3M7GzAnZ0nIoRq+PkPYlx/EMj6bkIiGUqu3/l66IDHEiSpOmg+VxZ1g4m8uXHibfkx4fnU2bEpy
x8YZlZ5moe/p9iKopzjw5XwGKzE/5Rg3YrxzXgzTYT3ypwKW3+LsrYmMmplXokI/T4+UXSdM4DIa
9xHqkcjsD0Y178d03KhwbTYyvFOstdgc4YVZbjUdZNnysBjZOWNIurtnwHgszPyPa8+IREirNO5J
jRLycgyaGcRfnEK9uthJmp+WObXimm8qFKe1lp8qFKyZCXa+wPDY8MsJTEZDONJd1l7Iukb0Ccx6
hKmRIzxhDa5HLNRfgtkAb7tbPFUssV65Y6p9oCO69hHWJxg4Mls8lmjW+m6YMEDZW4eQiXAxajwg
AWUn0E3alPsSQybH77Cl738f7H49/KCzhZE5nPWgIIXG/U3picFQNuC7m3i0wmWtB2R12CzIKtdl
UGWqn+bxxQDWLlVnr4uQBirmF2XpLwEXt4CmJUAIGpSYACL7OeDWYisyUZlMe9XWHqse/FMVrIfC
n+FK9Puvi0r3NgCuzRhgc2QR0BW04G++LyRY4JkHgVpb1bJQgGIKECw9g3BmcjbE1f4baTyEqk+C
ljgt4nDWStc2mZ7bNjk3M3xA0IENo0bYjgl3UcgAgcZfdTW1yBRjAlSj5ERsgLtZAqkRZOpQmN5m
eRqOSzHQnqxpzvpwUaQ1TewNqeZLM4qCFNRFmXtcH6y12bVAXRmCuZOnN1Ax4fB/gPcwLHeGDWBq
YW0oOwjthJqC/pGRnlF/nDtsHYAt9iZGQAx4DeiScQqxeCT/s7qri7iyU1A9IHEGC5ckfsgIbAZ1
fdlX0gxNobUCLRCjFLmHlEiFKLiUW5XpO94nj5WSnoS8PvasrCiZIodpKCoaxMuhNBBjsVZh2DPL
0ZlJ0UWEjkTFBQdx+PPb9zMq6kq4CDhsIVSenAcZLiizWPiq2r8KLPk2TzoUWoji61VzJPoQjNi+
AloREJE451muQ78jutS6ZkkK3kDcCtsyjx96BRUhKsdqrBoIaYwOIkEYp6UHCYQwgnx5r6GoAw42
TFCsyRVq4Hp04xY0lC6Oz20vQnvBVXKcdT3ZguJ2geJqiJbZSYpg2rgU21ZUQkDDdwT1dCGYzrov
OqABlUqFiir8+7AWZhT7io4tijpj0Ea3b5Kwybibs/i8hlmoN91LHHIs/WCNjIE7A1/Ezw83Mz+d
4MgI7UzLANhOawu/l3EoLqs+E34wgBIBbt1FbrT1CIZAkgJnOB0UuoFoAUx8BAh9tIoPXCqhkF4C
J+8DpJyGdgChUTWCVp2QQzVp2itktrUejoti9ZLn5JKyAdYIxQkkKN/o6+1aeGcIygsKqUbsXxNW
EGgyCYzmwjKHzVycoCBzhYzouZPJuUVwdsyhRMDC2Djuovu1xE4yWFdPUGsQGOB7iGjyFFuCnkO0
Inb0AidlDSwWx0SrQW1dw1qpMQIRdTL0qp51kBnXfBt28RisI2ZCeyja1JISouUfFoZ+13XITtpl
2uewfaC1AatQCP4UONuzJxMmotASKu0BI5LNetKzKv4id/6byAFYEXJmgPORPd326nu0t8q5Ew2b
mBzZER4mDl4gejYdSFU5uhO/D1W/Xm7V1kPODzwT4DK3wHwx1aGMCx0hWyiGzZqfJKiaSVW9rCu9
mfgXl/ubgwCMcSiArsBi8AP1m/bZDBlZsCe4YdcI+gUKbJYaACYtIsQueguquM/inFw4ybdpUoIe
NFiT+d1F/B/NBP/XuJz/JwoB6+38v0b+XxPx/zwktAAQe3v5mdS5/sZfo0HyBxDKwO+BPInBzTrJ
+9do0PwDXAv88XrgiTj68Fr/Gg3Kf6wkBRFTQ4BAMLnHufsXqROsF4wsQGkGIwQNEvOfjQbXiu3H
ogPcZwwgoQ8rAW4CIMPNmTvDRQIqZmCRQbFDeAfPPdnnjPfNZmyYCI0JWbdrmK64DbwhrGoRnxbA
LTZjNxkmuHdtBGNZvbUBKJdMJ+1G5ZSCvWktUsM4VeFMkFhq07FLLI3MVeG0lUCPszZ8KTEx7YAD
gvIxwqsjAEok0pya1EixytQZMwBcd30CczAoMUEzLV2eiArHS/RUeWc4IswZDZIgvNZSifivcgQb
Pg7wKcpQoyZIolE3TX00fCGZcpsP4WWtCRkexmoGhWf2cz40rABisa9kWxiKEANBbvFRv4oQ7Vp1
zpr/L538i5ytIiKz/d0Gu6ziGruXFwbbgx8Rat9/8a99pvyB3aXCpQf9qhVS9sM+U/6QILcDGsSK
IcU4HS/1r31G/kDDD8QcYKaB1F2RaP/aZ/gR8FfYFJ9UbMzt/wF3+tMh7MdtBg7aSsSAPoeiY952
i8zu6zoBjF9VbF7CuJ5J+gg/pPaqpQCeNdceglw0qqu7AXYQNmyhVCsv0sJqcIzjlM4e+nTggDAl
X7X6/iblRnoPciugC3AV+wVAxQt0UyptVOwmh7FZ342VrzFxMxTzawJDHwfCAM9gYko0KZZj0zD0
I42BqkV9nRdxDgyMFApgu1lD7iWJiZRj9IdSYWfGSNGMuEDWOqAwqeC/uixRZxvcgHRZDjNcxpTM
teMcUvwmWVE00JKzoLzlyRBd00leUqgezaDuiBtkTIX9uYT+L5xm/32VCXRMeJA0AJmJaSmgX+jd
/W6f7Wv2URf5d6zLjzvtbz/oz32HtfMHpFzV1T9tlSZfdTH+RL58/gQdbhObcpW6X3/yfddB8x+/
tGa+a3/5T2GCv7YdUnnsVmA50QgDeUkCkeof7LufwzW0QvTPT4IfBijiEBJeu3w/tI/BZSQquHfJ
wxCClg8zisfliwPhBoL46yVuYCK9pPRMWnAJG/CLl/GxOIwGrsTt6isy18+N6F+udHtUFwY6kiZZ
3TUd5h+LL8rvv/8in1wqDZhT7ba3G8OaKlcTnjxASAAq2/vlIXLFu2b/FaH9k5j171j4/Xv8cKGb
noIqTSRr5AmmoKqlJE4JkzCXQWjnNXEDeAuHaC2GzSY6DjYsj4PZZnsF/Tiq28TNA6QjLoT5JOOr
HPtvn+4Pd7X+/MelkqFHsBRz8sCIj85b7rv1N9NBT8zhNnuZruPzBC8o6aun/nOf+deHsa7gHy6b
sEhWWwOXFUPJZndTsGzhRw0tuvtxI4UR7Y7daGWIoGH41cDh5lD689pgjK4H44oO/aXH3QqZrmZ9
8iC9wdOEwKr1ubaGJ4L69A5eeOohd1PZ0TCMe/0hsBz/fNc/Apx/rp9+vfDNtjRlJjNRWpfa7KyA
E0aX61vt//4iN1XTr1e52ZmdgvkkpACSB51RiMc3T7BRlmBGDV9iVPo1rGag/26NCv39dZU1B7xd
35icrURYmDJgWvLzKx1TOLcB55A8qKXDqq5343heHE7MhjYo85AWKyB/Gvqp1LLVbDpQoFRCS6b3
G0MSCrj4GnDCHQdmiclU7wpJ3Zs9gNX5ZFwygT0LK7OnJJlTQkGYptI6oxY+6tlIfKM24C0IZxR3
UmQ7r7qHZV46+MI036V9/uO44gYp+9fT/fe3XAuLHxZuJSXGPImw9gU4+NAf0aM/p5a0j+l4nV+l
J+jAfjV8+rlU+fWKN3GjQmY/jvKSPCgXlVggrwpUdUonpuQgJBZ5JPJXb3L9xN+9yZuYEM0FG1kr
JQ+tU760fuTMxBqcyS22IrAaFqhh43GhaJg4UHCFcXRhr4gVAq90H25vHBxNP/GKoPMLD/+dHwRb
3nyFvPy7AIJJPVxkoAy0cg5/fg8LGcWk6nGPbLtszD0KoC8GU58g+tunQOAvIoGjBN7+7QwWVIdW
UVmaPoAEbOkeKFG7/Fyf2Xvf0IW2luC88Yy29+Rp2ST2fOgfJAwHnfS538zDrieuHsxH+QJFOdpY
80NsR86U0Qhmm4HgSpfp2Poi+GDfALZ7AnDsnal2LjknAC2Pw3t+jChsyDczbSiGDfHxhdOvpsyf
ajG/+4Y3a7lIWkmELG/yoNHBSYLRrg4CXVzwcwsKlI3Dz6JK8zC5kAA2j1AYsiIq26WrvsLS20qe
RRrhn+0FCBmK2ehXZ8TPg8E/F/6PL+DmFc8wrK5UKUoe0PLezqGYWN0VMz9v9PvaRnlMem8KpVDc
YlRyNLdgVf4+oml/tw9+vIGbfVAB0CeOkBh7gBn4Vg2TJ0iR+WARbPgxt+4MP7OnDbFz64GFnQ0l
TCyKNmytPux2ics206l6Pb68TafCSd3CyqxHtFtt5YmUeFrJRLNd/SCfuw0XabPjm+GLbfzJ8//l
9WKAgjwUJiWwZPx5iyRyngoTxD0feru3qwBukbpnvmmuZFdu5hoOYnLj6JfFGQ7pe2/197H98fsn
eAOp+P4KkdYCfo1MGbfy8y3ISSzMRM/Sh/QqX+Vvwll91xPah1XpYESmohWugLj0xRe/Qbn+etWb
5GLp4lxTqjJ9gPXTQfMFeuy2vYex4earLfTlpdYj/4fjgDVGA0YjLpXvq56WO0SEyE2Dyon2CJxf
kek/WTW/vNIfnudNBtEqZg0BgCp9UL0onGxore8jq7en7WQjIO2nV8GZn8Sgs5E+Uh50l9w27PTh
i7f6txvzh7u4yTCMuSwWo8SXxqb0uNf4i1e8Jofk1dzHoeYAu7kbYTqwi/YiYqf3+6vfAHi/v100
PEBdQm0H0difH3lVVJNURngGg7PYhZ0dwC7fFHZiw8vNaj74Ewxs7Yg2obyJbdbbO5i3fre1/49p
AOzfcJVf3sQ6JVzbleB+3TYQBzMGpRjP4DF4LWlKHy+716ub7lta2VhxnQWQPH0Ndq8G3cBYlUp2
aTkydUKvoQk9BqpVWgfZEq0yLOmj7j1DTtQtvTvEkMQ9O7nlbxPbhUoCPi84Oiq+30hfr7F7Kekh
CnAKW+7GAuLOhk8x3cW4REefTzvD3dTe8ymnhwW/q1HXoJqteiI9TTZgge7uMNrc6azItgpqebN9
/OYen85vznwAsUl2Fjelu4NoaRRkG7oZbT087FTn+S6xFPoBF226uz7bLb27tvj3N2bP1mG3UDUo
qV/Tu4Li+lRyFfroRgH0nj8fgOTqVmLjU+E8gDD57fBs4OZOtV3Sy36m77vnBV/B3gi2cz5QRreF
hdsObPcUXmvK6Q7f5x0TUffef49dgptDk4j694MVWe+PkXN9joKU1tYRNn2ItBdg+6zaOuBZrqtj
2rzifQBzSUt859oSaKDR0+5ij/Yu6OmdN9Hn2XveWO+Qy8AfPU/4UqK1IGriLIfwn915h2dUasi5
TMstLW/BN8x3PT2DFmnNRx2fUlqqjX3n4vN76sBnkObrv7w5muN4hFrQhresixPudZp7wdGd6JN/
j1tVLG+0go4e0RLDut0+7C+bwtrT43bBct76oWkJVms74TZ0zltCQ9N+bOnGH+iFOYHmbHERC5kW
tSAgRD9eiN1ZyEgXPB/vSaUqVtwReI6QUIT33UD3FXV8DblEjVcxWPuLTH0noe+Lq+GBKuFbYnvc
FUIlpLL7Qvf3wEPexfQZ8iiejgfnnPGPhobx+u4yejWpYUMd30rwh9tvhuWEjRdtnFCy1jv7Vluu
DVESe7T0w36LC+E+rcbaHVLb+XDs0Pu2JjrO/n03WCEGePQeAQ39tKNTOd63xcr81tkN4Wm2dqM9
uqMtub3t59TfQUzHksMrdveMZbU73I22O1uzw+z76+6g0UffwI4YbeKJnuP3tkGvu80Jd57byMic
xoJNAt0MzuGa27S2PxR6eXzHSl63kUE/Stvx76+WcwxnLMC994THV9KPq//IKZ7ubGf7ly3EGen+
KbaeZndyQqc/zTahizM6glfbCc02EcXZjr88KOnT2PXxsJsQJtE2PnX9vMECvs4W1hu6d+5xd70T
Rtbl9PjK6WayOzwQg2LnuTAmCu6uIt6Y7hE8wpNhF/ciLfxmz8LKCr+itX5KF/0uvt3M3mTYT6Zq
i/hmILw8CpvHxX7ddVg1V7wpbNggsXaqJePR19brndc7ZfCGtkEbPBC6XXNXoKxcxbr872WFAJOu
mk/Qe1JvTtwmiyS4fbEUnYMqEJ0YAlNeE8SYWV8yt0cDih90n9S0chSrwoL7/elzI7/z/fT54fI3
J7CZmImuVt2aE8qn53o/BQbioJc6yj7y9YPuNmF+aL+o6f+u2IG4CuQC0UaH0tLNdxaTPB2JwtOH
Dj4pTqJFRxN6mFSQ2pcK2DqYNjW1FU/M+KrLt56lt6sA+nMYs6KeBwFF/vmsLUtSc0nAhbmzBOIH
+VCf+KP8iIqk2RlH4e67hsw/6k//j6HrV82Nl+q/6MC+vQz/VX/816V/6VNoyr39t9BNR8L5nyen
tC7S8UbxGb/wfaCjQfEc3ZBVvAodKnEVr/1hcKqr6C+vqigr4X/tsPzVWjb/+JTo+xSohWgfDIr/
NdERZPkPdKJhqLximv+cEf2D3jLK63Xv/3tVrJpiqImBAViNlkEYNm4KC8JHJnOMVhw0ayZ47kFt
FiCxTGbDuKviVOZ3AqB0YmgU0JalYlLrGN3Xkjq/anOvvsZxExnPUEDJgOoz4dxnKaCEZ7TQ1VgZ
QIlYcgDfYPdz7ms4Mrki/FjQtOozU4tXBNKUgBYxV9KhBXgdZdfU8IVqTNHarSjWKmmsUjESfldJ
jYaEnLeVH41MqxVnzLVlUq2lb9sOGMd2zq8FtKXzQG1rhrqWGfyDl03/nMVMNlzSg+yRzobuVHDP
sCMz3U9Ahd2xoawsOBTBWTirD8Kgdk5eDiAPzOlVH4b6DR5Kmt2Bd2Mb8fwqpkTZLJMQxiK8zxMD
alVJDzeOpYLobZM2FW1KSfUWqP2AAtls8lzrLCPOe1eCYXAwj+ZG67TiALvHWLehB2QBEnLq5iW1
c9a0kN4GHXIs+nEPhZmCgqyLbrGRnKKSQwUsY3sN1JygT2Z2GcZGd8gYkwD8PDg7Qb7bVTRMIEtp
sqXWOMTgIAbtCP9SUn9IwnxStBzCfXUMusmU3hfDOHh8hPGWMWf1SSrkVzPLVIsBfWqrsLW6b8qU
OblcVk4m5q9AtT1XEzxvsC5rTxeXN0VPhIOoDI0jp1lLVbagjCEoF+Q6HS+5OcDeRZXOQKLpMCYU
BuC04ug+l+f8OcUK8NNGbyD2h2F7zwi3pBiOIpQYfJju0BJMxHe+tPlVxnAdvRluDPqlhThyoJtl
pITdOPbKO4jqxMCCrAUY7CilxuV9liqq6Tap1vdeJugiHPcWlThmEbfgYcKc4yJMfSUVEO0R4O9m
S2qbStxWRomg10N6NdGPxtybpHYI1GM0AshS3M/zNjaGzpSPAMoIPEZjrBclwIaZ1lS2uhhj67Ua
/KEdNV6Gcyw29bwhtQjdwFhg0oWjb/piwKXbEnrwgCDm3J7gIWqeRt4xH3o4hiVBX2EGDjZKLD3t
dShuYXkswgCzaRRwGG2KZe/DZKzdsShrPsBp7GFlVNWtBR6EHvIqnvdDnBtd59QNDEq6a5dGM7eM
DFLU+VjBXC3m6V6alGNs1Ird6kpp9UQYYRtQ6glaVhFEmaBRPTTj6mmkkFCWihlaTV0rTIsP82+o
6caTsOFSIfrEBJYPpDUFYsnC7JiJjGoojdpu2zVtzPwODjOi3VVTBM5anc/mq5m0kV9oYzNYPIkg
jgsV6sgfIiGGy1V3n7BaexZ4nVAC0UXoQsGQ152HJjmqtT57hiBIjilIpgvQgugCSoEMAZWbRSKi
U7lUC7Aa4HPQaAKN+qoNJL6OdbN2gVMVi2CKAOwtlBuXsFNBxQHXA1Y45AAh4nTDoqYKmphhw67Y
QyIy7pJYZY+QSBE2dc8x9QaKb0cWnr3EoNvDsg3LHk1xPAwFLiyqtv4vSwJfCK4WHsk58bpOSmK4
HxnphrARuWvNiEdkoQsKoFWtbNAW2kHDcJsvJhzVK4zWazMTfVFNsw1PuLDBSFK9TzURKOo4gSpg
xwpnXrKgS6b2ImKfQNoOl8z7ub0AV06oaH7elXmN0fVFtTWaqW7jdeC6ac8eP99g3TUilMsWxSby
+gmCzr+xiWFqXiYvOXzGNhO83kNWJzyIk2q6IzMeCWJvdOh7pbMkoyushDXojIx973awqt2QlnOX
izUsBweItaGRogQpS0vKYbN1aI0RqDwgB6200RKrmfQnEs3Zy+f1a1PHEMXQ4STQ4f8Q29jcfz7D
Oq6nOxF8goBAOWzaxVAieRCx9d7jTiO7SkmU9ynrxVMHofCXzigqSDgu2Us+KOyxqqLldSrHcvX8
gBo4GWeEvqnTn3JJmAKgFcw7o5vGC1sq4Zo2SQvjKkADM+h40LaoyJZLOmS/ZcI/Ui7Eu7wjxsaU
YKoD8w+zIQ/QKoDGTdBE2QSbWjxjHZaPsbDUxRgqoH9miZVrogSXQ+S+coKcthn6EEL3HaONoeWB
AEjlXZdqYCNhDAE4vn6IavHSt/l51it/qkDprAlHisg9uegCoBZceZj9QVFeGwKYkQiQhU3irlod
MrH4G3LgSouFTqQjiZeHMTVr+D1CmL3RVeiqgZHnLUIv2Oo4YDHNy+ymDOBkM+5yVx00oFxromCa
sxBKBHjWxqkpgrWWqJtOqTsPTXqULGOqWDqEtKkRa7EPFnEMHyC9lKAv3r8YrSRb04D+esTnK2hq
KZ5/fZfL0fPAojeootW2BLAu7CPaPc4SE4DNufIh6FU62cCxug2EYkCUMJaA0q2PoZF+P9XaBGO4
pXuck75xjNEQNiwdBZD4QMKrGKZHepcEktnOCNwq+ZjEzoXysA82MC3nguPIShdAmIFvFtgEmLkC
JL0OwMgs5Qc5F4xdo02JTXgfWwA8k81cVKKV5yiESh2N1Sa5jyqQpgQeoYBsu7Dts4e2X7xGl6eV
MwTFFKKgZSzlb6mazhTUo8oqapl99OATQ2Kmg5RtF43wyJIwWZdmfxmE1hk0KAiL5lTZgP6ArQkv
ulitA3UeZXvOwHmJC6j1oak6QTKGE3g/JgiDmiGEowgtPJENAfZr5gnTrDuD1AS9ucbqOrFgD1q9
ZHMKKDLUNk8cHHov5mNkaVFrHkutb89SBzFXxShEu4KA6qVmhuzF1az4OTw9MZgq0smOyy61O1Ey
0Jwz1MofQak6RbEC0AwnmZ3CQTTIgVzjWHxJul+6sjiYhVS6iNVjgnmSIJ4YidgDDAf0FrYB6RDA
nBQcRejXwMKsxjGiz3IfGmb0jrJo3keyxHdi1RcQ9FclmzRNeUrFtraWto2hLDdKTlSCPIsjD8KU
kTooHtB1WK8qUH+RWLUuEzN2B8sxFU1TAQrXA0RznyuzEjxj0Jg9aayzliXmwTiWOphGwGinUyts
0pLkgVZ10kbRM8OHbo7xPg11gyWZCQeoE45YpnG+lUy2uIiLEmDk6jrTn/hkNYlglvaiIsgkgNzO
ttzPMFSA7Zu80KxvZjtOYWUL27kE7CO4k9nAbQ/IFetmV6dQPszyvHBrUK8h2CWyS8XhmDAryBh1
AlJ1kxvz8ygLPc0KOY2tmBnxGdUBtw2IxjrVxJNvmVZrDoeOgQcuAez9EmjpOsOMOXFfNhoVkanb
0cLnY8Nl8wSflzWFntxOz4U9r3n0hg/OjybvC6dvEf9hD7bcjyCe6JHaU4hjZsHCTcClZ9XW83n+
FkNm6Z00hugJumG1TQwL1lwBoyODz4IWRdybpAzIdA7ZKhuiBz3yY5xJ0Mr/MNFwBmTbMCjO5Mc+
590ORNn6pEI7wuJVfW1TBlx3Ai2niuXJnYmUEaxbLQ10GDBZSo8EtJ8H3clmfBAxqg+c6OdFhi0T
jMgQ0USyH01wiEUVM0wZHrI4luXBZwynCQCc5UmdYeWJrAZRrZ2Mh8LsYYhKlDDWunfDHN5gkIjc
SxMUu8obEJg5TNBBml/0HuGyYi7Usl51nmFSFmcvRrHg9FsgZSkN7YFhj4FuoKp01gactA1kL5Fq
oGtJdFCNcrEAJ1pEZ6k3dmVVyWAbgVQAj0JIAYhFcgVgVsKo3yzIJlYQj2vIHyNVli0T2Tcm/jV3
pwpxlKG2o7FQNW4qyi8kK/D9MgDw+3VFIIkPYcCYUCGpTT9S0+Y0VQa3BqloN2WSV3hNkLphhTmG
gzihPynOl7kiuq+2rUhTSDzQseMFVGrgQK3pLwRSc1mlyq5o5Isz9wPYErkOvkIbgf8rwr7UNZbm
LBjIKQFZWl/qNyUlaKi0+nAE3Wly+rz9xjsBiW7LSgotDCjPK2N1gWXwcBqFCtQYOdXlcBFkuPi1
JMNiG6JrBxBfAz4N112ObInOzdLCx4KpnmkkzJoK822EEomV60NlqSreU8fkKBhx1PmFItzltRIo
AmnDSOWi3yupfhjzdieo0uIJcA0PAS6O7aKuTEQRuGZ2sYnOj8BkqxjAreJ4jBTHNpj9gDfHQayp
WM7IwO0+XcRzlCjCA+8rNMmi6QQC4wuQCsV9xYHP6NXm3AlKdhersuyNKlOeUFd17kTE9xaTiBB6
Q4iFBohvk3BYxHpfwjOZE2RaVSw0VtNAajvXyzmQaoXBDjZ5zad0C7NK8hABt0aRruM9SiteMTXD
XAcGg0WdZPVaDEJG0cEKUC5yT+tlWaRm0ahbrvbVmaukd4GcaWEVvqJJ5Fx0R3Pp/bxYImd1j92M
UYz0THg2qmTYGeaIbjpcl75FGWFXJZVKG/L6pgsfFc1H/IpxWDaQy9XUal+kIvcWXYt26DbhCIuI
aPOJFDYkSwMhwsPURR4fuaFU9jJ32gHkVzgY6nUNK5Kq5zutzxNaSYq2A5+rhEXl0O8zBGcrERQ4
os5lu0/lufRYA9wnlVDFQ3h9ea9USFVkUzKeprmAI81ahyJZ0ems9hoK73Z4VRMV3EImz6CBgAOC
qiepIL8BPgoALyucBd7pgPp5eqoN2xobm+eN9KQtMBbXSCaFqdaqWP8zcp1efZx5EVst3OTojJj9
UAkG83gbGXdFZ4inGCaM28xs0FyYIIonmuZijfEcb9IqP43tItC41xW3kosHAuaUT9QGqhUjMayi
h1MbHyGdQpKWI2zoaevq8xTBuS5JV33TPdhTOeRuFa5dILL9xHR1oZOeJwNkmVXzWFXVAuqS3L3W
0AGyqgxwKGRoUU41EZnIMFQt8jN9oAuPQQDsBXFT6ZBtIQNqKGQb5klVivHSETlGzZ6BNtzUynxO
6lhyUAvnfl1pYPLG2bBFido7tREbwZhInT0wnsMcsqxhuDfjGFARZ2FsXSx+WfQMmg9avh8iMr7P
U444Xrayb+RFfCkxdYY9NqmcqVaFx17RJ782B/ies6o5lELeAvmkNmE6CAnE7/NscqUWwaVXteTa
JdkpEeudiuI/TsTnQmu6e4J2lpVDHsWF6mTnVWbUesuk3a/qIE6uzeUjDIfabR43hCoSuqJtY0DB
JEMSIEnLC5PHxskKyGQNTFu2qlZ9E81R2sQ8WbYRNOWpBPKtr+RTj2xiQGMfOiW2mcWdr1YwFdQE
taQgJr3Vk9I5sIF6Hdtu8ApW7hjKr27p6gMzpupk6LP+EekERKM4HrawdNZOAotSz0iH/0ndeWzH
jbRp+l5mPeiDQMAuZpM+k96K0gZHolSwAQS8ufp+UP/f50hJNjk1vZrasqoiEfYzr5mTFfwl/a0o
nPySqUs2Xu7be29C5cE04+bOIxi/7Ui2KJKHgIwpOqw7gicB2auD1uZyWJY5Clcguy3BD5oLjwMR
iI0Zu85mjqsJnYa0Su+HuBmhDhfefqCatw4cNeyDwjPWQV0ZL4FGxcN05niD1K16gN0/rqM4AkmB
S9tiWlzsGtgVwSq1UOXIHMdiE0p4VAKVZ/CRk9XvSzQZtl0bVtdZ2oXXY5A1awJaFD3Gwv5WTvyo
po/ShjpH5R4sXan7mbB6W8TCeHJb0pO4xqurs7xsXyxVAjPqzJ2R8tpOmXkMKrM98LviYzBSTKLW
kF/ZfV7vIxt7k3xOsHfxtNgNWZsDMlPNvq/U9LXRXD5mFNT5iovPfnWtClmZcva/+06ZbVNddAcM
hPyD2xTlQvyuXtAxnLZpYsMsS7pW/Aw6s3hufd3kK5F0wb3QvnlTzan5WgQImji9X2P66tm/8AMu
gItPESQovFi7KS12QUeFxgrZlEE86mdKUOGPrkjLa3w32nXReuVlpNtqHQ3F8JoE3RcZ2dn1ECXV
oWsbAhsnGEtI6qN9b40mhJUxHb/6iUY7obf9H30yxxcYsPSHjIdbrcdhcu8bx0gf+ibkEi4rvR7U
kmgjjHYqR4EWQhUnMF54hMqYrHkVKUw/ABsK/wpuX3Kh0y75IbMhR6Q1TyJ31Vsqhbw508bqZapX
yHCikdPU3rV0jWy6GOYg0fvYlc0qUe4WgQgcv7WHC7OIEx6dVPQXCC5UR0y4BLlaVAU3xZh691Tb
siuhs+h7blU6WaHeif/DMNdrPDn6L0pg8QnALXitqbk92pEbXgRuZ2zyybB2VhANpzJJ9LqTCOZW
mHv86nSpVpaZ3DZV1N9ayhtPZaion2FuvA9Fxd2YzVfIHUb7nnrjZepl4R3alIKgdApurVEJCpyo
7U9drq90aIYn7lZ1HWdCbpVTjTeLEvTKm6L2Z0AgpMvoB8LCPwzHfLAprl5CDv7SQmJNJNqybY+l
hulg7OAtujex9VOprlujuvBtkRvKc2wPaqmiC4qL+WOLeitRkLUxM+/JHTSUYBhb6NBHOyFaoDe2
KTeC07CVk7VxCGRhH8TROsZudxWN6W4BH+6dqueK1wMB5qRPfRm1D7Xhs22a7KqPI4vrLp93fQor
KIZBdKqk1WOeNT2DrX4pqwBEg9Ntm6LflWSjKxGa/RViA8kqxH2RA45/mjDCK9221mLsW1x4ZuFB
Zs3RvLcGwjXpR5soiD1M4Nr0CLOsPUxjg55jjb6PGWSnsg5bxAW4Snnb7R+9l6abOOLlx9TtTpbV
cKgQDLF7HLutREZ7Xc/2L9fU9YObNcZ2zmxKs5JEap7Q3pPwVA648kA3bdNs7caOtSW3AgjgddnV
UATUXlWLWFDlFGSRafrSQfDfYK1j3qZpa1wllSHAv8ydveVJCW4AsqBZlvSPKsnFRjRYpRsTsKeq
bcW6cmS+q9wwvutbqgfm4BmbRjZXc0RE3+SUb7uujo5B45ZXBbWknVcP5FGSJLsumXsfMZzaFXTs
//4ytsPjWEz3wWKxkfS4EBB3EvVVVb1aMisriOnMOqa3TpzxFHYWXWav0NdDWh6tMv2im+iq18ZP
3afoRyQIU5iTl1ybUXOHfQEwV6+d1pEZegfENdyNGflEf47/w3ebmmyleKHEU6176EckUX58nGTk
r3W4xO3K2pUj9d+5U1tk1+VdryUbYFCUpCXYENKJdTrj6JEbvbHKFonj1Tj4NzGHe21bOoEfl6mj
r7zLtm12jVW+YBiNpWjukQZX/jqz6ZCmSbklfQhXLu2hXWXPzc7J4OqJajY3NCeu7LR8HJ2U9w0P
S0Z2L4sgq1eypmNQxDGKE9Ib4VWPyTbFEB23K6p7sabRHY4W8giZfPSM5isAIHIP2tTryPBGXkzz
IixRWEsnf9io2G8ubH94aiZszSkJYECqzZfUlxFXS9Yf3C54LF1CrqqV4xUgPXjV5KL7QCIAoZ3u
3nM13ZEx76+RTooW83lDb4NyTHZOMe0Cq//Wx0hqhZRE0jLdc9N3m6y1FmKi9o/diKId4WO6T4LX
GZED6nfYw2dm8Egc+SVKxhsSjXIVyTJ+SLri50Q/5zqDZLzrcEu4sg3x0wshHAZ6YybAXepW74Nq
Lg6D7IBb+uOeFxMUd8eW8EQy7KclDQhwV8lt/bNv1TEuracQd8dNmZn3c2iXpzRS6WWtyGwXpWEr
KL67fkx9S5H3iKSntRXazTGTsMOmkOcDwDcOsMhakCVFp8Ez9d4yxGsu9GOUJd97LF9PkTbEIRvS
HG2LnE4SAetF1EbOXhKqXaKuVwNA9odDUwaom7hzcDNJ66dUff6QmdZ4LI1qWjux1nfSryADFHG5
ieIuXpO813fRbE17XCm/JiPPyOUQDSgWPHKlD8dcDXol8w45PUVjp8di+ZsetUAiqGCLmyjTEHch
DwatASMbpJydfg8o8ZgP81fVicsm6nazHMdVNXanPOtuyo4NmDhhthN5+nUq7Tvm+zhKe+sUy/bM
eOamytxSdd03WfIwoiE4prT+qq4Ib5OYf6nv1EVdNdMGN6x7Om33cqx3nRUfteNvlGWBi6rwZ1E9
v7DS7YUdAgzt4lukn5+NiKOux2OWoRMxV0CQ8xF8oSF+NMo8OpyGnq2xH7r0Spv+EbLTg3Blvu5t
dRobcH8y28I7WM1BZt2OKbrV9NfABVOh3CClesrLBuP5vHKf47p4cdKW8LfQX6vRuHUy6LKiebCr
GCzPLI4DnciYbHFLn1e/mHN6HYcj5P8WA+tmM+b6yYyxdSKK3RWuvJZCA/afJuvYIe95HYXloWyT
cF37ib1N1MIWmOh1WUayGaLxx2xL74R4fnbqDcRy2jZ8cZbIwjGIoBAF2LhdOax0FzXbfBq/qthE
A3EOr9DcIjAzzW1dhdwNnKM8gLKgy+AmooGw8yvvFPlxcFE1IiHDk4X3hYIYwgBRmqyKsB1uEP+4
qGbiOMQ0IDK4bbKj1KBf7Hpqb0fE709GmiRXARLfVBLQLo8ULI5cunvqLMkReQV311o5Ih40FvWz
jf3WD1A6FfJo1F3Y5EX+PXEdsnXiajvkztdygs7Y1Ho7EsoZOvvpuj3gQ/QAaciY3WYM5qgn/qKn
q8yGfh6lp7i3va1kZZB+T7dFIHm9CU3sUGy8pt46HZXkiGoGrj4Pib9In3qoKNlN92pnGZUHmlTU
LFZdlxxZwTXRYElRvSs21VDiANQ5zska1L1Qbk9Lw9jF3fRsh8Wpgte/6kzz1u3mbGt5OseUq3rO
4+526K0nWqEYYmr6/xiVp5tKRPWxmGvcqxz/tY4qQWJugg/H3fKxK3vv5NvpfTu7Rz8M5K6rZLiW
aGSsOnu+s/Sst6ruy1PdoweaT0DeC/G1b/1mPVR6Ebag02ab2Z3DinoeCiIqcQhccQWZaIyufAq0
Ejr3WuVhtsH55zpDicjD60g2qBTEbdyueH0OfQwbFDuqXdk53xpffOv6MV/X9BS3vU7Eqk7b56js
XgOzRWI5oJXiOtvejhL2sbyNu0HvyryhFZSbr7iTqIOBwMXK9ujPeRluvfSQtr0/A3rN84u67TdR
N7jH0ku/GiXNiCy3CBXb69oYJJLNldjNTXXvh4KU27lvXa++iUZv3NTh6F7WJd7zYUt5G83BdsX1
KU8+tkneEJUbetDxqe0TezeLqjwEGWE77XOK6SFJqOeWal1H/rMI0ua60JlzFbfJRYOk1dYrooMI
x5vUZhviXnydhSQYdZptVdls6Vwmqz6TNRUgOriZld4MJsSlsjGtVepNxXpIcD7taNhvYxwY1pmP
6gat8uSY+xStTdfykOzDgCDM+0sntx/6uXe3ozPcVRLEiOmZz02Tmisn0hiMR2V8THrruxwpY5QK
0UvA6JNV5FdmZAPwl0G+FjaJijdJshtleAVVXBK7hdqSUveUz73UY66wZdVC/potHVabsKJ7v4JJ
V/ZHWXaYD47j7E4rXTU5umG2FPVaOH2GFplvCHFZ6To2NKWKik5UHRlGunOaYKg31NHr76lGi5Jl
a+YvMaW68Q63WKFXCcXIYc8fB+eqJf8st7mPl8It73tY39RGOf01Z6Nfb2m1a+r1ClXaA2p0NYS2
sOiRuBlplZRrFVUltBSnNsQl6A8CQnfy4q9YOkTyukXVXd9bNMWIptn3WXI5OknZ3fd1GBC4RlaV
omni41xZRDHqWQHtbor3TtC5aJfi+bcvXbOm15zNJVpgEbXX6XpATLjehGFJSQsjgqbdpH5KtrAK
+l4k46puh9F+KaphNk/BJGZJWDPaAqFDl/1+kwCeYB8PynBXwkA5ZhBp0kNr84Nb0BT+NdKTP9Cp
vfVrB+HMvnfXuVsk+zZrBuQ5bbAgqa4ODbbFKdupi74h2aZvjQxldeRe2xksqclbujYL4R8BetzP
vec8qih7iWpv56YxBXARri3VIdeTyVt/UD9l2G0MEDgKq7ravqNxXp4iw9f+mtuwm5/tpPN9TFJr
axm/dy+ConkadItGWxXvjCh8je1O7FXu7YO03uueGLjOLycnEZswFWCK0zKhFYJ6aDgnVB09a0fz
AmJVzx+LtJ2PQiFVVlcBsB+vHZ+r2TnoeiwvwtYieSPsvRjUBO45GK0L5cTxxlsmqXAKSem73teG
LI/NGCDoJPWPwvCvYytQ5EjVadDEeGRHIxfcjGRTZqE+ZUTco66lF4oeJ2RoPfEUNh738Wi5V7lt
2huqlxNQhhTwd1/bX6axA6c4zF90m/0sCTo27Vjv02YOD56u0nXUohqbzE76pdDBTwtzjWNXdtel
V2eL+8RjPCbjRU/l667CsxFSplfv0sT8VrRIbCRxwysjDerRNVS/XUqCVqxQQiu/ez4JbTDPO3uk
Tz7GzTFscVQvwK6RVFU0IqrpRNNOHryARzCYLL21BbJ6eZS7RAneSxenZMpFM95FInRXrqOiNVbO
KeXjENApjjBXvlff24WvH9HnyVZpN7t3YPqCA37l3obmSvUaDmgmDQlasUHljPRmGnFoejBedd2Q
S6R0auPailaSr1/xzhogIqviyGmn7ur7Fwlgmp8VjQOK+/NWFsMw3/jWZK6LLHAQJDOs1RBmXzOX
/LNJeNpKK31A1G9cK3/0t7RhH+ZRqasgwwSyCSqiQa9rwRyrdHwubakIZsBInWh4dxNIC+Z+RVkU
4Tm02ebvwMOsH3mQO+VdG5AcWlT1xa7IxQhaYCrTBum82Dw5qdI/5j6gHrjq+dBLO1czOPvc/pIl
IqHDWOonkG3OBaBHlB0wRV11c32alysL9YUwu7J9XdAOKy5z4ILryqTmogONV+ES3IjGmA/EHOlz
mmk8icZ4OFlNOJ64wAis/RCRp1qzD7ZFWA/xuu4EURfW5Rp2MUoX6Uq2HV7sJH0FxIzOCbZIhhWX
NWpJpV0NpzEq7XvDcZuT3ykLMwfDvQ3UCOPNdVIMDuLiPtbFq1VH1hWHuFhnKjfuykzdYXqpj3Vt
2A+0RRZl7V9OnS6qfOml2ztchbNt3+lOdP0mEaGxmd0oDcEAxXN74bvRN5mXT3Qeu82UwMOqTOOY
hqTIVoKEGvJja3uiNsU7fPArafwqKjAGZeCtm6ncp8iHrcdqHo7cEDvHAdTjc0i2ykinjk2e2Rvh
hIKX2c2uIs986AN6e2Yu9nS+9Mqyhwttt9bRkgZ0EHQy1n0y7GY/Y+6HoUlusf3oCecL+pFtjNsN
gvkbB4DAk6Vb7zpyldeQGOLGWaY1xFDfahEAy6ZVE1v105xmz/hk8Xh31U8SoPYeCB4oh3J4iLl2
Z3BX4/gLN5BHCkTJrqPfQqf+PlLQ/MI68Ii/h0dC0HSlTO6JqsvQL+v0lzlQAeXZfDiFjcnSiJae
+OAWS3Yx1ANK86tpDNr0MnIcB6Lz4D3JzLWv8sHJdwAZkv0YWNsUHNAUqHm7lPIZm/rWYlDcFZ1b
bhX42vbSi6vC3lnC+NGZvrulTuQfrTExr/1usjl17LBQgFMZah9omozMFW7O7kGCDkATtp3atZgz
cT2X7bfMqYarLhPZPk+baZt3kX1BM7K5lmNlo4Rd/CzYjxvdJdlFVQNbXaki+uXGCUihaju0SE5T
Np8sTlpQPQx9CZyNpsVBVf2lZ3gbEfTxQUkAHbKdBcE4otulRNSSHmdD/BMAzXDLXUWjoQH5Q+v9
FHTi0NGSs6YWHm+z6MCBiGhS8RBE7bWn9KXCb5nKGPJ0WkUAbO3ayTDF87ptNAcatn5tAN9J45UD
UmlTFxXd1GgQGzfGfLFK/PDQ1LY+dBTe+F6AX0kwPSvR4rrkIbaUMktIqCJ4n6bwIMb03miQ3W6z
if4WlPHAGcNVOyD6NQjntlR9dpEXDj0tOuZJqJoLIxuQZ3L1gVbduIkxQVuVJYVKmZk94Af/ax6b
KRUU41WK6WHWnbVuKb9vs7q/HIbU2Bm9M5dIqpIeOr79ayk+H4fZ+yXSduFZu327zQgVECmfZ7we
hLoK0YogA/kb/P2PIO//dwJj//9KstgfAuLXcZL/+l14ZfnX/w2Hd13Mghb+Kmh3yKP/dhfCHe4/
oJOCh5CLi4hw+A/+CwkvAND/zc9A+8SFtmDCTqTJ3sb/539xg/8H/jFOYApgsn9b8P2/q6ygaoaM
y0KNABDvuRYKfH+SI8BBydQQ43whYqeh+uKXLpqEtZ+HT1ahSvEUR2n54zeqwO2/QPa/S0icEU7x
HESYCXkYdJVgvaNAw5f/TjhNRidSYZT7J291E63uv1xeP0CO+3iQP/mdb8c4+zDMom3tOpl/ylYv
3yB/wef5Z8SSt0Oc0WgmV6uKSpF/arZ3L1ePt+nmdl5/RZD4k08RCw/zN67Cm/k646qSTeWTMzHQ
xcLBfIw3fAztw0+o4uJPhs6b7zmng4ZWjGptybJkIUpW5d5THayceAmWV55Vr0OpNoF/CLwHgSim
qdAhHZ11CCq2Bfsq7VOmAupZ3eZ/tJLOGYvLnv5rmufdzU2w3l+Dc/ofDmH9uSErKvB9mPPlaiEJ
Praraws64MefsdDEf1tEdvwiU4ZXD4oPWHqdM9l1FBLFBl67x9xw2BqUDzZuIuWqovR++/FQy94+
H8qlcIl2koBkZp8x1rURWqCDqnZvOGH5GDn+qSDwPADnzU4DSLcViCTzk026nNnfx8TQS5qIkTlE
i4vo4RmjOSPVnjF/Qo+5EaBQTWgbDtSapWJbnHiHk/3H33gm/MB9xYDCksvhsJGUX27W3y8RytEV
WjQWAyqINVaNNbJd1O4avIC36fRQbbKsCvdtCqY2bivvwnFqfWjEQI8liCoy4Hb4jkd0rdetwMUC
JLy/yZNkpCabjPPGGEPec1cRUTgquPJCOr6dSspDVGt/r0eeVkQTvSOgAnVhgEiihRTIjeyqaudY
Db1Sz4y3VJ9AzXgq3+peObuP52DhKP0x5zYcKmLSRdzD8lGc/HMKylbBYKeHs5NABndBngOlLJHK
/oejoH8pJEwLXGLhSy1iYL9P9GRQmcnMudpNrrLWgxNiVWB09SejnB8PnCLRsMSCFE9OIGDm2Skn
jSI7n5S9a9ugftZ+YZxIcYeHDsOFw8cf9M5QoNlhEPEq88yeO4ZYWai8mBrxboqww8wY+QlJ7G7r
z3Z3/8+HQuAVABjOj5gfnJ0KWBR+mUhzKTfi3+pRGtoIWj672IqDT+6XN5sBaUveb0woWC7QWmcT
SCY16xBE1S7wKL7Ovh42bW58xh09v1pQ0AywJiIkkew8jvqfmyFsOhiOQ9AdvFBYfxVazKSquQ3Q
JKRLsp2hMjwETR/8W/TvvxUrOHubbAwVMRxGTxU7P9OW8uzrECsyq9buw30UkecCcMvrl9zJhmxX
mIibtI5Xf02ItaAziAaY0MfLeH65cdngKmojpY65Lw5+ZwdNKSvWvY3qqcjgaaznqBTOYWxKgKUU
ecx7qw8i8cmFej7TNlfpcuSIADEKQef1z5n2FY6pbWG4wHXK5MCtG71oF0QeIT5MPH8uoSmU7SdH
43wT2Y4teDT4h4uFI3m2vI4KZyUdvzyoYoqoojjlFbD65F/aqP/tYp4fwL9HCYhipeXiBeKenQrh
CooHGR2uqm3UBUIYJWQCWHxU6ox/eCoYyjJ5I5hMwQt8HjxEvSOmEdLIwa2BSQ6eMFbePH8mKv3O
B1lQXbmKSaM90z9bq7QESw0hSR+GwioJkpo5T3ZRgNnrhmqGa3/i//d2ON50KNQI4tjkDf6yir8J
tnSA3sYMRfnDYAJcLB0ZX/hSJfg6DvknHpJvNwQ+gziasA951THz+XMo6BptGTvudDDDsL52QnBl
lOXHT0Lp90bBOwUPcNOGG2SexV8GlPXIU5hbC+rwu3ZI6oNRFT8+PsTvDAIkhOcikK5NsrMc8t9m
rQFvoQIjHQ66FPM2HUqKymkSd399PMybu4LZwnQGzS3CE3K7sxkr/ZGCiMiHg8GevPG6Kry0aCVc
6cmfqXmN0+vH450lOuwCmC+sjglV0oUjfX6YnFxH3VSOqPzbEc6BmFMLCRYkVaraVMGQbVrdWlvo
B0h8yKT8ZOne2YseJqtQmhaiN0bhf85qxn3pxVYPOsFJjG2oE4NyPwSGFV3y/unjT31nBRd3JY4Y
V6JpnkvFE6arvOjFcIigT+D4kFPvCyIz+UwG8L1vwm3bhOBjsvv/Vgn8bafQ9pXYtQfTYZxshP1b
w2sOPnoJYl8yWHn8+KvO02Gs1xG/Z+FAoqJijLfYn1PYAKZMPJkbhz4apL+DxFL5t6YRlc+g4Y3r
eS5U8zVVgf84hL5/X9Sl9LcVHX1sVLo8SD+5nc/ccwkpXceCxWeZ2PRiankuSxeNbmqng2keIuah
p4479sGeFiKYYiT87HpTtZPTbBOLoBccH7HcLovdHo5sakGapUzfAqGBrjWucOhLkTUCUPYsomS6
tWD3pZuP5+/NAeDnejzQjit4pd9M3+h6aafkPB1ST3g/i9AwwfBZXQs0wHIuBitKae/5zVXnDeiF
mdPwyW385qFexkfgnx3D6rnniR0GFNqxVTUdpoWEaBX4AImhT/ZSqfol7O3kEmB08smmebNFGZTK
jRSBY2LwEpztmbmb29EqjOmQJGn/LQt6fCCirClDTBqLZv7kFX13tMX3jvDPFaj7/rlD9ZCNde86
E54gSX/0Uq9JVlFTAWaMLfOT7ffedC62vkRaHD3/PO7h2IcD7Z3pkLcGtB9SLq7pKekOQZlgEOFZ
43b0vOgzu/ozRdV/7XpuFrQpTKQrUB3/8xtjIeMZZiwUxRJuaIVudbe3WhnewjoZbMyMC+wbKCRr
L/tiRoO+sUd3GxUyQwi3BrA/9smVIG3J6RlF7Wf2g29eFdabMBBzHXQcEUY+W28j8Yx8MCFJL6yO
dVw00yMleGMA3rnwC8z8s8zlvWVA59mjbOywFOeOdqEHLcwclHlwcjenV1QE8Bma8knbVbTtamnv
y8E1PtEJfXdQLkKKm6B2iTf+XAMzlz0GQdZ8qPAOxO4GsAVoJat6sJI6vo+lSfMnhZPhfRJrv7O/
KV5IaS0xPkXaMyG0sQIDCY7JPCRDAOstAxJjbHNMv366LO6Xj++rdz4SpQgCHRcDCCKFswfbGAN6
fZ43IWlgGuyiNs9XTuJ217Qeiy2/owN41DX/NJBb3jEiRhyKHQwYguUW/e1Nc3tZ5rJ2Z1j2NByQ
sYfvtjaH1Iu2H3/em0f674G4jZeJxH35bA39OJaS5irMl5SmNAlVdsAB6TNhyPdGoVMd8FEWT+Z5
CdmEbzTShxEYLNZlv3GweTY3wnPUp0KMy3L8XmRZAgDPopyG5sgiaHN28go3D4wwA6FZ1aYJprae
umqjoc7Naxkt04fAiXrEnc/2EUJocZzStdXg0BPXHoTkITe9lakhsRwSP3HqT3bue/NAhO55XM0U
xNyzoBY0S6ETpcUhzX0dwK9Ad2WH1zZ8/Y+X9b0j8vtAZ8tKrgopSDKQA20lAmdWGciCjVV+L+oK
mNnHo71J97nigLvQ1vVJ2yhv/blbq6oFvpjRtUUmy4NxA9fQTenzNuOoIE013k2CDvUmUFImnwz9
TjgBm4CmLXwDfCrO34EJT0bA2NwFkwqKR8efW3MNOmW8510AYp+3gXkZGSHIi8BBE7fPdfrJL3hn
TUnv+Hb09clTzhMVzyq7KnAbKOIqzREBM5tmgAHWoJjx8Sy/MxA7m/yTXNz2nfM6cQHeOSuyFsEA
yJ2bPNfg6KdWfVJTeOfpIkMhQuJtRdPpXD+1kd3QBiNge6AeLrV7NeBJ1w+JeuUiijPAsqH98vGH
vbNZgbyAo+Nk2DTQlr//dtlZWRlryODeoaR3vqkjr4EcgpgTKWD4Sf7zztfh9sP2J1ImJz9/J4mM
fCR1BL6Vqm2/4Z9W3ErUVPtNUClUkWpQQN0nsd95P2gJ0DEQYoMCXaUse173dcoaBQeBvbay5srb
oWhh4bdXqey2FnF1MQ+Fvo+qqPvLbmEmgOhLxB1tZbfcfDzN4kxB9O+giWyaciNxAmKm58kuRXhH
AW12D33b4eMJK7Ctd/DoqjsDJKKLiWMti73v6BYUfxfUGJ+NlvPaRjIwd1bWunif9kXvbN3Ez57T
KK7KTcMLUh6haWP70OKU6UOZkO1zUeCutk6S0Eo2UW8jv24WM/Z1oIu+CCNR1yiuN9WLnDOs44NM
jDfK9QZUchoJx6OnsOXuYe6FemfkKRbqk2WAHomzqvXXs13bUOf6yQMz6yvxs6779i8C0Kq8jC0H
bEk+WNlzBW3aYAO3HqpZeVPeOx0g41XaGOa80g2Q2W1ptfZrH/gDSCQzbOHHFIIpGSYjeOkCiFdr
xx6zepM5veHvRk7GsDb6dKzXKpPhDf2hvrxPsb0JccGDm7zC3q908GADg7mySQLFSlU+ftzISo/f
BMrX7U2adPVVPwBeX8Hzqb+lmgAdhIIwvjcoq/hHxAIGxHQDZ3puESF61G0Bb1uCUn+USWr8mkD3
vfpNa1f7ppfDnQtl2mIxUw0UPrSCaRNmZHaE4aMj7+AQ19Gmx5fwrk5MYwJ+0Aa3baOFWAmErl7R
NB89vKJCfd2aYY+VYV/2T2XXOeGN20W8Ho6bmtU2R6/sugMqAjyPeta4ruVg1NvBKdS3AeK53MvG
z5/GwREZRoRD99M2+ymCSxRBxUHVJRboepjOqx8JNItlpYviIlatWay9eayQqMQGOOc17CxwtR0/
aNeoyK92SUFWemfOA0gxVVQgON0e6721n0sTzJ9Kp37dWuZgISbRw9aMVGwdAEnivDtaQRmuS0s1
Elf2wcxWI7Df1xLeWbDKhBi8debVvTr5hs6/j6obXwkh58WxFJZLISyUIByrquWuBi7zI/LN8oct
WyV2Zd3lIJBC0yiwwfONFyMyXbDsTV7facIIoojO5GewzzCsM1sUt5FpGGC7mQjPbGCAKnsb8Uj+
9b/RtxjGJsXCkK27/K8nqp+raErAon98A7zzTge8c47wyETBoC5//+2iTaUOKiNs7IM9SFgqNYbB
2TYbx/iljsYBT0kHfSUQmhExLQJfn6X+7zxggcMDaVNvA6x43l5R0giLwdTWoeWavK7pWGxUnsef
XHPvBOxkvcv3kR7Sxjn7yHHqWllKZR2sxugB+xEf8PL7Zof9ickLiu2DzL0fsTc15V8fz+97rwvP
M30xFC+WV/TP+bXx6l5CBesAp69CRjlxcIuV5nzvaN/Dy9f9+vF4bz91kYNe/KSWbNM6f1lCSG6g
0AfnMIeqzYChGiCwgmrQKAhlM9QBo3HmcRfPBuHvx0O/3UqeTQ0FJyvKGm/7uTSdBJzDMcU2OEoD
vEM9+SNKMhPcnDn41UqVXtFtO2yThpUVx8Fnuec7ZTgKt7TqlqSF3Ow8cQEhia6Nm6qji0dkhOYP
MgTrIkFnDmoucfa2JaWD62AkjTzQB9DGrkfaAuR0Y7ZPtglZ8ZMpeRvG0MqjpgVagBCYbfDn6mdG
UoHwRz6iqhv60EFTBxdTI5xTXyf+94+n/+1OYyzOckCbzQtIdf4cS8N4LErkTI6FLzFSQLRi6wur
wx5zCHaO38effNvbnUbOAmSAKadybXvyz/F6OBh+gvLBwU/SbA8iyAeePKsrmU5iD5NQYGUrm09O
8jsTuhQIoQzwjcAxzgaV5gg2A7fXAzd3fs1D3sCWdUFQdqb5yfe9vZo8z+PCYE+45tvGSR3FrtdC
hziUjrZ2ht1lpxaI/e4fr5pHcwZ5Ww7rUgH9cxZFOP8nZ+ex3DbSruErQhVyA1uCpEgFW5Itpw1K
9tjIudEIV38e+N+YEIssnZmp2cyUm93o8IU3kCzUPaAcHTQgFGLtUxcP+PcO+sApNeIrVYSVH8MS
8BHJ00+jN8hRoRp/OmCKfN4wkrVRGzarnNKXx/VHPcNq7sahsZ6qpoS5M8BZKKAfQlW4gSERf+yG
Vjwmmo2Kpoc0Hr7fYat9DidM6+ESW0X+kJp2CRoVwbIeC3RHPqW6VOEHUU72dxlO/sscEQpdWb4z
+wEgANkerTssIdfd7GQyCS0dGR5wwxmRjzHwG9tZPhtoM0UO1MHLX+vscAvEgUcLk+x1JqR1+AjN
IH8OddN7E0TNssDrwGraz4DNK+3daSRwnKUhaZiGudyrp5+qQQJLExA+DrKA1lxEyv3eu0V7BWt0
Zp8zCiZyizOi4K06HcVvGSHPp/BQuRrQeS2z0v5FH13DuzLQmffBA2xNd5V3YrkQTwfKhK0a167D
wywSdNkIl02iP5hubdcX+KeH+MDD94jvE+Cw14oC577cUg4gfWXb4996OnhOvVhTnRkedE0mn4mI
pPktS63yxdQACH9+/zahNEiSRw4LYGxV/Ig6Lxr8UWkHrZXaRjWpn8J5bfSjwsT5ygk4c+2z8anv
AqwgyngDuxkR8LXRqztEOUJuuZISOrw57GU7/YSMqq7cimdufZoV4D6ppNHwXbeTUfSUo18Y2oHW
ePzR1Jt2684I/nVZDo29VtqxhVB5ZecsH+e0ggdOhZI+zzvlHFxcTj+eVLEcebs1tFUKV0fXQ4/R
hW2Mztn1LraVWxeRYR+txHJ41czQw8aym+x3l7YFhRbQf8ya2tK6jJiVo1s4iHQcKFwWxgFdOIBh
KnLQD0VzaNK3sx9FHZquKBxf3k7nTqgAZ/y/ahLYmdPpcxRj1XeFdsib2b0rUCcIItLZK/M7N4rH
2aT/RbhKyfR0lA7HT6f1Kr5sNsViM9CHQ0Ou9ztxZaBzOxZDIwI0Wt80KFbTcZVvZ04YMx1BNSn1
ZR0gS/GfHVFzbaPiGvj23MnnWCwOlBzyN3GK9JM0ry3PBxHTIQ+NHijtJ4m6Vqr+H4eDHvrSewWW
xlZZXdieQ4Pb7HOUgTMJPKz30v5JjwsbJGMBpWdT2jXTSxvff/8lwH2K7jqxL5YEby6Biq0vZ+bY
I058oCwLj9iY3RcEPqmHIK2xu7wjz6wpa8l7K+gRmG/iWienqL4kk4fccOAJhRCgptizKD523fsf
QZosXKM6CHuKnKuzTyu/tJD+8w916iQfcrOMb3tXpTfvnxAhGNER0EX2/mrzR0ADhopI/hAhOHDn
dancweSOfvuRU24vD/XXgnB1m/E24Bq36OtjVbiakZnXrTHkqX9I/Q7NVOore7SG4bC0ugv3M4T/
m8sQGdaoB6WHWvimdn3va2vN0Q3i2N6V+ueZZ9knV+RCW07/GxhuTmGjaMfl/UdRikahV9U3FUK4
qAigjZtoEcZhrUvEx4PWXFmLc/sIxVQO5XJe3rSKE+Bjoi8Ym14LZLXBHYFDeaUNKtfVxlFd2Utn
hyNH5drhAn+TjCcW3MLScogWNb8+xu5oeVu2xPA41BMc7cvf+cw15zseUT3/tjkoy4/5p7ICN8sf
0FfwCXeAUhvjiJqMZVqbEPAFxDjdvzLemaIykSmdQUDKJn+vY2FXUwPkJOkfunyW+C5JE7UEdDds
VC9DvdX2bhVG6R1l/i67KaJOwWQvraShHorw4JUD9TfZXu9yWt2Oh+saieI69U0Hu7NTz4aAlQ5I
+fkUYRqkuYsq/thWLeXWOE9R7QlnDYlGLc+yOwUd9Deicv03BKErdAv6HIFOb0QnknfBKIobXfbi
dqKsPmz6EMXC3fu/2BJd/C3NL53J0y9Whkk06nMcHiBCt78Rp0u+61lWfQcvl0/bMlVoWF0e8e3Z
IxWjU05U7JPSrq8CwTl3YvjjgALmobmx4VR/D1Fh1begK3K56xCezbaAcuxPc4eo2JUt8/bJ93SL
FhlPh77kuav3qne6zJ/DzCOuslo/GCP0g/fZCMDvyvt0fiAbsCMwGy6b1UAxyN9eRp44NFHkoV2a
l8de2uOV6bw93kyHVwLAGsUW9tzp98P6vEUPrWOULM73xqzsbdGW8R5c4nhle5+dECkQ5CfgiAAf
T4eKp6qPwSmLQx4CovHhBxxqU12zGTo7IcIICodUdYjKTkcBZKvP3eSKQyxaNOJ9A+d2pSNirbXv
j5JYO1JpipHYqrwBwJpW5CRYmFDq56oIsCmYdjW6fsE8Vddsl8/OygMJsxijg+hefSbs6AWPkS4O
czx+NQALAcQeOuj69XDlaXt7BS8IK6FDZgH+QcB5un6JA8pwdkcBsKuSx8Qovb1eZEMw+qUJ18ly
3n2BMCeSIwCwFnCydW0FRV2zBF3kHUrEJ24rHd3SJscCuLTwkTbc4dqVf2Z+7HaLQ+WZ/LPmQZRZ
GRM4IPFI20t/7Gl1P5G34WMRFsr5pYdVal7JxM58OzgQgDcB7C2EqNW3iwbZZr1We4dY66dNUg1I
6rD22wlRvit347mh+HAEB4Saxhs4l5CVBD9mYQhezt5t7MhuSwto3JZ2qa4MdeY0UzXkIC8h0BIC
nu6TzG8sV/LoHCxFlVa2HVI6SNUEly/7c1/rn1H+vt//BAQWlN5aTp134GgAvkQanJ7fpD5POFwc
xsJ1/x+7kU1PRVxwtRP0nM5qIHyb6ObyraoZOZKy8p8md8TybazKvW2n+vtrLB7lFfgdPhuDctLq
UtQ8JajxVd5BIMK8Ex2yLC6APLpc4zU2yWpzwDjlueKhBltCPAd2+XRuHdoPrd4YVBtCp9oPyxbM
Y9SzyskZny9/tnVc9XcsIIUe5RUykDdeb7LWJMx+Sztqs3A5asZ4a2fIg27mxCwPGpqdm2FCC7Wl
/fDRLq3XRar86fKPeDtfioAUP6D+8EHRpjmdb2ElRe9AlLktZO0Hriwk+gRi/mxB3HwfpoTpLmQx
ogJyFCK39dIWhV2KyJ2SWwDE1iEufRL1rLkGsl8dub+jEBbzAghyDn89ijPbeVWXdnw71p5xX02D
fbQhkFVXQoI1FHoZ5y/xiMvYXSAyqydAjg1yiJGIb/XC65+MSKjXTCGKFICCyhWaUjGlVWiR8mM2
FvIlj6P5BhUMcp7ZcF9jHJZ+pUPr/6zgAn6eulFHqVd3Xy5/3b+A7H+C5b+/kluceBlCGwi11a9k
t+emVw7xrZqj7rZKUVekWRwXf8AYRIdI60t7g/isdz+VkXowm2L+XMwZ5dIU4QVHIZioEFD5qGJ3
Pl7+aWc2nrn0Z1HPBB0NAfJ048VIOY9eaqE173XqJreL9uCEAFhL13j/mQbn8zeCMynXWGtSkad5
FbQLibyX1utbALHZTVoS5OdWdu2mss9sPwKPJRx1Tdh91mpapen5iSm16DZShnxVdgbQo4q1IbsJ
QTu9ug5+LUE/ggbaNE7Yf9TCiDzccRr56jailvcy0qebkYAdlXIEJKztOPvmz1pLCwfRQAEA2U6n
pdEa6RKotVY1xALK6j5HOXaWHnKT8cbypDpM5gjAPo1CjFdSoxp/+E6Ciqbu9P1jTRSFzL471+gF
aUZTBAU4C7RnIgdjDBN141cZolYXlHkFMFGFnv9nRGCaN6xxI3ffxShkB6ZCFw5vnSr51AArvAZg
PLNDFvoqVz+QH9Dsy3//51nTrNbMuriKbwsvUYFJPXpnouzzNFrVeOUFXb7K6pjQbTQWVs5fUOHq
q/VoAFkAJqPbuUx/GL0V4wrkyMArrHZrep3+6EdYQxTEtxvqYdP28lFYou316OxLD0VZXDDfYOgN
BFS8PkcEtEXdg8zCRyrP7RG49n1kGb2m2BWU+q/cxuemjNAyfVYaJ9z+qzc1GkSRaXYe3Y566u2w
GrGO0u1MLbD7IXwuw3Dy6JwU4U0MKYot1reoMV2e97k7FLw6gRHyaQvIenU7tciiTX6IM0XZS0wR
TT8vjlaoQv8ProCV8cufExRK1IRomQQFkByw0OFRnJ1O03Yt1huPGBd6X8y5dP7YOLYU21EoHNhn
wEJX8rJzyyVsXpWFyGSybqeb0UdpAW3ENjwW7uw1QY0jBU5TZNFIaULAcjcySUwROP48tofaRb/m
xUg627uyZGeuF4duAWBjglc+3CpxKxM9cxBlIzyBhBQMpps/2qWsrxAtVgHl8mowCicOUpxDwrQ6
eTLDMS/B3+Y41VhXbB3Nj5/HCFh+UE1Va+4jmV7rbJ0Zks0voBIS/1MmXZ3AKMcdK8OP6oickddu
W612b7pCTf5OYOTxiUhWvFzefWeuF1cnltQ5+MSV6we8M8I+qrooPLZciA2auTuJG+RmxLflcHkk
f1WNWdZTAFLhZFMEpvG6OmsOagNZMkntSINce7BjH8gWQuqzjibZOP5kw83GpjNT09zYdYm5CQLw
yU9kYtNyi5tN+2qFloVtgdX4v0PXnDBQ01zjAZIzaneWNeJ2YjQUs2ZDH2uEZDXcvlrsY5xbhN/Q
cRZUzJzfRqdX8HIiuuwbPawjKt/O2D73qAAlGxM3jRpBQbN+cZIOQQMqgXERpA06rzulGjR1x7CX
OPyowdqZo2Z/VsYMo6+t/fJRSzXriNoB1UFXarb/vCjX3JWEJMbWVjba3lzfo3wCDlHiPNenBaJ/
Rq7lG2U385NNyK1RG/AzH73kUkOBPCvxCfFA4GF8j4IDvbkyym58WTj5E+5zFuSzappRB/R8lEZ0
qxYyQA5d7wN00fqPjS4x1CkrIe5B++ovfefqn3q8L1vsfzT1kOS4M21mLB3dAMvVBCVM3/tkWTGF
Qdgd6PSjQ/nFMzpEuqt5FOE2qQRWJ7EwLTwWZ9AO23IGSrhBZFUft35WRVgasC5oikVTW4PuDGNv
68VghRgnRHfXkirtt72GpRFwP/TFQbxWOZBHE/zCRmR1+R2QE7Z4UOzSL5e34NsnBgIy6R9K/P9D
I59eX6qVDqUX2znqU4xfumYm3/JWz6haqJCf4Yz7KbGuxV1nEhxGBXzHE2NSLlm/MbEkmUFbwz1O
tJbEprUbDMwaexHgixrV6hvXaqPfeWtF3YyvsMcnMWNU7+9Qnc+6K0vw9ryf/pjlav0nnPB8wcfR
BEJsKNlu0Sv2dpXbmLtR98J3P+gUpxeHUaCPOiory2X3z1CCfu7YDqZ9NLg5g8QDX947VQweDF/L
/cxBeQB+7Vx5os5MEC0OghguGQL+NTkgl5BF+0JZ2LhN/k3o6s12zpAbVEP07fJuOjMStEpEK/iL
WTrLfffP/BIwlQu50Dj2UZNvG+mkz4tS4l3TO/GVod68CwLiK+Gf6QDEcXkfTofCYjmplRn5x9rU
nmeW9dYYus9+l/gAtKzo2qNwbjgQjmyGhThKL+10OKPEVxWpI/9I3Iw+XCyxUx40I/DTELXCYnau
BJ5vVpLpoZ0CzmIR5qBDcDre0LTYneuzfzRCUbwsQFgElbTK+FaXs9ZeGexNDLMMBp4DKA6vkb1+
1u0eUEFuW94RylESHkoztJ0gLzGabEwXkPM8NSNa74XfIGoax/nHrp/L9/XowTksSjEEyhawKh7e
1feczdTG+UGII0bC00M02SK/UZ1hNsT2eXkHH338fHmzrumbf4cknKFAqZNxvknJbG7vIqtq/xhj
VNIdQHfk89ayUNjczroQCtsEmASlkTjmpvfp420N8GX/dSVWjlL0lXMXe1n0UicxkGqMlLJug9WL
LN8b2rEyC8JwqZVTXbNWl4bmzTw/WusfGxGXn81qzH8LhSb75dU4t+GIRiD30DMBRbQKIH0TqiYC
mf4RScPxR11M7kaEEzaK2DjVL5fHehOsMiOBEJOPPAsQsPVhwsuUXiUI1iM4m3FHTNzfJXVyrdV1
bkYePW8dExodgPLqCBHdIYE/eezqdECksZ+Lm6Kaa7zhqmuF1nMHaJHsASlKukgucHpa3aHDgRW+
/hHXosUZwlHWN8ySyie4yOFX3Hxj1D0FzSIMVUfoZ25aAea7vKjnbiiaG8ZSRaMDsV5U5CPsXOLC
cZxmPDsDGDYN/ql1h7db7pSajs1JdG3eZz4kpTROLSmBzVW8uhXxfjUIzU33SErjbcEmNgcrj+Lj
5Zn9Rcuf5MFoKthLnMLltEhkrJbXbg1PS7FcOUZTGqGOW83d0O6IL9JPhUS0DM91HglQoQ0C217p
xvVuBvDQPoIAmMLjnDgYfwP505wfbdzZj32IgvwGiGwE+sGY5fTBB4KKKaqIq2+ywuXtbu5Tia2o
L6L/lA1VfyO1Ei9T3HY7zL0w/7FDTRhBDxkOjkZnWPkR87TwiyxF+p/XZ9knfVQ0++GaTHQ77T53
gqFt1A8dyL++Ge1h+DVIu7rGgjyz6eHqkr/T0loAvutNPyhPZEPlH4XXtjcG/jX7UlngfGVW7i9/
ljehIwgDEwlIwAYofL0pqJb5FLeuZvrHiVg7QGECP0g7xiReK+YbxwR3NOrTtY7528LlMioVS5RD
HH9hJ58eNUq4We0YkktbDngbeSBig0WC6VOFQtEtVpeILZWJmh9G1Tgf5y4rHjQKGh+lm+GhpHxc
uqRtuj/8Fl3/w+UVOXMcHFYdVhvwdH7dap/ycDlzWlMLMNGd/RVqzvw0RWPz/1l30gkIxnDM3wTP
qdUJmTSef9Qqcz6mQHkr4NSIbNyLsLH6Y6p11a8mzYxrwKgztxyhyPJAkBBQxFw9Ea2Zt7gXKPxC
Y+TjlY+g9gwzPYABUe4wUoIsiYbgThrR+JyX8TWs27nhl24WC/y3N73a2nMXTVmUaj7BpdMfa2B2
gZbmxSFv+/o2xzcLYesCw61+MPd17pjvrYux8eh4LqQhQjKkVE833mS4aW40CRGgh7GnTiDz0bEq
naXH4DsxOlw+jBzbtryh3Sv04kqM9rYmxvhQeoBOwCrnFywn/5/YmvlOXljm4dHOSNI3YuzKx9TL
U2Mr+9l8HGdTo+eWts3vdB5iNl4mvjcOhuR4cw3GjWbhunOQmYh/hCHOpkADk+gR4SFEhy+fgnNX
EIjOBUGOszTx+ekPndpM0OggdIV92fwYzVQUuIVN5OHIRQ/by4OdOXIwhA0YIcjyvX15RQTKqY1I
A8yhjgIH/sQfd9T775dHOfO2kj/pS9gC3YXk5nRK2Crmukaf8RjR3T/4oHFfYjqde6Bzmh7IJr0C
Izg3K/phhGEEpiAQV0uYWbKthzb2jxDaw5vO6JJ0h7RqW1zJDNfIwCUEJrQk+Ac2RmtijR+dzYn6
dkrgAuUUSTXs1l2PGkRv/dA8euGf8BVSPzvTLvAwdR35auaJrVGPxXwHe5Okvk1FjSHF5dU+s4FO
fpR5utpJlAhzrBrvmPctWvRJEz6ZSY7hkx5eY5C9rUQsCwAvmpcMrDXBxelYDWZFbVVDeB3tsL8Z
4oRCfpUpBNv9GjkKzccYlS4vRyYJcFKgSNWX+TtJHv/7CgscCpYMJKO/uqX/Hm08lTKt7ojweW4f
bFdztkNbhbf5jJXb+9eWhvnSoURl9E2YX/aIUTgFO6uyZfSnk6rfhd0ov+Bj8/nySGf2MBt3gZgB
vV5oYqcrazhU0pJ8ICZ2OnuHeHP1PHexuKKkdOZkMgYpuY+ix9vyMB5vNOBbol609OYveizRrMXN
8jFhqbFaxpzl5+VpLT97FYuSTXCtgdszF8mh02nJtJAi0kvvWHUKxwIxNMmPfBTp+A1YHfr9duXH
r3OLuM6Y9zxR6FpSk7z8G87t2kVoAvQ1CCoYJqsfYaSd6GBNIdweW8MPenPhTdvW2Fh6yoKmHZIC
AO71rXKmIdG2d2AE5lsIwogSXf4lS0FnvRpLaQms2NKlWic+E1RvYfe6c/Rjyp9R72FU6gx4wRrx
tC3qXD5NPeQBB1L5led4zb1cDg1iQ5xZ8MwmHLPVnSzqOcefqcHlStRi3tljZ++xuqIuayrTUvdV
aNf4x2lNgj2yFX6OpQg/p76YP0xdhnXV5YU4Ewz7pOakz1wiC/n2dFtgSlvGuJA6R7Nou00c8n3w
iUkXwWbX3xs1DlBe0c6vl0c9c8bQiAfLbKL7SX65isi40EcLEQf3WPTuj2Zu8BDN8vhKZebMdQxU
2lhYYUC/3jTkSStzveiYmkRN4bbQx0YH9dJPP2cMYprd5RmdHQyQxqLVB55yfR+HaTTnZTpRj06L
6lj6nXVbl82MPuZgvz9apwINMJuW9tLvWX2yVi/cMHdH50gVB3RGUcv9pDvXCLln9ylBq07GwjLC
ljjdGaNeWEM4pc5xtkeY7p5eFuMGO6P0OWwAaAXNbKT3fYIMTwBHJv7Q1yamayXGdnlQ6gUqBe9f
YXTFF+w75VNiytPf44uq6/IpY6eaVXynKCxVqC+qKNvqysMH7fJo53bowp01mDhwmPUppVZpj7PX
uUeN9l4g6SUFCgXS979qJPh0esFlEYesT589Gp7CCsU90sbH7tNyBkxRm2kP+uaaitS5DerB5kPV
DlwU1KzT5esJeJy6ZCjPoiOT+8N49FPUacKovSbne27t2JrcoAhLou27/JR/woI4afFDNF33qAut
uFWMt2ubsb6ydmceE2PJVhbYEpBwsHSnw/iUSjy/WlpASeH/JxGwDINwlnLY4OQ24d9W+d1/xEgu
PqzFnCMYUpXZ1rIHilqXN8vbx5xfAjGU65PK4JsmdhfRMfcSwzli11U9qCxTNZeoG8FHKUVxj2mL
eS1/ODfkAn9aTsJSX1pN3u1w+Y0IEY9mmUUHHQH3djFKG/dRNWLwaWGsdXmOb/cP5QEDQjmw3aVI
s3q6KaKrwvIScdQMzJHSoo321JOcXdmCKPx/DEVBgrr6Ujxed5etUbfyIXPcY44m/b4q9PxuCBEW
b3AFvJKwLMt0GgcwK3o+RNOQT4Etnu4hIjAazTlysVbdYp8bjmo/SfWKxZ29y1A824jYCwN4adUt
RojXQXcLv/XN+OR//mKNgub2alX11NJi4D/iODp+CwYiaj/pKjHudBV2N0ZjDDez1SLdkoUlwi6Y
nA8f5rK8hlU4922566iGAVl5myaqtIUyZkfiqHdGsccwcApsa0IC3KRff/nbnqmDLeBCvi5vCxvq
b3Pjn8thrgZPJNjPYY6KvmPQ0f7/lafxRNLiaZ9zEAxYORT+p7Yd3eM4llhu9khn3s+5Pty1ntXc
9IlKn7H2Hv9c/mnQDt9+DbY3Cleg0p0lbz7dDbBwmDqYz2OYRb56Jfyq7SeMqAwtsDRLNHt7dpEK
EaHrmfczmYi56SZtmhYRw9jYj3HfinpTOo3ePSeoZaXuU11rZVffO5ntZI9E/F2yawr++I3C9w8f
TZE1f8CyedXvqXRltG8MEKz36Pqk5j0m6JgaOgkZwaZ3sNa+NSsVLa7nejV/j3MfZzO3s/Gu1Rx/
SndUwKL0FdBPM2yVNfUWSrYWBFzpGdIK/Dp0bYRihz78I/LYxdMEf6xRBXSyo/ShU0O7aBUo3JlU
6GLLmNlV/5q7cZrt5eCC4YKf2RnYZzvY/pY4r0m4Ny49iU608fQxTk1F4V7zUW/q2rS57adkwMp3
xixrk7hYuW2gkZmPXlLRQWm7Zk5vcZ818C+0ko7Ys240D6TRqH62ToUjZGJi7LzVsUvuNm0Sxo+o
xTX9bZY0EP0jqD/YvBuwPm67yB+6L1mPbo27FRTHxes8tEa0L22823c1SpvTbvQSxFY2YGjn/Cvw
DK++H1OIDndD6kzVvsUP2/w5VMWIq+NouyooR9OudknZ48letcnQPul5jeRpPs/TjxYveRupqDD/
JKc6134aVlF9QITJ0rc96i3OcOzmzqixx3UjHTuzqen1oLGt8V61Bs9Do6TzU/SmEz4amPl2+6Ks
m6+O26hsa+Lr4WwQvAKFVdSaic2Og83J1qxLXd2MWWh+qWo3/m1YvU/EZY7jfdGY/nCDB7lRPDtV
WLzS4sDrmGp9Fm+UHhvfptDUuo+ZnEZ0XYxSWvf0eawPjnLnIbBmO/2vd9yo/hJHSBzcUG8e7qVX
V8XjzJMQ75LIMfH4VNnUbaTjjrdFoakQC8BKfRG89v4WkbHh2Qgd507XM+2LP/F3YM/TxBucCPh1
Uxx+r0jrnI3ehpnaDnKa8YvzjVLgpZOIeA78Pq9eC3q5UWDbtfXYUuRQd26hS3xhJ+a4sYremoLa
amY0+7lfXsRQylfZeT3+kQVqYlsdvE5/l4UtVrfIylj9IVF9+RuqLzYR+FBmPwu/zxoM6x20bGvS
0f0s3eQ1cRZRO5TEnI2r517GRh/8l6SLdYO+V2ag8KT68UnDcqYO0rROuo2PszJmaI2LzYUNsNPf
a/Rjtr5GGr4dw5Aea6yEQY6XFOVRplSCD5lV1CE/0k4e0nYK/5ODZ+B2b9TjSx9NbryFguo9uqFW
QN5w29EST6MRwgu0krB39nTXIyxQ7TqWZGe9oX+1uibhqYQBWN21/qCFWtC6UuB2jKwPwL7YAWlV
4ueJcISNdP9m6GI/XGyHHSK/3rK0Z2HjPXtHvU2+FJI+36s3ZTk+6F0fxg9GmxrulzGdMDVUJXD6
pIo7kLpNjqTb3ZhFaLkJDBDbh9SpRRVEifTv6JTLdBdp/vRQ+/r4U6UzNTCIA6kCu9vgsRhnUn+c
hY+RpmqjGfPmKbd/GbRAsiBEFHLEtb6z1Q2NyO5+pBDgbnK9BFBTuZabbbCy1uVjko4gKUPVNJiH
mkaMqIqhQJ61afl1SJoEwoPdz8ONiqjNPfZ1l3/QqhCogArrTO16KkoRm66YHKyKk+q5rkoD3DE6
JYCZ5+ZT12TV8MWI+zDfRVwvH+depmKLgIn+w6295qOl4T63sTqcO4+YZaNn21OWmja4cc1i40kp
HsVoJ/aRx07090Y9x9GTM0zyGy4wnA8r8tqH1mVv72PeA8Ci+PoFujvioeibCrN7PNtHd1s6HKSv
aB/jtxdZwNnuqtlIhsUfPam+xlonjRvbSNtPcT+VYs+39fwPPPZTH7ixqz7WYRWNAZjAYXioJwEU
rTMLIbdW0s4Z5uSG8DZ5MnU4VTd4xQaiylWzzzPTjfZ1STjNE2f0+c4y0+KJgMSo9k5htmmQRAr0
l8LQ5lePvq+xKXszv43BRxkbCnls3qkAgiamvHoeQb78NLQ++S1Eaz3mBfpYG2co0/+Srh3+0zPh
pttaRR2aCjAL9O2AdeMnKuUpyFRjRlhXY/995UHuMJ7oq+k7FK7wk3LH7q4ay+nP6LkjXeN86l8U
eTf3RIlK4wbdv+brYM55fqvl2tzu88IoX4TV1d/r0Eg+UUuOb7GAz+tdM0gjYVWU98PJqBlv+HOT
bFvCxv3jevQFbkM9VtXR6Msq3g4q1j9WnpY1x3Iakg9z7w0uchtuhBei8t048IQfv+RUFAVJCbsa
bW3MGo8S+Ge6pe/tTveycp2vMZAgjM7KXug4zNbjn8GjY+Nmdh8GXirkQ6uDStg4LR6lRe46EZ6t
mHZvYLXE1Vdrkpg144hosfHETCkY9U8+GfDAp4J+C11OGY1zoJVp8gvrnNnekVQk0d6WdvdDYfFS
fx1Hr/hCb3HQNlpSjUgwODE37Yz1ojj2Ux0fvQirSO4Ny/8xqKn+ZTu9be+4igr9+6QwKt6HbWjg
9xtPur2TSBR+MEXRfrdmr+CRH0z50Gut+Y16glxcpbt+3FiK/AUXXP68m8Ui3N023QjsBTXMucY0
L517K2BmCjXNFscq3h4/tze6W5VPwxyNDqXvAj14zEXDI6Gk+OaS7GUBJbbws1emNPO8qenaR0JI
k/clT2oEKf3Ur7aTps2/SqF0Z4PVex9tWyAK5I7CnazbUZpeuhVePBm7UUPU+cZUToullhTOVqtS
Fd/nppifMaRv7BsEidjjwJ7GL20OnjLopSn6IPZ8rBsAy5JwZy3QXKBITpbeEC/UH8amR8ffkYLn
N8Mw7UVGMbP0wdU+F8i/GwF0+zDdjJNVaBgPoerp/lfKrmm/Xg5735ZCwZos9TH0q7ElMVdBr1Kc
BjvOjCMOW/Yx09IeNyU9a/WNNZECbSI9jO46q0vv014YzZUE7Ezq4QH7MEicF4TaOol3gBLmvGjG
0c/9JUiLkkenwmG0Rp3uSsHgzFCAF6n1IuBIN2yd63Eh4wIsuYvDjkggIo5CgjLsDpOsr6l+vK2A
kEYhZeDDuaO6vM5gMXPFtn5onGOJIusuNEhjo6GIni5/uTM1AGrXcHMQc1/0RVbJK55ovY52tHME
Q4xDL0SY+svInfTJwrx974Z69OvygOdWEGAr6dv/CKCrbBUJwKoYch9AJnHlzlDSvB9KMQUmomjB
5aHO7Ep0fADpGPBNoTCu5jYqiIImfAOunspodjOiuTiuTGEJ7VrrbnB7xV68kEPJ21gbsbwy/Nul
XdoTy46kMoC28mqmBVa3ZVRVAEIRO98LPQnvzBxsre0rfUuJf7pS0yX9PZN7upxAFBmXptO6PlcQ
5s/KM82j7cTaaz26YYiWOr8CTePWyoO27fUskKVCiwenPmQhsq7r7psQ4+CNWw5DsZsiW1bH0ffj
jN+deq+YbneLblBs4awb6arZtjpvKk8FLG/EdXX/dbLaOQlAn1TONhdZFBEkmvKrHSlt/DqUjZkF
NWp135SeIRtMPJ0BbJ5r9w7/DYI2vbDndG9rBYyauZU1cZMKw4RkAHecXWb6MrzlTwnnu9pebnoi
e6PdxjWdmWzjdYP3MQR3Mj13jfCSnaYK/AYRWo8f21qf7B+tYY3WhjsVRSsCSiMKagp+qK/GPHDR
Nq99rdjoENTCGzdqB5Kj0OiefdRisjaISkhyH9LC6McDUAu8rfHXGGmzNIXmBrouw35rY0uZ3Hqp
rhk3lJGRwVNa5Lj7xB+NcksQVPZfUuU2+HeNgpA7Ms20/qBcI3FvYTM06YtwSPE3CBplyR3ywU29
E7VdJwG07zDbEVNn7otNCv8RW0qe4NSVVh/UfTrPQWRlgH7dDnwDNZ9JfxwLT+UPwLmdT7Pjp1UQ
+7BWdypG02Nn+FFVb0cUfQCV0xywD7Wq5tdxnI0v4VC0PMVFXUf3miG6ckN/i7fHLqqiw925SNob
cHzNY+8v0K1khh1AnIRFDf/jaLU7U2gIAQuK3fEG9+/ZowsY1dpOIr8pA2GjYb5RvZN2QVn73ZNm
eQUvw/9xdh67chtZGH4iAsxh25F9k3LyhrAtmTkUM/n089WdjZpNNHE1Y8zCGqiaFU/4A+9Ye1Iw
nEQjNi0n43NR2Vh17HLPfnXe7DLxkgexqP9L5rr4ZquxTfpgmZP7GGtu+GTnuE/LXCrt9iB3ggdR
p1V89ArFNU6NmpXNUz7ojeVPik3iYipa/tUrcFuCxqFbnANAAN/6obMfqmrUvXMzacljxkU7PbSZ
hfxwFWPheB7yRJsPre1m37G7hIg/I3gRYWOSGp86q/J+kOYkn0ZP6I8hjUhl30VWnj1VLihZVM0L
xfMzUr3nDHd3gtJ0dhI/m70m2DcpjYJTmyUEDjlg5PKgWUVX7Tiq6gC1UHdf0ijh4GRFgWJgI8Ki
2tt9Xv5tmjOOJrnIvH9NNJcHzs1cmUeCLZV+ZBhCT2mNSJv3OkQY6wDft//YqYWZPqmZbjvwGKfg
m5nnc74HqBd/J0Z0sj3WcvNnxHS8//pZqPNRhNn4OZ3HqjvjfKy2R5TK5N+ZjHF6SvG5+RjOrWRs
qIhx7znnxUvVZ6Kk8WkZP0kBZuV5wgLx01B0krgGxVk9Zm4sUmg8k+OcA7eLKfdgzdmcSrAav5TM
riYYLgAFd72RIxnrZNb00Z4wOdtH1Bh1xOfmLr94VVEjfpp73r7VorncqxP+VntC+Lx4HGOAavvB
U7GYIOWCeDx7nVHuIsUIjnFaBd5OVWyRnsjoDLI7F/jDDMPxZAxRR3dDC8bHTu+7ZE/jYcxhBFe0
tJ2yHT73cY3C7uDpzecExXr9AKzAtveaRfZF5ynrdvOYie9IrJn62RLheAiSvjJ3gi4OHhdho17S
2hj7Y15jDbpPJ9BNl1EPnXin9UHynpzb/ivXu6jeeCJuYwrsX+HWU6kGysUrcV2czDRY5j0lvsss
Syi0gpuD3odb9o8rbT+GAbDFo0ftnc7U9TCaU5CUiMS8gIztkt1gNc07r0jwy25xcP+FRH7xbmoK
65xGiqbtPDupbMkh1R8ULLR+3I8CFuV5cOM0HIBaSw8AatPe4sfICwcwdIEQRK3iB1+hqk1KhCw1
nG5SE0P1KxfpfIHN4sFKav3n/eG1RUH4/+PjrSCRc/AIlnIXbQnfxLARhhicxKz8WAvTX56YO/OQ
xi7njYJjU76fRFoPZ7fWHYF6k9F8ym29eagILZDKH6Ik36ihL2Kj118FVhtSjOQSg2C9XqKinpJO
FoYQzbSmaofZgUYtKXD+7jrRDHs083lWXKPv/tOEhX79/UlZ7MPX0SWez9TQB4XvL4PE3wr4ufR1
E2RQvl0rzWHM7HiPB7pyuT/KItT8/ygepukQO2iqm4vdHoUORTPeIZ8C+fRSd0VyTPoJ/tlY/Xt/
pGUfUQ4FrAiC+KvdKrCE6w9qSY1m7m7Xx6+hfzcUOE1wHYSuvR+LzP5hFk1S7mLAORdVRSnQ0wak
6mGC7e//jpV55eS55GKgNSWV5PpndEZs4A46eX5B/PbSpTDZ+6nov/zBKMAhaKR7wByXsjS1baY6
tXHPD6gFBK/SjljITW6bbfQLF/Hs/2fVBqjg2sAbbySmojyUphBh4OOQWAaHrFEMws+sTr8CN7HR
zEgy8WxoZJob+3MRuv9/YD6NPreUX11qqwDjRAixzNifWao9kcfrD4Ru4bMZ1tD/J9c+35/R1f0j
zZJANDOriOZfL5xT6ghcpRoSj6bR/0jdoHq2G5QFAgOuRDQE49GKEdiiMkOEkpLWDhoQ/fs/Yu2j
AUzLOxvdE3hX179hNNt5bmIkuLvaSn+MSdl4Z9vJE48OtGEaR/7FnB7vj7lyRNEPA8eDWwBJ2lI1
BxToYOQeKj0upKJ9PUc0KEEfnihrl38wFGPpIFi5hnmdrj/PsKaugIqHQA8uDF/gT5u/Gi5naxfl
Vig2du7K9ar/Ppg8qL9dcKo6jAUxlePbXaSaewUJsR/dnDUXyptmsYvmUHuPU4Xr7Erszca3PfOv
2xdQINsSlBjN/cVtpCOcbnoTnTBFH8qX2EyHJ2wO9beVXV5HocUpLxpKP6zh4htTwoyqg+Hh0JM8
mkYc7sfJNo+RqIKN6Vy715B5hZcOGOvW8tNEJ2amc+b6QZeISxrMMVQXYrn7m3FtFPyj6GIDRwVZ
vZi2tk0G1SxS24+yHLGLNC8PAHCrjX24BLO/zpvUNAf0QzAGrul63lDfHauZtMUvRVZhFEy2ORmK
RzvChJJjgseqgik6V3RWD00VqHRmVecJ5xsU181OOajKoO0cR9QveQKPPZgTa2Nl1+5dCZtAoYvy
OXn09S8Megn/ifDs9hK926tlnu20w1EtIvU4AnbamPbVy+/34RaHBSPoPFbD0CYZ7bW/g9Y0fnJU
+/zUlTW1cNLS1Id5Xn7G5dCsHijO9ebRC2ax5WmxdhtJDi84CkmsXd6ApalPdmX3tq8MSfvdi7R4
b+kifJcCcNzYBWt7DYIeahJQyChZLqaYlY/swp0cPKkVY5806nwIIwyb7u/otSsdLAb4VJbSuXnH
8IAbYpdrxo+iyQEt4eoHyOUjGo1l8V6Y/RZccmXjQIDGuQwwGlQgfXElwIuoyJIC23f6uXsM+sg7
1nOuvDAD4360rOKEZvEfXOxSPoLQGsQFAp8L/Xd4m0HoKgxqtBm8/aLSD8OgWL7eWfEG8HZlPjFQ
lDQIMIQc3uVOjea+pRTPqsVSGEwz40NfleE5cpt0jwNxe7i/fisb8mq8xXxmajcnfZI4fmjHVNhi
XX8BwjiSIYhk481YHQoQuQTwMpfLvV+NTtZhFmb7eUXpPMSv690glOFLaW8JAaxNIo+9tBbH4o7o
/Pp2IW1sBK404WUooU8E8SCOdeO2j/PgJvsEZM35/iSuJIAG9FQgwi4k1Zsoso9zyf9pw4tRO04m
W73Fl6TQYI6lJQhy+n1edpRY63CHR4H+2KZ9spGJrJx2RPEAEQPcRgNhKS0KeULl/XXDC+1j7WhV
JH+8QWLjtK8EHVxdUAORz5NGFovdYkFQyYQwQoKMtnoywA0823Qsnp3atp/CoC29AzMEDMJpvfDj
/UnWVgdHYB5qMVxYNHKuV5UeVJgrYxFdIugjgkgA0zikrHNgV10z4I+mCWrh+7Eim9xZfRMFD1bW
I9PeK3lVHvSgM8/Atcz5ZPdZPe8ELUtIKQoFtIPlVjWsXk3arDmDKbb8D9d+O1VUaPBEMmzIxcPf
UYwxKgvpvRANWtg+uuKcgi6K3mfx3D54Kk4rbtqoR2fK3eP9eVs7djwC9F+kKw3n73raAqcMMrcd
FV/NERXyYLOdA4QyDmk5DhubcO0cuKTCpBhEUbc5BodOzYs5RlgqSr2zmPR+3qc1RIW/7MDQ/6Js
qf1Awwb7jDgy3adUIwPaoKysfa6LCrPM51CqXsp0G5nX1mbc0QjWRoq0bh0cJyf8t5mieePqXHmK
YMqSyshyF5RZORu/ReBJmoCZmmJcQbyqs3dRHOLxGtM8nvdRTvdk1wNHG46xGKjw3V/TlQuOeg8J
FNUNpKaXysj6gK6Z0TeKbyC+2z3nvZuIHV1ecv6SP/sIU7gTGy/TysSC76aaQnqDLO6y1jFGsV55
Sar4GLx9yURbfFGzHCSO22+s4Nq8MpsEgMg7OjcbNnOsTtH0MvCzrB4jSqg52Qw0nwcxOPSee3wR
iuPo0EDfWNC1L6RnSBrAciKbvHg2JlVDyyUbUM5HtdA9pIAi1R084cTYOWM9b4TAK1cC3QJWjzYa
bnlLcqDTUYSmix/49VjpIRpLDl7a7tS7rY9gZF2eS677X5GThZ8KJWymjS20OrwJ2VjmxfgpL3Zv
iqYbx9UNcJfQlS+al2NGGjrAm1AmBJ391GFDXvqmm5T1RcxDr3y9v4VX7gqUeZGngB9JjrL8fOim
pTbVSXRJ8t7pf2IGiVJkyf7rD7M+4NpYuehw4d2YdtEOTjLaTprXVH+gSiy9CmE4oUp26yOEi4+Y
0govFmVswsdMFpNdiJE7aGj5xgFaKqLItAyFVCmFwhECjyj3328XRlm4GZ0YR/FrYSvhs1cZoXoC
RhIV1NAM81I6ZYV8Rac0TnaKbGhB37w8TMa9qoeZcxJ9XidnB7PnB2tUlO5xUJTpZQTjY29szbWD
wMpwtVFVvM1SrHyoVK8OFd9FutLadVUa/qX0fW3uAxAi5kZ2tnaZsQlRn5C1/BsPuBykKIwx3JWi
wiYxsmjy7kw3mo1LaFTh3zHnZzrd33wr0RIvImIi9M+pmS/LF8Q4Lc0QlV4KyN5TAyDwNA+2frw/
ymsX4jfcvFxwAhUUqYBZqLIMfr3goOvikX4TEUvdRvlPAYIkfmwsbUK/TZ9TAMcGGksPU+sV47lT
nVm5lIDisObEeSa5hLqRJd+EiezDbqqNengMir57iQbZoGyNvrL205w4Ey6Udjc9QAWv6o8x2br9
SyEKQzAtr0aiGvwby40dsmzAvH6aPDToFCAXcHN8B1OjL6lq8UWBgYmOkj07I2UEsBI7MdEje+4S
tar3eiDbZd3cMMO5ZTb6CSRn9lJ5Kb6992d7bU2pFXGWTR4/kGHXk21rSqMOhh1fNCeoLrGwq32U
ofp6f5SVo0Fcg8AxfDOEuJeFC0GztK/B2IFDspIHlXD4fdrO1dmJC+3H/aFWPwi8E/9A/riJpuY8
qcE9MsVgxcfziGvEHtFeY2PaVl5b+XdzzIEbESEu9mimilSlahlf2o4GpuLUItsNNU4IgLebA3iI
9jnUour8J9/GJOrUfiCHL16fbIZJK1oOoB5qYb7zJlNJDpDSs405XHnlwOVI7SCahPgxyj//7coN
Brcp7TBLLikySCZaDg1FytjRjWqXQ/4fz17gxtULVf/+Czo0ydvd3Mh3+ED0NR0pLiFn/7fxQzFX
o5mG8qKpScug2u5FLqqXolZRAmvbLY2UlbuUT7VhnEkaOkWP6/FQvw4rKqkRYKs2Oc14mvnmXBmH
eIqmb+qYbPH1VsajnmlQykS8AQzZYvdgSQM2ehbhBSxSdcyixNoNSVycgyoefVUUf/Ay2fIBxdVF
atcu23qOMYQZrYvwMsFM2YMKqGBCjfoJ7+stZ82Vk85QvIBSts27iQa5upMhEml4aezYw+XH1h+F
WmkIEcX15f5pWB2Kci1bVbpoLDMJMDdaVupkh/2AVfacNNljIEL3Qcm7YcMvdOW4Q6CiJqi5TN9N
nWAutXzouzS6zJM1FY99Exj1riIhNA6VmFHNnqIkCb5baIpG3+5/5Wt1e/EcUvSGAilzUWLfxebU
wJjqFt3pSzknqTjDr8aFeoQd+bOJWv0xHQk8T90MWOxA03zK9i3GPfbJsWOw3nbSddNegev0rW+k
gbzoOueps/kXR9tK4pcQMnL09f5PXlsYSKjwJjlUACQXGUGKsSqWHL3ng5IMQUIh3koVKHsg81E2
Hpa1GjXoAYvuKnXGW+tTxcTLgaYuKB6I4i+AuE0C4XI4grku97mIouOQN+NRBHF8QL8Qng66kxsZ
0Mp1KWNU3IbpGlDeWVxXTeMOdaLWsu9a9f+V5dg/NOMIhcidzf1kxsNH18p/BYnoN/bGyltHrER9
QooCI1m6uEfmCGBLPNLwTfug9YPJsGEkDN7WHOtcf8sdSGDLOdNoPNzUr8ap6iRv08NAxkyLXdUo
ZnCY4raLTjqi4z/w8Ei+tXCGvlltz//BTKKCXDMqy/KkzFFqn5129qKNaHTlEqVop0oxSqhoNwZy
GcJGEZ17jL7qOn2OnXD+z/bwLSiHKdqBJq2+39/VK6sMXpSJZgKQSb0xOxqcEJonva6hpu/i2f85
Wvwuqu1nEdrfADP+XRbAVe6PuXLvoCjBfUPng4b3MsxoBhwN63TEPS00yh9NkE971W31Yzg6lGnn
Cl6FbW7cdSunl6NLYsHB5WOXQYZt5FFL6ItTpJf8oNIEjzMv6DXXc71xbuTNtdhXhIJca/gcEWgs
/Rrt2rJhw5k0tmOzRzir1eHYNICOxp0QnDboQK3VH8pIE/+E9Qwmz8tr5e1ePsThzC5LSvtseVmV
dab0saCgoMHGA9GWqvZL41gBrqZ2C1ru/oKuTa4upQkZUzqpLK5GqxmBJ5oUS+BzZxKYFn6trQiq
jdGLP/mw34aSl8dvQVQfK304opjsx01SnEWn/DCqZDhNWjr8wUmUwm/Irxs0t5f92XwgwUiCDsPP
fFTQvo3Up7nmcnCnElsCNFDOfzCJxNzsTZX0cPkiVoZBMS0TgW+oYLl3ZT6p3VFv2vwXAEh4hPdH
WzuD5EZkbDRGbntncaFC+W1tjCptC5pHC98veYFobEHmnKaKAksi2Wnw5eOtlvTabiEMBzDOJS/b
kddL6BmjPeAhwPF3k/4Ils59ga2k7o3SfKPGicxMebuYTSQOcA1Y1imVMbYnN8K0VZThDMcMEZAG
WLmvde5WBXjtqxAZoEKCLwBopcWr1Ua9WuGu5/jw77L3uaqFnL3J2QOSRcv3/uKtXTEETrQFZbv1
JtIeHK9AuZ7GYGV2znuhhPOlC0z1A76CwFe1dmjwrPCaC67Yw4+B1sxWfr32aniAW3DqIEa56SeH
eCTNQ26RGEZBgN6pCIruNFM2+aVmYfCfiKq+OYRDZnwjWsi28HxrU40IJtx/Cvv8guUGoocnDUsc
38mn/F2b2+OpQvhkR3HH2ohFVoeSGlQEI8Dtlk0upxQRgOzQ9csO7nCdGPNB9HH6oDb6HxjMObTO
0eiVdjw3pS9Dn8itFIZqPHd+qmyj37eA3PaRSEboivXWhl3ZREyeBNOAA7ttjoRWAkJ6dl1fWpc1
YL+s+YsAxVhTiSrDH5OV8nrVBTRJkogSG4Mm/nV/G68EeoASeJK5ZaVt6+LITGFbz0YJcEivLGdf
N2126HNnC/uwsoTYFdOnlJoVuDnKm/C3F8NwxzbTI7zmutF1ToMw4TjCQD8nNeI/9z/oNTRdvP2E
7SrXDrVd6zaawoeqtDrP83vw9L1vDXFqFLuWyuA/eCAM3jetygL3kHVdVv8KldZ6muHavmhVYFRf
Z7OiRWT2lTO8DMagjKehFVP2VRl6p76kLe5ke6Uvw/w516L8U1nRd9kldT2/2H3TKftpqDEM6ytN
/UQDuK2PyujM3Xmegumnl1Q9MvhBoxsnfZjEoQMTWuyh9UbxpcwwHZJlZ206AAnGuGtCBqGG3/Zd
c4Zp/ICfFmK8iB6Yml/ETfYJEQP8KRoc7/uD3njlfw2yu4Ccq6Zq90le6Ko/2XH7N9ZImPbUYcdW
ckUTfbRTdxqhyqVmccnaXvT0GeCegPnz6mqvIgUMAEmlTXbU8sqad27lmi8JUhHptxKkjnrcWLDb
WA1aL8k2p4ANuDzeU93PSSfPHFUtZT8MSXVRjESD1mrNF4ie9tsDJSkGxZOGaol+c8ZjQtDAGvDW
tgbV+VDiQvDQVgCvetXbOFtru547EP9Xm1I6Wf71rm97JRYC6vYlssy0PDldgQKzloZuc9JjrLc2
dv5KOMHLR3xNQUal2bo8ygKwA7mz4ncAg048j+Fnaxob3BYi+5CYpnmgcjxsDLr6jfytwA6p/tw0
0oVdiwY8Il3IfmguLF7wonul/Q6X9i3N9rXLEt6iSosVKcIbX/vGGc1paGr6EgBWejpCekjRwqpj
e1crdeIejGwqzX2cqeaD3nfOuE8ixxD+/e269sHgjmTLFaHHm3c/iBTE4keqhVU0hF9AyxbIVdTu
V6h4zcZOfX1El1cZu5TaOYhZsMmLmB7+lWO0SUuDikBw+tR5RfkX/VCn2lWwzKNTls3DdOp0hHIf
51hJnsKWBtou6VL7ewpr9yWH69ZejMxSioMzj3hCqRaIJvxTFTP5EIe2V+zj0YKFoqBC80VkBToC
Q9OqMOzbVMn3Bb2Rv8FuJF8JVQvlhJO89oDwY4YgBFrUj3UYICTz5hkGz4JPAWRbqRK62McjNTlF
s3XF99T8S5oa3rmabAMdh9HYWMuVx88DX8o4liGh2ItnCSMa3QvwQ/G7tM0giubcvciObCzjWiWJ
UjOtRhozUp9/sYxlVZlenZssY2yOT6LETc1GbgVNacTD90lhmv9UvZ0cRzv9DhE3Poad9uv+nK6U
NPgJVJEA7erceos51ToKmdCwOKalgX+YmWbDroyr+QhQSDtpaRFugAZWjgnXHgV+HntToq+v775m
tjGHQObIT4G374qgz/amp8TnTuHtvf9tq6tIDMy191onW0yvmEcjsTpD8a3QKfzYRhVq8GprQxdy
bRQSawnoQvbypigUQ2qNqiFQfChe075BAOOIweFWSri6VyRIDusaSuoEMNfzhixE7I4TBXwV/9EL
FiShX4yG+a63qXxb3jj/R89atXcmQhFPRm7N0QEEmP3h/pSuPCWobLjorXKjU8NYbJfRG/I2U2LK
+ukY+RMW2fu+q5MjoelM9WbszrQNk411XBtUYpWAH4AtR57v+tMFnancDAe63FFoH0NVCR4MhMaf
sygVfh8W4qPeiXajwrDyqCAkwAblIrA4mosroJYyOONYAgSL4grNlsg4hq0ApDgb8QGx7fxxTFwE
sCQzEf2jP2BgSLyJCT0e4NBN1UaNJ5zJLMG5pMn5jIVdcdC86lfgUmmUjuEbU3y7ialrAO4Ah45k
2U37K9FardLhd/vR7OifHWOK9nh1Txtn/yYzlZQLoFgIOVqyuCB/xW/R/qSLVrR0NXyvatwPdV9X
7zqYk4cu65wXkRsOJLwKUCL4pTcnGgwNqYSslPqi7PZfD513XpBYutP5Yx91sDvtSPzVQDmfdqhr
BZvOjQshPryzqU6RfNOSol1LW+J6uBDBmhmH8MEHjcGmEV2Jlxu2HXP4rkfV0T5oFYXQ/YzoygTf
sMr0XaYPBTG1ZSVbVpYr006C7NGzlErB/KbrH4Pwva2GSdHz7YUH0R/gfn4MmY1viejc7y6aaOYp
bAxnoKlkkUzcvzNWhqeiLB8YwiNe08U13M2R0Q90+H3CFmNfthSWdu1sN7sijfunpgDVWWWZ86B3
+be3j4wNl8wsectvmhVe55YUWeqBByCo96lbZY9wnsUIkb0Yztocuo91LfCcm5Pgcn/opTCh3AHs
ASiN7DVCQmuxAwK3CXq0Lwc/mZ3+Ia1bMz1MRaAf9D6az6PWKE9V0hk/vKnr6RrFzSlRjWAnbKze
6GHWu6ayon+7oPA2Lrab25QfJp9D/gfkEOpW17uhRA3bleJ6fjco9ldsYjzkvGbnDAdh/lwj7vCl
M7Phy/3puAkzKL4hwElBgRGpwC32QAW4JrQavfOrrFLVozFmmd84Ufxu8Eoo75AVYdDfH/LmSpP1
PpR2ZcdG5bVa7voh5QCGVe97qJVB3oino0oZ/PgHo4AdQkCYx+IGKgaX3MQLtun9uu6sfyorrd5R
XjD+YBRyNF4h8AKyR3K9ZsLM3KKOKVrUg2udm34sTzQgtzoFazNGw95BoxnyH0n39SjNZJnV1A+9
b7YKYlf1hCSVE2Xn+zN2i0hiYYDlgKzjLSCWXwxTCSoVdpAzzOC45w4/phq7QVt7n4TCig8V4HgP
VbnCepnjsnwv8q50D4KWVbRHG9HdevputibsDXAkeIoR0NBRkNfXb49S6bRRhRDR7COxkSInUFB1
QS9KLaMd4k+6QuN7nH7en4ObmZZjUl5zOIdgXm7q0VUZ9Q0AMF8hPH3fmW3zgozfsLFrVr8MsixM
GN51HqTrL8N32rL62JwJYcJ5X5pe5yddLD7SvtXPWhx5W+7eNzc9/XCOGn01gjTJ+r8eMBwRGmXV
J3/OzOToAWd7coo6+YQ6e7UbUaE+Y9Ij/LCNw7d2EOXI9BL4L28MteTrke2YZhAoENVXFFGdTERP
P5gTvQTbU9qti0X+XVfJtxyL94zVk6DYZXLoGnA120qZfaDNqKQEHqJrtR19Gmoz32I73ob9DIbm
Ezwjgl8imMVtPdIhdFpbn/0hQ3XOGPTokXjUjU/5UPdoHZoNirZtY7X/DqFnvri9N75LEiqCG5jY
2x0rG7Syawr69lbL1g1blPQSgnxd6MV7yBotMj14g7310qYbJMmGHoYvGDiri8PY59iOJQ5blg2G
WlkopsbdezgpbeXea9/z+0CL1yHV9FwRmTH7Wq7gDVT34pinqHXcP+e3J/Dqc5bqF/gVEB9iR+9D
NkaStujnD5WZ/Bvoc38Qmr5l037ztMvZwxBLcn4kq1R+9G9XWT1nVBWRifDtyZ6PZW41l9g0x/OQ
zGh29qpxGXKKwve/cXUmfxt0MZNFMWnWbPaz71qjdkZAN38IxbBlO3V76DQKJJw7WRBmEy6uFtxn
QtOeOQcIDE3vI30Sx9ZJSj+E6vDmrU7AjkQHVEwZxS0fW0VJohapUMMvlDQ6mBEIHrNrtqhvtx8k
R5FHmoozHOPFjSUrlmAOheHjjiH2+pQN+EKN1ae4o/p+f4VudyGAFTYGDAKgozepbGLqGf7aquHj
h6Lu3CBVj9PcuMc2z+PDABr32/3xbrch5oTA5zFgh6PB63O9DVt2dwbZ3aQgkEm5JFX8VZbJfMjD
KoyPSebBsQfKqm4UYtZmVPYJsHRg9agvXQ9bQhF20IkwfYCc0QGkXr/PNJrlpYKK8v0vXJtRajES
TsG0AsG6HqogkxNoapu+yBDrjNou/YIFy/w0J/r0C6FiYur7A8pDdP3mgDUjaOI14OXBoPZ6QMvL
tbiKYH8Oelz/ncWpIx4ge0NIMKq81AlvG8U6Z3WOgTmV/kth6uW/93/CyvTKfq4UtqeRAMzu+icE
+tBkCMg5/hxoyq7znGpvpoF2dN1k3AgRb68U2seSbc4nrzR2pymiSxVCi59LIzpDirMPM3NzvP9B
K4sINYZDAUCVWvqSRQQF1Mp7rlGiFeHQmrOQ0qis7gBxtDoP2Yh5+/0BF59FJ5aHDe0SYkyQPxRA
rmfQAQVQ0GHKLlRW3CcryIkzTVSe3zwKFGheFhAkAIyXWwUbQMObmiyDr5MWL1oY14e5dLdInosz
Lr8FgwNCVxoudLFuvsUUaVoB/byYWtHtsi7Vjoha/ONgel/tTERGA2SAvS3XiMUxeB0VQAxJHTVk
+riLiLZrW8SezTq7DFZcfE5oYj30gZGgK1UkpbcrUyFpxF0MahzJHeN96tJP21jF1d8AK5q9KTkM
S+ilYpjTyKOaXfpJdT9aBgHXGDjOToRBsrfjuX5WFE/s7CnJv2dmXX25v7xrE0+uQzuPZJp8U/75
b298ldH67csazWC4i/t6GowfgWNjzFr17V5X9OIZchi33ptHlTbcyAfQp5d2Qdejon8/NqgRlrj3
WOWHsFX1s0An+Wujju4zgnu/YjAY3++PuXJc2F907B2aXLfVG60ssnau++LilcJ4J0pFINimZv79
UVaWE/gBDzBaZyqI+0WdBqUmAHJCKS7I2rp/4diQpMdBDGnlE9mgdpXrYVHuUElM7F1aesibVE1Q
xx/u/wo5f7/d73Jjg2OjtE+kTxtr2doaWtfrsIrD6oliwvfA7P+dMHRDOrnTP98faW1WX0GHRIhc
5MtXMkIzfG5jTKVEELQnLwutE46Y6cYNvvo93HGvTwWl5cV7FTVxVJv1XFwanKz2tCDrXWkEDpmK
8ka40+vUOdz+HEf8gf6vhPrbgWgsBH4L3L8ujjPqXwcjgxHaoTxpPNvKKCNgtA7tS5hESXWgEGnl
bz8alGaoZIAocSjXL+4kdGJA0sZtdZm7VDk0XT9dMrfqjkNp5ocu14l4xtbYiHVWVhGAgmNgyQPQ
C9rD9XnEZTYsigTl8CFUjZMRdOXOG4e3uiizK2HF0AORfXzwc4tPM6peIdcPigvGn+YujStUtQ0d
FTpF6Y/3t+WyKiSXkbEoiODSQ5lriQFOM2r3qsJpb0RUj2ejDgQussLI32cDpjunCuD5U2jX/XTo
0cNJn/DGdJVjPTkYzWJ8XWSH+79obYrR5jGwmqccZi+38IiWfzdrEx/fj8W/QsfGDt8RbQt1sjoM
7ycIKwpvtEauV7Ibm1QQ75SXFF3xD+GQOpegd5WNj1lUZl5nl78eRKLsg9yQ7UWc6TWKpMXF6r3U
2BUUM+0D5heJdkIofHgwp2hU8ONQknOpu7m2sborH+lhjO5QD4eCxIa9/khsJCCpNnN9ofVhfFas
cnjQvE7f31+xtT2EFSQBuRSfoEy6GIZOw0BekteXUDHVL55SB++qWnXOSq01+yo1lX3VRsq+7+f2
lLWat9fTUXy2MMbeSCFXrj96tBCm6VlKY8bFIx2PXa23UVhfQIEU6PtaxTfKRAIVxbDfuGnXphbM
CdkqSAL+kT/lt+sP45B51DC5v3T0tI4IDJtIyjpvbMFKsBLBuNSBkja8N7h56M4BFudOigdbgeJt
xk7jawav54zyfKonSvHN+1APhvCtW4eRiXQkNgES8A1YHt8ZV00ExEDqleFHo4X3DT2126DJ3swi
owAe4gGhGEtcuViwABv0wtWwRm9srPIKaI94OyIM/NYNKoehWwD71SBBXW7QPAtxEemD+BL2gjM+
5ZAQdlade4hAp/kQfNGjdlYfBlSKjVOPdRdg9twqlCMdgDl1dwhyJPpl40fd3A38KNkWlYRc6YW7
2EEBNn66EzXJpagmY+TdUgkfJ2SE6Y2ObLijmgfTpapLLEgiN/H+NYh+cWLSQjV5DKJYNrLaNMWG
RyNlGm2j+aFNkJNOc5BHn5u6SgsEkdJ4i6lyc8j43ahAgEGHMEqIsVgzs+sxV0+M9IIKzPiY2EV8
Gcss+FBnubfx3K4ORXABmhoJkZv7S/FoEufenF5gI6U+/r36bixTx4/n7Mv91VgbiftZ0t0Bqt7w
bcO8BMIWtgkHLbd3rVG3lyxAtLxDHft4fyhd52q4CjqZO+iupHGyEMWteX119HWDL5mapBdiTf1n
adIng7pmeF8UGF3TLmuz/C/BGvyVJGqaPNiwbt2dFnbqD0hudbYXdWca9LZTpXu2qt760GatpRyd
LMa3Z9Td4h8Vw2ht1zej8bV0sZzY6VkO2nQIjWnra1Yn7rUyD7ro9u7XBUh+Gu7JxRlKHEN1nFuE
Wos9GvBbRfm1y4IU3qDaqoFCWwZf4ThEGMFwJZmxZvozxmRPQLfCt+bxrA5PNjg3xKo0SkbXqwMg
t/Uyx0kuNsbkhyRC9qiMJ/twfxOsfQsnn7cZoAtiZosns0GdjWJ+F18sXIsOGO0ZJ3iHzUaMvDIK
NzjYDwl2layd62+J4atE5cSMDakevh/dtjlYdpe//RJnFOJIAOWg9JdNZlTdh8LoQkZRp/oIDyk9
mcGwZSWxstHog1AB017DqWX7p1a8kupfyl1QiMk5OmHaoLw4um6xs6vOTTa2wcrtzHBAJ4jIiKGW
73uaR0gwtnNyAR4y+V3vFpBIMlh5Xu/N30Ytao4xvo9/q1mylVnJHba4H5CHwkj29dq7UUvDpdyW
BZXkUnq1ccBNUigwn7TZ8EdXLZ+1aBy+FkDd/kO92PkpVOvn/b25Nr6UbLZIzGF4L0+AHVhpUdRe
esEnrJxORH1uDXs469yL7aVp+Jzoov7QAL/rjtxYdXHAGygtNwIs+YwsZwHxWUALCArehs4ZEqFG
INr0Eql9fjbGhovYBLr1sdWS4lOUJrH+IMxmq8S8ss0MSrWkH0SSDv+5PjJK6Q6o31r5xR4sjJMC
t/gfZ+fVHCmSruFfRATe3AJVpVIbtdqqdUO0xWXiE0h+/XmYq+nqOqqYvdmN2NkYVJD52df0Xlwy
/QZ7C43hvyc4mkgCzT5Som+/6PRaJwCN4TXNue0X046tzR3e92Gf/1wd7d8q6a680T8etuelf5Ws
tZv1njdkdOyqlq+MsMpTbxrNeKw+GZX51GZee+MS+X9/Q+QBWLWghEtIvbxEqpyWPurc+uyhGD3H
uNEtH8cGteFErqUZ7kpKcn3z8um9VHvfa2aH5b63L/oZDlwiXdsROc8ZY7qzDPvtEZ13LAbLFZMm
MTtpjsfKEW+EOl0r37rLxxYnu7wfDtSPw/dRN7foL9deOokRXHq4V03uxZyL01OuIy5UZ9Or+MHm
rO7XKOxeq7yo0oy+Cbg4phv/PfDvgZKympEtKrcXSQwdp7rxjbY+Z5PcHqcWAFhvGuH3l1/1tc/L
JgYK4S6Qgu3NnwcKiR68AycKma0IjWNjZOMRRYL+wwD64H1dqlss4mt3kzvCteS+cNUv0pk/UZ6P
kcG7xNoNnbO1PXi5Ck/4C98S57/+KOpy5qAkncv8bK7+anShrM/+YHux16/fOxfLDR151o3m5EqO
BtILG2u3Z8c96yIEVGNpGALQ/rlQVfPaDIzlHvfN9sa49Uo62xVFqaJ3VtlfwsqROYwqWGi03Epu
80OTjfkar1G59YcSVf7h7Je5g/dmtvbBfYMJ5u+Xj8qlttd+K9HtIBIgiERtddk1bHi4BuNGKV83
IWKOIMfNu9xAa+CMlV+9PDlWGYgvTY+5dxIyVF/i0tCoz8cTlvGfdFn5blp11TAmm1e5zaHZkIk+
4jtpzf/97vCXRpADyAF/85/AGTdOMXB3MKrPHrEPlK8Ybty4Ole+OktuDjEkBwqay8g4Zy7TX9DV
55L1/YnGpo69TXc35iFXLujeW3KIwa8zK724oCgINfMuC3r2liHA1VWXD6O3lt90F4pPPbX6LbuA
aw/ctZKYF/yzsbw4zAGIRqPAQudstG2fTiVamtOa6zehsX11WH4fXj5V/5SWF0UClfru8AVyYJ/I
/hmBugy7jqWdi/Mk+/bRwV7IjaHyFV7Kzrv5YC3Z3L4JM9OHK8jG825R28x43130va83G6cZVeMQ
2Owrt29VhdENuACcD1N/krMTmxpPv2SqmtVN1GpbYIktp8gPflQ6eNDPocMcBo6PETeYExlJO+Q1
Arq7BM9RmLI9RkFlDPd9FjpTPKyiclJZBQNba/CXwXGwMAtNX34lVwIXA3EKCvIf/eXlG2ntxg2h
saIho119WMJ6QXvAcdIMK8kbj7r2sdmqMj3mWu8Dqj9fvuAfLYxX4QeskT5jbd58nKZWPMNdNJOy
Nuz/5XQxy2RsgmYUif3iOGfwKlyZK+NusVSQ5q3zNrdc+k13nO/xDbolfXjtjrLwZNZP8GIcfXG4
NlmbCvCOcZeZ5piWjpenXbs1NyLztQ/GjN/DdALGwV89mokOed5HPs5o9mRC7eqtV6McxvcIgtQf
Xj4b137Qvx+1f9B/FYAQxFBnDpFRGh0xJa5Ry1PQIkb1PzwFpgFDASATiCj9+RTf39Zi3hkzuRjw
+2QufmKLV914ypWExtIQ0CHSbzuTeX+t//otoixWgY9Dfs4CnDqb2sKnDg+8I7Ra+176Q3HKQ2Gm
uACXN9gU14599A8qz4WzgTbon09W5mTDO+KGqVWXyciVP7WzwEOp5ucueIMmL7/P/VRfxDhGlxG8
hh1a9pfmUAQtjD40QLLM1cYj3u3hsWb8d9S51SdoqAiIs/oWIPDqQ3ezB7ZC/NfljGpi2SoqLyzO
i2Vnh3rZ5kQNhXdGkiZI59ab7iJmqjcy75WrgLyTjXvpPqzFLerPNxuMfp8ZxojeTdhYb7van2h2
A/XZmCPn+PJLvfooeFSgc0nzXPE/H4Vllj+HgvzblGV4VH4mYmnI/G3Yzz//hyfR4wEhJwF7l4Sm
qomktzv6nUOv71VilRgosGBr5VepsuUW9vgSuLrXWRB8dhNYJjE2Ok5//jC95gUm4UVxHielXru4
Gh8DV0gnDsPc/zBiSNwdPLlhOOdmo/vstk7/ut+kvLWe/X/+kH35xWVhtbifsH9d0Lzrg74VqJGX
Vu+khdXXJ4y/1HGxu/ZQzJFBD9jPvAqrDRNUs4hKmRoOL7/8K3d1jw7kKNhzNGH2n38ErJ5m8Vb0
2MdaIaVWBT+lY+P47tcegxU/+B8OML0nM0pmFmxWL5o90S6unbUotRr7fC9tV1VCT5yK7xP46FvC
lFeiOaeJPRdTZAbWl0uNtd1weWk7466Uy5LAzBvudW2a55ff4LWLsoMXd3VWcMGXSVDL3leegPy7
duU4px54rTtdQ+uK56l0vr78sKufiz4I/Z1d7OwSjlEsOEK3NozDAvqWlzRTy5fLLLYgVWuly0Zf
cOOLXXsiFAQEtxh0uX8ZaXVusJJb4LDDREAnP3SlAsZQ5dlbYfh6Sj0hA/NGQL/24ZhRsMLfQaF/
QVD7zqBRw2DzXJUV11C6ESQB/9ZTrkVwyjLqCiYPf8+xM7hFrPYoxYfGUAAxfKfsTwOEtSMq89Or
iS2EiDen8E4vf8MrB2ZfNaOvCeMPstNFVRgtDJeKxuRYepV1XxRteaidJYgzYAM3Pt6lj88e7Pwd
uLCvomA1+/vX/VeMQfV701E1l2e8VSXm3jKb+lQ2ItsStdiDgaOq1/tHR9qyvGt8z+iTrBlBxthb
BjTGrMzwgxkW7FHz2mnvaiXnT0KOlX+svMwzbxQO197Mv//ai4g4GLoS0yjRFgE4krp6Rrxumew4
oIe9ccSufHwwFOyWUGvHremy8RNjxZaDHTXzn23+aK4Yc7YNq2PHGPuHVnVuOk6TuvHl9y97Uajs
JCkqSLDVdPsXqQfp5aFvB2qGoImqx2mxdOwbVpGo2rGT0BdGigaG+5XPY6aziuTjywfvylUGlbML
MzBr3NPgn4dhbgt/Wqq8OPt24zRpPggWp6E3SfuUrxhzxNoMcE1++aFXylDaA0BQFLp0JZd9vESQ
DCAmbgqRYZevLNWORw9X7XgzhMUhYsRqYQEIVLD4j9Sbf84+xRlVEjsXhuQXP3fNu6q2wWCejS7z
H9rA7Fj4FRausENw48Nee7OQblCW2sF4rEX+fLOB9sHqyX0XUmV7Sd871kn6tX3yOyaXudlvN27K
tbcKl4KuaJdG+EtzuVKyckAIVucin/Mvy1h3AK766jB4lg7uy1FFbUzIjI5074a88fB/Jm4X5xi3
Ugptej7ArpejKk9ZGVvtnjerikpBHDXcPhXwOIp7B9GT4ZBX7cy+c86L1JloedmCFKYdD07YPBjF
uHzKBwNYbJ3bY/MA5XTwki63svvAUVP9iLH29BgN4fAGTV78ULsu7LbjEHptc+NGXEk00E2hMREh
sVG8PJzrUPRu1TMd6btqfcBk1MpjhQXV8eU7cO0xETsT+hMm739NmaA91SgQiuLczIZ+HSpElRo3
uCUCeiV6Ih2LZAZHEC3ly3rSH71N+Ysvz50H6yV1YKCgi210IORcxsLPL/8m+8oRDNHgAuDD8hQE
1UUamzF56up9WZI5Y5gfs7Fb5xiElv2hlO6iEr/oMHXnmE72Sdu6q2L0OSMY1uOqBc7BXrUd+R2l
SHWl1U8HzbctcVd7EHdBG/AvWKWBAr2Kwmw8tVu+PmLObC4Prlnky4fJ9/MaJ2f8PBLVZ7lxj6Jt
T8aalXjl5qp5hNm09Tc+5JVXDJMPER2gdwxZLs8LQihSBcqRVMuN3JKsn5eTk7tFd1YV/3kjR11S
tfcIhkcq4B8YP/BRLx+3iWaacffjFZezFSboXAkrUdIcZNx4IldJYU/yecI8sXttQh03T11uVEvs
49JsJuBKxzA25sFSzOcddBmXTXb9jfh+7ZXAiAPXT02PEMZFlG1MS27rDN6+qUK+v9mpo7HqMfaE
+I9al/+8DkijwD7hkYH4vnjU5LZFgaOLOCOUah0RQ5t+ZDJrEmVvze+XT/e1X4V6NFyPfbvKfujP
gJ7v2+0OCZizObXhUdeOn07onCR+3Xx8+UnXrhH5CYAc41kkdZ0/n7Rktaq3UYoz05hnIcvwEKE+
GZuIpjy60TInWLnU6WJ1tzynrwSlf9x/dgdZQHCXxUg2ebkpPd5m207dwdE6eKMBf/33/e2uCsNU
BqEvVEMuooQYXdGMw8jxwK7tbquN7lCs+H0Zyrql7H6lpONRzCPJTECULku6cjIzaZkVPyjMi/tC
Lk0y+HRkpdIWCcgoEij+7aeXP9+VgxKBgOCEAEf4G++cTbsBygx1ptTDCBhqzF5VFoZtbVDeAJFc
OSg7zxADJWqMv3V2ptKOBqJxfV5WY97OkY1c731BMO2S3llhd2xVu65vZ6Cm/oc8D+3sVji6UuXs
2xiCMgnmb9jDpAdp5q0Jgcd0yx+ZwcweL+mi+mj5QvTxGPjyI2JdTGqR/qv894buINoMVLx+rDy3
fLAnPLxPM4oMr8B4YSzbLXnuxiKDXnt4+btcOQw0PSwmyYgwgy+HSmXgzqqq2aZ1lGQnaa9+3Jr1
dtd6zpYISX2flet8g+x99RMB0qSbZL7EluHPuxx27WJmwVyfVSCcr1bUik+6bRb6crc4VeNUv5a8
X9Kb6Z1f/rnXhklUGNxi0jEd8+WjmR7pBjPI+mwHusDGW0LFjmGqbFUikGLvUzKNEAiKtF2TzHNt
OdjchQ4U7bk33r/8x1y7E1AAdug4xSGLyj9fw9Q49M6BJ1Cf9Pswpr+3n8rc7XfrFnNab3zpK3EM
lgwkGWaxe/mz/zX/anHpsmXRdiQgoH8BNIcRIUb05dL//puod5lG7PS1v3SIcuoVBoeKpwgreARE
68SFqZtDTl688YOuXTOKUQba0LD3keifPwj3wbo3Jh8Gm5fVp1HKoEyctQi+rPVSOOwLVPPpv/44
WLjgiMBTUcxR2fz5RESBIe1HlTzbAvH2OHRxN0R6sZu8uN2wgn/5aVeGElTCbD8ZLPuEs0tiSuMy
BjQy4kg4h6iKq7ZCS7qRXv0ZU3E6GVeOYZ9MEAS7x6hdijzOsgj4uB48Q598ErFmPpzP2aFZ/Ko4
+L27NIe+sacsxoaid//zB0GxGGmmveqA3HbZ3dkjuiYNMp9n6OTDoYxW7x45FWyRQ7t+mKJpu/E8
j9f9Z3sFsJztJBgdqEN/mXmAp+uYu7TVOUM6OKHsGJIqxNahcebg7sa3+HsksY++9gEpwyhoHhf5
GeUw/NKsSZwJKnpMCzUjyO7vstQxKhLmx5a2/Wsmxr49bcFQqkRD11hjOKpVDle67+q4n2ThvwKV
vt6LNY9+AmIaFEKwqwmPIV+WPIXq6i/pXC1k4xt/v/33u2Ih8o++JjBRlql/Ht1gQwM36AFQlYE1
vMsYt31fMuo6qJ725idD5rm/aBwjWFAyIgLVgVt9kHUt9Wu/EWgkF/BpyhtFz983GJkazjfAGAZv
f2mV8z4VTnN7qrba7qNVGn7sLFF0mOVsferU+uXll3DlcfvknoBLjfW35nxpmMsi5lLAnKMfKVAt
f6uqDUBT5DPUcbfqFmvm7+TK1aUqBhAQXsHKVC4h3qg9sD/lVL5fCjDZq2lqyPtuiDWoVnfInVc3
6p+/4zyYZgTZsSWiYGWn/ueXhg3QwmGr53NXm/1hC0ex60wHNxLpfsX+PlKsTGlqqXLgz11uvnxZ
ZuZci+g85oNTHH1YLPnbRgfeIbK0UcRywdw8WYo1+GpNSzseCm8dgxTZhFnHMjTmn5iwNPZOS/Of
ptXLH7pMFPKt1494qQ2WnPvXsEqmMVmaVbesmYciB9Jj5+Mp0xliZ30+rfO7cWmEH5cbPuPJWmcC
92FlygHF+yD6NpjCeHJ7T76TZNmcMZ6dPYV5XmyxLyirUmCHxu8NZTOdNtvcvrVkPn3TehXydbSt
6w/PmucKaoQ3N4lTw+tI+CmFiFHcQzMQwNj4eb/CRbwyFvWO/eQVOtmiQNfvUCoTH81G1k9BZbdP
1rpVw6mwxfi5CJlrH6xy27ZYDMuCG5DK6voXEjFFe1bMhow4jESxxJ2Hp+uHJWsmDETgRtbuaVl8
VieRoXT3LS8dZoRa9957w2zD7+US9d6hpA5fTjbObDUyCvU0vK4NVqWvJXSpPFXeKupXShrafAVo
3HG+zyIqjRhxpWX7QUSrUdvqhQ1c3dqaLCkjLd5I2zfIeMPQWe9Ek/UfpGdk+QxbZI3Mn9vaR82d
YfeL86ZyWnazWAGvpk1oDoxGDGc8tQGm/rTDQvkJOKxmpd51vJ9sFhr/FQ28PtV668dE7V45dysT
p/lOhLP4WWS2emJhTKUigTN8UiYS3Her4P8Qg7JcmrSatL3GKCwGGAeBue/wwiuWPgFAlP8Om85x
E/iO1RarRornVucL5G6ZLywt+jB8j7CxJUCEyeJL72VdD8VsEF8nFF1FYocjNbkm2UVg3ADuHTAf
kX0MmsfaYrkJoDpiaCIwVzDmf2Y58muJZQH2AI6f6zwFpxaJlHHv+jnThfWWMmb6Cohoag5FN9bD
YRb5MsQDXncq9pH7F0kYIfWbDN42/uaOe+kMvOJRj1FTxqWe/NdGo0KgdgGLR9latZXQidRJlXW+
SuaoKB+NcUD210NPWcWB26tXdRWKFrPNdvic97V4VXlOczIa2X3Xji+jk11rq0tHfDNEEiFC/FhO
rV/FRmPPa8LxrytsElF0iYfNC35Zs5M9bTjl3bfVWq4HWDV4gzWmcEQ6meSZ10Xf25BL6s69L5hX
t7HZLeMrVVYa5G6QZ4/WZpZPESlUIKte5h/aOqs+ml6/PRdGNW6JVxaWTio7y3/ghFQYcWnPokxq
WJZ5bGBDptOsDprwrrOm9bNj9867qBOOiss2rz+v9eZ9inJXLcnWa/+tkiBL06IMlx+ta2g7VnPL
/HIIw7aAwaUcqP9jVyHgHcjSTIt21iqO2m02+N9VdKhCNWQ4TbTVAwKtucUvK4O+StXYen3q6LHU
P6DtcZXHqPSKtGX/J+6MqXdfS1ZmD1tWRKmEoY6SCaaTOgZ26G4JGsVzm7Ys92Qs0e5LpBiX94bj
D2Oqp8V+cHNH8B9eM6Sy20KZrNviFYmMVPNU1oP4jW2uA2246Sy+rs6DiVPYNO96jat94ulSfSly
MeZJv+Zyi/E/4YLMwzqhDO01/ffaw/QqzghmMh1xqM2OU+H7n32zWn6Pfig+O42q18Pkz5OXRKNf
vPM6w89P4MkhAummV3laiMFTQLQYBKYU/JFFlZNnY7zkhn1yx1rmR6dliRTP+Ti8WWvbrIl0cvmU
2TbDr8albo7boHJ+lGaZFwc9IBh1rGsdMtph+/LV2ZqqSENGZdi1IgL3aTSKTCWy9L0vzPeG6VAZ
+dDG8DK33wZ73p3GtoZbvFmG/oLxdjMkUW7Iu8GlqU6WvrYQm0CXtU59zkwUW0bXvIPjVj0BsAAD
No/TvMZRZE7PeZ71mCc1rfkNv4jpiwBrgYTBaNfPwtN+f8iR9fPjaJnQfQxKnpVUZblzLGCbeXGV
ld3vpQRClA6eX8nDPK9BkPShKR5s6ACPFqyENZnWopgwXSuczzC5mUGapQq7T9lk+hOItLn5tu0A
E66jZQyHLW+wTrQDnAZdS05mitPbNCRhUKyfO1g6lKZY1nq4PTVYVNdoa6KHgouBFW+DjXAmQ1s0
fv1m24JDaCwBGJzAAL4AThURVdft9Lk1My87jW23M/4Ct+Sl2CsT/8Sra9tIms625KFaDPsz44G2
R+x1AaCn2tb5OcooegP7CLphoOG4xL1sVYO3pdCPzjp3r726GIPYzQfATaTI+kHbg/7ktvX2qRU9
ZxWhMP93mFHHHdqNcprYUdv3a1Wj+SqGPOyP7optXRx1atLAKpEDjY1KuuK108/uucxV8S1vCQu4
IxZFnehq7j+NrlPUx2qG5DIz5m/vkeLZetY/7nheu9H6hvlghT1Gx79BofZeEuaVmR+aIVh+d/Pm
IKkNsYdpshwJg+bYRm8gOWR5qpUOTpbdjH3iZJ7fJGh+Tr+8JhNevHVmURwrPQWSW5ZHvyFxD1jI
Ek2MeGvJlokEBlhg5lpiBcoOWv5WpT9v1BZFyyy6Fa6OLWAFU2LlQy5ia2mihyIvEE0xtbcmWmBu
FbtOXz3NQhW/2s5e5jQLZKiZahv+Y+6YLfffM9yGjZPwKDBQNQWgRGKte75z7KpmfNhCW42JpmR+
nxnQ4Y4jsf+s/DWL0lVmFMcdmchmVqhVCJy6RPkWqh5Z1/ez4YvttvYGCCevPw56i8ShaQHAxrhJ
hQ8degNzGqwZZ7K1p3W8q2Gr/XIao3lXGw2GOp505ZLkYdjVyVJF85rqeo9abDH045q3pX9X2VX5
Bqkq7CtG7PrAc3jD/K7GQUKfdAvJ/0iUMN+FOMKvFAWWPrRKdtFbWvjqEXsLet/B7QOZNp4G6qaN
HS5BvtFE5C0X3cEsTTHFXW6SdnBsKwIEcYRZvjaMvGvjaWhFlyyQLciP89pxRYn2v5ptqt4hl0b3
b7kFnrG4kmz23TY168/IUvlp9Bsv4r5M68fW1+2rQjvTR9OUpEEk99k/NP3YZ3FrE2ET/CTkEkvX
JPkbdY1MShiAO/CHxf8qwoobZm6Dc59VMpz4BYw+42wgKCeWWDr884xibuPcbv039HLlGgcI2Hap
WznKPGx1a9vJWvTExcFZPS8FpAOMSKDOYHNFovABEBDOHEFWZHVsLDprOH6F8XpElELGXT/O/MNy
jh5awd6OPBPgKpwt0bKc5omdIfszQeFV4Rrwq7M9VcLMp4gFTikxKhWjzVnJtKp/4n+7ZkglF9YH
Kbv8k+Gp6CkYTZJ8LojpqsLm6bQURTYcB1wykSbybWtgQt0ZLS42q29w4BuDFYrftE9zZM4dk7ta
3eH7WjR3Yi2dj3JQwqH/sEon7gYbTGOkBqs5mr3hAuj2wGikbDUQPzSXJntww91SuXDZFINF8pC6
pMMSmHVqu1iOBauaCQ0yAxnoFXqZig3fq78ru9mGu8YtjPdSmogUjQDVP1k7QCTxBgTU4soHPh6D
jrDvGmms7O9QgMV6bF3Uh6jsejOpp3B+Hk0rf13gJaOTenBEf0efbFUJlAoyiUGzU1MeSvft4GYN
u8GwsO4XbVjLSQK7G2MRLuojMikef7XpCYy+tG8+111V3S9+ttRJEyBWmkx9t37pAe1NcWGN/oIR
sLOuSaGGeYqRgck6HMeXujhYikI8iRo6m5SjajUJq6ThR1G7M2pFURlUMVnGMN9YBkCQVzQHgYht
ZNNopWZbvu/Lsh1jpH/sH9DOPUqQqEGsOug7eViqhkPmYtSyxAh+9O9yII1tjPJA9t1R1vR56+Sw
pivFR8N72juBQa5ySGddTwzOw7Ue4oylJeibvi8/jNUWPUBYIP9vvh6W40iZ5MZVH+U/pt7JvrH2
tGTihb05J37mdjwWGeG3LXukn4PrUWEXpv9eIhg4xI0x1G/zzmQBqxtv/YahEMrwkQUPOnHbblxS
TeX13fWs4cuuMGYcF+qRJ2Oz1G9U+2QNh1SFe5CWeoprqpdvUsz8PHvUM9NleABvM/Yxy9E2RPmD
Fm39LTpRjCwEBEfUld1Q003M/RJXhUsQzlaPP3hZLERbBD2GHBkxZc70BkSD5yZ104kfmEcNP9w8
ImsIF4G3uC/GrUynynCfXEVvlrhrsDzR0BLICFjgJEPC8+s6l26ZaKuci5Qyr9vfj0RSZNqEfvZW
v+9i7HvoLT17c54hilL5GOU8rWntRWKAvzS3T2VWLj89JYFyVJLWKQacYjxQsXu0r6oX2WnupbXE
Sk0rn1l4fXnAaH6EvADOciIrrvqrLBGhi6dgMI2EBF/dZ5ihEG2GWn83lrx81drrWD02FlCg1pD+
5wKieH3sFh1BRmi7yHmFAHrZpeEo81OYDVOdUnd2AFgsPXcnOSPPEK+DdnLq7KxtgJ3Yis5ZujbX
Wq4iMTN/HxjLnDSOM8vwC9PcsI4XvZX0gMz+xGFP2s+b4a5T7AMNqlNidPZ27Z3yt+9PbpV6oyHe
z7ZZNul+qF+1eKlQuPe+2SfwCmwsHaqAQds4gZ5bqB4/hNpXQzIuy2omQEIM0p9Rq591tsFJi4yt
9WKa3PWuqaLeiimthk95qMM1CSoUKGJjGIxvgqTxPVv99rl28g3VZREpYr/XenTEPlWX5a5WSPjr
jCipRDd+0SLwSmx11iE4kvf1h8psy2/AZPpH9Jfk8+BvVnBaZ6ufkggx+Dwefd2RMWSj2qTYZED4
l8CBY0mHQ3NcF+43pYbprVPy3LjEEeTn2tVS0HVvS4aOQOWQasjVXmL26/JO8M/ei9KIjJMvLf01
kzJ6n81TFaWZAfCKm9APZGaXAX78D0UoLoA1nOcq24rEEMoBDhZunp0uS1N+qql9T5EMo+dl813i
eNRUHvEOmfq467LoF5o/fR1TDA7DIRoyVxzRRQirxAkLAqrOFvmFqtF6vaCfrmK38yzc2ANrHI+t
2Yff1qzSz+5iT/eetWvUYd2qfxKuOSvh5PHASKqGKAliMI8tRgA/J+2FDyrY+i1BPLb8Tn0UubEO
jeYeUsYUMKVQIA6YB/TZueg25khjb27LqYqWipG9WZE9/G0IIhpaR54qOvP1bsBjzIAU7xnWoRjF
+AbcitZJOYVlS2LqGUE1Rs7Xr3o1iHi0G0E6c/QSvjK6xfykikE9QPmmGNpcWbymaKZd04XIG1AS
44wh9WwzsCs3w6EuBOkn4qJDf/8gPTt/NPENuWtsu32/bONoYGaB7UycWeHapktWBF28hfPSIBAR
hmVSFJrboaBUMC6bbX0I3UJ832YrejaNaajw3YssFrL9Fql4DrWdx13IkDxRqnM+OubcPldTtGJy
OoTLwvB57MwzfaNaqFiXoUxwtzOtpGCwnMdeiOxq7nb0G/7cF29NIxJ9QkVXGEeIiWw74EF676vC
t5pU2AotXYcBl45dy0fwpArW9qcvZmz68jnYyPVROH6uqzV7v6xOlqUsGexfI7/mbR3Z8AkDS4SP
azmt/I2y2tnIdvCcAcmScV3RlMVjxlA7doco/zYh55gnsu07MkxehP2ho2v/ZTtLWKRT17aklWl2
ttjrHGihLcDit5kjyak9A5rxaO0Mu/tp6+cHQ1SyAA84Re86f1AEaMPcGGwEgzOlBtPW5rB5rcFh
YONtxabc7PtWtb7LH5z5T2i5wGYLxSwfDdcq3mAPsvpM9Nb2S6DV6CamX64fl8rOeV+59u+NoTWC
e+DHocViSeUrIrd54N/jY77+7tBmw/YB/NzvztWMZXLXRM5aAkehXpmE+tl5ixpiPdX2ayozrU5y
p/rFUcmMJ1mbbn0YKGOfm8hX6NSwjP8UYRdX0JCPVYsepAqf8a0TH2e8FUgVKzKp4CBDerF6a+d3
UdRWBZ12a1sHV27Sh1IVmB9YCBrDuZnoreMos/23wsuce4SGIzsO51w9r7knv1PB2b8dqdkFFPgI
Y07XOQj5dFlQF1RsmzWcsqY0X8Eh7QaA1Vm7puGSd99KR+mQFVqUj4g4RP54mLZ8+Dwza7Mp3vO6
O1ALMFoM1FYiGC2L/rcwe3NkB5TJH/OQEz4FM9swXcLW4OZtq3w31lbxG4QOPbbdq/njZo3rg3aL
5Svnw3nvY0L3vWDKWcfrCDoUacysf5boRbzJ8za3T1s95980FWOYDJVmDxgFNGPxVtvtl3yZm69b
bZlPc2N1Hwa0gp4MOQ7+aQE/+ABfP/hWlnnWIYuo6yrtmcA16WZY6wlcGqhCikz71wYK/OuIiNGT
aFa5Jkgd0bhSqdo/pWbOn6Ik5XPmFJdEhU6NcJ5p1R99N0M+r7YzQCUu+d+MI6SZo1hLEQ2JZ67r
eooGJiyULe30mcW1/VgFUftBeUX7yurLoL6bpGkWaY02iJssJJM1ngrHxAXFxicx1oubf8yMXufs
4ezqyxIVBmFzXbBwaNvB+9X8H0dnsuQoroXhJyKCedgasJ1zVlZmTRuihk4QkwAJJHj6+/luetHR
Ue2yQTrnH51kB06F8vlxiJXEzaYXUwi03blTCedj7qfY2ATVQ6K/ebXfzBxqdZBcRiKk0xPPJZJn
/nZEDeyr+8hBxPEmKlnBvE7e9omUkFPF3Rv6IyGXpHPm+7qxfTzm7/uUWPYFzZZzF0zWRKddwiOe
pqyz6YnRY/s14xoYT9heUrC4lln21MMKjKd5EiHFJpoT5jQgwBZQJisPVlD7/X8KgAE823MRYy4q
GM8h2kIvDzWl68XeLNhxsYlwNM5Oz0p8TKSqnCKAwr2QoKc1UpK+f127mcrqxgyx5M6VWZbX7bzc
G594Nz5iu7XFQIH5Uz8PWZxT1uR+q+wSfyroi69jvTFj6I7nc0Xpu4ATRjLkeFJORl9fP373NWHl
JysS8bGtwRZ8UOQSvs1IyabxnE6Q3t/hrNV/6+w7nPEqXWlGvSjuuuhCH8D01PnZyj4zD8ujJ9Bz
XInb2YZy32T1a+XsuGMytMO5ndBQ5H2s5b9QVC256VWfLuS3xkDPVN1lrM5yWz9mZRpQVs7s5rIl
en3KtMYLTgv89tnM5raxsSB+ifZuet2Fl4wkHSyBYfhvhyczef5rt1lXlDMGLXFKpdo/2yEOHmST
7O/R5HXfB57SiKTj2bzuNlh+y3aOv40Q7SBoImbdHIN2/eiRW8vHhN6chY2oN6yVs8/wvA1eCyS0
bRG7BAepmJ8n0NXFu/YyDbYOECbaowBo392ldlEzJf4QAxYsqi5hBcaEKafdmdxdhMFd2Sxexc7l
BeJ+ov+Pfz1So3ZyUuu5xcL5+tE6XfCagpwybiDF+c+QBvp97ZTzY+GzeKeRDP8dXkh52BPZ1v8l
OgihV1iRgxzFQXuvwbSmolHTDQfklHkmWLaXuLB8M5dtxceB1bDxPdaIMTy7DQahf72HW/kUQn5r
UueqjUkmY6AkkYuNnsMBGZomw62KRfUc2dC1+bYP2dfRzHa++kT17pdtIOX1Bi6409U3LHFl5A92
K/tgrL+PDjpZ4IsFSIcaxSbOXWJf26LZm0M/uHHdVqUNjiQrxjFO9UmoKTGFRIqRMpbo8Q3Hxt5C
zO8zUuzE8EV02WK+AkRIlbdZ76b/GrePYAXTZnHv1eod0Snh9mxyNQWMZzqt+o6XiTH9AjFEGYJa
WRzmeJqHYh6GeQc/xbpRBt7osgCK2iWNK9sReJypi7XeK204G9JN7rjv/l6lgP9jdEt1nMJgcMt4
aO23LVl1Vpgg0TiYY6isU4j44njh55v9XMcwboXe0umBS3v4sS0muGZtP//tuMGa64YytzunZh/a
czzP2cuwqaEreFmAEFo/mRvWjLjLSunhFj2JNWJAFADs0/l2PXp3tREyeWpZFP5WfUh53bwFP6Vu
dlm0vTeOJ0s6i8yzHq8KqXOH9xmNIZPNCThMxxcvmXz9ukdiPX4Aelj1dACBx2XIGNOcqt7U/+Hi
q/eLB3U3PAxUHrESrE0yfJNkkPpnbyYKowAUDOc7pMVtfd6SpZHP4T5V9lSbIxnvDHD6wiYa0hTO
e8EQDBot9vshCJX3g2OLjSabcCGIkzDLGp96wR38bN1eRK9ORvBJcHKy3eoS82j/zlRVxXeuHeTy
Iv2bQKxLo90vBlce/6QACvy93sybF82DpnnlXYi7RrheGXDktaWo8fvlm6YynVN3HLzznNYruynP
D1SqZwhxE0QHa/5LWYX3pFHF+iG7Dd0f9Iak9m/bO6viDebwOXWsj3xfSij7TPbqytEm3XYhq7cP
gqfE2ljcs+0OXY49ogVIN6YhObTixo//yjiasgtQ/lDnfargR5qozrYSbiL71uyZgxZwPvy/wR4q
+9ZXsVpLabouoyN5Y0RVM0xuPnhS+Bcz7bN5ImDW8S5OKyD1HNpU5Jlzbv60gbO49EJXxDZouNBz
f3jm31S34CBdtVvD8JJ5nxt/+PYIBDd35wAQU38kDWfQZT9Glke+H+9FurjP8gmHAhMuMTxB7hEv
oh99ZxTXddoo2COuZ330aFVc/nGxpCaHeRq9V6ea0yBv0ilzXkMGuImwhmPdnrPKpFCUvP/miyfX
xTyBVSfhD49AkKRUVoUwLXL3zX27p0Y/8Q54OmfLnMjp1LwQRShxyZ+2TUXuXw+eeylSATR/F5i+
n+6AdUkXQH/PJaLxIyjOLS6L6xLpqSmiWBh18VfkRCecK7v/3gMPqdPQGRdwxwVKz+dd2vFpTBR3
Qc8eqwqzjAjULdk1w6knCbo/IZRwH1xvawGdRLDsuT+FmWY1IiD1PgN4+3dMOxwz2nSlSxbXKjjX
c0USYM15sT2O2cxzBMV92EIz+siv7c08wV0liMWxq12dQlIp3fEx16rNSjQBsc0rqbdffndsYZ5h
jD5OPHA6vtZ90uqz6o6YLSKjr770x23U+RLSXVsoGgr3siJhzi8aHc779y4dfBeyMlzj90hNXnKf
wa2yJJJrmAfOyAen+U5/LLOtcLhQUy3zDZOpzRXdzkch+m2j/FbvWtv7W673XtgjFG2Jq8bnrxUf
+GkaZzHyOTNj9MYfzgUp+ct9U9oorzj0mhFvAa//j01KPROCVO9XSL7me1jdriOaxVP30W2sa85T
ZpgsIsO8CWPnMOY1cT1M922tuRe7xjniAgXIAfutk2Dac2DUObinwyj8GrLeor5rNQF3J8DKbmRt
qNbjm9zdeThRvJhW0AsjzK/M1qo6u5sbTh8QEYofZmuH+gEgAxWAElqDMcNvxWVvG4SI6M4UVHbd
e9s3YPimPh+2Im0Up0Q8FxPdP+i8o1Tb53FNnKcIeUV6B5wQTydncoX3EIF9fKxbFQGWNgjC4FCV
wwm2ZCPQXNiFNCQlKA/zfg+Ixlf+MIHQeUPVnHVSx8OpFWyT99MRkQlMK6D3BjLLijH0C9l6OhtB
UoelUr+a0JNHIc0hqnyIj0lRlSdDUbQj+p2f0zAw+QbQU+0pCfqxvy5SKPcl6/BQnodtSN0nl7w7
TvANyABOE56EqQdrQBCVjBCE+vSVifWFh/Gghn1RWHuatgfk9VD+Os9Bhfz8S3RL5Pje6aZpIIM3
2Npyaiv23hDldfR1ioW7FetGwPC/VlfpDFnAOdozn4PfAM66POizyxJ2CRcgy+fD91pROAhfg1JH
JtPXsQ7Ves7QBzZf18UujBO44sazdUgSn/ptl1dDG/P7QB71w0LF9VL4Qh+wiug8iqDxovExCVo5
3XHLDSgNrQAiEVpBFC4i2GivD8TwA7yrinMxp1VDLUy0fg6HjgUBAf0a3k31QijThhXk3zR56sVA
fv3A227/j5u4EAFa78EZqNjxqRkCHninuC3dqW4Lk7nwp9apyBJiJLaEIEN6oS4IzuNIdOA72TVI
1hO6CP9rV2WP+5FD0JSOESkqEI48cvAnaBvD6+a/ob+Q0s2HDvj7P9mbvr3gOO2GfIHHTgp/TOLt
PIfQ9NjKrLPO8pQcbUf9t+tu2/RUEyu+EVcMRPOI5lVs57iV8y+9oI0Co1oFyGLmjsRnEO1ZcSLW
1LEr/8Cg32/H8p1tYthelihrHnEVL/WlWfYtOEtAYlCCrYO3VdnhjchsxqCiwK7raB43OkXdEy+A
gmp2w+QU4UobTtYJzJOAs88uwnCY5J6CMsyjwfo75VoL29zqKLGex26eLhqxVZ0HFFU1jz6k2VBU
K47ha0pAFircfez2gqrldcqlv3tHoetIrjkcAzc217wI4LXD1cn3KKmfLHVDBKmPJgXZy7rmWSPh
REnUrBF/MeEdZSw8HVz2bFx+tuNSP2+4ltHCCD63RyDwcD7Yo741zRw/73zuMc+qdGX7roX8bmzv
/yYEoXsLo376VVfegPJiO8Lj9aa8SZ+8YAN0RbukCLEB9J6o80vlcTIkyP4SXTQ1p0CnvQICcaim
q1WcHZfDOuN/nuDFPve20uOZHsQouvAy6rT0m2TrzyRHIJLSct+ni+/Enb3EKApUrkSdRGcMQap6
31aW5WIJw9uFMGr3O3+YtzxqBlbvN52zWXSR0vH8QjbmaM5TGqvsvLeUmbyt1SY+wjbk1RVyqX52
aaZAMGwY/ILuQcfVEhv2Ve8AhqWtTfRrqbGQnGYWPLhihhZeeQ6mbwrMrcmrZpk/DbW/QyHghp5B
BDtkNbFOXokGWBA3pNHWnmHXLW+S31TuyQ2kQG8kV3ckLLCOQcYHd/xopM0+2j2ePlENh/1TuLsC
8fKA88HfZD/kiWzA2CJXTHjaZj7ZVx3Nsrki3aLb0G4g1+9rciMtmLTXL7GZ9z8eWpyBsMmUnTV1
5PwPgq4Vj5QicuFXcazCh2DXSv0w6CWTc0UvV3hZGs6Xe98B4r3UhwrWYlbBhmbGNwMW1IrFpgVS
snerSPRXonl5RB0nnn4NeNn+GJTXX5yMJOd8rAmZ4Y2kTfraWuICimbeaBmZjsoNb+qsgNZSNLHj
pZq27e3Q28A+vUyEwmgY+qzw0x3uqHZ6DVzXCLoCpon1FjGH2dUVIdNqCmeb3VcsRqBlspkXckXZ
d5vzwDr4n9xSCzm1J5DRS82j97cb7VKfAt8ePijmZuc7RH98CQwS00lRETKcg0Z7TRFbHf5kv0Ay
AIi2D99WqQ03+LpxJ1FEC6t9whsiyUeefNWUKyBs+9TJVnxrTNd3xSwzzy27ZF3kj2SuxpgfLYBF
CWjJ1VfX06EhWWhw/+jKINxBjB8dSKrM9kdp5yBNYRarvqIUojIhiSLa1FNDG0+R+F304jIPm389
PcThaQ2g53LjKhzE/eg0EoXXEotzE7Zky2Zk7pHOF0zTN+OTdH1ezEKDLmdSF5T8s4c3YYUb4XU8
nmc1D9rgRxXHD69pq/FCwi/ZZ8j2Ql1WPKjAvijtP9q+dpOnOa5qtAq19urSNhoM3c2c+H531gmw
qEnmHg5nuU2ohGJGOVVwCEZqjOeAq7VboUiCgBnvxp5KmGIb09oWaN+aBpnJBIy1TbWmPXdKQQc9
mTjf9nFgk+Lr+uk6KcW664SNDGYf+rewWwNNhNbSRQTBCU3RZ82vXBxrnyxXAbn++1AC+CwBO96Y
4+qOQUM08/u2iWy7s431/otVE1flAv79pT0UIiOuygZnxZTEN3pyWEts2TGWEtuEBXxi9D4jp4lL
LA3Vf2QRos25hei8HrE/tJesGtzknuNz6wrG7cDniphmNuLocNEQsc8355qxMb1E/PCfLt/XzHyr
E3HpESr3v9VCUv6JkQNO+iSS0b9CC9T3OOOd9Q5TadbddDDHlMeDZb/3gSDnNxmDpp/8MQXkU23q
2QfOzdbkUTalZXrzjp00jIJ3jQhuHS4sRg1uv7pr+nuUy51FlBkpjOkJSNuZJ3zsnjwEpgNvIChH
iWG/uh+XfXlqND//+YhX9yvk2faWpUH2yx99WO9GcTu64NMuDw9CRfdTLJnTnTTEZlNABHnBucss
5AYofI8izAKEr7NY3hITuqagNcdi6VzHKT1phHMG4bIyfgnq3kH6ecJHPw5GLx46Ok0W7HKeriHy
wbV+JGMgnUcRMAgU2QwNnIduR1yd3/jO8QXNBsibnqssLkzvRk89GrDmbZdkG7X0WA9qzVGliKde
W298CQ6zQPKpvckugSPELUlfeW8uPkzC+Rzh2y9zJmvMw+6k/7NSt+bBggHLF0aS/ZZpkFbMw6Mr
3QvUK+NIGOvZfwWZkrp02KQnTte0/S6V6cJTUPnR8n6A/zJOdTXYMEO4db578+xsj3vvwc4dmEui
Z+CvfjvTJhCFH47sj6BA1mWBjmMRpLctxeDdQLTUFIrBVpw602qHr2nKXlsWNOBriFH3iqA5+xmg
/m7Peg15brKst0gZg2D/u27Zzh3YzVDPNUoaHqpK15/OtGTbG9JxiNcQWnV5DZt0R0UKWGRej2Dd
fiGo7RYkrSj3TvN2xMMl1IihylpnjiLVeVcqlzbZXo+19TcG2Ur+1AxCNf4T6fzcJ4dhsY98XE1Z
MGzmPcUHov/GgMJIyUOjMcfIY7JfD4pD3FcNYIRkwl/DcL4Ks3FB1SjivvjJHobgIFH2ffR69/ec
Lcm3AKX+etvz5p9D3bfZV79qEY/7x9Bmj8ad6v7VHsENsUpFOl98ZLdofANuq3zyIXu/HAJk6XFZ
5jl79KYEfiHUW/c1wmcaPzt69dsLE1Dll34HkUJTUbY54FxOtbDZxrWwj20EHlWaNd7+Zly1W66a
aeKoVtIdKYKdWfUrz1Ng/+S/vbRoEodTLKYV+cXIJvy6AyDJgqyvsToxaQx0t05Hv52QxS6kY1JJ
B3Zvb2kG7F0bU8t00Hu8MIzdGuqOSufJskugMOmvQV7zvRNdtc5GMl3E6ZS7HLi3ERbfYCF3uG+A
fTSU9xWvYJbvAgwz7+Yhlcwv0zzmxCDzCdNscpfPw7aB39z00eteLpkf+bkHLP5TdKY3JzyggV+u
SZOET2qR/I6hIrz5iVwLJNRT5k/qvQejPc47HSW3pzEDlMOZ0fb5EauxP4dIVXakmGw3LUkeaKK4
r7kEtzj64U0ATTmTrjdcOkdNy4PZOvHuLdOg8k21u1OsFpUujGyAZjkEv345aOBwzpSdD0E5TnU9
3RtvbpuHMJ02JtVgQ6PJV8P8OQqzP4+EJhDxNfeSdFXbypalU42K0Tvb7/GDtP0PHM/JlcTQ9W0O
GuRDdp6m3yZK+k+4yPSddhog8dWvkN9TgPrku1H30uN8fjWj1EtpYSpQeK67/9YzCMN5Q3e/hRuX
EJwmEUjMRmbRedX7yJ/dVW1nM6ogewSm9JJiTRv1i7dh5ioFAoAa9wytDpIp9OeQbhtmiX1BDrfX
UfpZ28yvy1aozuYI49R0zZo5+Bwc5K1l3COqYJGkc4/o3LmdYvjozv5ZsQB8t4o74sZpx+ocHnPn
vng753wOjeEvd4FYq+PSIVn/iUoKE4S/D+m7R/Px8jIh0tNAVolnwFnSSr6s6c4hrdKNGLvNptHv
RnRtcgHqgC2TtRL3QbJnmBpIsO+vXOoa6WlSu2USJctQomlFPKfwYD4cTJY7SjsCBu8HL/O+SK3k
tRolgiZ/rvhL7cJUDDLSDe/TZOCUDRapfm6D47vnpGk539nbOWT5kCxJnejj+bfHhfJhm1gteUM8
TlC6UROk10Ew4Je4ocKJKWeMyIaqapnge5lQlrWxGf7aPl2/77szr/dO4pq7Ttdb+JbqI91DiGVx
/HMng60nHH2oAEOW2M8FdX70cHBwFQjM2xFX7jRn52ON2L/Abm0znD3HegILg1lfG8cZ/5H4wT68
u+7yS4q+lWekWuiV220D2pfjJCPm89H9TnWaat7x4ZgPNhQ8dTbds2I/uDdRTQQu7pqFe3hnVP9D
1aGxhSNXDjIKspFnuUGK/HlgxXxu0Vx+ECoA3RbOzfw3QaumT2mXTQ9JIGnRTqsVMEcdnXgA+uD5
IfHWqjxt/OgXxeHtt12kIjkpCJPmtOzIPPBei2M7hX0j0GHdyMPHlO4ZW3qVYq5MtIdSHNM1Ug4T
OD4IitpJ/9IkabyHx1DDW6CT+JusuJ3vks0c+KjdI17OiY9QPK9cG8yXgDGtuvH6mcg3iIxydhqm
LxLs5V/Bi9jc6xHbGmCi7/eFYwIO2NWR4cLFzEj7OAxQGij5Z7QlKAoR0I8+C0HZq9RR5ZTV9pnk
JBP/OfgmyVlhYnQfpiQccEm1q7+dG5GtQRmbYO+ufWLDme8r4ozoj17j+NkaKwrWGvLrT5ZBUtF5
AhcCSD/JX2RvYfripwhEATd6ExxNbvbHnVBenVCO9+L5cFU/l06cou1iIglDvtxw5Gwe561azwtm
GXVNHUB3qNwD1eyiPTBmhfZVFTSKyAzFzY7EVzB+Y9yrqRErSfT2kbY0+rlLzPSUJFrVRdLoOnmM
g937E1iyi2FWNxNeAJbsflEiM9PvTiXKz8WGRv7+phabCmoxwECA+NKtiJ0alxejRZpelWfa9umY
PfmX5Xh/4zzrxAUnjXhyVLxOF2NrET0gEs/eiacSf0e97oScoXIOkQWPC/VfchQNKyUR3qch2bia
UVWNgq0E2WmO2QA7EvRtDcgkWRPPJKZR5zeLgKsZIV50UKq96fAVY5UnzpWv20dimA9dKkbd7lmx
YZzHNSB3K3PmhdOSCsRPSnzC9h7h4fYjCyvxHLJp2AI5ov6vjt3kxxRgu3pOM7PI67G4+kvS26D7
6YJAHB9HvZnhmuq91jyjuEiKMZm3jBGhS9RdWyfcLRx+3of1SL3N+7DnlGPY59jlBlzJFWVrUqTR
emN4ccwaOgVehfENAFt8Smdz/k7I+NjrVthEpIPr8NsZRibExKO74ApnFIsyavqO8am1TUmz6o3y
SgOBQIlp9nEBURiL2UWmi7c96MKy8xInArU/kj+jbSDvvA2nENPL3B2FHXGZln0i0BNuxLAF19hB
QXJp18P/mawoqgoPYXZ/ceOk+hMbPuqyViuJR/BxL7hGkFqtFlnMLQ0HLY8exl3fRWDf5y7e7Yzi
gWdpwBA3Lt+bdnN8aJ5bAuESRMZeZrDPmUNhSH/jIQ6+IK/w/3Cqb/FNS9XVZ8DGufnqNe46oe3n
jtZfms5IGBxUplXZDnY3XD+R6K6eX/vM2fHOconMfZSFAzz+Q85NuF6CnVULTquWw1PjU6KCt6+S
66vbRJMqtnnfHrutG9GbIo5kdQpgAp8wXkgXWaw4IP+HYKJZMtRitVfHA94+gbB6V3/qYxedl8Xd
g2lDtQWBQOND1I5z+ELnRLOcY+cGw6gtE698oPEXOmO+n9MBT8a8tnsNkAJNy9PXoLKQHuuxaWS+
RNrjijFyV/dtIrOhzFwUah1+O7T4hJWnF844d7s6DQJWxBGZ4nQELH9HoL4zP0ezXz/VyzrqZ5Md
x4oPMjlQL7jYIaAuNJ4XtWK1v4DpV8kbH2oEv8W6U+WmcoOPSkLs5pMnWHeTpskqxHgjh3HWIBnc
3RXb+YZ84LHynSg5j5geHrqOh/5L4pKcdGVPR6DPjoWILp49p/rRd3YFDx2l+YwQIhx3rF2LvTjQ
vME9cnkGzXjsgjNS954HqRXd0yo9gzoVjfw77inUXzynsn9j+Mz+Inns8A0n9TrnWLp8NlYCQpv3
eG7q3+iMkv08EeUZsUnQzYdjK0z88zz8f+0kKS/gvQNz/+ubaTEn9LTtExjRIu5pehg28rg69Wn9
BpQbMAjd/0xoIA/QPPJrCwb34+xG63TcS17luuhDIV5FPbQ4NBJe5W/cziNeAJQB9VODWjq9R1gu
gmLtsKMiloTGLapdzw9DH7RVDoKXfp8JneoueAeZZNaha6e7ZPG65t7zhaRdk2IIDDpQTKRnUn0O
NlvBe+dLH6rpu5Edb5nvt4RaEpdGDUI0ulqXoN1p/4JQl7T92O64U3Z/ql+ojpPcultvS0iAsCqH
1gBxT06QftCrLlGkzLupnnjJkFjclrmvbh1667U/UiaXKkk5IuIIo1KM2TctlKe4+rNgkvHjahNs
BwkwAIevZ5In08XHD7FE6OUUoHyWD0EF65Z1LjuN327768D/h28Fp4LgBZ7YRDo/GUXuIh+IyoDm
DVMOAb7AcvRCEApZg+ud1gWlVR7XfthdkON06dkX6RBerANZSibXuFzcVCCvndUeiGsYVyI8b6IJ
bvqxqH3R2lQSjVsXTy/HsIjxC++vjO8qzzH2DiMFcHEfri9NgpM2l1OzIRjlS2QWJ77KdydvfSIh
yKb32bSMz/WOof0u20kdQf7SHewQYk9Rv1Tt54HTdbmD3mR9ApLKhPs6OFE6nYhY60Ketvboi0E3
kSwWaNQ/aoDKLxPlyCWfEzAkRqyj/qLwBdjfsw7gyAQTW1dWiEPiy7TBdl2nbUmYHKlH+Ay4IvF4
JPQzFW7st+NlW8PNvGpPdjHmvn7/lhhy/PlfxEOKYSFYHlJpa/fianSvp/WooSeIfOBgH2v8iuBQ
MzfP0CGFOdku9vigVQvvATjXI1d2nfhf1iT1kte+bUSeLvvslQOR1nc24/jMUVsScxodfrxwf9lF
faitPmJ4KtqVJEMTo/VSr/uH6qr0Sw3F4zE6IOkv3FDT6e0hTELvLBtszyPxzbg6+kiZU1Ql82+o
EGj7bMwCdtiwQWrIlyPALJgLuyticq8r/SA5gGriNRSwYJiKS+Jz6uTsLYD/dztSGkCrEfkpI1jn
KsBA5HXFnBjh5G2nuNsqkh/DO3sgKL9Gdkj/wTlgxgIOausysLMNykMO+wdvMXQiZsz9lHq79C7B
SBYtgQpb+D6jP5SPMjO7vq/naPvGC35r6NvWuhwyKf8FOtg/kesKHGSzs6MJSxme4xXFJ5dGiv9p
asHb3UxqGG9MddnFsepYcltX1VEuQcD+xOP+KtFIfUKiZwUawJsXCWR6+XHs29Hy4WJmYcO6gbVk
q+cXSKqZ8dCiebljcjcpc/mypCdZHZx6QUbEQ471ZpQlJR4R+peZ06iwDbHwJ4ba/fuWRfprMHvq
px2S/doTUyTuZ3Dqh4SktJuJ1WC+6SlSQcebkP8PplW1jzMauB9+s6Qjo6X0JmTYHNw88slsSzKt
KhBN6laSa2qctCv2oMEalBmSN5oUscNlQuhHpIMzpygS0np8pShs/kncbfMm9s756a0jxM6QcJs8
ko3VByVA5RblCN/Tx6S1GElo3AkRQrmU+gVdgkBiqHxzvZGgUHuI7sHVUdg9qdBOf1zqj0252pAg
AgIV8Iwnqazji6W/IwMRRHL0pvc4Y8Hj7jmxLGXfFFo8gW+mWmNihqroPULN3ELR+PY9GY75exx2
1E4Fnmx+a049W/bgz39mB8XXCZFxbS+k0ru/eSRIDmVNcdmLEmNfCJgIb4l5RxTSI7J0XamyValX
el4WRNXB4f2N52NkG4GHGwuZkKZd1EcyfRWk/wTlPK31qyBC6h+XeRIXztrvPou0F6CsHfv+zwhT
Z5Ggzwl7zWFCVHZBB6W1bBI50REwzB8TnlW0sWkXXROf5Sxv0N0DHvlkMJ/ihXyK3PcaGI3Q1hkZ
FYI4Iw1Bs166Wm4V17yJf9DEbvC3BEP0Uic1u5DXZsGPrUp8/7LKxH5pRV/3DzHClc842cQP5Uy8
ywPv1v8h0mMtSLwbkpxopOZbImW7XWdx4NdI6iS7Olngm2f8YfR8bZld0VP6Itjv0xjVKcPjBhoi
OzpMT5228c/dWGQCds10demgpR88THviPNGe4jIaqRtsjCEyvBzOsT+uszbrnY8FLyvijqUVx6HJ
kgdYUjXwEs58CmeVANH4NNsODpRMiSLydDs9j3VFxAVPr/vRcVqMFyRbdD05Qberty5e29dO7cdf
D7fDnfVwVd54cgrp9Sbnmtb4PTowJ6UA1lkVZ34eTkwBd2M8hy5SFIfMuVA0XX2JyGaAlI9CWRc2
ZL68gMg33i+rrHmX4eaoM6bG+OnQ9bBcYiIhfoqVzQJ4dRreEHSO5mQivjgeA5IKcm5M0jZMFR9v
sl+j/QSQsKPeXRxy2GovRs2yOjsrD9v+Xl9rMMrSdy0MfysGL2Rw2eZ/2k9ZEjTSAn3SJrYh285R
fRnWIXDOAQaCv27fB/FdaPzgv/WYogFoJXZfq6MbkNzLdP1xq5BGLILxn1EhHLPo/kBoSdU7qSEv
I9lVSJkhk9b7fdqi/5F2Xjt2I8GW/aFLgEwm3evxrFL5kn0hZFr03vPrZ1EDzKhYxCE0g37oBoRW
HpJpIiN2rD2daDbPHm0S4JwaEEi/9zTQkzS3jfq7Y6aB4rak115K+hOiHS3R4X2DijiiBlTIR41U
OLNs1KkFiDEPvTv6D0P6POPKeai1JBnO9GViwivmigwKmvJF0RoSU2omnOBoNEnJ8lGqpn1wen/w
j2OfYCVWQ37PL2xPRFxOqmHoy3RMsA4a7DhhPlmwRMIM7UjgUx1jJ2ps/VwIaaDf+ZMhSufOUHIb
HFP7kf7uWyMfOmZcioqJwCmgEgPDpUUaqFGz+hFXgfMQcbxBh+Eg+WbS3lXdhIHni6MyWOQfSEj0
+tGCMRIeaL21noU3aUje9SJIsauorMcmKNnl65YgT0lLumNB4qDbI3FBQW5HPcHXD1PsFeTXRGGd
VOpSaJyyQDf2LbUX8o+qmj8TpBHI9bmq0epWs02dJ0MfHxKNPXTXjZTReiMK5xC6It88dWZEZiwP
g304oAPedR5mSrd6oSb13I5CKPmDO41lQQQxxAPvmbPEMFQcw+inH58kPK7PXl7WwBcCHR3+FLKD
nKB2NdWNyg3m2e+tmDZ8owiRCNFQ1e3yCDn6HWkHEmF+XstPnh17j40/eXcqlRrvVubmZO1hbij9
0XF6Ld1No2aOt4Uv4acNjZr+xn2w+KoErfdpRDw6uTFErt8UP0IMzTIkEDuyih1U8DIgN6Z5TvoB
PDSbri674Ac8o8A6A5XDLHEck9Hk+gMWwVWsonzwglIjA29y8ToaFaU+PkOQ0cdkmJ5+sRRE9PTj
mxNqxqqsqEHktnaQWVruY8wGjQtlMUoVqGMi7yAny0a8htIZ7404abNneh7axzFquyc9zWu2aQTt
NWr8YPhcyfl+Qv9IdwOLAdmYHadWf8se56kvzEYaKcxRzzoka4ahHX2PZAmNoOjXdlxMZ/C+2vS3
nj2glTQUA1omxbt0b9q+pvq7GIul/0oq7LNkjU7jHUn77mur2SjAuadUz0FTINmHhnObo5Iyjt5I
CQ5uk08/mqf74S+/bLXhgGQc9MvMzBC7CcmHdzLIuzQAA3Tns+GJ4BOo9vwlHkIWTiiz5jKauapS
hgnkLQ06vthFTBrQ/8Q70dGIdagSY6g659yJ9A9UZZsMN27S3A9Zm6DJIVFtvDaO3dW7otUrFgLy
H490gs+JKQkf6/vJC0tn5wOrMva1ls1d3D5xzVHxteiLWUfldCoptLSP/NThueJwAsyvlA4ZVNPQ
m+NEuwF6Ss4uk9dlUOFM5VR/AvlE9SdJ7OJn7XRWtdN80+aoSFo6NxBxoBmRVYMS0J/NEfaR7qXh
uVIHlD5AcbDuIBuk1/dicsJXUv2mcc9ETGCGCrP1jlppcKaR/Kd07reorUlaGqV/VOMeIgz/a1ce
wR/DLYisCRQe/YxA/nm39FyRPiLxCtrBig5V1zfRqQZpG3DBCrp7ITp1hgjYwd006Yr94ntyfE3n
xUh6IuKWW+SO+aqiAAFvYBTxrV/ZiQ5hx6m/dBQ9h3NKj/19yoGAnVqGLaxP2SnnaGj7bw1o6P8g
JsgPUkklaCPL9uy9LxFR39DJpkJwLvLBhU5k3FQVlos7GltQRUxEVsxX7vnGN42E6GcNhSZhE5oj
Epq0b1ovpkj04thVnQnphgN5X9Nk5AKi6MozfxbEu7ofaL5JhFmoB53OovRky3b8llg9me2pCxz/
ILgBp99IytpHWnznlI5eETdzvVP0C4LC9qbTO/JIil0axCWW4XyneiYSmvC1YD4foEPTL5H0+isk
NvVlqEXyU2GefK3TIb8LpD/ObSMeO6jhjdlPGvXVuUNZI13mALH7L0gVzOyov5jDbuT8unWY6eNt
ItPkUYmj2NhP6IKjnWEhNfgCGcOn2w0fYrrTwDOTt5+4KXLOUGw+NEPRPw9RNDXPOeU6+qacqvmU
kpNEGgqI/gsKi94+Ix/TS1RAGTslppCWsStLLp6XXs2V+huFcTXbiz4siw/kNfKbnPhqOlfIYsQx
UH2FlgYkXEB60iF4Ig4R3zTfI/rMJmQjaLYbNHCTGpUNOB2cH3YldaWctLJeROdpckY6yrKE4Lkw
VYc5F2SSMJkNcDilXOHYBfJaKx6Qucb3NNNU0Ye+SAykQGqK6Cr29Qy1cCT9o0EuuSCE7OY6aAmF
8QkKGq3rhhbamYtKxtT36LK87xC4/OixaI0qOmGFIbJjJZweUaYtynsMnMtyp4Uqv5pGGyFuhI38
G5W2nZwTLU2CGxKkOXEb9kQdqqx6VL80dqH84jae8Xb73HoazVQivRyjytyBjWzDlxLp10n3h7E9
JmLgxj+JrkYAq3v5CVVd9KhBOgIVlefFdB+WpY7tLK02GMChvvXT+/9BGWgqTdj0rml3wQ14zsK6
60ToObvJGgft8D/C0yuJKDZ1J6/DKUtLsyIDuSOz5NhDBR5OqNDVnL9qQpSQR8V4Kaoxs45Jy4k1
tnw4GififoPuuQISNQlwwGtCd+WOMv/5X2hcip8jhZ6idQFGq3vNyHV0Ieh3BffMLTj0DNpcQEuB
hJBjNUFR8s8CJBrNtFA6elq3BZNw8IAeHUNT2PcjcJg9GSLrm+JN3Ccc4kBq2mjPcqJxGgEjfYO+
uQaKtHSs4ykLWdgyLZCgClOadJnaurU1NacWHiaY7LA7X4durjAwTQs4nC302dVBX+AoFZ807sg1
xG296oUP6H/WUZjPtUXFJX/AJapMaMi+Pqi2+pYB4GvomTEPWnqaZLRA9h5JR7fvOu0RGYN9lkJT
9pKCzImoC3IR+ppjWpvToejjcoe5qbMv+nzLlHdtaoHt+j8/ZGaS/jW1oC1VVmXykrs0hb6HzMq2
tfCWdtFuw6J19XMi18AQaga7vyO8moOZWLJqXZP68Vm3dePeBBu3waxeHcWSFm9L1xG2LT5nhz6l
1VCIugJ3VrJT0rjkfWUcr3+/1Unz1ygLMrbe+CYqrKF1C5qiXRwq/KNNdegzJK7sJqoQUhLzdRvr
YeVTYfmjYmKqqRa+wotHw0DeIdEoW9eCh3g0irG5b+PeA95G29/151t5i2hBUdWYyJWg1S8A6C2w
JfQgUetiVCfon21M+4RUkuL5v44jmA2qjvuNBop2udkEGds5IhZmX1Tr9/kkkIpOg78xJ95zdRmF
MFKXFj2S74izwBrRhRvMPA/c4snOS/HRcwZluJnCSLjkAT2xYc0+f/+3myh+VFhKsndZAOSXc11g
dWLBI6pdQoT2U2BwzVCiJD4OmemDVJ5Z/7GZQ3/zhNgA3/4x6liMbWGa4Jgwx6WNLc5iRVN1oREs
nNymU0zNjRH6gl6SisMFuMhE7nYWukO3aonHLlQFzJJrimbctC3dCadYdUruVR49xdTo4bYYiTWm
e1oiPOOS0U6LiCCFA0ql1Xb8m9QyqMIXyLt3CS356RE7KBSyKcwTlILJJF+tatKLje3z/fSEcs3B
IFHMSLxrFu6DmpPkYRiK0Q3s2HwFFIWOYQrUp+uT8/16m0eZ5ws7NOZIi/VWxUosqWmMlKrADARK
39BcGAi3L6b6fH2o1QdyTMd2JAhFsExvv5lKq+pk+xZD4Zd9jCWZ2Vk6uLGq1x4Ikwsc5HRTmiTa
344CQMqpKkdiMoiYaD/WBuiDiUsdPQtbboMrC4DMpkpulVuPRVXu7VBomzP6Fu3B9bkg5bsk7eFD
tf2MNAJgKIIPYFaD773TIrsViTIGGxvL/PcvFoHN8Jq0aFmlLrDYwMimRmkry8ElXaKQQkyp1+Y9
Mj0yDrdlqUYHU8+3TMhX3q9NBtDAqYxtBufmtw9deEUYWU01upESYulh9snRqtr+qIO9+fdPyVCz
T4LEwQMjybdD+WYERD5mbkZy+CLF0NLdRa3X1GW6MdLqm/xrpMWkaUoFhEybjm5DEPqMdsu8z5x8
pDVGdG4J5YSarG2erq+H1UEdqok6RjoqEcfbx6Mfjgu0TUNHjXjjByvG/5kWXF7sTGh3qdaK7yOV
1x/XB137fJIzT/JSpa0ueeG0rfkUdeLe9elxuSlTeqwUSccDKepq46WuDWWbQqLFczQBkfDt88Ge
5oraF4PbS6DgvSxpPgq7/9qhdzZOopU3iXhCNSh7cBbgQfV2pHKUedZpZu9Gddc8QhHVTyPmIR8p
7ZYfbM9HvhiqP6+/yNUxsQqi54wzEGXm2zHDkYyiNpdHO2TBKVXfOrlNQMwfwgFwEowAFfzPiJpc
Xq4P/P6g1zWN8wA/WtWcDT7eDowWLovhIpUcekZA+zTF9gQPjF952ub/6UBK/I3v+H7fZkCpGpyz
GH2YS9OsioXXB6IuYdkrNXdGWHJpHNYb33B9FEJagmfB3r2YLVqdQXccmtJN8wH5iINs/8mJTLHx
MO8nJQ+DF63N0SrefzaN1KnsvKZyqx6eGeqdejqb5BP7QwC9+Pf1T7UymDmf3rhygfQ17MWnoro1
WmUYNC7AHeW2wX7wFAxeej+qxZbh0jzF354FOghOoiFTm00Vls5cTm8YFBS82i2Kumx+wWvmFiXa
MbkHUIhquqP42N3Q5OM94mCUcNPVOOqvP+7KJwSCxPLjbMcMbnktgQA5eTEpVdfwgvaD2rTIXeg3
+nR9lLWXSrTicJvDP8hYnnp2OOXYS+WtG6QiOHlT+p3O3fRoSdTG10daWWnz2sbs2+LyKpbPQ3Gh
D7TBqlwzmtRzO9h+RA4bGDQ15649g1xt/t1ymjshRr4qVyCOvuWZUOSYKeigCVy1UoZHTgOoQubk
3Aoac0/Xn+5PALmYMhzgnDss6Vm/Ou9wf92K6fQL0MEARZL0fqY3s2FdRcWc9pwdXRXypjaq/D9a
Y/vvmBGII/ug+irAfG/sZyvfkwkjBBYkOnHb8kRC2TyIUsy6BTS9r7BrKVPaYa1cxhR5/fVnXvmi
jg5wmO0MVySOwbePbFlpYrZh2Loh6q5bpS+Mj17ZpjT81SSKwEDiEXP41yElAnK2TolABSOhxR6A
UifLkjCqXSwmIDkY5pHaa31QwZ7vs56O9evDvV+DDIcJI+YqKmVEaxHJTD3prqCxKzfQgtYFeJGf
FZ51Y5T334xRCHtnwzKVXN3iPSboiqXXe5UbNs50D27HPie+g7h6Rr1cf6DlUHwp1TLJ1XHymLhm
Lc4FpZSQ+1uFAnrVlTd1rtcoVa385BvhvwYsf4Zises2zEHnnWUjBRhUZFWiujiJZBeCli80DvZz
V5a/8f6WX2k50jxP/1p6GgCHOG5yDCqCoj/1rWcepAK+4/qrW54J8yi00Khc0zVuXcv7SReNGidF
q7ka0QjEVcP8pOuO5RKzW8eu0aIjVEjnDs+U+jjAONxYbCsPiVOXztrWiFO4ir19yBirZLyLQEYK
RBc3mWK3l3BuNrj+kMslzUMSDlkIXmh0tEnkvB0FmJcpQ3YWN4sNetNT+lBDMJ74yISourGD+Udn
n3m8/x2jCOYkbThvx2snhWjIU1SXwqDa7dMpjr5UlQWP7vpzrcx73hxxkI1KRn13EnSofUYlMwXd
K3i40jUdTTCWGhK59NjAN9gYbuVjoTzlBZIOc2gHWxwGRl6iG6f/gGuzQRNSGUUf+LiWe/2h9Pnt
/H3m8PbY6Ll2CNXCCG+5cYjGjLjMosJjxdfOpzDPAhIcMq9fy0JBA2bj7haSU/GDUybrEfeLUgiO
2wlKJvrVTuwVP9QAntitFZ58R60uzG2t3le2g8K5nIIRFwS2VdrSqec95VXWKAeAOubjhFaH1E2i
6PJk9nHofAXMPEJDKUSH/pp+AkFRDKOTm8FT43YPQSYL9rj0qGjHUXyOG+fv2ge2cWrTVGoeFgmL
txNp8AXcGailbqDakTvRb7iLlCQnmUCz2fXXvrJGSJvy2rFyX0klRREgC3jyE9isoPts4WDj0o7W
H1rZFv8NY7fhtjyfMYuPrFM60Fkoc35keWGwq77NJpXhsOmDKzT56W+MJu2PPk4Ve+C34gG2B87P
KX4l1x/0T/D3bmiDqwo3FtKgy9M2TfyoLkvkVuR2feO2yGT4BT2E89wptjF7rdow7YLWf5hapfwi
0rY8oes3X0svF597SAgPHSnD4/VftfKl/+R/UajzUt6l69NB0/wwltig0qB98aumvoH7kX9EQRdt
vID1oShtUX0157ze20nlyAmUgWLypRsVZmReodYxwuwuVxCY/D881ZylFySB2N8XB3PaiRJfdU5L
QCb0LgHJbg6JEgTPdJw3j9fHWpnA+nx/MklxS4ymF49VjoQgUW1PLvqAKf7kE9t9HBAT3LUJUKCf
QozKxuG1OiKdjHPmSedfixEDJQ19Lc4mV+sLix57kJKo3nB6aX3ysIm/5Uy9TCewMXJO6gZVAqK2
d/e3ulMKq4yb0Y0DXxwGQddjV6CkQp6RohT1f6qObv5j5P1nTOYkGzERD+XHxWQJ0HGmvsEGnFn5
M+IQ+jmRAJ/zPgn/P4eaj5+/Ap4mp37td/boTsKOwmOG+cBTGqMN2imJKsaNqbn6Mg2sZS1Tx9Nw
GROACjbtABmI69S9dtsD+D+3Mkl+z+L5iz8VxSe4uMXGHF1beoIuLkkNm7LS8mibRXlF35KtNGg6
uh8ADJ6bogrBIdHDfX05rG2wpO1tBpO2aS1XeVRX9HlnzkCbvqBI4eflhTZFjXbJGPJXT/SDLRYu
pQhwN7I0WyPPy+bv7wj8NFLGjIdEmbgvUwv1kzMCFR0y5yIHrf3VBTWagsrMs42htbWx5xouiw1r
W3t5rJRG0VGAj/mqXVXlnOSN16FoHMPuACY4svdYjQTDIeNa1O9NJMbuSF9rBILfc27gaNnaTqUB
INjbmfRBXNMdDV1tHDx7VxlljVnRJHr6onu4P8frH2xtbpAFIvihLiHfReJpkHraCO7MLRM7OfWO
Yh1AByREj6q9MffXNi4CClUQx7FvLe9LagfiWfbT5HZVOZ78PKgv2OXkB9Ufpw9BkI/n64+2ttZA
BVIGJMg3SPW+nRHIgXXfB/7qdo7niJNs9fYObYvnP3Z6Lmw39WaqhBbXzfP1gf/Ui5ZnPYoR2g84
6omUFyObPuecCuDCzZVBFLAlQvm9cnCBcRurtKuzRAdhn3DqisNjX8UBdIOS9hd0loPxpQebkD3Q
dRIL0PIh7UxeLnv7UIwhqHgbvEB8qun9Vi952UUfU0hoMyvHK1oaOILKv0GDP32Myk5FozQaJhJS
1GvyW+PTjr2nJ6n5OTXTBC/CRiJ0oHumfB37yELRbJcDqvwW4t0t1Bwd36DrL2ZlBpCthRHmcJoQ
ZS+29SHKapOe3YFQvp0xZoWWKLdRHPTfkNtGyalu27A8/fuYmkWKjDw/Kf9l3FXgKRF0jUIGPqe3
/lAW2ci0Y2c4Inj1NJpVO5Ie/y9jUoGWhqOT0l0EIJVPdnioGHOUlsdH0BA0N+wNJ0MZhpdOdTYm
3HxGLeYbgguOSlUn/U5d4+1MB1Codx4QetdP8W7YeQ02NnsDcPeWcGZlSUly0wZXJNMkLlh8QAdC
LI1n6eBKaA8BhAlVU2D7pLiVwmqNwfwH0/Qhqsfo+/U3urJNSQlimfiZf1EUfvuEUx/VpmpQ2xNg
xrGHMMPROWLZo3fHThhio3y5Nk+Zo5ohNXA35OPejibTAWYtjVRu2UwtbKMGEKgMFTEcrGaCV2IC
MN/Yh1eOEEoYBlOUyytJnsWUsfPAb/SgnFAkQdW8a+K5PdgMYhPJY/rdVJQ7K7P0YZ/ZjbdxZs+z
Yzl7KJfO4b9m4Am8GBoaWqbWXE9d9pTywuafHNMGgV5ly8jFUVZeTGyrDlkVKdOu6Mpq422vfVvT
4XKNUYFO7m4xe0kBpwTnGrtCkz3ZWAm5GB78mHBhOV+fRNraSBYM8Tn34xB/zX/+V4wQa1C1Mr/k
uxImiYcgMkiq0nigZAcoPVREds6UFne61dIbjOdL9q2sy+yCSMv+pKaZjgqRzsYfrILSvAnRrTQu
aGXySNd/58py5rjCNUQKoijSY29/JhqVxnLSYXJlQO+maBtI4DVdyBujzIt18d3pl6G7nrwiWe5l
1KIIDQdBsJCuxqmfnL0ubYtbZNf+TYs/EI3KXV/p9NVo0a2FESe0Jz+bvpLHzXEnHWJaWxDQZ2fV
ChH9WzQU/6pVlN2QlIWOyckkrGYPUQyaH7weWky4YmL15aUj7R6R40TWD1OpgdqChFbFLffDZLzY
dYnpsimtuAdkmlpQgotm5COFcQGAv2Gz/tCNY/RjkEHxJEPf/y0KM20OXq/5dO96GLDtMSvFqAZS
fnWjQ6XzD6lijhkOOb240dU6zb5ef5Pv5IRcV0yy99p8E6QWubwEJgBjgSX4BtfoNhQ/iQqK/r8W
2M9n+quD+lGVteTOG3Zmf1u2A8TQjA8T7Emkjb8tROLpxgG0MtHJ6LOUyM8RlC6rCbYG4DIpNenq
Oar3nW9oH7nly0e8B4eX6w+/sldyJ6TeZXMf5dHnje2vNaU6VdbnhYG3psLeAsqtKUHpRBYew35D
3+gzZYbg3y80pFHIQSKjYcjlZulPoQhB/+vQIFLTvBA2OOGpF3jQfBmlZm1V2+b1tlgoNqogA4De
fNNfhhBBPVJcnDTdTXV6uHW6Fs6ViQUA5PX0M/Lt/pSqxdP117pyHjCfSB6bklqGthQLcXW0uiYL
JFVtC/0poCOBtbid9o9V6RA9lx1pKn+Kb2mB9rcEzysbEIb0iB2R7rAlO4tv2qcTPff4LaJKhdBN
qxP4LJDq/77NcZCjDKRSSiPJUinXh3inxGNmunFr9HhTWthsB9qW3/3KUrBnRdAs2aSEv8yKR43h
eJKAzB3A3x8cWF5YrTXKUc+pHF7/Zu/qluwD3AENUFWOo/H25vf611pAh0/nLhbNbtVZdJebqfFB
2k14DBVjulijNZIpTpsvsu30Q6DY0WHC92Tjra6sx1lxwpcjccsvWfwGkx4EmFKR5Rq0HX1OIqMB
aq55p9zujc/4hPtbheG1p0ZULOe8nkAca8+/6K+ntuvELGj2MedoN8PQ3qBdZspo0XSM4kAtCd++
EXucuB+gsPphjznjZG1seKtPbRPlEyLyY5bLJR7VcQgS1QLN6chTTFfuHrcceFVICg65bkVbV/6V
JeKoJK0Fe/6s315oIGl8T8zIay2XnqfIBhDixJBqZXZobKxNrELOttd2+IzwAXCUrdbY2pPvH42o
2nWkfA/w5+1zCIPm0/VJuPbDyHtKfKQElBh1ETxoOQj6XlUM1q4tny1C3J3Rdv7G869sibzp/zvK
YocwACRhhh5idxGDeuXY+4Yvvfg89PJ7BwD4pu4bfSNM/VPoWWzDHDRUrKns0kjjLGY2aHpCdptT
tqjSVtkVltJWpzwbCuxQcATeNdi40KeTAA14yOBZ0KtUABi6ExFM4Q+x2nRfgbWOF1xuvO5rmCgS
vweRAeAZIaUACUGpBWKRdl1/X/V9/OyZPW5GsejMPfnRuVteSYZP1HAUHBB9vzZw5zNq6xCiWDkH
cQODTcf6l45DMP5YxlSR5h1wJjG8Z9sb0CXl+pxX9JHi+4e6h+0AZNeQWyXc1QWpk+qjH5UGB1WK
twvSAo4FR7o2SYXlo3OKIoK3c1VaanDRYjxfd3UlHWWnjaF10cx2BMAgUL/SkBV45vn6dFzZfufS
DrORFhLE2It14oStNru+mO5EpeEYmT72aJHA3MtJ1Y09YOXIZCgy47PUfK4Yvn3s2IhpM7IFp5Yf
Br9iepzgFhf4E/rVeEfj23Bp4RDcUNI3tkJp/ublzJxVDaTP2BQovi5GTkF/RuNkuvUE/C0zRLeX
Q7hVK1t7ldRAuSUSZWH7tZj/4BfHOLQtw+2nAbNEX0vZ2SL9M6Daj//+0djZaGmwkUsRQb59Htwy
8IjRU05mB7/nOA7z70hu9buwQU5xfai1jYRcMYbSc7BKIfDtUEoGYbAomB/pYOk3vqGUr2aaig8h
l+4PYgC3bpnVRmy19iIdblfkZ1gcbIFvx/QjoGsRbqSupfutdVQIwtJ9aHTFEb5KtHE5WB+MewFq
bIJWsViMsnLKFPseww1xM2dnyGd+uRZdQDzJjQXwfiiurSoBIw15hMf6YhqOYWjEsmNTdkQy3ZbV
CK7aM6aXYgq2crnzK3o74+cbso4pBQldQo3FUPAeYjZVYbgGffZ0R3PIp0APT9cnh/l+SWvzNoZG
dxaevUveOV3gBaKNdLf3jdI5D1QtxJPR5n1wi/FzlmDL57S387z6lWFTAb2YYxVYWB2/YmGovjoS
XeG+SqMSbJUWCcrm4NossK94qeG1UDdadYi8xv40WCa951ogst8TvQ0vXYE+/+TlpiRDOXjeTzOh
l3GnGIH/kU6xPP1gQ0Ozd1FL7nFHk4Wi7e3OM38mbWzo5xBI4E/LgLUAJVsx/sOpV/9ZYdz3gK+q
/aOBrpvvucJ2I33posD4sLTqc+AUrfVKrxkprniayu65HpIou41xaHiaMqOPT15XTL9wUKzSi5cD
7z+MPZIgcJqleO3pjkeDVKLy3aPsyrQTOTmcX2SS9frOBxPwM4m9oDvmY9RACiFgvosLxcRELy0b
9QYfRpiAmpqqu9aaceqJqbfmxjG+clmm8M4Rbs0XRjIciwURNqqKa0Ksu0TBODSCuXL8H2oZcBpi
UK3Ju67Qe3QUcYShZWA6CTxOYfWPHFna58kunGojYvoTEi8mM8IZrpEak1mzltfJrul6aJEqhYk0
eLFxYwbzEQEkg2c9VHf2aDVH/J1BX0SUrnJFOodABhHIIV2nxqQADyKr/Hp96mvza1j+KBLldGZx
l6AAu9iDpzQHK5nkwpXJ2MZgQ2wl+xBm8DiYbY7/2ZrQsFyGLITIUgM+j/apo07KDb05TXKTFukQ
nWSY4lG58cPmHXn5wygqE+gj8iZVufhhlL/QmY45uKogzzuoZF4RHZOxL5270VHb75PixOOuq2M7
34NzVPEDoJCF14rER+yTSJtBvSiwnvSDjlNuARaiab5Tnh8filDrfl3/tSv7lEDXY8+qaqKP5W3I
wNwTS9RKp1ieqi8xjqXDftQBOW68Fef9SyEBj7IY6S+jmYtjrGtpxLIDVXfVPnO+Jp2PgQMizged
UBW2DXY1KYjnHgDRUCdAj0qsFLQNYcD7o5TTBdU/8BHSh2gF+Y1/3cMUer/BBJXsyfzHC5/Uhhab
CnAjEON90Lajc0mQRW5cBdZeMQcBVR3E8Rr657fDhgUUp7qZSH5NncCCN41uuDiIjUW6crYJqSMH
wGBLp469eMFeQic/PSnSpQqATTzUFOdn6xT+k0QhHZ3+edZw0SCUJCFN79lyiyKq74YMKLabF6nh
jhiCPE1N5G/kvVdeHJdHixwvtVfEDotHKns7iyDo6i5hpX/jqSBuaOYq768/y/y3LJYryg3UesIh
1cuN4O3nyabG8vS+7N0s9Dznt9MLMz7QVyChX9YswLuMmvXGmCszUdLLQKMxwcH7eng2mYNt5bR/
aaVef+vVWZ0CbmRngdk5FLADP4w5Tn7XH1Sfn2TxpBgVGCQ/6D8hYTev0b/mf61jWx0Oeud2MZYm
d6ko0cqB5qd2gpypeuT14GSF1WgzA2R9atwQv4yjb9RBMUPi6c3piwDnkDBNI+3gQ1T0Hwa6iz/2
4USdaxZq3FlJmeFbEAeF9hr4hDw7xPiz53LMhvtdx1wl/lpwVH1XmkDLLzEbRo2QS4TWqU9iQLEp
0bX/nNhdau6CfLs5c+3dM6fQZZL+Ufnyb9+CFTi6JcumcaNIH188DF0wCgEsiJylEaeB/DXWKFrZ
P19/+yvTbC7NodanPkff7bx+/3r5QVYCcJPo1zWaqB4TH/o5XCBrT8ur/cRm1WxsuPOusvzY5Cip
RXLBnZtE345HCqwlgEZIjq2q8dRnWv0TcFewh5oAeLRqpp8Ibco99KdsY56tLFvuluxBBlcH3vRi
mhmFqAuvogbayhoMGpCxs+Ebw/n6+9RWXigjsIrm3QFm2CLCLic76svCpEctbEGWNIan1hcz0oRr
Fr3pM2HzeNphVqQohwQM0XRr1MyJlxYT0niHo7LX/Kp8DAJObHQdcDNRCXQ/udJ/FNhRy43fuzLt
2C2pq829S+8birAXwbu4iijigXugPGwWj2OSAN/vGj1ud2HlJW4+NIlzuP6e1sZli0ZPgORZiKWo
pIh0wDFA/l0lt4pL0jbhk6xyPIG7WHvgmKwBslbhp+uDrnybP7lxMn9ze+Syvt91A0T1uX9Qt6cC
QqKKu5Pd2cehzT95eEy514dbmXH4/FGc5XxVqUovlnSVxarssK5067oF/WF1DjYMski25BlroTk1
2DnapMnAYaN4u6gmo6QciImla6CFng69r4ffMzJMM9o3G7FFDirpavB7O6QacfiiwlsX506WBsbn
Qo7frz/3yre1CGl0PhPBG+LDtz9n8DIFnqxauyEWm9h5J6H1VDCPz00r8tsYzJg4akmQ/3uiZY4U
WRb6/G3f1XumOFZDShJ0FHaAwD0P98Qk9utLR1hwvP6IK3Ej6GXyH9xtSbQsrx6jM3JXDYvazadA
2xu+qe3KSnX2ahQ2p0EvvLPmqc0pZC2dAsz0Xq8Pv5Iq1JhUVJPYS8lRLAUd0YS2PRRF44LOmLyD
sFqQRBk2BY8hsGq61C1AWCiVmO1HPUwkWdZI8z+rAeTfjR19JcKziCGJYOkXRI2w2FcHbtmgHunc
GeJ2PJhodMydVIa2OtRdXm3V2FeWMDs4HQysK6Roy2OS+y7Sraamt6vPUew1QXvhmtXuHDx0DiDy
s41r79rTWWyQJDP42kTKb+dygDNboTtR4wJqpmm7rHS8hIZs9L/iyVGLh+vfdeV0pCjL9YyDiqm1
HI2CfgFFsWroJmubfatoQPkNLXfbSFNO1gAheNAs46mEBrWxHxuCB3l7MJNumcNmHnOu0S4+I/KW
yMsTGojo8ItZqh2hOkYPbTrtSGOolMBoHbmfErt/caIAI8Vc2uNn4N9Kf0DD55Flt23PPPrTZNuQ
oAsVyyjb6wHo9U2NycNUDuFuxENBO0CDKqpj3SfA62ofsczZjvNhpqhPEEF93dN+pw7eMzAd/dHa
WV5hvWhFrSS7CZbZvddqxu/Y0pTgZAxUDVydnMlr7nuQgLsqaxF61O2L0wOgODk0aoABbAxF5+ON
mFN2Vu90UP/MGDEvZmQHg65E6DqB1//OAwB3Lk17jbXH98XIDhWsSW+vmSFOcTsjBbq898vANDam
2fsPz1JGy0m6TONOtlS4mNFIox8oNhd2diFfZhCD8xt7rTY4w0dHTRKkFb0mEfuttyNkE1vSt/Uf
QFxE2kLV3kn8Sj/A0s1SOI9N2UTPU422BkpxXd75RHNnakbRPeKO+mGko/TL9Vn/fk0TL80lD+IP
NrVlTS6sqbVNsT7BXOZMUC04oypGcrseiMpp7AmLro/3fk0TcBAE8qq57kCbebumk9gKStx+6DOQ
dXYMIZgfjUr9r+nafn99pPcn4duR5kX3V3Q9CJGFuFaoboMR+rEZnBYDpg4IPmfiSQRYABnDWJ6v
D/o+7GBQVrGtEc+TilpEoE000o8e8HjCI4nah7p90w1xtRHcUCJ+v2MQRf/JWVO/fbfxZ+nYN+RP
5qp5lPWf9A7c7TenzGP9e2HRVHGrykD0Z7rNMFNvwgq+uAfnGkx8AmPxKGvhlC6hSkxKCvFatCvM
sZkOmPEKLH/zdDJ2utYU5S7BGGwG6BVFdBs5CUlx34yLFv4O2toDG01bunUhk+6R2GIS/4uz89it
G9nW8BMRYA5TcmcFy5LzhJDVbeZMFsPT348eXLS4iU3o9EHjGD1wbZJVq1b4A/r/tvin1H2YsWFU
tWhPh/4kIf+vYI9ZJYMldlXYEFuVRmlR/k59PIYD3OwELJpR656k0CILBdQdDl+ABElfzShGGzNI
gy64M4SNqRwm88Ef37QSa6eXqNXuqi5i8qibYeNOPcqD3oT5dXyk718+MtGO0v3cXZqQbYnMTzqz
khDZkTZ/K0gSD7rhK59twO9PNT/+Tu0dnEuDMJBxq8QkrNlNE60I9LjjuLqH0GzQeEbz/ZvSKnbi
hXiQDTxeqz72rTLFP5oJezqXznhLp90nF+B6zOrylx13dv27TQuaokh+OeGdgXLg+DjJUvytHcfQ
31VV0xcHJE+do1BzrX3DFCd6QTg0S46miTr0yca4q3iSC47MW05PoOZ5pTLAltFsQHK1k/qClj9a
Xk3fxem+HMqueIorqGmePBh29Ko2tEcvjV1ztUi8GM1TslpF1dDIhXNC+N+Pzhxe1EMm7DZgkZct
4vNJrYwXLGJt28tDKHif0hZYFrjoHBMJG88P/6dZxualbVV8vGiO097XaPf+kIy6EbTElWT4kk6l
6uxs2C/aJz+K9XIP6yFLPAv9ZvtbHwAgvJ8qUITfTDS4i9cgSSTFVa26PWk1+mu0+2VrcPUYldB7
qfWD3h2GjuxqYmSt39VTpMenICtq6qkGJLmLKLCk4IQ9mhGe21PVHBBM5NZL7ZoZgBwbWvldNJHV
f28MqVHdtFLV16DSwuauiHK8P4ImRNBoIP7KpxG30AE3kTmdc1qt+GQYJmES8qUlH7CkkBF0NBHo
HTJAvjs+RF7vWjrxEQK0pqLH+7bGJx003pRe5ALvY28qDfUX1no+qroY6IGWTdvxMzZaeOvZAaZU
DrLNGn80h4ciS8YKac087LwEgMVv369NekNJFpd3ue0M/ziNFXFH9SWfnUbVgCV6aBnS2WqhKrgp
Hq0RLqPkOPsUXwjTpYLAjo+rWU29RtitgqG2rf2uDXAQeyY/TPjxD0VzKQvbJtsFai1Hu3yQouyk
ZJ2SAVfzkeuPSif+VmBefGfi58ZQ3PbTz7LRmsbejsGqX+D1iPFSOkrUHKzJ8s/E4KT/RCURPeA1
IhfHtDfb2sO2m4NlhSPDxSEcs+BeVtpeO6Wp3L+kKC+9QX7HVVdPESD1JsPswl3fiwDznFKKUX00
6y7x/AaR0CN+A9PDWNvVHW+Nl84Em1FWxQgqc0dbzpX9FDuYPAJGMbtvg9zW1j/QPTosaJsOuy/u
BR+z6lrl7h2NfDbNAxICjYsr658cdw/lbVBl8W2I2vxJSVXlqwFNJjhGYRqd+6HJlN1YYG0GbrGq
6yN/hXYWNpWXW9QGIxuEgraS15V5DL3KeYI519fOVfvVTkojitPIPvttFFRkc6F90DNVf9URkHtJ
9FH7VRpG+lCXWv0QRYF9aALV7F2rNsJfgcgHf48jKBr12AwoGzXpSo6BZBACA5D+1etRv2RGqj10
ElR13688tn15GBxnuMvleryTRW58/OZHAJCDR/cbjLQ6/57/3PxtgKFdW/IuYurCzzU+GoPLLZae
fPZy6OaR6XwZC7/79uG7H/yoQkFq0Eu8GsvjMYREbjJaZwdRih1Fqrj3mdsdbq9yXf3yCmnegXun
z6UsRwcd4OTW8RXrLKWak7oUhT520nGvPeb4zH+rqzC/041S3OMp2D9P9VS93f4BKxkcAlcmDQ8V
boi2bMGj4Rerbc3bxTym3TUaOMQyACI74I51ur3U2sbRwCCSGs/17RJ0IENJlYdO5Vlpjrk+ht2U
ZFwKyMw7jwoUqK1C7DqrmhvwJs1DBAiusjc1bhpsCzTrrKjhqx6Y1WVKHfM59Sd548lW8kSHo8oo
F3QK3am5JPjPFmVEriaEE7B3QUhxlPbKoyH68fn2+7tOgZGLYH6BVye0KpRh3q/ij6ZaCWWwz0Yj
yXdxHEj4jIYWL7EtT0wECq9X2T23F73eH9DFZ4z8TIyYqRnvFzUnjM8TQUNPxTUJQUZMHRggG4DS
hbL/X5ZiZssOYYa3PAuYdlS+3Ne0uUbc6tGC1NxQN8ZjFvvhxrG7/mC0nIAqMRPlbF8BbzH1ikIS
O/tchQDsZ0D6A1lvtdGDuN7wrMIoAHkawHp0Wd6/uykFXBP3unUmkvvyHtBmkLpaYFjYQUkYriNm
iVr3x1+iAwKfbindaG6R92vKccNpwMINQVN1zqk4BYrHRSx5Zlv1G7X2dfQCtmyiL4o8ELKRy5Fk
0zRhi4uOce5mywIXOZggPPUYtAN97YEz74ZBs/EXJ7PDXRcU4I6J31BvnPO/DZVFw+UvQob7kn3K
uO39M2eWVSDmZZvnvrIDycPKyXhkTmvoHrMJ5wuEhPgPlEADd0aQ46U7kzZqr6n73MTpA6iiyzjB
Kg9owErF0fRFr+xEGcTJQdgdJg8YOtf2LnDMsn7qs1btKCjGIH8JJCgcD+M0Ic8Cv3A236KjitsB
qji9BzzBPoupHhkBxYn2BpilUzei9/U+ps+B2hYhx4HBsoTdVYWYRnSwrHNb5fEpxM3zbpLzbuMF
X39mlEeg19FXgbR49X4dJxKlIxFIC/Sfn7uxTn5iy1mUrqa2ioadphVe8gxPBFetq+KIT1z1/fau
/ivn9f4Ta+BTCOZMwGkoLCEXchPFtY+q31nrrVzdgTsx85c+Kevuzs5pkXpAq53MSymRvgjsTBts
o2TsoWHuR+3PEE3ZftdKWFKdILThFyaj31rdVXFvaftR6jEpUvCT3KJFX38evgmDZ/qQ8xx4eT7S
yZJKNo1O00KZ9lGsZDiJYaBx++WshOh5NyP6RN+LYz//iv/cPj2On04dOcY5nx2X24QhgVtG7PCp
StUt3aL5LC0+hIZGH1GTtvFMK3i/WIz/ShvIECMkamKvc4bxh5h6K8ZsJRyfdJLUyutCS76PtHZT
1mLlfWo8IYMZmW4Jr/T94posAi0xwdlXFm27YDQTrx2NrcthhbwMthPJNPiyCD6Abn+/DJoojVVX
nX1GrbZ9gI/H440Ypn9uVAlNOuqSUaKxJrdqRZXOoYD9klAVJLmk9RD95UDB3N6cXiFxAWyj8xpw
SopYKVwEFtoMH50pxz6Enn66t5O4vpQt0G4P09TooWKWDhA56eqfpiDjwFsqtDuxs7j95T1kPOfN
VlrUtvDG1R6djCqf8k+VCg/9Hpy4tSlH6RbTCOfDsWaWwp8bmgDQaYkto6zIfP5jbJ/trkn3mFdr
Jw0YzsfvL8QfmYFwsdA9VRdJTuHIvhkMVBcRvHxvaK0Ep4EcX6Vq3Lq91nYTjCZExeS/+h6L5qVQ
U25RXC3JDxt5Rw/c2IUk6xvdvbXT+d9VFg9EQy+udD3htanRBGqnzA7B4IsvMYZCG0utJIhkochq
zDBsMo/FF/L7KC2TILTPnaz0WC+PGEwSu3G5pDd071QM66HKWxsZ4kqWA4OJ4zhD3G11SWLypxb7
MYXmpR5iQmOkU3+Qe7wiGSgM+xonpafb4W7tszHWsbARY39dwQIzuR6E3vfWOeFdPk64a3uAz+yN
1GbtXc4jOCIrqRv7+H0McFIQQ5FAkI0OpPOzwODbwbKTvgqeZ5ey6aUzBlJiS1d8ZbNAsdNnqh1J
6dWFYdPiS2syiXM6YPURlVJwxuQNrzgntDey7ZXPRvRmEEeRC/1sWU0Q3cHp5bKD2lSYU3Mmhvom
adLwyJQnfYBSmW2A81YmrYDkkAAGt8/NwdD3/SsdMHcI8CH0z3R/gwf0tax/AEpq3+lPOV8G8I+7
PGkJiFPi7BI1Mz9XceEPG5n/dS4D+AdJbpQ+TEATy/uLZLZAEa4ILoVJax3P97i/m+JxQKcEjYJv
IQmVg2dVmISeo+YBSbqSl9FGkFt597P6DT5SZG+oXS7ehBVmUKkBYZ9bRZ5G15GlbAQFKo1/8skn
pIZmWGxE75V7m5aNiu4XgAJkvxb7WTcQEA0HR8JDZ4rOA/iNpwKvPE9EY32KwmpwcyecXEFFcfzw
eYXXPqMyob9oV5+9DzKjdCaal4bVWk+9iY+akzvpxnn9G9wWiQlCbQgmUa3OWeLi0o4hkgaTU0k4
HgyygtM6ilRCwe3TTXowBi5wbvlfWbKSpxheNKZWzhh9kjEbfVWVyZi+ZGES+65JchhSNRnT8FhE
WZG5QMyRli2VylQ8RxItziyBFCmHtlUsH7+mWMY/qAscGp2Yy097AZn1voFbiV5Jlyo9BKcUf7DQ
HG3M1MeoT+5FypzBFeDWjVMZBMoXmAxOf1JAVzPbCIT23PSN/x2dnui5rfNU3SVYczd7Rilhexzh
wX6e0L/CYKmfHcBbaneQ6mOlYzubzA7DItKHFzOBv+8lSPAN2KZ3yiccJ0zsyowsfRZ5mJk7XFPz
L4JsDYdHuyTTaH0JxyojAlbq1UNWA8esWqvZZcIpM6/Fhs5020DBbc5gPvTMNSNA9yO50rlhN1TM
cooh/2wUIY5NeDFgHm7n6aA+5TGSQ0DGNQxT48QeLznF6J/MaNU/XQDAuxx5x/s+6LJfiFImjjvQ
zm48mcH1b7jG2pc6i7LfjDT9n10d1G92ivfCJe7i6SvcKkzxbB61Rnqjs++h0kLkii0pPWAXRs3n
0x/CFhNRqRRqW2zrXzPJMsONu3clcs/ZNwAsBs8zDfx9cBs7u9GUrpPgm0ffx0E1mQ7Uir3X9Tza
uADXlkJHGpEM8nCypEVGUWFwzM8gUZHzfPiM/ErxlOOydYnwd924JFbu2hnSqNL8gRxwddcy4It9
TOTsc8vE5JRg8vk4xhhm3Y4QK+HQntkQxozyo5JdvDsTYymM6y37jGOJ9IMPWN2FkSNHMFU0m5Kp
sAuxu73k2oOBQwH5A6pKJnlZfK64CWIGfBToI7IbkiXEQ6rCXb29ytqXIvfjvdEenLta71exw16p
IvDi575Rpl0ismGnd/0bcLJkY/utPg8RFs76zMnV5mvvPzWgbkqpaYY8j4Ud9Qn/SQxOS39rHr7+
PP+/ir54HgkiaJ7mANFodqZegvrFkcFR5LVwYE+3X93aA3Ff0fafxW6QOXj/QPjb2wlmfvSxFFzq
G9pd/zSSFf/+8Crcv7Md3kxOu+qf4H9sp1IdOuegEdle64rxoBRF/vFTBIdQ5lICU0dKuXhtMfIP
GSZ3Dq4Aka1QofW+c8JVum83XtrK96Fiosk0S5bOchTvX1orT36WNTUzi7LrviR9DFBA1VBPY4pe
BRtJzNpiOjsNfBWYris+guoL2i8thQ1kDH8Hyx4UbiMGF1exLU+4leTFAQqMPxojCotK9/1zBWZO
5qIyi0lpf0ge/p7Mx/3EjjV3LKSyBRAg7N95iBueQt39+fYmWQlPKCTz6ShxSJ2WsSLUULDKJvru
mFdnrjRKOIL2YanDsi3HL+iaBBufce1xQSNCw2UkxP8We39K6bXGgDPOCEIkb+B+MbwVjT/tGPel
j1IKBhNGhvzYiBp9vNsPu/ZVoUkwIEVoio7/cm3UyaJurq6A906X1hQGqY5RWw/AP3R1Iz6uHHLo
XRpeJ1QEaGotFmsIIP5kFRaovMDc15qTPdqZmm6scv1IqFIwNWGAMfdIl69TaB3mik3jnx3gDieQ
DY3bNWHxabA2/T9WOGsoGqM/ZsDScWiML54IgKnClDr0z3lFo2dHlT6Gu7ltFNHG0OyvlBR172Ec
a/a7ps2awSsyXM9dvdRzbHF1nfxwbw2NuQWzvd5T8w+jSQwXA87aUgRERmHIbPJozk+mIDjQ90x+
IzCqH3AgVkpk9ppW99QxqCM3LbBF3d/eVqvLz0AqJhME2+UZGuwCww1Z8c9R1xmZh2H2KJA3Av3p
SkFT3Ile1r6Di0yjfdujbPbhDEOXSfNojKDZTbhaBJCixhQTrw0fYXBYP7rkOLtcLsU+9x3tOQuS
rVHdSq3LhUJdbaMeQ727LLfquqqYrBb+WdbwTxd6C6MUtQPzOHZ4nXZKK+8NJcYFpLT7J/yLsZfU
+/L59ktf2/gUXCBIaJhaV/MnnBZE0zi1dA6HXvNGZ4A8m7b5Xs0tY+OMXZ/k+QKlZUrMmKnsixds
JY0ZFH0hndUBiwo9pp621Ez7H3YRM2p00rh4Zqny9/eANbVdmef2/Fbj8SArKTaObR7vhwQpqQ7r
lF2a9NoushBxvP0q57/5fXXJ/Y1LxCymCWJq2eQKO4h5/qT7Z3R/Ta8yNf0h6Krcs2Up/yQxgdi6
XVfUsnWY3/NZZc3raS/ObzpGX61znoCHzHVblqi/UAgLqmdDTGZ2yLMu/261rfa1EbmeehaO9paX
+3ZU4E9d1H8E1L3PWtHQ3bn9MtaiHHhIQNWzrgVI7vm0/yfbNBJ7SuW6BJKRGkl2EH2SvMhmrCLW
ijrf936UlfIAfTz/JUtOoLtI4+eftchS613fWfHkVVKpJBtb8LqzAwSVdIRTZ8x9psWPapJZDaW2
rHMcyc9jl90XyJAfI6cxLmOgpHvSg3/w2J52QVqlP26/ketuIe+Bf6hhEIy48gM0czXUzIxuYaCY
D12e7JKw9gAipY9pEQJ7Q23zdHvFlbMNOgjfW65Nm2mI9v4TBIFIJK2qnLPjhwDAHVnsw1SR/ymV
8ePoBjq7JJVcZ6gac4O8X6orR/heTE7PkZWpnibV3Q7KV7vx+VYfCKbJPGlEd2uZeCSRRpJKC+YM
TA8zUwo/Kgyohi9Tr1FsfPztGdDc+WuYFJKWv38kNKhU3R8ooQMTUCHY03yHJI6Bz7O/VQPO224R
OQBjE7C49xhgLscmcgFr3ZY655wZRhedWgGFzPUHrDFcTKeGwpPNCCS6KuzgRcbyceuwrkQu1ifN
oibg/5YAH3ofNikWcUS2pWlnQwzYT1pb7QpLpB6ktS1975WbACA4D2wxsIXOsojR8E9VZZyL+a4x
+geKIR1V/Whr5rn2VDRbIGmRkHPBLe6bUUjMAShMzsHomNHFCJTiJYs0wrBcWn63R2zo41h3orDN
MBdJghVkRY+lZKMGVHFWr/2ryk19X2aT/0AnLt2idq6dBfRlUYSh8YKhyeIdjlLWOT179DyUco+8
K3rHNT1JT0bceKM7u7IU00FUuxnvz7qgi6XkCQSMNpraObRA0e+nnskHLTND+lOGTZLtb5+7tZuD
1iw0qzlwoa6xWC6plKmfUC46g+ys/vSZhhgYuGM5ceOUGvk4TkUxPGt1P6G2H9QIxAgH9vQuSdSa
LmwDm3U/yKWcbtzvK7vWBhhDC4q9RLdmEeMQQKmSLIDCn+pS/X2Sg++DkUvPt59+ZRFnLuso3xCn
upqUyaGvKfg1m2elVANPoVN4lkbQ/bdXuT4ac0MLNA44du7nZerZ+JXS6TNwsbOL8rNkds6IZ1dk
An6Z4tdoDPSNYHod4Vhw1lClkWKgfbE4iwlKl1ajoLcHj8//3Jp6dhgip3wpgAa50xiKH3CNcs+J
jWaj6b/6qPOFTw8PaPYyjDeK32qxLCxA7sN4BDVWMkzSTE+FcMskUvu4KgLq7QZDTu4NBuFXUSdx
TCb8FbBcXwzHYvCVUy1668NXO3I/czNKRZCYHHCxFzsVoU16RNYZ8jI8L1kL7vN6+u2oovj4+0O1
lEbRvOuZuC+uQd3qRKL2IDJRzVYf1c4BFt026M7WknKY5MjY6FJep0lMGiHSoJvHxBjF3ffXbm2J
ODRhXgEhQPw8NqN6P6A04QnJHy5SrI8ewj0fdS3XwQ3NrGyT24hreDnxA5jhqFNTMlOtHXMXFdiD
sKHK/awA//X20bs+4KAWgS/MEzaHOmXRhQXs07H+4J8GMwo/i6avz3ap9Fu2Wtcxe16GKxbFNV7i
khU8ai0al3D7ToWtS6UnKUqxg5KIB6+sJlsjgNXF6HsBoZ1P+FIjGYlkndCY+adRNtNj05X4MZmV
fwqVagvp/Xfu+S5XQraSsT45Cc1y44q+pmB2ZmdmHV6k0QaXGSLPYe3lLkEGqR719m3Myn7YFSiv
m65cp2gRdUabv+aTE+f7wDJyFPyHofqeG0X2b5/TdDp0UzcWdBrS4nfIunDFqr7yPd3orNSLpwq8
86DZkvVJC/hmqhsE+NW66RTrFkJHUZd6RV6gsJupqKPtpi4J/B2X6fhdq/zq335MYvCEALs6FKQA
dBDZR7SNZ0arR6y3sEtMRjZb3lmt8Mrerz4Z0kSLK5uCEK/KScu+T3mPSNZU5+LPFAf1CVyRoezC
3FFwau+7FMKHPCXPw2RDg/nghp1f+Gyiw2SWTuOyZoKBmOU+DkgXf2iCHaOe/JyrABxur3K1hQDZ
cgI5g1RcgEUXYUYOJSQK2kE6N2DCvupyqe3SSekeQ587/fZSVyfw71J/1SJY6QqubIfIQBgG6Ayr
bqK9Jmr1bsqzLRDB6ircA/ST5rbAMqef0q4z0fegmdanzhEVSWmfw1/beJar2w25FuRLZp1PiBZX
Xe9ycupY2IZ/Zrio7n2rTT1FUqMfvtPFF70eoi1vg5XvRJcb3dwZ+MaFvrh4GIU15oRH8QVjbyRr
G9k6+mDx3DAUW1XRNaCTh8NqnikFU8xZ+/79VVAoo1oBy5TOU+hXX6kstXY3N9PulTaehEtzQ4hd
lHZpD9Vx6jkqodlesAwMnmM1Hp7VfJBfBkNrQxzpBqlzi0KN7T0HN//N6LneGn2tfHKiEjorc7zl
cyzejTKZ8dBCZTtbWR5/lusu+gW5Ut6QDdLWPgFLMO1gDAo8Z3FDKkEipZXpQKyypYghfBj0Dney
Rokx1nDlTokY7Mlt/AiJ1hHXK+kUMLTHI1xp7dcscrTws5YHkkDxXRg/cAKCMRUiFaWdkjypR5f5
Y2vte5ngeSdQ7Ek8IzTq8LPiD4mBWExmxsjIqq1xlKJIajxYB8lrPuhi9BphgFdEGTMnwqEwqO0N
q6uqQ6gZfkGrWwZrAc5o+kMXuIL75vvqlkP02lcg1VT5l7oIpen3u0YyYsXAvYA+bqyHBNtqvGh+
BaH0dhRZ+wozrBr1IMTOr6KIaNTeyLvcP1e6lL91hhY+lEo66K6JgP2HMV+cBABm89WKFqezLIkU
gcgH7Xn/nMYigXY4qa6hptk9SDqxv/1cV5n6vBRUGDpV9Ayvpt4IqXe+5jOdGKNB93oT3YcsSe39
KE/ivqGxdZRyrHSqwTT/vb3yVXOOlWcBOoILDdyr/rAIEauU7N45Vw4QRbccE+MUZbQF0G6sPMlG
klE1U+B1mTHtQeEXG5nn2sYBLUHhjigUIWexcXplkrlOG+ds5H546UNz8lADyA63n3Lt/YJgkGna
Ij0AQ+799kQvcxKGLzln3aqRuMOPRhxTI0x/zly+kyT1r3VvNR6gvA93DHi/TJzm64gpB7nh+5Wl
AvAWTtv+2egn7VjWmnwcQDmBLi7zj3YMyN85y5wMZmn0XuZX/Z/mb6MLFP7m/erbdXKfq3J+l1ed
dahLsVVZrnw1tiqIkFnM+LpNN84tOjRXgguK4s23SgtmxmcmNuT7Vr4atKq5LmG8TK2weHdmAZtj
0BGg04Sd/AlU0R9zAcN2X9a982tSMo24ZuThMUtKf2PHrD3hTNT5C9edJ0XvX6aVSLbdMgW7lEVn
HOHfa/1O1mFc7W7vzPkZ3mfWAJ3pBVCgM5OiV/1+HaedkpyxQXCZYPftwZmfpkzsnagdTniabPlq
r7zRmaoGTZRWB7t58UZHbYx0NQyiS6iV1T5NLedQdqOJqY4Zf9UqtTqrdlb/aOEIbWzOqwpz5iHB
UOH4EeYY+r1/ziEpHEQo6+iSmmD8BkUYxzZNky8wZrW7dKr/wI/3NxoufyP04uUC5kSAC5MKBlPL
CD5mJjBDK00vUBNKf09vWUJCyC6CxrV6uxv2bVNk8aGN4kI7+YPSiEsGog3YmgiD7yl+voM7ohL3
BpNfNVyhR3m5p+2Pc4jqdIabNkXTuppgm7qNLgVHRRpMza2d2rAJY4b8aQg1Jb3UwmzLSxPWfusW
VotpeoT65T92NsIlkJzoLMquVt2ycKJHsLXBDxPf3R9+IPd/okDGpiuowHq5Yeuob+At0p85ZgXB
3kQMKHw0DPx428TQnxnQTo8WGxay/iSbo4fWcvXl9n5d/Y6ce+pbEKtX/d3KyZWuT9EsoEfO3Cub
lFZxM9XpDbfJgtI89iPmbd4AJ1jbOJIrVxVFNQvjm0qP4i875D/xDb2WCCnzLLzEVpe2x1QkATjG
JtCN5yJp6gc2fP9bAi/9ibS4U+/RdmWudfvxr/uk7OO/e2rOxwlOi/sqUrS067Uouoxx0iafU4Nr
GzwjE3uIJIQlt0NRdfIk3JN/w1Afngb8iuQdHN8m9JTKEi+T0GJpoyK5Hmvzs1A3BHeP9B8UmUW4
MofeD5qWUFnkTSP2LNSUnqhKmC0DQ0jFdTIlMo6KIsrWa8bKSF2jMfXctVNd2agq174TkGIEpTQm
OVdIFb0DMEE7ILiosPB285hzH5ej/5imYKz8zMSfVcrzXTRAOEwYGr/d/kTzoy4PPYBF5n7oPV4X
MP4oir52suCS63Xl2tJo3Psk1RvnYCUTRWAcIxNQamzK5Vx9tKkAIVqxSkClCewJTRRWOfTVtBU6
15eah6eMdkFrL5IXytDG8p2EKyJRnX3bDfpnLVb6HRoW1UYeur4UzXYeCw7usn4ug44sJg6CS5z1
Lc5Wsr7L8mlyO9FtTYVXtyzlLI5bWGDOYKP3N0Ldp2FeYH94TvPEvEN3Jt9LvmZ80aS8eRyiAoUw
OU89GYXQQzsoML00P/12e6+sHmcQ/zOFcmYELqvdCmexKFRIZDpltH4y5ozIgau6/NTIaYySCZax
2XFI9BBMd0J4e8BPo5h2RaD1PwtdkRxXNXNty5B6Lciyg2djCpyWruCpcpJNFlEkuHC3id9IsQ9A
2dNA/mr5bXOHpCaMWrXHCO722/jbn1wcHUSjqETIx/Ei17X3nwTPScEEUYouTF3QoK8wTvldgEt/
LYZR/pmrXfUsRivNn9VYFCiXVHInu7D9YvR10pqi1Glb6xkFnPjrhIxu6mbWJL3iDShyL5865YtW
OmPoRnlVCVfWekn3ULFRup1thiNdBamsD6LQVTjfDhdr1ZcNbLwutl7wREiNiwb3D6upsMa3NpzC
5hfjizy9yzA9/AfLX0Hln1rlHke4v1B1ZG48FIBCYOtjGj/HY1X9I8VR0XsFPAAA8uidoI2UhbG2
T/LCb4iMY/Ha2EqhuAjYV+iyxVr2RGkoFT8a2yjuAIg22kswDck+05upuauaIX6rwtT4NwrC/p+N
D3Idyt59j8URKYPRHhON3dkbyasqIms/1lbl5XoynT68EqR7IOuwOBlwLmNMN1I49eRBl1EH9GYI
fLvyXli7PBqMp9tLzT96scnmucbslcl4yFqWKXlTIcAstdFFFE5x104oI5hFXexur7ISyVD/pBZi
7oWA9fJCtADBYjkwxBda4t133U+ix9zxo0OOe85GmnmtTQpQkiQTZAtgAv60CNB0Z9HzNYL40ktO
9dr08vRrhFn4TUb75aUr2/5TX5fZq1KJqDxFctjjs9RrXbnvddv/dfu5V0IH9y5vlrIeaY3l5Cg0
QBiLivwE7Fv9aLcTGkRYsxyY+Fp7o4jVH46RmhufdKWIsW3aMUQNEKpXgh61k0p5VSjhpUJraw8Z
AXIHAsiPQVe3Hh4mwdf/4SHnQRxtyhWuGMJc3RTwlJc4iugxzWrlL4GSW/wxjfyfTP+HydXpQmkb
EXJt79rIVzIDATRyhbghFiLtxMz2ElLuRq6W2xN21KH9fPv5rjFm7CjqlRmXbmA+s7yHR3zJW0sd
w0sd+lCUAQiKL7KeItrd+jqyZ2WQPklwMN+q3B/OjShTpNYa3Fn3fdZXXtvKsXKoJlFtfOi1UzVz
EyEysNmv5oSBClWi7kKyf1VJHnvJ6o+9bzv3yZRszdJWXvUsuEexSB4yd6fe30VpKMy8KKvwooZC
/mXVqnZoJ1iQt9/0ynFxEJiFx0CwwDNscXQxsa6cydGDS6Vy4QzatIs63xvlePT8BMpVh4LFxyMT
cA6uWVp+tNiXobYfclQ3W6xMcyNNd7oZyEdTYSBvIuSyEdVXziXYWoTn8VxgxWVzATGxWJLTPrqU
YyPdidjuHqcolkYvJetvD7lUqN3GCVnpMFAUzgLFM/qHofL7z1aC6FUChRMia2n9UJF5vzSWPd4h
Kypfwijs7gyzsSUmfLHU7W9/zJXdOR8a5lnz0bmazwt1Mq1MNmkjllp21K3op6ik4kmtqn9vL7S2
N3GVgJsCeh0owGJvjgkoIzEfzwKt4U/AhV5l4AYbZdTaIiT9oJUR96CLuHiTPq6I2kQj4qI0+OwM
KIiG+1DT6y0a6NoR4DKYATCg0K42iWQoeRS2PEzXipeKNvSR2bV10Ns0qiEyyqUX1XCrN/bJ2rei
VgUpxtzxGodt5iix4NRHJJF0/6ku+8yzFXxhzGLcMnH+Gy0XGcfMf6eVBw2LwLqo2WFsaE1glukF
Eu/gH9SuqeJPyOR3f2rdQPkR+ggKbUMb6DuNfqPlMsNon0rUJgDPTuHPOBaoSVqRX742QIXe5CDo
XvK0RXMxy42ycnuntLaS8evPbzCXmbMJ5IqBZajvDxJHSG/GbEwvpWZjRdT5yh6t4XKjcbC2yjw3
k+cO2fXcxnY6kl0roEPW59EuRhdlP1ZJ+eGDyTbW6NrwqSFyXwWFLhzCtq2QZJzM9MCGT491rZTn
pIZt8dGjybAGOsk8BGZoc1XQ1XasNn0fXywJLH2ZNuW+LrItAanrMwN3ig4Qx0Wh2b6cBmZj22VB
G8cXuUX/1VXbamo99DGsT37LZNZVy0Gp9wLIyRYU428N9n4zM5EiLZjnRJAkl7Ngk2IKZckou4AP
0uZEpFFtT6hdPexKbEFCN1Ym3ekpsoKiOdKPNU1Xkgf5tUzV7muOPKjY9XEHpZLb1GTYJJrsrcpa
BROpKkDTMAQTENw7RRQCfgUm/i9tyOGTgX6q6UGK0D/pThg9V4qJXkqlOjVIiiLTht3UKim2f21r
m3u0SjUg5WGgjke+Vz56UTqh3G74wk5hMDd6DUNbyVrPrmdplrTJ9MgrSln/NmkFdGnhGIScuBgp
APW0thETMvjPt/fKdQziVRrk7fTOUDJczheAxYOn1FSux7yNjyk233u1KBOvsBJnI5ivbZiZaw//
F6zOlUBO6Y9hL2lDdBkQOHVBrJq/9aQG52uJ+gVOCg5tQ/NhLC6XIPNYYixdOJSgFyFEdK2iVQlp
MsgR5dSMEF7kwsESblClHXDOauPsXTf+gKtQ0JkUd2Carzo6Td2idJTHF8UujHQXJaH+Ftemr8xk
wASlWG6ggzU6eb8H8WK9qUGFTPntb3qdf8xmG6Q7GKatCW/FYSI1vvg/zs6r2U5ja9e/iCpyuAVm
YgVl2/INZUne5AxN+PXfg87F0WJSk5IvXNu1pXJPmmb0CG8g/6jTMvREOEef6UXnT908Fs9mLzc3
XW0HZGX4/Qdr750nyk3GHGz7PaK8BYg1qyNrl3nueCv+cdVQ1lHFzY8avntxe3U6M6lD6MRvtzqT
GkqcgvMUIiJ8muyyvlZO0R/E7fv8EXltkilUT+gIoez09g7KZ23huzWzQJUKr8qL4hLSf3flBmkX
YBcHubiys394Dq1FK490L4URpXkmGRUYmkgdVJQB5si8pqDfPttx2YWnNRpMvhF18I5tQTfHbZtM
ehYFqKI2SXKvlLAuvJojsmFeCFH9KZWjI7GUn7C6Tfyls7xOsICAcnFu9mSKiHjomnGXRTgDXBbg
LyBhmAhgy9QjD/6soC4on5qhHt5F4aT3HjgvUZ2Soc4/y1gw/g8r4GJ5MuWkuhmq3K+y1q2OSXGS
WicTil3qyyKxISDmcl3dcvpfUoBPTi482179oEKEWKZTEZpdBjYzFd3BMd45WwCNUASx1tITfcq3
b92kk5HMA69BQQ3ks17ojquhI32gwWitKk7bjWS8ilknTAcQk5uNXLSk5h4HaOTY7TQHCXrxiluZ
zMeA5kll+wSgE83tIWkM5YNRV7rkaRnjC7czViqbCiyvQM1rHkMvteTyUxgtOqIeMNIndxrknpZu
pw8IGwq7clVsD4qzMwBO9NKozFsvmmb7hXoECONs1vLiDXKWfM96fWAUuZjfimHRPhrVPGquAkQu
ceUuTtJTpk626UeDZHR+l0PpOilDY6r+KBjv0mWxpj+qVit0T4xzdK0qY+zdIlHkv5s6Cf8t6tB8
VcwZFwcLUOznZMy1b1DokUjsS6d2nsIS8Wa3pvEZnudsEV/bJS4klyCO0kIeSel4KgYItc9WRHfQ
rcZRan0HK+UvZFhSdl4wGrvNWS7/sMPSGl1Jb/tvRSNmvl+wmxFaKKiiu3Q2EuUl1ZvpD6XFef1s
Q4A3yAtm7ajc3emOUcUA0eIpaLLf3bKzGeNEhBb4re0mpJnplfqp3kZeJBfTu7VP+Op0acXErC9f
Cqkf/J4ZimdZg3oQzX5W1tsTB9ppLajAcd0D8CNVK7Jxtm+Ilmj6yYlEXPtN2jXt6+JMDV+WGifR
U+Y4Y3operIDFO6lLLl26dQabt87o3MBphXOZ00b0aAvLKRVMnSQDdegNW8/MzaZh39lpU16D6Ek
2t4Fx+WLPBhdjgPsEiMZH7XweyZJyNXHerBFfa76bPxW5Bb2AOieK9WLbS/Oi7nMpu63sdm+Tw0p
/cuuMXiFjKFnBX9t6vjlfTHPntRZY+pKqAl8TapFzs6FJffAxeeEwmSJ9WL8CKmcD2ZGGL0MxDxU
wdglA7bCBJjJz51ZeSdrC3ZxlsM5OwgmO4kPxcUK7eEzJzFYr5hfhraiQTxnmSrnpsq45DZq0Thu
T43ljwpnQMq6xo/JdA9W3Tt0LItABdxyBkzb8VxYrYDdVrJvMfIEbmqC3hizovKTemCaNVS5Zxdd
6PUd6ais1uMTqlvtRevmI4jtTj7C9Uw5wm+B6XuHI0FjPWX0wQ+BWuaPTba8SurUn5hFGa/9IE+o
2hfW2TCOGsE7l6m6alsgBimvKqSbKG6BG3C0ej3sslOewy6VvbRx9PMq1Xh5nHPttCu5qJgZ0gnh
Vd+1KqaSUauOD8DNzqb+A8I62P6mNhhst9MWZsBmkS0f0kQguW81MpNMCGFD8nkYpeVvTUU8oUGc
EbaTGyWhXP42wgzcP1nMypCkkr5r1kxYroyrlIgttfkpS4ol0KaxOFhl75yvkzPiGySRO5wXf1AU
MyR7vA1TieEWwNnPc+a06+0xOME0ZBaOzEacHGWCyk7WvTIbmLUboF/vEHQg80erb2LpFoV5N520
NlpFEwvHALvCH+kg9PsaXWhDzN8mI5n+JRb1Hzk3DFfLbFYw7Y213jmZSmg0V7LNTPVDqxZ/zgDN
GOZZqXS2p5b5fUpN+vHg6Oz++rWaJd0GUr2d09BOHhU1gp9eL0QqcKTMtI007wAJKIX+PGvYWED+
jM51pchPUxiprUtdbHjwwfTXEa8Ur5OE9M7RJum82IP8KZq78QoWRfpL07vpEufSkabPTlqMYB43
GrUzMNRt9T84i9U5MZBj4kh+S5civoy1XvybTlP2OSkk5WCTdj5lCDKrEhPdk/t2Y5w1cEp61oM+
lX/PYZg0XiWG9n3EpX/EPNhdjIa4hQ82igzb9nSPeD/GdaZ0m6ch9WlB4dKCTvMVKTbj/Pjl7ySa
cNUJjStC617KsUL/DZEYnotB8uQpC/rN1WxoB1Xp3ttaMc6caB6H9/b2BuIJSafikhohB3pSN0t+
0mkRXSISIT+u1COM3d4GctvRBYeSttNPhYrSYg8S3qbCHHyDzOok4aPuoqbx+01UIvsqAsY0RsGK
e9PY1MPQmvJofbRk7p9hpspIL9uYfuUiOYhvu08FUJf23coTu4MG9CNj1iGTbnotkpdBcqYbXcvu
70KJLffxsThaavPCMJtR4ilK+bwQZTlbsk1rDS7xlyhMflvZns4614LJP0xLwTa8PRsWGMARmm94
S7Hkid1h1loPs5fxOlkEkcePtXND0BZBCWEtqJmfrZHwl0xIans1BVMC3zwbolOnL+lrXIjUt4zl
72aI/9U7ZTy4mHd28tcl7U0OMJaLkU3G4twUM4Eehrvd9KlCO1WQnHZHEIK956NdAGblJ9p5m3I1
K8RGxu/jVttm+SrhUPOUNZ3+VJod6rNjNHIJLtZBX23vCVd7jLXrQl9tC2jl/1z6bghtPFblLDDj
gd5rtajnyBirg2O5E0fwwlyFtRhuoXO7OZYz/q1K15NSVkLq/QVZRn/Ueozz9CTxKNXN0+Pzsrfe
Ksq6YtgwDtjOgGEHh4MoUXfIBpGek35cfoyd8VXvezVITOEc1OM7O0l1RqeHMSjp6pZvnihJKeXt
ijWJYzSJDVwrCox3LkhLHvmN7C7Fu/p5f97zaKcqgbcI2yAg+I7PWmnMr3R9zPeDDdfo8SbuALwM
dNAQ7EKJg5H6dh5gmDmuZ2a4qo86ynmaC8mrp1L3J3AZF0mxZgqRBWItBLXXVqv7P4oxKz1VqaWn
KKLj/fjn7D05Y18T3AJn6W4SpTWsXzkq5CpUT08zBLgrOZ10iujUHqBSdj5H9Gc4Oeu1x/Wnvg03
ohXhaAm4fXihzc91V0VXJZHkc7tE+antjPeTVKUH4JP1E9gU2KACuIcY19M//dny+SXEyV2RI2w/
S7e0K6OTM5fZB2YR7YFe8e4m/rLK5slquahM/B+kmzDThHocW0s3dZrERRca8NLjN7ZXSYLPh/vK
21rdvDdXxBDmi95j/3aD5mH9gym6cRuRovBFCEOAVNTR3jc4tj314eT8oTSZbnnJogEla8LfZrlT
XUC4WKcVlBl3tbTWUrynGqlZPct50JtWHjiRc2Qqsbu9SNyt8jVQ97cVqySnVpQWdRR0mjEFdg6I
xjbi/tVxiv8wrGNPoQSQJq186c3ejiAK06YBRGtPMRBM1SmvuSg+PX6Dux/CqvpG+4HG/PaKQIjA
ae0QaHSIC4c7WzNuIGaG02CKDK7Ik84bsvjAimtvD38GbuA7XE9bnRDAScpkIZAb6HPU0RtUK8xh
2c0shDT8+PF2l1pFJYhv/M+2GKkInzn6ZehHw8Dz5jnDbKOTi1uIfNtBvr6+ju3nDagDkW4IJPfA
biZobSU31GoItOaXYbBlJFeG7IyIauoXw5h+pQAzvvTR9B9a0oATTZJPkCwrm+NtMBsnBHQQiyaK
x7VzqZDc8q1kmA8GEHvhiwKLdgnp9Do7e7sKCv3KaNh86gCP0QJpJfmWqWp2cAcoeweSwnFVIsBt
C9bf22WsQWHc6iBZJrXGErlIVDWgaHsxK66JRVV7Da1F+5cBGYPUdlGm2m+7WbSXIl+MtW81idpl
EtA7vuVYwGnXsxG7Vb4UP+RyabsT7U31aBS0d8xWEWXqGjoppLBvf7SqLvGEIZt0K4U8B4vd5t+d
UtVOpjUp/+GDtYDuM8VDlPAOTYhOVjvKdU5Doypsf4VRuYkpD5e6L8U5y+bSLaoqPeCa7b2Un85+
aLfRpbc3JwxkoxO3MnAzKRwF2o8KFpgYQZwyQ/pg2jN0BShZ/+HTXcnwJuUpTbptZ8pR4dGoeJYH
lhLpn7KqTTyUuNvvs7V8fRwkdr5c52fTm1WoSrcnu0gXpe5SYG5SiVIS4wS9fdKSSHnF+87BXtKI
ik9mr9fLBWjpUeGz81lRmxLg6UTS6dlGKCvF3woH2CgwJsC3rtLKYDZRwJUPtnN3HXpgdMJWnMm2
c6FXoRk3nQFLvs3q0RXGaJ1HbNu//f5erg6QYPdk8qvtXsYFShKLLmhiopQUMGxG1GoGDMq8NwyQ
ne89J4ImiOXHUbm/94C0FslnHXBud60ZlWGX2YW0WduhEB8ZaDXQTdqjS3kv46EeRr8cARqLb3AT
BkN8Uay5gbIax6sk65I0ne1DVlg1dut5oY05lrV1KlKnCF2oKeNE9zYeGZYs2mB5Wltq9UEyu/fk
K5EWDANozbtmdmVPkZFWsO8LXZ5fO7oPMAKmo+x898kp8CgWVjAoz/82yBk5Aok1ZJUb7AjlOtGZ
DrBFq/zIhOKh5ZIKHrSIXkHfTK4TD+Im907jD6PdHHRbdn/JOnvHNgGI4R3NbjQGSfDR2rdcQsnE
L2IgDPDCjaTxS3O2zCsSRAMijnKD47RKoXKqEWlpzxpQA9vNJHNMD37SzgXggKYHurLWoneKJAbQ
ynY2svCWzUl+bkHpPGvppJxX8OB/eNtg0la1CwD8d7rAxVKFiIslnHNLjk9G36QnaWqOCEg79TXS
iegpk04gbLi90aa5DLWuwZfCzEBQxU0dXYWsZECA2tCvl/T747Cxt38g39g6lW79HUPPoZiu8mp1
5jWh+Mst0hB1KXCQEVn++3fZatW4woxWcvG2c0B/okGbKpIQMUvCS6d1qeTqZls/i24xNDLRWNHc
zIiXPx4/4s4dSppNVCQ1QWlpi7OsEFPvMcilVMKH4dIOUhvY1hw9hamN9QUSBMHUaUeJibaDI3Ag
lBAYCPmUW5ubO66ht2MkSn5fS6V+SmrEl7wkRouF+UdJOQaRcwgGPL01N9Xi9vvQ2lh1WQ0gOaiY
IRe9nOmSDwnFmq89VI3MHWBBV17TtvNwsuN8/DAvjgT2pM1AiirJMKUuVhzpP7QXJybrxVIk5x75
o79w38wiD75v+1XuYZ687xwhcJkDBHVN69a2PEEIiw5Syr3rnZCF7ixiliCQNnHLkuI6aeqalrMU
V4jKT1b23My1c26slM5zEXfVLXYyh/lPnVwev/S90AyE3oafT3i+U1jNDUjkpdIg4q2qyWlotP5S
JOERimDvY3U0eiFgq9al1qP3S2ehKpivyyNXn9Sk+dWQWxmcKqbPYW1gcVJp2UFf8Se6elPrcMn+
/wU3p6qtcU2EeIDqqVWZ9Ne7wlsFut9FEwBB/s1x9RljpBzAm6uG6HxZCZOSx1u7+9C0AIlS9Bsp
Xt8+NM7i6KjASyNk1M27SXLac7JEqic1muFGTnU0Kb0PUfB3GCaQj9pIBv6cNP6yyVLTpSJGMwb/
EoGBtNBR/oGVcDLD/KgIug8Vb5ZSN49WpQCMnHSVbbat8ttSLKPnoKbkMbvTXjvm1OxxcSQVtHbY
375THmqVbmZkt1pYbN5pQ4bNdJN3OqUq+xk64CEBoZzsJMyFm5td9SGL6P45UocBVW7+tu/xyhgG
UarwiUIe3xZ+WWfYy6QOcaBpRfwunpby2R6aermlgFvDgxO89zL5TpA/QF/2XgqrE92oSjjZB1kU
5a9a2PW4qYTT+7zq04P7em8pqkIUe3+SL7atxkmPZj1tc8CtplP7fWpjMoRUwanLUL9+/EnsLUX/
C6syG8bZHb1NbstajnqYscmcSE+zIuU/Ok30vjVr0+fHS91/ffTA6DWQgq3Cd9u+UT4U0sy1A8Sa
2lPquC0MbYzOWThmPk2S5fR4uZ2Uj/VW+7XVBI3cb/09v3x9bZfOSTSimYtUov1ZtGXoTksIGlkq
lJMYhhkEmqmdcWSYfYyusucaGytvyhTtoA1yf5vQaoF5QCcEgDnuKG9/iJmPsagFPyQc+/S9UxmO
p5nUpsgWWJ4+zYabNBLY71IYB4YeO936t0uvl80ve4DIUW6IYc6CZpHlDqROV/fGSTay7GWx0ehz
63ZJhEvrGQJxobRaMGAqUAdDHsrnjou5Z/ca7Shw7NwGWNGgeYH4IZ/wnaTBNDDEEtTngVpiG1GW
nXnppSU5p2Ki3Cvy+kkTXer3Qti8tDa+pNUo/4ejv6ov4pBHjXtXw3e6gl0FZyTIesPywrKVvyrD
0Hsm7mYH72Hv6NPrWd2xacveQUqEHDW0kCBSZfXyJ1IKpezZqNH4Uldbn0o6CQcBZHd/SWBIVpGd
xuN1cx1osY5WhSHFQZgO+VmNFTpcyVxo7qCEpl9poX4yWuJWpSrxO6OhZ4sFUXvQP9h7ajKZFdNL
/kqN/fbwoVNvl10EW05pUvtvue3Nd2LOyjOyGt2TTgZ3JDC2uyD7i0En+KA7KoelpGmYO8RNxeZo
GYWcf5yltHiyRin+kKMNfZCq7V26FDrILaDwQATdRJgqHjKtxug2KAaUKqxxxGWwnDCqK4d0prQV
od+muvbxcWDbfUrQHSv+82eb/+22xhGZfyrQHGodMX2d6rh3SylOX0cjZFgbJUdd6r1bnlHNT24M
1KbtLas2bSH3pR0HVmPivjciFaMU4utshgaa/MWCcWCceTPVslvm84/HD7t3klFxQlIeZgnxfNvT
M0RFm97BxjJkToW7YKQgcqkoqA1dpN5czgW2WYHaqtYZo4DxhXaZ9rEUS2wdlOtrpNzkOgr9WNh1
iIIh/rx512ZjTHE+DVGQM892cwQWPtWjJB8kGburUGUC49b4aLboLZsdtnObWdGcNNoPOnNfGiQJ
/zzY050LiTod5yzG/PQRt+dWo+/RDKtFjlxKi+HSJqKNmCxJ/zLINT7OMx2CQLZj6y++3DwD+4po
qlsK0KVuPoD5daU4XFp3djiMLrahQ+QtJp7juEE0Ru8PpVi9Jassk44u9fWu3L6GtVVHEN0z/srJ
s52kUCjFTb1xPGmMl+d0ijv7kgyJLl9TcpyK1FPt/4oKWRi+ZU/ykxJm9T9RP4TPZpXbhU8uUP22
/cBqf04WheA7wLK7NuYIDyMvDQlQmRSN56nptXMMlv6Hmlfyh6lcjoTw9o4KmQsNRXQSVl732zDA
UbEkgchzoMJLDww1RHxogEP7/vFh2eHHoc1PAgVKiWrxbh6G3o8U0wWLgiJPc9uFJBf/E4em/qVb
1IaTUISoGUJNiv5RB0uZXqRZK65oFrXCW2C/dq/aXGXWSS3WmgR65/Q1tkwQArWtSvbVMnK7RVRI
zH+B8re+tSLt5Ysy8cX7pp02CB8sRfGpskMMRV1mOnZ/HVEUc07VUOH3ZkBDtd0F84nxPE5INFzn
3p4Xd9ar6gl0nxO5o1CyT+Vcq+aLHKdDTRt2iNqLClbib4v/SPa/PoafDrS2jaxTV5MineDLNNGn
g53cObrkvypejMDm7iKZpS5Ztcw9DF151gLQ2+br2HXl9fEqO3cSc0MCJtGK5tg2TgknqRAAYO5S
p5X81NZj82SWSRfkS1a8wj784lSh8tfjNXeKCMoiQgm4EMaJ2wl3L+pOLSqOPjoLtTcVenFrmAH7
MEiSgwCwc/kBHYB0zCwdyeBt6OLST/NmATQ0N9X32rEF7zSbP2H24bwLI6ccDpLEnfXg7dAzWC9A
ht5rKP0lgZ5DOwJUUgARCLUZAuUKGTg3uUTDKpK0dvKgW8rpl8f7ubcoQ4k1ZaLgvJsN4tKbN/Mg
wlufSMppGdVvVrx0rjnXSDPWy5ElxM7rg7/BXsIcJbBuu/SNlXQQlJhPDG01km9Ha/Tmbxu6VyVa
evAGd+IWYE46t9yTP3PDtzsa6Vodyc2K/6gaFCJkTPHADGoHF+nOFiLZCQ4WdZEVzL1NgHVI2LXJ
eLWVGaKcG5XuxCdzdGIg0E67VKe6rSLTf/zedjbyJ0KIWpN2LdiIt4+GYazRoSYo3ZpRb9A8XKRz
VqeMByl2D3ZxZynmKkAhVi4EA5bN8+XdnMaIlgFYaUR1tihfX0StxYXX5IeBS915ZWuaS/Gyiovd
9b+hgJqSumh5YKG7XJ5EqEDHNBfZEK5hiNZ0E8rI7+1gJX8nRTEUrq6IKYOmlev/ZlnavBBx68XX
WpjLpzpT0Xieotg+67Ot/AGXxza92KlVB+LVAEdIGvvumyJU+YdmRyaGKVU6frJx0zpyJ997LpIs
lc4+LZ27Vqs+DXQIJikL6sRpEbufaz/ESuQgIu+t8rO3QtcD69Xt56VzExlTRA1u6Et+rUckbhxt
PuqF7a0CqhFWGAkq6cd6L/waqCIlSmxN5AFIwP45gZfldVV/ZK54tMomHA4Ny4xqlweJAZRAm8z4
rJqN/B8O9xqOVt4BKc72PgGeD5MdcklQF7LkjRr9IuZv1VkHnHoQJ9Yf/DafBCtAkEAM9/+JW73d
NlAjU9ctaRYoYZS0HtVEewrNwv4oFLOIfG00rDPKv1fNyuKDIv3+EybLp236s3OJ3crmE3bIC015
0rNgKfUSY6dEdjVdzEEsDfNB8bL3lKAWGWBZK9B2iwuLEZ8rqbrzQIshuV3iLu2Gc2tNduTlJQT6
76ol0CvQCy0M+mmGgPs4MO6uz5wZ0jOZJOS1t7uctNnIJJpd7mujfNKXMXqlfyq7dmfE1yKe0ldo
bPIZRll3sPLuJiNqBaafouGO192rVp+AE2flRVYWD494+5sB4zNybbU+Orf3XweqQHx+GMyw5F0e
VI51PnQo+QcJZGw85uf4GWbecHm8mfcZHowBIEjELfj9d94hqVaOzHlLCNNI6pWo901G4aND0FWu
CBtiaxP34YtJ4+VoaLTTUl3JCuiBoF5Hcrk9R60clUOnZUVQIUHxJaza6SXPU1M+FaiFfY97Q3zo
u9LyUdgfnjJNijIvK/Mqd00bV7H/8Gpp28GqBkNzT6aPQFSnaGrk9Dbrz01cWLfYiFUf1nH8+fd3
HLDEihJd88Ct7BMoY7UfzLgIQKbnaAs78ocZyrrr5HX3uXWG8myBgjwYOu90PhDYQflpHQQgI7iN
D51o6N0WURGUoqrPsxmhMaEY0/uRTrM/WOqPuRmcS9b2iDLmXXmi53E0C9470LxpThp9k7Vu2Xy3
0hiiV2BlQUuD/DI0tual4HoPwv3uk4JKAEoKEuV+4izpdqTIoZEFk9PmHzA6FY4rq5OTurlSxyvK
fJyfqz6KT7aZFJVb1ub4ZcHB8AicfJ81roDW1cYewLV9Fy1CdYSujs1dgKdKtri1Zo3f6gzaJ9KZ
U3Qqley/fMxMzwjKClDoOxpQO6AlPJAXrBRi3HNsLtensWPo72VjaDbukCUi81pVtMbB57P3bn9d
ef3zXxIG2t/4GnVpHtiVtLzqY2MGmBe3B53v3VWodmlRMKcD/fx2lYkGaVQ0Ia+2c4wygAQYonOa
RIPjP/5Gd18doBNEngD/3Yn6xvJIteFwxYW62pwN7QdKVN8w+lK90kG6+fFiOyGYaEAcpAe7lobq
26caenmKrExLg2xU1fQzc5LsTxXHDPVdZlrhBSOE6ibLw3R9vOzOM0LtY6RFXIAXvG359PqsM6U2
0HzvBhDQYqE68MKUFliiZt2TWg7ioPtz3/tFvBRhSBRs0Q68E3wH1inqpKXXbJYj3XV3bEa1ebal
XgIVa1fi4yKrQjs3ZZLH/+tQpOrPxRj1+ufff3DAsqtwIe39u5eLopKasXQS2ACiX6C0Vn6ttgKY
XBU9x9ZwJAq1MzfjuQHSo0cN3/2OKyQIiIxGUJ6xtQGTrDisfZHM+nNrL/2ltUysQ+IMyaVZ7Ty8
cloPK9ynTIqUr6R14uC175229d4FXbWCt7a3LiLtg67T2AmqOKOjmQ+6VJyNzpn/aFo78cWgdzen
VqLflx4E7wxfCvzCCrTa9j4iVNzCrGBqFUVh4etLmfutfVYK4P6JeBa9815LrfLg2tsJGCSpGNKs
vYH7gTRAIRAMwmFUJofIt9S99eos1REXbCctZBVUAFcJhVU17+0HHDtq4VAoIXhqSIkHOaM9L8oc
+nOBZ+3js7u3FES99RSt2ORtS78E0FJZCyJOzjLCf2r6FtenrHdC1JwFDpKPV9sLEVCUINjQ4F8R
7W8frJFgGXexlAaFPOHUloBu6QEQXJ0l+baAq/r9qEt9RnsMMBLdgW2OEqVLpSetmgZqVzQ3xty2
X45ad6NEzE5paHQHue/eZtKEW9vRVOx3iLgSEZFBlVhPjF0cxGO4nHpUdfwKeaHT453cXWpFZjKx
36Gc5Mo0Swky6YFUkJTUS6mesqlT/uzxYTrYxfszD6FMXXvrqHwS5Tansesix0nrKQtQpSe/pPI8
qT10yMcPtJNmsYyOvQw3yE7PCAi+ycFXWQaBYQ+b2eyyljOn2olsaP2a/R75sOZiIWnqSsqk+6be
tgc35/2Fsv4GC8cvKntU9zYZ5ZT2SAnNZJSGMXBgiOLXSUjzc8r79sbamQyXeF65uH6hrTOnR1zo
9b//tt5nfbQGUaflxN61x+U+MlEYtMlH1K5NXdNsnzK7a08R8z1vAPnjinqZP/RWlhx8mbsvmQ+T
Fhre7ZzHt19mr3QDMusFu1/E/WlBNv3Slbr226f2Z2OcaekKNIHt8XYV4KRl0mQIWU2xFHoVf8sb
W8Xyo66VDgLb3lYqSFwyDyVzvQN3rzx6yelrlgr76jpaVn/ujal2LXlx4E1N8hkU5Xg2+s444mjt
CKTwmNTZKlUZjJ9tRdY1eq9ItDGCRpTWh6nS0++FMED/rpMIcaE1iTlHHkvJC5O3urk6vZWcuAgG
35y65HO3xGBNEHf87ZYOP4uxC4AjUus7nEekCVFKmkFeGJnNDHIrDT8uyEJ2vtS2gIYff9B7JwpW
AfBxdBggGG5O1BTVuYVddBqEiGdrLvpY9ufG7rvflwDkqfhYAcSuJKvtmUosBu9LUqVU/UMrzimS
jl9sxIEFeh329FT1BbU95OQ8QpFQCw8qCFXZ+WRRHkJvFsjmvZS+pYu87p0iDZZlabKPatFPaJZp
0RL5yqo8+Gcx1QIpp1JJ0BYb01GdfQ0km+aqCuJvbmLrdYwvQlpWrpSADPQno7O7a74s3V/9pNZQ
MoZaoOc4h+a5LuYpucqy0EJ3mfVYOwiA99cKymwr54JyiLO77W0aqN4WVZmlQSurRVBk0+T3tpFf
+0U7Oh+7AR/sOJ8JSjq0wDbBVg0dpemESIMYMNW7SugaSmWoVJ1m9NlOSZNML7YxIucEwe1fu49B
5CnYJv3+KUXDCEk6OHrMmTYRKe2TITIMBGTBGfav0yIkzyoK6yDu7X0L5Kh40TGFJ2/cNFORJI7L
3ga2UGSNuBlWK13RDLOPGgR7b481EMLk5aHHsdnRRdiiQm6O6WqrmH4sJ6bX9TA2nTyyDljZ95kc
DQiQceh8AUO/U9wiaI8QU0aynKXuXxQE4rFsp2U5CUX4i2bP/uP3tHtawEoyNaPPRRdns4VDNqG9
uDox5Ysmf0MNaBan3iqF/pQrVqn4Lc3wxs1RF8xdp8wq630ylPY7OeuhMD3+LXvbjCbv2uYkIbqr
POjZRpI9I+keQxLybb0Ngzh1rHOKQ93BY+8uRQ3PjJfv5E41UQdFAhkUWG8FVlD4Si53ysuIzpeH
eQtz38cPtvdSqStpnfJC70EiMdYosiVllFS9UXoTkKanKAV74CSh/h0Q5hG8d/elgg+BaUS9gyT1
5o5QaxTVabnhfBOOau6icZg/ab2u11d0jpfMGyu6B6hTRZ/nMk6bUx220TWbau2oP7Ozz4grr81/
9Mx08q+3iUnHrowael20TJbJK5QFRxngVulVlGNzcGXsrkVwpT5gFAvD4e1aaj7wqvGiCYA3q1fT
SduTY8GnyxRIKI9f6E7cYdRLv4lVGKFv9zcaWz2GRszxQSvwUhRdfQ7l8IiPsncHkutgLEo3hqvw
52v+pVmnzRO0XQgUgYlaq+4iSDl9x1dK+Rtgk/2qKWWFVccYquXTUImayxDvwekftNZT54Rae/2l
d2Z5OOnI91+rto9kf6zTMVNcTZmxRVV0VKu9lMq7dTE3yVYAj22d9LnOnd//tIHAUAxTe6OLss3c
8Bxnwox6cSCZGpa8ja24eRFl18zMjYNPe+djYylCJ9cOGNRtrVGIRBPqmORBhb74iyINve210JG+
JoM0nTU9nJWDz3vv4EFxgTRESgzmez0tv7ymuF9Q6yjIvnGpmF+GTrcvjRT1iCYOzkE5sZN94+IB
6JT8F0zm9uHquVoEtD6mQHaUvJdKJ70tbWZWFzZff4EyZwXMNRvsKOEZHrzDvUNPEUMeA8qI3H/d
+F8eEy0poBsFayfoeJxmwJin3kj6gyfc28xVGYsrnXDJfft2lUoTStiv0zSnKRrTBdZkoNEupf8z
Fz096CvsHRVwpGDbqZnuSVdoaqbI3Pc5Pm1mekrUuH6apOhjrYrKLy17PNAG2lsOGMWaukMK4MS8
fbQR8aF6BE4XlFWh+x23zR/RAL1Z0kV2KTTjaIC1t5W0jMnB0IxisL5JW4wks1pdL/JgQZfez9Qx
9DmSpV9q0u+PjPAJoB1E6xCO/x0GhnoFLRVQWoEcivBJqUVzSqPiaKC8+0CIPTA0ASR1p3IIvHoY
dJs2Vz9HljfRm32takd3F/R5vzyO8PfdVx4IKg4Ebnrud63CTFSgo+o8C+y2X84ScZEZWGy/Azpb
XLquy255E8q/3QVlUeQsyJeJk3cI3RIEX9NEGYGkIVU2IkVwl9U/Hj/Z3imElEJfkkyLsdf65L9+
xgWW6SqU2UADxQsFvXUrp5nP0SwaX1LKg308Wm1zBvWm7LgWUMEWVWI813nxT9pk2fueT8+ruzk7
PX64vRMCmI1cnTYPWuub5Rx1hldRRlkwC3gGA5ADT4phn0YVX8DjpXafDFAyUD0UYu9SSHx4FwSN
OYy6JDnnRFPzq9pFvZekiXxq40mcH6+3F34597DZQRnf0+40dXGs0qbx4mRKfiaVr4NwVVV+vMre
BpI7IW7BNX0/46p1rHydoUIEzhbOyYCGe5rpVF6jQW3/w7tiwkCFyriFJHHzrmxaxvloEg6jVE3O
VZjEmi9Ny3RC/FkUB4vtvS0LSV0GO3TJ7pqtVbRYbaQRC6VYhqSoxKOXWAg5ywvzOqvqjhAoe/ED
1A3IVEiDAOjW3/PLVwbqBOZJyTU2O0X5pS36zkVANzkndSd/QV9mOamJdARb3VmUJJEbhkqYt7fN
sjiHRZutfXI2oAuqHNVkN+/N3pvNPvJMqcDMeGi7vx4fmd1ViZGrMhQX91alSbJUOKbWkgZdidVh
QgV9yRkRnfM2tv6Ps/NokhPp1vAvIgJvtlCmq9Ru5KUNIWk+4b1L+PX3QXejAqKIno02E9NZQObJ
Y17zDpme/DRNhfL2fToLdjKbNJS5V7+ocMremfoyrll0bJLnLp/C97ESJYdMFfoOWGzjSFD30wyD
X0RtsfyUqhXqTu/jSyisULFPvplWL0ECcvJSmJQ2O6XFxkYlnszYD1iRs4rG7cYRuHmkWuhTjyep
9b0KK//cd1VzNqJBalxmrcPOpbP1+RhCUKLN8tor2DEvccr7HotHaHGSF0V4iah6GDxoodqfcuDx
ni5jhX1/z8xne9GQn8uBeaz7JyFafD61srvexKb9WuVK+Wop4pky1jxFFr6cVlhF5zHIxVlg1vXx
/sJbH5M1KQ+Qvlv3pZS87hKAJzTiEPaKPfx6kP7NBlhMvWn6/+FbzqB12v7E7VV7alRJGVCHj66a
WYSth0Z+2XilVoY0wwooVa92zkW/cy9t3BNcgNzrKLaDVlhmfXjOZnPGCx1unrWYTp4+2Xhw7XzA
rVXQEaPAIuMjhi8+YGxW0KJaet5VZpSHZJzbjWWf70TtDegZ542RnwXxh8Jq+TBxkA4l0tkA+RSS
CK+n7vvqVKX0WnMMYy9BtSJ3m7zKS1eBCXQIAt0ID1ME0ES2tHanw7D9c2Zw6kyanq3Qbg8n5IQi
A8FIeqGB9Qj6IvNy/DMelSk3v+ASXn7N0SnHO0rKHlLmbocuqdqnQKAaeX8bb/8SOquzmtsGZSx0
RMrJVSio08SovVHo0aMRSxFb2kyda+MH7XOt1PppLIzxBeVm+Sms8ZTHRad9O88VkIbssB2YP6N5
tHgrWAObU17Q662T8FeK5gxVW9y4iK6q5yGWqv+w9ci6iPyE/TVOOEgbICiGSUqpxNN7w6qSlxCo
ws7Z3QgUGpm/gqvDLJa3bGAjvmGOAbrpV8Bnw7HR7F9jE7YnUuVy537ZiIUw/gkSHKOZtz0ftb9T
hd63hZXLkPHrovyhh0UsLpndpM8y7IXSbcIsB/NSYXrR2cKUzvd30tbqNH6Rd0WrCcD6IlEJJrts
UtoVV4neKwNg4DZx1RQnpRbhQ1Lp5rnGd+CoEsh2vuPWG6YNyUyfQMzdOv+yv567CwJlHNOMVrec
jMfYkuxDaPnJmU5VsRNHNubPgAeAR0DFJyQudyhKLkThZgiuydS0V1lua2xEsszLmkB8tNDwd3Ps
0s5WiFeky5D17SxBCvD5EuDGITAvR/3YRgyYd/OJxz45wlCZTlM7wbNpm+jAl915sRs3OhGTnwn1
gDbvEg2C53mBBmPtX/LYQY1JMvpH2wpHr5br8ZAwtz2Ggxx8vL+PNhiDMwMSTWfQA5SVy2ZlQ+Zd
BCk3goxriDhOgcVU2JzMLDtOVYHDSw9aDPVqLSkUeMOD+T422hAKvmH6vSesUvmiKAG2BbY9/JaH
MK0OaoIVg1dXmfSYlH6QwrNWEaitcb+yzv0kgn8iRbQ6bkJt+c4vkkl2keUI4lNbN8VXvS6U8Uwt
laQuQ/j2B+OiKjwx7Ko/Y1Eb6Xx0FFMPY+pE9kNumGN0yJSgeM2hB3aHDmnI9BftcYo7tBym49R2
evAgqiJQvqhqO37Ef7bZQ0psHEcUY6GmMN7lZS6nrgmSiRAco/BqpH51znBqOPUdOnipVMb/i0sG
MqOfh5BxIvnh/gfc2DXQEWjgoFhH5rkcG4a+UtX5wJBLLcPiiq8k7E0Rdv/Q9UAfow9qBFGTPez8
xsEkf4dHj60IaOdlbl2lWOZ0DuzIrAvKozOl8iFBLvtLpWopKj1peRZB3nuNBf6sF0X37f4zb2Qx
dAtm00JgTDN44jYEFVYfJ9BCSdAQIr80kRWd5HSqd5RAtlah0wKIjzwGp4ZFgC8zPLKcMZlHbH0R
uPj49ocizcVOe3F7GcYRczsCxukyJWsmrocQ9KIxTHnmZmOQ/cjDYs/ZYqNAQduIgE1A+5Nh3r6z
YNapYedj9xg6xlNp40cUNZrqNggmHIph2ptnbz4WySz6MZB22CS362kDTlFOThKdt1J5je02/SDS
fm/Wsr2KwxzU4S7mn9tVEPY3uoCrnn4fKv+HYJQNL0jSSH17WoHfMbBO7juy8CV6w4qhsYNEQrxo
0NvA7ZWCequwGmjLgwTI/e37m5XoFkGrkgGn3D5VWChqnFVg5tIc+7O6BJEd1rtCg1sxC5YNLGDS
MlApi1XMtuvKCgTSVQ806ZnjZB1ixN0eJztpULYU1oGIknuKIt4usv3HmgrejYoSx6qFNEkOXLEE
2KgyMcAcCxlbuknq/oE1+PX+m9xIVpiQz6hgOBmMMhe7cAhtTdRZFl0Ds+y/FUZe8WRR81EAlN75
aFsHbFbahwrMUGnlbB47vWZHLZ7O+H8yh6ida6umqWfm0+c2bL/cf67Nxfhm9IPnbb/MFSDc25KW
6Jh9d0H75BhR6GadbJ9K3LmPgnexMyvbOGfzYyEuQAufJvdir0STrqaDViBRk8XjiURivExwSQ/3
n2rja7EK+Sy5G3S7ZWoZtekgRkVgxq1G04tocMMxmQY+ds2wh+Lc2PwmGBsyS07YOtkyZbyDMEAJ
rwxaHP0ay0kaH8ypqx8KW3IMvAXN+FyzST871WTuhPyt5wQ6CmmDmRJ16eL+yrUC3xh8hq5iSOvk
4A+Z8sGPh7g8yKE6nu6/1K2aEzwByBSmnDQ1l2dASgM/Nyszv6ZoGB6VUfMPiSxSN7Za6dRbqv8Q
Kc5HCkU8kI3cgZSshAe7S3aO4saWnd3Y8H/g+mFUOP/3v+oGtOYrv4777JqqRXDJUcLxBFj1k5E5
JGl9vJejbHzhmUQ4B7gZY7R8bFUuJL2KrPw6aEKukRaJwq+ykNTmYCn+SOYSmS9NEkaHEULiv/ff
+cZxAeQHdASsCuO15XVR2QOXua9n1yYD4scH9o3XQLbaPQ2ljeQPcBp5H8B/jEuWHHY1m1pDgqV5
TYc+QJm4hxrLfXzMG0B+FZLeXlM32cN/eDg6jmB+EDpdFb5BXKKHViv5Vffl5l2m19mlHuJqp7ze
ejRqEliwtOHA+8yf96/tAg5VLxNpzK9MhoxfTT+pD75iJd+cstBg0wRIOaE9nOxh1re+3DxSpjFi
AD5e6uICUwG+6Ic5XfGkOya1FSG6qQ47cLGNAMCkB5oBEyEkHJb9MZ/GN9SjtLjKWlnILjAe7Vsd
N0WPLWWwa2q2cRJoSHPy6E0rGK8sgnfVkqH1ks9J8E2ne7CtoXli2tJ/bRwlzA+WBnTSw2e3U8Bf
jqIwzvc3zBYAmB8AEYrRJQXDskbRfSVh19hMcSYBOWXq9ER2wYnVP5rQiTHiq4xyeugJG6FrJUH2
r4Zr/ecpbMTPqlXtmN5yGyiuBNfa37m1N74ENzZHSAHktQG5wj8eDUGTnxagpSoH9niytFR/oPKR
d17DRgAkBWEC/icqrQhhEhB+kx5YSi5XlQdjKvpHzBE7rNFm63Uo1ztBaPO1E2kJQkA/1o7kkpEG
sItBfnSO3z43sWm8kvtX9gm31dE+RUKWJvwDRSIfGiSfzauWmvUH1FZRcbc6KZYvU5ZoD2DwkbO8
vyW2XjvVztwOhJaGwfbt6ZbKcCgUwY4oYiP7JUUj3HYJiQ9/MPS3w7x54/MFMNsIrpq/kmqngnwD
fQIt+m34uvNo111/0mg+fHr7QzHbgoZCC3K2rrp9KAFjyI9UI70mY1IcRjmKqK4QmMvU0dqpR/6U
uItJDJPyGWxKEb5OoXHZNMYwqrJrm/rx9yGvp3/aIZ18d0ic5KIMjn426cCYrh5naO/YhXEcWto3
bz4+DoGFEZtNgbzGqsRKLjlxoWXXSlMG3YNZ2CUHsG4zqG1U6z2Z0PW2cWjWk0HM5d5M9rt9w0XS
9bYcgi635rBZJGP6eTTNHwi9am++5FiJCSX5KETYVXO851bPfcTnryoOWq4h+9OlKtI9/M36kmMV
dJhQtcQhdxUYaZMPWm9HDCbQ3/3EPpEfSOKSXxp4O8uVQ7M79jIa8ztfbR2JgIPh6kTgA9e36hkl
3NlxFQtECScz/YASsAqjuWiezVGvgnOvRYp6un801tcqK1LM0pOHF7CCK1tFTYFm6NF1iAKctoc2
O0ilpexE2K3Xya6AZTHjIFZpl1YQ7BrG9demSoOHuiiU45h19nOEt9qJUqD9MMt5vv0oMrZHKPdP
4cc/i0wljChUlIlqNopz1U18jt7kdKFHo3D8UKNs+3tgWnpRujo9IUIYuCWc8Xznk269YKIcQKR5
mkNSeHsySlsfeCcMc+ikZ2c/dPx3JC97bZB134+hIbxIOlUmCOVl2AbfMSpYP8TXUpLG7jxGuvMg
cXl/DFS0/E5q28sy/PcwfQ8AN+o8Jqn169t3EghDOq0qO4m4c/ugyPYFbaaGcAf8PrhomqQcBsRy
d3p/WyeEowlmk/6VQX50u0rHS+5aDGquqh1M3piJ7jWpVfTQg+BnnAJ2uf9QW3GNYG7SwwI4vELI
5ai44MwDfUBWCG5SrWm40oT2pUV2bGejbJ0RXByVGSE3l2OLjdJnqsb2s4B2h2l56BwDiDlapDBM
LDOcVZbb4GHKx+7z/SfcIGnTFYG8O3OUufaXNW83SuUgFxTcgVEJ37MB2nhC+PJjAOT1t5E1devB
mVfORpCMjkutqPvHaprsFzy3JMY7eWD/uv+bts7M/HFnBi5Z8bIizVBAtOuxD6/NEGk/k8DOX/X+
Pxi6ztc0XSgglkCol7WgZEswNWpGA7bR+ldrQIbFUfvxyazlPcn8PwOx26yAD4sEHgGQcdUKz0kt
jOSUQ2CPkyjFzBU1h8cqG7LRnbSqAaORBNikBRayXqeYK/QjboJZ8LMOihD2iNp86c2ye5HbNqsP
rVn12tm22PK06NrJdKew0BUXCUeNGYwAFXuyW8c44phTNmepk8tj2dh6Sjuhir62mjOMntb0zAEU
MYHecpSosLwJvK7mCkVq+p3ov/E5Z8ku+qUoUa2FUhGdJteTQFCIwvmodKn5lCLMvlOWbpxUFmEP
4/NBLFxGwEBL1TZptegKuag94BfOTECdqndGP8g7d+ZGDAKcCyZk/pTrqkkNk3KsZsyLPsgKmvLT
8DK0avhkTZP6I5dFvxMZNtebZ53s0w0hr97Kkcy3uKOlFJHEKDK/osOZPvR0L19Q8LV37s2tz4Uu
B3UhtdSaJSGVTo86RohOXS13zOcUcYSh3u6ssvW9eB60iOm0rZvcVTApTQHz8irGNH6ndGZ5KCRV
8aCGlTtF/Rw5F4dvlgwnAZilw7mhbu+MAj1GXEgAOIS1Mf5K0Jr0Oub3D6JLO6+U7PjRwinqtY13
Tas2HhLVROqpeSpPO1+9XVlpFYaLGuJkDm0g44SuZ/IcZXH9LY2l9vv9oLmxSwAp0UeA8cUrXaoM
mbU2Iq080wnkMTph41C0XqczM86TRqrdOtfVnQJuY6NgzEtVxdwFgt0ygCaaNuUiKrPrFEqFZ/a5
dp49Z473n2vrHUInoD0xd55XDkWmZMBJnKLsWjc6He4gjK4Y9ZoeoLQ9qY6tpcihgHGTX9ArX2wU
dK86B6PR7IoO1/QDR8HA9xjImV8jOHr/3n+sjeseQRhANwbTUi78xVo9wVmPDQxTC3VInxQxjLXn
Z436IfLVKHeFqhSopRbpTizeXpYmGlZxCjOe+Zv+1b3rZnZyOYKjrW2Rd25HWCndPkyNYyh0yfBq
VMuuozw4e3Z7W++WKQyoT3DkZKmL5x05Jf9PIxpEZx4i/AU/5hrOp5mQ1ff3X+3WUnPTlb76zEZc
ZlJSYqgiySyugjY3UJxBYN61Sj09ZoMG3OH+YlvBhfsGFC7Ym7XqxIBF8piZ+HHIg2F+aVKhoG+r
NdbFTGvjEk+l9qDAHnqK81jfIwVvPSgtZuhZvFTdUrXbj6mDnB31lqzCsKG9FJU+HeUqqk5RZAc7
Z30ruvy91GLfpN2QBqVQmBrbWXzKY7s5DdwevyctwnOoCv23j1pBQOMq+Kf5N5Mrbp9Nk5qqjHJc
CDpl+B3pvf+YNtEeWIt7hj+zuBvmi47tQmuIXtwiQiOEEjFmADTll6Ghf8wob6bChS0vwcvtVPmU
TlFjub6vJq2HmI7ReSEK/pTLEEuwXsnzzLOUThrPZmWbpTcGhvwPLjfaF6vJAsuFWRPX+AlkwjjI
etqYr+OU1L8TKEqxa9u18zFIjDx/cEzkJs6aXSnBsQnzonElBLqvqaLg6u5kiS97YS6G36ac2ziw
FLb8VTFzRz0EoCT/6fvBf5/05tQch0zNy4OpCgTcnTjoHyXhNO2pcmLtq51Loj/oSRdUXp5qU3ZI
GdM4h8ao+s7FRFeSMBqdpmehaqV5KYcOrPsgAbn3HGiuv4yGwvK9T6eNmOGbiXJWy7qB/jhO9Gl7
JOe8MSqS1Gt9yRLuaLSM5Cdgi3gijlnePEM4wmm4Su20JLsoxM8MwUEUruktgUzJA/FZBCL5RJSy
ppfGsZhLuWD9U+NfxCYFUhCNEn5r4ioaLlmpO+eshzNykdShCY5k80rsaYlsp0dfThPzKGeBjouE
HqgacS3SJK/Q4uh5Ai+QHvB6av5H9BDmOzUVkXoMJKkGFzXEef8pHilyDpOtZ/nrVFTNhzKuzCfk
9YLMncxB1K+jWYalm9bm9NU2EufXYE7jyRF4WLldhNDPg6SYtXXO5SpD4XDo++cuydXkaWiGfnDh
nwb2gbpyIL3PjCQ4TFkPdzRxBn16kPHGC9xA5tY7ItNvpQdl7PTaKwcTZ8OS3lTzkMi9krlBWlb6
oW6d6F0+Dk2H8XfifEWDbLC9VuTGp8oxmty1AOvYT6o0DFejVIYUZWE4v57MRSMe+rAYK2Qf7EyP
sDdpMsVtHZhTEH3KoT2k4KOqi5KEJt5bXBaVa/dB+2+lI/Pn+qlkVtjVMXH2Glzk5XdlOxmfO8kP
AYAZce6lXY6oopkwo3ZHUG7Ba08x2biZbVbS51zUqukF0KuvUtlMH7QYkfvXHJvdySVni3s2pTP2
FxFV9ad+bIzW1ctW+1JW6qScEFo1i99YUqqZp2KmsddA2rgrqQvp/zHJI+9YVsZlIgIYfxAxjC7T
XgHi+h+dyrF/ZdTmH6pG+bcW5bhznaxC+kzAQAKKC5JkZ6WU3iT2YFUwCLDTGSOvmbF2ZSTFx1Ey
ft6/uFYtIzr8qDVTkqKNyVqLC1nQ1peNwcquZqOm32zhZP8EWmuCOXLi9muJPue5S5qCkzeKz+B1
4/J4/wesHpWRE3UU7UfSVUaJiwgvYtFM6VChG105xT8iFCMOjf5A2VYnp/+yFNoZQLu5UpYoibjP
88CRIQL6A3zNLA8m6AmlcVIlf8+mav7VywuFbI7RIQo2a45CFE6AHe2ceW81VP/Obl2/lI5J2dsf
aNbG5YacNYOWXcUgQtsNMD/Vk9ZzbOtJxI5n27HxY5aPnXY25dYlScGL8SmQuxlcfHsX622pjU5O
AZXA1H90Im049wyIxdnUBGlr5UTiove5cixkReydwq1tgvM1bTGmzYBQFh2/vAJ8R4uIU9hgHZm1
ei27Kutecqlt366GC4gGXAC6vEDXVnCa3IzkNpzoo6oKnP9EJUTZrTg3mJHsvNM/yNObjTJDF7kq
eaP41q7qGtWUzAJJVgbacRoPh7lh+m6snebnpOf2/8xQ576SMztR3ayu86fErEP7adRLTTq0oWSn
J1+k0TfZz2VGtgOF7f0dtvrm88/Dbg0mArPR1Q7DsnPUsSvNrqFf5x6e6twjzTRoh7R0fvSBpR1t
W6Se7+d7BKpVqsnKVAqgy2cIKTKdt7utUKJwCKouowzxxVHS8uyYlmV/NhJrelQjY9zrr6x22Lwg
Fd9M36VqWEZCpIcrvwpZMMfV+FqMsuBYle+hpKQ7Tao/gWb50WHRUpgwiKQlOL/1v8ovXG9GELoW
k0h18ntXHQIQ20IdjOCga23NvehXduGSscysyiqvkLQd4/q7msTFPzImTh9VI9LHwzTCiH/oO8Sy
3TwymvBBcyrrU9Y05oARRJl8By6QfktVH+zSKHi8Y68WynQcKm36lQsJsc+y9wE3ILiqpFjn1bX6
mT3ftW7cTKL/pw7p1B2tBlIpUzYY9i5pj0lTDZTetyoIDOFSDliRh8No7LhchX3rBgXuL8+EreRD
jQyU7yqjPXy5vzFXAZavBW+QnjUKePAj1dtXmOehKcIcWfuIZz2ak99+MiIpeSuubl6FLhjjTBg4
q0AgWzHuV3KaXeW0VYlzkfRUZ9WequUaAsYyzKeIXxQh6+lQFMepmYIpvU6WH53T1B+O5DvyQURx
x/dXfC9MVf0ljNoIlzlj+h7WlvYyMLc+3H+rq1xn/iGMAcn8IBHCgrp9q+bgy3SymPtHiT4eMSMi
2EsNs2lZE4fEltiTBMed47AVY1iOo6DjP7qi1nHSnGkGntADCfL/BUbWX2IpsC2X+tI6+Xqhf4cf
Fj/5iHLvEe62Dj16PjOyG/wBGfDtA7O1Sg5ZmV/Nbhze1XLagzfzsUbrnT35382lEDmmpcpqK3Wb
WCop92boEmLUNg1OKYCpgliASCZ7J9HZ+Iy2zIAVVVaacvT7b5+KKiLQRvR6rmPjFOdRT8prmVjm
UWHU4JVVWLyTLT/fWXTj+WgooQ4DbpIJ0jIZqbXKJDOfsitS2+13DUfKc1R3bedG6mTtIeuUjeuB
fhlSQbTDN0wvaZxRQfRsmpqy0a17Q7mYdZ25RZMiThiNsgtcPz7WSWf/HhgVHsoIzF1iys1DDInm
LOWTcaEL1s5qlZPrV/KemtFGZs24l24QQk0yWMPFBTYrBylCcJ9EhgV8CoHHjGCJSN0Ja4fiI2ZA
zdcJ/PBJJGhEobaRjg/3T/PmO5rHpBzZeeK0iJGVDdylptS+TmpivpM74xWDCpQ5hwymFA4nO7nM
1nLMdWgGM7ZcSxuWZpVPTJyya2kr0ie7aBAeMDKUR8s+PU7W2IqdBdcoG9qQ0FswmwSjtB5aNn2Z
O2nWgln1zfIZHFFwzNoyRHfJSOJveBMNp7RqS8vTcmf86Ldxf4HrVOzkSFsbn5Y7FH2qqLU/qCqk
tM50QDaZ2UTvMthP6Pb2ldtKWbQTnzdfMc5Z1GnkYoDHbg92lspTZSdDdrVTsz1aQeSc0UtJH5wy
sN61U219u7+Dth6N3r4OMA5ECs94u54ainIYzA4+bBA231nJmDyUl/VPRt/X+s7n3Ho4tg+HjokT
equLA9NhNh1gYZWgtYS7dqIk01mp1OpcIEzidZYI/8PDUWXjiElLk107P/xfWViq5InlTzgllJyU
8+Tn73tHiGOEJernt7/Gv1ean/yvlUCVKMFEOnRtGTIfgIUl9L3ou+Efu9cw3fpi1BNYI82ESGN5
5tUGFxhHoSQcm7JwC3B8T2nT4ioF++3Tf3iqGTNKNxR+2zJZGOG9YsYLOiqW8/YaWRz2Q2ET3wZs
2KSdUnfeaYuUeYZsa0wN/uidLV5hQqtMpksUX7sw6LzB1sZ3YWlPO6nI1tubhTVJzY2Nwm9ozEhv
gcOiUz1pn+IpTI6iNaZTOTV7LZ6tB6LAodygsppng7d7ok8d+kkVg7omSFElop18Bbyzh2DbyK3Y
CCSvXANMu5dDEAy4zVhUuI1B2EQXVW5CV7fH5mL0ZngMbdqzUdU3ZxLCvVC19SrJ0KFwgANc88kz
MwVVwKWGLFccwdeQxwe6UImXiqQ43d+Im6+SGw6UCAPbFXWhMQUmU6GZXkmvYTuPLZqavbUHbty8
bcimYHxREzMfXFyn6GuHorHmksN3umPcxBONUjn8MGpTfCK5TGMXfaT2qCUTnbqhazAstoodbsoa
NcydN7NSoC9w8a0yVr9Dz5PiJ8VLvFWDY6z6pqCXHuunPkaKAFCJncEKliDau0Xu1N25KDIUjZME
x1aq7SxzgRJ0F3LuvabX1mYj5vDL6Jmswdp1H8S5rzIEyIFLvxvMiiGGaUmvWVT8HHwh/3AQa/ve
M3LYuTm2NgChgeKBOm1N71V925Q0p0yvQu7NJ6sdoi9IlexJU21l1dzygHfgq2Hksfj+mFGoeVJm
2dWKrOBX1ongqyO1o6sISO5AiITriGTP3X3rGPFIsybPDAhdBtlWx0LHbpFzMjJDfsqUMStd37Fa
3QWSpf68f5C2PuCsAIcziE2/e4mQNuvGnuSMxfgxUGq1aCjP6EX45Md1qJ/RBAqfRSUPB7rTzU6p
PQfwRYCfscrUl5Dc6fjMytV/3ZFhmQaIchIPGSjp7ytF+jcRqfMbK66QGrjr651R5saeuVlv8TXr
0Fd7Zx6Bt6nSp26utuNPZ1Ljw/1XurkMXGh4JKQ0qxyc8A+9MdQS+PuF9CRV8JUZ4u5kMluhCQGG
mUkJ9ENfaaXzNWXmltiY9aHa9w8IDdFKwq7dPJhRaioHyTQjxTXyzlTdsG7r3MVlJ0oPGX5jbx5H
I1iFfCsAX8pPDsrippatpCb4kTNWRfZdMxJchO3O9ECdFm+/rbE2wQKBmIwryHJ0IPt6rcUtQpNd
lxWf28Kma5UXsAPT0fwPmcH8ERG0nAcVKwBvz3Bf61IacTY6Ex9KKzFewrj0D5borZ2ybasdNDcF
CTU0JTj5i9QAG5BcMhtU1YxG7+CejGr3O0vK4mctV+WjiBX/pKRNBYkfD7UjFMr+omp5p7h42Wk7
+3cj/rCjcOsFeYYKhePcHsuxqUtbUkiSVTMMvnT1qHjGUNTXNA3G4/2jcn8pgFK3SxXYHPeTA0wq
HP3IK7quOiBalT1LGoXz/aU2Qjm8AZQM6cM4M/7mdqlGwwy4mRPyMFHALFnwE0QYRxdHtMm5Qhn9
YQz3sBPrSAByCbgg+5UCjhv8dk2hRlUb5zWtdOHjwOYHxkfqRnlPE3gdR1mGzUgDaM7LlyWbFgaW
MTn0EvveHo9REGlPzSDlB1/KzceoafaEBLbWU5E2hBLMpqUje/tYalIV2qTQ9onCUnGbUvGf1CFM
nlWtN8EvYZxz/9NtvUYYnwA1GMrOPeDb9XJTOG1TwVNt/N760ElK8tzKSrWzynovYhKF8QQjSY2M
ZllGRTq1vIkownUg9f+FZq5/SrpQPGlysiMUt75zWYkCdGZvU90s64BEZ541hsDnoJSUvyYH1yTP
amXjbPuCoQC6pRfDYPYa2RhG7hyDrXfJmjP1g4oHX4rbdwmOA7axBqiuwFbp0gihPEai3EOSbu2Q
v1ZRF19M98MwG9WcHWm08mugjsmpDMfxZCrdNwng8/n+BtlaDn/F2byAjHCFgIw7EnNY8kgdj2Xr
5YNkxS4GFsG7yOyac8P/s6NftvUFmYuS8SrAzVYTbLPRFH+AlXitlUq4ZmgBsUFDAak/4X+QwG7T
lOzjbxi7O3tx7I/l323WRM8JXBT7Zy76V/UdeP6Ogiq7DvHYgg2xyKDcFjdwxeuZj3wsq0Qhisog
UTS/uyaikx5B7WNkhRnkF/I58wcSq0nt2iKLM4Sq/H5nf6+ZBZByGaZyYkkpZwuC201mq4kxMGyA
4AcW5H2QFMlpqHv/IxpG/SOe0dMDEC9MrFMsRarMll00mzUv6Bv7KS2scOdg/9nTyzcGoIdfRFFM
NF78HEMGDRW1PWxbCP2525mZX3txounXIRvs2u1CI48OmB9m40kairI42AIFUDdStNT2gDXpmWv7
tWl7gHlxng6UNoxe47huLK/tY/zIrGwCexWFNh1+0daqvPMI86lcPgF3MjkIIQHY6HwA/s6UKzss
IsfMrg6131GniXTqUBiCE2rXT6qPuo+TIhQ3lkOOBmu9p2W7cb4MDDbR558BsquKBBNeB790Nb/a
fS29DHLfnhQjNc51MToePaE9uceN5JbDrKG+SGFCJ30ZITlcUh4EGLxUsSNfRnz6vMrQvujCKSrP
GKcJm6SyAIEAWbt/rioj+wwPSrz1rYPQ5ZTNIj0oYKzu1SI38YlnmnnBSfZrVevZK/R3cx67Gg91
WWcv2lSDApOndMZjGZf7QW2VsDCfminCUHJnjfjlcIUHM7EKEebFkeCCFODGXpgd9U+MHsQpU7E4
pXm6R77+Ez1udhqC2TOAlgvKgopoLGoyYTuTHcuxc3F0ZAcfNdWEpNIMiZ680w3hfEZu2kbkKe0i
16zt6rXvStl0ca2Pw0OCrNcLvTxZevCdkcnh5CfBh5zN+yyb6KJOejO9I3tQ9+qP1f7kRyNKgNgy
nV1Et+Zw/dfxoFEtRFpI9qWvwi8xBnNn3QqSUwPV32sbvdrJWjeWIy82IZwCfl9zejAFbPzZMPWC
WqN471tN4zEhxv97DKSfdlV/fOtGgIwKOIGm2izcudwIthXIvY7/66XQco2BVuJ3j1qvfpVSX3/N
EK18AAna7lypq2wIRw58Z/F8pXOr07O8faUiK6ue2si5ADYaL7Ze2Z4+oi44DIgb3n++VUrCUrTp
YNkxTARotAhufVeIwG8EW85Ex+9goy4XPOhgQP69v876s0FVgCY0k0F4oUtFuN7gNNGrsi7VkNqH
WE+li9UB7/GnKDq1ZaXsbJNV0Eafis+GoBIzZdqpi13ZqoNdZWpjX4wuqP9xkqJ9qABUPARGWVwV
4fSuZBXFsy3QOh+1bK99vo4fyHRQ7KBFR197BW6p9NSRp1axLpkm+y9IO6TfGFt2rGrkxneEDbmU
HasKDvff8nrjsCxyXFwWJEirZL2rW1Tj4VhcQkuazgn4Yg95UeeElni8s3E2PigETZIwmkeMPpYb
J8gCVAe1XuLYy58AaKuXIZKtE3bc+aEvRfr5/pNtLDebfyDXA1yck79II1ArzIpZF/0Sm/WQudC9
mm+DnUTPosgQ4h/GN+OhQEfAnOMjMtafJ7q3Z3BsINDRCXAu9pDbH6SqlN0YzcevwM6Z7ij17/vP
t7FhZsHJufQnrLFvbpfr8PujVlWciz9XdANc2+cx6ZQXTbIqt3aU7jLJWne6v+gqk56fEaECJj0z
W3uZKkJDAZ4y1c6lzXQnOAc4nZWuk82wjwmUUXJBxFH6bqS58qPI6nbPqXgde1geeMas6jaHocU3
RYu1G0yTUF7z0KfR1pIHn4fc6VptrcJfR56Ve5zDOO+sv+4nO9a0zm9t51LVlf6lQkP0WkTBm/uO
BpuFgY8BqAVu/7KdmgWNCBwJ8qwV5bThpUY9dmWyl01vnO+bVRZvzK51PaDPj6ja6DTHyinBDfua
7NJ12LvWN14bOGH2JHcCX2cZsIOCba8HKOpa7VQdlG5UL1pn+zsBa3MVPg1Qb5X+95L7JcLSGSQy
euaz2XRRRAJWPpje7FvIx2FaZTHHgVjBhXC7BZRAUbKqRuxRi/PPU+un56xWIq+yzGEna6UC5W/d
5nDk6TMmA+074uISMqBm1aCKCMvkZrCtF6uogq89+hUvyiSHsdtpCRJDUR7pwh2KDJE1cCFq+jnv
DSj1ft+ZICHD/+PsPHfjRrZ2fUUEmMNfkh3UkixLjuM/hD32kFXMOVz999AHOLC6CRHeM8BgYw/G
1SSrVq3whgRcrzmKM4IeOC6YNCWfEiWT/6V6DAeEIw3cd2WSpY/CRj0sTGSv/quWid37UDX0F6dz
AIkWtPVwlpSD+Zi4eTb7uUn/2U9JaTFxVvD3cEDdisDrxKAfM62r9Y8k5bnqW2jwDAfkxx0SzSxX
ZVjWuAQGGL8y65qd0n5vL2mhUvMoTnZQRpObzes196fppmoFeyHmvkmbyXzvzj21URsv3uInY73M
70hyrXurbVCMHCZX/V5OnvwvSQznGYpvHIWjgt68b+N88stssuIly5CcOxVE/yc0kqIyHG0H/KXa
K6kRDLi+fJFKUX5rhz73gtGycjfMhioaccB0ko+pC7Mm7KDfHYzIHftz1E/2Yz0oU3cpe9FkodJG
xlfZwcGgVW+smJ0kVQ5jb0yxb6PDqBxTTdQP+TS2IhhTJf0mEKwS5wLZr8l3Wq3xjvhiJ0XgekoN
flQg9gD/ZUJurNet+gl/M60Oo6nTq8DM8tq8W1pEndBzkl9KdOFrHBgTKC6KWPrat9rOtX07TQYl
hFHm9IEs+ct3Fat6QrRYScM6giwc2qRtKh/JVuhAdFzA7+YGDBSzotm4d3Jnah4VPZ/b5zY21F9F
uWhGkNaoLvhDXS/1ez1K05O0S9w1YnpWig/Wpfm34jsPwbikkQzqtoAzYrpT+bw40+j4lvTq5qzo
ev0fSgRZctewJJ9Ch0zjW8KV3ntbVrr6NAw2rRkKk/aBWIuEAki4CjSWkznfMUdJUkhSQy5fInil
5Y5WxW1IWaf8KwmRiHyriBG5YKJMRJTvuNitf4Y46j5zqwx/G7jgHQK6wluJ1PkWqVMli8IQHLc0
nIHSdxIBqW+OsLydLPbmWdZViF1kcox4APe/Dlz5kCqRo9jpZSD0gpRp+gtonuz8dhpwswrhkdYC
s3aAQEw9r1IdW9SaCh1PXOYuHu81o40Oll00OyX11t3lchFTJZKa3vB6Zu6tCV8XdGH6UYTwoRYm
970Mm2jcMxnaWoqOAa2aVeSNAfnr14apIcqjIkMNflHwT6JWA1Yi0hN1Y7vDct9YiqQU+je9rY3J
hqq35WjJWrmLZGcEsm7yY1Xb8YPRDd4e1mj92ldXCzwl3AK4jfE6vb5aOsvGRw4QOJ4YZn+wZzU9
WKWVfVfyOHsY8UFsdnL8jY3B5U+OhuD8OpO6SkozqMJ6ORTR3eK0U5jjUBHWBKa9juXmMutUaFXw
vxXv6kBXZ9jFkqGRe4ZZ3XuB1+De7iIO4tujbv5rDU16tufcCHM7Lu+Hev7B4czCeLGL81jpfdA1
5bBzLDZScvrWKNRRbQBCuE4cmSlhYbPE7l1rV1gXxF4Csr9WD53jlt/M2bZOZLB72JqN/cSiYMJX
29xbZmxECF8ygNh3PV3mMEI75DgsMbCAXnF2AuXtdqKJvQ5CSGJW8fL1s/yRGM+Li6ygVel3Whxn
vZ/EUyQ+NyrU6bFIWvG9HKM9TYjbp2M7MZVnVsC4ld7e6yXjAi7u1A7anZhGN2zQzTxEOnh3WdR7
ARpA+/VxYRGKKf5eH/IGP1Ih5zy7NTMlaQ5ufcAx2j7qahzZQZcg2uDPU+X8lxaYsR/TrJOur5q5
4x6NMqpkgJq/80lnnBeHNP9EFE5jDKcUrNDEPVs6pZ8aeluHSY+NOU60pf4koNdP+CqXZHjIA5vp
UWlH673XYDh8yoq5+5YB2f6lyTT/bHlzrJ88uvPenRrjJvBgELLMIGcYzYXqTfpPu2us9oiDxvjV
QRxwPleoAjmHiE7gPwXmPwLectYux87IsuOijQPTwKa0nLuVNV4dNU/ObmgPiIHcK31LqhIjtmOG
lpkJL1CVsUeoAheY6JCUE1BhjezwWw5puMQlI6+lr0MesELhKp3uN6bXfGhbCM+kGi5wBsT9HC0o
o57mArLwhoP699AkPmlVGfmKZ8+6b2Zxqv0z5aVdAoJvM4gqqSF/WKIRUUAWkP4bMw0zj4XwvK9K
5cJh8eIiu281L2pODZlOGWSm3SbHHr79jzTXouzYW1P3oqVVL/E9EOXkF5DSMr80euNhXJZxuTcq
L4kfvVRxhyACz/XVGoVNHps4yE/nXrrcJ+o8ZqGLnEsXDGqDd7nZR+XPDj9a7PxKJAJDTUSpAk/b
qB5cL0uHAIGZ2fTlFBu/lizPv6VdZ9zjrVKOBz2Lp9Z3HBnXZ5m26hnTTbXzey8HAzIWyk/dRvrQ
1Rrr2zx6yjkd9OxH37T116bAnQHuwwvaOWUfCfOcRYb3YU6NWR7amPz0sEZDmMt2Lgs/WeTwi49e
P0qjX7T3iPzb9sHVhz57xv0KE9MB9mMT1royfxzEBNsoz4bhpMhZGAczyjt0GSrhPSHzpNTwz0fB
DMVeukPu6jK5K3ojKgNSnupblkGK9k3RWN2x9RY1PTt2ZP4qp8qrQ6pGBVRbQuYTZv0Cg3VKrehY
q3FVBHpn9iIs2j5mC6jK1Mz+qE3tSwSNf/X+Lo36QY0pHPyuaC0nHNXISH3sBiGdT4vSne0hW7wz
owmEGycMYJ9qJTE5Dfb4spSR99iWpvphTphtnqu4y4SfD3b2iRlcNvM1zbg51J3rxqfWMdpv0Fog
dlXQGYfvsb6MWph7tUblkc5WfUoExIBctE3qL11dJkGiudUYutWQnyehVU1IENZfOi2xlneeMrX/
NKXt/XDwI1DucYNXu/skiSkvlFiU92NiJ+4h7uQI3GcyMs2HDNE9NamRwWWERq6cZgVFLfjFkfcJ
07Vp/ICcFK9Sl+xwzidB/qkkheg+IAYq2udFL9o46DNq2wtfRQdSv3RfIpTKrJNZLNXHqmzqJXw7
G7y59sg5VzQRozrgNzfZoJuj1A3DjIF/LYIJuiNirL15yEQDN39p7cNQ/jV/Zl2SaALSeJXpuiaX
OSWzQTAMwOzzcTx2ApuMqm2SkP5Ec+csjggHU847pfpN1rEuCrpwFexksHedJBZV+VuUGlLg1Eaf
ez01nynu9jTIbm6836us9rxANWjvXd14g2YIrI1jKBNTnQcMQ7UACn790pvlnuDXmtW+Sg9/L0WD
ddX8QuHp6j6n3KEPjozyhWtlEP7YV5idNCnQRUQWIr/DFwhsU5kdU0PEX/+HTfN7ZMVcnO7H1dql
oI3X9kCoMM9ygrbqHPrr5nTInA5RhUmkSsBFoH57e9WNlwt2kQkl4xL6LdfArTxP0NsYVxWMSrgP
GSbZfu0o8hsCqHsN/a2lmJHwAbEj4mNedd6g/nbFtL7cZTHTYJhR2taMvAh7LCn+tmFJGxgVVPQP
yDlvR06GG7XmlGFyoRfakyDzvW8QXthJum+SP5Ij4DzrofOQ+ryt+cAkF6twG3prELViVQ4H12IW
I+rC9D1K+Z1a4vYF0mBWV+kDJul0Y69qiVFNcJrvYOjHkh3RKapxj/DqEsQwnXde4MazrbUyL4/U
9lZN2RkiBUYs/nZ5XOfnOi3SQ5N13aku1SpAnGR3bnvT81ub5wQuKmiKTeDKr9Na0BWW3YkxvZid
yOawRttRwanayJ5zRS7NL11LyY0SQx8Zy6bJ/L6YcH0aklnT/HmWSN9YbK5z76wuzW8fkdsoRwiH
rMXZXIWRr4NCZCb5kJhYCSuZ22JkpUXPbdT3L//LKiDk+cAM3q71fDyjoR2SujQ9e70KFXS235Gx
DD/fXuV2C3EwVtzWKhXG6OkqyFgdRDduD0Qe2iTCNTGKfTS9k49dPzU7sP+tpfBHJJDS0ke262qp
KMWvIIU6cYk6XT7OU2Y9R/kyTn6XTqPYORq332i1SaXHw4QZAOo1wAQWrOHFI0qnup2qwWgk4mho
zR41ZeORuH9W1TNuInSHr5ois50uJV18iaOu8i1tizyclFy/Q4N03NkNtyvhTLoiIhm/orRw3dQf
+trqqwLFONMql4eonn9mzoxhuzD+2ih73XEwfNf7m/HV9XTelOPSIlGaItUOiXgo6NDCZVN8Pan2
YDE3A+V1KR6GZhyI5Bs8SgemS0UOmtu1RJ8x7hvnHw/G6TFDZfNLWdr2Jx55uKtEDPlWAYa2U63f
ElHWHwBgkV4dA20sfF8HmWFwrLKsuIHmzqmnU14I2/ONWvWqg1NFReQbzOmc5wa3xV9uV2lp2HlM
G7D2jJAoyFIXTZsusR0/1hTrr3nd/DhmK+B1CAC3JhiIXXlGa9GoNGOpXarFNk805JVTicHnTkTb
yk9pj+gMZRFhY0O/fg8oO82kdXwInHfh9uZa9s4u7NQfRyAgfhIxBSjbZQ+SsfX5AYyCPFnnpTfs
4g63AOTWkc3HJ906ILNAJB9r+2RQj586pnKf0LxegnRMTlqyZ9t0e6GR0uEwQosMmPFNEHeMEc+/
ijynVqzyE55pih8jZelHuZGmPu456k5Xc+sdg2aG2wX8hP7f+jb+aA3hW6hGSge/YbKs6POQxEqA
Y07kp92YP/aVXNa+R7WTkN+GDZ7y/y9KQvd6Ucj5hEgpSLGQKj9Z6IPfj/XKJK93ldE3Ii6QB+CR
a+CFQ3y1h8AA170Ls/cyTDrNEHq7T2qU7l0i659ynZCvXhqrWOeqo7l+1j/eopH08KQjHogBmf6C
0W1+bAerCNDOMjW/nHL7JJPxq6K1e3ODjd2KThE4G25JILI3BVUNkrKe5/hSp/rwI0b5amG9RmOu
r4PX9dEM8+rnqnCcf425UJt7JEzlHjB44yXrMFPoja/mszfiFtpg1FCnixgPcHsGt5nER1Mp93iP
G6tARVmBRQQg7Sav7JZyItOl1y9RKLj3ximxAkdW7t7u3FyHNiK6Qd7qFXC1ZUBkTJ2Nth1saaFh
p5vFTxmMwJ0zsLFlADxiSkSP315nMq+3jOamtj7minKn93kRMKP1sPXWFnpGtf7OraQeJGjKv49B
jv19xkN1aP9m3ADFuL60dStRB4G48UXEEVJ1lhIdUGZ3wz5ekp3osvEqacly2BEfwdn1GnYSG8Oo
E7yxzEW44H0zOtp3yHFyZ5WNGEYXg5/IUr/J2a9f5SJq0St9FF9KFz/Jg1bH+i8rtT3UfqascY8Q
VqrproypdXZqq41A9v/YWMy5gEhdY8+yYmhKVwel0Y10y7wkbUIxL1U4FUpy99cpMXmwS3BBVxb8
0FWIGbVWZODYkJGvBHan1A8FGMVYHPE30v+Hx+JCWIdqwL5u+unpkCJ1HjkxaoZxj7NKltjnGQ4q
Y2VRjHsGnVsvkaEL5RQYZEjv6yb6I3iOjeU1imjFJa253B30mcKxjqzQFcreoGdrP65FKVg9h4z1
ukfj6lrnZvpCLVxE8SPtxfmkGON/b3+pW1g1DvAAmclYANUwPLp6oNJrrNEma7tQHVUHaaTNM4pR
WK83o3GYZFeHzHpxIZWKfYjEaKHMOf81EIbfsAojoOeG/A7R+fVLTYTTSzUiMx/VvL7LjFo7GSNq
6nXczju7ZeulcrpXLT6NC+BmZyrCU2WBmGqaJd3ZneR8mlJX7LBKN98qPGTQY8yyUG+5eiIaikxA
YRBc1ErTw6TUnWO55IvvQIMPerXPwhFBsaBEhMZv5j5/riPzr8lL61uFDQLYHtm2GyikmOchi9VK
QKUty6OgAQLgshx9QC/ZzlvdOhXU8cRO+PAAr6/Oe4ILdtW3DX7uU4xdWD87fjNNzbe53UU4bC4F
yxvIHLXVTfZSO0ZiWnDML5Du5UFHFS00JgEPWhh/DVtFXQWQJYeD5gHclKv+ySouZniZlsOx75sP
AGeczwiTIJbg2Ym9U5yub+gqKVvhFCzHDB0djasbVuF0O2aBpIuSdcNRVdXeX1YKtt5I5aQWlfvj
7XO/8RpZj+V+Y9Bujr2q9DLWVTRz+mrJE8SH9e7BoBx7D1wr2tkdG1ce4jHrUitw/IagO5jVCGdh
pTwyJpehRa4XopDgFQgnpDn/h5nKEwK3zoe3n3Eja4Gfwo0AHgbi6nX/S7VKo0I8lsxdL5dDo1eC
+KZmT8bQqmjcypbBVK8+FVk+/n3WQiMT8VYIK2un5uo8THmucEosJBC6cQqtOElCvBGzw5Tv+gNv
hRr2KDaIqzgj1cNVqGntGSWvDFdxJrxm7TvCng6Vrk1HWdg27H1Dr4+9XToXXQF4FZZT3dv3tWf0
X/76ba+pIS1HGqq311WlWCLOdAV7g6hvHhMlbQN6b8x60+hXquPmq+JcE04TLLO3F94I6SxsQ4xZ
dc9vtjLO9MZc2VRNSa57j1DFzceukuLw9iobB4bmNxEdjSeuDnfd5H9c/EWc1dxRdG91BjMfNbUf
j3o8r1oauyKnmw/0x1JXsQCv0MGZGD9euqmyQ09bstBR+73O0cbpWJ2JTSqyVV/4N6fwjwcC4ZpU
7VpMp+OYf4e2G3/Soe+cKnKOO1MWQsIgtArmtnZffHr7ZW5Eu1drX50P3ZiHRqW0vZhpXhyQ5XIY
P9E8JXpovuDd7myRWy79ytenPUNzZk3trxFrZS3buVUQlQL4GSeACOLsTnap+4XmFS6AY4+cld8C
+QnVOYp5ci8zHqy4XB5RDcz3QCBbe2mVLKA1jwYxQimv95I0F74+lnwXrn60+h2mqo82WIbKN42x
//j37xqKOxx3wwI09Dt+/PGdaQROhgesAV2h6lvBjO2YSISVITmKMNOmv0YK8aZRKlnvFUL9zfzS
Q8EIdOpMN1x41SUxzTaQjqmESWxbO73HrR1MRUrWSIHt3Nhr60kdjYmBm67RgK4ALholz6NSopme
9EBeRidmhNEIO5pCkEbp3+9hso+16UpYuM15wCPMk4Wc4EUViw1Up/6lzkjdWHrVP0tHZjtbeGPP
IMiCnQt3KDHo+krRRsOdM5DHl6EZuveoRpn/1fFY/1MNSr8XUTfXWpmlNJTtW4iZazEN6m2EdDrH
mh6KyLbuNKBod70FvfLt3bm1FFwPEnKLAcDNTVlEKrMHjbCadEPyblHG5WjH+fBRKrV+enupjbBK
jkvkhsdCx/w6nUuL0VbLiDlNNlny/QQw+Azg43/4TqSlvDkd5tTGd4oYOteuus6c6uSfue3qoAOw
8zj0rbHzQPrGAWDAx3VLOQMl5vpoK0jIyQiVh8voLo4CeLlymgOe6KZ3nIDYiMBoctkHcM3AWemF
Y/+IChOBX9kY6rduwZiZ0qScwWtaWvqxzSf+k6QbbcxRlKFFxzeL+d+dNVvQOUcSYSfPXUSterTD
8K+f5RB4iaeIELchNnxc5sYv/KxHeVStCAMC0bkgd97+ihsbhsHKmvtDglrHbq9jJ2iu3ptyiAzI
qNYHGF3zwUNw8ilpx/dvr7T1djGMBA6IkgaF1Prv/wiciptGbYOcOforOsrG4DFP7mSnJzwaSjza
8jww+njCiw8LvLdX3rgegQnzUZnrrxzIq2fsna6Jcr3EU2yQ+UHyPvw6TceT7OLOzwt12HnSjZMB
wpVxu8mNdIs5YdY9Y9oEBrq3zfhQltHyFWS9t5OOb32533zxtYG/AYvQk2QBwygu0QI/Tw76+KKM
CJMhvLuX+W8txfAb/yIQpNT515+OPqEVxyoNhcYuw1rEzRGOSOankPV3vtWa910VbkwVVxQ8PCsu
8/Xd/rlLZkj3qh7hzmJKZTzZnVF/1RVErAKvjMQxn2T+DM20iv+Hc7BiCdADI4G7mW3Xo+YssXRZ
NwEYCF9q+iePpnd95NQvb+/GzZfJrQMsiQzipo/AXBZArGWJi6PEEqW52AxQGzWDWSv3kuytjb9u
QXrZdCxuLrlu/D3+mAXaP3Me2HBlv2dRpgaWF88PTk0D5e1H+22KdP310PYnMYJPzXa5Oml4idlg
O1EAcsbE+srQQf9Sg5x9VkG1frGqPPk4ZTXmPMJpkgEl9kj/rwQ78cGFWKMGau8oc0C+g0enM9TF
HVoE/ey7LX55Iwao3bGXzvB9sFq3YuxZT9CcJqvOw0YvrXtzKcw9I72NCQu9Ax4EPSP+cd2e5K4Y
TBRj5KXo3YFBt5L/rKh7f5SObIbAXEyX/k+jT+HChOiTMbrtsnMpbcUSZIDWttPKHL0+D63lTk5T
OzD7F6v8Ytggy8o0nnawNFunDtQTs22+3KoA/frUQRLqBmtFdijNXABUFO1pEvknz5vqM2DhJvCw
Sz6/vVm2zgFN1xUnzgTrptBeqDzbyAR8MTjKDyhH2mOVyuSsZ12/0zDZOgbuyicmBaP5dF0fLDEN
ChIu0DGLqnxzFVP7brRZGqNrtpQPY1vsaY1tXXUecJzfgEMYglevM/Hw67Ct1bE7aaonjsQceAKv
qUpxTV+txu6z0SrzIcvYu2+/1NsPadDMgmgJ5H8DFNUaEFXKkkjdeWN2wIF5BDTtTgcXa9lg6vGz
rHMr2dk9t4/LotTx0CFRcrsB6C01GYyUeHYqUVecdcX8MdqpGWRLrGN0lFlPbVRaoY715U5faAMt
wcqczFWsmpnF9elwZ8toxIiliFlW6VcGrpnlj2JZYCFiK3CAkgzfWTYp4gOdp4zEHcv7HLVt+a7G
00n3W1JYPWiHLNkLvbcCPcy9oCOsTAhjA5KF/rmuUxRSz1jS+QyWowDHhIx6FFraUPzCYKy0YBco
8qmdu+JHHi8kRGanG/+kgEYXn8lhnu1ccrfBhN+Evg1kX6pKOmqvj7lWTqWS9STTat53Z2NA3tRu
4CS+vQdvDzZtBdBbyBNsiTM6hWT0XZJueVFuXQYldZOgyoSi+73p5XuuMlubjxIORB7NiFV16/Uz
9Vou3F4hRKeJUO7zzFJ9T82mA8WkespVYz72cWnem8j77KQqm89JMQU+GeHSG/McaCcwH3ugVmBS
oAMMIKebmmtM0dBcevuVbj3kqqcN5RF0302/pTZamcOkJNeLk/wugQAigiLyFDN0M6XADW6O3M91
1Fb3ckGydWfb3MZPRi+kK6j6rXic6/w5lrEtTb7gpTbmNpgzkT47sZP4SznKk6mnyc6d52xFMaaq
dLcRR1mVeV5/UyBPs6jL1aN6MOSj0LuxhANcFR1Eiwb5d2wZ84aPC7MiWEoXcmrGxPK7k3qte3Dc
firvoGjMzQvibjBGFsOFPZuMYnw3GEvnfhnEqHQHemYyf1wcvSQq9qBsQuo7Szk3djpFJ5yHReq3
0ax5YWJif3ecaq81DvkAxhUp16hofVoVvQGpYKgfR3uQHV5RkY3ql65F93k6QDUo3cX+wjTajX01
qYuVLlOaj1HVJ2oALnaoIPV35UvmCFRFx0kxygP6S7k4NAv8CN/JGnpmMfcijhZmNqwgJAOdsYHB
n8JDixLSDSB6LLf62ZjQbbKHHxaoWz0crclhwtkMGYdcuLMTFO2ClaxudQ08t1YpxnBR2w5WxjSk
tl8t1qCHWRvZ7lHvRaL5WaXmE+c3MauLInGDP/aI4ddn8jjjU15Uav+YQ/eownoa1PcqE37h95E9
JOHSjZrx8vYR2NiElAWod65tAPbEumf+KAymCo8UveJOTbE083NmLcFcj+Y7ye/+acfO8PHt9Tb2
ICYI1tri9HTkGK7AUblWLp1SC3nJyl5XAtN7yFG0zPxIjY2fQ6G2L/ngVjs36VZIWaVJV0E3JtXX
G79HwILrGUzBLGMjpHeF9SI58Kkeu24nU9hcavVmIWii63R9qDsm8rWwMzAF3pIfidJNgKhMdN9i
kP72m9z4cojHUIQgzLDeDOut9MeXs2DoL7kYGN6iZGH4fWPLFyot+9RNbvfDqtU9FP/6B76uQlAb
oR1MI5NWzk1m2TnLADCqhumcO4XlK1FcY1upEC92wvLWk8E9pxG+kjhvRLFUu7eZlWAevqiyCUZm
zmGv1Z1P23Gggpn31NK2vhnzN7gsNLnJLa7i4hSZiKW7WAUZ6lKd8IyqwzId2peeAe7h7Y+2uRSK
X5SO+GLQGnr90WJu00EtEnmx1X64j9FAv2iV0R7m2Tb/h51IFUCRY0CG1a4dI4oZKGUmJ95iUZgH
pU1Nv46T5pCYUBb+/qnWThfzV3ttMVw9VWfbk5FUqEXP+YTWoDJO8oxWWhRRZKLm/vZiGxEEzi0S
e/SAfqtuvX6FwtRmVDVWZz/DTQNj8dzeB7bc+8hQVKcOlex39DH2wB+3JSszQ5hIBuBZqtbruFVl
JbKqKvlQPpniB2Op+pCaWu36jTXhH870ImIeY0O1gubq2Z9ipfd2k99bUi6YLP5zVJKZWqBP+frR
HbXh3uH+vMAyc2hJFbXyTvFGpFarpM4eEJtx85cYwnKDuD/o/AAbn+pTrqo5+YVAlGbnU2wcVFDx
q0nU2uBliP3690xarg+2KFEJn0rU/lCY9BtZ6r6VNOnB7qI9PsbGgGy1hYBWziaj96JevQCPmwkc
HilTokvd72ZvOtf94vqySpwwter0bDtldTTjJT6kyyJpNvfRZXExRH17E27EQpzraX4C1l+JcFc/
RBssVeQu16bMsv7sRJZ49nIzOr69yubz0kZmeMTYHDXFq4PVMO5E+RmDFOmueAs3944YV5s4vCMD
0w5uced4Ffx96qCgsdBPiVuAPCYN9tPbv2QjbgHAoq3GBISfcv286PWVpYNWw2WapzhEzpBgYqVL
gIv4Xrdr86GBrPB6mYKsM9/XuypvRSRyaHYXM6qNwVfL1rVguurNT3LE6gkGpfxUit46W8n8MKKM
T6lX6Hdt0u7J/G+EmnVMyGMTqwGuX+9v3SY5WSqe2moVuLVJNtwz3erf273oTxTjzWe6DtNe5N5Y
FgEDuGVcR3A6r9tjcdfRoaOjeqcVE4aE5eImWmCgYnpsoCsVAUx25IPaykW+8e3PvLEy/DmmhWtv
jD/rCqVROXFrD13q3ZlW5xz1qijuvNGZTooJRVei9YO5TLGny7VxloDMrrYrKzPkphtooDfiJAWL
CnwcjmBksoM90ON4+9E2djBuX4xk6E7Qe7xmWQFQd5kTohwtga6GSi3jsDGNYwuF+u9jAy59tKGJ
RTTHrtOJeFkSoIoExArUhT8Zjf6+i6W+s8oGogZJYJ5mBSOy0HWFjgWr1WGqgsYrZmVjMHa18iI1
tyVjGmOh+Etf2eajCnJ+ZURVNcKzSVvGDzWNHfn3aQ2fjgjlIRbBpr3aN2jLRk6kdvElolg8lqgW
fBpTx/ITZ9mTFtx47pV1DCqZC2BNBNai/o+8l6w3A/MGytsuMFctvGiZuec07Uer50sdSM2ru0NV
LdEHsWpDBIVshyeva4yfb2+o7R9CtsiFBLvkZq7p1kMy9EToCxoNEWZSpQhwvTWET6MsgsHYasc2
qeZAF/oc5mLSfT0y7V9v/4rbbc3bQKnjN2MTtaP1cP35NurSqjC+Vu56tULfmd+DUJRrIzps5Tsn
aPOB2WhECG5gtpz+eq2qzM1kiC3lLl2NygIjrqXhi9LAFTYDPXFGVkDvTmWiKtJ3osFKjrkVNxc0
kOE1vv3YG5cEYEeel8YoxD80UV//Fpbz0s6yYmZnbQJsu6zsDxKdt3d5XA3/SsUQODgt5sucNfNd
XyJzfcAc1DT8YknQ6Hr719wmh69/zPWL0VSK5wXGiF6oxUtiOSh6jdrsPNSyGoNs1lwEh6CQeW78
vkIX7O9DAakQwFZOIPqJiBu9fhl1Wxn9gPLdBUVvFBhMMvzfyOgfmDeQ+mVp5b2bhzI6ouW3Ctwp
3oV3oRQ7UeA2kK9Qc7IhaIXO6rX2+mdIk80Y2318SS2nO+eWPSvBkom231nnNu3kz6aMX3GLjFau
v33ZOV6ijBpsEnOCzOVIcJlW2R8Xy058RNGU57c/79YZW/1EaC17JrfyVc8iQSltMb2J6JZXSthO
1XRqlqH3kRrxdngXW0utvDzAMzwe9f3rV1i4Q1y4IzFFWorwY4Z6YewuCPQViHPsZO+ba4HJBCm4
+rf8FmP8I3Q40iryokjjSyeTFjIwoEirVSewZdbeuG1zqZUe4FKRMkS5ilJFCoBgSmz0bjM1eUZM
xvyU2+PwDrMv7+vbH2trE654aGfF69i041+/wTZScF+3JewtcxgPZhUpRyfN8p3M3N1aZmXHACUl
maAn8noZI4+tMhrn6M4T/SSOjjDV7nGGlB6/7yyt/yKaNNOC3FmYPg9V3X0XMHfkCUW9Ig2S0iut
gAtiFmD4PPkxn6dWHuOBXrFfd7P6c2q4Ov0qmsoWcaBGpPi+dJl5asgslnBYZjqXbWLH/wlTNpXP
XYQLTWKISQZlkzlD2LUKHMfFsUQS6DRb/isg2lMaWNb0HnuiKfLpEGXTUx2VbGcVPcwuGD29oGaU
jeOcY1etzWBIErvgSs2MI5obeY20XW834dBNk3eg5k8HvBjAEj2q+uJ+klo65Q/Y+HYIVaOIeZhN
ic1ii0fWOXOKHHyIUyXyvKS28c3OMAPwo6KPo0M6DflycrJRaQ9aV6LYWalV5j6Q7s/nOEar01+1
X94ZSgkmeh6V/nPjZnl0lxhN85Py1ksOilqlj3rd1agsjTnCOdAhu/7QgSFH9ykSqEM2SBqUfqu2
8QcKJvQnkhjPWb/VsXrzi0KbEY9qG/pmQjHL7/T+hdy5KDbOAWigdWiqahYd0KvcJRKMg3X0b+6k
OWb33Ou4+WYxkI+FbnOyc75vpxvUwqsxDFc1shve+mP+ON9R05RGXDTi4tmxODBPmHz0wpcwX9Tu
gMJAWOQZWoJOsrfwbRUBcoYOxNpLsyBQXt0DvV72RuO4ycVU0/SzxHnhy6iNEh123e3ucBXmLu6q
2N553o1bGDc2iybNqscOVef187pGEvV1atLlTcr2yeWlnFGdfxpNd7mXnvkvY03l1EwDjfiyr3cC
98bMlHYe7WWIQcAK0AV5vbpnLZqZd724ICNaeOhrDdUJXyb6Un0HB7FtzKG8oA6ptz6CJPk3cEb9
+97wKCaRa039SWuMk0j68fx2PNzYcnQq1kGTy/11A6B28jhfRKOCmipx0eTqpH6U/RRODMV2dvfW
d8fVkKBLFcC1crXhBPJr+iKbBCUiYUMpXfog8/JfqhGXvuw978DMeG8yv/V4hGBTg5GywpuuLsxE
znk2uhAVYe7rRwKIdhchSvYgFW1P8HtrKeREKSKpzlfNhNdfOO2An5Fgsa01xq0Ws59waLQBS+xi
Pr390TYyHOphJsmrfOlq/fJ6qWj0XMApJpeYnCPDLzMvfhj7cugYu8vuJKCGqTunZ2NJxpHrPHL1
paRh/HrJGJcWHPfcGJexKjngMWB9ZP4UH70EUbTUmpSdA7OxWdYhL8MLCFm3ra1SGiMdDCSyhadz
RffT/3F2Xs11Y9e2/itd/Q4f5HDr2A/AjoybVKL0gqIkCjkvxF9/P7B9rrWxWcTtUy6XW2aLC1hY
Yc4xxxzjQ16nxTd42aY3cUy6Rj+O/4uTCXIyMzs3S9FmujiZUujgljk45I5R1Xp1p5r30piTPA9N
6qG7LLyhLP+2eSNfUTHBqtGwQineXAxqImFodyYx3WAUCCUGQJKW57MhrP/FJ5yjEWJUclJocOef
UAmaAqW3STpqmFK7FDRCT4sLezPryO2LKJW276/SN2IgQHFaemYmMTjwYjw/8bPYEoN0rJO6/GbZ
eevZibG2UObfcl52mjuRQd6ppoGKLbedFHVTbCW2dEybXN33Y5t7xZTbXlPUxt/fdlQI6c8xWZSk
9IsdPg6j06YOQ+lqUNz2Eg0fmeY8xXFlb/H2XFN1emvL/TbcsqE0hsNsUh8mdw+dyA1DQ9mPWi42
RpiqW9hpa3D9WzMJGY3L0QD8t5Y6Y0ILm9HyB+c46lPvIkxXXKFbqnttJ4kVru5bQ83dxzQ7zzr4
S3BqLGnjUBC+PDZjMr9LUR70cmAWW7rJ31+Fr4WsxQJhhcwENOq7lzhMU7O3EivEEy5X84OJ1HgL
qSDujzbF+9tB9onr+qR2ki021vHPWm/r3u2BniEqtSM7UtdGezqIXEPNOyV5Nj/IkTOJj+j26mKr
4yMje0jT+9UmKybZOGGapu7tPDG+xLooes+Am3Mdprn5wSom4wtqqMTupjml2h2gnOXvuOaLn2Wq
ZYhqdra49cmFgu82gefo0veBs1c0QCzzBlUJo40Fh112e8m3HbfUoci7yPwL+3szdULe0sUafIsw
Kxnd1Ohl/WjXudx7fiR3T4ka9+0eIRzjM3gclxQZCir5Woh4nS4pQeJ2VjPCPRit+FcGdE7l6P2P
8UbMCQzBf+b8lYtkXhe/xZyTacZmVKLoHKqJeZ32ib8ZFZTW5wIRyQdJswRJ5CWlxXdl716MbKGg
Ax5Icy+NhheVVXuiR9OqB+0IS7C4cfwGTXhVba8QgLAe+lqJgSKc1rX1LFkZ+WIbv448l3PnTuqL
A0qkVaPipKQdm1q1H4Z2UDy/GbOd3tr5Xa/4ayaWb77p3EYJYg4QZy/uEz0EIOjLSjsi6WS5hSNw
fau0aJf6xTffycwntRuz6x4q7e79j3uxqXlRTkauGG5QspfF8SihOt+NdMYf0e+YiCKNdjOoie22
lTyuDHURHcxD0aNJDkFQAuP/fB35dZLEsRFox0rzp02aNcGtSLmtqW/FSDBarduZlrkSv17cZ3gS
snDmfJ7jnzv0fNDOHJuinWL5KPSqOjqt/8MY5TUGwBurZa5sIb80Q3YXUWTZ4YdHjVo+DoowK89u
++w7nWrilnKpU20bOzJWeLpvfDZWC6A8/4WVsgyRI5wkYaZr03FMHPR6DBQMBpr+d61kZytB3UUK
BvYINj9LRnPwA8GczyDdC2pXGK1yhF4zbafaVL/P0fkeHqt+VYNBeQg01dtUazPgD/rt3l+gb8wt
kRbVKxBuYzZZPh8+CpPUSiEQHzsSqW3ddYmbmLHvlfqEnkGv/y82BE0ieJFSqGT7LwMgHMz0IBPy
dOxU/CrKKSlAUqLuaBhd+rc5uXDVWZwkOjQ5wO9ebL7aMPvcaE35mPkFO1uWrOZ5rgBXrtKH9Q8H
EaKE2FLLSzeOHSn2BKbvwlWLWrlrRYVuY2LJHZ2Gg5M//O1pZxZml4VZ4utiGvRKNGaLEjnoXmQ8
1rQcfle6IU42vV3qP0rF6v52pslkkGnCEeLQn8kt5x+6SjtkzKzEPCqDXx47GYH9cdLoaTBKTB7o
H/Baa81t53IbQQ/iMJqzaVaXsfgAhZMPijFN2tHwC7FV+lzFUk51XIe8emUdvzHU7IgMNZQqOMIY
ixOeqMqM/JQbRckNn+JG36b4kbXmuE1alPv/9rHHkYcozewIOAtOLV6M0iRcaslWj1OHxpVGdHw7
4fmycjRcnuhk6agJaZAZiAyWp1BMX0uVVoFMZCBHt7UB5BypmXmDXTCApoy46Ijq8/P7K/PyRGfQ
OX+mFvsGuxEoxrf0SJaPcOyz60avcOVy2rW8661XY0GS2dG5bMNLOl+NNi3aqk7jxRExTPtezWvt
JmNPnNAS0j9WlSP77hiSk67EWm8NyyFHnsIKIVlZZOyCoyeaolY+KlopP0hRLO+61Ih2nZnR96Qk
KCoSHcRdtTLuZR2QlyV9/gtbBNJf7D4Wkqp3EIOOScUmdAe5VjLEku3pC0Vp0bsV+kP+ppExRiqj
gchaEVm2SfLGWmNEXW4UngTVDh2kkUtyed9IQgJ2m02BkIhKdn5iTUdVxhJBoSS2EpG8MRT+TRQb
58jg8mrLLSGiTI/0o16Vd35ki7tEEfImyyV1+3cX7euVQhmNnjmg+cUtpjSiKRq4QEe1c8xZ2Mjw
J88oMmVlR15uDlLduQvL4LVmvsL5slWHMI0yuFFHY4iLm1GIfDN2qrxylr0RrRIMqBqabKTURKTn
oyDNmmO+pMtHc+Ai2ExDHQOZjXGs7uy4KjvPEG38HS+AYtx3TZ6sbU5t3gZn6SF1JxU67hyxckEt
18igxnobmKNCVKd0wm2oOPQemF1duKYi0tI1cDSQXd2U1EcKjo7pqlii/iDNcp4cs9R+yKjWPvmz
kpxbQ3e9ayuhYnYezhW53jCVb4nWq90z+XTz6NTpWLlyC2HgqBXI3GlOHj8noW18LdUorDb0KkuN
ZzVW+602YgwXmkRIpH/DIG1KaOZ/22mSt5+TIm5J9usFg8yI7aJJIHQdNbgBm1EdqO9JKFLWqTF6
eVK2h/cX73KbgMFCWKJTno9OnrlELqF7qrltYszRdmH9CRmkydOltPSkLCyPK0Opiy87dzJAgYEC
DSdhPnTOl1aEl4Q9avXAORSjRNT4SnOXStag3k0JQB8+OIO41ouRej8eA+HXojH79iqWGhJSoXWm
6sV9URdPse6P1l2VyplX0/H8PPj0U/+sjdS5kXtBSZT6WmiaVyLtDTCAjjZ05IECI7xvwsEI3b4u
28LDSSOTvSA1/eCQE0N8nUZnogEA4E3shlQGXFTLqh7wTMOd2ZNGxYxxpUgTGh7g/weHdpCHL4aE
kZtnZfCDXZFhxYA/XV/mp77vmx32Hd14hxdFSwsF6Khz0Hsn0k6Vii64GwVdYnk4mOvlEV3yKNgX
LZHZIUXRBsK7DS7x6f0vsLyB+ADcA9hEcVA5yEEtIgdUplKJfdAeI7u0j4oktyGarn6bXnfxYHeH
OivVJ6cIh2D8u3fQ3K7DoU97EkcyjKPF5QffCB8NyeyOGtYniWeHJUTEsC+Cb3KRWJ0XQrqRrkxB
UeaoCEn5zO6kKJilkzWtCHy8MQsEamwtYGwgXmvOSn7DPFCF60Us8u7YNJh0YLUXu7ESmz8cHeUB
s8wwrsOpYuXwfn3B3481JgCZFJw8aPKE87Gkd1NrT1QM39tjT29JR0puOvcKcgrVRk573BJifYhR
9EVrV77NhgDR4iqohLmR4rIJt5ESxGvdVMutj/AH8Q0gDEQ+FCyWWz9EiwcZd3886nnh3AetFB9t
udc2U9Ws6Rsur65ZYwQVMhbAXNQCCDmf8nQW8DKVfjq2OCQedIF3QmmKNWDnrVGwvoRnjFIMFbQF
HpAlzuRLaicfMQ3PNuGU1HulTvWV8PsinHoVTJlNGFC9mWUAFi9jwGfGjJcjOqKHeC7OyVd4MzVb
q2qVjZrM3d3QYIuousYi0bxT8nytRni5gkFpwcwow5hM5rIsUvRNgR/NKB8xP/IPUdNEh8oS2BlY
vnVMtHr0ChOnlvcPj4uK6fze4CzsYABD0sdFZIC+GYpgvTkd6QRRUDvyLTq7pKGr8CzKB/nYlUml
30hUcjxFHZva7XS5ui7qKBQuRWBI4FYgWUCaPdoe7z/bK4nwfHfxbKiwwDLnbrm4xtLAofoWiumY
Kql6XcSIT7os/uq7hVD16HZJlw37sJyGeNMY+mjDhnam/Ch3tR56sCsC9Gc1+PiYfPZ55DZWk6mH
WhBdeFhCUYk3pdKsPU2Ql3h+2JtfNK0xB7cuaZratGrVnEyS6sGTk7D4SlteU1Kaqrpg9iHNnnt2
/z0ybXHt+nP44taiwlxUDuT+F0yQCOxTWHHkGiIIIOd1WnjSKQR/lVs0x1bC1WWAN39GWp0QveUz
UYRdnMS6WfqRI5rpWBuKfycbuXWTxQFEFH1KnJ+5lrW/aANs651V1ObH97/TG6cgRTwwGPQrgV4v
YmU6E9SG/TMd4QNGxdYaVeNXEhid5qLZhQYi3ff+fRW3ceo1HI64xxI0fEnFAP1B0UVtrNxL815d
rBuI4rimOXMARG52fjBJSuHojhDyscyKItpVAeozbpVDaVY0ai+uCJPG95RRt7LNqCNz5aJsODy/
PytvHMSUcAm4ObzASZZXwwCzL/DHuj/icBQf/UYet7KU+B8I/Mr9+0O9cXLQzUT8BQWW4HiJ9yM1
4BPcTwMG26NzX4kk245ZVXp9UMpXOSf/Jkv+R2Tqv34M/yd4KU5/zWfzr//mzz+Kcqwjdtrij/+6
jX7URVP8Ev89/7X/96+d/6V/3XcvtWjrlz9un8vmD46Nn88iKvLl3zn7FYz07yfZPIvnsz9scxGJ
8aF9qcfHl6ZNxetwPPP8b/7//vCPl9ff8nEsX/75548Co5j5t+Fxlf/57x8df/7zz5mf/l+///p/
/+zuOeOv7eqX/Ef4xzxV+Qtugsu/+fLciH/+KUGK+AeABHwMiME0Ps65Uf/y148M/R808s2dO/O9
g/X2n3/kRS1C/pr1D/JConciutf+C43MEOT79Weq9Q8qiCBhLHCgXhK6P//nKc8+3H8+5B95m52K
KBfNP/98bS/9z37hhDWIIOfUjGyXO1Zd3H0iBgWP4n687aMWE7Qyaa5FH7f3Nsimm9R9dwuI2W8V
RdgujW7TVZsX+VaVE6Rpa7tyY6NENo32WlfWQ3knmTrNsmzxq8qUK3cIo/ZjlJnSBkmKz/XQfqrG
6LmPh/ajn7Q6rFH4YJK02tGwuNJ5LTJd4iButdn2AIjk/Bjoq8ApSisfbtNysnHm7ORvJThMj9ML
5TkeVLZ6L2gijmUzGq/KqljradTOk6M53UPAAWo0XVl0I1CHPX8Ek27vWCsV+XYKu92TXY35Ka9I
9A/Y4m5zux52YKdyuAmodT8pfhyWXmf74os8KcUDLmxF6RbmqMOmK5zpkCX0QLkIC+VPbWHEP8DD
s3tkmKmvaY2luDkQ4nEgD3YljPaOptHoNzVl38JNKZzTqtXGAxFok8auolKGdYnJY8tL7NXuofOg
7fW9adSBhgykyYpYomJ1FbajQpp1m2Hg+ZgGokLPWHHgYRV6U/1SolDFxDlN+x1NKXqIGaOvUw9R
7kOVBmhiygad/zGLv8IfJOz6bZf+e/3/vt4XMc/8dKQqbEdMEQBCYQGef5U4iWIn7RX1NqbF8DlP
wzR1rSbx90Y16l+1pDfAeGstuI+DcrhKOyI+WHMS8UJTDoUn2XZagK8la+K3l7MGYRusGVAdiTBY
e+fP1USNYyZ109/WUfyNBiCHxTAkK5GuPv+Ws93OeUI4xfvL9GETup+PgtNTUBvwc29lHCFplugF
yw93NWpSH5KqEjgDaNMLJuzSNpxksyNdk+pdVorsY5YWQeSZhUjx926ASbhwyLbQMElmJw9pr4mp
+yhoiURM1rHiO7OJUXxTRrGluch+yBSpzj0AvufRKBxc1cKRPK1RIv2DPtjZNyurv0UGbrHbkOYz
KudNuNEFuqI9NQ2a+X0Rq5vGQn8T9mr1k4WXbIC90nxljl7bts/naO4Ohr5D1DmzNucv9Vs2WU89
kmrhIN9qbSGe1GTUbdcYcwOeqqJJHh4QzY6Eb6c3cWl61tRaH8ywyhKvsbLI2fQfc0+r4/TnysKd
F+bisUBawO1p8YUZsewMaxokDfrSGW/zsgO88Cf1NhlNTHZVrT1mvTx5ktT3x6no+s/TVFS7MTas
w5gm2dPKk8wH1+JJuDboAKXSThfKEn1WJlxy8lKSb6WhqDbCT41go08aHylu9HaDmIS5i4Mijjyl
kMdvcHFr1S0aJhBVq6LcJiZ7yW3Hwdy8/2Tn1UfDpmJN7YscihRqljRfnLhYyYogFX73YCX5c6ky
TbYBljNLR3rJoB7fH225Y+f6OPVqeo8QjQaBmYPA39aJNBhDraMV+dAMWvUVzzu6beI6X4HzLm4y
uHmECBRsqDHQ+q8vliNizEbSVoHyMMqN5nYNJLKmysLryZdt4GJgJznTvpWWDyKFmtW3OOvzlRjz
tZr3+xfnGeZghAoLMoeEMos8fHLSMQC2JTAbnGFvNXm5QxqGBFllFYaWfdc51q3dmDGNuCrdx07n
31p2cpfxe11cT63KxcN+8nzdL9cO9OU1CzMN/AlY2+Zz0AK9fLa4MVoV9bcHJ1d6zxQ6hw6mqAAv
Co1gcSUjL10V2zIUxmPU1JkXKK2xTVLfdrt4XFOfOE8/5iXI07AeaDrkliG2Ol8UeoA3HuI86YOC
s9PeCOTU1YZG2dibOxHo5gcj01Ez0Xx57RMtj4flwAsMTFcRhFFjOX0Y4N67WtnI20HWYpestPrk
V/3oRnmJX5+FBXhbRrUXaTn4vxOsrdeLTYi4zSzoO/cIAg+ZixkY6DUY8kEKH6wSQj3+UtampLfh
4Lda8ZDHebEJwoamQCw+vLz9Whjia5Mbu6E2xae+maxT3EbarTkN064P03rliLjcTjweBFTkH6iA
zqKP5x+olRxN+GTmD69w/OBb+Fho08EYzOBaifGgp/+gvYPj61ybXWvslKBc8wuYV+TZbuIR6E2l
AkFFFC7B4lPZUR6HWtFHD7Lu31WjIT/qwVhsZc3yj43AVBEz5fAO/nG5wgl869PAm55NuOhtJuk4
f3eV/xsuus/AFd7ceE4Df2dJ5DmSFe6gFKUra+EVtrp4U30uEszlQWqk5wNCfcuEXsfxAy30jdf5
UAIr0zdoq8rMYySq0S2hbG2zNqWQYw7Cqyc72vdyPrmtVElXg9x/q+K43Y0IUG2Nrs89XQkAWONC
3/SlP35r8ArYgMp/NutS2QWmFqxgy2/OGeEiFriQPogaz1+hiyJlqqM2elBb/KylRJs2URo/xUou
zabja1jkPCMXMwZ/ZmYozffZYsZsyJKthGrIQxVaH/0m6fZlZoc7eQq/F7FzUzjasHaAnoMVHFlU
bmbmiEqiBJS/ZB8YCYgM9oDRQ2zUA9pL6pNcN/6xj0K3agGOp8gSuzopHh37zjGKu6iPxE0h2n0N
IrWFwikx8+9frZeTPiM3YPkoBfFPzvzz367WHNWjV6HZB6UZaFoprM+q2j1MIlQ2E+SbtRl4azjg
8tk9inRFVhf7ArWqRLSjiB5yaTJSD2FiXfMoP6oyZJ2p/qnnygkOwG6SUM6KUxUH+QhL3caTm3Da
d5GEX7pqHLpgND7ZvpE+z9p+a4bPr09xvjTYSWjukUyCx15ixCLNqqif4geVcPu+G5Tpk+j68Bg6
aVt5ealBOUeFK0WJyE4JrXH6TLaFxV7bUOjSPvSQP+8UJ01/2EHV5m6vYLOcgHHqG7XJtdtcGNUN
xdHxIU8N9en9L/qqmr14egAqWHAIDFDsntGO3z+phcIzsX4ePKQ5IiV+ZVfbVE2nQ+4g+xW1irYh
lFe9rI3UTZAke3/steuRGtuT6SvOAVFD3W2L5FBXQ+WqbRxuZEWgv0e7pBlalqvaSY91RV95gyS8
plEmD/D86Ay+v9FrvCaL7hXGTl+CvJeujPrRNvPkg2845QbG8bCpUunDkAj1LszrwdOSoTxQxbF3
M3bojcJRj2pK5wd0wbUK8UUgCUQId8JGwhn6I3SA86lBBF8OrGGSTiPOVK6aNeUmN/Bzev8LvF4r
yy9AQkNXEX0QRMiLm8+BuVkoQxY8NFY1QgUuraOaF+km4S7a1K0SuMD9YttIyvQhBivycFBv74uy
/xj6+XQLj764Sp10QgWqfFat7FObONaGe/ajOQ5f/T4Lt1OQbeWm6veVKvy9rwLu0ANaeZjCVysX
+RuTxrE158o2DbRQCs8nzZbbEXgSAzbq90gt1Gp6cqYw/vH+pL0RLnAOgatCN0MNXl4ejr5UgjLJ
ZnaKIjaW31kEtcFAdqzl93oj7mM/tHa9n5cbO5NvjdrIVu4f5fJG4Al4wVlfYDYVWQB0skA/dxiN
7FR11seo3FvGneTTXPk91sNtJaxtYyXXyrR1+nFXj8ONVjkoaLW3ZfgrQI98iJ0VNuvrO58vJJ7o
L8IakRQ9vudTP1WpLwXykJ2mQGgHPNUUlz5adTfRs+T1SZ5do8Qgf+yqKuPQafJ9Tk+MJ/tdsaEG
P261Iek2fTHFPyUKtkhWSZkbBEa7LamJEnAl9t9eK/NlQvJC6YYq4rK6Zlm9XimJnp068PPt2De9
FznJ2jVyeY/yfWbOBQNQt3pV4f/t0qKvWhajoWUnO+yafdL2gZcqWrPxUZFdubEuLyyMOubwGsMO
KG/LNRF2EfquvROfpigLNuooTDfwswwZWDX2Ek1e++JvvNp/xoNmurggVT2Oa3SmklOc2lANUHFV
NHHdJM4h1JVtqYW3OZKBqTazTEw3kg5Vl+/7mQ7aVVfBsHt/U17kWHM35XyLAKdDM162tsC6E/Uw
1umpTPzQLbEkVfQ43PcIax7woCZGhBzmEuYbXiwNa6L7byx/C1wJ0GA2EuS0XqAMRt3laQVj6xTp
+rQ3rbr+4I+VdWtp/RX9iXJE24N22+tSiyqm0joHbezv4GAFN3nXJBP9F+hPjEmtHAKZjqbcV4eD
VI7BrSPi6EYo/sf3p+sy3aCyizAcvhmUoqgZnG9XdDl8DQve6NRMo0b4YqOY3sXGJkeTErZMPu0a
S7pHPWUNbXzj8AS6gHeGaPqMHSylUaw071kffngCwBt3fRY9drY+feo69adsB9MXoTilq9Wy5sVO
RCt6uqqYcrlweYJ5pVBZn73gFkeVWg0Iv3ZTeHKa5jEva/VUNyrNSHmer8zyBbA8s5KBndiOAE9z
b/P5NMOn6ytYSAw1FIfYQnYEZwjttqVj/trKmrsyd8w79GoQy6ZCUvqboIZIDGB/146F5f3tbz63
YM86Uuj+o+10/jBqb5kouI7RCXU+yfVF0tzZZmI8qPb0FNUNUrB59kHO0vjb++Ne3soEMUAfc6BH
i9tSecnUlKqy1CY+Kb5h7CU6JD1H7ZyV8/zy+ONrzvACqBi2G0vyeYGTxpRoeXiKaSY/OjF0QnC+
cotv94dGGVeIPm+sIRBX3TDnjmoApvnnv53rOgaevcCP8SRVzsc0r5PdOIFfAiT0x/dn7/Kqn/k0
kKmQ9oT3sKwB1GpFG2ySxqeuV34WYtS2iq/WnwM7/ZGOQv6JP4G1fX/It16OQWlNoXRPvWoRRhUV
DSN9LEUnJaZn29Saz4FjSjDW5Jf3B3rjm4GoU9BEtYgERlnsxLAYuqnhbr6vIrXblakwD2Y0vLRq
X16PFMdXNsAb2dIMTrM2CFGY0SUzTilTH6xJVe5xYLBu8V6ud3YYTXdUlwA8jGhT2XF3CCEs31Al
s68qakVPTltu6qiyjnXowxYJDGw3EVIIfrRCDPu2HH5p4ZA8wpptvGxKopUWkze+P0fVvMgIIWil
X3wMjKps39QL7b6uLX1TdmX8IBX6jbAINvNaajao0q0Jzr05UZCPKVIDVwKfLj7M6EfoT7eVem8k
+Z5uqyvRfEzaX5qkvhBQHQQc9nT0XUgvntw5wo2DyLUKpAH3TZ65idF9sifJ4YwxPd1XDvQ/rpwp
l7PCYQIiAvn7VQVwMSuZT2dyzPV5Ugv51LbOI4px2l2l2je6XGePfV6tNalfnmJznsp2mJMLwNzF
UY7w9CRVlR+cANJiGPy5jaWB0u7f3xEL6swMvJwNs4QdsF3U+8K0gpNZ7dRabBIH1y7DiT2qmE9m
irmOLfZZIN3U+vAdyYu1csnqAyxm1hiRxIk6JzixOnZSr5muETlYXhbprkXLoXOSWyl1njL/yjeD
beYgJ/H+FFweCoQlrHboz5xdsr14gN5HLaTTCk6fSqMjOGassf2lBHqxyZov74/1Cjaepy0z1EXm
ghovbKVlHJQKLY4iVQ5OWhU/ygpBWFoagTvmtMx5qlbs9DGuf5G5BNczGP1VkSv7WuhmftAbjuJE
QaaFMMe5acZA/hWL0kzdPJXgEJd29VI2tPrCfKg+gy/0jSuNwV6yEt9ydTqIryUnDJONn6J8CKUv
3kaBano4eY+3sR06O9UYkzvVTsud32Xmd02qUk+Uo/8kRsW/oaPNWTlq3vr27Cg6tink0de2DFd8
rWqdpIyiU0ub6ZWZTS82heErHykIraNr17A6AHiUIV3VCoothWPlU6mVKwjxZWxKNXNu3/tLbnRZ
ShSyDuBbK+HJYBl6fZz8cqYq2nd1n9yQ5VQbRbQ/s1TIv95fDG+MSwAB9wZtD43EcD5zfrvTVSSD
g7zpglNQmqOLlp32ULR28OiP6kkmiEMjx2wOeSysNcfnywuXMh6NXuRthBTUUM9HLqS2rSpqCidZ
pXSHtd4vgYjDBtY+HP0qiCLuxt6/ckrpszwI52FUR3WvcBjdxyIMt0YTwcMp9Xta3B/en5M3Ilhw
RVyogULp56HN7vzRIimvZ4zIuY8d9bkEC/HKLypl+CcTpJ4CavIBhu9Ni8KF26s4AlvJC8pS1e2Y
BGtKQm+cwDPiAtQ5N1rSTn7+KEXdBLVpxM49Kl7DM62siStbU7KyCt74FmgWzH2TkH4RTFwcP0Ua
AfpOvn2fFe09XinDTRM79b7vajNaydjfuMTo8SFbBcLloDMWSaOaT1pkqr1/j65usU2cDrGxiub/
yjK7TaUVnZdixrsy6BvYERuc2aOnl0gZN5nzacwrNTLrOHTu5Qx9RlevdQPVDjOBiRN9TcbacrPO
DPcpMg09pkGqv+kn/0FD7vbg0IGduKK2HK8RpXQFGxxxkdKWfzWt/nll5c0TvTiaociBzbATUYaR
Fxfu1EtVN8mZfR9A8z0UamV6yUjHsKjV9gsHyHNOh93NgC7bFU9lH+1Krr24DX+sPMc8zvlzYKXH
7oT6g2QMrf3n8+UkkqSIyi9P7ZSXX0wjTY8kkDGhWN1vRmq7G5Nk7aCa/idJH/ttRxy/meXwS2nI
N1k5IkMeGze9NCJFjvDibijDws3HQbpO03DNDmB+mrOnBX0gWnz1rZ61lxbLV6HNW8MOgKOkGlo4
zzXIv4g/OdPkeMOEoMn7s3OxhBmO9mIaYgnGCKwXk5OQKvi9rwWk0G0MXRB3hUGyqw3yF+nODPNm
w6WbrpyXFwfBPCgC3xwCs2vzMkKoWcKzEVxw6kFiPLDpFKZ1Nq5cQ69l+cVUzrtyBgpMejm0xbuR
t5oFHbDOfdLEe2ASYO3cLTB0a1v0Ba2NjWtFFuz79gUBatTjhkS+77pPKm5A7lBeS0OyCdzqxxD1
ezyEd0b5yXcSV486/ldfedgLgtLcWjE7YWkcXogJmAtAp84teaqyQroXFA62VtY9WlONYQ3R7Ef4
askhjVppM9bOozU2GBVlyRyo+NSu5EHOgfpl6xBhk7uSvV6eNjRo8Ln4WjNDCYjsfPeQkSf9MI7B
qaWavgtqPzoEJEnHuqsxiTETBGioBpMyBHcYn8Z7R2FX6X3Y7gV8pcAVNkYCTs2kiTF6CahGPkC7
WlPCvNg1c2cMR/5MUJwBm3nF/Xb160FZCyVU1MeR0vwuy78H4qHRptylCWRNG+3ySiWnItCgekzx
i37dxcGmJxN2PQF5HA5p5n1d6PdWNNCfG3eEjUFpXYVmo17P8a6OqPq1GSqySyHhu9bOHQTUG3fv
7+HLbI9mXS46xHoUGnc5as/f3p5ahxBEdU6t3jj7oW0mehLlAJAS7tBjizfQbd05X9HdROnJtuut
VVSqtMFOhm+IZOO+MiLf842q+WjDCPqB0gxosOyLutpic0qftWP/gh2srDlcXHy2ucsYPj3aINTh
L9JUPSmnSZF9/TQhpTMNkeVJavFAgY7rggLQ+9P01mBQJMGyCELmAc9nCTpWoKe1oZ+yJBlvTCPP
PT+n2ihw8Tk0TqiujHdxyvFygC/6LNcEhLg8fkTOAsz6lpfLaa0pURjYWJ28dsq9OQqrkC55ViL8
uPO3yjKzrOza1E80UAxeV1YQcBytWsnpXlGqs7OUEwAEkGuUZioCj8USg5eMJYM0WKdMUbsbWRLt
J5wd+03b9MajreUyqGdGhhFbk+Q2TdJ7Am6jte0lmDHbVmnp04cq1Z0KgpPAneig+2WJ0XrCTdj/
0Ld1iy5vLpvCnQNWLw2Bb8jiZMw1uqG2t6pVBHf47iafIFbTchsNTVO7Ayn9YQwGA6hQlSDNjTjM
uEQl2TGu7cENcH3vPCiT5bMTdodSBsb1HL9Waw+7P0S9K0QiJS/uUnVDgcTnAoTrmJQmO0TBdKtM
BmXnY2VVuSU2yoHbWam/kbi2gpU9fLE4uano94QQSFpO++UiNiZrmcK2dOSTHuXRtoFw64qy0Xmq
NIH6Bi/l/c3w2v529kEhsKOFjG/ljMMgNHe+bvAxTjqRDtO90slXtvVV6bRvorVvojCFD1yjeXJV
2d+KcHzs08RVIFRXcXrQhsj1HQ/AdKtq4qD2rSdZ9HT8SvUXisLUilXqwpFbVulOUFWOfGmTqg8a
NQpswa5LCkk5oF0mfbK7UXiUYx7aGml7Jd/KqbQR/Up9/CIZmN+S+t+sDAtwuGyEaAnee7kvp/t2
RHTXVevmZsBf6Wc0dR/fn9A3R6In4a/CCKXd8/nsAy3s7FCf7rvYGr9Q5L5mZefHSYh0+/5Il8RN
XgpAmSSXLg+Y74uDDEag4ptONd0XxgD7Uf/RpOmDbUIELLrmEHUFbVqj+BXV/j6kQTWN01PPpfx/
OTuP3biRLQw/EQHmsGXnVktsSc4bwvZ4yGLO6envR63cTUHEXGA8Xsh2scgKJ/whDvttYVPAl1el
Kxard34iLkXiSHUOuO5Wb6yqQh5xmsOI22o2qKnop1ztQtdqdD9wgcsVu0odzEOaKPYFvSt6Nea5
TqEHaIOUbS2FaklnFvaTpRXqNu+TaqXhvjglbeoRFjBX6K10jO7L/blM8mflluJJOKafDLskAozr
68qHmad5u6dmfZm5DEBnX4f6ebsGut5pYDuosheT9+0Vte9jrs7EOPXEopDUfPt7mztXLXfUo5mI
YeNPMhg5mCAHVCWjkC3fWo9d6P/ThzMiSohwZtwhY9tJerqyjN4QKHdPS+cQqhFXInDke1nGONIL
RQ+l1rNMbsHOicQBVRdjnyqTWpJ51MnZMaTxUQRJ7RZ6LR/I4MPrkFXhFz/Qqmsyu6KnWmVySoGl
UxCUDtyqcipXqdpxExa1c5oUNKk6Guwwba3g0GGabLnoJzOlXKdsJieyO2tgHxxt2jtZWv/G4QEF
CKAg/qk0/GCbNWNzyJwko+/aw7sZLbGnjKCeWOf9LmyiajuMKn5tdvAnHTGQ6QqteRVjb+8lET7b
WCKyEAtF/OgH2fGaIs/3NPSHHVYKT9zal1qLnEMrpf3KEfsmlHD3gmF/4Lf2lnwutF+LuBJyrDWD
Z+Z4FLoOtNHnAAvDPkB8rfFLeTvU4xek1/wnuu+WJ3R9fAA+KK7VVNqeVpB1tqklDmU41AesMvOH
pg3hTtTB8FSAL3kY0Wb5g26utqXgL7ulVNRHh+rrysJeZNCzEwbB/0xjBmF7D8vpzCE28EHovcro
lV3Yk4iwfLtDlSnyH1bX77IRfuo2Y9fs46FS1pAK8765f5GA8hVEEYhJyeFv91Va0uOo5bTz1Ah3
WkWqwT1bg30eeiJSApDxoESi/NwaQf2jlshS2qHa1oqP3XVrr5KY51Dn7mlgQAG5QpVtBt7eHXZj
oKldWzSWB10uOslmCc4V4yjrYg7jy2S3csfTNWIbR51GqT2qf6Zt3v5W2mR8oeFQf9I633RTgsPH
qJKd5xIk+wMKpdaTVKepF2LBsYeKhdQslpZbetPRvpmibmcOAamNM6Zcr3VIVz3VK+Okisb8AQA8
fM2KolgTQ1oc7DNaExQ60Tm1tEXrF6VzSp6V3XqaUlT7KK0jD8xNdAABrGwqFIlWKgPLNNiZe8yU
IUFTg7uZOZJ/J3I92PpCQevEQ+Cx3ltFNv0ggQgehVPUXhtX8jaqkKBm9XcHfcCYBuWA7p82tPKf
oPCqHSequlFH2Gkfn+2LC4QCAg1w+tLggJaZyoi1q54F1C4xHTAh++X4EKl9sDLKIoigazIn2/SK
SVOQ97mdvaZkkYz1l+M5avPY5ar0pVH7M6RB5dfH03l/IDLFWXFqNqW6HShKQyPpQrQt0q7NHk2r
zDeWH9aHolajw8dDLbNTJgWYb+62vxXJ51f7V26O7hNCsGpiexICmv9kWaQ9k4PK380qrT0nmsJL
MopvmpSU26HM5wAxdV4DeTRcvD7rH5KE740IC/M4pmPK1SJF38xc6o49STjesJQU3VQynD8fP/bi
Ln9j4tLahgQP//7NqeKvp0ZL0o5QBrc9OUNIdpCV2jWFps7Mxq6/xPboPEpGNn6eyjhcuZkXNTmG
niHbM4UJFq9ztwqQegxJ9GLHs5HN3Mn9izVY8hbBR6pkWLHEo79WfXpvsviVUNOg7oq51t2RVhmB
0OJYsj12Z7ydOsncdkUWPPFZW0pgaRxebHpLjWuGw1qFaZlaMl1q6FCVQdnA779LLVGucsIYNzqv
EaPyKmfICGth22ynys4f465V9qL2nf1oVw0GxLY9bY1EyTeZVgd7MZSEDUHZXXqjolVXjvKPKZpp
MsKcSnec2pQ0sgx5dRPUwzZu5AvS0JVrYFK8VRJurdAfpQpxaMPcoUIcHpsmtN4YCcGORYCJczgm
+66uRk9qhk1AMafe1JHUoB1SVNmuSyXdLYTjTKghZ+JYyQIJjWkqNsYETVe3/ZOflcUpCrrmMXJi
f5OXPYZJFDjEJrWHcWO2sraSjLxpqt7cUWxtMO/QCu1ZttO4qwrgFqCIpI01L5e02WS+gzRYpvUj
ymSWhn6FGm8aXu0DMf3nssFSJWpMsS0MkDfEiq+iUaNdqGQdhNEWnAAyXfWj5etih0zpGlhheRbx
rGAUwD5SWEPw/PZ8UDqzlWqR0P1KauWnb2c7TKODb8EkXj7e0svLjCYEel1YqdGRYNHdDjRMogD3
02ieMl0JVgGp9liyNGrxaTSVlZBpeV8wwAwc5c4ErHZ/wFqY14daYmgeaLnuSakbY5N2iJH95xlx
OfORKKUDwbkH+pjDbOeqS5pXjirxV9fKuyQNf4V6hy2dD/Lg4+HemRRYdlr7HOWz3r96+wJLJW1L
W6dPOUk9fU4L/2zKAX278p2WEEOKtMzLwXyCywl91ttxxrzqW5P8wJOD4IfRhgDoRx/iXy03kSub
xYMYh2g/DUm1i+pUf0bb6/Xjmb7FGXcbiJYIMBEieHBN9yo6ydBMvVJOmtdMcbzTcMM4Tpmwr43h
PwOnGL/DyONKMKo8+aIUKA6bVO0HPBd2bTRqj5UafhXG2D/CYGgfyrEf9lIj2we8dfO9U/j1NcCV
EZ0yvTv5SU/hrqsfxkR3m6CCEF2rxcbu0ocohpqDo4+OBgs4GreCKrytEF07R5mSr8Vei8CWm1g3
6UNwT5Mt3yfJVTiWleO0uifS1sTkyBouSU6IpcWJ6gWWXX6tJOdKRYoTj04BsAbF6r5//OIXqQbP
AH+PUIsketZpvf30RhhQlE41zbMhJ51aw2ipS6f6Q57aLaqQzc/GaLI9aGXPLEft8PHg75xEGJGw
Y6gW0Pa4V6rOFRWpLavQvCQ0LmrXqImbZ8pjq1dAkj8e6p2tROaNbDRCEsgX3BejFUuMo4SLhJf3
o/gVONkPfA/llVX83kbiM84ykXATWcTzifhXECOZhSxJGqNoownBBicoEI7cfnRE5xZSHV0sqcvx
vMqsg5H6f8oY3s7HE12GFgpFIfgUyAkRat7r+8Z4BtqtljpeH1gXVR+f1DFNn02q1puxzNOLE3El
psWafcE77xcSw1zvIZ6elVhuZz41tdCpNjpensbKvnACZRcU0lq8/u4os7gviGhcVhfFdyVFjrH1
HU+CeHpNhHzRlCF5/vgNvpMTQQ9jf888+LlfchesG23g1C0O4B5eB1e6hIGrQOA54w1eXDAjLV+0
XB8fdav7gkCU/GyEqbH30cbaJ3rWn2IraM6tsWZFsdyoKiVVmMBoTqC3fg/XLZWRnhG4LK/Txx9S
VzcPUQl90HfyLtpEcoOHuNnDDo/Irc+Sr9srd9FyXXG7OgyPERff955NWNlyoMQKWYXuN+O5z/p8
WzelcLX4GXmkSsqyLUXLNWjTfPzcXgtwBAis5n4LagT3N1MSCtkeS8XycKD7lsQdcDOEI/I+eqF1
+1OTum7lSHor5t6NqJAL03hFepu+wN3Hj7sYA5pKmjxis/YwVoY4FM4kZvhm9aiYwd6yK+VBj0S+
hauQ7uzWULY9OIYNjft2rRLzzvyhp5AncG7NssvzhvjrQJGloidB5Xhui8zYyRGXlIufW/ojprPy
gAdn4TWZrfwjO4GEfEG7QUB46wwDUCMI5NoXXUbLRvWxdi91ObwWmkYpSeNe/8/HqwpZnecjUOHg
uyf4ophfyaVKTKnowryaTvaYtG24EuMt4XaosrLEZ743cmBcWbdvA9BxGyFqrHhBnk4JVjN1uIlE
M+zTsXkIY6zwjGYad1krq3tHa1/rqWippPrOvysnxDufhetSBl5M74hw8C5j9KWxJYyVFK8flfgU
RFM+uySTAFFCQinNkQr9hx+O3dbM2viQ1NZ4FVp5aqEPfq+Dwn50ChRjyPkq0poxK9NToKbp2WnX
surlqUFoMftiUiEHA3If65s0fGspUkxvUqXpT1AjVJR3yjbzdXfUrGM4RJ8TpZ5+5GhMrSyJJW+d
7FKmfkifbW443yNrpHbSot4ZTA9rSJeayKUptcKNHaSrpPM0/a7Sf8pu+D2bSQFQO2Vme7YpSGBt
S5wHncWxT0P0aDW129kPkYmoQBO6tdH9kRzj9PEHXQYirF3EFoDQInZF3eR2YYVhDjYwCPWn0Nb/
zTpRPKVJUGwd3BpXRlrmRHP2AAN+DnfgXaq3I8ko3Epp0WtPBep5+1JLtX2fWPmuBnCxmxP3lXBg
2bxiLCSkwN4QZTowB24HNOSGhkiDh0/VI9Zhy6l+kBIxG34m5m81c4yzWWaI/87xPjKD/M8Pd5RE
9E8I7ko/Ajuy9lVXik0emWtBw0Ldi1oPRHFqESyQGTI0f5e/jjeJ0z0ftQZDFCQXrWNRFbt8DH+H
+jcpVbYCgaMO/50uyy65kQwbhG/cWP3VGNOzGdQPs5m9jbbQJ0l6DaRicB35qVIfhf2M+7urhgmJ
uLatHHrjyC0NoHCH+tjkh06y1hb7O5EfMyGKtjQLP2dgIbczIbnHrpX/KLCFX8LKiLfSVFVuE7XF
c+Db8bZGq+NbayoYoQYQUOtizWBseSaRSaBHRcPgLVe8W1mobalOEJmqZ/ZCuRSJ9Izp167t9Uel
K0H7if7zx5vmLTe4vSrfcheAz4D90Be4i3YDpTErRJHJho30rBvVrqNRERr5Nq5rLB5ebND+ugQk
XRb7acw2bQg00sxPaZl/CWTMvaeXwS42snEO/Uuu+24kFd447Jo43NiNekw0BM6bjZI1Lx8/+TsX
CU8Ob4pjBNdYEuzbr1Ui+ZyFsaZ6pNXDU5jm8UuA1YdnFbWy4S7jgre6YGfoknyoa93Y+UIV23oC
iP7xk+jvHNAUeNgGbFBy3/srbVAFrnphqqPbNoE70B8iW9oUqXqNRb9z4hclek7baGtL4bEcmxOb
CKTAuJOMckfN6OqEezWUrl3xZZDOICeN6kuEO6iBNpz9W8hPBvp1xVWL809mUB5LJzv2lvpFZCdT
lvgjgWdF9S6Sn9qK6lxGYyUIAUI08W9fNQ4YfD7DqX9NspICXkMfZJKsL1nrPM7KAaQuaxz+O5F7
yBzUfgm6Zk0XKiyQjW+/i5nPyWrRyV6FNpMucexPvmvGX6Whx95tpuZex+gTBb+aZmMmu5rwOuUS
Dv9O2tdBUzZB51FNG/pwX2DWqcOkzjPkgG3tB1p4pmtlyTN6Dt6U7Zvmc46skGwcP/6g7yQPiEvM
Oq5UVFSC5bulhW4M6m1VO3l6aEyXEPOuE4Qh85oWfroXk5ocojrvH9vcx+5bqnzA6HE64gZct1vJ
kJMHq0vaE+bu9hpZYZk8AWAgkuSkRbjOfJO1++uw7btYGwsQwd7QiHNUN8IVZm8cFTux3UmzJIq7
afODQHTcE8R1v5tsEnsDIynXcfJPuZ8O37qqXjlE3js4afrCrQXFQOPibYP8/VSD6utRAqWNWEg5
17r6nfA2PCFp7zx3aSgOpllJO61SwahRaT5bobYmZ7i8/Sl9KKw5mMi8mnsHiU5yIiPXwHcEWnxU
kAkAIwBj62HCy3Dl+l/ynucyC0U9choMxBeMEcNHtq9r/NGr7bE7o7Z1mfQyORvQ1h6DGCW6socm
gxde+D0ATNuAAkpZsF04PXALp9sswkTVLTTRPjqYl/x0pMA6qlVgPsvjZD1qwpdXmJvLtjqlBJY0
2CWOeRXRvNtN2SqxsLF/GbxWTs/QKgZPNDS+3VBWqQcKw004oV1zsPRnNHrDB1wH8wffEcO56bBl
R4hQuKodjk91lQ6Iu0f2U29Y6GdZzaWKw3JHBnUIApzugqyMr20j/QpMhFlWjtr3Ii8dOCJyYgR5
AEZup5G2kw6IrdWeZvdeRBKwdkkSr5u0duMU+spgy71G1EWeTB8LyJN1H9gA3bNDoyy1p0FqlU2J
iPa2rKs/H581y3UL6+fNthTqhcWFdjujOBqjAihq4vl6mHmlXb+MwjEep7j4z7n/PBAtUupaBpfm
XSEf5rvf6WqdeCiVZ0en7P6pEucc9RiL90p8yYj93SpO/7OME3B1g2Yg5BWgsqy+2/l1uR87kZzm
nrCc4Is2Gd/VMfykFzFgFsduj2iK+/uPX+nyu81DwgPQYM2QD9xdQD6sbCudmtyTAtu8IPujXhpj
DRy1jNRmBCD5K9kGfFFLvZ0XZgJdisoHsQ7Qj13UjDY11zzaWWaquoOqDq6UdPHKNl4GGiZVVhRy
oKuRDN4DHrG1DXwxWYWXjUZ/4AqWXupCb5+qyP7pVPqF9rhCDVobL7lPiWNlPyy5AXzLv4efH++v
Y15YkTRFcV14k4wCfvrsJ48SqKy+c3Za324pKn7y0+6oA3fP21+53VFMQzuoyl7LqKFR9rkkdo+b
w1ReOkvC5kb7YRfV1UGQetMqL6GzJtf43kog30LNjaY9BKr55389sCNnWWGPoqRgjFRz4zvqznby
NQeI95YCHRfyH67A2UXgdhRZhiJthHKBDE4cnBIR8nLi7MtoI4M/Rm11tSZ9LQ54Z0yki2CPc5zb
TO7uU6jlaNaTaaTe3N43Qb/qRv1iSOlWaOMuKv1NhYhy2/1CXOIpKl5Tx37JO2nD5X1W+/Sqa+Eh
69f2xPJ0nv2oqBawNAHy3Vd2hykf2yJWMi/K+6+NaeVURGTzNOkpqhplsZoWL18CCDxOZ8IhejAc
bLcvvlCrUjDn1ks6PfsaJ0mwr0p7+iJGFciVKuCmJ3rUP8W16mO55LxkbOjPmSiJhix0BisfjJnr
mIH2kjaZOEWFNf1MHSP89PGB9E6qMgPoOXiJjxBPMu8Oi1wYAMGqAi1xgpdjban+pek1s97oZvxt
cJqrn9X7KqfE5yqSmX0uJ6Pc5OQbK3fA8gOR2HJzEtGCSaMWefvCIlsJ+qQGvShXiJNqUi/t29op
D3lh0C1U8jWltmW9mfEIOuajkh71fWMKxGEZ5VCyPNFh+ItvcbEzGjt6TCt939iDcsl7dAVagXXF
yhuf45nbtBYMCg1RMHhzB0W/25OqNWmS3VmtFwvZ2ImsVg/daEhnv4bhkTa99IzdNJShokEiDUrv
d8FPwUgIw5v8ot72qbMml/POaiU/BAgFKIpF8JY3/XUY4V0yyClNGy9tVPNIJOufDaPMtnTp8u+A
bZ1dlwzfP34PywOQuwJMzFx4NpDMurt9mzHoy1wMHYVwUlJbwZRpUtA8+3iUZQwDUumNJILcKf3H
+ed/zSwqDSmqkqr0EMuowQ+m9cFWCvl5wkt8pd/63oRm/hDsXAACfOPboQocjkfb9gtvEMQNPpgW
akLVtHLPvrUkbpfPTP0FXsHhynu7V7CCD0o6k8n+U1TThTbHJDsRQF2y1DA3ai3KXZEbv4pRHx46
dOT+OHhpbDWLDDupYpgbdBF2Ek7BG9OYfg5ERvte9YULhV5DSyBBDrowcaeQOv33f/0SrCvSEgjD
s4HwvSJTZTbWCIDCf+rCljoNzsUo52f1oa8o33481DtJH0HIHFDKfHuO/LtPUaeo+QKHKT2oHj8b
srwXUXX+ro+DYJ8KDMMTTu6jJks07+1p1mJs6pWFNw/x92fCx28OvUyqdg5FhfvpNkNrVZnRNE/U
O6V9b4tgJ5zR/tLZiTj2cS6OnVHXXhdql7xLgjXxsQXPD1uT2dOC2jiCODPN53Y1ilFYorB766lF
8vmht9XyJMpgP/iz1Jsc7bKIXR1q+kRuHn8XremfpA76X0O+8VJInbqJEyyGxlD9NvhYKeVCaXcf
f6b7UwcxU9BwtN3magaX8ryh/tqbDqY7YzPq4to55T9h3xvUXOzqJBtx7mkVgFlNZO23j8dc9N/m
QSmkEqMScPLb3aBBhug5nPLommp68NoHDvwiAwsw3DGaB3uAe42caniUNLXZDLWUXdAqTzexORWG
GxrFWkJwf+29PY46Q+Xm6IRs6/YdtEAJgOTZ4tpLzq9Ibb6lmnFIbHZkVubdypqc53azJue5/zXY
XaZNziwo11viqrfCfvDjxgcpgFbux694OSWIi3Mrl+CWoHxxsypdoI5DJ65q46Sf7MQnB+Erb6ph
MI8KGeXKbr8/4ilz4BAOex7LCKKH+1xYpZ4j/IxZ9YHxazL0+GTETbEJR2ntmnx3pLl/Q4rKzXV/
wue6RP7WDuKKS4dtuBnaXS6G0trkkjxGm49f4+Kgf5sXUS/Qv/lKke+urj6GyckRD3tAaTaFFu01
e+5eCSQE+2GYNpPfvhQxqCPK4TBxrJ0RjEc5nfZFGj+O2G/pCkXxhASGwMZFVmUfaMEFNZmzCOKV
oP8+mpqfdSac6zMgj/v87lmR0bP8yHTENSxGFQJIZr9MjZrtig4dilwW/TYfDX+nF8Na3vneN6HR
ZSDlSDZLH/B2A2WxXVUZ9o5XkRq6q7SR9iAS33cDWc/+I+loniSd4XmeIFG44m+HkiZzNCqBDFco
rHTTY42wkZy+X/nuy00671IgeSwzosT7tqYfxlITdUF0LeA10iyICcNgEu4/Xl3vbVKuBtIzlhYC
JvPP/zp7TUQOoSj24uo7/lMS+J1XUZM9l1I/PAl01E7/z3AzTxelCxxU7i5kgDu4ixTsUWgeCJGa
/xJiljtHsn+piTrsPh5sea/wBqmP0yfDcYBI7HZuyK2qRTTIHHNDZ7hDFP4p5RKpLhwoD3ihXiO1
/o+xDUETUgu8yLcKM6jX2xG7SS3CVu9pg+smuOJkqPZIf7Zup5X9yum6qHTMY0HcodjBATvDrG/H
ijsDQlWmGkA2tL1a+3sc7YPtYNfQkfvmLPWNtLVD+5eRv6qBehzEY6Jf8+FzmF7rCsihjm2if1JD
yqHJtBfSoG4qK/uszLxwpW/2dqKhJJWvPPYiz+Sxqe9Rq5xl+gD4zMv+rwXXF8IcHNJLL8aRxo1S
rd+iU07sGkb2Ni6N4muEYqBrNg3ejXLXnTsFlZfIcpqVlb88MHgQGmFYcPIGiURvH8SomsqMYsS5
MTFTHubW/HGQBJxWwNsrk57ndHvfWrODADAFDifSkLtqHzL+Rumk0uBlYYBiE6qB+0Gusq8fL/fl
Vr4d5W5CeVAUZuUHI2VMG2y6pmLgYCuHWKOp5a9a2b11DO8nNfudQU23EEt4i73/+pCKhPCOXdWj
F2TKXqr9T4Wt+pu4hlQY4glwLvvvUhRcWuWSRVezP0fli4i+jJFn+Bd1+B3YnhFd1Thz03HTlt2m
MK/A5Lyk+FnHv+rqnPb/BE2wmWQEePaq+o89/ZpapOzxGHB2lFzc1v/eIy8+OmfHRs+lQfz7W1Nc
g+EinF+9o2FSUMG4PkZStHGUV814lqZPsrwjs5X658ZBLyw6GOW/TnfqlS/I5neUIzHfcK3wX8nZ
5EaK58jRnHWGfmXB116K3Sz6TT89DqGw1D8t8SfL/k1hyNu+TphxHuuzon4tnCe7BQGlbjOkhCXw
21ZywvbE/fhrL3IbgmVQY7OKMb0+ygd3+x8xBDGE5FKgB1talK2jfEGG3/jdOEPwUKphgDx8qpyg
S+iXHFifi+6utWbo8hYm360C0ooZLUjkjsL33YWfxoMNmcvvvaYqMB+Qz1FxHI3mJxYSFIrC5A9N
wGQ7JcZvxY42svIzGqn0ZW4LEKfEs047d2K6JPU3e/hnUv44yjGx4XNIT63+UwJZkU/FY5w/DM0+
yq2veq4+G+lPa6B7jDLGhrLdyqmwDGCACJObAhLnyl1QfQ05DK3eTDRPFfCvtfCTROV0g+Osv9cz
I3tAs9/VnNJYGXbRztXe2nTgQWcXNkAOdyG5UmZInBnD6LU6Hymy6vIwTIhfJobfHPQIRB7aw53y
TWj+oUmz5DVuNeNR5ElxjfNOf2za1t+YQGP/84VNWQZfPvRGwTQvgJF5HBthEgWyVyNImyNevde7
zN5QM3PLGYj28aJeHpSYvHCWUPbTnBkBensmy3YayKPIGQ3J2/1YtBkE2GENDLFojvKyuaU5+mcJ
TQSP77aOBT1XVQoVWnsqnXxO5OYElNlNktcuTVmDXUgrzcB7SAo2UQA6c1J+RX7228wLzc2q+hWt
0UMVJ5tugHOvTVa1Erksj/KZWcetTt2CxOk+GxQRP25G5A2KwuiR+NKkT4YjiY2Pl9ErLRbt34/f
+/Iu5B/k1SNlChIZWPfte0d4ozQpjcueKsHMbpyw3ndBPuw0cy12fmd/wdLnojJoJM70ltuRplSf
QikAtmAhd7YNBLBGaL+t64fTJQgPFNX8373Rfv54fssqCF+cmANsGmBrAGDzC//rstLSHGxRmExe
Dzv8SwpI8YHWFy70kTJ6GQVtL8zKHtMbcnyM0n/njYR2lRiLTaMFQCnI8w4djNSTCQPelZOqwy6q
j398/JjLgBVr9pmoQC1kxvXfxQkCd49orE20OzQ/h9hVK89ZWZtPWMaKTS+MaKd17Vr3851vTxEE
BDK4a7KZe23JDCm3yu8VvggZ8zQoNtVu/CCAAnQrq2yBEWTfwTQHAQn1hvTpXshxlEZgWrYDZkWN
zK3SyeY1qabPSRFPIC6dRv8z1mh0OUXyTAfANfGl/F44xnDQ0VX8Xg3xJy3oqn3XaNp/jtDgpZjk
cjwe1Yp7CpmapFVYD0Xl0doI0EYyJLcYinTleHtvGc6dvre7Zf7Od8swKQuAM0ZZeaKeQBUl4fhg
I+DnKlAHHxtN0vfRUO5kFTNxAhFzK6weKfCs8tCK0HaAsrJ93srfoZ1Nm2R2YBnjYVh7yOUhPCtg
0QaYfdznbtDtXrEaFWluoyq8EBrYZ93oi6fJjr6lg3C+GVUYP0am9VNx0uZFsjr9qbZEC8Cz7p4R
p/4aiYoeRSkna1fDQp1L47CewcU0MflAlAtvH8tuWqDhZpt7TftNoEN2Vv2qOuuJ0X/LMpA8WeDA
zfRH4zLhEXRtMIXZyWkRfmvl/tyna86T770llgvcPPB96ETePU7bYH7T1nRUkyAsPgks4fddFk+7
j0+E90Yhd6XuAxUD7rB6O+kWDHdTArP3LDsNL+0kUP01xzXLjXnZ3QZxIMNmbhaN2lnm5e7cSRJQ
DnKZlxDxyYcgU5a70jamrSmFgOyH6D82SOYvyVjUogkcNYCst5PqDRsT70LNPdzFmge5lQkAe2ul
j7g81jhnaPISt8xWLPdbTW3kgMzbLBDpCAKI5fVzPijJbwcFxo8/0XsLk7LT3MJiv8yyZ7fTUZUp
tBLJqT0uMkQ8WsU/qlZ0MKN6PORoQvxTVOpRNM34oxtGsQHm2m5aVYtRitY+RVa2pk+2wMvyfucz
FpIw7xkew114UzRgMCIMXL067I+tbrh2VCDThamvD5k5jeVNnvbaa8iO2eaOvJOb3tlOctt+xXdx
Zn7qTk6zPu9dJ0S3xkF998Lftd04bbpdhFk5cjC4v/6w06h1kZYcP3WNI5/qHKdCOWmqyQ01AXwu
SbVfH7/sOTy4Wal0cwhPZjg3PVM+7u27LtphQu1zlD25Br6ih5NACjB3zq2CTkia2uLUgcb8lCuF
OAlZmlZqcstvzbmIXBqNcn0mvt0X5ewkrJwpShQvGdL4k287xyKahqOfaHuQlqDdu9o/IPf1Iyui
eGPknbm1sHNQJ+zyxqnPVpqAi0XO48yMJdrsWBEsXGwCxWxoLqWKR/M+OSdqEF5G6H8/y9RfyzcX
J9E8FP1GSHesL+Rvbt+834bNaDi5QnUhn66SYdWbQaVH/vH3XYSHjGLj0kpNBqYETJLbUaAWJCHy
9rI3k4M3idqkRy1XevTGxsFja1WvpWF0uxLB9ZVrb8ER4MqjqEsGO9fwGPpugoDFy852mtrDOhlb
uTSuv0m4hGyHtFcfykYZj1ZofM1kgIhRHoCdxOrPG9vQfh0tLGVpJndYhwT+a4LY+LHo8NXNq/IH
mPUrWbrsKrHTnEdnSD0prLnHKcv8qycz3wSBRPVYIJu11wZcWftC2hcgJLZJZkjfaZuo+xHL1pWl
vIg1mS5VWMiq/KJZcheIJ7lwOtyl6TyWFbKo1K+21oTfZzQqGAVoTouulRUfVj7vfLTf7l9GnVs0
yHbhCrRw07QmO047vfZQ+TuA6rDqLwYVQKnogEjvWmLrUo83an5Iq0/o4rh9f24gY0jZtyACG54+
B3W9nY/ZQtepdT77PYIRajHrnx2lCC8r52fRq/u4ibZJ/tSEEg4Ie+Sbw5buh5IeC1/DyhKhHdFs
bD3eBSqvP0T38BHOeRAbG6nJt2HX7yMr2sPEO1pJv4OHu0UNLwWeEFZIfmbhcdCzXR0l2zlQTBBF
TPhrPka1w7HRAwCfwFXAF9s7zaj2mY3xNL8HvYzdsr3XE7H1pRPo7UNiKZs4+CXzNIN+aFX1UPvj
IaVGgoBU1YURFyPU+I8/wjL9pcBBf8wir5zrxvct6cysZXpVlez57eQW0tS5MSaDaLc5F0kbA2/k
bR0G0Exb1UwquC/1hABlXJ5H0/pX0sr8lBiZtfVpUWwwhg52EoyDbV3Z2iPp25qo8ELzAjQ5sl+U
ulgzHP33RhtObPuKlKiUmIwmP2aFKC+otCoUDXvpQZ8C5SmUE+GGQLqV3tZ3ctX4uzrRlAc8pr8D
cfAyixb5LCZTbqY46ve+5mRXLZ3Wbt7lGQnGgBY/ZV66DvQhb08vc9IbrR7BShVUC7ZjOgT7UbXK
54+/33ujzKQFmjUEnrSub0dxCtnoIAa2UP1srMRyhHBNGYW2j0d556ojmgGxhjTSXBK7DwqrNgt9
WavbKzZI1plO2HcVLwS3StU/gwyfT9NTfB+7A3W5TVzVCNhY0eS4aRCLB96vsl15nvnl3R4dwMFo
k5OkgdJFuuF22nlaGVUgxcW1cjJto+Vx79kZqt2ZCIy9KMOfeBR3ux6A3ybLCb0wsLc2Im5eP36O
5dv/H2dnthy3ka3rV+nwPXpjHk7s7gsMVZwpipIs6wYha8A8IzE9/flA++xmoRiFo90R7babFhNI
ZK5cudY/rDAO5gORa+jn22kxkmhK8X0p3y2O9dXRUxzVIrnaOQbPBtGBwuN+gYwTPeazJknpdBFm
H6n0uCC6eQcfkepfN1U70fgsmVpHQdaQxQ9BiQvA6YymCctUU2bpUdKrJejzoQ6EWQ1XTg0Owrbj
9CCS0byWZts6gg+UdjL0Fy2Eky+KZxnA0FWenPIMdc/T8TV1KbXUGI0HY0wQY8ee1VUm3GqaKo58
rng6DC3qhK6TUMG3Z9TTkuL77Ayam2T5O61DqqxTs9lDEOf3dBgAEkXSgL1ia6nvJie1rmzazrdZ
N4zujOF7cHkhnB2g3P7gdCHshefMqgN8+vTVVBR93xvZY1Y0ik/1qYRPlVIwGvtjqyTXZiLkvT15
dnwiOMNZvWrJ8sn4cqdjtvrUMo20eApclLweO5N3Y4p0iDVV+jcr0ZLrqaI2rSyLcY8fBj6XoVlf
d0tiH2fkHb3LM3CWfVKbZBOsmqWojVHbOX0aB439sE6WGq6FjduKkWi/NwgK/5RmSd/Z/ecbgsaZ
io0ujTqwkttdF0+GHmYScIVGKrMDZQfgSsgo7oxyln0ya6B0YaGsX5W2yukLCfgNM7WL9DG0RHlI
Y3xQM+TLDsicR5+aYkx+z6owPrS0vXZGPm+LIgiGcSiuWxqQOHL506GzaQx1Yfb1oxh7w59iWdzj
wJDiP5geKn3KDhG8TrfN4+rawuNgQKzRS0t9+PPyJz0PCau4EQcuABqK8Fu0WGiNOr2arng0DHAi
SIr0x96wPCWdx6c6nWdk0GnwVPqIxHLYqTuzcL6luFQhkQ948kXkY5OTjiouEYs8Fo9Qa2K3hDB1
1IUx+OzA9+mQ2UGppHueauc1OcAPxB9b5lZDjWVbkUYOdUHky1YfOLj0gAS1Dsj06sLvMz36I5Lk
4iqWFwj+FZKnLmWf2K0mgRx7ZGb3ZZ2pXtUvNc1HTf5i1IJNn9WZdqvlsvOr+21lViOJAbuahiuw
8tM1ki7lYNfTJD/okvqRLvlAxUlHuyccdo6fs+8APoNLEPAWyrRwutfd+KpaLhXgJeqKgRbp0SqK
PyxsJ8sK6Ym2zT6FRVjvHETr7zs5CNbx6DysBaiX2uPpeEurly2tfvkB6mnvxtaUeGaU5ztvdRau
1lGQjOauQ/mZ6uvpKGWWh4jFjfKDJBXoYOMNd60SsV3K7MtOhes8eWIsHSrLC5eNQLIJjfWUKEWx
dPJDbKrP2gqsxdwl83QQUT90MQ3HoZPvw1p9TszOVcHZN27WRs4xKuiWlpP9/fK2flGp3s6wDs6B
lILmAqnj6btrwm6TyWnkBzuqZ7804zBACiS9USpNuLkcOsdUjrOrJZTTn7WJM6YLJzn+4qiLhnJ7
XzgBhlrdsY2s3sV6vDyEtCqOpp03VyhNfp/MPL4CPikd5cz4EWZZ7TetOhOmJO3WGLPiIVmq+Gtj
hvPnFu32q7xSjVuR6OZjU/aKRzzHflUfmjsOMueDUopdd501dp/OAE1MwDnkGzDY8I8/nQHLqtJU
qDXsQkWYvjlCHR8H5SlLVc+pRgNWMv93N7bo9ml25DWt1OwkDOe9csoKeDWRdYEMWsutp48Qmlaq
RiVcELWUbjRDuhNa1AVNa023BVp9N12cfx2XIb0tZTQEMZis4R2kGl4bWZHc5TkTqkWLcsSZdvhp
9rnuh12LQXMO/T6to6uWJOeYcmQHDdlPMCqTfNfZRX3TJFrvyRLS+94yw6hcZs28L8NEd+2qkO4U
TWnwWyyJ9RaaTUn57vLqeyPEIgxCnXzV80G0fRtPmkmqU9FkMGxmTTroKNGHptYhtJEoDeEy6cVd
ITmt32bLVT4uz32T+7mG9a08dMZ1kdKDJQnsw2f6n45PUeNR2KO2E13Pgx4PCQeEaxU5BgfB6dex
I3BUrd1JYMX15qabYyQTc5hLqQ1GJWnTye0GTd458c4jH5Vamk6UvBwOvq3yXooVUb3yMR6bKFqe
0Qxr7+U43WvxrWv7ZO2v5CMNTOaqB4IA2uZcRb+54SUQUJBZ/+qsj0E1jVnQj2kDoHTXg+A8+lFU
oHlEGkV9H0jD+tavzg/bJNIa+aw8plmNvnfdmdRExNR9rkZdCpqwxZlASx7mTlGvUy02vKxCN16V
ps5X03x6Bva2l9qdfd31kRDzIrcgsNFQOX2kskMDxJpR0kF+7jP/Lby8qItvRQVMJdLl5OMc7gmx
n33blyFBtCPewz3nRT/31SxgED2ZcxUqj3NiRF6P7KmfTtX4qyVgVJDoWa4irzSJKIqfvpgsI1ud
0RB91FslOthLbn8WSLdfFVKlPV/ex2fJIZkZw9CJYgJhim12SFqPKbLDyOjJbSYekuxWOC1GgI4j
5R7iQprs0WIPVNTebyAJ7wx+jpDB5OtFPJJqEO2WLSZiyfAzS8y+eByRvzsivRheZYbVUpBQFIib
2FvJwdjIH2Q7roOhyxVcCqohKCiKu/VohF4UmfNOSD9P29eHAnbMvKyUwi1n3c4GiYM9Lh4TTe+u
KWrLflVVzjGLWsPNaBpdD7L6PjYmL5NTVJuS7CpU872y6jkWjMegOrLK23CN4CJxugg0IJUY/Iz5
Y9ko97OcRPdobWoBWTZAJqWp/BxOh+8IOfOnEnPvPCt3kqvz/UVWwdWBywPVhDObjGKJMo6WAY64
0J91XYqu+xTVLCmuex8tryDXmr0t/cZbg9MCIA1HR8YkR18TvlcbLEeus++KKn+c67JFhrV2vrSx
hBtdn1G6HG0ZeAeVg5SKGYu0a4JucigSXN4U57v89CE2eUVBjShrW5E/SlkiHRpTSoO8SqOPvzwK
5H56PDRoIeFv4WFF7yhSVqTxozrGYOxkRfLHEhLT5VFe2KinBwVlGFqG0LYRAaTmejqjySzrTT+X
8WPkjD6HuVtkn3It8eEqHSbjs6O+S42bXvukj6VnpboLiNZ1cuHPElbD4sEKZ/SYE3wKZbdPvqpL
9qCVN4b+Q0Q6hvHPavwxnHCVyIBeitGzO6AmTX5FZn6wy/EjRKg7Oxo+1e2XCo+0oK3/RO34178X
BEDOQEAEHARbVjKkHxGJRI0e8VS5tQtJxSui2814zoqVgBRsQIRICa4kgW2+jcbsRIbSxI8ZwvVX
tTFbXghD72p2qkMsWVGARUfrjXbqeBZYuqsyVxUXgEO380XfWJ0r6wt8M9hZLnOb06FD1MMR6Is8
jkOq0dzAbFBeK6SX18355odbxrpZIwBytdsoWAtniBKrjB7Lpf0wyovz3HRW/0EiUOGCklhccVjA
7395UNJp4CDk9YC3tgl93AGiim2khRa5y68XjCJuAZbjvxJOhzyTBp9MdM/p9PxFuRIzkVxVsdOG
3H66Pzp9iukK9yWqKuADDTM1Psn20vt2OSk+yyi6TZoiP15+0RcbjtNdyaiAkwCagMdBpeJ0VKeg
j9bMbfnYO49LFXpKjL+hkaM4VrgVDINlPAg42uWHCQyuPH7IJW5zehCO13V4VVOrMrOHXlwj3OJa
9tOQfNEbxzPn+SqbrxQNdxroX3CziuqgjbGbas9Kca/FD5ZDGTgyuidzUQ6zDGa9y9F47NyEY9VJ
ikPYF8cOqcxB6f0euUyry74WAJ+DOQcza7cAFuMet6CxHa8uT8l6U3o9I5QkqNDhNmutyBsAkqcz
Yi3sbXlMxvclh8NVI+OL1mAGeSVVskZvDg2F3hqsoBD6Xoh8ydpOhkbrdtWNWkVqUEndIsVsp4gX
DqX8PUKZqtsjQPsscuNdq/bRNf4ttNAi5jq0izDQUra3KUb9Ku1BkhfmjFzWUKi48prJDfo/ukcQ
mg8NIdPCvPV5KbDdmsJPlyfrrN+HtAQ3f3uVHWQVnVk9TlOUxXprSk9cva8QUalvKktKHus47wKp
NtorSXR+bsi1L40kMPMk20GoS8q71E6cq6nH4VhQUjdnFbvxQdGeZ3to/b6KsneFmqo7y/0s0VsR
OxDyMSchgtL82GyySnIaYQ2t9hQqERcFVe8OEAmqzyDMv0ihQIUMEQNPVsPqPlpsw21MR3hZMgjf
7qzsgKXS4OEenv7iEQxsj87eeo1dGRxUik/XXFYtUuVUk/oUVlEcpKbU+SKKw53K0TZgv4wCRQZ7
Mzj4dGlPR5nqPC7HZbXSmJP6gP0e265p+uvLS+JFheX1KgbgB/AKaDcIP1L67bkwFEqu9LlkPKWK
0xzMVp+9GqVX+NDyV5QBbsZMy4LMzj+Yq0bH3ImgHNI6mCdEfx27b4OqmLIrp3SUG8RWfm9x8XFF
/BzHSYxUsv0xNeTJH7SyuqHObhIduAGhrNJ4aqTEQalbzZ0TFsZVHNelpyxSdqA4a3i6XFgod/ao
vuFT7ZWNrn+wMzP39Mxq0I+z852T62w7MxHMAh0Fgit56MtifJVDJvW4OD02gU/kOoFxQO/dm73h
Ogko899OXnUf+1D8Husv/Y/kOdw5wtYls/kKK7oe4M5ajuSWePqxEVru1bjt1ScAn1ewOPXW8k39
qHBduPy9z8hiL68J6gJBKojoIL1PR8J60S7Y/epTfWcfzWP2MB3qa+UA09qNAsWVD4WnHetPQ2A9
GUfrRvbLY+THrnS4/Bzb83P7GOrpY0ymEMkgN+oTKsGugRRcbnzR6mOrmsA3d9b4dieRK4NrWXMv
MhOkRDavrGtrNSVGbW1SSuPesqNPXek4O7fvtwcBO01Zj4N5q3tLQtW0YV4Ank5wU6ySNAkwkEt2
XmU94E/WCbokQCDo9a/SdRw/p9NmjDFSrktdPpoiwr0ZrjVy0FW0MvNDH7GML7QGincNmDlPypa9
xXP+jiuW8K9qDmXtLWOP4vAMD5XRGzkzYU/O1XrD2jOu3IwC2GtFGeC/u7bXKeFpp+9Y5FR+CoQn
HqngFsJdgB1f5Vyony6vwC048q9xqIGjAUItjD1/Og4aIyG7QS8eJzmdruNyGunUVl5VZRbHudJj
LtrXrdeGRuvbGZqugOGXD50hh0dlwJOuL4bKZSVUgaK1w+0cz7G7ZFC/m1aYx6ierkV8lQ3JnyNe
f16vtLd2nT1DC0+PlVp/m80w2+mjb5Khv96IvhA9rBUBvZVPmGGNh32pFY+NEz3NOuXelu9kQAR1
UfFJXD1Co7JWZPvXNvPLuDodIiI4GRXt2dOZnAFCWmiYU5DpFONjXuTJTS240vV6Ebl5Y/3e1Xt2
0G8sEhApIJQpqPG6W8RCpnOQjE2SP/aWHl+F82J7uQY16mWN/Ne36f9EP6p3f+2s7t//zT9/q+qZ
5m3cb/7x34/1j/K5b3/86O+/1v+9/tH/+Vf/ffqP/Mm/f7P/tf968g9BCXd0fhI/2vn9jw5ToZcx
eYb13/z//eE/frz8lg9z/eNfv32rRNmvvw29sfK3v390/f1fv62ifP/1+tf//bOHrwV/LPgmvn6v
2u0f+PG16//1m2QZ/wSVRyd/hdZwuVmLo+OPlx856j8RhScPAXlD/Hn5UVm1ffyv35R/0k9BYhr1
VBQIuZj89o+uEutPJOOfLAukH7ifrcSx3/7fc51M/X8+xT9KUbyrkrLv+K2b1Y2aAEkQoPS1zkbJ
cQvLlKZKxJm6SMGCw4qwoID09CGLn6WhX+WTc12VR5F/LctPuXVnW0OgAKjsp+q6kcRxatRjjHik
PM07EXlzcq+S2qROxESAGFxAtuI7eTWFduNINF5klIWHKSu9seudoIs1ESSmsxcdXwoGr44AuhLI
q4P6WmfC5FNsTrNw0dNhTU6DZEEdi5wX2O9Dby5m6A5xBi0t0nR0oMdSAphrygjnulFWSs+4UC6y
r4TdgNkZDrkPYpmTFpRWKBuuLIwuRTa5k56UJu5/b7IpbIMyo+XhrvQkmvyTrn6up2W9CaIN+nuc
9sYXRB6mCEeIea79wbbH9LnsnEWh1GosLeDYpAkP65uYoPBEp4DK4aZ+NEe5zd0aLIV9gwgqXzNP
S1ydjUXt34cdSCuvmmGi15MyGMdksaOjZM5gPHJJ5PohV2NxiOEHoiNRayYgobwcj0ljNFD7RZn+
HhnYy7iqHism6qVlurj5MIo/Gt3EHiTt0LCpQ84x2vhq3vlxbcFtTzK9LdzSAC3kmk6I0BZiNA0t
aKVYZOyjqxK+YwwjxdMJNt/ssJkAuoRd49xkUW3UyDKQyXNl7qrML6MRuVVcUerAVGemV9fSmsNB
yjG/G2yr6IMIkfDQLWPJiD0hSdQncN0xPgqyiNmbKttEXrkpdW/MR6W/iuQ6fVAkddjDOm/yiXUx
oSYC5YvDlmboloAhiTQBv47+q55o3bUp586DmTdyDadW0SUvzKf6updSygt5Ts+UNhxh7q8gexJj
X2/ss31N9EZwjcotmxqG6Sb37VSoLTlI+6BqLVwk8qTvcm8ZbDW9WSwqggBTx8JwQxiWkzsh6bVX
Gtt2qRBlomS9Aj4gLxPEXvzrXqX+S4c/nFgyugbJqH0QWdO9S+Nu9GdRtHcC/8RrJ4/odCuJg8ZK
Yt+hiQE5PIRKtOQg1OKh3wNlb843RNUh+UBQpF4HegCL2dMj1aKzQQ02VfxYQbjS0VvxSDWi/bWb
7F+jIDSE7CSwTvLR01EQlcNvVSTUyLWpvJ2TMg/ycNGCVyfM35H89QfelucZZkXG8ZFXO1Vga5uM
rsEsJkR9muZMldnvnME23osWjp8CQlostv7gzM5nQjOKHHrUeT2GiztRerPGzp5g86K2UslLOtEM
GCflp6WXtV91Pb7xCe4UZmN5GPbObtrM5Y4KzmZ/nY27yTHDOa30JMFZYIjFeLPUpoT6gf6liRtc
F/u6qQ8gLOfvc4k7tFfI1bzTcN+cTi/jr4gmUA7If7HRTz+wVErAAdCUxxcRqa9QL0IPiWmB6Are
zxbN/z93PvV6+rw6nV4GXOkwK0GcJbXtDCaVVISwBmVfddosQJPY8qHGqR9j1PY81Zqw5s4zdLbR
E3tYuN7+mM3CejbyaPpFg5j1SaicoJZFoYuUZkv7qmSC88xF3w9T5EXYY+p7vZmznVvE5h771yi8
7ypVTBF7y5kdbQTkqxqDk1SX0w+9My/XZTZZH4wYBPRcscLBF+XhjkvPeXSgvQZ/GW2CtRLlrMvu
VcASkjNjQM5yNuqeczYWWbAMybBTK1gX5+m3pLLJDCFNqfDXrSxlVUXGzOeUfd3q4sNUTGhvDkTE
QknzPy6vm/N1igq6gxg/BxFliS2qc7FjciyuvP4C5eK+dMbqkzSVAgCdpAdVHaU7t/W3Xg29DMhL
6wmIptLpBErTZJRg6OjRJlVzBEWfk1WOqS8myJWXX03ZvBthmaCnrop7L4n1Vp4jtsy2BpVvBn3T
DUsQKfjOuEZtVH9qc4jcSWWqGYbqdjMMPn318UqVuwrSQNTU811h1XIf9FEzIWbWhyLI6l7W76fE
QlUrGiXO5MuPu5mZtaRNTwPoKXA/FfFmbgAnSyvqdautUjVAM2vytX7GXAP8wkHWyj1iwbbk9tdY
cDPxIiSj5y+nYykw+ESZzSpgcyF/GZcprbGFMbqPLZYPrdfNpa1ypY5z7ZhMk0aZI7IRK7LScfZQ
3JRXg54sm3wTQ+WvRcrhctCz0O69AhbTh65DFdOF76nq/mIZYemGypwr1788X6RN4NehiyFiIG8i
bIYtlmKUiRYos2bfqYCVbha1nTFVwI/k8lCbWLNOF9GM3H4FZNJ02hR/yibustbkeNb7WDkuir48
GUvYkVimbRcoKIB+QMJW7ES4LTj/ZVj6TevBDR6aROz0K1XCllmKhRYUZdK9T5smLKF5tNJBQZIY
tkC7qmTQJZmu+2xSsL4pABp4aRhTQclohZlXIF7o/2nhYt4kJtZVR4p/ydFoC7ocQ+ck5Y0yqrlx
O0W5VR7Rb2jwH+nRxQQ4kdp7elmb4PnyPoiq0xcifkLx36zw0u5HsJ/cUjAx6O8dlNRAzS+xf/lj
rRHkVfD8axTYP6vbMtfml5zoVYgO62IsaqTNgrwv8ztzEOb3ykxNND97O77RwqI5ZMa43JUCmKPg
YNo5It4Y33np9IKQotu7tfosOHRRUDCInnB221a7rVX9Jraah8ZMftAOE25pW590rf52+b3Pox13
U2DbgMvoNKGlcLpamhIYTDlC4aP/NwTZ0nbXcp2PnomjU9BLlvXL80z7j7YnNQbAvJhGnI5X4PeL
E12lwrgT7Z1TafmzXsTldcY1unD1JNYQlVOlo+6AWrbAme75fG6RP3xprv4v6nxr4e2s5x0miZ7A
7eKN4zF8hvZgt948zsgc1k6PHmSFhypVCFMZETHKTA3xoyoRjmtqA+LZiWn8ol7g+kDcHlaAL8hS
VNY2h1sbk4VLraYH/NTw7Kb8ibLEbr9k/ZD/WeArhJMBVsQT/ws3aUvQtQyp70oIzoGcpbDJ1cg0
vtVdrExQTaDZHbC/gJhWKohn5UjI4nmbgRo4jnIZ/zTpbv0BuKyiMAmRu3alArofspBWdxvjfdgd
aNuVKiWcSkGGJV7y37ssW4qrKLPTBKZbBisgsRRpry2xaTm+vBUqAWungOIzsk+b5eREYVWXia4i
b10cukglkU3NERXJwvy2TMsku4uSS1+wJwZwJg2NOPZVOjmusiRT0C216ulJaTzptpR9vLyxTg9m
ngycHVRzuqE83Oo5fbrQHYmPPWf0hWwrafyht7XJVSnhPNmRYnz6xbHwEZFxh0LsmaLbmT2zECOw
DVW1fIuT2W/tqPAFDQ4Pl/o9kZGz11ovC2gicwlHxYxfunmtWO9RJhUgIntDu4P9YgVUbhDVsXJr
5zK0ueczhetYVDBhS4J3Q7LudKxci+yVv2H7comSCU9FQBKDJwrF+uZoFLxssGluNSziIAtHvYmR
BXSdJkOgBVj1ocmiPWuE87cnfedQ52Rdb01bdJAKaV9TOou3l/T50Cn92sSGaWe38695Dq0vfzrU
JipYeiurZc5QSVy1wUxVw7M6pMKzfom8y8vnNFF5GWoNCwoIUY4eGm+n86zaKYL0wjb9pZSHd4Pc
zp8qjFzeL9MM6qSLFD/LS23nwDvfuoC2setUWbkyThPbE6+dyzl2htQicx6tZ1CWkutMenrtLJ16
FeWh7dVW1blajJmCmXRwvS29ehebSft9UFrVwOLFGN4veaPuFAHe+MhcaxCCX8vEIN83MQWyTpqV
WW/5oz05h7rpF39qxXhosU4KLs/8W0NxEaVCjAYJ6LbN6TtWEYyswrT8Ag2vK0gF5j1cuuwB+7n8
4+WhTtOol49M1X+t96/nDMWj04+8KHVTsbMZqjMtz8iJyHI074WH08LN36NQPFoTXuQYtqOYEvJD
uhZafjxZeXpQU8X4Q+ui8nYqUmNxB9UR6LqUy609hN3OMt6c7H8Njm8WkwmiFkWczSt2IFl11Ccs
fzE1cUMlXRyirNEfTYhPfl7EsHRwL/pEWSM/FFYD9kxtk6+RNTZ7mken2dzfT0KXciVhUdjY9j5k
rHRAZUC1T7I5v8cWMPvWmc30UKDyeqWV8nyw6Cl+tEZZfKg7Ue5gUd7Y0DiksKeI+S9H/um3zpJF
Tmn0Ahw2JCgqkqx9mnQRHlLRfyDzFwcjE/Hny+vrzVdeae1wMODIbE9iszRnyZ4KywdpsniZg7ZD
xeX3uo5t6U+O1/l20ZXi09jN0zEtzOnD5eHf2kmUjhAA47q1Lr/TVxbobKXO1CBuYMOJiW1NvEPo
JbzvVVV8vzzURoH+76/7aqxNaJbramztfLH8wYCPJqLeuKnSTjtGkmhuZzNGfCKzNKrxy/BkWCPO
pdGU/VFqlXkvsnmPzvz2m697e8XG0hc4ffNZn4HFjqw1eUaruG+Ioygo/SQZ2pNl3htpGxilqCwz
iZHK3Jk9DI90eJ2JQrtGbvydOV5/10m6Chydas//vNUmz8hlJRxyfJF93CzGx8UsomCaC/Ux1tEA
MZs0sNvK8WhWh7nXIVl0347jIceRdudB3nzn9cZAbZK6/lY9R6yqwBwHlq8NiJcsRrh46thrh0lJ
9sS83hoKbBfBGZofldDNsorDblbyjvClxWiK5G1vHNRm0tBDSdWry9N7euv7awWzXujHIwYC+GAz
lJPXtmRCSQeLTntRj83yiyO34ha12uKwJFa/g3TQ3/ianD0EROgOIP43KyeaBRcEUfE1G8XCOgrZ
lAobs50D4K0QBBiLIEDtDgXOzShWoRdqozDKsijdTTMu0oMWU6uT5FZz2xJcmtMn2n2ha+WDNo6d
e3lS34q6r4ffLNlJ6yyrHdagb1C3z7vYBs5sFsd4NGQvI1/2KBSlx8uDvjmzK+GbqgE1121B2xjQ
sIDpvn5JHekcvcyvZ7KXnVHeXJrGqjqhkfhT8T2NMVIC50q3eDWca+wjoGnjKEPtQwPe2JnEN4Mr
e4oCAdVyipubobKW/CTjnuNnDsLyntRQBzGxcL/KM4EtOXoTkzpUh0W/6jNRf24MbLVopstzUFPP
3VlRb+4TQDLrS/PW291fg+vr247ZTbE3DOSxbe51TJPvu1RrfAj/4vp/8TVfjbe58cjxXAL6Zbws
RhOx6WFfqIy3M8dvrRlKgwCOMJWDFbb+/HWtqxigmMnE1i6XivdKm0bgh2P5f/Eur0dZ19SrUfpy
LBQ0Jtjz5hIfRVRZB3BFSXB5xt7a8yTqqKhRPeMavHmXbqJ6WUrs+SRv2pvZihLJzZp0/GOYaZ+5
lZY0VO+4M7tW2yjKMVeHPRecNzYHzRbcJFY4FaF7k3rkTor7ZVHa/jRG4lbEYkEDFIWlki76p8tv
+0aIWY0yKJ+B56NbtznrTRkG5iRVDAUf+Y8hbyfMfwyv66r6S8sRdsirUD5cHvON1cKY6E7JKCRx
OVyf6dV37KZZkvKZMaOkWfw4TZUbZBn2mldvjgLjBlAt6fLZiWQN5rLMbW77oitL31arn1qj7VGI
3pw+IAP854VSuokteaeJ2VT4UolWWCHngp0FkAOtPxZLqI/Ul7OnMVW0X99ulC/Wti4hGp7NZgLJ
xDUzRnvbb6hN3FNv1W+zeLeTu54um4QJOxCEOanNAEPfsmo6dUlEISmEjnHKjpmw2t97fMyghxfL
XS31/Yd00ZZjU8qtJ8mjesxqdb7u4DQartQ0eyWpN6d6lUNf7YpW5unpqhmUXK6Qwua6GZfO7I5J
OUFSUZtjXs89obsY72ddA+BzebG+EQ6Yhf8Mu87Sq8UKit2SSJos38AvO1DrIfyxSLUVZL3T+EXU
pLNraa3jjrYxe/1kJzvjv1GzgjdNeQjWMA1SdurpAyTdFPXoENp+W07ZJw44UXhKa/QaCP3O+moP
xvh9QSkaQZZeVj5Uaolcfk4bFYGSpaiCejEimRKXRTfm8tRs2CQvSR9GMTJlSVkhRdoeZr3Zx9qE
VqRP/gpwRKA9Br0rlx64LdsPSS4pnyeh4z7e516qhkvQGMj6AY6dPyyjrv/o2vAPy8pDT0oT/RrM
anqQEzt9TMxkRMXNDoedEtFbMYEW3Qsh74UCfzqXs4FJcgGx0gftoiEsYsXXchiaO2f8Wyt1FZSn
54uEOua3p6M06IfT8cTDpM0RqKqTUZpw8AzHg6JF09EpZzXyokpajJ1xz4+NVUd3LRBTtiV325xc
JVKvmKNwi7CVOvJeHCNbK84PqD9F/uVPv55Ap7GBoRCvQKoFEgz1y9NXHFErEA6AN18egZt3I47d
bjoO0wRcydaKINPk9E70slV8sTK0bndW3ov75HZ8wESsdl4UnMm6a1/tyrEWMxKvGGpnApYxlJ8m
+5FJghwKtKH+kOaqE7mobpl3RlpOS2D24zPyPbRKO62rAUKX8WIGjiwK29fbJR1dVSosdB1MQMJY
I/dpdJSbQf+aIE88eNMShv2BE1J9sOcI4rBqJe0YRJbcvic1xymGwuTXLhqQmVWWvKoORdm1ulsV
DU4v0J+rnSTlfCEj2EkxCOAWy5VC9en7O3SZVez6iM1GMgZdZaXvEbT59bolo6y4DPYKh9Y2D6mF
AVnHyai9tYKuTrk4B2MZfmRqMe1gJN5aT8gkEt8gaLCAN+vJBmbodIKRwKzW11aqqR9lsWgHrW4p
8kmTaH5iOBGMkqHt9QTenErct5FlQ56CjOR0KlW0nYrCoGrMpQ5/znGqEWJxmuSoybP1ORwjpEnN
unYjG0rukHAUtvSqbwlqK1ES0JiUhU+4AI5Pl7fYG/eW9XrLLWFFbvE3myyw79DCK/OBAtTcGRpt
p059NoGDfqAPpD9MRh0VYCMQsp4jTRrctrcBTy42m9CbJilqvMIU8y/XAXkmKChchSmmKFtMVRKa
MVTq2YLIb1cPeQpfVIhh+a7oVeVPzbLkblMgPXx5Kt4KbCbgVJqaNMBIfE4/UavGbEKkBnwEpkcv
UhEd4h71XZkUeyeEbrA6HGkQheC4sBRIikGFbmJ3Gyqd41Dp9BsYZjc2eGW31qboPeFG3CV2kgpX
ikf1S47cwEGkhjhWpY0+b9Gk79WlqL/ZjR5/rydVfmdKE+Z8eacnO8H3LCVZn5GFARyKvaJs63Nh
FKGlAIDOb4x8eieMVvoWtmGIWZK59Ng3JrF8rM14+il4tM+zunTHy9/jbMtsHmCTirVjaceGXkq+
EDlw89j5iEXEXhXyLCSsg3ABI7FGzRq8xulHT3vLSHvOGT+1pTtaeTdZrpXeJGl3rTHc9rrx3uja
nfxg/bonx8o6JihY7lzUlfi70zHHRq9jU0pwSzPJMt0xKiLCntlym22OSRlJny9P5AYY+/dyQ2h/
lb/HAHcrM2hgSC9bkhX6lowDbiQiw087Z8pxYtfbn9NQNH+WlWMA7isGd27AEZrF3uX9bHetL03C
sOI1VJSHNl9zYp3FkVFJfgJK1o0JeHRAZeNB1KJ+vvy+by6cV0Ntkml6nBGAGRZOWU76TWrF7xfo
p1eXB3nrI6IetyrIvQD8NoPMlj5MkZRKvqrmiJuVS42tht3Y8jEsOvn3CaT7z8sjniV83GaZJVQG
VrgkdIbTZYPY/wwKq3GoJoXdrWLn873VWflTPkVJ4i4izQ/lYhQ7YWBv1E2oysI+GvK5dfzBQUrC
AGD0U0U76tB0zuBbplHfSXMX7hyX51+Q0wVQ4EoQwnxjiw5ssmUxp1gNfT1NrFtdLs07RYny68sT
er73GQVsCikOro2MczqhI+HFXtQh9HMHtzInHsDdxzod22RcTJj2cxEdi2yeR7dK8U6+PPj5jQtJ
YaS/gN5TO0dOZn26V8llJpEy5v+XuCvZkhPJsr9SP0AdJmPY9ILBnRilkEKhkDac0ASGYRg2MBhf
39ezs1MpUh5+qje9UZ1UZQYBGGbvvTsJUhc29bt7fWqz8nkw8jEK9K0vuZcPiG+5srqN38eSpS9o
0dxDBCz/2iY6uApl0pev/06/eyAo9SCyghrgRJb89VcaKaFqUJB4dipNwPSDb96KlPOnGkGwdR76
gtzJIYL98+Bvl2xtQIzAT99vi1CJwNkjAZX1H5TQxeNw2U7mBuHQJrmBsDHx8mYV21R28ei66P5R
/Yh4JG+6xlt1hu50hVSELj0s0qUfwY03cSBJYkRG5DhMIw0glHH7jzjt248AYN8K+HBP2QjwJyxb
3cIxqWXBMORpLSRgZeFYWtZUhM/tNKXtcQ1EDGKG0ApS1zoIs8HxloeQzEgLCBSjWYckIzgBYHwh
kM/n9KyQOplhkb0y8KUnJCrzbITq3s24moNvUFusPwaw72/Tjem0ZLHqPq4wN1QZ8mRSzNnXLXwf
jFY8KVBgcD+jlU+ExXBunON1yGQPAXwmA4I/h3oDmGWHuO/zAYT3r5tZ/RZhLQbWONABRRRCFxi5
XscwujSw3FC2zT2xjCuG4dRUKe8lyeE+ytEDw4CxuXWIb0Fjd5X8Amv0pikiublXoKpMH1eQpLvS
jAjZKKIxEe2Ds/g650nHkkcWWMUQkbBINeSYJSXznJPEqVzZwKwCoYTK24px4yr2P3jAitAYxbg/
eN0moAsgBIvwsf6AeGBAHDRxxaPXNpBiHqfY9DBFlYtC+HDQyhaaKL70MIaESXPu1vFJdBpNHqw1
kZIRYBrkxi9mbdlnNQP8yjs3lX0e9OEKG5I6gav/MrHFZJys6Ps3jzKdezFdv8+wQX0YAUh/bxcG
v0k3OmUs9k7T6CI52bU+aeTELYdokDWrdBTKOds214zZugIYKkbEecE+cUpQtkmr5/eeHjDK8XoM
s4pRE3StPpNQ+/aBMlsZQ6O2XaN2TgyQiLCHW1hifb9I26BxStp4YAOZbXV+WDgDZyuZPYxXwka9
xaRFYWjKYliiLCgdnEPX1wZLPZije8TnbCGcqV1k97aCIExsBIYj+giq3LF17DfAAXFX2CBu3skA
ew/CEuv47Qw6o86MWAeJDiAA78ohnD3boUF5MCu/f4PyMnkwVo7vQUoYRbZJMWLc6Q/eWztKhCQg
GEUtp1W5zLeyFjo6LLHj4eeDTDBn2hWaZXhzUVsiWcuFqbuQHzDpmZeS+Jjo5FsTqSuqXHfOOiJC
VaA+Wr8AcJ5fglTjB53caXXucLYFkOLN23tSN+57AJ/+Z4K5IBxkkKxmMztt6nHoNVlLCADmEKzg
OooKf6IubJ9Gi8gvjEvodxPU9rqbMerOdE/bt3Xor+Y6gH/qNXNGpNRrnPpJJki7qsJtHVgPozDr
AJM3IIFLoITNbQJnnneOcuLP28zIWwL3IfiRdi0EjH3NSMHrxGdZiy7lLnQQ2JL1Qxx/Xaa0CbD+
ltm9cpzIh/146nW8SOAxnuQceCZcpoM2FNnkBhouV0MQfpeGbf3b2Qkamjdt5yxV5FovgYkqevcs
9ldBr1rFhk/SH4dPXt0ET9ppbZO5Us0sizVJPydds4jM+vWI0cXY9GvOOYLp4JnFBpNj0tjgjDME
NZkK2uPSBctjtDK/0qR1IONMoTYft+uJ9fTLakEmQ7ZI3z23xKU2a0emsAETor5wqPYfG1Dlvdwk
kXmG40fkwaY1hhsVNoYJTmkTaz+4TRR9gPUy04cwQdJdYRfK10+YmgXw8FhDwkpLW/9hpfW8HvFR
1PitaeBOX6mSvZ9zC0Z1xjuq4xvawArsqg7honLoFSZTmadXgN2pro3IfFvHTj46ICiVtukZPUAg
JfrcNat7DZ8Qt88ijM8dzJ2Z+3kM2TZVNhTcy+beMbAh89DlZF00u7A816Hti3UahZdF1IeKYnAJ
i+CxZ+LP86qbp5A0IH5tuq3rfJwnSMzgbAPXFtZFvXslWuji8xGGBKRiPF6OSRd1SQ45CJsqr4+C
J9+ZJ4T5iEjxKx3PE7yVQHdKMxCHavy5NE18mNya0xs/Wp0j/HHdH746CQrD1WXTbU/4ok7ZSxMs
VHS41B+YcTSCJ3zgIEfTb2bGemki/L/QmHbZOAO4K/qELc8TPOCHzBLK0twLpPYQewF53IcAIlj+
zSDDYinGZEX4EY/0eONN6XJsIhp9cGW6PYeoQIMSOyhc0pEXSj9GMDY9jeogjbhnBtKlkoXD0H2p
HZw6medDTg1GQgpg1J16zGoDD3k1bIOvVx7HrfMyOzrlmMNgNFH0rFNrsfkt/Qy+33q/8W5h77C0
FwSnNKNXdR51vqownKarYKrFiwusBDkhRG9DZqK6wd6RmnRD+jx8k0QmBsfAqjFOl/CwgOBDSpAw
wSaA1sCwktjIfqTceE9OUNdj3lCGfcJBHfICb6LmNqRM+dnAOI52NzThYxPVzrOENzZa9gD2f4UD
19Y5N5iSmrxTrP0YDHAtyAXTwwcOGpFfSDF7Pxw5m+9LsNlP0Esv+PBk2N3EtYpRMgw2nrN0C2N8
XY473mwKk+TDUAvbIMGF9leE6Mhm6zCEbzFI6T/7cevfKzL4a2GtEOZDoDp6Z4YtUEUqNnmv8W/V
GcDZMULaX8u+tAH8lXPaDZzk1s4o56Kkm7/7HoIZi8ato9tudMfPk1CTk62wHDTlbA0EyIlYyY1B
YIS5onST5hiOzElyD+GA4JlM4Cvn4QybNPz+GzJoILwJH0K4Xryvh8SqYzzSZLyft3BJimjBGBRl
3JTGQBWwrjNIQITESQpae4YuaGgLC8kYcmad2b4wMwwjShvu6Bw+z+6dEwtQomMBzTik5r2YkRK7
Xte+WvIl4N+DuYWv9yhDZO0EbceKDbANWSKomymWEE4bzJDmY2sEu+mTUSYHN126TwLfo8nnyUFq
zqDGCcGHJnSeE+3hIySm1S/K2pXkMzp4UkbOmFwPIhAmU44LdaUH+twLDLWPbtAbaNjx+2acI2in
E8rVX/gaN25J4T5C8xCeXcAt1vSkSEWDQHIuNfwzzBZv10G3CLfoNme5Uc7U3oM7NrDChQ/Fu56y
DGPGTeRw38Jdc9ahPA6lj6Nk8cceisBZ4PgW9SYMOLDOYiFrHgdZBqJZb5IugbdI54A4UMZL4yF4
iaBiLRBSFZeSC2nyqKXyW8jX6UfiSlREQxPxuxRSG5I1agYNv7dd5EIWlTg8R9ukglz5m6pREEGA
ndU1BnWZJwkitSDVZGOOyhfbWQrwHvp2QgZdwuIFaQNosvxLU+s/YIFfGwkIYQDA4M/TEHHPToXv
EFG9bZ0CmpQWEiH0MWNWKzHeWEyRsjqywTVi8jogJQF7k8RmeUu2BMFbPa3hjy4cJMTGW5VOTfyO
bynBYJrWN4OaSUbmOTgKGG8cuy708wXpXCgiJpDXtyXJOqY3OJ/ID6+3Zb+Z30BfClEz9DUwGMLk
8Ne+TG7zttTGrYsTb//oRVN4FXqbl49jSO5gRtblvVd39yiw2zBfId2611PUXuBC/XOAA/E8Gnr0
Z6eHux8Ux2u6qBnW30Xo9yZf3G56h70G5fhg5X/emP9yqV0f6jhGStFh0qEHp61a5un3TtN7GG9w
RFhZCCW2UT6GKI8/vv6kfzN3gMAHWipyisSFauvXBx3xUC3AvVP0Fcove8Zk6cBq40Kb/dsnCToz
OmzwBGGQ9etVNneA0Rms+gooxPhHDts0nSVQsB0xdbuo0vn9xdBOg6aNBOQ9TJjiRA8VxfwmhBd0
oQRAUlSe71KLvun1h/fP/h0LBMOM/73S7uEhL6kF+xxvDYDYWrUxEoUTu24gH8Zg7jYjnI1a1j6+
ftF/juEwFDuxB6Ahxce+zysl01K3yKNPCwvxX2H9mBUUIQjjrYe0sAs3eFp2u30Fhw7AVoztI4iI
dzeohkYYHfO0qKUffl9STZYiICZ8L1bjFv1Mh8d2CPpnf4Jn/iqI//T6vf5mdWJ0CluuEPNqAKK7
dbNENcpuH3PjwF/iJ9lD1hgHdP4fGcGflkFv/+eGdu5Du3/8rzv6VQktfphfnYd+dTD6rzfzd2Um
9f1fcCzS/8JR/u3FwCVo/9+crvz1b7ZHf/4m/5/mRSck97x50eGlZ3Dw+favK336H/13F6PTf/mn
ixGJ/41jBogZMhZA5YJPzl8uRpH3b6zGE56JaRoQ+hOn4U8XI4d4MCs6GeOdYoWwnZ9Q5798jPx/
wyUDPscgnUKlFkKm9J9YGf36cThgtKMzxiV2o0WFQhfMLtZXbCVv1naT2WgQ8IDxHgjARgWfXc2c
D3HQr88U2TG5oHB05aMHK8J6tTloU+kRCiZazm7tPTE1X6RJ//op/fzNdp9Q63RIWEhC5HEELb/x
QztCi6VwRkN1eecPrM5dBSBCAvPOvNn2702wfZid1jv4UAcDsKjJnCMxqCngY+Mfah8atUBo7xiL
ZC17jHrf/e3N//kxvGIq8vM33Q2HXYET1KSMVVMN/C9Qk8p6BwHdGAm2X90+bG+icBXlvLWwjiE1
4Dfo7sUFSHJ38v+8+mlX/9twOEh0nc7o6jFE88khiselcBA7VyaS+LlqkVIK6lyft8uCKEpvmW8i
WdMLKOWv0+Cf1z5tQ3+7thgCuoHlinAWUD0QphDN9AGObvrKIRoexEvqvkPwl00zE8eXeFC/nlY/
rxn8es05Fa7veH5XjWzih4VPUGkibO8OtMBvF17oudvaFVEJbJk4nItZNXtNe4MCoi1xtItHDhpQ
1W01LFZDNsOPybp5PPKh4ttsDkmz3bN++UORUqThsN6lTH8ZZBQeBEWusud49YWX/gcr+ec58/Mh
7CAy0BXFoKOlq3zWrfmgaVdGidCHHsVKFaBsuF7ganLdpCnPY2Dkj2DKdjB6kGmJkPYGH2+jM5AR
4yOiyNtrd/H8+xEt2U0Ai4crV59ca2WsM44Zzv3rT/Xce9sdSVwv1PQJGRDks3IY3xNU0Ws3H4cx
vgDq7azi//epRP8wIWlZ04dohirINXpIywOZtQPGy6Qf1xtAl5CnKiqOmBgICAGtupqU5NcwnEXC
6zp5DwgismWrWvJGMMmBq8/soxmasGrGdqrizqLZAxc3rzdwMAJwt8p1FRCGth6aOT15JettLjEj
LHld+4fZbMMNun15tY5rV4wEt6wwpbwJm1BmmokRLr0wu4NZx53fTMlhaVTwHyn9fj6K3b7eWbJ1
oKDDUxkm77kYKUSIERzQ3NHGh9df6JmdB4b1v36JCAdC6QPb3aqPO30AO9mFrW7LczNM9+CCfFxq
9QnGEEOxBLHMEh7YCy96x0j5eXe7HXeE1TLUo6GoGI2mNUO6UxjlC0qhJxd9+nc+J/GA6VYPe98k
tizMJ4SMH3UK1xKoWVfiVhvsNMWFou/sr7PbggE/jWIT5BQAy4PbZWNzD5CH8spaEmOKFF4PSdOD
bBjABG4SS+l4jEE+IddqDvklm6GdSPDnU9ntxvOAMBbueqICmEKrwYcxHoOkJ1dN/UEGS1DQgcvS
usYBqC6TcgN0d0ySbbpwGvy+lgBD9df1gOI7dObO6atkmZHL5zogVIteIjIq6cF3htPE6wvv9zsJ
OKi/XqeGxbfZ4MVRzd0Kl3cbRTjsQX51Pfn4+hVOK/if2yvsyH69guqRugd5I6uYmbqiBvhcdAyO
ipJ40xUgERCtAIB9fP1i576jPeV9GsD943JrqnXQwcGyiD30LHZw8GDXYV6E5KEkaK+ccPwxTQA9
orUbLnxJfzCWfnOne3FNHNvEWmmcI6XtcK1HB3CZSLZPFprPu9HzhpIEY7ohLIWoI0LhmhWPGVKA
7BSM/AXDcSUzgwffFMFC0/vB1nVQKGKnCm6o/OCEQ1MFnHpjjnHP+IW5CX+GBcZ4ROBLa3LH5yjV
5CCBn9AQec1ZgEnfG2mi1Bxff7zgS515m/uTZ+2mAZ3zUEErYr+B4gPfICBc9hqDMSc9AAUadMZ0
1MfZpPr+pm/cpCvMVK9AgMMUI4zERGvJolEhcVazO/gvYPEh9CvK+zlhd2uvIpYhiNL9CpyqPkXc
exPwoKD7xOBP/ql15wYscQNSBCjJCknd6G4ziD1A81xMPMgMuSYpO0Y1jd+6yaS6XKQ1LGtgvIC4
Erv6d3qa7X1Q9/5Ubuhhr3qrE5R31HO2sud1nGQYFQCwjVABHyOA7h4UAFCIwo5JwnoTwqY3DUnA
DkSMQndD06n3MP7hA0F4r+98tKFiP1KM6NbSpLHgt1auzSeCsu2GTt2a3M9ITS5JtIZB3hHepCCh
KT/Npm7pojyFi0tUwi69OQSraMzRb0X0CIcCQXFnYvvh1J3zdeloWvq1gzh02NoFDzLZTua/qRPe
qi5KH62GSKP0wpqOuKgdQD9CIEGY9WJSzyStF6jnW9xeBovLTSEIM1Dk1sIqIHAM/tIXbTUF/XXv
wtUyG04ph5jpy3jOPX/qXjo3WB8DypGJq+fxSg4YzJHGBwJukAcWQ+EZjAmwnLG1GcQpC6201Wig
B9jGwdSVwvdzY4P3HAEjD7JlZAnLFy9ibyJQnJ1rzDv1dxGR/geoyOmNkvEIo2hAhCVqMPgxJ2QG
LkmVQRrEYOoZlN6JM/Dm1+SRJxvesseW/t3Ah4HDistPBJAjHj07GxUsUzpkJ9w0xXQynj3+vCAJ
r87sRkOvxFQdw+7WbxxepQgBee5sNFdBwtQHWI12Lx6Loq8c2KKGkFdYOLwYN/oKZ4HNOUBpuBpI
v/y1eYhoMMjcGx3RQsuXoJ73mS/egYzKnxpfDA2sJX3mVkxOcswDz7iHGmFN4MnP2r9CAq4zHeii
tpJD3wb0B2jjrSY2DTKwQaFRpCMFgSZKwJXO1tadHkKD7z4bJhfAfkJBJp0QHtoU1Pgh7Evs0BfL
SKKCpy1gNJWmN0SJqeiCrS49rwY8nyBfq0g6NKdZ3XTbp9QSKXPYtSDv2K9X816OMFXLSGgdEPmn
EbPIJGyP4bpMEh4uqXloPKzrfKoTLPbeND9IO4wmC8mCqT3QdVIqwRoCS5hNVk7q8QNyAsbuzWK8
6L1p1+lZuc5oSicSWIdYOk1B1gDFUIR83AeNyIE+0zxKvwh8azKLewRp1NM4/HACHX1FnhDSSVo7
k+8Sxoc09+QESH6W0/yhc7QPoAXY0xczI2Q7JzoYvosm7D5QoXsQPlwbTFBDYoyeYXRovUx60/Ai
IVq8nxAx+tGu03TwYSP6GCk66kwD7r0yiajHsiZO7eU1gKBEJ2WDmD8QC+CA9WNtyAgOcUIyEJ7G
66a366PxeKOytePyJcZyAlTNwfuofMG7A1vaAHGIIgk+zXpakZ7QiOuFu+2VBIsE0G7nybFKQF46
OTF0a2XCPvbzevK2LyxVo6ms7uxW+k3n3NZ6g2AVmwJ/V8t+xa5pxk+Y3Ft+7Y61e0enYLuSU2tg
3AXfjKdQI48vm1Kb3Hrw7DUlUxIosQNgc2pqeu9JfL54kbIiclmjbCEwOcpTBgDL6+OtsMgzxUYB
Q6RqtqHhmVrT9DsRLq1L3i/uV96AVZWhXyfsakjX6YtERzAckhGbZzYCqeN5FDr9HYKTDHCOSGHa
zMyIHPohbnFYnlgbizOGn9zU8Je5X7Db9toPeJZySccsYgzrWc9zXWMPx56ZU5kqUA/altzCKATf
4etH4JmCac8fk0swkWlUqE+N1QcyBM1VD2gjE1tQF69f4lRj/qaO2CdUrhPXHICQqCIG6G4xNqga
ZDJXr//0HV7zV2m759/RzRfpFvtDtSJTDTgCc48oJ8JsIo1FAIfQ73vSL4fNByECYwdAGzV8mCeF
0jAVtD0wD+y5hExe1oUCXC6cgocQuUxP4xx7R8c3HJCOplVHYiBNSAQt0f5v1zJM9L2ruvBSp3Aq
IH/3mHadwgpJSk3N1lfdtHS37kZ0hmRaWnQ+EpPpZr1SN+L0taX6SqIMPfawdb71xtm/UDv/fqoG
OeevlW2MMo6zRNKK2M59A81vfbcuY/fsSGfL7MJ1AXZVg9SdAXGtW2Mv9Ir+mYp6b7hrY9uDTxEi
SqTr5DewRiD9p2CzeW28jAib5REQs2aqZTYjzPyDIaF+MWhXMI+c7OweI+RWg0qValhax9vKS/j6
UZq7ISBFULZm+YTOHxFTyKqaoZ/WffPo9LxBY9/2Ii2hTow+OWadb/oFKDCa9KDGBhIOlzyNzj3X
XU8yhGMnsLkCgppWH1VPexoUjb0pp3XRcAGXNUGf6sP6NoMr4vCt1Z24pIE693nvupVNwQo8CtA/
pEPEP0XNakvYR4O8hzz0/4iP/tf3t6d7Krh7KuRmdqjc/FNyIT/ywUMh69Bva2DjC5/HmRvZy3ua
eKOQiYysonMQ3jZ6nQvFTwgibAovbIXnmuS91ncYtsjpkUtcBWRDjs4CGLSnAebesMaFuxiOn3wl
nX07DKnC2hPp1ZJsHbwA/Pr765vZjtb782HuphcxpKopEsV7fGVGIAfN2iOCSdu3YE7QB9kgZnzC
QPfDgNhnjDYCctdJTh42yWRuweyuRqS6XGiOznyWe6I40kYoFqZhlYOyOUt6l+XcJWB49cLJPS66
Mk7tn7DRWXv1c693t/dgGhbDI6IR1ZQEsF+MmiQHG8IpA7h2vnv92Z67xG4EYSy8MVYVnIaMnX+Q
iBlAscNmKIbBrH39EmdOumT3pY/IFpkZhtyYKq5+FlAt4CNovAsQ+pkZSrL7lpN6wSwgjoZKSqJy
GFs+CsXTG92DmLHARuzCZ3Bmu9rLPIZ5SRDH6g0VhExb6Rp3ue8b5w4s4g1x1wTDNIC+eTQRlDhz
7V94dDv+9l8rf6+SHODY7LV6EBU8nOUTSyhuCKmk6EycPtyeKTgLbea5XYOmd2koNGR9LcBcZKCz
5rV02K3plQZFpabsx5AI8SRCNMJQSc4KwYJiZhIF3amhdiz24m3oseMHRIqjhfvp25Gv83MMriBD
7t/gXvk+sIqiRl5LDS9YlJuIiNfozWJHpuggQEJ68Ng4NhnAfnibrEbPD7Se2NNgOVCncJBiu/BC
znyIe3On1CxAs8Bfq2qBIUgPgtth1Ga7DUD2hyk8655l2zcXFtnv8Q3o2H4tAuD7GYwCgb8Vwku+
B4F5OLnJoH3p7pHF6x11svSfwwaE9te/mHN77t7l0I06uM4ngKiGqb31kml6cAV3ccGkBssQWXKT
btNDn7KXeoud55TA33DCaf329euf2RSi09//DaViyCsY4eTMqhBRILnbR7zwpo1e+YgFugDInLvE
bmtTgFySdR7aClAcEhap78J0mIobXGsrXr+Lcytkt7VtCZiE4+Q0lQk4NG6LBI9eEnY7Km+8WiVI
hRIBGV9fv9i5+9ltcggjg3tAmjQVekedJ4sbXSHnO82X1Y3L1y9xZqfbWxm1MWTQG1qgimPg9Nbb
RidLhgB8dpCYj7UBH/n16/xhDv+bmvsf0mQjyeoolEdeHQ033WiDXEeiLjwRhofBCZy7KdHsWrvT
Gw8f/ts44ryMPTE+TYPvvYiF96give8DWoxsEBBwJMZ9bJZuqOYscmpkgbVSZ23DPm6URofN9M2p
SUbsjgOhvZ0adnCUObaCYyI1clLO4G5h7jGzN+Asfu0wgkWHC6FFB/ldNQsQv924ldkkUACtSPB+
GPB6y5ohdxhO4+yGTRpe5NqHnWVUf44NlYcYPeiFhXbucyWnQ+Nv34vpRwEmg48uAPFgWQtSXJeB
yh3lEdJiCihLkmOrfLdSzlIfZtk7nxotpzzgvXuh3zuz1skOvRIz6E1b4DWV5nEDyuo2vN98KDT8
yfXApoS4IINgZf7++grxT5/Qb1YI2e2HsYRbkEGoYwVbYPcujqCOD+phq0at1NUCrczRRNpH16h9
JA/MPKOQMeTch3CgphHkTqv4kLZOmmvOFOjEyj2EyxqWmofb5whQywki7Ari936BNpxnM5i3Fz6j
c49qV0ymM9REMZ2aKl5XXQb+4GbYiCy4z+QjOPv0Yesx4Hj9QZ1dGaft4m8rw56sBvgom8rn6MXD
wOqj2xv7JZ7tfEOR93A9RwyGyX3bvl8YF/nWdrqQlF662zPFF9ntsx1LKXVcg7s18H5EWpSTcwo3
kQv3d0IEfrcQdnus1CqdYarQVI0H76/N92gltkWV0D6BGb6u8c3orH7p8627UkRCQQCzggst1ukZ
/u7auy3XhV8zNNQoY1zSg9IwrQPCyDsK1zNfXbi/M1vu3ngMQ6cu3Cx4krG1/nNQ++udq+uvOoEh
bI7ZyaV50x+S6N/dyw5xSSwSR2CSh7DBGOQPma72IVg2frMoYwpf1P4xgT3rYekh+kIKDn0Y/Al6
poii5IvGDjAGZvuZXh1bzk0cXFviD4WOo0upJWee9T5oPWiawNgEx3Wvhu6h9jEO9ja/B2RCvKfX
19K5S+y2MGoTMUHZQSsDDdrxD1fnFoLnN+EUXjKUO/2o3zzlfcCnhpoRmkuKS+hOX8eLBx6Ow9KD
T3gKrj31kU7hTSUwo/HCWXrupnabjcMRjjYmCITF6wP1e/XZNZaszsNo5BcqqV243l89wj4EM1ih
Ig77FBOq2GkfMYLlxzlV/tteqTG3jRMUFqqI97iuvALI3lb+CuY2aZLtoOJhKtbQgzYjXsN8g269
CJFtkmOIYAql1kvt05kPKdxtQ1MqwcelDkX7BHFHuhCW2y62BxEB5YmhdTi+vojOXWe3H9WRdPy4
wf6tPEsApnNYzIrUO7QYp+Uth8jo9euce6+7vSeFOYwYJaGY3k7bVT+vXebUqVOqpecX9p4zO/fe
PFcADTQgootqnpe63Ewa3hk52PL/dgO7DQcSwRWhg+lQKSiNMrgpkLL2cUIkFqj9/+kS+wwDJoUJ
oAoaqm5ogClBA3oPs783kG1fSpA/8xb2JuVNCtN5ZXvcRJsmb0YGvUYq1PZ2nvmlt3BmQe15yU6L
XBrEbSK2QNbmqa7dsRwRQnYVuXrMQAW9FOZ9pirZ27LgV1frxIKuAs/yPWRg902no8yDj2cxjzVk
s+Elo5RzD+30938rSeCDvWyLRRuBCDVYSQ7IT+ti6WGK0KYXlu45AsHex8o0/mCSce6qrgOPD+5Z
9bW7UgchjAPiIxZtcnmCbHyMF0rKPOh7YCB9rThEMrC3v1iXn3t5u90gaQnGAgPa6FbIcc0WhJ1D
lkw873MNoe0ICWOnrma/hjQO/kgvXAvvM5n0KCBRCoOvxjrLdcoI3HAZeg5Q43q0EchqwADl9U9k
F+H+1969N2MQDiVo78HZDSaZMajV3ttwAnaPtCZfMVVCch3moB6C1BuJJNeBhYbQuNMhbaYlC3tC
ENoZWzi14TUusHoF2hvLj1PjJUdDoFmfeb2W4F5ukM0uTdk1HQSwrL1Ri76VM9eZ0FDQTsg4c4EW
3s62iT5GbTIfeROww9SoG7xBeZyNA5UDbfz71dWFpy7tEWdO5BNf+++LsYfI2R8RxVwB//evOm9F
n5J24N26Cs3i5v9wtlMcqoLG4vUnjrC13xcBe6Y/mJotS9a2qxAW74LwPInkhkoE90FHzCCpWN2p
OZKkj9J8hKbyzqNinjC4x3yvDAilBdpHUFIgP0GZSXHSQvC4jjhRFwR3ZwqRdkiPwk7kE+cwK+jc
IZLCs82hslk+8x4i8WwWTn00LNFXPkVfkHHMYL+1cw2pd4tT+y2RzvwGtKbgfR948AeC58K3Vg6t
hyC+uUe6oqbR3QIYmmap0VObw22rfsNTh4hidtLlHVTf0Vw0YySmg9N8BUo6CEh7a/9+MJDdAmJn
wCDgdnQNq4ixK9LNSOj3YG5XxNYFQ50CPlxLyPibNrNJ3FfTtgIVdGJn6wvoW1hc1hphFVkCO77v
EQY5xYo4Gfg7rYH+pGaXviQmAZHSkSo9KZoIVL7wVqtfXG9an4TL35moXa6JBb6qvfTN2MyQ124w
1stC1UJkO1tEveYrMkxuBaRgLjTZbThnNcTHY4n7o9+mvvdu666pSQ63wnoqQJJRh0iK9sWPlQau
WXeg6hEIAtsyGELvmRjpX/cw9yvbNtHy6PIBowqY00Etx5ZFeXny3+ydx5LbWNptX+VGjy8qAByY
g0FPAIIuyWR6pTRBZMoAOPDePP2/qDZXpWiVou/4H1REhRyT4CHwmb3XrqNmLzTeTjrBpg4kj67k
jqwlATIkGhRePFHOXyu97scHlJPNg3LVyKpcenhAEbl4n5uoy0Ww2l5O5ivB9ZvScKLhypso8EiK
uJ1ue0/Lv5SA0V7zhS7U1xy4A/AiLPVCNg62twkb6YcpTWw3mEmciIjYnORzX/WzCsY1rt/VsPBV
WbMco2IbL+PBmJUYfJ1teoAmoTG3SHQGjvRq4nvH7l/mPgdyel0Mo4qPqTHK55o88W8a0qd0V3ZF
kW3coov2c18qQAhtyVreWpBh+NYkCCCupR3h6I77AQ55tmBiF22JhmlIG7WlI7ExI5WFNe+yCRy7
EKMwQ4IxLSuwEzc9TwS8GXRqk34/xcnqEpnXSz81veQ5FpAiztIosUfo9ayLw7iuuuFnuMrLsCo8
1FtNp5XvaW85BNgMvfdpcr1tJJl7B/VcLneS+OLMz3LP3Y14wwTWYmsKlENYn58CUD9NIEazLVOt
5uMypvFbp6/pVhtzdZ1iJSownU73jiPrtCpoiLgJ64k16HFKDai2gknH/eACUNlT3rH5ksAJ8nBo
Mb/73L2td49ciWct6ooZOqHuHpVpwHDLylInrATaCPkW9vAaDc14w8oRL6cpW1sFbJO8xzjtNCzV
NftQVtteqx6YNFe7Umn259EhlZmzoBX+EBUrs76sSZ+HMnK/VIOd8dBWRDoGs9d111SyskIl3bAp
2PZevcbctaP6HE9zmm2Flnf3sU3MRCCZe9jBmnnE6bWyHfCoYnWI/SpZbbQUw5Q9ac2MGIzpTfGM
JBqC2pwl8h24FJ1mBqNjxapw1ed0tmVfVnkV8VfZ6OQb5fbRDrFcm4SaF9nrtmGYeJsXM5bgmTtI
6mfeanCrqUcNdwnp1+zu8kULF6HVxiYXuAbCapU4WfWofsIyg9x71N1TJiaiAROv6L+MI2kPMEbc
dbukns6ax5hYglgWNI4VA6X0TcVp8PqROTkB4+fR6oC68u/JwJyjeN9GnTKPw7DWVshbRzZYJ23+
xfOImN4UkzEApS7sj3j7dG5dWb9whZpxlAdhoY/yC6gjsc/xHW/mlThDH3GOfdEJfYp9r+2nQ4FX
Hb+1l9r3fOsbJISJ1yiwEN6wkGwjp6BaIbfsYqb477Y9nmXRvJCFnbYb0p69m9nU4q8Ff5+TgJjH
B0+cXqzCFZ+jJNbAOKi6JjLUMe1DjLze3YqE+1RI6BYbWMAJ7n09d/AYKv069Zxz1/KdhgcqOIlh
JD0WL/5b1JHaCGpTxezeC8NofKYz+mu0QEbc90V0aVLhXgoxGk9pxbYREkJS+WAwHI6iyj10Agx/
IrRXpXXK2bZx0OspupuJwLZ8q6+Nj27lDVVod0iN0FI1ly4ye1Ivl2cEi1fZhKfKJy1bNYWuMum+
5LNTLQGBrwK2xJAVn3ISm4leIy7FIIrQao9MGAvonBzZzVJX2uTPqdSBhPXZ8IAibXpIiPv4RHxO
t+xkLzQzdDK77UmESEmbVCMJFT6PdJ31VBXr+5JLQGBQXr7PaTs+rVVZ3NYYyy2kYvFa+2U5Nelm
1iJtDBwOzh7aygIlJaumONDdOcGAnQ6p2NUY0j4nfHc/UhhAMCjQG9fI7LoIxeEYt+tVr0uovO5F
Xo/gwo0O1lAy7GOjO5zYa9s+Qi6xY3qu+QjWTunY1qBBbLN7+L/eyMGgapC7sVTFB/Q6/GiQQ+oP
f10Q/aIC+z7i/aEdUBF3SUyl3g7neucT3fHZmvLu4nHvOhAsb7Hc4klDEqb3m3nFL/qPn9PCuHXO
ZXJ9QZ5H9X2GEPgbfa5zcPP081+/pV/pw7+bgH54T5MOaAwnvLdzR6ZipRCExBZJtnVSo3vvHZcF
dD/mm7ro2n2K3HADnnl+/82L/6K+NH/qrHVUoo7GFG83GtNTbBt6sIwJZpZsEoEZ6+PGHO00BICU
+iZ35QOUJv1maiYZ1lZWbgQA/m2mj29//eP84uP9DoD+4VLMq1kX9Tg5O32qeOzEo7Nt17K79YgQ
I3OHTMFIT8lEokj5zSv+oun6ORGWx2afEYeLUUJT2YuJT2gjipmagxvWAdX+78CzvzhHP9MlwW2R
bYhZd4dLuAyT3MzP1JbjpjbT7P6vL96vXuL6Fn+4eGsewd+pXbmDQ8/0xXMu+bwgcSUF9Ted8q9e
4frrP7xCpwpDaCyPdo7UnnslxJ3KDRJv7eV30Qu/+jiux/SHV2iKMmdnZrEASBsznGRX3FRzZWxx
hVY7Y5C/Q4r/YoDxXbvzw+tEhFV2dQI6J86SV5rYAzw3tMZF8qVJq+WQOb37G6fW93Htfxjjfp86
/PBSTpu3OqL8ZB8NODabKo/vXK8dL2yaHH/tO2cvnAF1aqfKMx40EVRtTFRskhCGzMPjxcu9b9B8
qFnSPjuN0Wy8qGISeHzEtDHpjEIZo16wYNYB9OyLEE20E5p56twJsHjblGBg32EujWKtdA+Tptqg
X6wi1NhCbhuDcDo4yfklhoO2E26dnSM4jEE3LNNp1Oo5TFy9OBSEqAdTnvJULa01LCcFdBup+sYd
kErQicLBWLvlNwftV5uo77/+w0Vr4lwhocu1XeOU3cGgzgzhmCTA44ZuY0UExcCQwWibZdqxS3v9
ITEMCjKZ/M7p/1PI379nHd/v1j/8BJkZN2YbFdFunDpPwH9a8wtbQgGmBjfFzjWcxtzIHmAkasOu
exvNsdg4szPsJGQyOoglM0jXtu1bTzGf/s0I5he3a/2n3a1I4g4EzZTs27wxdmXKMwktp7n5/7qD
/BxSPmSG5s0R3z4bl0BQ5SBSbLH0W5rg38kcvj84/8PX4We28oDBNxHJmu1bWJwbPtRlW8cM2IEs
xGCF0edWap3w1jZrWJVR/BF6fwsaBwCeaa7LMTdp7CLZxrt16nFidl50jsgP2zKswJMZe3eVlef3
WV99bm0v3f71lfnVyuu78PWH45BUUVwOOfueNVrhgiPbCwrAU9t/2LDX3r1rhfN5lo045Ytl772U
1YyZ6vB8qI3vhAGvCoksX73I8h6txLZ9s/OM3+Cyf3HbNH+69csYXOQKSnIfydq99xxITfDa08D0
VvxtrWvt//oy/OK2+V2//cNVyGK9IFfedHeJt9wR0FDtMjDqPqyYyOdD3K0xroa/fqlfvaWfngSF
HOE5Vma009t5PC3owgJ6xWlrSh3fIWaPf1y6/4Vd/J+vZZ/2y+HL3/8GZeaHi3/FbvzzN2/fiq9/
/9vj0KYl//cj5eL7X/kX5kL84RFiDadagomGw8BnQkPb//1vmi3/0F2DTlbw6ZNDcTUa/hNz4QC5
uLIvJDWsNAAWc5j+Sbkw/vhHmMKVjgELmoX1f8G4YBLxpxmpTSSofaWxAAoWkDOA3Py5eIhNs3UU
qF2MWSlYxNpcYUxJE9yWT66eTLbSyGuGG3rEeBHh9ofCKecbO44mE7u2UtHeUkb8wsC1ZOiYduXq
Z1aemZC8sAbhk7r+r+k0ZajsPt2qMSnwGkxUwKByjTQA56g+KW1FvlIwzxI76XZsvC230OdNNNnF
zeJK882aB3TpNlDhwRermwx+ZrbkP9GAmeZ1fHNdDJFmD1wuHeoLBhi9CpaaTjFU1dzCs716YKq0
i5WvTGahG5oESKsriRJukMvWepfjiO9rqlZwGYPjZPUh7lxuCqO+5A0G7nLN7ulrV8gNsb0UoZQd
rDBRKW+CP+TQAnPzh1IpZfJSatO0bvW2L+bASGbv3orn6BuMvfg5sqfuuRUVbwcxmfjQDnHyYM7m
jFupH4pwEGaBp15qIwOWLCovqmQDxrhubAtUVkWC5Ae5pjzUsTu/MUpXHxBtOZ/StKyHYFTJ7ASa
54CqrAzS9za1R3DaJhOrCAwk8Gdvncw7CqroYTJn90MVD/lV0JTlT0VbJMVG79LhialW1G4E4R63
TRKjKBG99F7TXB/v895swOLFY7Grax01SFk48TamH2ZbVpnDsR3ztPBRb2vgcDHGzSGjPocINQbJ
a5DikayDzostwHiWaB+l0UEPZhxevkVKmsCb1VXHEucx/2CMb+WbwiGSbJq5lAL4n2VJiMbW2kML
1porWBI7kQ+81Jq3ix2X98IAnTTyYRYB2lmQhWqcWH5hQHKzQIo6/QomL33NVRyr3bKkRR2sTqz1
ASTynsD3PgdEG+Vl5fgdtsgsWIWlNcAkSyfa8j3qFDQ0AxJ82eltTDUKoekmwYYnwegZKnkrjUFL
j3Fazd8Kac3aodbcmGkOkpLiPs7rmq2Bk3v3S9MS92PC8d4Mlta+zjkquaNh5bo6OIQFPPbjUEWU
brM+m8/SYuj7DqbBUTfEBYDJradRfigtG+ynmzJoYO9F6blvWi16xEgZ98GgAVQCtJi7lZ/mTV4/
aA5SaoUFq5RNwNhhnfaJbca3Y8T63ifhKMbq1+V4tUpDCXWazGk6G5XpDptJ12E5dnHPZAfHPooC
WKhrfxdh93MgOZiI9JXesQJA+zADX3RgdmZB2ilVbgkoRQFQLsoYjmNsi2qva8yH/aworZkBrg3c
Ewn5eOoqODFBpGGoDMqkUgrMbV0zzHQ60fEDOvq9USXNo/L0LAmbzLJ7yCpz9+R0seYSp9R7X8qJ
lOeN8jLtDYNZdvFSgnHJeeGz4GIq8WYx0f801XgRgU3H061Lw86MKkrmp3r10iLQG6x8zBPdVfPr
WI0aycYVaszabOqP8DZJWTdl53xEmcxoubHt5Y3uNHqFKRt/RXNafWPWNZArRPyxxei5Bo1d9fSz
1OY4LfzOc5MTCI62vZEiyr7Yuii5ehRxFzAuzGvn2Cmc28ZiOg0sYYUtxF5Gvtsl66JAxK5cIJzk
uTrEZN7eN56DQNRTBgpiFlhNiQIswQBc9a0pA41F6FM90+uGhGDeZP0VUjmObrZeB1C2vevWNGdO
msbu1aXjdoRxe/kQskAtbm2zqtt3FCcMF+H/Ef7qxTD//IQUyCJsrMw9TtnQuuxbqlELubkFKbdA
Fttr236i3eLPSqtttGAhwy4NF3s6Y74tLF91TOhm3Gro0yVjz2CYo/oTK7MRbmY56z5sjnn082ZJ
36PRgxKoK9ub/WpCWxrOshiLwCtNUZPD0CzNTrYtM+EW8t0Hs6uqr6NTrl/KRdMviIOv9xzVOgxn
c9Pi5M+dprBEQhvGWJJ2nU9eCojwjFCm0s/TzvhmTzZrt6GYWMBGfFz3wBbtT2keLSHogWPuljIg
2Y1Jf6KKZTstswOuGdHfk9WnS+oPkK4fTf7Bca/P+ElAAlTDezo4JlbiQvPe06lnBBhZiakCL2X+
4GMD57tJ6m2k+UvayAN0fcPyRyTBL2Pv2uhJcTfHG+YV7jkqkhg3cFsMj6YmTNePlBUPO0xcxasT
8f4OeMc9WAlLn+wwaaasfLQJm3/vjspmRjkmTxo2sg8jbgN4wCVlQJCubIbvLTXovlYs9UNcYn3B
LmIkjExHx+YZVxU1CTbUzf+MuPjfYvJPxSTjn1+j0+7e2rd4eFv+XEzyV/5VTFp/ELTgIUcBz+04
/PfvYtIx/3AQVjqOR0kH5ufaO/6LmWZ4f5ieYVFRkvv7/Tf/XU2ilfrD0R1BMAYFJSFVSMT/i3ry
Osz6fw2qw7PGskD7CSJhbEeSyPfnapIyTJqTE5OvGOePJZAB3+HLx5Y9dv+rdvtfr0QQlW4IRsnf
J0c/dFXWmDmGRkYzMQDLclsPun0HZMZi4sFa+IfPgFJniavyR4jZf3pTJPkQe8UVtKkZ/vym4AkO
vdnzplC83yVYYgPNsB+aNvrNtOvPXds/3pIQqMjpHxyXa/jn1/HAP3VV5qkwm82OfOuZr2lpJsYN
8kKcoAox/V+/sT93pP98QSK1aE7IhLZ/9haO7G5TIkKQBpZtfvEq+Ql0RXsGJG5tiaLVfDvput9N
p+R3P+2fDomEYstnJmG9k8D38yEh4KXRvE4kIXAi906DU/e1rJcImRDqU8He/nGc6+l2uY7pRN/V
exqT/DhjS76N3MHe2C0Ge7vOig+ekXZbxb79OALvvFtJPgisAgRGsgztwaMw2Rux4z4q1s1+ZczQ
ZruOKMO1YNTgFxUNcT3m8ujMVfYxRyMawoD1cjhfZdUFLUH2G31koOUv+Wy8RhDNEAdk7kfAfgQ8
w9iw/G7qtAu4fPk50iPrk8VHR0DDiu22aDNsS/3QLycelf2bW+VfkmxUsNzd27FzQY6YHtBlFAUo
fkWvuB6uy8bLZjrGgvGGBxrcINjmOOhT7YNhJfLWdpspNArQao4zNOlVPTG/lBSlu3Rp00s2SXIS
SK84WIgy9rZevOlVY+6j5nrnB0oRv+hOZby1jK0ea/oYIASkbQx+sSyfdba/VIuTzLerPQ07zYIB
4ecFrHbNGVgceyn+/SCnQLnYSm96do5zzrbF04MIrMgpARCuGILq2YYnXPuKkCV7oJ6dntykNg5y
UfbG1KjkKMbNd0C7yMVSvSQNCwD6Zo1S7UTCrYTVp9t+O8nhc+wsmh8lkfGkifo6oKkiOw2WvlAn
p0L1NRZ5dGjZEYbmCm8nar3umCBruqi8je/6vIkOhgsYiTQFAYuw0DUWjUWeQ3Jd7G2G9tthLjZH
QUpC8LGGKvG4FHbjwJwuJ8PvksI99spOPsbErBn+KumC1zF3EPFnJJuuujhCVi3fzLijFah6ZX7m
kU39lhXdsJ8idMF+gk3Ez81W7o00VcpnqbqEdILGxiqqcadX6QUU/8qoZh2+XCmIx2L20IrpzoQA
UYjWeOj1vv066Hp3o6LYQZnIxV1tS2zTbiXYQ4c5MfplQ+1Vm4oVfd43r40zxgdnVAIJBq3k4GkJ
GfPkwIFaBQAyFum6Ecs4wUcx7Jd+Gqs7Vr/oZuIyC6Kqjj7IflX07griilXoRwb92YvN8kv6TZN/
WrQr75pAGWbY8mtvlBT5Zeq+GpVjbGynX55Sr4gfytF2Ts5oec8Ro4DJjx25o/CLjx4UtDNaJzlD
3jP0Z7Em12CYOro1DPJFwXhDPU8iW9+wjY2+pGmcXGa7VMG6uNmNR8bfPUTF7pWOzu3hptRNHoKm
L7vPWkJCWGguXqH2fbno1Za8exCzLlVLT0JXcvXWtlknmh3L9aYBxuHMxf2om4o2cyAI5Uvp5VO+
FeM1UaBcG1nuIhtnpi88UVXnhO54n4nOU89ZJoThx0uuf+moUd3tQtDAEsapoZPkLSGlnHmkcL1X
GOEyiJbe+rQ2mtOT5by67hYD29BvtCizJvLOa/CCWIDvdAiVrtINm+Bqi46sheswbUis0dS+hDhU
vKEaGJ7SsbKyjU0t5oa2ZVpnwGVdAV3cKqZjYk9RdSSFd/xAEWeNO8MR81sxmrbjM3y3Mfyb3fx5
0Bm+sJfuxMs0UOceMzfpvxV1tzwaS5GIJ0WGlR3Q5GvwcgtzTQ6tpmXWpnALCIKJAnoDWFvkDwjh
pK+lZNHgytrprDrZoFhaEHX9ycbJiS4CrHnbEaQ29C0uqTGKg9Zza5r66RgzamqQXwUAsaMXMaZE
AxVKfbOSZQ3GOgFe2ngwOzlOM3+wlq5v4VDa0UseW/oHsjE8/UYbHO4XXI+DNmpfIVeMJwD29V3P
cAuX40CXB1h4j7IAycYyPmYcr6rXAzjuwEJ5vZ0xU4L3iffUDd0FVsY+KgtZ81pS38KX39WxczTd
mfSdciiJEbKMCxzWl+F6jQg85wkEZbS9gYp+4yTaoajdm3zOX6apebUrAivnaPlsN8abGBtf9dbO
aMeT4dTPUk/GZ55Du2Zx9rpDWpfTstlG2DD4wwSJJTKn2I/j4VCV1W5ls+4Tnv2SkcsCMZ64odpd
3/K0PVVZduYpueu99htq110lrItl1Zsirx+rJr8vhVeCkrd2kyN2KZO0TwP3Br9IrpMGlyU9Eik/
Kzvrdiyjb4k1PUFourgGh8QryfmBY+iabVgl3ocWkhbpTwvZKOQPbOOuu5c152hc967eYHlqdtHS
MGRTyedZR2xJsHDsfSVMBmOm7W2SNX+hN+39nGA0tF20IRl0IHBpYH/Kk23PH1PH3QuLuIBuDkTF
fTczwpxMAKvv39qRn3g1Tkm2XHAjH9uku5qcDerNeuVPNNuO/FdXuZe+myBI6c5tXJk898Vwti1p
PlpuG5IUt2vG+YmEooxAgLY6NzLaMwrjHJnFHjzKdqnhNbn58hFGUI3kLD9OUx9aqURwR2AMN0sN
lj07GoaHmrUbiPzZxLMGgY9BRGBMbGIqCenItcFoeW1QyVwjnNbcEZtF+s7S3mkJTashSbGphdVe
BpBnYrSwqESEaJ3ydUh8s7HyLd6Zo4UgdaOahPQjZnapTWmoZ+XZabV4l+Xl9uri1Vd5Y3fJW15l
X0qhNw+Ep4SLC8bLMs2jYlQ0XjW3mIsevULeLE0sLopENVytuC15Ad68KkM3WvDmCX3r9lq71Wb5
YYmWrxYRLow8nCEYqqt2NBkIIeomXEq94d6brqpvmbcUmxzFha/r7W1dw3OcPQ2Lc197B6+yX+m+
uWTdcuO5Ktpe812atdB3cd33D2M7RNuqamAqa9HeW83pzdTm5Ny4q3tkwXoXpeV+0aMhsEhNOGea
fWikVu2JnTu0ADKQqWqfBM/6PSu40S+kcaaDvi9n4LUtsD7fsxQQOl2i+K1v2dd1r4hVRDC1JKEN
nblbognoWJdt+iF9RRLQbduZhTcST/4MYt9ZzvfdmL5UxvTAgO/GmzpkYWaVcLgJoJlM89ZwtTMC
RsBbDmO1qk8e50W/NcR4EEV974nlOKTdaQR1BuzLgUviJeW0IyrqzMp0DaWONqqJbxyr3VfzdKka
0lSXwTxZNhOqxfiWpdPeFc1Dk0QvjOkfhC1u46w9uXlyl3nDuB3JfTOW9aqpRZicLvNnR09JN9FQ
isuD17f7blK7tbFOGl9X3CEYdbrsXCUxgbGZ2kqZ3pKz8i7mgliSFJ2hQssJgMA3NPnJsJqHeDGK
gMXFhdFx6EqxZdZxabs8QziFmTxZtZOjl0/9qr+jPNF9UnI3iTanmytHgyM7JcdOIH1reeOx9DKQ
fjMzwxwATkLSGNlsTstzaT0hVDytiu86zlPuhRWDmzS1xYPb9PCsGJtLazDIlmeCO7cSCl8NFaev
B9f3avNZ64xDidwy1NvV9Qt9XA5E15iB1ppfdMmHmF0l1prFnD7TPte5pQPbH5wjOB5y55LuOa+s
xzIZNDxMI+tUorTh6tleQuxOm97b7VUpyXrHZ5OyBlmFLHCQ4+cxrqKgHOvz4EzakXTxcOWrzVHx
Xru8/DS35cbt1Pq4zogZ4QYiByBKNQBv0GzrCTsT6qUPdj8u/JPTR+R75yLneeM6qAcMpItQIkkZ
slZIG/3cqS/m6L6T6r5bOu1maau3a1xMOCMZ5zYVWg6XN4/zfls7jG0ax1i3KmFq30rEjk08PrJK
4eFSOwfeP2/FKW9VWn/N5+6GsBMsBs5VuNsIIOiQtdEYYS+YwTmfdeW5vl10mt+beXcTjR1g556R
N0DG65zcqEpyvbJyV62O0skrqhU1a9xsjAYts6iWr8U61ISsjAkiruGKRqxLdBhNs+uRfpQMmhUA
o06fX/DszkdmvPZnUK7ZE6i02w5QGrKMtnhcSQtkg6XB1U0i81SwyabP6p3hRSc+iHkb9THJ4tN7
yUA0DswiMcJCVPIRKgEVQEzPd/0ucupiBtHMWKqvBuT3k0ao4wvzau+bixR8108C97pToP1bQL8H
ksgGL5RXhAIxn8lDIk3nLdPzed9a4gxJLNlOusxu2bKnX9XAam1DJpvzSXM8LWDmD1TEoKwm7ijK
CAVuvAOhvTOu6k5fDulgEE2sZhNxEuqUzo+Nwjwl0ayO0EXJv5maZlNCzrqLpDNuncmeb9us6h97
UqkvAkDIuc28jwDNygC1h/U1ykEE4s7uaW+c2AnijDNaeX11arkL7iySfCAnZM5ju5Qq1AGk3fal
xsjPzOdt1LTNpmbhgprMHi9lajkvy9itOL0TcOPRUndnB8btTYcCb2DZ0UX3tRcXmwyHU0CqFV8n
KH4f0iUxb1gNGfcMBxCgE9uXnbEppE/kw1H+RjpxTkFmR9mWE+t+tgyN/D4eoB9mTuE31x3acFST
+U6sWn7Ss5U4LiTUN0nRpkx/wRQNPlptQuSbeCKG1+a7f0T5H+9Qxrn7xor6sx31eZin+teBVL9t
DIoOeUwin9Q8i0vjGc3jtJraZukmyrPCOCT2GoENll/G1ohC1J7usVs9PuiZ0KZEr6uFheg6PLR2
cZ1quGpuduiPm3JDsoWRHpnZasSPEcJM1YRrU+fcLie9MIk3+VaiOJVVKG2Owx1BVMsynHWrSY1p
07BUVGj2e2j9vb+AiRRhsxDoFeRT5MD7yt0cLfWsGeeuBaJ/52TS+NBbxWL5NnsORsdWFT8U1nJC
H8bNlQCtg57EI74oEJo7NnkskBZb0GylMfmQEzQG16lCh5+eQjQRpGa15tYw8uZUSzMJnVReQx1H
PayWZgjx0CyhAdp1NwAr2xqeM+3HgdwlMnfCVizAmRKxITWz3LLocRnBKAuAq+g3zAnlSRiW9K0h
umsmqiUDjTt+LW/eVTz41wBj2ZXSyseV1SPBXfl8zCxZ72j5H5dxhv0ZT/IQLZgbx74JVT/FZ9XN
Hy25fnVS7JqLBpxiFL0WQkgVx6SOdla7PkhWFhk5cscY/g1uQpZOc7z0m3w17O08o2sfAT8eiXxo
z3Uvp92Qr/lNslg5AkcWidoixGvkIVzh+7yLCTjeWHpabgmLHEJQOAsSHOspMimCF7vbDqny6ChM
1nH17CUB8nnnpjfZHti2Np7bwq23ERa2Q1/ZMCeLyORZSX7lLbtgZ5IGkRPEPruYG3zbXt+BIXLy
WAkSHyqc7WKgLSWacCiCInHubcu6aQlhCyVOL34eAgfIxyVeKVONX3nkv9dSP8BPdU98lcmgb11s
S5nBhc8S69LW9e2cwvdKHL3fxtbsHRtvIt2XIZb60FUFmNeOtMMDTOD3mqzKjZOT+uZIYww7mVW7
eWms0OpiSKG6KHDYdG/pspZb1Otoo1KpbZMoJnCRvKhLUw0P7GCdjdvGL6OOZttdpixsm+XT3DdE
uusjCytcSnu+7+4+nh02L43H03rUt1XBGGIsDfG6FGWzja4qoZk5gT9Jccuoc2FvnXcbuspiQ4sx
3NjI7QJBcAclEeu6rWlafkXFERQGBzPWs4gMOdLDXPISb2jU3nQz+9YCR0kkt2aM+vmtmhd5Tr3o
gtObdqI1x4/C09TBW5JrXNgovmFxhNZ3hY4+w7YdmJ3F93WvpyepgZElgNPbjjqqRmQf+keDG/Oh
zvR2A/PVPXOLV4HdyG5PG5OHPAiIxMOXBVouNcOldW0yCOyrdd2YX1fGq2HnyOXEHLy4qHlaaHRU
+a5FpPxajOaROXi2AldcZmEtjegQ8ebDjjVg2Ji9NUGA5RcHNv5HU4d/r7cIAr3aVnmwtFoTxIWm
P8tm4GGpCYfItXJ4LCHD3NCL12HVYkEk0XMiwaFpzmoqvQPuaAND0aoYbBKiSHOkvBpXUSGjWwLM
DIT/zcsyZOthiTIRjMLldIoW94tpFmz68zcTIw8huxrnDbvEaolbI671C0AqnfuSR1XmNqWa/Vgg
qtxki+e+mLDVN6Aw493stdpReA4OESiHDCGq56xmzL4CtYmqxA0iVVkUi5oWTGSWbpZZSN+w11eO
g9p37Xp1iijMaQo3uW+OlKAkmFLdjJwUi0K5Mz4VBLPtRW8wdBZIAvg+3TnzCOdGFnI7ZMzrFfG6
gSdr5w4ITHFrteIWoX9OriWuO2I4gQZpVfrc58azAd+X0WdCI1/Z1H9LY/tR2XKX4EjIliA4MWYI
L5yXBjSuD06REmbdQnnHsVIevKEMrbn+6Cq5V5G4E4v8hNn2nVLKpsQlRQLBeX9JrPmLVa/WVlld
EUaWS9vRde9JPCEEJdcCICxNXqP3B6Od7Du+c+15rbL+9D/snddu5Miyrl9oc4Nk0t6SLKMq2ZLX
DSG1JHrv+fTnYx+zW6WGCr2uD9YAM4M1rVQmMyMjI35Tc8Vvs1hpvBJywjasgnFllDBGg8iU5Gtk
kJMdzqMXejQ9imp6leKq48U2TLf5LDcHbaDAUbUBWqRpnYGtbdWrsstIM5Eathw4OJBbo2Hfqd2w
zrFkfvSbaXxEWZ13lLCkC6QiLro00hyzpHkaWGgBo+x7a/TWg2kbe/AH6TqF0pYmOjdcHRho1VbP
uTFVnuoPm7LHuxm1DZIGj4Lu+WRq1ks1cY8moezxntr2Znc71NGqHS0Pc9yDUaYljsbmWo8phURy
cYEGtUruC2Jfj1uoXFF0M9SNRwHcQ6PaK3T2YoyVxZBHZ+aoX5qR/WTX8j4edLfUVJB98S6otK01
Z3ejJltrgDE4bnfbriBe2tFNI3V3fVje13nn1oW1paa6DhHy7CiH2Fm/C5rIS0McgX3lo6VB0CDH
OBnNdS7N+ouqoioPADtVuGyR1fbUSloVQb1qiml+jM1sO+PLqYc6guzTqiRRT1MJFW5Ob27vhams
M79HZbq3YM2NLjvj2rLF2tazhxKFrjCqnxHXg9fD03h52szBDqYkgK0S6VjUfKSpfe4zyAYJdHbE
nspaxTpbVu3dZBv3PmAk3cYFTuvYRbMHNhUZfwyQY4TlTCr/hsr9BvZqIT86QfaeibK6HDO72Q5q
4XFr7MCelE+DELtMrzdhP5xpIbd65I9nQSC8sIDarqGhTXH3vC3yDQ9T9qovznMIWhQM3DHE6ZLf
NAmK5zKuPTxFXe4PL8vLa7qhT6ZEGLQCLm3ZOM/0/JA3FJBsGRwLohkOzP+1WSh0BRQ+RufGpnE+
ms0mNHqXmse1ECUsxDh005C+UWutJTvJz1nKC1v379q2Jsv4JQb1vImiNQS9a23Q9hW+vV6TAlfx
0+vJAmYzj/wQqs88dmy1h48dnAcIVyGvnt3C87tIJ6pf3OiiVb25yhb1Kxnm0iBughCMzGy/wDqF
AAXDg8uD+qi0HdV4JcSswj4az5O6uWisknhhXUhducdiw0t1zrJUnOU+z/6OM2aPNP6ccsCmiVv+
pkyDc9HHL0PTXU9BHtFCaHdqPLshLpcHCusTaUDqFX7XrgzduOg6QDyStBQw8T7Ii368EYlKWRvA
AEit+JoL/yY12oualHKWEwoIKqU1Zp/0kCh1u93DLz4gAN05tdnvy7SBdkohFsnpTYQOXqkp+zHr
crcZUCGk7HSNtMW5hryWawTDoden2zD1PTNWkcmH8p2LZlh1ok6xyCSa+hJIixC9jXUbydsohKwr
2Fe8bVdGrL0Iy8crIOmeC617qDVCp5QC3k4wSNbUyQSLVr/LQ8ft0n2O4XiGy+GZVtjemEfPfWje
0DG6V/UcU+mpe0lFv58Tyz6jF3GnEbVKeoP0OCGXhG9TP+3CHmJrbFxPdrwNLJ9wSbNHiezQq317
bSr1YdApKqiDjfp5NO4rTTnTk2zj2/q9NUtXpkqeXEhzABZLu+2ivHF9KHBakF4MffYRIw45Vuqm
HKUr2whfbRBZLnUXXJ55+C1PuYKpD1JxxdvEE3Ky19Nw79vjITGqQyfTzAv1ZpeXzSX330sRoRxt
KNZ9GoTjJlNb8icTgXS6gm4251dmnZzXkPk2vjQ/0sF2hmzcQ4O8goQ9867w5XNI4tGtEvAOl/BN
uJxnunKDVQRkGr3a3c5RdpfEw+iG2BmsElkKJjh1Nc8uzVfOTBtAvSIn0/mgyKCB7PmyrNGFsxrO
BecjPWumytwEo2ZBQhXltq1M5X5a+oL43lChV6x2cky1xR9iBPmjdjkFH6tGy3kgnX2S0GGc2XT2
vI9koVyAh2rdpG3Sal2gbb5S6npJgSxjTSOZJnKVLg4oaXibIaf6lgg1vk6niqpPYk8VThK+7HVR
pB76KdKvhRlCXp0iO0DdM5E/+t6mEgNtpiMQ+VHsBj6ilpUcvqXh6NdbP8IqDyx/0D3jmT5xQw7F
cI0EPu6Po211XFb4DyDNHr0hTIJofJbXNxXdw22RqOatiOz50QB3fFVi93Mp2ZUCaDflxWxHwew1
vSZj5ZSO15QOxbMvhfLLQCV5C6IKXJUOFwpuvey7MW24dBUF+MdkZputfTMaDhVfZjWR3qz8siGp
UrnD8iaIXu3KhFjTzJ1njC3W6EUpyMfRRDbiFqRwN4o17QRQwIVvH2CYIzAvN7wbU5IL3HolVawV
qiQE9n640HoVovikG3yjXB0e0twfUcfozV2vD9ZriDDiGszaiE96pzmWBRts0NLxXu5aUI2A7wIA
ZF4xAZ9y2oELQLHlctuoebezFvWLIWre4zB8MVu9vYqoHqyUIanuukyTO0crmh6R+aQ4m+Yuua11
CqvlEFGUoa7q4ZCpuGah525CK0UGaMhKpAFNSQqoujm/5fQGkXew7eFslJp0UzYt8UeezbVpVeW+
KuqcA0RoqwLZ0wrlsqDmvh4pux1seU72UatvACbc0BoShzCbyYPRO29WMqgeb7TyfNWTbT+OzYge
ETTqldq0OVIdOve/HuDsPkRTv2opoXqqoNTUC4oNFVDhC78wpUvUX4G0mj1ARkdHrY8btE+v1Gmg
ZZZrwV6rx4G7Y/CX2wTEhQNjvLuMGiGQ71PivY/p+Y1cmC9VrVZr6j/NOkiMdEPuZLuSqWNALRdc
7B1qzZdybxYRO6Ch2ZQgXrqDy27f2pjDApLriuZ9VnwkNoKuztaVOXRXVilnPNcMdBm6We02/WDP
JP2kbzzxTW0za03dkhYA4nPqECgsbjtCu/DrUds1kLl2WlKmcImrGRF/IyyTfp3hpbbtaIAucOXY
J/dXa+0OhJ9aevooZpeOIRWANpjtqyzrYOCXkzSRMbbT5ZggrTCBhn1SGiXbJn0UYmI3oIHRtvpF
RKOOnykZl6XfmJ6OXC9rOmXIRceF6vzXnIPYKTuFUoKtTqBMrUBWfeK1z1OiSH3lyUa+O3zCCxZ9
AfxJ0JA0jRFdhP9qQ6VSKlqRq6AHYEV7AzUaemNtJV/i3NK0m/9KcKzGII1CRRljnumEEWO5E3t8
dJHyDB8CH9eS9W+s0P9H5/2BzsND5Q8A1Teqx8NH/jF3Hyks2f+hh/z+M/8Xnmf/tyUbBk7TChIU
aIr8D9fDFIulqSaw+DWhdPx2O/0/8DxF/2/DpNxgm7YGLIqa3/9D58lg+iyDP2NjnGsZOJqa/4LO
+001+h/kla4bOlwJQwUcqMM8ITP7ijCT87TLpGLyvYer2cmc95fIuY6cq8C5DJ3L64/N/e7z6X13
+8ci/QU+px1RTL6NekQxmTH+0zMUzryXynm4KZw7kEjOE//y9nHO7l/+/WOzen58vdw/XJ6/3n/e
3u/fbwbn1O/B5H6a/MKf/gMxSLl1lOaEySORrchvdXiCQmx/xe99X90j8KM6aq2qL/MsnKeHG7xO
nZeHp4f92wdhyXnir5fMmZ27t6vD2dXL3VngnB2c67PD4ez88nA4dy9X55vD2eZw2C3/tNrtVvuX
28tzd3e7c59vL93b2/3Vjbv73N9e7m68/f7zxO+vgxD9aYGOcY6WQXCXcIT2Ll4unm5224uXq5f9
09Nmc7e/eAqc1fnhfLXZna8Oh6vD1fpq+RV3N7c3+9vV5e4EV+63LeUPH+tYCbmgPF02ZFOs5duy
bVjLt7e7j+vAuStYzdk5fNxFrCVPE/4RdoNz2HzcfbC8d+Oymx/5Lx9L5/o5dD5fny8/359fb0Jn
93rD7nq+/mR33dx+Pny+Fw5leXbl50PFgXi6OT9/fn3ff96Gzs37ifUVX+GW3/aHsaz/HxtQS1oV
f3jm5K0vvO2Ft/x97Tirs/V64zqus3L5F2frbU9AZX9LbP20mOLrwLCgxpRns+8xQ7bhzfvn/u0q
Y75vh4/AOVyyVrlz/rx7eL1+vTzxJZdT9dPYR6DWdtDIyCYmLRnbyniM5JcgucZXb+nQOoX88HOs
+S12cDycYVqGCRJZEdax2hoq6V2KIK/v4VB7EQ3nXSO2mTXQCPmszGw1iORlHl8jSazy/qD1j5qG
8rC2k+bXKbkfSCu7u0BEJ+xd/xp3qbnqWKxbQF+PvRPRcMplk84ku/nuDTa4c4ict7fr1/Pr1+fr
y/db2Xl4P3Wcf5Otvy3FH4Mebbc5rCv6ggzayLRn9Ufc/eA37Mfp1rIDp24hMFl7pT0BYv4KlmaT
gybG0ttWhLJcaceuKJOkdpieVbNXVEHjmUo0I/qVDYE3tf386+evfTyWadIVW6DS3JGqZv2mof9x
oOp+aOuiBTCK2lR/0QyTeO21QT3UcZRd/wdDGQoIey52HVn3r0eowLJZtvvY8tKqnW/1OWhjd5LI
7410zu5/Hms5En9+uGVauqyykLZlqSQLX8cyiy7vtNo0PTqy+pXd6P4KRc30xKb82yjYHOiGZgoS
C/koKPQ1oBYBI5S0tkNcfjDNTQ5C8kTs+bYLl8kYFqmPttAVZHE0mRLTdBD6qumpzWisQ02IxwED
cuHmuunvogw2oFP4bexViQU6GBbtrzgnoT6B4f/rbKHTWmDPad8bR7M1uxCqUkEtB7Sj4YU2hd2h
mVv3H7+cJesg2knvVNkwv7n/NnqI3K7fCQ8x+miTWDPkLWhmm38dRQOFoYLbt3DHtZSjgx1Q2x9C
wwToVMkyCMocwEBo/5tzkk6mqGkK70QLTIlpi2ORF6OhCawv1XOA0PYurBTb7VoRekoQndKLONI1
+D7W0emykevIFIuxpjpGSisBVmW6VdNuu84/i81mlUrZY2G1INhNF+GmLftsJVXGWhm7rULTmebw
Sh/nV2FonimrtGf6kRKfcj/G/xgIQEbaiM5wvUC3Icc/WvxQsYflgdt52E40IECKYryJNRSt0I7y
m37186deTseXULB8BPgtuk0WDRTxaGFkxRdgHVgYkcfFurXEk7BoGEUx+KGfR/p2QJaRNDYWE5Nt
3ipfg07SWlkqCqikPr5jF4muyeeSLswTB+Q4RV42FUeD5wdzgdCy/BZ/ROzCp6k+VtroRVZvUnuN
hnU69OqlMYHRL1FzPft5Vt92FowmXlQy+k+8eHRVOzr3USvBH1LqyVPOEd286h7yi/rJftdoczvt
I9KnD9P1fBm+zp/Rtb3zV7V3Srn4yI+ed9vRr3A052HEDSId+BWKB3ErH8wr7bL4NDbBTtwM1Kyu
Lfq89/J1TLXnrNmKK3GnnQj1x6t+/BscxeA+FGB0Fq50UMVQyBFTDrS1qg+7AvjLzwt+vI04HkLA
yrLRLiDPOdZakWK9lNumHTwMkSVHseb6tg5y+enEKH8ZhhY5IUGwU7lXjtY0KIWvAHiePC3Mziiu
Dd7UK08WjQ8U8KBC1NSaExAf90IZNiM0nc6+NzPgmCXGTdDQHROArF09zcO60yMc9/ZpPWwzrfEy
6UIFZ6ws1l/AYEX8agObnRAVG54V5XlE29wvzxT8yWb5XeUDytKjCcka9aOVSRE7id6Ltnzhvl7r
dMb+8RpjeQ1FNjSD7MoyrWPGVhFjvYwL9+BlxWy/jUmgvRRZeiLo/GVxyeA0oRP9VVM7dhqJFQO+
G3VBT5syGYHb/gaY0XjCZ+nvg5AdQCYzltrG10gAmKNuJK0ZPBAKk2MjH+GkrRX/B1NhvZSlgqJQ
m1G+joIOue6bajyAMGzEuW5qOGOiKH4iyhw/7PgqlkI5BfkMVVB2XM7fH1ENpKihhFU/eGOSLFKb
KZVOEaOECKNnU8BtcpPFr/rnM3D8sPo9qAlCivDGGTCPDrUf4PoJpn/w+sYqdmZdv1aQoSMMiSUw
LmAJcd+GpeSlOMv++y60FJMcH30hMvDfQfeP+eoik/IsyVlVXYCSRm/Ao4qsnng5/m2HEEugrTLJ
5dl0tKpoVclzLWFUlwXmOtbTbqdwx59Q/1GOg+OyjtpSfONtBurfPlpHKUWXvWiywYs1VYBSRmsA
Q8fguh8ma5f4iyh4MmZr7JtV/hOBG+lQNM/YKGy1Hr0/bRpMJ06zu3IwV1hPn5BQ/J3M/ZkBLL8e
rF5eA7wHUPo82luB2lGK5rb0FNEEdHzaOn/TR6W8qqNiiUWJfzAQZ97OvIZ5xitBc9OMNMxd2cCZ
2pVmNf/188ZbFuToN0KsRicSkUvzWx3lJPRHDQBF0PEp24MQmQQYGRpd6xT71hPHd/lRX4ciMpjQ
YW2+EHn70fHVSysoFa3vvD6ywORgzuK00QTtzyhzF9BcdD4LGcMJ9VDK8ngiV/k2T0WWrYUVa/C3
ZaN/3X9QlGoLdlTlYQWBA6ap4fTk0p1O0bdHw1s5Mddv+5B9rqIPIUMwRgP2+EqT4XmKdJJBFsfV
VSq1T6UY8PA2pxc69qeMGr8FD0UxFV2VbXjahCz9KNuTpCwHK28mnh+b7UqeACLm3dydGW3THxqQ
7lwwQ7pBetta/7x7vsXK3yMvGQnLy94+GjmVYCfUjZ14xmQCQ5XK87orsVEvwxdYbtt88VT/ecRv
cYQRSaFNRbWJWVDFv37HSDQjdXWDQFXVGOwhOU1bujhlE3L0+YzlvW5wKXMoBP87FiTNIArhlDWX
i+qOLs4zK0qbAxoeo1jUuiEZFeGYnLKePdqiDIoiCztmGdNCZeroKOY6ahVWWyMoWJbNrwgs5gb5
TTpXsHXF6z8t4zKWjhkP5QjuGqSpjsbqeRb4IoF+0LaRcuPHpX8XzWjn/PsosL41oRqkIBRAvn4s
f55onMHW8gRE682shPFrLUR44u78tm7sB1u2ue9NXSGKHR3taKwC3OlZNxpnIPcy0eSPoCDLdN3V
VXMi+z5+AFD0kKkFcJGxy2SmdLQBJ9qZadXDiIqgyVhnZqlRCckDAb4DjfBUu5HBCtgdBN5pNq5K
bDif5xL9Jzhy3RSvUAsFDqRGoNleMoQx3wDK5/GHlSPmhOJUPqxCWADoY2uRisbjCBug2WOs0CD5
hjnYiSr20WlCMIkHE4VMsm5qVIp8lLdJTdfVdehbsCtCxMFmShy+kgzez9vgKEr871EW/QhEyahP
HaegWMlWhYRehYt0U35QQT68VJLVPysAJBaa1YSAqqoZdz+P+m1ufCiLvhj7jy6ZcpxSVSBuMKPg
Q4k5tpFyhJqexYV/Iq/5FikEYZcXtkrSRlD6lpNOdtUjxIXJgl2pUDG0FlszkDuS5bZyJb0oFBb0
f8u22YIKOnP2IpfBin6bWcvaIVOVZx7lxmo1xMhkAwEoThxeRXy9r38PYyhMDQ0QagnHUsQJwBaU
eiB9VCPwbCDMweVgxTDC+mreKYNV3lbYFbhBGAXrphvDVWs1o6PA4tqYVRNsYTgrj//6TZfMnCeG
ZqhcN8euvpnValEWgwK3oeFuo1gf1rFUixMz/75zGIUcVeHVxN2tLgvzR0YMjjzKsopR4lqPblFU
Da+HGITwv8+F0LiUTjQZ2ZGjECw1wMhFrSFrHanAlTqp2wCZzv+DvUK2o6roAhoqufHXuSRhoUtp
aafk9D1EwHFQPWzHpv9kLsyEshYD6b/rxn+s2IzsR0XOmhKvlPSzEPKwgheGwNjPS/YtkLDxUVTR
+DJUm3jMfp0MOQH+A8swaVNIN8hVA52MZvhnbdhuqDkmZ2YEournQb9fLwyqkRpTNcVr6LcvzZ9z
izD0hr2VepaFZ4mSjPJWS8Cdz3Gd/XPIIoCQH5PLMUt2+df5Jbre6Ko9hh6VYp5hSg5vOp7TpPT+
dUrsBej6Cqm8pnNpfh0Hqq4mNwVF5hzMz1M58OTAG6KJVGNl660qPn4e7vtnU2lNIH0nKH1CBDia
VqrURkMqwnAF0K+aKKGvp2ECTFRCud9gTgJdn0+7+ddh2S5c1Eufh0K+vITuPz5cDO9NSFMKOFlG
TWNlKCgMbrDqASvZ1ROiWcSs2AuyrD5RVT566BA4l33KbkRAggv2d2v+j4HHWunbUQ4lIuXg78PC
zM4SE3nCeZwmN8hRN5PSRLqsFBF7WNoMJ+b9/UqiniQDhbMpyKA7enSpg1ipR8DhGNTIi90kCrjh
ot2pxKhlZILyc6lavXJiSy3f8I/H3e85U0hHrwo0jGUfq7tbPYbXmuH7LtIa0krq8CkfYtxHfv6k
388iU2MsVQHRq7Klvn5SO25j7A1UH6pTPw/niLlSDWxDYDAeRDoA0/84HBmlKpuk4oxFa/KoaBF0
o6Z3oHRhZ84yrLj4IRWytlUrhGD+cST2CbfA76cpu+Z4JDqStqg75P0Sf8x3uQGPuOmVBIZCHax/
Hmo53F++FJkeh4FvxKsNePHRaTTQKdJmDa+kUDVr2Bfq2N8YXSpFkxMnQg4ueNEC0WvjNoBxKXqU
W/41YefRsdRnKPXyk8xjx4W00Wp6VanuioHrSCpxaAKon7UPRWVp//rQWcZadA+Xdxxb5igITICU
s8KCYh3GXbnrEqm4ULXo1Hvx275kFPa8ZrE0zOs4j46nPs8kKnvgZeWkWkmaZGergDqr7FYLVvqf
d8tyCgB9qcTuJYf/egxGraZnzQ0Cttfo93GiAhrPR+XKzBC1/3m3fJ8ZQy3FGrr/FNTMoxMXJCIP
U3Ru3AwlHSzB9Ep7nioJ2kjVqdKJq/ZbENG/Dna0NZWoTMC1T5obDP2wLtV8cGDTZSfi49+mRCmc
O53GPMdu+f//CM8Eqkmd1F5DDtKEkRe3tYk1mAmDtbb09j9YP5OgZXKp87L/DTP7YzC0OOlOd6xf
KHx9rbWpvJIjTTpXJ2M+Ma9vcV+nesCFZyC9TuXpuAg/+xNE35ihFLNrbsJZWB5WTzLiFOmERFae
nTjGf/laVCtk6k4qUjK6fLSOnd3XIioaDSpoa971mRxsbTMrvJ834F9HQd2OgEXt7lvJtFHsshji
RMO7R4uv8jjFlKSL439+CLN21N9pxVOl5nn/dU+MYQs11UzZ5iY6J0kDoUAZ5lPmrX/5QppAQk8h
+Ar400fnlh89N1qO3ZnUBuY7X7BcdQYEiaRq6GCqedOfWLy/bHU6a3jZU38hPdePBkSpsZYo74PP
kHBPcuW5wVtqoAL5QaGbVuXPn8r8drMoGkAJWWMliRXHNf6oT029ChgNPLYNXDwExZ8D/cbSDM/C
2rCv+kEOThRkePous/hyo6GkyuObO0Ul2UKJ8OvHa/t4VucE4zerqNq7UkEfb9uKqD0HziNg0pU6
0gu52kjPIi9wnYE5T+19Kq1VJs2xuU7sHGqoWbTRIYhx7HQaTRkBm8UaqPJax/+rE0F2m+A1KBwD
BXIcHQ1kC9ekcfj39ZUW3vocBWQd27bYW6WUAoYHJR45pWGgytfhqX6vVnrznLXxDBEoKMve7dpC
XQfm7IOkaTXtFypIxUVSarOFwLeJu1xqwZfxtKBM6Eh2ZtvDty6mO8g6ylkdLgiLQg+KnRzL5oct
2UijZMJvN0nlx+cQOQPqh8K3Azds9PgKKEuWu0E1pNtaGpJgBQbdeMMpouqdrqNU7LRNUpw3ZV1V
gNArCfWz2lTRtYrj4BnjgbLz9KBhTo0ci/1kIKS+G/zOohLW91bpllNcPCa4YuK1FvvdHQ/C5LnD
0i51Mq7HxAnQiTh0RRlPsH257h0qUtGTjvTyDPwfM7G1Mo/Ne6BIRezoQ5Pc2VYqprMcb1rUqeb8
BkQTOmRZJGl3vSgiyBNpG+270jAL7MJMHCmrBuxGGix6tqoC8dFV/RbZILmspGu9meOnQKHc5LZh
YSGJbMA1cM140fOVFnsTZHKl4WJujKzamMh4lADCxIBR6xgkEdy3ctgiklWPjhVqYsDVMoyeJ8UI
n+EPo3lQN6Oqn0mL6LHXgX/4aMB+nZMLs2hTgxiVrFdjjSjGHJzDtsaoRsSm9Roj6a06SRCYmdvy
/hQuqqQm3oFa2r6Z5YBWYxYl2mNfT/XrMDX6BWRG46Wis23uCxjcA6rHZgWJt0PGP7MNKI4yzrmH
wEeowlU1HzM7tZkwspnxMlMcnLAxxTCnPrNWfVOKMz2aQ8lryaDppcuihvCfMJgrEkucNV2ZvSXq
mF7byAq+d2FqP4Yp3C8XI5BpH5R19qKUWvNIJ026j9DL/hXkANBQbius2DUo+lUr0+zlszDSSMSM
qNemFYZqGu120YnRzcNevmqRsjfcRhfKHRyvXkco226vUWYqTZcED8oW/KeGJ2NopHvBBvoMIWr4
3hhIDerSyOPxtRIR3PZE+Lt+sqcnVN46tJzw8YH/OY1D6aSa1Q5uaOKshJewnq15PQbxuqA7it59
H8Ifp9Q8rKdZaja2ip8weNLEzMlU8dtwB02bH7K0r/YBr0lMwUSpvU9mjzyNidRcsjXsvkIqY9R9
tyZ3Q2YZQTU0ZoLaPkihPXc7mXLSI9WkWV/nvZAucENCQQYefHsGdiHfy35UIu1kiPYmsqxUWzd+
G5wlcxXHHq1AC1kkRKCStQS6pz8bVDKK9dzM6UVj9voHHg/jwajy2YC70teqU7MEjaNlbS17SBql
d1KFoYHUa9qVOjQqh3LKekwxUVo33DaNrJdZGavLLOY8opOaBfaKnmWhr7NayXa9GEfTLRtpsleR
UAlUwvytsIfAfe3gu5vHnkIxAbAjeQhrp/f6G/6nAypQ8Tw+cAkZ5qZrJhjRoyLl41qRVH12kAwY
8/VoJfE1BBtL9oZO1+86BUUarxRT2DhjW3eXzZxh2Nlr+AC6pWoGmov5UQMplUOvuEM50zMdskqR
PatqUe1DHOUdGpYF8wgzgOcOudjrWZTBTYH2wYvKQ/wTIaOKqDGmHRU4JcO8e7ITtIExjp7cSPPz
jyiqYPHVxZyGV5UMGpZ+0zTdxosXBrDnOPgFqSz7RGvKmryRpLzfKlOIH8QYGjbzbvsHte2aXaBL
aopM+hjfaVVjvJLAV9EaZbPhku6/8umPWX4lIfMwrqxpKl6HikON9XMj3mxYeOO249VZYnubpC9o
8Q0y4BbsU4ORZ7cXCSTud20Udb8E1lCJU87S+AZWaZTXNut9oaOD4LN0GbvWAE29NjJa9St/rPmZ
SiAhsmVhRJxs1Czqb8LYl27oykqvkzwPl0tz4AU7OrQR2kwoD3lvZR2N1Kijk2HMsIDHaKQ+Guoj
XRBtrug1piiQ7ESedb9Iptq7YezYbIaV97cyOq2/wlBwI4wDEmyOnSrVa2D0E6Exxr7H1ZFG4mrO
YYDBAg9zt5fhrLm8j/2HapbtXN7PecQ9vGnbJLsRMnqFSNg0IvfKMS1jN8Et4LrWGrxHRe6fjWPb
/ArrxE/dDk9G7CyoVc2/Ke53XGzGG7JFOlzlRhkfgl7Ez2VqlPVacBPlrhno2ac01saLnaJsBUuu
rHtHdFoZ0SmX+hcliWCfjZJsrDhX0NxAIKTniYkaCrr6g4LWTzHUrI45NBZvjiS5T2aLeGO3UoSq
FmBb/OIrIp+rhlCWIY+aAyLb/KYOUkVJiDUwYlb8unNQ7YZwUZaQxzKfvYlkVl1jd4HIgoUbcY/B
sMKodtSr4VozSvhwxHf9wbdmfdoaUreoywPmWwVSWCDzC8JuBspfINrvD34gHFE1/YuwkO8jcoTF
ol+ZmY2r9aNdEHQ167FpfIttEIR27XV5zwS0xWcZWmyP0YlGPoLgTWV392Mym+8NfeHakwLMt1mW
xh6xdRmsX/g4qI9VNcLI7qf4hcpUfSU1wfxrHIoSxVclqF2aHH3hgHj3lQ33fnxR5RKafWVcJpJT
T2F46Wsw94hqXTStfTh99lqNFl2yuSxRFKNDK3t9LaGJpsIKjR0Jf7i3rk3Vt7JVis5rkjpuWPjR
Iuik2iO+wqRCsDz9aWMk/cA+hOIHpDFNxtABp6X4lheR8KH6SzG9jX6pdqKZsO2rBAfIviiKZ5v3
V+RJ3C+Fhy6Ufou0XYD3rR6E/CH49kiARKz9ps374GOwZPSY4tmS5rXUZdkTaSeMJh4I6bxp2oQT
g9GmqqA4XUQ4PSN8yLFDyalBOK8LkYQTWon4JObEv+Jex2WeHmM6u1xLCLaEWYyWZxRlUrzrqcBq
HlIdNgxFTEMyk8JEk+o7CokNk05jOd538H+hfeYQ4herVOQF7APOxgoqg0Obm09jlQV3ZjLWg0v5
tE4CtHhqIzijxyHNDxZezcZVS89tPivzak53Zp6CA02wXJ1DN7ItNd1LKe7EyCWjobhBd2pKbnBC
QxkjRn7CC4QsybueXFvd6ZmetO8ahOsUuedaSlKkfXQZE+ci63DLgCA8bYbOikAA0iSzfbz8Ijnw
wr7sUdVMYKk8B/Nc+uOWRktVovkq/MneAb/JmvNamUj8CCdad5uS33T7sUcS6kag84BzeQTYpl7x
s0W8ngpca+4RDAJsNui9ZW8HQoR2EKQ8vjvQo4tvizKos3trwIoQxVtTToJHE6NG2WnNyJKf4hxN
P5lzggAKl6fOk4H/UrfOGq1CViXPQjRrUTYHepMgrolgCveogqRGgmQsSVqGnAyXgY6PIdflps6I
03ewSqE3dzM6UTszauoeWdIWuvpURWZ/ryjJPF9rIRVAjI/SsQSQN4DJjxBHys2w/7B8H1EMZAGH
fF0JKUPNb2hD6cFE8Dy9QqSAQhJKTh0u4Uap+/KOx/Cid9QhYvLSlvS/8eMZeLZAota6NkSZKqgf
igG1slXQAT64ww0JjWEY30LahDXK3xcokZZahRlKLxENkA9+ajp0+cgSQgXDa3+uyfQMfXmQNe2i
G1OOAQPz+aKzEr1w0inb9CtMtMkumstSznuCKwQP2P09albzvvWpIXzasj2lq//F3HktR44EWfZX
+gfQBi3M1tZsUzJJZlKVYNULjFUkoVUE9NfvQXXvDBPMYS7nafqtu5oVBBDCw/36uQbINP3JznPh
7gs7w/69dFPL2NYC1w+iRlm13+ilcKbjv8M57/ug1S22LTDpfHEDDIGUPUZGWGct8zTEe632oqJ+
VhMIUjuQx1ZKRsIKaftGubfMCyPdFW3Ujjs9ViydM0uT2QAjs8rTTRSGSXztyTCC3tHFTnurqT2e
XLVtNj8wpyyGG0OQOF8YQqjNM40cVr52rbb93sc6W7TrdGa1Ml2RwQ1MR++eIpGWrw1oacUyHBAE
rysVbNO2qUIN6JFZO9woPNMS6mbsRY9rC+wJN1zHwq9KQjqIbs4rfeSaf+ilQnjXDqPx1e/bqFvm
RPXDpoGYBmxOx8V6VesQzK5QB9BioWYG+CYQm9ByZBW3+peaj5hv4GRnOEQBmlV/aV5q2hcORDcD
2nVdOyCOq75I7wbpamIBR63O9kns+tEeegTqoQE8F73uSjeWD+TyIf80imHBsmjLuP7amUUeg82H
SgBDJKyEtvXQ6Ee7oEnY5yKjM5RN3Yny1cc66FFzxrFY+IponJ2Nh1S2UAMdKFQbdMG954UwtQO4
VmJZqUaXXgVKlRRLWPh0sTXkvC8pyRr1EkYM1ygyaYp2K3G6Hxaa3nNnLd0IpKOag+xbNTbREf+F
R9yldcFqxZ0CVEHoxbhuU1KII/jA/dD+6ock924TVH/+r2jU8hBsb2q4V7Id3OR7n5DUALOlDvl1
iIm7dWj5xceDYupdt88KaXH79FIBI4qY1kyBNKLavCjVnvkvu9K0b8PMcmC+9HFvOMR2Y5B9g8ii
lD/HuOpfor6zYCTlPuPcu2rNzpVFZMXXGR5Dl44rRjYuYiB3+NrQvl69DgDfkuAiqj2p3dpqmn3T
WqbLum9U/9Ysc+7qEa7266aM6dvghcWvWC9JD3u22DU2Yd6XYgF6vMGPe0jcK0yw3PoKmhLX99Tw
zEu4l7GHaarVXNuWsFgKMnfzdWWFQIiRauivdYd/wYoEAyeDTMrqt9UGLhcx6fS3sYOSjtWTAtUo
7MS3yNiBkdnw96Gyw43deuSKW4zbsenTr5qhh+M6G1wzW7pVJf2FadXm9RAHhbEu2kKXWzn1Oy24
gKTNViosHkQjmEesRZs4r6OItxAwinLb2GV7XTQTTqH0YG1zNmfdYtQ6X64hClaYoCVxcuXkkYgA
h3hJt470slprVav+MmSUAyuPp3Uu1EoQs8UO9pxUKIdVRMvWF74IWQTCBv++hneXg27pdLGMq6H9
bXea/dw7QZ4ulbYf78s6G8ixqVq1dwR8iCVoZet7LWIogY6F+K/qM21c1pEePUHCK+Smitoek2c3
zcuDUNTSDhaR2qsB7mjR8Oxg1MdmbkQ+4DoFb6Ana8ysa93zu3Hp9cAV1pYatw9kSCptjUugeEjB
EkKO18eoX3Za2XwbFSNFdNsh7l11COh+CNdzALB2oJ2XIFYlZByjVF8xfxvMda9Rs1gOnVqPF7Gi
kXZVRFy+8OFSZwHbGA9AWs2Cn/D5FBIDpgBKTdN9/KhFGaRyIDAcnoFX5j8LqSXGpmyVAcdsu1V+
dPkYKxgzFYkGS9hqdG09GAFRSMwlsVlKmWvaou1bjVfcS5MMdl6UvxwjLjLoQn649po+e5F6JLnD
Fs2j1sEvWkbc1/mFDYXAPOTK8JU+vi5ZuJJk6EoC3cBTo7ejL2okoOzWtelaS31oX8OcBA/2hfBJ
cPUKzGdhTOitlLlzY/g9CkabyJjspYuZL3yNvLnCP1V7Vqy46Red5zRftA5hWZ8MBvFFRbrvIm1U
MLVWk5XapZ52IbipLiie8zrBHE4UInrEEhOHvCYn6F8psTrmRPEmTseh8NofvptoVcJNgXjDjNAd
43myaFLduRoNYZSL3g+A4ASGRu6MjaXmApx5xY9ex5AUsigefUuqCjiiK0YNfzTJMnsEX6aw2Wo9
US2gssDV2Wc7i2SmGDpcX90ssrGkGvznvqnYz1vf9DJ29VjhKmS5xi3BENFs6vo9VmatKl+qqGdk
s8iCbBm5nNuI4gSqhbrWgmSHyYLiQkHFp3wtSj96VbJGB0LoxtZjn3iRXPlZU7HYk6ZTVljckSCu
qlaEB7wKsMnx2dK6feSmKbsPxurdMhGlTtyVlOU1sSJWHCHgHSxGVDl+N42KSqwziKZdAg5lkWC0
UjWrgKauCRXVOy9B43cQ1dhT9QtojYkBhEXQ2hYFhXwaRtmTa2xLWL+1WQO4zGtDwq+juAZ3Ue0A
WoZkWsjIWGb6UKrpkB0UJXQTjLC96CeTMR2WLkeutrK5FG2NsIybXVvZEFFdEv0Yr3C6W+hTtUBf
Obi9BdvOK8px7fuuLzaNNCEUUlTMrVVQ96VcxEaFyydpdXDNbu6Rsmh6UYREsNBsPJHpKlDWWpgY
1gCaWjWU0vK1osBrWjlebYM2SsxQXCh+bno7SN7WSxMBAFrD2e5RaLlBcN/Veg+UPgPO1VTlir8e
TSMQG0mbqCdSDV6sNegrFRttsS4x0BkmM0Lhr/TKbP2Vm4y2um6tIXrN2srFIKcfjXCX0mAHaZTb
Sts/CD+ROGUihSNtJDHj8V1uMEtkgeqLm/kp93zCxasSB1K5NUZA1AuH25e2qg29va8bx/jK8gC5
JagSw1crNGuRKWlzoK2VPIaSJS0FLgVGrhWXwUrrIpYPWa+vsV5gVhrFrvrDp18pWnvFQEooNJAl
LXETSdNtpPX8dB/ncFmtMSYTrhWO1YO8iVRl5aY+qV2yJcqDiLMo4HAv1N+aH9k4b5CZCXdjV6f9
NqL64S70Ni9v+pwsABRyEiLcGJoB3IHeelcx0LHxKusIyJdcftX8oqytLIC6XrBXBa50v7qlp3D8
EU9FqxHFXh3cU9gIs1vBbeMQOUT/KwcKIDjlofhdKo4ZLLO6Sl+9qhq/WFSpxsXkK4JFfBWl1xHO
5+iuenNqtbfg6bcNjc1YB+YXju9aEQcaL5mc0iBv+qYZoZjlAwGS2ofJlcDKx1tnrk3Ya/XOJTvn
+FhZ9LJhrFLSKk2M17VbUqrKRd0b+CUU8EBJXOH6Gv6jj/sUCeemfMkf8Nx5qfdP5f+afvR3UWKw
FIT1H/e0//y3m/ZFIA56+Yv/Uf61afLnpzoq8vnPHP0V8n//+ePgpZgYNEf/sv7jS3zXvIjhnmJA
+s9w//6f/79/+C++5stQYmD8m3byevrbMCTN35JtJknef21V93+yFxH9fsr/enjKiqf5z/0LxEET
+TeSSJ3CHtAZz5761f41P6b/4G+VAu0ktXVoNp40R//hV8cfmQiRPBQLLs5rDj8mC+6EmCZr5t8U
CidVGHI3c9K0foaIMyuvOiB6DFrfNWvSRqA2m9UBRY0W17Ra50EfNX2FpYFNGWmo1xhpqDufO+Pu
zTu6/afC+NZKzpjED28Kj5ApENLTbUTThT01I8zEEbB0vSobi/aL4w2GTx2MDPpCaKF7OVJ1WLmd
qV9bnLMblRzyReGZwVbSnZGvNKb8Zey3OGk0EXRfg/N3Z0TGgHda8yNzrQD7VoRt98Ic0p+kZ5Nt
4GsK+WEHW05DZtFuiNv4qTcxJIfFlqur0OYcgRidX1pFuNH8b1MKwiG/NerrktTNj4+ffVZZ/vPo
VJYtk1sk/b/arLKs6X7mUzqov4CqozYPTnzVDMYjWDXrTA17VlWe8B90O1kU5y2UWLQRHFd3vVpN
Bdzc7EvuRPWBqAOMINfcle/UDtnHoCyumi7QNx8/37Q+Zt92KmIjTkI5RE+GM5Pn4lxX9Dn41i+i
MjQyi42zSnHhWZnUIxaWpScYDUwmM3V4nTv9b0Cu/ZePf4V5u/OfJ7fREk7NWbbBmjt+ciDagzD1
LPvCQa0fggoKQe9iagyZ/oDFA8VjgxtGCVNsE6rjnRrKBlYwE1FNqGEkaEnXGGl0WzsVyY/EJOEw
mE60i1EEXtreD1LL+kaGHWxxMXxSNYtsDIENSkDVQO6ATn02P4KxwUUKBf5DrH639WBZKJd6cm5q
zBf8NIjFV0Ixy2DvFnxLEkeJgkR5sMNsa0cvdVZu2QW2ffztz6f41Cmxj37TOli81vPd/ui8+PAs
+Z94Lkz6v//6YLh9Kpunvw4v3V9b2KMvx0fD9KP/nA2IPv+eOkg1FObwJd4cDaga//YcNGpIhFSO
h6mL4P+dDOrfdOTRFsI/9GdMDpJ84P84GjRwaWzpNLUhKJkaHT5zNPCbvVnNrF7DMWhOZjYaCNmY
kMdLqTN6VemhuV1LF0+jRY2PwGs+cWvfvJwTJ8K0KfzngfBnGAuGh8Zjeip8ttmKzSh5K6ks3Wul
LtOvhgoq2RR1MVHDcwjrmvm9IELeGaRdvldkZz8l9p+GR4FPIh0JDsc0XoXHT6kQU0srt4J9ro71
VkvQZmR9d//xM75/lRMCgaYXHZHz5DJ7PEioOnVaaEG4p63UXyr4nmMiKeLlx6Mcny//PAq9ohZL
m+AC6eHxKMo4BL43ROFe7UnpKHmerUfI2yvFJVf98VCnHsghwUPMQHDyTraUNBXTWjThHnhs8xvj
VGWjZsh7Fp8fZmr2sDnIpgBq9nHq0MW9oeGJeipl67AjrZ9S5DjXYjxtrMdTkOVG4W76OlN8MlPl
RS2tEVqrhnu40+WeyjiYW0NNN4Wvv3SyxywTp4G10TTuphvCYkUyqVjDdPc+Pxc5t+mL0g2EDsYU
9b1VWba0giE/ccN9KJ3mEqa+BQrUSX9+/FKPT4A/02SK+nhQdhK656c/fyOvRMuT4aqm4yeWqM8d
oenCs8s7Wo1R3Oi9/fmZQvsa84StijBzrtImj6SJCAzzPmrMZtvEhlxkEnuYj5/pxNSnswvBHkke
h5U8e3O+iFpw6iLeG2Pvb3svrVZVNrx0qt+dWWTvZj6YelSBNO+SOKNVYDYls0TQp0yL3B5fCb9d
MLC88En5ntkx3n0k2loBT3BGcw5Mh8DxR/JJ/SSuU7Jj4Ay0soMsebYxh1vYtGveFbiBffYzMd4U
MPKBEAvCqDkeD89ACdk/jPb+GCWrkMIYeSqy3R9/pvcvT7dtupE0jRBnklgej1LRIV+5sZntEX1p
uxFI0bIoE+PMKH8C6aP1zJXKZr65NDzQ6jfnOBa074AP87N9aZv5AkAuhjx61T9HeeGhGwz0G2g7
d9Ts5WuJ8uDGJ1GwLEYy9J99XJBFrGad5utp95rNlchKh0IL83Bvhsi3INA8+0p0rr/j/Tud7m46
90eaV3jg2ZdLpV7gg8wC8/y6WeOfgRTKsatPz4/jUWaPUlDWlwgLwz38bY82CHD3QeeKM6O8W8Yc
KdPiIu6YVMXWbBRv6N1U1Ypsnym6uQrsjt7/UGnWhMzu7cff5vRQHksLbB4y2OnP3+yCauFCYHfU
bE8Nzn6gw7olEV519bcEua65+Hiwafs5npCcYuyASONAsdBDfjzYKGQwYBRc7Glfvu1BPlBqMOkb
rgfSmC206Qm2k3ftmdDq/dSYBMy8Ry6B08Vzdg1E8de3ddDj44FcaWFkEQTmIUk+/dEYBeAR7Sls
iEz344dzwzwu8YPHN9TD0Iy0IrqMq2qUGIMOtMoHu0+/S9pwWMLYO9NhNOfpObExynaEJOCQWXPX
PrUP9D82lpmZO7oHxMHuMy0s9r4vFbK3Hw/+flsmGCHmBq/mAhGeDx4Ix0RE6FT7goR6vkowIMMg
PBfxjzBMDURmKiqEj4d8N1GJfGAHsp3R78qws9erJwh8qyCT+6C3JHW+NLhF2oNTkq9ZZ9CV7+YL
QxGAcP+g8YfzdDZNkYNg8VEWGI7B6Xg1u0hDMSDxNPr0ExHfsGUBjCAkdmenQDc0A/XctN2PyBWv
zCyh1Q4hzQ7jKf/x46HefS8iD24nhHSscVrbZy+v8BKBq5xo9mSq8a3hI12CI6MR1VXqC1Or3TMR
3ImPBcKA2xcBq0YX9PSG3+wqAeQrCz/VZo87ZbCTpVevcpHjXVD2zpnF/W5PmR6NJnOH4IDe7nmP
LVNP9Fh2NHuiIe2pU1NqkEGbXfeW0x3yURRAl73WXjtZYJ3rYjGPMz3EkNPgEGlYf/p0js9milUq
ZoqGSb+pWqWnzOb0irmWLqWru4DOgH4z3U71BfwnbcTNRejmZSbyAqFbXHrAhOIKgwbkSThSrpFE
q3a90EXqIrDL8M2JD7IxiEQNs1OVnWPTOLCyRBwWOBcHfbyymtb/pti5QnyMkiO9oM2gxOStVQpJ
T3Mg8gWajUqump5ywspUO+ognlfE1k8Rj9mAUjAbv6e5jicNbCFuY3pUSvsq92UUpwuMysviQYsa
CFJq2RrWRrT0zzyRwO/qjYEdln8bkqz1bjC8kq+WpHmV6maqkNbCbNHc6bnX1HdweMtqhY4NCYRZ
YfGLcVamJjCUGvkYZJifrzJXdYNrmqRTb4H1YhZT1jRCSqWIkttrzMDKa1XFPBs9iDDWyADD6Asy
h2inFWxRT70xpPohTGQZ3YQy7Yd1lI/uT0k8/13RuTlsRy+pQ9BNXRFsxwRlwPc0QXp3jeghdna9
6weYSw4DgsG7uNOsalEAnnRv0EUq3YZ+WefJMAcNvmyW0yle5LKoVn5Pf+dFhcp+XFRpVASrCE2L
Q9XXM+tda8Ke/SOIczc+tsUPlN5pBC/VKn4UJJso+DZ0PK2lWdruEi27iesBViBPZag22aJCxoMd
KFfoHQ0/mD9qUqpYK/VI8hZZ4stfPjjI+7rruZGxftvoGm1GgRNAaXovJJPdcemOaYtRa80WvfVD
Uq6r0ab8uldyLDQ2aCw7jd9CsjDXIRGic5MZ+NEvKypYzq8QHgnCx8RpAjpxUqty13D2wIqB4yh+
2aMrf9miKPHPrVE+bAC4BcldIiIduWmYqfrPnntQ+DI6XqdfKJHlFtvURxu9Ri5XOouQBogGgZGZ
WBv8bvF99nVSBhv0Kp22xAXYob7FLSmZPJDDqr9EEiPtXVIbFgowK3Ux/Yi8Fr5gXleGioWZiv+b
HDFLWcqkTuorO6XSuGhTIZqfA+6IcuN1nRFtosSgHkQJoOwupadUUi4GSkn5lWt1SG/oT2S6xy15
8ish8zTZWzbggGd0GmNermM3DrEj61OrWxbSbYN1Jitf39WYikdbDMNK5clus4JmA8fD6LjQ1SLd
tjLyauTAqX1H+iZ00TRy06b1wK8Ca2d7oU59OC0LgerEr8tdlPDDiyGGHbQeqSoFyxKui3rpEQxg
tdimFXbbHFP+umvU8tamaQJDj46s0o0Uoqb/oy119zFAf5ohOCZFkX8btdb2cduo8+BxoJkSYX2f
Bn2JZlTNwmZXjoltkC5xe0M+lWll1fcJq33A+pZjZZs4eOle1yU6Rx/rrt4vBcXArnhuh6Sqf2Gx
Q2N7vnH6qBEqcxHVULKI6F+hFK22BqJURELpd67cSbK0OhYAkvAKsFbmXfW9NLbpwPvaCTsb2LFJ
snXFQ1kHFeX3uG6K2y6LvfGiThMzvTNtYeE0gjUqmWFyc82lnQZtBM0yM2gSob+puMHcoMtx5sRW
63YQuWOtVAVnNYwxsOjsXgYxFC3u2TRz3ntJEdSHmJYtbspEMsa2FEqov1DFzgZUgqU1jl+GfPSx
d8GUSLaX9Amgm516dMUtPaF5tFKZBNiyIZ71LrOhMVhYupreK9KInG3ajcaw1WJ0uhdarOnNviWs
szaYCwXFa4ZtaqMtQ7ZnsNJIc0AA0TXeG9d+4Ji/tRE3uSefdR1gx6pitmrncYAZb+5qUCdFEtXG
RWw4Nq1RsGEtuqlCS8ct0sczZaG7vf3YptD8r9nwHJ/2oxgWoIJz86GQlEbXBJIurFzZet/wgASt
ayqyePa8vNTp7VDG/srLJE0hPUpIJFMIga01oUNmXoRaizdhbY2lt/TCzOGz6WqIARKilde89gXd
TzhiaYvGSIp03aVx9JNTwBALgLBVviyVJrwMBU30iFSNKFrpg5viAtOl6m3f1PQBYjuJ6qtAIGB+
QfgQ/q6yLhlhI7ARXQMixjvVcNnbKZfVjXqorTxNl26OE9aK91IgaXV7E72PDMrnupO+tkICPKJR
CWA/YnYXIn/L+2wUF140AFBBil8l9cbHBXnYCn/0wmvRh2oXLAqhGf11XDsBF1ioDDbiJaEpO7fn
drZUhWFIXL5tkSxGKt+QBbIUF9sVAaoW9AtEK+x5dmZZd5Xo42AZ4Ax6X+IBJdjM8bS6CTNOelDp
ljTvm9wNxK2oUqzqRsAasKqNbogW7ASyOHilgXKoFoh7VqZV2dVFpHWav+2cotPBP4atcpcZNDMs
skotf3KQIPFLyYnSxthJbxEH1A3XKaHbT5voNLus8BDGzVUHVEmHllpdm8hsnWoRhak+btlfsCOv
mySZQMoosuulP/pWvu0rnb6fApU9GI6WqGWJ6F7VkYZMyko287xcGL30wwvFjQU9BY7W2asUbB7K
EVnVtnpFGqsD+YlWEfNAx41fhxbd447/PXoIaMH4JkUJrQG51XT8hKIvE2QICXgKsy96fZVEFrPG
MkWm3OdGhTDAGYbSeqgCv50oCJpkm5B4AMmrHp7jszXFJruWJqMc/XIYkxTBdMnqVjrLtNtWhWYM
e03tg2JTjjl7Fj7IKmidrI1ZFnlc460bE6YjV7LLZEcTRvgtcjJkLhg+OZPdZeQuqqKqiq3b+N5z
FGlwaKXQOz5e7ZMWFuUYPCW2VuUXCCyKfJNOHfgLA4q8+PztgkCfVOkEazNwQDgOwY3cKEdAic2+
w+d4ZUbKYxWHYq34wzkqxMlg30Ulg7YYkoE1y+rb+oisvXaaPZKwcVlQi15IK4N1amvnMkknh+KK
DZlaJ2M7pxfkXdEje7Wb/Ug/IdGfqj6q9EReRvRGn2sOnu5ER8kKXhxFH8oxrqtxmZndYSRywC6I
9HbvKpMfMGFafBgVO7nUDDvYq02v5xd96UANTvACxqY4yPQXNOH5TSUS7U4QQeln7sAnLqYwG8iI
4x0EJXJe2ShVQO/kMtr90KEtH/3OvDTbyD+TWTg1yoSBmW6KLgSM2fcco1Gpx5pRxjb1F0rV9JuE
TOL601dSSjPUuajQkUuY87iisK+bQbe6vQ4ObBmRxdiqIq52Dh7jj42U8aevpITpFnWaqQKFO+Xs
qgYzKIQApY77LrZ0PDy57ThQfZboPc4xkt7ftpk0k7YDwBoN7X84gG9uv4N0cnr+THWPOIybZyal
ri1oRsQ6TKk6x1+mcZ8lZ+bG+3swF80JTOFy4TYhnB+vdzqA/UrXAm9vNr037GPNktFWqfNU7EZ8
Lcu1bJFV3aYeh/E+pXZ2Dul+LLaY7sIk6vWpgDhhvIw/fN03T92EuorhdaTsbVe4l51TajcYknIR
lSDA6V7kgryKJc6GZx78/XTlAk4VAhIhCT7HnmX38LVFDaoX/p4OZXedJ0KiYuXY+Xi6vh/Fom5D
UQr2AmXS+W6Aa9vQ24Xr7/2kHjeDicLbmSKMj0d5t79hGgGfjkQXaYGJFHn8EdOWBAn2Is6+ATq4
9CldLQl1cDDMU/3M+nv3QLOhZikhnBfpvB8GZ+90jbav1Ny9IU2UnzmF3o8CcJ/pQIGfmhR5+eMH
AtubVWYOx6GMFWdXNTQM+9yFzuxY71/bhHSiQEodDzzZPMHb0jRiaqkIDmUbdsuhwFxxRYeU0i9Q
C/4r6ECKgXru9p8T4K1068QjGRbXYW8S+bALz9J2TuvodIJ5wUFJA1Xc5FTtMwx1bXPz8Vx4N86U
W2LHmhRS9KfNZTAANZOwlhoHOAH1BhWY9jM3wvHMMfd+1R6PMpsGdhVVQeMRJhiZ+qMx834N48i7
oJXG/xLHKJtxNz1HGXs3JgWpt29wtmJHugi9UMnCQ6237qLNlbUmXxTsbhaOb42bycVx+/G7PDVB
KEGRmQcgjchketdv9qakr91oukAcXHotGnrouuwSvaEeXXTWEP7+eLB3H450JGX/SeaIBMuY00MH
zAAUtHXhIcoc7eBoCOuJ8vvy9eNhTrxFBDPTLgGyB3rJTJciwx4WdtSGhzy0g0NclAWXRy2/obHP
X+PPS9+R2XTGmQV94k1OMh2CL1TQhAezUUn0oXMemvAAFCTfCSuP1nHUOyswreci2HfH6PQeXfro
2A5R082jHSoYmlbWY3jwuBUt6DtJ9jTiEG/huKsDSSiiMwj4Ux+OsAdBKSxFztFZ4OMEyCatQg9x
Hzecx8C1tB+JZxaf3ninU4SDCsY3G8gcOUPXcFPSahUetFGv5AU8LNu/8YZRDT+7gfD+phw8Ti7k
hqlNHU/61jZbkZR1dKgso9rhNzvS9heLzy8tRuF+wf6uAgudvbSylqEyFDJC9g+41UMTsrCRre+d
1D4X4pyaEEwHGjomTQCFoOMHQmpIAq/rooOlivs69bgH5rS9SDohqbU/fry8Tk30qayAepK1xQ3q
eLC4CB2YXkN0yGVq3qhBV/2mDwOwyaCfq5acmnfEbez32vS55vWmPM3TwqhTrheaQWNMLVpffoPQ
ELZfPn6mkwNxfZo0qTA858Xe1Iyi3KBr50ALL/7dtuLY3wCueufIZafGmYQbHMZcCN05JzDl2m/m
IFYOWZE0350BP+hVMZZp/tmgbNJ/E4/9wZBTC50mzJttfaxoSxwbJoQTWvTT0MC6GRw3fPjsW6PU
DSTKxOto+kqzUWQdDqRLquTgir6/BnqkXmd2kp5RX72fb4SnqJGAxzsTyXW2WinfqJ4geXKQQRr/
GKO22lhNgRgpVcZ2+fETnRtruku8eW+xm7oYmY/JoYUffIcc0VwVEvAu+eLgzPbwfirYzDWLF0iB
TGO7Ox6qoV7hB30fHcB/+N9Ai2obSnLOZy93KL2nrADXYg7Ed5efzC4NU4B3PrQJJuhrze685l4g
hGqXHsQM40y8efKh+FSoQi2kDPO9QfUBM1oN9pCUFEhQk7+GvtTYZ47aaec8SkDgIaCyIbCOJrGQ
OpsR+nS/AMoQH/w26slNojoAthFZ7YVQ3eK6cbv4ml5F5WCacMU2vZa5/plf4cREcXmpqCjhihLD
z76eJeOqMHG1PziSoh8ZxNGPlg1969+1AMj26uNpOf1t7x7Y43VyPnKczFGYZmCWXUgn58FsDLkh
KUdSxYadZJpJfGnHTX0V4B9/ITwyTB+PfOKD0mUyXSE5j6d/jmdp1EaRl2ZhfIiHFB57RUsWQKzh
zCw9NQqG0MigkL+AR5/e9ptlZ7k95ZCqjg/0+LbfbXWikfMfo3NGF+/Pycl42ran18ilfD5xfDLv
tLPzHhUIZA92bZYPsRP4S9snRiypYHmf30/AsBD0UglHo2rOdsjMGTpITUp0KCVazQHLgk0qFe+y
Jj95ZjOevsR8jqCa407Jdc97F6PltOdWselHhySQzYY1ESA73Jetrn4r6HBZxSN0zo8nx6lF8OeD
cQbg6jE/nqHJ0ZsDb+dgtZq5yYh7Lx2lhyRjOPLMbnlqBZA9Idyw2XUdWz+eIfRHchnr2cdoh0xp
TajSq6pWsksgKhBpNCu2FsIvvUuZOJ9zGCQgYJMhecvxg3sJq2CWeugp7NFl5ceHXrPlT8OrY8Tm
cqxLyqPYcp5ZCienKChL7MzZX9jhjh80DLNqcBnj4Da0yfqlUeLdSucJ3ZX5FWwE88fH3/DktHkz
3ixKzSDN4QjMRpZ1MGJjJ6XlVoEHCEvgktJ7dq0laXbman1q3uh8TTrUyBjpdCEcLXcD9kcHNIdC
m+8PV34cTvbDYZP/8EPQqGf2zlnT0T/f7+1os6lDFYT6PBDXgyZkCbAnr5oF8gX/Noa3t83jPEQV
QV1yqN3GWUjHyL/TcXAuspg5P/z7a9AsMSXOEdzNb6WeH45eFzmcxF1HeixPnfy5olObRmnHoIDY
FkGbLnMb2QNF+KK7E5bu3zZANC6y0oh3vVDHdWjjaHNmiz81A2jzQR1KFELn3WyPcl3Z2T6sosOg
NeE6KeJObnItoV5J3rRJtl3u/OKwL8/cKU9OAijy6KC4RmAIezwJSIX6ftMg5WkseRiL3PhGM6+6
rlL7HLP+1OnCTZkoa1JmI8o7HqmCouQD44sPRg+DqwUCtrKHVt18vJBO7VBcxRGe/AlN5jLbupBJ
DhUxpotMSw9qaMuHlFL+tW522f3o1N4VFLn6Qqv84Iwq7+SbpEGUb+dyQZ/7DpkiUUvoC/Eh8RJr
7cmxWtPBbFyS4z7nr3Eq8iKBrWM6MHWrzPW3HGBNRBieHCDgvGQeU7WW1fgiK0P/QaZi2IYhkKjC
LbIXVBvyjKzs5Bqic1Cn6wgNsKVPU/lNnJCqQcWf+MlBcCfY4tFV0wWBE0241IGjAJON6u9OZtGf
XnXac59ZP4a8NTel2xgPQlXQr4RWN57ZQU99eBoYwPTr1IXwUj3+pZJhEFQyCZHUwiDVIzRt3Pjl
WD/p3dCSWEjznxS55b0Cp/vMCzk5NBUizt7JPH0eneHV3nqFSvnNKWCdgGMHkLcoYmQbK5GpXb6C
+IN0RVMhWKzSzPOaM8fyqb3DgMJN5chAZzhPDCmGH3IZkPEBVrB2Ay/R/UprSrynyzzAVT20tl7Y
GsOZuOPUGYn8m7YHEh7Tmj5+414V9+QKyviQ5mYZLKzCLCYtRajctOT1dkauKWcW96klhrMHuzhv
m+hjdioHQ9gDiRzjgzC0Klh2WVN4q7RXLH/hRGl6Lto59VpNnYQOaUwqV3OmdTv6KvAMjyMrFBiq
9131SyYBykMvjMJN13XeKzw/59vHO9jJ1zrZdKJ7MjBUnGUwabRo7Ij+ukPT9sh7xiDNmoWOBGg7
9dY1cDU1+fXjIU+9V26m2AdyKdIoXR9/yb6OiyGmefDQ9EZ+44RBP6xKEbSwz3wzuftvDGbR1DQl
aBHPzKZNFLhjPUBzObSWSL9ZDdXITdFH6S/hJEG4/niwqTv/XTzOYADHbZr2sEqZPZqX4zDq8jZl
wT0GX50OyFAXrBEIjUtbC5Ztamp3kSrzlRPT6T2MDsnqQMKaUfrwXMr41MZNxYQTAt0nyYZ5yEXV
oXGiLEEK1CQ//KyuD9AcqaIR77gHI+mrm6ZJfBsI51heWy4pyzNhxvumG+JogCGTGJiTij38+IVU
dJ5UFuiPg0jg23uaVPvrsbWGVVxF400JRhFr1rC7rTVAUkrkaAs11Bp07B3A5Y8/zql9E0UGWWuu
ZFQUp5Xw5hxpgzisjEAkh9gM3Q11CAgtJiRQsNcumLYm9H6bfZbuy6Kwz82L6bvP72lTQ6lBIdPg
XjGbF1JAGElhLx7yjGo4Xu6K+Yitb/N/OTuvHbmNaF0/UQHM4ZadZkYajrIt3xC2JTPnzKc/X83e
2FCTfZoYwRcyYEPVVaywwh/+FJ2JgJo1t0iqDH3keMtYIWuYFfVkAjaAhLtzqd26ZcimqGJAHmCj
rvZEgkJfmi596qv9DEA5bqiGHxC0ARG1zNQnz10aBv8JkSl7lrK3RoaGrFHtN7lR12XQjnkVgvvM
X/hfkE+sCiU69aIzPmU9SDm0XMby0JvdvNfbvXXfQEaVDRrY0xvnLgPJ1RmJI14OEz1ZdarHg4GR
0acB88CdvOPWHKVTkEGxF+boOh4UaPjGIAspjgKmOQdTVxwoalmP4AzEuzaPviXFoPxGTP3rmKtI
tzUdgM1VkfoKlbF34xx+AtpWvEPGO3+8f4JuvRVULemwSftreJvXJ6gEpFwrgN/8AId0BLUQ31wu
ddH3LiJiRdh7Y4/54m+MCY8NqjQ8KSA412MGLpbmJpJf/liADkOQcemFxwmHbJPqLqpz9t6zf+ue
IKCUwRVO4ua6RjuJuK9TXUv9KTYRds4rIz5oRVA/aFpqvRvtOEIrkFfyKNxmr1Vwc/8QUVFWkdH2
WnglGmwlHDT2jwibp1IJfCtBzqq0+o8CracjOiG/czMhNfB/I67Wt8CrQ3WmJPULDQYALvbKsa1q
BAkjrXmy2244LnbxPdcm96J1w3KJo35PIeRWquaAUyC6l7CZdTuamq3aghVOfS0vzEvsKpXnWMGw
U2O5+VmxuSXM+R/y5fVGylDXXuq8Tf2osFOUoBFta1MLM1AxRO8HIDLnoZudyhMz7IH7e/jmBfTL
0PKr//LyWBFGncBtaWbQyxKea2XRV0S4gP4qtqRB3B/t5nJKwro8NLQ7V180jNuhMdos82exBLaH
+jORVVWPCOPdH+jWtMBtA1dz6aliG3I9La2jIK/GMjFzKrX0Egv7hzPhbU5BoUGBayeWuDkc0bjk
h1kUp+V//2UVK61aYoyX2akWHQcvLrL6D2D87X/CCvps55m8tYjkduB0CImp5q7CxmxKIlEsgquu
z6pjC+PosJTT/2pm/X/BMzen5HC7setpn6z51XCbUNt048zv6GkoqJF2hXbRi6j7PLa2s2fCduv6
JhSUdgkA4O3XmtkvCyhaenpu32R+X+rp587o5u+N7kZ/ouhhOGg5LvVvVJlI2GTfHaAhueoq2AgK
tUAUYcl8nDJtYnxUZQYXLWcvg1xzKFGK/lAH7fzw5n2JPbxBMkMBXlpqX2+UzgwQ1CwItoxFD0YE
3TGYMXvg0qiotdpOfnErwoUT+ZqMOzz6a/dRbuzAajSqP02GIGA/WO1TbGTZYz0XyJ+H6JJ3SDy9
TwBCV57ZKPVRGK39Z6a2ew6lN74visx0jKDsc82t+79WG4iMGzTzk8GYqse+CQC4B7kCdaGJF/1L
VzTtX/eX+sZ7hVSNLM9L/1zgltdL3RRQrvAPJKajzvqPWoaw7ppYOeWQXF6AmAZnKDz2sHMT3Dic
lC0lxZGziV366nC2UeWW/aTwgYtlFscmslG3bEcNicf707tVe+KGg/5KkUcqtKxiK0DPtiiLJven
ZjbSk4oXe4eeeJl9XbqSdBlSUvKQDDWmOWZyImzIkdwLIeQi2PEc4FD/YBWT+HD/V936zrJrhuco
WTuMh+tFXxo3qMmgcx+ohnrq6gE9T2Rf6wtUQOUR8Hv1/f6At6rpWJPJ4p9BIr0Bf2vB2A05Dmw+
EVBw6IrOxZlemx/ZF6PkhSmHlAZwD4kPkobCin1RRFrsTPvWXuOqJPSkH8MjsHrX6C8BZnA51pRV
ly9xvfztiGx+EAY6dZUZ4/0EzmJnp8mdtMrbMLmR3XqsymFcr5Z6SjNDjHSdfSfX5099qFjLu4ry
fXNwqSkc0bb5A74XLsBd0WM/hjCSvny7v/i3vjbhIKVscMw09Vd3aDVCjTMnTvWkzo3loTNvmEeT
9PCn3RQDWtBLb+45Vt9aaoPKHnka6NuN/BFiq5GVGlbmtyIbvmrJIh5zJTGecTqqjjjviYcI+PH5
/kRvDkq5nlIzjWekd6639TSZs95glenb2lBirFGKCw7w8BoypX5AM7z7Pqai29lUr0jl9RcGp0Ux
k+oyEHV51/z6KGbYanUCHTg9ics/KPbG8Jfs8VuzlONF0cP64MQzatyY6wgjCI8WYkAHWjrVo7p0
0clBiPWCqUxyvL8YN28e3DYp7BNyU8JZ3TxBKWLubPiChQOjbRCdewRENMYHB0zAQWCa8Bzo8BwH
7MmOhtbSBC2QVu/j4FDWGMCoSpTsvKu3diJpCZk0IQQaJqufNCdzNWpRnfu0me0RZWGg76wO3hEH
N8aAw2uGudizw711AmXbQWbT/LmuV6j4FwSWq8GbnCv1bDa19ugCmXkEl1ufJxPMgOugaj3kKC17
sI/nvQ1ya1uaPKc05wknNilZFqMJXdB19i0DfYLj2NOn8wZdh9UGvWq5uHNkPrO5DjUcdeRPKHxb
0Mc9LpXmgN9G/ZRggfRfhAVD5E2NU/7AhwrLG0Ubsx/3N832XeTUyQxHdhsxTV69xmjKNEaCmYvf
V8rYHyDvqV/1rDGWnZO6DVthFsh+JjcjRc51ByJNJiQ4ZG+tq1/l3yfT5BGs+vJJzWwI12+eFVxn
0Oxy2zHYatvVS+/CnrOAHmKGEB7rqKyXi4E9wLhz2d9YPpD5QHu4BQge17gNvSpyo4jpijspJAM9
QMMcMteeepl8pq4vHF4TXJfZ0ZDm6UyuLhxNb5kt5QUa4GUM/MupnCMwkrjHgl2PvmHXhHsWjH9J
pFfcdPj7/nJuDxTjW1RvJFQQCdrVJnGIK4CGxakP0sr+gJFIuJwKbVDCPyvRVNQiEU/4F+n+mKel
69r2NIpyfjM7BtENapCSCKFKwKL8kb/cunVERyLGPNG3YxxGshTJVZrwcZlyYtQZxBPmauhEZNr3
+5PfXmE8aIAPJOSTM7IOnewQCXFCFdK6RppfI6W1hKepdfL5YmLkgMbVYFR71IXtDcKgUDIMqb9K
grB6wQuUBCtt4otjiLH8oBy4HOzBHC64PdTvSczjP2t3cHc+842ZAtWlQUejReonrQYVIrSqvqfo
aRmjS52X8B0OYlZgyqljLgYzN1Ocw/3VvXEvyHiUSBH3UCD/q62VRFmUpwsllkVBUOLY5wNOflmt
17qHIUP/5f5ot2ZIU0OiKbnwDF1Z7SGqAWXg5CSX1qgjdlAomrc4k/jqtN3oU23vxM4FcWN+dCCR
xzNMrlfAXdcjlkAprMoNMl/VOsV6XDqlHk8d7ZfqG/yy5s3PrU1CBakJYiDl1nWHfzESKemuFz4m
Vphgwenyh7yBLU0p62LQpfj65vWkKK+QTwCVoz4tt/EvZxKVrbSQphZ+gKXKw9Lpupe7GkLKVttO
B7Syd4UcbxwMcBOAiCW6SyO+vh5RZJGaxEtf+MDANYHlXPASQBT0cmvOHsyhd9/haKfuwfNuXPOU
B7iAqUiA81r3YqhVRIBnF7Taxah9FfC3/6nraH68v5o3R0E5Ce1IKF8bIR61CY0+gUfml1OJV4Te
Ykshxr0w8cYZYO0gGrB+Eo632pEIfha1gSMQ0Azy4bMRgzfyRoSwcbPTHKlKrM1qunMMtoOCf4Wg
jtwPiQnI+evPpkdhE/etW/hRF5uf7GgxPuvIpvxcosD8nJW9tadOvF1L+BRkfIBEJWtpTapICilh
quil31sWpmeV0Z9R/BY7fZRb05ICu5CU8DkjGbieVhEaRhJZDqPkNkR5zEA8My8DxCCwVmwXTT+/
dYcwKwnjAAIiA47Vt0tmdLcddE581Pj156iDpKmX884zsD1i/P2GfH3Iq4Cery7JTgi6bE1a+2NW
JE84UmWnIBwG3lkcqY6QYqc/g9DByvb+3LY3pRyW0gkiwVA4173WKgCrOelu5SMBNbyYYaI+0Rqf
UDKy3FQc7w92Y3sAM4KXjg09DaL1YDF2AIEWRrXfWMO/eOz2F8yj9mCvtwZh58mT5kKYXu+OGqWS
2R3Gxk/6usCxAwfiP+eWyt/p/mRu7EJCaxeVSnCnWwGvGQ+QMKOg5Wsa5JehssMn1dH+07Kq8CdR
7UG9t8NxA0vjeWC2gMnWF8iMYe/QpViTRmX4faod+yCU9qOFPx8mtvMeZWkb+77e968xGHXhNYkT
G4xCQZ1n8tVSWODV8MI+BErSpSeeb/d9MeSRi3JAndensXDHvTb89jBwWUIpprfHw0pF5/qEOwXQ
/iKtZ044msGF0/zRqcu3EDzVoTbHl6JS6p0zvlleHjWgjhLnQoGBxOx6xN7UoVvUrniOGhsVlsk4
CQ3rwqhweN8W9a0Rw+toKMaTwais7+oGU5UWsnSlYhCYacoDCVoHVzrGFYoH36owSHWtnRE355yC
MwHfayKo0WxarWiMjVmZ1WScSEcs1nEqhei8MNDsH40STebO2dicQUbj3ZZJE5Mjlr5eTZqwOigK
yZ4ZMOQ0pl58NPp5D3B4a07EBmhkcrAQr5Sb+Jc4aMJJV+cWiH2chMYj/pc4teSOeBJZMb41SGBC
khbGeZda6utLJYvMpEBeN/HrcqqeQPJkp1kdtZ0WuvwIVxkno6DNKPM5Ap8NoY7bPhhM1OT8nvLK
lxLAKLKfcUIxscvDoPhnLOJUybxWYHj0rsdIq/TstMGwbGe2txaWOJZmF8uHLMhqYSOhBGE6gamn
5BiUp16ry/aI6pA5PCeu1f/GZgGeSTzLPUpZUf6aXz6j2w5mb5sD2XwB0FpTlDI+dmXRdcf7F/at
WfEiSAAdkRgtietxxmbOZ3A2AGoyO0GwtY+dH7h4LAf8h4TxW4OBHaEAR2q3xk8HXaDC6GAwQKAD
VQNc0E5wm5tPS57Pe7Km2+PGJeJq3JYQP4Fcrg63q2CJHYUU3Ie5MrApdxZE8Bd3py+/vSJfOWOm
pLDKN2EVoYxxiAXWKOiB5rULo8tsuhhFJD35FyJt/KJZebKzD2/MCx6CFB+nvApJQP6iX3ZGXqHg
RX0s9+lWSB7QaBfYXuYlKob3t8atqdFoRRacoAHOsfwhvww0JEUQmQ21yybrhhrpNDUXHsJz5XzE
vyzGFbWWdY77g24eOfYiZ4zvRaLKNFenzFrIUmMMhv2wNISPPZZyFqgEosvT5A9L1X7X0J7biTJv
TJRekyavMSrVmzZZQoskiUH++piZxqeuqYzvpVuPn3g5kqMIUJrZmeT20LEjpQ0FDVcQ0Gu1+sop
3WkaaVCkE7WPo1va7b8Cl5cvjZgRK7u/otvZ0QuhA+MA3QP+vjawqUsF/19wc34+CVEeNK1RquNY
zRi1O52NH3Vs5vWebcP2M0K2BhEjYd7kWWu6f+IamYXZbua7ixk8IfeLyGE2G90njfDR65IpRM6x
j9Wdt2J7NnCYsjnvNPqIkNbgJ3QYe0QSaTu4I96vwk2AZ052c37zioIIlfwqkhJC9lVJ1yqA4y02
HczUXn52ehT/lxVF/80xihowKi30z/fHW20XesSkdDpNJVDASKOsT/wCGrIVWjk9c6cGB1X27xyE
/o5RZ+8JM68WUA7FjtRoXwF7tWHYXJ95BfCUUjnW/Fwg6P25iUuLiuoS78Rdt0ahESP9gGTpa/2Z
ugXZwqKbp2fFaKmX8P6cEgOXvfvLthb0lZORB5oqMdgUyKCrN9QMRuljaM7Pks+D47qa1NqpcBvE
aOOas3J0h9aeDnZtz/+FnVaVHlAX631Icqj7I8qy39WwtD+VSldPp7bIdQ2T4SxAoTBuM5YfKReB
tyXSDF6bA4d9HBUUL5+MMhHdcztwQg7lmNfZme6zMV60WceRS8mC3HoRkz5bR3dRsOU2IiBHdTCS
+kljpjB8n1h2Gz2nldMWJxeHuvEQKtKQPDdI3h4UYDfzY4Hl2Nc0jezFC5pKn962x1/XDig/UT8V
Lo7U6h5eNLVCM9BRnmvc/h6DDLdoNc+SMzLd9anJa+1thCA5HkVz4D20ZMj111UZNU+FIfJRfdbH
2jioemWeJLjRwzIw2dsX7OFfAsr/GUoj3CHhpkm8DnnoTAzWHCzqs5J2ndeHoB6WNtx7PeUCrUcB
NE63kS2ImNVqAQ07ypCvmvRnXC/woI2bKTiPdqueQjUV+MH2/3WJapXneYBCt7PxbwwN34kAywa8
tGn762Ic8njKpufaLPJjIYrwo6Jl9s4OWV3xLCNlTTBXFO5ohlCKvL4qOAiKNSHT8Owa4xcrRtNx
cnAKLaKfmBMX3hzsZTbbW8PQOHm0CCWAghbu9YCi6EerKYT6nFhF9dAmxdfZqPYocTcHeVWeokjC
BlnNyi3bvkusWnsOOyD8fahGZ+6L5Xj/C21vdGrjGhVcKkwunbRV1NhlVacLeud4NhdBeR6qpTU9
wNXUx9HT3mUT3vhUFNEgxaN2BjB3PSnb7upgDgbjeYpc9XuPkO6jDi3+CcRC+FxDzT/jKZzsvMU3
5ggelmGhrgCyWosLCVNtZ3RjjWeSYvED0/rg6zLGELyw3KjfFoWzFwF1c9oMafRCp2rVLjLHWY2b
xDGekTRCS1GY6dGoIthlKNIeA5pyOydsFVP9z3iyASe1FKiLyF30S2ic5tYY4i9rPidBOh6nwMwP
9tQiaVwOvYfS8fTx/n7ZfkAZEb9aRNB6pPF4PV6M8azI0cp4Jha2h0Mw61X3aAscbh9Vt7Xrdy08
HcD6WZ6aO7Hq9h4zEXvmGSCIBMK+hl12mHka46Kaz3E9l4dgUoJ/AEIDlgIndZmacP5kwGY8TOqw
J3l0Y5ElqhRoLhUAWKKrMCuhox3ODqJ29FPHY5UEHfrGWHuDNnW8opisN39Uqibc1CaNCPk6rDYR
OoF1BRGWahf26hgy5+klXeIIL/QsHbx6wML7/lfd3jWMh8YiiTAAWlKB6686u0tkZFglP7P6htd1
BbogTr3XflhDPNmsDAOFSk6MvsdGUG9ajNROLfFsCtMvjHQ5tkP192gq/5mdHnpO3H2OI6c92sr8
Mqrmg5NM084mkvvz+jHkJ0Bd4ZAyW+6965mCGwfwSWTj94bVR0drCqzxc1qSDKBk7Dpd4lXoCuQX
3Ami4GevYqbt2Qravjv37vYckd3RiCHnIq2li379OxZDq6M0TkPfrQPXw8S7UunTt9XfViUNohOY
i0Y01XtFlu30pUkeyReVSpKitZznYOMHb9l57JfWbD1ADmjnk1HlleK1kWbNiC0r1t+6NpumVy16
97VQa+PnW/carQwKq7psRPFYr14c224UOx6Bp0VowT23qZqczKIed3b09shSS5Klf5x52HBrjFUy
2UGagRf2C6Ep3piMT/SOHM8dxBM4gr1awfb8MBr1MeAQeK4QNV5/TS6rrk7CLvdxXym+p3phnBw3
GR/ur9xrNnK9eeUwLB6SXshRruvuEW4IxqKJ0o8TZ7E0r2b1Uq9pKIxe+l6Nf5aFoSxHtxgr1LAF
tg7jU4gixnh0CrT1rEoZ7IOVY7LzGVEq90dIl0T1VBf48SFplbo8zqob6o/cOHayw924tURUm3l9
aRvI1sH1EuVJb5dF7+Z+ovbWgea/ONglgvP3l2j71ANwkuZ7EI7AG2+KlROyk7MbFL6NxRVWkI51
HIPMOlTAoM/3h9pMiKIe6C2pm8z22jAy+2CxqsIOSr9T3fgwDpE4OOiW7zRTN/cEo3BW2FPkQPT/
VvdVGSR9oWZjxYHN43Pd6IQSzWwJLwhQ0PQAww/n3tLeqEsrBaKkngXxEnRtprna0Lo+ZhZKJrXf
Wd1yaEUP69ZQp9Obl5D8inwYS1WqluuSZZZPcTpj4+KPgTocurYLSTureOeq3ewJ5iJvWTqBvKfo
NF/vPPwpzLiOR+aCIv3DMlvJc0Zoc6Tys9d03A6FQNJrrAlPF9rbatmmBenpwV0qfxlb69L2hn0c
Qgvaooje/IAQAEE9gZ5B9U4i4K5nRSUm1RGbr/1enbQ/+DYpKii41Z2Sep5irx77ANmbRXtrfCuH
xfIJC8BXJOFqhkqXFFpUNbWfaDqEum5OTsMYLNK6OT+7eSbeyFZiJzIgoAVCaXKtTfE87mpZiShq
X3Gy6sEBpX2J0rQ79an9xrbf61AspsR+0jGmani9pJOp9kbWqAwVq9WDkiAs2MZGf0qpDb1LEJ78
+Nbtj6YKwRCVOzI85KavxzPsKnFFoNc+8GTrVOZmcc5V8UaQ6f/MigohRwDIPyWU61HMujfibHBr
H8FE5Rg6au5lo7WcTW2uduLW7ZXIhChD0ibD+RQy2/VQtppaY7c4tb+YavA3SKvxQ9vNy84dv70S
r0dZfSZaXmEgkF7yoYmYh9iyu+mgJ1qDsw+41h/CHP/trSH5+hsfC5MUeVfxydaJXW0Xpgqxu/GX
0AmfRmkAomPJ8/YVZLsDYiGPRGNBWb2SptEFImqsxu8RIuUoJxhCRfH85huRiERCm6X0GLTD1SgB
3jB147DR2yBJDwZil75Th9OTrfb6h/vLduNGxHyaBprkHfNErPY4wMUQ4tpS++Hghp+zZlEeZzV6
F87xsBMd3RyJmgJwWIm9XZdyY8p2ZtHZNWLMSn90Wif21ChxDnNMf+H+pG7sc6nBz70LWkbCt6/3
OWFMpw950vjdFIpDXmnFWQv1T78xCJVIWU2g+7qOYHPF6q02KhpflZl9ly+j183q3mHaxMmvO4HQ
V7JFKEKu7vNmwPal6gc2HCf1sa6wnalnTJgI1urHMC/2DItvfSVNAmVkFIvpqTzcv9Qr7JiqltvP
zCoOpoQ4cO7FuRBx99IPZtnv7IlbHwrkIGg0KSJCwe56NB2qaZDPSwP9W68ucajgV2viXnb/S92e
0/+NssaGBS7UNDRWG7+N4+ZImb841AnuWmUU/rw/0q350EEgiCEw08EAXM8HDmK3UJhs/EbEw2My
LsYhbKfg9BujkCHykdh+G8hzqBUlQoRu41dI2x0bdf5XzTE5+o1BpFgO3RAi9nWkHjf1KMIxbf1A
izCjHbvxEs3m24N0gmdePj4OCMEN9hflQcftnbL1AUw4f6n6YLqPBt6O2uU3ZgMBVnLceMvXSS1m
ep21BHmLUmyzLJ6bTorlNUVR70mn3twBwGpfOWU0Q+Re/OX8dK7ZQeiKWbZ8no+kBraHxeKb81nu
bAlZAGSPOBZv3vUoWW9O8WAgLYdbn34Kqhb7OxsoxpsXjRxNiuogRQWPQVuNMoCNNhsLAbtsUA9J
EoujXvVvv+EIRsCTSDcP+edqlHBILCyLTFgDOCN90OJY+RcmnP4xXLr0ceIS+vv+rGQ8dZWkU1Zi
PvT5KHdRVV89rk4xlPbkAMZe7ErpH8qoq8XnMZr75TkY57J+LqYgsM6xjcHzA43oLnxziE7lkEow
DvekIECnr5d1zFnyyRgqP21aSrRRGKo/qwwXmwPsMPEnAkP93g24fUXIehhR6iWzZ9YBheEmuP3N
BseMCKY/FIUw8jM4huWCOx+0ZVvL871y8HZMqXslQdtUboiUVidB6SGKJsDk/HBWxujoKllt/ZEt
+hB+FUYj9L+rNAl3ihjy77z+ttdjyt/0y+kL23GYqPl2ftcr2vuU4tjRivLuzzklBr2/jbYHXV4n
XPV03KWb7+orOs7SGgKNRx/GljhODSjqrA6rnQfy1iKyVTEdoVZGzWc1oXhQu0Fp696f9fRbbrS9
tyTJ+37RHvuk3Atub62edNeixw39WFun+2WpLikl3d7HKrN9QlDsH5DN88VZ8LK+v3ibkeTtxY6G
g0Bbiyfm+jsJncpf1U2d75SVOCaohUJI0lsvXuZmZ6jNd+Le4kUGLW0Qzmy4F/lcl7GFNbAfFKh+
pYnbH5Ou2jtgNyZEFAgAHJiVRE+vLuS2ngY11ooB5ZO41rywi39MaZDjkW3iWP3mxaM6bgFY4CzT
6FztCQOT5Xp0tAEQklXCUq/gquLI56rVocZ7d29qm/vyFVEPOo5sRN4fq/uSuMls2twYfc0ZeQZ6
oIbFAW1/q3nAHNOkbTy32DrSqhu+1aR8/U4gsl1aAlGpxsk7RLFrgx2d8RrgEyu+lWXxaaDUcmjV
oL+Mi7mnt7DJXKkQszEh6nG26buugm3ATUtUj7kOyhebZJU4i+zESc5YwRm+ljX2P5kexG/tftIw
427mTZLSz6TO12fBCaeaTm5j+70DN+JCByg0L2iyq9iGDWLeU17angeqrsgvs3foltEDvR5uGvsh
DbvSgdw8KIcuUi1P0XZvx+1HkxYNNOHhyHH21mmL0NE3c/Vk8bMIavmxcTp2p921ToF3LcJhO4dc
Hq+rex9hWPpWNOOgFEiy7vWkKjWRfjuz7mN9aByjEsiTNTvNWTMnBRe7Wju0fUw/mSLwQ1tre2/B
Zt8gOviqn00zkFtmLW9jRWA48t5efETemvDsjA1DtHrbZe9oczUm1sh46mKcizvG+f5lsDmdDA1o
BGwKtWfSKP165oYa4RAclCoq5U5VnZNBj9SzW0WRduKkDtORZ9d0DmY0ZcupEq3xRrEdiZgCScfq
g7uWFmarhLG2iKJKdTD8ZMEM1Uxd54MaEUtFY6t+xk16r8my+dTAzlTIUQ5RL33C9U3b9bkbL4tl
wpESzYMmgtR6NEszo03JG3lKixgf2bG2gUYYnYYRp0GmrJ/ur/rmEMkfIU0MJVvLJjS+XnUBSiKf
s9SkwIDwDldS9rQUprbTW9gcIigAyEeTr1Bj1YBlXo+St9XiDA7iaGOklk/jbKfHirr/sTd3bS9v
DiXbrUDnuWTd1QGiU0LSojqBb7qdMZ87zM7yQ4gT7nIwevRgvbeuH5LCVKn5hzCYEvL1zGy9tvNp
6Gx/cqvQs0Kklus4rnaSvk3wJMXtSPZAllJF2UhjV5pLsyl1bH+gTvdiO432rw2Q5bEa8UJ080L5
6/6stovIpiBbBnfJQvLhrmeVDUJfut5x/Wh2UmgoyCEcaOhmHy1k19564/E6UXSX3XrJ5V97kTSa
meE63QY+XPoClXUxN0dRNdVJaQ0T92pMyoFKCifXTqqIrAzxe2PZWd8b86X5RMdTyr7L5s31fJPK
dOinsGlKNN8fSrXvj3FeOqfB7ueP95f2lTt+dcPrRL/UrHmdaTuDib4ey9IzybYY05cmUOvOi3Bw
ry4JH15/SZW6b05WzIV7xN0Xz5SGSKE7K03TGJdqmGfxwI2YkQuYYQsTY5R21YkeJfNXNF6K5iyS
eAw8reis9F2z6M0AbtM1/2va2iy90hzUeYRGng+DZ9UVItRR6ur9t2aODUZBEL05Jn3Wd8c5S0oE
mmZOk+GlYQOtEpZXEXxJDSMYH5S0dEKv4UIR3qha7WWmQB0ckBUy9EtqdNOLmnfW+DFwrSB4THrg
cu/VUdTNsxrWTXNs3Qo9jamIDf2x0MwywfTa6HIAdJmR/wG/bV7OjdEE02FOlin/0tuQcy9NqITh
KdG6djkqJnmR52TW9Df6LkVyUHQOxCnOcwQCqwTi7snJw8nxRmfR649pqw0Y1TeWKR5QFQ6GA+ds
DM+sq2KclhS5no99Qeuu9dR5Ht2zgqFr80eE/7uTeBnZmI6ESF13xksjxhqjQUUdviZD4+R/TVrf
5x9E3FAHDqswDb5MNX5OwwGv+Ch4cvS46D8Ek6bMn1y9bGcwKbEaPi5jo1ZehTxVdQHgZBL/Enla
HwHOOuXD/U23veX/14iRwIzq5FrIdbBjLphSr14iROFPLaZXXqWF7emto8C0h61HLQBNAUKz652d
m21eZX02vpCI9x+r3BhOSaTtdZm2IQrdJXIuHYqs1IRYjRLoRjsPQl7wVqYdsTIqvzQK6runohf4
6hht4ZoUlZPhz7fOjto4a4ekFntDXxPn0ICIG4yOkhdRJ+N0SObR8CKntoqdLGF719NZQK4ViXo6
dbR4r1exLlND6Xm1Xsa045ANpZb9l0EI/sbuB0fUZKpZ7Xw4+VdeX0kMyYyYHqVL0OnXQ+qRhtVo
racvIl1K7ay1dZCdCijBw3t0IRbnzbuRNAdJSDbJK1539brEJUUaR0EcIUe++pQNs3oO8rdy3gnn
6PODkpEhJf/irmKOYhrDBbZj4Ke60V0qsJGfyn4ZHhQ07074QYPne+sGYUA+mFQMkZ2AVfyoGYmR
4AoT+NDmtIub4F+BG9QbLePktKBTgtLgtXqV3rr+VjklqMKy4uTFHQ3jRV8i62CL0N75RNtNSDOI
4j9ED5AMJD/XowBWbzFCzNMX8lP9r7Gul2+RjiuLXjn5WShVsZM6OpsdSLmLjjj7gmYuosHX4xWT
uqDcNlQv5ZiZ71RC/OEY4IfwB92q6ImZKs9cCsPPdlKnnUrbraFlC4K9IjHr6wpOmoX51AxG/VLA
xh0eqiJDUBdBkgXDolm3y8uMaEn3NKoQ6S4LnbIdFsD2bqYviiQTjlBAD6B7Xk89C7WFqoE1vhha
MT+hdR14OYWZnQ96axTE7WV6JQdZQ1qDlCK+ZWbTyyu8s85F/HOqqmVPKml7k1Bz4CohZOQIIFd+
PZkCyBiMoGF6SZriXRQI+5B2YYJ1DqSa+6ft1ab4+tKS0G4yclIX0MHras4SG7Xe6Mn8gufkUoDE
D6NPtTX33cHOFq04Dtq4OB+qNmyUE/GHWX+YUqtTvRGqyvh3mAvqZ/W4FKGXmL1wTmZgj+/NMRTm
DzfCDObNdyzKfLB6LGmgwO9dXXrCzkKVqGd+IQCSlchMeZjUrn9xbKKZ+0uzPbzo/xFfcpbY1TQi
rj9CqCtDv0CreyGiHRqvhTf8UETj8KOk/fpFWGPTnu+PeOOzc/xAvMO/lqjtVRakB2kzpmayvAxp
PzxBV8wPM/XFo7PY6s463tjILlmk5OYjswOC5npyQZOK0OjS/EWZFfWhC5foAOE13VnCbZBBgMEV
i/I9lVBSr+tR7FjRFwGZ9qWvh/5BS4zqG4xJ8ySoC3ouapbHrO/nnXbKrakBwZaS6cgVbVJXqQgf
Tm7HoBVE/Cou8oNGjXTv4Nz4WNw4VLQQTuGtXwcyYTP0iUiK4iWuKCe4NDIuYJGKw6jo6QdjXqq/
eoQAcg/S2HgJmvFpUozxLyMJs6cMn8Z3dM+bU1gCc7OMfE/dYrMGFCuluLLEjEDGexVZ/LXv4caz
Ntu9+jLkBUUC02k9Rdja4/39uh1FltCBhoIhoma5PiF05SCYhTjGRzOY3SVO1ZMD7n5nq66VKjl6
lNCJUiUfSSJRV7soIectU63r/UzLZ8tzDQLXn0g89O37cDFr5bnoSWkfaEnPUPIW26kumXAW56kO
i1A7BH2SdCd8o5fJm6xxoHyyzPmesNtmO0hVJZ5RdjlFR9Cf11vdUmkS9k3T+5rQai+JdXB2iPp4
Qku1na23XXZJM6DEBvafWvG6WAKKgAQMHrdPJ6U5DHZUXvQkdY9v/bjyyDKCHESK2VxPKENsGJfl
evAnowVj4mrRhepp/tZoTzKMJS4HpDHlwtfn6ZeNqhhpq4KlV/xFWOpTOaT5UelnsbOFNlf56yiw
QagT4k65xjLXcNrAyTeMQo7j9Yn5T68vD2WN8YwVhHuGrdutQBGLjUB/Qjbp1mU6c0xIPjNdpdbt
BrGnp9BBzLYOqXRn+h/3v9LNsWSvXPpSYWuyOhtl0ELhRO7SF0WCungTGYdS8G64FgXf+0Nttx3T
kpY6qJYBY11Tz/HLy3pEGFR/7ELroCphcIyXeq9LvHky+FRgfyEQo0DCJb56dZc0GzttYfHwlCuP
Y1/M1Gd68bnToe40elmdVSveI4HdnBqVW0UmittkeLKcqKV0qPrLPLdnvaAmGKX9Xonu5iiEFHBI
wDfzzl+fKLXvwjYqDdWPdCs/9G1Rv9P7cM/Y4vYoQGgQJ5ekjVXn0eqmearBc+Jr1ZmHIEnqRyHa
PYbVzVHgeXMLQaDYoCtTM0Kic3bYd42Nfn/CvVx3Yg8KcnMzwN+S1Bcy6jUYMZ/TwhpINnxcpJaD
lscvlvL/ODuzJreRJFv/lbZ6xwz2ZWyqHwCQzJ1USimp9ALTih2Bffv190N29y0RpJE370tZyZiZ
wQgEItyPHz8n+IBL+odElI99EbzNqpObhs3393hrGD+SEwN/HJ5QUrZfihCrk84JS98oumts8JOq
xTISPAFq3iSGJ9Y8DfLJnT5JypM2YMbZq/ZNHBY3VoQQiFbNL9UsvgRd8A6/hzcqSLzOkdWkExb4
gKrm8mR/O3GbrDbaJGZ/IIQQ7NSun+AYO8VNRsr41niWSS70Ksg1pBcA4MdDpS3bYp7ZJFHnqB5G
2bYrHA00cmiv5THn9iMHLkRwrhEiktU5KAM4N5RrVWw9HVwJnVy6M+mi3l0+As+dtiaZ9UKDI5tf
U5PiUe+Mqa7Upzqw7A02PD8D6BG+HabXiuxrQzUeE4wggG3qulBKKFocrx3NHE0ZdGJ+KrQ0Qr90
hHs0laqXCavYDdhZ7Ls5Gh+7Xum3pdIGW/DO8qZowwEY1LqmpHS6vJDEiSOR4yAao0nr+NvkhTYZ
+qzPT6MRTl6ROYhtz4X25sCGRBQO1sLZoX67NgGi9lOHyIyqTwXL6odt/8UYq2vyBKdT4VhkPyK6
QwHhRAWTkm8KKKNNT6FUSlsl7PFBs1v9yk45iTiQLoGLQbl7aTjncj5esCCIOiVyIusprsyHyTYe
e1o53Qj5LsrP1zbLyZQMqi3IUtMhCScISsbxYM6InGifNMYTklq6P+Q6tje5dk1y89wotFUuFEOq
Ozyj41Eg/vaJM/bGk1EblWuqvbPV0+5af/TZUQBt6VuFjgDD43gU264h49An8ESbe0zTsKThcB8G
7y+/yGdGWbQplksSWQAKZsejlNAu9Jkm0adQE7OPEbyy6Vtp9C+PcnJcUJKjFwaZ3oWvfRJCj5PT
NqOU2ChkNe37KqNqFGtp+x1dlO7Kq3NuKLSdaNDk8SwUzeMJ2TGCzjVf5Cnv+sIVs9rvLJ0iY+wk
9Vur0MwKQtPigEpMRPZ7PBSwaYaSVE6lUUojH/9VtEdk9MmbfL5GCzvzmDA8WrpCqa+z7VZDxUK0
udRQ1AxlDF+7QOkeFbud3nrrLxOie4i+ABIdKrXHE6oj8L5Yi5mQo/8VYwt9q3UOsgP2+Fb0cBFu
gJmEhRyxJgIHxwMVLToucZiHew21oY1dqt8FonRvzagIKLj/uD4WUaqT1L+rwhjcQgFzHopnjBSj
FwlRu+fLO/vkwfCCgE8p5G4WFap1tZnKThf36Vzse5kiTt0gYmyp0nBlU9NTyIocoZMkNdQcSEOB
Jk+byeSCsFA1O/tpqOtJ+KVqh4cKy73R6yj76TC2VWHtWZAq86MpHcKP8SRG+52F3aV6F6KfNXzK
YjktNlNRoRNnEgmXHvVS9ams0z74pAxDObuR1lLLFYrUG66a9KZ2WxqSXbt4HtB147ZmM+L9jHxy
scPDNW383JmmzBW2HEq+it3P6KUmwf02aLPGdBU1GfSNkMdB2+bO0FZbR2mGfBdi9Djedb1tVjvH
CvJtjDKaNblUikb1ecrFPHyGt0et2KxG+y5MI726QU/WiW4HJxW/Mo6Tn8TimrKdh8QOH5wi0uPt
opXfte6oz3LsDyXUnOdxJAV5F6R6FO2mQamBm6R4qh/UwTZwbgBgxvFWKbLR1ZrA+SLyjneXWNuR
US/AzMKNRZG/NyO4rN5Y6mrqCnSPiweikrHeVnoyP8tZY/2VKkMm+LZZGfnjLOlfbB0cZGNPxay+
N3vNaG9ivH1Vjy42SXURuqjQabaC0lQ3JmSM8keTd+k7SC+KgqIJUeS2aA1cf/MaM7B9oiDZdjfV
5TDsxgbnqG2a0OF+E5DoomWBxlv/boiV/i8JwBraD9e6kXlOJAX6T5DUUPbMecymX3jOWaqX4KrS
esWYl42XmUlgPc9Ei8626vWy94q8n/udoRRGctOa1oiyQC6mQXrkdqc1U6/18CBYovibYw1BupEB
AKNtZafa58godM2jTzErN86Q5tY7OZ0yGtf7IHoOB8nJvNJsSgkFKbmq/N5KBpmN0fWqP4xRhC0q
bej6fZr2qXKXD8EUk/NOTnJoabiebvS6SGeXhyHBKGisyvZytAomD95CEv2ap7C1PSes8+9B2BTP
ZoiBmmsQNjZeGQ7Jczdpo/whmzvtcZLHDBNndpriIK1myok3FYYkfJxhxXzbtnLe4sAA1vPOmPUs
8dtIl+K9omdSsktIk8MdhBcz2sySsNXNFLUdBJPlMXyqSqVRt2AdquHJSTKU21EkpbyD7tKpnpJa
UeVSu3fGHeWhZHKjOJu/oEdo9ot7Ce+Tq1eBnvkxkjlfegXjJb+B3lG66A+Mqm9rlWL4Je72xqZu
G9n8qShVLnuRVqspVBNHPVSaHJsHRRaNSF2ay5rPKe+t4plGGqoQ4TKl3YpGl79fPgpPbl4TRGlR
xadVGa7oGrBQBnkYMknU+xAIa9s6ZXxjxJL6sW6R9L081JlTd2EwwQtFMx6n7FWch/OIEalNU++N
sjVvon7IPa1XNP/yKCeh6xISLTUu+rw5dteVtKKl7IUBdr2vyIPuYLTXdByS5UA93yJ8/uPyaKdz
grQEhsnKEY8T8R3fiZXkBHI2JN3eEcOEHpkpXDmUq83lUU4x5AXdQWOTbsNF8GHNSqSJzOpCHtV+
kvJicBWpwDSoKkOaa4NEUTs3tTU72jRp3uU/FGdatCtTKYBGlA6ieSiyVIzbrKJZ9jG1MqNzcbEO
3ly5gPZBVZpuUpLmhb16vBYILgQUYvp2nzq9bfj5MMj3xuiMbzRcp3eLHnTqA9zh1KcBq4/HURtt
nEo67JDnpIm0TKM+d6GGJi9UcPTNCA9qG5pdEV7ZWCclYlRHofaj/Q7Bhdt8Nb0sjsagHciJKqsP
bi3rW6IMeLeFDa3HaQFVImpNV6076c3dUTAzaYKHVYBENCpIq/mGMmJVc2maT0WpjDt9MatD8en9
5S12OjviYSCB1+TIgJ95vKi1Nmv5opX2pNmBtDUlXbtPqIL6Rmnr2yxV77MYyRynGbQ3R5VE4iTl
6H0SzxBhHg+sdRUXodY6T0PF+oVw3e4brOiuRP0npwI6dEAf5EqL+d6JxyLZX1UNpuQ81V2QvHNS
K9kqeil9aiMIUKgzzC+Xl/P0WOWFBUbnOlmYE+seTaXkJYsCZ9hz+spc9XXiJ8SPbtSN13xjzwxF
gkd1ieifc2hddg1D1i0a5W6fG1Pvo0uXvqCaqd2XQuqu1CbPDgXCDGuRiiGt/sfPSoqqyRkivdvX
cThaHq8bkI4Rhh0BllxX5vbyIq7N1LgpwNEpzi1GMSQf+vJ9fgP7pjJrZXWyhn3LiZbvad2UsMea
MwNFSBtrN6/p+LXbwqgt1RVaL1cvto5nL+zGMrGQ/1bi8AZHdComgxLF17CYk/Cerwdpm9OII3mx
mz3+evYgtS28/H5vSUrsaUNCsEcZ7SFWHUpORkV75ihdqzCcuXEAJOkCouUcYE1dvtRvaxJpqHxM
FF73HFNd5OJ4YxwC1uTK2p8+6uVeY0ctbYynGfmUobuZ5vO4VztKwp4miXmPDasT+9006+GV0ODM
aP/qerEWuvEJXDjl8ayAnc17GiSnmzjuILEGcfxAL9C3y3vq9JktnZLArEu2jCjV6pxzBMa2+RSM
e25u6R1ajaFxC2au+kVua/kWOZhq8rJ0qCPvzQNTbAdF5hp/1bM9fm6ZFUI5gam6B34ofSB1yY0U
afA72RF7paqym2EJgi8PenLsIQFOOIRKJRcI/10+/22zWDOi3KIPp32RTc5z3M/hfSEZDnJ9cf/Q
5CmK8pcHPPMgASfJajki8Hldq6cqeteQThUMyOI/hlaCpgma4C9B0Ma7y0OdvghcG+CUPEiwfmdd
pzSLQNFmK5/2jWxH92qSokKYx9ecEs6tIPcS/cKomZ5CbULXQoWUZtrrQTR9tIy48UPFyHZylwR+
h0L2FSLYmQXEPhINMZU3gZ26ug7b2WyQkSjkvZI5Jp6sZUfUipldUo/XjHPOLCBDIXOz6KkvjMLj
zYEVTy/ippL3WjgEGyTN9RtdS96MiIJ+8LYBVVIz5KxcTUjLsywqELzeG0Or36aDMz0CgFzTeTgz
FzT+wFs5iGEGrau7Q9E0lKdrZd9YsCXSrB3pLB1z//KWe3VCOwJ0mMyC7iIAy8FP8fB4yQYrDiXb
CuR9T81Q84NSgzwnQCsQERSj/E0abSjtLaTkd1MdVc4W6n8ThkAtpeTcTLWspp4aOOPHyRqn+as6
FJm1KWSrMzzsQQd7X6uFnHmyCWX6Lg3q+rsVxGZ7J6q4t18AzEoZbbGYSqVmRFGynaJeeqM9PJcu
1YvFphk2Hcu5Zk60qLNlfVEpez2PrSdyG3T90zJeWImK8unygp55u5ZmR15h8kKgsNXmGOucQySR
lX0mZPq2FQPSrEtvnXYAKK6bTZ0lqnklFDzdKtyJFJaBkBYPunWV1G6RLxvHAt8YKVV3qh3DY5r1
5spWWb758U4BzaaNmmVc2nXV1cxSVemLFJGGvWOK/ltmNP2Wjas9FzNg0DTW5icdX+9bZZL1K1TW
0xOE/AgiKYk2OhScI8d7tAs0KEMRexQRjfIhqyflY5dC2B0mkL/Lj+/MUjIUdWCAVNqf1nRGLpxW
agRDBVo2PGpslbtY7azby6OcXtlEBAtvkoCT5HKtW2W1aFZjA6/tQUtrvzAGY5uPhf04qnX4Po3N
7IeDd/z28qCnU0ORG1U1OKx0ftLKcLyKKC1ntShUbU8VxvHMOo0/2k5kvDmgXphQPCUk4Smjrx3S
pjLRJ4F11B5Tx/gBZ15edXswH83Kusb9Pd0WwC6QTjkkCar5/+MJ5aPllBJF0L0jR9/q2Wlv5a6c
tkPUXKvnnTklUaOjAYT6FHKFHJjHQ0UmqKxeacYe9noq4WlMg1+ySROEn24VHb9HP9aHku4jTJWU
OzOa58avzErsZaey640aj+X0KY5HB6XSXl8qXKMuJzeh1ceHakrDyZ9qqfqB53MYv7PgiYQ3KhIb
+cYs5DiiRcnG8Fnp8thx4axUAe1PWTNdC3WWBTt+w3nB6cNDI449ANh0PEv02YtgsIW2r5v4l2gr
zbP07rYMaABS4+br1Ee3U1rjaSZdCWHPbM2FlE8qS0iyEMKOBzazZh6AitW95gjzYdYl6Wtm1MqV
F+CVh7eaH5V2LgE0WRhnDdf1KLLUs10be1qibA/Q3HjKbLPzw6Rt3ylW0+xlVHx3k9EJb5yG8oDt
QOwLs73mE3e6cxfbYu50gkrKkcpyPvwWxJLEdTEyBPbewnbCBa2UvHqsBJD3nG7e+tYvnX/Ly8gF
uKhtHQ/VmiLMA2ppe12y442GuQWlBOoJl0c5MyEoxeSMAFgYdqy5t9OclqVkZwYhEcBxbsThrldn
HLEj9s7loU6vIWup4hO4LrjcST0acbfU6crG2CuhJflT2LUvppL2XljboICKHdEROCpT4o9aVl5p
5zjdp4xNJY+Dm90KLHu8mEMml7GsMnYSx44/4yBBsqPG/uUZnl1M/AxovKVuh1b18ShWn+FY0/TG
Pp7Lbhdi2vsQkYhtMaO/lgucvvFMyFqI4ItVA8yx46GqWhqxVJWN/QQlE+1Q7ohnJ86bTxHb1k81
Lf+R1Un3OQBpC90wNJ1rCqbnJrsY9LJrqI2e3Bd6rEc9e8fYl3Q6vB+lqH9EazH8ZObGNcTszPvP
lYtYHxsUJvaJV4modaQqAtXcI+jTWzfB3EuWm1amQ3eklSSWJ5xo+CiauM4JXses38lOE1ePZq3g
OFVByCquZHzn1p+AmVuMDH4Bh47XX08nCwXQ2tzrYTOBs2c5tcrpQ9lUG12YhtsEyrfGCbeKyN4s
9AtXnjYoaCMKMBTM/OOhZyxPhsWhZk/obHt9LAcw0sN6F9dtd2WW557xorvCHcry0wVwPFRD4QSQ
MrL2fTGqLpwmTFNaE42SNNCfL787pzQtpoVwDRuKCAS0ZzVWO+DJXoWDxX5qe8mnM274mWQVKo25
lM/vBqWZJteau2w/DWk8+nTZBum2FW333CS5Oe60VI2uISXLoMcXz5LSE3iBIgAhrnlUfRG2TSUi
ez/Itf4k+rx/HGGTfbg89zOjkOMg4Ige6mIRtXqiZhyW9JB0zt4auhHOSdGIL71hTlcO4DNPc+lj
oBGKLJuHtaIdmSKyulnKbW6UPIV2NE3Pg6EMWyUy9SszWgKO1bpxDC5LRoyMkPLqnrQSfba6Xrb3
md32L70RBffQ66h5WpnsynrQfXzzCiJkAx2Y9hEoGfrq5C0kUalgWvbetILMLduMRj27vWaIfm4B
X4t5QOnLvbxawK5vtNCxU2ef5kW3Ceyu8xRh5Qjyytfsrc5sideONUhBi7TYWnPVMEIrtKrM2Tdj
NflDW5YeinfXZAbOjbK4LcDjY9XQwjp+v6O6HscO9GdvtHiftIjr+Qkwz82bHw71DuSuF44sdYjV
WTkqUUHlMg0P3IrGrhBD58pacK255cxcIFOxC9hvnB/r0MxETxiZDSShykHLvC620tuUE/IaJnYS
xfCevor8UjYmOFsbpNrJoFg5lroHPbe72Z84tOYXJW0KcLF2lGyspPA+8+nXLhWvalSZ3l6zhdmd
jbbevEPFXB2fMc2EsQAwUGcewTnu24vMhJS4BsfcX7GM6Ipb4WHr+Ng9Ofx/2hXSTRYAVj3a9iBg
QchWQV0lNoz8pUbI5NBytsQY7pqt7DrdgAwX6gpT9k3g2Fk/CgtJBVcJw+x5HmMDryCpb8vEpQ4V
4LxUITBzX9YBRBotlGIUFvDzdNxUNZLvQ4q/6HOcGK24qVWhGhsdZaPhfkTTynJlBaT4r6GW4xnN
KmUy7yU9Vqx97GSiuo0xUghoQxlQlirUyaF0Nzfz5OKG0ZeuhERpWvshfEH9m9LixfPzjRuP0IiG
Q0qkFBHphFilRb1Ww8QmP9urat5u24ZmizyENf3GUSwIzK8wPkfrqYpXT6CBJslk7zvCDN/U8tBv
c8TqL49ycqIuo9A+RB/eEgatA75GkhSVxit7b4suOZiYIrl5H+r3mTaOm2DIms+Xxzt5nRZlf4M6
L/ANi7i+LBy9cgSfKvuki8W2UhHGjWrdePOslq5GQlnQDQB0c3UAGbSGyMhbqPs6tGpfWEm5pe9N
ujfKUbo11OqaVsPpKpKpLpoQcLAVrvbl7f49f0tkqTPrRtvj8qQfcNlzIjeCEf4xDDQpdOUO2+jL
67jM4OgmBHSDGr1oJyx03zUENjVOW6ZaT6BY57nlG1ZZ/dSHKSp3ZsEhv6sMaTS2WDuM5hVA51VU
cDU0zT/wZmFPLwD+6lKE6Lc43znOPm/GbnoqRyf7nlpF+rm2hjTcWqnafcHUiHphlo7hiI6kg4ZL
5wTdz7LNG+nWyTCocjUzkxyfPWlD6dPge7xEpt2oO9LSevbjWLdo1azGtvxLs/IQuboumQyvTOsu
3ggwpdrvYkO0753ANH8Fam99ooVV6914QgfRlSEJfu0bCsTbywv/ehuvpg9dkboaXSEkfWu9ZUVS
ps5EemSPbkDpVlT19okzGLqbTI7xTeunj4Xd+xPq/d9r0Td/6bVZXrst1g9/gQmJHEGVoJMTPx5v
tzqCa4W8g7OXkjTeDW2t1FSn1TD1pjZNr4CtJzeTTbwFOriI0C/91qvHHQxaWzR14+ydEJbhQGrm
0iP7xRxz3S2kalcU6rvQ5qq5vM4nB4UNHAIXCDyU5N48mWNt5bKRxslhiEX3eZBE5qJmrH68PMpJ
6LWMQs+EAvWIg3wN7xrVjK1XWiSHppfSnZUr8kMxzukWiOtafnVyRpC4MxBQAZABcNr6jHCGJkdm
DeAlc3CTMMe/xjS0vICW/Lbroyvnw+nE6HJdwC1uEBXRhdVoYVSMIizL8FAPfemBIFBpzkrtScm7
N1sSAn/AzwYgZ1KgSurxbszHEZU8PCwOySgo8lR1vu0zRGMuP6nT/cAsEFEEnACNJGs8HkUCrBNq
UXFH1UHmEXdEtyIJnd3lUc4s25IxcXlQxwauXgGPVWQJKx2ilGVLtdAvhVN+sWfaed2kKSLZvzza
ySFO0YQ7kBlZaART0TiekxHEg5kP3LuyEc6ukaOs5lTS97rs76WkFztomNd0F89MkDsKqjayNMvd
uBqy46ww57RND9Dcy9vAaCl9Ta2U8Xa1Qf/X5fmdeWbOUj3hIl46EV/J479di5E1hroclohGiSZ8
dBCn/pDoudi8fRSKryr376Lisl5FMJJIaiUrP8zKDE0ul6QN6hziyrM6N5el/IpuJa8VmPTxs4rC
RCkQLsgPamcHW/pTzK9hZCRf3joXtGF0aFKLEDlQ8GoUySnTMDECVqzU4RIjiOeGfXXNCPP0SGcU
g4dCsxhylus3drbkWRVNURxEps27nK6ujTOl8xbBqfZWl9TRrdAPv2+r3LxGgznd8tqiR8CBREay
NHQcL2MwKCWk4yg/CMXqh2e1zs3kid4YdTzUpJLFh0ktu29mGRjJm4XeXx0ZNFRUqBqCcC1f7bfd
2JRZoyRDIw5ZZA62J0oHIzpMdt/+ilE9pyhE0MITRMDoeJwsngJrtkNxCHr0WqDY556RI37mZKb1
5kNxkVzg/uLmQrd1HQVqSS6gbbfiUJRztwUdMQ8iacWViO8UJ12UHWiRQuqGuAKezfGM4ibROknK
xKFP0uHGTPV0G1lSsCMXizfqUJp+nsNLBR+3vRHjqU1vD/pTwZl35Xg+vUPp2udVp669VDDWu2dC
nxWc0hKHEqud3VAVppsPUbHRpDrwlZQ62ptfR7S7eISg0bRqr/H9PNSNsayT8lDVvfAhH74r8L74
/5gUOS339aIIclKHLdRMz+y8Kw90xITerDmJVzgBLaVqUG7yWW5uLk/qzCtIlyC8YvIHOI7rZIWc
Yq6n2ioPvCmax+2kbWKq21sng+RozyAL8FTDr5cHPT0+kY8g/CFHgnwBiHe8hTi2A0QWF3GiQHW8
ADFMw1MJLe0rT+zMDgHZAsGmiQuHpjXdQoE2PBqTXB1EW8i/YrMQz3lqFh8bDP42ahm/mZpKpxgt
TlylEJrQzVuFJbZaD4Y22OUBurp2t0hqb7NhtH3ZvIZFnpQGGIljBTiS04uAdRWH13UF7zNkZqAw
2qYJs6r3SEPoTqrUFB2TOMvlF3Oicdvpo/aWXSs+X36GZzYOYDJNXlDROEDXsF7TqVU/z0lz4IgT
2objulY3mjJ0+Z0jlLK6RdpAei6EbIgr+fxr+/JR0rVQZyiQcncsEeBaQT2K4gROUGccsgofDYv7
ySgRUUX8oAzv0P+s4lunhBj1ECFwXv8qrXG2dvKQJ837wpppO3NTYc7mL8VsRHWPQ7sz7dpRrZql
p0cubi8v1HoT0hrAVuAZLfyKJXc63uzdQOtBPyvZobeKxu/n9C6UgkOhh5+oHb8VJ1oGg4ADiLOk
aSc6q6oiOsWak+IQiUbB8TXr8WCV35q9MArSzRxSC5WJVGk1pSYr1TYv2vqAe6HpGYbk7NhqL4ZT
Cg+mRHvlyllv9mU4GHsk2CQW1OiWFf7tri51mJu2PTWHuJSsXatzxWROr2zoqOq9wR6zXTMN9qau
zdBTpyq6coqsTyuGp5+NGInoiGt8LXrT95WSzk3ZHqI+CIBbaXioA7nfXt4mp6PwHr8qPXAqciSv
zg6zQf5Xm8PugEqN/VjRLJbfjHk1XAuQX8siv789Kq3uGETgebGUVM11mGA2mVQ4XTccwG1w0VG1
ZLR3jTPLd+jNzsU2s+fkL92QKuVdVCM4Mfu0LyEfCzOgRSvJlrumAlpQafHNyjD+kPSaPO/oa0tG
z+4HJGamHrUZWiydJHG71LTnXRjk5rfUkvMPcQBo4OZ1lOC0bIfO5wktWNp8ZOlFMxszeWNMxGRB
DUh7IWwtvoOraoqW0uo3VsV4EI70Re31aBeJxLzyhp+0Ky2j2JyCSAgwFK/58QbVqlC187icgEx7
RdnUo9HqbgXpbfJnqUD1yRlH4CppbB3UesMxLA6Zxtu/S4zQbrb4XCcIstSgfO6Ito3kU2jShjdm
Rov3AjuZ15bCLiDKKtkrK3sAjZvLQ+/YxNq5Yj1JeUfh/nUf//f38X/Cn4IkALJ90fzzf/n3d1FO
dD5E7eqf/3yMQbMa8av93+XX/u+PHf/SP/flz+J9W//82T5+Ldc/efSL/P1/j+9/bb8e/WNTtHE7
vet+1tPzz6bL2tdB+KbLT/6/fviPn69/5cNU/vzzj++i4+jir4V0zf7x749uf/z5x8Kc/O/f//y/
P3v6mvNr7s86734QCP3rb/3nF35+bdo//5BM/b/QvabYgpQL6f3rWzf8/M9HJMNE1EAZqKWhCfHH
PwpBv+Gff2jqfy2qMxgioC8CPLDkmY3o/v3REuwvskt0L4G+qn/856sdPaO/n9k/CgSZRVy0zZ9/
vGLgfx8KBEe0uxJHU7ZFYoFQfHWiV10umeXY1ttRSW8jI92VducOHHc6Tsfq4I/GMwez36cIcdjp
Td63O76U2849/bvKY2KlOyGx56ePXHCewglRjI6H0LaXt81N0Ni+LUl3ZZj5jvZDb784VoYfd3dj
R+EnUNyXriu2AQ01YZTcKLXsFYNnJWI7lrPf0tQsBZILD2sXtdGnEO7qaNb+LCo3SmgIjDNXwqE5
GbWH9DbRnJvaHHLXxmoPXb0QJCWEoVYkH2g3/Bw4/fNMl/UQS5vUae9Ng5K+5rZ5CoCcucpQX7k8
jm//04VdpbiwOnozR0p+21birpzATM2D3qE2V12T7zm+QE5HWj7//Zas6AwcSx6hox4k9S9S9t+2
87/3zO975DWsOt4ji94LdU+8GSFKr4kalSUVDa3yNdWTx5he5Nx+DziaKoFnUsyTP4Sq8JxycO0q
fSqje03k21Q1/STZt3bj1W2+0UrstLPorqHRzuw/dSi+y8rHkY0TicBt2gAp8YESp/CWv9VW04Nj
4C+Ab7GlvZMm2e0QTU/awg0msZlKsWmSBlfScFNrhTtL6U1BL7FW0J1l3FVCuhZ3nq7worwKS255
j4l+Vsc8VBla4Ye+3hJo8I3j3fg9oWnd6T51or9JUZNEzV23RuYYuAWLgkP6NuDrXX4Qp1vq+Gss
kflvDxrnSs2cQp5D4gQu1Ah30hwoSr2LDu728lDLnXDyyH+b8SooEaXeO1GIhsCozT4cPxckxuV2
vzKjVw766TiLfynNtIhUrq5pJ6ppfUtZ2Ub9EJXGbQLfiDZjFx/anRR9qp0HU5m9Vr+r5e55lp6E
6DfN/EnFLWnWWetSdkWwCYJvQd9ciSCOg8/ltVpW+++vtsq08Owa+yahQQsYy4tGeG9R46ad7BZI
BMK23fUmEGMfPl9e+fMP+e9hVweyI41TUPY85MrMfEPgY6AmXlOSUAbXLGDOb+u/h1odUYWBdUfY
MdQEL6ipCzfM3wRknq7h6miKOnrrnJoRhulLbX1ouitH0/nFgoFNaWhRb1o+/+2NgAFu0//IIYuE
ajt97yx2R2i4TvD98kM5+zqAXGDNTdajr/P72GqdMaejf1tlkev0u7L7KM/vL49BxfbcSweKQIWD
OF1bk0wahDCw+2PH5TW2BcmwLSduuti+RTPbb1PZL+wAaGZ2u3zYxuY9WojuHKInaWkfxzDnDLV+
qUa8j+HA2DUEjE4aX/q2Q08lriEzxvyoHQ9eGvQ3UmY85ONLkso3elZsaab1iijaSxmiKV26yUpj
J5c/wnbYyh1SnM781Frf5eqHpPP7VnknlfKdEj31dubagu7MdvD0zB3mjaT9aPQXRXhzfdsajZvo
qY+YyG1f8P0t3u6Kt0ZyPAKWbTgHW7JzjnCKEOPoRbLlB3Hr1/PHSlLutD6hqbW7wcK0LOWNaLIn
tfgp38WK+BbX1i9D7z+axvzeDiC9kB+qT0M8vusy6xceHH6Ezk2v1Jsgkd+TwLl2Et23LFwTWfcz
dWM0V9y4c1w9l9H4sXxzONBn70rDlzo1XPrCdzRg7ASyM2Weemn4pFbOhi1yyNv0KW2wKax+dIQQ
8431rq2+p/Mu4G5cpjAUxjbAUXiSnjvxtTC/h/OXTv8EQ5nL6asR5/hjZC7i3b4+On46zP4MAUIM
yaZ1nM00mtuhSR7n0b7vRnU3RC8o0m+rVNyZzk7NbYgElUev7yOmDFu1FQ/LdpHiH1Wcb0c52Vl6
9Mzj8W3uTOrtbj4ZfiiMhylSf9jduNXt4P0whpkXy1bjhkr6QO3wUdCE6OIc+6T1w/uyGm46q9mN
1fsgylxnus/Vxi/BeTt18HDTus8xa9AlkELzRsaCcliuB/qRk7F2Lep/gNRuF9T+KEvsjW9SnvhT
xDkueXH1Y+SH4hzLYERD7W+tI6ExM2xiR7mt6JyzwnvBW2ZY0W2SfNW0hOBM3rLmRUgc2j7q8r8i
gsz0Eqm7scLEq9PSUyEq50Biucj9tnc+5P2+MQafOMSZGr8h7Gu7b2q0qZPaddQn0W0H+SDrkTtX
kpdAQhJ5vwV788cy9yWt/5yEOrefTtcbbxl6t6LDAybEkZoENugczmP10Yl6CMDq1hDZU23pX1M5
+RLr874wxRMqQc/NYD/khLKy/l0Jwjs0mlyLILTtvne64+ZF/VGTMj+wXnqEtgWSR6H41k4/B5Th
ZLRu9DG5qa2CQAgVmbp5ry7K7/LsZQ58mQPNAqid/1AC3dVa7kMSUGTlRqv1CJx2+mCyDuWOQp/f
OvHTSDcB2LirTojtTDTpS5ssmikHpxCv2vucPoNILR9JUb+U/LVOVTe22AtV4hu4iZK4dtjuF00l
0WE2k6AmZPbbWIr8KfmYGeQOVX7TSTkb0tim5Rdw3gNmChvYn1sxTD6KgV7bJhDM3g+q2AQyWbFs
7foRmRtD3TR0zyzBpPp/2Puu7saNbc2/4jVPMw/wQib4MA9TVUhMIkWJCi9Yisg5EMCvv1+xfa/V
6D7C+Bz72F6nTUtqiQGFCjt8+9t711T3k0OVau753NJwUFxUCTfDCvCELlBN9E6KWjl6hGrr2P0j
0gqywEyH0FTLfrMcFleJ4MFEE4lWgJdRjNiWae0ukU8hDKkzojB/lYyU32FsNEe97u1OfuzOaLST
oesZibE4xXlXo6NtmIZukKWPRiUcwqZa9bW3kQf00/VR5EjYCLqMbtQBqcfHSI6ZglXQIK5B2zY7
7UxxxpoityRcSEJ/NzU9u6qXWFWtOkhbc/twiSPcWeDlmh3vb5kvTUPcw9BkqCsKX2EkKE5DhxTZ
QAIb/fNGMUoTQITtxYt1UPl3SwgoIW42qfwu9ktSi/tg2a7B96OCXpLB3yDb4rBAt0mlfARL/7pq
e7frtoVRM2VYmkKckAH91VGGggD5zOSCgExuKxB356jfCVF0qryMRugpX+ndFWiJ2zGOHZQhoJ6G
cI+QuGF9rPy5bvOXuMNXFiGcWqTBILSDOAgvbfO1SheGEdUR27yytDBfRUApdGQ6aXJBc2NJULjD
SjO4hDISOQaVCG3MQKg0VSRGA8FFphyEgdHtheAUn+e6hHyjnicjm5jfi9jIEhhklaWnBlMq70r0
UBMsQsi+PqGDh7WsU6tpfltoASbU5KoTSxx8J2AWdYE6AX2MRsOnpo1sVZ7rZLHktt430w5UEIIZ
eBEyD76e9mBRI3gvx7i5RUH0Vnc0AdZ22+xbsTJzYcHyfmmiCtsVNwCioDYHWSXLsV13pXHvYykS
xSzkknbgKizatYxC/poWXHz04AyuEPaV2qq3yJaD09iQShuYgk8txVctADl40N2zfmqum/CmkRTS
L32KiuNEQb1HR4FLiFAi9Sq0Q4wJisybknpfeKaiwjpBWZMWFeYK44wkYc2u9WFXKc1eXYyWobyF
IAYHQr3nZ06XupPmp/dCHTNt9PdJvTSTZbr1usxa+udToKMu/vJ8qAv58Yw+oovgqPvgEvRVb6HZ
/bEWRHS7bZ1s8E7DWb9PGv96hGsiypUtyCj5Cm+sWETvfQmDqTWYn5a0yWMUXIShAUWiRDjQwVwx
1kntkF82yK8rN03zhQj0qkFM+LbciZCJQXVUBYvDOKitv+kwx+OpXbV1bkP2essZy/jraBC/OuIw
FzAKJMtvwcW6NHqtUnH1PLfrsLUKN9iFqbZpkFF2sY9/E754k6f4fwoZfgU1/v9BkPZbztG7evpR
f0H0kZeW+MfoI81f8vqn/71+e0vCzP8/P7l18pS91h/RSP4BX9DIpf7zEsnXaKgENwaMMF7I5QsY
iWeAQ4LhjnRqNCf8AEUKkvQzYld4D2pCAebm2Q+/QJEgBf+MrFC8ATVyUN4bdN7fhEV+LWBRlw21
JxCigC8HTiVH1r+WQaMaRSiiqMi2jkJXWoe6TE5YrQ35Kk3dpmJ6ytLsmGQiKVCXRUVHmcbRlbU+
dmTIFFIGq4ynY9HQI+hbDo56NzrimSr6qjKgaE1dhQKFK83K+thFtiLYgufAdM4WVCuhR2FoGizQ
rUW0qjJXOW88CKXA9FqqJQyYfdqvi9EFXxnuUzjcpFVL6m2wXpzqm/S1f9Le+6fMFtTdkB7C6GFQ
3dSbcXcnSNy3MzSR0rKR+5UXqLJtCGb9OLwt7vLH8lFGKO5OfOsCsniWCrZ4zh/zx/YNAG4ck/G5
R9vFI7qCelY7vKFmYY5OggrJW6ALzjlat9GLzt0YlPgat7WCHoTWkLtNbEu+o7UPifA+xKCDnwPS
g4Y5sA+79Tvg4iWl4VfF880tGRMEaJEUteL5WPTz4r6oDkbiiMZaE24LeQ+HZDe+Cwfjvt2kN+Mp
flBMATbaA4wqhL2zETw5KqKJApJyrtEIcoDlV6HKKUjFZKb27OwwJ2jQnzTMuQ0yrRXzN9ggl0YI
n20Qbrl8wHj+86TC1yDY5QSByAnGI0oRgRI+TSNMpQQMvRSBkDArDYL6mWgaq2hAeXQWD81cJtTc
1SZC+l+82iWrebL6KOWAWoRIFAH6Pm2TUaljjpynULVbqtsDPZsqRYU5hkNPlyZEPB3x0GjIfMtn
PtNmxBOyu74yjL/M7ocBTMupp0k8Fl4aqLZqn03RhG2HouAqPG8YeQnR7gfabNCsplFpd2M89a8e
6qfeIlze9gTfUb9XQK3eVXFciki6QmtmuzKI8hyu0p4qYKvhr7fpm39oJJrqcP9pfCvslAVp1uGt
iBbVSII6k/itAxD2yy9qQfoFUVL4aaT30SWHLEz49ZVnxrUZNaRBWObG3zTvAXCMW2EbXZ9DUqN4
7crf+w/jU9GzVqXZ7sy6a1+loFFvPNJuqhOaDRcJ2Szgid9Lp/q1s+Or4e689ll6jULy4AFcxyVV
NSJq5EZB3Vjil3RMkApGyoieA2t8iFwpYKBJhO+oluu/Fy/ZS/FSIRPM5/8r8Cx2r+JOgdrtzEHC
gKlS3HIgx0eWCAKJtNJYr5LWINmjvA5ZjY62GRkC0h4b2ytYmNBgLQZkjrw+v8wT+f5jmf+Oyzwn
Tab8pd9bmnztLP0iS9CGDQg/Sg1CaH+tytApEoUohgTNrWX/7Syre7QAQhUt9ER0lpUiU0FR5xhb
c5ecgBa/xyWnRGFuxyMUA74U0pnBOZlmncSaHJdLJVNtoAS0ZzW9uRvNYEfnWtDOXmhiDv/TF7oE
eKdaCEVx4ZTwJCS4Jl8vXCjngWzUpWqDCOZRxcjPJANNgaILroMqPr1VF73vLJa1TlEsZ7SEMSxI
pSOOUFVotKdJQsnQ7zR1ByUoVoGgohdTiFixPgalpQ+QvNWuLJCig9LdUHBenDEvvullNbHEuJkD
e6ZMsMsCfbydiQ7P6hgBoTBS7aVCUdPiTMSejvCaRnCRMASaoG5KxpKQQZl1qP9AxPseBeZBOoW+
6IiakUW/zZ5QlgK4UEznlO53j+nH8U3W1U8TcRmlGN8Ay94VQnxD4n0COPJYXRn3umM48n0B3wCl
E55RNMGutuFMct3ckk9TVP/mS65N9Nu/e8n5jvvkgE2rleZBimpZyA23y6cSFWViUjzVLQm2Gf3c
3ZzbWtNyAX/E1pq710lQ/J++1yk78XLML80UwQ3m/02kVt0FSTSeY9W+vxfp1ZVPGvLwcHs8zqAS
l8WZLt7H60zEiW/wjhT8OsPKv27cgJZEXHm27zTuc+FWrgqzXacwkN2a9MQWbIV6pCCw7TbFLiNP
TytmCra50vFHCZZpQe7QWoNkZNfQM1nOGvUXUttnA57Kl6o3wjKHfMlHEl9D/nk+bQ9LK9hLgRlT
hMJEtxppFtLsUKzKK/DSRJUuSuLdztX8mxvLlKjq/4FjmdswF337wdX+ZzfMd/X2hw0zzaLTAlSM
0lJsmM4C9Utf1Y8ulExuIyZaJGY/159mdo4nEMI5KmtRrLDeDetfUuSiXyU3ZYikF6YELAgZ9F0B
LiDinI4S0qVyg8Jh3UhLhu7kCdylOeLN3Im5LMSHif7TT8zsinGCzIcB/6srdtkBn5zQKfW+1ttl
F4fYIegKndsi3GLqOarKpHcF5FKSjui8MqcaOLPqs2tOxOUfvktmJ2EiV3+PSfgegIhEXRR0AOYP
PGmatogGxdJ4rgvVZuwxJ4+Fdba3jylp2L0VMfLmmwRkCmZcPdBDbSrEOR53CjXIwJz1QO8d5txG
xPlcZ6P42PdW5tdBqROMOGnBI81HDEq0FwTMHQBB+kEjvRXc6HY7kA5xOfxWr/J1vcJBvte3oO0d
wFN/wSsLKjjI82GNpZCTYL2WjvKgsZYuHSR1ODFBXP3Wg3Ny8MzDKaHSXjeHFfASxxWoQA2muwDS
aO8YLLQbsqD4Mhti730SWf06sN5G2pko0c8K861aqwpRb/aApgQTtvNbvvWYum/Im0BtF7UFzA4T
qBNqPjQkxsfH1Hg12FsCbWfSiqxq5lnBM1T1s2/XVohPRZ8qO6Qve21L0s3eYAtTM12wB9wFLTAO
pMQQE6kERHQ7usCfVbyitpY0tL1NdhfikjrTrhc7DpdJtujeRe/NqrXuOtqvcD8vMX3R2ebhzO52
BrkDvEXv9tcptVVcDuXC3DMDAYXYd3hqU4dEW61Mg+DlygpEipGKVu5mZLU7Hg4piUljaUQ317XJ
H/fgipH1a38F9q/V0orVZsPWLX09yRD9KWmh3CP6quF9Kd6FmrcbpG5b9+uWbBMXYWEGBcHO9H67
jtyKlSbQoatgs0aDK3xYwSoLHbdW3X35PlSkyMmZDqtoE7ktWoJRRH5Iu4qoYPV7GfBhtBlWKM2C
y/IRehS0UXoCaxiPmLzuHjTbuzLIk/PektNJPIQs6olISLlBhSTMcWGCs3xvPsRuY+qkM3P3AeVM
2JmNq7O12GKaBdoT1yf2QAbiZNQ54/5mTgI3Db8RUR8OwsSKL9BLVJf46UQNQDPBneIGtpab2yG5
2vZstLLN2WT7hQ1G++qhdk1phSFag2VSNmP1zUmKafr4v0VSzM3PRNFXTVk2fXWZH76pvO3i6mxu
BVKTkj5KbGQgXdHV07ChpmLjDGREtPz9ZrU6HmamZ15oTcz8H0Lrh9D6zxRaE9vxjzyUc/JhAsD+
kfJT5pyKb4Q5wlq6trxwrqZxO0FtvDFApgV0U8UqJtpcP9ZmZ3VWa7bmaI34mZ56C5Rd+0z5c8Oq
hJZEyz38m0ek+HMDHS2wjF3JkixjhWwNKjHNks2ApmZshmbEBJCoFtedA9Y3BW+SgRKLn+ja62gH
RHzkli4qKzu1rKc62bTM7Ext1ZlPPlsyw+SaVLcj92wKxwFatGOSdcZfC5oyxGngs8NiSGDVQJru
IhKQ2yeFPoF7eXHxYTTYbyk19qidTa5je3+tsgaGUUeuc7qR0dBts9yVL4o90g00bUY2+83dgw5Q
ICBOAvPhlJMlGS9aG2r6dX3SYCsAz1gQWIAD1cihJa98Pt75gI7vUN94HllkF6Pi9fUV0dAVRVV2
y7cSO4XxqpLBAlHJ5NMSsPq2ZIOlWykrbG4UGHTBEvtzvf2l285UcX9c64kpHxqojuRXOZB/rF6L
2WupgS++8gpUOV/JNTK2YdjyZVRXZ7NwM9ewC7dng6lYIkKPaMVJC1jhoak5ieWbgRXhtwz4emoG
LMaCK2xhBVh+/rfSDiykutHICk300cTzeLWV09AcndSO8WzvxFv4vMWSoYVCDpNGtEaYoLFVboZ7
8HHxv3ol2ZUJzrw7mgODpe+ZMpGt3tSoD2u6gA2Gm8FDwqhC08Nt6PgaTFhvbAGLuzRbmq5LU7nS
bckSAQQlLhqhM4/inQCOK2yw2MqthspOQWkGPo0ZOKS8Ed1xpxzyTenKm8amgemzjAIAJiOGI60y
JyQE5rmJymNWalpnt9k1O9FCjsEKn7Q9MNDfaLBK8a58bWALc9OzYaiUCUMShiENTx1+T8yc9fhE
ZDPClg6pin3cmA2mYg3cCQaobOemYer4WuCGYLTzwwNgwFlslpvQcpYU5f1vhqvWIqHruzQgkR3M
bZ9ZUTEBrH6Iir+tqJAujY8+ERVTZ9drkVYRGhAVnVVDUNSmbncQ+L3lHfpfFIOHsyRDRvBnkNpq
c/kgMdEccAI9W6QDWBIZi6zUFuhLB4cVm9Z0Q4Xm9zXcgZaNZspC7OcFDmFCE3vFsm2zPbv6fY/9
rBIPOOy4Gq5AO2A4Fb6ZWQqsZ/gXOL0DRfAfH6leiWQn3wfXDU1WS7exGxuHz1JssK/AAs1dBPWp
cTk5kHbm5yIV2YGfq89pVeaqi4wsOFeqrQAS4CcaHfNMY3umXD22pvYyWh0roBZHS7tP3BFSSYWE
VBiXk/yhU4notLUTlmL2aqqaCavtyEJXY9vHv31ISt/0mMd6/PTN3PZXoZlYtV3a0jOXvcjSohnk
a8RyOzjy96Vgp/DXhocQyheUOlZu8T7IXumZf4LkRFaJ9wcMa2Om1GMCJrxbpzZ/1ZdX1m/8FTke
gcW/+6vECleSU9r4iSuGZklrO8W4Q6xLYpU0wXfkbOErNQsLY8I9ZtACidViBFzqeyzAfaQ2vrap
ze+HIxf+KmKjk/PxWPwnxok7yfEqfuXL1xXXE/x9ELa7zkkhcrnYXcCAWABQCOk+dlPYDJuRcvsB
uUIHbVW7yXV0rd7nLsQ3dGuzq2+kFZLJLcMGYHMxcnp49tyYQedNJrHWzrAKKkW9I2i51oTGgPzW
zcTOLzI6Z81uNCHdKdcuMtbLd/h+7LEGIk6JZyK9hFZUZB6JrjWKGiF2zAJT2IcWylSZgcmiA6qx
EoEJUO9cdZVQCJXlmYOT2D5U2mANLMVzjQUk4YuBhfNlcVUd2BynQG8QKIHIzK4HJtGNYRXvGgwL
jwZbD0bDQLQ9Yrsrnx1zsH7sBChPZhvXkR0yqHkPes2jMEoGnC2zwsxpmEmEZJZAgXIqbBe2Rpd2
6daberOwj9sSqhLVTcn2DB0qY+AVjdm9ZGm46RoTVJsFtj0/X54ZgvwUWwr1QYRaO+uleyYnfocG
JgZDxvCZ0zqI50LltjggGC2rzJblgLYKc3FAOh6uvTQJVF9HyAKowUhvHQ96HnaZAyjcrV1lVW8k
W75XX/SXmg0vPnZmzeINSOaOC78aKX/c0SYyhfmVkjWgHLYdrXurM4UtlhaWp2+DpbYXVr2dmPQ9
g3x4f0/o4RXhdHq83T1F5Pb2TF5h9XlYMNo66HW7Y2tu7UlkJNccYqnJDb9KiX8gm4kuYR4uAPek
MA5PKAHAAIMwvs1K8+ws9z5W2MBMlbCnB2wtvqQaQ2tuIFLAm+yzk69zLAyXhXy2PCxNiX0wEPRo
J9gdbAPiFeC9s6WsAmeFleTmODLQsev4ZkK0HFvIoxGFsYztMGC/oui1WcLOpAs7dxe2hIlTVvq9
AGgos3FbdCczjQ6YmA0NHA7vEXNpm0heu/Kv3nMzhhHhYe9neIDXhlvgglrBX5dYQqQqmgE+Zq5N
HgqCzIhU/vwHlF8tjLDo+hpxkgtaV5ryxSfhB5ZbqPxQIIJy8U/6e+578AOd76B8LHQmMjVrZNWN
ZklMpdJGgoBtd/56gd/Rg8lUQuI7KuVnV6dbbqZqm8J6lkh7CynGsquLpQqpxuUYLFYrs+JVa5eQ
d7BeD8Nta1dHdFbZ1rZEIO3wOkhCW1rnNuQ0JHMECYwCApDY4KCZMbBNJMxcHnAzlgVFrd6DfJSP
4aZ9kHbaNt74rrbr7nK7JwLetTQ5RApkdY/0KMhwyG4u6QnGxqUsNENsxzi3OmThl89GNiP1NypB
ypepwobFtnF8y8Ah46vEAUbY1mvJRGbr6WzhVYBzO7znvO+o7vZrSGY7OfomH2XjALBlAO4aExZs
duuzBDY2cOm7811lt6yE3RlCvsX4fOwCM7INiJcIh3iA0h6xm54qSmFWV9ieWCesYGDXzwmcmoLJ
B/hxOP/cBYpsyQUail0IuJRbt/iJnm1Y6QpQK1edXDRzdJ3/CzAjVH4JIk8FMBbeKTYibAY7vBqA
cQr4xMxOcG4MiEc8zAhCu8QG5kq5xWQE2NUS8PEWZrUICbu0z3C3ivcduJDWYsNBWqS8QYz5sN3x
FEN/W3yHu2FxS7wFxNpj1vjbe3OEr7CEz6EQfoT5cV1CYC/hpvqYEdSDxZwp+/QOYs71aAp3BmuF
nZBCtHGHF44nGKM8gNHg87m707oioZDgOE4on43HZWYcAR+5eDivBRfJhZAGeFjJqrMbunSznQiy
ZHbqVtoWy8VBdxI8CQcoctM76ggOYCvt0IvLxddlKxqgq35RqD0p7mIMgTsR2s5gCr64co1vPVe4
hmJep7ed06+5YuYbjn+CANfEuxgVMEqsjIUOdwZHHKJneN61WyP9ISTQQ3jw1YggtGVrI1sL84Vv
5BBGwdkO4ALC6MAUpJtx214VthNaGaXJWwug2sDqtgiElFi/JQuxlVFyBYUOCH3FPsYE8dlWrwOb
72ruIZd3fLahFeHsYK/fcDUk3PDX8r8atHb4v1HPwZavuebk3mBgw42CN4hXU2y7GYNw1see1or+
4WP/8LF/LYQkzbkTE7getaabMTkDjYtg/HLFUcPIe+JiUt7OkTLnnRc+mg+a9ofz8sN5+eG8/HBe
fjgvH4sPfixSxhHQz1CzSWRHEtLUX3LxDaoBMGnXXsAmnkkCnLvGhCD0T11j3gmbhAp+OGE/nLAf
Thjsrh9O2J/vhM1a0ZNA1b9kRS9m5PE0RUMUyzhd9oiUoPbYJe5RuDxwnm2UKx5Y5cwxxB8JwApE
d1HDDzHEAr7pArjxyFRTRhwDtYrMETgMx7e/oEbg6Rns5Y3jsjF9y1Fz5vVuXAHeRr6kqdmoOGK1
AHF6kB5z5oP+xgEZjnl8wVnX3D+e433N3umE9/X3vdPZ8Nc0E+Q/NPyFttbfM3h09LtEe0Det3ji
r56rDqXgu4ZvfqB1wOs45nY6vZ4G+gxQNQcL4oQ/FAxo+ho0wTO+Kxxa53gfcCh3ZM/XI7kq8dKa
AlS/EcgVqASr7Cq7qm1j39zJe2WnbPuDelOYBQDtEsyRBcJVNaAlst/vXxKECvdANROyBxQ1rsaV
6IKTuhrtkqG+Lhh2OdDRwJJo7g4gs5aMZ330cK4Di+DdHRlXDwlZHN7fjwE5IgyAsQrsNWSHd8QA
FNxDjMBeCp7HidM2BWt9WgP43rTEo6+vEQX3A5E/oP+nip0A3gEX1PgNg8IJVkjLf/Jn+N0fTpiL
yxzhkxsL3/AKTio4vH4emfw+iv5hZSa+fYLmlrERtyq4yvyxRsiHPp7NnuXkfkGsGyTi3HXEJ9c9
ubnkstsgLxNzQ8B/2YBBc4scGdMnHgsR8uBhuw7BFStD8CoyQwQmcC8RMNfTK6g2w2XW3sF9icz3
uZa+lxDqN0b1hzuZGNW9MghaLyMeoD8W994baNb2ebU4hk/6QTzIh35fm6hO1wdMBsVSp+ISLdap
MJLF1jgiOVCVUTKEZ9P0z/mLjiAfE8DFRjVTlPuNKRIH5YNudmcy13BK4TTPz8Y9MdSXbb3oCg9n
Y9hJIeK0bzwEmtIXCTEj5pNwG/r0NrWA6ZoCi4/xMdjKhEfuQkSEOKbN+cGf74pLgt1nY5qY9U3l
q0pc8NgKIlQqRSQKoRDFajYGeFw8ngdCDKmdC9cElfJII5k5mEDS3dlagbuEjClENhEFrC9BGQV7
PsJQwYlBjOiMEGayRcwIVlNmaw9IUZ1hHqMW0MycTjR7hL5ni1DA+Hm0wMB4eZAWcYMtp/wMCNny
6ACPD6GYHLhi/jWnL3WIxHknxH7AR2uuOButvk3wk4e3eZDZQ/iZh9M5nYmHvznJnu/3kKaIvttV
YfoqUw7+TbVclyorFZIBeB6cCPTrGhHMmoWbHijdk341mg6n/Bi0gLpH4BeraCBwWiPu11mXcBpA
aD7ixO0vtCRU3gR/Tb3ifIXOVFYiTASUVwSPzD6vX1898/39dvOW2td71JXOMoLzBxkVMnwLcAaP
70tWg6HG0XGOeXO9z7+fgXwjbo1AQevw33kUiGPlCC8CXEclXCCKCNn+i9tLnqRItGoWeoOCLZ8S
8cJBQL6uw6f3fKs4qAeI6FlIAhpClEDwrlaQGMeCDqSgtyK5Tdnt7TFHkONyh5CJh9dX9N28yMjP
z8H3LcRfZcolQfMD8in2WdgpLQZaXidXqg6rC0wzu7NzzgKzUeKNjRv5buaic9rykiH24ao/tOW/
S1vO7ocJZf932Q9zwlieGE9/3mmZE7sXZuCHjftD7P61xO7EQvqLafU5Q+lSKOLD7vp3GEpzRue0
1vpfxeicM/vliYH01zX7FxxN+MZURXtTXlFMM3RlIh21vPRRdASmnnF47MDcucp7x73KjvVWckDy
Zm9gUpgJeYu3Piw5cA9YewsaPQ1XMC+cdAVuDwHZB+7dS09RkhVcMtSssnVr3OZAYiICol63jS+8
iozyLIPgdgnLO4xpcCjsPCPRoSrJIYGnh2TNGVN29vYm/tnf7PYu7Zy+WT002kXnMjSpRR4vVvfD
mTbSOg0bbmCJA81uWlBk1LsFu+emOefC9gzGOK1u4H7AAYmdeK1fuKIlbbecBxpZPE2kQ/UaVOUl
7QJEK/D2ePIAi65AsrLSLUpWA/8CeQYRck64BJWHKlhTn/a2jwyCXEIBa1uTrGVrfm7Izd7cxFr4
W92cwl3Az1Zucu4GMfYzWe1Qr2MBsGN9OAHXON3Djwb3TgQKYtt7FYhLRy/o5N7eHwqky0gU/siM
O8HV1mcjmRyR0kMlo0TDSK4sd3X8fA1nb3OiM//A29T4jH52nxOgQFPyUG8rQDWlybmk8W4ESGOF
kF7PHHx5dncyeXrY2D7yR8OVuwNkg+o0eObqGWRHvCynwNA4rDCYj4pdu6qF1tAb3dHXhpMe/Ybk
zuezx0f02YgnMMLoLRe50WPEqG1rrQHoff7xkx4kX0qUGR+kx0SLNTF6ZssLSI9qiWJQJB5ofHrm
yWTSRqUifmZgYGoOZ2hyJnrCJMeS1pw2zj34wArYdZ1S5b1CVj4QC9StpxKEg0cUmlyPZkVATiPd
2fSuPx/4zLwsp/5vr4tCMGJe0sMDUscOcw7297XGrxOznEDwRdkHjVLiAusGWcQjWKGolkVzYHuA
UAVyw3fGCN/7Gbiq5RIbmWzoa0I063kEuveG/9/2qHVzW5GHAjZtRTBKJLRxhDCAF76qyDV0IRKc
jsDx3kUigpb3PrO6Cp+FT3bPN43Fi1GIxAA3AakyYPD3S3JfAgDmaPHjlv8F/Sw4nRUKvjE3D3zx
BLsi7PPFmjt3l2r0H3TUX//cLbkk+TDi33ru5rbvROC2v/v2nQjdv+f2nYhr4Q/avjPacdqx9Tdp
xzkBfEGyPmy0v4wA/m7BPLRCldSFqKLbqDiRwFksSLWmn1X7OUB6Um3nKNwDsPEOso4eYaLcQt4x
5FLwINVMsQVJ5Hbft4Lt14tPpHMyNnIuKD3ya1Na7iJkFI3IhR3M7aWy1xU6EDoZyPaczr9EMlWP
YlPgeR41JEI9r6ujjybSvKkkFDmI18jp4hIeNTUUp2PeAyjp1m4n4j5k9h7hLjrbWKPxHDyZFFk5
OVPoUcQ/B7e3eapRBMA+tEQnQv0QH1kkCNJwoDUyZSeG/5NakYlOIRRPIvtDhgEtM5HJ7Inb0SWe
+FzYfulT/NnkTDyCoQxRhdLDyrAFMqnR2OIi8dc5VM8As5L/KkL0bx/R0hDZNDy3BtnG+MuC3P93
FItnYffILVcsriNywnMDHpd4Z4k/c6uJZ+LwfET+aY8lwXNfHsGevwb1g+EU3iAFDCR+TvMvEMxA
yNCUERw0CLINaY/0Lh5lR8kt/jvo/shIQlr4AhkD3SXB4ox3IXcqI+g6fWHvSysJCqpHPZrPp+wf
6KdftxPfbh8OYepLaZvH2E4ivKSSPPvELen1jQ9TD6ZhTTJm8T/wPZKamfv4eDewO4Wicl0Bo+fp
6RUVbKDDI/J6eF+F2PUFDbAZUja3trMbf6KX/pM2/nfLRn2USBOlWqKBUVekWMWLOc+RCv7gi8bN
t8i6cW+QQ4RcIiSQX4z+EOt78/xcwjA7vJ9OKD3w9mag9lMMf9hzuYWHfNrN6v39HbmER4e+CwjH
8sVdyYSfZ3pEil6IFJ0CeXiZjQQ3Hq+NVsfAHMiMzJu9u4lG/3vd3bzQmuj6H0JrVmhNXMM/TWjN
WgoTH/N3tRS+a2ijtbaEhjaSrFzAiQ+S3fP0MBl66EJoKbTExJHOIeBR6m4kqyfdEkmympHR3y05
i06y/3PJye2GstDokYxLBgvptRcNVKUwKjRgaZ7VAOmnndTZaSRVLI7T1MpG1EhVJZQaVWOyFNX7
8xmF9ss0q9Evr9innfxcBGizlQ2VrS3imizPnTg34u8auL+OWJ2YcmkUx5pXQ3CiEkmHPFxQcgJa
uAoZtsAH0eu4cwqUAbl94qSE1c5Hff4ZDXxB+b+xWT4MYWLQpeimOOgqhgDHmovoa9/kiXK8nF1C
eFkYnjfogyd0gHV1fE/AhfjcBpC5VfTZCCZWU9q3dRyUGMGWe8evhy0viHhloaZfAwtlc7uKyGHm
knPzPjU7fv95v1Qy/+yuJ/ZEXbTNWRBw15JVwpIDL6ykwL4AdZSgFZT2iPPCCyOgkk9HzmyHPD5u
GqbkkIFNEDIQJAYHS8KtXw2wP1AOkJTeT5/P1Pdl3YftMVHtvdEJgpxhmCdo62duYcIqg9kJSIOb
tPfM7ijqERVkz4ssvqgoLMTLNtq7ivshPLHbcW64JcCHfuZ4DEUi+un0fnz/fKSzG5mv+QeB8/tv
5NklnWjSP2lJ58Qk71r2caL+fDE5d1oncj31Y+UcF9iDKdnuNzM478yHT7nNv+3DL40mPjnlF37E
h00Z9Qo6qZ6hknBaahxgCWVKUJiExtvoriEbngUf0mSXg1LVouQY6mug3FdBdijOwBlPrzzi8GB+
flLmzvSU+fvnnWlpxoiYFpH/PYyIGW10mbwPK/Y7aKPZTTKRsekYohdoxTeJSFFKzAeRF9YSNEBN
eelbrhME8tgz+Py2BhLdAAAktrwduIg2uIxH5ObTGctkdkxTafpXGNNEvv6eh+k3Ncv8f23dVE9J
+JT9RNrq7an9KX//6dg8NWHdhC9/h9aXXAT849aXu7xqgrcq+2n7VOEmn77X+5J/wpfel+iQ+rOo
q7AZDMPQF5IB/fKl96Wkqj/jT2hYg9aY6kLXsKky/tn/93/J4s9ocbpA+wQJLS7RHBdv+qX5paT+
LEmyjM5kykJXddVQf0vvy4lEwefrmoxmOZKETm7ogjnRJZIQZ3nvaf0+FiqFiYL0uIhLdILJxAUp
s2ykQYWw2ofZ2n8R9x9TJrkp90EJ4JoLWUerX0PWJLTrmcrbojYWmZJJ5/3YtWjlLaJ7Jpp4p+7n
V7k0MJhcRlENKBRDkdQlvr7W61IRJedUlrp9JQXZJojQhTuIepaMqswioe9IUMv+Nj7Hbp8ZRz0p
fHtmBN9MroxW0ksRHUoVSUEfuYk7kxtdO4zjUO2NvOkctYiX1rnQNEtcdihtWWvxKk1F4LCBD95x
2cmuEKOhmpIvEyeWKo1oejWs20CJt1Ij+Wu/K/xnRe+CmZmamoqiKC+WqiYriwVvgopWfl/PlDgG
aqRLaraPlCyw9CyCCZ35gn3OUs0Z5bGDtzfWKhoUlLtQAO1eHIsHKQgimqrjaxP6wUsmN8ouEqty
lXpJvw28aOkk8qK1mrOi2IVvRJZhLAtHFdv9WR/O95KCHmuGhj7qQS11NG7E7FGP+uPMEkwCj7g1
Q8L0y6qBbBV5qU+WIEuH/2LvS5YbR5Yt/6X3KEMMQCAWvQFAcJBISqLmDUyVqcQ8z/j6PlDVfSWC
+YhX1qs2a7McFmmpQER4uB93P+6uDC3j8Z0mI74rUtJbYtSCW7XzKkuWsWo1vOwO3E26lZ8OqpNK
DF64/hETgDwTxGmwNdhMRKeUSky0PT/erNI7zdDC6K5La3oTx9pL6NF0xTq9cTA4Xo4eMtV6udS9
8fIBaIaE9pAqZu5yKuaM51qVVauniXfXicG3RoO8xH6DlkChpthuWMlNUPsn4WrIJnhRZStlq5jX
dz73ZVEgJKH7poFc0HMSY+LPt54SmaWhnsojhlZVa+Ep4NIXo3jw0qBbGa6I12Q4cS88VnRAvgKT
VaugdB3SUIT2MSrlJmKF7xhtPNxHpbHxg2RNUwUN5mryWsfUqtEDSYxyod76QkFpGGiJdBLlOu5M
U2eGNap53vUKlccykOI0aF27qofCXcCdZHpWZ3KBn24wnI/BNQxbn0Mr2meZlwljPAZhsu29Rln3
BEIKrpHZRFrokLrsP1jO/wwaNBga9cFMGkMsKOO5+6OqOsHShpjuh01j086vSIlKP22zkR5T5qoH
LW9v1bGP39paohTLzTFxsmARuaUYi6Wbodr+qWmF7ttNLgwIThFlb5q29yvZZVYdqWBeGVpJt6lW
VqYrQo5Wt3Ux2RJevo9NyT6vS9gcEk+fbwguJCUGDJkqZsDMy7iulZFUjz6Gf5dK4L1VDLIVCs7R
OooMLeiAjQz3GMWS7UXAhWv2fetuRaupzOF+RE0++ORd6/RqDxqGi15NbPD2qauOS/Zg5lvhWynT
iFA1VM8JLued66nso6RK2/rIwqR4oJpWr7vCFYC1EXEUxUPj2zYVN+mQ909JluMAE5IhuNEaULVF
2FZWxNM8NPMkrI+KYIXjp6ls/3q0/wrC/c+GmR/zz/RUl5+f9f4j/39govk0EPC/h3VWlkW/hXL4
X39BOYVo4g9GCaYL6oamcf0fLKdAx/1hcGA1A1YUCTz1HzCnGJh+rqKSkuHKqa6K6eL/M8qckj8k
GnGrknNKGAAi/TdwbjIl/6gUTcB26xrQhsZUGBpI2/ljFlqvNXrpsodKoYhfRl5pcT8T61ozXfAk
Id7m0PUmGccFQ3uuMr8WFgLHg4m5DHiHzLRIgpipVnklf8AYwszOhI9EthiXkMr0U862B6QM7IvZ
7wy5fryi8+1paRs2SVOr96PC9oooPl2ioLZI6XdR99PjYboTRF1Q0+ePFjubrTkzYVkVl3kfqup9
5btm4ntoq1gl6CSnendGXi4sdo4Y/1qMY569SlFaC9MwO8ZMSVwoXizmp51qSxRzYvBvNNgBKlZP
idr5zjcJv/vr6L5D8ZkN+lpQg+oECGccg+/nILltKla6taD3pRc9UJdXt6VbbNMo2npK91jyQdkG
FKEYvnGbg1aP/gJCmJXhfH2A0DRCBIaTSpjd6fi/xRcylg+lrDN6j6XYbcPpIZBZvi6UTmy6rEFi
W6/QGrHNqK37aX2KnJY2CLDmafgSBOlW2dZVW++vH8vFnaNpPgd21wwVThEwzPlHebCSJI8DcTfy
BmWb1TCY4KWj32cuxo3RF0sydnkKWFAzDAGwYcAtmt972eqVbhSjfpdq0rMGIziVRLkhSV44eTig
4WdNx8c47XvTLxRL69A1sOsw6icf8i2FrbXVJDt5jVhCBxf6BN+F3glMol2MEJgee34QKu2jLpGj
uMtUlDDG2hazA96TsClWAJ5k7evqbVOO4WaISbmQZ/7tmUiuq7rOoBWNeVu9MvZE1bRYW3jVbSLC
XxJI/ol4vYOv7V+EbI5+jb6mo1byFWfc20pktDLB4EK1w3Are5fa/14upADJCH6SkMYXKeKbsCoU
+tUrKK4pL6M71ZCFVXvNZ6Twt7Qy6IIUzg9fTorOYJOug4uO4z8//C5wXQ7vSXswZPMhC7otc8Vp
leKx7+m7P9ZPfYBW8um4CEznylzCvDECMybhE2Je8OzWu8DPUcU8kgcuT4HIzMjwbJ4w09t56FuK
2gg0621qU0PXYpebYRDYbKmU+stgfFf1X99AOawtgVmF6J1vPvNKxseOkocW1bV7gelr7E9OnUY/
aKUFWfgldKcPNrqCibFWnln+1h3NkP9b9TT/jJl6istgiD0Fn+H90rlT/iDNBpPGy9ZSxE5PLbcx
Q7TB/tBLW5AdX8oFztAtZGy6iW+nMBOBOvMSVx2wfIe+dWTj0U0b2GOAIcDHTtl4T5yYfmmV41OM
/pyvaXxXoVj487rQz/zIy4+YiUMTJik8O5U8NHpiacVbS9HowABW7X+k6n0OASklwvkDX3JN5tbw
a/dsCo/Bg9e5mJneVi0Dbwhi+sAxUcS3uDoNC248S+/X7fjgeuh8zTYwDWbU7cOqN8vufcwOKd8N
ndPFjwLjXDmYdOzkN3aS7wK+TSLL0/eUbq4f0ReuupBWvBcGyw0zxudioilNmUWMPESl04M81ppH
vbeN3srQQBYJQAx7wOyJaJWeAOKLH+2vaqulaBXeA5fFTp6ui+ZQEJNKM0WfBVt1tOcqsxvfaoTJ
iSWbDR0XRHvm+P11rZyoUDJAi4acg6ncN9xEYS19iFDIH22Gj5Leeq2ppG8CHekTK/BMsQk4Pn5V
hCu0URi9+7F76jG+JLUR4lnQdl/J/fkZfv+e2W33JPPTTGnwPZj2kliDZ4mD0e49NMoJHF2segT/
o33lbVll+72TFE8h25ABjUWao/eeQBHF94l6o6kbNTAVNNhRX4LOLLMVLXYC8+9KjlL+dR6sdcQP
XiPjPnY3emmqDxjqeF0cpgdxbScz3SXVum6UGicbjO+13EjhxOAQGB/N8MzY3fW1LhCc5FCQOswk
/AtEK+YhFq74mpQpJw+yxnBC5iTop+9u5F6+C0yQvb7YLFUGmZktNttZh6lBwheQ8wacSIZfZl2u
Ah3JbLES2U5LTJnuIn/No5u2tZhrKcBP/fgQgG+CKXjhsW0OaDCh5hi/U6DFcWZq9+rtGGH2qlmh
QUxsNiBhnoITBqEWYAG8cgdFXZG+D/0Ag/YUk3WPFduM7d4PVyG3k+GWeTb+c/BDz2xfeaDp7vqW
L2DIX1uW2hTKgss3t/lAm1zh6UAehrUEX7WwEjQa/8FeO92qqOMGa8THW2EH/m0RWWWx8Eq/8q1n
sjSdOIww/oI1AEA+t4NKF3MZ5jhx6a1DdGJHJ+jRnjSwlqJTiyCrITyk2jpDyMPptY0fW/1PBGo6
w66JmWb7DkEC1+mC0KTh89QGJTZdsGeS+7S1Od5afDtWz0Zm8hPdoA6SRavys0Dj7uRVZg+eYpHM
8UEKMh5HcqPm6I1mZHa6OAL1PBT2t1wBUcEDpigeJDP9WeWVFKOHQ47RO3y0IjB+P1Roz2cd2b/c
asi+8Bza71Lkgw9Na9a6ycDcrZxQt9VqjTDg9VsX53Hjyw+aGV63bklS9T15MAYrQL6RPof8tsNk
hyP6yLTxvqiPbXBs9V0T3hB9hxRGo5j0pJWmj7os3YxCk0N/enbl2mkK18XucSmp6R0N3/Izq/mz
ehY/cnt48O+1D901xQnS5Y5bRwdLOTYzwywfDMd91anJnklkerrJf8G0GJrZPScHYAB5lHchaoES
p2stqlgM/4va+U75ef0sZjyOv88C8Vt4aAIJp4uwlaojS6V05EE5yaP2I/wpmaX9mdCbmm9V4uiK
00Bd35Y77bMcTS80iyP2nnwAiMtXcNuzD4XYyaF+YKv8OXksttqv8gCRUxMzfW0Mq4bR+RE8pLfu
DQLAyj0GUWyzJW9i7tJ9PWOpEgpca3BDnQXhqYizupfYBA63xOQTlIaVZnJQ0Le+XOeaSaINrk18
1pjLmsKrQA/y68f4VYc9f8mTk8cRwYDP/SVy35yHrpJKovs+ffB/piD8P/no4r+OGluih1xnIioT
d04sHShNLbTUV2oaN9Vj+oALbbZJbqfcjDk8m3391PmmgTIDZX39C2dzf/+6aE3/SlfB4YIXda5r
ZCLKXDdwRhhiC35xbPaPsP/a/SoMrOquRq30/+WCM+VWxkmj6JNkpSVcCVP/TDHZSzUHjAQYzHHP
0QoeqC5dwJWL+5zJQhqlrpFMsuA+jT9qanaH5tN4JPfhR/shn+MF/HzhxkF1fzvVeQpK0ZO/V/Oe
XbQSw9TiD/pT86dB38EifXFpsVkqzxtr3a80uG4DJuT2W9ZY3nDMMlQODCiYyF59kYDmGZvAUxk4
6KrDFSs3nAAW2H1sxCajd3Lc5O5B1TxTK595uucQtxael3Z0i1PWL/Uk/y2A+X4+9Fzq/FBRGhZA
1RYYyODbw1OabTKMhAhMhtj3D6Sn0nBJ8CaccvEW/5F0fRZITLs61j0fa7q4B2IOw0qRTlqdgDEV
d8WeFGGnD6FnYuvanZsvPbTfmTvEVVSK7D48p3nLBsXrUt6MCX1wf6kf3rBz3yRZpX/mN4SbSn0M
kgVs/RXGu9jvPwvOM9HUa9NKZgV90OWKGnYfWZp0kuExxd61wmzx3ANM0aI3AjgrUnWHZgtHPumO
a18wE8y2lBVnAltuH0tMd25sHzNwA3OIHq/rlAvsPcEHqDJVGFNEc85f872y6wfXVU9dD5+xNONm
NxROm7hm7lMzkG/Xl7uMU8zWm+8ralJRBlgvGlaxsWmSVd2uY4x21K0RQ/8Su05sWtzHwo7gPD+1
9xWmWq+CaOGGl7Y9e0QdUoxu1+IzDLIzMKAEc4mqHfHegtRKjH+vZWabnj0fLcxGw/WxmoIcPtor
osVg5WAUuqqZHiZx8VWrH5O9Afoe5qv0W/UtjU3m7XWGbIQduSZ+eRjKEthKZpW6VRCENBHGt3Lq
XL+eryDhmdjNvpSfKxctclsjz/ClMYbH1JaX3/oYqtSuQ0QKD3619bIb8D4GDDYbTVauUzyIvqWm
Nvwo+IHnwNhuAA84sVmOYEK57zDptDhEqFTG/BuFWj0GOca3KABHDn3dqL6lwXDpVq/Ell5gYg2m
MimbjGSWCke1EKek/Xl9h2Q664sd6oRxhmA10j4z6KwpftgEFDts0+N7LtGSFh3Y9G2JsTLsjUVb
Cdd+vIt7q9aX7OgFSJ4O99vSc7xgBFL1VSzt85WQ67DDIVgNytRRiImngD4fS9Xwl8ZituQMMaTg
Dfx9n/Ftpm5Vq293rXRU/acAxUHdM7kS1YK61i/UNRal4GJNPCxNBTHgXIh8RQ10NRzICVG4uthy
dV2AtsIQnHE035Tgqsbm8KxAc0qbBrswcoS/JojEdQ5F24waVnObYCASRgrldoh2morlihUNbd6Z
2kP3JvcqhvbwH8r78OZBFj386Nr2YxP+MXpZtg8lMtWYr5hYcm8EJsKMFQFgnYBqgPacxq3MG7Pm
L0axrr2dUVpdAgdi4Sl92cS5oFGmI79HGdgkc5ZQLMOGerWinoLRxHol0ta37S80cRkd4R4lujSk
NqSAW63/ZwO6ZmDj+ZQv/Q7TfaVpPCoPIDfFBg5gD4DH/ZVqbFjlNMYmePMeo32Cd2n22iow7Lhd
+2A+VU5vmHpuehgp1T9JZdXwX42yA2mHZVbXOGNoBoZJ1wgVjTjMF19HOP7TRQNI+GiICocLEP4C
XH3JwT8nMFOytaxk1YSQ94re1znciHWgbPTtR5GgklTZXn/Ys9mrMGGz1WZK1leMQUl1nDeCLNvy
h8BVG5ioVAA/ZqjYzS0DUwU/49gsUASYrilA8w4+JvyqH+V7GJkwNO6f0VIE6DfaBvHoqR8F0h+o
ZDp/CuC6qUE0huQEtiCrzNaz4Jdc3/glWJk2rqm6wI/HQvOIS1pEMUnKnpwEyiMwgBD1vJlZ/4z/
9KgZulbd2SN6/eRm6m28l+trzwhLfx/6t7Vn9oL1TPo8wdpBZfJn8aJ+GvkkgtpL+9KB7xJOzYkE
3PE3RHsqYnkvLmIqmwhn7ZnqAg/pd0b9+0HMom2eVLMu6DtyqhNrxJzD+0SzVLQf9TAa6Pq+L12i
2ZnPrEgqx0FJypGcqiHdGBGCeXiNtoqWoeRWwKorcFwcRd0PzYJaWVx5ZkSiZPBVFIlDogobAa4C
1a4Y7IyBcPBQwM3BBEXD1DA5ctELnK7yQp99u+qZKUmikDNwu8hJf2+eyzfImP4xGmaYmsqz8umr
VlHYcW8CmSyc9e8s9vdrndTMt0CAViWhISKctcYeGGYWtrZXrNUDACQ7Dh/8s+nXOcNNjwviNON5
/ke4p3Q72GZI6s6wqoxFzdpOJciHWCFm1zJLGZzSXWuytod33WjNxn8ss9dUjCYPfwTeaXga813J
3gpCzITcdREyMMjFIhXookk2tXQ6mCwoLUYrZFhW1w/q9+L/z+fOdI3v5qStsfLJRRCAWznsTLV1
yTPSj02xFOb9rY2fglvgwIGqOa/PrGNlGsKVk1NarwodjcTy3iJoQD1RDW79XDHdwMn93WLok03y
fSGG3xaeSUOhZEbeaBl2Cdgem7CBSBsVkR3TlYHW1txsWjtp7fEFiZCIOrVi6Q1KNm0UZkr0/WGr
BjOEG5BXbT/aDv0NRTK8XvPQYfqtLu5bfvLQirrdtt1Oa/Zjv3arBYX9W7P4zw7mVZtGGhClSgqI
FbdqRKZLyAeioUP4VvfgXAPvRPZ1ybgMSU7qSgdnBNW0gvI5QSMmI8+6GojMF1s2amYZ3lakgf+R
2jze0sauMOQRMzxVq+SboUqcHj4gYZaO1tulE6fPWrKP4z2CbhRN7INjP+4NarWKzahZ5tui2wt4
TSJ7KdW3AJM/29UYv8Z8W6Zbamxi9OyIxts8ic08LlZpiHg5RUyFPPjubVCdFjZ78Q6QAGCgougI
j4NGPKc4DoEW+HoPICDzfQZoxw1Mp6wRZjbWyXMpt6K+D/MjXmuS3HjJVoTOGCMte69VZq6bbmSl
udUFtvysJRpkkWHlJ3ZE7QZYDSAM4OGgKKsSgfYUfttNvc5jdAOJh1VfOpXYdq8UPUdgenEgNXry
pffXt/eVxT17ALPtzQyAoo1D3VbYHkfnjQYeolWhv9WHYSkY7t2iBTn6oqC7SXmPKLKgOPiVJ264
hoCUwzFHWTNz7I1bBsY50xXarsjuV4ihxXTV4JjYOtOtkFiVss5zkI1XSYL+1Dw9larJY6urNrUw
pWGpvq0dEmGR0MLRlIateVYyOnr0kTSrmu4RYq8Cu6E2MrZlYjYoSS7MoDdBH63f+8LM3+G+ltSJ
89HUXYsbTqm95PL2+lldQqPprFBMwlXVQNxoXjpRkoCAaeMBGvHVQB3Vj8yxvku93KxBCUJxObeq
5s4rduOEvfudXi8EMy+01ewDZqC0bGlX6wXwnxFujOIprw9CtwS96dyFJ37p185WmiOxXGPgRAFs
q+6qhms5DK9Ev6diW+Rmk+2ku4nKGxHYWWZXS83uyIVKmy0+Q15qworenWSyQB+6wdJjW0IY+p06
FUXcVu1W8x2tX7nuLijXJDx45VovLYmZBDCLS6GzSwLG7Gtm4GwseUrc0CenJL2pxcZAdqJZ8VP2
E7y9AvSBagmTXSCU2YKzJwlGDy9Hiu2D4JgOP4t2mxieqbMXNXlIB7uo7pvkFacO6OL21fa6kF86
PuB9UBXEJil0MGYviF8Vjft05NEpARsd4NtITV4nwaqW45srMjTAQw0PnMvm3SukfxNN7lelsc6u
BLyhVNO09VC6h65MUosPwy+DgkRNiPJZ1vo7MN+wZsnww/ecduzEHhbrcazKcgFsXaBLbILBXUa9
l4bSqnnHuylVL1hAolOZTqQKvehXPczW+vpZXcZD4I4THZFT8DeQnvv6929YshY9U0JP+KfC0N/6
LBkx7roGwTerkWKKXLICVflWQquBnobMaYOkOmuX9nqplr6+AvRRtN9CjY0xC5D0pZF5njv4J71H
KjOqPNso9NBKm0rf8tLODNCmJGcosdGtJNsoym0V0pMoyFPTBeOC9E6v4Zs9MVDnA9YUBSECrCEU
v8xwfdH3Re27rnfqsYhdBPHJ7ythqrX3qyvLxRKX2VuZltO4RBRsIvaDLDpbLjJSTR1lhr237Fan
AXEIq32rqOmTG3tmnPNgU1NWrvI0+SgieFJMzZSbSh1fsxZWPG+FYnI9L1ZenPxAAtRrGm1TtAze
Zs+ZFUCxEA1Var6uxQuod84Bmj5+ykKgSg7EJabO67GHIUNJGJgPD7RH6mMsED4sScod6UZbt473
miLINvX62iyUxLcNL1Ecr0QOKS+iwhR69jxkRWQGKt3S3PDWzLjR/UGxQ4EBLFqD4RwaW7rfWRsX
ACH1i2ZFwWtREerXZoi5G9zGpcJTT71ODn6iml3BQ7szgupmDN1HJYiUe5qMHrLuvdjEfp6u0oqq
69DoDlqY1zd9j2Ah6KW3Q5AM24YRK3e1fQBetzmoqn/nYp9W04xAAbrWHny16VD3poZWloSjdf0F
z7UddqODgCV1cIp1HVU4M11b600oA02tTm0oMXrbx+l7ShUAXKRipZUBiFjhq9BJ42Agjm+5Hog0
IonAgsuA2cq06XeK0iEahcxyGlXuIQwQgvNG3cG8CwvlpsV9TUUGEDSg+VubY3yYUro2qo/ogh8w
z4WAKg2yKAq+8P6kmNjM546t2vWylUkuH8K8zG6UoHuigJqJLg4aBMnK9Lyy4qDZaCNipazXukPi
g9DCiBHtYhKtmk4JdywOTTiqmQ26U2hTBnP/deL/v77lf01697+vb3E+f36WH/Xnz69a7M9qqsr+
qvNJP6vgAzUuaR3Uw/bn//76OX8XL+vsDxV8Z+TSoNdBbwQQ+rt4mYk/OOjBDFlU3Lem47L/Ll4m
6h+oX2AMdH4NehgVG/9V7kLwLzCLkBJQmglYa/+q2uUcjE61LlLXuQogjEo9A5V65/IWsDBLZJ5G
e7UKLGLUKy9SkMtMzTihpicfv53W3V8W5HutxLlF/3s1lJrpRKLUDMUZ56uNwUCUIWyjfaa0m7Jh
K64uwPuLFVCjSfhEuNdhR/kXKv1mzPu2KPImTfgelXjU8pMOAf8gXsqhXJwagquw16i9JuDzXXSi
SgyhtJoR1/tci8HDazTUmJRJs+6a3F8VY4bAckH4AhyaARWcHvx1/AG9MK2MBML56dVBGuSZIat9
JRrllrjpr1wMsR1l0oBX3Q12ScDg11CJbA8jakKQrkUcJG31xeTluTv995dA/BjqYuFEzRudgvPe
KbJm5b5OA8PJRhAMXVaSVyUS3sbtam8lY8odHjCMMZKKML0E6ZzOaDO7UFuy7fsoWg0xi26E5gqz
DSgDSC7yjde3r1nKwdvNuspOi8ZYk0Rrocp13t7opHQfXGTrfBMlWbVVuIZ+q7qZvuBPz3yX/+wP
VEXECvAwvmIn36QoNsJB8dDOa1/4snSY1r1k6DCAYnIq7MyrPSfsc3bfZINhJq7wDxokAgU2hXt0
QzY50cGwEnR4dBsjey0LPty5SVTbgHZANYAsC3D/HK5Nn4uaMQnkCLCPnMLcmifpMDQJNMweZar6
uhNIqvVghFsl6yTsH1viYV0+MkEoIxgwASsFjtNMELVYptEY8WCvBoE1ppgX0df2dU0xM4TTns7X
mGFCVuvdAP812FcrUPVaNOOG4cMwA8WCXJio9l5R0OUyWzWXpPvyNAWB54HSZVRbS1TGnj+zXFV0
r0eB+z6oHdTf3QYpWvobw82AOt7rm2TQ4t9w9l+blAhITSAb+mrOTKW1H5XRQIN9jUFswUP4KI/p
rb6DvJPX8BbjwNbpbX+ka+HkTvXkfYKSfH/ID9mWHpFD4Y2l/erQ3vIYLJz+ue9++V0zeIj2FWlQ
RGOwZ93NAFSRp/pKKWuQ7EYnDITpJ4aFHOT107iQKgNF/oBxoNIDRsMNOj93PioFdZug39dF+otH
w1pzs6VauYu7/VpDMFT0o/oR8Od8DdJUuZoydFdAAAbBP4wsQ3VAy+/6aCHIc6msZytNV/9NhYSh
H7p6iZWYiTr8nbYJ7R8aBm1Ux3wB/l5cFlb6qnbUYcmRVZ68q28reUOixvrUMSLkBfjiqNtAxIUM
H+34EiDqGk8ZIbGQw7wwAF9rwmkDFDHAwJrBBh6PzG3TvN/LGBNfELB2hbES/t6QpyoGFaVYMOtL
682Bg1Iz2RKsB68UrMps346p45Ffeu1uPcR0abSw4O+EcQoTIjAAuIW/zg9Vpa3oCz3r96Tz+22H
RiyWiI2lApKLq0NPC6B9FbR4dLIB4j9fxYuzJu60qjiIFi2s/QqutmFL8BszP4ET61lG5m971Ltc
f2kXp/m1LJAfMB/4c3MnY4xTxvuwKA6KDO5VJXJqF3pcVKuCZu8yRmoWjM7rS/5mpwi4It2NIkQd
/trsORRCIdyddor+Iasscbca406lCWdUS8ulyX2jpbtKbq+vevHcpS4EjLIBzISHMa/CSwLUxXa5
PhwC7toDH1ZuuRYIZYd5+uP6Sl8C8U/IxABaRyseBAAAP5EYvLCJRhaX3Gcj2/O9cuS77hDtdMzL
eHRhrDCBY52v0hUXZgPihbZwnXM0+tfS06Jo0qPJeQOiPmMDlYjeITOF0aTAgVoozQG04woVPSVW
vL7V3y4H4w/GOsq1oHHOhRaNdwLWe6ge9wyMq+zuUIy7jrvhJmBIrhXwkv7Lv/ofeAxfe/u22AwG
6AF85CD/WuzGUN7J0uyR+Tun2ANHXSjEBGE8NB443wwVec0CVVf2RediAHk2ohfaAEre9V1M6vBc
ODifADt+o30NQpnnq3CCrANNMu+QFrJ10qJ6z+Io3oRDwJzrK/1mP1gFABzOI/TKnGeVgSqbjP4Y
HOoqDPY+Tw279dlS/n3+rqD1dSoZEmnoQoXg1+zUPDKMgaYM6dFXmL6OfYM9jm1O/gx8lFcUavx+
fVNzfYXlQJKTaE4C6SZ0jsh42Yb+GMvyGPbSRtOkY4dKWnUg9lDRU5cT5HcXnvNvNgg39eu64JcD
oZ1fWF74YxEWbXVkLAZxhnRbzRvRBB5ps6IVD9e3dyEd2B5w5tRsAlXact49s8oyhAfdsjrWUMcI
8aLtOBe7RGoLBRwXsgFj89VFC7DdQBeladPfgIIb5WkcsKo6NnF2EzQ3iSrX13eytMJMLoY6CiMk
fapjIQxQCY9GGi0on9+clWTTo4XUIbkxp33nWSto69XVUQC8KeqOVlslyO3r25glzqDMp5P6Z5U5
1zshFYbGRFiFP+VHoZrjS5RZClp43Qc/QAuLP5Gry8KFrU2Hc6YkZovOsKno4yFLMiwalGaN8kuy
cpkN+rW2ZC9+85zwdtFDBclw/DG3iiiiKSpjkrcMXEq9z+64q3RgGKC5blqulBodrLslju3c/k8n
KsCXgboG6qBf6Y9vsud7JHYrOZZHFINRhL0PLNxUzMw98GWQb13QghcO/LScoaJjIPK7UBzzeit9
dIdIalqJC9Q2+Z03YnQIuxlvMPZwPa6jLdvJ3fiu/OwMM//MXq6Lz+9ewffFZ8qDl0lXji0WV0Hv
YdldJMoFAf3dDSLhYExaeGrMN7OKiZt1bZtgBdgT20cZdJRg1ranYZ4jHw/ukL5nabCghH/zKLRJ
RaEZHJrwIPw1k08E9AzaMqU79oSgl1Z7p0sKykhlE6TMkdRG6BDl/dF7r0YrPZNm16EyO11AdJfv
H32fVERl0GsLZA51OvtvcqSUaTugWGA8EpJaAkH4ut9q8uf1C/zdVmFxUFRigJPDERY9X6UojT7A
0Q9HQlFcbkpicWbSH8Zrf+jM4s/2uXxKl7JglyYHO/u25kxqKhIVqdt52FmKQYypkySJmaQIfGh3
C7ubvv5c0WioEUV4ZepaJlHiMdvdGCCimZPxmEDRIDtcmIlh05/ivUXqN7GrW/Y0itX1RaefeW3N
6V6/3ZuL/k1epA7j0QddT+1fchQJXl/hy8+9tsTMvDEStH7M1fHIECpiN8W+N1Fnj/F16o2yVewA
Q0CCNVrkBZkZbMt18stfy0cjta9/xtJGZyawqnIPTkI/HqUf7Gi/EXq+4Jp+AeyLjU4hEsx5BWKd
s8hHKqKG9dV4HHYoMNTX2bP/sy23fmaio0S3jk/G6UBWyr36A701lHvlPjyUz9FjYcsVuEw3zQKs
uAh1IHWBgArlyN2iGRGb5xBGRGFFoSXqMXpG1AGhuXxFUIV+Yoop3pZcut++ze+rza45ypP/w96X
NTeOK13+lRv3nR3cl4nv+yKGpBbbZcm25KXqheFyuUiQ4AJuIPnr58DVt0uCNOK4+3UeOqId7nYS
QAJIZJ48R28dVVj72f+wjCuLrbzGbwDzF+QGvgXU3Loky2jmISI1sYuY4HiU0sIaiWt2Bofd/Cd5
sJbJ0gyzK/vOuUl25EtyMzFffR5mturpOS9seiCuQegr2uePd42KrPkYK7Cp/jSdL1m/zq+oscNl
PUuBcBp84NWAox2LKDiKZFW/jlklbi173A4v7ZK8OvvpzbspHzJQN92oj2g2QIt+DWcDmvmlW39+
y6AepKFkgzSIITN/WErkeWSMxu2k2/6gBPo0FzWeiQfE8H6bkBbPMWnlAGIwbtVrC6TXw3L8WX0p
vuir5rq4Sq/MVbZm5sLYFOkVATZqJrI7dyYcWpeu65EnuZ7XybSlE1X8alCWrKNzrURnjYCqVISt
yHrInccuBeFWUXfTVjGxHQAzbtjz5XU6d/eCyegvC9IwlLxnSkVx7jT100SyGzo6a5arM95w5h5E
pgjETYhukGU0pTCDkG5qR3GMd97GG5cdf66LhfZnBftt+F/xe3n367Q8rESe8Xcbzo5rEExh4ImT
btvJZWmZjtG0iWNzM8bLLn0skvZ+nL54ijlz953GviJaArEgaoWCRlY6sdwJfU+pV1gbPfUCrU8e
B+9KJTdeFKFACVx2W4RTP5dyOHNOCm5UxC5YMQOlLGm12Ji1dco6kOJ02rqapqsRJCqRq6D952p0
2kXe2gtaFMu+/t6jnxXsv3jp9MvLLnO6mCihORa+QYCJQPl1fIDZiVG5daYOGxKhgqKPzhK5f2iS
sGbfuMpc2UJqhMAZjZYaVNMh12OAwBH5sGNzVZI1Ch/0eBvhKeoPrbkolfiqpWhnotEqQb5qjNJv
qp5cufFDX3eLyotnwpCTTYLiEQSKBCU4KtyOLOEd9WjsLGPT2xDmYg+aFSonFpg3zCwmMwXhs6Y8
EA+JywnPYWmFjYINnCBY30TWZC0oBcJTbSK0X5RN9lkXxksbGSUHAC3kJ1D8O55YOrQq6WJ13PIJ
gHlUgobknQyPk5V+UfMegCfwyM2UGE52jTAp3vlYTlEhk45skxl6DSDBuG1Y6yM7vB48LSSmcYcM
SjDq7dXYTKuJdzPxm5i0o+BKZP1BJqyJzBYayKTQvySVQ0FyUW97nenBqPT9jUcjSBqCdsJPU3VD
AJm66u2xnNkqZ5xXwJKRQMaWNa0P9tPDEBkVLxa7lDWwnK1K4qytAlwHGp7lsZV8R2FnEafqso9D
ON6qj1zNt3t7xnvPjB5ziusDFH14Wcp9Y7SphzFxWL3NJkXtAQIxswVYG6sA9eTmB1BYgEu1lXbX
g1t95pKUgHRi84KNHykwgDFBAYtX5rGPWT1AYhnt6m1tKQQ9obZCQUWYgS/FKYtb8FmPN46XTDdj
PeZB1dWpz0GwF2IcSFo43hDwMXkeldQIp3pEX07Um8BF2dOSlCm6G+tuuMpqe/CdKmery8fcyd0r
Pl0ccSCaQ0FFflFFUzElNY3qLeFgb+Z5SsJBsb2ZHSGBmH/NEBJ3ePaiyAAr0gyZrJqGwkOGKE09
hEmtVi1sq3vJslS76V30J5jTdB8XFN2rqeEuUrdmn6zRijUS/buAv6CKc3KVTaSIEtDpNVu7r7qr
qabFcuAunZnO062PhKjYBAAwi0SlPE4PkAU3Mppt09gmelyn/JVHhRfY48h3Gc26wEk6sganOd+U
zKQPl1fz3CbAPgSZPo4dURQ4dsTa5KztcrvZ8tQU7UvMCNOyBwU/inFaxdOl3QN8p5jKOLMFxB+W
zh4c5xCyAHMMeqjkPLerREMSZdzeZC0qOB20AlZ6wzt0OqMdHOrfxho03W+XB3tiEz2o4EtFFzou
TBv773iwOapaWuLEBnbdd0W5JTwKNFUNNfrEYz5zupxcWJItsY0OkgADxBCUror0rQdIZuaaN5BE
uAHR8YyZ80MSlUaIDRuGLcVb5RQDLJ2Z+ta0wIcTI9sI7Ppt93x54s4P5rcV8RUHg7G9vm3VFFFT
z4Z1WToB6a+TeJp5XJ/4omgRxokIfAig8EihHlvB2ygDi3qmb3m9tKf1aFwPkDJuF1p51w4z7ncS
rCFpqUJlAyk+hKm4/Y5tKe1IVeoMGNFLbgcWXQxPsXF1edZOtrawAZZkFGSBYAQk8tiGlnGvaTFx
28SEbkXUZI8ZANwuMCWT2QSRVqp+M4L7vo5n7vXT6/XYsgwvQXKo0yaPqXgfgVCvK8kacVKgTG91
Th5K1QFpWhPqtrJop29ep4ZjasxAxcX8HW1v8QXgMQLiRwN2To5ocLu7WTxU2tZz6NJR4kXiPY88
XXT5fRsbM5vgNP4X1sQpDagg4n/5PVgjOAUTDdO2dNBC7tgriLksmkQPeZs+mcNLRPWXpNxZvAq5
gh6orr4awWd0ebnPuZTo08VwIVMDNOvxche5VmZpomtb4JXDpvlm5KACaX6ojTLju+f8CjgNRFBC
EQePlWNDU+a5aV3X2tbYpf2yq78xclP+oNEDM7eA+Hx+VIDKanjP4BZGafLYGFG1sckyzdgWvfvg
TOoNH7Lbts5f6syZ2S9nThlgNH6bkvbkkJKBeINuoFajP8Q2OKTaAeB7PrM7zrmmeLQApCwkkeQU
Hsvrzkw1KFh4qQl+19R7ifqO+K3ZPRkZXzMbhBWX5/A0JYO3KaI8sCDY8M4Tvu4qLzqSaSABVEnu
vtBRg2pEnU/Xhp6MQZzn9RWOw3eqZqDFzMxywdGw1Sf9F6uywPKn4qqKSB5OkDi5HemU3FZZ81Zq
lKyI1fTPMx97ugzikQVqGHR1CeijtOJWBhplNHO0uCXREWC6xVfmtdUCmkRWENc4kk2Eoje97il+
orbqgjpVvxgZOG1AGwUK2oSjqa3LFb+k3hxBz+nagRAPrzMI1WiIGmRytBrXA0cfLaKl3gU1VZt+
SevEDHtrQCeTrdy4UTrXVi41D2MqUDUUZOtAmwJIimfS8Q7wEr3lROBdeTQ632K3S37wrKW7kXcK
lNZJz78NueGVwTTl+deyI4aN9kolQ1oY9ZvdwFyyccEJ2vgl0KS1P0Lt6DGjqfKtYqqW49njABes
jB75hg6wqfI5nMRDy7yu36dJC9pDNdGna5621r1Z6UoT1DGFGpKnU+h8qF4W7V0Telz+OOhTEaAH
pdkUSoV0pqaR7Cuy52MKTm7F+WZC3vc+Awdu5rdVx7+PjY3Kbp+n+R70Ggx4XWr3TwCP5N8570B7
WLA83g4c5YyZHSHm7PB6QEkWgApcwOgWElT2UnSkVnED5IjNtji6w3hAc2rsG0kbaHx12ZtlZ5YN
id8fRC5cUXljMBjqXDVslT5w6dYDQcBlK+JzLw1HcpECeZ6yL2DFUoGhBVNtCTrmyybkGUOCALk7
3HHQ39ERLkvpHtNVtLbQ0n5Lc/SPJvlVT7zU9+oULXIZsmuXrckDQqkVSEchB4V+KcCTpWlLC0DY
Ktr3W5IgszOq6MRpXOD9L1s5uciQXkWCBe8r9COiG1Catt62h15TCEAaSb+oG0Ec2DoPLeNL0PL7
Yz+hHOlCr5dkn/QKvLNgGOS8OlDkQD1KDwGX20NbshyPS3DfliCYcxjxe3dmeGKSDr3iwwqq80hv
YDpxfR77Ht5zALEZBZIcSh/q3dbVCHhotE/6nmxFXioSgdjALvFMTWmxyL3oGbUHvry8UlLLJg5B
MWPiiYjx4Akl55A7a+Jq4qZ4J7ZRSFNny8rJb9t31HGDbKoWqW2uwSaGswuaH+Cg9w1jGPAbvq6U
ua1w6jaIfVA9RvkN34Vy0fG8jjntysGMkjtBm1Z49nVWVuGUASKlt0FkmUvW3je6N7MlTq4eNL+A
0hbqFugGAAu6fmzVHD1zROmI3NkovHlLMlxbUxCDI/758lSfbj1cbUg9CFS4SPBK62nmdaPphULu
qNYqS3WyURq3QFFx2cpJfgUvLDx/9I/+pA/M4fFwYps6hMY6blLDG3wz0zWgfPgI2gvTV7kDpjTm
mkjvNK/NiBcLKas5YJ08UHzBR+EDEZ+KDJgpDbTghHUg0AMzMqDXQTnmHOQEeTkTVM5Zkc4YKFYC
31yq7Xbw4q2VA+DvoCNnxjfOGYHIx8ecImf8QRN1cMsMPKd0QA53a8Q2rs1MLapHZdLUmV0ovvXw
QBEzhssSSmPgc4DwouSCDoIetyQfm9AployTOswTpUZzpkuWrGFscdlJToaFEEsHUgMQahxUqOoc
+wi05FKrMDS2jW1QILc/mfV42YBY4qMBfRgAWhmOgPNY3smIze1S7S22pU7sewRxDEpEydM/MyLd
nENdwAM0GCFg40nZM592zKk/6wHSSKSlKTKrjkH7x7Za+Y0DRkmmceacl089RDJCXeevuZLurJwl
djUkBtuWLAA/IPjGsFFTVKn9qF3wuWLW3MoI1zjw6DIaXAqQFdvmxl7LKr/kN0hgzEyafKTKQxIf
cWBEq4yxSMXyV28Yz3TFTH9w8EKfMXPejX/PnHQEuDnUZ9CSxLZj/x3sUz6ZeyLMTZYY58E4DIL+
VWUw2dZFLl/J7xxrr7k//5kXS3uRUiUnKYWNeAQe2H018ifwM/0zG8IFD8ZBShsibD1cLEWXfKcB
mkWf6Ww5emY5ZMApn5q0qTyMpAcXrAnSbgYK0ssDOTkoj/eKDN+jDQZRMZ1tHS1dM4ejLWHL9Wph
VN8vGzrrwWgPAPEgGj6QSTyeMbWNEoAfse3xtFi4qNVY/JszGqA3fYismZLIWS87sCXtFpeg/bIo
xVOm9sAl+kXrH22QLFwe0JwRaa/U4C6lXBfnWF/5FHI5LjQd/s7zD70Bv6dN2jAtz7y6+bCiJ0Fl
gU5XAXGjSoKu+LxLA0CJ8gYSkSiWfwi1H7i0rehgklZUHP52FZjgIcV7GSzxM1bOnM1IJgFNhAft
hx7fsRuwrkmjqm7Y1vBQMcbjGpqbvg5WOANV1cCde26eWSSYQ0QOTBySEiclOGZEqMdzuDf7OiF1
lRlQWHKWlz3hJKn68XQ+sCL722BBeziDFZYvxMtlU91l9ymI/iu/6X32Nt0m97OMvWeHZgFCgegU
FQ25Gzlria7oSYf18mgYRfzdBp+dSedkWs6aOcg/SNe14yJDjkoEAo/0dQDWiyqbrPtxeQLPHEJH
OQ7pwtZNLWstMPlsU2g2qeZ9rT1C8H41gQbusqHzK3UwGmk7GU3K+7bBccdBbKCjnOdP7nBbc/2l
pHFogNvX7rsVCtIPllMFYOa97h1j1evx54/doxFLd5RTZkircnFCpS14OPUQzDY+UA8rt/okHScq
RVIGSbqrwAFSamhRYdsGJNp1WER+u28enHUGGp3AyEPUwUpwoC6jfGa2z1xfh4OUuQQzTaEZF4a1
FPTOkKHox/uZ9RQPWCksPjIhR6wdZB2Rt2BbkB14Lx2o+76DPidr0XMWevEyt2aGNOOpMvlUrEE2
2AMUYguSlTAbb3WSAV5agDzyb51cvz1Vhl4SK0OyicAS0dnCJNcs65da9nR5/mY2tyddynnexXXz
sULFsLa6GwPE7Wo6czyeufmP1kg6HSOl0c3SwBqpOV9pfQ0a93ihd9xXsk2txavLQzp7wRzMm1jB
g2tMq2qiWGLeeg3RP/jwm3JVTSC9MR+dFnsencIdhA4vG51zC+lY6af/GAWOHcfKNuGP7vA8NTPN
FnLZ99dORs0Mjd2iw1oaGwiUi6JrEZ63RbnMLNVHKtq3AXJ2vGqJPN2mm54vD+y8RQcRm4jagL88
nk0IO6cspxPuz8qDtH36pSrGoIAok2q5D5nngY1rDmx0Ahz/NcrfNqXboI2Jx+0Eb+kCEirceBnA
uO8afTBxsixLEC/oV5q3MJprY7aJ9WQd0e0JZCIoo1B5QmpJGi4EnW3a6Iq1aauvBrQmWnTlllYZ
Alu/+OTESpakQXpe6po8j+1Nrd5FTL0yGgwwxVO1JY9tBVV6e+6dKjFw4x6QTEqb3RhtbmsRTJqr
UL9unvQpQM1sAItK4wNIAk3CeJEHqMg8Wdej/QA+/PSGhHP1jJMK38dnAMCDFhpNQ8+QlJNkSjHR
fsJnkKfmlf8EufpV81Dv4nvnoVrQ1+6q25V3MI4SWjhb/j67wAfGpftiHPgU2TqM27eQxPPAH6L5
RhoYTdDfgGj5bljRxxJkk+9z9CGnXi1mX2BvAaxByCnDMjMjN9zGS+zNUId973vQ42nDWlmQdhFB
8TXUb+0ZFzs5dyWL0r2v0nE0shIW2ejd68VemwikHvuwjp4m0Jte9ueTm+TYmFxuVL0iYUkj/Bld
YG69cB0WDp46c7jPWZGWjypTEdUZhgRVlDitcYPEfqm9XR7KyZknDUU6BDiQyUZuCwdN8pXeQlKu
8NZGPSzqHGQ9rIZEWD3zYD3rlkCcwzFA+oLa6fExC4HqGnWxyNpQF1LokBSxslCh18lck9f5+ftt
RzoCCKV6P02utSEx2p6MTaWuoOF5efrmxiK+4eAC5iWdtKb0cIaWe8iQhQZYGF00WBXW8rKhk0rL
x0lyMGviSw4sTZFqlA3qZVCN8dV7763dFapPvuhX9Hv3xl9AnuGCUHguqp2bQ+mu59YwqDXq4Jui
AXcyB22yEAl8vDy2OSPS+8BgWpxWFi4iU/EWLgHPeP4O0s3FZSv/l0Pptz9IR4SiAobj6fC7BgzV
5hYqlt6r+wMvH/tZUcMO6rBzCl2XvUNXpdO/bIDgxlPA2rByZXg31Nk3aDjI5nAkc2akg2IaKzOh
MRbJiqsAlJZAAb8U0L706pkpPAk3Pw6L/8zgSa1LRRtWaoxYKHBlQ9cX55FoDF+Bs0RVhBzl5QWb
G5Z0TrSqopaZi9lrzbfINq8r9h2v/4BDM+SyodOHMlBM0HJE6slG39BJZ3ZuFk7RNIO1GdC/l/ZB
/gDufCTrf3h9aPs7aO68XrYojp6jl5wwKPr30Q+CQrfc7mWOgJHXqA1vPGMxQhVAxd69bOHMnoIF
USfEDQzKRcnZPWDFDUWBBTVhETJ2tFmOJUj5nMyau3pnTMkxDuQoezNBk9EmF2S9bJHqUHIgP//R
eGScg+tSlTBgWDaqDqHupg7tpgqgNDnj4XNjka5DPQWuyegxFseBBBYKDyp5Lfu5BpnzDgegC0q6
otFQTmfZ3pQXLVOtDci4N9ETG8AUgde8GUL3C813NfP11gdVzt+Zw99WpXO2nEa1NAZYLQU0ad9a
L/YcDd+5uBt+99uG5HeiAWpyysnaAKn2xYLyCsTKnQ207nd06YZN2P9MX62VEeRL/bva+t7X8vsc
7fr5NfzrE2SUqxkBXqGx0dqMWof3qRfiaUrLx8tzeX4H/zYinbmlxiLof2KcXHkak9ep/fq5vw+2
byARAV4FtgI4GFsM8uC6z5gatSRm3V2TTjREs+C7MqhzfYYn/SbicBC4Q3DBCd5pGYriAjCo0Ubr
7zKlUIXSfKR8c926f8nGqftq6gWDIJbd1c8pzZEO7RKT4OEQQUgk6+LhiXAN0PKR6vybZlfWEACC
AeW+Ct2sz0ZFWBoMSFaPfg6CrcLPlaZV0G3P2pkYVo79xSiA9NWh9ISAEjwyx3PldUbVxiZt7xKd
Tvu+YL2f1ixHJhMEzYWWXwkaz5m9JMfNHzZBHIL7wgNnn3y1G7TLS+YZ7R3O8v5d4ykPgIAlfsGF
rHFlTF8ztX8cDOvqsl+cGSs4kQXTJfARwJtIQW3qaS2q/Sq/AyHQPU9IsUzyFODmDjUFUJglKz13
3j9vEjMLLwQ7I150kquPFJhKPlkchNZgHU2i/l3BpjINdd8a023U0f6TFz/mVizlXwalQzi1QMTL
DIffoX6SLDhV9l5uc18f0Y7VNNEnnyOwJtIF4AYFShyKRlKYobmVncbqwO+8KNEh01CnD3bEn0rq
RD+aup/jLZGjGmEOHEdAaMMeUBSSs+KC0W0aF/zOcsAMZIyQ6ItBBAdC+yyCkCVzZ16RJ2Ev2ugA
pQNSFag2lIfkPR5bVlNBBc64o85PYsQPFjg8s8pcZypit0hIkbg3Os9vU1Z9MdO5hPzJPgGKDvwM
YBEBRgXcz9I55tWupaTotLszxvTbYDbx1ajGbcCL9smrDOaDLdjx02qOhemk1QGjPrIrluHg/OSR
zek4GBh1qj0Po7lMLOOGKzp6Uit/Klu/ARy3bqKrlGuAwQ4GmnGKmTNCviMswZuCLnQg0gSHqoyT
qamrKmRy7DsrU92wNKzC5834WUzmhxU4DVKWkFVHW8XxSDWsbi3a1O6oErFVkRsUQR56OC4fAifk
foJYF1U/dIOCd9tS5S4cxy2NruwUcj8Mdveo5y7UESMeqVtviooS+vGF/VqkDZobKCkTyJDT1gUj
vlNU+xgsmfdqTYZVOrZXcVNmyylWoS6TKumvq+D/s7L/G5HiwYqFr+3rn1Trm9f8/b//HSQ1adr8
tfnXVUNfix+HROwf/+ufTOyq9QcuesAIbRSl4Z3wlj+Z2PEbdMmAhlOAOkEshJ38JxO7Aip2cM6B
tBJ93QDkoc/6Lyp28Tvxt4AV9FwcbeIv/s9/HXEQNNLPh5wEkioDtAs+kGzISqvwaxTO5fPCmOIs
S0xtzarGuNZphqQDRCOcJKwqKyyJxya/iMBqudRSgy1Nj/parUJfqTf4l7yGhIivNer31EkrSF3E
d0NsjIHX6w8eNRWA2tu03rBE9/Z9HE1v6FsDU2uljbi4zbG4MqPmtux59qtL/VNe+b+7pq1fKXkt
/uV39ftrJ4jzd+1ri2Ujb81/iT/2VoKSnMRJ+z/HP2IG/7Ql1v3oh8UH3f59916PD+9NR/G//pp8
8V/+v/7yT0/ajxU86a3silb8tZiUxZEbCSbFv4grTzxw887/FbzS9x/g1cJz+LcOACJL/PjatP/9
b2DU/1ARNAE0aAtSMhFL/Ol+lvuH8DCwMkH4BbLb+M1f7uf+8VGRgVvCZwW9wW/30/U/4HyIFxyB
7UHHnvcZ9xPedfAuRw8J6CIF5TnQlBboCKXoqnQdBJJxFT3k1Xeehrb6nJQz1EVSAPfLBMaJL7ZA
PyW3jSh1R8fEHKIHcG4u0uoFhIcL03vV4n3bz2qgitBMHg90WUAoY4nNJPc0RSguYddqygMIFZNg
3HhsMbAV2uYdEuTmGnKvc2/Mc8MT4FAVffwIbk5S4yk6ss3SVB66n+W38tHcJbE/a0SKoT7mEJG3
C7Q32sDRo3985VlVyl2jsKKHKnX9HhjRPEb7kQXFupjM3OFnxgPQCQhlBF0k+hYlUxFixhjwoeih
VYtAARcifbGrygfZrG+TT2L2xbjQ5GqDIRAtAJ6mSrGhUw9lVbKW7BK3X9iADddzOTXZwS3wDoPL
E5B10eZ2UlTlbZYUAwiVdlWkfnH1jRpbodLxxcHGv/vlYIenuBT0IeF0bEVM6kHwZTLd7cd4indR
v4gU3zaeo6297EHNNau/KsVYH6YcUNQjxEWUiRU6NqU1cRe5XpzsmqqvgyxbMkufw6PKsc8vI7j9
wAnnfbRyHhsZuGFAnTFPdvUPNwvHIRirJTQch+9gof+egLa6hLK0rz+jU0UFg6S3vDydsruL6RTU
OSYOOVRN5J54vTKKotWhDdXTx9Fku4SXEIPP3jibQ6zK8P9fIz0wJV2/uKpSR+Ms2Xm9j44N50Fd
5lu21L8Mt/lMW/fZlTswJa0cnlaWk6MpaqfZ/RWYoYJ5xm1582LiEOwISQr0c4quxeN1U+1O6zxa
YzRqjLKMdQMJTFBC5EGraesEmgaX1+l0c4n1EbkUgY4/aexuwD9djYYOybBEX2QeDleI2M8lq88Z
wb6FahVuQ5yx4sg/2FtdMjke2GfIrkyyn4q+Bv/MI4HQ8eWhnC4OyE8Q6IP8UQfXhqzxm7oAx2uJ
DkG41kr3ppZkQeJAdmRmxs6awfsUEYEQP5MvQ3UYa7AjWcnOxbthnJgbaE4519N/bsbAfypCC5B1
I1Y9nrHGo2nf2zFOVV4vOrpJKLnrk3T16RkTuXyk2lVRJZETQjmb7MmyONlpFARXmQbJ2FlyDDk6
xvZEh9+BEWkoLcurwQPLyS683e6NtW763nO/NUIziNffH+6mYAzVsAyra/OmHvxyp9+M/v3fGCci
LaQcQdKD2Ot4NkEfUyYJlMV2Row21zYrNzG0jv+ZDWnfJg0lXqQyrJhJ1+6IYjSfqduecTy8aH6P
Qkr6jBC3aZO2Ijveon6fWF3Y1nUa/p1hII0r6A5w0kknHG/6krt5R3ZFVq9TyAskxfqfWZAu2naA
dNUw9rCAA65R4yCZQ8R+hIiHIeSHy+m/ByHHJE7npZCPJ7t6qa8GaLRMIfH3eeCG5D2qcEOQx7s3
Z8XDzeiP37nqRw9uMKf7dHa5kL8Cz5eLpAqC/KNDz0oAZEWTN9l1WXcVT1kYK+XnjyLRqfUfEx83
48G5GhNWKgkZyc7bui5ZNYUyc4tLuukQ8BSbFwk4AYvB8S0/bUFd5KQRN7B5v9OwW+VrCNqsytvs
1tpEe2fx9vV67YRYR/uB3mZLfV0u61WyGP0ff8NnDj5D8kqki5sYrANk59o7SGsijLVm/F4uK5yM
VHJLqmkTLzKH7MYgWkXX4zvI2JgdTK0fLxyArsawWNBFtaKQIEddAFqCW+hJff4KQ5UVpRPEACJy
k8Y5odeeDNwiu9hmK96x/FXRWfR+eTLFHznZHSD1RoEGXFSg5j92TLTLJ4jjbbIj5SYCtooqN2MH
7RLIYF42dHYHHBgSl9yBe2qF4nEQv2PVRhKAuhiqnnMmzjooxBnA54F/hCjfsY0hKaBpg5txd/s9
v6ZL7UZ7BnKmXzsLFk4BanZhEdDAXXQ3cUiDDqpT93ydXKs3679xxyCgR9rUg/jMCRVHB0U1K5ny
dGeWDVjS882glTNXzEe/7PHKISGOIgPYg6F9iyjneLA2CBmm1MmaXVz0znszKf1OS4e29kvDaHhg
mXz42jNr+lkNnL6Mk9W+NplBHyuzT29tA1QkJM7IdW2MMQjhRsUo/DLtozd3YAyn41RCeCRPW3bb
Ran6c4i18a23c5X4dkWTW65aICYeJ82YgtrFueAnda/kPtUbc0+ZXoJhnyrFvQ1Z2FvdjvCzVU+G
FzT5UALzTSs385k6mkPgec0AWn6iFZuoHmjuoypjPkwshxRRo9iaPw3uYCyG1srAjkxrp/V13gP/
Tmpd8KVlCQM4sBssQOXNaEKDiqWVL6OrDiX+FUUhP82hWOi7QzPXvHb63MCWAShS5MmB3If28PEi
9E1Eq2FIvX1mj+0SnarQ3+lUavgK85TbrnbMLfascgOBz+m2MfBFVZN7z5e3ljiNjjxBUGShixXl
LbDkg0nh+CPywqwKQtJ+p1vRZqweStP66dHR58kG18UMYeXJPhYd/0K7EFUBRAQysdpESJbwAaqz
eGf6DghflHrmSPog9j8aD+gTsXfg3XgfgD1SOpPUytTjvDTRNksNeMnY0uqr7XLjRzlGbRO4ZqE+
KEatgFd9gGKhb1PLua4h1vUzJ1l813kMgZ3eZnrtF8pI68cu7ps0IIPpPEXobGM++t7KH5Gr53fK
MFQ/285Wf+jN1H0bc517fhT1BohzrKFBRbhzoUmsTl1R+UVqZQ828ywGZWlDG/1GG+Kb2IL0kZt5
w6MLEZUkcFJGCt9KjIIulKjQoUAP1Y7buC5aNOSgU9taDQSPcb9DmKjOHLNy3QhoVeQfkYQWXE0f
ecVjZ3CgC5G0rCd7xa3GW9WtAAHRujpAXbsEIojT9pvtNMq1G5UqCq6x8RAX8VvMGVSpPbtcXXbN
Dy2P47XEi8IUCTxoDEKmSgp8nKr0OsbKbJ+pWbVkuRaHQxS5a2VUBfWOFt+g6JcF4Eo0dnVVQVxp
NMpHQ02Z5g9m1ywa5vab2oqG6wi6b8FUUmXnVXGy9NysQDKQO7sIfUgKH0voherdUh2YtqSjNV7j
XCxDcO9Ntz11oLHAzd4309aYO4lFCu14jA6KgwgxwRAMuR5b8lfeqjE0qjR1D04wcRSVZvuzd3t0
F1alpt+QUjG/5lU/XRlaDd7vkrbmPUc5EfKpaluIxld9X7hj/drZ03g3ZUXyhNtN2zdjZUCKOdbs
MRhLXt21aAFB5x0CEwDsq77U9mPK2b0FpWd0FeRddmurUCmCgHUUqUHnxe47KBmGl6RuasdHEoa8
92UCjJ3tJkDjJwpjdKvYWQ82X1UZqI89EL9XUek9K1nq3SVNB1IINe0B5ulzJ3vRe8LexkGJ0Hla
VeoTQx51B7XiFuJtXWf6ve0pYUQzx5xLY8pVYKjHC6kYBKBgIQDeTM5sj45NWNRzb981XuyFrQ3m
t9vGiyriN7Tr992YjSQEqrlKwYOGLGHQscY1wS5bg2syglj202XXPjkIUWMCiRSKSUhugalYihGh
nVlFndln+wbK1WtcV1bYFo5zd9mKDJvFfoYIChhJ0dGBVMbJG0yNNdEhkxf7KALFCuOd/SVKwbtS
xeo6w1UT5N4iH2N7FemkxbXdDlBWioqAoFBL/IRbdw324PLyV50ZO7QCwL2N6jAS2DK/QdnGiZUb
vNgX3HWXdVtaC5BEzcFCT+M5VE1AhI6TDKkVXDvSUz0HuCextUogk+vmJrHVCIRTsb1Gj9wmrsZs
J8huvmixA0IPqmDdFeiX5bEF1XJzgDgteNZ8ZoA7aqA69HAiNV9rqgJu2Tx7cBs99Ts+5Gvbjqx1
1xTJGnw21Q06dljgplkDNT1dAwMBdPWaCEXpy1MoIoOjQ0OMDTc26pGoGuHYOD6nYxckBE7Dyj1n
cRw2tgNRVBM9tsA3JjOHsDhjZVOYPKT04EWoaUhncDvBTU0oGu9du01BWZ7aC6dSPX9IDSS1aeEE
eU+zvadFXlChwHd1eaQnzoKRWmB5gt6y4LWR8Sm2TctotNtqj8BUCQZ7iIDpJN1MWUoG7uGAwA4R
Iowo9OPZJDO0VxVR0X7fsn01QY6It4mHBuKpnRYZswWqCEqwJh5+D3EeQUEj0m5rAyqCoIVR1jql
43XejblfDZl2TdtB96eMAG6ieCnIftjgAwGA5DjNcxK4aqwvhwoA5cvzJFZcWiYNjo4cH3oFQUgk
eYSi5IVSgJBt7w3dFGhWbfpIJMSB1Vi7trISX1famUk7qXPgMY/X/C+zLnQ/jp0wMaIE9/bE9pli
QRyHaNHabSdjwbUBc6SAdBHnK567GfRAPz9Y6FYB7++ArQqX5rHlVkdJO0Yjxd7Lcs13oxatFM00
0YVZF1WYqSb6ilx9Tmb1jCtibpH0E7A3RJhSuK7Wuak2mvF/2Dtv7bixNW3fy+ToBW+CSQBU0YuS
WCWXYIkyG967jaufB+zT/yFRHNbSH01wgg5apARg28+8pj2kHdbTck6iwJTxOdrp6dZeSWk0SFmT
RLH25tjSBmH2NYvrIOY0DZ05fuz79T6aAEj96SiCNGMOXS4h8kBr/d5nSfUgurG2Y8sAocLWgqYW
QXJAUl2CaQ5soA6hpRjizKLZgn/5qpUMRrXAIMIk0d4sVB2pQNWeKuWAsGW1MxXrqkNrz/eiLrT7
6br33BstHg6t3mBK6jb+PFof+8is/Sg7p7R2OqFk1xTF9ad1bG4pgK3R4U9uz8oh7mlsaanze06G
c7pc61p8uTFNuo2sGUsDuYjlxMtRzg216Po4FcfWabDf0avBr3SRrAT0Yjem0TlS7GkMT6zzBAkg
r8MawNg80JWo4qlWD9sisb9VjXEh4FFhCxZ/mKMHa8r8jqpTOQ1+UmaaH1v6PsuaMxv09KPB3LFB
cVB0KQttg1rKUqSc4AAPRulZQanL5VoSntAVqORFWjnqmVvi1QBvFa0j4wMEAST15SgXJdcXt6V7
iBMVW8h40fWvJViK952+pKPf0tL5aMrFGyADzEiUKXo1xfsoyc2fPff+H5dTV7TQE9AIdDuSCZtF
XjT5DIy+9g424q2+KhQlWHLt99v711obAS+XFs1swLuU3+gAn4ApZau2eRKZxTGJ6pGMfSxYV27a
X9btosH4zPGZV2WsmRfIuJpTkDWOzPyiKyt6qUkKArBwx0e1RqcvMON4FiFEVTgmNXITJJhufY/R
srUnW86+LIXjVL411NS4Y80Sii/syH1PclZ+BoI3zT69kdYLJ33uQmnN2fuUpOQe7c0WiclcDiTA
SjJe6UMad36eRconUmi9DNKk874mpmJMPpqLSCJUll0XoZI1ykezXfRjBV2AGpNXqorfxVHJm0X1
IMJSTa1uj8mpIf0afvK91Jt0DtiDih3EdfUxVxv159tD/so6A9EIXRglbhus6pbaGRuj3QHhro/C
s4Z946nQqBZDyX20yZCFTT3EbqK8unTS9Noa5Qh1sc6OTXRWqvv07MK5BtDj2qcEKb+CjJ4f3lVT
F06t1elRdXJxI21R+6A42osz33uSndI2JPNGlBGwDvOx2Veq1alamyHNirgDokGJ6t4IB/E9JIQy
qoRRdhm5SbdLBiX+qA2TgyW92YVvv8TpYbLi6ihhr6Ra3mJzoFVRbptLZSdH1Wu9O5rZ83GaW/Vd
UXkHQ85te6YK8srzqJljmYP1EMHNNuSscTnMqmVOjgWyFqESi/Fy0debyFLnvSXic924U4AF9/Aq
+UmgSzeY1OjlXJLiK3OXMJdzVfSXsuvHYOhMsYMlYQdd2UAyWCY2n1fhjmV7+b6KXCPE3gKCCf7g
wewk5cM0991VLEQcpiQNZxqGp6He+oac42RS5G3bISlN7BaojKVHV2MKrBY3AsnjA0I987LPljmY
x6E5lsnZsvwr63yFV4J0IlkGObddgI3VpMbipkdKVvHlRJC5p7J4ruH/yqW5ShlTBycDIO7adqfs
WJ3N0bUBEziUsWy11/Z0SeXeolRwIVAv3teow/hZZre30hqya0ukTljGqhFOIDfOrPh1wl8e7OQ7
4MYh5EGywL385YJotLlplbLMjknh3c+Z/G271cGOxNfISd911fj49gY7DTmJA9GHR9WWkvZJ896l
/Owk6D8c4TnUN7YirI+Ku3yhhKmd+bDTZBL4I6krYqnA17isX35YLyKrKDq9PFqL9y0Tav/em5z8
XTqZEguhbtppkTFdFT2eoomb/CFVj9DTJWOgFuDCu7ZA2758ujugE5nR6Tw6i6NeFy0lwFq1m51T
WOewh+junMyhh144JXWgKnTaV6jx8wParvUqXbyoPdZs0fpSHRMjVF04dUYFTnxXm0pWB1VpTN8W
SxrqRaRQkvSbIa2+l1WeDjdOlOfFBSLbehHWS11kvl5X1oPmNuK91JRF7Gxj0feGXaGsqCdTe5h0
pdqN6hAbO8Us83d2wkyEemur37VxMn+nkHEvR2RTzGtbDPF3JFMQ5UpUh5zWKehB+KUzIF07j0QE
oWjd5KtXDRKRpAns30RW/OjqyMT77pCY7+dBmo+lyLwkkGzQXWEbbRv0uTPdGnWJ6i2BhvwYxfye
P5Lif/TK1Digs0TrB0Ol5thhJwVV3MLjeMWxXat1qSCPwKd1qN9Z4+AbVt3bwTjlzkNXWc2dYw2W
u4/TLh79edAj485ucBTxLUoQl7JmGvy1xUDlir7JlTMM+rWg0nmoGiX6TQKcTdTxB9XxCS7GL4s2
0HNarCzH9n1QF/BzzlwESVnxJyqQmcmv1RVaoA5LrF5kWj3Vgaj6eAhUZM4hUvQyJsCsJufCU2g2
MQu0B1IN+th9KzLla+P2ah+UpjYOAIgadNBoNEk3nKpUp9NiGY0V0m/DV4qI0VRDSlA455ZR/Xmx
0K7YyZEEM5iZN/u90lT0S2qY4bpfeuow+q5XZ2XYGbEdhQgl5LMfjW35mZO6r8JBn3PHd1GS7ncV
tSjX76dG3kSl8B4TCrqPmCMVd1KKWOUfait7ZymibFC5LRbTz0o9SsLBtJKrxBsUYKaFmRy5I/TC
H3O3Il9zRgN3vlhDJjpfyTssjPJrvgzpvq+oVqvz3O04Aqxr0SrJYYG5FWBPDC97MS0RYHOzyFCf
5ndsPrW+t7usNXyHTkAZJng+tcFStMlHj5beg67GKGeV9iKu46Us7oA6ye8pJVQbo8i5cC9Ta4BA
2imOkfpikNq+08ril2sVUYoFnCoOrRdh86a6Iv7Qs/G+DlnkfK0Ht3m/Wp78GoY8v21NOwEmLMzq
ZlYb3QsVuxOPTd+Jz7QsFTtErkt9vwBqrqBhJUdzMrMLLW+qPGwNoHwBeVfxyanM4aaxZXzhNnU8
+KY+xS61CSwOgqar5adKks0zRNliB4j0d5kv9NK+lp6kpzMT13xGB7L5WGW6+q3p2lUZf0naj03b
Oh2MHYJ0aEujdef1SdsHqbvE+9q0lXKX4nXXYnp3lLo5vqu1ZFJ8pRR9fY98PiQfPLRmnmBPybdS
ce17sZTisUzsgb2v2EZ+nWfJOtHe/Vi69peIbnhLyKNoFCGUZf5GF5WcHQk1pPhtYaRhm+e2RylL
q5owUjKcyMRcyZ+N6/U345zqly7a5ReuREE/6zIRTmOi3maTav+MW7csgY0OxmfVWKZ7poOVJyi6
WbtZGbvYr0RlfEr4WRd6auW5QZLbw2GZCfMP2bRoU9D13vJz1jINDXsv/yl0r1L83K7rB0+gNKBG
3fLoWLNJxw1CR9CXY34hhSN2AvFxSrQ4af0eLdvvCuXdmHpXnlrIywwGxE+bvkVoFtD7ddAAn4WZ
2U3AwoZ5bfSucacIMhvw41FzXWRmr5LeJS0NP1eTSOyI0egD3ZXqbx13hPdEa9ODiBT5qdAaee2V
ROu+Aj+LcJL6HGWkuJG/UtdbGL5mMCOGnFO/rnRsUOGw6ExZlCemL6qmUX3il1Rg8sXa44xLdOFz
TqYfSjdLbtUprbSQuStdP3F783OrWZE8U745DQRhPxEq4I71xIfaVKf6tFe0Bp+6Y2R3xbXoLDSq
YaeHTF3kp7nihcM0ystBWOei8qdqzMugCHg4HRxqGuQB5hai1M62kQmZD7hEzCPsK67dy9gsxS4b
dGsK1cpBRiDCowPfRym50jDqklOgGAXqfggc3HeRmt3p2D3k/mRRasJYZPnOXdfhhtk5476Ez2si
UKm31UVeWP29xzHthAwIwiL91CbHXPRoYmFEwPrTUAr3KXrnMbaSs62wvrs8C/SZKrLfR5r4MNgo
O50prJwC0kj4KE+TEQHoJQHd5AqmmaW6N2jtUddr5M1SaX+YevN74RntOwtzo13VVmVgNGVykRoT
skNFgS9e4eQ74hH2ge309LZ649acRq7PXOaXNcIqPjwC/R1clvGiBjh/MQ4okEzm4l71s6g/UrcR
1yb15TPx4GnkudZqUIZiatF29zbNhZRbbpae1R7HhdHMZOUFSawMAWqN59wF19Bys3yePeokyPX0
SgWz6bRHOcRiZySTFXrL4p3JHV/5IIN+Na0K6n20EzYB7qyasSxVqzxGSv19Gr3hHs+nJkCMwvr9
dtD+yvcAEILFQI8PoPK2BVQDix9EYlfHtp8dFKIJYa3MPGfE98pTiGDXhIhglprvJhNJotRt7FHU
x3jmikPNhdjJ1s7RZLdPsdG4gx5rU6HgBGOHv4yVpapEdKvH5lPGTRFUA9LHdQ8A4+0Re0rini8B
nsBgYfULmRPj3+2QwXu1eqlH46fK/xY2PuLafhU4Qe3/jndlcBZMsV0L28dtxs626ySabR6nBpav
B4RqQbJTdpzlPCvdXSNgtH/7C9cEZvuBFPQBTSAZyDm9OZ0JBMDVmGL6ZNfefW8QmRt1+ohd4i+l
+0MLASBLlAGePWuT30Sph3yeqYyfxuLWtH4k6eHtb3nqyb/1MWuC9aw9oWvIL2Uzw3fj+Q36bX2I
qEZ49WgGue/6WvAxDi442kJ9H/tZqPpnCBrbkgDZG85UpImcsyq8pC1WCSpIZZe6MR+zplS1IMoq
SZlPItkf1JneXSMAD6SsLlPcnrIq0WvAZBIrQ2tWczwrh8W6z9VuKXdvj4u2uYKf3ovzhVh4xXee
IDthEscRTHl5hAc6fxm0fvAzi1TWUeLlamjMKCgrI/roVIlBF8frr/pKj3yhdNO9LGt7P3hte980
44dJ6/LbXrZ9KBtV4KybZR/fftfNvn56VYxe1g4TziTAcF5O4UJ+SVRnz0dvcZRwkPjJLDOp5dtP
2ax6tjJYdi4RknrYfvZWuLIzRwNn8sE5YrPufkgKRQ2yuhuCjLLbJUz4fzmH/xGf9S750WJX9Lt/
SVV9op/+m8d6X/8qH/r216/+7nu9/c0XlNf/KxxXTow3OK7J8OsltZVf/5vaqgC6+4sCkmv+TYOm
1/UPt/XpR9zwmICvmD+NTfWC3OqhAwErdp1BzIc4Rrpq6OP//i9F8/6iGAdsheIKTUMqYn9Cbt3A
sglZyQspO8H9JnZa0cqbxWhhp5F7Sn1UlbWYgtlwG+/QSLjO8YKnvbg4zbs+AXLnF7qkFDOMduqX
ra4hXmYvky+TOQXqVCzidmo9MZIeFNNPmZmO7ccpN6TaTC1w1rq7qzs1fgTTkv2tqP6flQc1mrPj
f195n76Xw/d+eLn4+Bv/8KpV2NPUMDwKuHQrVhz6v3jVtv0XFjQOlsWrp7exHvL/j1dt/EVVDggS
/K6VV7g2Sv9Zejr/IPxkzLjBzoNt50z5h1n+/u876i1a/1YHlU0BuYtQ7W8JGXi0L5deOiEqWxdu
+4Aln/3Zjah2NopqXigSTkzvUoSLE8O47bpMv0raIb1py0z/TklOD2YKsztF6Zo7K3WWe2F6dWgI
Y7kn+MSx1MUXcUmX/vHZ6P7rC55TWDdH6tMLg7UBF0APGcLsJiAT1CvAjAAPB/q2hPm8LLuxqiFX
6Z2313DYC99+nr6tlq4jBFQNBW9Gfe2DbEaoswZ34bp8wMBN/WQ23r1dYBYzF8q0G2b3c5ab1XVf
5uml5yTwJgYajqU55pQ9HBfJpfEu60UXpDnuxWgWDbfjJLpd2+cNtToXk0EvdfamNJ2L1LS8KyPW
5eXbn7C5lhky8FEeEEPcqv8lEvE8XKGYaHP/F/1DalHJ8YqBEyMVSeAZXb6TVDDVtO2ulG54ePu5
Jy1JHvyUbNDeBvZDq+Tl0ClzOhZLOfcPAKWGa6noyYUu6uSmGPrh2uvRu5kcZbiqRITtmFSUsFjc
LkTn6pwX2GtvwvNpSwLV4irYJj85Ihp1lDfDA7713WWaV8atGy/jbULCeSkts3tPyU3b953aXjlW
CqSqQ7TbrCionhmTVyaDbpXKoU/5GArnSSAMEgu7qeWBlHKgVZWjgoFI1LFhBV04Mp8P7dzh3zWr
cC6Jit6xm7JdkZBERZRtrgZ1dD9M2ZR/Bj+i3+XdMH5ylTyHMe4ZF2de9nSzEawD+QF9z2FzMoFG
4WjIxWT6g4t51Z0TN/WPuC6AbpVJdxcbE+STubUvhkiWD2ltt9f2WLLE5FJqezQi572BRc2eHycX
JTyseyUhAnr7HbepDLc6fVfmFZtR7nCbY/T54lYG0ZiC8v0DCmjGRVpL6S868WXqZbr/9qNOuqHr
s9hHnMgoU4HfX9/lWdxPgyD26MbpD2NjeiW6rkm5+NAuYWv0RZ7oQQrYDZ2z3kI0UKjqR6o/s7NP
Bom9sVe3LYx0LdE7dCW0Yd47orHsGyXxtM/43xg/337b9eR+nqQATucNIVmbukZksQXbdFZrLX2s
GQ95sSQX7Rgt+9gc6wu1l03QjKl+0+SLvKKyWoaUDM8C4U4WOiUxUvOnNjXWePb682eDNZh5PeSm
4z0Y2mh9zSX4yGtgIJ3uV6WpPgDRl4bflTPmplw7GYjWnGpM6KQ5jJ1U7axvBWSPMuxrzbvSotrK
/VmZo6Nh5s4PT41z35k76waYndMFdiZHJNBsdy7BMcbOj6S1TYhQMXjUXVe4wx2PNyD2eFPaXbUA
RGqoNQ2MnQkjQnQq5nFawn7QlyXoqrIokOifzcPoNVbtCyCtvd/mQ/aTTof309FFF/mRLEQWYJvd
HRx4kAswNW35lYHaqnwx2XoT1qZEQRzQXKZeAGhf6JPXmHTucef19F0/FfWFGF26D+64gC7J9RWF
ueQg23fauNa4ZdMmyBoMWozQ9NKmN7SXFdAUUWvkaPdpWnaXVikdicHpjCxcTYetsOzqQ2q3CY2Q
QWShqbUGHeNW16OLsW/TOWwy9J2uamtKrya1b6t9oxfxfd2VLvJf+mSpQdlN+blU6IRSxJoGD8Kh
Z3lPh8rm4BOl2U1pOjgPdjF7O5qEKq7DdrIfldr8VsE1ea+2fPNSWdaDrhvxzznOzTOHxcl5hk4N
qTMhtr7SVbd7QququIir3nlQiia70Jd6Dkp6M/4oyuqycPRz1tUnhxPPI+hbzZk9mzx9czg5dbrI
Xo/dB0VJpss8zrPQqoSzp6h+jiT4yqeZ1Kc4qAHZAl/fPIozNlWsafEe2grhNiO2xD5ToPLMnY4D
iQ404+3j5ZVP4xojcCQuerKNf7m9wQ0PAtM57yFbaJotjWmzabNfpZrrfz5pRLuwHhlKxAK2hMDG
BCYWFWr0MNHQuVInT4QCJcvLkQshnNpoPlde2SKLWKnUotbiCgEfwJJNbaCoM9VJvFJ5MHO9ukTT
1tiNSZ7R32aXljY3WtIDIW7mctk1eWNeellanwk7tzUeJGc0YIogzCkL0qPfoqgiTxu7tlKsBwlP
IkdqC7zxVdY0ahuCrHOj0JoLk6MsMulJA+P3pqBnEeIBVzrGcekt5Gqdmrb6uRdb9+mLewUIJ4be
K1qW9BgJnpcTbxiFix1H5D1YyWAHsxdd1ZFXXmmNrT0YkItvqjFxfM+IxlBVHLr+lZzejXZsn1mA
p4E58dwqdcCyJxkCI/PyRTj9GrtK3OyQ94XyIxJd8sWqPPO+iY3+58BgyFCTPUy0Js3n73rFMReo
QyK00HE9RfvidV72KcY43U8NS3xKlaSBKe8oQOgzKFlHQ+cDwyR2nDQgVaO+rMqCYa5z0xBBAqPg
nC7h6R5mjaPQBBERq3t4OC+/aGjrfqY8FD0osRH7tV0Z/rDYNI3jcthDCTy3h197HuPGOodh4D6p
0b24oo3cVovFjh48vb3Mqy4KEwptS1Lct717zsH2lflaIYGchqwbe22Wvfw6qqadHneu8lC6Zv5Q
GX1yr0cCSkOE1Vs5SHEVNx0q/arehnHbT6ExkxcYg/6j42S+Ez3IzwRs10WuW/mll9pu6sceVfki
EhbmIbJzrxxQ4ru8bhZwh0nzBXjWOWj6a2PGcmPdrzJ4hJwvvwKzlEhFbVEQ5onST+zo25guP7tR
fwQmsfvTM5YRQzzSBv5FIWBre50apd5MnaU8GCC5AhQkv8VTDRHTMr6+/aDT/IgDdi0osxRoEtG9
e/lVExp5hbQ8cajipv/WyGr5blhywtfCnPH3lI2VKkGZRl1Coj2Oiy+03v42aYW3+AVAjvoMG/eV
aIEXsvlq/iOJNDeb2yx7LSnqUhxyu3UuHaWa3vdwvYOpBeyppl2/Q6Y7vwXZUe9cL3LvSUvqMx3l
NbN/edIBRwQKRshP7EK2thmUOE3dLo/jA3376aoGPrSzEvmncgjcbcijU2qkSkT+smU5l13b2Vkz
A0TJ+jiMCcDCBNjBmWP7lWVrkbmQyJHJcWgaL7+laCvkknVaIX23NOCduwegXdTfmzHUBvnr7eX0
xJN7OXLknlyhVL002I1b/oYsbV1x2zo9cGOHpVBLCpPzYJcBQJZWu2jjHk+JHBloSJVRkX4AE48G
ZIve4/uJUqW6W7xeHnO99t6PrlI96mVtXtlR0DjNBa4onUGwDGY7gEvQXr797uv+3bw6QEs2+FPv
EnrEy4GytVHxQHGkh07trlOb3i90tmOVmzeqlf/Qte4PDQG46OnH0l9mnYFiPbnGrDTOlrgz0sPk
zglBhSL2UT6ouzoavTOL4DRmIyFETGXNXmnVb8PfvLREYQxadphq6fnx7NrhpLWWL7X8HCPptUdB
b0T0m+MLEsDmmGz1FAeEjsuZ+DcNl6YSF3abKVexro3+mRk7jUhMKuer+7rGeWxsm6dzDOLbMDF6
ycxm+ODarf5FLK7zaNMc+zpo0vhpjINyl5ZxhahokTkQhxVgKkWG2grEgUQ5jhXDnqUtTbKpFdWP
LFvMLBBKCkQBdZhWp0VkNcSBy9TfRnXWLiFL0lh2ODh273GTrkz2kZlCJcj79qut1PZj20Y21Adj
HstgbHswYqkGSAbfVG26V/rGuUpjWeS3mHXPt2onQIdgSIUhVCFb2wgdND8EXMZ4Copl0e0g8WZd
3qh07Z2Ay9P9ALUBaOCoR2W/b1M1XXzTrpuvSmHCN9ejOP6m1rMBpSGt2nzXOHo1+igTTb+1SRhc
W82wTxUqpv5YeXbnK0Odi6CQsnrXKnUH7QjWBKG9GHHLK+xMacIk9bpbo+mVBfWCeX6Xac2xV6Io
3eWOlDd5X6tnzOaM9WDa7EcAAnBxqcMSN2wVhnQDD+VMa+tDIYo48TXW6hQg6JHO4JEsJwo1dUkR
N5KuDZlmdrPHyG6lFjR5236oxnbixDAa5/NCzE6ftuzVPYh59NLHaO6uaJkaV6UU9adcjFagAiTB
xyfGj8MejP7dCC853/X4vn1I7NT70aEQ0QV6MU2gPE0n+9VYaoLVapHrbjDFvTbvnKlPvyRzr5xL
g57oZ5uRIJ1kLOgSUcJU1y33rKCSQoPrQYi1BzPTvR9W2XMNt5C0Cx/v33rkLRIMtZZ4VfqXao2r
kq1MfY+z2KR7gakV1b4ogMBhKFqgLoGMSPRDcWhFhlXb6DZOTOrXfs4RywELXN7xSfUYmDUxvJ8u
iYWtjJJRw+5zoRm+WVjlu54J8BvIXPbVmS19MulQ0sh/VjFaxOG2LsD1UKVONHj1QZ11Za95ZXQd
a+OPXjHqXexK58bJIN68/czTEwvKu7FWrFxKnTREXg4vsjdt741dddCoWodN3UZ7vTCdndpO8uHt
R50GFmR1axURLhYN6C1xuR0RPqm0tDkIDeagrXXDzpvn5UzevIZIL9cLT1nLldo6iDzn5QdRQLZ6
K26aw4yUTNip7n08KM1OREDU4l5+LBuSDGvM5t3bX/dK6kpfyiB/RsyKOvf2PJaaWSdwsrpDR9jx
XXUW9c6p1PhOOghVVIuiva+zPt/ZHH5hZmfuO2ql3q80jp3LpC2iMxf6q6/DlqFRu/bSTm70fuyJ
HnO7PwAInS/MpDjobQsezxqmR1nHrHHVlR/cSiv3rYXP7rzI8UMRZeq1XiflmcD2lamH9o+YE+JG
q/7BJsWzU3jA5qx20OMhqRTNFIdqOZ7Der1yVqygJUAHLGQk6Le5ViNcKE/JOB3Qz9HuVDHKHygC
EjSjtt3v0sqW6CkpAgGYyuyuC95V7tBkipOgUYcBQriacxHZagZiz1WG1r2Czd8XmEwky48h77oh
tGyIcYEtmtgOF6l3YJMVWYQu6Gk91OOxzi7borV+REmPG2mvFF6w4OFwjsS6BZ0AMkOABbqbalDx
Rud8E9kOmjuaIpHzATxrdKGPHbdm1hnNVRMv+546zkVpdN0tM3JcyjE9FqVeX1QwnvyYrti+EKmk
ZNFU13NUjvsq7rTrSURVCB54PpNQvCJ6wQJCVAPZQUiY+pZ86knNTqC8zwehOvJT3sxjAGw0z/0k
y71d26VKmLnq5ZIC19RYKx+BNytXnVtX140jvHs99vqvYMr7/dtbdnv2rWO47g22LFg6d6tvXI9D
3Fl2KQ9NGQu/bpLxZtBHwEyDjP8/HsV6hOcCEIw4dDNdQpkMG9FceRiSBlkGFTP5yYiKi8GIz/nh
bkP59avoe6AdyI5bpcNfHoAqRmWQemx5WG/GYHTi7iCnyA1E2ox3ZZ65d5pNUPP2UG4TrfWhsDBR
66flAcFm81DNa4bEdkYe2pg5CPrZ8FtzVnajoB6lNvG5EvPJ8cYDV3V/snYUkoCjbLJU1DTzvht6
9VB0ntwbBCcYN4okvq3H1gz1DO8JdW0mLLNFPWTUjmNbDUcUeLy7qRTtmSX+ypivFKZVDX4d9i2n
fKg9hb1lqgfKlVkwJsP8saLm4E9Toe2bVp931jzJM2P+2hmwiteDnwRLAc96PXWfhUZuaxqZXrvL
wYoU5WbxMPTIzKQJkfvrLzqYZTtktapD3ZY4uy+ZeuhovYXUkuqbYervFNodN1Zrqh+GWumvFLVe
bon0q7CxlT8WUSCQYNXTqqThSb1lA7hABYnWMkZchzZOik9pNehrdOXt27Grz2y1bQDAyiDKIHY2
WBqUkzcro9JmDmAz1w6mMyxXdCnkVS7R+LByCC1Cjio5RjXv5ig75za2veUI1GmxIM2CMBatv+1H
AiVRqT17y8EepXrdt7p8j7jP97d32unnwTHn3HKJcehSP5WQnk26RFKPFDdXD2WdFeHI/34uVbPw
PRMfE6Or52u8psZ3hejHMxHOk0nf89CK73vK1ddoEbmIrb6IHEUDxBF5q3oxZdi7ivmxADAOc8Qb
dCQgzSRrw2VZ1O9lJ4ic+2qYp7BHwAPJJrVwdvQwVTWo3RHi1TLH9VHvYutypvXfBpVY+JcgbL8z
nAqK+lLK5feswyQLasiPD66dDA/IVHy1rCV/77YgF/YsAwFTHjLlb3OxqhsPLMly3SeOmPdRlyXf
BqEkV20CtiEwaTF+6qWFMnpCgnifew4EFQPISnMmpH4qlrwYJ3QlVk4l8DoMcEhdNvsyH9dOnJ0d
005tbqBuqUOYWtV868gkFwizoah4r9C1KOD3mcWHwilTNaiiAl0WA6WnIZiXorJ8swEg70e9UvYB
kj/flWJI16Yt3DG0VRLFn8uyDNNynD2fdnxR3Sh9D2xCziIFNFc048cF+RSx9/TegtEUid7XLAUn
duo93SWdFMTYTEzVztRVT5We4PRrK0IQYxeqiFsV/Eoppmoy+uboGHF8U9fFcKlZaZUEqbBLwQlU
VYlfxEPzjrQmvRTI2GGrMtiVxORQURp8hdH4DloZG5lvYFl9KWAa7fKx8WIffQvNCiEwyDu3QRsX
A/asqkNXmeJHk75Uv3PbLN2PC7WTICqd9j6bNGqMhb2Y/V5TNfNMsr6eXS+nm2IfLV6wGFx87P+X
003/oh4z4VbHcWzaPfp7nDPMXHyN34V5wSqpdoXldpeqiM3eB4TYnMkbT+rYnK0or8MWppKy2mts
bl8TGeJucJPx6FnZdJlVRbOrnD67hOxohYuwhitlyhD3dXUu49yogqmy0w+xU8iLtw+nUzEZtH/+
blABwVjhVy/HYlTnBGG6aj7KYuq/OtrkgpjrYyuDy+mmeSBqi/7RrNf6l0VdSIyEk4n70tH1EZW/
vP9QYHcZqJnM/56k/yA1/4u+5LNJOvXB+T60wwuc5vr7/8Jpgsak/wHCCSUPPJYcIuR/4zT5U+Br
NIO5T9Yl9Q9OE4clEMA2tVsbNKIL5YBZ/geoyQ+tVQIDdBL9cetp8/8BUnMDEgYfzJ5aEx1AFEQ4
xFgvFxT0lDyGIR695zYkrovRjum6RyAi8rJ29UsCIDwcrWyVrRWwbn+1SnNQ1GUMewdZ576AUKjM
zifNDaI4ma+SasgCmpoiGMYfyqI/Pg3tf1YZq4yU5X/HA69uS99+fT+x+lr/1j+AdMcGPv6k1LVi
x+EX/XuxWX+5zB/aZXQFaEKwDP9ZbLoHkhguGgkvbk0cb/ytf9aapf8FpJBga62C072mifQHS22T
UqziIiRNxNP8W0+Qks1S0ykNyhH2yNfcmV10RYT8PBFlwiiplUCxe/2L3fWlFtp5Pt5FUeJ8BE8R
f596i0vI8rLh67MRfP/3DfIc88tXP7tX1vcheEDkg0jyfzg7r+W2kW0Nv9BBFXK4BUBS0QojSxZv
UJI9Rm6kRnz680H7VG2TVInlcz0eNdForF7hD8itQNo4PPrpkkQMj1PzVSsH93pMUyzqDFkEU66f
gzesj/bfK4ylEEZw1owFb2a28fgKo10wk59N2b6Odm55uaCB7toWhTBKJ6TK+P4U6TnJxE/XBCeH
UQ6HArDl4eNJy5sFUtDZvoP4Ve3AgAXZJg7P6dwfXY7/92x/rHNUelvOMIx9jN2j3E6h2MZX8aa5
fFN9JTw3/TlCSp4udVSQNUDhC4NZ6d7xkUbybbhska+GafCzCS9G3/Ah9Z8pAj/sQv58dSjwQBpy
QNTrKynqmGxT0NmI2izT33uGIQCuhatfxllr1qHNPNLeOWpbx6FTDtYm0mpc5oGPVHE4QC31Aj0m
MQlQXIuXoDYqaLUtQ8coGKzWTkhOqZcDr1NzI4jx5NRJqkcA3FmCL5mfKHl+ZzgiosgeK/fdlSPQ
AAqQyfKNWStFuKQxuVxbW/YrHr32BSIfg2AW49WLP0GZ23XpMhhBzwfU+EWk5wsA/K7XN8XkaD/r
qiuARBqd/NVVqY2nCKOhdjO5WZQjlxYxZp3UKkKID2dNvyO+PE2zrdXIgIoZM7ElzV0EzO2y9g10
971dGhmLF5Q1gywsPns6czG3gYfaAjj/UJPYRV4bjVYzOyi17KbzZBsHUjF7NxxKdTXFFqQvzIRS
MI1LN+u3Y+ataIgpI/VeykjvAlBNbRHGvSwfZzBWfzc1RyEF5R0i5MoAJSSqx4qHXuJ5qVW2y3ui
LXLXaoKKvZ+VM1ncceChb0R+TZuKNhKwleNm1WyQO9ZqpL7XTl0G8HJSP3XyKvDapjtTK518nR9r
EePcNWGgqDwKujgpZm3aFdq7OhIDWawGrzoMmgDA1KkFYyi7Kf9JpyR9sqUX/VvUjCX9Hrnofe9E
mrn5u5i7tszYYpcwCHoY3sNhUOraNiYkzzy6iO0t0ifjNtJkfdHOznJGwukw/q38Ki5BXiMW5CQ4
9LAOl0rcKIv1XpSvRMdim6edEvSZmwfznMaByXQxcOwJbipyCzcw5cvvf/Ok6/LrwiR+uFKsOJuj
qoWmdN9pWmm8IoiGEayHG1o1Df3GQrH2TEfmqC+yLoWiNhkEIE0IJcd9A3ec3SQj0Xxt0t64Hxky
b92hOccxIBH44w77eCB6uOwo0yVqkGPsTBcb+uzI2n6tmgR5eMdub3X04YNoSedrD5WRl683kAHz
8Yq8N7racJY8ah20Dg/foKzdohwQjXkb0ix/L7XFjXeKhTeAn8p2EDf0FgBSRIrdu76AHJ5vkOUR
ehC7ae35YkmMZlfaTcEoVXPKdjuMDqAPCmCgua7Ea7qycLq67HW5cHdlkXifEFPKw7GmlYubAyN+
mlqzjdSFaONbE0Osy7EzubxjjYi5I4/Kfi00bfogM+MmvRQO0oG7ZLa0GSkbKfdRmhnxhWtxM2zo
aiqTvxjj9AxpJGt2qZc4o2+3SvQNl6Uo32VNkrvbxXQK76kcHPNWRyQHeHceoxCyCHvMUHowlLHe
mCgi/EImTNSkE6UzXApjwOR4riZ5h9ZOnQddO1r1blRnS916SMR44Qpgfp7M2v2OqDn/OOv1ogry
kjFOEONSAfJ1Qe2ZG1abLiwnTrNgdiPPvK2ijgZIGsc2LmqV7iy3PeOY7MIQAIfvkxoL14tCK1Ub
eUlruOMoDkUQ2VqRXzRmm1xBpIfaDq0jS3awKUqLb6ADGuJqSaEGRq22UTip9WjtahDwnu/hZ8Ar
0wuh3XsiXYV/QIa2O6eraUIrxgS2fUGlBFQB72WGZjCOdH0cN/7dORUyJjAjuXXNRms3XgKBhQ/d
1rhWVQZjq0OBOiIOrEsZplaOjHs8EgHyyIyfFzt2H/O8LCE1CN2NQXEg/EK73faewCOPz2WlzkVA
z8N6QFeoLZl5eWXhV6OFGJGMHPNlWBBuCo3Oy8I5WxgIqkWfNaEDCxgXlbZvtkYztMWDVkNUAPYb
Od1lkXjZEC5OIUYfrkjZ7zK7TJ77xmte2mWJf+azFxtXjZE11yNj12iTF13lboZ+VH4N07TKaBm0
gDdqWnnfl1ZPfk8lBg+bqEFBJPCmzuA4K3XCtZoZyXMtE1PzLaDWDjJYen6vOKZEgwJNum1fJggo
MUWxd7HRLc+2KSUeu7KvCJrahDp4rerptpcGasDQy1D7rBLb7rb50E3DZcFPfRijTr+amFPSWnSq
MQ0UdNjqoJtHZrQCPP4Gnaso6GzYFHB5liZ7KhJq0z2plJv+ysl83G8AApK7uBfKd6vrNO4sdc7H
G6HrWXaj4oEir1NrhBTndtBgfDF76nWstAKlxkmf8m3pOeOwWWRUZxAPsvEptgs123hyMm/LUXW/
o7/rvdZAcXD31Oz8R9UCV/VzA5Siry+R8thkbkXyItXiLp01rUNSR7gPGSz9fzGE834bmdReOiSX
Jt+y2li/bJWF/8GaMJin5UZdHeYIYj8ueQHSunVM80HjT5Z0YsW06WnijIFRNAgi8eOnZsMkLa58
bzTrOytuu1tzinGMr52mJzssiuYXmkujtclcq6AC773ZN7rBhioJjMRo+wjxrah0gK22+gOD1/R5
aMr+aV6MChKMEw+PSudm+0SOFo+SeMjdo/yHySQvCwQs5uV8kWpkh5aVawBxeme4BSQHk15RRgW7
viFnq3oxtK0fD2b3cxhRb/Q9d1BtX80t573OIZb5EPUVrA26hfnjHHXdb8cZxrCR+RxBxFOKW6Yf
8p8UjfUEzPM83kcaswvAJgWiirklxH3SJ0gP5ZnDmxCF1j0Y1ZyATzXyFJ9xixYkSMMh/jVbQJAI
iMLxsMvuSZxjic8457gw7huLuBaOtqL+iNWcAhLHEfinZW7T/c1VswgKFD7mb7ClNLqn2GBGPrhT
BMzB/eoX1kjed+OVU0eKqmvZGKKV5o1XhCzdCMHCV+0GwEcxBVGT1fVmKKbe8sVU2S/2BEDCZ9ir
3DUkAemmNMq+DpS8WFCSSkXxmue6+Z0RBCaYndIWmJgW2ryE+KB4rxKJ3m7jdXgGB13moXIrR7un
cR+7XhMw8lsIjfi93DXLqhvTdVM8MnqEyeCnTYxlylSIZAgHXCamMNaimShXdh2iZUvt0MvHfQF5
qilR0ZEAkHiVGXMtNmOtZ99hb5bVBmFh5VehVdzsnTKWEshSiQjaEo8956jCMiE0dam17J+dAkGr
7L4LksUrK18tRWkFg933xiatCxVZPNm8TkKB2Opac3k59nM7QytoW31bJE7tXhpVORA0ocBJoEMa
h1rQApA+WLPE2k4MA+swil3aTFPfepmfKbYH4XWY7Uf0BOOfpQAHh+x6Iq/1rE4fRQ7kNbfUBOG6
NGpvaGrUVjD3/ZqDobCG7xip0eSbbdcMOPTlHapXShY99IPV3Rl5QePcQOroN82KRcUBOHL2eo6Y
yAaW0/I2QLtatmM5T7Be4+G7Ow012HKlnfuw1pv4zklN+5cgjeh8A0CTGzIs0h7ypLN/dku0/C6N
eN66SkQMLOymQUJDunYZ6sDQEQRDV+lJLcdY28E/pOiyOm/A6G+c626j6y1w4bhRZsRZB3c/Vxm1
mKnm41ORolO74SloyBNFqFLbqFjuzbE2f8ZgHCO/Qd1M+HMxdu9ZP3d3UlRo2irwT5INPmPR+9RM
M1tmTY0amI4YQiHmRmKL0ca/FKeQv2TJv/Wpn/LfZLDzdVxk5kZWD4JRWRFUTeSKLeRs66UblZb7
dXEyayd1ZyqCZVDQ3QYd4txajMyTjYUuHbKBRKab3kU+wFcWBknECLwffSO37PdKVLOGqFfvQJSx
owY6s9lxNpBb3eeg6b6PjGPysHTm7rFDZacBd6dWMuTGTPbozeWvWdPZnMjcLt9IlrKfJbBgAhcT
M4RpZJ/dW3OMn26DCmy+rRBt1tn+wXvRMjQ6jXKakg23Ymain2hMl2XSjTcQQJ89q6nuKhGnzxDb
NNMfK7m0WwZqzoI2lmHum0LkQ9DElZdshTr2j7NwcbOfyDojRkvKKPh3LpEg5jtJfE2bJjTlmlbK
wMiy9FbvLa9k1KeN5aaZ8iYmqBGmUi1F4AtYISKXA+T4K7Nr9HmDNsNEp2WqM7nh1E7yIlFU/aKc
sz7gJEa38DywKObTkP/ojSCNtCaLKJiaox9HifAX5kb7oRp6LmmtnMywLocJZ7DCnl5MvtM8MHS6
w3ybRGA9m7MbOEEq7CypuWFsgwEMoFCmEoRxPKuhPcm4ucrauNhGcCbAS8qijO7wNyvfarWykV6c
BsNloFm4uq8uEVuQjFEzodkjYvoO5ahPlYBjmIp+F2lGOWz03skMMgalJvoPvfeSiKa6BwAtbwHa
wmBgytbhI5Qrg76P4w7gYdrZ9o0wsero0cRG9nzSx/EJeG2tB0pV4X2iuS1ePib5hU8HIrtY40pB
SlwD4bRkNYpdBFrmKRuataOSw2fc9XpD+FDHxe6Com6tkY63Ni5b8EnOu5jn4l72BvzIjKv9Uknd
gUgCXOfBXjDGulLbwf0eRZaML+em7OqwX0RqXusrSmXexHVWR1lYO33TPWA9nnd+XJtmvFUUQLS7
vKyIU9pYRz/THJpIQGFu3KFbmSO9h3xCd6FLp7sr2lyXl6ZO2IQfqtI6EQ3CpIFmzvqymZU2gQmw
2JPwdTl397SmBnXrIBJ33Xaz9qOsSu+nWhMOAi2u1HIDxTNv/V4lBwliNNOWYCxKaJ+OKRAD7dJ8
uMXZhmsBAgf6hrq9pHeN5+S+Ei1i3E5MPsnU27aeQ5uBcudbZaXcSaku07ZZtVG4Sdzhl5uN0G41
rAHEqjaq9BcYr4w+SnM4RQsgw4gh0WUUfj2bYq+1CLlGsVpfWtRw9rYZmuzRjfsFObUlJVxK6pf7
BjYJqoDDbKSB483Ov96HpUIhRPZC5RfdkcbkUMr1ur0wM8Hko2/RwiuIWMTh2FDfvSqekVht88eG
Tw18CaLhsIhc+5FD4b7buXOzpCvM7tGcOGV+5trud6pYmPfR2A7jNZdx/6YLvS98C0zInduiheDb
UaKkYVEX1bNOSItuZxnlaRqY2AHCxU9G7G10VcbPcael7c1QlynibcP6YJNddMlV2ff6nRslTnU9
W9aAcBhedq8K7Tac2KiQVbbBSq5i1DzrkABU/erbkuCP4wtGbMowpmg40YYf6KvFXuS3iTW8JPQx
3vVsAufgUMMyGu976ypNk/mFg4D1T26khrkb9AoTI43uUZgkK4g9QXqbUJZ30UPp4c4DULyOQiSe
nWt8p1B+jGRbPiypCjMLR/W9ao6I0UZ2oQCqEHyHMs7bZ4rz5FmparG3GrPHVLYYn4dIGq0P+V+5
qYu8ru4Htx+AIIMPbBu6q3p/Z2j28mQOQwne0kF9gqTAeh1mBxybFyV2y+uXU+qvfvHdezx14ucc
OV50Ba4lUq9VRQdoKEH+APz2svwHP6J9KZXB/ieb6unRimcCkYPd101uKBgyCmf20KNNbJr2TjRX
DyUOhbyVMnHbUMdIzL5MnDTZlVWMOZEtcR5wmdJPIEeW+Sf0xXc15vOHm2Jk1z29ZnID4S5hnxFN
fOGmFDOzNDrTn7vF+t7WPd3UtIq9rdRgjqLm6iQeOA/dEWGdlDXntJrVxRf5GFPjJ0b3o6NFQ5d/
jCvz1k4xg9qhspDIG9ONnXqTZzmdr3HyppfMMXoFdIhbCiRxa6cIu3npyutEt2t7gziW5Wzcvh0e
nYnpu4864dhdDsyO9Zd4gRjhG20ao6PqjsLeaLkYfqdiMMxtplYi3SaKk9oIfXZLBhjFtMdLK0Kl
y4xoruJMoVbfTZdJ0H3Mpl1YsajbS2/9vIK5dr33cWl7B/2CsdewZ2nFlVXVvXahigorD27eId8m
jS16ON1TVJMpubUTUDRz+Rl6NlrbSs+sdKst5iSv4slYss3YGIYgpZlUcYWwg5fvF0U0bZCV5myh
exu3yP66zYTZcKmVDTiXKMr/oQEhzOd0tuiKsyHOcsF7ccZtoaxvPMIsifst05N7KQ38ryaMFLVg
UsvhqQbf84P6aGp9LEWL5wTaH0meilTnNqopcbyMxCcYSjqEYQ707LaYVDPib3ZNuXOSCZ68F88M
DQqyvjWzqKp/8kRmLwPHKgt628kYf6CCxqdQp1V3gZYZdXbUjiRWWtObDerN6fxdoPKBcxVtmYcM
sJ/wkYJqXrTC7OMgKjgU1wCt1/rSyEvrWi+iGvGEXFg/XADFYzAOVvVUFrNqbejnw6X6H3ruugXe
xHjtbbv6t/ZSNOJSNTV+fd38O2lpOjjBgvZax+NrG3dtRv6BwlqWqZnlMmOUUdjjBnyZu6kK7cwi
Jx3Nj0Xo0yLhBZ/+A2zxxyJ5YdOgoaP6OqF0EA6uEV1UFkbqUFrIV/vsHIT9CFq2DtppNLFBK4wF
rNfRwBHXAilxc49eF69DiZH8nOIuVW9pgYot7gLPiZvOW2VasjNTgNMH1TFMoeVONsteHiuMtKM0
U1vmYu85Uuxgu7bXCjlG0JYLjO+8lw9/+fa461AngGjB2AzG8VHj1mo0rUdkLNt7Y7LsphxqkZp3
zV/NEmhIH6yCn9nhGXEqa5xjw6CnUSrVtV5x39mJbHF2Ueoz5P2T48j4nBNCOqKCuwKIe7iUMkiS
bicWe6S+PZLUormbLdE/fb1th3Oh9YHwDwLYBimXVcAaHa5C/0dG01KIvYp6CqB46GAmEvQ9bdjg
65U+e54/Vzr6vKYJV1ZPFWKvuLG8NGjahYZX//56kZNTt2IOwLEwgwHiAnj58HGaUXVVyAJiX4xx
vm0rF/POWG9e56Yzvo3uolx+vd4xDn7dPya1sB6ZtzBmt47eEorqBYS4ptvPK44xVmpRBrADrX9Q
Vi9CjC3qCzHFTxGOdfcw46at0ho4kAKVsB8WW9q+FY3Nj8mU6plR1CcvdjVY4cehb7BCZw93Qpvj
dqj54PYWUXPXaYydegjYl0vd//x6Dz55sShk8uUhxktpZx8doZahBdfl1Ozl2JaBU+k5GvtGdCae
fPY8eDDxhQOKoyO9/oo/AmchsTMdzVLus8LTaf6Uv5ZCKYOEyfCZlY5AIx/fBDMXYiVnyER06Dhm
UrI5Y9x1+0IZok3ZV/oFvXVxR7GhXSgNVH70hpLbDj32Z7h5oEfkWN8uWqf/aw1xfCYOHBv0rkeM
sn4FBBDMiWz64ZNPtbn0rpjHPULc+CFGzkDR4iWZvStIDhDTpvzRN5HeQDpqmEKEdtfVHoRIN74f
h8r8YUeyQULcRE4W/ypvgqNFyR8xs/DmS6FD5AlyW2i4CBZ9fFE3RnmrOCL+VRilcudaY72EC1bJ
3zEgr1zfa2mVBjMO4A8D4f9OySN8sP7ySK23JG406zuA7nUc+6Iyr7Jmsd3XtEy1myqbtBeDzsT2
61VO7sZ1Y1f6IR8K0eLDr/KPI1V7svei0WFkVkMXsulNBj2Z41aydpjgD/+DReUbg7LlzMqfHGYX
cRusU/lmVn3fw1fqVA0w8ETr9waNhT3ZbXM72Fq5NRvrnLHTJ0uhIw+gEL0ZxD8/TtcfDwmFB5WT
JZL7wioxPVfJksEmv2RNK8481MnoFHTBekQ1WPmseEK9UawYerhY9mPrbBbFdjfkvdMm18Z/7SzN
8MI9Zzl88myQAlAPNkingJGdEKbSHvH0yjXkPpYUjVah/UNWraJvlXT/fH1UPluJT9BdHw4UxQdi
549dHFxdEUUTD3u3p6EUpfm4xZlFC1wd3u7XS52GH55qTUMd0lDit3sU6ZyZXmFUu/3ejJIFejVA
Sa2zpgCSwBJUy5Bs6gYqKcjn14my9odS9P2FkiZWqKaT/Xzm1xgcxf9ikQiG/BpU4yGkQHPyAIEf
HtW5KGtVSethn1FY+gNY4Ytp8JD+0pkc0aFwH6NsjrCVa+1HZ6jVDWW+9dyWpUq/xdtleqe+fv2T
PnsXK04Ga8M1u1SP9kdxupEpgTHs+15NbzCRUDdJbzVXNLTPHbBjy9r16bFr5xZA+nTdi6NbVNj1
OIx6P+0Vx55jn8E+jjn0t8CwL50z34GZpeBye316dhEpK3yjsLxda1UAABDzGb8hhj8tfqfPDBKc
oQCBpTqd+G0mHw1MeghX9PIobls26t2mSfKsjYryXGSJ+vT1tq3bcvQiOVcOqjwqetbkLIcvUp/Q
zStSY9qPixCouA14qriROHNbHeu/f+wY70YFzkSZfRIFCiaz2lyKeS+0pN0ojWN/W+oFY3mjLh8T
KHtBU0rHT8pG++ZkaXuP9zE7Nk9yg+xNvHVk2V8DcjMvqPmmi6/3YD2sx3sAa5FqRGeMg3La4R5o
epvLdMnm/aRZvU+GVG6SJn5tIr6xZBirv73GOD0QJnSXnYA/8sFt/SNqeIwyVhjBvGdewbwzmrJN
HU/nyFGfPBTwGBpc3GUwBY7jbmvISE31etkrtrq2XFNYAXNq+JW6KLd6p/0/nmqlPMKNIPByfxxF
BL1XAJh41bwfbVW5wuSTWT1ufpuvX9UnxxUAO4SklfCFQPBR1lPWMSLjcTsj4bPwcopBeS+r6pwU
wbFqMMfVBocOVhU8Bmutitp/ppWTpY9u42XaPsqc9qpvYLTC8olo6ZqMkUq6djvZ9uUqCgbqoDOj
fUXX1Ee4pbhJLdHQ7SJjmGmW3RouYp2Km5Lse9p1nzPuFGMmzhzh030hCUbhhpQFVUwQg4c/2C6t
WkSKpu3rPE63dVPiVNWbyZnP+DTGsgqbY66aPhC8jxKUVnGN3saCe58JL9plg1qGcxs1oSdH48wD
nR5fQHNEWXO9Zvgk15/yx0eSqYb0cOqy9q5Fhx9mvQ7BtbVvPbOZrpjHG+HXB+skTeHMspRq88EQ
Co4FdGeMj4Ezqd6e59Z2mLnDDkbjxcb+dGk0mvLpvENtrv7x9bLHNBo2E0F0qglaS1wmaEIdPidK
X7SyW6nsgWPpF0QFqXyrG8Q8rytO9zcFvtFtNec1ui/AZDum14n1I9LLJgsWW/H2nck0PMAMh/7r
1z/t9Eitv2xt1FhUiyDzD39ZMtpehWlhtJcAVv7h006+l06an1nlk31HSoFmhg2fievn6IOO4AdF
isyUfT7CZ0NcsQntWGsYCiZt8y2103RnQOM9E4I/WZWjxZvk+gameIx71RojwnGN8Q0VjHIZY5r9
b467z2tWyGSn9cLa5F6Rn6EOnx5pQJGIBalUFZC4VnLOn0e6m5vFgzNavrUkv5deNoFlLlo69F2V
7DJ17p//+gV6KzELcg9gf17k4XqNrqho4EzijTNGisi9dpsC6TsTE06PCcp64Fo5JDAAIQMersK4
sdFbaddvtrX8gpbZhWpXnrvMjgMP9b1NkcvHSYN0pRcfLsLUSq/BUVlvdeTcEpjsaydZDD+xKmv3
d5tmaDBWqB9I6kmyEac7XEkYVJU1eepbKd3mGvUPM5jiOLr7epVjrUAE9j5OH4UeYY4O5VF4czQF
UFrPWVjSsQSROXo6Cmz6kKU3jaNYN7gKZ7fMJrzBHwucZMLaBTqDIdZgtb7CBAAkvtS36FAbeDAW
mjCA2yTebvK0rN6JVO2kn45A50Ol0oYHb3G951ZVNBLNsi10ynU0us98VMfn++OZONd8LZj3ngK8
h7zqqa3ZulHbQDmvNlADmyu5mHdgE87J2Ryfu6PVjnXygWR6kfBYrZdaERoS/mPlRPmZZzo5eOt7
Wq8hcg5In8fiG+QaUkMkp3xrslwJisKA3+zB/SzG4d+vj8TpSmSeKz585TjRlz8KhEnXx8uCY99b
XPDuRsWmoKspyxfIBuFfL2VCIzWgGJCC8boOz3gpGhCxxZS+CXXSr4tqZILVwBsmuttnwvtJ2Uoi
CIcB5go3OaHvODyMGVX3IMz8TaBSA0PElGEFph9wMVpaoWXCbSabqVXfnEX072CIKTRaY7xJ5gQ1
r4xp0pnE4vTcHP6go4dXYtQIO0fN30D2MA7USuUiLtDpPPPgny0DlxJmJdAKzILWG+iP/KXV3HJo
ayN/S9tYDVuvVO9dY6zev36Ta3bwZ+XC7tqo6BJ71+SB2vdolSoFpDZKRIgGFVWMQu1v6IpM10Di
vRdZGtSYiN5slrleNn2UZGemK6dfPOkxTQACpYraw3GN4ZhgdAEGVm/M3pybSq+QfFvt4/o0qwBB
JGRPXz/vJ7t6sOBRthTpSQPsz63eZN6XOztG/Kx3h+HMETlJythWeqoQDnkm4pl9tK2WPYGqj6r6
Lcnr5EeFABy4uAYjz1nrN3UBDCvRTAb6nNF+F9uY3qMG6FU+UJIlWIj5dNQsb/P1s3+y2Q6EINzg
P9iRx2oXGbLtMca77ZsJ6PumUBzr2V29xQzGkbe9jM+59n2yHnIKNCPVNTNF8uTwbOVF76RoBndv
oCCXuwmGwH3TOJMfu0K9rU0kPb5+vmMCMHcivGSTaRO3IqAD52hBo24qxwCG+hY5rWZts7K0dD/t
kHTy5eAmP1Fnc5+9RVV+yRxhoRS49kXSdXjt4upZfmsnTmrYcGdeWqTH6L3Zo6eGDTwt1e+r3Cr5
Y4WzbWuBo7s5uc5vWwIIOXNjfHJEGf7QEOTrh2V5PCYw8W0tNNl1b17RayBg3O660qLozGadrkJt
CshOJ1NhZGwdtW36dGTEkSzyzSq7aYP2hXqBS+lfmgPyRlgFJWz0kw0aRMc6bmkx2tIEy/dmL10R
aG6eh2Ccjb/9qGEI6zBfcQj3zNUr6vCgIT8O49XIl7eSUm+rpku0ATCbnvl8TkKlwZfMfUfAXKu8
lZP8Z0BemRytinzJG+MbpdskiQmHxSgybYNYRnubGZN6CURvLDbwBLA0drziTKZ88kHxC0CAwo5a
8yMO+OEvwFSHOsdQhzeZKOb1PIwz8OcBkFU5AehYke1ff1CHRQ53LvMhA3E0neKYI3l8EjXR9x0G
ugtDyPoFkGdV+3a/THjFWsYF2irZJklXj5avV/2QpfnvnfSfZYkZtGFhFJ5204DCyL62tGUvZ6N6
LJ1KIsYzDqByc7xVtWBxnPTKcWKcUkwjGdRLGxI2GVyG7fGZr+Qwp/r4KRbCUZCzV4lN1OIOd1xP
AZYJkx6YXNwSrLZYAi2lEVZPXv9Xg9WPpXhWynjYrCoDjaOlJEDdQrQ2zBEYNLsKpgtIoCS6AF56
rjA/CpQfa1EdcJqpJtGQPlYfNiKlLHDnVvdencZOYC1zfl9lEUha0vIh3Yx63D4NOGfUIbmeZwEz
HmIjmPOiucH1OTJDtLv6C9CD8FWMuFYN5GREcycsL1LuvThHydVKlSdFY+jvC07Xk2s23fevD8rh
B/mfpyCuwMI36Bqe6D3Mqd0imaxyPBGIRFDfldqdqXUyaBDQelymUb2BM9O8l4YYbufMEWdqsE8O
xwoNWfujRB/mbYeHI507pbCNZdkPmt2FnQK8LSVZgvmBZcjXj/rpUlxuGo1LXttxbj9MQkoEcdW9
mcLW7l0FtaqoAGvWwQz5eimXX3309XGJrsPhtZdtH6toGIU+GwKLkH0JrDRMQVn920W5HiCP2SIa
RlNDNop3lWDs/lftjf+8z1WOzqP9SIDVjwJsVWfOUEEo2U9F0/7MuDk2/Gtz7YIml0vRZecm8p/t
Kl0NYy0raHCfjC4qkVgFapt7FX5lCEXJvcL23A0TS2vPfN2HoXt9tpW2y6XuItXA2Of4rAwaZt9p
Y+zNkpAaoL2WbQ2vaX5AOoc2lSYiefn6PR7Rpf+zJMoZNFbI8NnXoyXhmMpoSBd172bt4GwH16yb
DVyr5HH0unEvphpUdZqn+cNgGvUNMVfcOFacBQ1/8cxNcnqoMFBAvAG5NRJiPtjDTwUs50C+t/Z9
gXCk9CIQnUpRES0CHftzSJhZ8ZS2E8BOUes/v96Iw0znYx/Wdhl356qScQJ4WpQK0WhpGHucjgYM
I6MiVD3wyF+vcnqWQOow0KMRyWeK6M3hEyK+sSRQG729rjRuoE6ejkXD8BbPMj9zlE5XAnjDmSV6
k84zRTxcSZ+6URLrsjemvFqoZWa5tVqlR9UqlefqmNO9I+VV8WAEKGKurNrDtRKm8k3vyfytjj3x
mk+M1IBq6ps4BmrcDnF1q8F520DhNZ+V0TYJ+xIlrVIAKoXWEjg9wONUac5lQp/sgQkiC9cDWNyr
Y9Lh71qUpkZ01SneRjfLQq9L+6Cau3inp0xFv36xn20BEwRswbGLQt5o/e9/1uGNmBILWXiE6qZy
py6i2lSJqV1+vcppqoUSJzJJiCDRMwTydLiKjDrEDTCmekOlz7hp6fEw11VH+DhWCvFgcl6BOcjw
60U/eTSHAo0iDdFsJEnWr/aPR6ulXkywfmryZqR2pWmKy1lkf59D0eREynXFpRCOjkOfk6jKNM1Z
Qw1QRFjEoyupKoq+FXmUnUmQPwath5cXElWYLjG+J0km9h0+kQ2Qq2+Xno616sSQrDxp/3RjJbk2
ony646Q3DNttS0LZ0iwEFAqQOKmPXrZjB6Ob2BeUwXYO0aNQEAQZB4Nxe73ANyX7hZ0jnELzR2Pp
nvQpafOtmtnalZWqKIKjJI6fkAZ3BUuayeFU0ghWfwsIFq4/TYX1faLlUPsNsQeW2FoP+dIxoHAA
PP6BoF//WtYWvxE4RB+0aHA9AbEdfvV9Tq/WyDNRh57O2OEScKjyvqhlbfplXZtbVUVsMaCd8L/s
ncdy5ViWZX+lLefwhhaDmgB4WlC7k5zAKKG1xtf3gkdUFvnI9mdR47S0HGRkuN8HdcU5e6/d4VEm
DZfwY5HLDNEApTYa836yCYuRd7WBX52ugRe9Gl1J5pWQKcNl32fUznKvygfXrCUsmQ00RbhrUaUJ
OzJGfNFJ81gMMAqJYLMivMyCI8eN/OJTm7tu/GB4zzWs1fRePMz1g5GUT9pkAi+oGtF8zhTwvQ5i
9/ygZ+Yg2WkTp9TEjSbK3C6JcLxmk5Ji6RsmTXdkrBF47lCFNIvUnAkfGP7Mnx2kznNVzG+2wbz0
BhMbjVpqeqcbuGSQO16LrHoisSYnTgilxS5WxreQpJTLwppNzaEwrEOpRYshk7xTempxW6lau4SB
Ebil1MTLsdXyjcr8v5nqwFzUGTUHX2yGLQdAzJlFIm8gL6hnFoFvPl3KySIxb7CdIaWeHAUDXIeD
TFTIU9ZXBQeyCtG3nkuLP08Q30yzHOGRW5OahrjhlFoB77LXx6FOnsoWmyvRgJY7Th3OAH/U/hdD
sYIqxu8YA9rmn79cX1V6/OkKMzp54+tU93VXShprA4FoPHPA/GauBd01UxhpQM/z3+ehPAW7YKcl
6ZMQyHhbaW2wevhVtuuEqQzsqvGs66YYxut/fjN/n7bQyVAROZ1t4WSAIzK87KnVSMsgupds4N5T
nCk0gzObka+7TQq6bDd5PehEo+L4fIWSkkXWoFvZU66Qg2hMWKuCIIjXvdrCMe2raPnnS/vmyE76
t0S5E/EGwuBTjKlAkGWvJsnMslcx3ZRUw+OI0M9a7iiaiYb3S0gA+VdsCraQ8cOFShf6zEL95ThI
uYAcJF5TaM8QdU/2RUo7Dh51LB5rhGupoaN1ULTGO6aCFF5AG/aWKT/RxuYRL8pRGc4spl/eKo7t
3AGOZ9DpaEafbElUI/Lhh6QSlXSpvuclfpNUNQc3HUWbAjnX2urr/Mxz/nrJrHWwvGg3sr+mmvf5
OWdTZkWsg/KTX08A0DEWl3YhEhpAWmN9GSc9Tvq6TQ9GWdULc6rPKV2/zEJcM3sHbjyjz+qsz+P3
ehJgJ1DkJ9WrGnfU1GEfTdq5XehvpffHVZ09LjJBmlq8zPgJTr+cniI5wrBUe6ISW0u2nxHJirOx
tnZ54SftzM0QEldFInev1hjcAIT4YFREjue5E+RxcwwEU39oLAJcnJxoD8lNlTGXcRN1GpkofS9e
Qx0xd22utIcu87xFg82EHJME+2lOt3R2EnnvxhjnL15GWkOh12nkSrxtilOXYxS4gHqkNZbsQiem
tcMO4yvd9CDIvRzgLffwfQ/g9l8UeDXIZRN5Kh0dGNid6VWYJDziJ9eQq8yNNHa1uJL0DpRNxoLs
2yLU8o5I01zSbA37U4leCNf5olEDba+EftfbqCSLizxPZdWuskw8Cq3Grx+iQdn6mpq+DHGoQiDj
xXXSLMDlOsF9bWyMNt1jjf9shcYEnJ83pMJ4bmqY55rPDw+fENPsTOVkqT1N+Bx87MXlMKhPU+V5
I0CjLgXwmqs6GzFJ37ATQbwo9Xl4CYbZ6jbYRrGZErGuGE5TBWnoQuQOrxRBMH4WMjVYux8M9Xok
vOEocU/abZZYwpkPC4Xx6c9W8a9Q+NMI1BTptZwssCADpD4usL0qeKqx+7Y4U0l2ryzbgE4LSZny
CA7YGW0gK6VFwqwnibfBFOVPajQkpk1DLfdc3fA9dUXsT70n47x5JkxIuLFaQau2QybDiJCUlnyp
0KqGXSMMzeRkuRgaq67tgJgknhm94AbXJ7stsYPY2ewq7JpeftYT7LR2BWzDsyfPGLzlkPQxApi+
w/cN0QYcWy5nmMEsQETaEtZ2FDpSUhcvUH2Eyo1zkpj1vhvGFRJoVVr0FmlMjiEUGuRo0YutGyhd
2UjJxwTA5ZEDeQNbbNCcsOrzC45c/iFCBN7aUp1PD5Y3jDvZDFPPCYraP7RxA6nEGgUMImIVT1dE
v8eC68eFsG57Hao6EJbo4Ivt4LkBPPocRgJgEVeKW+tez1vpJmzqJF6EzWg+J34+HVIMifISXJZQ
E8jU032uVPFi0JrxgfokeIFO1JjxCDo23tS4xfjGBOxdZXFqdmi/8tjaNUnuP+Y1oCY7IsmYuDXL
Y48dBz2AE6WKbF1tqmstTwvLEUkXRa+XtNpL3E+lx83PtWKBuVQAUkRsyC3Rprl4SBv4CW5kyUO0
Kizy/ty+zHLJJbetF36OArJiNxAlv3SjshnGQ1KSY+eA4O+ehiIvxiMkZiG6wpzsRY964WkC6rGy
7XHMSqFQXyuil5gwDSI/j9bt1A0dYOts1JNDH4ioIlBmCvraoE0sOHnl53cRpr/aLggjUt3Ij8Wa
rjlVCZsQpnZFwx7WBucBDw7RqBdvht40v8hX5o9IWjD2yEXk+tZT4CDpxHgpy8nz6n0qCIGIPzeS
ZyRzUG45zEmxXfutB+Zw7NhhpKVsRceRVGhiMYpa6ld5E5NgYbRRu+6VuiA8Oa6KbuEJZjAHjQpj
vEtNMXmjzKDvRzUi+ivwZA3ATS/pB6po1Yuq1Grp0BDQd+DVIlyGgwddcCjgjQAFArGFOiUcAPuI
pK63Y2sOq1n1yT9B0BEsyLxRpg1du0zctmo0CgvKNPLeqIdAdVOhhN6qtug/N1CRymt/6IRsAwq4
iPcEslrhRdUrBup/Chobqa3zLc7VrAROLkzJSxB4xtH0TJLBCoXYaewvil/ZUpEaB65TmZbCmDFf
eZ1eHiFmCu9tU6DJJq9WgdQ0pB7chSTyDr0KhmQ75JLvr5ERW2spYI/k8NIntSM2Si67sdK38nLo
B/J21EJPQqeWvDpdSnkHFYEuJJSBKDdTg1CXoFXWyNJAkXmij/F26vmGUPjXIBdyfridm0PxYkBw
QJso0/lbyjzoewtLMUnbftKBfZND/7oTm7S0SwqkD7SVPW0hCUM8LuLA8zYNcBHDBimTvHRSiTxf
DoJJdAlmY9rqYzlbyBa/wy0sP9xpIb8P2pkUh3ZglMGLUoeasprPj+S9p4V+5cfwzLbQMfMdzQS4
AZUZ40aaQ3s1VkthBPqpTsY8UcrJneFx5rZrUFW3E8vse9nGVWPDFfQRX8PEseCXjeGjV5sQznAQ
WwVe92kIV2Yr+b+GqUJWIHdmrTM/NZLsKF7C+Z9cOvXQitAr7aqaQtUtKVUUMxgs0DiQE1iz1NuR
HlgDBJUcwjrm9OBB4fI5qMrTLQIfCxW6VzY/RzUv3s06Ux6Zy2FW5Yqv/oqjsXwuyobtmS6EEXdW
MYJ8NVaF8cTDnQqnaIyBRS8P4luhCKXUZX/RkoEErv1VTWJDcgMukl18I0kLJaxAoaphMBS2FoTk
8lEoSDqbpUUK3azrKbFKYBYcsnJykTD1XBhto7USuKgpHWZ36k1llfucyZyyEr07OdfrjN6JEN3h
/tbuRr0pc2oUdUgUO8iiB6puvunKgxVf9EPKjdCsUtpXitDsIbfJN1GW6U+GB4LbBjDS7k1ibHxH
yoXwmYlDTZ3agjVgK/DumeK8ST0C/4eA4I0jsCd2khRXGrMAaYjG2aKCAVWIwoaXG2t9pC3hqp4Y
seYpYiBA09Ib0+7bUF3GScEpPcuZZO2xSMUHNUysn7SE0wD3VdlqbMAiY90Q+c3qUEjyexDVeuJU
Yhy+5CTRpXAGomSnNsnUwknKRcgnQ97LLgCr4aGqu6BnH52X0TLPxhjOZgx/CsBFC9sri0Pliq0d
QLGCmIb7SQiTdhvTDYc8kZe+bI+Vlah2MQldsWCmGQOHLQ4fVp1NEMlEJWgfy0xIX8qQyPc1aDBx
FY0hSEfM6uNW6dJQh3UH0MeW06T5qal+81hAL7m0eiko163aqj7LjyHfqplZXCONKi4zkgBjDPsF
O8KEY/cy8+RctLH1xxe6KbzopdJkdCFSZtR+EFrym5Ow42lHgyktBskSIG7lkjVsqEQTjZMB292x
MxEpn4Vd+AquL4XARdnUX3mtnEVwDQtVuWP2ViPoXZMMiYI2AofPRskuDWrWCrCBcVJX9RjT8OiT
tme60EPlLSPqTL5IfMU7hI3Y0xhQByB5NZayO2Z1VpmhjlSggk0sXY9maoXoFyPtjsqHaOxC08zi
lQS3JLHpannmTcZU2zugSfrxoWff39rKMBrtqq1hBS0p5tYt/RZ6guSYqSz5/Qhlowdd2azYcPA1
5RBNxq0VTaL3qFKBmjZxIBX5cybqEPjEqZzaZWv6+lNlCtFo68MUXCtqKUMv6muCl1tOgL/ovAIc
HlC4C1sdzOjPgBQRqm3kgdpiMHa6q5pD/miFUgLiDFxZvwBwIeOgyU3+RMBByKFfFKVXgzQG/THx
qkJ75/m14kPsoWICsRmK4rZkmvEXjVXJyT5g0gDa3MjKdVpWfboWtCittkoyBP6yJ1JO/1nAbd0D
L9dvQ0ltlSXNf+kdIMRYuTo5MLHb8CrWbtrjL1rWrdLG7pDkakETqS0nHGpKu0OkZMmLqGGr0TEr
PwJiKVpXpCIVujj4mhyxe65SVLOE8qGTJnlA7Sh2w0GWksm4HFUS9Vb5JFeDa4Rm7zsmH7Do0q0a
IiYumVATpYn7tzYaDcFBO5Y/ppInFJsxrdhEVDrSTZtej4JFQU3TF6XRR9aKsYzjpTomsb+HyBGS
Zko105U8TnLQAaAxLY2OuqrjtTm+IYqZ4iVC3Z6dumnUP7sm6MsNxxhQPlxx+loUonEsxk4QlgLW
/NGuq8bonS6TQtnRmIguNQ0M5QqMXWcsar/RFXuMq/qNk7J4C7mneWKKFvJlLmKosNQ+9dEW6fIm
lgR1dDqSX34JnjDV3HIOE8sqbMV9xGGVGWMMiDc2u8qobf7G+moQo5IzR1oKxQrQTXXUq1IcloPE
ic1VUnmsbTKKRG9XxFKxT9FnQCnofYLb057k4IUUJekhSVHg22Kpy89DULJ6dwaAIsfrSmnh1wIq
9hxE91L1J1G1m7YLswd2YNHCHOrcwUYGdLjQMHBASwL65Vh+yZomjyNrblRNvlN3KPfsQI5r1y/T
vEIpYSml00FV41ihx35MAnk6haAZgUOsMLj11UqsZXFlJLB+9kXOpBOHlSTu40mSL1OrLTVHrXzy
O9u5w8lpRxR0NyHR83HQxOFelMY4g+k6oN/Nq9qq3LwWDAK0TEHzHK0zRAOm1NTuW53/YechHSU+
KrV/iWtZfbfMyboetV6KNomgA8cTyLPmNJd692LZThdpJKih3Tei9tQBpVRhvQpmvmS6HRBkRqnU
HMnA1KqjXAzTi+aVebWtxh7Wt9fNhGaAuZzHWXDee6XSu0U3WoXoNOlM9JPNUb1JsiEi/IzXtF/0
9TiCOtfGSbdlWMDW3oSwNbldW/a925MOdkxa3LF44HsWPgn50eCEGUk5a93IgnuBDfuz4flT44D5
FHGwA7biq1cEmoSRnAZv0HFT5bYZaB/gM6r7A6rZsVt7Fl2NFaXQ4b2E9cbGNBu05zkRtXBzsNOa
W+i+BQZ9ZmxFdoLU9TYBghY4eUFzilmLjAPuLSdOLjasnvIoNgOOK3KY0X6Ih1cLAjn8rgiI/6IV
WvWCA6MxckCmNsG6oxq3OOBNvAyy7IMYojraODQewf/k+CxA5gpedIQIaggbcAcp1EXglNK2ktIR
Dq3SUXBXhKC9C/uZ2ajqqYEN2YvTpRLRc557MnRZ8P/hu/K1sHI0FWDOWpC6TFnIPa1anMsp0EaI
euFlXVTzPag06ecwhPROWBDbpyHoxyP94/4ijNLR26hwCUo2XIVwhHjik0Wk5N0Dzh8SZ4NhyA/E
0qTg19BjI0wZFOWlC8La21rThPJyNGp9XaZG+TZ5sFUXMrZNwW4nNUhdi2ymW9CL1S5QKEzZuQ4l
zE4I670B2NviiG2akVKmYIn1OtGiWrsA9mHA+uzzlLM4eoJ1Jw9sfOnmqjuMZ3BQPQXUvpNWIxRH
tRWjwzhJ6tNQGUZny7HE0gmYKlAdOeAUaRuDVvd2q3fNwzTlcAhyw0g5SgahuRuAhng7WVGpe7Ts
qER7CPT6do6KuJsgtO8tpeiDRZ0TK+BqkWFceIGqH6OwmF7TWmhUh7+rfA+SWH/tS7bNtsX9egRl
WMO/DQ35CRtpLDNkMES2lyfKPWU8/ybu4D5xOg/lzu7Y+Neg56zisoQsi5uLoM6YAy9ZAEw9IL0X
jagO5P3xOalwjSFQUtBoPeaRggWZ/UCd7XUkzWAMiQSoV4peNffVEIXvZ+ric835U/EL3YVMbRLt
P7oWurb8/x87rDEzXeY32Sszkt3678QLL2G+TuZtlnOMzZiPs00ePcfhtQSr7szop+VZ9DufRj+p
YUlZYYmG0WavHKIO7DuLl/xGPTT3+hXTYyE5YbsqDLdZ/XnY06L06agnzYdMMQtfFRg1UXDZTNoL
LMytIFT2UEHX1Rb6qDpt3Z1poH8pM55c6/yrPtzpWIeU5TU91wrRzTC4vz+B6CTc9gYmrKeeaTbM
D+7//2CpEH4eDqCqKMYeF6kPspskqTOK70RFA18MzjTG/nxhtKg/j9QLbe/JXZe9DkJ3QQuBkRRH
NzsONTC1mqVs3f75+f35reHl/TxgkQF+r0mveS1ieuDczSy8/PMIp23Fz2/IFzWQlhW+AO40e6Wu
Zs/+NeGlH86M8aV+O78PqHGQyiJcQR34+Spoxms0+aTsNdvUK9U1VsLmnyVswLw4GeLkRg1TrTXm
IGev6MgXVfoaSOcEaic+gq9DnDR4sBBKcJS4Cs69rLKZbBNW/7N0q8W0ta78y8kJ/jdf74f7Nr8d
H74jDbdsDeM/ew3MlijoVdlSc1ypebZK/HUm/MK1deZT+vZ9+zDiSeNMrsa6MmJG1LEReaTi1eca
vt9+rB9GOJmFqR2zH6By+SoK4lIV1I0OBdrztnF9Rn/ypQ96+kqczLgert/QaMfsFTfFBkWoMxoV
O5rEbasDwG5HlOpllL1V0llg1LfTBAotmDOzglg7ed8p1E8FzeDs1bhByLFNf4bbnFQHO16pNxRk
Yjc6AL+/GfejfS426dsJ/8PQJ98BTZlRD2Uze+2sp3a44/zn95VrKq+ifxSSYKUqj/+L+ePDgCdf
BcLmTBkrI3tN+eKs5iemfkcEL/7nUb5/mB+GOfkUJpq5Rgq+jClEWl5fXoLddkEanRnm29f/wygn
rz8ejUBpKZW9pgYJEuxow3D55ws592qcvP7yqApI6LldBczcZkFhSJr5FM5AmtY5f9W30+6Hqzn5
AAQ1JlZJYqzcdIyl9mg8gkxOz9wy6csoxDnTDOY9lyzCxfSTJ1NOua/K0yC9yvrQXyL6AlTb6T6G
9mhyx2DW1paNf6AZqRCzlCUO+/L4OSIZwG0HFc16VKeDnVq66la50DlE2KooQwvz3A+d38Qv24RZ
hDETp2Y3w+fZ1Chp/KbzSmdGa8DnWm7rT/WDf2ddUUPdBPmR4JZzi8aXm3OyE5I/j5lGaRNKChuG
1IzY0T9O3sVoviMVo2V+LlLst9PzywV+2OCefIpItuEKpeyD0qfwGG7jK3OjXyJzMyhA7MkI8wFM
v6Vnptk/7x+gSXy+Qk/qag01BVui8WayfhWFA3vsz9/Mt3Pah+s6+SrHvI5SWq4sSojQbEG6ElDA
Cc1lXHUPKkX1rH2ygpc/jyl/eVssoGGaOutXEFNguv98XYrcFjNb0ntGX4xGhkLEEDsGUWgBkcRG
GLpNqfAk5wKTXbQRgBQcK6TqdEptXEmDpYA81qZsZ43e9BzjI0GF0yt9Y7M7bootmiCDMB/TosnS
CsTYp7Ngxe7kycQprsCQ9mRMkb8v6j8xl//Ci/Xh+X4JU70Mmxe8udn/obv4lL3Wn3NV+aP/nXUp
qz/miQjxL+dE5FM89b+CVQWE8j8gimAdR+inMt3xov877FL5wcNl/gOxKUOYmSX1dd42wX/9S5C1
HyC+JA6cs9MAFcc/ybqcp6j/+cI12AwGYiYMGaqGdlc6JVHqVlMWXZtNR23IBaiFLe183ycfJIxd
XwCk++EmXf71F39Msjzxe8/jod7CKUFdF2IDLqXPH0GlpkMoWYF8FDISscRATRZymAeUFyE+9fKj
KCXUVL0mWgneZZreC35JDa2Uz+UT/6YofbpwOJ94o6ipYXM3qMx+/iH5lMJfrPP8WCgBXVBKFV4W
giROh2BX1k91mnkrJaQ1lKuBsa4q7d2v+5sMEooLRl07or24anMrW6VKf2vkdQhfW5WuZdVbN4Cj
lz4aHLesIDJ3CB/dxu+QkD7IegEHO+zzM3MmeqnTB4llHxs5AmlUOEh9To6shUaTilAM+UDpzg8c
NK0tuTsvGkrzsF6q8rYV12qyVeON3yyrZp3UVyEN4kur2EStbQDOEhz9Ld+mMf3RFVL12lxM8qIK
bGYprpfyu10f8sOY76NwaWYcTgnUhTUOwN/VFv5GL100PT5J8JZNmQk7tJ4t5VcttmNhiQhoOvYR
ELR18Et6BD0/GkRsbaXxALmH0nyeOHDRsp86mCQlf8mkrY5c29jM9d7MBXfcOkZBOdG1OtdCQZVi
7F4p1TIN3LbFM+gavTtoywQcJYHiqgOAnBm1uG4viULQOeleFXfGg/JAbDhENoPuGsor4miWaf2L
gzAhWMh56N4L+26pr579BR1KwbClX/mV8Muii4BiRF8O6dITII69wB3rKGMFh0lxmhdUACVRmUgO
doTAPJbiWrMQ1tijZscpLWBbk2z5EB2MjeYaNxhI0D17b7WxNCGv0z/e+c88Ne2m5qqi9Wg4JVP9
LSGhK2+lroC/0Ec/hL8mkOxkqpQbwoSsi/7n0jtY+3bnHUfD1m7zXbNM9sO9RffkkGUOAHfMo/7z
RFSXM26rpbbxrmlVUniLA2coDuwOh2GlXHYCAi3bokNkxxfWA9Xi/fSQPmcHU1ulhRsNjr/0HHnV
v0ee7V0l+96x9tYmWIhuTWy3UzyOG3M5/PSdyiHxhmBTg5aajdY2geSOAgBpilO8R+8W3tJ3JEeR
uOlMR9uScrLMdz3denAll/BMcpcb+pCt6I1tysalHdcuJSd+jTf5/RitrGtzP62sQ7cAj/PWHZOj
dYVKShid5Dg98dlCPydwvbM1iPqX0iK7yq7U2LFaF5VSGBN9hzrW0UUaHX9Na/9ZBv+FDenDDP91
GSTouf209s3//t+Z4gpLnzzHFiPaZZqdt8d/Z4or0g/OsYTRMWFBjpon379XPvMH6yAEYsB3JpPc
bEn6e92Tf7CGzoQfEJcztxO3+T/IeP58asJ7/LtuxNrH/hLU8WmkcieXHmA4Y9xbYdrw4dOLC+Dp
2INE6kRXjOQnKONCDZV08eH+fLMCcjs+LLjzwEhcYXSzFIIxYDn8vO6IpOlZ8J0IfAqm2O70SHcU
Qc7WEtG7Zxbbz2fPv4eiOwBV6i/n0eeh0PcHI6Djap+TUOLETccEpunnjPO/STr/s5L+HoYiOB1v
JPczDuJkvx76yMTE5LciBOmeWJnBshY1dDyj3m2bUOyXWpxIqEyqwVw0clTS8tfpiXB2s/onZLGI
E9Va191JLqsVUeweUV5SXszpdoZ8URA6PS8yevhaWPGR941NStaM453UjUzeXdm/dmEgPBAHQurG
hKF5DuLtjh3tWZ/2TDBeR6ks36ltXz40vmTsMLU8a3UkXiGnJV2sI1+QBDixJJ8Ln/ajNUmojP/8
2L95FpwToQTRl9GBUZ+cnGWpTmWpF5t93Bv4S+jmuF47pGee+Ofd3O9HofD18HrxXxUO9ecnrkei
yi7FrPfaFJCq5yrtMSj7gg6Id85eY3x3RcSkc/aF2Qluen7RP5QS4RGR1lAgHkSMtSxHkQjp1C09
ZRkxH7cvLK2FrBF2VDtFHDqjVi3brkEfQrJSg52xupTbp1iMNgiK3nxBXQS9uUqtC4VOUS8fCRRz
YrYJQa+4WvrT1FK3ZVXsp87plb1UXXbhVmycor5GNWQHs3X6V9RtKaAnmYPSxgkMceFDuI6UykHd
sBTobkbTSgoK3r5ftXcR5eNVjFTT8lC10wiMrkb9zUPdNUVErF+zGV8m0tZDz1xIR/K7nF5fKqa/
kDviJlBCKcmFWcjrrL2uosr989vyG+t38k0pKq5ElMsYwgGefL65hEplXV5L9T4PQjLWwow9TCYu
ozh7C2MsMyOhGXs5iBLiI/18FTRdcCvF8THE7rXUSO5xgQvou7xKezv1RLqk7T1+kmWnvnXSHIkX
qZObdll1FaHEufSivCDVa9ohfSNoOVAUR6oHevm99JoUWrOJDa3bWXlnHPTZhZAJMA8rEsRulFgv
NkTZ9TylbFyRGR6caf2c0HT/fqkRzsyGUJn7wZLw8UVDlCoWUas3e61m840CLVwyF41bALH0g8mT
fbd6il2BQQk9Ivrl3q8zmZzZQYQrYelO5+mlHUqR5Gr0+WFtqootiR3GNI3wMTA++Xrwav7mNk4X
qhqfe5gnlca/LgB0LD0jwi1Yweav9sOXIrSBFjSG1OzTsVcdlDWlU/uEZTUF/cuaZJpVYiKW7U2I
f4XU/jKis8edb1Ydag5M0yw4vy3Mn39Cn6mdGMtxuxdMQrWQ7kQ7gfSlFYG/+pk56NuhWFZxjSAH
Ek+Xg0wNyrKe2nYPBw0PhjpKC5JbxYeg7YIzn8nJoeevO0vhzYBlgIGEc8/nyxKlxqyBwtR73IvN
MTVTE19mqlz1iOh33Ay0hsFEqbKv4n0giaToyVW91IR8XBvIPy/GNteXchPVxwpO9hmXgfR1NuaA
y6ooYj/SQJ2cHMl8I5/62pTKvV958qIO9N7WdJEEsaguTAcYdesaPuk6VqPce2WouEofeWst6/sl
4iZ9pSf9tBaEpLeTqROPvjaeA9l+3QXhI2PRpqY4e9tPrTeq5wc6QIhiTxwzLJasyhcBQcPIv6ts
ZaBT2kT1pO+lWU745xnuy+oBLIAMMkxSbBkg+5wcv0tflFojyLIdekFzgfWmcH3Cmv/pqquywWND
yX8QjOHz+Px+FJ1VdOUQqbtURPAmkgxpAwo51yH58pwp4VBCmJn86jxdn0zWui8ilx+7aZeO0kop
qoqeGmJVNrKlKxDz9PvO/eeswVmD5/N//3tT/+WscXiq6uApSb4tuc1/9O9jhyH9sCBrsQGCuPPX
4eLvY4cu/rDg8c8vBOIwHJT/PnZI6g/8SDCAmJ+JREbR8e9zh/qDypgJNJ5+LUYh+hH/5Nzx+V3h
E4MyAKpihmbNvY3TgJVeSpO0F8P0uhpENHSlZE+iedP1yAuDAdnnhxv0zWHj8/f912iA/+BSwpfT
MWd+fv/1yO+HRAChboS4A9MrefIvenLCc6U55EpAsLJqhOt/PCYzvw7gSQR0APjv85hp5AXUmYf4
moC7iyG0WF2bYVXU4ULscoo+crwLLenMdPLNbcXJNZfVqaVysDr5BDu9s3AEJcm1PGnTumvMTTNA
OBTMXRLq53zTLC1cw/9sz7iv1GShyTPgfF9Z5j5fI/v8DKaJqF9bF1q3NIlRD10zfhUHWyJor45e
Q7SSWXbf+jdSdBG1R7O5ULI1tbDKc0SQXjiEpCdrsiPPbYNX038187uh/BW0l2K3abp3Rd2Y0aJt
3CZYJtGtWl/owS7Bf6Atws4xAiSvK7N+mBpKtT472sqRb9tqUweuusdsFCxG5XXMb9XuJsiOSXAx
GQ+6sJqKlWmuPO1aMdxCvhLVaxNTzuxCLGXZ7gsCPYVVTEWNTJjVIK8FP3AFIrGUa9PbKCtjqxT+
73qOcWH9nJ70wE21xmG9CB8Qiz6TnB4Ll0iCiNg5hDqOB3wU+SXmeUdN30zxYTRvNBNUqkdGN2e4
4koun/FVuOjJ7EJ+62BJEzCTWbbfLmtl09E8o6tnK+W9N115mVsHpJqCWWw7rlhzhPHeoNsnobQN
d9VAxXBipSzwS+7EYltQr7zMQgcVvo51yief1lryLviFW8U7MuyM/qGl5qmuSPQN841xbok72ff9
9Zb8zsGAk6eyuz5Z/8vIrxB+W/p1H6b4QXVkSipBmu4oqvjQPU9dmnWo7LO+BBUplLd5o3b/9Lvg
Y2ALRicBeCJUiZOPcTSaJo5HXb1uzKdmbAKHmvfk6EWP3YB4lDP7sS9f4fzpMUHy2WPAh7//+bPQ
BLlBfV3p10lr3XlBEdiGjic366L9UAXn+CZfJjdzxlhR6mZzRTvhtPvq9UYntMqQ3A7se1H9la7a
GHdGgX2pT3e6Fd6NFdaFP89uJ81pHiqjQgQDfAksBojdybF3BAwuqrER31aj9tAY6yAlLpfMVrzY
ZlyixSYwrwr0YVHH/ZrQOd7lIrgN0+5K7zPTrltT2cDIyBe4k108wtd//n3GfI8/TU2Uz3DiAvUD
FjzzZj4/g1DWUKLIvnWTFQdsETxtgxK1udZk1+JUF9qquB7jtbQcNmK/IAMV6XRQLIQ33Fsj5gV8
g1hbbhq0bg7V8UO1k7blBvjvimz0tnJRFlgHXBdV4PAv4pLlz0m9S9VVcsixpgSDv2GJAVMFhmIL
r8K+3uakctj6kWzTm2Ar76rHZOsvg5W3KBey4WSCjQ9bilzvWnv48934PRF/vRsAjtiaabgBTxZA
2HWmhnMAs+sdOEXlhaMXximkdYSuoojF9L3L7+hkyJfJjhsxIBwS/x97b9YbN7Zt6f6VjXouHrBv
gEIBxS56KRShzn4hLNti3/f89fXR+94qK7xhIR/u291InDyZdjooBrnWXHOO8Q23agihAQlqN8/4
QoXaqa/VaTwkP8s3fg6jsmkl/P06f8Hy/3adN+0hGMAjrY3IukITOKqzPZpOtGvojpdbYVuwjL5L
3NvX9G7xg4fhVbovjvO+90ioDe5SeRNETnCKdtY2pFF/UWC+OjRl4nJr9aRRukLtZhFRrO6SHgkK
N1HxRC5I8BHbOj7x1mEHG0w7pQdjG1vjEOzGs/QwXWbBJnSlou1SM1zBVuPW/YYRi7LcAxFeNL9l
AlGe5+CbWH7puktRO0pjq6/ZXWCXvrqtNslDdSrv5dQprzA0N59V3r9K69v7RpMY3SQ9TvIIbvb9
FGlgDu7DvMbP4l66l3bLfXJs7/I7y9a2wov63Nr5AzG4jLGYX6E/1zoieJzB8klATbCsfs0nj46R
WTrttGvGM7OvTHAKyWlah/8ua5gzeUbsc1aOag9KjzkirHWZRpiagya+x1OnehIDzGNy0FK3IGGD
tFlPiPZ1xUvnZ1/rq7Dvd+YL9t8X6TTc5b5wZuNRoBQ9MFzJ8bmxeFx70dbU62qR11zeh7rcKip0
dl9INuPC2MvDLS1i+Yjs5PT3p+8XtP7Pu0jVAgZTWXFOH9eMOaHGyal5rsEJl9Zzv1d20RMaYjc7
1hG0M0+AIVT6UevoZMgR+n7Sd72fHYoDCkLXeih3kyf7sIqI1n6hdZ6dyu3fLxFSzM26RveClgIH
RmYGaCdu1ROVWk71giH/ITM3cb7BIUAundn4Ou8jgG7W/0NaBXZreXm4C8N9Fe8y40EnTrbYidZe
Hw9t9UW1nsxu37aeEZ602WEuOwdbjPP198r0w8Huyn33Pt9HgYugWXkoOrsRbZmB2o+UaO9v4bl6
l3WvL5/C+dVs7qXJ49dpMGYMtSJnHh2z9zDnrMJ+iRxJN5avS+m2tTuP+zK5Y5jQZNgON1nkx+G2
Mwpqm8iReO0s5T4r94P4ZOC8m5O7JT1V9SZK1kWW6i9ODHsp7lazU29Yrlw86cqdZbm8mEP/k4uv
uw0Nz+Ritnb/BkVD0a9pf0hkvwQAKGz0+W2mVtSLbYElqdexuBuKlxJq3zCqzFR+RC5GLSEh0bQZ
EyBvUKy4B5rDI1pEqS0my7YzQ1tzdQaHYyTZjXHMp4sRnYf+1JoxCMLnGLNHgfSKgaU1/sNSRlM5
xrCGi8i16GKpN696kMutviyReCkw8WNrTHYADRSvhn/vLLXxyc5xW8owy0DPb6IMI+ZhJZt9fCXE
PFH1Mk6bCw2aH21D6aaQAIK/CiduVH3aKvrYDjHRBXFU1aDxrsfDVRTy8eOYkugtAJbwmuh4R3uJ
KEFawN8ZJax1/j5KVNGJjV0xDMoRD4RLkrarLmGztSpj35TKPzQXrBeERINZChdFnI90mzsjgBOJ
xWgSL5IZvBDWrPkUjvRY9WMI8cuOwmDTKWyqQv4AweIuro0HTS9zTiPigzGr2T88yHI5lDUaeRsQ
zjmM31SWrE1TmIvycgmacaPi441UhE96XfvrsMZd8jKwucWfQYc+9jLXu8Cc0aB8IFsEYPctdGiK
lc4wy1689DH6PtRbojNIiN6miifv7yvcbTVLg5AihSplzV/Fk3jzeAthpgKPyftLV3cCxDZM2cwk
meNEnCy/Eh6su6mk+n//UErl22UVeSVxgTzk3NWVqvfxwZsauVIITpcvabpH1Jknu0j9YWWKk5Z3
S+aoMCmsOyP8VuSDrWBSTrALK+KdKZ40XGNV+UWrH9XuElTPhXiepkMxXefqeW7f6tX0PV0j5ALd
W6xjvz5SLafFIV225rwtalxKW7xqEhYeFDiS0uIMzp3XHMtKPjjJzqi3KQ5sFZKeZN4vjRcvW/y8
UwVrhLf+XPQnTd/iBxchNtSqcFcvW3U+pcJ7yZljkTWnlWM7EHyDrZc40/DSWxejfK4NTkJbgwsx
74XQl5XvWfmszV453bWhO+pb9rjBeMjEnaUdmtyVincLA1bTEp1wbxr80Dj3sw2BwfaQ7Vn5F8Gz
hBczeZKXOzm6cMI2Vk8W0W3cRWEvqz+DfgMORCrvCuUhrh8zjrd6t0+kTTTCuZh3CfdKYKNtXEM4
xkzHqtz0iNlzFQ29jd9/j0rBMYtvksQ91b625I4iT6mIcpWcqAUY9FDMHHa2TeyU2q4ysZztOD/r
xuPQP0b8VoI7nEa5Ir2fzOfe8iWsccqWHkUccHBe1+q28hTmXtonILs/dm3KMvrzKpJHuq+8Tx8f
rzouxtDQAvUSxWHGgV1nmlaZHUnGMDJmQDVQUCrjn1bTCNpWbp5KrpHKx97WCtESEnpViMpl0X8U
g503awKmt2ITzfKQ1u+tcCemIP7ZTMMHpduHyj4oNlJwUuvnDuqG4LbTF8H0MwMqzUnO72IZtID2
YHIU0B5mYt9CR8X0Tz+BorHZA4XHodbo+zk5t+rKhuTOzvu69AfLHfaycSzsXHmiqlvOARIZ68Ea
ek+MgE26WugPGLUDqJlOa+6XobArcQ/PZGp/hvh1wRuAnP8R6Btcn/yK9TCkp7sFUdx4HyWvJRoj
AIQQa3Jb6o/E61ZGaRvNswEcihCE5j5TfFIZivgTxdm/s9F/rxrXuwyU7JcJDd74La/ebGu0DIUi
X2Jlz4SXamE4ZjvtHHiZM74PuEZPC/itV9VwJeZsMwJlO5l1ewgexAUeSm0zvFRARZ6q6Jipb+s/
hDhh4vyZoVQ+uFlhLxWec7ucHIuK/Trflcs+MU5RcbqHuyHhuOgLqmZ1p7I3g3achs5Lldfe5BaU
/I25xi6XKh+bqZXhxv82JyeLno/F2G8zx9co9uRpK7xVZ6k9GYIrhQeI24X+HMxPQz+AS6ltef4W
qg9KhayoPanLRtDvK8UG7mGLUo4vkwWhuZ/nbyYTLyAMnXERYlSU/XEAow7b5iIK9OxKRwBlZcp2
DXpBs4fFbfRNpNh5+NhqpRf0bxIz1ERIES/ht5zXWzZzHuzTLYQfrTnJHK4TzvCxjRK+TidbN9z5
WTr28qlWNvJo6+KdGl+ab6MbSucxc6oFdJpwynSIFvW9FtwFyejGw0ZrfiisbdFJ7oFfdoMTjNqx
aM6t9iyFwTYNOY5X93XnfdPQiWn9Wzlpx76LdxgZUKuBoJvemKXmxk8RVV+dV3a7RJBqNkXT2kvt
G913KXaMPGBd9xUDDGK0D5rNjJhQb1gzUywq6mNe7YN5N6Vu1dPX6/tziAc/19+q7IemPMp2M7jC
tNFSZt/UzNtkBsHGXkCZ75Mm/cSXuSm+PstvQuVHyyYP4KS6yUV46kVX+oH2wOTwUvvK6FkYMVOv
mU5pBD/YHh66u2nhCOwPvOUuG022iXZz4gfGBjQXUjWvTvdz5lZPXXqgrepjn108BGSgI5RwJ7rH
KtuMjhZClMFYf4p7LzJ8fWu5MPhqJ/qShnb5NTxYfnmXfhPOyOByyR4uk9fvxi1Ck/a+p5eq78DO
RZfoK5TuiYyjbX2NE64O92SNi31XHZIX0FqBMz9gtVVfik/OfDfDybW0MX5NJxXobWAd14HH70Pp
klo+T61CviRNYnpDDDNrqgfc02xcTAtjt5csLxHhvE7wqjxAfC55f4dMp7ET1/odkOQn7PjHVkw/
2TP+qIXpH2KnwFGLSIrZLpOd36+MsXEeC4hjLkmU9U6oyaWbFkP8TytKnQqXU4SxEmIBh9/sTEoX
B7WZzOKFNFm6z1r/LEbiWRUHDvnLt05czmNifbJmwlbl2j+smfQqaVqix+LjWTvXX/9NCoBCSIAY
OUuXPIOQ7oiGm4tbGlHxwkrg14VL/3tSPF3aFvJdImwintPlOWONpQtf7cyfwH/eWH4AZdCy6LOD
IV3CpHQm5E/QdKbhLtZYMw5z9LPXz8v4U8pfjfYgZm9Df64TYiCei+F9MX1G40PioAQxFmh8mL3d
NHF7zaHmlOjC20bt8wwkkV/MTjOD5PJKKqlkHze7wnAnVFO9A6aKN2aMWXltJg9RtjdpK/uIMrby
gYbGlkLkofU4TDr0C11aVxvJn53aG/zWC+/MB2JR34On9L16LVGNlgfmKPw+pkZ+7ene8CV9yd+k
L/VB2slf5weBv2vnEcg0EiKRMYo9li5/FeF2kfx0uQzCdi52inGcxodiYyrbKn8b0u9zfiLGTByQ
AJ3E5L4bd0JbgFhgp6m2g3ZNSL0oX3O3qI+84Ivsx/VeSg8WTZxwl8XbQvGtdIM2gw27gJ0HuTHk
hRYf6y9pZedfZtrcpWPQ75RY2VgC7WyyjS/x299rdQ66fz48qF8Y2K8dkD9PI3OHkNHM+uUSSa5S
byd9myRHEhSkyQ8sj6KSf6/qrhzvGMHZkLp4sNWvFn5S1Ruqx8J468s7evHmspoF6TKq0maIgWd5
0eLDZQs5viV2WDntJfsivK6IwbvWobimQ5DZ+rULvBHaRO7J98F1foWxlM4+NhXtQX0dnqX36FI8
o8dVHsJjteWC9vUp8lP+AOtrhjq7sctjcN/7hsc17orn6pv2TBSKnxZQrZz0ynL/jnIXpRVdZUl3
Y8ntKzvmArfRvbHNKluE0u6Ci9pVDVyNR/1e96t99LVA9AUIyWt33TudQDZOyW6/aCdQX9pJOWme
5WBt2KQb3W398IhE3MVR6DceJxjhW0KDhhcqcZSv9FrEa3AMHkXU4dy7H+IPeReSvWmDADcTuz6V
+/FO2Q5b/UfLau2VvvwmvyQHNOfaQ0Hr87FGb/XKO1VUHmY1iI3jvNfooUreUmxFZlbDj8p4mIfd
rFzx52y06WhFfgIIDtGzirHKjgrbuIhfipf0pH/pITXwlZzyJ4AU/GVUHn/BftOFrV6CiHEkZPi6
E6VOXUJm88Zxa7Wgjg/mcCpHkW7dazvvR3qYrO9vw9bYkHTTLXTtvTHaoDkZHtDASU/jD+3ncJJJ
hTTthj/JBOTtLKlHB0kYto0Org4Tnl+lm1bbyN1dmp1E0zdWh51Tpk6h2tHPSLWL2tYT0KSuObti
7wfaPrCAqUD38zXJDxRAfL5Z7qPxIaXFGm71/l2NqaeuCiPiYRvXm1YF+eIo7f3I0QTUQ+fyL3sD
5uCmLN1uZKmz0X2lgUNjmyHiyNSC8R2TyE9OETfmN3ZIjCrrpAeHjcq855YRqmpNbhpBvlzy3sAh
MfKGB/FEbt3AvCNKjX2XXqTmqMv9mdQAFIqyK/A/Jxc1WrxK+smO/UdHisth21B0JonM125HeThJ
gJb1kXSRXq3Cmj1RwxlXlYw1JvOTferfHruP+xTCGSoDi8wteNa33QhY78oAbGi5TG6+rff93XQc
nxFT+pY3nnk1cMos0GajfT89VqnTACGiRfwkn9XHGVrYmS55MpwTNPd0zAXOI5yE/diCiubIwIFA
XH5fnpCCOtq3PHcUzYa/T1BbVhIe4rc822fZ8PLuHi/eOHgGaI/O7RNvKkEH+sxrxHPyvr7o9/OX
ftgqyWOo3s2Dp7A8n+dzdZC/NNtwlx87nPThJsY6kG4ErzvMZ9VNN/RWX/h99yzvz8W38Vjdyf7I
uqTcIQ2skzuDRzJw28TTcAU1+zkmr/u0dOcpPUFK6RNXPU+JQ8dXhfqZewGxcoMnGA8SWw7cNIPv
xhnPwtO6Np7EM5cPlpQy/Ek8M18TX5V3gTUyO9AnNkI7gMPiMofhQMQao5+Vi+7qbulINlzXI/Wt
r2JNll3iXN8bPFOWLTwVb1biVC1gGjt9GnnvTLv+yY1el5rtstdfowvu8PixfOQoJOyrhxXF+HMo
1l3T+mGdR8FRJSRooGfs9g3GcM4oCQqQbPfvpVec6vv4lbbJ3rzr99ZWvyQ/Q/bncd8cs0ft+7yX
T+mbpdA4xkpDU5i/C9M+eVIUxsowaDhC25100JT1VUVAlg0PbXAw2zsQ84Kflvts2M7TcRoe+u4M
vDhU/Rh9sO4KMCUlPzZZdFgeAHxsrHZjKa7Qb5d4E0f+aDh0MdTK0b/SsNZhcyZu3jpawtNipy9W
Ya/KAhBI3tydq/4ky9u59+UZY9YpbZ1Ih6zpCMVR6E9Zdy90gZNqJyt+rsJ90NrGJxLA//DOMqlA
hKSgUNQRgH4s98ye+LwA7O8Ft3l1TzYOFPpcmmCGTqpHpOr8j9cIhNirn43eB6q62+F0UupzMo5C
egloKDtdbLJiNvW+FNMfs0kM5d8rkl9hUR9XiVX3jYDQkiSCTM2bniXAVmXoIzO9JG1Qucucv2ly
0Z8VI22cufuOBi4g+dMLo670cK26UH/wjRUFW6rOdtXlgFzZrXQ4wpsODb9DRkPnW2H7/e8Xevs1
cOfpBq3ddVHXVMyWH7+GegKK1CV5fKkWq2S00/OY6nrnctgBnyr3u79/3C8Px+/3Zf086MnMJFcZ
BFFbHz8vhRO8VG0WX8x4GQ9ZPR+nJDD9tI1a/P/L91rnRDUnmIBnc2HQEpmGT2u4cEo1aw5Dw5mR
n4cg5wQ3oQ7XnLZeZRwrvP1/v9Jf0uMPV7ri7HVUFOwq3Bvt5s60MHKDtFGWq/y15/OkFUOSPQr3
6ka7BhtAE175wLw0uob78qfywlLPUDT+mqUOPj3qlQYtdnIGhJ9TgBWsJp7U3xHvrcS+EPvkQVKS
aGs6amhLMfv/tVfv1GFrXfLkEEqHAo5bfaDKqzMngUOJY1HzwawOi6eZgx1lO6nz+4Yiwmf0iWdP
gNuanwqZ5u2DEFxGyv3Ei2uPngCFyHzg/1UEO34jW/oBuwB4rgHlAZw91Ar46RiiUC5Ry7EfvXSs
fmisDAd6bZS4DUWg5lTjJ7f4l+jl9hbj+2Csw//ott+sARAT1tzkTLwuVXMs+pyMTBBcThaxUUI2
lQH76t/gDmL6TqmucpGUu+A9sdJyx1Dk/MkXfnOEgLCvaOzrhDgQVvZvLvpv50+OwpHOK1tcZTmW
mOJk96o6Dpsg/i4RN24XT/NQbpMRaNrfP/e2D/zrczFareHfZB7/Otr89rmFQjy73sbFdbAEn9gZ
kGRTstixDqNLjmWaWXr7yUDlj5d+jRgnV5oDExOOX9rS34/agkrKqqTU+ZWgw8FrjMOMC4ZDHtV8
kn8WlfAfPmx9kUCiojXG2XzTTQBTpoEk0rivSf1K3BsFtmL+LKX+ac7izyrT2wYJfzxNBKQNlIPr
tnLTulFqRaS5HY7XYElpuRUttbbMyObvX9mvzeLjg6sR6EayL88JsthbR3GiAlKTan24mieabrRe
7ekxAqgK5mvh9afoc0wOvfHWzM4aVEhxBWDgdF2Kpz7elcUhiS6ChX/rUGleEhB6qWHg9TPNk3O3
6rx+ckfI2c1j1bpZ6EotsE3XUrctmNIYE8uhkzyDg6J1CFUPp0SzbK3AszRG1K70znGSqfVEqYRb
DKzKY/4oPRsTLl3YyU51R+3Fr2fPKeEKJC9HnlQ7IdXn4PSdUzIyzO5Kxevi7ZTfJYY//jrE4xsy
BWdAelP7teKFxiY5dPlWDDbpuBlOxeazNNTbqR9f5aqXgyDC8mD+YZZQRQGUL7HcVzFdHEsf7pnx
2YslT87QNa9kD91HtPP//sX+oUskeMHSmDPzGK0P6y1gozCischwIlyZSSYcAyd3hu3nKZqGtmto
VZfMBFpCA9RloQu9uqw+Gy//+WOTRk5WH3EugAyMX9vSb8uBGC5hNGpTcc0E9TmLcxCuahQ4SV3U
XpfIspuU771BRvjff/I/31KWYNnAnEKQi06ay8d9ue0huMZD1VxnvWn3nbkR0OJpkebkUih80l/8
D3fZpAbAD6DDaTDQmX38MKET+2BsSj5sNK+1KG3bIsNlDh1xPJdCsWJH+oygAEZIWVV+Ugj+h09H
eUrcEuUHpZlxG80MV1KOChKkrkIhWswsQI0W4UnptdrV4vg0H8c6SRgChs9M5l7/6W22LLSHirx6
Xjiv3jRwZTWuQvJ8G/zsLSwFmXONaLFe9Lo9We2n69QfWxqfRluMNI9V1X/byLZGsUHip7VXpBXd
lkbW2O2g9oZ2L+vPCuB6B1PamsSBzf/vP+cfWlAk4PyUfMU0clGlKPLHrzjipyFQgwlYns+I3BoS
QtBDF/2174RD0Si8xTIj6akzBIyQiumgEDUxFe90QnS3UpWJfreIvjGq+rVlzv7J5a33+cMCjvkI
Mxu7PYN95Y9ozKTKhBWGL17mujOdcJrfo6Em96GsWrigTPcpBgyk64wyLVw/nKs5RNfRSxeD4SRY
RvU7sy+9XKfcq5SLrGU9IDwUb1XyyaX+8WIiV4WOo4NEUYin/SX++m09IHh51KdCr65WhX57aZmY
WFUtOYGcfo9qFGV/vzN/bKCsAfCleDvQRVOa3awDVtu3UoE96zobk4KkHN1KFvTZJ++gtlZ2H+8/
3ndKa3gnhKzxVXx8PEatUcoW2u+1RqwGlcKSvyjSdGmjZRfVcXnUVdRq4bwwBFbr6qATTGJbQqac
yD2+J9zBOmPcTv1gQd4zGdp+0NPxrtJi5ZCCLrP15VU1AV0VTaLfWxERIP3SS/4ifyfjnkNF8GaB
4t9xGXRLaQoTB3ln1Rrd7sJSnayZURuIFCqdKuyFNCgvVl64idLxBSyQ3CtDhHBCdzTozOFhMbyM
GKMLsoJZ68qzUXfzXRd/Up7+eXKSiexjX8DAwzEWLNHHW9bG0JP6NkuuS5cnpAkxEh7EunRJZixh
s9Pyi5Mu2BObeGYxf4QsMNqdaP0UO/GUyoGnTOrwosqWszT0ARrZanz80uonpZF824nHWIQMCUDP
WoeB57l58Wu5CHvLLOKrRiz7RhkH5V7q4OeEQwffu+Nx6oMSNUEFGBmOOTbjftvWEQ+02pVOQyPg
HBYkQmb5frHiY24MWGzVfhNnbXtUhfDQBZK8/ftD/8eeyyOIEwCsAnIMIu5vDutKXzRCpI3Dquiy
QKc09pHZGmGGSNdNDOl2Zk69+88/kwVyrTfIP2WR/Ph1jrKGQhfS+UVOuu9kPP/Mo+wlC9JdbgZs
gsy9AG/5f/9M6SYa2eRLp97nw1YtnbWuKB8/lXSGRtZhSV+K2FUKHMtXw4KdPD0XIKvBLYfSq5af
8CF19T7X0eygzSQmlLQZ8jCB0dReHIfEQPwQZ4Js8GTEZusqnNRa8i1ItrDDBSmG/GZ0yH/f9KnE
T3VoaPjh/ZGH+0FOaYhtybOe84s83ZF8wdFuG8znLnNBdBUpZ00OQs9tBj+9esqlt7H2WsZ3vbZT
Ld+K3pH9ZhGdQQAwdNRz9Ukvt+ZLobtj8aoohxGjDUmbg9OeNdPrZyZhCH4Yk+qe3jsWmPN+eheq
S0p3HApRMeHfJnDn3mieAvp3+ouaqZ6Z3odccHOZ6ZmVPpDFZqITezdX7mzawhdWXQZeMdQYw8fI
yOuU1wQ4Y65gO0cIuSFo6O/f3J+7AEi+NZgcXyjqy1sRJCB5whp0mRVSgSxP0pBC/+guRFZbjkP6
yaP5b8THx+WZj+NNsNgNIIvcml9jLc/FFRd/6VV/lB9K3Q6W+5b0ikysHQ2cX0ajQHs1zG9WdQr4
EsvgGnWvUb9vlS+K+lNSf04jLa7qHFY/M+EUBXCkPDV9WfoNmre+PAQiM5gnyXxaMfpq8hKuOby9
ZRPFRZb8QwheqyMlaEJUMaAZGdNd0F/G6FTKm9B87Qm2masfcts4i0L/gm+o7Qn5gujU1YTRTi9W
sJ8j6EK4eUZdc2aA0yadlKntdkMkeMpYOGALENCpY0/rZKQpR2M5JctvQB7BLM0Chm5AE+pmepLk
AujM//oc8pHyU9J+xEJlF9LZep04TJHVZgsI+QnWCMLXusw3A5c+089u+FUZC9MYiPRXn1HF2GIM
AL5lN0kZcENO/4p1gMTXpbGT5wGx0hoM/tBUlyT9oTI8TmWLfsDOxBpthY9W+BA3X0r9IqKYiV5L
tDs6qRScdDEUIXTLk0vAxajWzio3ffUF+RQy5glWPOoJnth+I2iuiS6dTnS9M2V7eS7Z88g4sy3L
oc/CHK1/kt+l6xS5TMAlFXFXepRxKqz8csgJXl89CA9MBYc35QCkg/58vCkL0gq8kRWhs1VkHPRr
UK8BgULJxyYpuqn5NsrPguWVRAbJ/DHuMLp9CpPIqSNX7zdGss2KjcXZONjHyBjHr1ZLS3InE+s0
+0njj6sbD1zUJICkWP/1NN93DSJ0/HHt9EKwCPO4L335ZWKOiwp3jFzjefwB/YpxHjwszIUMaBv5
0Ur3Aam88j7sXkNzly1fjeHbwpNpYl4xKTfWWXUfeSnrGM8JU1FrU/Ye/HhzOqCHZynkr2I4NsI1
RRmV7jiTTfI+zRAOHPPeS6o7HaFI0b6l6zx5stN2V0gPKhcvVD8G6WHIrsF0TRg2tpqHWcRsdjo7
epk+FdGpCO4UaSOHmyjfq0TMJMe03yfZvu7X472ybFFHFsu9VBxINyhUP9cIBHzByKcMTz3Ii11f
Ar3cTKpfxY9NijXwIvXnnsF/8CLzeizTTrM8yzwiZM+1LXQdMBARMqi9zkCy/KTRpK67/c1CgoFe
5ownghXC+PpxvxmKsivJ4BouCwPAGG1plnS2AaLGnyXxmiTZuFtqfbxXu1q12zw8FoT7uoEVRJtI
pItS9zJ94ZR05VRGMVenlL/GoBCToOfoGMjcIzWit4ZHMykeu2Cd38qllxki6odVCFYg1uryaNrU
U0gHZgABMrRsU5klpo4WvcAXkOwKMD9q2QHfienpdefEmY7ecyk36YA06+8r+Z/HT2oiHIfrOdAS
RUyBH28JKYNtIkVCdpUDcTzr0eDWSuECxxtsEobZjAfMLGb4NvUtyCAx7D87ff/xnXABqz9w9T6u
p++brqvWSwNwei27cnhTj2F1phsw+1WnvhP1NNldB0Qoa2gONzNB0EW6/MA0zsyp4kH/+734o/W5
XgmMHJnxj2Ug+vl4K8Yli6wMLsl1ycQvoUa2Sjpz4lrjSjY6oBuLdf3vn/hnebp+pK6IDIxFjePf
zQG8yJWsXWSV1mc7dq5ZFqPTpcZ3haDac66GGCd6eac3BIibZRt4gdrcN5P8qLAZ7mtzRtGn50+h
3PCfmXNDCVQMTtek8Eh/GgSIObifp0/u0i9V14eXCJQ7HCEU6JxVJfG2pI6XIE7nuE6RwfF8DFIR
bYZJhA0Y9IMrkXHnVRnxG3LIcUlHrZtYeXgmQSUNGTf2RTYQbWNJm1kU+43cq7ZWwwJK+1Dyw6DV
fRIorY1prB6YPEGM0XbtppUqfTuXqK6iKP4+Q3Q8zoAFx1kWP/np1NsVYuXU06pFBK1i4zBuKtJ2
rsg1VJf0KmOqsAE0Pc5i8kl9/wudeXsHf/+Qm289CDUSptIAIU0rMuhYjNyPpaZCR8P/UU0cf0Yo
g87JaMVmYMD01nqt+/tiyio/McTGzzhxS6N8P8GrtokO9dapkyMiZXCXZF4jONgZJrxLua5i7hPM
baWG2BIqwfAtl29X+ayU//MtXpvpMl0sU1klizdvcRWbOuycRbjoHcImUkMWryZ+y7bIatlFFYcW
nbqgD4/atLZ3w5D0O/4bBFqj+clXeMOa4VTBGGFFbMp8ldSmxs173FlqQER6KVz6OttonTJs6o67
KCzqrtRkTApyNfsLqjziHh1ZmpV7K+4oEvBJeKFGEablTFoS4zMh43+8MGlFPAB6EBUgFR8XmKIa
CxLiG+FSW4TqdOF4UWBEUh9kLmsb5t+i+zL0gTsFfId5JBxE+giOMaOSGoSpBT8XXct8ev3HixCn
eFY9vj0NY8stFaUhYiqZwyq8EnNb3BH5tNWVfkPY6XhYimBHfljjkkEROpM6iY7K73L0ttIPRER7
iUAUzVFhSqqKhbAN2y6nVtDfCyua/XouRGfCF/Hrgv9/rsp/4yT823f3B1fl+i0uun9tf2Y/i2//
/V//q/3+s2jjsvgXWON/PTZx230r/vXj27+cvoi+/Y56/PXH/j+YY/W/TKYJv7AmSJTgt/Mm/7+Y
418AFY7/dEtEntDfYI+C8V/MQzEgYaOneyozdP8/2BVBFf8LWhbJX4zQaSRr/4S6clOPoGUyNXmd
AkqUJOvOeLM2LhPY4byM9mIaDZnfGiUDM7fAT1psm0Ia8icme2QAhqk6YSKNyEih9JdIgKTgNiJ0
+r/d4PO/F+W/YJCZ9uAr5L3gh8aksvaRPr6z5PLNqWnhL82i1Zxh1j21+5BUeUP6C+Hl8XdhaE3g
H6WWD8gV2kWz2u3ULgpR6ISOBoXgTfoic2ZtrM9UKzcNFJ2BBWFGoggKRxZpGKk3VxdaOWmGA3L/
kmEMavkKWDrFf2dE2Wam0BWQ2ERMbFD2rkIUFh2NFOlzUmST5ROTtUqhwtAUP1HT3HQHkSesZAMU
afSzxbVDsG4Xv7WJZSafhaDH+6bQyHD0FrEnkl5IrZ7hcT1moEow4cgLB9leTIv6mdVPHXapZMWG
6UhDEuigd0dyKlFZWgUIO1Wf2+QxlzLjhYo0mwY3bZIYPXYzEJRiV4E0i9m/q7P/D9aZxzLnr/+x
/snfSYpuYoQyv+hI//efTvH3pmzL9+72d334j9r/+euXw5/l+vJ/+Aev6DiaPPQ/m//N3nn1xo2s
6/qvHKx7GgzFInmxbzp3KyfL4xtCtmWGYs7krz8PZc/Y3faStg+wgX2ABQwGxnikYih+9YU3jLfP
dZt8W+D7//nf/cv/8/zyW+7H4vm//vU5b7Nm/m0BQeTneMEoCok2zgS6LfT6YTqSKv97uSfg40Xx
XDVEom8a62/+rr8l13XvHeP++Rv7Hjt+xCL+CmIBRzmC7JzjOvHmu/Csob/DYtohRWcQy7E1Swl8
V57lr6gkTKHryP7M9YL7R7HoBTz5I1H75TG4J/Ui+KaojbCr3rfpWYihqmM8px0NDeAvGuhfY7yk
bWL2q7FcjtNDGcCrX3NYxvYa5z3bPyT5ImS6jZewWOdq53xWciGg9MjbsryW/uXkbQliItk50yOs
pNj5MvOPMs77qPlcihtDnPvBfefvQ/ShnSU0KsN+isI7V11q7aVTHErzrJbXuXsu4uuuPlP8+0zz
z6boqh5QEALD5Z/NKpJmdInGKohtXKibS2dW0oEVpT452c4HnOO9t6OrHGWRKluA+6kQEMHFkbbC
pkguUmBD3V4am84/gwAls3sUJpS1NNFMi3dmtQ/7J7NDuQFXS7ywl3F7m453oXU/6XtNPRrTx07t
nfDCr3dps5fjWdBvka+TPb7mO0g9tncuDX8xJe899BTUskFnW10N41ZGkOquQu/c6NfYAtfFbggP
Vn8xdtcAUmvs6kNYeH/NLVhoAtAGrPia+Z1v7RyA0NMHGHs7wI7zP/lmEo/hcNOq+6JH7CQ+SwEn
2ZcVpjz1nZ9cxOEOaHuMsIa7xi+RXq6aVmjbj/JQaTuUC0ygqMbGLLZlePXn6czvA8j/wtAASOe1
UHCfq+cTnemXn/j7g0fxzUASYC4fIXsyj/3xwTvmOxQAbbBOsHxe0oi/P3jNfcfxazGWYHwLRVXO
ScH3L17z3oFPIGehe8BsWgfB97cs3ffTnZBKWCZO/ua0fxn0/fTBgzkgzaENwkWT6IhTkrUJxwnj
z0K/M40bq7zK0HHHJ+pmNM9yE/3zvaXfFtjaosjiowciL4t0Xceb6SBQ0n/01HKCH+kd2mybF4eA
s84fFsFXIO/gXu/pGuYrCreOXTpcwk1vk1UgrtCTH4yzRs7iDF6/Dcb1YJ2XnlhADZYT4oQxbYgF
B3nsP4TVX3q0TPEW3sK0bDr3XpPFqoFWbcQHO7uOoo+YxMvsatAvvIlB1hWOzhnEYx3+iysvDPU+
ELTH0TMbxW4E2RzcdcMCoYRFeVWXB/K7P8ufODnmJ0oCyitnfitn9b+fM4FeN5vcDVP9Dqv5D3YX
RKshEM6ZNTkfnaFlpumBtNA2/aM2NPaFY43dKu7BGf60C3/zYk8oAvNlzBAWEA7AKElsZ3OPny8j
y2q3sGox3anQfG+0hntrB3p0xjjIjuIPvZs/yUI8pPqg0fCutqZeYC5sJeNdHoNA6oyH169nbiMc
7TO6S2wvhs3IYnHCcrr9fDl57prBaLn9XWVW+qYtIm9TT+JDY43bNJYH08KYjAPuux7e/0BGc1U8
Z3dN9fzcXDwV/x+kLISHn97AL5XTfds9Je3PecnLD/wTljxMXCBJA0ohzTdcXtd3IUpHvtMlasDM
RQF9vQSsv51fbEoiUls83oBVewQlekl/RyUSEVQo6epZJj9metafRKWXvsDRbgHGRWOS4EYNgpgZ
UfPn3VI7omjswm5oqTMsSBm9nQ0WTXs7bcUuamt3n9VDupVBlV+bnVUcROEXm2SU03VtDd1Zq1QC
jDXbBgEgGzcv1bmHncy9YQzZuZPpcPhQQ9yJqp7OImPS4dTatY+iELoO6PxVb3Q952/tx+0Q3+ep
L0kloR5IJNaQx7eji8pGYc8SdzZdv1WQZu46dt3PCAa+5cZ3/Jl9X2muQFwyWaqQk5XatPZiPNHt
OzMFzBiGg7ufBgiqmV2kDKpCeVG0s4OAlxjTGxHnNzc5+8wCzAO3R9ybL+2nCih0i3xwU92/syMU
odDyCc4SX9DgtuW4/mkr/ya4/bIUm8ydG8hk6zzN0+cZs286r0vLe62XzSYc5VMqQ32pDcZ394x/
ez6+4KSOXh3aToivsg1J2mnWn8QtqnEZpHIs75Wjb9Kg3ruuvXGn5jwr9XWJ6Qq6rAvb2meBwmXl
sdS1GyM3lzEYcv8JIroQLqCKehf2zWFMr/WK0Vsn9qlIN2lyZ7fhw2DDMkpnEmF9BhHgrOpoHofw
wVvTeAPDMl/s8c1w1lt8nowdWPh08uAOYyxDM1HosfdQZnXa0IOPtWc6Av2IhJZtXn9Pv+xGMIaz
eBBKPZxH7IzjLVH08LPjsRL3FM1yO/kDMFltgFyU+tm+GHrM6DSHjmT15g456WoDLaNSws2CL4/u
KPnX8cpOHA8A2SJx3zqyR1czgzNl+un+9fs77W+yDJAA5H889PuYJp2KfBuFwWkJUP6+9Q3A6Vqo
dkJp01alDkxPN1mBMqkXfsDoMKjoyNZ+iJm8qJH6S6voEoEBa60hTd+WtLf+qUd/84X88uQhcXto
j2O2AGHdOxWfwyQ8afPYDx4iP8iXftK0V44BqMUvmHEbAEbWnQEE2qEd8vrCL4SVoz1GMsvZQOqB
HiUYxJO+uNFM6IhLu3qgAkSqu17ZYQiAuc9uynp8rKzuPk7GcekEnr4YE+tTg+Zsb0GtToUPwbe9
DnurXtABfsqbYqta8zkwrGYB//BTDlRUuNN2KMr1QPXz+pWfNOKInXMPEAY8HS4ISmAvjveMxghK
BFM3PpS2eeEjct4nGNG73mXtobCY4RjfZItIE4/Gd1bOf7KUfxE2f3oLv2Qpj2hmR/VLO3fTNm3G
Lv/Wr9l/+a9vP/tPwiLfgZsyyWdPlLM1SExziTV3a+c84u9kxbDezXkN/X3KpZnkRgj4J1kR72ZY
LMLZRPWZGWH8SbZyEgUo6iybARrSCbQlqddONQoDbFOiyNCbh7iNQalUVppcDlmEq6o9DO12hgEv
4iEI1Hoaze4TDVXE7Vy9ZoZpSfXgl015mQxWektLb9rWDsZsPz3U30SDOc7++CZfLpAikuklnW6K
zVPuXc/UTK9c2TyUMcxD6DQH6K8uA8q0FG+ExOPA+30peluzgP5c/pxkbk3n9Ez7puZh1EZUIPoq
WAd6GL+hw/FLgjif/pSsNL0En+svGnA9oAWtAljwvoN4vDUk6IUU8PpQ5voSoGIJcraFL9U0Podd
MrqXU6ldqCo5q0IfRq8R4KzbqmmNap99l7o8cc3wsCoeR7Vx/FvlAHpVNL13cVBYsFlDfxu2pY3W
JQ5vr7+cE6j2/MiYjZFZEy31mXlw8shGMsNqTOvwveNo4ReHM+G6DyHQkmThrRIVHrgh4zAI5Mda
MRbbLpmWwaj0VdrYIGxh6id1WoHtvrdFF687FUTfXup/4tO/5sLnn3P1l/C0fc6rIDoKSvMPfItJ
QmIhhhC1M7s1zl8Xn8K3GorxkI5RKuSk780b/uZ7WBIWkyO4Lbxw0yYDmyfl36OSMN6R0FJaYXYp
ILQI50+C0jctmh8fPekWORA5F5nVfKIBeDk+ztIyfhmUYNjuNqXaJmPMkdk7hXwf2bUgbW59bAbL
oLPkRopqeDC7xH3iioe97+bQrbtJcnKrsBXILjHQaQ/Ui3NbUlneB9tvYco1TUoPyI08ZW/JgHsA
f1PXXQ2mU5doapmAjMmZ3Y9NIhnZ1J4+whv3Sv8ic70a8FjfhLNyY67ly1Q5iMcovR/Om8awfDwq
WnMZOAw/rvrOj3dRp3vnjUzGy8As8ydhx+XXvMAki7RLf5qmEYZ9hdD1XzhfJhad36RHriIJ9csI
ANNfTdk5D16W9tE29EOAhV0cohcrxwAZD78XTr3ok3RCTClI6ydYsMaXMEsN2ONTlD6aDa96oY+B
1S/8ZkpRRjK60l+5YY3qrQEC5YMdyuksg08p95pplNvISK5MUSG81PZedTBDkaptWmcahi428AAv
j+MvYay0cQFmARdEWZAS6V3jSMSOxxoTMoWQ+dI2GySzRKV13QpaIW6ejZ9ZiGVrNFtoE1sWMJms
LYgVcBkv8iJCLbbQWvOjqDNsI3OZVDeMP4IZTYeaTNxQmq10JRJ7UZqNe1UpCxX6JMD1bVmmNew1
Yo1urjVNVI9WbnufmD4psImWCuhCp73x1Glzjz0IwUqv1FzadCHny84HJosgSRHT4jPMrAHHVIrS
XThpO13LGv85RDHGvti5sYjrReAoEHRan5m7DgEJcyX1HiOB3JjchzTro3Sp+bETLD0k1HCjbIwx
AiiSRdq2HTwk0YTQnPJQ1gUQ1sTWUfsus7wEN5hDo8BbqS3MXVOitTUID2AVpZHbrUMvbBDEiyq0
Aby4Mu/cHl20bGhCUIKTezv4Q+guIjOzRsad7LEgiMYa8aG6exhUhcmX48To6hhem8rDFGZxu4yp
DJ6SYKRV6ZMonJVu61frUbq4S5quPwMspO2kazstIAACGnEvnCmXail6B2M/k2EeYN1EwwxUOfU0
7eISMfeFiCrb3uUuRBkAtCCbMDhQ6MKNwhg+ZrhI/FVoJhrgonETnk8tamau3tjx56QfN/pYeZ+q
qeE3lS3Q3nAsKkxBM4pkLKf0XZN26Db3cc5na2FnbgJmDSHbUaKNXxVug3857QR4FgZAYy3iGC7T
PkS73l56OhECd5Cy+moELvTOGMC8WhlA6nH2zKlKFoml4ZvaRr796KR5ppaWGAB/A1UpeZhCVO9r
XHa/Jl2vfUzrpkTxuyr856YoEJPjC+wvbeyh41VSQFFctnWO9jADUIjTyqsSPEojI3x0lWfieGaV
0lg6Q6gHy6YJ8VxVkRFM9DhiuJt0GWMozYY76ZRkGVRR0IwOOtp2XDsHBHtLcyGaUIRLS3VIqBSi
5zu1PW26pl7ukRiywzRd6W6T6oxwC7jojqtRT9JldvS9xCQr3jYIdSFKnZB8bfIpN/vNqAWEJlzh
pbXDVRHQfj42hEMrEFUCX7SinohEQWd7KnqtQikudrqNXw4JfPJOiQ+5XaG25rpD9N5tcu9L7uvt
B2adQlv1elR3W6nbYKbwgmvuvWGUEXJxncKYtmjMbG2N8IgwhI0dDJtGIyiIPLoVf+ZyhnYfyTTC
c0jW4uPgCYR8uPH2NnRUEK7TQuv6XZW3k7UNkslobkUVskM0bbTldTswHtzzGLWnDPKK2vR9jVCo
p5Lyix71zZLlGSCkEr+9IroRZYKnl1O2MWqguYOBr5s2OzrBaKD7KJFUU8RrJc/j9dkeMFgbAw5p
p9toyMX5lGcXcW+CCE79vc2rdxGpcPPxmr4XJrgjBF+jxxa5vVQByDs+47TorkSpf65ZW7fh11qx
cVBVu7XaEFir3y9CyQV0ql9ZLhBeXEC8OEWf0QNeX4A+jYLirK7sDyj+fhnr7G5g7Cf6YtMZ5pMR
XHdNeZGqEYG0cWfV4b5uEMUPvPXIjHQCx23AWh+icZ2W4Yeqc7VVY5flzqn6+zbzMTiIo2FnSaTj
suy2S3HVhPQEv8u9yELLXCZYqOgI3TntZzeNkHrtEBHzWC3RkaWoIEz0vnvwrPjRHq1w0yQ6rnIx
TQYfUR9wuL1Cln1SCaJR4yGaCnUQtaUd3LS9Bz2SLmxRr1DlyXe92pm4PHb5WO1VAEcjzNwdhiCb
xO1ua8rbTnoHzyiIPTFyosOnqcPQMOudcc/PP/pV8FjHKB76mbhLVHTonPDMVda56kYoze6EV4M+
brtyYPCo82uLQNyEyfDZ1uJsnXYhBoq9bWBqYFc14rwYxaR8qFWz1oS5CTvBJzqdxSiKJplx1hvo
4acZMGFbXLVwc5cVEQcQxX5GTzLlccsPjHpXaayec+mBwkt2bWzu9NF9X9RAWOQUovmRuuo98AtI
2MVVbUZrI0IRZnLTC2IR8gtDGq3DIcZkbOrVMswgbOeU+40xJzIJPsq5eVuVqQtFO/eWmGjBUEs2
ZV7ed2b8gXC6pKMe7rXMvOnmeq9pcmJAhHSZKAHsbUh97konPyvL5MlMwscB6hr4CcO4d0zUVYXZ
Im2IRl0aAjHFCe+i7vV2FXvYZdv5cNOBxl6Ak1brvC2RtdM0E+ewtvrsCkCvudMZF71hjItm+CAK
1C68WD6z3CpmcB7iFY9ycWd7KFH5pGipcRGjbWyFfrl1STdWZqF9mWAmgNdbT8nkH8yiKu5q4ZCa
mNOyG2YW3rWIYaJn1m2sg8JNvBZFSlNCO9I78VdbddP5pIKVKlGax3F1obLxxhT9Jo1hMmQms3WX
d0gb5TrNim1VXVZBhzO3sC6zCQ6n1uyrJPN48tGnKcJrGc2cyefYGIJLTdr7ZpTXThMjZM8hOxT6
CiTxnWkjARj2KBDJYB0KB71LSJqzdgWmqQopJ71szJXIfXPRqHTX4GNgaupirIIzpdBxMtLbzEGY
30EJhIga6N61yTljgwRQhsG80lc7r2SzeSVjyhVyMpiIfAwVwmNV/UCS8SFCb88LP2cFgITkJhpB
KWAwnuV37WgdpM/rR12ZJFBbRqBBLST7rGDqr9vgPY2RpWNUG79CRsT7ouXN+QjlvW18/yKp7DO9
iTdaggKVO/q0gp97w0KfRhjrMlQII4VofnLGFLioYFGdVe0O8e91nHX6qpuXQtDio48Bhiiws9v6
FqRjQNmrQElv0/UKbyjOaE8CJPCJzOb0WZUj2gTKnlaGKdrFWJGM6FPzJcPZKO8LhpQTsCPcGiEs
pJe9XaOnXWUrlRBO6uhD2ofViluDcNYr2AJ2+URqjZxK/jSYWoHHkD7OArHU7B+dhhe0Dybd+WKh
dGT0fhlSFjSNuw413awXQ+3qGfYAbTWi75aqj7AFkF6JZeLGeBeg+Ag0UEfWMZc9TRS/1TapijkL
6qKNEHHp63TZRZHASkCm4nNlx+mTIVJUuBhg+MVaOr6sYEel6bD0QeKTamVZVK0Apho7W3YIFHmD
5ERsmLIumC3VZ4WbYnMCJtWCFlm2zzxb1e1N6TvRSkY+bI6hcOVNHKTp1wQTItS5dFhElVbBQNHd
EivxYQiy93rihN25NpBeXUk/aq4drwvDdZ104q4wA8Nd5IUnklU44HqBJvFQfOHTggs7VAmD0xTq
QAocEobpYnC5sVXhNIzIDI6Gm7436xrVvWa8wlkNveHUqECYDE069FhJDLoL6jZAJacXMReYQvpP
DnohBceia86JpZeY8pCrSHvsp1y7JDEZyzM1SrVO69H5YjSSY6YoWmikgO2nTy/F9X/aDP8Cs/Va
n+EWKslxm+HlB/7ufUoXf/FZoOfHSPb7sNZ7NyNaMZgCGEbHbTaR/N5ocI13NOEAjdFY0gGfCHoQ
PxoNaMoagD5oMoBGg89wghh5DUHyopP+o88wA9boeCJdNYtXIbZFL/Vo7udbeahj0zIRdrF4hu+g
R3IZtHHVfhhEUyT0EeJCNZu8TKbqWtcZENz6rhvHO8ovb7yujKGw1CJktOymjAJU2u2YjiADmiAr
iuqeX+k3Kvfy92EQoepSpUk8UkeqyF7nofTljQht399oeaqFcA+zzK0E6b2WD/WmVqgGwIuLZV+t
y9Jsb2lQ6FQ6pqZfowNRf/b0RkOWT/NiTr3B4LSjSKZUyCPs17ygRKjSF639wWitBm2C2MNKWu8F
PDU1gBWze5/jWEURgtO9aEglsjZDx0dGTlhv4shWt1og8AHR465INrrZGXKvG/GUiI2sRx5Vonkl
J2PjVQF17E/b6DeN3+NB6bd3Q0txnlLxomGFH7+bUss6k2fmxAv8xuNqMfZVVfNCCu8sVUYVrV5f
7gSdO68HYpi9xuCNf5CmPF7Px3CdLdcAHIwJDyB6ugD+WCwD0X/SzZQsYGqiMjzLs3xMPk9ebdx3
RV9/GPuaLTBG9fCWxtXc5TrancTamXzASIo/SOvkiupAm+IgyMi9MVWX0C613FzhBKeBdomtfoL5
2IfIYydeTR5UZgMSg6kTvHUZ5jz2+vk6XIaEfCgCXBAaL3yax09GyqydtMSncRDC14UwEvm5eaUy
hfKkCpte3whf85F0R+xInQ2BtJ51IylXxqCZEg5oYU5PVtDV3nu2PHOqLT2ZEFd45bbFRGC2fOdW
NFYf3vX+NPqf7W6o0QwDjNTbb7kHEjpO7mXWv57Dik6LEX2943vRYzccI/AZEFqR8fs4oZqQrmVo
oSHz+n46nltg+8tIzuWZoSrsYNXwst1+ghTYmeWzO3w6bEDRG4lCrZsYFwIHT6oRYPMwiO2Uaur1
VU8/Glblk7EghqBjhQTQyRwwdXvEEWRI2wTMErWRgjxjydxHLNardq+v9csdwj9kSMXnAiVwHpge
P8oAVF5iqoR5kC+ToYCphFTErhmzzj0gjWKbZ03bD9AvX1/2mPjHgwW8w9AaAVkoiAIOw/Gyjd+5
VloHksQnmCRwvFpdp35M2p55fv3eGLGiblJZ0Br/p3v+3whH87JIjsxzMtMCw3HyMU5m2o+5KWyW
1aepBNvbDxet6xbtIjJy8fn11eZP6uiToyULBIAePcty3p3cpNMos5smJw6wQVHtrqoKZ+u3lrXV
/MS7rh1TRz/GmlD8HYY3thA0iV8WB1JJnx/trBdF3JPFfV+VZlRa7J/aH4osWCqPduxtXVHtPCUI
stQebglc99a1J9QaQhUwnloYnZZAvVAFrnLgpOtG4t+WKwASQCjjLgMKbKGprGctOMdy0CQJdwJm
KUatsp3y6abP6yHf+rzg9CafMooL2RsjfXwUn8rxtmh0nEhNX2ryZvK7aPpqRWVh9zu9lgoUdtc7
OrjuqNO650AvpwAF176jLo1HN1YXoo9McRnR+ilvMi+VwzIwgxxZ5T6xAudM6VC34EUavYs7QA8R
At+aXKTrAXOGatwEU2RO7bI1sghpakoe2e09EaQCs7rY8ZKHcErobIdDMBkDmW2I0GRsTcOEX4YZ
AR7t7AzPMVUEkkLeaUPN3RdJ0qOEFuhWeEnLJYsxFMtTseN3BN60CbUh97ulYuX4U5KFjX9uzi04
BCkMj9BR61Jz88vQid043bNzHQTki8EevFUzdShwwWTXNOS6W8f07XVSmulgXSOUWo7ia2bJrK92
ZZEmWrTKLbSPzXWmiTJ0lq3lj2Twwdgh/B5EqeY+e1rqwe6vekV/VUJgpCbIQ6f4pNkF6Eu0+RDa
iKyhDpu1Z/Ra/Uxm4zQIc0xh/Ox5SZIdNMsnJ6FhEpcmZURWSEQvgylEh8bQh36tRBNjJyj6us2X
ZuxmCZozE6VRJY28P5itTL1dH/QpDYugaLD0yzpNu6Q6Czh9NFhsNb680Zhdk7sUX9O4cL3boNJ6
5GnbwjbUB9oCeO9Si+kdyutqGPULssLIRKzD86yzbhjrfGO15kgnX8nIPrgNsl5opmd2MDzQgx52
gef4alPkYuS6DJWgc1mkMQ4/oZNV95Ge4u+QN3iSMpbQglZOn9xM8wcyTF4ZXiOJmwu17Y3ayprz
ujRDQ26LjIELnchehdO4cAOoepPWIOmF2MN01ku3s7ZDnapk3xecKwOazk3UusHBDTTbKddO7In4
3nGstH1PV38a22VZxXq4H6xaC9m6rpEOG2VaSQFTXtchsS4am94zs6FW6Ie8CzqZLjoENCZ640Ni
5wiki4z54aLtG0ntLbS0R19lhF4BSLHQlnO3m97+oCndvHblyJOl/Csn8cmsAgOnDVnifyp8o2HY
G1TKPJjKJiHVezzmPg4mQLiNTQ+qvSxMRmHn0+ga44VMW9rW9Le0rlwqsy+dHfoX3XA+5o4Rbt3e
MYILw3aD6L2TRIFqL7o4LdwagfYwb8Ylm0MM+yLSG9/9lFR02R4oVBVSmFMVJ8PIYdw3eBe5g++F
D3UnomiHXlTRt4cUGILcd3jQWsHGHSDjmFfVmGh0nfS0cfKbnIZ2ra2S2iJS0OAxRPLXSN3aPLZa
6mJ7MGmG/j51Wr09c/QUjxytshr/QvNDGtFDL8TnsbGd5K0D8ThcU0EBEyHYUr8AOiVPPEnP/MwO
leYiJ1PidrxkXlHv6zTHWtQp4ckOzp+ZH8/rgWjGTg2NJmozVNCOD+AYYVCj7UZvo/w+3GVhXu9y
BzFI1yJITxPehn9yFr6sN6fkM82fDYd1yfF6mi+7ruldD5V8rNTYjcNmCLuJ0ZFfn7uta+Au47sr
TVr5GzncSU3wsjT0X2CUJsGTqfTJSdjm5BWJOVGgtWEdHhShYliOAzwdXQ/LR13iMpYAOEbgtsI5
O4jTPt3EZYzWpswz4w3kyC+5K0klpongYKQECnnKHzQCS4uY2PhfQ2a5h7g1zL3tRG+RKI+3E/mV
w++2AQYAGXUY988p5k+Jq6+1sNKHpPqqOHCLRV9oeg2znbwSIQy3yjYernBvKiafphwz8wB+K46A
zlyHnbxj6dMsyukGfS35yjp8J7JMbStTj4cNNXoP2zBSiIqj2jJRn/pjs3f9WB8/vL7Tfr11RLUs
uCTAc0gvT/XyBluWvmuFc+ITMgy1tsUQoMyHJREom4uS+hAvD9iSVvmHW1zCfEfNyyFyQQ2FbHD8
zNGLHE2zhP1vdRFCK344jM3WNVvjNiM6htscM6sFzdJuVh9Hqe6NTP64api3OQxQ6hREb4F4m9I6
Xl4zA9kKO3I2IwzDXWKZ5SEw+/DSz0iU3kjff7MWjR2Ap3MfB6DIyZtOzGayYsrUDTm2d44KVbIY
bFtdFzIe1q+/zl+XAiw8byf28qwjc/JUk1bv+tGe+Sph4OD3OAAACXKNsbCOHN8bLNrjsuQlVHDA
glylaYWBm35SeY3ILSNUHATbOq7cfVwp5gEC7xKzaPHdcDNdLsDbWm+EhN+sCkaZsgRhUAOe98mb
C9ya5NcSGvK/SXOTm2a/l3JsVyYaH3cwd+Egap1dvfEOT+Cm3CxARgeiECOO2TPnFMTugmSwkC1E
vcmZlA4LputJ7M0RaVkGE5KJUaBh5mdMjGLXSVKk+ECPuoMfr17FwVu6k7+8Z1ojQOm4JkabnEon
WypoOz+gE4ypWWxo/bJokyp537V4p6NgGjV/+shfAhUFL7bYLm/65LiNq9BozLZm/ORWXbWJACIy
6jb6pRhVunKdtP7Sysj9zm/+t2j+49jEIwfATwFKVOIsojY7WVZ0ZT6EpV9vezWgfmSZ/a2e1T04
xbbV0GQ28A16/fM5bj+9rOjN8ESdAxAG1GkvQVeGZrWkf9ugN9ZmlQZXGTP5bWY2xSOb+oMp4uw2
bYLhPCCdu3l98fl2fhTA8+LYtsLI4LDjpYLKPg5JQyH0pJR+sx1zik6VGLSLory+TwQiqn0GQKDX
ChyzYjW88X5P2Gfz0mhrcMKSStHuAox+vLQfZFoQdkO37dpg2kYutj7ekHqfq6kb9mOEm+rUN2rJ
jDlaJ13b7yS4qa0CILdyIsxCzBa0U+ubwCBffya/7HO2ETquvEqLVhyom+MLywvJ4dBU41Yrh27p
2W2x1erpqUvRlHl9pV+ePisB6rTA22L//oteqB2VaZvX07hNIoS0hszUQQshf6diW/ur0cL6HPcD
udCcoHlLX/53Nwnlb27NszhzvZObFEFWickbt3TVyPHsDsSTlQRPHs/2y+t3eSp8AMhxVsWFDzZT
LcCwnrxpodUDski9seUJ1GsGaIy7mgrLRQbu+zKR9TI3GVCZbhlcDt5obJs6lktXr/S7YhrlZkrK
R5GaxTKgUAPyZqQgLFT4jJrCW1Hn+I2QbePRTAqKTMMs808j+vixNGlaspAbr+zItoxDog1i+qhp
CejDNvDVlVM49W3K9C8H4sSg+Y82BKEeRpvA8pXdQPOUMHS8vOrdoUsce4IV63T7TCuyG7vsnpQR
dls6CMmyDnvvkGlRs3n9HR0fcN8Xdkh20QdwZk3Z44VtMH1KAo/CE8vIviSa6tNV6FQ6hF7LKQD2
Cdm9jxgXPby+7nG4ndedCyoohB7UGLbGCQLVMFUeONUI3TNyzS1Nd3OV5YOJxTyChV7dJ/v/h/V4
x3zYFFd0/Y7vE+PrgWYPrXTbx1jQmdz+QouZ4lRT/Ck0Bv2N8Pq72zPnLriH4Adn50ko0awCIJpb
6qBnc+8qQ1LZXgI/s5nW5wVtNyh/b+QMv12Rdi0qT6jPEMeObzBvLC+CYKNvegFrBlSCuR1pG64t
v4sX6SDyN8y25h354wD59gJ5b8YMICaMn7aJE4HSy1CYPFABgC0I0RHs+S+rTo5v+Xr9binwLRAG
OKuwpjn5OLDyIX02/Wkz+Rnj8HHU7EUOoXCt/MHX/ugQ+HZfREeoPjNGG7Lr8XNsjD4YhRsZm7jH
QLa2Q/dclhWKonTrbl/fk7/eFwfg/OmR13IQOid7Mu2lnPrY1jcwFp21F3pqodt++aDq8i1tnF8/
c6CQUO0o9HVKsNNco/GAl8aG1DcKsaq1LVoc8ILYBSBDta/bIdimHs3uP78/Kur5zfGKjFMZtFaG
vd65jY51XuR4QJNFfj+I3kr25EXpWwfbaQRnM8IBRwxlHgoRkE4+OdNrVRd2ET6YjtaWV0bulOMC
CSkXVcuhqq1ylYQmEgR0Qd3xHu7GgNvP6zf8m6dMHKejyf0K+NEnLxQhO0R6OsTMzUmrGc8BIckK
ZOpKGgGozwPeFlOc/FFhNG9YOVd6BBuLswsWz/GGdaYkNe2eRUuJw/zcAtgHnHaYOzoAgqz/y9l5
NLeNrWH6F6EKwEHcggQokYoObdkblCNyzvj180B3MSKoIUpzF327yl0+xIlfeMOk77Nuqj98+qlj
cPApUPFqwlg4H5TJ7TCWQYU+io2XXk4HT5kWFlxmNf8TBPl/xuXvzekSKLF96ZeY67ax1ERjB14Y
vXtBMK7maXdL3kSMmCbzoZcW5BSynfvrC/nOyYREjDYHyhycinVmG4EfiPW5EbxOU7hvDbDaXTUn
N80Cw7w+1OW9zZLJNBTgfvBerPdMJCjkSsaEe1yWqbswksTDYEbDnT9K4adUBdV3fbx3Po0dSty3
aBrB8l9ltJlR9NKAla+nFgBjlbkdn7Qw+5NUY3tzfaQldDh/IYj1F2IZH7eIqK9CC3pHQ5J00+yV
KAq+yF0ObE9O83jjZb8chsoDVTu8JRFKM9e2MDa2C4DNEMxs5BBzWF55CzmeQhXfrn/O5f1CXQVE
DUESRSTehvMtbwF9l0C2Kp6cIkqJNq3tzZSB/8ghQO3e79FwBB7mxcB2N56kyy2yQHVgIqo0nSki
rUofltZGWTCPikdeori9Bj87r8S/qQzH+zA1tmqF7w1HaZIOJT4BqCysLpScxEGBkUwGaAgUqYHg
pO6g14qj2kF3W0WT2Wwct/WIS3ldQzCTqg4lOiLC86n1cXMr+MKW/hig1t5W/naqeRwN5KDoQw8b
07k+AYzGu05lDNQLuKhXXeQ3BdhcyXoc722cnKRevq0ICg9SVvipkwEhzD8Ylr0ORqgrKD7aJNyr
ydTJVYuwZbCyU3Fyh8YDs7KrjnMfYPpUFsbGoTsvKiylZT6Oi3lBhFFmVlevoBXJ9Hd7rXVHpdVR
HigRUbNTX99PHd51jNdAX679W7Ux9Bf+rfrg9bKMD78NizYqV/LFXm0SYiekK1B2DtJxR0E19iYa
vEjb1PPGrrlYRzAY6JMs4A8AGeAyznfNaPc+AAhRukNjTN/7OC3Dp7LqmvgIMTJ5un763xsMNwhe
PEpgHMXV6RdA1oQSacRJZR6ffCtB26ygRdraTfnx76LeuNQidDantV5CxEw6rTK00p2VsKpB4gY9
WHm/aGgADlX+48MftljAETKBpkE6Y3W5JJ3hgwTj7AX01D3SJOu/pLLjfRsC4L8+1Popp6rCcwB6
hn1Btr1GA8YmQn6Vb4I99dv2aDQGGFlVcw3iGwdMNM6w5bylcv6qU/32FWJQKpcEvpTY2C7ruyWy
BB3qtGhcs7TzJ0lnm0D0qLFcGmjw+mC5T6ba+R4QONnfUaub3GjUMAoOZyl7BlVNty8toCJ+eC5Q
QlmsrizkvbgY1ps3aXPFpJmPC1fu5eNsp7tKQx0yAKBzY6AA4dXIFG9ZiV0sAX8dwmHEx2LJ29ba
D22sBQKoCLIXvT4B9lsMHmpIVIC25lu5rak6KO3GA31xdJYxF5whK0EqIK9v92CUxjApBleb0uRf
JDrknQgYbotSbj66mZehIPsjarF0UNchh4i7ItSnaHAHTZecNFvoZ31a3eaTmWzEpeuwg81E4Eb9
VkernEto+eo3r0g0zxVEcwREGk3SsOKry50s+8NHj8wyCs1CxODJES/MDKN0DqNKNwfXb4R/GNUE
wmJkph55ACkpCLVT3aqz98G9uQy69Dw4o0CUFuTw208TetuJqgxGV61Usbf1GQ93YDvPYRn5DvIw
MAO6Lv/orbfc4wuubvnOxQHsfNDIh1WoxB2DQqjey8iOP3APTa6iZtXHv492DncCh4Au7zrAQfC6
zTuLou6gTuIPHm14ZcQCU9exjNovhSaPB58E9df1WX3nGLwCIkGeLYW2ix5kKIeYoaPeGOn9P9EV
yl0HioUymzZtFJ/eHwl8JNTSV5/j86nUspwCty44cJEc3MyGxNViNzB86KRvXGProJhTwEf936FW
4Y3ph5KPAOjgWlZSItmZYBDYw4nYGYloAYb54ZPUB/FOqothI9JZwegIdZaxAamDkaRqz7Y5/8w6
tiKz7ObBbVssdmEaDbc2ml5PqTmOwIuzpC+cPGr0T4VhQGkwsBd7knt/fJSbGoM/VfpPTZvgpo+m
rITwQSucnBYHyevL/s49Qc+d946H3KDfv/z5m3vCJ4u0NcqNLtyLf0qeTpDCTGvjmlhei7NHjqng
WQXDAXKTzHwVCs1Y3VG/YcWb3kyOJbewZ9W+uLP6ULjKOCkbNYeLKHMZD11KSg4kCWKtbQS2Cg8w
+LluU8HKa1pa26LTIo8WgLJfrNCg9Y34/gwg/9NyzA/X5/SdV4zhSWOJyBa1hNWcdlgSdH4Eoq0y
xvReqZRePjQGxDizqGcLd4i0e2z1Vtc2rPHenWYyTDAUS99sDd2YlXQYe5kdl4q025PaWqcGGtDe
yFIIQom11RV4Z4ujmYbi0PJcI/0rr45X3wBtnA2ld0u4gQh8N0b8l5Kn/gVaxNg6fVprHr5txp8+
Hvp9iRQzMrSyVv0tJiVB6DIs8X/qkXhye3mMCgegdLEPrNH6eX1BLm8cNgPJIjUo1gP8zPkmb4o+
oyjdw6HqSUzLOSkVl4yxwJiBOou/EYtfLsMST9BEpCKEM/VavpLDJowSnJsrEliu4Ffm7xA1uGT8
NuRrJeXD9ylBBc1KcwlcaVmsTheGlzMeHugD0MlTEVOhJDf+Tdt5lnYWK1R8fDgUO8jzqUGjjSZW
z2+r0VXH+b1zYSonh5kO2zc5AG/tq0Ec764v3OXtZCnYVCz5Ih/ILjtfOEB0k4VW+IQcYNf8VXu8
y9LEHL5dH+UyCCd0eTvMagYbbagHI5onF6Kpvm/MNnxRajmuSG5U9V8lGlO6V0SB8DFthe4bCFGx
z8HgohPdiIOs4cBdRY2/5fN3sW2JcxCTXOaasjil0fOvh4sHpo0owUOpOUQyh6ygCPEVnEg43etT
cLFnKe9boOwI9XmyCK3OhwqqAMZqUuteEfXdE9gyzQ0y4F/yhHkwhNRu3Hge3xlQkREQIqOzhUk9
/HzAcEi6NjQV1bMaPb+TWfz/hAW3x7JD/T7sTGnceOgu3gTiNzpr/INqnMLMng9IApe2+RSr3ujL
xaMaBcYnWSTiX6DBRnEy8KEU52TaKEdMKOXspomkraTqIhpZRl/E2mhILY3c1TYj1LNFmvSqF+Rh
9T2nmfkgUyN4kZu2mHbJGMMk72C61rFabWzxy63EXMIQfWXccZBWSQ7e1J3mG5Pq0VpZuE34Hrh4
2ne3QTZp9sZmunj/+E6deidqjQxK1fN8qkthpro2l6oH+zrfR4CQPzGj/zL0apD57vBrG5SPnxU6
B9y3qBDx5gLaPB8THy+JjIG51fUhuU8mqRn2VdqYsN9mddpy1n1nMwEHxVrjtYN6UYAfhS3p2tAK
jyQ22mvqNJ7mykJyTxHlZ1EOtScHSXrfQ2BDAUEt/l4/rRfXIhsFTCpULHobBG2rwxPEsz93ZYor
rZFkR78z/dvZjtuNZVzBvJhGQgg2K8tIvwhg2+pSkEl1sjrv0bkZZf9bNebDbRNp/kuTpRgUtZ0v
pRDAmjR001kfy12BRNwPqs+mtvFL3vleJCEXWSouQnKG1Q/Bb11vSnpk3pgE+n8VqLPbPkUw+/qs
Xl5JC+CI2wEKC7HC+t026tFqc/IyL62jf5oKyciRbVYW5Hh251sg5K+P985X8YaSLlKPJFpdHxOR
GEFPboLdnjz8DnFP2OuStdW/WbbCWejNwhES2BTReInp456fi0bixZjbRvO0SQ92Ba7zDglYc2Or
bXK4/j0X80ehAWYu3wLUkXhwuRbepBJtXpPYwVf0ogHMNhpaQIQMpBOelKZ49uOk318f7+LTGI9N
idGo4BmhWbQaz1Sj1pxb+g5j6H+Vwcftgf8j26nVNSJc1we7uNMYzET2DH3Ahfe2brlJZqYVTRwr
3qTm02cY/83XLJ2BJ4s5PJKc0ZAv5nkj/Hln0KWEjPwy8R2WT6uLNOukGkYDXwjIs7wre1s+GYWp
H7he8aS1mwmRFqix17/08tgjJiprBKmgo4A4rhsQLWqi5pzzqUpSB0+KKtU7LULmFL8dZGCQOXCL
DGWAXtEKr5MLHeMYa+upfGdtlyOx9OWp2AMxPV9bOR8CCbl81jYLdRd3sh6sw4ycTOhvdRwvjiGf
S9+WfA3dV5ogq21UdpLq13BWPBVb8PthnILTHEPluj6r7ywlwTLHgiqjSUdw9T5Jo51bRsOVXRWh
5oWRj1MAWFJPkiPtFCD1cILIsdXwf28WX5tWgITBpqwTUaMzZzx6WMmRlcbCIE+P4FQQ9phg81z/
vncOP9CXxduBTrjF43i+YJafyYiKCDYNwPx9JQlpp5gxBpxlFd1JgbrVAn9vPnkNiHSBxFKSW62a
8GGaLFA5NDUS9RHfAjoRueK7wGPtnfDRTOuMJPauf+S780mrk3yLc8Hlff6RmYrMSQVI3hssOXaq
NqmdUMWaVobFtjHUO/NJuUTlPtWgX1+YMgFcHtW+DolnUtRInTIlpKHDqdnfoVxq+0A3643n750Z
ZUSGWzTDF9jU6uMQ/Boqn6htCIJxH9TxDMRZNQ8QCes7dQp/TLiBbWQB70wo25KxaK7yRq2PeWhW
s9GxylzhabAzei32kJULHSPOmsP1tbsIvhebdmj+5EzISlzIy5fyqKmJ7cuegM/pJaIscPAOir0o
UwyHy2z2GmsuXYS2PtwwW0YGKk6dhDyTwv/5xGq1NeVRlwFuivxsD6iwdRqtIMGyra3S+Hu7hrrD
EroRWQBtOh/K7qzWEAmQrRjtHM+qcBmLuz57VEO0oFSp3Spyvrd+SIjqS0F84ZuvDkQCQjvoJi6Y
YNk4xgSEwtf87Aakw5/ry/fuSHTnAIXwMBH2nn9ZLFWJiXAWHxVOufpnmLLOeFaQz1ScCffSl+uj
Xc4jqTDPDw/QgtpYP7zzXKsisbmoS/JmT9Iwm4xIGQ+oXiA7k9KOvD7e5dctshOUSNF0JqSRV/PY
giVA1gFFyS6U9RstBd0QqnP1w7D88NP1od553pexFrVwUmHys9U579BzIP/Hnd0YzVJvd8ZgpimK
lpFZVwekF+LA01sYrA9GrSZYWQP8ztEWrEVBu4/imh/cXv9FlxcPJofkpgDulz7c2nWmpLtbFVJC
TTjwfb3C5lxL8DA2tDnb61MfZC6VdECcZh8lysbY7yw0OTFNzgW+ArB5+fM3MSuuYqUy+r3uBQlU
Bp4QS8UdXbU8mMDVzgR6vBHSXV5DrzcsTU6COv3CszaN5oEQJLc9dCETr5v66MW3+vyW2qDsxpXU
3GfC93F974uN+/2yysUZpRgO9hYwtYoL5Pm3hmYrsrwbwXOGpew7esDi9xUgwDjryp9zL8YTukpI
Nuu5cSePgI6rviwOxTwOXzSzGt3MntWN3Xg5/5S3qFwuWZdNbL2KcHvY3yIyCsIirQhPutp0bjLV
+Sksivmh1K3n61vtveGAzYH7X8D/pHvnUwCQLzNiwLqeRBfgc4WfBH4XVp+gvWP2uOCmmp1uvDuX
R5s6yJJWgjAlll5XXlhMq1QgbHoiCfPGyRpENuEXGgXCjHawBTpRltN7lu+BACFyRooZuWOQe6vH
ZsYDGpoiLyqyTTWWAyUigk2nfhrbOd8bTd/u9TmBtJ6l2S9uzxc0M8xdNtJN1Quj2Pj2y9AaCwsA
ilzbYBWBR55Pd5aAzuqUWqXdkrWHtLWnZAf/Kyw2DtXlsjIOu5oUdxHOXwfXcqP2fRpS3YryKfyS
yWZ0MlIlO2WACR1MNH9d30XvfBbwBGDRS/lb/E9A482l0SRGHoQa6NJkZI5RctAfrLCQn66P8s7G
4Wt4EpZsGk7haq+WVhuUM8V8r0hj7Us7hmnm2MkwnLq86lTn+mCXdzBto6WYtFgwL7rb5ys1VclE
AuxTH2zC8Gco2fpPmEjBfEs5WGpc3olROkQ1+hUbS/fOV1KN5DrkTV9AmMt+fjOXrWK2S7S2pERz
d9KRzUAhsukqCIOS/PX6R76zTRiLphzh2BLprrajpVAiGDXqWfoUZseQy3IfCyQRYIGELhKy4QYK
+d3xlgYwy/jqwHP+bY1ljBYmLry0yezfpLGVHk2ClVurSrS9SuXH/f/4PvJ2IsAFaL3mCBLS1kbd
Tpon8CVzbRUUbZH45i5ZErHJN9qtF+XisuG95nATuEBdWThC5x8okikUVmVpXlXPZu2VeWt+lqKx
ApDh140rW42JbqZZa4EjlU0X7s20sQ/InQ+unKPCDbh468q52E/8JBDuXLjsKgHY5vwnzSBPax3E
tZeT/p341ZObj0A0UnNK9h+cboZaAHAGHFiqpOu3K4yRAKYpqnk0XsuHoOzGQziPodvGcBh6+M8b
2+ni2mE8sGZLkdLg/lmTJPTI9xGKE5rXqqhyomZOm9uZJ5QNNy6DiznkFiBHApZGyZyS4epRTlCp
Mss+UQ8czdhrRw1rTbtWXW7yb9en8OKTwJdx77BQNEuxo19dO6MlNYtHVXEQ8Fo+s2n0IyyFcIPS
eTkKfzUt8eWCwdtjHWAid6IC7m70g1JIInOjJFbVAFPIFLHOD08d1yJZOBRd7BPNdYtnFqnWjkVr
HXzYTb/pL6Esn0+IY+EO8GHsrglVdcHQMhK0qvXpS5Fg1QtRWYco0WgfyXW7RxxJ3PmiPaWy5D98
dK3IYQGUAZJYxM3Wu6JPcKYz6tI6aMY0utQ955OPFMTN9VFeq8RvAxgo5QuvYWHdUS2DD3R+gHvD
BApctMhHS4NiOEJBW7e+hencGXs7Rme0d/oOyNk9J4QpVSF2+Af6pKE4Qk4wMHawE9XmDWnM1Bnq
PG13aSJ04QRjM9WeAhT/R9Xp2d+wDOrPQzlbj5CAxZPuYytAPJxOX4HQdic/MdTPw9i1shN0uaXs
IP7jbDbEgf47HtsSqXZIxPejJY8/w0FF/7GiMnxqY2p5exMjcpqKtWrPR2pY3H+JVraqk5uTj2Iz
BMbnYEDHGqMUKJwPctG3/Z1fmmJ0izQx/tiigWeM70L4xa/T4WemziFICZPiyF3QaMgdcflU7Y2v
t8FD0fQDQryZKfWeoVcRMriKkhWeiVwFCtCJHJuuMSDQ+mTVZfNn6IosP9DhtVwfFRuEs/RxHv6I
AEblPhg5jcATRTR0u6nWkwzX7jREmDvV4jErsUsdUBWIDZrRqFl1gxEeFD1GmsxpraD2871qJ132
mDcpguxBHej+X6GNXewSeKBtGcmRyG7bcpytHU6jFUrFyMLXFVOodVQPCEejysvEYGcocVs0LyTP
bsJ4vC1wDRj/ZmWlV5TfBD59St1N07feN0UyI2xv1/ahoT2vbVzzyyN2tiGpb3DSALnosKIv2wx5
PStl2AcIrMfFIS61do+erpI6YaDNXkdvwgmKOYIVmxdu3WIrcf1ErKMIAnoCwEVpAZYFUf1yW7+J
kPq5KSbIx7HrG2NxbM3mp993OGZYUuWZatF+uT7cK7T37feS/HNz8agtVHjajKsoSVf9EFinGR8D
kZW+N9hqVnvzWKtoluY0CvdzmEXDraaWqn5rNpXVugh2qacR43j7gBi+qh9MLY5mPKgr2Ue6tJYt
B7smVJPw6LaSH0WDV4MDJhrn2wJPef8zyjewpwT6o9UDOr/ykd6qqBzEtPinxFl4zgjD+29tYCqF
q1aD2u4NM6FsoYtkxJ++MVpUwbJB8R+zviiaPeqdeeIMZkAkRBsjr783wJFM9BqkkJ4sXLwvpQqP
/zEBzn6nIPNcOMuj+0vuo15z6yqO8wcbsQdxGNBrVm7UWE3+KVqc6NhXV6RYDrdGbD8Nplp+auI+
+M5KZcZOQbgPjfIm6u9NXZrdYaja6DOyzol84reO0a9Ep3/zXxBLwXzXzhMIEl8geI7OQmaCuMwT
2MeICoA/H5WmGZ6iEV3YwyTZuFLYySju7QI7kT9itvMD+Sywk4QujK25Og0xyYk72tHhztDhUlKv
iet62idRnakvVRtUY3kzRGGIjwmathESonGgANdC1qx1osGYddxejELa97VdBU8C553xM0qDyp+W
sE45UTRTAnRxSpvmqKWmmeujMo7Qfo1K2cv1nUjqtjp6i3wLSRZlAXR6qfSvtn4TRoPKlVccUVZS
MN+oqOXgUtEuBz6UiiJoHQTP7dpDdsP4kuJ/8s8OuBaeME3kaU8KkMJOU6tAy1rKO93NjAXLL9nK
w4eg4CFH0F9DYU8oaqm5EQciEA6qQ5B2USWcMJeMQjV/ZI+jkZ1nMhqw5YStBOslF8VTLwVD+QzO
WsJK08r8wpXlQY92eZWLWkaLDKW1u742lcRpcUcrup2M5croFZBMk3spi6PIzdHl7xF4RUzP+qZN
mB5/N6TZ0l/UOi1+WU0okONDb6u5taIAse8O+S3U6bgP1PTBntBK/BtNvl1yERlNPD1gMlQox6lL
OjfLZzX27DC1a4TzsYFEtB1gYPOD3h4Wj2npI/kWlnZ7jHESKzPuMx299smvqmgfzT12I0oYB1hi
UAd80FScaZBPzHP/u2FkveHkGuCg26gzi8mLA073vZ8GqPAzNxSW/EjER7+pJYTrg0xvpmcE0OzO
UeVxNj09gjOS6FRinuthyLEZCccEGwKtk2+nHDWzk0SI/yzp2SJcb9XjsHiKqfUk7cIaLf2vCe7f
L3Od+R1CqjWnD4UZqULHPUsxO9nLIpKmvZ8iCr83C0uXdnQ2kFzfNSpvHU4AhYYLjCWmbAa00Zf9
4BhhEcmPco7y029zFhJONpMoMrcN6w5nIMCecfpM4KL/N1Z5k3yh8jzvJVyKrKMeW8HvOk2VT2UX
9Mot0y9P+wrVy5eW8xPcoPjEIscgrytp7+uzehByHJvOYBQQ71GZEi8A6CMdgd0u2vN0CjyY0P6b
fuZRbyuPDcIr08/SbgTLpKgjHn1JmEZYFPnjl6CzzHinyu2wB05MY7bt0/wmKBCO2mNYhLQUjjOh
DnkbzSzVSRHVTb/m0uT/0KSyFY9Rq8wseDzIoQf7OrvRB2lSv5jIgEV3DcJr1I3Kvoi++KLJYhVr
STMyb+2a3d9hRtSKutpT/0kyd9aGfPqC/qX+V+MPQYdoM5BXR6CQmk4YOyRtg9cWz9xNUCmhb2AH
VDcajrPlHP80Z/o33wbf17BA8A2UH06hJcXaMZxDy/RyBZeOWjKb4WYqof3eh3ZlitPsS5myT9u4
7GlLI0UKMcYabVctOjX9QwOtt0/8XTrBqi+60pXNyjx06PsjuBhE4SjcPpCiGecmxDcckTRN+aNX
KpG6TWOov2WfTsDvviyjZh9mcxs8S52o/9OUCn5Kbox4gE+DqhU7uwyjU9eNyXRfw50aKUDxurhp
izk4NQ2J4K/viaGdrrLtLnYmdFA9eaExjFTgs/AFEkda4BmTdV+rHI3vf8RgAtMduIflEeW3QXHG
WFb+LJaEW6IC6xADoPTS8Kf/Dc6HcuUqj4+1Tu2lqpGxyhjT9KDM/oTXkElvbnRivcHJq+1qSfq8
db+vr3eGpTZCSINAuoZF5nlkE0yADDCD0I8J4WL+bGEtZE87CiP1b6GGofGg1/3sI/wD6MDFnSIb
D2WYcZtpo6TPT/aIGJpjJcP8T5+mWd81Rd5j3OVjx9McZslvfmHxg2GO0w6DbEK2V7C6sM1K3Wd9
1/XJRnH5tZ1+FjnRUVla4KDOl8x5DYfWyMiSkQb70VKaAP6mKLr0FhU3u94j154QNhdo6ad5YX3V
ckyB3CozS/PJ0iZBJjDS/biT8iCSl9RG0SqnoAPtfyLJiuF3YUknUDrEOwR3My75b03SxketKBX9
c64l2jdLb5XWUSJ0Rm/xesqsDXT5KxDi/PMWdhR1+oW4cUmBsVtgqn4g+iPGPiOW5bks33cGmXTZ
1vljPGF04bZaF2NMFIx+CNK7+V5PeSH2E+K1R8mavmv0dv6Ch0vBlOJp8VXr+j+WP6hbNNOLwIGq
DBBEFR40rzaFzfOdpdFxrc1mGo6DMU3l4Ixlg21egC+PqjojG6rB+S+WH0w8+wpvAcF9VNCFHiXi
7UtnGxgNFYHlyL2J2rUupA/qG/Kxpeb5lSZW61bA0BFUjXlyMOojdr1+nJR1orKgkuBmELEvDeeL
2gOf2pbYexlHgB6Y+tDaKoq91ZNcnMxSxNYDAG20c/sgso6SSilkcupJNeed0pkJPjOiq23zOemb
GaeyJk2xO44NXEuCXEfIbhy6SMVojMfH4N9KrADpUW18w7oMDa9LX/L+/5W8L9QGuhRfPV2M1jHA
m+y2JCB6pA5v39XVaP7t6kHCVTHJtwopl6NShKUmLMCZs2PW59YWXeWrHeXfMjVj/VDHtT3cFIPZ
W09BOqXhl8QWrXVnKUhAb8W4y048O1R0vdBtBcpCmItaxmqf5ImQqA3hcN8keERag4UCcQs5KXiO
aIs+SVU1lE5cCSyrFFTx1UcsdBrd04LJRxKtRhz3hsWLHqY47uvcmapaTw9jpqYvY6DCAhFxCfWA
/Cb/1/CNAhVVv7Q3eI0XO+8VzkzfEq7hK8z6fLMHTRN2qpxLR9PoEJGMgp+D3k5/eUv0J97CwJ2U
sHtExVL/O+l4NF3f+K/aQedziKgKqByyBd4T5BDPh1f7qMxR2k5O/SwqZR/awXCXtpVBtYbQI9uP
UYIK9ihCrfpsUi6tePn15gmJdR0TnRLH8+8i0IvAVU0CXH/Xz5mf/cJ7LLqfTOwCvWQm5dwVY2E2
oxMCTpNc3GbMenK0zlLbpwHQ+h0SkNrojBpmCNBZSsiSTh6W2h9Nx2DQAVeGlE3QKkbrIq4eBic6
VrZ66iZ1sJypSUrpe9mSKse3mhgMa0fJypZDR1daGMFy6Deb5r2XW49lA65FpRegL/93Pm35MNsU
xuT4NBjBOGMkN7VHpZmHByroxYE6QHyy6Y07shL8KUdLOcIqan9eX7v1zuGRRIkC4AOlTFBO63K9
vVh++kbXn/KaTtBt6hOLLOaaCpYmfU9tU4jYkPeaUg/Ck/RCjk5aVMip9+GfQUd84etxEVjAEM6n
YpznAcv7sD0l5lQLdzDMcdchZD9iYRpmCh5DUevqQSLd92OWOlOfFhub+LWs8nYTMxOgPGXKLuAQ
AT2uVqO2Q0pyUVidMMEIrMMiyjA7TW+hJjq3HSYgkT/21R0pVv1Lq1pLxQFAKx6Sduzq2UEv2zxW
aYAaBe5JUuN1ddTX+1qpjKR1Wlmd2hurl7vYg3Dc3BU4/o0/fdbYPvZDYZ1yzUd7SDLT8tjYQY00
v1VXpeHpWH8cfDwIcvf6jK97DHwuXfjlQ3lcF/Wl8xkfFBVfLwlXOckyfo+yJeHSFSbfwqottY0W
40VPfBmL+gEAA9aXvt9qrDjGZBSTm+KEY+fvEeaZhmNphgdPj3HYoeyojTpRLczCq/M2+zr4YbjH
Obf7TkWuvwUUt3n21gE3F71Md4Wt/ypssJbdmChoDvUU1ye88DCFa9se57U8qdqdrFPC3KlNhBPh
9Rl/Jc+f77BFd4qohP3N5bEOt7lODHms2u6EpJ1FVqSnpbjB8rTpcVVs0dXUcKDto1MjS4H0eYI1
WD5WuF3scY1s05c5pED1YlPoeIxCWwrc3E7rE5mdalIarZXuD4rxw+iZxpz6h5jqPTZ4RoDJWJ4k
sfG9x++EN0vk0aA/QHFJhmdoXzy65LXti6QVkRR7FSpDxa7vuaop3Gij9QCJqAo2Nt9FYYn5B2iF
0jN4pQXHudoR5eBLWh70xUkYon2YQl0OwJ00ZXqj0KG00AJb7GBrvakwqOva8jfsjtHylDgeJkh1
bNIj5Ah5HwH4wHouNsL/0jIopptxViSMzSZV3Pb4TG9is5fW22oNIZ2QZiw8F1pzq5SpzQEAhENR
n0yTHfzYFLzs91FIdVhRkN89VYmiP8hzrfsHSU318FHqtQQ3QGEkyKZj2WNudPDeOVxgWqgWA+Oh
83xBB1RrzCoT0BBcnaI8jUYPhrLDZ0JRiseussKnYbD9J2J89bbW9Sp2ZJTNygXKOn4LakCTG9v8
naOFvIK1YE4WKPIa4jOGmT8MXSpODYVk6j2zMTimks8HraLfP8u0oTdGvEDUAbdccLP0SrldFgHH
87us6PpU8SW5PYmhD+rdUJr5uBNtFsl7FjPDOrfWBrX5pMT8R65VUGbdS9SMwNwkqdA3VuRyAvh8
fgSaDLCELn7NYGp+IJdGfdIb04hu05km2F4OtN74ZQZDVO4xJNak2+uXy3Jg3uxLwgQAR6CGlxOF
3uKafgVnfOTGNGgRYGHS75Spm79IiwsQYUVUVxsz/s5otGJMWujk2QQuS0D/JrmCGJlzNZgLMUCZ
88X3U553ExJ7R4HD2r/rn7bqHvNpCgwBEOb0dDl0rwfgzWDJZPR6mcyaO7dzTe2Q3ghtSUlsZAKX
38TWAQRDIgJ7/UJWp7T1EWtHqvhRVszDfa80Rvht6Ghq3yD46PsbxZd1Nr/0eMg8YMgvqTwczCWF
fvNZk9yHna/HBmY4mq5gxIqlWUKK2PkWyR4333AYpMXnNFMIxKAVq1PX7+3OT39JC+TFpdMTJtjP
s7N6N9PmZq72CJ3NNFFx7jQwkI4rDE2tHtsy5XB9TVbODEuHioY+UjE0xiBY0/5e/fqeGrapzcZz
g6XnE20pO6aYqCFXT7HkHoPy7AdGBtgn+TF6NWVepBgsl8NLqalxsxG6Lbvtzd5ffgs/gXgeisXS
G18Fj90k63mRa+GnPDAbxQm0wNhhGaz8GOrQ/ByOo0nV0U430CCrY86oC6eD/3HiFhfD1ROWxy2B
wtD3z9aQ+3/8Lsy++JI1z7+kvGqKPaacw7Qhq/DOrDMmhnxAlTkIADbOZz3PQNdQopefJ9bGvi1H
sNinUityK3NyP1WRkRBZYhz8JsiQNMKINC2/S7z0836yh6B2qc4jcbFxG6xyiGUmwI8tAnvgfUAn
rCLnctZ8HOWa8VlOZrc108nYsTluBzXWdDRTtPzojxo3EVXwXNyEAKHqrQhzWeI3W4DbD9lS3mW4
b+AwyKXOJyYxW1xmJl95zisliBD9x8fhUJfSLL0IDGye5jYfcjeq+7pHKnlqwq8+gJDsmENJkJOj
QH9IcQCX6xnyB1xHWz3sVy7c+Q/koqC8SwcZsAg/9PwH1kXtm4ncGsAOKmVGgqyDPhbQlQ3LCZso
OZPutHpC4Jxaux3mjtLNprKLawo2z7I12L1XAwag8QSYSuOJy0Waf1ZzETQnfxjz2xnx4uFfDSpE
i5xKovwPgG/IGjyUg8F36g5tfmp+uY/E6U7R6vZzNmZhSyt/KiNrn5alZLV7NZCUGyWb9MEblcnO
Hn07LxNPsoM4cbrS6qdnq6oNKiJSizZV3RMLuXEa6NKx8CO93nXorXxBMzwSSLNjrotiZTbF/4ey
M+uNE2nb8C9CYl9OoTfb7T12nJygjJMBin0pCvj134W/k9fdkVtzMNEoIw1NUctT93Mvwx1detN+
bHIzoQldaEK5D1U/4T1azS0AGIl5jTyYU4bVHoEG2hO/qngDeKK3r/igReQUKqNM1vO5vJbtdAdb
3y4f4rpy+0sY2OkqYzKtGnXuwh5cRRfA9fO3arQacpw9GI+qVeORVLsS0GGeq6gSjVFGlS0Kk/Di
PFO7hD18Y04KK9kkXdtqCFYv8AHWmfF55qCNo/NCZbeaIJ4Ku4Za2Yms7fZpWOJ71U/pIQB+JjWt
B+2o4vxf367igzHG9YXd5q8PBpwEGGOJs598HgZN2Y2JX0/3NAV2eqBfVoZeBbOOvy4fhD9rb0j0
+csODfThwvFyAo3wCeDH88qrKNDz6UB/fnbaFMyFaU6fGuWlwaZvRxEAIkOTjVDY5JFLcLH1LRsN
L1r0JntSKNK/F4EoL2ws52MAw5AfY8JohHJ1StnX6JZ2otbkk/SY6aRpmaFRlPOxHOdur9tt9otk
0DQqBld7/XoITg41RgAo5IPEBoAOyflkRysI7ezKstYefYP0MvJFxnQ+ZqIT9gbu4IwYdBgNEr/q
4OJm+vFWn6cc70oAA2pMCwK0f3LM6BnEvC7oiye1dmtArK22WG8vM7GiYDMr7bEm9bQMl2DCoyIN
7Gp5niaH69YwBxap7Zk2CXVU2khngcsQAdMm2930L0nU6Sz+zIgVFXmEMS7kitCmdD8kZlBHU6Di
4jg1Mm1Dn6x0MuSbaSLCc+kMOtV51d3UKqlLQsBYhdthpFdT+sKco1LXJxSPdPmhpGVG0mxMD89V
zCxTO98B2dbjDlxFE6T7tLnsv1GY1Q+uNS8/Y3bA+NGp29bdk63dV1so10uAIkIX/b73MruNlsEl
ByF1pe69LwMqhoiYwSa+xvWmYHMYsC/Zg28K9yH2k/JYCbqv+7kMnDXCQDMlQ8WADdfd0PbepgEx
lRtvxLYqKnvThR5A76p9hsku+ocq9ofyBndxgU8tJGNaqrUzxkZFwH2Z0RLGNzrfeajlnxCJeHXo
pXH3PYfZwCW0F8v0w3FL5+d6n/fhncn+Ad5N5e5lNpaCXmdHqDGRTngkQC9VB7+sNPWq7Lk75Nkk
IFO5VqcdlaLEC/1GzenWFfR+OaaqES4HwRu9LX53itYqpka1CQsmmVu7/emrxHMfVtHS8gDjWTOu
YAU6fRrNgZd8xJRbEVWctbSHVlX6rWAHFu1uUUuH3XgpOd4Wb2ZJT3VjDT8611D1ERloAcgBG/AP
mjP/oVKlejXrefJDrB/GapNUdRNszBLmA6mCZrFZiiQ4QErikhTpJa3IKEhTiAvIxvzrtM3iee8o
smeJhaYprPxFfOdaWQSbWVu5PG5hVW1kLglshz20PV281VYvgn2zNM0c0aeFWNfVfh+gXHHSOOoI
ocONx7G7oLiaranQr3yjGv9pizLJN9gc1M3Mpjn6Lz0XT+sok1J6yMtSrQ3xfh298tAWwhQRG8J4
Y3gE4T0PWMxAGJgB7rC3KAN3vmciFOWv3qTMuYsns1ZXmhMsTuhommj2ntSGEt6hyssbUIbB+YYK
JRmPS6s7pDZPqfm+LHPO4lINKnZllr6T07AlUZm4q7EstlNtN/vSU7bxTYNSsyQ7N0v7K1hP1WDu
1qKGiqr09JdJazA41gzsdxHSxE69Ez60jvKurEvSyrZOCoQbLSLvH0e7FsWDucgZB8+81OILBPjz
TRJ1C41zinD6jEB6n48JiL5QQdxseIL5Ym5gwflb0aT6cdbr9KWWcvU6s+3/eiCz6NZ7PRLWFUK1
T84mEGooHAi4nvKCbktZFtk3X/j1e+D1INU169m4Ac6O7ytyuS+REc8PJMdBy8qNgyYjaM9JrV36
eo/hgeU8MpkXwwilj/15GbosUJSfa+54Gs/leAd1EEHXpseqPD18fTKdwi0cTRjdGhAiV89UCDcn
A+D25SLcKcueqkmnNOqKJL/vaU5d2WUbP1ujbh8caybYcVi8xylAvqINmXbhBnpy/eJHsChxTF6Z
65zNp15rk+imIjDq8qlwSiMnI3fI5mTP+iL3IYHLql85Rud6F+qBvz11NbTDqgko+/8Jc/9zaS9K
AFy7WJonjwDCxxqH1j9DXC0HCPYFvoE0Wy7crf5SjLogO7C90cJyubVOLtpjg26star6qfeSqjpo
1ZRPWzhfhNm3de1tDJn6/t3cqtcq0cSe5nIPM5Zq7rZDzPPw9ac/n32uTncG7IfJt9o2fF5vTQrn
sTGM5kl1dfGzH5r2WM6xEyl66jc5XRxiYRJ2BTVp8sKq+8tSpyZB+w+sgOzrrB7yOKWLqa2fLByc
70Zp6ZtJOfLXBLgczoXD3VYM4unr9z3/3FjgAj/hcMBUx5Xz8/sWRosx5dyIp1FCxmwywSmoqbrM
wylrdvSLoBl+/cSP9zipvSzMsQw0sWwvZwtcuR3VQl/bj3m2wHGtiDYAzXD9dDwknKwGEmin2C14
HFm7obUrjf07ToPhO7uBhkeJ367n8ZDU7bW0C0vcgVFwKMexuTzzy2HQs7mUSxpq9WwFv2evlPB0
8xn7v8iIy9nqQ5l11HKbr1/sbOpgMQA7gk0aq+U1W/vzUKIzqSEzjOK59ESxbILeaQ8avMe90Yz6
wQsIFws9ICK4g5V3Kd/xBKFgsq6YHrsWFQVNvtM4ilwMyirxqX+2nVTtek1nylApIbIt2qjqxvyA
GZh1b0FLvNaIpHr++t1PMfr1+StUxp/0xxHcrPPsf7YNvPQNKMud/sRqUVakiSKoKaFH5w8u5dkj
uJUdtovu9XvRutU32aRFEZI+473AMihpH5bO69c/6Ww5sXfhVLmiEauKyj6d2fTcW61ATizyrHiy
0C4cMG9cYrjdtnPAKyg+jkt3yYnhbD1hb8fSNYLVt8sE//w8Dgts8hgk3H5qYy32bwgkx9ipLWGU
122QHxRs1fev3/ME1WXkyT9Zh5f+42qtd3KXTzVqAjkl85OctPJb32r1k5cZYp8WVNdfP+p8SMH6
4d9jcsHBTP/k88thLQuTWAXJc5M23fdamT9U5rs3Fdf7MpSxzLeu1oj/ekmnil0diugssjEDXHx+
aEeTD6pbGz9lvZXccGfzIwLWa8q82LlzW8+7aSvKvpCVPV4AQM+Hliej2Ke7CyDG7P786MWc6ikv
ZPpcg80c0FtBiDXGLrmPO4RqF85BGjr87z5tjDhaMV2hWNFDXufu58fVTGbuUJn3RPnRdo+wJ1RL
tbXkpUJqWdr9H91Dtf9tQV6bIj8wMGabKMFF6NYSW9ZwPWTTsB8GA/GG2Wi//bbNs12fZeWD8oMy
3lmQQbpw0UQGyxeUKb1u/by3ihB3yMEPexwTe9r1adxuBs8ZM3yZ0GZcKWXUEuv4wJDvRuYHxV3u
kO3FLSu3jel+WNvf4UDml32Qqq8yWjJe+9qUWfnSiiItoMJl7gqVj8myTaTevhtsCPmmdkWXRLPo
rTF02aXv+k6ibqGw1mEUpVX3x+/tuQxn2TfDrTP02g8B0VnewYLsX9Ou1t78SvbvxWJYYov8anlw
nTK2o2RMneGoW9J5sqdyeYc1zOUTqzkjzEeg5QilD1GimWnGMizmJL1Vlom3t8IJVFwPpaifZGzI
4aqq+sXZ1HQmIkJcoLUlNJ+qUA7lokd24Ktyq7vTkhxI7NYjzUea+tpOhhbsZdI3/yrh56yKAq3q
vvB1lT5X3Ny1P51J2uYDLG6xoaysp50TiFq/wafWPSbCKrQQYHf4l3/gr1NkqvfAHZW1tQeZVSGg
zfiiqbk1v9ddU113PefCNUoty9/ijCbFZk4N+cPiTK+3yLgwBQDA60c4zxC8wwbaNYUzf+9uTNk5
cIUJo6vdu7lIsCvWdfpcDz63pWnn6/XcHW2wi+zF6UXZbmJue1PUExVdHKaJWi1M02r0IseunUNX
V6UByR7tQihrKey9Q6iPvG1nsJPIxUltfPWcNo+vsYwazXG7mHG25BH3raD5WZoQckKnTapXiYot
38zJKPfj7KfW84QPqo18pujgl1CKpiH16WyFqRlwQcVfa5k2WV37b4D3gfvedtBkN1iMDC9tYgci
GkzhiRt816p6Mw/GbB9LHxHgFWT87Jck99rd1UmmcZUfLTnWm7FR4j3hmPqewN37WRZV2YWa3lQ7
mFiBcyeyxL8l0cOrtuSnxN4b8HfdbIDuZo8c5QaZmsf8T8MMZVWGhEw6v9n8h/5ROmq6kxoM0Q1U
Y5oGks1NhqU70BXLast4K9C+6Q/5sBBDHXqZ6z75MaA/hLMSxKnDo+3AZZBdBEwgV60MxZC287bP
sza7tzty/nbBQCDxSz1OdjCEmDmnKuSnzrrAqZkWUuSkWoXX4aiKOox72FGHhnD5gXWTl9PW83Ca
DSGIWM6tSLvhrauUfF+Zb79JsDS0SPFpp2M/Bv3PCiOs7FiRsVdfTXPVYP4wu25oZ2LyrvK+dMor
HcPmkWqsyt4cWfXl77jzBxtIQJpuZEphvrdIWuND3sigIrOAynujmhlaB+GPbXcFFbtwADew3nuE
kt+4UW51aniP+3nMr8cBZ9lnIZ3COFTtjHMV/Swt37f5VDohUbLIKZiPiCB8TosDJlcT7cW6wx26
TMccH6MsI7kAmvy4WQ0OJ/YGL0k3+ujH9pWWSpFce15c2YygiYOrL0ozBsErMmMzxJ195y2TN4uN
qJ0s21GuugCFdtG8IRfOVCidGGFpiCjAWjDWsknX0ISZ7ioKCOdlIOpE3o4xcFpUGn7VQax0ZR3a
iem+qrhFCRbbXXcrGVXpbNoZ+v+N1aTGQmQeIAVuwYYod5PjNFvRm7QRchshcgTRXbhPgQs9okAV
kdpuNLU5vlNGnWt9WKH32/I/MNu9ixD2T05ixJ9FNNWLZRi9PIwBH+guHmZvQkehLxhpZzV+uZXn
9L+aEZbrHfoXb6SW6gozmq3GSq/nQdfw0EmHYvI2qMBqc6+hIltTE6bu31oFQgu9otb+aKj1R5QM
gdMSzxZ7lwxwTmnKlES+50GPpgBcZeynCV9e0wwQZsb22U/SdLrqSRm4Sls8BjY5ziQYgjtN7/6b
5EF2D9ilaegQWY1GpXe0nyQcwC3K/tyJioyZtHVau/xjeB0RiKmKmyFysGbU9yLr1NGbszL4z1UW
6o21fKTYgepwStNLXA+WkJF2zyVGYw3nlQy2U2H4oebqo7a13XTcZEXSXUpGOb9CULBCKQeUp8l4
1hQKOl1j4AbcZZEWcrQHXV3uB+nDpF+mIWXHHQZlRtk4qze8lVsVqiVPLpkonxfQlM7mSqRD6EeH
wPpcBLUAsYWqjfp5QRTyT8tzYT+lCo1aWmsR2ir96r8Wtaique2DXKwc41NqjW0pm9GcrSfYAMmx
Tx3RbHQbT9HJmfsnzNRzFM61VBfKvfP35LHQZ1ygNrS/pynES9eXZp8o60mlAaXbkqY7jhT/Li+W
8s516+f//pbchYCEMaI6v3TDcZ0ry+ytJ8iQ/c9pFk6oi0RGE+ShOZIOfq1tqxf/FU2hh48vPvbb
dGxwujrB8uoG2pIY0+LZkVxHwiRocQ6py/Eeke6Agn5utHCgu4Z4sPcvWfacz2dYbDDH4GgBNZzR
T7JSr0DORv9JqgYpFVRWeNpEyked5aT9RuZ2dugXwMWoQY70XakY+cvXo/6XnwAVElsILoWrpcbJ
3QzKQDeNMq+ehynXwlnl+Cwqo7K8MGmDhhb5UoWJrry3KtCCERcBZ7xgqXA+zdgKaethdqAj3ji9
PYHk6mPeev0z1xxrT1NRDbg1Gfa1nZCt3ptd9fL1K589kJxrYFs+us0Bxp56sn71Xmhwus1ngziM
21YhU1SZ7VzT2WmvkYhcsug9x2oBDuFDOIA6K2R6yjvwarxdEWHGz05ddS0dJHfgoAogjoRS05Ka
QOnMfVGL732zXQnf3bRUfa9BKLzknnIOgqw/hfdmE2Fdo1P4/O6eg9ixFWP8bFdSYZFjV3e+3zZY
ElRocYyiynamUWkblejxj2IN/s6MzvqZztJ4avwFT4mvv8VffpADhLsSy/gWdJtPbpSzRRvIZ3/7
ZmCTcNRphfyQBaaDUeYgmMIoq882LUwm4DFzwZY+MbiQ5AGrwTEb/Z9hbC55lZ2tCLyRnNWg9uNb
0YH9PER5HARtZ6QFHRi9m0JiD/xfQ1+on3a6OEc2i7fZ6a0Dmn39Ks9qp7kwJKfTEzdCCLO03tep
goju5BMFsxk7hSy6R63NmvQaXUtXPHhN5fcHxF4Y12JYiCzw6+9wipvwUFYFuj30j/RVTk1yq6TK
SlH4/kOOy8bvYeDWvO/5W3Nv6pwBW3cqO7mzVNl2F7b9U0yS/Q9vKzhjmDCC0J9uQLrsoKxpAPnQ
WIJ/YoJSbpt6IXpBmIEKts4itB8FPg921Lv9nF59/d5n0P5K1ITbgCsO/7KSOz5/bRh7XYfMOnms
q3b6NZkaetxqIS3U6ov8B1KsYR/YifZIGqVA15LLl0aOS+hTgF/Crs72CX7LanyJ0ya86RXq/vxb
SNi0e7gOxaNRZvP16pi35RYlDjHOUjfWmvcZyiBIYjxJ+nIf+0v+OnZLbB0ujMn6nP9FeXg8IC2W
6euxhJju5EwQmWFJBVj8OI96ddXNc3lnd5PHPRCK0nuHod0vz576Z6vytT8AlAmiY+fCJn0+LVxw
LZjE7JmAc6d8tiBH6i+K0XmURFXVkVtJUSOOsPWXTh/seZPaspKRjVbJDcl2kub260E4XxAchig8
8VJAEwCp9/O3kNibiqnVp0c8OMrHnJzo3eLJIDLjqt4XltKuGKJLdfU6sJ8HHgblR1ImVEYgvZPN
kNAga2zKRD72wyKD0I0rEuRU4WhXIDti//Ubnu0zBHIythQ/OiYnOKt8fsMM1kDXlobx6OuFTEJc
JcAqyj7+NyPoYJcQlnXh1nC6sXLSYh3DMcjTaD+cufCXU0+SOpQue1mCwzQu1a2bTtl8B+1ivGIe
5690sp0tGK7HCluK1L/wUf/2yuzqFDqw1c8DQIhuNOpOb/XHBe+reAfmNc53icT2PK4yw7gqaOEV
F9rjZxOZt4bAz+hh4mFy5TsZZvglZZ/P+iOhHxn2LMPSH4BWpB3p/uhZR1Ck8g1EMC4ju47T319/
5L+M+XqWsKUDtlBYn2wp7tCyZqrOeuRMq4cQzV33vVntfPMBp6EDp5fYVykoFZIBL4pRul3YYM+m
tIXGh8YdNpysYrjWn1+fZkOjz5ppPi70f4aNnTWafZUbWLd1QZxkF6bYqbxnrea4k7Fxmbz2qqn7
/Lg+rfCf0oPgsRJY/23adnTQGQy1rY5QEYZ6L/scy48yTgcLSaQLLbN28kn7BzKJZYFYj6N1kBU8
syQLMrxpg7EorHC0U8hLUWs3fXkz9LPeeFiFOumOXplwolo43JIaT/phY/bpFlk3ljYhwSRYJEVc
VWHjjn0KJJ41zYgBx+RnzmZy1qJ/COzhPhsnMVxoDRgW7/ppN2EsqKnXiNq113fqKtmP2VDTTXIf
i3kCchrrR4ELlY2uB3OuWsaU82lWeDcya+ptPw1qbzdu9Uv66fyGg8y4hzuqX/pRZ2cLOpmVubHO
RvLSTnteqW2OTop1zaNRAXbvMy3pgiPpA6U0osKvtD0D3oAyYj8RbJvBLLV9wi6WPQmjqS5ZPpxt
8vwYrPDgA3MhIHDvZAuE+5Z2y1Qvj6ZZpQUmKWm8yeZpHiPPaJwtWmcVijy2Nl8vyr89FrnzmhBA
zeOf1hyIpDxMX2rj0cNtxbnS3I7EN/JrQa3bthm1Yw8tate3w3ChUfWXxch5xi6wnmjcONf//j8t
0KlDyAmvT3+EjJb/63b+skk7zSQQHelge+EtT8Wc61qEvcgDud9S2Z+eZuBGVbAso/4Yoxn5kcAR
kpHkXlYB9BXpBqbAIm6g76tNKhvP3LaJomFhVKK7MuAYH/3Om8cHTHLct9HMLTNstcX1winp9E3n
DmLeqoZuxLOEoJ1GWNRk3gZDo/aQIWkewzpvqmBjq6xAPNKNK/fdmIcsxK4zKC/Jnz50wv+z2KAp
M6Whp64WabDwT4MDTJEnrbKa4aZSeFLeJnEPMr6MApt9hBlZ/NDkNrAm/fGyjOJicd8bFFrqiBFw
ehdoC15WlQJT20nSj/VrfQoKbY/QCGZ1DX1b3TRWMf4UJjk822zWtF0851Z14RZwWg1/vAVlHxHT
7B1ouU4mSC6KejEhoSMSLfL+2xC0xr0o3JbuDJ0lEeaxWLJrwOPxvqt6WT1a4G0yNICd01fE49UF
VcnJ8cVJTWWO+OiDCEuHdV1J/zNhKbyDtKXDecwZ2y5H/rvkS6TnRm9tXI/+nx6ymOpXM3MrtVEz
SsBQaEtpXTjEzz8vl/f1Lobkg7sKe8bnH9I7XbBMjiuOIranVkZVrXr1VjswLyN6SzmehbPX0TLI
ejrTYdWPrrdZKmM4zjDHhxvld4OTwmvE8cfgHKkpukJNBkZnRLVV6v4fO0smrLlg7hy9ppsLPGeS
uorcGJbzhaLgZP8hRc/00elA6uaawXF5MqopbnNqSGLzCKQl++96bWRX9GKVsQGSboSM0EPEzm7p
UGy8fL31fXgof1onPHvNtIG6xnrhB3weSH0MMJKUvX2DB509QeeHREqkd5qhgce/sFTlN0HIecpv
wRsM5VyfF2MWFbHq+j5sc3OYaK6LGNPXwU3e0HajWu3HxHd2GdxfjnBnyG9KqcPMNTHsg30KL1wH
0ypK7QaeWPvD9GX9BFMTl4S8DIbuqMWZvnaZzLkk3LDL6eVlQ9mHqZymNjKCyrofJh/v50KKOTli
PtRd+ymeb1v8IJMhskaIorSkmIVvZS/nalcWBJ3ibcldYcjHNtklhtFML0g7stdhhEe7GfDte9c8
+CbHurdTZCZ97b/7GbnA12XZjb/LmJ5FSKXTc8FhYpb7OuDWtXc9rbkpagfLzqE0uaXnSKYPmKmh
h/BiATs5xIgv848NKD0K5h5EeecWzhzcADVp7V61nnGVN0Gd8YL2OG8vfGE+4OcPDMjFWUrv6MP/
5+RCXSrATlMu6RHPm0ZtaITIg63T3tljI74chnwyvn/9xPPFCSONBwIer9rLs/lM39PjpBXpsa0z
W/4ORmX+xHbdH/dEVyYNGUOLwQHRxpXphUDoXoR3EjaOqHCFQ9vRrbAES7EWXuiuG3pyneeZMe+X
pHamjS1q08WRK8heZ61R2Z2T+LV3kFCJrAu73YdC6vPYoUGEukLZxtZ1FgRQ6rODE7CWHs2uGcSV
GkTVGFhP4GkdBn0jrlJTxdl10Mo6gBcu6tQso67zpp0i2ADR+pjHR87+wdzW/lCLHn9JU//uZG1w
74By4/dtmwU0B2XCF73Dg3r+1ja4zWy7wCaw3GKXv8bRNX/Ol8yo9iwZHf2643ZLvpn6fCIdUhPY
NUZGFptIAnq7+DhWPX8AnwsEbrNff9uT2xNbFbILgFpuEDSa2Do/bxeSXOQ2GYLgxoNy/qfxPQd6
aYbrnWHHD7rG1wpH2iNAM2kVXPocJwX0x8MRmqF9ofXClzl5eODNyYIxs3+juJ5xEA9CoSUg37f6
x0trkbxwkSo8zMgC4xdAkZO99DgIuP84vspIkMCAaYxczTR+4fwyDF1YGd58b0HQH41rQ+SzeAEA
hKQSFn4xyilKnUZ7ZZEu2DQ5cZncxW2qZxs8KH2CHBeUXjt0EHnwmhhpcO/Hi9Uzq9nkOqACrI2o
5IL6Dr/ZOj/0U9f+MxkTpIkLd6yPMf88S9eWEMsNlR/9i9NhWRzBamx052aSTVnjbIApYnBnOK3c
QmRp+53FfX7vlKLK96mjlW+2xl5Jx9h32qXBeQoi/5+2S93sWqd3loUVwcDaj6BrkQIIoK9qR8qS
S6c44ZpsA/KMMR3rzm8HbVvT9aQCqVCeIdArCw5bxxd2u4f5n5QbdHiB+9Mpuc4/G+3k17d+niX9
xutFzxd0/Bmfzklk9lVnoRF9psVZWQ85ns/jcUBqC7kjnZYmUkY2O1sb/gVXgLIxDWgo/lLtu0qP
1TN+mQwrv8t77EpsI+4CLxdPFZxJSAmTO3cN/ghNG3+vBS0sDixwBeJ7/dwWb25s4XPRs3K0F7ij
AHtDNQn8nFsUE7ENJwensGDGsLDSmu7fLMt9PA0bLkqvXy+tj7vw6Xf0aEsg2CU0Alrz57WVFbqD
b4o0bopm7aa6eef/okhNivelN6vi3fBFlYaDES9bbKHnbDunq7h19FgAG+kZadKFXTz35i3ldW7c
dx98bNEN1kuCDf9qQldimPezzpzRe07SnKPW0VVrcaov6fjW9IWXvrfp2G0r9ElxsA3a3g6iYBCc
/n6yTM8BAFWGQgICQZNSel64ovxld+E3kQjpwqX3MS/4PAKoh/zCL4P5xoUJ2SMkCuSDpdmWvGXN
mfqN3Y1ICIJRZv2tGPQlUxd+wHklZpHXurbRgYGcM+0ELZ+JRvdo3EgXmP02H/TktrPlgHlAEesA
CaLEFQs75aXbff3110r+88enAEM5sZZjePWdOkSkRQ0YL2txxKlS5cj6tepxMgsS63Sn8S7spKc6
e3ZSYG2sCpCx2cy3UxBscPTOIirVvzGScuy4APmJlRxiYqwJA7dUVb/JlhyESFmqySM8pDSHjVDT
jF2pD6bfbwo59+qmncW09wn4skN9ScT4WDVVYV4xXVVZ4O9bDcmFYTr/QMyK1WGeVjj5DqcGAbqR
+yLNRu0GLaRv7DEz1FFgLo1fPtVoGzgMnPHVkOyXFx78l++DqoWhwrmPP08lB/SG6kkbRHb0UyEn
CJUgBi+6TLDnhjE0OeOlRvD5WqD3jhcRVRRaS7b1z2sBbpFsU5GJ4yCCmqRUHTPyzUgJHT9QTfvZ
va/HRgN1s0//kQQI9Y9fT8h1rZ1MyNXADCuD1Q8I8O7z87lheQLHheCmlZW4nuL1qs+2qj9K2ia3
ZhEv44Xa4gOA+PxIAitW/wTckFjbpzkFdIeLptQTj9uu4eEtNdFweESg1/U3ml537VuRDFkf5VMH
FzXFlQ5iTeWk/oORzOUPNzGSGKfqEU/tZ7SomLua+ly6l1qkfylvHfzTYQrRtsYb4xTD1TXlNYHb
Jcc2iKkdw1kb8+V9VIO802b8T8KuzFC/5GvTPi/S5n5NfVodmIfYuE+rZqiSHQoibTi6A+KA0DXL
VLsLqsKFaDAjojtok+X8o8WG1mUbyTeodolXjskFdOF8LTk2fCDUB3TbMFBYp/z/XOYr2TZLT1f7
WE+GcS0SAT9o1LNUO2RpAYU61CxOxS0azaq5pCf/iGk++dYO5xy33pVlgF7t88NLyxE54eLejSpU
80Bu5vjm+DD9qhCyP4Rjr1EJW8gy6D7xP0Mcu1xd6Evzp1GLjeNxoxphqMzPM77WHSe4rMpfiw0X
8EXQV11eiVOQUBy1LKh/tO1sHRw3H5MY39V0vc4PCe5a28AHtommpaygFnte2297FWjTsTWQgLx3
rdZk3X2q0r7vtqk2iioJ5yav6TSp0a2842TR/f02EntwhVlcY+/6EgO9kI17JU2TGtaHGJNWv1iq
ktsM4kQ3SsC3fypLT6ZiZzfF6j/19dI9Q2lYOyvKv0oZoIWfbpKe8BqIfS1Yh7voKsp9kxSOztTK
70mCF2cERQpHqJ3RQGK6zmqv+iVqw9bk1dc/4y/zC97Q2kCjxUOv46TVkOM3vWICydFnxyw3WtBz
O/DTRYdR3dtqv/Suv8k7Bxfo//xgBHDMaUgeUMNOiVIYZXIdSci9gFkgc8p40hu6Ma35CVoHo7As
xRFJzKW70Yef0MmcpgCnn8bOYFtnWXZeWlLJjvFys3K6PS/qxOh2uxnL0yKsC3/8o0+NiMMR3/jg
Orb95bYbqmrYxr2yNdjsNp7KKhP+jRCzvx2p9LwV1jPi3RLgy46qPyhx/dax5vwe5zk2YH1fzv0t
xavhH2LgiPkmDWbh3oyzMw6/ipnUgTvNw/nqaWnt/Nc4taAmWqswg3FiDLXVlu4CDvub3s7jatzg
S3XJ9fbjoPo8KqsxL0Ut5xhKZvNkGqwtA8+q9AAqdS2QP9PD7zbWkFfzU4tFzSsrljIBS47gG3eD
+gde56M/bZD/Lj3EaNoT1b6qhPYbAi2GtV9Plb/8OrYgC2ATu+lVRHEKJI6wDdLYRwNcyAWVHnYW
Kr2yjYx7RrDkvrdPjLq/Val04xezmUqKbPJCshY/ImSG3wLUv9YGe6vM/jXOTZfZ/3kyg/9S7iDS
QiXGOvq8UQ4e6O6EcvU4Okpc675AaNF1YCzJlT0wUfbkNJNLa0OwrroLdeJ5DbBeKV2IeOZqeHHK
BVHzsOQjNvZEUfT+v0TRQOD0uuwA5UDCTnKbzL5QZp0j3iRuAulShPtrbsKpgMb0RGOK2CyPzoTC
/kYWceYeglj5+y6rHtGULP/mOKeFeAfP39xOQWhuVVA/6vgGNhc2sFNW8MeQg+VRKKOyPEeZoar6
jVn0w1EsozZnEfxnfdwAt/kTvjHOZNgPDq5m9xJrXC3Cpt4pHuXSjkTr0GNEjxEqpLcpyQ069MXn
tlbj/1F2Xr1tK2kY/kUE2MstqW7HtmSl3hBxTsJehp389fvQexNRhoQsFmcvzsKjGU75ylt0E9UD
v5E+16mk+0duISnc14iFlbtZAjp8mYCkmffCZvPqS3IJgxRHRnjmRhHFXu6iFC+DTBNR/RjkdhL/
iDUtzE/Agm2k5unMHnRgyQWK5dyXKKoiUgidIY36L1i9J5vIlHDt4OlSkBqRKInn6DhTAPK4U63v
Puz8/BWsfX6SadahQ5FO/g8/6azAFfDn01VRZvbnyCK7cYUyct3T9/StrZKn8BaQ6xCRnq4Q1df7
g1EkEVzA0B9moYLYVqRm1eD/lO381s9sdBFUI/hhYqrUrXQpkY01Ld0CERw/JL2d1Bq7HsPI2+wp
MFLNodPs6D/8PlakQzOoZn2S0sGcYzMTkgNsIBs4q6JGu8aoIrqfCeCMfcu+FK7S603jljJ957Uy
0VbZm+iZ+rtwUNALNFKV0A5ZUwtT9oa22k8zod3+7jRcBqWLeTtMhdRMbJBydW+n0lcTaXgkAkKt
Qir59i129dKi8zSncUTOwCmMZVvGQHjcwE4meJTMXGnfQqOD8ebD7zzgmCShjxYSdcwAjHu351Wk
wcBc7TQOLMrLXBKX26oJS/ohNiDocZoB17XmDI8Ni9IgTmsI6QeGDFF9iIRSWrsKge7CG7lQ3ow+
N79PqUjwa5KHxBm/y5EsYwNKc0CdTLePirzdJya2BodAV/CndRs0r99CHpJ7fohLxCOHHMAxDbZ3
KDvdwgVEQR2SScvUPH50JMogWyUerZU2GrA0tMp/pG+DOruNow3FrLRPtxmllNDTY0VzrSSxMMZA
UP1OGeL6FuQ3EcNBrubaQdRscekjhiE3VZplj+z8ZsT4RddjMMdFZT3WAaQjD4MWXmtMRLRNHYjq
Lbd85zvkMOw4Ja3o2y+3N9j19UEcN/ep6f/N8iqLVCFoLGIZgKOPhBKT7Ip2zFaNQOEF6XN6t219
T8TinYN6ETW8CwHO8tnAoehfLN7llLAhTdoC84HELkPUggW+RTh/yAl4QHwWPUqYERzOQk+rsPPG
tmcZVjY6ayAqskAS3YsCFyN/IOQOEEXFJMBBuFmncNG7dhFMWXjnMMzf5OIX2zSa6UpCmYSUSfB9
eRYQHKVn1/bGozWg7tYmhfVqp81YuSpcy1fo6xDfMvDFz3kXWnf6odfpFE28GcIFsAdaL+/VYnCM
hHBMcbRHNo2dJ3upVsovjS4XuOr0doBVSWNpIa3+vIR/oq6NqI4N3x3GClsbC2YdTE5yUpiN9N5k
N8QP5C1s7LH4VKZ9Uh1n2Z9xC6kxRV4DRyzVq5BHPvaiGyg4ox2uhZ4tOe2UILeTROOrLEu6/StR
quS3nuQRbk9q1CWekmlj6Kn01M8RfK3BHdGXs9a+bkFBxG6ocR5yeShULL662oFFBOg8AtCjq8KI
V9w1krIaZTkPvqttUT32cQhKwU3BJmqtF2D5cBw0Bb7v7e1/VS/jduBmUBDVsOg9oC93ubx0ASnN
Cjk/DFVXGICKGk6BMlnyFlR0e4Krir2WMfsrkXo9jEabbWD4FTu5xLWKS7vZjnqlHHQltE9x3qO8
bmIo5uIndy8JWT4FlKj4z5yAEK8R0C5u5BCZ6BgGeXWAOm/s7DSN/isodu9GSEvrUpWL5zT5R1ku
rsAZvmLQYURtlfEXY1JCKHq/lvpDKpAtiIay83xZzT0o/v1OITBxI83q7mz5+cr5+7jRcQBIByiT
+IxqsbWoT5VxCQHbFu0u16fsbFhICbohzYPGrWUq+nd2wPICfB+NuwhHeKrCwOMvN4DVOBIdPbnd
lRg0UgfLI9ltka0qV6MyhGxQB+Gqf4z85zHnCgn4BnYdviGXYwZq1wuBe8wOAL7xFWGmalqVdpDk
TzroNGyvpCo9Zw3R1p2BP1paXkNSNRAnMyzscmDkFxw875V2VzR1tbJ6o5g2cL6j2gVRYd2rVlwt
LcVYWquIJYGKg3SyOFuVCRApJ+/dZ/oQrobEjNcOYcAGD/C3qiTUv32W38sOFxuH8WBcMCBgqNkU
9XJ2beb0kEYnc1ehnJ3iuyTGoAW6PCPuXyCT6b1ntZM5PZvRWB6qRCrNxxTzkvJFZBU5t5iU4Aeu
KWqEPpckIa3WaIBHYmiA0ko1Y+O7raTyT8GNNqzVEbWnldkX8TmPIaqtefAcZxfZuXpERQy1yyRH
M+Axrxyz3zlRmoWfnXFCQ2uTNz507TUbTvd/RUFmKD9D2sJcHmhtN1PvCblt0l8VJSj47iIw4CBn
sSFChCsLSnl5HvmNJ9qs/aWiKRc9yAi4pRssYKzga0LK2+5rMFkrgWdasMeKrhOepo8G9zm3rPrY
EwuvcxvsllcJDZSk2ltdIQA/aApJUB5CIM/HIAerbHVddbZiJyl+3/5YH+wNyoMO5SOHGFNeuslK
ik46hBzAfiwCZTqrYayAI8vk3/1QTe1TOibqnYN+tfdpa8+6EdRwiGeMpQi+E3XEekYa7ZNKSZ9A
kCrVBqyi/EOKmqhY357eMmTAYOX/bQwNsW7ChsUJz4qioYYwgvbBplOjrkDpEIn8YWX7mJsCxSzX
eY26letI2T1aywcTBWw0S3qiPUKevQhXjKi3/QwONId88EFhqPIhUErtkz6p3a/b05z/1OLEzdxM
G9g18QmykZcnLsVcjnytMne8I70r1CLGkgRns/jOt/tgHBtUM607sJxgbBdTUpwadecisncBggn6
107ueuOQVbrc3rshr15Z1ExQ24Cmh2kBV8nihowiFYMLbHt2QMj9Z3qx/UkObJQ0srycMK9N6Z05
fZfe6cks9ss7gpOtSTUInWOS+cWwCml7W3WDdixjJ1inCc6epiYwMq00rdxBnE9zl2TG+iPlob67
/RGXEfn74FRFZ+gozCQMWS+/oo4aYFLXvnpUHPS04II7iS+82p66aj8i/6q91l3cbwer1LDgkoz8
kwMvN8Vk2JAfgnCyx3VgNL1BHR0LxU9x3fXPSZLb6ur2D13cGe+/06GNREIKRJC61eXvVALMfDB9
V47VaMlf1NyPYy+ph9bjsk7zVWVX0evtEa8/CxVuWkHzIz3rVC1GpBQng3yo1CNWZVPw3OZj/TlU
pXRcDVanNFDGZOU7CsJhsNesWv9ye/RFDs58IYvSH+Sfc5F9WTEbm04raQeox3YWQK8Hxfhl+Ubn
STmacxJWnisYq86mTmna15I53dkX18tNTZf6Mmn0LGL1bp39VxeJWepAxiftGJTY0XRFiTWmkamf
HbSAFa+09Wa6c2subq73CfMPpIvI3VG/WWxEZCFbB9N5/ehj0zN4iaV3n6Uipv6gR0J9ub26i5P+
/8HowsK7YpHJ6y53ExZ+slqXuXFsRsrET4PVSH9QiEDg2NTk4RP+ciExWPPvNA2ksW2F/1qQ4Ozl
HFnSWMrYa0daFsmbJIGK8KjnWAcdlcp/zBne5wiydxZoUpxZhOpyjioCFH0DDO5I24joNh4k6Wh2
vvyMriZwvRCC16qo2+FO//GaX8eenYn7M9LfJLRePH9qGJmVWvj6sQwmB68EHen+qm2t0jMibVjl
eVb/VyMtA+9cwpV2MoI1lC/1++0v/PHPwKVrFv3iPlcWn1gqkD8aJEs/dpqkIH+mJRsToWckxoJc
elCa0DyY8Vj+GsPIfgK15MM1je5xEJYln/kjgMXgdVQ4piat5cuPgEd6UwgCBj5C3Yq9MqLxs0U4
IwCGE0SIaHYgtF6mZDBzqC4J8ixO30/zhRKmO6jJYrzz2HxwsNGH472mSYyW6JKJr1d6niZVoh9F
loAMq6Jwg+62uo4tJ3ls/LK6c29fH2tU4IiC0C9nVNoxlwsQxpB4cN/1XyYB3QCjnaz8KqeA3HNq
FNWdO+T60iQS4XzpqM8TlyxfUsdPQqlUy+SoDGXePjdVPGnboe67lWZKISaYdtRZqzwU4ruJddA3
R+7QtrqTilzfLfSGyEa4vCnzXfHQG6qMUmGMxbFo6+yN39N6cd9rlZcUmT1tfT9QHxIfc5/bG/7q
w3JPs9tn9UxKRhDPLxda4VHqgh5hB4AUQ76hLetCp0YatCnrTUnf+840r8dDPwIA7YwvB9+6LLAW
6PiPYET9Y5EMob9vtDY/6yVoM4SRgrpZJ/ow/VvjCjQ7Q7Kgcw2EG3QZWOco/6PGZDvH2mjKdl84
RrQVqYVrcGnkQ7+VJ1NP7izrspD8PuhMnCaXZWdd8WtCk75JWmTBKVXUAIMf7Myqb2gy2dN5qAc9
XlU1IepBFU76iQICbOLRwW52lunOhr1oRCXWXW+G0p2DdbXXUS/CBoIkCtAsUJNFeOKEo1FCKXOO
mdW0n5MKwyzknWwUhkjp9edOJGSrNDjTY95lOcm3Fd1hmX2wA2Cxg9yS4RDToVj8gk7JRKGNY3Dq
cOA6qEGkfvcLtDXtpgoSL1HS4F7XdP6Lf6Uc87egkcgGx5KFMH2JUx58/ACQ+nCOyKlP0kOhpdk+
LW2b0zxg+J3YU6mvwghvZo8yAb2m20fs6i7TIacg6kCuA6WNzu3lEUuVDlw92lqnENBPvOkTK93W
ZRKEW4Me0p3zdT1XHHDnec44HoNm++VgndZEud+L5BRLUrMvwWCfJ0NoP+DpfXNQidsgrAlgHdkh
dHluz/P67Zy/KdqhxGFAiPTl2FqBAq+FTugpRgbnC6q/+hbLL3nf9FL13QyNAvU6kAuNLwHR6fPo
z4BO1Z3D/sHBm+WAqZZBC58lNBcBYW7i5oMOu3XUavxFK3rDTfMaDYFkPNMQQB0AzXSilwgW/WwZ
O0j+TpfyZHAV0cc5Hk2h+lj16jTd2fbvOfTlLkTTA3wBfIj36vxiG+RNoeadnThEcTzta2y3DbFC
f8/q3LSSRwzO8R/28Y8O5PbBNutIeBjo1OsQdFmws7FqQd0r7v3YQ6sjRm+uGLKvWJvZ2gFKj6RT
HR8RxY1pCWxayxn+UIjuXhpsdqYTDoFl79GbEuU6hL3wdufLz/XV5dyQiXEU7leVZ2yx6HGcTIrV
dJww05YqzPY0yzOR56WSZDWw5KMA9X9FR7gBjZmHdFQhcFhV8mjJ3T1Diqt3VDfn8iHIQVNHsGFZ
8255diwTrvQRLJdBpzjVgi+BqVTWupb7oHMz2wa3FZhV/Hp7ET4YmEeNChVUOHKRZcHBRBq/8LmC
jo5RKdi0wOL4Risg6baohOO2lkzdOQxCabpz7K6vFyIymV4TbV9c7JdFKi4CHHTTITg1jaFkSOIr
wgMxLRScWYf4TqH9OjKdTTeQbqXMQZInLzM8uwSl1CEnfmrTNPgNPKdOtk0Xa81zL/WOsR5RB5p9
YEwQjRlw1OIVLTWpXGlKIrRVLQvpzrn66NYhXZmfs3c0wzJxkIKg0UVnhqeoz63PJa/5U1vI8LIU
DZVTVM+FS/dw2GeZ7sOXkboB6F3YbG9//XdhscUReBfFmIm1FMiWmGDwucg1NYFz7KU2L/d6JE22
iyuDii8QvMVpnUVFh5helFToJ3aW8S0wavQOSz2N291QSLn/2dfGxnclPcWZGLR1CJxaWM8qzlkv
kKTCzE0pYwnPH4f8dcRSwfBwZjeaJ0S5xsht9Sz4NAVh+ttqCTwodufaY+Ug7boJEi2OXm05akMP
+IaNUqOBehYdhARVadSPffOgKFW6NlqQkJuwlKLR8wWQi61RNNK2TW1E0w0f0X3ourLvrNC9KaJf
sRIKSuctRjtJPGqxV3fse/xF6hovSkOpQ3cGVQLdcfpYdolv8xdw4t342MCa61dtIYXiICuTrP3U
jFQfD3Wjq+N6wJgL74zQLgAJRmJ6xvhT+1E6uQJ1J4mjz7c/3ntWt/x4yF/zcqDgBuFgEQV3bZEa
qjD9Y6Pn439j3otpG9qSaYJNayPdKzBugDwywhd0s9rO2jeVpyzAKt3J0k1SN1XnVp1onnT0WQO3
s4v2FzKUIvISv6jLOwHFe89l8XNnHIBCzk++wE++fOSjfIDSETjSMZzyrFtB2oRsVAT+KDO2EYYP
ndql4jloatneSqCrKpx5ejKZOvM73S0RRiWpqnqtE640tLK+Zmu3tJbqOHCnXlPeJl9mH2ipXP5U
+jh5tTI51teIfMrDSmkQHlvDRc6ejRJP97UE2oWB6wxOG5qhqmCXd4nO/6DMsk8F6+WWYTeKdQOC
4d75nyOa5WJAACZHBG05v/2XiyFTkMHgyPGPtLI1+ScPHW4jLvzGMKBFNZb6t5zmGHbB/ZjLT/CA
nYMTyVJxgA8l94bnd3ilFlR97uWw14EusA1MsgDqcTWTCVz+MLOx9MIctfyU0EGvnrUqnL7HsFai
JyDHxg5aT33nHb4ekWosZTcCexqwkBMuRwwHrSmLxMlOsKpUGR8f+q5jZnWVG9QjLabiHrj2owER
AuK6oztJLXr+93/V+wBN0U3w6/KUmb294wXEk2VsaTOXYJ6UrVz7Zb27fVavn1lK6eBpecc/qjyn
gZQ5k9KWJ6TEa8PVsUavU21SvDbLY09rM/QWK5pbd4a9zpuIb+a2E1U/JMyXYUUG4cM2Iis/9Y7w
racIBebCi51B/IczEZxkWvCTg3ry3PmdcEg2gYWpbdXeeew/WHBOPNkbLRjk8ZzFnuqsLlIrIpgT
SmC409Rg3rgPw++mDum6EEV5J5z+YDw4r7RqkPak97bMXZoh6CXEnKpTgU/QNiv8H04OwgtyUr3F
rDA83f64HzzmTI1WLNsGscEr18wc3aF+HDVx8rEkUDbxGEKpsREk9wmStXFTEW+Ea2IcRX3oqCfz
KHVFGp3gSTXJnVT5o7nD7+F6fMc7vUto/LW5ZZRQMIvoqlPg+/02UKfyUUsUbYLPWTxjnQso+Pbs
37vbl1fZzPQjhuQUI661FOWgY6WjZNACxox0HDL9UDbeKJANzm4qLWrpcdVWNsYMAUPLmAmBNoRP
+iyjFJi7xLt946mxsJHKlnNJQ9ZdsSCmI1rpIgSekGILTcddN8jl3JPbCXhEyzUSwvhqte9aVyTd
JqxkeIW9jew0KMyiNl6cwbrnd/7BGZ6REzTcgRFznOaQ9q+VdfRY0gazSU+iatOzHKbmBjYzrIBY
6w9lOSV73r397cX9IDGkHTJTTAgVTchui0czg1udV/5knXSUPU98TtAM6qD9EH2lbk2pjr/SUW42
odOy0kFglgehKJLq+SCZMswLlfGfzxZdIhWHHt6sWT5zXqW/VmF0msiqUYE8BZGS4MA8Yk6c4b41
ADG11ccyQcvuTuRwvaXncjJUGxoYQKuXRBuEHPok7hLrlMJekdBYR8KVRRg/RzG6HZA7q+FOaHWd
nTCihj3iXPCbJXIvJ9njmgLwjRETf5q+h1Gje+k0RaZbibxb3/7E8Cr4axcHCO1mJIzm949ri3le
juYbiSDICx1uaWtqf4Z6g9YHXHywxW+UYeqh3gSwWztUK5tIxbCvT5ClDsI20D9zslPnG4pyUi27
nCgxPqA8KmGk4NdxujMKM5V/c95qE9mbuLNXRQKY7mej+lh/Gv4EMi3G1rfawXYPDoOMEyGA0YZ4
C0X1YS8PqC+cg0YL9KdZiTlxSwMKGwuhxK32kwIVlIjDoJYjcX5H+S5dAbCSxgMGHeonNchqo/UQ
bZIR4NeNViWjHB31s0SOxkNQhsOZHLeb8EHUseA0Ms3fYIyDHTT0zjZxpdi3vlqd1j3NAX2yq8Cm
bIx+CJuViKn8rnrOY4r4D8hIN5DkIRy9HttC+TPkz0Z2E0JO3yv7ajraknCsdWo43Vuo42+5so1C
fs6aXn5VBkMZTdfI9c7fx3FR+o9mGNhgZiPFOGa2X+cIAqbKVyNP6hFEuOK/xMUAmTGDL1+tCq1R
fxOPGtqXnGNYPBSBgV0rlDrxNmEa8rNqKZ9tW1mpHzjPEoIyaEhMbpIUY3SuChquGtbq3zCGFMdI
D8To0UfyT1lCQQp91STxso4y3aoQaf2AqmoRe5EYrJOJhv8XP+i7c2Il/q8ucZTUpfqeZ/tODYJv
Jei835QmFX+NjLUIXuHVT5qXJeQBboqYg+Zh2tOkT7nW+f1TLPfFGxI4ZFGjElP+FZoTYgCQYj+C
sIeKEddIvbBcRU4tN2jN5/XbBGHEfgiVMBZY1tn4EGEh5oQbksRA/2RPfuMcwSHgCSDJmflgq2P/
mXJnEW/gZecPhGm241Umnh28CiGyLGM0iqM55U2zhqYUNG4cmyW+9sTm1snCdcxyZVRufhiWVfxs
S7VPnphUuJrGzm7XEyj6AyDnTHX1Xm7719GGMreaJlzr15WfiN+ljyQm4Z7cT17hW236uaV7qOKY
UKCCr3e1Yp2x6vbfep309hVy7tA92HIiCc8qWz/chhnGtRRkxq5a+aIYJ6+E8qk3sAuMhm1Ot+1n
1dAOAUuuyNk6xidyPl4BjsBR1CjDqqXdjrveECrkYk6JEHY0AxS9WBYIjptqp3zrcmwPviul0NXn
AOHq9lVj+b9RwSm6Nz20MNR0MSJQi30YpP2j3ClV8SPogekeacVOaFX1Fc6JGI3X1q+2DuL+Tx1G
uvlUI4M5bTKkDka3NO3mUMiRM7gze0PjEyFYaiS181zqfmU8JEElDxBYOhh3Y4X3ttePPVnTysc2
5AnFQyM78H9M1w1OG4PpIbBIeTIlVpp1n4kVdrZPxvklM5IQ50C5bPbpJHpizaYZJzcF/Si7RpBN
1mqcdGGdkNILCr5vUtsrKZPrzmsq0T9X0zQpe9IfaWt2seFsoaCCSWsCExOXqB2jbpM7DRaJqkhH
NIgRtwj25gQK7dzppVM9MV+/+BzH8UA2mVbI4ylCNV+gRwTKWs+a7Hcj4SJz56m8Chh4tYFxzKAG
2u40wS/vdY1ySYkd9QiwRjWOPvqjCVQRH0G4DmbDQZ/gaG391E/uARquni8aVeB9kQ0j3AbwO//7
v95oQGiB3ZHgncw0l/5LiuDcULKIVipOYPWd8O/qcTbQOCdNpPs3529L20RZx4YJnoqNVkVXbIpy
yt5CUhvh+qNhnNSmGu8EuNfRNg0Jg5Y7M4M9D4jicnYTlSX0w1RcZRB6XqMPKj9FQ5H/B0VEeVKq
ejjIZq1tlcnoRg85Kl+4Q6d/u/1qLzMrmtxAVqhdcqtTGr+CU9PlzKAOZa/qqBWqq5V0wZS2iN6k
Io03lRyTSk3Y1w34pfSIOFZZ+88tKcgMWApRu4Zk5lzR6rIC8CdmYukrxFzhb+RYHX5LaUuXIql4
eA9Ykap38snrQqqBvCABKTMmoSXfuVx7rOgQ2uKWONVaVLipgeNLbIngk6gFsQEmguVTj7W4vRrr
tH4rC4jBlLtHUGU6xd5/jQs5X7PiOrkOwShsu8sfg24aFUM1H052j2LmGCuNh8BBg5KD0VhHp5Hu
0c0/OFf0AMnvwAqBKljifEFMW1PaauPJKFOo0CI0dpmW9F/GpvDvcfSXl8e8wWjwUw6ZxSQh6V9O
zoxtyQ/soHhtjUoNVo7WOEhICjw5HStuHsO2ql5oQGa/b+9rmz/7dyzKsLoCT4CmPlE+lM3LYcO+
RByuUstXG76Y/+znOfuJg1h/nbQw2JZBVwSrLCff+qThJfT19ujLBZ5Hn/0oONjA3+j5Xo5OdOd3
JQqMrxSBEIrP8sI6okLW7c26w6nm9mDLmwvbPkpcQEeJyFGJ1xZBvjUlsWbCf3pV+0Ye8HJyQhfc
Ikaj9NHUNz0ow/DOkFftNFr5pOV4BsKERSt/WQMFZdkXQKDFOZM0dJ/dWZ9LwwYpt2LCMpEFO9CR
vfKlkAdideL5yVkBmNHeikCl9VnZgTJ6yGZZCOiE8M3cYIjteAPWVn00NN/kgdUCqfbCDLU4MuzO
2SCDhRo/0l1p8MqDJI9u56MI7aZI0Zmvt5f0etMyPXRvSJ1m5PGS0dDGftSTzTTnJhiy04xWfKzI
EM5JM4yeNNTmwxAl4Z/bg17BOhmQHtJMW6fegzrFvKf/eu6yNrDLyc6LM/bj6CRlFUJXXmtFwUNg
tJaxDzHzXuFRmcHRHivDOthKifdTLVXaFtntroQH3I7lloR22Dkjcc5OHaVmON3+nfNzf3m0ZoFU
ririW1QSl+X6yAASk4hafR2rvEQumWpJs9Wgid25Fq8PEeM4LCtZOMXGpR6u0hQBFWdNfe1EHY+b
fLL+M8CcRZ7SybQ5/n1SXIfMhySW47s8sVlS6jUia69SLmFdlQR5uLcwzRrvvDwfTervcRY5MiD2
OO1lHDbIBoQNWQUkgotQyuiv6PsAJbs9rY+GQ+Ba1gAVws1ZtufwbrLKwZ6014j+N0FbGT0YRpT+
ksMkv1cdvd4XlL7Bls83L0MuAQhRnDdWGKnkGn7Sf++l0jfdjrrm53+dEnX9mYYzn0/YCIsHRQgZ
pVe6yOdgEAqmsG0z8XDSbfOiuFLfbg929YzMiiyz7A+tXZkgZXG3miiUKjY2jGetSNpqFWa580bq
hyy53erjIzix6GxEcflngo7V3zkAV7fQPDgQROjE9H15sS/vA+AC2pRQkTiTN2Ec6ECp1mD42Y4b
+0Hqb5syyfeKb077f580GgPEwMDhZs7r5bgwYuAkQjM9h03l08zB+GedW21wnvBRPhfI+VKdaGUz
cnVDmP/8nAFhoJACZgzVO1C3i9EtrO4krRTwqWLKpVqfwF4bcumnXoty34b1varc1RGZxyO4ZtMC
70Xw6HK2oDv9MANYeEZf2ZYOYa9k5WZo/RT8DMoYzur24l6dErTFZvDVLGGFvcZS70s1UeQk+MII
tAqajNpJpv/nTOU9J64riWna8TPebg4tYUlqy6BS18OUlzYbz3ZEgeQHzuAasrvCDjC7q7r2k5lS
S9upren4a43WFVXW3hRCbHPDGQ+pFRmpm5p9Pe38yGhQZTVKlFAw3q37kLx3rKaDMEVanW07LHeF
LFcKHmNSm3lJN2G1isgNeb3b5OT0zRaKPmICeNSZ+N5X8c8wqpFpuL2yVx8SUVVeDIuYfoZJLLsl
FbGc1SA+cJ5MyQKPMVjfFOwnt8Js76lxXA8Fs5+CKt5FcPzR8r7cM/2kBlDxwuqMvHZzDsPEUb0+
qk8Y/Bnt5va0rmOtd5V6aEnYn5AdvQtK/BUWgLiNSB7V6tzOZLStP9Tpzup1R/OQOmmqP47cxPWM
cJmMbai15SuY/4nK+TRQ7lD8OkPsIZ+mMF/JtSUdRzkTqmeJegA20AU63oN6MP2KA5teBG6S6h+D
eG1H92AsN1KDPhC60WEtngUMm+wOouXqfp09L1DDmSkTBMpLSRWOeJVEZtaeFavukPbDMQVR+7J9
GdSq+DqqVrnWscbextSd72yXq7B5/nrwiDmJ1MivYnTFyUTg48l4LkOqeagKlrTO8ZvVW6+KZFFv
szCY7rkwXF3p82mkfQh1iAMKVOpy47TC5pGEs3xWhNIOW4meJqiUMsZygXCtf8pxmNmkdfLPTwnj
0kBEWYFoADrOYsNWlRFEkVZ1Z1XDWNzlq8qHUJv2Ngyd7x0ZMt7IpnqvpnJ1TOboEP4XDVvZIoJb
BDtdOFRxg7rROW+pauLrBZDDdTopzTZ+b6Xl+vZJucrq6VpawEdQyuPx4FpfzBK0Ebi2fAw/j6DV
HyJBM1oJ+/iRWt+nqCq2ph4pz7Pc6ROlOmPXMuUnUfX1v+0sni6Urni96HQBeKZmdvmR0UoJDaOk
CW5lhBUbayRN3TgqOghpjc+sZ6J4W/xbXPk+pk5fCaMmwhTAAJdjokyYIXzsSxhh2XEDGQZsK8is
Knwas/bH7XVefFbGAgCAZYkJlPw997wcyxKGSLG6dVBhlutf/ZD56xZFdDxyrFF++dexMLNkIWcy
AiMuk9ssSCU7sPrwYPsG2r/dYCAqjtBytWpKG0TX7dEWdwIzgwZK6APXmnMCVPFyZrOSoolUur8v
U0ffpc5Yv8jxKFZYDtkrVc3qO64TH4zHowUsmcrDe+53OV4ucRnHemju0aHrXBv++q6TC0RrGlE5
2xjv73txwccj0t0nrwKsYixmqKhQu6d2Mva5ML5EtlBeeLjrA8zT3quMvtveXtB5q/+VK84LSm0T
RDICAzO3YzFc0gQt4mY4eSSgQlboFumuZMjFWmsTxfVladxFWTOBoXLSre9o2eb28Msb4X18LneW
F94MFbZFMJmZCLdJTWrvseMNv4e2SB+CfJC/U1LIvtud1NBZdNTE04zcfsx0edz6AEwP2aTLd37K
4qX7/y+hC0s9ypwFNRcJpqHRXB6oZe9z5JpXRjuNv1DVsDYV2ojPlPwSUFooDO8SZF5/316F6/MK
ERfldB4eByjUUlhtoj1RE86Zewli+AHsH0bjYRa9WoW4xy+ev+fye/Oq8tXl+bPbi2sog81DesRQ
Za6Xm76NihVPHu63GHpszRG8/+2pLd7T91WFJ8e6gh0kWZin/ldshAZbZSSjwnZWRl2jlBnXDzbO
pZ5Sy9WqGukOe6xqdWfY62nS/cWcj/rDjC9b8naA5CB84g/63orC8BtNq8w1p3bYDFote2hnKneS
hutpIstAZAuRgtiWSvPlNJ2JlpcU9Nq+S3UsrvtIXTl62Jx8P/cNV5ANvkitSpvp9upebxyGJaWn
N8BMwc5fDhvkvjzfujrXYRdtlUAYe7smHsT80DzeHuqjGYL2sSks8XqZy+NBguvXXZPp+1FU8p+a
zuVXP6YwhN+9OQ0uJbrpEyakxfCvK0tRhDQbZUqCsdnz6HKKCC4KH0MAZ2+Cp/okVLSDvFxyjMcm
G5VHCSisV9lmdOe1vto/86ikZjOkDdLbcrYW6KE6azsbOpRuvQRWg1KSCk3qp66jJOVmiW7fGfHq
U6IFIbNZGZf7h4v/cp4D7sS+PajGPrZGFeuUPAt30Sj7bpiW8r1ghHiHP3d5DyCV+NfnXER+9HRU
bGBqVDRNrT9lBsSQfVmZiMFAQOodd6icxHGBhFfGE/DeUn5DvKqGeaVZzV7Ou8FH/D0yECfo1B6h
D9AWZuWpE7VTNPRJoN06j7NxXZhIUKw18EwvQTxjmjV5lM883kPtqWgRSzCgg56ea2AU7YusZX62
njo/E1/V2uzHxz6TKvulK1C4XVuhUxo7fRR5tRp131e/AeyPOk+32ZeHSS2sdKN1rVysuqqcui/A
/1TtlcdNwX0lwxTClUERZW6epP7nAlAYDqE59j/rQlGCL3mhSMFKzaL2qdTynMyMyT7hcZCFD6Lv
xUmKh4EucGSm1jrqdPGaEnz9tNTMem10f8IfT3OkXV8F2h8VR5Q32ehqyYPNlxeA1qUodssUEUq3
wc99z8/UQVOVbSLW/6PsTJbrRq4t+kWIQN9MAdyeFElJJCVNEGoo9E0CCWQCX+91a2SRFWLUc7yJ
XTZ40WSePGfvtSHKlvM5n6fiXm2t7X8I/RYyw4gN/i4ozfwjNpb6a0exCC6F2xcHBAacq8yTReKQ
89gnkArD9tGyOgTYqlbuF8ihI21Ly9rELl8z6RzCuWPC3mrj5yjcxt4pQ3hWujlgBmL+e/MFLngI
u7MdoxitWzNcymCNsiYuame5DZYI4UQFMtC/DTNm4gmNUoNkKL+w/duiUtzWDej/p1mMeXZol7q4
HQlkHmMzHNTPOveIn0X2MkNJyY2fVWAR4YL+q/maNxXkJVQEozAfjGaAsew1bdPccyx0jR+1I7bz
1OZh9ENFdVvtdWGLNl0WA4GpEoOOzsYwmTd0B1EqTOsqEKNJrQHjeFg97rqAjJm4tYfG3Vt+z+46
mlZ/8AqEZ3fY8FEDLmJBiY7uKa8PCnyxTsowL82fg7VUw60ZQPbfCSY7/u8pKvMi8YjGmu/6Vjrb
Lnda7zcUVGB3rBnjTTABpWXOIifLu8s8jVYu9Le+3gegwVIILdn8ZDajXq3ElY57IwNGyHNMb10o
8lpWbby0ItoeXDKXtu/MFPq127XZ3P6AFFHJr/aaGd8HJfl6BD4apMtDtvYNCTxyg2ND6i5d5Lwf
516SzVSY+SdROEGX1sa6NJdg7Xoi5WvfXGtW7LI2E4liZYrpNtfGJ75G5JyN3S9nhbkFcnsxjcHP
WtpGQHd/CcY9YVFyjWI27+K5rgxa4zVCves4S3o/TUK+xbGRCtgYwV9o9jCwfZL+sjlHDQX1HoGm
FZz9yRhE0pdr8zKKUrhMTAZh7EhkFQt/29TIZziHSp7JT26PQS0LCGGr14eXvO+VOHabhQOezVAN
8QD1er00s3CnX3TEyunXYrjDcF/UA8OYhAiEZTiG0uu9xG3n8dQR7UAHbV3UGsNxBohvRMqEliYN
b7ihM+A2d7XSDZ5qx1l/AbKNdNqULNmQKdfSQMYPMXrHnbWne8bCbpiCzrOex1F196Vn+OE+H0Pd
x6vdeyWRcXXFhzFt86fOJ5AVKmYfjXExTHN+O11zmQACSXiKFvJ3m6E6rQ7EMGZwy0AWybK/9GV0
qkANPHZwqKE9Bjn/QOSoKZ4DP0eL1vOq7EF5N+fRJYAPg4NvX1rjmobQdrJBHMT4qd412ayrdJXC
fIrazRhTRdIS7LFSz7QRg7I9hc5IiqQkRo0uy7bBZCYw0nYPgsQA90aI3P/WtTq8AxHDhHRy5xnt
TeMu1S5YuA8/RlXpnAnGnC+JXnoNAhZeJSx3X2dOPNLPyveDN845kZNjCQ0RYRO5eBz/XwzG4L9V
k0c/NPLEz/7oCC+5nm97VE6R/rXMFauPA/zyUsm8+Lj5PSz5JVIsHE1RRE+GsTjNyS7MShzgOm2n
iteUaVvWZ886bwQ66HAuv+k6MG8DgQklNbZhvi3sOsyTYlvnZRfOhj5F0dR/aQwEyLFa7SFAW21I
/HGR83s07ClIen8SYpe1A02oWQflL0JHOnqpfdBH16jNhkUIOr1RgCNwt/2GSCs6EIsM30SOi2El
2El4SNsk67uiIEoTKI29PtiErBRoxby5uYuKWj+hg2weqjIrt70R+aK/cythuA+OazA2jCmYs+mk
Iaz/lus1Bmt0alE/NHrzLqtUJNAaxtp9GzKpv5qF8Oo99urI3sOpHW+K6ziPZF7pfpjW2rdiNfu4
4ZZrC+ogrM2/CTqEvXGA1OVzQxf4BTqfJU56CxQgLTHxVFxY+By8rbBJZpgPbeIQONXsRZ9zSs7k
0CHgyoB5H52FmxvXEKJvAWu5LhuO294unvIfVTaYWEyFF50Zjude6k9u1Z7GTKjp5HDykztiFmdz
N/aRQVJTNSNPbKpJ3Djl0mD898tiSsueGMXEm5hTxn4pPXXrkbhypzj1irQyu8mkqdpeRXOOX940
UR7pfdh3vnPj4kf8VY0ZSsYCsDfZAqqVVQyuYvoYtm6ACjYsm2rHwX9+mcN2+Cod+F87erfyyInW
ZOADmt+Ps8KrH9oyG2ZE5mazxJZRz/gbIh7WAcvD/BElHFlTlH/W3doPATUWOcVfo9oOtruucUNU
qBVBfLHFmaWL9UQJw47T9SBgSfExYre2ZMAyFFk/A7fsFBB+JW+lEY7fjdxU9Y1jqunFauknxVtP
MsAns23wKi1jFz473iSmxFLt8lIZlq5PM8mI3dG2hiy/8E84UTIYUxHEk13MdyFz8+oSFpP6FSw5
XsnCF558snpZD7t8Gk2ar03rWEf8q9fwpm2Fe1m6lrQP5RbKj14xVyU/kDNhOjlZGJJ7mI0Z/RN7
+LDOA7rxYqytKpbUwM4LRAlZHsLNzupUDP6yi/oJqQ9V4/KysJ/IfR9qUOMq16g8vVr5ADfzIP8S
uRMKQAYcdpXyPi9R4uW+G8Y2FsDipPt2rQ6GGa5BPM6mKC+ztXYuLVQn645NrYodsnUvOzTB5DyV
hdj6nSREiKS1eaUui6Jt/QQCWotDqSkjd4Ss+jSdqNNAyhnaC45tFNUfjdJQzj5HDRkmwxaE91Vu
oZvokMbfDpHT5+fJEkiondVy6+Nc5+FLEXV45YDrL/6+1V3VJ21RZIL9NbTHtB5mnnrUF508453C
vebh7iieBTKhEb/kjGuoQ+CY+isFHgp9tB3HBmQEFfvgW+1tBhs6O4ghIzew7LOyOtWgMfgQFR6Q
mK4jGOduLRGN2YS19R9917PUueClR8TciexzsBXGGNtGbs3AqKP+FxFINQYSj1LQC9htzsoGCz2r
hg+grjNYeQ2OD+I1abZirzXnZjdFOf6KCeXwhth5o6RrBMT12CUwmlDRYOalT/1SL+b1pa5aevt5
vuvcsDDxoveBdY+HqZ7wpLXYU81IgsZavaK+1HrTYaq3qb7ze7sfL21ry3QCqdUSbdNLvt9p2LT8
7Mk5mlIGX/wFwea1j11LDOdnc7AylWA6k3wANvbEvRqNnlBlZyqsEyf72apj3Q9S39k4e+qT7a1t
FE899AMW8GLY53IZVR6js0cAcgU/UmUHNkB5EDPZ9NyHox7pcoRLnlpLU/V7IjuCaDeJ2Xioaa87
38KC/+V4wKiUJZg3fSMdwOcZ93JwLUoDVq4hDceBy4rZbvtbYLgTZUrbGB9Fv6nP4Rg1iATELGsw
skAZjVGyfocUpwCeDNn1N0yX7PrkugtqeCvqeXK9pdb5A4zHIEqQAQzq1p1ayhmajJVxT2VN6eXl
ogs+ETljfMVO7WTfNiXGDxKCvDwYE+i0d6yJ/9ZRYLpED4oGMqffV80Lr6YPM8vcPaEdPm8LYiwb
sWySzYa7N9v199Use/h7E+OfhsjrYy+M/ogGOThUvBd/nrIVKBRB8p5zYkYRVDcOfkwnbSnggVNX
WpXX5F3Sdq1iFPY5K1iG4kEt9rH2jNHeE24Fl9enJnlEFZIXu5wlPIjp5Za/mDPwFHwrL27MEdFc
CrrD/+xGs9vdgMa3ftJc6/b2WqzFbeDVPDzJ7NNI52UGUjUZHDY/DkFV2hdbq1YDWYCSvlvdZuFm
THWVNGbf3YVqYVGMDQLj9Ld6wOoQ91vo/mbckrknqy3CR/Dg2XrTC+09+xJcR9yxhfzGjcYhMPIz
o9xLdzMaTl8hYhO+UUG2ejmG8INrJYlZ6RtcVBJ2UnggrHGQ5zIg/O4E0smUe1pD22X1ld3tLaIB
rV2x+vXjGoVz8TgYGaxrjoRAEt0ZTzW7g8zemTe8aVwAx8EXhO6B4QZtkldvDf20SYHNK85G1Lkf
1eRsN3Vb2gzHt0bTos6Dn6gkx0Oh589/f3nedmhwzaBAohuFUgfRyZ/vTs7JnqCzvjpH0j+HQZu9
APO/yt5U+Z6F+U37CYwtvqerygwxgvtaWUWckTbxgPgnXTL4WyXfHlDZNRnGFtNA1rxzT/+lC8/1
6FwyFkPlix70z5/GsH5gDpB5J3+IyqNdbtW9sSkitpvRX5/skUimgBflYpczQaNLFlADzsvgnk18
/C9/v81vHjCKGjIteMhw8lF7vZoIUBbakexQ0xEPuRzHYbZxMJCahooUYWLLqv9tmu0fVZFlwTu9
xn+7NEwMni9UCA+9+Z+3wRrynoGh6Z+c/FrXcXzZUyqM+4gZCaVq1s1fAm7TJaiNZf/3X/1vj4AR
ALRkkngQi/4TmPN/jXLHRfnRBqt/YhwCMa8TThCzNGRXCoExJ/RFCDdWtFes2JJAtmM4jSBxJbvm
B5jHjX5ndf6XVxAgJP+68hoZJ7562x0nGJYcfsxp3ZbpMKguEqmhDfM862Yo6aRV+j2D2r/c/iuD
EgAWWmua2q/GslMEtL/ulXeCCW6nwBjyg/IABeMnKc62terDNJIm5Wxu+/Hvd/9ftiKUcQg6+bYd
l/X6zwc/WZp8As2UIpIy3DdZXn2n67qQtx4Zp5mY0mtextb+99eN2TvD9+unx0d3vR///8jtNsuv
/TMyTaApfG+ayCn2i41hTdmB6lPaKXniYumCRLxu0XsamX+73depE/9nAe99ffnV0JsMgI+eohrj
Xwd/7RLqVd0LJYMumYox+5mX/XTsqOLbdzbit2NHUFFIO5DFoNpDDfTnT++w/DU0OJirznQa4kqw
KCUc1IlajSbVVXGF5jvRNicmv1z8W5jSzX+enfAlYzBgZI1hPHq95vXz4kQT0RsnMIU2el2RnxAM
3dRBt72joXn7bV+BT+QdQG8FRGu/piZOgYIWubGuzPR0l73TwTBmhwxpnLWF24ibpW2w7IxkswX7
SNSVeIjosxd7lOPhjVqs5b2x3Jv8QHIhIzItcddelTUs+n8+AB/8rUUMZXgqBuEd7JEiPnap+g9+
E20XjaapInBZb/dBI2RzmU2SCi5uh8Xi0oK2SGFZ07GorXLcGe2EhP4/fpAM+HkpWf5ZD9HMvxpT
RuHEFhzO1bkZFvqxfoX1mrNAauWB/bK5/W4BVTa+c9E3HwQXZWSI3weFBurVV8v/NrkT84e6Pnut
ZRTx6Of2hzGoxaXI82Y7TU1pzfRQ1qo45iZuwf+6HHB5Rj8wxyxSTQnH+POReKaw2XNdgqsUvlfZ
IR6PJ4ZutJcaSxwrfJVIRjAu4Lbzl09/v+Fvfzve73+KcUghqHdfFcY8eWVvTKFPWT6SQmMPsJJs
WGhJPuXqjBGyP42+VCIR5mz+/vu130ZGBEyHWQ6u+DikT69XA4dj0Tq0a3kyCSl8JN577A6mJTUn
r4pRNYLGaLjRnUBfMhWtzJ6UTcJJOsxL69BIIMo5dWW/dHmykdTYfLdCPdgXYqRy81C3o3P051p/
+fsf/WZ/vO4WV90UM7urLejVBzR0yqD35w6UTLh4aVJ8Wcle2dve+GvRkfteCOTb4pPLedwfTi/8
/2vllLVoRrPCH05NDujepbH6m/ifei87a6reGZ6/2Q2vP41J0pU0ceV+vvppZk/4nO4R8+Yuksl6
RrWFVdLxCYK0dFnuVLiYn8tyXd4pOd6uk9xRlEQMXRGKsuK/2hWutAVWxsU6jVG76DNdVXsnnW65
LSm9voqCY+sIdB+TdNS0WVz1xvQy9gsNZ3QN+TvSnzd3HMcfCjF4JnT9gSS+ugvDatBokcI5WWBq
nnHAqjvXyZ3o1Ebu0v03B6cJhg5pMy8T9kbUqq9/OeEcyut6ZDg0t9A6kss9WseSFy88GTZyBeI6
RgzmK7bT5h208JsXOWSVBdmMhRN/En/Bn8vOFaVbdhxyT5uvGzu2+XZunY7ZVG8vd/4Q3P79u3l7
W7kccgWLbGKOcK/r3JxgYE1PbTmNGL/TQa7VPSbG6qBV81599eY95pcxSke2ikoCEderetJz8bmX
W7ec7NKsDq1rZ7sK4FjS5rQ6ieaxP7RWLv/zk7xqHJnlX+8nRtXrH/V/RR0ykEAiSV5O0dypMC06
v1mSpTGZ9DC4dJtjvgnxUolWN6e/39k3Szh6dVZP8IZXDSm1zZ9XHujWBAAUtxPysezZ3XL7gXat
7e2cbDGn81oGRLWRzQW0Ax4UfIe/X/7t3f5Hw8XxGFQuiMFX29fctqPB6cQ9EYIYYbI3gyJu3KY/
S1Xbu3pqX4QFYe7vF337NqFzvFJhqJ49yrhXK0apa6Na2UtPfTnU58byFich9y4YE4P+Unb8+9Xe
fCqknWPRgb99tZy9sWWqqGAgYAXjZRCDaqE2DEyw8rxgfuh36oXOLnf4P18S8+9VnYd2Ft3sq9ep
7Mh5ChslL8jzLCadqmH21lQUCCjbdX4eciHf+ZXXe/ZHjyyiWwRlB3fC1Vb+ujQkmqTLeJHmi0nU
uXUoJCjc0yAZGL78/be9CRSlWYRYigUPPwkXfF3ljYz+/arC+Q+Vpx9OpTH5XVLSui1/5ZP2P4Xe
pNco2WjMAfHAWPPV5P1tb5mnVPdMaVX5s+8C5cckjgfvKbLfPuzguvZzOuNMSs698+fnBP8BVls+
m5ehpTkZ25igYxsdwUNILNqxndZ3mjBvPl9U9iicrtx8C2HOa3YVEYlAcnXE8LbROjhPweZ+IMnt
t7as4pBnvjU/VMIxj9WiqsPfH8SbrygKrm2PqwL0H6H/9T//vzULCbYnW0LPLsRbLv4ct46DRNnT
md/ekGlWvFNnv33Brj8VQS0NLkRdr0/bm3TIqcu6/uKE/eg+GUFvNvu2wcDyzpv89pZysnbISmLW
hnn9NTIAmxRzWd8YLg0VTbnuwL8tV9b0XD+33hrqk4HoaoT1bLTLTz9z+69/v6+vr0+UxBVagA0O
MRnK5esr9n/3dSlzc2QrLC7wdduvTm27ZDp6YOHtK7UjG/vqO97n7eAaS5Onf7/26+X4n2tfuwvs
f1d74asTVK2FQQAJ1+7ZXeNyBCTJCISJYjBsX6RquyddjPr57xd9/c1cL8obzKESKTHHiFc7Lh97
Fa7NWF7KjM8+LtE0fXSVIAlKasI9K+br+TsL5GtKA/vsFRRAWCs2Bjbe18hV5I42KStbdSFGtdiB
+slOAJ7lvROUMvW13xxh4g/JTGizlYwSsVqAp+qdu/0vT/raS0AITygmb/arxaJC1yImplUXvOvO
c8Sc7s4AQHwJFxeBmpdV+hwFhko9KCzvfE3/bKz/v15fbwAHEYSgFDvYVl7t+xMKHgtYWXUpmCaS
b8AEGJN5zjAr7kj3eRwb9FzM3kaCeLdh2044Fo0sqXODwblUC4FZo73uyams9ij2nRQUk38cEGtf
GCVU35epeBfD/U8r9dUfjfOfj4JXk2rl9Vl77jhw+mO3nUcVVR98DR43NRSy1RiSHkSkUnaAmwk8
rBJkLY2+r6o8/z3NzjXkoKpB2Y5sKJ87W0wvyLrUo6PLvDkale0bse2zWdxEKBbLrzhaGr3Por7M
blonJ+V+Ydh8g96mzZ8K4RYvujTraBd0vnoChr0s+2y1x+PKOBfF95Abv4sh0xbkCScrViY11SDu
GFDMN7gRx62L6d51VTpN8zx9XpnR13stxADyE3aDaR8wF7gWT8L02u9tL6wdq6pRfBObWKcPvR3N
grcSKUxCMK1zP2voJo+99PIpNlZrzuWudSbPPLpO178UgI7vrGKbv3Xa8juSzOzlMWf8BPVoK/Vv
qazBQM051uJU+w4nxYglb4ldV5YXQ2Seu5ubQO37zKPTtJHCtLedIszOUTSSl6obi7AHhDVL87lH
9FLdjZY01dEBDfEBj85VlhDMwCiUt0nwuz2TngQ8VmDsylHU7e3Y1NnJhTmo46jyxfyw+kJbidUz
0aYaRA4HYGya8lQExLsDwqYfkJZmqx6VzNruDvtP3id9txH4aIaLf1kxsGaJN880haNyk6d6mHoZ
rz2sJEm66xLDRQq/YX4lXta2ha7TionnnObE1H4FwOmacaUkMC0vKPSPGfj5HJdIx15CBZ3iw1I7
pNzLxrY/RvM65h86YjvX24F1Ajf2ItogqTeNTqVdpXPxK5ioMfC8cdqVzAi+4c2cHlSx1dcw42Cd
DlteBkXCDL8AcjQ70T5QQPcOVubyiiC7XwE0hVO9Z/wP+QwkrW0nJDOH5l4429geVSvMfEdlQ1Kc
1Qn5a1lz8dM0B6/aLczkm3s3yIb6Zgsz1zoYiyes2ygTDn2Z2Q+fttnbhlO0IHXxAk/ND+XWONYN
XcTmZ6CL2YwBTjA5OVTLMPGucSD8FOaEUL7MQufDZZCRRBM4O+035B1h/hvVQ1E/eKoN9G+PSV+9
63ALZvDIBj87OrkYyJCe6w6BAt2pg+LkwSlVO+v97FRtuXMdkcvTGukcPlW+oRJt+QaGFPztNKVZ
polym3pWyZN2F9rsqA5M6yMfruF8ynSDfCNYCqD4jaPcn4xjVZPmy1XxVJeda8fb3Ej5iBDKfg4L
lr37SVVyN/WNaX0uixmtWWbBKU7XgJXlS7VmiqM0IUx+RLLC5v6yfG4SicWuOSZBvbUPV/beY9vk
RZ3Ohek90orT9SO4YLN57NxAT3FD53M69XkJbnPJjWY0oEz3ysItgxZuSWu1Rd13luvpO3PC7Vtn
VeYvk0CBkghwpDff5FSD2zXHKTzAAY6stHYysRwyS2Uz0gRiYVPtob7GsLDwD7qRzMezNdGLiYEq
mR+BdV/bg1p6N8psMa6R1wUqnwyYrLuIkdDhxF1y8n23ybGSKjDx9eLvnO/0JGhtC3Pc2q8GkxSE
oKQZ8n14i5AJ38M43DBDzeadKUjFSkzt03uzZVGcydRjN3HYGL7j8B3yGAW+L2PoYtHFml097rZe
Bd4+6wavR3asar3rqy37MpWrGhMam1PP2CrqvyyYVkUCnHb8skYDH23GefbZKfPoazWDkroN7DxK
zQKG39kYs+wQ9a5hJks+ze2RjhHQo7ihiXseNrusDyhMqW7agUAYnVSkCyD5hKj+0Sq61T33JJ8W
Jxvw7kl429w/DIywBzuGW1dYKVLK8jZy63k9z2zsZ4Nuu5UCwez83VUP/xQ16DFTSjVAYtlkKYMV
uXe+Fi10nMMQoYY+cGKrgjREnGImhb5GhPjWBE8nXtF0AJGOlq7/FLVsb89u2djd/TBPwXQmWA2Z
UDXYQ4trdx2NY18M+Us2eRbGYNbtxd3J1nJ1CrQU+fGKFJLATObw4Zcot6NnEmrLLTHXtg3ITweX
kSLD9cmTzxHQn5Czh+pYFi7JUMi0Jfqpaqb3c7dKmfUfpspf1IXW14aGukWZgRyrL7tJflVmMZQn
Bcjgpgmjur5pl1GfWxCk5scl0u6Z8xJEP6LDjDldfTlYVNOLODkWgPeU873dnoZlkVWiiCmNUo9z
yydN5tmjC97RPY79GhTPGSWpur+Kyb6ygPQ/pFMYtxv21+ZcrPiov3h0OdSugBhowuo3WisNAdTV
n1FvWeI8h8DxBOlx5c6svNz6ztHBAApqi/7m6og54XEndbNt/B5ynj8NtocGCOfphP+x3IaDnodt
4EvWbi1vNnB3wYdNdmp8mf0ieCmavu/3dMFceTThx/0CKIseGDSHj8ogcytGwRYD4D696igQNXGy
OGxeO44/6JSqIfXDxn2Jev6UJFph7+3RiFtuqv3cs34OhW91N9EGJhndPaLs5hm231CdyJK0it/Z
nNkuNMmse9YNlrdjXoIhSMKmXY6AMN3w5Bil99RY9CbnXbua9AToABeXwFu1txu70XCOqxEIF7u7
azcXsu7V9zIoCYyvPMM0LoUALHBx56DJE8Ky3OAmW0LzALSCQ1jfAe59NLUZHVbGOoC3TCKJ9rA+
+u5HzjqRJ10viPsKAqgMiUZT4h8a9lNrf32cPsSgLCrjSQLF711kcngt6Hp9YIXKy9TM835XLCQk
nK4xRzVI5mKCXDBYhjngKg/bJ8OpUGUOxuxm+7Zz2PCFAHOGqsZWqV12dnEINjCFe2rEBUEimMMq
XiyQh7fdilY6MVQ+zjsrb/I59aX0nnWk1jwZ+CN7WKIiqHaqj5ofYhVXI3e0IFyUZRPsQ7dYKGPC
PqNCiwSqXceIHu18DaYfQdWXRk1Nbc6/gz5AKtbLCmviYpb0D5fCDqvb0d0sW8Z+u1W3dTc03mkN
wjJtsrb0dsamHfiWTuevsaWCyUu6YXCyHSXwivotqH0X5akRlN9I526odQul72paqGQhIIuc07IL
l/AD/ZipuGuDDkzjCivx0JLYTknHRCs6GHIKOqSTfb4inROETeLOGaIawFCMkjO4x8tTD7djScfk
Ix2k6gl82tYddTQCMKXCsEWqwMt9MfoFjTvQxqa1k4WR+XCE+UrE11g2nrHDi4Z6X3jI1JbO00ui
gB5ovLHIyrq4EYWhftpln6s4GHrH3fFyI1IL7XalMUkvO2HBaf1vde3W444QBVWzUtHaS7UdALwQ
JUH0uTSmPBHKmW5Lx5/8D8GA/yyKTeTCw6UnNhsmv4EuOCmoy0gzNyoLtXXjgp82VRh1tyjNh5HG
a2aIKukpjtsbBXC+4p1tDEQWSK2vFTdN/geiKWaP4tEVRnDV/AJPqfy2XRFRj9NnPXZenVo9QJtd
GfhkeDiaFDR/q4z1p9qg8KXYUtRJmPWI2g6MR3SbZ82Gad1hJ7Dvh0hND5uZz/UN9opoxFowRWPe
4SQCynGztVbxzTe8Yjxlc7SybtEZsT8aoawBtzrX2hMX6pTvJoAwBRyusDGCOOrBSjIL2gpnz446
Q5mtmImkcmq6PO1y1YCbB2N1WxDG9gMh/sB4XUZBcTDqZjmWTqQHeNl1XccSGY55ozZlOAla/3JM
LZpT7b4tqdcSUsiyz1ya+FQp1q0/l2L01YGXSHjYlyptJtkUOfXd2kybcfAmq6VjOBQisQGpRR+W
uaRccouis57a7aoZbdauqM9FNoIB0PU8TTsEtsPRz5vS3AHG4oBnoQomVaJGfJl6fW8yaWYUZGRl
7IlI9KxkIuqSxagC8GKdrNWP0KAgiRsZenqXR1FjppjLvCH2MK2tJ+oRWx63q5l6E5E/ggo0ggwF
LLNEkpauxLvrkZFE0BLjgVdbdXjbRbm77bjLeJMLEv2WWA6b/7n1barPqw8lv0xrOwncRj7epllq
bD9Nq0sWqz7fqSbcis9QXrN9RJWfd+msovEpyOylOgu3Lz9b5Rqsu2bFFytjWWF5j+1hrvqdLjsA
qMs4j81xWgT//rUvHF5oNBktxc6IrB9x7exBJtc16ve29L2v2bai88zszQh3aEOpnEkTGTSwZLlJ
yNnsG1ZS1KwRfVwSJlLf6NIPplvDt/vb0NatfcwnQuL4kvFzEl8OElfFqtAmz61d62RZxuyLHyL/
iX38ZymMHI87ibpEJIPSXXDOAcUFO1DIy7d1diW/wbH1tKMCybj7CK79J1K8B/SxvlrqM1t6uIN0
vnUpKLHoZWQFqTNUEL4cf8q6r74KcLf6qW16LHlmhr+wU6XzEx+IWG+DCTXrQVld/g1OxrKeTaKL
VgJs+lo+TNkoz607Wn1aqNZRx1ra9t4aIHCgFi5EeW77ICc9Za23rjosW1R4aU68IBuZU85oIegG
GuFn0lCW8aw4f30XW279HkqIOnETEvh4cGaerWYja3eR9swt7WaHYIN4cEohinjYJmxA1OfIIO0J
n1+cI/d+sGxdm3sEoc127ugwy32w9YNOOdR4KkEL0j+urUA0irbCj9ZdK2pWUtPb3OeACHa9W5fM
GnYWwnMrFU5pJzMD+fYZOP0W7VuidP1PNtrl6VEYUvhpuRHsk+abV7j7NSjDIHZLbwsTqObW9i2b
fK0/sAkrmbJyt95poTnNydczUZgJ6N+aBbMKbPQ4W1OfXcmfj1eEVSxP8ope8YFYYn+CnYy2O97Q
mRRuTAhm24HnzC1FkehvcsdBx+xjCkFX3c71OD3gE5mqg+93tne4+gzOykdwFVtNi23HqzZLHDYL
DCaqD+JLbms+nu9jyUKROlFWhftKLNWKiUCUdbnLnKLVHyJfyOCJjdYKHkHGU+7HCIrG71bmTdW9
wChs3YQTPdeENGqx3WJ8stB/r+vVnxqI6AcrK/tY1+tiIHibajI2xYpUe5xwxeya2RDlXle5+Twh
2TSTcS4QUGdkwaN2XVX+4ueVNDnH+YbMY9cqM6N7p8v4tqfreO7/ODuv3raRro9/IgLs5VbVlu04
iW0pyQ2Rtux12D/9+xu/NxEliPCzyAK7cZDh9DPn/AtKndQJXP7DlVnIf/LJtTYlrDG1ftCQjuqe
Y1sLOCzdFEw/fMpyXzvkI75mrNwP2oqQZAXlgJyvBSwa/NKcT28bsXDjpEgfjELNd4jTcxApChzQ
lRPFzV4gGN4d0AqyjaX0riw/nycKqeCieAAkgCKfp82ymw06zWmg0zKoEEI4XtqpQt6r1KmJB4EK
I8vJfgVDAoFDR8FhZde6vW5JsvzRuiBbKF5fIBQo/hkUAYHNgYykjDurlAhnsHrTUpKHzAV+wXU/
TQdShmlBFqQs3yrwx83DmNQUrWB+/IidkJQA8BVodBosjNvZ9oukM4cHv4jMibks5AfOl4MyjGno
6U3wGHVWetTTKb4XGiILnGIp5J+kRF6ycSBWoBu/vd30RaLfACMFSpPKJMp77ly9tWKDtiYolIOD
/+o3va39nWIaMD9Mo3uAfLlkV3/RVRY+InvgUfDFgKo1q2bgoxVMuTEmhz6sinXY99azhTz+08Q3
sgRkLqpvTmzGcGnGZcnibP3RstRikd59cHzneiyDzcO4Nr30IAYQ7dtkdOv4i2G14wAD8x3G0Aa4
+Y1gYtZuOOSYqo1EODsnRzFlVGv4QfbYjt62TrrcO8XKoE77hNPJ3Fl2GoeYh2FMeJ+6aNkhd67j
vnd7quYFEgrHTJJDjEBZBnjJ+8//OTXyIcuAnSTxmwjEtDVhs2YrMxQc8zCzuO9LaL6PZGVKEDVl
MuBPgCMWh7wtvIVVMzu/3r+E+rlkj4B34WvOF6x8HeOOMMRvBuKEySZEw2/fR1O418qp/uZ1o7FF
q3QJ5/p+RPwzhTQLHAM5NOzL2C3OHBghmnrqosFJ35I8Kp+RqEig4quZcV/3xRSvfEnOX4VhV5Ur
kztzX7ugXlxc4sjkltA9EazCS2ZhVmY7SH4UCXPUxTlPkX2Z1+di39N6NeDMKLM8bFawhtuNI4wW
Hp5ADmYVVq1DXAjBJ9iU+VhXJI5jHSJvWiiv7lDFfyrO+d8ZhJ98ZYRgKNd6GrZ70af9AkJoXqfn
Wx0pPc4AkkHT7Xf83j8riBDEElMVji9skionKERaCxMzaJgrDMNEv6LSiYYdMFANozXeg8oas8P0
P7NTsm/MjRgfxrIojm2s6R+1iZHfhnMoIFGOZlczZbH57NuA5hmtN7wQ8ooHYNreV11Ykbqq8jK7
txjRJXjc5czRoiHvYE4jm3/OW8xNT3S50g4vaeTD0kra0H/0eN8gM0AWLVqVg5F+UBXqfQbonilR
YoDR5q7AbdJleucMw0tEDvSrY7vjtwQW10kbk3jDpjf/u708Z+fte3sACplviuc29/55H6XbVcM8
Di/mZMHDz0UBCDcd3/TSUSo0whVCPt8Tn3kMlgto6WtNg3SQ1UEUxZCvPm/aHtC+IEQcX5B3F3et
q1hSlsr6XZSq2CWtZd6rXeC+ZbnZvN3utOzU+TkhNT9N7IipyUh8z6zlTAPpLmiZaz35grxAVWM7
RG5VCXRjASZ2pS1K89DNEJQ3gVjO7u6grLwxM8fpJWk18U0b3OZBCmG1aEQg3LtQIr6yYmkMdC1l
B3SR5np3VPK6BNDx+IJjFxYBDWGwhuFn2wIwVluUOpIKNbXbg3m1TWgFHmgph39nu6RvOsUbeHu+
cHj8RlGrL9euMD1lVyS1iTpSI8pmITy+NqYW6l/A2g3EkOzZmGpkjgwkhukmqpsvpV485yIxjuk4
/rrdt8t7jF3xT0NyCf9z5sDAlJjgaXzheJYM/hjT4RrVnrrNnDcf26M7aJXW79uNXgwoSBEif1CT
8DUkwu68UatKJzeNnOHVqiMe3l7Yk0zxE8+qdlEBSgfNIEibC7P4zjT7d0+gogWwTh79moRDzYEN
oionLXWc8g1EsIHs3YTc+XbwUqKHqIyzz0WFIvx9oMf6XRVS+ti5U6Wp97mut94+CA1RHSbt5Nhl
fQrCyflsVrnYwT2fHqteX1eNtU6dDnqvbzthu84Ge1T3Y2UkCi95C6Fv8sYeYjMYJoUvgekPd40f
VPXaDkVur4IyRo8F9I3x2QhCSh6YfNbHLkINA8P2sf8We6Hh/yGJEUw/83go/xTd6D4OegfpHRvM
UMCU1t1kYdDmrwSeZjxUYBIB5eIEBTx2PlVm2Tn+CFj7reapAHkniCFz6c04+HuthtQFrMCigBKT
t/hFMY+0d2r1Dko7FmmqesyxifzY2uFYI/ViS9l0E/z4hQloWYbCcf3mTct7zwRcUeA/6+cK5im8
YJJNJup+YTNeRF2yTaBA8sUEFghoyvkgBCTeq74ourc+19p+FfHQbtcxEhk56aKpN7eOlnR/PMyZ
3XXlCvUp8Pp+QDKjMzH81aaiBquEZ2q2MBbzU0J+lwWunU3EUQ/w8Py7hhJ2heH35ZvTdNlTMLX+
HcCiYJIXGimFDw88HFWPWxRDOch9s8uMHIGNySfZGNMKjV++37q/zcDogw0lkh4pAcfts4XVNz+c
6B8wPgkF4k2IoIF+3j9hNAAUnKp9UzJKwbWXV0fgeOpOiLT/XXMiFg8pujL9AnhfnnlnBwUAO/kg
pnX73RTovNkMAUPqbabyaqB0KvZ6YzvPRuuK75oTI56WcehzXOVO8RBPcbE0qe8P7/PmWdigJsng
Abt25pjC2kfsgOy584q6EuUPa3DT4fsUB6O1sWrbad6EgQuYm/UWS67w31zNUKy7cQzRQNLNJvmZ
BUbk7XuTU3ZPOVe8uGOMakuiC01sJ7PDK7YZezPfUGzRY+ww6tzmkd+69Z3pV4PS83aAujbsMaKO
AF1j7YpAjpZofbsZSvIbyB6o3ps7Siz65Oc1tJ5Ai7eK2YXJPilYCYD826rd9oGvY3SfRkrzNAyh
1z9TVfD+8oxzy799PI7my4gxR/nFQviAdrt6hCC8UtF9r59sX/XcPx9cxKxfcFo2GFjAfQQQ51Mb
qa1TuVPgvaJEgS6Fg/zMK5542UOpR6W9xQqjWNJ5vVjE2PMCPWY58WzlVTG7ygEMFIhXkAwd8qgC
7RCH5nMz5ik1z8AOpLIPlZGvWqAV/u52Z6+2zF4lv0GaS59zgBEFmchXd/kbt17PTiErqTZ6++zk
mor684ihQeovoxjlQfDv+rXgfIBTR6oEuDea+rODwkkEFzG3nyyJIElcC806IYLheIcK7wlnR1qu
73AonbBljBX1ASMSpVi3yKCEB0yj7OjguQW5U7WLmp8Z1eml4Go+LiS83unYHC6GwdfO7jQ/jNXC
wKjurU3s2lwBqCl/IgpZF1t/NIefgzX6LxU6AMrm9nzMj+v3diHdS2YDr/c5PSWsO8ArQx4cFcsv
weMU6DXUnfsl6sJie7upi0zJ/7cFKJ1LCwL63K957DVwBpqivNVDKR4a0ZQ/Ox9nPSXStXWpVZGx
zdzMs9YCp/n4nreBfd9YjvAW4vX5WSq/Q/KfDR1KEHf2bPUnJhV8zJP9t7EbXONuwjvxWyqynFpq
j+qNKcFA6zxoJ/0xi7gqP3hpcVfp9P/dNwjiqj6b6klzk9KBAHocfFWN4VMg+tMVfn+KKV1D0KUS
tzDylx2WLXJwcx2TqZmnEwOds0dB+OqI+FN7MBOr3PRZ33/KUrjvq9rgdlYDeyxgRdpif3vWZW/O
dh69BYGp6bAeYSTPE8wREBpkL5rkWAWpuldFrz4WaesDCGhiC5xW322b2LCecUSst+TG84XJvlzg
7zwhkxCbxyAg/PPTNQlH3wX/mRyDbuwfFK1w9hbA9W3SmsrSNXltnFnb8nFEFIjaw3lbwqFc4mtR
ehymMt91oZV9F47ZrxTYZXuId9N3Uq841jdpsvQGvTw/pLS9DVVSKnfA1Tlvuq16hTK0lxzdyQbt
X3vxixq21bYCHXOYhFedfIV6zO25nb+ZWMmkb0HXONjrSNrkeaPDkFG2ESTHUdCCTQuCCSHgSENr
YR1FcTKsgFhpS/SGKz2VD3uK5Og5EGXOspyKhsZUHRXZEcyffWjaqXllZU1Eszgp8OQx7G/NpAQf
X0aI6XgMLNka/G9nmzZuPH9qjSk/grQ4UOgLjHVPdmWr9z5qV7eH9cqWIT2DZDWpNSlcMF+yE5sV
1dzsWPh+9yPzB2+rmWjZ4J5c3qPhrT+U5KW+45alPUHgXprV680DOnpna5NHPp9VBj9ALsdmVtsh
Gx6GtnbzFVQSsrhZWzhfqxG+fKj5VAtDHqybCv8Ne+GMvDbJpDUQtVah2wG9P/+GJhrIVvtJfvTh
Eh75E2KTOEinNoOKsqkXj8FqUArxwdyYXM+IFhHk2ti/s8TOWy2zyKv7MsqP02gHd7Y3qPYWqWux
L0phB+uhaKq1mnswdioeWLcn/dpe4un0bsAFRGe+rHmxxgmbNT86I3itdQ/cFqSJGP76SE+l22JC
l3dhTV88pMlDUvdx2LokISSj5Ly/YQfE3ImM+FQq+tiSWq5hikZ9E24bC0EcUIspQMJAUz4NHZHC
ngDaOjg1rDJQRmqcLrxxLgME+T2wo3k2IooCG/n8e3QrxIy3CaPT6AcGUMei7/x9xFbhbDFLEJkh
76Bh6yVl5GzVoYnLTY2rbruOyIa5CxNysQ04RdFUl4GKLusps8EZ1ch3O90IiBPj5vcIouEx7HF9
3bfxgFZKI1Q8UnJgUNa6tfU4vs8dsCG3F8XVbyAbrPLowdhjPkHGiFM6RfvoVAtr2vTwPO6UMkp/
Jkn3s1cn5y0yMhRQcz+c1kGVhAvn+8UuZAioaHFtsyeogM7us6Iv+8JC6fCUq4GzZb9UMbVhv950
TeN91yjZPyKhFi2EpBepDUhd1JJkzIBELGXJ2QFUYEE6ibhWjmjwJZsCZ3p1HZU841Ldi94yc3CQ
Oa5GCYhpHk0gB3fNmOAeGqj9c8/CXMglX5sEyuMyVc8XceOcr8qBBwlMGic4GQNSIaswh1QxjMWk
ojQSqysjG53HwE/qu2J0iw37dlpYBRdhBeMhaxOyTMT7cP741ixJw7UnJIHtKHgFxeMdpTrXY+qY
6ZutmDZqPlGV/h6mpD/eXoAXpxJNY05rsy15AlHlPO876F2soC1WgDaI4g41JMFMVCSTqmg8WF3p
7m+3d2XF8RylZkVO1KXwLb/nn9SvMUVaB8IjOhFh9S+tmjY8xXR1bUeWupks3/wcBqyG241e6SRr
2wSCyOuQ3IYc/38aTdwERetej08eor/PML85VirNRtpcYFmtLLGzrvURCyQkARhbrhn583+aG3ka
2LDKEorVgYu2qDKtdbIO8EJDdDbtAESwoafewuFq8beexeEwJbnLZaUdU7SLW10pe1jpg5uccgN/
NzUPkVZrJxXuTEK+5faAXuuh58hAFASDRoR43kOzFRypsAaOnYPF+kCy+qXURqTAp9gBc2clPGrV
8MvtRq/sEl1HV4PaAGoEFMHPG51CWzHULlOOSqt45Srw4uRk9LmzCVKr2xCtG906B/v54MS2s7BD
r9ykxKJkYW3AIiSn5wU9BB5UPbZs/xgUGPatdCg3NbynWg+RedZ8EKg27okp0uso5fp5sy4xESUN
C/96lTRpv789FheTTYqcmjzvWyZBRujnYxESOI4luP8jYuDqvT1aoD4j0anuJm0AHixM98X+ka2x
rniAyHU995CodT1IRKuGR1eJvK3fZeq+8pNDm6MWgxj36L3c7t1Se7Ob2deroRmgTR7bIIn+To4v
wpVTdX2Gnq/9K0qDRv8feohmGi9J8DFEJrO1hUlRiW6PGR6jqvwZKC3cpMZJXgVwNTqYR98+3kFZ
27PAg5Hen1faKArHMenG+Kg2IvoKGjQ7ZE5Q7xSfqvmagNCN72+3eLlgeD5qJMakqSies7NzPrKD
njRcGR9ttcVuwus0MIkqqY+uzNSl0bw4HmCL83BkOOHyauo8B+gi66iRc42PbsxZpwD19w955zTl
Zqizcdq4jm/cayFg693tXl4uHBqWxXdyEhwVc3EUbdQTS9hWdAwHUGXrsfRSZaOYUaJtweSLN2hm
8Ptut3lxLMnOUk7EaJ0NAlz3fCtCYUBB1G+TY9M0xZsfQY4BOux5nxxlcF/9KR3/+EadYViQhsmS
/dRlRE2Wi4otiVb4R8QOs3ktmigylcRIjgQ3/o+sdpHSzkIj2CuZb/1CDzBCXKMadOjcIW93MYph
C4mg+vB5xGfYiHbLwB68xCyQ9HGlzGBmxUcKU1O3rWMrCbZq0o8U6RTn9faIX8Rrss/EqzKCRGds
vrwgW4/CK5UEtouK9rCXD+JXPZK3dbkvd5FHymAFZK/8kecBmHdYG8nx9hdcWWe8nd8DdqlnOk8w
ZlE4uclEzgklglb/Uk5luE8CSkNrnBGCnTqlqfbRIFWmM7mCKIyzry7KbhpFjUExrOQ4VW0tNlXg
kb+23bJ4USCo3UGp9X5DtmnafdwaQcNt4IcLOKYr25piNrlEoEKoyM7D1BRXCcXCGuEITNNVVqXm
pE9drXS/VdLK3pZiRO+e4JgWC7ta5u7PIhu67nImc/cCJKSKcr7DoHsSwNV+eszMOBbbOO/08Q78
ZLYwq1f6R8mVlwnpCPQX5uvKbkHYZ1mQH71IGN+sxoUJCEd9LeAOvTIcwfMAA3nh5rl8DIGsYx3z
/MNOh9TT7LKrtAEDHz/Ojlj0DsHPxDfLdI90aEsCSjGCF0LJ2tyoXOvtL7U10V/Q0HerYeZ27T0K
6820Vao+XnoUXbkwEMyBNUE9lLfRPNpCHlwLUAXLjppRheG2hF20oizidg/If9fDQoR+pTUEgdGy
ZvghScyLroUJ1KEtmVEYbW31BeA5qpbkPJ3kjwWjL1o4s681x+OfSAY0OGzI2ZlNTawu1BpEHRS3
Dja5wRtrTb5L/KfgUfb99mFxZfkyfqxdcDyIPsydqTTR4h6DBwVEDMuY9qGPk9DBj/Pk7XY7Vztl
SBM1VCGI0mYLCemGIuZoKI5jmZTfNQ+aE7L0VMkLrVs4ga/ceYgpkL/B6Rnhs/niQGEUDR/kJ462
O7UYSGlV9wBFTLtLJ8ydcmFrryhcx7t0MtoFWbkrRy/3DPK5PFyp78zrWTkgdSM0xvyoVhlmBqZd
s/4T39kLCK0vbRMv2WdfORU47eQqIfqlOD8LtYcRcKiROsXRUQP9qxfY6UbwCkOHLE2eQr+sgi31
KKCct2fzWj/R8ANrwvOeE0nO9j+PSK2pmmg0qvKIokK1xiEh2pZGUmyMUQDSR116/8H2mE+w6Drl
BXDa/M95e+kIe6kaU+1oUhp+wBxAAG4xqbzD84WYKmCKLtULLxYsrci9TgqKpA1iVudNKqZLmh0H
imOAkuouTEfxnIQNTgTZIABT3+7fZaREQZCiDahItOmRCJzdIqnRFMC8Nf0Ya6N4cfKq/+z28Nh2
WQYECcnA0qruOk2DLZsqKYZYlXMPWmBJFutiOcm6JEcBGTDiB0K3804blB2RS9CMI+Zm6h300+GE
7RGkA7fLMR+09piVxUt2jhcIZGIlsjzQLiiHSrGwWefztC/GIDH1Iz5S6SkOOwQD0Yj93I5Ch1k1
DNUvdTBwo1Ob6ZSXdbwZAgerMuwR8dmu0CoY63D4e3tKLpY4H0VShhItxoRkSmYfVSSJUNXWMo5K
nka/OhGlPq4WvafDP/aD7K6OasAft9u8XHO0ieYdelKgy1A2Oh/+hsd6XAy2cSxz1/kZY833qUJt
Af5YqG9vN3Vx7svuSd4AcH0prCQ/5Z8dDFFxkheoeeyG3mzWyK3k6abulSX1sWsrSuZuORIJDs15
NjVwW9WsxsDCGC0tHynrmz+CDrcQEWjij4XtR7pqDWPpCrg2eUiNgoUC0ICT8GwgbWUcioQvOjat
mtir1urgHkYCXRbq6863ofWQ9rk9oNfmTirJEZ1x9l/AcOumoowR1MYRGoL5qASOWe3TfkAfo+jc
JR3Ky9mjYkLHiBI4nGjtfPYKPHWVLImNYx0ZuvLJQSnD2Da1UO3ft3t1cZfyagKcwQxSqkHUc7YL
YKYCmJkszIoNFYFis5HvcS/x1a8hZ9kud1E43/QGLA8kbJ10YZFeLh5a51xEtF9GQnP/YLKGZR62
tnUsIw19eKVE7quvqjs0hOpNAAVTWXn2WO1u9/ly8Zy3qp8PbppUUZrqCq2qY/cSovhyX8CHgpeh
W//F8KQXLrdrY0wUy3FLmO6h0XfeXo3KQY97oX1Esz3dpq4ebkklRqvKDsQTwiTVOvYRbMYCpv0f
ekpfSQ6g2MplJ5fZP4dA3AX46bSTfUS/CgfO1FSjdZhPot4WHuJu4RjghvPxwZWVLXJ1hLcXKfZu
cLBZrFP7WKWJeQcLzd+aLVaWGyCFNvjYxK5+3W7x2iKiyKgSEVLdY9+cd1IZgSgmWHQdm9J2T109
6NluiLDfWceBDnlaywqKuo1AaXiJB3S9aZoFNamx/uXP/xnfgR5VFipXR9D4IWZJfo13YU31sK41
cY9DEyMPRn/JbVaebmdPUggOpFtksgmNY+y3z5tNxtHNY4wVT0h6qHcWUj8DMLfir0tJrVmlKUxg
oMLOBrGSAEU2+6PrGRAheWhJ53Mhd8573XaNCvFYKU9tFOgIMonmpEVau+X3/HWJqvebVo/Gg5PV
4ULLF+Mt+Q8OmFxKGwz4HLpgFIMlEOKrTnEQ5yg0aOa26rtib/RRhAZLGRyiLK0XLu0row2yCWwQ
UoxAbeflhqosXUh3oj6FNZydugiqRyQB6z3yT+4WNydti6l9ucUWtPpq9o2ysIcvQ0eq57I6KG2U
TTnt57Nd5oHl5SidnWwUOFoUHxTvrw0qd3pWjXEy9w7BEraptqUIQpcoz+8U/M7t+wS30YXz+uIO
5FOYcXhMEkJgzVVOyyExmYBEnGBMYXwaTAZmk2P0M9Z6ayHjpF9cgbItigvAysjrAVs873ZQx0iV
CbM+QbMsvXVAWPsy9k6rbTG9E4/12CrBlmDWR2spDnPMm6TuXIXJD+mnMIIaaQ5KLHAaTEndc/ZB
LcE5KcC5Nlacz0ZoKf4OWUUbMekybqa11xZTtEKftUVPC+a+sw6LZHpJBZTRD55YdI2UC7ctGCPp
j33etSlFgKLBHOCkI5u6mQppwGZ79SbCvO2+actPxHXlAhX24tKjTRfmJrIzbCLOjvM2gUQCxHSC
5oTbqENfpZ36QC1pmpDDU93y47lh2aBE6kvOApjy2SEFtsirfatrTmi1mKdSUHzk8Fd2gaMqBxKG
gF26toq3Wjzl2Tp0jRZ1EeySPzzU9JgyqCwGeFSaz7vdIeFRDGrZnsA1hc986fc2jYJ9Zw7ZVm1r
/c5v9CUw18V9j2C5BaiD8xlpa2uO8xmCGO7YYLantEKpe12wp8GQWAjMtKNqHnonc/eGjrPfipzT
t9v9fae5nd8NMtvDW4tf2JdZ83nWSwHlvEtPZKfDtz5Rszt3qFtnXeVBDl24EuMOG2E0sZos7B8H
zat/hA3iVUqN9td9K7QW3lynFH96lN6fY/yqdi0yLndIGAcro/wcFjtV0b27GF7fPmqBei9EEJfn
LT3gwQJ4nCOeQ+98ypJR7WocVdKTlYzx9wZu1mODlJu+MpHJ2Cqplm60lsICnOBwVU2Gfn97CK/s
FJgv1FRISQAkn7M+vMYXRaAW2al0jfBzharap1DBQhWzQjSMgtJZyCnN3dxBGyKfDWyWCUNmWJ9P
WZsmKWb1Wn6iiF4/Ct1J7rDD6FC6nKYOtzizePa8IHytdCdrV343qso6R7bpSwJt9VOK8NLLONVD
i06cCd14cqojqfppA/be26SW3WwALCpfqGEm7aoQaZusB2vy72pDz14MGGJrZ5zQI80M7rcoq8zH
JAl5Sd0eVl2GubOVKct/PH9hI1Mjm23FQfGQbS317OSBQ8avBotZLATsushXjSX6H2ClPHT3EwR1
qNMZwRYT7aS8lxx+Y4dti9uss66MfompVL55U2jWO4hpprUaSnIeEigzRquUbXYAroNulKOH9lOp
p7myvt2TuePJ+4QxTeRRJF6Gyub5Cq2o8dQFluCEPVFdb009RqSxROxkrZM0vhsdrxg3kMetT9Qy
Ynm/aM498rX+a4Al+BfRm/1PQ6V4tsGhOkX0NJvsna4q6RoVl/9uf+xsN0mBZRN0MqZccNqAvMye
AEDAAZdWpn8ANFHtKNxrG7IFBQqoBhQtUTmbDsWtPcokiMF2TbS93fxsM703T64DGjJWJDCfZ0MV
+6kA9O+h2Gkk+b7IscJJtIyMh+uGxOrhB0UKyJJS1GbfIh9EYo8Y8Xxqysl36lyZ0sOIzJANhqvX
7a+YL7uqFE52xO8MpWRYh2m8SH2eBafvTUvuFtcsdUgeXPOmx8QvmiBF1T9TPyFrkUVrAwjGm4Lw
WLzOze6/QA3HhQGeY0Pem+XZw+MOpKIGMvy82cx3bQqvIzV8VR2NldEnxd4d8/hrWPQ5GlAwGfd2
7bDYrEZ3PyVZB0+upOTw265R27493Ve/ho0BNAR0sa3O89WWjrGUxIgfGqGEWKEMmb/t2tR4NRWE
wFd4D+pSY8ubjtRnY870vhTxGnfpKX4m1d0snK2zq/h9cCiQkyEi8UooMlt+dtm3nZqp2aHJ+r+R
LbrtlNeocBW+QdaIEtPK0dHmVEMduazbQyGPs3+OO9k0hHTJnSQDJ6PY83lJ8fdTa0TrDkpIatcO
tWJccTr8Mrld3m439S5FP2+LIgEKGeSWgXbPuoksVd52bVLgOxBm94aRQrvPUxF9gSFXFK9iqIvv
geoo4Q7CKujWddlowTelIQH8YJKQ0DdAAAtrBUC5+tvbnfPWGmGi7VRULsaX2x97bVwIfkm8Ex9x
x8oD6583c1pNTRclojz0oza+iio4xmPdPhm+7S+c01dbIuQlhHB5u81DXhSPK1fJg/IQKKq+m+zA
QRCXR9w2K4M+2d3u1pWVxpFDr9j4EIDmKCUPgubgG1p5wIQeQDHidv1wj9NH8KlXag0V7c7IXpAj
MJEpmTK3X1joV/qKIQOJfRLarn2Z2FfjiURaUh6aKouf2zCzP4tJ9N81tTfuPtpTGtKIb7nBAELM
AYZKUXemGPPuQCSP/nGDs6iSK9Y94UT6pCh2+EQa/63Vg6VU8+xFCGYTmCibyoMBQ3F4TmKr8k51
fERDkRZ2o8esZT2v5JN9YSgvznHyuzD5yJtxnEo1ifMF2riRHelq3R4mJ9W2Q6Po6L/X015VRmXd
1LW4G4LqdHtML25pyfqlAuZCh8PIbV4hsXlUO6VtlYdaBxi+dpu02hYos76qA06PyJoVzueirC1U
pP0A2bCkTps/tz/hSreBn8Hk4pUoLdFm94hAZjPU4fjcU3pxkMjuSyzt9Wl6iN0eA5eCVNQqbfNu
YTVdTqpNIsmBjaIRB18QE9Q8ia0eLbBDgbt9uNI6JfliNIjM3+7d5cXE2iFgI89MwlkSi85nVYlK
oFEYex9CD9Oatx5qAjJfgFeKYz152rAaozhCpduLNOU+cfW82fWolwUr103zorkrW9x8v97+qMtZ
lxZTEo0OHNlDbeD8m2qwi53eK90hbcngkaussBY3k+GeUyY3Vr43JH/92O+3ONmU90aD+cjtD7gc
fD5AQlskPdRz5m90pUWTt7XS/qCpgfHHGBWjXSmpOX14R5EKBognU0cS7C2DxH+PfLuvR1E63aFD
/PJ7aqRHkjnuFqBl+Qh7rr+T4q6LkYhcsGeXIhVXgOXEIGBbyEDMZjwqG+RgbX04jKzaz9j7leWa
yVDblVZJTUpwlv1r5DQGsoTNYBMgan61yzEjGzeIcZDaHFiu0ScrUkIAhLxXeGmkg7U2rD4mtEuE
cDaZBs1yjSYq2owwuX38CXD0Ngm7BP6gjlNDlEtiwFJD1mgPjabmPhacg9tlq3Dy02fYsGH5krhA
9qgHjIC1na5pXwPPzvmrUCErXxAVrtFTJcVpvpp2obTPbCj3Lo/GRPuh4fzg/Z06TfCoUwx4Q23U
9fajJJppK7Jbtb3qNHLxvCZDyLCocTYsMqVoTmhxlEe/bL3yUFmF8ROmioCkmeXVqK84H7R8g1aA
ba3LCqtC6rptui+HsslPxJzK3xwVa+9Oem0il8mwFCuYkMgrdtnwX1gM3qOZY6G2Yu01LhrrzuTt
OxBE7jqwtO7RGyK9XuFQUr+Z8Zi8Jh1ZfDzMfQ9Lgk4AqfaRqRz2Bda+rwosLsYLewVzNSGYj1EM
XlPhadIHXwdxZsbD3ySOwooUNKkPtC0xBbg38Zn6mQqrR+O/dgzlCWnv7iVGMbb6Tp23++xjq+5v
eEGW+qpzpmB6LmEDVCtDr53+sw4lRFmR4YlefKTpknVg+2myNauycu+1qsHfsoozXPBE1IeYtVhR
Vv/HICE9XFHVytdt7JLYw3zB/eGnaVssRDfzVyjXIaeGRKMTb8AatGZ5kgmJXpvYsj64Rq8eQxdL
+1Xko5K6ijMQZDoS9uNaiTOzeQJBMuj+GoUducDKVn1OLS/AusRv2gGDUrKwu6yh9/dxOKHCs7J5
wiAo7RnltHQQy7h3ti3l10IYpiQGjnJ2vSZuFJDBiMTBQVBsY2M/260yPS4Q0W9bEKzO8BWZvgKn
rDr7JLDNhJOka4cmqd0f4P+mJQjcReTEMHouVz0XEAQYb3bvdYjhZI1u1yjT4wQf+yYylKPSo1sV
aOPCZTfP5cs5g3jGRSct6MAdzB4FMIhjoutcHNjeTBT3z9Cj+Ah6kgp79znTkJ2vXR7JTlpkX8Oh
Cnd+ChhqYe1c6TOSEIAxOPh5o8yfqh4PxbbzBbaCYrT3OEB0T1ktom1qFNpCUxcJAIoXtORQNyEO
hzpxfvbrIKEJOXrzkNV69SVNcjwPumDkZEiLsNLWXRmW327faheRDFQU3hUMMuB28gHz66bMnaav
9OpgaqH1pYiz4h44uPKkF9n0V1ECpPMB5S6ta/nGOlvXtik9/iRKVmLc56i0uMv13GtG8wFHHlK7
iMDbP6AUdWjh2jD88IQXwc6KLFGvCW7HX32MvsxmnBolkt4m6sKdezHuNsJkDph7YH88CubE+Clt
BFGVYz0IqjT3Ew+WXZOaykbTW2WtD90S6l5u21n3SfaT+CbHRG5vnt2bOhuQQh2aD3VnWVvug/53
nOq1tptwdSyoMIj4SxCiOvWUZwkCTh+ccrCNjDqbREaT8I/OV5k5inDQcNV58C02cYuQGmIDdf9Q
Wxbi60jsZp9Nr1DU3e1mrwyyKzUg0c3hkY8AyHmzVjUYbte6+gPOGN4609yoPqYEir/TMMjVY2yj
Z3i7xYuQUcpbAMyD1yBLknM45xhiqKt4vvbgRKN+dEsr32mTpu9RGTF+Y2PpYeCD7Q/Czqa+N0nt
lQsw7CvzDPeKojPMTc7vOfcn6AW4Kd3QHmqoB9+yoTVelBqeA+58yl2SDep9agfVU6lKNvPtvl+c
WgDImF+0R6HJkGOb7Wu9bTJ+09MekrEZxQqL1OlVrz2EwAMUXRfqj5dHNa0BZ0LxgPYAms7CRwqS
fQE3XXtgs0ppXgVRB7jo+iokxt3knGt3EMHyvxW6+C/Ya+r9/aAP8YeH+/wrZn02O5D0SHhoD1Xt
ByersDkyS2cy8Kjxh+k7ssTmusyCoIaRlgfFwn11bcSRewD1jnQd6OHZGIwZ0vv5wIgPrU8FCXl/
LGd0kIOUMZxoYXovVxbSmEAFgffLR/AchR1kdqbala0/hGqfGA+t6uJgUmTB/3F2XjuS40q7fSIB
8uZWacq3rW5lz43Q4+S9pZ7+X6yNc1CpTKRQA2wM9nQPwCRFBhkRn3nA7tBOMJgw+79CJVuSlzys
hnLje18eZWp0lg5Eh49NS1YevHc5ipHGosKH1H5SlhBXqAipdLEXQyI+O7WT7GlcWBtyAFdHlLgV
mAWSXLEKHq41DV5FrfTJKIv6kGOA3vmqWmpfa6+1D6Oi6x//muT3lJi4kaUMubw3303RHBBVQF/W
eWo0+J/GMhnFoQC9rGKY1Dcbg135mhDK4TLwxKNos1Y7txXVwu3e0Z8yWI2fZyOzv6NCvzzq49L4
mVpOyBFaWbKv6tDZSP0udq1sLoHr5V2DR+FFAWcaEbpviwWtsioyu6OazSov42ypK3iaKBhu7NuL
70ilmx1LQEBcF6TGqviq4kHF00ZtmGlWSxul5AFhoOwpASr+kKN+9NGVBddIGKTJC2OcZv5qPLtN
0bvDhuzJslLlWDeczNpL+l1ML/OgVZkWZEqc/NDy0fj6wQDMyLwkDJgS0rPZXG0gb1Ss0dJF+9Sn
vf5VtRfjcwZMcZdic1H7t8e6eMQxFugii8gL0giM9vlmjQsiu5eY7dNg4ptkRX322HKb46gzAlrQ
yAV9PW22qrhXviU4e/YPBWNwRsZq1CiBglNGs/7UFb0V7bopUV7bxvK+j9grHBB2GjY2z+U1A5oG
vRd6JYQCOPCrELvEiWsrAHaelNDMv+EJEbZ/2WrqaGxZu6TM59uJmf4MLan2U4A7ekAgKIw96lJJ
tal4eHl0DFIg5EnIUmi9r38NnlMcrdgVT61eOUe1kE6okfiLZ9tWvL0syEFopiFDLZm4K8Ho5x+4
6oshbh1teYqoIRQP+mKTnI9q2NzpU0llF+Vzd9rPBtIQDZI17au68JzBRKYyhQB6lNbpj9tb7iJk
8YtQB4GlKrUv4TSe/6LazMFhY9n1VM99hMaQrXX5LkxIkZ5wCENCEJ1uN9lFcZn0dyWZt/t6+wdc
7nkCJVGLtiWomQvMtihcEdEsm59MHDoAywOJ2dHFyO37pUl085jgMj39ATXM2CwmrLJyLj0IcjTY
ydTeunfG+dwJWL1FvhB9HpCkXZ5yh0/gPGVDB1DfV3BrRB6mmKoo+z0PZTYcomipUiT88sz7rqXI
n3v72rJ6DC2YmqNtRPT1ZuGTSH0KKU8JLgNdzNXtPMshUJGdPke98MzueS4VEkdwXn3n3LuVgsqi
ahSxSWl+jmztsIQUeHN/aZymelD6uAc3R8xYto7vasuwWmwZHkhEDB4NF0jMcCk9NL88TDop5Al/
ooTd3cfAOdp9a6NAOApLvFganq7HehR68cGkU45PcfMti+c5fiG91tFN1VgX/blxjfqu4DPYXAbg
jP8aSye60+txzo+eyLOs8HNtKusHpLtUgYBzOO8QvgnzjXgmz8i7NPDtB5GdIA/AdahzrM/3UZln
ShgrqfGcY0Z330N0EX6Mz9jW9SA/+Pk4UJPolGAIQBS5uHTz3hN2l4PFcXIFZ0Mc8ebMR/rBcXZ5
iYf1YSzKyt6VydIXPugWcFjN3IGTvH1iV/GS6fIzZO+CisMVM/SBRnZjVIr7nFnYXfmFwo/22wYx
BIjBMCs3hrvcbgxH7wL4JS1GaKLnq+vlFkzU2XafB1Ofj24mtOrBVEJMY6s42zV5Mu8dRbP3aof4
0saXvTY2tFv6mxRzUGOTV+e712MyNEU9j7n7rJDpI0dE6Yo+VDjpD0CeI+U+Je/z/DgR5XdYnWg4
3V7pVWyUKw2uAMV12gg86tZtY7hg6ShISJ+VDsk5E47JnohlHRcF14JWCOW+i5Ot58CVOUOiQQKd
PidXw1opQSPgW5nae8+k42mzz40UN04aSWJvm0n6FHUTZkjgv78a7aTpG4f72ozJdnGqAUlJZfLi
LTKirUWx6ZljWh+c0cvvRRoaL7aqBV0Zjwcq6O7x9iq/MZDOzhW0Sp3OJ48IKde55qbiChTNyyLE
i5pFRroXqdm5fwIl1F4ry0SYO7JGT4rwjaP9WqqZiE5zW9OhpA+TfCnc3PqOX2uefwO5Zs673IqE
5fhidsoo6O0hbGt/URdt2HlqLe4wTFm2mIvrEyk700QEKX7zRu+TAerdNm1HV6ncXjOeMdarDsJL
tXRneK33MqiJUDbO4/oTUYih1UJ6AwGKxVo3FVW9WPSSkthThPvjQetS7Nm1anq003HBTjnVvg2j
tVUGuQh9TIwXE1APEzcdYC3nM5zjJa9NBWzb4KRa5Ou11jmv9G61Qd05KcI4r30BuoymVDjT7Mqn
GFm7XSdZWBuY4vXxYNKSxiz7quwYDuj5L6m8GWdE6vwvAhtCXLs9ZVn2daVNo31UFDHd1Y0zdfei
xOPsD9SGPQztbu/Xt8b4+/0qiWcIYPNqI1OQBJDzn4DASYktdKM+e2iLRns+ch0huQrY2U+HxlH2
YbRkT6lQ1eiBuq32o52g+9HtNTo4a1OFO5yxQ4Z/Sj+1ISGgof9VOcsO+TUvDNHpT+bhvgwbvfyM
sZs97xjQ7l7rKI7tQ64ZePBSP4qNr0U4LdbdPI/zyaq1YX5wwkFVd2nXDuNdZBXVeIjM2Ih3va5G
nzue+PER5HTPH+Qe2hiusYA0R2tt1NWGBl3h7jERLHuf/EExcaFFLZGf082vNRlnX/s0FLNsr4DH
x7hzBHDcHcxpyrWvgKjnhzbyovmzZnQ6sqdQls39hJej8yudluVVjUGq+VpcwNC5/T0uDgScPOL0
WwpFNdZZXRK4hToxUq3xM+LYqna09LH5HDWG8qnDRnFvFUVT3fOY3KqKrtI2Th+xSm5BExoZTH65
Ud8demOJpqKzau/ZNZplVylZ99CVElZfitn+mmGY+MEOCiPy4KNyIQOwlD9Zbf3SQ1kEZSvveSgt
dx+iL/116K1pz4sTc+Lbi3rx+mUwNLyxyWFyCEiuw0w20x7r2jp+Aee2aPeZlYBeA7StGv5Ca1NQ
k1Mrd9+kopfumA4u204v1GyfWHH8JE9xvnHyLxecXwTSiTayXIM1BagLXdrfkMdeSre1/hRY2/8g
RafV3kmHL613ttoLF2FdLgFhD642TUOon+dfmNfenEAkjF4qy+ifdIY90tJMHu1ptjbu3YuhkGiD
TAYfUYrtkq2cDzXEY0ieZevPLRjGT4OezJ+Upk1wUIXycvvLrkM56mWU4ugbkAbTjFu/lkfRRgOA
Jvsp95JGOfRd4x3GPrRsX9gcb1+pe+8B6V1UlM14/uWVwvly+xfIdTuLnzyppKIwFVeOjr3mR8xT
O9RNmw8vauzY1T5HaD9/jhpRiN+3B3pTc1yPhGKbh+6erAlaqy/YRDD/MmzqSYdAt++6xXCe5wmH
j31dhMYXUSFe4zdCq2OSOOQ/dtGkF8qRe5cauA8921ZetQHE9wtmShq5RT5M+DiaFQbhbmrRo8dM
1vZ+9uTreGoBaPkZRp4xOhsP0Yutz4qh4IqiG0U/kM2reWhtO1CahblJdaR/HDpH+4zOkfYYIoD6
79AqWxidK+NxuUnyCpGGJupqO2pjp7Uajikvw7hUu9wMi9/cVLrwM6P4UtSVvRHCL7Y/lWhoDxKS
BG+ch+/59u+U1Bp5jvYv7oIIZpfYIXeNnS2/SUWH19ub4uK6kGNxXYDo42zTOT0fCxyMlyI31r+o
Tau/aOmsHD03DZ+0qNGP3WDN/+rxLDY+4MWgtKOhIQD1IWwz5iqJmpzInXBgRmXSWSTrC71AW5+y
O22owdcB8XF2Y1Zlf9ye6sVBk6PyakMdhdISzenzqYai0vH77tWXWltAFCpWIn6BMowfbg9z8fVA
TvEmYrdIEyMC9PkwNT0yE28M7cVpXRxs9dIsnni/2l/1ydEOt8e62JmMJTckp5lZUcM7Hwvq3awm
GBO/zIlZPnIG9CN+MMujlaDUhCdQWf+8PeC1ycmaIVYhoMhIzM4HrNWEOlg64ouNBJfqs3tRll8A
Wj0gvzJt7ZM3fPBZxCKl5ybgimeBQESuTjokW0iAwso+LWFkuvu0pTy8n710oN2rwfddmsbwUIu2
2p9VbWcnAECoGkcIVlh+5WEUgmqwh0FJNPffDJBK9a6woVSp0M8nnzqbo/yBEYHTQYXBAuqvbi7Y
iqJ18vEPHm5hUR7zocafecyH4ueUTe63djZ4I6qFAO+PFXdSB4BiFVwlbq/zm9bU+cx1S2L4JW+E
1V4/7EPUNsAzRNqLndlq55FDtO6CRxXpmjhERuwmTxZWRJ+ptUV4Y0aR+SU1aizoU5O3Px3Srhge
IWLX+kOWzC6lptRyZr8osg4aOtpgHmYYup79rCb04spDSxd9ei5ytCq6nUBquIVNnejV8K3qWL5f
vIS1ZB92/axsRLtVMHij8vB84UXBoSHi6edbakQ7DIXStg7sXFNOoirGT8im4v4OEOkQh112X1th
sbG+66L//0YlBlDRhPVFw/N81FnPUAKMrSqgZZM/zDyQ70ecq5+kTsCzapTLz4xCKD5kqvU4R3mx
SwSG2rc/8pWZy0sFugqoIzKnVezt50KtVCiQQQuizkeWEn3Eyc1/GUM9fzIM0e+5jsKNnqd8iL/b
WHLiJMv8j7Id9e01YEIzc5LaxuiCsbLbw0QPGwpUJR7iWP8Ri2F5sDDI9MtCjBtBX4aG84EZEDok
XCjIMsz7fMU9PLEHraumgMWdHvrOiB6IXsphrtXfRe12G2H4cp6yOie7KDqNFG/dRwH7TlQq5zHw
JuCtjg3TpRHuvK+c2NhHRp5+7TA8/jp5w1aZbp0ssMS8TRic40uFgLLk+UwhAmj5nPQiqENvfBxw
EKcmaHo06XLthxqq2bHOswLmTcMzM1Vcse8gSd3Pir6Vt6zC9f9+CY8kpCCoxlD1P/8l8bw0RTX1
cxDOQv+n58FxbxltGnRNY2183vXr8m0sqUpA0onMKE+J87GyMVHs3OpE4I2zR06eLAtcxxFVxF22
OG7s5zUoR5pmZeL5iVUvfw6jhqlEP9LgeIgrL/7BK8srdkOYNp+NGt3FfVLPhvKYFVPxh2Whqein
ulaaPp+0j3bTEFo/bp/Ia+uFag8delnYBhR/PgfXFQ0FAWsOWFM6e6IGc4Itq6jvUMVqN94jlwfC
kSL4JB6y8UNh93yweGyqpYemGThOEiL20obZYSkWPCxHp8cqp9HdaYvAIQ/Z+SEkzeFC4YnyhkJY
HUIrGnMwoYMWFLgJ7nRDGfekipHwVaG6T3Eba3dlg2Zmn+lLRF0kmzeynSuTBmhBBVuuMGJ1qxs9
R7bORt1WDyaSi0Oq29VzUQjVn2rV/jdJqvHb7S96GWNpb5InoPrCB71gIOlh2ywx2iGB0rvhwXay
Ytcx6MHWWu+oRHW0d2Pk3m8PenWSb+gAgH82DYPzL0uqgFAyEIighpx6F5Za/lAMRf/JWvr6ULKd
Ns7e5bYFACFbluxczAQuLpLeU/IFwm4Q0Wc6wTrqO9+IBu2rmEdL+1jGzDlnw8oWqdy2Et+4mtyy
GG2ZdUbglK0Ww8rwKIVNSA20PnGfOnnVk0ZG5pQ2B6wNnC9Fojgf9ojxqEbwOkJSEZwAp+j8R9Cr
rFENMuwA3IeW+CYq7ncCOObOiipV+ENXIOFgbUo4XFwqDOvCqaI8LwVB1ilEoSBxasERCcoFnoFN
XkwHFJPEfZoqVuAgfvXkdLq4c/FdvP/gnvLkqJTWQTnyHF7nTJxoRYmNxQpQo07/wNwuffRE6Hw1
a708TAl2RP9hPNA76PNRYadecL7CrphdwSVuBWZqloRth/YPeI80+eSOVXzXYqe6McOLo8oMeZTw
IKd+CLJx9RxCTgf6B2c1mBVl+lHWFXxUvAKOitbS+InL8UcLDG2LSn5lVFQOJA8SVxKqL/Isvytc
ZsUy5cCAlUAkzg8vjsJdpWnDvpAJvjQb+qdQ+24LqnxxYAnB5G10rXGdIB7Lv383KGX6HNtCXQng
QxS/697mHjSa+sc4Os6P29/xcsvKoaiRypIdgXAVi9xMNcmaJiUI7UR9qqe4vjPm2Dy1Bg5Sk2mS
3PQjSRxSf1u4/qtD0xoG6SZVe9Yk/WqsB21O4uhkoD0ovuVJZ37zrAIv2RwSToOgjGIdNa+A8lJO
MH82AtVFFJZV8DfcKMFK3jbniyyaVPJq2/hkpnX1r1uK4XGeneYrpFfV4vHlbvmaXB0QvCokQlkC
XytMmrOnTF6tx6c5jorYH3XUP2Dr/ELMsvQVNbc2DsyVXSSlLBmJAjJsjtVrJe9bo1giwwtEnUQd
7yYeEztlwP3NL0xC0MZ6XhsOexL0I99AhetC5Whj2ygMJ6T1aWQHq6F/6at6qN7r7ZQ3H71CMUuk
1kZ9j9N5iWLIaxePznChuYn+sHY/zKN57HtERHcW2ifW3u7q5uH2SbkyP4YkMeIpJnGw+vl+qTO7
5gGbRKfaGuDMG/GofG/zap5BIDV/3x7rylZBhRK6Ap511KLW9I+YhrfhIIdwajOv3tNEzD6DNMvu
etGnRzDW//yH4VhHyqYmCee6V6JA7rcEYfvUDEuKMmTam4962vbHSLMWBR4cHJj/MqK0kwWaQZ1o
dfgQThxaLc3jU65XWb9royIZH7u0dPR9u5RphtdLhrfO7UGvfUHqtDLdYXW5Lc+/4BibypLRcgyU
NFfUlwZ3zXKH35fojzB/ra0r+crVQXB7Qx2hcHCBTQDy2cWFV8QnzHPpItIfUcpj6w3K3ZLOTf2C
4tJLhiPJBq/kcpY6p4JrmbP/ZmZ2PkutaBOy5yI5ua2O1wAYV2tXtTM3tSa2juHVsYjd4Hgp+12U
vvVKy/AcapJTVMb6AyBl4wgcfXhBvKLaOPHXh4LPoDIYwgSraNb2rimMumVaqGlX+7lS9QO2CvZX
Tw27j8cy1pBQ/f8Gk1fXuwtYnWpXaVQ3PtXpNDV+5Yyi9yPdTpV7Ny23CvqXG4XR6B5KbwQeN2s+
e6tog6cYTK32RlPshshF8KfAyRvLcrf6tCAe8lQSLl4/ehzeYJREGQnYueDVaU0Uy5ZtcqJim9xr
+eCdQDTCBIqVassh/crXo+BBpgVznurO+nKobQh8U6wnp4Fp/fBqA+hJ6EgZhio3P5rucCdQCyZ4
EllkLf/84zW6mIt2WuKTKAzzGSMp5SXvJ303iW4rk7s2LdA/DmmGtNlZq2KjYJOjHKTEpyWeC85a
15mYYw9TF+24GJx4I4BdXgtScQv+BYKzSNOtN0rKvhx0O0tPLfoLX+yp+jHFtgLXY9Bek2kYvt3e
IJcPtPPhVm98YVexhZZBfCqnBQQRiMKCy2eavD/czm4+exEcotduquFyZfygw+3RNya7zmiUBFc9
r4vSkz0mI/UAffRDXk9flKldcDcwi41tc208wiY3PCef4q38+3dnvgxDSJDcfyevdaenzEuV75Hr
jLgNCut3S+l/q/p2dUBoOxDyZMNkTQCser0quT6S0yi88Ls66+VLZUf1rneX/AGw9fAxphKaXpDB
4aXRd0KBBBT5+QQ9czCaEUjeyaSgbPgdPHT1ZRBxMx3KQS+Xe29oVOdpSuYl3dGf25JMvjZftHak
QDNgcoCh5+OPitNHIX36k1ubE83LmveTcJqgKNXqb1Zjq3Nw7XCiMCUxyRrDrgmPea4kRtyFySmv
2/FbPg3UOgxQgQ92tJRbQrNXB8MfijWmig3l+3xy9ElHyFdqfKqUsBs+t/3YPOhVLepPM6DEjSL9
ZQkZSDMMKGh2XBqUxFZ7FY8DbQLamp4K+lIhPWf0+HbznFiAkbyl99E/yf9wAfPs9Hjq+NNiSvxB
17LnmURs42F85fqStCzoZ+CsLxWlyrLMxzGvOThaZVufjcibabLFoXecQnY2iiFDnNxTWgMGdTtE
XJqjsA6SJQ20TZeKp/KrvDuzYV8kRj702Skt9TDdN2Evfph22O7sLvNM3yTu809NUF7ukqoOyqkp
eTv0lvdJLMP40uv1FlBffuizEio/CfQsB5cXhGwwnP8koy4cGFNheioLqxC7MaUM5psc7Lvbc79y
mjAFdWjxkHtTKliNE80oJFggDU+6Wc8k6CrC8cvS5eihCFjUQ9M5X2+PeOU6ICqSeNAVMpFvW73Z
9YzrHb344pRHRfgkBK1SDFkXhB9Cffk7aTzlWxdqHUQu19kwL7wyWQkiJDhzlmWT/nxRMzsus3lB
i9MYy1PTqb3YaXbSYO2nlEho2Zux+cpXRDqQMrTUv6LHt+rSj+pIgxRA70lPi2E6VA1EUh8RDrvf
2MJXZoYEGSUBRFBJ+NZJ+pxrEejEujjVmalGfgYacW+2iYQ5Wg1uona3xfe/FjwgYFNiAkMCFnBN
/BtSw2oR+SpObRLqx9ahHyy6Rf+H6mL02Jtlck/xrd/RSTatnezLAb9c0mOqKeLH7R11JXK41Ph5
P5FVAxhYHd+x0aNF8G1Pcat7CqXSNN0l6PKBHOicU6I6eCYamXq4Pep6yYHDQjkkcpLrqrBZVycH
rfHBoVoqgmbU6oepMtvHNBmInfU0/uNkXvRRxXU5IEoS9NiIUTyEVgMu7chdxEzpqxnu05xG/UM1
Le3s028ZnrXZSz74spcDksnL/onMA9cKHgDTogK/Hz0wENsu72NEGP5BRkjp9l22bHX25Ed6H/Dk
YPT1eP1RgAbrKpf7XQzOqQy2GNypQbhkebqnkFp03xTPieK90ZT5shGFrn096cok0zw6xusnd1hW
PKlcbQnivHO1I0aJRf6MQIbx0xk8dx9lxtzvb28Y+X3WM+SupeiDhBZX++r7NWOseXOJ8wmEvsWP
bdoarWqVT9NIirirFlJ4dPiKX5Rtlrsh8dC3vv0D1udELjEiBpSf5cOJ98X5EjdWXddjnWoB7A+r
8PVBN74VFs04JfLMP0dlSL+Mppd/vz3qOgb+b1TyUugkspmyOp3RMljj0gstUJtGK/26JNfycU4x
N5b3yhc10QyQWSjvmQtGkihgMCR1ogaLM5ndndV37bgfkE9P7pJUV19HfbI/6jDB3GTzQmpgUrZA
F+N8RZW+wC3aq/Sg0DFaOGKDSBvex+QnSR+HkAqfT1muUn7dXtELWAnDsp4gDnDTZk2NVV3BWBAv
N4bJCNJuqb7EqlnsVQSeSmRlm4n/G4MQN2HtjcKMD+08wfPTW3vj9XjlwNIcfyv3S6rOejelRqcN
WTOY1IWdvN11rh0+qDENLd/K7S3u9frRIGcM/NqlEQiOFhef84XGv2huMKo1giwUi/eoakqzr6Hv
9l7Wot1nedRuOsOpnhvP2SoyXtnABAhODPAO0Nlr4aCkLryaRrUZjMIYij0I/NQ8eH20pWR2ZQNz
d0MzfFOLx4XgfI5lrjdkL4YJWMhqPRwO0vgOT9rQPE1iSX/RH2u8+9s76eqySmobrWsi/RpP32YK
vfAkZGrTFIm7LqpBYfbQakw/NAzluV+8XNuPsxme8mnZgrBcCYhoWklMMpU42gureAQBqaTrMHO/
IAr6uwa21d7NZaFnR3T9p8dZmUrx0I3e9M3qI5KB1EJ45+O3OIqhZBxUHQmJ64QL6kw9ggzVAtgU
afYkFGg2Pmpwtfe5gO6vPZe6i1bi7WW/OnFqdWgzoKsGj+v8SycRfBmkSfWgbmM9+6SEc7HvVGxs
D0Y+Ts4uSpJFPoDLytpb/MeSJxJrp9s/4tp2o/Hx/3+Efv4jFB05s0Wr9aBRtf4ziKriV0F55GCX
VocvQmFsTPrK7UOU4P0iRRt4Mq7ugcZBBy/CdivQFZAY3Mr5iO6c0F/TnibhQeSR+LuYPTvcuBeu
jct1wuuYmj0o/9Wjvxd572pjZgRx1Xa/Y8SRw5e4UBXlmIDDLI6hSN0/dMnh+vj6csmTyxsg/3gh
rtZ36oCq16YRUGLuDlBlvWMIujH3dXtJDos1b9kPXZuowy6WGf2bIcH5gEim06FrOzNwK617zrxp
fKmcKoW10mQuBsllGQO2p2y15ft2dWBUHAAYSjXV9dMtw4G4dNrKCJSp0o4JzpP+NGXti6dOsILr
JKzwERV6nP+HLwtIASEoaheIj6yOUWHOo2ZGrRHYldF9msUwfxuLkX6P3jQogdCUnRGORZt3i85x
7eoDBiMzSKIXgNLzldaauEqmRAWcYgDp3ONu5/Z36mx2EzDltp7+yzylcgRYPzIcdXVyrD6PJtA+
ZmAPcR5ktbJ8gbnphn6pLzVntY2NQxXThrq7vYOvTpPATImYzvaFSMSiZ3EFTpPbwY1hvWpiof+U
JF6JXENOGWd3e7hr2whVBJ5R3OTgN2XUfJ8BlKaYrbYwAzUxPymKi7c1cOEjS9wdc2NZPleGIn7d
HvPaFMliKTwhWcezfDWmFiltOIy8pDx1bn8YSrOoR/Bp+ZFCXLfF4r8+GPAkj4xRsgTOJ4gmIK67
o8O2aRTnH1yj9Hy3TCNIUVOo/Xy8PTX501fphsxvgIZRegD/tzodUYhJuGZ3dgBxNXzS66Eq9tVc
vTRte1LqNL/TiIruI9K/ul+EYb0x/JWvSSQCWc8NRxl8rXQMfggDI6eyg07Ms32njKEdoYNoTkFb
zkt7j9IHxDWzSMSWPfuVibNncTsGiIfg0rpJFKaTY8NfZ2TLnKT0r7EPUz3p/b4O/+WRYad+FOlU
uKa5wpNirhJT/fiJlXq0VDEBQJKNrLZVitZ9ZRaqE1TwP+/GQsOlUJnpbcSetSAXS6g40kbdEmW4
cqXTqZLCk7ws6O2shtVcGn2oezpBMxlqcmgsIxt9rfH+VdJo0P3anoyNr3xtrSV6SwZ+fAnWHDph
LCqfOXGCQZmiYdjlcxr/WQ9pEe/VcQiVo1GKTrnzzKXCabl19NeWP9kSibg2byrZEigogYnri2DW
daEK5JKCtC1af+kn21eaOW59Kw2/4Yccb9GRr23u9wOu3k7Y5PRKLkI7UAelSg89mJFvyeyp430I
2mTvImla+loaKc3h9qG+EkJI4GkUgjIEXeutCoqt3s1zXjZ84TKua6yyO3TrBqAOOzPqhw3yp3yh
rCII4FlayuA9JUFkFa8MfUav2gytIMpaM/Sxl05Mv3THeaMucW1SJFgAxxDEBD6yilSIHyP7ApM7
wOmzWRBeQPvwazzXuAAlsyHa4ONrKLEbKGpJAf/1bjHVHM7NYlhBJVCifUxi1+l2YW3T+Eyb0t3Q
m7uSYslSC2QIrjUAVKtFdMwoVQn1VmCXcIW4PkE16VOvfi+LwvlheYP6uRBt+Q1dwXkjCl0dGrQ9
tC0KPheiMXaZUx+YbDOYuXNBshtq92BmZpk+6ACO2kcdiS0o5bFI/lb49w8qNLxZJQJzR6SVf+Av
LQ/Ru/scj4mxy/reCYwYWep4HNM/1LExd6Jx2g289+V5BEyF+Qbbh+uGJ+H5UDomHJOZaHoQqlE7
7ZSqq/9GjcYWxzw3rOHgqglcabUp6cbe3kyXoUen9sMKQ8Tjsl1/XleZh34ikQjK0o72iMJFxR5x
MVP/Lu0h7herj8d/bw95eVwYEj0iTqVULFmXLjWjaKLJGsHoNsXwHClmUuwactidqiTxVnf5MgaA
wMZ9HclXUCUXDyTVW6DF54kd6GOV/KU5QuuOUe41WwJL19YRmQvUTyRejYfu+Rec9V6zI2TcA8td
2vKYZU6y7FPhKNadbVTOPrPDeUsE5cquAe5CMRQIp9SElufn3QZ1B8furKz1AjquRnPsmoqmVNqk
tkTqdOFT7Y7uP/B+m61S5eWtSRZMuYV0WNrHrFWuWERBTxfMaFhVlrdDyzw6JnQ3k6PbRcbvonOX
vZi0JdkpajyYe9RXs60axJUFf/8b1q2pRu8QxI6i5FRaavY56vokPWQ1Fqp7d0DD3OSxH344FMrk
H2y7LLzjPbH6xu7k9sOI+tiJK2eJn7ABGo1dk3iZ4dv4kqPFl9atn4qi/xmm/bAR9i+joRwdqQ0T
OQcKEHJB3n3tRJA5V1Q4Tnpoaa+CQkC44zlhv7a9CeZmLtMvPFErZPgLYyMQXzmxnFZeSBT/SaXs
VXgyms7Oc9NWgplqzJOpwLcuMkf53oMHursdHK59VmmKxQsBvv+FaEwO8XIp5yw6oc7S+uieRF+8
NBT7Ycm/67Nnvd4e7soRsmVDQcpywKFd20qDg1HxmcqUIC9jnFpR/JnFoWDxk4OJB/oc+a0AixY5
s73Ry70SmCRrnWERUyQ3Xj3BuiFCpdEO4xN1dmEfs3GKnLveSaz/sKAUf5GoJAumvCJ/x7ttMxp1
WjWxlZw0HG/vuGRmVCmhauXuMnZ3iaVQYr+9ptc+IVcKvTC6q1Lw5nzEthgTL52N5NRDWpyOCQCB
8s4TrRXfwyJw2ocCdeCvt8e89h3pDfGAp59L2rI6HEUWokhvghTWe+QapkWdd4WC4YVV9d5Xe7Da
Q2cWW/7C144FtV+qY6wuffnVoMoCvURv3OgUw4Kd/ZRo+KAnRvG1a6Es3p7g1bGwdCfZB2BHnf18
UVPqcwqoIlDz+dR8UTO13oVoyXj7apjUcmPPXNubPLv4enA+QM2v6kOlg16ig6TQKdP74reqZVV0
1+dJU+4/PilQIrzRWT3YB6sLrIuXtjOywgvyxBmPOIA54c7o+8h4sMTSOa8fH42tQasAM1uezat9
aVjIJmiK6lEOmlTEOjvpxmv2apkcutSI/7492rU1JJmlwc7UAITIv3937uawduKcl0Zg0d7/hC4T
ECBAUW12uD3OtWuBi/gNcEXYXMtuSPqWmw15GND1sIp7L3KSFxol7suiAWNFAs0tR5BQSA3+jsjw
2o3hrz0FqI6QtlK1ReZ9taiqOroQYxolyBbPLXzFwLoOgn31VHUjxPTZa44scXKH3UnWHYqyK3/c
nv+1ky/F9tinUnfkomYQxVkdpkTweKjDlxBe20tGzvJcWktO88GmK9QWxsZpvNLBxAwCmCSiElA9
kBY6/7pmqeG8GiZeoEWizV6qqg39DiNP4w4jFxP/wDIsItdHXk3Xn+iXFZ9CC5PoU4kMxD+3F0CT
p/E8zaVEBqqY/IF0kDLg+W+JKLuOtVeFQZFjn+K3LPc9pPk6RJBB6x/V0YvuIi3rsVgV1p0CJrjY
kZZqh5CumdjlTpPtG6vc4t1cuwYwa+K04fIGNmsVRKJOtxZ6gCGUqqow93OXN9NDnakJFG8RDfcK
hrAPt5fi6pAccayj2Qm0BM9XAn3eIdIr0wnmfkFYTTGa/oWfN7kHw5wNnmZxYf28PeQbB2W1+sB2
3qB3wFfJpc7HrBHJKItpsHE9r10tiFUP42J2hqIdKTK3nQ/HQjf8KlWKdhfHY4QSqKH+ypY5/Bp6
Kgq9WRWXD14TzuXJUAYMXW7/wisBgp8liW3k8LwBVrdU4lReaFhRSB+nThvfE8Xg7QR5dNCPupJO
fq1bxcEyctf6YtWdsZXFX/koUnyLEgwiAzwIV/tgXkTmdviZn8TcWS+U34e93brlzkxJHTTbEltw
yNWEIX9S7ZdvVTYAWrfriIBoTgeCASVFkcXNdzO1G9XPFFW7bzwQr8e8Ice+Dx0plAxHxF6Ot9db
Rrx3G0IOT7sdiV1kHRGbWQOo8aZyI9504QtCUP9H2nntuI1E6/qJCDCHW0pqdVa37bFl3xBOw8xi
Tk9/vup9gN2iBBE9GwN4LmygRLJq1Qp/EFjR6V0wbHrp7MHAGMOV66udPywhT07cJRJRzkJPt1+l
OdKLR+hPpYiLzdRl0c4xo/zGU5L41nJTcecRFbawpuqVamgZA3nQt+YIqY/B0qj5nC5td1MTdtGs
P9ltmDzUYxXTl4nsTZt4huOD5Mi3ZdnqT22lGrf25LY+7hPNWpdmsb34FbIvxX+AZ+AzLaNfEamJ
2SW9+RhgsHFoOiQrgph8L0jFtNExDVtjdi8uHHiidGkl1lQCoXQ4CKeP3XsU12JquWXzdP5b1cn3
Qbr2piP1WJ615iaZE/f2+lc+21PyAIFzJVcCqIfy++macesqIRju5GkQSvwQdqP9y+vsH7Hn5Ss9
07PXKQEc8sEgT/FqlwOlyQhMtR7U9GlORYLxshaU1dYohslG6CbsfkAKbdcO7KWnMyRvhOxWXmLy
79+lSl3ZNzXjnvQpS9ribg47BQugAYwZ9m3hl4+/SckLg5kOuwFY4OlafeQ2TZTY6dMYIDvlhpr2
0wCn8cso4n4tNbv0XNB9EPulScO3W5xNwep5aGopZ7NEfai2GOS4ancHhDRZqSYvfTZydTTriD4S
7Xj6WGbUcwcEeUbQKeW279SneEiSvZVgtrJLQq1d83M+PwZEGyIOa9I91Ja2wYaRkGk2fLSYNu1X
K07cr27gNgFeeUnL6Rcz8gZAq9bUrs7DDjuUIwjgn/Y3wBv5Kt7tlknN6Im6Dl/Q66OfhZWauz5r
gCXjptfelNPk/LAVT4s3eWLOP5g1jF91HK931/fRIu8lCvArwNwwoqMjBJDs9Fd0mWX10xzzwjt1
fFF581ZU/UnDsVfvalfUPqXTbGwxwAk3CKWuCT6ffW9Ac7TlZdcPu/SzOcrswKJ2s2E6mG0m+gcU
Vs12B5gtqSwkY9UsJOL3VuCu5BJLLz9ZXDObRI2OVQGkvIGq3738to0rswalcXDSuHJtv6iU9LNh
VAgkbaq67EVPkhXh19LSJPykSZ+2BxFY0DJsJbe1zRS4yR+MJkXr970YPMsHdukM905uZdOjE8S6
6dMv6X5d/1rLHJnf/VYgwbQFyQJMatHBGpwSmei+6p5jHES3Ypo6bBOiXvjkXoa7EQ2+iU6jBA+R
pymf41R4+8TTy3YzYJiiblRTRF/aoA1XdtEye4SzrdG7ZYxDggYq0F1sZtrrXiCUvn/u46nDt7PI
smiTtYp9CMu4bXe92db/IGQWNZPvjth+tqVtNiTTtZtsQHmV42tqwdHcqLHuJQdtTBRtJWKe7XTZ
dYTTAtQKjDpk2tOdHovOFGqbpM/qNJbuJjJ0xC47K3nOG4yktyIZGvPGCzoX+3Y3qJu9jWDYGmLl
LNrY5DhYSCJ9AWafsvr0R7iWGBAqqNtnOweS00Gh/GUlldrsXK+gGSrSfluYzvzt+rY5f3QaZyiB
MmgDg3Dm5tBaXV33it0+g7zqbsYq6O/sKRltv0XE34n1jbDyZKtMpfta2k6/EtMvrM6IBOoMGFmS
myWBUwT2MHaq1z2HnopsbTuo3Y3lWIO+p6Wmhj9hqrcvFIYlo7E+G6VyFrq6K421s0DzBh0FHSsR
Cc7ZDE6ENOG5AdpnXbGDG1eJqCA0d/rjNlqwqXSl/n79lV9YT7pbgT5AEQi42+JA1A6NXrpfyaGh
lA/9carNeOMVafmi5Zn4ayMLlO6vL3keHLihmXxxBskgecpF/jG5iUBNvisOIWmu608imELFJ6lU
DDTeugA7bduIao5dmZvqLh8Vu7sh9a1L4Xfgur5aOrTMRyPtjBhTVbOK1HElUMifcFJUMC6nywEO
EAQxuH65V97F3UkMkadXQ3zQmynPn8dmCoFP1V3wNUW0bA0Wfr7zkC7iLXOxsP9oN56uxvKJNQ5V
efCcYsJpWhki/mSODovrc9W63xE4NnykH+z7qYrVNYGCNw/6xdMyWqJy49jBaFsOJeskrxPYpxGI
qTg5pP1oGBtI5yJ+Ge2gAv44mlP3NQLQUWydLk3K56hPzcyvCO7fmzqdAqTsLPcrAa0ON90ceCEW
aZRjN5maU4E002QBC3ZLRmXlmGCrazlCH/duqgvGDVZBFjqDKvAbVRjmc8E+f0JhM3nNPVjqfhfH
xSv0VN3bV9bQ1VtnjOdx21TIGOwCYWR5CAagwTUTWjSD8yZQPici1pPXKHTaXwH+F/MX20hAKYeh
x86Z0ZcgjlSp/iVTnOArZlqecW/P45TsnMwJsr9gU5ryIaVxb/xTxCrEL8/IamNrRWYYbKEt9dV9
3prZwORRFj5gHaryBga4Nd6X8D6deyNviufRaMp4Y43O3NwpOAEbd32STPWBLQTycexnGoaD8DIg
PkrYOLBF1TJSbq6ftwu7i3IVFUuG6oBLz9JiFcfLqEjig9W2w/1Ui/GLjoPfY0Afk9NnNtVfJa2s
CSFTLc7ZZtlaJ/j8F0CZAWdDCccvAK13ur/pnnecbrIYdEq7T7WSRV+iKG+3taNCI20yrNdiRTWf
zbgMboDmrsGrztfnFIOpQOWAXeQtOd1Z7cyIn+sBTUFgjzeJ8MCweYhmZRvdTSUlyqtn2zwmblc9
dQgyZVuPmWq6crO/dbxPzxkFFzGW3yFpCcsZambZ0yw8PT7ExTw7Pr6ksfrZrY3mcRj6xvU1Pc8f
uZedY4H96z0iHdkRem/ofpq5/O1vWVKWyRctYKDz3coQU39Iskax1twrzu8El2JNKj2TdTKAXISj
pkKXBXGG6qDhrHQ/6QnM1ijnavIV+mkKgmqq+H19jy7ZgSRmLiNPRhK0tGGQLdeMc3yJPK8vDn0z
a8NOUYfiS+w2Rb0TvWTwZpGFsbifak2c/DNHnpFv9EIZngYtqTC9VIwwtb5f/01vF/7J55JpIu+A
trNk6C97PdZcIOIw5NpLLerMey6DqGtfJop4/TFUk2bY9k3k2X5WmF70OlmjpTw5aTlhKaWKXuKJ
kyj7guCeGDZq2+M3oldKm+76eirSr5heDOW+zafB+zKW3RTuBOLqzzUyUOMnFE/z8aYMjFBdSXLe
9BsXD8XYAKU47jX+WF74RtWlbleYxgv26POdOoXzb7cThfHZ0YNwb7SVl3yLq4pz6UVD7N17KBBk
d2bbtd8MuxLZNsLI8NE2M9P8VmdR9egMtCv2GNJ1yqNWpH3+j2fF8fQpd2h3burCyb9lgR73Ky2a
JQlb4r5gYHCgaA1xQy5JEZE9FImTZ91BbVC3gyxqCERjVSHCT/3QOLGfz4oX3eaxNWDRnnWV3wLB
+zyHZmjsUkYY/OvRbsuVku0s1vBbkL3GgBGkjXSeOI11cZT0XZH346HIhaPdoo4XPs9xJe4DqBWb
tMjy71VgxBBtnX78Mg9uvJK6nJ1efgBrA8CmLXseZPogEfrgeOPB7LBk9HFgMf/kdh1bm0EDrqC2
0Rre/LxFwNRNNstA5AHTQADo9JmNiGmziSHSQYUY/0sd+vtpDpMb6UfiJ5Tlnj+6KdJqmhOIl4ZC
94nWyRqM97xWlr+ClrdsFTKc8hZvfhz1ymgpSg6Qr9DV7arKbLdKMer3CrSkcNMrhTbeqT1y1ALd
qeLBGN0knv2+yo1RSonAORyV2UieLLvtza0yNHC9NS+jZz9YDTwxa9LWzF7PAx+/mj4qXFgqZgLg
IhnWYH2AcplopTYlNqGZ3v/i/sjnnej0+Tlo598OPzIFHls7O6VREP5KhuJVEbbyQTgwJwr0MRpH
ZN1A4lBiPf2MZmyGXZnKF1iazk2UuH9M9DG+qBgIP6dZU3of7aWz3puaOIQX+JvLns4cSzJX604H
wnmNon8zv5SNa+7dWA8/R91s+fPocT6crraO12P7WX0rQfyS3QoKma7a245+l9/Tsq9pY/f2YW76
9msfpE2MvnioObuAmfWL0WT/xjA0v15f9fxoUmnR52V0wOrQyE5fMOado1c2lnNw4Uv1PvC79KZ3
7Pl73jbJU1fF/15f76yKoX1ARi/5elKNfwmUbZy+bgYlsg7zDBgkr/TxS9fW3UZ60n847J0utXi0
2U5rxRWJdbCLHE89N6rxe1GBg2yjKhpuEAGM96mXZ7vRGJMDWgBrjM/z5ArrWdqE9O0B6JHALFoW
oUC9OmHCdxgRUUzvzLwsm9s6qOfU77yqvkXhGeiNnbj576IdhEXOgE/AXdZW5nPP5OiXMffJa4UX
VbfBeDW+KdJoWpuenO87QyL4UE2nAMaxRu6Qd/tOgfo/koTqh1IZEFJXx26r2vXwBckS9Mt0Zc72
AZNc8dEpAw5WUmZPikbRj1vOUGzPGOuEDP2A47G6CVyn3DSR6bwKOq23NBrCu+sb742kfZJlIDmA
Ii2oMqzZ5Rzy9Dm9Jh7NEu7KYSKuavuUtMLwgzSzNb9UAbvcR62KpLSr2uOd1g0Ab9uw8RRuZGgg
mx4Gv7JJYivo99hEaweqqHF4NOZOwcxqMtW/pR67095pi/a209QpADEmqtSv3NER+SbQ1WQrdCPz
dmCGBmvftRr+W3qc9hp9JNNNfT0vJsljceZw2+iKlb5anWXu0RToEJ5SleEzDcG6+AF+Vf9qGrNC
ZJBcJL+Py+EuavspuK8BnB1ztF1e467pgseBMln4NUbhSFcXQ2v9vf5Wz48zugNArmgPMngAwHP6
Uq2mEZ2oNefQMi+LtkFuBcqugG7O1LPrgjV+1Ztm8vIjksvQBqELLT2WTtcDF6RAGFCtg9bh6rox
hEn2lzKa8GvVUvdO5TTzXpviLvcp/3uxM3rC9R0AOOU2ih29/TEIsOqIrc3QG+Tsd9sBzNH82MOs
DgmQVKOt1+Tkbddf1KVfTnIr4RlYs3GxLN5UXsIZCoe0PQQhKD+nyvVoq8+NeXDomFpfQrNTNoDA
Ff3fPO3SXcr4yn3RqraofLtAeXsXgzLZ1yXNAiC1nehTXwU+0f1UPCE20PeK7DNvPJzXxsvn2aMk
c+PuiEgIlr9L9fUwjTu7wtfjwJFAbiwWka8WjnHfCFH6tad422Ksfng9av3cIR8etVKVsrkcUNWQ
18+iE9ZLbpEOXXuYuDlfNS+IfghgsAg5x+Z+nrr6a930/RpfXm6jxTYD0QSEAEwoSdDyLlbaTJlR
GBaHZsR0Y4vcW7B1Ste4Lccm2I5u3bR3hMf8Ng8F/mbXt8r5lUwJwUiAy5GGs7tcXJjCil0rqw85
fPpbtYLdtVHdgLyVNuSxCNX05/UFL9wA0G25pCw0SIHcLrYmMk7CzqekPwh4iv12DMSoSR32EFuB
aNhEfRlSKuTpP9eXvfCS6XtI2iLuInDs5M96d/G0aTXPbtQNB5dCKTvyAzDtdBy8/7ZD2JTNn5q+
i/VUzFYhPjvB1K7Erovrw9fReUAGHMs0t6uVgjRMdAcXP4kUIAiWy50xAb+dvDrI2HE2LG9lQpNj
LxRLXZv8XHrtEqLCF2aUye17+vzGgP9lpqX9IcFjpQKGmMTujen2watRIPGHzqhC93tU4pXGxoX9
JZNMuggEI+gKi8/NoMvry8njuWfgWPoQw2qMMFj5pQcx0XQIvLUU40LwgzcEpEDOTLmGlwIqhZ0a
Fbt3OIyuE4/3xWgU/xLjM2ObOnbaPKD5n/5J5Qhxr2Ve8HuonV7Z1tXYBxtd6W3zwRj0VNkrRa3g
lBraaUl/zLFzH3nVDmSq6SaInvexvbu+R9+ygtNIIBlPNILohFPALvt0g57oQkzFfEi0eHjVITwa
2xJtMWb5RlA+jmGavEQh7enNjJJ0tFNsEtzt3Pdt/dBEUSwYhiIG5wscXMDYYW9a+ZPHTHiDslXp
3ZbwFRp/cOrSeCg0oafHsrPTYSOy0flXnVvtGzR7zl9MH9rbG2JAkHSYQ/yirz/o+aaAIoNAiPSJ
lJilRaE1Zo5WGo6CioKhJrc1l9I/IdXnUw7tdMup6FfSsfOxJ20sDp+0CZAEV3sxPW817Lc9te4P
mlul2ex3xZgwCrarpvcNt8u7O8KgmeJv5s7mj6iLhwfOUuTtLBR2k61eWDicWnFlfEN7t4tfNXu2
f330nUhnKeIhzT+J9VwcUCVHxX9szPmge5Fm+B2mqPhfefF9T318gyozpn7XVzwPCawotZyodMFy
LDth9Vh686AM86E168QfzEy/D0flS+CWBCihdurvgki0v77o+aenUSJVW7hdaUUvWdbC7XO3hv55
ELqYtkWRmn46wuxxM/V2GJ36y/XlzlPG0+UW4QdHGjwBg0E99BPa7/Bs2h8IMx/zZNJXLpjzzEXC
Yem7UNhS1S+T09Q1Ry2rS/VQ5lNz4/RD4NzQe7KyX00jrVxSvUFdAWgbupBiTt10E4/p6H2QG0qV
QyMBlSWpfYAl6LLE7uLcc6YosA6ONtWzz6xeBwcYqrsGt7WVY3XhW8pMnNAONI+QK1/+uzvVjNxK
FEhYHJo+m/dAKiZUH60Mb966se+oeXLt5vrnvLQiF6gDMIANRBFwumIU1CaeyaN20CoFCqiTRntv
NMdsE+ZduJ2HZi1bubB/ZGtKaq0BAQIJcLpgHTZaA1xLPxT9PM47M7d690XNTA9vHl0PzJU6VQa+
0wuANFDy3KTei1TnO10Oezfd62tPO4iYAJMrCL3scU6s9ZUu+Hk2ItGETDdIRGSFs4CnKFE5AxpK
9cPQim6jNSaDoMwabnJsojdUVeod8kfJFq9V+sgf/oScEAoqaXmE1vfiE/ahYYwVrdlDmlXpfYSa
0p0RgDzpIGduETNahY3KZ1m+UxgYMGtJYtisi08YVzQXcSzU8VsuzM0YJeNeeE33WGRh9KgFibfx
cCx+xedEf0KS39vEdTftEABbtWq4EHClkg9dGsAtEF1kCHl3Xiiyq8LAyu7AlZx9nmst/VOQ/d+a
hN3BL7TcnLeaorvKyjm9tInpTqP1KPtuZ33GbiinWIrJHZj6GntvcPvYV2QEso3AWbnGLq5lQc1A
zJk+7bJmpgFlpnA01YMlqv5HlSj1ZzwOAUT3mhWuXGAX15I4CmpdsGnLhrdApSHSR56rNPLxTx+E
2OdS0/bmT9G5mM9f37iXvp6UCsUuT5UkusU+0hLTm2s6qQcEcrxbVPFRjUuK5sZr1Pk7w344kfUc
/3N90UuPCEIEPNDbFl42rkRpdl1Xz9ohRjH+FUMK9T7XK4wPGbwwQf0Pi8kpBtoFNEyX+7Nt3HIK
GHQcRDon5YOK7uTOcBVUhWMls1Ze54VQTmcGfBzeQuCszgrPwe0QPUoI5baVeNsU8SeVQtvTf1TV
oGw71Mc/aE8l70aLfJMQQPrBJ1yEnjnKI1MomXFwFLfaQlQwCpjLbrKVyhO+VhvODVtaW8GtX/iE
wMjoXHFBMlpYDsQmp+6GbjaJP3Gpf+fazrSf9FKaWy450/wofApgEZaCjIAAygJ1kD/mXYhxqQ68
ebLpr8Z1djcU/d+ygeHRZnTI2Z+pseYmdOFUsKCU/edIkMAuToXjFuUY09M62Eapdr97KT93Sw/S
6vbs6YD2t45V6bZF0X5eEVa/tDS5h4OfLwB/3uzps8aZlSC3kRgHxVHKF9Bbebp3jCl394DW0h9U
SAMM23z4L3mPjVoO0ow0Tei4L16yHaZtERHDD7Nip9u6cfJup8Vz8DSHbnVQu0zUKw29S3tImrtJ
LVspZ7J41BArJ9VoDP1A21h5ibH7cbaV6JP0JrXnPF15sRdmcrYjj6REa4DUWA7CRq2ENgZT+QVx
rvDejbzc3jp5S9ugUOZ7ErT4ptdSVMvavL1XDCeMn6NSCe/pp2ifrsekc7Ac7lgkXtTxkocAGeH0
K7tGFqYwo7OXOLT51qJvDdOPizH+JOp5fOBWae+aZCqR1LcHGOrWiExeOdZ/wE3Ss8ZyRmwg2K9p
wZ9nUPSYaWxIuSbO3HK0pNWA4RyrrV8CuCCpHwclaQVgrUcQQPSD9UH5nIKt8uMJz/iVe+8tNp6m
NGw+qllJ+eHULR11QLGlEbZdLZu+/Is+NAj8yLIe0bhx9pGW5p+Kuuh3rR6bvt2F9f1gJf1KoDk/
fK4OiZ2Zk2SVn8kP0xrHxrhwxxcSmqTbjDEYuJH2yCu6FInnuzocyKZS9TWLmPNrg/1IcxY4EyMu
2Aen26Eo26xPvHJ4mQKj/zu7XnsHJ6hR/gG+zxVsmaETfvimAmFK94qkHAOHs46lOeX4JLWRe8hD
bR/Vqa77TZsIKGy5+ymfq+Dn9S1/fthlGYlbGWp53AFvp/NdDI/meGgRdnZwM2jF377vLfqjdvBt
wFf88/Wlzk8XtsIAfMifpD0sW/n0dZp5yGVbpPUz5lrzXWeOxV1XCSfdeUMe3JtZMBz6qFN3UZsa
9aZC7/Ify2gjgUy6Fh8jYxK/41QT7coOP6uDYFyAPTWY2oJxAbh2+rP0OqhaIC/1c97p1V9oxCNc
J2YZ4vb685/tJukPRR2JkopU0V+SmVsvLkwt6KZnWB3usDeLiBNjtpToVhMWf8PZtm/+bysuXniQ
2K05oRr73MHUaDaKa2a3Qdg2jzF4mH0c6/vr6y03k/SpYAIEwABQObt4cVdVdqNAaorzp7Iw0zuu
ZeNJGMFBi9IPUwPflkJxGJEW/qCNefrRsiqfirDM86fYCZhxmXgcA/HLxBEQLbblbmv/1BCQmzap
hmjL9cdchiO5NqMTiPY0uMF6aqdrd4016kPnZk/jyEwqziobGmDu+qHdaSWqWK7xt0B8+vv1VeXd
8y4OS3brG0WBmM5IG8jg6apOo7WqPqrBtw7HiPyXWZT9EbRbcFtNleo9JdjG5Z9wHbTsFw29Km9T
zeGapsHiyd9+g2zrk+5J/ZKzbjezrD6YZ+UbWtpBtK0KT6USqQCI/xnoZpZAruwqALoT1uXu+uMv
76H/WRuKLeeHKTcjrNPn1xgz6z2q98dk7Pud24XJplQD60ZEgeLdOlbq/FuRvD03ZlHv1aKNkt1s
18rKz7j4Bt79isW+65tmaPoGB8TJEM1wmxnlCLo1Nub61Y7j8e8wmwnyHEltrnlZyudbfn8GWWx1
OTw7Y0VlQY6vVmoo3yB84RxeTqbx2pRUE1z72AZef9uLjOPtZQOrozSDpwArSr6Gd9eCFVtqVYdD
dARIXKufVL3QFX/UsJvdkoGED2bTuulfctZhX5RFsxZIFqHyf5Yn55DSseh/Lvl3zmyV5LVVeAxq
zBC9Mk8Oc1FU31MPjD5ZVmGv5LyXDhe0DG4BhoUmB+30eQ1l8sJBOCF+GYM7bGea+zsQbYmxbQlp
zGNNxRm3feJOyaYVEK42dJOVaiUXvvSJ8RViZicRRFxFp79irspOE3MZHh0cuG8Hwwu2xtRY28oG
tH39A19eSgKWqLEpa+Tfv/vAipWx/myFR20c0q+1LpVydA/2j9b2zlrddmkx7j5ya8h1NBwXAdPQ
YMfbLQa7+HiOTzQazeymzKoSd3cttvSP1cBvmwfjdiDV3OWUL4u3yF0+zI1bBd+iqtZAuaRGNN0M
ShPOO6i4g/OxS/ZtOVDq1NtvBLKlOJretGMopMqSVaFvOTh6uk3L0n2ZoiH0w2D6uPAvrX+SKGn8
gWLhku1Hcy3MerVUvpnkaX7pOYjnZX1YfPHMKFszkrlwLlwqbk/KDfB4y0GRWSPeqWCU+A3kSLTh
Oed7DbDZXTeXt83Ue18KI3ZujFQZUt8VWI2vnMsLO4dUkUAk6x/+t/iWJRMwAFRNeGy1Kbltuql9
6CKgGPCQuOavH4llJSq/JIvRC2e8AIxv6TRl0ZOhxuwUblhRF89OqDh/orKo4y3/vtrlQ1LHmzlV
6Wh286yKTeVKkF0BNqffVk35Ybs6+YNAiUJOk2Mz4CKnhzQIx3zMMo2tVWrDHmYFPaQ8Qqy1HNvu
XuMdrMFDLn1vvjXtTQgAztn7ztNYqZvIyo+m3v8bOvmcb2myesamIfbdOrMSHwIoO7sgMNzb2lhb
/tLnlrJ7sndGS+CtgngXlUI9N7UsDrBkshLjR+YOiGlHs/mzIPD/uf61Ly5FdxVmvir1L+Xfv1vK
dsKuMbw6OXZxpAQbFQ2fwkemdSj9Uc2qlbLuwn1Kys8MWuPyZo61qCRNfUzGForCMZs7o/4kSitX
X+zELod/6OM63mb2+j7/HWhas68tWjCv15/2woXqco9zocpWK5Pp06ctAT4HYeYmxzI0J0ARCB3/
S61pfnGMxupvcnuM1gDOF1+wBLLJWQhN7EW+igIeHzhVkqNZ2NO4sUfLycjYmN4dgmTUflx/wEur
ySaZTZtXAtIXqwXtWBtjXKU4h41BTmu+CmfnkOdurv+Kh8H8+B2D7A+lswp+S8qxnL7PrMvBD6lO
chQmdmX+QJQstm0j5tvKEdEayuTyw/3vaoukM9DhUWthnByNFlmO16ma6+AByLT1x22jNe2DS4u9
eWZJSiatvsWjWQDgzV7BW7go06D9NCZZ4m7mDnPaVx1Ct7USdS+dDAkjhgpMzDnDhNHoE8pUT/FR
V4w+960SyRy9AL3k5wZNuH04uJ4wgJD2zR/EgYf2P5wMRoNsGYnBw0nj9EuWTO1FWDrpsWlq52fj
TM5eS4Z0J5TGeI0Bp65dMxffLzKXUtEPy4ClmkVr2l2sA5o+DlqtzlsvRTvA1xFPGja5Wq2OQC8u
R28fDRLw8Fyhp8/Xl1HfluhSH+3IgOna1NqcbhrVyTetO9QrtkPyZS1qFCYPsvKHYUtTaZHoTUHb
FG2WZEevG9zqQZ3i2XgYoHasZK8XwpkHU4zJJnQkPt4inBqOF/Z1ZeTHIB/t7EaLTSsZ/Xiopxur
Uub5XjiZuaZ4cnFRhGGRfdQRWVgmXoMROVUvjSi7MSiQPxvB7PhKNw7NthWpYd9oiOOuWU1e+Hw4
uTLhRAaNpvyyMAkRMrT0Sk2PilVHqMZoNEDNmpo7KGMIsgXcm+uB9OJTcldBVgPZD67tdL9Mej2G
cyPSo1VNw3evGG+nUDfKTVlpeUuLe2jXij159yw3DeMyqJp8UYA6i7tJA4yeTAjUHOdcFJ/MmWhL
i3e2u41VEWWfmJiDalfVzsk/fiujLowiK2LtXI3Lme4MI83FXCE70trOqxurREjGSZvceMpmXOQ3
0agbceeHZaC6m1rJe/fr9Zd96euCT5Dlgyc1+uXfv0tCEI3rkTOx86Oep+KP23vKk90bdrCBoD7u
P74W0kAUDDIDASF5upanINsbBzXemmFlPcZaUfxDaRQEfqK2P68vdSkMSEkLRnVMO0gnT5dSzJZU
BOH7YxGE2rjNp9YJd3C61qwFLr0+AF4gqUiODULO6TqitvXBbJ3iGEau9YvZtYupZFcg21HghXv9
mS6uJVHi9ESkPM7inkD8ysaY28uPbmNlt6jviBecnR0HxQhjjV13cS2iJxhtBi5n9XLYobkHbTQ7
VinuV3dpOjT7tiBE7DXI5V+uP9il46eTp5ELe2zDZScVLYDIExbupGmf2Dh/qJbvwho5pAOiI343
jn9r0xjvri968QmBpYC5JN9HF+v0y8FGmEWXsfHrtDEfszbr/kxW3U9bqwWPvL2+2KWQRq8WoSrq
NGg5y08nQVuays5PsiJz9nVh5JMfazUIDnXWQ+y/CzjzN9cXvfSEFOnMrZCalbSQ0yf00FxWYhMH
VletReyPHvBWYUzuQxk6a/CGi2tJPjeiEvQEzMVatP9sPZiD/OhZA2NoG27YTlgDtlKaEa0NBC+9
zTcVQB4NpOvycMemE7t2ZqPnSCM8v0F4KMuBAtf1TsvryL2nJv7gHE4W5tDUAY/+/yUXu8UFYF1i
yVYc8wZ1ksc4M/ofOFbV1cat1O7TUDE0uv71Lj6k1IEiKDOtWQJGkqrtmyFrxdFW8eWCeT4+B0qs
JX6Pn/vdpCXF5/+wIIUSQUyKJpmLIZQ1N3Opebk4Rk6U7wc+p2/bsbrp8rp54HqaV8LZxQd8t95i
ywxWmGdmWIjjUHHt8YR8RFqP5l9y7+JnppXuSm9THrLlLU/bnm4jyBgQjotYPTVsl7CpxdFR8zrf
1vaow4sTbrWSGl46C2QIUnQcmR3+f3ruyrHzupAGDn7DXfU90wzltglz8dpO3sfwk2+7UqJvSSAw
2eG+O11pbiXLpejFEV/ARN9l4DR+Vlm0mgJe+lRSP1BK7WH3dTaFDoskwb9GHBOnDl9zUQWfk7np
bmHZfSqq2lhJitaWW3yoARQvkNFEHGtXOvD1eeH5otAUQf9fD8ut7TT/oeSECQXEQO5+vt0iNSFv
9uZON4tjDRDB3DqJY9zYQV5Xn61aT9d03i7tRHoSqKZBXZfuK6ffLVKKKg2jQSBObzkvidLFCNpV
pbVyxV0obEnNSS4ZEBJJlnXeMPZp0ExWceyQwA8eXD1Su31W2tW+pHJ5bC1cLDZ1EAkVIlC5JuJ8
6Su+X31x56lOI9MVl9RoNtTXUKRhc5PnmvD8FLkCdeuVODBdD2GX3qt8oRJsKoeDixBW1DYCRIlW
HMcuT4a9rmhDdVP06hpy8PI6VH5w91ArXQ4CqzanoU+pcEQcVil/e7E2lC8e7Z8PSrO8HXCpzILy
sRRGXfraJs44iTnuOAlVnCv7KK/vzRGZpaxwniMhguI/XDpsfpnKUgYxYj3dmHU5BwpVoDiaY9BX
fjYEYjuF2XxbV21nbyLLW4N6XdyjgB/gEYAZZFx3umJRGWlZNYo4KspQ37tibjYFOK1/Z8aCe05r
84pdWHY36tx81zfLpazTerfy4sjXbTEYQ5aWx7lJ3J0yDtNtpjS5nzZFtJ8xrPzmlYGy/Q+LAgGV
sHd628s4g6hOGWIpLo5ooKFDhL2g65cDBOWEVGarEsa7jTuYa1fSxQ3rYCyOswrIF2tR4JbpUDIp
Dwk4LrOTvdKljruTmLeVq+/iO323zuJrerNKRyKxSVqGagezNf6NfaAmVacYyu9iNMqf0rBtH6+/
1EsXLrLk3E826ScQvtM9FKNWBoJP1g9zroz7BK059aYyxtJ4RC3VmlbC6sXlDGQyZeeekmWRuFA1
NN1Ye+kRDRRd+YWLVZc+qZ1V2r0vp8XJ9+uPd+njoeilMn+BkQFM6vTxWnPk7o3aAtJQTaNO0zIS
wqr27DWH2EsRm/mAZGTRdEUh8HQhW6ssgXl1dnRSEf9qhR7Ot+L/cXYmS24bTbu+IkRgHrYAye4W
1BotifYGoc+WgcI8T1f/P6WzOCKIIEJ2OLywHUoWasrKfAcohOWlhiQFLc8yhufHY9sNKV9+JlIF
lAc3Y1v1xVAXry+uWHIVyXvPAtv+71hpffcm7jGSCHJU1NqD/GILA/t5rDJCsBiQZO+tROmhN44q
HAVDwDW2vncrqN0L2VSh/dDMsVpPhZnn+tMwInf6Pp9yzUENtO0NCw08c0oG36ngbj21TZeItwvJ
3pfHX2VvhfEuBXwtDYkpgt9ORNfb8dAg/ns163j9XMJpHP0lzZeXuPC8z49j7W1Z+kJAiZgF6iWb
1czrty+FoeTXAS5me1KTpJ4+672ZRr5KJT7wsvQv110L+yDu3qoGi8YWYoD3AAskFXqyEDbt2A65
9xUSc6+IQMNn9Qj1t7fGZAqElLCkmm5LXOXc9kpaL8W1Q/kqOukiWv7FaFlF1jcq/7I6bXl6/En3
hiY1X6hpIJB0V/B28gr08CJY1ErRzx+Tfm3zp7Zyyyl4HGhvncjNY9gSIHuHGeEGs9as5FXaZ7mR
+KPWiuHZVZehu3TJMrkHN+buh0Q2kq0KSgUM5e2yLOoRO3gbhFvZz/OTQKordFds2XzRC8cJ0mSe
o//yKfEFl813Sllb46E2A1im6kp51VK8z85rFdENMYGc/3j8JXeHhpuXTOhYk9vaWlbUaAP3PH5t
pRe0f4YE91WBOOoU6P2c2KcUPN2ReZ7MMLYPUvkxpci+ZIVstl6RGVW2IKd2nR3sQyw1LQc/stfu
5KzuAjuX/t9b4HbRc5Fm9QfqqvX/Ho96b+/zDKEYy2OVl+pmQnFV4nSnY3BVMZMXftSrWg33to9h
MtXArdTObhDOFI799XHgvc8NwpiBA8jlmNvkXumSck3y+L+6laKeSdbRpbbH3rNPNIO7Lx0ItvUg
SdgdKwkXXpNSGWebs6t1bYxOrxTXvnSm9JJ5sFXfKEo9tN+VdE2QPGx7HKZ8JOayoyR3PzYngcSy
cSJsvnOT19YksaDX1aAiEFtp4YQ4kkh0jpuXf85u0hn+aICkO+iG7R0QNBXo+UMEv+eMqPbS2YvS
UXFPkZzEBTzr5tC1Ofg+wZtJk6MS9R6ABUQXnCqAT2zbLaeq7pBbdrOUuns7aV+tOXkxJ52quzrM
8dvEabO/2nRM3qSq037VsxK3FksvPmvDYn18vMLuPzn3J9UzPjqdfy6Y27NKE3PlrIAGr0rUNfiD
K07o9kWawApC39KvwZSA2Pfm7sPjuPcrm7g/RZ25bmArbBKaEfSFGB03uRrOWD/puRmlZzau1Qe5
GFY51XV2kI/u4FJlTDgsNAYlZ2RzjqjrjNAUQo68tPvM8UdnzZ91iqLTF08x2tantWQ7b2bhdfll
ibJ/eCZ0Xuzr6VwfsQbvjzR+Cg8AnL1pGtzxIR0Hrrs1OOKaNrxsVogrP+pJrOJN0eBSc45me+6f
FOzqeSEohRtYfWY6T4+nYGcR8iOQPoCtQcn2XlKd0kBpFTT0nZQMFhHtqv+7NAbLr7POPjsCWwHc
NQGtsYiXq7An/mUeIzXOK6U71Pi5zwak7qZUYUG3EtCw3KO/dNhqfe0RFJ2T6zq7NgIVZq0VF2p5
yAw+HvduIAl/l21TyoKbQ7VaVHBLWpxcmwSaLULDmZguuZO3R7iag0Dba6PVW9tq0oZAhtc8C4oU
6CijKFEfTOTeXgK1g5KdhLpzoNx+ObdV1SxzZ3HtMjTefCpdqvpkos01XRob4j0qhWpz5PoqH4u3
lzKrBk4oBBo4dihr3gZtaNUqZayLa4weSBJCIZ7/52l5/G6uyjl/AlWRzL4xreNTuTR2djCHu2uX
gZAQSFKjvRWh1YU1aEbT4O44DtVXx0imt2PSx9ZljqkP+XmXoJgdV6m9nlOqtaavzeNklzAPXO1H
Wat9c3q8qu6vEL4HGZEhO4/8LQ/aX5Zvb6ppFHl1ek0nq/yaq2tLrwVPurNdsI8ex9pbWIiwo2JK
kYkjbbNVkq7WOm1Ns2sPJWh+RZ1FRyq8bWfvqPizH0maVUh30nugpUADsk86RhWb9nKqQc72/2IM
UR91VfY+H7ky9TugBfxzU5tIc71rHCUD3KPn79Q5qf5Uxv7vZV2c+GDp7A1JyhaTw7IRqITcTlQe
IURX4PN85WdM+RmV1gGdcfoC3QHybO+MR+QPUxYuHGAhm+umsMHBl2iyX0WSOMsnr5py8R09KZH6
mDLW4l3mJmMEJ1BthqdR6eP3/WRHR6I6exf8r79ic8Grxog1Q9Gk177v1OfRzREILEicT/3Umm+s
3NJDkBXDePDk2gsrDwdpOASucAvYSGniWkOdpFcnmcrsFMex+YJcjvoHOCvc6NYBOYm3kFfXI1n3
vYWEpDqYI6mXc9czEMOES3yjp1cBPj4ETEn+ojsYR0m9efsIUr4bjTr6zxIEcNxNxuolCzT1aU6v
6Ibl52aZvc+eqBdKeLP4/HjT7y0nTncwWxKfT3/pdt1WY9mYVp2l8KYShB0xCqh7HxJomgZxF1t6
0DkGINw6y3Lhx9BQA1VLTPfT41+xN2BEQuSDhCcJuP3bX9Fqw7COEOKuboQIUqDOQqs/VoWYHN8Y
K0xvH4fbu9qQbKZ3/ZNKvr1ldChi/ZRzhdYUen6Mlvp1GnBBSBFN/AKmOz0Itz+6/x9Onh2/HOJx
Yy7aWhTY29pG1p7xknO8j/W6Aq/gcSuObrG9TfKzpCRR4zLnuQ1XdL2rt1oVX23MbfK3ha5GHdKP
+NyIpzb1lL+cqJmsc6K0dn15/GF3R0qJAkAH98dd6YxrcJmhRQHXt+zpEyZI0lFFqfOTW6L5+DjW
7iTCSob/J9kJd4XZZQJ72xIrabQpwOzMCpt6UH1g+skpcWbntxvYkm6hgt2Gm4u6yeaEV0yxoPam
xNfVNMv5lBR27J2UdYgPDvi9b0jyTjmdwgT3yeaAd6YevL0ypNeub8T7tG0LWXRRsqIJel0f9INh
7X1GSi8gC0HgAtjabD2vGItoaEjXZ/pPmDStpvVdWSrj7LpT+nWdjcO7Y3eAPwGNLlcymfnt+jQy
iqE2IJFrWcTjJR8Trw6UrOqRB0Wc5/R4lewGo7Esu2pcmFsiGzYCcYXwYnJNdKMtzugeVouvIzHS
I1yHeNTjaLsfEwgVxm3S12iL1rQ7fOtb4STXiRbFK5YK9asGYvMECie1AqEKcsXfj0j5EWST1KDn
1Xv7MTXYOUs68L5BkrdEc6f/12qj7GPZDNNZm8bk4HPuDfCXcNubqbVtZaiQdr5WmFadynXmGYdE
xZn3sfh3pZrw478MT3LhLCDadw3KYYZnj1ER04ec4j8A4V6txcb+rhzsxY9qa/wPRzXtQarGJIvS
jPL2czZ2JBqNxsJ1tEttCWqlWf7osj7ynsj0jZfHg9t77LAFLEmKR9hjWznQUYaaJioW11xr1LNO
ze+5BmYf2onqKb5rdBXC2qrnr1j0fH8cem8eKX5CJIbyTt66WTaY0+Uq7l/ZdemNP3NlVlPfjrss
NLUZT9NYzb89jrd3J1Hr5MNywlBr3cTLsqKzSmWGnuHYzQ9Kq315KqqsPI92ZTyTznrPXtTq6/lx
2L3dT8mLv6TU7h1nGrEUmG3OAJBymPWXeaIQFbQ2JKYyrZXiYG/sBuOZIT2a4cBv5dt6pxJdrCY5
KLWxu8KAZodYzjicW8cc5st/GBlYVF4CgGaAEN8u1FwVZZ9aOZY1MVQJhE+Lj66S0zDqrOS/JBQ/
8XdAZkD3bxmOxRwX64iA2HVWhmZ9dnDx+W7XSfkBjSHL7xdcDHx9jPUjxvPuIkVwB/CF1N3adkTn
2XFSnsQ8SNOm/dOsXPcdiez6tAo0U58LCuvOwXrZRJTgSfY8dTx2BY+rLdQqIxn2aiWhQtWvaqhX
7jfN7BLMLNa3U1FnB7n3ZlP8v2gOOYVUaAOUvbl6s1QBeWL1xautTvjOxigy6/6CA090rrW4DTrI
Wm/WxjaGg5V6Hxh2HYuG4ixbDRrT7eJpkigXmTkXr2mULG/itPoyMLEdJJtIexbZTNpR5/PvNZsZ
LZVJ+ujARphQ9JhugxZwViOrjMvX2HUXwIa54XWXXJgz94gVGbj/TV11cDvuDRSAHtJUyG0A/d0M
dGziSE/ZKq+c9trFyDvvWTWw3YqxXvvQLXYeID5/FHRzDvwcKFoxsMl5VJEuboLGybhAG6rL12Yx
uvMoVs08x/GwvqbgTY543CZf7ZeCGXVeGiqGSQ+ZrYnZweYc6BoRAWaxvHOsgaiRwukRdOBCnY9e
/NutQSAPpDatBWpR7MXNqBpDi/Kx6LxzEqHYEi2m+Qkv8tGXJl/ve7evDm7i3Xjkh1LI2eJduok3
pbqmTLXjndOqdi5dycoseQmegQ3NARTyg3DbSfs5PJlnyNoCNanN6tQ4Qd1E0b1z7tbNX0Lpm3Pd
2+KJQvURy39nysDHMS7cUEgTtwVcrbOgY7YmdglFZZ2qWO+DUu9/k9vCwqA1S1tTljFBOm57qlYz
pZFRzt55xsDcj83KPpsJlgq6VhYXW0HNq4In/4QIj35wiN6Pj8jyZkKsgtt+K7qJW2GhR/boncfU
8C62Ng14+MVHPKWjKJuFr8ceKI2h986cY1pIh8++JDZOA4+v2ftVKMci1x9vTEAMctn88nTPJs2o
S6P1zijBSrPFyaRGgpyAa/XDWfSd5z+OtzcqiWqiDiIbeFtpGTh1TWtimXfuVie9iJX3M+VE/fI4
yt6oJKLYomGF+cA2ihqpddsXsXtuV9d+zqDyJX6rlw4dfmMhlwf98rvjwgIIED/oN0263W1xLqqz
RsPca9llHd3qtbeX5hXWdXp6PK67TUxughkG+jccVSz5zWzFmWb3RoYZVrPqTaDa3KFzW6ZnEEdH
Sjh3jmjS8YvjltsMhRKU0TbrT7FrRel0PIW6uEm/5PRlnyxvUNag0HTnL7MY+g+c/+JsdG6S+H1l
Re97u7N/xEU34EaE9Kp5sFa3l538RfAxwI7xjRF134y+XnPsBqIpu3hJV7wURle+mcnSTjRc0JS3
V+3Ngsb3Qflg75P/GlQutV83iIirtkaR5oKabXvptTY6RQqEgjHFs/v3Z5deAW94REukevltKKvl
6yoJocykEqjeYHyKL3e/lNSf0/JIb2hvYBYXnvSAoZ261ZocomxQjCHH+qMTELp5m7g2tU+3sy/A
9JsjGcS7LcnkyYeglKqnA7PVRx+xHFn6oswu0KHFOxWlMLhJqL6k6D1citT5TfCSJhcLMCJGhuwi
V6w8iH6ZN1AQ0Wjq3AKL2ejIk07zGSWP8tTEZGWP523zzJWhoC5ApSEFk3CpzU7RE1OPS2+Mzmbp
xO6XEbZu8WxlSdW+mDmN5CDHekQfMEu3MP4Zmwkvsse/YGcueZJJgCrrh1bmJtFWtd6InXRQzno0
Wf9ErZ1qp7kw6g+RJarq4BDamUlKdwxTBQ4L5G1TQlDjFT5Sr5JJZNUMpKYUWO70jsTbp8M0eYiV
tWt9AKq8/8ZsDF6eJDBAm6G53U5nmWeoErkSYTAVTqAXa3+qJ324rJBxPrBmh1MftwniJXV8MNxt
ZCnN8nOXyD4lHP5NntZHNk5RIGvCAnOH9Um6SvwlPKN7B0sMPh++l50X2HrRhmmWIJr4ezMrG+68
+eTrEK4k6IvbcbepEzsRVqGhWrhuG2BC2fyNq4lxHmnkHpyv8s/6NdX+GQvYMS7ttEt4ld7GEiA4
KGMkYxh3o56c2xGxEqSEl+YlN4Ten7wmS9NPrh1PL31axs5bUgYvfno84O0hz48APwVKjgOQp+o2
TzUSJc8yL51CeBXVc+Tp8UcvXdxPad15H4Gi9Ber0L1Pj4NulzSR4NnzfpOLS/J0bkfe82tWpwa8
lDQgRH/ADqd8dPEgV/VnJdXW/nvJMZL8XoGfGtxtVPmrfjmi3CwxdJSap3Bq0zX7qq1Obp0m4JXW
N9OGTRzwrJ7+eDzS7UkhYwJaQSlB9qV5qN7GVJXKGvUuX8JS6Vb3jLrROJ7wRss03xXddGSgsPNh
AcuQ7f00GuO1fxturKmilpO3hHiw2U+j1cdfMpN7e1z0pA6GJRVHKdL9+gF0TfMC4USbbGx7GCua
6jVuItZQWzkpfEvrwYc1Xa+9qLGq2M8j18G7HjGCg67GFlohZ5OEDHwnjx6QWVt0AZ4JrRWJZQr7
WFO+uG00DL4ohKOd2rX8oLuNA6ENKOKHqIvs9NKaifYlUtCMeQGq2B9ZUt6fWmRunBwa0uoUXrek
BW80+6ockzls0iH+Ezpy/Car1B/DVCmf2VTOe1SP009cV0c1rftDRKaMsseJcoy0iLmd8TUdiq5R
mimM5nK+6MKITzHI6a9g1LS3ZZKkHye66a9mtHbvFc1GUezxAt8dOIBexPU4ylCzuI0fjcCULYdp
oK41fkZj3muRzh1Rz0BRw16DJBb518Zo8h+gF6uvj4PvLD4agzQpyNBB1m8FthLkModoZvB5sipn
DGiy19abdVjmy9ifJqvvMAJU24On/W5UHnFSHkhi7Dd3xIwqEgITzhQmVSLOi+ksoYMhwUlXs7ql
zN6XT5yZRx5gW1ygXPDodUtta1NeUXclb01NrB4nRYAQaPYvknQHbktUgWYn3ocimsV5rOb4YmXW
e0VmfhpWdE//4YODVuDK4h3Lw+h2tmm+cWqifR8qSTR+99DUShI1odZPU/FTlIjmU68k3uVxUJk6
3t6TDBwYt3yHSOedTVBEX/pV692ZC7+1nxSkP2ofOc7on8dh9qaVtJLGL8IHfN7NtMKEl8LTOarc
3dxyejkLEnSqotbBrAsnDowu094veAzXB3nAzh0hy4muPM9QDN5uYXPJ5ygTBavYqetLVPTRh6lp
/yi7ojxYuXublTg26j2Ua8Ex3k4fT0R10LtxDmscVP7ommX5oleZ+6zEuT5dHGcZ3sd66/H2gqR8
cGDvjJK7HpIcSngcldtZjFY8LqnZLqGOJLvPBppCfUyr9o2xatqRv/jOqUh1lgMBLgU1K2dz1RtJ
7q6x6JZQa0edN0htnBKz1194YgNiEsU/uuoa/9pz+odppPXfv72QfhbBERZH+A7N09uvbPOIX0fN
WUNzjJboQk4Jg80XdRPFwbwMXvK2HMWgnhygtEcKJjszjJYv0Bt6Y9Iea5NZDUYK/TGbuY5xqVF8
rOSS9a25LgK8tEttoU0xnlZ7RW38VIzlEcP1p2vSZq9yLEL95FWNy+n2ww9mFk15qzDLnjsSqfQs
5RQbcJNfS12sZTApS14lQUMfpgyQVIvVl3LV0vpEAcLWEbpNk+ZsSvX5v9QyF02Yibw6DfrkqOPB
1bVzrrg6m47eLCzwuwxilWqLwtDnUG2n5eqakRk4apP+Zkddntt0gGEqGew78sDNchitvLe0pFhC
Sgupc9ZWtTibBqoCsEOKtHyarUE9eL3tLH8oKNI+nvYhD3O5Sn7JdBE1rtNUX9bQoyyEMWM7ju/W
1FHflehav+97LS5xQ3CM5iVL7Om7aFV8RB5vgp3tTo8UqRJgIFQgtn0EE5a/0lupyk8Y4S+p2SD+
iDAFbNAKHPP8N6tG8htzcpL3gvrCLW9zRaSQDsEXF2qY29XyWhsDvtGLlMJ8KeOiOIJ77dwUvNek
LsrPaFvrMEwZRB4h5Ra6Rjw9pa45fxKoGH9VjUF9nt159AcvWw5eL3tzihQhKTY4RZrBmyONG3Ou
tCJRwxTPjKBrPfNNVy+Jr9V6cQZsh0QhUOePiivq95HRxAeX8N6YEfWR3lc/i9eb8MnkJECHNS2k
COn8XQyr85bOUPImrzWtCsiwk+pkL9Jr4/E6kn/u9kAh1WDzUIy4L/S6ip7EWTtqoV0bUyRQjljz
4V3LTY3+QOQqvRnotSOifx+H3TtHUdHi9uBg4KbcbNrZUEuhK2zMRMmME6o3xmd3UdtAU2CPIWie
ntuZ7qKRz/kByWcvz6P1xqalwUjBftvFtVS6HenUreFI+UoEg9w6HXWBVnP+yL1sSP10hIz+Z4+q
U/KWbj0QygxGPfqGkfbbBmRyD9MIpOWDRxWaR5vqk1mabKCxXsOkbPHTzHAhg+qU+ItaT6dlant/
Usf2CUVM72VIEWKJKlP1OyM5QgrtPfgAAkphRVmPBjJ3e6ihvR+nrsUvKZWx+b4Mdv19zmYl6LpY
PItlNk6OYlfgXIaWKvoqluqN11NG0aaYHfl4eezsBnCCPLSBMSDxuEW5JtyAqTvpzBFaZM8Wlbkz
p806ndCcrN/pmQorvyyT5mAT7qxKQC+ccj9Rg/eg8MSuSrrrS7h4SqdCYq6WMcio7MTnynZLCxXx
DkNDN5rrU2pqVA0Pxr1zqlODpMdDMxpZoe1r31Co3A2IMIbJopqXOlobv3VhrLqFo/1+riqdS2h3
I8iGIeRmB5rV3I60/rjDMPcNly6F6saOrP2JA+9V77Ay9bslzQokJQyjeXo8wbu7EEwB25AkjrbW
5gpVysrsFFVjhrVRBKO5WO80Lcsq38Va/s2sVM0J6kP93ipMntgztXXfaiq4aI9/x94Hl86qvPdA
kYHpul30uVo1mtXJRW9quOyVizjF9aJjUC+UgyHvpEOUciimSOFxsiL9NpSBE80AD0sNeWzpHxs7
78660LSPjwe0c43dRNmcJ3HTAsvoidLbufatn/PoWjq6e9FaFzVIbXA/O2WUv4Dqak8GphzfHoff
blx4xyxR/sCfslEc1LeDJBMU1uyuS5i1kffqOnlzzZo5/aYuhUi5SXSv9NFxNg/yk+2oMbjC8IfO
CM8K7Da2zZ+Cnk+ro/cZAtxcQcKD1PF8QzTLU1b09XBabFFTaK2bz03vju0pz6h+HdBxtktJ/gaZ
fkLx4DV9d2Z52tR5S6Y54eKmI8QKeqbmSWtTUB551jm/CfIi96Sb6SJTBGqASv72rZl7SFTDGnTC
mIz/S1GkTVB0URHaqzd9XHB2hbrnHsnLb7OFn0Gp8vKtmWZ7ey7H7pDWZlm6YQb+KPBqdwFP1vfO
58rM2ncogTrd+XcXFGRrdIbBcDO9JPu3C6qpO6Yuqd1wiSB5q0M/fExmtQ2tQenEqVW66jP+AeV6
cBPcr2PC/qSHUnLDHXQTNhusyjLzxA3jVLdeNGPAVpsc1Ps4JIN+KsrFCZbImY+Oo+0ZwfeVYCvZ
FpZ+CFsQTWXkNmr1HmuotgdkbpzE806FbWKW8/iz7ixWAtEeAIyPL8H2HWu2Q9THCIyHhUMBBrn2
4dJElv5SQHQ+OBJ2QwGO4FDAHuROZqqrGlN4U+qG1jokr11r6TDimjqY9Lg6WCx7objPeBjTPXQh
dt4ulg5amQPT0gvrwWpeNTWfLsCgrG/T6BxZvO3sBMYi+78SH0GD5zYUj0IPcf3CCwclHt+3q8P2
Q/Y7nKI4+dDVs/fyeML2VgaqI2DVqS5LFMhtvFmrUJVzWi1MRdZDNVizvyM9GQ8+4N6yB0ZJ05cC
lETg3kaBKQTMhKwudJ0KS/Gl6DqQJk5vvdTQh6Mnw4rKp9EQ7hE8Q87Mr88QufCl+J/Em/ws090G
dqIOPOqQGWGt99rqY6C4vDHxOnvuLEWLAgCI+lNhq8vbAatuJYis4hA1u03+fv4EjJJgqqEddAd5
qUrWjhfbejgNjQk3zXSqU5tX+aUt5hGdKTuvyRJSkfurntNfejy/e1/ekWKLFEiBXW/pyBPHQWOa
sRE6SYdP4Fy3z2PJBhFK0n5ehOL6HU7AB4+/vUUlT1Y5aPj/2/0C9kahnJVooYFQ/UnQtvuf6Kvm
z8dDu8v1+LJ4flFatiRqlqTvdnLVsnITgPp6WJZe+qakSXO2+w5HNaXXz/TYHaBtSv2uiXFhz/tl
rU6d8I6km3c+MG6IJp+YNYYelTw7fqnZ6BZCaWvhaeFsmaMZn/HP7swAyZRCC4rZmLP+PNK/ivUA
jh17JHj8EXZWFxbh1IVpflv2HclLGOMw2p1qhsMUx6+icLU/4qp3LgkCWX2wrHPxw3BK5eS6w1FV
eueooqYgi/ucinIibkfOfVJ1S9aYoRBQFJ4RyBusoIPVczW62aqTc9NPqh4fHCU7ZzECNMw52BjC
uhv0TxQ3njqhjBTOCIOdI2vtPsGscKFeG/bz42+7c3jwjuEtI6mmsvh+O0AEHOJ6qms9VIy0rC59
q0/2aWzj2rQA2CKIGSQ8KKz3k6mU4nODE/RLOdVe/fu7CcUSJpdPzURvvzPWFS3Zkafjjezlnt8L
Mz+7Tm2uB0tpZz6R6GAmsT1F2n67ndxl0t3OFEbYCy/+t6Ig1fqr1XTnuHMnf0jGIwrzztaRdAJK
nrTjGMBmAa0uikyVXhrhOKnr93zKaAN260cx1u4T6OLp7Zp6xUE5bm+Q7BeVa1wG3uKdTH0ccAVO
jDDvMNR2p9EEbwQmVrMG88zD+AgEvhuPBi8riAc49Y/bNYSOG9nriDirSE1xciJzhv7VlgHSn/kT
Cczw8njN7pwHFDcgKBOOSrInf88vx1HGTZAOa22HeTTqCOlQM/bmP5NkcYczrtPaHD9HnUezF7n7
RJkvE1qdRyDPnYOZqj/4Kg8er5ROkxP/y49A/qSqkz63Q7cx3boOtEJL6i9TMTikGK1o1LdWmo6j
fu69tEz/ADiCdmDQ6dUy+Hk0Z0fp7/1H4dmE6RiPGyq/d4Kas4evx1I1dlhSYc/PcdUNb7LUGoPY
MLOPGbpPH90u8766Rvkfrn9iA++moURF5J68MqyQklhc4ZSv4xxwl6AzGQ9V5gSKWtXj28ntxRhQ
ftNivwPr/uPxgrg/L1nsyO9wM9H3Rjfsdi5Wva80oURmiLd5ZfprWUxPY7Haqd+oRn5wVN2fmDKY
VLcECAueQv6YXyc+1bkJzdIKnVIsZzdNykvWJM6zMXWfSUCirx5+Tu9LIymf1mFMy4MTbDc835hy
J5wfCLq34cUgags7JzMk3vIWRBqdtMKKPk2JhrrEEtXvkgE47Gly8nr2zY4X8EG6tfu1kUWWX4GT
eotu8dAqc5zV4Tq2iuKPRc0/dfpUvYh5Ptroe5Ggs5L5AF0he99s9Hat0sZOXDNUmuQZ74jo71iY
6sUc5+Q3K3rgQyRiAslL7E6Y2c0RxnXblCgYWUBVvK7+gM4T2l0XUAPF/KFIBtwhT/gTe1fwnGoc
rqj+fv39JSxdgbj8MIG8MyMTRpbmVmNbYbZORtjm3fxJTZrBTxqcpB6Hus9cZcMPRDc9E2l0J//7
Lws4WzJjqEbPCpUY1bUAZjnQ7dg2ym+P49xfC0htUtGhLs6tfnenr1hj1GbdOCHv5eSiufNHVKDH
xM8i1fCraD0qZO2tFmpnyBxw/FHh2WzMuOYubAbiRea4zH7XGbyG+qksn+2xrA8WzP29zuCgIcsi
AJfQtnOqNLXT8MxxwsrN7a/Q46c29PBxKf5Z3Nlsv+sTSul+G/WVeXD77X1WDhgkH2UjnVL/7fS5
/TBZahbZYavSMvddS3GDurKsQCnyNPO1Kvvf788jqRLnK61S9oi8eX5ZL63R6G4Vu3aINFLdP7u5
kbe+2efx+7EtvOkMXeqoVrb3dQHWsHxIu4EzbaZybEbXGBfFJuOvmw/NWI7PidPY7616yJ9XEatd
kLuiPKoL7t2hnGfkwwZZxZ1FDedmhvgiK8hpzTroQUXyYG2z/G0q6vSkWf2ynCfUbz7Pg/qbVhNc
21REwEbiE0LqxmV6+5X1Ck8wkQg3LCNlCJI1V86iSMRlalQc+3BDPFhGO7sF+oSLDoLU4b1L/Add
rTpNJR5FXesFgJ77Fh2o4q/JcLWD6u7OimX1SE1C+WXvqrvOzCPWbBYqc3ZtnHHFQ4gxghKy5toI
u8g5IhbtxqPySHqGuhktqdtPmY55ZDsRBciyHxuY0Ir3brWL+n+runTvimw8goXvfUpqyWihGTBy
oLrdxhPOiC+3stgALMvy1M09t3EK8HM2FuUI3n/XaiS9kwKLMreHTofK9m2wtCzqLvdiL0Q23br0
hVD+KNwUu9eyWS6p1baBqRgZp6yzjCcNpdHYdyJL+0ZR1jiATd1vF36K7PhJLSjaL5uDwRbk2PRB
PK4rBHUhHyXfysXSxvMq+vzF1hbjq2k2cXVBpaH8/vhQ2ioryzQXUhcofCwpwJgam1tMb91Yx+jW
C/NVV6HYlmXnT47Xfe9UMeb+bBbji+kVw1mJKmXwrcrBu9DyejM/LebofitxF3rvKO7RPuaY2qw/
NN1IhnmayL1Fz2r7Hoqbus6qVkEFU9MBCFVWlhkB5bG+D5IsLgzfLiI1P43L4nxsLR76ft8uM93D
ASM+dKymtjxZijd8wcrYMs5DAg4g8IyBd5WRV1Z7sjWEpyIURKzzihiWEcyziQUwAljzCd7Jsn6V
fZ5nrc4VJZisKDWWAB1Ufe6DNPWQygkKU8+1IZiRrYoHf1oLLV2DsRtF9C5d1TL7RrerHb/Hqt6I
S2mTIzzDX0mTzq9T24q+KoPe9rofFYYzI0iTK0uM74/bttOPsZIf+dlexkmxUXotpukP02xj8Trj
Nz1cEgyn1T8pLVTL+1pUpXgxalPxrtaUOO5zpC40Ef2OK0Abfa8Zo+6pghuI3ZW+xl7xpm7zEVns
NLbjF1utTRxrRjfSPlhuA+I1q4exDhIRz/bqW/CyajQKVb7QmmXrj0GoSz74mrmm9cvS6nC3vMVt
xVMXT03xdnHr0XyfxFgIhLg4m+JJN7vcRZhaR+/Lh+pcPDe1p+YvJYzT+QvQjLkISi1vo7PuLbaJ
fGC7ZM/CpdR7NrDcWHz0JSzrorRd5J4xc9CKgPZP3OAJE+vdx2nQ9PUfJIt041WZLAyjoQHn+Hl5
1lK075QZap0/uvQjPwy2naz/WEqbiYuLSUry2g84NVzmTFH7j05c5utTZqMIfYLKL9lUWgGJIATd
NsbzC/DX1QvaPJ/dKx6Q1fyDtvasofFu8zJ8k9toDv+NJUNZ1aepnxZhnSf41mZQNdjRdr5mrE2e
+25Sxknhg84yBj2Y6bFJTeYKztYXfUBID0/oSOmrVy9f6uiEU1kvej83qlhJ0UZCS+vtape015Rq
7qdnHdIQ/9uai6oWAR0hOxGv0do77atQoKBhoWovRq6dRFNq6/NMPwvT5xY8qPIuNmTDPTD6zI6T
oJ4Ku/m2VLOWv0ln24wupZED+Duvg5LGz9aM/EZzJpdu0VOhzOr2k68tzZRMcIRXkHWnomWTFn7Z
RbX95v84uq7luHUl+EWsYg6vDLuraNnykWW/sBxBAgQRCBDh62/rvrhOle3j1ZLAzHT3dO9dg2Xi
CJJE3MFy/+heMrkWtB4yi8je53Mm5PhD5sjWAW4i9Mimpeb2OAaEcUP0U3aqZvB3nhNcTJ1z+IoH
8BILLJ4zsYCvG20Vs32qaPRx2hMoUntvk675mcD/6EOfmIknfQYq+jljpus/1o34GzsSbycjJZx2
Osy5ALi5luwNmEybwLB9NvISFci9fCjypc6fG1CccZzPo8wfbVWr6i60DUapcRMQkFzzMHP1Y+Yg
Ce53Xrfx1W2n8suQhMNmPXWRkT9y1RaynjSb1w79LFVpTIc8SevjivX7HaqnpBHIy4kxpjPuqtYS
eaOpauwdVsPo9uTTIw8vRxWOw0HtSubuwWtSxZ4L2pR/mMgRVt6n1J20X4su+ZCjnk06/5lLnoSf
hRRSv8Fr1Mt7DSNF9oWsBA4yWMUhcPcC6lQCd4fhWK+6WHYvs05ter9gozI+0KQ+8vxuEaGZZX8I
kAdjTgw8PS68qqGXgF0yr38shUrI79WeuoJCCNTltOSW2iuTMlWX3J45ucfD1fK3hNWEfkK6bxLS
vi5ZirMA16XF/bJkZ/GC1bCWbn1mq/O8EQdDCpSZ1mS/ge+nhPSwl0zDl2TW+ENFu87spvMARz0G
tI58koey53O2qOS8S+XB/RtekKYeCueVHWpdHvJ61plXtyU/0+UWjPx43Xftz19BwD8kPmhDQD3V
55bRO2OEQ3JuWOWJS0omIIRyotfs5wkBw3FHW7Xbizfp7H/uEgVlaCFGgptrLdoP082C6A9rbCfb
43iLnShhLDyrEpsbKVnK9AfWQmV1vy8hBHPZPOyt3uE6BfsH16IoZBeUHW6vnaw7eSDeC5LOacHC
hWkGGSkVA52dkzfUQKW+whhDHO9QyqVBTLWFj/IPH/D6oFj4Y28w5EC/JD/l2YqIDdZCgvbc1Auw
Tazfw7QcvK/fuwHmpbW446ldkzv82039Gl1w638Lwam+SzGh+ptM8hUS86oSYe23slsfT1PPBpPp
0W4/qzqp3YMFD/Jh0WtYqN7AALDtPWzS1Tnya3FmbryCVEGgaLIjuzJVBev6AEy7vlpIfswXYMyl
GNGxC2CTWlaylj1kaphWOgWh4EsArr1PO20hPOh5xUWLpFOxIp5Joot+UhRJ5BM726QwPRTLZB05
Vq6TYU/a+rC98WhDewtjEXFbgtUoFgry3QHPNocFB1/L+kaQXRL7j+yV7qHbU7FMDD5ny/eqFl24
L2qvSzf5gjfuHsL3tvtujzNZv5Czyy3sVg+ri5vWzdz1/jDYKOo3VctcjSnOKcLikUzxn02hGH60
sZyT6xn3dV0mKIbXRsKZsl7jT3Y4uf07tErxCQWQ7u4FQTQqvgm6lIwOEhNzHELJkTU3+NLgmSI1
rfOfoumKcEHyCdilX0UST1UOqJN+fp1hW3BB8IoykJcdfrnu2EvMn8kaFvEA7gwLriN2PmY4A2Uf
38gGBeUf3Eq7n4zg2whfAyxlhjzCqXqPcVMvVCV4VMEhK3GAvCat+kR21b9tYetro/VyonIjgOne
2vNAf0a8fWA+zL/VeoCFT5DTp6awNIkckH5cfa9o267PUu4tu25Hq/er3Rka8BQeGNhzhmvQBYud
CBK0cs6BhyLytcNntdn+7PRcNfjXIHe+BnHMWS9Pc/5ZWws36bYl6w9dzORNFyGFrJE0Z3ZZud1e
i4LM1Se/RUcniEAsXHWYSUV3xbJLyS42NMo+esY1uWWJhXJTrSij93zb3asvitm/KNUm3fd5Z9na
Y2e4/lICQE6+JHCvdL8VRxxHJrKzGND2zS8hVnicvjir7CFNuf3DsADHhq2U5ethRPGCyOVY9t2e
d+oBroVsDB+LQHepSOHMIRtv6MgzU6MThhcnWjtEUvohkJCJK25bUt1kfvgSMbTF8SrBAqwoCvia
/mpRKj00Gfxsx7aeLRlFKZfX+cQLOWRNwl9XoeQf1rZmvuadFeFH5E2x/QkRvqJDaFiNt3mRWepH
GI4iI2hxYC5/oMG03eeEKeHeTA5POyh3iee3CNscmHPyhPJH9EkSSPbB0MxoFHOFfn1WzWeUtzW9
dyAny7FrQ2l7GAi36WXF6xp5XxDa/Juh3cJw1mE8vBJoV+RVUXTLgwtiZtAEnKV9yTUoxEebSefe
ywS0VS+FdfuEwAvS3ZgAaYAmKhJypbYmRTUqntd4farCN5MplwZRXQGRQF2Ga/DxPG26XrOSJPWK
9q6rRW/PKv2ysc3/penOz7HCJ/nKiqQzE0pYmfd1e57hU5xD1mGKKtEmIOc9hm4dI8wN5FBtSrGR
hROO+qCX+TJSlSHpOmlJI28C++Xdd5RPXk0UVSq5gkzzce5jmupkdAILYeCqW75fWdEe8/OiWUG+
sUY3++RkehRX6spUDGGpKn2Ba83qno6gLRgluR/iJ1ATu01Jw1DiSIHr7LuiUeR3HxrAFUsKznc3
UrhCfCvKs74iL1pD+sOLYHnPmWfL1Ll6dS+YLBo3omdsKaSaKot3ucTiKKZFmDSz+SEVLSU41gVt
7nGDQOraV7rV9UCZshcCKf851q7jEt9obsB9557PIxJ8XDNg1W5R14hFLdOXLWH8m9BpcV54Wsg4
NtbbMLJWzMjXQdBNeueRVVdP+abhGEolwzpiwSoSvkanmxQ5epsIwy7gPZ7iCKHFIjfMVcGbrxEo
KoQUUGh3DtLeIzPc9gmtybY+VLNvMvWSnAVKrRuQz5jlAOZr8BHb2ab3jdmycpyVOlqPkXghDRpY
rJ0/qnhm8OPCVQS/wdLLv6thhcLCYB7CU81hgP+M2Xkvfy14ony0SBfA+3ZmBjMcKfFPHd0OmWnm
bf0aZqhPR2othiAP+633FiJ5nD2dFO+hLFZ/l6l5A1mTL664y4g1+l7mBUHqWxvY3q/p0b3CY7H6
D0Hj4UeFXjbtvTphY7nbIFvspmRhm3CKCz2wOpD2J1LqUjokFpwLNlK3CPdyyYq7Im7lZ455C0DJ
kXXqLuwJQslUthd1D+OQ0I5Si8P0q09gcDq3nedj4oNvByHF+cmyDDKhbPFQNmx0zs0DE2XAfYAV
sZ4Cn6RjyAq99OIjSvjmV0aKYRGyfAfi0a0XsbamGAiXuxoUrHXkRKOEhqtol6ZETC5b9n5veR0Q
IMhR5iLHnuxx7Gndl7lp/3XnQb7vCwzM+6Zc6n+p7sivOjaRD47CiqrotMzwW3N4qpIPZUK6VWeD
nqOjySS7kmx9Lkn17kAI/1v8yc9hQS5IGOru5D8YcuMxOq24BkaIxgWmH0n3+S7S1CJtVkBBnBfb
WkHxCURlNOWKbh9p9GXWF/Ba+FX5xKmegWT2vYLDxddaYzjp19zXdPJsaxIo5JqNDQ7bo9i5dZbJ
MUnMkeAubezn3XHdDTNQjMfkhN1ef3KbHZMqA4EXO5rMpC+O8GEtXobZDiLXfO15tHs2rBhOlsEJ
3TU9HB2XT7tPg+5rWB/G64kZ5FPNlg/J+Vz584LlegRloy8wj8jXwvatL218xyIw5j43qwh0QHlY
ahPYhHy1ORVicE3JfmM8E9gSTnTQN/9x9h5PZHpkQ6bWFQFsZ4dN4i4c2UtbRAZ7hLQ7X5KyZHZc
Q0Ck+w651KODG80T1iY2OXS4IGGTSA75Lz9onU4zAqkkrJUScTUcd/QItRQ9hgZpAyiWHn6u/UYw
FveJ78Ccxm6Hi+tR6/xfsiLYecgO2KgMeMs2PZxwlf1S4pNlE7ReZJlMGnwclzXAUo8BtGh6tlr+
Ve65d33rJarDcqChH0m9Zr95kfpztCLL6EgBPOKzEFqjNENI9WILj3yuvU6WnyI3O8NaL0uTHgMt
1O6V3dyIjtKQS8Rw8gSpFVBQGOpWGOg8Nh4mmFfVJ3xhGVZG2sbU35zAkG1a4gnm3tq8gSffq76o
YpHjdo6Fh1deCn2lo5AGzv6AVVl3GDxgerRocNq4YCbICmpnfMcfHVyOzIJlFKb+0yQfK6o8D+uQ
s0YhEyTg3KTZG1uO9mOyrX7JlWY/PGvd2OkAW5103umzPQG24DaZ26+KBL1edFGj4C5Q/KheQXcD
DETE4h32qNmGVYpKYiwHdnDDMdsLXJQq4/3hDl/0tFBlM+55DAT/b8cnmDNJbPkXcKrrIVxa3JhF
IjZ8OygT/eGzbMYeHC+x07uHGj1og4yLD0F97fpZsRN7qCQ7Vd9ImhMYCArOx2xv0+d6PUyK4pzC
jhKS6S4fSE27P2UhVuyy4eJ7X/OlWvt6buC52OhTfEb/Y2CQXSBPtA81UpD7HN2A+wzx4gyBQMDH
Uji5CshKscG31IQETY+Uyg3NuvnyUz1D0YtvJMsv2O4HwpXxtJrHat3XX+gYcmzeKJv8ceJg1eQ3
Xb/uKMp8EHaRmK/TdvmXUiPMBPgp/OC5sGLkFlNbbxZspg0RaSvHK4TLhH9aGuOPZ5EW6r456/V1
pbq1vVgy+mRRpPdLbCHzvd+MwofcbZMJsAt2lhPZ+YxgT2foQL3cKjT3BZjHEn38jQFMbAZYvGMP
Dwvh9dzj3Ypi4AAklgvkbJu4lMCdwgX4IYYWgajXHsmhEXVdnPMylDCoNgOpsMM7obnQ9GEDzrxO
KRiV7mt6xhm4Zu02DIowfg4uWdtJwe8SM780nE25Tennek3K9C7HiXEDFmN3+3tLUiijxaZL+5gp
QPx3s8UOwm1eI2JJO/QCckTIrn6VRaSAXeDSBJHFniugwpiSzaDC0WBGl3n5FMCmZ73f4fEArXVd
5VfiD6RPhNMu+COmKckdehGfDi1Pou/TAg4ZAwhTcE3Zjrimm/RwiBvatcKejllK/O5m3SmRb+QC
f0qSuJvxLEuc4ByhWuktpRABrlrW7ArzdUpBg0BzNGDlMe0GTOTn2oNgX44rV3bH+NVpV703FW3O
S3MADxo2YynvAYca81uuvgKhkGD2HChpGz7ubQUPzT62+9riBUhF9gEH/79psvFrxEzDPrcxd2+Q
r61ykLLGP7UbBG88LRTo+nUnNnk1QHjzXmmuVzBQp2jEcMYkwzKWmOt/ZS5R4Ha4v/BerR1G4B3Z
2jj3kPYkk8NU5IeYH/md7IxS1x2yizcCzSUfToJ1bpVXIl7myuo3zTpm+oA3jY4b5j0O7xEQOhMq
PSDDQhxLM5UNbz5xJMzgAC/OpBdWb7jtcN3LqenWhA2gFsKXXCXte0qSlt63JNrsJVeKo7/J0bxN
2E4+dI+qooqnD9RWIXIwxHjXQJD1ZcXOxjG6Y4FklHEcyksWTxic40hbN3QLZt87LKHMLyo1RE1W
VtkX1NyOjDNP9/fD2Ur18cO25WFF5mg57aXC6NO5oviyAS1de4lM4l+sQUYHEnNwCWCB2krAESvB
bxK55MVg61LdIeEx2oGU3P7Ds0/+WtvtsmfoB/7B7xLDzS5o3PpUlx5chCLrh28UOIRLRzdCJ8PO
jkx0d6IdtubYfosiymOScDxB/Y3hfBamKn6VH4NPf0SMD1cMA5yAKN7E/d5i1h5Du+Tz6ORpv69c
1D9r8IH/5mwVP0mXwBFwnhOd9Wkscz+huKCrogcHGHZwGLI8MmQ8TQglPMTIgAfgZ8ZU18uKhU/b
eWg+GBqqz3i2TcBhLve3UjWCwfFk+XC2Xc7qjWPYyYZWRluifa0bO+CzcXEhbD+BGx4tytcMk469
F2Vc/GRxQz99nMr/YIA166HFthmfZlAZ8VID6HlVvvlwSajcfxq5RX5cGY/qFnJvX6Fj2Zex1Ca+
qAMVbmp3YePDClA4TBiz8LhWGDh0Az8TUEE5EvkIvvazpEMNJwQ9mFkVbpCASPZJIz3I9J2Fkqyv
/LZgVIMlMr7nZa/XIZoyPnP7Iffi6H09HirtFKCCY23GRqt2pNsJ050aBowXYAk5uZTp4X9nqOn1
RAIndydswti4e5AjIOYOeOK4eQH6QUuxXGy54xvc4VsreqHW5dWKGpg63t39XWTeo1dytWMDh8mj
7I0V+0tUq1IjXMTpf6Da03UAyx3/zicGo5Fsm64Gydb21QulmquKav7RiWS7d4k29pHU5XK3VstR
o73P3H+0ciYfKJQVHtSS2cOIvSLkfZt1oXcsqqa7tDMsoYcKzFGCyc4s98BanOkrULf3qoRGvM91
1G4402N5gAqJ6WGr81mODIXmHtOwguNAowsz8gMpM4MOEJwMSsvlA3XrRIodAuCagFBPASqXkY9Y
EhXJfweMmtRUgXdCP4ZOjI6MJOYV/bQ4+7NAgmbvFpZj4Rsr5/+KucWKMMtFfMIPHpenqkoWd7+G
E6N+zivys4UPU9LrEyD08BEE/ISIbIq7GyHd32VogaC3q0fUGlWbfY86JHMfeKvmwQKbCBeC5bm3
1GPHMwUr931e6uS/kqTzTyQVHC36HgasOsQOi7qAX1mPDWGR3uuCCARfZkv1UKAnPYeiDPt/UZP5
n8cNHHoM0exTiT3SogfuL2zvYbSaDSTNku/UJ3BVZx1GwAEy6kinBHls4PcK4fOez3u7DdwmHwI9
lgN+YrKDx9FZ40Uc3Yktwqk0cUWrF2RV97WVcOcRHWnWESvk9hjbogWZiNEY58NT7cCMJNXOe6w8
qXN0usIskOolFPeVVUk2nPYAQiTLc39pkNuFjVtvkCYGGzH+h/puhyZp5v69OaUjl1B1yTkCLzrn
u4ToPX9OIB7dLqQG2ItyvTaPMMZ2OSAcvr5nFh6GaHxzwYEWYE5EooMK5yUrtwyrXXWKSinPDGej
UUGh7wx+/VZIvH6XZlmM6kXcl7+taiPsyzOz4n9LmqUcE9Cl+Ps8d+1txUTTXmy1AEHz2Vpcu3LZ
lmuygVy4arnL89lgm7Tp890BBATvcWJO1uhkJ2wOqXZAN0tXzG+4oy/Qfc3uNmfGKvQhefaV+maJ
V2DXaGQPvjg2NvCu8Z9WLATj5GwcsO3Hi/4Fm04aXvmb0xmKBDLMNxx4BM0BCeyicz2payevqzny
iS+lMhchLWLMg20l64EgdOmtLrfqG+5UvJyIpWB4+zZHQl/UtkpQ4NGUYC1dhwfJtAFC6RIT+gSI
1dobsHzA6Qn1FC6Cpu0Gl9arGnK6oH/sMCxv/bx3MN0TQKa/5Tit8+h1jqwL4S3Cw/Dq4VdFMnbP
6dG9RpHgOEPyBvTx3OPHAlfp6c8ACgddzQ7ZwrSQkGc3mukQ0dVV88+CdzClLfxm45g2yXLfwH3n
m1kWqJizVmNOgLqk2yZaOyPR1kNyAZ1bCgNudp5rMoBZqN6wnEvPAfYFLI7W5uX7roiHuY0q2icY
NKJxTzOnH8FfCHIFaZjx+7apZvaU8HCQr9gyU8kNYhOU/CyWJ4h/mYXv3WoVODEOy4WHSq3UfMMb
ceS9rgyMMyg6B2Dzc+7osLf1CcKv4AWd1kU2uO6b9WwvxM0guZKq+NLpeckn7/cEf5rVawpraCLQ
oKfYRn36ENiFZwcAhr/hGC6c9XPn8vC07Rnlrw41/20mOQ+vsA/EVw5LrJZPBbwefpW6OPgFHwuh
oAhFmItPh8FG33fmM6OeZsi67dXlyzG1J7r7m9g5SqKMsErpS13WP7woDGykOQ7dTcBxvbilTu7p
awn5QhxD4OUxHW2tcSnDNybgGjTxc7pyHhBReII36mOml+q6A7jKerWD0HkMEshDX6JlNQh78viV
AfmOGMph+1Td5WDUm/etgSAFG0vd6V+kN3igXrW5AV5KK/FKjyXhQzwLRR8QttYVF4mMh+4lnvWZ
XEwtTjnBRZGLh6VFeF5f5KBQb1Xc0xNUc7GaQeylE4/LumHr9eNLcg97F6v6q4NVvX/O8IYR9DIg
86rXWB2I65ggfdSKTuWKwRjNJJKdnpiX4fceOOrWibJz020+vzngTlg9Oj24MDDvbdMrq/U5zozo
X/YE7TeBG2M/IgRCy4QEt60bzzrs2Dc2y/Z8VnXgdySxdgAcdA4qXT5joNa409gn1Ju3uW7noau1
/rU5q+9wo1XvCAsuMVEi9fNHxM5d8py5EsPugQ0AnJj2J8Jh5Vvjqm8MLh2wHtvkf+Rs1x6viOoL
bnFxjSUT+3XVZHvLjC/rSyo3A6hg8T+a0ncdatU22z9bkbHnOkUuO9QborZ9qVRM7m23tmKALgdY
KNUaxjXmrLq/0RpQFdgmX29EVR0yFD2Aq3kmzW9VlKS8oPp35RfRBJlfFnRrfuSUMFgvpqzuq3Ot
8xvSyOIVpHnxALwLuF4p+JccUtQL8I1275N1OX+XOdzND0gjcN+U1Ey6lfS8uF0YfynWLo+fKIdv
0FLBImQC479PabXAkg3rY9XYYioBkdPQ6ifdF8AArf24XggJ8y/Q2PJnS8MnCM27fWQNgiJ6q7sd
xTPHel1/JDsUZonKm0kTA3D0QNK5HaMz5xWJyqUeapNyg1Ba1Kh+QUprOuLV6USP21VvaCQxWhgf
zxTHtsSwgMAJ+/mc3XF3rNjwxdDUsR9oEPgzlK4pRrBaVzeNd7LANGYLaDMlYe1l29blH9y6akDd
mOa+F/BTyjCeteG3INhWGNws17/NgodSVXExn7Fv2vSQz7EF5Jvdn2nlm+2C7C5dvKvQ7n+d9Axg
c2qATDdmCd/gnEswHsQPAKjK0uSR8U537wEKoOKZFvv5vkRtdyCN3Ce3ebMbhTBHdw7XCtQrfawS
14xcJTj9rcnBF2qoia/FHJv5otJm1U8q2VwNum+p/i6tSP9AEkuOHtv4afoloCvC+k6xOvoathSr
k7w9278IYMTJmT1l0777Y7lWrgHzqtGEPUJSxe6hscrgd0Kg5ijxrBLwGP6YTMWE/IJXEAOg5J5l
l9SkhxvWGqEjk0Pzq0YsJQnz18jFntDi5Cg2Ce7/7JZhjwmQpgLINhZgS87HoL3K8M+pDvJxFGhy
XWmLcHhMLWZBj75Xx2XJKuIGCIT2bh82SEDYODcZMhW2zqOF17HGp6pnTH9bA9nZxXahxKyNmUN+
LFUfxxgXJpMho5n8Vm8Q0fRuLS38RVSkbX9aMkPc0BVARwsYXXRobkoUgzZZmqPX0PpDDOZqtt4T
nXW+91JWfxNz7sdzSE40d2WESySkKEgeYrAl/Y0wMiOGo9TeIO+MQD7jWohWx7CbLennQKW932IM
+eVjMgD4leItqh0Q9x5Vt5wnE1C9+s43iLojMqoJtAOUH52hHSRHpV3ROCYAUj5SnaB4oVAXYZAO
ClSGROSqvq/FEutbg50/M5pKk3C3EVYu04ofprqcvmxPkD7VvvT1TqunxdPts1y8/oaBZsbAnaT7
FzJn1R1qjUnHLlqFSTTuH1C93ZI7zSPhPTatBZ3mVe9fAmjcX9SH7rmUhXToY/T6z6ClBOAMBlYM
xILQB9Adz/zWhAK9F+Rtn2gazr9psrKz9xDPFT1XHX+ggpo7BaARDizguj460wyx0HzL/2Jo5xAe
Fjn/KhrO6KhVBuqNHWTLeqi40mbIWuO/bwv3d6j38QGRoim4zXIh24jb6TOJKf4L1InDSnWStePW
bgE2zG7BF9/MKeRsdSZc1YP+CN1k2lLf53RzbyVc4qtBzLPw0+rCdu/BzIl7OI5uJRy5E1thqVHR
l5w4dj6cCGj8t+6QUfbYyoc3bQ4CrECccqbfQi7qy4EtH6gJkNbTXnZ01B9GVyvFaJKoowFkwuat
N7FDM577Vf5XtZT/xX0IAQgj2/KStukyfZT6OLa2aOe/LSSBl7adQbTSrNqgFlGzfpvhggEyFo1x
C7f9udpGxnfcBajkMCnMFwiIcGi2EgXNB9QIX2pnEduA7ViIMYi7nNDsP3bRo74Ard6OAW7HcZ0g
8QBtnIjTbF8YzfbvJQdCMbgy48UdSzezPTaCcLBauZUyjOuSLyDRoK+cwP2Y7Xrg54Tk1FQV74E2
7Tv4e7zGU6WXVY5brUrwCwXF0OAjXLCvCmPE/mw6m7q7GWARSFLEtSoV6JcDdDmbzELo9rrNDPtM
FB8XvQPHj4hwIhAgiD1Ny5tZZ8PwIOB2eY8sGmGGKrIS+GIClcLjQTAqjah/JLtG2M5h2q5cAskC
33PgfXWypTcG0T1m/wDHmsHksMvpDd12O26NMX88Y2TGh24RQQqYH3Jdi+HnV92IJR9BEVfL0G1J
kQ5bOjc/q8rDjMGDuB49UVi2F6xbLg2izx+30unf+FaTv6kMUk4KQ2h6K/amAXUGCSXYqZmgCUXY
k7ZQGFJx/ILEGhM7BOT5E5Lk49cDx0kM65ycDwG9uJ+ynaa/4GvuHgP8tparS9L2i8OySdnn22b1
rbYR3WzFDcsHHBS6YWkXboVDwU8YYxmoSIFkqVmgURCwacKAMDdvsQqAbUx+Ft2tlLOcX46tJOtd
gKCjHprydByuVU1hEVi4VvllTWSKAmCRXzqqCF9dsOZbl15DXYPj09l2PEfYBamBZfMh8IZCnV/1
c9o40AW6685rOXs/31yuoXgyFJHXlWzRkDDa0uIOQxBW2SxOezXgrnQJFtkB/13iRotn+IZCIJLl
cs3G9IgAVwHG2qYnlU8levHdL9+WdW2THxEDFLkKgGLbgDdUnBnC3uTu7lAgq3OERhV4nof0qBkR
cwtFdglvquZiG2Ceg3NV7W4Ofj98qFkeUbKhkiN4pyXKiah5+rODqPUvrUy+4SPMR3XNMIQ0H38T
tZkGHMdXcKnUDjqZW/xNRXBTQ2iTfllJ7SBQxgoU7csE3IpvDv5OZ2jLnmCbS5ZL4Xb/jTGj18Gt
tC4uJWYz0DRIQbZXa7XHFdA1LLs7EtTrK1vhuPuI1DyZXDB/NciyBZ3VXNFjAcWkAPHSG3ZYkmRU
7tQPhbEIddhn3ANty/D1Jon6c251ba/tauYSHcjKIi6cpNSPtcfDG7haz8+GQ80JXKjSRd/pD5l9
Alp3v1RzpORT3ArTjbUtSnupUSOaf3kjmzesxM7+4sFhNve0a49fBc418A+eA5GTNcKx+hSALXzy
OIFaJeqdD2ie9FMmU/pAs6O8sOR0/+PoTJYbx5Uo+kWI4DxsNUu25dkue8NwVXWBMwESHMCvf0dv
3dEuWyKBzLzn3nxIVe4SLsCVcO3YZPAOIjlE+7XG0gAUmAz+A4AvMpnoff9ZxcEqt70mu/TC2tfg
Lex1+tgE2lY7tP6GLZFT2L5iAvSbOwn+MTFbzh30sSQTpzHVjFWipfOcfYzkSE8TlB92lGZ9b8ou
qk4rf/EVS2hFkFsEEHMUlafu8QOBuugJh8SNEyk11zZOXS71SEY7KM9ZboLZBNS6a0hjHPsDdnMR
EM0BmRg0KElpZpiiEYW6JRRV/iMhMrXHGM+R3ZXp2v+BioUFzpltG6SNYD3MeLH3bpFnF+JwjdpP
/lK82yHiWbupmS/WSvp2RNUbPi5z42zNVBRfi2Dsu4m4hwFds++6GeJ7hOrlGRTF/sUTFeMzYMzN
hAbIlfSSvGq6+6kI4F7aeQr2YxGWH6NyGcPM3IQ7B+jWbhTKzguczPhnmSAnaQzK+MmPbqu525yI
sttMX92NckkuQ96lbx2S8ZXNMPV/QzrSTQ15YC6lrsKnwpumx653x1+O8lOKjnSaHzW/HIN+Fdaf
paaoX004Lhuj+uC/ZuVNBdsi662SYXPX6NWh7sKGtwtSZ3nQjYOUyF3ShDF7bPu1idY/7sjgXU03
ON+EzS+T0P3YsqauqZG8PBk5W50Ey/42ON4XY6QP1dKq4+rG7X9qqf2zycLoPIxO+z64g3sng0Eg
owa0RGGr8l3aIfWFg/cAQDnu6aPnZ9DTv3k7ST4Pfpm2JJlI1C6VBclMkCxNtp7qPP3Bf0fER3nT
n5Q+OrEyj3Bw0fvthT5WHpKeWPi15zUoTq0vzTFpk3upGIB7gQ02RPkiMIe6/gLkTa9ov4c0rZ/b
OvGQN7lrt10aHMrJDneSrIfWGb8hFP5rxhkUobV3HYjihv/KolM/Wu4HNXRvWU9w5rZQkDjze6EE
7RVpn+PWJGrqdpBy0Xty24G1D+PB37b0mg9hHsUw4sr0f6No9aJD5dbxwzrU+jwP0SAZ/fYaEj7p
gEeK6YpvnaebmQG0d9KOw2Htpm7c52VlCbNRbryNkir8ZbxVPK8YQD/6BFNI3sn+sROt/DvDi1Na
keLwEzWB8znSUHyLXgRvrWjcR9Ts7skZ6uaipZiHnZNX/kFyV9y73dTsUwbRd6j6VMmj9Zp/HZgl
oE235JskUNF+hBxCf/fSqzXhjTSazJ45a/3tVrBRmzp1y0uNXnxMYKQRzEhb/4ham/wYbv2Lh1z6
L20gjuKri06iYflHZtbUOfoAKbE8kFrZvkvXUMUnWt8xKsO23shVvXqZcX5CnCd7ygDE20kzr0tX
70v0AajoWnn7ceiD94R35VTNU4GcMTHILKpXyb395MY+P0r0sfe7SG+miyWU8H6hvXDm1qiHXjuA
uqeFe0Bciz9SuTb3lMgsDebsip/cKqg/uZxjpLvMuziC0E8gCJt17KQrnOMyJ/Wd00JmAw6JFnnF
bZbffiDy5yXCl1MXpbjGbbW8rGXvLRt/0N5hUl7xLabM/yrmXi8YLnp7plgTE9aRIHslO6D5Wojz
ARp2g+K/Ps98fr7MCkYjevK+GQiYFwxJClrFRjxzS1fzc0oE8icIcJYIUGPL9Ow2gWAWmWJg4hgh
tMYmEtvANPO+yQ5/jGqbYj932n8AplR3BjzyzgPg2Ji4XR8XcsPyLXieK3bh3AJCJjlHXU0fuWdU
2D2lqrIo+kwQ3zM5FM8VojdoqSMWxs2yk9+jzdoRvxUIkVlF9zcfB7kbQOOSTWTClKYhLNhK4Za5
1RCDQfiQUkZelTDYkiL8X3/QVSAQ/SBZ37s2xdOf4vDCOBbdnFgXKYT3m/KqYcMWtKg5ryrIbsLK
6uX6RFHiBs++cQrvQjfGpGhNhRj/6xo9OxtmbM6Hn+shAhvH0f6VTcDwp0rLufkzjUE8Hg3+w+q7
qm3j0PAlWb+nb1nDbTKK6g0SMqyBU6rWbfZwJqx91kOtVpqpNnJJIlpVjy1nWdsq7Pjj5sq7YPeo
7JlewwDy3bZy4vlh2ECCksaWpXDasqY2eem1rc27iHJ4uy0KfrEeilhn8ZNh47r3IBvg6H0YyuSM
J2b9Szx20Wxz24z5KacX6J7ahqLhABe0LM4h790mWa+diHSsDgN9RimPQ8ysrtgkelITZrxU2eJV
a7jciXvPrMlXi/QQ7cOi6Mzb6Dc33KP2lbW4FkK45eHo91AdBS66lU2inUV72APKJmAMZs00rmEB
SuHc1x0UI5vnkGTobjun9AYF4424pLcLqN0id/4c5e61RWlKTl4zmIzPEzFH/+GQ8ximzqt2J3P2
MlZ2fDbDOokjKFphxk0ywfL6FPDZyNosJxkSO7CKjJ7ZOcRJMcu3UcRczMlI7OQVLKYfmWkMvlOx
HBQLwXvk1mN7nnDaxYgi1N2XAGQgpaVd5nkbSC8j/7wGzNwXUH/VfR7EJtvxdxeDg4rmJcsvvpEc
DD+al58Rw63zZntOyu8hdpqF/oBt3fQ9cpCN80VAtkfyzErlWj1Ho3H7q0LR9c5YqTvvSIJGDykf
9IgzPAmVwhi11E1xjRSaHlDk4Pj7AOkmPtZd1pp/UdRWA0oNBPIrroas/ez80UWHnj2PCYm/aOrV
qVBucV0aXLAMztkx420LjEjZcV2iBZWNJo2rw3eEofBtoE93MiHu6M6B3MhW/B6JXxyE5xf+r9wU
sXhA8bR8vf0gBnvNkLiSN5wtGAycNu/Iu127tHyqQYdjOMjWz064KeNsQ7q8Xc+NxaD3OKTFkKH2
xz79xSr4R/MNn1YiTyIZ7WK3BbOyoD0wze2KZ9J6wvKRbR4cyGvigFS0kQqZAbHBrO8fRT4xCtlI
oSuZbg26RRge+QPT+OQ6cQWpjDN5rM9Y2UfU47hHSt9EcyclwU500OEvp05G9ycoowyTyGzwrOxx
FqsMyRMz1C06KOvT8dhJiqC94jf03F1thsAcfcuOTf/M2Z5QZY9Fz6yo9ZTvfytH8IjEQyU8wQ7q
mN57I/Bu6YnsrIz6FZ9NuNxnE5PbDSed6HYZX2c8Qv/dhiFbX7QKHoORfOZ+lE7n66cQYqh8zNwE
XVwzpOj/wXw28hIk/BjcSjno9sZnhiIvykTzdIRhnLMfErnn/l+vu3A4tx4D2z2Ub57xzEqrj2M8
zs09SQsiPcYJg4uTjLuVFSJtlmU7NwYI3aZz4AffuE6Dck+M/jw/lfBM4jAwEcTT2mLD3tg4YUSG
GxkFO29pypkGSr3uhfRUxEPqkbqzc6p89nZuWfPsHxIm3vKTmtHoFv1bLL5zCVNdjPOB68VDQOiL
uBB3VjQwrqZwRI+wXZGyzvURtfDtFD3LXNPbtWN/FwRTqhBdB1MGOx0HwhqmJca6r2JBfkBloil/
jVZ8IsC3rj89iMq28TGs0YTe56VhYxvGBv77TR6GK1h6fF93M5jQdMOSbbllSaDWX7iNy/ksO9cP
OeVwtXYk04Ul5oZUmXJv+VBGe8pCcmxfO90hL3h+F5R3XaYcOGFfOigA+4SpsH40cVmW38otJa8q
vb631rsuxiqbHSiAGs8cxtLtlDq32Iya/ljzkVj1ERnm9V8O3hXPMqTltX/qknCoo3cv8/E3b3KW
M0Q7txiTgo5K6jq5tEq2/yZOknQr6qlMD6E0EwZm2HxnPWaLX833RJRjhV3pqKanGC8pzlZyaZ7j
eXJpiPyqWbZzTawPb8bge8PvjuR1F7diiMgQHYqOHSKPY9r1VbNlIirK+zisRPAVrx27QFlyNLaH
VoUsdNgojuLcwa6OBe+soyDN7ps4cplJ1KzUCy4C73W99zkvOWjhGtM7iwDQnUEXRgRs7bXdg/ZU
VV1i7lnEnBmxo9uAEcwpD9M6u4eoZTJ7qv2FTYv4Y/xefvqikt2JGWUqvNPkWuW77z076e2fPPa7
/LOtSPLy4VFx0JoNuuM6QDOxu6rdTEMVQQeVBkZoYUNDvg8n5gsebeQ8mMvgpwyq9jPbnNR9a1wM
N2QkVfGwHchILZ7bBKG63dTJ0gEdIwnWGyv6Iv3pCQ0cJMN5kRc54YFkZh+Cvgxmb09gf+RPj0k4
tusZh7Vqf+OPQPDgr/DFs1JMPe/dBJg63ykh6deaeRmzF4zbhoUDM1OLbINXGMC589iNfcfz5VdI
RqsMJWbRTCzHngr2b7hG2lwCkxFGIaZoRDGJdapeVydP+1+5ACsIONeqVF0QhIxgJIlA1vW4P4KM
Pqfic8p3eTIjd1Lw6Gi7yKSqjjTrChtEHTb1n5ogsfwpIvSi+Qc1qfN//nzb6ckye+LJIdyB2Sx1
WuFojFs6xMOJh9DfCU82IePYYpIfeBzq8jyCqXaPETxC/ly7+K4OaxnE7Xm2paEQWkmAqs9+0YW0
zDGuQiyeyRo6SMigdj9Ta7iTiNozFD7TPKhmOtTKiBLvuEntdMxDx5XdrpzQCk7YOBHls9vWtjtn
rKJ2r5ve/c+2dV09g+mHwwSjyrt3aeC5LqXHoJRSHTvwr25Mk+wPlPo4i009QlTvNFRYnOyiTMXq
t7NU2WpPVsp4/Ahb8izaTe4R7LSRpJaQ8YKmwyA/mWQVEuUbJvRbi7dE8U43cpoOCulVfzU9w3bc
kY67fIJcTC1mC+4f980HseFmEkHR9bs2AD+7Ks8mqF7WdeTRIRwMGiZQs2CW5FbZgcufg3VieI5a
lWiBxDgZ1M9D7ZU3cAyJ1EdQdxbv7HpLXx4z6qXx1MWU+yUVYFmJr5VRB2RrUTjpZzB2BDhsGU9m
ZtmMcVDWfynxJeAu8bN0LSF6bHZvfRNrUjoYtr4gAY3+toTdpuBCQ22fJACW/ZAwYGRWCK7rXZeI
KPjD/aKd44zHjKjVrGCgPeUEAhQbX4eZPhRp4ekrtktR7BNjVfA3i514GraB0wTzoSS9q6QkgV9e
+AVl1P8wvGJpcEDyVbl1RcBEaIPzDi+uDWsPzlsWgjyBMUHREM5kCJYb2kmxhDprh/BWM0v1LuJp
AboPx6JsDqY3cf7PZBxnEKNyqec37NeJPXLGk2tOA7RIAsepD92bhwxjI7AgfYnnKr/9bdc2m52d
qidqibGfeEGidrLxG7n3c3kPbIOru5xufEAfj0VzKrrRgUFh1wZpDWaofPsWmHQKblJFpO6wFdNS
ibi05UINiY/rm2yRvj/qEB/ayaRL3RmeZCWWVyImUPAOyg4MZmw44TI6tlQ9+Y6tqp5rD2KGMD5W
iaTh5auew2MTjhE0JSCT5+MrG5YMQL6zEqPdnHl1eM/nvtrruOS+OgRmmtLfeFI5sXZOYgy7UWTh
2TfF9tsvaLDgSwXuwi2mgIuK+3IMGQbuwUxJZgi90c3vXK8VGMB4zssefsQwg9qxuKhe703ee8Mn
1eegP70ZOzY7g7mq5vua8kGeKMTifmdHzOP1mee9HZKdparCVTvFXKCCPmoyyZtT4bVIjlpUo4Qe
zcqVxVR1S2Z4otJlOOhqsObV8xszz8Clc94GiA8KepOdPbBGw2nAJVYaYovWsXt0Y97sljH/sPII
q77Ml1cYfJE/rbTP9ruCUBE/IUlzy+9KsrDx3HGwFiukqeOmP3ysnT3aPoKHwjy5lHLnNMos4HY6
oaV2WICw/iG/DKsTxdoUeLypcQojjhiWF8LfhMYwAOA51JPQGzIwApGiPkJpc3tz4Ub6fiXCeOj3
jBvjroVvGKbI3wXkRjTlKZh8Vb6zW6GDLId2CJe/6Sp7+4eRgGP+INxF3suIgzX+l4/V7P3nLHqY
qg2iaFB7DzUk9TzsM6ed2qN2ioH3e5jTKU64pORswp27dCRKbGPdK9wttWOK+lgz7yeWwcPTfkJt
L4LjMsk2ee4kuSh3RJxq81K1KgmvvRZZ+9IjsZa/dAfadcjnNVVXBzUu2vgiKNnBQ39f/IQM/7Nz
CD7NPcIt6u4mlmgXWycPWM3oIgEF7yvz/+jFsdSspJ/47e0noHHfL5NN/P6GUFoWdvVcIQienT8F
zV0mnbX+DMM6TF/wtOHfp02uvHbnKk7kU5qVkXvSTLiCfdxxAt0Zngt9JPzJh/RRDiHCSc5+ip1d
8JxfbKGd+RYysNKDhMQyLBxKVgf+E1zOGpwil8ingg/FH0dz7JMUbgbZe15x8oQ2Li4TD1gU7TAR
xM0ZWUp7KznUAZOdUa6F2DeIN6HhzoUm0zu2d+TgX12YiP43eTFNPW5nzJOk81stluBOzW67iN2K
jvX/Tm3BjgzvW+LDxA28hqXdQGv64r/ZpxxR7JaMsuUIRjkX11BjvWHN9ernB1kPMjyZgNFVTgwF
vcVlWFZMXvjUu/GGp0YYsR/41hxLU+w2CiRglto748Rug0O7isZQfDQrIQAdDrbkgRqsdZ8mXHO2
32PHJ1zC42QdH0ypo/aQ62UMFSRJ6kQ/lOo5uWK4gGnJhiZq6TNhZNCroa7EFw1EuPBEAy8t2yAA
bR92oJeS9O4CI8dU3qdLXrT05m1l/C/BrCp41hUH1jlfkDjuWlhgTILcWRNJJZXr7oY2SnJmiaVs
y8uIUlqSWbRymBHMoplxExej88PK/5g+T3lk++NA5NXw1gOQ3M63zo+jj8bSvf9HcEKi3seorTFz
Zd4SY79rkVA/MNQ4JJlEsLQfU5f6/UHTPndfIAM2g8MjraT4MytnUs+Aj4JCDosirzH0hTc9C0uS
MTqam687cMu6eU6a8YawuNql/O+TEcfkFNWziDdppzMd3eddDVzfS7COw2rKaTxaYl6KfUDoRUhG
Qw9/cV/JGBdwGixL89oFgUofVbWiPs5m5G+dE6o3d8dSt3H+Ned8vIraJ+TsPTYlY6ZLzWy82od8
9mm6rRaZBkcZJ/3XcAsDwOOZWlCSyXfnn2Q0pDlemPUhONHLkepCPc0SwftY4QT8zpKgYDZPj6eo
+T10h/JjJZ1gpmIDnq0o7COITri1DCMhrIQSXzXZpuYNacq072jG6KObbhzy+QESYV5v/zAj1G5O
cZ54rWGiXbhpa/tHN+9lFe9t2rkMoTPjsyoEnBVPy9Q6Pp527Rl75d7sEKWEwd8BbtlVw5QjtucB
PUFZhUMDP+yDEZTMtYprlgZabDGEmv5nscOqTnDbXbGVRUQAQkK5A2lUyJlAUHbPjGGYbBgK1Agt
Ok2W/iHI/Tp9X1SXQvUGKnGCDcdXruk/PLJ6NozGlhAvTKL5lRNcprsCD1zyvrY47bFaFhnH2r5w
SzYp9WFnsJN3OhYYzELptuuuc7I6Ca7S9ag8zlWg2d0c6c6z6gkGZ8zDFxorn93VbGWNg7cydfz5
vPQ1AdRMbBlCy8amMXOmsvAPhOQ53nPdtIV5Di0T8HdDdoL7y0kQQQ8ZQSX1HV5i8lwnZ+qSbBPl
YRYRrRCr5DqPpmouVTF0WERlEbDV5ZjbYGaZYu+TvF+C6Noc0ra7bSxFG/fKhtY+bOvSfHfpqPgw
cte9zEkqikcccYpWsO8oZXYtppD2KCaFQLwBTsTktyN0CRAA5S4np6CBwsgxeVR9TNuKrSDr1z0K
MDPUBIafPkwUUdDvyXSa0kcmu01x4rRBkWLeJ7zkq1NUvb9srz2mhnx6cP8YEZmI4QJ2g/dRWMrl
DTZ20C7iGBkuIwnFDr8yrVd5njCfBruSe0qX20K2zDNjljB5L3UGqWS2cVvK9csQhUEwHDuiOngF
oO+MR8sP2nHapxrGFDAwL11vT1gQ1FzjTMnwtKJKMf8HWklB0MRI7mVsJbA5yRR1cfIKY5r84RZ7
0+/rfrWQTANtWPtYMRRwivN4q8sKCglMge1unEwHowS7GY2JvDCkove7qjnFrgBxH5rxH50wbskt
qs+NvGqjsl5e+9klEuzARna3vaPrt85/66BT7bPKr889cfCCpRpZGDR2fKLrigaxw6+b2eda5U7z
QsBLEs3nePUDVV9wnZjyikGnPHQ039V/TNGnhAFRBYRnsKESJuK545s7RyPtqzLznwWDGPelXOcX
5hJJfHS6rvibS3jUzbqEox8zdXUG0WxWji//IMZ0/Qx4Kf5mE5FNbBAiXmxDS+nfVcHSz/8o790n
GbQFguaYp+4uHLErYYDS3uMyMKM61CLLq7NIvPbQ1Db3cWouw/Pk3rAOwOUp/nYZqXYkjcxEykAO
AVbOGJbL157EwfaacwtXvyd8nY5LV57mE0Mnb/Dnd87ZOPE3TtRF9qOfLBXGhlbJrQ8do7kbluqN
63VQ+BNxLK79tHV7d6DxCaZbRxB0Idub8QNB0+YaeMlb8JjDXYPNHwaueKIxYjnEz1w8zu+6ziHA
Mf34lzmM8+4I7UxjPhEN5vGMdnS027HycMDneMAyhj0F0rrf2NXbodm1/01eSwZ+DCb1BrjjAzoQ
g+r9GpqENRt1B3d2Ckelq0uZtL5L+nnaePt2GMrxvoBk1M8hK9H8TwBcE3zKJhi9xyxhmHEn2HHa
3xVAB6TE1FHj9Z+MMIPwTD5WfVGDXhi3R22awt4Q83pMs5wgXf5YUZ3LOssMUKrsIv83pF7bO9u+
JBjuDJMTl4fcX/FuRa6TiutQ1BPD7sbS8WyQfJP1I6/CZn4AJCIUYv5/Wjw52/lTACpK4kRt0vWS
NiIyX4LbMjGUiww1maq0Of8G+2/cEeSNvK0JBAWpDklh0pInkHfluXKYta7UDqYoWoawaRMve764
JW2wSEBNIO91dZNW2zBYK/Av4tiYkILpZu306TMwDaDPEsb3bjWI4I4yKnLuJCzeeCewQwVwolVX
jZ9BGGpxcVIofcbv4eJBwaXD1J88Zvjhj0g1cXAsUAjns6kqXKcq7apHoNOlpeLy42rvhj0FA3XN
zKmSzGtExgshMhXMe5RyThUuP5muBkC5bJZA7ZO6XaJDXaZk7XiEIGIiLDG4qh2ciPmhaV7mXUIX
jqG0nO3rIsqSCao3+4QtSVDJq6fntbuZNKInVpFP075upJz3AxJk+TRnc+rvHG70/GprezMjzOV3
gV/nKkETceS54M/7qA7tiy5hrO99QSDX3cIRiaZV9d6lxstEiUzRwah8jbFMPTOkw81JYpPjH7WH
cxrwnIn5U+9X2bnmyMOaNELJP3L3FMMm4SBLTjf8JdgQN6FcnoQE41gwRhEGp7iYzSPwbOX/mcmX
kDhHA9b9CMhW22PqmvQAdExUWq4JKg5q4JJ+m9Jjh8zEFFUvC0qGsrfznu29LCiQDu0+J+McEEq7
LXvHTCRZCJFSX3fuP87TGjhJY6Jr2ossgFmDI0ayfNy5TMPW/bBYGTDW9JrfyWI9NWyXRHdfZHpi
JC7isUluuw6NSHlImWDgFsPoqgAbVT5dWMJY86VnHtEpxzVs44gk9y4X3WldnNo+E+KBm4reerDv
NgcxJpmmLQP72HWV/0/7fvcfnlAnPKZhIq9+Rom5L4uRqspp6VFolWkJwcMHNizjCivMrxCMdTpI
iq1zLAsSpE0magIo1sLndyNV4TazbiJTHTIYlhew+BLzFi7ieyIEO9zjMNvugb/Df8Hq1f64rlcV
p5IvpznUfR8yUyCh0W5iihRx4Ycvh1LEa/GqwuX/li7KsUvmsBB2R+QBRBBNKy8uc6UIsWLO//h1
NL3FnHB/hBck9r7QJu6vpnP0O3/REHzJphrG32HOCIihtqnak1tMfXfO6x5hVHdKZntEZPJRZDrg
S3AtZnhUka7aK9ImQNDzohmfPZB2exKMpokycetK3vNotb9Zh1xHh7UvspeRUaC/UwHV9b4BjJp4
CrBeMi4I82RHHCpotWTDCDRLPzhO+2MrE8otDzdVUUFrqPce6xiq31VbEyrFYCsbagzSbeiV3s4R
yISbJIWrxHGm6yk6EU0sCeBISspC3ASKF8nu2TTWqS1KjG52y8SM/FsUgVrOniYy5MlxZGZvKVEs
WAXlVnVMaIN2KTBXDdC6KZ0BBW6T4rsr92NVCAg0YuHCq3QG8x/zOhH+HUk2/dUPblG+IgNDgsSo
zVf0QYJjk3X2zmhl3PJSO1acmHImfxk91ZdUkNiFKyPI1T6I4/gZRtyUh2iYCWfB/+mSvUw8cEOA
AMukt3VPjB1BLZip4Wjxazz6uFwZA2a6IHygWgUuvtAobzsh9et3vKP9MWPobSmxKuI1CClUzjUj
N6c8d2kIYJz5cg0vOuX1R4Z3k0fpTG23NQv6yoWJ4VRTUSli+qbOBXNUXDQ7bJ5GEUZg56sHnTlt
OyLAXLCpJH6dacfUoeeB+ScIU70lEXSWHhU21TmkVdZkx3xInHOjah3cM7LEXzlUt9gXWqv8rWLk
Q+Yf3YK3JYQ1OVoERsb7Ye3iABesMHzQbawfHRYk11vWgbV/Zx4cNNmJJeIRUzwWR6CvC5aWNAi3
G7do3YiJCDDIrmrjij3GUzrEJyoBhNFprhyQM+QjdlvNa//CaQDMuxb5sOzIMlphLRGe/fRojV6v
bRyqJ5PNQX2MboJ4hGgTH6NFDSS2pngDiruOlV2Bf2j5oqoTMoikSabXcvdaDGHcXxLF2MX9cJUI
jd5jLsxBAXCaNN/zGLnlfTVg3z1StTWGBaxR9teisN1lo5uoo5lL0u58jAe/crhwhFJ65o+IXA9a
P8ondmRE3BPitBAqbH6mGivNkUpzbXeyDDkKGctjCZdV5PGKUTsHd5IcQ2e/MuiyP0ShoOn/trpr
sVI7WZPXBA6qzGEtKrbcRMJI6OTO4f+MmzeUN8VNE2uODPgQTvDi2R1tg5zp5oUrYYm6PFushWOW
svmoh3Q9dYM7yl+1s2bEKnoEJE2Hordtj9MCUnc3zhGBFIPnuv7G86f0SsLuiJqkoUQOYLhoRkII
YoUSl/cNCrtnmxKO0wqzNNfXCl6/mPFXQXztQkpQt1Q7n8CwdI/uT2pvP3vE5/CEXBzsmP1pYnfl
NbFFvOzixk4slMmnsXBfWEUyVX8XrTUKQpYoQnwIm3H9TyAqViDsPVqj7uz1MVFTpu3SL43yku4Z
yTEFL2rljSfVGGziSSbHC0a0MPmTWGIffnHG2/ye0Il+t6Rw46gp43Iu+CgZjDQJedHgGcVfr4pY
PM0tGlr0Bz0/0sMv7VtN5ty/YcT/hy9Z1cQPeOHKMTm0Q9XsdDHDFOMQsvI+AAVlnFPORH54DZDO
2SNUntyTorH1ca7SJTzYrq/ta+GxMBQhNU3URZNrmkMJeZk+Jn0T4rRVjHU35QpSyyyY/NeKkSSK
xknN+QKPlRAuIUHpywO8Dt1mPC/1c4QkrnaF8Sp1WHJvJBClrrg7ZZLO48OiSnVRPOt4zeJVHBt1
W6Y3ttp5znQpkn3ph+P9qlcXDnzlzb6rIUtxTHd6PJc+Vvyd9MYKA4AtwEKzzEUC3bD7SwEamni4
XzCh00Gtor9vpcZD104UbG+94GY8ehONzCa2YRl+NwbH1aZi4P+XK1Y+JQMO/CPWsfJZzCIgB+Em
FjF37pceogkNXmzI8UCbmt0l/I6jm2OFZ4XOHZchaSsap+nOujp/6gko4P+fJvk5sExu3uGrcOtv
5uyjvwEMXK+kGhm5ZXoUw5syuSOXqw5ByNPYC4B6DRajg4shW20TO4nvaBBmwcjo0sKNJZFu2O7N
78VOGLZucQ0ASRE73NggN13JsqdXdtkS+L50sSEExPVBrUgxnr8jJqvFY106csSyLAg35MhsevPU
9b2H6R3fUXnMnYg6dhQTdgQWe7XoCCurRvplwEawpARJY7drimPf+Wp80FS640lXs/w9lRzCTFad
5U3aafb3o12JcypQ7/SOgRA1DWnajt7WbIQ5ERw+Ma3Py/EtlUUYHRp/nsfDXM76T55SaN+aYvPS
liIkoHoEziNxJ/JJ1gGjnfESr8FnDeRf76vK+tVmyUse4qDm4t/Qyc+/Uqnidle3rV/uCH2Y0LqU
lxzbtSswBKrivpG2fjdETgBJ/o+j81pyHMeC6BcxggQNyFd5qbyvmhdGdXU1vQMJguDX79G+bXTs
TI8kGtybmSfbtvoPo2FW3/SwcN89AUfnBnyR/4TOX7+D2FlR80Q2XuJ41iTMMeJgflutIUyZLqtf
32NPi39RVDN5DsC+mQsmu264T6KwPeuxx1MKMCJ5I3gNVH2uiVVjvCp7ex80GRH7okKCy+e59PeI
CnqPr9CSDxt0zUqHEqj+iu1KMfcCMkp+o3lurDkEzPPzoexDlIdUwOM+9BQWpFsgFMmlSjGy7Mgp
VuZUzX50BpA4HUEYToQPTJ7g3DYcTu7JVjbuvuisQ6q7p8uCMBymdIHd9lj4Oc05E1Y7Jr/VVjx7
KulGB8Bk65uXlsK5yzvEqisCXZFJhBTADZyCyzZT8YX+6nLJ2n5O5H0dlanzjDSFehQvoZoubjT4
43kZslodCozgzqZ0kuS/ZUhBUdSc+IDvLoI4VjQumXsiHcn0m7QIIq9DFYeI7s4iw0/C5mXM22PE
MOFWUJt3o5Ze2mEhtyULIt9KdMNVtm2z61PI2kDHs0l/eSJh3NikYz69zXSCsfv1JrXTkyOL5/pq
Ft5MbeIMD5WiQ+o41ZQVnomEOvY4la4EEzYPGHfWoWKeHUd2F9sVnx2DI31X6lbPcdv+jBAPHszE
1H2bKpCxWFDx6bOICcCEb6axjNpbNvyAxeDczQOuCZeHv7EkIHfdupZPVSDrn5TP+DKWDDtk/Pki
WVrO8yt40EmxcKxX9F9pge7DPEce6EP84H7fSlbhWV+1u0KucX+KLJ4tHmtV4l2UTORlGa3/HsZF
c099MWAdD0vbe+4KiFyBFJBKWWIuL5bjE/wXAubjHaZJNPNswcBJKF173c7LnVZ+r4a2jAvtg3F+
LEZmcqZMdsO7Hn4dIWIHKiJYFB435UQ0YysC2K4bCQ7nDe2WH7i0bcpzIZ+X6cDpso53VTj7gI07
p/wcw8i8gTFnh9iDfHvHK5FWt1TbOeNXlEnK8tw5Vwd2FrV7D4A5vGt95AaUyqL8sW7W3uaqVuXv
KHxX0dHCWpqDfgztlJIHRCvOw8Ar59lOKFwmWIdPQzSOKEvD73bCul++TZQmVG/TtA53Mepv8x2H
QTg84ocy/yaofeW29lbvP05TfXuBUa0avBCm+tOHTvXYjG6FQS8SkOVs5SYY173JmjsRumSJmGjY
nEyJq9RTkoeIjZJf+9bOZfGj/dR1/rhEZQksSmXlgcsiZZZh/Kp3npDkgpAIg9Mysgo4Q7uZgyd0
OOk+NysnER6+TRcuN7Wbi/hJkpv3dzj6l+ridc30d/YStz9qk9TdDYWRNVJOESJPtgbf2WaIh2Vm
eWdHd2dExHZpM4XOOrzUfdAkj/hvxcJf2bq/XVUkwUWEsXA/ybPq526qU3MZi2aWRCI8b4T3ijf3
kdmkTl978gnpdsa3vuwVeNjnBTtgh+Sgx3NSsnN/6QD00rXh6/BYtSM8cM73EJeIJ5Q4I76wqUXh
XQx5t9jMMX5PWsUoXThVCc5LkndlUh1GN8YUliDPbAM40Xug41Ry6iJw/EdlaBm8Ta2YsF4NlV62
qGCsFRuTLE+5zSj14ug+zVvrF+FXtSivy7Zd5jVm0/Rpgz87hHuHR2XISfpwKACJqFL/N+hYGdy5
OK8+IO6V7jFFmJBQhMT0HBpeUrso78RKuUhfTn9D4GhIfQmbGdi0fNn7ht8Zc81YeKxW1rELd0WJ
zHybDyz2RNjo4FNOg/b/xJw+zyMFCawBaampfvzA+uOWg05HzIA7AjtEOiUXVg0eY/3a9LfFROXk
jlhcCme1Y6ra5i561gZqnvpqAy9Hr+9UGJIklsOfpGqBRKg1UAWK1IT5H5zv+tdJfSYIsNDB37Uh
rXGXGW0RueIqRQPoGGmGUQtGNUbhbkOjB8c1SLy4BmZVO0yt7QydDgyn5Fqqg3p8oGuFhQ3CbSa3
YWUsJNORnkeF+VxBSqroGWHM6q7QQcxQJ+wQKUsxjWPCK+DvIT310bilu7Yd2OB44o0TewSJ328h
i1UVZBY/D/VG8Fr651lM5dBxVfdDYUBGaQUjBY/ilD3dxp3T6ZHUp+btzQsyBxwZm1eDzeQH5Du0
hqSYjWV0cOGDkXvG6RzacDl5HI6XDXsY0p4D3KanEfsqXsEahspmwDHk72BC6q+8WmGKVmyuqFoJ
mqi8K1YJOkOSVMDWG87d5zoiuF/tRRK4lGme69XqI1cMQB6YB87TgGcm5cBWDhc/SVxilaEjoAVX
OvjnJy5rDcf360NhK+cP9npcXqFKyge99DzkUlBePdvfWr3jtAAQK0u6yNiFinFb9dedsUfY4RoX
gR+6S/xFvPcid1/GZu7aPYI0/utKN4JfYp6XvyxKmreQIGAIkgupZiMaX9PAw+aE7ATkvQYMXBQS
U23Wr64a6j9rJHJooog0lOU1Aam2dJpSNndVFLFBZ7e68fy4ec6NxIVUGwy3fLQ5+rEwVU/8aJHd
5lA8BnJwReEc3Dzq6Qe3V7NtU+X949D0IiPgWbBwwOo25VvfJoB4aYxd663HePaq22h45NVZAygM
eaKTZ2wpto9wXb83rsEzv+Td+qGbCBMgd2aTb+UcxQ+FN3NQYNLWBCOFY+uN9gQmUUibHbydlJDd
ISX5Em/pdG48JoSSDTje//59HsX6DUOglAQ2cU9nCIbA5cM5/3edj0HWr+7yImUVgnPDbMUxju+b
M1vG7tO21HwEnXbIuVlyyi6NGg+DkAusXXi98eZqtzxSO9MmZGwV4faSbUixLbmfz/Dt4uFia+Tg
TQ7XgrxsHuNvNeRevoyoDCZ4ELBPcyXQleo2jX9qwrQwTCKCvwfZR/G7ZxsW5zVn2Gd2nPxPnKzX
Apti5MZ0Jt3L/dpJWB8j1L11L+K0fioyL//u9ZU8SOLOObS8dvKt6keuLmg46X3kNeSJOT0gFvJF
8Da2acJhWmbJ0m2X4jqKNG3LKakWUZftu9kfWfqVxYCZgu6wN9ylqO0EYa5RbJuo8+xhDdlNGA1+
ndXJfmkCUgIlPxbnNGrWj5nnoN4mYy0/l8VROaJTUbwRDjafdROKmBhYoB9iYEnutvMN7L3Z5a21
KRhlX5LRS1ngRhp2EBI2Q79fYllnEYENkVxVFV5KOXYfiWWrdUn58n6wEcIRASbHiL9WubxIbKzF
oe6gI2ACmPS+1al8iELr6P0YNvmtaBYeyf6SljmsjrB/mMc2/rEFt8uBQEbibOhQEs0eeCQC44xM
wR4a9Zc6gog5dO0XRCcdLsbfhaECsooY5f31cunh6AuWcDwVekyfqsYHizFj8M93C+zibtt1k4FK
pQo3qDfGF4KLxTXBhcSZ852wfko4gy/VPd8luvVIJeQZ6YtPQAoo04eWNidmrHHpb7qSffcuTnzL
n7Dqf/FTxLRhg8TjcWYE1E/YnSA1+RQWQI136+dOCkihh7n1UeKOkod4BNZPFIidiXqsFdbYDY1K
3L3tOgCdQGXO4pssLOI/rlCYvv1ODf/MjPOAipDOTBR/ToA9f1YPMkqwabxexfdXOgBuNC6rDtMb
K2ofJz+OjlYcDWxv/VmTAVCEkWlYWCAT4VyiXyYtTnire3YJmBjmiSZYl6PupwwtO/qDZYoMT+BS
kTRR1OAPo2TzyhnyeDmhNxO66mZlTyXFCJwNZZVT3pWQyQ5zf/guVKTifZx7NZDlIcr/9DyYvolM
UNnVTV2SM2HnrO2WdiKxqthP/k2SPlrTbZMPcuouq/L9+MwiuCdvm2Cr5etXodLB7cyLqPmlnscy
1U6jaK+VUOo6yoBxaxgp+kQn/0kPw9iOpWwWEjJDkjmKvs1v/Qbb8fZ6mIPYXy/E0SwhABKdtRrL
7Vqwc9B17pH591PzjSYdYD3w+na5tQDOE9Dxgm55vtyuMdiGYLbOw3NIymKISPZIuj4Kju4EmTN2
NGe9KvVWuSX/HHUUtn8oFhYiG1k78XeSQrXiVEbGYNPiua4eTVaNNLJUafVHsnJNTlpO8ZujYmPx
G0bEafym0/8GG5ARa6BH8sM4oHlpiWaq38Ppi9UxGYfuFduiCjeaYy/YilY2dOVkapFvEw2HrwZ2
N2YCPxntyVt8uNYZpTr2mBCs7vdh17rNbpKTf4/moyceBexd4w15rWq4MZ4qpj8ZMqv76+BXF7wl
xhreDsHvo/GX6DEzbFw/+sIgO5e+25tzV8UNgXDQaV29ZZlV1N8avXMad21O3pgzhc2I4248Un/O
LcMNNxcuafl31hMIQD6KU98W7eongFnGEDk5LYfwZoyxYFKqVKTlZgrCnmopqE6jeIjT6zGwpwBg
BciZRzjh/KoqsYAYY7fIbjlwLqwhzbLv3TpVULtF5ZsHHi158xsidKtTwOKW4g/NVn8DRShrX8i3
d/bZKyP7bLGwsqpa5pgbvIugF3KtFgYq/FqKl5Xte85rPJnzN9jOyfKRj+Xc3breJMRdThU4j7uy
DIApkBdIbzRePuqNGuJwexkRTyJ9XP1fgCrVA5uEEuJRX1Zq11PlzVE1RGHZsGtPx4dYK2tPQ92p
G17vvGrI25n5Lysx6o1C/EeYDmyKwUy3Qr1ltmzlnanCJNy5mv/ij1qXXfBJqtSTTxK2K982lmTW
rpCyMA/RjKUfeIh3HK172HR7tKLUPRitsyOn8UJuayMQ2rn8dLdpcPKO33jCWYTCOcLzmFrD8g5o
DxDJrF7m4Y20FCCMLFapvkcS6MJ9p9mxf+mVe6TmN4Pje8DTUBdP8MZQSIJI1++YJodoMw3WPOSj
gXDUrvOKRRSeqzz5ddgvN4i6g3jvxn6dd06oqIHcoHuT6Tap65X/EAsW/6zIXEyPIwV4/XvnR1wm
7FJYe4Q4srno/xp0XfxEssGOsXqjhCaq8dpTk2mw6zCUtNQrAKMPiM4gH/U3TKSMXQ1On+CJdgoV
v/nAuki+YsVIv2IR5e4zbMMZ/BdT7gUojZL3GgfKeFsj1x7ZfbQtLnzMC2eiJUB8Vo+t5B9gnCFq
DsZn4ZyL2YnKVw6MGOUB89fKnbdNSZDlNZaqDV4JgfngBNnDEeHDCOlsRwAWBAaJJLuwzmEIvBZ4
IaIjx333hDWijl8R/+jk8vBVFrs+suLRNEVuTyHwg1tjMu81TSoCiA5pgX2l2+ISti67NzSLDLxK
0XBYSiYu/e3iz/XtMlwTJZFGO3tqHLT0y0T+hlQvcRGyBrOFzoOtcHLOK57InBSjC5vwwR8zmiP9
dTT2HhkJqyYN34X/X+Wh2n5xT5XhHqMnlg8mlZBXuK7xcP5HczzGS8lKgS63Wqq5obTesrHgkCtJ
RWxkwLv5IlhyDXdth3pPMiyd7obESXAEukD4JIm0hHiqQr4ngQBWOk/QgyfMUne+nwyvmJzab2ZY
mX4nfMxvLUc2mpUQFUpKsbb/yLmpmH1ZLdCQlmXJ8/PSZfkTLuw1203gD8atBvMKvQT54I5tr0KY
41cq6u0gyuvjKCTNtR2cRuzCMhia59T2o3cI1oY5dVrwroJPMaul/8uVD2HchPGhSloWBWGco0S0
8wLOI22GZBcgKnHVFYXpdjPvY+c9ZKUbfU6T85aRuCFM0TnHQPKqCFq+4Q3FECK+o+FlnVnd+B2v
dUXASHBkTXqnvO+CZSVkPFUF8qQaUNRiK5fbSVBTzTENlDklHEmj+5X4QtzddbWr3uyg+ivObfXc
x5JtsXOnQKQHj5Dzq+CoudvVMbbcce+d4Hi1mTx4c0Dnkrk6llOYfOV5LH9jLMQcCNZk/ls1UUPZ
w6h7kAQA3V/UFDWUb9K902LHaZd35lo8HbaYvdugxSpFw5fJOYwMRLVOKRtMktfUleRnrw+BC+GQ
IEa6FrQvHAsiGN8S44J9uTIO7EOC6RTU6YCou29skRXbCGdheazdoaDqsxl+6qR2O+Zsp8c46STG
P2Uc1rp9iMn/dkiQ9Xds1l3DUrEXBsQqaW98zlX9MNshREGClOK+Q8SBSgetmhFwlo1Yb5e1BNbr
+UmvT0009sPBuizdMecMot7S+uo5p4rsNgO6X8LoEhEOzy3VjC4bQUnKaZcigz2FnCMhisI+HkfM
q7rgOrROaz+C/7fNlMNSELUV1L7dYbFfzpyEgvxOiK7/ZDJtxqPwohAowqgBtGciH3fEtHpSORDU
Dn7UmoMjKQnZ0KVrl0MzJqo4NwWed0goXsLGk5uGLV9k5HJM0Zeae48TwnoThtEc7qdUimvPRzGX
3UmEefCY6jnov8KCGmnKQ+yoj6i58j2lRAwaW43eSSo7BsoGWJ66gkI4k2FcEgLGgeREFURDxHE7
ybOofwqsV5+DqC4cMLf+uB48lmP9YzSv42+C7xUJw9rYa27GLrM7La4sbLZL6252WNbfsK1F3nA6
Ag6PM3h+im8IXDzWIu6Lg8eB49pk0pXB54BpnvD5Ujjfnu+Sb0PpCZo9bjztF9sZ+ER9Qn5Yn1eR
DclyFMSRAg7YRPQFP4fxUeb91XFusDThD2malKNmFjnosDD1iH2qqjzwOHEecTD23rabiFontPtV
UbOPo0DO2zZHUsBdrXwmU93q/+wYVzfhglFrm7B7T46R9qMBehJsn4ijpOSEu7VNpHiDEweQZ4Zp
b8HbH/EiMC24YiSRFezAip4Z5Qne1zZaKucjx4N4o3Qtl20EL8ceaBKkCHVw8A1wouQkDNhonT5W
QkHNASseiORJgyjCP9w98YBzX6gISdcnNUgOeGibXctZaSFzVvdXBnMYNg4ghHr6pLgOU4eHjwhH
bJu+pTjh/kNMFCW/4cICA3OU8E9dEzcP3hB03117pYesA8zkIUmsf1s6Iy//aRULXKWyc2+a3rP6
T+MWSf/kEmA8cGDumeltGLWvXt+E2UUidNcXl0XZMSh8haViaYX71CMf4vnwIvEdeNcrpYiFofev
Czs4KH5MzNMCPzT7iGqSlJOJ9lh+e17W79Y+g/JNUSTlQWgIfv5ilzkNdg12CLlb+BWq/ZWlGvCI
p8rzwARlW970kyqflXVn9xhoCjg3cDBYsqCrAdKYhUtQh525dtIjYnKEcDhmqQyP6dzrqxgy+utz
kKvlL00X0e/AkegWKmSOQUHQXn0clZzXN8zknDZCb0n/Kt1n053ynPSRBw6ELIzLE1gxH3Trxp84
5Z//3xHy6RrLCxIPvErFzyQzup/dgUDJHlI5T86mz1vn2xlJ9gqhqvihyovwnbBH534hrrbxs2l5
TmKl5FXoUqS89uHWC911+vKX2XVQja7Wh12eD3GKG4To8sYwAeCQb/JenQvAvPIVj04AGgtR1Pka
1yC4AXVlFQDB0iMulVQaCrkOffjpLn8ATjUkrAPFqr0YT2ZmF3DkucXqN2Z3/ET1F5HOitKNsZcz
dQ/deKdHkJ4wbvt5vpm8nFK5Te43GTc0P3n7nbEXij6DfhwFg0NbUdHFyhWvOjMRP4vm9+WEB1Ir
4NnT0MMdN5NzS/gPbMxEkOU/WAdJzDPATeezUvHSnmqJX/cQSB64l5wTXnhy/TC9q5kk18egXzF9
jHJdMgpDcpGdmYJxY29chMr0Mly7uB/xFKzr0S3C3n3QPhDyBlgaVgCvgWul6kFzSm35tOQfq0SE
T61fqcs1JLvuu6tAACzDf4wAWf0Kyy5tN+OSwi1Mr/iOBKB3IRYcIcJ1cZaNr9VsxvlncpqxnTB+
KWmfuzivnb0yy/VCFyJidOAk9ZqJimbojeFC+kaRc8TX1eHg76Ehpv6jZwqdnJOeYe2uaWR0Wam2
CG9xV7IVjLnFpw+WmLo+JrXvLNt8TCZoMFaNO9Ap9bQfWVrwNo2vMdhtHQXR8m3TdIRPzOW7TOs2
kat5cwB5+w8hWC/kZ/qlWffveusQgr/ObHe42tVwzy4xGg8dQwUujLxmcMfQWC3fk201i0XVm5/S
9Kl9DOdlILw9zQnFOTxvibaFJpyf2KR4Hv67q7+KV05+DwNTNmzgWKgh5lOqtRWhNe0ThZ1jfcxn
BMWtoUPk4jZTRN+FmXiKVkXZdzvwffLhGsllXKKfMdhEi9c4jy2dZHYT+iNVK9MAf/HgGuLgEMAo
hN+Z0Mle6AAR3gWHr+Rj6GxuDgqMwOsyANjfQlCX9Kcsc478tswyk4em8JwLTUp4VkQJlWePFMpp
qp9ib9iWVHuSwimxNlHQUZZeY6EIZ67arWB0ooPP1u2Pm5Q2RY5IxnvWQVdzJjTaXUYae+XbWOD1
EfzgBGJyDR6MhUXTHljAILFDGb+SzwQ9kls5wRr3h35RNNH4vdmx1O0es5I89nZIRyYFHO6KXoRr
Q7D1AM5t48mZXVS9KfyRfaO7t4nkt3hA8nXFdogyD+snwMI7fIfVjYK2uG7XkmAZLWlNaS4U7ZW/
Hmig7JCBPrvxpSoyuAf+sLy15eBgb54S56akVSm6LVx/TS5FEXY1wKxg+U1Er4sPHmXzU5MUsrug
1ZKV3UgEsqcy8ZYrqdg1bBLjGQ+pT6klReZLz3BhkExZRHkcczw9kaClx3rap13efRJCXOsHfs22
vZCho6jNFuDQzmiIhAq4zH37t+TIwztDR2OzJdcnaCoQrLB3vGjQ550+NdR0t1QScaBO65D2kQpf
e0/+Pt54mmxVDDjXxWRbdJcamDQIH7ZhJzlQQQFLkGXWTuOFogEdwfR5xRkoT6iE0fJWT5IQygi5
4aQCVWVbrOzXDkqKcLrnKcO/EyWmcV7ihWgljzfEvkfWB8GT07EXeMz4hqhLz1NWPAEB1qN0Skyq
PYrXd9dQObzpjdJ4C2SwHB3bFHfo9iI4ljxBLsZdTI41BBjnfRKEmuYUHsClT/Y1jNsHgrPuMaLV
BmRl16rxYHMM/S/IldkrRaptf2qr2DmaZqKNxB1idali9o1PC3Jn+U1MXsO5i6O1+KtKh0JUuKBc
+Aik/vAxY9m4SGdw6cxcSK3Pg5M1t2YllbtZVOXDOZYE67cxqef+YjV0bFSwJKwPUjsLpB1LfQN/
YiDreHzOnUPHA1uJGTWNXpUwe5hB4C0XSD4A2XNon/+AH2q8TOh6z/z+OZ8vloXcVz4oAvwEU60/
6jrtyFNLNENBRzEbSPSWds/rUAXHibcOyRyKnbyNsjUgUqIW+rZp0aoeXUUKit0F+WEaUYtub4YS
7iACyMrxF4wvrZZmTNd9agzo3JCVjLwNoJk+5jMddts+z6uPqYlL/xBTO1/Qrr6GD7b1pnRPTmkI
SSteIdwrUs4TJhoEDna6PnaI0kv+I4QE8AaQyDTcdyzF5QZfTf8fTLqczVN6JR2WHOUQxmYSNE5U
lxT2lYx4m9CCSXhKjIuXULhl/9RxKnNPDAriIxy1hzxcxuZE/2i7Pi4u7iw8aHixSVOv7g2uI4rH
FtXHyXMum1jtV1Eq1sKT+MdG1DDeceX95UhtLhhFcSC7PItBo8zK/Xc1P9NASa2ifxmiXj/F8IzC
reMY7D+408iNWoq/rnTsgY4iXdV/vbHAwb7lZBcfQLYE6auOx/zigbisf8kv+fDniL8KnHzFOAAk
NGzmKez2F3c+avgTy3vAMOv+TT1/KE4xfieWggSYQeZ77euchvhn1qDIyP9mA12gO+SyeboBiBFD
lidOtF+h8RNVaAP7MgIC4aSV5Db5ogtQQtgRgAEhm7T5PSULllva+piPckeKAmzlUtDEWOAlvUnj
ovw3ygiPWQT+bGIpE5ceIYVr1ybhdQ5FclbZy6LW+dZYxOJtRyltunWnxlKZSNDsQfCuGV/DNk67
zThMbXFsZycACZEs2T2SGh9cKE25Xut14iaZYAJuVLqSGTA4WHlOYXb5wwlbZ/zFAXv3jdJ0IJ5k
De3jpEdnOHYBKf0jNQXXk6GD0H4emqE6LQqH/9bWciXUl3nqBrDs8gd3T1NTIMFJ694WOkh3+djF
sIs1/vcdMMSQOGoE7ACTPRUOJ1fFNqOOIEjp5vOaKv3HuohHBqwQneyYmJ1vfNFMj3nngnJMg0A3
75VNV2SmkOj6C3M96FRHMjJucUjgHROlFCcq9LQ9RGsX9RdT52F3y1Fv4f8onPAfjL0JYtUo5DFN
4piCw6jBf5sRpx/O9AmSmrOwxlJW6Xxh7/FU+K9g12MU4ohcFVyaTMDbKDEKrqQw1IntRj99ZnEv
ZXTjc0y2X+26KOe8UMV5N0YNUSQ2jcF7hIkl2hZjQNUWDIOVEgbjdCMWwCjvMQXShQkIwE1UdOT+
yYOjSSrYfSWmnddRUU92AoGew6NTpRbXaoMAIqw7stBDqGNoF3PFaOglunIIOyz6Ghty432gBvsA
SkgEuGOT8Tp3Eafei9JP5wOMA3picODD5e5mN1YbymVhkvLC1bfUWV6BVrhzmU3s4gBp8st1h4yg
1S4xVn3Mhk4nzjAY0vZssEgfxFLoN1i6E72TjAFfWnWIyT1mYh7rkNZcjPzUVm1SxpmEiuVxegZp
RTcFM6lDbM0V/UWNJlK3LsPwlbY4SXP03Ha45zbN1xtbzcF/pVMxtdPSMa63VWnd75Fion6brr18
G03VMpWT5aeZlCdpviU/3VgEfsaBPQzH6I3hOKNHofSdgYYRN7lfKneK78ba8IIGm+G95WZI7tlU
VwXvvLxmT94ac9uKjnIouCnzQa2g0e4qUxQPi2fibDt0iq49p9RtfuHFUz00jK1UQXoyie8W1qxE
tf3J/1dC3zh60lb49WFIHtiCONEFIubCw0Kk+SMvM9dsELIjb2/WAg9m3gGbEzhhuJyGwfkkzi9+
4nqgXpOk8nCkDqj+7YXT/WknytMwIaUs4plky7KFOpt5jyH9lRCGAuFgxYSvxzAsLFuK7ehN+NBT
b0TWTf2J5taO7e3tTJmb2HJTQ4Ga+hU730Zy8dpdttpQb/sAas/OM0516Fjk+dumL/zgCRW90vuF
KqerBD+rdL+uoL5xqzpNf8ehgda/zUyj4QsXTEvzIdtLpig/nd6jquMo5pbUShH5TnCNejM3xb6N
MaXvoB+QFB9J+f4GYo7fKo61tDMvef8HuiRuEbEYq+9604nhw0fx20tV65CVoYNwAsN9+qDSA0BT
hJfxwe1zXOt0NePYAa310dAFlWyJXkCOKHjahyhV83QJm3hxd5XwEUgqepwfbcCy+zSW0zKdzVjE
zyAN2BsEbC0S/tM1jcMF3zl9S+B0NhRUMOW3SUqHIonQPD7FQyix8ghSl2eqwjEjAyETVP1RIfnu
M0M4f/AYp3C5jFJ3S2iy7MmfJZ5q9nafGH0w/IQhsco9m6cckT2rg3b8CLs0Wc9Ma3qGL9oloNXj
dHVPim+a/TdtgO6VmhTWzzRx2AerJWNKTuDsTMYtaw49jZndPVJXfAOJN+SiiwjtgFzo4E6v9NbU
Nw1oNu+Yqv/z2Zc4Bk/aAcOf6MjaJ2saqGMRgPX4D5e+eDALh8KdRyWG3goFuYvTlwW2scUAklNW
sphe1mrTQxyojuQEZ4KQoeMJXl6BV9ND4K9Ps/Al29/KjE8N/DY2xlNIhus9dOkF+G5AVEQ3CZxZ
YGKJzLTXP8Z5gKd6x9/WWofXdeWxumDn6SOG8kI0MJDimurjFc4AF3Yxs9v3MNe8gFQw3cEsJn7i
YBl0+2ld2pt+rN15F3oB2fVu5UDyyViUZ0dUg5lVeCXGS+JDzdtx2PCTfT1F41trNeNBn7sG6pAt
wlMn2TnvhRLRX0LCmoej5vWx6dtWfJSziG9AT5afcUfJxYaKFk1fnoqG7065TNRDR90CVbg4ZjYh
AhkTjjeFj5g5U9ryZDfG+0mNbUfosavOPiYbfbJdtwRH1jM0B3GERLhdKpzWRxobuq+VDk/n03Ut
XesOVLyaeSadT7SXLo8JIV8MFs5Qdd+Og013m4A94AwbdVgJKeFzWH3kqvH/g2W7VueJQoG7EcDK
shGpnf5BtSij3Rr4xGXXiET3iR4KE+3ZnnXNZTbrNboAgAnbKi1wCfIeQXa8buH4I70s/JP3A1Hv
2JnqlXgd9c/53JKVIKVa5+e89Zwn0u2KUFqM5eKWfobUveF8nmKFtmIw4bGjRCs7U9Jb7xqdYtfY
Qj5Km1OSACS5Mb4FQwOPACNbwEJ7y0TT5Dcot/YpLbhIT8Q5Le/mKKfxU4W8QrH0wdE5cLLHHrdK
M4QvxOKo7Wwynft74kfECDCqGgMaI6CJCbIak0sxsj+HiO7rvNjLqY5oz4BTZJfrCEG+BEyJWj+T
WZvw7Lj1WPxUVUVE0WmUoHwFHD9evg3nx5WTPf8cnL0DCmulvF1JoMPfUxNF/17UBQy0DePcCgiC
eCDNUfyLdwSrsOwDiJj2nPaTX42NdMJ+PCAEdQHjwiZk7GePo+rsI/NbVpoPETJM+kJfHDlLII0J
wU1uEowwN7Yee/+XU8haHmZeUL8dXThf/USJ9jmJB2hWBoFmxdggUE24AtvkQrxCXWglyNJLP4ze
y5REDbclaoV3qMlTmQvdEcs/Wpndn5YtUH29Yep4T/gmQgSd4n7dKRdCN15CZ7wH12acNzEThUpt
wZaBfWPlMyhnBZYttmOVfm0AzLh3acYu+29fURdwtFgS+U7BWAWfXID/4+g8liM3tiD6RYgoAGWA
bXtDNySHZjYIcjiC96YAfP07/XYKSSOR3UDVNZknMV9se0hP0Snhy/e+Oz0I97ykqPmYbzWzU5yM
8UWOedWT/9FEtwj4Z76iSzRrkmR3jisH9JGSKdyPozIK8IB3j7CEqO/EGQIWhmIHKW90chceykuE
2xVLh4d4lBPJg0YfKSEbQ5IrcuutjhjljjtvhhYLOgXOCZs431FcY6PPJSSixNH3DWBmeKMhRc8+
DoGv78FuaP3sui17Z+wuU3oQEz/xA+poxFm2V91ZO472z6tRBTM5qbFqTZC6fHoZR7WHuDXFA89p
RMLZxJQe6HEOgMYMpd6n0LEkHynL5PkiEkR4zIhVYH6XeBwAxRWd8VkQ1+OHSBvvq0U7E772uBMB
47MgvIS2H0nb1Zl55px3SDhbLKNW2ATV3dRIgjjbtUSrD8EmPPUsqci1dwf/OoINno+UmDTbjRME
TBfxtZQ7FcxSHZAYmOLdz1h9nBNLSf4aJiBMNuMQJ/qeqAlE0HCldYq6ICt18sJIVtG85wwK9HFo
oXgz2i1vYIpQwWcFnW7Y3ezW2KFn3ZiWVNMXBFayfFjhVKUHJmnRd1UDKcWziBztUA5kZG5L17KQ
okUix282zfzhrNP8kRirnVOjGiPvmanh5UNKme86ICU/1dhI5Iw68+G59q7rbEq83RZtoWbQtKJV
yDfLJPDMZ+M4231J8E1IrpVsqtPgkGO5V11ApqsAwuKcaz1144WbyZ1OgU/39YyTZrp5C0ta3SGG
yZ6GLOs3K04DQsmkIG4nEJH6Q/HAidJXVGJHb2FgsYkQNCCtLYgzOpahJGYegyeoU29Q9gntdVD8
NoztbhHCo3flF1h8TkbkIrs8CiFs+j6M3rBoluIzxKi+QBho0sl51n2FzCUdgazg8kWv8QawV4MS
xLmD4t4iD9D7bsz69BqR6YwI15FJfl0aK6vPVZPb98UP1UVfjfJa435VPbvTE270ODzUfu8/DAH9
C5bvJHa2Uw7U4sJ9s0KfpATk/+nqynnOYFUxnlmbdh1ebC3qHPX3CHHgMsIn04dRMQK7sJkYl6/E
y6ePG8kU1IxdJ+aOUSR2YBoSycjGLePkjIvaOBCAG4MKdIgncXU6oYPtTPpgc6eLiWTFkBEcA+RU
xpUl/IyzE4wF5Llk6+Zd8HDbuqBaytISsuQI0GuDsNdcMy+KyRCHaIPsnfRwemLEUABeb91LPa0m
O85Bmck96Te8PLoH8gI5kQfhhTlzAFtoCTnbwZc4djvHaNbQuoaSW6we4ugvFpYp/NV03Lx3+bxq
Ph/Nnw0fMz0u/StZeF32S6PPualzRjeiaiAnB/cyy8xzBfcKFB9kPrz12ZJqiFaYkg9mDj3aBcj1
DbK+NIqOtU6A9W/cmc8JC0UKRXXdlbPfeQSEG1m90+jOv4T2KxcQbYoPgQGZvggWSQ5NvCMRxpvc
eyF9eyWryxaAO/ZYF8tg53Gs4qhJm/o46rY1v2WY0lWyjFwP2LBxObQwfwZk32xq2D5Ztvip8cxv
jlfU4DiHNe9TZ0biECFt/ekn4/0k4OTQFXFUwiENGRchsxDiPWHwSiQlikGiyUWj/sxpTmo1pQjJ
8HSZBE1GDUE8sE24Lp9QAZHk5buV/9guWpGoBm2cerHuDefYpo0g+GA77+A9eHmYiv2CrOkWeqKV
OK4AWl9ZNLNHqdBU50fNSAMZWPz/SGSgfbhCxs4TFzl7YQZ9XhMi0JVUMiwIBxJKh26Wf1ChQCth
Y4bHcAmYy0NabVVxDctOHXyGFMS6tIWed5SOHicrWXQoy3U2s3QbR4RenD8NXHbcEQyfuZ6jLVSN
+F86iJbAxXoCLR2u/s+YksIXF1H6TQ8E1gIN4g/0WLIdXDziZ79kVLYhgDxzvjmHkfJHPQ/hniKR
6M/CcQ2SsgL64F1dS3h00h/b6pTOqGIRwQEqf0hot/+UzKqynelM9ioa+TiPc1g8dtns3Rkz5vN2
6ZRPRsxiwDiGiyP8U6tnCeqDdSAzcbAPKUcEWs0X+vRBH9itrqQZrCNlTlEsGZVo2VNfQflbbYX9
sqR/hFKEABCCfZX/Mo03pfejt+Z/3bWW7r4ssTaM/GYObc+W/n39zhc0hMdy9Zt5izqV6O14pCe8
uIz++m1l3KzZOLmukTxUpXjvpty+t25r2kMZWDfcd5nr+Nc6DqMPnompPcIxVfH7VADk3hqnZ0Bu
zKLvy4WeYheg9yMmem5iYp7ayFu4YSPvNQws4XRNOKzTW9daEJw2VOKuJuGk3AEqIRmUwZc/72pX
Jm/VInBe+TmYDKxG7BfD3Ryit9uKue/Le7wlNRVtVaHaWdxFXMWiCKtucJ4CxwjiUaB2y0pqv1eB
8088T1iw0isBaU31h7H5ABe6S7BKLTyJc1Q80/nGH+D3GK5hxWKmNZoollsVCwcvYlyi9i13PTED
iOxqDUdu2yW1M9ytlRmb7ULfk75Mqu04xGajwl2IxAwj4cSYD6wZnpQZmXHXRoXkUB8F3rjeGfkZ
bxoTTCkMWEFB8YBPbh8fq7rH/doUZRPCTIfN1LDGaOOM2VnW4N9pG8twskr1iNDXOoGLPBwbHk1F
0ftuLY4JgSZ2vcd1nLCQbR3s9t2T16Ste6Dzauq3pRIryV2+3wzhIU+jHh+5TvAo9xqP83PZyJEP
FrIc0AlExiNuS5bZ4XLpVmSMh5m4nPK+DSqt77J04Hy8urGsSVZBqR1M4Ow45yTcg0aNR9by4/jN
HmpWHxEb0uytS0q0zESgwErYuj2htrusa9bqTjCsR01WMsEFExZEA7io1uCOnxihF0e34o+/JAV+
JxBrrCoQ6jajci7ZyJz6uIoySZ/aAq3mhoa/5V8qrU2A2MXkBaB5n7q7wZ2L+TOLa48ANmeRxDSI
otqGjeyvZNHI9UXAmfMvzVQAh3LcZTLnkUZ43qSUoMSHkkfBjKHSC+WubMEwHS3rg7/0PxZvQG5c
RGYUkSipuKQrKEAx2CA6Keihl46V6riNRt9b6Y9Bau9cCJ+QELSw1W6o0RDvQs8Zi2eRkfnXbVpN
eO59t3BxIfcaADbds37Q43Pm+X11TyG19G/K0v0y28zjeKecGdegjxAXdomuh7+D8tfkAde8d1e5
Y/eKzFuUJ7/1oINpzCCCgUFNnM3iUwkWlccsqHYrwSYobYe7bB7hIBc2mtGatNONCFYDivqsMtSx
2IDy4Dvn/bJ7wKK6IJKFknMzJIDEkKKKEAI6X4w0R78NUXWnoHj1aQnXnnUbiZnFFsUWYaigmnEj
hZSBBMgaoH2s2q1t7ufao02vWmDSRO3OaAdzQlfCcz7IMfhwGdu+1yh/0bwgwrlPiixdH5xpEuUf
ECNd+lRhuIS0AyZmRQ7eFaF5GenT2h2sBftV9w4le62oTE7o4aMPtMHNGVoZqnt0cYKXnnbqbipb
VIzDrVAj1pGJ0ysLh9ZcAeriKxCIL92tbWd3Po3oCrx9W7qDfkp4eDGEFRA+HpyRTIfdzLX3HXTI
6Y+eVmOCA5Lh4qZzA53t3KopwgtPNOkUEP5u+Qy2+WQzUnQ7pekFIIn0y2Xm+xZbqxgs37XoClBt
wJ4drl3TxOt4UuPqlj+rChbnwv/BlC+p285PJL/O4s7xhHqnMpRlQXrznIHbhM6AtmTbZH3gvs+l
nJf8yHeRxyyisQ8qJotEnP5pEn+MDoVvsreUVSoxazkvH7a9G0D9hYVlmLD+Dqvhd5TFcYfF3usw
UYLCK9yDokIr7lk/R9EfXt7VB4bLQh/tQpvEYkeHefPtD6UlLhl/U2dKMABeln0NOcDO21lJB5Qp
z7uxTnJlvJ0XFAz2xiLq0VCOaSrbF8tfFudccQpzhjJ5lq/1OsyXJMxAMLTcLaTbZDUW5UbDjAcS
rG6PWp7pL9ow2b+XGEsvPGEWFf0U4MzyGk0jSKK6hPIbAyH+xoel5MkEGRn1CWT75r1gc9KQOMW3
jpl/cRGatSAGDx4q8XdFXPwDUgaiAmFd9fZA0pg3ILKImplRiCkHRlSBfAMRqYlsKybH/41GX9ZH
i/DIPec3AhDlFBlGz1rh5xntMBWnAvh5ss+U2+D7RBx3tUkTh0Qp4bLY+y7OP0oXJzqLZsZj1K9Z
/s1L3v2x2NyhyWrhf7A/IpdugYoYHhPtEdrMFq35qEzkEmE79fHb2pbjE5gpJtc1bgfkbQRL4/Co
5VR9U5WF9l/u+NwvjSIWcxePXTpfMJeUz1U4Bv8l4EcsmeyeDRDDBpCxsmSo8i3S8Hl9M7P0zv2C
V3Lr+GwttwMT2YYVDlfRkYVqhBS4GqGkpJWSL3XQLTluK4hUnVvcKqbGLX0WF7dIdTTn2cy4kJjR
czBMyGrKZirLQzrMuttZKjOiICGykyiM0Ji837lhbZyEcY1EpkuZXYKnRMxIbeZ2JJSM3mEkptzZ
50qpey93RjQfq589cr2wiZ9Cz4Ml3xnF4r6edWu2qcPpdCBFZQ6O0WxubHDg2tnwHuU32lDRBXGH
bkdgxOxj23/lbgp2LQAghOGXNIQJ/0HP3NTzy9cKYQ7vOYWc3FiMKlBjsUd7/bMdQ+QAG7T2q3c/
YSX+b01BhW87K518Wy7MciAikIVTQnWLX1zPx1nFM7+8sdmjgoYBSDfOHKKHT5q6NRJeY51/fdam
V1nWYX6p17hJTo6Oq/sqJzgb0187Td5mTlef7G7JVGc3YSj7nHHIxZdUQ+R7o3LIrqPoquxmoQ3r
e0tyhPi7KI/kKXy6Ecgdx+s+eGzgcseYFNot82MF3khn8ZvvYq45tqWH0vIM2LucPye8AchXZxUW
x5HJ2TOEwOBnQsaHDn8qXflpo2Gc74n5IcoTfSzAZlj8NSFgAyb8TZB4DZtGt/qLyyK4JyoXAYOP
y+PFWI/8YTQTUjwGDkOv9uyuYmW/CYBlfKhcNZAbI7rSfVLrnPpHxW0UIgV3ZN41h3HKC9siQic1
YQQehoCQCr5SgViuIZWfAUnmGjltIELnDs0KK3zWha0IfnBFBZIfgvznE3qcyRB3jDR3U6Y94wf8
jBYcjugX7NKp2wOyrxYNRUrSLeG4K3G7UHnOd2FDMvdBWhFcIEtE35MBqbkbC9dvPqgjp4xMe86K
Lw9IxhsYk5FYkLj6Z7rJHis5+29YMsy/hBuZqAuXjgCPOMlcBJ0/hGgL7M5rYeFhTJnr/+ivp+U0
iwxcX0MAyBuabA59DHXcxm0k2ISY1mNKk1itoiuY4PUPqpT1C1um/wesMb+MF7DWYYKHpe5gkBDd
onQw3aWEuayndaRk2OInwboUUgp+EBHtrnzyYTifSOIYb05BmvNH5saZfkI9VQlkLlRc7b1KPb3e
QSt0lh1uQYOfnAgV2H/ujbvVVXRJvNsGMGCHrqr8bhtt+3MDoAm2gfGz4hrBs3IAMhOL8qwEfyrb
RKgyGQajtef4BBnh3gNwzbEVTp15XpuBlA1k+ikJ1iO+Nt4GEpFTrtDffiOcH4zwrn8y8MnErzkZ
Im5v1ASEpuBLq3edX5bZw03d/pu3hDyZPiuWLRiczGMVu+Qnz21zkNV5RDzXX7wsiD+HyJOnkVgU
FqSZnO90mPXynBHKCZONmh+aPZYj0lXSkLV9/eYUWUkjltI1k2WLIX7vTyVhO3KcvAHuWmKbP3Pn
dWbnt+6wHlnc5sslYK7F7h3icvWDjjjkg8h4v+vPUgMSPOIr8O3hFg60vKncmYZtlt/Yn8AtSBNh
rdVG4bOf8Z5TuUqNZwx7P5ClAIxBlzek1W4ytCobUTtk58Yx5dRFh2XfAuJFcx4dbtc5MJiCJC1P
Djd1q+96rxXrsoQt6NJXW5+gdW+7EtA5vRRU8skBjpZ4rmPQmxtx+5YZbJZDesTek4eMOGpO1CIe
LEoiW4o7IYLyROwkWRW0SGt7AtyDUCCjtP/MFoOZIeSkPU2oXPl9kZ89AaTR0TfssRTvTKxbSp6o
Iw+Q9dJyz/6C5IooUQ7sy0lB6go4cn9bb0F0N0qXfems/Q5S4+Ase+H5rf+ULNPKbYOTHzEQ+unX
IfEWnIhr2t5Pgus59BobHhLpMpliIVutKH0LSd4tmo/umX6iw8SLj+hfULZ+eyVjwJJVMKfjHe99
adDliuYVYQbB3+g56F86J7cRQMJlTPZjrdRjxp5whZ+JYTTt2vW75n2P6a5GuMaM5ZWLa5NFHyAU
mLYR1AScr0QVmBOeG3bggGRg7rW0f0iu/NDLjj6nTnXu6cKmfQdpuRoPLE9Sb8/36mJ2T2zAbqkY
/XXfMt8J+11Xs2nRR1QdA+ejSEFSus9entHltZ1ynONQ+0t3VF7Pp+Cl7BJ4FGP0IZmziN+jVLag
2XJQIjSCmdNOpGlk/s3wXSJSoEjtQGjWAs6r4GCjsbJzzyvGZLV4Rri4LA9Zg72KZxmMbT1ODZcp
SQn3LENHBqIjp9sRQIL6YsnhIYSlrx6ObQVy/oxkEoVVmkNU2CqcGq83I1jC/ey02CSqqb/PHApc
sh0XdjvO7A3MhuOBqnEoPMR+hBzEOIXQMwwX63Bh7DDBcHSSt1bFF03+LbD6PogfmarDALL4dOze
BHKdf0/ZQGYKZUMCni4mlfIjyEVxH8ZwDEhkxjmDYRsp+ODLLcNSjvPIaYNviaAEIl6LhnfXMy9n
xFAl46817kk4YfIQXEjeIH2xyaP46uZOEL61YhxPBRkg+UYHE9IIksAW1GSM5W/aANutUlRHmJ2e
vWP7mphn4EcQfJnSBw+lKwiqqvGm/VtJuRx2CCit3IqbTeGky2SGaaRCunAH6apFV+XLU5MsUFxH
RdoABVAVBAfql9E+NqQi7QsadLOPAXH4d30Qdu2+I8hEbqYRHMEhzzwqrok8tew8g0X718YzCjvs
iIA2yQX8r1vJjzsl2oD1hthCosqJ5VO6ntvJAiRMMwp23mRJsDqYrC4+DmxuWOmaliv6oUFPYny+
jb6ZTnne93/6bB4Uiibynm8p3+AcuLe7sU+bO7yzbTCdNGl8/SUXXuGi4+E6/XDbBvdBaWEOIclq
S74a681sNls8i1uE7gAcO9qYr9Y0+YTiYGmXCWEmeJfPSBT1EZxYKd4kYvD8GX5H1D3MgLBWzn1q
CzvDXNS3oNQ0wmbnsXpmtrhCWkCvhmd40zJoy150aVAfGHK1Axb3CRVxRu2OTymPe/2AZ4IcIDYA
N0bLSrjQsq29ni1Dnk/9zbdS5mTapTkDRTdU+teSkjtwMknAmbXRBbNzkuwGom5Q6XL8sxkvFlaz
0V4WQUUbxVMpo+zgJYRcwmcZwQ0/56VwwxuAxenn5xCJPjKLVjXlsMmJsFziAw1GIdvdutThH+UU
ebJrXWftfzckt+W7AkXyA5az+SV1osxu8Lsy6Jnp4oNtD7n4vmIg+Vx2FMrsJnt78QMflabCuP8c
O3FKN2MJaT8QmpmdDaLp5dhAqpWfDt16RkYL6p9sOzlZDN5vTQu4lP3Ur5+rtAhxt7zcBSBd4dkG
9Swcsu8hHctb/lVodfvgM97iPmQAioY9UHkRsS5FUroMmzJq0LMIk8Jjkwkj4ofRIC+5BlDk2AiW
EfrIHXedkgcyup2ANAviyesHDsBIIuqMFftHjPSAtbYdx5IkX9zEkGUAU0ED3dG/1aO38Vg4Qm5H
x5YWfwMfFRqnJecyOnyytgCo5UQ3IkmkDkicO6edveV+rGLV/DAMnJneRK7QmNdrL3WPFfgjVHoF
hnYM8pCf12DYI7/P46/aDUJvL+dkjq8eqJWRZEt3TqL1Y+a6+klQw82UUb0ofhHugh9h16AQmSl2
+8J9yNLw5p2i+X3rSnx6z+wdffnR+IMDxMOTk5ve1WLt1H6ewbnskQvn4z9JDyEjlqoJbIxu4vJV
D+xtVYmWsY7g2FLp+MljQDy6i6IpzTrMdsUydQ+4Oad8zzlYVI8AoiRaQhB38V2qkG48dS4N9nc0
93Cf9m4v54jlMbLOBK88Sxr9V1FOeDfpb1R8+NxseDxGpliXUMBc/liw5iGBL/tGpOzdanZF1rLa
a3Yepu1wT5EP+4b/Irjhr3AeVx2/SuwNLBVZsaTmWLNanr57GbgdztykcQ627rR7DNqBmnkFC5hA
IjJkbOx6FGEh4VdBZAWm6ZISa+s5ZKiw505MfYcKPIwJV0tXycIFVcsUn3u3UwJuV6vt8l0TG2yO
k9SsSCHy4kz+zDPqZoSXXhLvJlk3C+JKG5Z3c956NbnpCR30FMEA+XatgmNjGUUNCB+4BKJHmB/c
Dnj2XFZZYSKg7lbNhP20T0FZmqkB6gKYOWi845qt3fwAg9ZIJm4QchD8iDn8PTPyKPZ9GS7mOOKx
6Q8N2uxs3pZqKEm8h3QjXsgOIlmT4ZTXnYXf9OQKpzIvOPOw9PgATOpoYvAMatIxJIfP9GaYKVYv
BSSIGAhNfkh9Aw0XHsMBqmBb5acSyIOsMWBwGJKeNhmXt5booExsFnbjzWc+DIN+1S1CWfKWOk0s
kTWkXm7rzCZ+j5Wcjpb9MZOwsNmZDGsJf5NtxXc1Lnm1xW3X280cR0J+5kHSZcmV98b42KJzdPk1
XgKQ+RviQjilGQkLMvxi0UVQyzSIuE2QtRoKZifJa2AdNgN4gleEt4COueGX6bi4P2ZmH/4d+4pc
/NMVynqkuLMDvhixtAwIk8iZhkItJs1cC2TzYBuNPPlNPPpIDBdWCpdSM2k9WRmkN7ej8DnViQoh
8wrzDBq8gZn/ViHl+FNQx00/6BsY+xFh5AUjaSgtlBQJoaXnyrPWeR4IwaCrkpaHXrqt1hr/N3v1
ewN6XD4FPgSdEaYuQCecoHUyPo+UX214YZrdA4rb4vpMwe9U2H2L9MFADLLZA3DC2gaHGsha2+7x
/XoliMVKGBFswebjk17IPrCo14NsnQ55lZniM6IOmK4BT95wtFVHNkUZh6lljV714Wma3cEeG+GS
wOf0ElwRYwuMrtZdFtKVbpTRM+P+YUIGnKDj7PrSAw9mg4BE9Rja174c9Xwu6K1Qg/IhlbsSvRqL
ZNQKDMyyIn1GKdsy51dTTrJRS9uwXfBBNLuqoubfOTYcKI2YX9CtJRXpdCinvU3vL0NyYmCjlpNh
8yd2rLTEq8cDFJ4EocrfnPIMGctMy7vaHwix9br1vS2EN+5FmVcWW3iPe0tiFmGmpCJUBLgNmIs2
czKdiYiK/vW1T5xyo6Kg/4c8RKkvWhu34StBAbfVyFjUiXDl1v5CPUfszTj70BXqrC/NgbkeDOS8
7Z1tTbQa6z5/ciaWeZxI/a7B02cxmqyB/M4DW1/RhmQA9fKVLsqlaqcgKtSMySP2MLMFIEkxjLd5
eu37rg6vQBemGjdzgY4tJsTe27OaolQzcUxkiclSHizj1BnqzXpWK4ci5EakvEHy4Qx1up5KkI09
z7ZbRVdOAWRSwxQMfxO2jq+iEDMrXxxnKOXdmnq4ksg/mE1RJzAUp2HbBHlQq82MXQ6oxKJ5BxyQ
p8QrhTr84wIJUE+LTyGyp7rRCFBoUJIL6TJmekQqnqXnPlSDuJq5WNSeZIjkdz/JIED9Sw94D7+8
fcsCxJVfuoqZylUKnNYuUuwFDk3uOn/iQBX/BhzlFd+G2/8enXXBUkXmX7m1KL2+gcVg8SeHlxVC
E93yNyct2mcsyaV3Xklu+1vEuqlBOUEYR8/XrCmJgbH1WPNl9tpD3/w3TGjAoJGG4fqL3KzksYb4
tByjslTtlg3vLbymFqbeG9KcCZnpTHVCZZzIndvUYcsMFJHjr8Fj13QYOmKpHteByf4L2ypSOPh8
kprjlnikDQsDdaRFgpaX9PkbCAX/P1Wn2QlJNZh7jFvpq2zHuL1k2gd9Qc4OXHQdOOJhiSecv0SL
ls+TkFN9KPXiBiQshZIoPVC37UbqtH9pqzlnOM1hdMgQN1fHIK3jx0Cy2j5NPtMuYneKEFvqRFTk
3ulbDTxKJpHY+IYB9GNSlVaDGh8l5oZ+CBjIxJmz1W6KBYEMAGnOzFjms3FcnN6jNZI2oYox95AB
3T7A5SVux9EGx6mLeIiQWqwxxFCE2jlWXUQqRo5SIGf6LDuierqUPTTBos5THcxACeHaZP4GUVqM
KhOn0+20xtR2aDWv8VcUY2TbmchRz+iOgNaPlY1/taXIfqSTibuKMTmDuP9DupxQIdvP1/V2IOK9
R5RYLgMM9iFjlAaOt7pTYCrQhw29uOmk5ygkAwmcWX6DFg5XWAMGuVm/ctvovLR/XZca2JBkAGXD
1Ol5IorgNmfC/YcUcJJkczlrOeyEbtrlirY9bu4Qp2GJmLPkk6pv0YR4NfHriNdDXaxKSLzC2ZC/
V87QfGeEx/9kUDbdyy3J+dXpkFxu2TJWl5ZfKd0lWMkZ17jkbbzWbh++xZyjz2rOmwL9F4evQIPf
idcSpG5zJo1nOrD341MOIkMQod8ouzWIz3uKG8CxM/Dn6JuxlY+cA0pZcRQq872TaIP07yrE+hOw
XCJxcVyzYwjBFleeU4jgRKm3sKYM+e1JqBYxVlVenZAmV1izKxF/EO0Vq/5uACQo2Y7zpDA3qRXk
TpkzMyOBab3YcTLwtxDa3yO1GuIz36APtNlF+7yrhMpZdDQhHd3s5BGQ7qHo3euAhzHdjP6Mr4qb
t3pYutRO2BOsC5XIc6udv0LXuVvXrn0bg3z8wOcITid0gjzfm5g6cjsO7q1DTOPmT8swCOZJypDt
s3Km/qdbBcb7cLCEISEWyXRwLbxKT9847xjPAh/W37FdeClHT7bzhuWe+Efs6fKPTWs13rVrhBxz
o6so/usi4cnh1K29fwpSkr43NcAdTlPU8N4BGXlQ3Y9toKpDT1vnb33Tqu5FlhGLcGLtwgPywJGM
D6Jcby9tN7zaGArLnjXqDSWIiIKAJOp2EtTgv9DtZlXi4zhC6La1g8QwESeJ96lZB6u7njSw+bXC
PQ3Uxk9KYnsRLWF2diawPn7kuOdgDAviXPKOslgPkaquyMrICAU4Uf/NnJVpdEph/xLUMv/ASRZ/
R3Dw7L5auLtRc4R0psNkcLansnuMGqrEbZxMUNProYs/QWtjPwLbpFnN1VHLMChmiYfoUQH2Qdc4
7pTxycIiqKoot7nE5U/AvbmFEkpHPiP+YeGoU4KYZ+K5g6fS1f4PwIAJ0Lns/K8iQU9ywm5BR+zX
iH0I+1rMXhNnVD362EZy7u9U5A+uwKj3YNNO3Sio8A8wUQW4y3eFCtYz1PUZRGE5g0wUZdj4u3R2
8bs0Nu8l1Xw7gsZEXzic2qmeAZtB03CPbohCkJ+qJLxoAEWyS7AViw3ujmD8ZTtank3QYVW91L3K
TtVIl3Bd2qQFEN4xAdisNEBqnzhjZg6c3cuZlkIiBibKVTsPVmLDMCcR0fTsMZj60ztj0UQ8lg17
hP+w1eDT3o+mATZ6mBBTp/E9yz9CpI8sGvx+2GcGTyn9hzepjM85j1+cWagUGFMYjd1dNSr/N4e4
MXuVJFm/XUwRf/Y4JvqfdcFfLffMcgd3qy3ebQK7pV9+tUmhr+OAfQB7CVKCkhAoNMa7fJFje48Q
b+kPo11qBIVIYpx5p6jEIp52z8EF2UaM7p7Z8eKIULBy202+FF4Io8F43buG81ofceE29cOCM9TB
NhnBe96C4KqSJ5K/Uo/J98rQBtXNgniYxSlUB/zlJOJAHdPFNnfkaq+WgzE9rRzQ6LyIDYzxICMy
OqMfGWgmpZluQQM65NDA8lZsVyXm38kadhK3b192B2RFbrl3USQ+qxiT2c6U5AcxTnGK3xkJAd59
1GiKVwYSyE2Z7HfyN1O58V/IC0ytHKiJSMBZcy3j/dGCbSDBtVuemtvxb+q2POpGTebUuIyW2WqB
sDmx3PHiH+K9EEOCK5T6UDcJQm+DwTc5kaCz+CzOZSeqq0rGYfzhgvfSe6AQfF4Zhr0bRKeWL96t
Xn9GCRFHL1CmbhvFZZXACYqFx/pwc4wnB7uC+uKOiwPvJFWM6JIqdnw3S7KkxzjG9L9p+xlTGR05
knV6ecFgJXFpXjQlI2QaXQTlNguoebcVCiX3WdHUs1soiVLPHpMAgyo3AAipfIXsTFEE9RF4QxCo
ADBRszxR9XjkAgRQoe6BO6p/PYCO5Y4xRtC/Tq4g9I2ZeIuAyDjmXOZAkn7ZlNL3o8ExoU9+zHAI
CVVlsZ4n67RZYuWM70migvpSWwS1WyarjSDequ3CR7+ee7FnUCm4G4inrP/zXFaCB+RrCsZpUiWM
QH04ni/o26fiPCWWkRnzmBDpU4y0U/7yEaB+jvjB/PuO1OLh4EYUGDAUPOw+S87XdZhIbr/RIrrZ
tlvMfQkJ2l2H6OQvExJ836QEyDvEgLMLLJ4oA2SpTtQkr00ZLF/UFcv0qw0JcCaiyLrqiALOwzLk
NDIoN2jNq+Y+jqs+u5LWYLKHpmb5swsBGLKyxutRMdwB2u1j2MQGCIDf86GrMgAP4DChx2rakKgA
3Gr9XY3yZeh+zaWKstcxn1L0/XwtHFpLxjKeayaMnKdUu6brXuk0LNGjsRuXbKCcdSCIopXRoN8b
DCozEIsRzzr/JPDD9yEIl/4nC2mjTxihRnWaAuWm71x5rvPExNxGzzLO2v5EGUOyoJ2Nj2fcd7lS
StXL6mlGm53sbzsf9yQUnre9TlFu0VOzzmbXJMggiSR286hUFKeUOT0xs5AunA7RkTwwm7ZU2B5h
RsGliTHc7LVK+/IvQAK4FnNi0o9W2vg8S2wsDJQ8crEQjUy/Pc2kA9Fca+ezO2V4wv5H2nksyY1s
afpVrt11w8YdgAOOselehEzBTKYgM4LcwJIKWms8/XyotrFmRoVFWnHuohaXVfQA4OL4f35hB4Pz
3SdvvVnXANOkDyUGh6jr9eY9UDhRJEnMXN0sJ5izoK7OwTOxFgLwxieKBmCBLQ00Icw380bWV3Mv
usWtqkJQJTzonrRspqTEVEBjRVrner7xXaRMYF4jnpFVr0WFQeBAHk8DLhSskxaCSp3q8auRR+nj
FHphiHAqVDA2oWLj3Iwn3mEsOR+RRNbBZxHi+QI6Pxh3BiIHlEoNC2oNIY9qHtKa3S8RvNELfOv2
VzSUsJEMKPh0lMtI8Z/gkAGgbkRYllMA/kB4jQRZwSb26SGj9dsov0MKCf0banI+zPqQOElcbCro
9kd4/TT3ImccyJlFZ/gFTo1JYBBZKteOIr5u2wOMv7Tz0uNpzGy6r5mkd3gaAmymSaG7A7ai6es8
m81iqTb4xjp0O+sRq6DhaTD99guZlfkvs7GTbz55szemOXSYOJYQ81cjhzkyN6hFr4CjMK/qqarL
bY0Pg7H1sjQ+el2OBZ6E//wlQqf2bMCND6E3Qz/ZDEgW77OQwKyVVxfwrzBxq783CdUKfXYzeURK
a714wjJ/JVH0V1pT17nrWWc17OzOqQTOlzIhGhD2Md27IJcbR5rsiyPU02RDFzm71TAzcT4i5rha
wWDEU3nArjRn06vQL052RXoR8kgaGbHPvkYqCo2jTDuIhEw7Zr+d4wkZRRVCXlvpRnAj4LZnpCj6
7OJXbZeNsyZNs/5JnVVEW3PI3YgCJse1M85N97aFdChQUtl0wnVR8qwV4TYR1wrXS28cK20RFrFf
dYRFQVzVAo4KfMXY7/dsBtnPoa/sb8bAfrsYgmfGTVc61XeXFp8Hhy/LSX71AOS3gYHz1bab7eq+
taR+5swJnCuS+IhvmODNYoaR855WHfsqtzcjcuvrGggUe78+SJ/rqiGU0uS8JtG3oGm7lbRcftlN
Z3waYARfzVVpfsRTeXHXwZapoWeWhBBOONrXgxeb2T7yA0RoU5jq2zqdvc85LhjdusPHAXZjUSAb
iUyKFFggyHs9OoIPBqSZ6nrItPnU9234WPmSszCwCdDCdCAY72XT5xhzQCW3ViHmZLeI+uZvoqc6
X4cWWdcrZ+QWTodVoqi1+3F8GcSETyaXUfqe9Kxr2NlWDiYcetm1guzUr7tatY+01apPcTAVd3FO
PNYKzgzAmWrc5jHF9RGYJnDHXzKJ4Y7QCXP2VtKmxa4V5JPvDIME+jW8cwIsdTXOX5FPVc+67gNI
JGLRBre9zLMddROJ5qz7ol8Lg3Jqm6toHtZDpLG3gkwnVmB8yUOciPAbsicXjGgoVLRBwxg/eVxs
XapGP3vtLMP97sVtH2+YCWRklVzJnjzcfvgZEh3PliZCdestMoX1HGQGSNtcJp9rb4KnkhmD+hCU
Mjd3HpVTtXKbmA00qAGSiA1iX115mJMd63F0ER87fH+qBp+pwYEGQYi9AW/2rozkA1mI7FMYcsnX
gD4Rk6ro7H0ztelRdWZ6xLgl/9K2FsRKKSb7Aw2H+JOfO3hBtzlw/XWfxdk+HXH724z0tb9Aw+GG
5LsVVP5hhgRF7RBT9rpmgfOmCds8vMLlgeZ4g7y1v7Zzrs/ah/CNvdNEn6tmMWLPVJaUAwTbQLKS
rsDNmLsjeZLJ7H4ny70esDFT9THjtvlsOQahywhANHKgynqcUAuNWwMl1tc0DPuPg0akR3ltKoq2
PrPnhYgFCoalXPrZEDC9VkhHBZzIIPCGDWhPE28FJCCInA048KrpvMV+nW4LaE7hyhfN+qWh7uQJ
1uMDl91VUAdduwYc6kv64jABthAn8Hsm1zg5KIK/xGpOBmLNk7rR2Mr1IckQVeNzBQuwDbN3GVvl
vXbn4BZiTDlu8L+Pgy9xE1q/IqhOzgoOVwO8nraIMLKweI2wargV0bCY/w8Sd2JuHYEmWGXKD/j+
yukjYG2N+weMrbtwHM3sWsYjTiaYdmRYFZkVzp4xF5fiKq/jhXiJBwW+T1Utgq2B9XJ/i1UlzUS7
huEJWCHVfV9lxs8OMvZeLT8dv9ZgQDpHoul3Z8ok7PduIbBbvVoor0mNJ6EXl9VzMmbuN69uBk5R
9kB0qniBbCdh2rgqAYV+sDsbm00uaFj1aEzT0j2ph/jGcU5Ww6o2zWwk+gADOeihyAjx0anSPYnF
BQqhKvDDK1UWOI3ogep9G+I/ptjU1fDLIsEo2EquQi1d7MZYRAllc42UUx4xWKeHOzqcROsIvJp+
roENOmakvZsDeAjlrzjRaI1g9kX3oYu09wRVjaMb2VpwR0+YNpYQPXc7IYf8kBKOG+OuX/gvEPWR
dfrBYO3LlsYlHwc9uSSXcMnMHPWir865u5ll9qVOszy8pYCwP/L9K1jhZRx+Q4JcfM50Bvxc+naQ
3QQ4bADMGwKEIKKV1OzqXhfPPgk5lM9JoO5sVE7Y74zO8CUIWk5pehx2vQmlGbjb3iHHfiXMrITX
A2K9Geh06VUfo5CEqN/UHy0uvmjzlVF9Y6WTh+E4fvFrRPVDniwUC4iqdhe/ag8FtdVxk9zlIsQH
CmVe++gRNwTUGBf5NQT2sgd/cokdW4pOwA53NA8pJvP0Q+gVL1pmYmiwq9T5dRqEC/zfJPAFO0TC
5BXQf+U0qkLYtpY1MksJmMnvRwy3vwf4FBF2M1dRtQ7bJHhpoJOOLNy8vddFNho0MVisKzPpUK+k
Vt2ScOD5P5ngwDk4DeeA67F4ZmfMnoM5r/ONapvpq0R68UjDoVVr4PUKq2/8sO79uV1mDJl1B9ed
hmuSam2xnhtPLH5UPuYZMuiTAGOScT5KqM53qAERVogOIw1enwB2c1VfwtMnbHrAVTTE45GXwW1/
GiXeXYLGKkVLYqhik3qGdScpwMhqiTJ9S/o3UiU+p1lsrNqidTiNFsVYS8CkWBtDbdLDpjpBCiRn
b9jWieHUW0javH22IfcltSMw2xByD7hHVVpXzH8ercxkdXBMzfUtG3twjBbC8+OULVIpilu9ybHX
jxegB1lsRUmLbii1uZZ1iAaualQ3BLZEff+ZUMP8mYt3/20M4wRZUUNMjgHUUK5zMMtsFRIpLtbB
nMm92RJ2SL26iHdrK09eoKzXLw3OezGH46JkiIyJjrWHmTd+DDGBXlYfub/YVLS7QXsS6+2QtsNr
iCvWYS7pv64cCxR3S1xc5FxVGmHZPqBm/djojqsX7PAY7teQRi+WjXoBK06C6W/Cxsif4BWGcHUQ
yKPT8vPxS1hSa63DHKRyg1ejvGbn4kLfQEJJNwZ0geEKKUFwj5iLrpYF8oErY8SxQzJZpuI1WkPH
Q4MfBZwBtLoxSQ+K4VuW0vHZoYxqtpLoALqEFWQb4M66NjZ08fvwCXw5oNwqC2MzooQU9+0Yy3Hj
5Sk8s0nTpr1uSRj9hJ63ucIwUNAenKE70q6lxUoL24y7bdzNPtYLTAlrgxOP9aUzWnwjaxIo2+tQ
I2bfLdNF8XpZRVu62XhucAHFrRLeYE0ml+E61c5A9swFijjwCS9BUsfHoqK8SrWNN4S2CTeApETu
K53VRmCB6BXDXsuh6tYUnxwdyJSrJ5essmBXSWf82kTj4vhSmwiGabnaMBigexDb1XbFK1irjW2B
iQxlZUA3/hxjaINLjCRDb1XlkC83dpLgxSNEBDmkxlEbm7qokK9ticn0mi3c/DjjNwRNRg1kR/Vw
tghibe2JZr632Mo2YTLM13KMo2aXZ0560NMUqlWJyxYEDOqF9KptSo8UaZR8/p6sLq4hoIdYldZc
bX7FXYwG0mxhc11nhtvgVkgpA/ZoD7Z/FQCVIG0fyb/Gbyi9m6feNjhegj7/5LjEn2yQTfjefcz+
/LULh5BeUVFpualyf+D6Sp7vN4ABvEa6sSkBlejlWY94w5T1Br1l/BAltTVAa+APNwiWZ9YFUhIy
tzVFzsZSRnic7QzWdxBZwUPa51a7Jd3J3veuIFNpVEl3R703RnuTK2W0sjmIBKu/w02nMRL5HYOn
+FV2eL2s69LI60/4tOvHTHR0FofZrMVedTBD4S3XXO7oIUT4d+NABcZjVvErstP8J+JyWaxT4aPZ
IHpSzlvDdkIDRRfqDrb1yABT4Z6C0x7FXUjqZb/hwKypZHD2OvaJxqiv7lrn1XZmXaONsSREzCBc
0qmdrr/yO2VDhCTCLt9pKt6fFgBksInhkVNgImt5QC7EgasK2naIsNqfGoimBpIwXcyUUMX5+16g
useWQmUvMIZo3ZVNa28BVGCEgOhxkUtxWvgE3lZ+qADl0FildT58yjA0dFcQcui2wM0hVRkaswks
GbvxYtdP9GiQqeiqESpzmcXZhOk9cGv3Y4ZZFW+bGorFRsLXOCbs7j9ytqPnCQvaaJ0rZ95qrpz4
4xeBerG6OL8VDUkmG7uw6KJbqviauRY0GjykygeMzcKPs6VthAZdOv0CpR1/CuQsXygnyxsN3hpv
Siz+cK2y22yb4jb6EvKBn2hSwRRKOqD9KCwwrq+83IZTni1Im1d2zUgTJyN2CjFPcs8Kw9OIWrcf
SizfiXbuflB8gaGyKMs4fYQ0EzpwVHXRm0ARbM8bGU4dm4gwVe89e2jR8l0b9o67MuU0JMhtauH6
/SrT9KG79SzHqf0QJWZBfxmiVfOVHABek5vQYwbgbiJhXQf49He0boqpgnkErEyfPZ9NEK+1NDI6
wBHzc4nRaK1o3xIXONLrngQrpZKBl9icenBhrxebDovU9wr7kDbxrPHBhDaDlkKxg1UPvumaNG/w
FnDIX4udtAteTEeKTK87vjkK0CpWGP/jkYWN5XNMKDQm+UPpdrdE13n2zu6mWO0dAg3z72haTRe/
CLNsBjwYy8LZYuyASeKN5eHMSv0fyA7T+TCVDipeQM+xvQt15zb5lfbIXHJu0evTgNhGoY54IaNV
4rizbRLUEfYWK8IRG5WQ3LqVAN8Xy+2BGz6avpFSzTPmhxSf/mwP5ZvWHRaebJKZ3XLgc0I17k1M
fqCxHmVekDoB2YnAVYRWixfYgFF7TPr4jGEOycDrMESyjuWCyfaD+ic8xB4OY6u4hpdKZRHlEg2t
oyzu59R6G5vI0nsFtZ68+xqqSNqwP63QXxtfawC3X45t1y9guXWzjrEaoKDKCGpZt5GvDjS1SfDp
ClPCwVOEnm+iAgHNRgQ6tdZ979S/FsowGQCDHS+2J7VChw+VnazzxMJyFANym+vYOP3SDkJrgrCz
kY4QtH4qHyQNyRYdlriCUmgqIIiyvis7Q00r3L69b246TDuc3kHnidRoYR51LSiaa1uw4oaujb6M
UPS/BgTlRdsxt3JwJy5rJI7RF1NX/A5675pLw3yFYIoqH4NgirJyrLBwD2bV2fzT0Hd2VmL8zb3O
hQQ0tygOR4dqdY0DqF9vcTwiIL5QpIpEfe4dQdahryCFzZwbhxY+lMomgQDptZnxJBwbfEZZcfUr
BISd1tmsVHer49p8puaDuRV4FMarWZAcuh1sOC8rpTBWsoWw4muyT9CTlDkNlTXiR9hHkanJcLds
w61u2mWKbGJkM8ZeDOMc4SAlIe/6fuwGawLMYiw/5Kw/O9xoaabCozDJzutNhGBwP8kSqRLS1IcJ
fthIG4sazgT0KUsE4GwP5J9xCYbgjRtBTnBIF9bauWrqvL2J/SZwNlFvDv1aKx8wAvsV/m18ddQq
zgv/G0yi5uDBCqVIRWTxU8nK+oFBWM80cSZmdmm2mMWP+Nauohbz0g3SNvvgCdDfXQ5K/QhhDHyJ
Z0uuOjj2j1gsjd9UbpV3pkOg7S6ih+NviaqxvW1DCBsnprVYG1k1feuNbSI8XquKD0w+g1Ona1I1
QNXwcvXECqctPAt07080S+P4R57mZLPmTW7cY+qU4v3mivomT3L8lV1HV/ssIsDx2kNyfyvaOjm6
IRsyGaEYCW7wO4CDCLsZ/pJsHdtd+XOUHeB4SHR+mHF9C6Nk+j7gYMz9GrZJs1JTEEUrgGHuPlyH
MZ3ldXDyN2Cin53QHL6Yc1s8+IoPBb6YA0TkBr71RIhZ2OVOg3iNM5XTpu+ip0QuCGuUWVOPybpm
vtlkziG/G0FtuO0hIqB4RRDgBkP8KgpMW2US9WgWDIwc0D3N0cGbpOtsQriE3q6kQV2uKAjoFGCq
rBDpSQ5rDM6HEKMIArZQ/iKfI7nNHb5z+ZuISa7G9pbviGwoln603LpA41YdWxFmlqWp9OKp4H5R
nr3IkucMNxruXjl0OPIoPnLFGrmxG5HqrkAm62rdOVI9YOMzvqJfrF9jbizf6eUGHRe+eTymaIuf
6H+2R2y76+cRj3JchkKJvY60HJ4YE0hexH+gfIN9SaW/rfAnLa8q4YYYa9ReTwZXV9IIuong9RNP
5aAjMLf//tf/+q//833838HP4qFIJ9rs/8q77KGI8rb5z3/b//4XXYXl/73+8Z//di0lhK1sD1al
C+AJB5U///76FOUB/7L8j1BEYVM3NJpLK2vveqzwSz/sHy4P4r4dRHFBEJ7taWnayrMcR78dZNaR
0phFJMemENMDuxGJnUYVPNa+ttfWNMPfxxcm3F8edflbf3u0/x7VsUhusWhBSetkVK7uve6wLT16
rts+pip2ni0rN4wt2WARiq4J0p5OHbGndkRJfXlw59zgroUzs+nyVeyT9wqpBAACNukxburpw6Iv
04+UVf4HnFv9/Lqs6wEp0+Uxz75mbXKdwWnetdzlN/32LWVGzq/TivRIhhZS6Rn87wct1ehLPyNM
m0I57PJBEn9zedgz71kKhiR5Wnge8exvh+0hmpWqipKjU41PmQ+w3OsElg4VHx38kTvpIZELDQk6
beqtLw9+Mn+Xj8zgmqamRqgnLfl28MmcaDPmTXJMzYpCtEDhcgMFO+2uLo9z5t1KYTtoQ1yTB3W8
t+M4NddNhuEhDTJuDCNkX+dAAlgZ+vZlwOFxnxO58OXyqIq/9WQKSyifFGuOa9soMd6Oquk2j37u
xkcm+WI7iihzIjqgjKEdFm0Z3l0e7uzLZLkwZW20Ge7yc36bQIgcCOgxyuQIc4jup4zVIbRCvK8u
D3NmbUjhCQemuXYcV51OGDk3I44W6dEvRvSe5OnUBKrTO3M5buBPVaHp7y4Pee7zScH0hK0P41Yt
f/7bk5F4bymiVZNjNNhm9DTohGrOYKRpGwylXXzVVSB6HDy5HN9cHvrcSyVliQXCFuvCnHg7dNDg
RI8xNk9bTuD0Mba7FVa3Qf8HM/T3cU5mqO6TWctIoRCBcIfAuwqeobxVW/LPkBqEEf66RRB9+4OH
A+wyHSyWTU6Qtw8nSz2DFlvp0fWKtv+YJJXZPzpQmTZ/Mo7lOTBWNe/x5CWiwHOzEeHvceT6hfF3
I+bgqajhP74zUc5+LUfS3dAWRmmnD0RvHlJRl2dHCMhL6L0agy2GpsQvXn6gsxPSMwWNUCFdbZ58
rTRVPnBbmB8dVFSfKSBCubWE5eHDFzcuNzxlNRIWXUy1ennkc6sPMc3/G9kSbz8Zexh6DDhxR8zD
xUfppngrsvVIRCcYA39rWnCuyyOee1ZTmJj3wF43WQZvR8TQKiZDssmPcQep16fkuGvrMXsUGBtj
3FjQzAQySt4Z9dzeaTIlaf47Dmrgk1Gjyp7LocnzI5EqHg0WMZff8CAsjy65Dd8vP+G5d/r7WCfT
k9ZuMSJy42tGVvviGe1iqlWRTDwiIH7s0Zs//f8NeDJ9PKj0wurj/JjptObhDCfKt2iLymfZmPaX
KkfR+gfzht0LE2IACy6WJ+8zJEPSLIm6OxZDau9pnan2TscE263nVCvc09zYqW4vP+a51WhqaXPs
mlLZp6sEajjy17pLjzSDm2pd+4TLbkea1++8zrMz9H/GOV0TKo8rGes0xZc0fKUTOyFzCK3HSCdK
fyICdoiuifB13yvYzk7R34Y92T1bvD7C3m3SY49XlQQ9yXx4SRVNvz2Z9Hb0zt52bjiOP609V5p8
ypNJE7ZYasxRlEHeE/4uQSd1TWUYYDCdRZ8uf7hzL9SSrHblaEcQAPJ2yXMclgEyV8pf0x6/L9qD
m9yCerBKdbDntnrFPbt75yOeW4RsL0oo/mfCjXg7ppMB4KuQA3CgG+SuMT8qr1E5ubdkdQUAiHlV
f7j8lHLZK0/rM8tCqwiHxfRMbb4dcsKusHUMm2NJt+GrC++g7vtroy8gZcCkWuAhhKvgQSNdQ0OX
7U4NS7Dm5Z9x9rs6kLbwzPRcrZY//624mb22Vpml46MRYIuxwj6ju8VdByk2Nw4w18ujnf20mmJY
SVp6fNu3o6nYIJBwCuOjDzX5GlFwCbkekfGTk4EAlmmlD6Mn7Hd22HM7gYWj6FK/2RYC67ej2lim
LWjsUgmHAjHB1DebBiRx3Fx+unPvkkKGClijiFLyZOKmqLzhmfTJ0SYM6LYb/bLbjclcSZgJlf/O
9nZ+MMVq1Ka5lMNvH6ovBuIuvCk+4mZqv2IDbdyIInCwahXd9vJznVsctuUI7vl0ADz7ZKjWmuBY
GRZfTQpNhjyNn/UYVtMDeR/Q6REIVu98sXPzBDjLVrgcaGGJk+VYZYXIXOS5x66tMWsOi3H4NjUO
MEtnISYmwK8e6z14DJ7Ml5/13GtlOaCst7l6C3FS4ejGrzgQJcU+iD05n1Ept3OurGGjcXt4ZzB5
djRlEsFNyDMz9OQ5ORH9fIL5dYTeWq9LQPJPpnTx+HAra28gptqwCXQovp1peLYxUcYFMnT0Q4NI
8Ja+ocLxiIg1WltgvS+JUTnXl1+HXH7B6S5FnbmAMAA8lNBvpxnJq0VK4Gl6RD8PUdt3yE4z6vln
gkAd/ppMIO0q67H3yKvE/VO2RJRw7zN3IWkYl3/LuWXM9dlzWVwO+NjJp2mHQUgczONjWhDjiKGg
wJikGEQT/sFZ9/tAp18lNscmKQuusplovs4lLi0bs5dSXncFzPN3Vtey+5y+YZep60JaMBWy+rdv
WDQKjqauQCHoCxVriLIG3KPacWn74PcGOEesJyTt6B4jomZ9+Z2eGxz7oOXIW6635rIQf9v+HQuE
hJwpfXDxjoI5HaNPfyDdwTaesdad4n1FxzO+w3M1aT+FLqS2/eUfcGYFUN4z/8GeUMfIk6fvyiGs
G37XQZk4VOE6m3bOld2q/AUKVWj988dl+6e5z0kHLHJ6n057/B2A0Dy0OF39jOkl1muywmFkp2D8
Rxs3b3C4yYOh/mDUsPX+4PwzXWoMCg06tADkb1+3OSIgTCrbO0hY9npBrNlaAfAr73GSZNb4Nizm
J0XKX/7O2XRuq8GNxrQdFxYPTa6Thbyww6qYzsfB6R36bH1nSraYYPYeygyS8Q7MOMifUA/BOdTe
YByonpFMCILztobvYdpttf0wfghw7CFppJw6624a0TIcL0+I8z9UL7sv65zd7mRKWrQK0Zia/sHD
canYg9CRTS1UPz3g5yGwN5loisle00HT7Th3175YqB9hFI10zste+fug4rgixNpL3D2zQe9lKuJ3
6rdzExc0yOP0NVm96uR91ggTB78U+jAYqDZJuu8+RERQfMdApZv/edlkUgrzRf7ag0+xtQRHzECQ
pH2weiyQaYPN9AzLapC3Rp8HFc6izRDa67KTXvTx8udYHuNkd1pWp2JlWjYX4ZPHJKxhNKlAvAN8
dlwVupa8iSGV3PjtHA7Mx6ZWxS/U/unXppTp04jveHx1+SecKQYAhxTvGnENhgYn2zGR9AqBuO8d
YLfRo8UzBm1xWdifO39GFmP2sf6Kb3eiri+Pe6bsoSrG0kpZFovmtFglObtD4if9A9qYAa4JZ26+
WMjhfR3MSbTHLDjK33nWZbs7fd04DUvJUaDpPJyUWrOd4PZS+v4hwVY5uil7emxxUpgeiX/IYVE1
djX9JTTUOLCF/ZfLT3xuThOnRxPAA6WW6mR0vNFyiUbMOMSZYU4bFHYphFpTV1Z81dttPb1z9Mnl
Lzx5XGx8eMuO5bAh6pO1PvTMHsLWfaDiRjYwCbR7PftJIV+CeBRPfVVMz3E7LXb9UQWrbjTjK23k
2B9mhAnzavJCbA3ti3fA7HNlDxUPELOQlvX3Q5mkEkKnSss4KDw3XoJ67u8S3g2tVewb403f9BkW
fa2DIWGeIjKl7e09pCH+TVgbLa/r8oc5MxU5iIW7XF4k6MzJueG7wFQkURqH1KdlwKVQxfbPOY3g
yoFK1RsK99F8Z/qfmYrcwqWFxwwtKOShb8+qzHUECYyBd+gq17opiI0n2paQa73xnCqBpkbUVbMH
/Ah8iJ9R6r9cfuYz5R6PC44K8i2kbS+T9bfSRKYk10HIcA/GkGSkkXolmuOphy91eZxz75auhcKq
ir64ZZ5sLxLmXoU0wjukUQZvKp+k+OCGPbkcDdaoWP8Xff94ecgzO5rFngJ6w7hg3yePNsreK0IS
DQ5wqZrbeLCGcN9GZgIdjsDBNeQpWsxFMLDrXB747LP+1TtB2c/usnzz396p6qCweMPgHRpMpm+y
0q+gRZk4FrvCdT/3MsB64A9GBHpnO7OkdPTJLOppX094WvgHvI+9GyMygy/IaFHQANriRUzoqdxd
HvHMJsZJxRV86XtxaJx8z7orIO36rXdI2Ex3AabTt4kZfUrqsft8eaRzM5RKkp2LJWmqvyqZ394m
/fmqpYLTh6m2ow1KJHJFjGGazT/4ashU4fgKOpV/2yWx8QRnzwx9sKum3YvWrsI12gLnyTLwad3l
hSG/Xn6yc++QBQEp4q+m7OmR64yyi1APME8WZzzEPvQQ1wY0KxRsPYFS/xzLsJT0eI3giwsS9XZa
jmEYxYRrA/5AaoNMWcwwicIBgxOhkaRcfrZzX40T3YGPQZVJQfF2sBi7ZnywI++gmYxbRZNmIR9h
RvkHX+33ccy341h9NVppP3sH3JyGp9Qj8m5XWAhQsOhZ/BO02WY/Lj/amc+2dFu0p3iPkprt7ZBy
0j2xI5Y+GKb5avuJd5it+VAnlfN4eaBz4CUjaZdbKCc3DvlvR8ryERsPbLoPniZKMmtrcUf6U+Di
61vne8xRiHtVHkLbwoj0QQ3w6s2mTH9e/hlntjMbNIBqRVGEuqdgTctVjqynkXnTYkdvxY78PJDm
uGa87F6Sf/rOY595v1ySAUpBagRqvpPNrCAWNep8zzjgqE8BPuvgMfFDiZ2N6XX/fJoudadSXMDJ
5RMnY3lJ5We5afsHY85xUif+ayIxN1oQ03/8EhVxdBKgjYITHOLtp8TEj/CxWBoHWzewb3GUh9NZ
Z8porojVy5vPMoZ+/c614kxxwZaxLHcLtgCtvbeDIvbxg7qdAxpCBFQ9h3mgt9IcySpRA471G2JL
zPCuDIOIfOqxem/inKvvGN+F9UFTGCrwyfwlcdOpq9EPjgheZL8zmUge2oB+iSKA6/coVWBeA0tE
cDFzwoCSMc2/IILGVhpZOBEP//wb8FNoHHsUisI+WbgO7BAzd43giOwExaDEP5amao77RAJ3Plaz
/HR5QPPM0oH/AlOZaoBj0l7+/LezC/pbiZuUywfQBk7A4CLqmHEJqq6mQYYupoNESgYPUDgtssTL
MraPfdr3M7FpJCztBN6b8VVAlgqOBHqW0T0Op5jQDnTD6p3n2Jg3ycwOcPafOf2Hw8gJehfrxpAf
dbPIrThZRAJ1Mx2gpfql7W5LKB3BBwzB2vrb5ac9N9uAsgTIAU4XnNRvHzbA/qoZ7M44EEvuuwmM
zMobP2Zyyj+Nfe4+ZtLNrsfUcT/0BCVtLw9+btPgeoPPIb5+TLiTqVY1sM0jLw6O2MA3L36EeQ+R
bnmzSkA53xlr+btO7lMwmVxKOxeEi8vL2wfFBAIVv5r8AyYSXBFxWvBrrChwLsKAebgjrRCZu0Ie
3GAOPohhhR28Hb8zmc9Ut3R42bXYvUzg+BOc1jKbrp7a5VKHSRkJrkRdBc9+HoonNvJ02HSI0u+m
Vo3Zr3/+pjnTlwYMLwA48e3TB26GOsdt/YOPy9vWaRDQEuuKFk2Eat5fHuvcCahcDy4SwD2841Ng
pKoU9GJUM9Tw4YxVQ5n5H4QBeRLDnXh8kAVJUDutWxOPMYUkipBCeMuoJOuxfAeKOneNVhqEhJYT
zdm/kaJyglIlSV3c2x0dfeiIZ3swS8/Z60mSTOgb+bNLQAORGg7OLpmyXpyUSNKmNmaWHt5aq2gM
Cu+dc+XcNOBjOKAG9DcpJN9+jc4DMOh67R9KM8Mg24HwLK4KYtvFiliFUq4EPoh46rjuH8w/bXsK
QJ4a1j4lbwSuV8mSwOVDlGrke24zdh9FuGS0BcD369mAbbUleZoY58tz4tyeqmHAKRJlFdyRk5M0
DAcV4A/oHawEZ0eNLdFKdGn0MY/lNfbqwzuf/exwOI5Shy32PafXDzEXqJzbkOnu1dlnZwQAXZWx
Ya5HFweTG06+qL+//ITn9hc2UCpnmrgQt06WNi4LQ+nFHd+0J7p5FfkOKak4QyT3Ja04FHWVnSEG
S7r0c203+c4OW/18+Sec2055WnxzqVVw7l7K+98OrgJBVlOPjneIiHy46imSWqxM3R9dHPbFOyX8
uXNjOS4oEMAH1CnsEiUg6c7I4yp8Ua6Q8aHL4RAcf2QCGosk99p4dOYWT2pdwvL8gy3GAfRRDhgB
HGTn5AYxGQUe5x0nx1CD7oRE4j45gWPHW5vEQXvrJANrp53842TpXRBCgt+pAm7n9T9+4wCScD5A
JR0OsZOF3EgICjWu5Id2kYaNZulWezW0r71RVdE7b/zM1+XWKYCcwB+Bf06+bpbMWGMRG3Ccszq6
TvDCwXGSqM2dUvZQvbNDnVlAS5eByoOuG2jr8ue/TaWuFyOxNlF07JHePy4UtNXkZ+ldjzKOYK/i
vT76mdXzVyMVtgXqmr8xPtDDxegxq+jYWYmF0DmORhyp67ZOPzjB9Jeb3uR8E9ls36ACCMPbUXQE
2v7zr7mAMQtmgUf839iQ5IYnZHDAGzCW1jrkt+LTAOHzaDfCemeH+qufdVKPOL8PdjJ12h5pUDea
0RFXPe97BCdZ7LNYdvt6wjafUhv3hxWlBAYiijv4c1v0OMevRsRdKC3Q5YA+W8p51UYxm2skulP9
zhw4N+Ho3yzHFKQNz7HezgErsaH1h/zCSdgjNkt1qO19ZrX4hgOC46J0+e2fnXJw3QU7KG1I62Q4
8vEURDuP4Wqk0bvUJH5qN2JJjWskRJ/wg+103y4Pef4jeA7m3C4NFEr+t4/oh2EQwEIJjrnpwaxa
oRZzngjFmfAVwJ66uOoFNj7XLTZDH/LMc4jG8dzEDVcd5q3XgtoFWKtKICORW1X+0J09yHd4zue+
AljMcnAC2gEUvv2JOc9P9Cpc9RDjhRhLLps0B1IHrowac553vsHZwZb+L8zOhYl08j6wfHazxjGi
oySfM/jYzEbb7mbiTtv9jKXbr8uvf9mxTpfA0kCwlkoYitlJUVD1anIJGoiPWZWH6UY18BWfcIub
3z0uzHMjMYmhkigJb+ZkJFjpCluVDKfPysCDMwHqfsW0Af2YSfBxtYbxhOuDCWkWsDker30rLrfw
WQsCGVV1haF8v7v87Odmu4J0zckJWsR1++1nTduyC61BxEf9NY7q/kblRnUv/TDyCYiwm/f283M1
OWclJLb/Hk+dwNuN3QQWPhXR0bZj2V+Tt9Vlu84aUX0LJ7ytQFn8B/It/i9nZ7YbNw6t6ycSoHm4
VU2e4iTO4LJvBDvdrVmiJFLT059POefsnZILLjiNbgToXLBIkYuLa/1DvHFdiT8QLyCY6GXS1Mlf
RFkX7CllfpBufP/TmS93CRkUAmVmVTZTiI1ttp2r3vrHoYG6+fgqc2naLqVTnVxwtZ9nOQQzRNEM
6o6D/H83eiU+kQpYX6j3DYYFpGb6hdzkTGZEAZVbxKJotISW0/mNmHCZRl2mx5K3bfUpiMZcHgwk
Dz+hkxrn+7QZ4umgBKKX2KWMFdrz70/63F3KAab6SFc4wLz79AcIFIBJCciNtE4u1YqyF8gj0eDZ
SEuDKqon/OzdSNHxB0Ysaehplf0XEFz4aMyeOihFUGsJNH/kD5rmqkjndB+tWut/DmLCpLkIuKfK
vjy+P91zMYsSDPmmQypqrHvRLdk9SMIuOSbogWU3LjJ8OzwkrH1Z1Uq/en+wc9UxwDG8Y2CgUU34
fc7+mNgwCgX9ipIgLg04KbSl8dJSd7AORllza1SWPt8kskBYAaGVNHhVZC/oQGeB5P90TOJCHnEu
jrC/LUjBYPLwEjld6NRSlVdHU4zcn+bdxDNZkmpsL92JCfGPLX2Y8sv7S7Ds33XUplzDaSLzZejV
9nLGzs4yizuzjCRqxWZk9vYNippuvROaE28aze/RRkBhNL4QOc6PTHPw/478u3D3x9rrUa5jFOqT
Afu+snZ0dp3+ASJzAIR91LxPZVAC1ApIiKrdX8zZ9xzSbjBSIFtOV9nG9UXjcomPE0SmryAOoxu/
Q33zpeevwh7cj3/jzXrz78eH/Y3xXBIU0/NWH9cAuUghUiagcw2571EDC1PC+FWCCsbPXgyjRFgh
y+e/mK1Pi5DzBCvPXL/t0Lp11BhTcq1R/v8W4WDzrcNh76bR0UXb5yX+R2FcaPjlvT/dc8UaggW3
/BKygTktR/2PD4yakcPtm2qPCpmu6dZHePwakQekbWJderg1QoYv/LT1boHYYmHseVutYTNsjFbN
CATowvwhgVbHf5GD0cmhFc6+N3lxnv4uCxWjBR8WH+WYwKTDO2J4RoJQ/uPnMnp6fxHOHWjKg5YH
mmcJMquxXCRc2MV2fIwLxOI2de+N/bZpYQ95vaG2BYJLf/O5bfY1VQNI2O6Spv2x6hS94C3pRXpc
PHAexhn7WT8V439mmfeI+FJV2OraxV7j2XnaVGQBVy7he7W30VVI0axOkmM2p/ORfo7SvwxBY80P
EbCmdmsjKXup477sn3XoIrulHkThgqtxtbYIDiEg7PTpEYmR7qnNukVtcvbFxrNKX124hs9FK17O
DGWTeXJZnC5rbZZV2kIdhEKbdGh7YJ/ylVcDPg/1aLXFvvBy5D/atEbK6uNbaIECUwmiVEDp83Rk
a84kDzYu3wS5n5c+T/w79Kl6xNTN5LmZaCJcSLPOrSvFXm7EBafK5zwdMNIKEzEFKzlijgDu2sR7
Rr/JO0fIHbIxWXoBgnQmw6KhiX4+j0S6B+sOFQpiYhHo4enMM72767CpEgSDeELurJy76V6pHIMQ
r1i0jlLsUMX+/QU+M18PyOFCMKQtRUv8dL4WYs31jHXWEQUycytMwdtBOv4/EyjHb+8PdeaY8DZi
Cy2obtgwq5sHyyK0j+wyO452hUPsPNuGuNGoBWEt6I/AP4egmpoLG+jM1qWy4AYLiZLy9Ppsugoj
kaqzU55LvbENgjYJkEg0vP/Qe3Nu27goDpEBzvXCNloCzep48hRyfB4A/EPt9nRZPWR3eg3r1UeA
tYsTmZ724mupGrhU7y/q2flx/Jkh7yGIoqcDTW5kunE7gnW2MXjfFIWH70ROOTna+uhcF1+72nK7
Df160P3vD33ue3IuF2oTJQfDXwVbOzExeJkKIBbxUN8hAmbv+0xIhP1tcysNbboQhc6tKfCRhXXD
Y5NDczpVeFpNgU0WQIMeid9rw8kByXqiGC7gVM6VUhBIAGBBi8niWbt61qH9VWkBWniP4BGH6wx5
dOTztOF68iZtgwBP/t0skUM6xG2NgPGg/UOpB7GZ2JUuenmOi6rX7MkGD1erv7CvzsULeI4WOAgS
7DfNh6ac0ZdXnf8IWijQbxoMQuMr05OD+p7hzKCFjWarB4AUVnOw6U7F1x//5mQNVOMgWvHn6pt7
fe8guwdaFpMXvF+SbtpOQPb20+g6G0xW/oIY7AH/ARVJ5DDp95x+c94kiYW9WPTYwS5/1YVl1hhx
uVgxbFMxa2noSqrHt+OMJ/bX96d6bruBWeBaX24eYIOnQ0fIRdOhKLXHyAORtbG0RvXI3Xvdr78Y
hzsO4tqCAlnDcSMsi0qUQOknzel4lYvWKzY2BbpLCJBzkZ4+L6IN1Kk8Y10grBH0RWMDOCL6g3KD
HFZ5C2oXk1pVpz/en9L5oShEkmbyvlz3rKpSaggvM5Sl5flVX+qvedQOP0THXfoXI4FrAAZFOksZ
5vQjmehV4bSbRo9lmshtXtX404pev2MPRxeu6nOTouJGJWL5VG+EDJrc6eeSdvOjkaINPpVdibV7
imVtGItguHBXngvrZCGgVXmZQo9dfswfiSz61J2FDrH26CYxDlOpPuD57ol+xggB7/PrgLbjfBNY
c33h0y0Han1xBUs8D3TSZ3tdcbEK6rEOgOAjT5P2hfMhvhWe/iqUGdwZWRIh0O4u2vipaO5kLtsL
6ciZefs6+QiiH1QC3vTbtQg+rIx7nidlUH3TunKcNlMfiFvT6YtntwnSb22A/OOFsHrmKuOxxsWy
dLG5SleFgBx5win28+RYeH71tNzTQC87tJhdLbcfyBqyC8Hl7IBs2SWE8yJe71uJVnkvnIy8Fquc
n2hgR1/GLv5mlCo3uEiK+MIE3wYzcFAUKRekOyOuYd7NIqxbI4z1OCGo9oDqIvcVSZj18v5xfPP5
oI7w5cCDUJ+lnbpM+49ta2V6WWk41h47xMq+BZXhy7AfPZGE3mRJBOcsP0Ul0/mwVsZq3FVqgEpH
Nhp4SRzhd3MpRJ7zFRnD+oDv/YDFUqoj9D5FH70Ll0Gp3xhGQDgAQX862WJkYybYmhx7vuaWp5+9
zVukdnG0Mh8Quaw/GusYj+clTWL4sksMPx3PgANJpRR5ChcOew9PQlh6iP2r0D6nAI6Kjx7FZbil
LkhpzOfmXaWwmGXUpjfkDcLpPnI0yVBvcfqprvLWaQ+1sN0NBr7ehXPxdgNx/Hm9E5/BfIIUOp3j
NNaitJ2xPi7lk+vRDG7zKEV52B2odpdNRuUxGdoLMMU3kd1iUF7RLs8+oq2z2rVDVLcJyq310cDE
ydsmVKgeiinTp20jL76Czg4GaJdPCdODZvvpDHPhTKh9FOLYkO/8VHUtvnqCDj+y3/r40Yx5mdgf
Y62ytT7128GcKnEsJmxcdmiXI8ML2BCt0vfP/Ztwtgy0ABhI1JY+6+oVac4ioy01oJwihP91yFFj
xX0630RebCIC6qsLKfq5bQIL3aemx2MAEPTpIo7cBi2QxeoooVxfSzbHNdLv0xDiL+rcenWnfW1S
uXt/km9ybyb556CrbWI4KUaaVlYfy7ae79gZGoav6Yhtt4/dy0/VFPFrgk1m2GPXdCGwnts1SA6B
bQRkaLneaoGxhfFH9BpqQAVVB56r8Pvt2KOgvaW1PT6+P9E3l8UyUdJttPgWpYy1pljkFx4Idlkf
keVvvuZYNaOGXlfVpSL42QWFgQ8T34OFtT7spmZ52typ6jhPtCeDEmupOJj/bfXodaw9fUKj1Ulo
q4mquBC632Q5v2f4/0emn3a6f5q5N2Ps9aoj6vL+T+FTPHNnAK+mirHSUH3wfbbEiIUdllzRApbW
vr+/xOcOjOGxwCBFDTQBVnHOVsivC9wQj4Aibk1T2Pcm1tNYHmBi2I9m9fz+cGfOCzgbpByJqTQQ
12UmERC0OfsoHdW2pBoxlhhl+hQlCR75d2RC/bsBU4b9+6OemSS8Ol4AjA19dl02zFEzqQLlV0fg
+t5tqtfRAXJddQPpEcvDHEmQ5qNpDvAlLmLQ1aAuPO6Q1XcVQ9stmeOxEjLfjUlrNlct2rfyw1fx
6Tir+FOj0TIi7FodEaGOsOWBZ37oVW96eEpT/Hh/Gc9sVh7bfDc+Bsjida6oypSEIK3LY2eJxoDT
HahrQ7XdrwVJfWzyDGoytgE8xsJ2cXp5yLCQDA7v/4iz39KBBkX2we28LsS2qjFSir98S4TVKS3l
8yGWkX9FQjIfZglu/v3xzgQ8cGi+ASKPMd8kO8rQYDv3VnUUOVYgmiTKhR1t16t5DqrqwrY5Ozkw
xSga6hDY1pmc6TTYqkZxTSBKFeZT9fxAT12/brvEuMf9Mr5wHM9OjhfWgkfjhKxFgQwvxmt2ZnJ1
3rd3o7K1LhRqSKqtlo6BdeEYnjv8aE9SHqTxQ1N5mf0fSbkrTK8turQ+cjpwxs1wYJkjT/9q+Ep9
4VKfd5HVef99/Puh+gcaBi0Pijer7DF29SrHpZ0TYhv+p0AY0LxQzn+uvPKSYsi5rwenAu48PSad
QHM6P6NGmHqYcPiREn3zu9LKUu2mxs1r+kSOPEbPutLoLV7YM2dXFdYq+C6Kkfx3OirS/5SrYe8c
M6Hr30GS+dZB6mP+ajSm/72J8k+1niAR/f6ynrkyDdR4ieO/ayvrcq8nbSCTVlce9ahLfwS4kYZS
mcLf+kNq4EhaOUESJpNv1lcJBtbJhTzv7KRhgyETsAg7rbGq9HrqyNAQ7SoKdNCjKErCPmgiP9Rk
a+xUMiN2XfSoW78/63Nf2IE485sWSexZhXWEC2SCuy7BYGhLEE3+vOGOFFdZswisg5f5i2kuxArg
XIQ73rGn3xZGm1XhTYhYn2EWT9hWNNsWfvKXWZf9tSNBlG5yMxYXYNfnvi17eFF/oE9BV+Z0VFyW
IgukKlJhZoSu9YQuEGlQ/GjomCqOg9J2yrLlr1wm+bf31/fcZyWN9qnWufyhr/Yy3jD4RHaIlDW9
9D4hWY6vGyYEZSiEmLZmW4pt4IhL2mhn7jWiy4IGYFSatsbpfNteR8AjjZkvyd6VY7nDw4BL77aa
YFRu005gxJLjkoyrVxA5D0nbe6/vz3vZNyfFrkVdFlAAUE02NB2/018w572hRw2/oDJnP7tJ+zL5
TP/EH/fvj3Mm3jPO8k6ha2G8QdqYWWK3jYfUUINBCWZoxaTUdTu3eY1jG74EV38xHAxGysmLvMEa
kEcNxqQc72ZHZC/YSTX8LfPOjexohmtWFwj6fTwqsW//d8BVsJ+H2eW9jHq3ItJi+ONpY6i0oHsU
LY9ArNywexvT6jVvhvkChOdMaGBogDS0URc60Oqoem1t5rmHrpIVYxcUugpz+T2uHepnEwzBPzkK
8xc2zZnDwogLqBolPSDzqxFRKR+ljZHpsW3a5LNuJR4grRH3U3ya2v9wqw8w8nLxt3n/o547LX8O
u1pj1ePvZ9hafgzi9qUWtXdb2TLHS6bumxcRtbcAiT7jK6Zu8Eqtm937o59dZsrRwCoQMiNROj0p
XTUBjpJ84bkX8RHs4W1TxtOL1O3pYEtv+Hh+zXMB2A5PNP5d72Aku3MtG/Li6Cr52rU13lBWbBy1
3nAuSU2fibrA+ijoIzaGNNf6kWIoFVWBnqABX+g3USPKG6uNRhV2WqwOqUwlxsBJtDgUfxwPvYSf
P4ZefVKsAPMU/eXiaLQZtBqvCbxdoNnOoyQNvLCi53Yt9yTIcGAcRLzVFQoend5/bmfHulQ9piiz
Kfsbsyl6LP00L9jmmomBWd/g+XT1/tY5F/wodNHGgw8BjnS1dSoVB7LQQH2Dbp1uRwc6mg8x4Jet
OnUhTzg7FDkgr8DfkK/VUBGq4MpItOwIBLm99pu5u+5rmJ8FauIPfzEr2qhMCVoWN9jpgdDqyckn
vDmPmOJmBx9zwHDMlX2felwkfzEUXsqLRiJF/DV5wZvZuMbijdDODWaJfT7ZezexcYZKCq8eL8SZ
c+cB0Zf/GW21UeSUj8g/Io1oYlCHY5sA2vXJiAZ7kxZ4BDS4HkUhEsLeQThddSEFeovt5kgADkRI
BHUD9stqWWfAl3rcM3qpSAgxQx8KVDxNc0BPAZqYB8Z6NO8owznfSly8segA5X9T4PZ9icNxbi8h
TEbIg5nFG2aVG5iNmjBlzMpjOXTDvk9y75bGfLtzHVyhw49/YfDsSMTAXuakrAIBhtKwrQyt4ErB
8iEtVWZsRNoBqm4kref3Bzu3xuBw7EWLEr1PGhinW7dwOqFNVZ0d6ZvKCZyvkQ+7SZ/Vri9ajHgt
11DDpsP/dboxcFq7DzBXE1tQX83X93/KmaDE+5DYiwEGrglrgGAcZMnYFYjLpXXh3VXpYAUbTxtC
J/oVlfnyzUvz0v4+c5PR/MY+EO2YBcu2Wms6YS7+swC8GjCnrw7QPGPv4ZXrPQ1Z2yAMkPpV/vHb
ky4fCBmUqpcMf5UySLNGdXUe06Ovquwmmscan+lgGK+gmer3ca9rH5biBuGzPE0dhltUclaREEkH
HRPPCMHfSfNCSMP+NUacxReoq/7GzeLh0oBnUmkwM3xIUgSkM9bNKWuQte71DJgZmbtR0hzrXW4M
hn5hKc9tGZSpeQDz6OZCW23ezojdMTZ8lrLX8q9m1uH9Xdb2EN8OtDjjQyN8aosRGhPjR0fmxNCa
WvBrlIlANZwemzQFLWEaUHyqIeBh3VM3T5BvskQBkDeP0SMBR9tunKDy/vngMVn2DdcaTzTEHRF0
OB0Z8SEdqeFAHWOD9vjGwx5L0Zl2EyjdqTtaG6Oa5X7qjUuh4k0MZOClagQoBYgi1ZXTgbPK99N6
LAcE8WX7qa77m1ihQ4wVfDl8tCS2JJWLIi9NDoNm42rD4vKE1XSQeMfc7qZH/CLHhxRTqU3QT95H
o+0yFC1hIg4AB07J6ayadnDG3si8o6L1OexqDTzAzkqc8bassIF7/9u9CTfLtKiCkTWDuwE3dTqY
yCwyqswunnxY6ru4i+f/7MGdHpNOr38s++xSPvvmgCyTMymqUe2H6riWcJ+FVXStzKunIXHKnd12
bYJzVlDeFoGYnxEhG6+R2gz+Ypq844Gl4aIEJWr1+aJIutUIQf2pCVp3W1W6podwT0A+Bm55hQuu
NP5qRAe7FL4SQqerFo7gJGY0w4unUsxDOMLx/VR6Kv6UYHK4F7U/XBjvTV7EupI3+4vixiKhu5rh
ZLli0Ea/fBrhA+0mlWo7qTvjD7otao91a9KEZT5mPByC6IMWRlwYvOJh2IJHJq6/eXKWVZZgnTxl
34TRYoM5b+Ql86I1GYgUh5yLEgXXIsRCkp7TfYqciKbczjJejLGZ9nUr5BOlPqgBsw5B2UqexNhp
+xyWwA/qDt1dprqvwKHk9/ePy29JoD9KMvwO4H6/9QgXgCPx9vR3VLUEKaLPzbNjFq4mQksrxv4W
j2WF1roKEJoKazgF6Q4tDB2eRJ7FVhd62NQPn+fCnu2rWPm1+iUlmhzbUgb+Tw/nvFcvB9gFvwVb
cOT30xogA9jWoL9vB7f7F6yu84iBsd6Fhl3295ZwVfrrwtSWuHI6NazNQMZApltC3TruSFcOIo2M
9HkcgDvfg3SQzxjbYhNN2gu2fvL0eJejEu1cpVZjW7vGHfXC2lVpVcy3ky4M44uXakkRzok3JNup
yuIJpmc6i4M21Xl0bwCprq+zmKIHhpVo7FyL0iyNr3nOX3pubzkXkBOr6MZdD3CCA78QzRfFyqVo
8UdrYQbQF3leM70ANa4fTBWkKgwMrBWkGcR7t+ovUMQgr64XEeFSgBNA/SiQkjyu42k6VFoBE+/Z
KVLhHLRu4iEWAoxv3Ju5HL141/RIXW88YDHGp1ZBHAvQOJp2TlQbFTbanl3u2yz2n/Uk0YxtFExl
FgL/6v1Nk7oiwak+aauHEvvLPBzqOf7sKLgfd44vLezjZTBUh8RvjOqxs6Movm1RNZqbz/MoRSM/
YQtbHmyLHsvDnCEqeZXXCnNIbAk0gcOv3Y79gW5Me6NnVdlh+Tsa6ZfZiIdPlduaPgRGlb26XYLp
YW2383e7QoNn22k9Z7LwimafTdPYX+HKmUeHOuvNbjMWcY19XNFk2V6JYFQ3oz+3VOAGa4rc+7ov
i185ZbE+9MyobXaehZPgy2RPCMp3eeFlm6LMnTgc0eK0s71bDFH6DR5I8RRMLNltRaPc2zROWWSf
RINet6JYYNOaD6XTONqt1UTes0d6lOysJig+N+2sJBIL2JAfHCTU4l0XTIV9PeL8KrbSBDe5m/t2
EDscZwsZymIMHpBXNUWoD04XHEDq5VE4OVDVN2PcWRgJC2uSezg9Kr1uNeo0KBvM2kPHZRZd1SgP
lCHwqzH5HjSD8HeV4Sb+tlOgW+8qXRcFkttuGfQ7lD30dAMWd/Rue7s2PJoHqMttmibKoAdNo//T
okzq3nqTGTTfeT3Z6t6pncoGAzDnN6ZCR+CbSDizd23Vjve60yoVFk6SBmjVzm183fTmGHABto2z
s63aKA+aCrzsk56buXsvUumC7kVaf77qUj8LQuknoNjLuYKgb4/abapoyG16PRuq5xhlNLUZueZf
fbfzpk3j1uIL4XNZtcyOR8y9zWS6tdCWKO69epj/iWeZoJUta09gLoyMCuIPhd5GnhmKPh38DXeW
Ox1izGPK+3nQNaMIrZzgKrZaiYTAJ5vEJPqO1Y2hrpsmDoxPtt5q1XWEL/VYbyzVVOV3vOy1eD+i
fZi8GL3bVJ873Stkve1kEZm7ITIFWlRemerZz0hLVGKGg9F5tbkph7R0vulAD93bsgZide01dVzT
NOL1sOHoKfld9zWzivfmbFkCn/pU8/pwKF07uhkGd8StpE3jvIXd3Rd+JkPsRJB5bCMzT7amO0VU
1jFWOoopifUfSdzqDzPNwThsiQvZdUpoNvZI/pv/RniG3doGSgFb2OL4jpp9q1vf50SbhhfDEhZw
lF5X2Y9B9M69rVlJc+co7qaQCIVwsu/H+Ks20RCMm9gxZbvtAxdwzmDWpf6Ab3H2rwLq6tzrOu+i
icqeG45aVs4b3Fqdw4zMsxHqree+unNlPTbIYRhs7wTnbHeacR6OhDUUkEC9rgtrVI7ijdnEmJM2
Xld3KG75SEvYpRgBHM2pgWzurH75GGOXmy7Xyi8dwEU/TNzaH68qmi1T2HdxhDWvV9XlTYMlVbfX
E5lcz1ZhGdtW4mQeBpOcJEp4Wqb0HUlVXW5RqPU/99qsNWFnu5WxtSOnTg6WnZk2VscOLsT7FsZo
ft3DXOrAImDi6DwhTFL+inqbc12ooku2iNL29mf4eFLdFC16tHco0md9uc/02XZv0jZKHp0im7pt
MVtOgli/iWe418TOd2jo2bDV5snDJBbdx76Ow8bnHb0x0c3+HNt5JI9FAHJpQ5vIzHAI1JfZ1aLX
tvT2TbEnC0CkSyhC1Ne6N/srfahMHm0tXJJNOSblfNsNRaQ+w79GMKGAoXtsaR79x/Vmxz/iapr2
o4G61S/pubG5cboZqBdK/0V3cMRcfdGDPHA2tdtmzs4abSX2Ey2nfiPcxh73Gs1NENw5TpjhlIN8
vCrokiTbKrK9R9xZ0+l2kAvb2C8cW10rGSw2qHVah8MsZXXX5mC+dsJNR/e6Mgb2Myxt0w3pI9bt
g51WqTiAZerdXaRXYNI74WnGXd+jN2RsOySrjNepRKbqXodmCpXeGbPCvIuXQipogJj1hAU+qk3E
a0Y8qmwQdXqAp45H87YQyVxu3s+GVu0MGn+LHxJwFmpeVKPWYvc0zyMVTPn8ksVO11/VsSy+N6hM
q8+RFXHGfa4RXK2Z4rivpbREWFbK/6BMzvIrqPCRt1AtQaplzfbD68DAnNo1XiKrwMuYoH80ZJBX
UEwuiVG+SZUYirc7FXDYmryo7dNUCfJClsRSmC9ExerYTTK+9ZK0fZZinvqDMLz8ksHJ6sXC5Fxq
pECCEWLkHb8uG+RIZeUktslrUNiJE2qeGO6NvjTupIZMWixwFPBqgYPCKA1x4fOuKgdLX5fqIsWK
329CZw2wq5yBzlCrZa9SirHZ5JObPpWUpLbuWBSX3gzL0p0k1j5A4d89OYBCsK1XJb2ujX2H/lT2
EidSe8jgRMlP3B11vTXgM/hbJ6aQe6ic3gk+lyX0712jy6bftfFMUpZbGcwCOGXNdQQo/7sNGrin
zCuD/r9oSPza3kLVV+nPQUt0fQ/PpNSv06Dt/mkq1y2Im35Z386AHPsrcr3KuoB1fbNxIOsjMcLT
jMPIY3dVd+qz0e2QlHJeZrLldrnNjfhLbibt7aD1LZu2UXV7odb15vMx5kJfX5iTi/Dc6hXWqsqf
TAq+L8utpUL4EUN6ozRKJ2EdxOqSCq6zfhqxOJRGlro/LFi2zmqO8YDc6Jyk+suY4YS2F8Ko1JdR
63Aqd3jIDDunNWZYPXw9Z1uZhf8MOqM3NzRnYEtNSH+MRZjB6Cy+JQ0ifO4BJunc3puiUsYVZtdu
8DDj7i3wK1/clatQWFYi/k0nETmk5z3shDGsEfpIfwhusngXocNR3gd+UZYbE+hivjOVaTyhMTkY
oWs3DdhJQReNR47Iupu6TObku90Kp/0SV2at8FK3RlVvQXnr8UbDzVvzN8h1Rtl1aQMqDes0MjE8
hrSp7Twzd7J+I93e8PaoAeNAvhntzkM7h2BBgXxX9k6/mIvXsqKJFmWi7x7smSvsMYjisnr1ktbp
Pli7IlYtREGedzq0GGpXq5CFCnGWDu0wPdEviHfpXOFYlKT+vTdbr1g8ahf6XOsrwYX9xgMZLheF
VJOW1mmElG0yGkMi9Set5q2wd6c83k9abn7RC6eID7o/91vTL6wszBNEO8LOrXP7wsZfHzZ+A8q8
hGhKILTb1qqmQ6xrcRFU5lPsxtbG8/P8ezXUSUgF3yblgMp2oRj5pvDye0QONugJ9AOoDJzOOheG
cpqsM588m6wilZD3i6RN90MdRaE2uPMBdQ5jU6Xyp5Zq2a2h7HjjN8UlQf0zM2flOfQIVlBoMlf1
tNJJSg54YT1FMk2vdZhXO7tvp68Ar/RbJdVw9X4C8Ns3/s+ozcQXEisX1KKuym1xOvF28tTgDK79
NGVB948nC/c+4N3j3kKn8fQwVZkfbKXM5+KA/ZfGE7fV2p0yezFvowF82h6sRXShoLGqntIs4Ueh
KQuPgXqtvSYWxFjwKKhu9hMwoGRjorW08+tG6eHcV8NzWaNFsJ9bK9IfL6zGsrzr1aCDCd2GW/Ot
nGmXT+DbiIxPSeJHP8GYtOUWcU1x1STSCnZJnUzzNo+y5CkP6vaR7mm2g3irGx+8bZYFgPhHFAZo
DJFjuRn+qOjYQVpnzjA6T6rr/S9Za3qbKEhcSRLYeCSdfp2rw/tzP7PmOP5Q+aeis1BqV8GfbqSu
zajWPok0/S8b7PpWt2vcp0poV1vKdfInTkTmx3BDy4dGIARGsY2S8CKicTrP3qAkoZfKferHQb+y
9QRfjmGexwcK3HboO3l8iYxzJrwhYrUsKmIPwFpWKxuQYxe9qJynqu3mdldN7XyL34s3h8hyR/fg
s2S+sTKnHzbwgeqN3lrThfb6OiNcJs1UKWDTGFjEXU8nraxG6kXHpHXUAA4S8McNOXq9GXlkbfUc
6mGZWtV2Gp1Ljkdv6nbL0OBGQWiBX8X7aAk/f+wrZVFgw77Qf0rHKB8+ZRU74iEpbAc0SO6Yaod+
WN7eQ/W2NpOrfGvX84IfNhk65fc1knfJdZkN2lXvRmr+D/N5U6WhTtch3XedZ4y/RnuQKsMpJzEe
ZugV/kZA5rqDGtSJD18SVCBpVaGnT/cIgPrpXJq2RqCqLlhGwRWeOUpmYTLaBWiJIM/vDRBFF9Lp
t3uHEQG30Ufy6UGshfTd2I4MSY36qR8gHc22Jo+jJqe9TMryJsC+6qqz9OkguNoOBRfphaCwbM3T
4MTXIzB6JGnLeVndUTgSSpu3sfsU9Ik6mH4tt3ESjKjRjvP+/WBw5j4k+HIk0aAFKEnD43RxE6qp
UzQK98kdWhTdFPpN1zIwVBLWjWvLbe+rgiqWMj5hKF8FV5LjtjPpawG7S0Udfzg48XO4poCw6/7S
TT/9OYgi2X0xGe5TM5n918SNml0ipmLvJcIIZ5ilB6+wPyhXSnBiUBYcGhYS74jPnQ46+hrsSyHd
J1JE7+DW+vCaeR6gkA7+zscar/9vLDQ8KOAjnLd+PFEitro2y90nozaznwNqimGF6v91V9fVhW/7
Nvws80JYY7nxwY+vYm4TAMvS+PJPhdtjb8UNHPax2W6mvL5OnVjbxDNKjqYTpxf27/mBUeECOA+v
bT3HxKImZPeO+6QNXbAd0766wpsCF6gqQExb1bt+aF8ixygvxNu1kgiLi6gOg/IAJ6dE8vT0Qzq9
Sh07aYpne0Sp5Dv44sAILT82aP0qvQhrh27Pfiqtwd43pd14W/ZWbmCOI4by1k4MyYYfBFXkrrey
nYXjyiWzzDMHjp4iGf6CoYXQvO78pbWs87ocredEyOcoKvK902fJxioKc5vHWBCCxbQ3djeLsInH
YtONcXDIKN1t3z/5b4MMVlWgMDHqQPDAXSegMtU7lSS9/4RYVwLwqB+/dE2vvUyDo12qPr1NOUBA
ohbBy9qmu7+G1AEwF6XLC+wppwNxGxlWex0lTgboXtd+zobM0ddsL53q5dSeRlH6RODdqf3QmycJ
ON0M2Rx7xez26XNrWjQvaMI/KXwqOh5VtkJ/UY3/vL+i5wZEf26xSVjKTmt/J8oSQxLbevbcd870
CIC32wWtqR8gNExHJfXX94f7nRyvJ0h+ATVlcXOjZX06Qbi3nlCeFz83qS/cb3WZm2JDPa3Tb4tE
T0NNUBpFYOufbkyi29bCWjGcPGkcBDnvrne7HCTlkKpi7ww40R8FVNcLS3LmwyNkFhDHyUEgX64y
oCkYJyuNOv8pam2xrR0Sr2yUBdWwfPhll8oP2yTjgnl/Zc5sbQRb4ZfxtoDytaZHa13RzNhrMyoa
L8CVcvNuDkbnqGtZd0mu9G2sY2/9lpUk2yQ5WX7LH4mWVjhZkaCb9qx7abZpuro/lG1XhBXp+62b
6OphMpTYxDmkko/OktEgUgA8w03xDe1AYFLQDSopnpEU86wQlFK1GTocQcK8tC9J757ZbIwGmg5o
JhRl9JBX88RvS01Dlz9jm6mbm0o2I86FNkK8X7QMY8edLWtn2sYFal+7Ih987wWq9vhZ0IONQseM
9P90hBC920n0zbRDh9LPvueyY59+cFl4S/0f0s5rN24sbddXRIDkYjxlZUm2gpXsE0KSJeacefX7
oRobcLGEIvQPOqCB7plVXPELbwBbbWKCRKH5pH4XYIuJW0ntvwYDj84qw250TZQ8uBuEqZfwEyer
P0UqyHqSwpLBAuY4npUxSkpsnmz/NVHd6Ko1onhnJQl9cqbHaTNJPJRGcCWqtlx4Yk/umqlMRAGB
+BR5KhgZxwP7aU+ljMLeS8j78EKJbrxs27y/zeOif4EasmT/8fV4gLiIw6lOnRSLUlNkWh+pL26V
pHs1xq6r7dN4kyKYVzgeqswL1amvBiSDQTue5gxP5ewDTTfugsDttReAGNbL2PbGTRrTHZPxPVyL
Vlu0cj6piXI9YdvEGf7M2sz5UiqyXza6Kr1ZSdkY66wrajIe1acF7tpBeilKP25fY2UwdengQ3jO
7kBE1/WvVAyFtw3E2BblPlH6oVpYa+JxVvPopp84wHAleERN5TSuqWQvLGvUmN9ABfiIB6t25RNJ
geUNzFXXp5buXlnUbnaeZMXjtVbSDaItWJHcSaHu2z9zT03WiNCk5rpX9KT7WecN0jCpqcnVvkzN
Lj30kofQUAzRGgFGQFH6fqwCLdiXWHe2205uE+m5dhvgjxQqRbyxmtp/E8QKPjY9NdF51ypBehfF
yMD7Kxig6RBujFyUReGkdI4f6N9Kw7Pt1+ZvoZMY/1C0QPtNbB7Gb6PWes0mtNPYXwFYiF/9ujYD
J09NbPdyHEN3tlegst+1/eDfFGpJqaLOBf/TlS6TjKC+Rxe0O2SeoQd3Zhg2d2hVuv1eSt3klwae
aXCkCce0HkKTNqAU9fnloNbq/WhXtfJnSEYst7IoSsLrlhbApYEmZOCMdBTjyRLESB4qrZflg9VX
YN2csQI3va4MEV7ZUF6tC82zROOYnlRinBKXEQ7KQW7XBzolfvFeJVSOVlWhlHRkRjW7C+EjazTp
gyi+wk9IyCyf7T7oZoO/S6Vkg+HoRqQhH9T50jrIoAbskGqWrtwk6e1V0JlZeW8Ugy93m0Yr8ijd
GC6avD5eQJ5vbXsg7c+jFMraW+S3YbcNEqq8W7uQxIcWuGOWQGSybArmRgckqlt4gE+uxamcNQG+
iW/hrc7LeortyUGSy8MbV0S98+Ou2QZa7W2nrNopwd8hvovlthx00UIKcDKyCUkMEC19VEouPAPH
92JmIA2QDK321+jkpERgAl7RGgSdckt/KXsoQedgP0H1M7N3NbbxNA7OPz8npQMCD0RZUJoCNzgR
5Y5/wJD0gZ4kqfdRo9Hn3Qqrtp6lThkJxJLyGs55GF6OhVtuQr9JHnidhoW4/iTkAmdL7YBWJJkX
3eZZQEK7TUlJXKJXwntlF+Bp463zdEiFg37JTwlDOYtmup0vgSbnFzbVRCqZBNyE3FPQPcu9Yquo
+7yUjdcBCfdtMQ7FIVetfBejPopCYoEDxvmZ1maXIm1sVCeQaaD7Cf527uXYxB56w2Zvv6LYZo5g
iNrYkaY3egEEN48mJ9Q7SFteIfQ8DEqKxysqS1I+8srar1SKAkfrq/Zez7zkHdCN/k1hNOSfECiY
4kmiF3XygjoeSx00dwjUzn2VcYXah9VYX1RBIaOLizxL0S5KKX8G4P++LJ8DAkuC/MdhIYw5HhBJ
7DgO7Mymaa37t2Zrt9euBQm5lbv6MGD85jluTs0gKXPtIIr8Ra1zaX9+IU9S4s8fAaeLOIqdCzbg
+EeUrZLT2I7t16Ro1HLtGqPlBER4D37dDhfdYGkb3wijt6733HfVH7vrWE/lxNET2dqe/y3z++O/
n0Kpmv4QNeM5STpOG7kf69Z+zW2rMQ5226al0zaYkjp2h4rNWijFSPsxC2+VZvBuz49+uqVZfnRU
/v/os4lAiEvTG+Q+X4suDdZGZQ3eSvjLbr2nZ5VxLMIqKOjUIOZkq0GofWfXFRMeq9EvzYaTY4y1
vuNp7C6NwB4X2jxfjQd2Bf4zlkBAcmd3UtZaxmDbg/Xad7pAzbXH7nwYuhUOOdqfuiiDhffnqyML
eYPImEMLPH6a53+SsnZC8vaJZ7/GXqnfqH3p/U59qz+MWhgvkcm++jY66ZQaJrIR0ePxWFFJRFji
fPyKUb3Z77LGiC8zEVijI8WSjW1vrIuHb28TsAIK2Q1lG8SMZtOpKWlnSWHmvkqu0niriu6Vt5Uj
nvKFK/aL0zDZFrBodCpp1M6SvhzvjwGHAve1kvNslaWuDSoilzYGhr17tRziVZG55X0YltXu/Cd+
sYJTlgF9H6oBdenZCqo1ApxaUdqvCjbu9m6UxxDXKk0bN3IP/G4hapi/mZx65ChJ4BFRRPFrzmo3
ArWWYsWTXmNN0qqpIDvETqUa/pubSzFRRJ04nrDd5/Mf+cXW4ZJHAILKGLv0pO6MmwoVZp3pdUsP
oYms3ZMq9gcJI4ONHjVL9i5fjQdXBWIMKRxjTrHLP8eCZmAZK/IgvU74iAsJVs66zWBRbSQrCK80
ZmGp3f7VMk46WMRBE0VGnS0jbafQdpEwefXQ3PTWsGrdlaQaYbpK/dBd2K1f3J6MRabE0f/sfx1/
Xqx3fpX7rfuaanmj0kjWgJcp/Sgv3C5f7RbiDvJ9uvdsl9mJt9uyENFouq9m4jWHUe2GTRRHwQV9
a/fKLMb4UA6ju/BIfjXoZEBOURseHpiN44/rMzezo6rx3iQyhZUWl90GH2kMPXyl2Dd5o/3I1SBc
OIWng6KXRjFTpYGKmsacb9C5rRy4suG9NYEPPTbRi5YOEaS0rdV7xVWqlnbuwALX1ucPxulKMu4U
AVHXggY0N+ahYl32nm9yJqJalE7BQhCSUDL6OD/O6fbkAkWjiekEb0Of9nhScUUzkipr/Le+M+0r
MSSDE3amcaepkr35/lATiwK8B7kBP/h4qMQLohDjwYChuuRqkNTwHm9JsM1IWXz7Wvk0YIT9wps7
wWqOh/KKyq+gdfBVtkh/JFIlHfpB4Si0/pXlV9n2/Jd9sUnQ5uBx4A6dxGxmt4rm5mbSBPB3KrnS
14HZ18+2JOJDYocBmDmhokCbLQmzz9MsJpEOCjrhtC4o882/EXxLmWppFrzJctfthBq6a4FLqhMM
kfhJhbmGZ9irj4A8+o0dycbCVfPVxiG0mEphE3trrsXvBsVgFkIK3qjOtQeeyXClmWl8Z45tcDg/
vaeXNlkBlWyk0TkL7Nbj1dQzq9VHo0jeqj4WxUZOgiy6sZDMVx+oUNW3Xg7pekl46qtBqYVx0Egm
CW1ma5rkUQSEPcvelA6Sr4yP8S11IXE19Km/R2SjX7jdvhiPOgGJMwaepHLzQCO1jbEE/pS9idLU
HaDMAdqiXVWvu6HTPkLKxAsv/ukCTq8gDSk09ihqzuuZAIPC1Gv6+E0e1HFrZZ750AYCYyClHb/p
HcPyQbJDsphuBChdqsXHK0gYkfldl0dvkkun4H6IStJ/13YT6ZBBF7g/v19OvmzK42C/T8JWtH/n
U4nKpJd3IqjfJpmnPzXaR45CgMrjK4n2/zAWmRkIianUQTHs+MtAj+WGPAbNm5AzHZQAslYb3kQI
HpUULLUgTu4ZknBqs1NuxJeRJx4P1mpwlgtX7d/svqquhBsYqyLv9Ou+DQ+tHW4CNY0Wzt7JOwRa
DjAw+DSVY2DPEZlZbrlp7IXqmxzJhC944hXyRqVWuJD3na7ZROrDbJxOPVU6MR2PfwIzO2qrljxN
favpUcCuxWPkwu/dtl7Fsr0UBU7zdJTys14T1g7+KfrL9ICPB1MqHc5LY8d/Y70RgB9T/QFeaLga
+9gEABqkK4hs9saL1PTv+a15Um1AJhSJhUnlGv1ZGYTS8dCiN0TSlG35QcnUeAkQOrsksxruihC2
UVx63d8c8cD7UFP6C9wmrUc1GbqFuZ5bhU14Z1OgVUohnbiGv45/RJBKvZuNev0uBNjuzWiEbuno
QeMV1MWGBnmTQEb7CLF/7UHSEh9Q3CCUfdLpZUTNOFFf6gj0+yGWlUzeLszQfMdNFA2eM4RqyZIR
sJj9OBEgIFLHuvqOWJG4azVXvEggrZ6peJc4mCnQ2XqqR5uCTPSyCNPWXNm6pEycxmwKJrT2sRyj
/gkWRrOkyHACIZ1+HADSyWGNnQp8+HjmlNKK61YZ1Xe5rO0fAZ2nZwUfyMJRK0tcd3AEO8eukVVy
Osr1iUN3wvfXbZl3+1rzodD6WuHrC+s5fzqmH0UiTCRAVjOxtY9/lNkSJ7aRobyPQ9y/64WSfegx
VVWNVbtDrGzJ8+yL/cMBpUY9WWGSfWvzSBxiUeIrvfkeZqWMG0WX1qgimkntFH7lXWdVnspXpj/I
jhaHjbXOeKrv3FRrHfiByd90IJ7Z+mqdhOvzm+d0Jij9Tsk6CRCY7nleYsUZuhKN4v6NGv1FigyX
dn/adleuiXZjEpbv54eb38dUeumtw81nq5GQzGuVrt1UUCFU793jEXBGGY+YSiqkyzKv6kMn0vZC
6yx/c37Q+eX1OSjeXVT4we1S+T1ebehyPhwzBs1GIKu18LUdLS8bQmCm3DTonu56NGYOlQej9/zI
X8wudzR1bQrdE1h5tuzd6Be63kjeOzpF3e+8trK1HwbiUmv6aN1b/v78cCezC4MIzVFuaV47NEhm
H0qkJAdBGIbvHJwqcQTCWm+9aIYKiY6kc6hrodCra+1Snjl/ipACYVanggiggtOCsIJrTYNrRPRe
xhwdKDfZ2rNLV8frl3fvuzuWwWhtwiwnFJu0q49XMy9NtbXSJnoHWhEMTgGnVdrEguoH+Htpg3BH
mX8zcuf7qONDPRPggoglZncYJMmQRnmbvOuel+5L17IuYQO7hzEAwnp+Cb+YSoYCgMtDg4jNnHM3
QurOIzlP3v1YDTaJrUjb3lfVFFoiBYKF7zrZntN34TgyZZiYY8x1SKhChoqE7dg76EV/FUS92Dc0
o3bD0Eo3CZ5z/5fxEKqxCDIB5s4dc+QaVFOoBNl7EOoeihB5VtQHWe31S69MM8nJc00sQCdPzv70
iZyG6boBHzpfusinJy9FZvJuhGF/64ZFvimz0HDKJgJwI1dqfVVo+mSTnHdLQdMXa8nzgg4Se2dK
/KZ//0+ENugkDB5Uz3e/6TPoTG2R7auiCwM63Ylxc37jfLGWDEZawj1OLD+naqSpCJJYVNn7mEZi
k+FevwFS2O9aVBlXHdS7hbvmy/F4OWmdTliy+cQmqtr4edJn700ZGnsKEhFugWVyw8OV7iue+YV2
wOlkoq6kUNcFHz2ZD80ms+gT0+sSJXofzU6+K7ymWFNgHm4o5C9hx09DToIouE0kzp+6Z/LsHlVy
8J0ES/G7ZxU5JjyjGqO5YBlPdqWGtzjGwxkL5QLkVCuuDTiH26odi4UW4ukE8yNoEPB6oENCZet4
91CVHORwyDic5hju9CgLkZtIxV+zz6N9ZWffReswEh5dwGEpGlBqmtez0TVu81oa0/dq0F6qpqj3
nuDhykdzHZAqbc9v19PlBBpGJ5ay5GRdPpetgiLURMKVmncRae7PQB4Rrgnt4KCJ9v37I4EkJOyg
uU97exbrBTY2mbVUtu9up+ZXo2r7m671gi1m8+Xu/FCz9xdYF5KWoGOBMCjIgM3teIaxQqpDStQP
L800+MKVuqGq5j3mXmUcEkv31q4vV0uklS9HnSBl3HOCAHvaSP9cMx1Aza72a+UDwoOmbWqrUB9r
rW52IHTEm8jV+KlBZEX53mU+fSzFEFo8JPM8//P8k84siGilVj8GdVBw4UpdceehyX3rJ5WrOGFU
tgsv//TM/pOE/jciIn20nqc7YF4ONXr8Y1QvFR9+TxfJa7LxUQ1NaaHKMzt3/40yfRUxBpTeOTwv
qSlMpqkiPmpwPAcEV4BJdhLUzyxKcZkcVHxDv4dbY8jP6jxPFCkm8fbsbrP6prelRBMfRYbL9mb6
e7IrhgAKR9AAkhoJOM7v1Nnx+29Ebm+4C1QJyW2P90xepKgEqrH2AQQx2FR2aBwCH7VSqdWkzfmh
TueTZIs+AG0y/qAtdzxU09nB5Mzle47sDeUAQmwM1nqVuYiIywnUCdG8fntElNVIiIUGdIO/jkdU
PCvrdJAznqOFlX3RWPZtSNZrr8NSg+hbYeC2sDNPjyCSY8wjzzwPPhyG4xEHFwPSSEO6w2kUdNV+
NBBREAKRho8q7q0NfmfeiwANl76c/9LpITo+EYw3qQ6Sw0LNngOJ7Uj3DTsuEVYF9Sn/8PrGP6AS
ZjmiyL0nL4mUG7RucDwxK+3SGGRzyXX6dB+hWwnXiZcSoQmm4PjDa9VujVrOQs+JdA3wCZaO18wy
FG4tW2KInBz/SQcVmMs0FmWvudlnnmadJFVm69FvQT8FxDYqPm2eePl3V5OBINmwf6BRcR6n1f7n
QjW7oh/KVu7ZsW4yRhsb3X11HdeIeN2mXImGA6Ku9i4aFQWOhdvnE4R7tKQMThw3VQ7pU3DPHQ/u
Fobf5aNgK7nQl4btSBVRvfTj3LsJEoEQWWyZtQw2HLDhepAK2b5QXKTJYCGN2aoIPSN1ijQbakeN
uoQssFeIVUIHYYRAu8kSdNVWSC3UmgNS1sAcF5WP4EUPm0y6NcrcTy/0UGpliPaY5TnCkAfiYqVH
LCl3XLihQb/ShGe9olSUPvuJjxqjMZqlaDbuWFoiW1MEGuELlah1PJ/f7SenjMdm8kYimqZsjMzy
8dRQUS5E3AvFcww7qQ5p5SY/hFYkK9/P0z8kgv1zZVnlEjNglkLQNUIlgzuME056TRpxPGyrIzSj
VYnqOT4UourQFdlQrroWJb7LOG/N+AKuVHeJoluebAqaIEt5xMkNCgVmUhyeOnNwU+fIGwOaF/Se
TvgoUan24AB8raljg+WXV5mdNq+G5ukLt/bJRzMm0pZodhA5TWXf448GKY6QTouekqPp2d8MK7fr
FH1yGredfaH2vbbTQfdvjX40Fk7AF19L1I1ZNU/vRMeY3aWkR5FuR2gpOkMZ7M3aK6K9p6qjd1cH
otKuMqLgZCHWPtlZ9MgpRk0CoBCtIJ0cf63iaU3YUCgMQeBqmlOjRFivlFJXEifpvHwl5ZL9owTA
4i5cNZ/1taPjTkYDBnJi9oEkgfJ7PDJiSZmdCAHFpJbbOr3oSSercpU3Qomfarj+IIy1Rqn3Fo6A
Qb0yLeA7V70RpM0PM+14wrdk1GhclOg+XjfNKPmOUqrA0BMpafK1ZdfazidYhceXV+hHE2Qj+OZA
5fXMv34UG81aIzyWD6YgWUVsiZ6de2nXnGbVkVJTCfDLkqpxoyWJHPw0Ioosa/Spy3wdA3L8pqQ3
0R13Hi7wZD3oXFLIP56PiPhZJu9Rnzq7Wevqgx37TjL8+t5FMh9kNulR09ViVHz1SfxCLkNy+sEJ
ru2FPTXfx/NBZklk7eP+rUue+kTq5ghl5UkXZXCwlvR/51t3NoyY3U6GCSU7lz6/xdubd/Kv4bD0
JfMoYz7ELIPKPF0niWBNEBrwr5TakYa18ebd1w/q3fmFmd8685Fmt04BhdyUS0ZSrqMLVLj0jf7D
v8CO5fwwS3M2e0hUsP4ZvDv1yf2RrsO1/Aun+pv/bYjZLRZ0Wu1KbqA+cVGvtLXr+Btpe36ITxeT
f++O+WzNgq8ACyKRF3xG8VL8LHbbANaB0zy04PT/BpITPNsHby0dkIrTlyqic62A+TmdZ39JIBVR
3fF9obcrtX3lrobkRq5qp5T0C0V10IP5qVsbTxwUITmSXgDIOUjy5Vht+c3rDs0O4x5xtgqC8flp
mYek81mZ3SAy4P0w7tlDvvmadLdV+rspF+6PLw8Ez8VUf6Z3Midtqj6RHxoc7J/IuU8ulD/2H2/t
bbP9+S/5cpv+M8zsNGRDGNh+xDDZR7TP3oZn6TDs/rchZidBMvJaJLQrn5qNt5m26eB8N5r+XI9/
vmJ2EmoBnXyMpyEu8ivvQj0Uh2jpJEw30MlJ+GeM2UkofS03S40xlOvUdtorMFm4rpWveek0YhX9
lV//t2mbxQuVZ8tSnbD7s4/xUnoUF+luafHnvPT/Ttg/3zTbx2ak+LmEqPST+ye/UnfZH+Om492+
aMtt/eg/aKNTP/sL5ixLO272MNZR1pd+wJjDsJKejGIt5Sv73nj432Zv9jKmuRej8MjsdZt+/9+m
E4fzQ3z5+FI0JV5GvItjehxG4LAzAtKL1CezvMikX5b2S+9GR3S//7dhZntbzjw3DkeGyf2Nre/C
6CLPV4G2cEg/29H/bm9SfOhGpD4G3gJggWYPcG3COy9jefxtV5afOkrQN7cu8MYWmjjE9G2WZigT
ooQV7CXMOtJ1hFbjRxCVGmEHVggLVYf55ALIAHc1gViButA6nt1LQ9eXIqxd5bcVxdi/yX16XRIh
E64VwiEN7RciqWkWjz9/EsOhw40YEEXVOTsJpTV+TmT7fzw9sTXHDYMYV2fXXAoL5y8H0T9JD3kA
uFWAM3O5+qZ3keXWVPd3W6lW4a/AujXyBYnxaCkrmlXVNx27ANQAkyPGBSk/cd0/H9l/Cg0xcNXA
K+P8jygSfcW5S+WVJeFmZeojFsBhnS+JBs4POHkzT9ZUJ0b0QuAuc3wuaupUYK9E8FKpUnA5+lFw
beBp+ANBY+t6zMbsKgawv1BsPFm/yR9MsZhUhGlorcwOYyJiuZcQXkbBUwWFQtVhhzGAujp/Fk9W
D1X8qdMOkJsaHGiv40+TcgvB9URJX0qpsPMVEtzZL3uyVN4BMUkWXpzTT4IJM3lsgj8kTZ2Lklo5
9UCMb5KX3EibqxLbxtu00JcmblqNo40PAH6CkSkICkFpmEONJRepIi0yjIfAz9ptLhn6j9YMlH3o
JY+d1Rp7CduK3JEkpV2NTdstZOLzPhjAEBqJFnkpHBwO39wBW5fjqJB8z3oofJ4FqK69Vb6YvQxw
PM38BmVbqwwCsNYjLN57FClT1XYMz4uk9yjmP1uY9E+A5Ww+qPujwQfElH+YQ7x5Dl2E2TXvsZbQ
PkYKJKrMdKc3devdJkh3mJdlnWrKmg50Wa08hJBtR9bYfb9K1Bbydzx8m8FdVajnRbVjQMg2CseO
K6O6SNRKz9eku3WbrAaP4tZ+0KpQ+6a1EVNKXwSuI4go9g9zerxLi9jG1qCLtIehNaSfoIQRFW7p
zj6VVqK0W0RwMkBQ50/GyaG3aOpRmuII0iQC+HQ8ZskG9i0jsR5yhUmj6Ok6SGGYF2jMi4MLTviH
lpnFwgt8unc588CK+FoyefD4x4O6atfGY165D37l0/gqQ62KcdKsBBzxprbMXdwJZTgESSunMAPU
1F2rHRzmhVthnlF+Og7D7QUMwokEJ3n8M9opDdOgWD8Yo1eNP1FU8co1DuSGOPigzor1WFLP21Ch
yUkEw8TVF4Kdk2tpUhWZOixU0yBhzEtLcphreiCr2eMYDUFHUyDs+61euIPvpI3hLV1MJ8Mx1+Dt
2FwggAC8zi54yytN3DbM6DEe45iaT5XCgJdCaOVOxLzfn99ZJ7M7EVp4MQEr8zYDDz2e3S6CRKb7
jfSA3dRwGzeiWeWxSHd55HWONVJbGuKwX1Owsxb29Ond9FkgxDtn+gMo32xTU6XS0YeJy0fhl9LP
MrHtK60N7Z/Z0OgrPlq7FFGi3iqu5v/UFP9DVepkIS47OVe8aBNfcCIM8g9zxqCtJ5EmeQXROI9N
OOnyRZtc7aK/XaenF1rh/Q7QLdt8b8rR9qZNDwaKOAjz7jlmR9e6KaJo9Mcyz9Kbii7obZd0WnuL
dPj40almbawTfSzCn64/ukv9nvmCU36mv83Ggl/Dczt34kQZvYhaq+sfjcy0rtyYMuRrlat2vApE
WNI1AM2T7Aat7nbZgCjud1f9s/zNc0gTgL+foFzc1qP0aQTDY0dypKz8ULUu0shqogvRYkLjZGDX
f6aVmv8Ki8q4SNsheBWZ2+sLt9s8BJ5+B9B8yBUTkpFS9fHGl3Sls4emkB+LqnYHhyAhL3edWscl
QnieB7KoSfIFBMzpmACPkQlg2P8absdjNn2CywNS/Y821ijrWmvt67GwkR6JpDUonyXB5/nuBheG
0w+6JiQdMqJzs5sk0utRraq8fAxHBEP8tu5+IO4xbiXb9lSnYKOj8ZtUf89v73lgJWAh8EIhr8ru
4q2fHWsv0kUOYl5/FA220pPMZfika4NYehO/GofDg2ogg9FPmr0LSdNZQYnuD/dkKwUXoyvF5ipR
y1Jb2LLzC5kPApHJXQwyZKLFTP/+nxi/qgcbmbZGefSivnIixc02HcLdji+7SxaGp4eToYjqIQQA
dQVuejyU3UCdxGRJeUTgPLsSY2leNp3m0ppli8JGCNe1n42vcYvE0flVO92aMO4mHzoAMKzZHEWs
VLaJZqkqP2KeZm7TuDTli4KIw3IKwtd70WCj9O0Rof7TCmaLEhDOIRNdlMpR1creo+lH1dY1zHpr
K6m9sZA3cUwIlQsQjZPTAOAU5hYajKBesPmaza2X0r0f0mZ8DDM13pUDZaUUeO9K5owcvEQ2NnnW
PJ//xpM9CmZ4wi9o03M+aW0er6fSRhDQy3R8jDJbuo5ioW1FNWQLD8qXo1igsSCiQ5CbE4pdD1eD
BsvAR1vp6/VQxBqWQ36/cGHy0/m1/wbvCE5NmDrcePFIhLUyywL1Nh0bpDKCB1cqJQT9ygHDUkNk
RfTaG0VQyY4fwY7QHYBohR06Igz89HksWz2ZFOFBUP8FZ1ENe6OLLWxW6tjH5TZMcZtZxYCu7Fda
IeYQOTZiDO6zsEO3LVaSb3Sl7QC4biSe6N4wxpUYOze5rkTWQCdO+6o2djS+GwpdIQwUZdUNpa9H
axdj16FHeNfMk0svd/ENcOjMU/ndVRWbxF+F9SgMqu0WlkEHnF3A8jtws2ML8EeZtPTjRazlrb5v
MAHGpGPI1EIxHB+EdGRSmUR50mk7SBpXdohDzU84HKLs1ggK9UW00YvKii7RJfOz5yBUs+wX+nB+
EB4weNNgQ3eG7OKqNKT94PlOrqjY+Dg+UjaF5KhqHmNOo4isJc+RaoN+YKcXxYHKhhI+jaGKp73j
uyhWqM7Y5b7RkClRr9gnsj6M13WFFNKOrM6KPsB52ZhPaB5Kj9euPjSUPbEsDLclxljBG5yqNN0E
uMWQmOJfCMZEBnTeXnS8IO6W5NsIP7K+juRtgapPt9KLsTUeBeJJhSP0SE22fZCN8o3laX59pXqx
HuBiI/Im8pxY+JNMXFhjJ+qYWtTEP2vFjQG89A3eznso1Ka09zxRt3caOJgE7WLu+43d27F+E5V4
tPyWZQot/UoJE2Q4VrCWNFGySdLMOyiqlL2jmp1PyrVqH2zcWHT6VvdweNnZdirJ60Gt+uoXvoJV
uhsIdf1dTl1+OPhGHrfrvBduuG5T36vWpiV52qpzu7i7bDxRajtsWuxuVRYC2yXNbfPyAqtJw/oV
WVJjPQ/uYJfjKmyBu2x6Kc68VVA2vr5DvCXxYScYVrslHoOzoFsVJrvxaJWtM/D/HaxbBXxKtLID
HEsQmAHmbA6OanRWVLLZsdDaIGhRYM6H02E93Ei+JI0XdKS8+rprGzX43aqVpu86FzTJw9jGArd4
L+47J0GHb3zxQjz2NnihNElKUFdNBm4U3yr5HjoO8GnTEL5hbTQzR4cTdVJNbA0Dy/kfAC21idhq
tAi3OF6lV3IKp2WALu5YDTJSjojdqrznJ1jdoSdrjfdh0dryptFEn9xlQFDz94I0P8JgB2mTm8FS
Cl1eBahiAYVTOyS+VLYfpjvFqA3ZKo9MfUhXcqyUFTr1RMXJmqUTAU5wI+YpP3PNN/FQjgO3df8U
/CSMeSSs1Vx9HVcaIhxdkbr9i9b2vQs1R3iINicpF8GPMHIT7wC9M7CMVZbXYT25SMmpcm8lPjqZ
GogBwqAg9cJRd2ChNrysSupJyr5tgbT/TQFPBPU+UkPmY60WZER/4UpYwSaFgWS/nn8vTl5hJDf+
M/gkG6NaOotp+JgQi7dYulfiKgUDJgMpXMVl2f8w4oALR07zYOFZnEc3UJWB1XJtkwNCH52XM0D5
AA8qpeR36JtFvXY91S63jRSI/g05Fd38OP+F8whHm+JCIFkE3eA0ABMev4hpiDGCXUYlw3W2vWrc
vPTfoS2k1mVUttw5ahSabcrCj3W181W9V36f/wUnHwziaTI/twHawlyfo1OA9Oc5F0/8lGPb9mT7
wv/by1Z1q2oFdn7fHutT2WfSawTeO3+ZRYWR4VCb4VODaus+y/VeXVOXrlvHTwqrWIjhTuYWVw9y
acreGtpYyFYdz62qDRLObU30pHQZbmmA3uw7/Gnrmy5Ikh2GhOpvwtxIXedmnD2d/9KTDgdIcAoJ
aDcA7UcRYJ5PBZouYZ6c1E/oybv3uRFSvthWXp/n+CdLqdZsYg9r+xUemupbVg5eD70J/kFjrtRR
65Xb1nSlfqFu/dlY+DdkQTmR1IDpgCDDdptPSZUEMCS9Un5Ec64Vwc5HQQrd+NQiMrnhzur7eFsD
ftYo6ISjSS0x9Evr2UvNBChe1cZVhhy4jPPNyi5Sy9tTEEwNb40FG3eMyLtFBcyT7UlOTFUfaa5J
3RWw2vEi2lI2eMJN1eceQUBjl5hFpO673CYSIkLylzKOkyrMpDRP5EhUDJR/4rgcjxcU7MRg0OXn
JBw18ZPyu9qvXUtU+TboiwT8VOdxPexUVapDxTG5grwbL9c7sS11E/fJ8/voZA8D+SVYBjyJcPT0
k45/Tl/IqldrZvBcVa65UeKoBzKHuq4eKtVaHf126456seqlKF3oUZ1O/KQFwp/IAQEc1WfRLYsv
BTmvwjNpGfGmGH3kk3PX1pB0hb+dfLMWgH4zYfTEnzAmftE8OU/qrhoTQt9nczSjA3yy4GBUtnQX
+HV4MBo1/iachfEQ/lK47j+dR+ZmU6mklLUb99WzUmcuVkdGmzzWQeKW67rI1NKpRh3WnUhcbaEH
cTqvpECT1v50/gDHz6oQHW3c6arvn/UA45mLIrSl9IcfpGO4NlPkuhfm9YsNPT1pCODDckd1fC5i
kdIgS7q2K58liE/yfRBWxO1VYaU4ngyeFl5QIUBWL8N+I1mDAq77tY9KZLCysiBaKlLMH3RSv0ms
mZ+CeDLI52ly/h93Z7PcRpLc8VdB7GV3IwwMvj8cuxMhghBJUZQ0JCXNzoXRBHuABhrdQKMbIOBw
hC9+CJ992oNvPvqmN/GT+JcNtIgqQATFqh3C04eNpciprsrOyu/850bsYDQcNfvD2bz/s5SnHi9q
9ZuzaeVd1Ki0e8S0Th+/O9uUxrugDZDIMXYLb1Rfdn9TBuF7umj93AQy4SMtCKUPg3EdnO0i6JeX
j78rzRwpklUA1rFd6T4AAZG6XvVlN/UgbtWTKP/zKA56+FXg4zamXhv42RaZ0HDsjxY/hdj2o7dA
WhXzTH8FfODTeEI67+24ku/1YpI/MuSCMTDR/OZjcTC5l7HTDIxtnkbxbFq6GC7Gff/NiNI1gNQZ
Elb72L9vzq8eP8gW0Sj5xyAgGgo0CFlq+YIbXyjuMVG2ERRLn0nkNPpv4I3J35o4hX0wCob1/PH3
vg0oC3BHgapOcxka1SqjqAhO7qj+uZof1j4z0Jaysnq+1pmMx809F0HulfKBBDUDXDO6bAQxU8+F
L8BwYyRtvSY1qCXxxnrH3mQ5PR0Bk35MKqV6NOCznqF2B53eshp+r10pgMoCxM4sCOqA9cxnUqNq
aOhNmp9v8Ec8MkatYPja7zFL5bzXK7bye2yfrYtGe53AJNPFJO/VWwsSsE8J+RTBca4lcbs6W1ba
g6TXewMJppR0B4M9dTb6++AaCpzJVZOEJ5irF5ANPUZat+bF8u2sXP/QbM56b6JhPbmeh6PPeET7
JnJvvY3UhETs6ZUGKodaY5VJx9N5PCSncN+lcYDc+zIqMge3Eba8k3Jj7I07C9CJ90UE9WgP5Sp1
sdKlIQaJqvf3+bM4mifDZbHbat0EH2izCM6TQWOy50LsOBnRaYE/EY2Py6OejHGrXlBthsVuPrmZ
farNavcdRhn4x+EC0Majcn7ift8FZC5TkUJtAvDE/Cnf0N6XMC8ck/Rm2GWUefFo0ur7ndlsMTqa
DSbLPQbF9tHIsvDRuO6EjzHn1KMRiIK2kR93g/t6dFIcL+cnOCUXYwzICxCVZt/pa6TV79TzSJ+D
dL1pr8OIHUwW9eUCtM25TNZoxq971Z7frof1fXOmZKlN0VLDyCc+LXcA0QmcqHqy+4HUNDTA5Jk2
kpA57aPlmQc6w9s+Y5I/Pf69tojIh2L8ANBmKFE8Rs08BYW2vqgsa0l3Ebf8n5vgtDR7DW/M3Me4
fxr16nvUmpiX6snkehHdJB6NItWZvlZcUp9Ah0y31xg3fq4NijViaPfFOYOtk8Z90AFng5JXKT3q
fae8JAkJLAFpMa4c6kjPhlbn4+Ji2QxG3VaIljvCirs5WuIFt+9nTIXewyvbVEWekMsm04z0gjnV
DxjVJzMGx9YWyJN667QXDme/Nug8+Nz0yZ4nvXCf/NoqNqb9hTyroEtQkULtkubVEOLq+zQ55W8B
uGne39YpcVue5RsD76bUbvrRTTBtN5aL4bjcWTJGY342vvcYNBFMvLB/tripgUh4NPNgxqNx0oxH
x/HMGwQxQ8HmwSA+H6AXykelolfMJ0wbqtyMSkcJQEKNtj8A5jjP5NEoIYECDM14HxaWTkmpBQHb
CA1ACptOOs1rKE5Lo9GiDvD34qa0uAyJYJ76rcWkA5jT8G+10mK+58vpV48OIkIW6eQe5Bh+m/rl
isk4f1OeRJVfADMatKkLuT9izv3wZEj2a5/zrGsAAWxCdUudGRKFZjb1XaHHHajiCt8C9Tiru+Ni
awCsWG/RS/L+ccKcnfB1bzkhjFwe1NCG7ZlHEeT9kTeRZtF2K5ZREW3a1QaVwfGUmq4q81iqUXKE
+GVewR7CbAUg6sCWUBqDoy/NuJRbqbtFc/Zn/s3Y7ybVVjx3yxMGzdKgOhvOmdNNLDffqfSnxaE7
6+WZOX8fg0z/U48JxUG71ww8WpQGZMAm4R67RBMoBGMEnYeeJC43I4J0OyHBM1rm88X4shFiiJQr
s9Zr2j2IsxWbvc4QqKST6TgcdR4XmroPlL6VJtZWg+5gRpzpQYRRLxrc1P1afAkoGLU5g3n/1A9a
kzdhmeBHVJvPzjEgZq+rSO12nTa994xB3VeYrt0M2QPFShielA5yQ3REuqS5jMKbamtyOZ4Px4M2
GGelZnuULJonjWjafBf3vP6+Pr8dxCaqJygIlGXhdWkMSx3vfHwfliaXw2RR+RDM78cneabR/Nzv
teLjZhORs7yplk8eJ/bOl1IVSeaNgoYtNNG8R4FQPJpHlyNG8Zz1yVWcFEsT7wJItZs2zYyzo3w4
mO/5wpoYSIkLZFgNpiLCRWmUyuyTWnNM9CWeXtLSTq/ZIELIVShhppfye3HaV++qE04ke8TEYN2O
8Qf5iCxHObrsh/l6cJYQQCgy2yOs3pwvl9Np73VAYxm5nXJzULqMSoPq4rh/U44GR9VmvhzTy1bq
Tb5PWYLrgfDDGpBaQiqk9LLGJY1u92RFwst5MqjQ99b0T+NWkWTKzf1wzwXWhODqVWIM8EbiYzqI
B7A6cXleDBj74nu9i3yrNOskYX+fsa05a+lbaP9G2KL/MQA0NRKXPHyNyTi4vA8X/YsknHaXo/z9
FbVufYCYalGnApwHE7wGk1NKKH95nIN1ZhJqEjeuCgwEDap6Kewg32sMZr2qd5lftgY/oaXz7Va4
nL0BHS/cc1l2UFOqCcUQwHOiCkjlWxJQ936+Ngov8zNQCHvT+/g9EwCGzuMH2kFNqQohNkHFK5PS
NKPRHw1vGBiUH18OS3TrMRUtag9uburHlVa/0Zkl1cnpbFElTT2RueYMYN8HFqeLPkFDofschUTl
r7g16in9yXBeaSRzhH4x6r8v3ozJUhcrXtE/BoN//EtQ693s09Vy4TcMVxhIykPxuYGBE2QtkVIb
YQyqOsbD/qScXDK7FDC2aalYPi4HS8b0UPcT9I59cqfvgps46bYm8egNVSxxN2n1R90SgH63PudY
T+T6oXv/z+CsfVi9fPrjX/i5G47p5O31Y+3HHy+8bhROw1/jv8h/9vXP1P/ox/djN7iKI9eNL5yx
/pfKf8j66/cfO7Gj/NAJgL1d/JS40eLSnSZ+/PhvVzvlILLQh9AL4utwa4kn/VF6mG8ulHPTfV0v
xu5f/9BlIn0s++t5YfCH9a/O7v76B4EY/WFrofQwjy3gO5w5uWPlVgHRROZFEF1Wzx9yfhj01r/O
N6sFbgJJL+JA6YMM4IUbxPwWDbZ2tYNOj//NYydYUUdIADCEIQ3K5QLZU5myyayJ9FFo0GgVCKCQ
h2sB5iUPV+hFSODcjRhW5k3jyOvGm1wA0q0UxD+FEbQ1HhihWiqQQSbpSLlRdspNRmi1Ckykboga
X/0e2XVgVCCYhntoRIVKrQBsvUDjEf+XB3G4SQV4ATAIgr3AiKfPS1HhmxJBWrKeQgJtgQdGyJeK
BUHMJKzAUpuHr1UKuEg8GyxyYCyAGW3KAtVKAbdVAs+ZSFSpQJK6QFcMiDtSZfEi59e+3YMsTMOS
Rl+/0iowfgMYQZlUKQ/CdZMHEAPYfMhDotjps1JAB6UPTC9ApVoQ8BPaDXcLgTq/J0pJOmYtBFYK
6JBoYCwEyrUCJ5TcI1UF6aPwAXCoBZm0Q29LNWWT1a377Umg6bOHq8Dtlcrup1wGbY0HUVgtwwip
X7U6pC4Q0YeIAlIsqMSMSC8iELQTbFCBtNYTTURtjQcqVDhk2jNKmUf64BVtioRGs0BHCIM8qL1I
n5e6DtoJHqgg8K+GrFApF4DFkzCGZhE06wXCqoSnBagzfV5IKTxyeoHBM7oISDy4nLg/BVrpA09t
sgB1EwXpz2Yq1Uv5B98+Pu6L4fERdkz9IBJL60/6aDegVS4QriRNAcx9+hwcEcihrN2WlRf+1Xnd
dhU1Qm7IAa6AjAqlh3z9qEzQbBWAz6JUh7qw9Hkp21g7wYMcoF6taioI0AnpUAOi4zt5oVEqCHRf
hSDjoQkC+hRNNWK5jqtM71uLuN/qUXiAiwBOA5og86QPTxW0GNptKA7KFZzEpgwDWl935MuGNEQf
kgumJCgznQ6QCGsxbSAMqgViQgQegKtPH00tUrZXQF/WmOi8MpIPzkBk5LSpWqw0C5RMgwUhEOgb
HJBvNPCSSKMJeEn6vJSX9E1RSGLCNGKEXVimTExqHlbyXr0GeYrVCjIAhpmcax/i0AQiFbQrHWVw
D2AB5powt2Gt9HQiFIkowSJ4zAd3+hSl3MgulKAho8MpQVkHBbXTNzAZwAkCe/3wLCJMFWNboIhd
yAVYq4E0Xa6JAandBS7mwVY4LP8Qu1CQG4yYAClIMTq6UFpV5NHChmIdM6SMUpq1GDg4XqDYbqWe
DOQAcTFsY3gqs441jVArSPcrlc9rjXBwRKASScDLjVih2ihQQ1GhH2xnJoXQchEyiN3wEFU6rAtB
h+hTI+iabn1wlMrNQo0yQJBJVspfNO2mWGhyIajsofSDBLo8B6caSkVJCD41sfZNQuTL1ZQSzCBG
z26SoA4fUB7WwE9a0+jQtCNhfumDMLoOBI0oKJLCxbVk1NRjs8J1IdLOZOgDZQSwB6Uk04gK+Qoh
MuwDQAZ2koHIUkGqEIgfrjMuh8YLNMcYCwUJmFOIjDH8kDTYvBFcuAIlaKTZpZP2sIQiJgxYj6am
MnlFKVMmjLqmgH4baoWKzMxipNTqNqwMkwPKKZSoyTemgjhFWApU2qsikfChZODFjzjQlAquvnHs
hPAZ5U2gCzGbJX3QfZvXoEVshX+HROvfr+h9SExQTTFljUSiSDwQ+WSs7kr9aQHlUqlKLJU6BNIq
hyYMShSosV2z8xcL9NJIHnkdPdItJMosqmTgaXU7VPOAanpjx4niK74/UzYe1P/mXSC1hOtMUo3k
UvocHC8wm9k4vUgMQVoNZQLGzrtAQF3aoUBDWvPC4VnLDKswNZJwopnvSScpsYL00ZRjCycb3BFp
p1hR6eCyC+BzNI0DqqSa6Ylh3M06marJxWaNG0HHn4yBO8wbQYOuwFsZScdKsSC1J9L8/lX6bcqF
VomwU6lJ8P0hG3tYBiOCW4YtGlFBYgnUdoKAtC4r0DMMaR2WMN067rR64QFZCqRCje0lSTFwJbj1
qp3UqBcYHChluWsNenhSkSp9U3lQxSUgw8Dsqwept3kT6q0C82AZkgr2T/ocXJ6FHsmWqcuAtShY
CS0STatTbkvFBvWqXJP17w/OZsbUk3nvRvKAbFIKNQUr7NKQXAjcKkylzKI8OGOJ+Kqx4Yw4oAhJ
hiCuFaQmFJtFvEsaSynNWxHp4MQCRQjGGYcqVQjE1Ki52ZmAz7ekaYHgKnHmlOkOSScwNds08Ypm
JG5KyyqBw/ThI29KRcpW4RIid3QtHNz5RVAZSgIqtIGNwTjKso7a+cVjoI2BgOJaUhweF9DIbkwF
fGjuucy5WXEBp9zkggYhBGq1ZHL6gepG6TBYSWmDvFuN8ktkIRh5O6mADw28S1nqEFa/PzwrETll
TAValGrABX9tW9EsBIAaiCdRtERjY0qGA6QCdpypXKBcmwgyWArrb63LhRqRhiJzGLKapYOzk2Ta
k7HNTJidWDLa4aHoYFMukH2UTjfyjw8dHoflPUIF6ZY2shalkUtmf9B+/vXeb1KhRaSBbAu9TGvv
cqWUD8hSAOsClFRTbsjTyME0X7wHmv1Xj6omqrhQdHCD3/nQ7nRY7ED2WHAqzNiBpi6ZIoY7tmIH
TTRgNzPTgtQb7lr6HJxoECoYh93JQdIkSaf+N0IqlGcggGQA88EZjlTTmhetlqg+qcjopTUXoHEU
oYAaRXkQg30IPx7YXRBoNdO7wCllBhXTS1Z3QTMc09JdJqqXmYaXvuqAhCIW/9qne77JSDgF3FTm
mgtS6+bnp1qRMYsAaZGFT58DDCEAFWX4+Tk+3Zu4DQJxmj4qFWjjAJgqhTH7KiqfegmewClfoRHa
fc+/6wjIgedON+AX9v5BBhqwvcAGMAJ1eNRRKH8qUAqrxVcdIfLzj0orbQprsPFLgajY+FH52+nW
H68Pn25r/a7Nf1KOqmws+032j6eeGzlRt79If7FYn+qdMwKvoe0Ezp2z2fxfwXJ52OQWVsRXtfnY
qidgaAS+E9xlSwmwgthgpgtfuPdeN8zWSeEaRKiYLnvlgLuR+wCdIjfHtnMX3iRxucvZ0vImRppk
P+5E0XgSZT4GXuze5a5iJ3an2XLp6oIAaXqONgtEjp97NXLBdFA+K8BXkmD+5hvYzJMO0HYi7/bW
dRTSoP6InUm6bs/6uxj4K/rH9gXMAFRWwvn7f7/ejtCX0AbGb3YlNi+VfikRIQHH2LqP6t+FXWiw
528O4YK/+lXnhBRMUv1O6yM/kQVeBTHiJNYYrIS9r3//71x36qksS1DabMVOEoVjN1sjFRe07GGl
mRz/XRjF/Z1XLNURRmu/SkBjcXyNDlxdQ0JchcnuPZP5lnySCT3ey01Qd4xRjFUsfqCAvWMaSIzW
5B0fAEfqhfpbCEoDB0wDYZkmPJDNa1tvSR5gjp4q4OAZR2NEDDiCghQtCngog3orUkWlHucZLzpy
fO7QDlVALR+XiZQ840lqkn+SkWTGr7twp+E4jJ2R+qkYskZxebNMWx0YjUT9pFzU/GVOrx+5t9lK
cvOAdqBpA3agKpfcI/XQNl70VR3l3rlx343E6FD0qgA/gsAI1qtg39MnIFb6nvO9nJYSYE5zM3Nz
//8wy/HI6UeYTRkxU+H62P17onJpL8ZRonxBKVX45gd74qonztLhpkXeOFtrpQwes4ieuPRZpNlC
AmJsut+zaeS4frZOuldJ8BgvGzmTbJV0UakzM130TRjdaSSQmILpsgyUdLw4WyfdrZQ4my771r11
AtWwRwWar/t+pNFAQl6mm/0JtRdly6Qk2FakyYOKeyLHXjnJnZd7FTm3qioAziB71/MdnCsAGJ1s
GdkycZ/sx+evunabZM+5zsiLtrwnaTUzpfZndxrnjpxgmC2Vbv9R5ftEiv/NHbmKpCSBmL3k+UR5
F+Zguj9Oc7qnnWJzmFLjJGTZ3FVye7cDIZCuAhti+ToJbnNn0y2lTfMKCW2ZLm96ile3Se4imSoc
uV7dAlv+y2XnqnP5qXP8rzlhHjeCYDr/Y2AxBo0wOUXJWHU0aO2VNpv6u7OOaP02XjIj01pPcpKT
B6nz/8IJ7vXxUaaxKqMfswSfeLNfLd3o1vEG6sIW5OirCJGhSlILBgDSrec7d+60n12tVMZZIMTF
wglGqrISaCvT+8uUWf2jWZD0DMkIXC/bnZCgYmGvbWd0G96p30xKVk1pcBV5ubeoJUWIyUQQ04WJ
ggXqohYY9xS039y5/M/Vq8tsj0JiWrCyH5+v886CuzBwNf+cDJOVldVPlwIBm5L4jTNWRUPJhjl0
voh6i6UuzlIAGtMNr6Jb52HkKpyRDmI3XXsVhdqxtgXGOMfDG/a3SWLhXr91QsUhZfyPObtdOF0n
3LoiAi1nSuUL7l6ohRAZm2VhYce/82Zq2qIk452Md+z4zkK/0zJx03Thd+7YUb1omdtkuuoHJ3K6
rr/TcG1aWX+4ZaqAiWRh46RIvfGY9IbCz49H4p5oCF0xmtoZIzaybaaGhczBNSX3dd/xdA8nhc00
XtgZeNuUpg3Kwp4db67KfSokLCybREMxC3UxxwgS88U/Lm/dHeQQjD9TSn/y3DhwRtlCKWvYEHXv
yZaEs9xZnETJOPdDrhOHURgn65u5+TqZxGrhIOsXnieBM+17Ea/M/q+366V0plswra/GxDv8xS55
Q6LAhu1z4d3d+W6u40zjTaKtotHf/vpIkSfljNdUu+p7QxIQAVT7+n9Xzv/mS0kjkofY6yOvUsKP
FSFciFZx+ECR5//vv/3HdCg/nUQL6h3YwalzG46c7Ksp8pB0G50OFmKN194ojPJvJTKweUKpBksn
65heqysXp2CYsfv0h2PPCRf4S17upyS4c5Q6CSZqA51ngRuPw+FdCAGvnSFupDdSzETQOMhZ7f14
LxfgSLPUT6kCSP5/BTh2puRr+ytWXvBLpJn43+Gn8EkwqJ6kBVHyCr83ipS7ZkHlp+UG6l5LFhyF
I9fveYmq7i04NkfhFMKm9VmnbrR0Gf+pxS+k/cdUqLJ5R8tAbpehbEiHJ+rAo8TvUTqlfEHp0zHd
7rErYTclZWEjt3AWQQa1fq9ugeE601iv4pCWBFMitJdut6/StmGBtq+9rSJGmWdmutvXThS6u6y5
R0svnshnryMn6CrmhlT4mm75xLulLElLRtpwSU+YkxZM3UW2RXENZIik8YbdiNyYuqwNOlDYqlK3
ZeFWtKOQAWqKaKD33JwIpwk+eaQQgV5e83XPiH5owoEOCAvrxo6v7lZaVExZ4Y0baQzGyE4Ly+LI
XDgLNa+bAhObbvitw9holRtspBHeenE/0U0TuoDMSXHlhzNnqG/ZAo3fesj12A1woLRKI+ndMaZz
cu+SsUmiXrZWmqawEfC4CP07aKKsW7Mg1ojtOlr9e83CFcFVjtXN2ohbfKMir9SwYA+Tppg7qqyw
oZqZJqoLNhtVCB8oGU56WijaRj/EJTEMzdmgIzlju+en2eRG6+lnagMsLJxKzcgLlOAEIB4Wlh5r
5YgUfFpYdebg0EV32Upp7FIGeptKn6u5e6cqD1CsbSzrxdQk6GzMnE3ztT8OpeJTMS4pibaw7qop
5pwUwl2ouo020tyfMK668F2bubzZZlchaAs0QSKjoNxepDK0Da/mitISVaky+yI7wPPvNiFXNxf+
ivGilKQJcr8dwUynAdlNl0S9unuQq2zYc+cMcp4p1AaoCjB8C4btl3+Xe7PLNWOAJfCijOYg+Ut5
XaW6/3UvF1qTDp/fY2CtR1ebYqZY0BqvJFmuLGqBj47CeEr+T1m2ZGNddLJyaW3kKo9IngV3XiZY
RDLaSCe2+46iNG0oikt3nNz6NM0gvuj2yLWl1GFz4zKOzVQxH7ujsEvGjdfsf58FDqRszI1CtSR9
f43o/vxXOyT7pFau1CzYLV97TNPGwuArjTLCC//YqJluO2M398mN7hR749EWryeGyI4HHl5frHB8
3YJt2+ktxvEmGWyUsHQmiUNW26Or9yTB+FJkikxpN2X3TuTFWrGXDSujE/e9cKyKaxvpx2uu/QmF
lurKTQuWywkZYUW4CtiqKXVPqDtWPtl+u2H/zd5mBBqwzffa/vLfsZu7++PZLPTUOh5QbMyXP3eD
hUKKHe29yUPW9YmX+a13q1sFJRtOA1n7MO4ryiWdOmPKEOxXo0LVSgDnzuk5065agA0umflnI8YZ
xmoBAwPabKzrO3NFBgMZZWVZbVELt/gCRdrV425WaEtxSuwl0+zcojyZAp/9+Hwn78KRlfXYEDMk
LSwdLkX+ApCRrbXatQU2fudh4iur2lAZ6aqqvmDYavaa59N4JYbzR9506iTZcikttlvqv1+wXX75
exJ4qkYChTZ7z/O3fYlnokK+ACxuvuyVu+j2Xd93FWZOIYpNZeYavWALyYLp4Tb2TfRGDc0yV8rC
uoIm4+TeuvQrZKsJczC0Kfvx+d/wirivVuINcLmFdZM7NSpEw7z5qteh6qWVZfqVMVN8+c8wdx2O
vvw9rQj5EH35r6DrqWgf5YoFWtOk6GnF6cR/zA9w7QRLXUCXbRQ+fuxtXXAb+UPiBEPqbXKvnali
FpVt5OJAo/I0m55hwOZE7hCHAc9HMQnKNhTsL1s+CPDY5vv9xRvdOrdzVWLYaCVfydCrrfttIxl3
RCX0Ncac0mpBy6s5OV7dLtQ+vYaMCAfzm0kYRJMR1Pv9qZeLw64wt0wjsZv7F40B5tzmP3XWDcIp
5J3yruw32T8+VixN1Zu3VLnOwu1rh3Qq5C41pCgr99rPXTn+zKEqMuMyUa4NC4rlhICLi3pVfNVt
bKvku11VOiPvBFxoc8P0omc/Pt8aeAeBI6eXKDtmRIb5yh+IXqgV3gwk2rfsLu58hGctgrx9xaHL
WL4toJDrS6Pit3XDjQ+41cK+eYR/2J17FSW36ifbR9n9oSGw2TwYITWJjpzoFnmfLZoan9kPz2c2
EiaJ56u3w0abl+yW66zeDgvujgQMwSqCjZWlbbThtp0F5Re70oU2aojaGnfYiI4chyOMIRUZ0obZ
kq27Ox1go0cUSFEdqdRGZQ7C/g6gz0T1G2z476egFylmJ5PAzW/fG/hY+35MvjRf98KJxEzWgzo2
EkZSITEVXzjOtpnGSGzkiD5QPRyHYmCoHklxr47aL0lXmLDnXhxPU2n6zp15qgSx0VC4esvbpKvG
p8o2CiWuKbPy7py7dPvX4S0IiptfoGyjW+Iap3BFnzZ8GU53CcOyjf6JFaE+eRS3A9UrVRqSAF5J
ha2GZhsh9SOJzE77uU9e1PN2CnmAfTJ6Pl+dfrx69A0WGPmImlEtn8NMTPOdt7FlwTDIFkrNCxvh
2itHtYqYYZ294/lkpj09znUS3BE93F62EQpecScmTNz/8nffHS2yHQtVanbCiRzgwuENatEgvrCN
NPPqACstkPvTqonkz5uHqICeuddV2TSbH7zPXf+aeqsWLX9xtX+XyFWw7BYgsI1CXAqofw394Vpe
b37pOoWAgHm36nXK6ppNQI33ZtB2feHfxuNb4RebunuPuIYvhMv/Kuqh57T2Rhut/kdAw2jdJTbK
Po8iZ6nG/2zE+MV9V4JSNrry26Ef6vUjNsAoOl18CTUcZWM2wWscn25fin+0ShIbkdvXjj/8Zslr
K5MKz1e7JwmwcEoEovQo7PMTiz6uSG4TmFJYo2Sje1KgfQifKOq71KyZE+KDGyXZKqn7s1+o7ndR
PkaJvtmyjRvyiYL2JfMvlA8HhHZ2gG/xw8upgV2A879DpbAa6wHIqDMKlY9jw8I8omVWDxdacHCu
RNyGOx0omU0oWi5efIuj9t+Bdihe55/OXRIYQe/Pu/xPG95gCosn+K6YyCKId73HRoNfOwwzm0wJ
Ntjo8nvtDbyM4CKDbGChvaaJSdCYs5E2aWOJ1422QRofnQ7zRLm/1oV06S22QCBtpDvW66e5UvnY
Emb4Ou1EMDjvlI9iQzEQgFQ6nmwAfJ+6NKytOTQ9w0X3mCCAn/2bcoiSDdTvc4+pQLjWm+xVslF8
0e5HoJ0Ru9/hqJRs4Ge8c+e5tuPv6Fay0cL1ztOq5GyUVn9yAlKUqjlhI0byjppBdVUbd1YI/ItL
OlVFE6GbKmOW5wv/D17cJba1U7kwp8XCC5wxyTQ5wo6a65aFuNQHCKPSvFUz3zZKatp3/N0QlTZS
2atw0anrk5T5p9yrKUHZKbWKq0iz3FjSYsCstZOgr9gpjM8xP911OMQ2VaiWjjk2NSWu6SZSd1ux
sduEDmJtsxY48zOf11tF3l8nMXiEGV3TOKyNXOGWkVneD+z2BHtNEEgla5Nd2s191wgyMkuWmBMt
nUWg5Gz09H/cHLnHZL8gjHLvEwAVsRd3mnGMMq0yyrRaaxIFY4LV/i6bF3R8dszAMnV8Nk8jsvnx
gqPNv85ivraju7sGcP22p1wxdlpOkh0y28BjZVUnbkj2SLmbNhCCL5OpXpFqI7l8/eV/KPFcuJtX
kvFq2Y/f0tO7OOC3if7umpSWfZbfpvRn19ltc/+uEW2/w1PumA/3+zvlrnF0B3bKPSy91gZdHyfz
x/8DAAD//w==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solidFill>
      <a:srgbClr val="FAF6EE"/>
    </a:solidFill>
    <a:ln cap="rnd">
      <a:solidFill>
        <a:schemeClr val="bg1">
          <a:lumMod val="85000"/>
        </a:schemeClr>
      </a:solid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6">
  <a:schemeClr val="accent3"/>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chart" Target="../charts/chart8.xml"/><Relationship Id="rId12" Type="http://schemas.openxmlformats.org/officeDocument/2006/relationships/chart" Target="../charts/chart12.xml"/><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image" Target="../media/image9.png"/><Relationship Id="rId10" Type="http://schemas.openxmlformats.org/officeDocument/2006/relationships/chart" Target="../charts/chart10.xml"/><Relationship Id="rId19" Type="http://schemas.openxmlformats.org/officeDocument/2006/relationships/image" Target="../media/image13.png"/><Relationship Id="rId4" Type="http://schemas.openxmlformats.org/officeDocument/2006/relationships/image" Target="../media/image4.svg"/><Relationship Id="rId9" Type="http://schemas.microsoft.com/office/2014/relationships/chartEx" Target="../charts/chartEx2.xml"/><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2</xdr:col>
      <xdr:colOff>487680</xdr:colOff>
      <xdr:row>3</xdr:row>
      <xdr:rowOff>15240</xdr:rowOff>
    </xdr:from>
    <xdr:to>
      <xdr:col>10</xdr:col>
      <xdr:colOff>182880</xdr:colOff>
      <xdr:row>18</xdr:row>
      <xdr:rowOff>15240</xdr:rowOff>
    </xdr:to>
    <xdr:graphicFrame macro="">
      <xdr:nvGraphicFramePr>
        <xdr:cNvPr id="2" name="Chart 1">
          <a:extLst>
            <a:ext uri="{FF2B5EF4-FFF2-40B4-BE49-F238E27FC236}">
              <a16:creationId xmlns:a16="http://schemas.microsoft.com/office/drawing/2014/main" id="{E89325E3-24AF-BDA6-5EF8-86F9B9998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114300</xdr:colOff>
      <xdr:row>19</xdr:row>
      <xdr:rowOff>1</xdr:rowOff>
    </xdr:from>
    <xdr:to>
      <xdr:col>11</xdr:col>
      <xdr:colOff>114300</xdr:colOff>
      <xdr:row>26</xdr:row>
      <xdr:rowOff>175261</xdr:rowOff>
    </xdr:to>
    <mc:AlternateContent xmlns:mc="http://schemas.openxmlformats.org/markup-compatibility/2006" xmlns:a14="http://schemas.microsoft.com/office/drawing/2010/main">
      <mc:Choice Requires="a14">
        <xdr:graphicFrame macro="">
          <xdr:nvGraphicFramePr>
            <xdr:cNvPr id="3" name="retailer">
              <a:extLst>
                <a:ext uri="{FF2B5EF4-FFF2-40B4-BE49-F238E27FC236}">
                  <a16:creationId xmlns:a16="http://schemas.microsoft.com/office/drawing/2014/main" id="{B0B49CC5-94C7-E97F-A7E3-1E2DC5B704A6}"/>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7101840" y="34747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304800</xdr:colOff>
      <xdr:row>18</xdr:row>
      <xdr:rowOff>114301</xdr:rowOff>
    </xdr:from>
    <xdr:to>
      <xdr:col>7</xdr:col>
      <xdr:colOff>304800</xdr:colOff>
      <xdr:row>26</xdr:row>
      <xdr:rowOff>137161</xdr:rowOff>
    </xdr:to>
    <mc:AlternateContent xmlns:mc="http://schemas.openxmlformats.org/markup-compatibility/2006" xmlns:a14="http://schemas.microsoft.com/office/drawing/2010/main">
      <mc:Choice Requires="a14">
        <xdr:graphicFrame macro="">
          <xdr:nvGraphicFramePr>
            <xdr:cNvPr id="4" name="store_location">
              <a:extLst>
                <a:ext uri="{FF2B5EF4-FFF2-40B4-BE49-F238E27FC236}">
                  <a16:creationId xmlns:a16="http://schemas.microsoft.com/office/drawing/2014/main" id="{75858141-3207-45C3-3FE2-4891F7E609BE}"/>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mlns="">
        <xdr:sp macro="" textlink="">
          <xdr:nvSpPr>
            <xdr:cNvPr id="0" name=""/>
            <xdr:cNvSpPr>
              <a:spLocks noTextEdit="1"/>
            </xdr:cNvSpPr>
          </xdr:nvSpPr>
          <xdr:spPr>
            <a:xfrm>
              <a:off x="4853940" y="3406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944880</xdr:colOff>
      <xdr:row>18</xdr:row>
      <xdr:rowOff>129541</xdr:rowOff>
    </xdr:from>
    <xdr:to>
      <xdr:col>3</xdr:col>
      <xdr:colOff>525780</xdr:colOff>
      <xdr:row>25</xdr:row>
      <xdr:rowOff>121921</xdr:rowOff>
    </xdr:to>
    <mc:AlternateContent xmlns:mc="http://schemas.openxmlformats.org/markup-compatibility/2006">
      <mc:Choice xmlns:a14="http://schemas.microsoft.com/office/drawing/2010/main" Requires="a14">
        <xdr:graphicFrame macro="">
          <xdr:nvGraphicFramePr>
            <xdr:cNvPr id="5" name="project_type">
              <a:extLst>
                <a:ext uri="{FF2B5EF4-FFF2-40B4-BE49-F238E27FC236}">
                  <a16:creationId xmlns:a16="http://schemas.microsoft.com/office/drawing/2014/main" id="{6266F363-EDFE-4731-837A-7B5DF3FAED31}"/>
                </a:ext>
              </a:extLst>
            </xdr:cNvPr>
            <xdr:cNvGraphicFramePr/>
          </xdr:nvGraphicFramePr>
          <xdr:xfrm>
            <a:off x="0" y="0"/>
            <a:ext cx="0" cy="0"/>
          </xdr:xfrm>
          <a:graphic>
            <a:graphicData uri="http://schemas.microsoft.com/office/drawing/2010/slicer">
              <sle:slicer xmlns:sle="http://schemas.microsoft.com/office/drawing/2010/slicer" name="project_type"/>
            </a:graphicData>
          </a:graphic>
        </xdr:graphicFrame>
      </mc:Choice>
      <mc:Fallback>
        <xdr:sp macro="" textlink="">
          <xdr:nvSpPr>
            <xdr:cNvPr id="0" name=""/>
            <xdr:cNvSpPr>
              <a:spLocks noTextEdit="1"/>
            </xdr:cNvSpPr>
          </xdr:nvSpPr>
          <xdr:spPr>
            <a:xfrm>
              <a:off x="2636520" y="3421381"/>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426720</xdr:colOff>
      <xdr:row>18</xdr:row>
      <xdr:rowOff>137161</xdr:rowOff>
    </xdr:from>
    <xdr:to>
      <xdr:col>1</xdr:col>
      <xdr:colOff>563880</xdr:colOff>
      <xdr:row>24</xdr:row>
      <xdr:rowOff>121921</xdr:rowOff>
    </xdr:to>
    <mc:AlternateContent xmlns:mc="http://schemas.openxmlformats.org/markup-compatibility/2006" xmlns:a14="http://schemas.microsoft.com/office/drawing/2010/main">
      <mc:Choice Requires="a14">
        <xdr:graphicFrame macro="">
          <xdr:nvGraphicFramePr>
            <xdr:cNvPr id="6" name="brand">
              <a:extLst>
                <a:ext uri="{FF2B5EF4-FFF2-40B4-BE49-F238E27FC236}">
                  <a16:creationId xmlns:a16="http://schemas.microsoft.com/office/drawing/2014/main" id="{C716AA98-5B7B-4E79-C5D6-A954FB019C0F}"/>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26720" y="3429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320040</xdr:colOff>
      <xdr:row>17</xdr:row>
      <xdr:rowOff>144781</xdr:rowOff>
    </xdr:from>
    <xdr:to>
      <xdr:col>15</xdr:col>
      <xdr:colOff>320040</xdr:colOff>
      <xdr:row>23</xdr:row>
      <xdr:rowOff>53340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5A086C8F-AA7B-3167-FD5C-478BA95AA7D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45980" y="325374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449580</xdr:colOff>
      <xdr:row>25</xdr:row>
      <xdr:rowOff>83820</xdr:rowOff>
    </xdr:from>
    <xdr:to>
      <xdr:col>1</xdr:col>
      <xdr:colOff>586740</xdr:colOff>
      <xdr:row>39</xdr:row>
      <xdr:rowOff>104775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706C2C32-863A-8CE6-CEEE-0CFBB335BB54}"/>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49580" y="46558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1</xdr:row>
      <xdr:rowOff>175260</xdr:rowOff>
    </xdr:from>
    <xdr:to>
      <xdr:col>12</xdr:col>
      <xdr:colOff>129540</xdr:colOff>
      <xdr:row>16</xdr:row>
      <xdr:rowOff>175260</xdr:rowOff>
    </xdr:to>
    <xdr:graphicFrame macro="">
      <xdr:nvGraphicFramePr>
        <xdr:cNvPr id="2" name="Chart 1">
          <a:extLst>
            <a:ext uri="{FF2B5EF4-FFF2-40B4-BE49-F238E27FC236}">
              <a16:creationId xmlns:a16="http://schemas.microsoft.com/office/drawing/2014/main" id="{C56660D0-61DE-A2DC-B805-8AFBC154E7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53340</xdr:colOff>
      <xdr:row>3</xdr:row>
      <xdr:rowOff>38100</xdr:rowOff>
    </xdr:from>
    <xdr:to>
      <xdr:col>11</xdr:col>
      <xdr:colOff>22860</xdr:colOff>
      <xdr:row>18</xdr:row>
      <xdr:rowOff>38100</xdr:rowOff>
    </xdr:to>
    <xdr:graphicFrame macro="">
      <xdr:nvGraphicFramePr>
        <xdr:cNvPr id="2" name="Chart 1">
          <a:extLst>
            <a:ext uri="{FF2B5EF4-FFF2-40B4-BE49-F238E27FC236}">
              <a16:creationId xmlns:a16="http://schemas.microsoft.com/office/drawing/2014/main" id="{5990CF18-841F-EDBB-49AE-588BACAEC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373380</xdr:colOff>
      <xdr:row>5</xdr:row>
      <xdr:rowOff>7620</xdr:rowOff>
    </xdr:from>
    <xdr:to>
      <xdr:col>13</xdr:col>
      <xdr:colOff>571500</xdr:colOff>
      <xdr:row>20</xdr:row>
      <xdr:rowOff>53340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B85D8FD2-E355-06C4-EBEE-B5B5A2C0AC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39000" y="922020"/>
              <a:ext cx="4465320" cy="2788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262890</xdr:colOff>
      <xdr:row>1525</xdr:row>
      <xdr:rowOff>38100</xdr:rowOff>
    </xdr:from>
    <xdr:to>
      <xdr:col>11</xdr:col>
      <xdr:colOff>567690</xdr:colOff>
      <xdr:row>1540</xdr:row>
      <xdr:rowOff>38100</xdr:rowOff>
    </xdr:to>
    <xdr:graphicFrame macro="">
      <xdr:nvGraphicFramePr>
        <xdr:cNvPr id="2" name="Chart 1">
          <a:extLst>
            <a:ext uri="{FF2B5EF4-FFF2-40B4-BE49-F238E27FC236}">
              <a16:creationId xmlns:a16="http://schemas.microsoft.com/office/drawing/2014/main" id="{C057C188-18C9-181D-9D2C-5DE77C3E2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5</xdr:row>
      <xdr:rowOff>7620</xdr:rowOff>
    </xdr:from>
    <xdr:to>
      <xdr:col>11</xdr:col>
      <xdr:colOff>449580</xdr:colOff>
      <xdr:row>20</xdr:row>
      <xdr:rowOff>7620</xdr:rowOff>
    </xdr:to>
    <xdr:graphicFrame macro="">
      <xdr:nvGraphicFramePr>
        <xdr:cNvPr id="3" name="Chart 2">
          <a:extLst>
            <a:ext uri="{FF2B5EF4-FFF2-40B4-BE49-F238E27FC236}">
              <a16:creationId xmlns:a16="http://schemas.microsoft.com/office/drawing/2014/main" id="{7FF56FAC-1498-EC54-FA6C-08A6D13B6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457200</xdr:colOff>
      <xdr:row>3</xdr:row>
      <xdr:rowOff>148590</xdr:rowOff>
    </xdr:from>
    <xdr:to>
      <xdr:col>13</xdr:col>
      <xdr:colOff>152400</xdr:colOff>
      <xdr:row>18</xdr:row>
      <xdr:rowOff>148590</xdr:rowOff>
    </xdr:to>
    <xdr:graphicFrame macro="">
      <xdr:nvGraphicFramePr>
        <xdr:cNvPr id="2" name="Chart 1">
          <a:extLst>
            <a:ext uri="{FF2B5EF4-FFF2-40B4-BE49-F238E27FC236}">
              <a16:creationId xmlns:a16="http://schemas.microsoft.com/office/drawing/2014/main" id="{64FF4992-22A6-B7C1-8420-CBE6E6FD4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426720</xdr:colOff>
      <xdr:row>22</xdr:row>
      <xdr:rowOff>91440</xdr:rowOff>
    </xdr:from>
    <xdr:to>
      <xdr:col>4</xdr:col>
      <xdr:colOff>1287780</xdr:colOff>
      <xdr:row>37</xdr:row>
      <xdr:rowOff>91440</xdr:rowOff>
    </xdr:to>
    <xdr:graphicFrame macro="">
      <xdr:nvGraphicFramePr>
        <xdr:cNvPr id="3" name="Chart 2">
          <a:extLst>
            <a:ext uri="{FF2B5EF4-FFF2-40B4-BE49-F238E27FC236}">
              <a16:creationId xmlns:a16="http://schemas.microsoft.com/office/drawing/2014/main" id="{9D31188A-EEF7-956C-FDA6-6C56F1E8C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88174</xdr:colOff>
      <xdr:row>0</xdr:row>
      <xdr:rowOff>59871</xdr:rowOff>
    </xdr:from>
    <xdr:to>
      <xdr:col>23</xdr:col>
      <xdr:colOff>80554</xdr:colOff>
      <xdr:row>3</xdr:row>
      <xdr:rowOff>136071</xdr:rowOff>
    </xdr:to>
    <xdr:sp macro="" textlink="">
      <xdr:nvSpPr>
        <xdr:cNvPr id="2" name="Rectangle: Rounded Corners 1">
          <a:extLst>
            <a:ext uri="{FF2B5EF4-FFF2-40B4-BE49-F238E27FC236}">
              <a16:creationId xmlns:a16="http://schemas.microsoft.com/office/drawing/2014/main" id="{8BE8F6CA-4CE3-55D3-0EC8-1F1AED0F21EF}"/>
            </a:ext>
          </a:extLst>
        </xdr:cNvPr>
        <xdr:cNvSpPr/>
      </xdr:nvSpPr>
      <xdr:spPr>
        <a:xfrm>
          <a:off x="88174" y="59871"/>
          <a:ext cx="14013180" cy="631371"/>
        </a:xfrm>
        <a:prstGeom prst="roundRect">
          <a:avLst/>
        </a:prstGeom>
        <a:solidFill>
          <a:srgbClr val="F8EF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rgbClr val="284E3F"/>
              </a:solidFill>
              <a:latin typeface="Berlin Sans FB Demi" panose="020E0802020502020306" pitchFamily="34" charset="0"/>
            </a:rPr>
            <a:t>          Home Improvement Product Sales Performance Dashboard</a:t>
          </a:r>
        </a:p>
      </xdr:txBody>
    </xdr:sp>
    <xdr:clientData/>
  </xdr:twoCellAnchor>
  <xdr:twoCellAnchor>
    <xdr:from>
      <xdr:col>0</xdr:col>
      <xdr:colOff>114300</xdr:colOff>
      <xdr:row>4</xdr:row>
      <xdr:rowOff>0</xdr:rowOff>
    </xdr:from>
    <xdr:to>
      <xdr:col>3</xdr:col>
      <xdr:colOff>464820</xdr:colOff>
      <xdr:row>56</xdr:row>
      <xdr:rowOff>30480</xdr:rowOff>
    </xdr:to>
    <xdr:sp macro="" textlink="">
      <xdr:nvSpPr>
        <xdr:cNvPr id="3" name="Rectangle: Single Corner Rounded 2">
          <a:extLst>
            <a:ext uri="{FF2B5EF4-FFF2-40B4-BE49-F238E27FC236}">
              <a16:creationId xmlns:a16="http://schemas.microsoft.com/office/drawing/2014/main" id="{7ED3E664-8EEC-0979-37FB-388F3597F6C2}"/>
            </a:ext>
          </a:extLst>
        </xdr:cNvPr>
        <xdr:cNvSpPr/>
      </xdr:nvSpPr>
      <xdr:spPr>
        <a:xfrm>
          <a:off x="114300" y="731520"/>
          <a:ext cx="2179320" cy="9540240"/>
        </a:xfrm>
        <a:prstGeom prst="round1Rect">
          <a:avLst/>
        </a:prstGeom>
        <a:solidFill>
          <a:srgbClr val="F4ECD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solidFill>
              <a:srgbClr val="284E3F"/>
            </a:solidFill>
            <a:latin typeface="Berlin Sans FB" panose="020E0602020502020306" pitchFamily="34" charset="0"/>
          </a:endParaRPr>
        </a:p>
        <a:p>
          <a:pPr algn="l"/>
          <a:r>
            <a:rPr lang="en-IN" sz="2000">
              <a:solidFill>
                <a:srgbClr val="284E3F"/>
              </a:solidFill>
              <a:latin typeface="Berlin Sans FB" panose="020E0602020502020306" pitchFamily="34" charset="0"/>
            </a:rPr>
            <a:t>     Filters</a:t>
          </a:r>
        </a:p>
      </xdr:txBody>
    </xdr:sp>
    <xdr:clientData/>
  </xdr:twoCellAnchor>
  <xdr:twoCellAnchor>
    <xdr:from>
      <xdr:col>3</xdr:col>
      <xdr:colOff>601980</xdr:colOff>
      <xdr:row>4</xdr:row>
      <xdr:rowOff>38100</xdr:rowOff>
    </xdr:from>
    <xdr:to>
      <xdr:col>22</xdr:col>
      <xdr:colOff>563880</xdr:colOff>
      <xdr:row>9</xdr:row>
      <xdr:rowOff>60960</xdr:rowOff>
    </xdr:to>
    <xdr:grpSp>
      <xdr:nvGrpSpPr>
        <xdr:cNvPr id="12" name="Group 11">
          <a:extLst>
            <a:ext uri="{FF2B5EF4-FFF2-40B4-BE49-F238E27FC236}">
              <a16:creationId xmlns:a16="http://schemas.microsoft.com/office/drawing/2014/main" id="{E82257AB-EA73-8E72-CAA3-DE24CBAC5487}"/>
            </a:ext>
          </a:extLst>
        </xdr:cNvPr>
        <xdr:cNvGrpSpPr/>
      </xdr:nvGrpSpPr>
      <xdr:grpSpPr>
        <a:xfrm>
          <a:off x="2430780" y="769620"/>
          <a:ext cx="11544300" cy="937260"/>
          <a:chOff x="2354580" y="784860"/>
          <a:chExt cx="9364980" cy="937260"/>
        </a:xfrm>
      </xdr:grpSpPr>
      <xdr:sp macro="" textlink="KPI!E7">
        <xdr:nvSpPr>
          <xdr:cNvPr id="6" name="Rectangle: Top Corners Rounded 5">
            <a:extLst>
              <a:ext uri="{FF2B5EF4-FFF2-40B4-BE49-F238E27FC236}">
                <a16:creationId xmlns:a16="http://schemas.microsoft.com/office/drawing/2014/main" id="{5F69C4F4-5DBC-0CC2-8B60-49E699EF3E23}"/>
              </a:ext>
            </a:extLst>
          </xdr:cNvPr>
          <xdr:cNvSpPr/>
        </xdr:nvSpPr>
        <xdr:spPr>
          <a:xfrm>
            <a:off x="2354580" y="792480"/>
            <a:ext cx="1394460" cy="906780"/>
          </a:xfrm>
          <a:prstGeom prst="round2SameRect">
            <a:avLst/>
          </a:prstGeom>
          <a:solidFill>
            <a:srgbClr val="CBDDC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200" b="1" i="0" u="none" strike="noStrike">
                <a:solidFill>
                  <a:srgbClr val="284E3F"/>
                </a:solidFill>
                <a:latin typeface="Aptos Narrow"/>
              </a:rPr>
              <a:t>Total Sales</a:t>
            </a:r>
            <a:fld id="{A19B57E4-10A0-4529-9AC9-E18BF7AA61B8}" type="TxLink">
              <a:rPr lang="en-US" sz="1600" b="1" i="0" u="none" strike="noStrike">
                <a:solidFill>
                  <a:srgbClr val="284E3F"/>
                </a:solidFill>
                <a:latin typeface="Aptos Narrow"/>
              </a:rPr>
              <a:pPr algn="r"/>
              <a:t> $1,94,09,082 </a:t>
            </a:fld>
            <a:endParaRPr lang="en-IN" sz="1600" b="1">
              <a:solidFill>
                <a:srgbClr val="284E3F"/>
              </a:solidFill>
            </a:endParaRPr>
          </a:p>
        </xdr:txBody>
      </xdr:sp>
      <xdr:sp macro="" textlink="KPI!E9">
        <xdr:nvSpPr>
          <xdr:cNvPr id="7" name="Rectangle: Top Corners Rounded 6">
            <a:extLst>
              <a:ext uri="{FF2B5EF4-FFF2-40B4-BE49-F238E27FC236}">
                <a16:creationId xmlns:a16="http://schemas.microsoft.com/office/drawing/2014/main" id="{294B9636-F995-441F-9ED7-AD76E207020E}"/>
              </a:ext>
            </a:extLst>
          </xdr:cNvPr>
          <xdr:cNvSpPr/>
        </xdr:nvSpPr>
        <xdr:spPr>
          <a:xfrm>
            <a:off x="3924300" y="807720"/>
            <a:ext cx="1394460" cy="906780"/>
          </a:xfrm>
          <a:prstGeom prst="round2SameRect">
            <a:avLst/>
          </a:prstGeom>
          <a:solidFill>
            <a:srgbClr val="FCE6C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1" i="0" u="none" strike="noStrike">
                <a:solidFill>
                  <a:srgbClr val="284E3F"/>
                </a:solidFill>
                <a:latin typeface="Aptos Narrow"/>
                <a:ea typeface="+mn-ea"/>
                <a:cs typeface="+mn-cs"/>
              </a:rPr>
              <a:t>Total Units Sold</a:t>
            </a:r>
          </a:p>
          <a:p>
            <a:pPr marL="0" indent="0" algn="r"/>
            <a:fld id="{E1CCB9BD-E28D-43AD-8E53-66BB09DB61BA}" type="TxLink">
              <a:rPr lang="en-US" sz="1600" b="1" i="0" u="none" strike="noStrike">
                <a:solidFill>
                  <a:srgbClr val="284E3F"/>
                </a:solidFill>
                <a:latin typeface="Aptos Narrow"/>
                <a:ea typeface="+mn-ea"/>
                <a:cs typeface="+mn-cs"/>
              </a:rPr>
              <a:pPr marL="0" indent="0" algn="r"/>
              <a:t>64231</a:t>
            </a:fld>
            <a:endParaRPr lang="en-IN" sz="1600" b="1" i="0" u="none" strike="noStrike">
              <a:solidFill>
                <a:srgbClr val="284E3F"/>
              </a:solidFill>
              <a:latin typeface="Aptos Narrow"/>
              <a:ea typeface="+mn-ea"/>
              <a:cs typeface="+mn-cs"/>
            </a:endParaRPr>
          </a:p>
        </xdr:txBody>
      </xdr:sp>
      <xdr:sp macro="" textlink="KPI!E5">
        <xdr:nvSpPr>
          <xdr:cNvPr id="8" name="Rectangle: Top Corners Rounded 7">
            <a:extLst>
              <a:ext uri="{FF2B5EF4-FFF2-40B4-BE49-F238E27FC236}">
                <a16:creationId xmlns:a16="http://schemas.microsoft.com/office/drawing/2014/main" id="{8CAB388A-9411-4C11-A64D-8AC2D2FDD4A9}"/>
              </a:ext>
            </a:extLst>
          </xdr:cNvPr>
          <xdr:cNvSpPr/>
        </xdr:nvSpPr>
        <xdr:spPr>
          <a:xfrm>
            <a:off x="5433060" y="807720"/>
            <a:ext cx="1470660" cy="906780"/>
          </a:xfrm>
          <a:prstGeom prst="round2SameRect">
            <a:avLst/>
          </a:prstGeom>
          <a:solidFill>
            <a:srgbClr val="C3DB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1" i="0" u="none" strike="noStrike">
                <a:solidFill>
                  <a:srgbClr val="284E3F"/>
                </a:solidFill>
                <a:latin typeface="Aptos Narrow"/>
                <a:ea typeface="+mn-ea"/>
                <a:cs typeface="+mn-cs"/>
              </a:rPr>
              <a:t>Total Transactions</a:t>
            </a:r>
          </a:p>
          <a:p>
            <a:pPr marL="0" indent="0" algn="r"/>
            <a:fld id="{C9DD1216-C12A-4CCF-8DCD-5AC1E62B7515}" type="TxLink">
              <a:rPr lang="en-US" sz="1600" b="1" i="0" u="none" strike="noStrike">
                <a:solidFill>
                  <a:srgbClr val="284E3F"/>
                </a:solidFill>
                <a:latin typeface="Aptos Narrow"/>
                <a:ea typeface="+mn-ea"/>
                <a:cs typeface="+mn-cs"/>
              </a:rPr>
              <a:pPr marL="0" indent="0" algn="r"/>
              <a:t>2341</a:t>
            </a:fld>
            <a:endParaRPr lang="en-IN" sz="1600" b="1" i="0" u="none" strike="noStrike">
              <a:solidFill>
                <a:srgbClr val="284E3F"/>
              </a:solidFill>
              <a:latin typeface="Aptos Narrow"/>
              <a:ea typeface="+mn-ea"/>
              <a:cs typeface="+mn-cs"/>
            </a:endParaRPr>
          </a:p>
        </xdr:txBody>
      </xdr:sp>
      <xdr:sp macro="" textlink="KPI!C13">
        <xdr:nvSpPr>
          <xdr:cNvPr id="9" name="Rectangle: Top Corners Rounded 8">
            <a:extLst>
              <a:ext uri="{FF2B5EF4-FFF2-40B4-BE49-F238E27FC236}">
                <a16:creationId xmlns:a16="http://schemas.microsoft.com/office/drawing/2014/main" id="{4001DDCB-7321-4B0C-9799-18BB14D59C31}"/>
              </a:ext>
            </a:extLst>
          </xdr:cNvPr>
          <xdr:cNvSpPr/>
        </xdr:nvSpPr>
        <xdr:spPr>
          <a:xfrm>
            <a:off x="7010400" y="815340"/>
            <a:ext cx="1668780" cy="906780"/>
          </a:xfrm>
          <a:prstGeom prst="round2SameRect">
            <a:avLst/>
          </a:prstGeom>
          <a:solidFill>
            <a:srgbClr val="F6D6C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1" i="0" u="none" strike="noStrike">
                <a:solidFill>
                  <a:srgbClr val="284E3F"/>
                </a:solidFill>
                <a:latin typeface="Aptos Narrow"/>
                <a:ea typeface="+mn-ea"/>
                <a:cs typeface="+mn-cs"/>
              </a:rPr>
              <a:t>Avg.Transaction Value</a:t>
            </a:r>
          </a:p>
          <a:p>
            <a:pPr marL="0" indent="0" algn="r"/>
            <a:fld id="{FD7A2A42-B4EA-437D-8E36-EBE2DE6BAB0C}" type="TxLink">
              <a:rPr lang="en-US" sz="1600" b="1" i="0" u="none" strike="noStrike">
                <a:solidFill>
                  <a:srgbClr val="284E3F"/>
                </a:solidFill>
                <a:latin typeface="Aptos Narrow"/>
                <a:ea typeface="+mn-ea"/>
                <a:cs typeface="+mn-cs"/>
              </a:rPr>
              <a:pPr marL="0" indent="0" algn="r"/>
              <a:t> $8,290.94 </a:t>
            </a:fld>
            <a:endParaRPr lang="en-IN" sz="1600" b="1" i="0" u="none" strike="noStrike">
              <a:solidFill>
                <a:srgbClr val="284E3F"/>
              </a:solidFill>
              <a:latin typeface="Aptos Narrow"/>
              <a:ea typeface="+mn-ea"/>
              <a:cs typeface="+mn-cs"/>
            </a:endParaRPr>
          </a:p>
        </xdr:txBody>
      </xdr:sp>
      <xdr:sp macro="" textlink="KPI!C11">
        <xdr:nvSpPr>
          <xdr:cNvPr id="10" name="Rectangle: Top Corners Rounded 9">
            <a:extLst>
              <a:ext uri="{FF2B5EF4-FFF2-40B4-BE49-F238E27FC236}">
                <a16:creationId xmlns:a16="http://schemas.microsoft.com/office/drawing/2014/main" id="{1E4A0A02-8FAC-4003-929B-9DF8BAE3E195}"/>
              </a:ext>
            </a:extLst>
          </xdr:cNvPr>
          <xdr:cNvSpPr/>
        </xdr:nvSpPr>
        <xdr:spPr>
          <a:xfrm>
            <a:off x="8793480" y="800100"/>
            <a:ext cx="1394460" cy="906780"/>
          </a:xfrm>
          <a:prstGeom prst="round2SameRect">
            <a:avLst/>
          </a:prstGeom>
          <a:solidFill>
            <a:srgbClr val="D6CC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1" i="0" u="none" strike="noStrike">
                <a:solidFill>
                  <a:srgbClr val="284E3F"/>
                </a:solidFill>
                <a:latin typeface="Aptos Narrow"/>
                <a:ea typeface="+mn-ea"/>
                <a:cs typeface="+mn-cs"/>
              </a:rPr>
              <a:t>Total Discount</a:t>
            </a:r>
          </a:p>
          <a:p>
            <a:pPr marL="0" indent="0" algn="r"/>
            <a:fld id="{38690303-8F84-4E45-91D3-6F99CDD7AF49}" type="TxLink">
              <a:rPr lang="en-US" sz="1600" b="1" i="0" u="none" strike="noStrike">
                <a:solidFill>
                  <a:srgbClr val="284E3F"/>
                </a:solidFill>
                <a:latin typeface="Aptos Narrow"/>
                <a:ea typeface="+mn-ea"/>
                <a:cs typeface="+mn-cs"/>
              </a:rPr>
              <a:pPr marL="0" indent="0" algn="r"/>
              <a:t> $25,39,323 </a:t>
            </a:fld>
            <a:endParaRPr lang="en-IN" sz="1600" b="1" i="0" u="none" strike="noStrike">
              <a:solidFill>
                <a:srgbClr val="284E3F"/>
              </a:solidFill>
              <a:latin typeface="Aptos Narrow"/>
              <a:ea typeface="+mn-ea"/>
              <a:cs typeface="+mn-cs"/>
            </a:endParaRPr>
          </a:p>
        </xdr:txBody>
      </xdr:sp>
      <xdr:sp macro="" textlink="KPI!C15">
        <xdr:nvSpPr>
          <xdr:cNvPr id="11" name="Rectangle: Top Corners Rounded 10">
            <a:extLst>
              <a:ext uri="{FF2B5EF4-FFF2-40B4-BE49-F238E27FC236}">
                <a16:creationId xmlns:a16="http://schemas.microsoft.com/office/drawing/2014/main" id="{0A9A37EB-44D8-4FCA-A85D-C5D598B6BF2F}"/>
              </a:ext>
            </a:extLst>
          </xdr:cNvPr>
          <xdr:cNvSpPr/>
        </xdr:nvSpPr>
        <xdr:spPr>
          <a:xfrm>
            <a:off x="10325100" y="784860"/>
            <a:ext cx="1394460" cy="906780"/>
          </a:xfrm>
          <a:prstGeom prst="round2SameRect">
            <a:avLst/>
          </a:prstGeom>
          <a:solidFill>
            <a:srgbClr val="CBDDC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r>
              <a:rPr lang="en-US" sz="1200" b="1" i="0" u="none" strike="noStrike">
                <a:solidFill>
                  <a:srgbClr val="284E3F"/>
                </a:solidFill>
                <a:latin typeface="Aptos Narrow"/>
                <a:ea typeface="+mn-ea"/>
                <a:cs typeface="+mn-cs"/>
              </a:rPr>
              <a:t>Unique SKUs Sold</a:t>
            </a:r>
            <a:endParaRPr lang="en-US" sz="1600" b="1" i="0" u="none" strike="noStrike">
              <a:solidFill>
                <a:srgbClr val="284E3F"/>
              </a:solidFill>
              <a:latin typeface="Aptos Narrow"/>
              <a:ea typeface="+mn-ea"/>
              <a:cs typeface="+mn-cs"/>
            </a:endParaRPr>
          </a:p>
          <a:p>
            <a:pPr marL="0" indent="0" algn="r"/>
            <a:fld id="{D08FD6B4-9D6A-41FD-892E-B42F9ECEA05A}" type="TxLink">
              <a:rPr lang="en-US" sz="1600" b="1" i="0" u="none" strike="noStrike">
                <a:solidFill>
                  <a:srgbClr val="284E3F"/>
                </a:solidFill>
                <a:latin typeface="Aptos Narrow"/>
                <a:ea typeface="+mn-ea"/>
                <a:cs typeface="+mn-cs"/>
              </a:rPr>
              <a:pPr marL="0" indent="0" algn="r"/>
              <a:t>2314</a:t>
            </a:fld>
            <a:endParaRPr lang="en-IN" sz="1600" b="1" i="0" u="none" strike="noStrike">
              <a:solidFill>
                <a:srgbClr val="284E3F"/>
              </a:solidFill>
              <a:latin typeface="Aptos Narrow"/>
              <a:ea typeface="+mn-ea"/>
              <a:cs typeface="+mn-cs"/>
            </a:endParaRPr>
          </a:p>
        </xdr:txBody>
      </xdr:sp>
    </xdr:grpSp>
    <xdr:clientData/>
  </xdr:twoCellAnchor>
  <xdr:twoCellAnchor editAs="oneCell">
    <xdr:from>
      <xdr:col>4</xdr:col>
      <xdr:colOff>99060</xdr:colOff>
      <xdr:row>6</xdr:row>
      <xdr:rowOff>30480</xdr:rowOff>
    </xdr:from>
    <xdr:to>
      <xdr:col>4</xdr:col>
      <xdr:colOff>447751</xdr:colOff>
      <xdr:row>8</xdr:row>
      <xdr:rowOff>15240</xdr:rowOff>
    </xdr:to>
    <xdr:pic>
      <xdr:nvPicPr>
        <xdr:cNvPr id="16" name="Graphic 15" descr="Database with solid fill">
          <a:extLst>
            <a:ext uri="{FF2B5EF4-FFF2-40B4-BE49-F238E27FC236}">
              <a16:creationId xmlns:a16="http://schemas.microsoft.com/office/drawing/2014/main" id="{16FCB6A6-518B-ED72-E5C3-C64495C69E8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37460" y="1127760"/>
          <a:ext cx="348691" cy="350520"/>
        </a:xfrm>
        <a:prstGeom prst="rect">
          <a:avLst/>
        </a:prstGeom>
      </xdr:spPr>
    </xdr:pic>
    <xdr:clientData/>
  </xdr:twoCellAnchor>
  <xdr:twoCellAnchor editAs="oneCell">
    <xdr:from>
      <xdr:col>7</xdr:col>
      <xdr:colOff>259080</xdr:colOff>
      <xdr:row>6</xdr:row>
      <xdr:rowOff>38100</xdr:rowOff>
    </xdr:from>
    <xdr:to>
      <xdr:col>8</xdr:col>
      <xdr:colOff>30480</xdr:colOff>
      <xdr:row>8</xdr:row>
      <xdr:rowOff>53340</xdr:rowOff>
    </xdr:to>
    <xdr:pic>
      <xdr:nvPicPr>
        <xdr:cNvPr id="18" name="Graphic 17" descr="Shopping cart with solid fill">
          <a:extLst>
            <a:ext uri="{FF2B5EF4-FFF2-40B4-BE49-F238E27FC236}">
              <a16:creationId xmlns:a16="http://schemas.microsoft.com/office/drawing/2014/main" id="{EAD92CBC-20B5-AE69-C775-9DD65529F8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26280" y="1135380"/>
          <a:ext cx="381000" cy="381000"/>
        </a:xfrm>
        <a:prstGeom prst="rect">
          <a:avLst/>
        </a:prstGeom>
      </xdr:spPr>
    </xdr:pic>
    <xdr:clientData/>
  </xdr:twoCellAnchor>
  <xdr:twoCellAnchor editAs="oneCell">
    <xdr:from>
      <xdr:col>10</xdr:col>
      <xdr:colOff>213360</xdr:colOff>
      <xdr:row>6</xdr:row>
      <xdr:rowOff>76200</xdr:rowOff>
    </xdr:from>
    <xdr:to>
      <xdr:col>10</xdr:col>
      <xdr:colOff>579120</xdr:colOff>
      <xdr:row>8</xdr:row>
      <xdr:rowOff>76200</xdr:rowOff>
    </xdr:to>
    <xdr:pic>
      <xdr:nvPicPr>
        <xdr:cNvPr id="20" name="Graphic 19" descr="Bar graph with upward trend with solid fill">
          <a:extLst>
            <a:ext uri="{FF2B5EF4-FFF2-40B4-BE49-F238E27FC236}">
              <a16:creationId xmlns:a16="http://schemas.microsoft.com/office/drawing/2014/main" id="{832E8E8A-2AFF-20BA-04FB-B2855DA20F5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09360" y="1173480"/>
          <a:ext cx="365760" cy="365760"/>
        </a:xfrm>
        <a:prstGeom prst="rect">
          <a:avLst/>
        </a:prstGeom>
      </xdr:spPr>
    </xdr:pic>
    <xdr:clientData/>
  </xdr:twoCellAnchor>
  <xdr:twoCellAnchor>
    <xdr:from>
      <xdr:col>3</xdr:col>
      <xdr:colOff>586740</xdr:colOff>
      <xdr:row>9</xdr:row>
      <xdr:rowOff>167640</xdr:rowOff>
    </xdr:from>
    <xdr:to>
      <xdr:col>13</xdr:col>
      <xdr:colOff>45720</xdr:colOff>
      <xdr:row>24</xdr:row>
      <xdr:rowOff>167640</xdr:rowOff>
    </xdr:to>
    <xdr:graphicFrame macro="">
      <xdr:nvGraphicFramePr>
        <xdr:cNvPr id="21" name="Chart 20">
          <a:extLst>
            <a:ext uri="{FF2B5EF4-FFF2-40B4-BE49-F238E27FC236}">
              <a16:creationId xmlns:a16="http://schemas.microsoft.com/office/drawing/2014/main" id="{760D6FF1-520A-4EAE-9FC4-6189F3086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220980</xdr:colOff>
      <xdr:row>10</xdr:row>
      <xdr:rowOff>15240</xdr:rowOff>
    </xdr:from>
    <xdr:to>
      <xdr:col>22</xdr:col>
      <xdr:colOff>563880</xdr:colOff>
      <xdr:row>24</xdr:row>
      <xdr:rowOff>152400</xdr:rowOff>
    </xdr:to>
    <xdr:graphicFrame macro="">
      <xdr:nvGraphicFramePr>
        <xdr:cNvPr id="22" name="Chart 21">
          <a:extLst>
            <a:ext uri="{FF2B5EF4-FFF2-40B4-BE49-F238E27FC236}">
              <a16:creationId xmlns:a16="http://schemas.microsoft.com/office/drawing/2014/main" id="{74F2B084-6E23-4EB0-B46A-3EF452AA9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243840</xdr:colOff>
      <xdr:row>25</xdr:row>
      <xdr:rowOff>144780</xdr:rowOff>
    </xdr:from>
    <xdr:to>
      <xdr:col>22</xdr:col>
      <xdr:colOff>586740</xdr:colOff>
      <xdr:row>40</xdr:row>
      <xdr:rowOff>45720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C266B1FB-C0A3-4AA5-9947-D02C935032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168640" y="4716780"/>
              <a:ext cx="5829300" cy="2644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0</xdr:colOff>
      <xdr:row>25</xdr:row>
      <xdr:rowOff>144780</xdr:rowOff>
    </xdr:from>
    <xdr:to>
      <xdr:col>13</xdr:col>
      <xdr:colOff>15240</xdr:colOff>
      <xdr:row>40</xdr:row>
      <xdr:rowOff>144780</xdr:rowOff>
    </xdr:to>
    <xdr:graphicFrame macro="">
      <xdr:nvGraphicFramePr>
        <xdr:cNvPr id="24" name="Chart 23">
          <a:extLst>
            <a:ext uri="{FF2B5EF4-FFF2-40B4-BE49-F238E27FC236}">
              <a16:creationId xmlns:a16="http://schemas.microsoft.com/office/drawing/2014/main" id="{88EF5E5C-5F01-4477-AE6A-16B220D6D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15240</xdr:colOff>
      <xdr:row>41</xdr:row>
      <xdr:rowOff>91440</xdr:rowOff>
    </xdr:from>
    <xdr:to>
      <xdr:col>13</xdr:col>
      <xdr:colOff>0</xdr:colOff>
      <xdr:row>56</xdr:row>
      <xdr:rowOff>15240</xdr:rowOff>
    </xdr:to>
    <xdr:graphicFrame macro="">
      <xdr:nvGraphicFramePr>
        <xdr:cNvPr id="25" name="Chart 24">
          <a:extLst>
            <a:ext uri="{FF2B5EF4-FFF2-40B4-BE49-F238E27FC236}">
              <a16:creationId xmlns:a16="http://schemas.microsoft.com/office/drawing/2014/main" id="{969BCD41-5F67-4BB0-8DF3-85FAF8B20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236220</xdr:colOff>
      <xdr:row>41</xdr:row>
      <xdr:rowOff>83820</xdr:rowOff>
    </xdr:from>
    <xdr:to>
      <xdr:col>22</xdr:col>
      <xdr:colOff>579120</xdr:colOff>
      <xdr:row>55</xdr:row>
      <xdr:rowOff>167640</xdr:rowOff>
    </xdr:to>
    <xdr:graphicFrame macro="">
      <xdr:nvGraphicFramePr>
        <xdr:cNvPr id="26" name="Chart 25">
          <a:extLst>
            <a:ext uri="{FF2B5EF4-FFF2-40B4-BE49-F238E27FC236}">
              <a16:creationId xmlns:a16="http://schemas.microsoft.com/office/drawing/2014/main" id="{6F005A2D-58BA-4B66-97C3-281DBBA51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13</xdr:col>
      <xdr:colOff>388620</xdr:colOff>
      <xdr:row>6</xdr:row>
      <xdr:rowOff>76200</xdr:rowOff>
    </xdr:from>
    <xdr:to>
      <xdr:col>14</xdr:col>
      <xdr:colOff>144780</xdr:colOff>
      <xdr:row>8</xdr:row>
      <xdr:rowOff>144780</xdr:rowOff>
    </xdr:to>
    <xdr:pic>
      <xdr:nvPicPr>
        <xdr:cNvPr id="28" name="Graphic 27" descr="Coins with solid fill">
          <a:extLst>
            <a:ext uri="{FF2B5EF4-FFF2-40B4-BE49-F238E27FC236}">
              <a16:creationId xmlns:a16="http://schemas.microsoft.com/office/drawing/2014/main" id="{78ED46FB-ED16-0992-8B44-DD1115E449F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313420" y="1173480"/>
          <a:ext cx="365760" cy="434340"/>
        </a:xfrm>
        <a:prstGeom prst="rect">
          <a:avLst/>
        </a:prstGeom>
      </xdr:spPr>
    </xdr:pic>
    <xdr:clientData/>
  </xdr:twoCellAnchor>
  <xdr:twoCellAnchor editAs="oneCell">
    <xdr:from>
      <xdr:col>17</xdr:col>
      <xdr:colOff>83820</xdr:colOff>
      <xdr:row>6</xdr:row>
      <xdr:rowOff>53340</xdr:rowOff>
    </xdr:from>
    <xdr:to>
      <xdr:col>17</xdr:col>
      <xdr:colOff>411480</xdr:colOff>
      <xdr:row>8</xdr:row>
      <xdr:rowOff>22860</xdr:rowOff>
    </xdr:to>
    <xdr:pic>
      <xdr:nvPicPr>
        <xdr:cNvPr id="30" name="Graphic 29" descr="Dollar with solid fill">
          <a:extLst>
            <a:ext uri="{FF2B5EF4-FFF2-40B4-BE49-F238E27FC236}">
              <a16:creationId xmlns:a16="http://schemas.microsoft.com/office/drawing/2014/main" id="{904E0DB9-E09B-2FEA-9F59-BE653324114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447020" y="1150620"/>
          <a:ext cx="327660" cy="335280"/>
        </a:xfrm>
        <a:prstGeom prst="rect">
          <a:avLst/>
        </a:prstGeom>
      </xdr:spPr>
    </xdr:pic>
    <xdr:clientData/>
  </xdr:twoCellAnchor>
  <xdr:twoCellAnchor editAs="oneCell">
    <xdr:from>
      <xdr:col>20</xdr:col>
      <xdr:colOff>121920</xdr:colOff>
      <xdr:row>6</xdr:row>
      <xdr:rowOff>22860</xdr:rowOff>
    </xdr:from>
    <xdr:to>
      <xdr:col>20</xdr:col>
      <xdr:colOff>571500</xdr:colOff>
      <xdr:row>8</xdr:row>
      <xdr:rowOff>76200</xdr:rowOff>
    </xdr:to>
    <xdr:pic>
      <xdr:nvPicPr>
        <xdr:cNvPr id="32" name="Graphic 31" descr="Bar chart with solid fill">
          <a:extLst>
            <a:ext uri="{FF2B5EF4-FFF2-40B4-BE49-F238E27FC236}">
              <a16:creationId xmlns:a16="http://schemas.microsoft.com/office/drawing/2014/main" id="{1AF86622-B4D6-F9CB-3CCA-7CE27DEF137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313920" y="1120140"/>
          <a:ext cx="449580" cy="419100"/>
        </a:xfrm>
        <a:prstGeom prst="rect">
          <a:avLst/>
        </a:prstGeom>
      </xdr:spPr>
    </xdr:pic>
    <xdr:clientData/>
  </xdr:twoCellAnchor>
  <xdr:twoCellAnchor editAs="oneCell">
    <xdr:from>
      <xdr:col>0</xdr:col>
      <xdr:colOff>251460</xdr:colOff>
      <xdr:row>24</xdr:row>
      <xdr:rowOff>76200</xdr:rowOff>
    </xdr:from>
    <xdr:to>
      <xdr:col>3</xdr:col>
      <xdr:colOff>228600</xdr:colOff>
      <xdr:row>31</xdr:row>
      <xdr:rowOff>45720</xdr:rowOff>
    </xdr:to>
    <mc:AlternateContent xmlns:mc="http://schemas.openxmlformats.org/markup-compatibility/2006" xmlns:a14="http://schemas.microsoft.com/office/drawing/2010/main">
      <mc:Choice Requires="a14">
        <xdr:graphicFrame macro="">
          <xdr:nvGraphicFramePr>
            <xdr:cNvPr id="5" name="project_type 1">
              <a:extLst>
                <a:ext uri="{FF2B5EF4-FFF2-40B4-BE49-F238E27FC236}">
                  <a16:creationId xmlns:a16="http://schemas.microsoft.com/office/drawing/2014/main" id="{18CF6AB4-D43C-48A0-8F5B-C8F8C0EF8992}"/>
                </a:ext>
              </a:extLst>
            </xdr:cNvPr>
            <xdr:cNvGraphicFramePr/>
          </xdr:nvGraphicFramePr>
          <xdr:xfrm>
            <a:off x="0" y="0"/>
            <a:ext cx="0" cy="0"/>
          </xdr:xfrm>
          <a:graphic>
            <a:graphicData uri="http://schemas.microsoft.com/office/drawing/2010/slicer">
              <sle:slicer xmlns:sle="http://schemas.microsoft.com/office/drawing/2010/slicer" name="project_type 1"/>
            </a:graphicData>
          </a:graphic>
        </xdr:graphicFrame>
      </mc:Choice>
      <mc:Fallback xmlns="">
        <xdr:sp macro="" textlink="">
          <xdr:nvSpPr>
            <xdr:cNvPr id="0" name=""/>
            <xdr:cNvSpPr>
              <a:spLocks noTextEdit="1"/>
            </xdr:cNvSpPr>
          </xdr:nvSpPr>
          <xdr:spPr>
            <a:xfrm>
              <a:off x="251460" y="4419600"/>
              <a:ext cx="1805940" cy="1236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243840</xdr:colOff>
      <xdr:row>14</xdr:row>
      <xdr:rowOff>7620</xdr:rowOff>
    </xdr:from>
    <xdr:to>
      <xdr:col>3</xdr:col>
      <xdr:colOff>243840</xdr:colOff>
      <xdr:row>23</xdr:row>
      <xdr:rowOff>121920</xdr:rowOff>
    </xdr:to>
    <mc:AlternateContent xmlns:mc="http://schemas.openxmlformats.org/markup-compatibility/2006" xmlns:a14="http://schemas.microsoft.com/office/drawing/2010/main">
      <mc:Choice Requires="a14">
        <xdr:graphicFrame macro="">
          <xdr:nvGraphicFramePr>
            <xdr:cNvPr id="14" name="retailer 1">
              <a:extLst>
                <a:ext uri="{FF2B5EF4-FFF2-40B4-BE49-F238E27FC236}">
                  <a16:creationId xmlns:a16="http://schemas.microsoft.com/office/drawing/2014/main" id="{C08D94FD-2CCD-43F8-A333-7E884D67DF24}"/>
                </a:ext>
              </a:extLst>
            </xdr:cNvPr>
            <xdr:cNvGraphicFramePr/>
          </xdr:nvGraphicFramePr>
          <xdr:xfrm>
            <a:off x="0" y="0"/>
            <a:ext cx="0" cy="0"/>
          </xdr:xfrm>
          <a:graphic>
            <a:graphicData uri="http://schemas.microsoft.com/office/drawing/2010/slicer">
              <sle:slicer xmlns:sle="http://schemas.microsoft.com/office/drawing/2010/slicer" name="retailer 1"/>
            </a:graphicData>
          </a:graphic>
        </xdr:graphicFrame>
      </mc:Choice>
      <mc:Fallback xmlns="">
        <xdr:sp macro="" textlink="">
          <xdr:nvSpPr>
            <xdr:cNvPr id="0" name=""/>
            <xdr:cNvSpPr>
              <a:spLocks noTextEdit="1"/>
            </xdr:cNvSpPr>
          </xdr:nvSpPr>
          <xdr:spPr>
            <a:xfrm>
              <a:off x="243840" y="2541270"/>
              <a:ext cx="1828800"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220980</xdr:colOff>
      <xdr:row>7</xdr:row>
      <xdr:rowOff>167640</xdr:rowOff>
    </xdr:from>
    <xdr:to>
      <xdr:col>3</xdr:col>
      <xdr:colOff>220980</xdr:colOff>
      <xdr:row>13</xdr:row>
      <xdr:rowOff>76199</xdr:rowOff>
    </xdr:to>
    <mc:AlternateContent xmlns:mc="http://schemas.openxmlformats.org/markup-compatibility/2006" xmlns:a14="http://schemas.microsoft.com/office/drawing/2010/main">
      <mc:Choice Requires="a14">
        <xdr:graphicFrame macro="">
          <xdr:nvGraphicFramePr>
            <xdr:cNvPr id="15" name="Year 1">
              <a:extLst>
                <a:ext uri="{FF2B5EF4-FFF2-40B4-BE49-F238E27FC236}">
                  <a16:creationId xmlns:a16="http://schemas.microsoft.com/office/drawing/2014/main" id="{77FCA789-B736-48FD-B644-ECF7DA8CF05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0980" y="1434465"/>
              <a:ext cx="1828800" cy="994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0</xdr:row>
      <xdr:rowOff>0</xdr:rowOff>
    </xdr:from>
    <xdr:to>
      <xdr:col>1</xdr:col>
      <xdr:colOff>198120</xdr:colOff>
      <xdr:row>3</xdr:row>
      <xdr:rowOff>83820</xdr:rowOff>
    </xdr:to>
    <xdr:pic>
      <xdr:nvPicPr>
        <xdr:cNvPr id="17" name="Graphic 1" descr="Suburban scene with solid fill">
          <a:extLst>
            <a:ext uri="{FF2B5EF4-FFF2-40B4-BE49-F238E27FC236}">
              <a16:creationId xmlns:a16="http://schemas.microsoft.com/office/drawing/2014/main" id="{1D1D1C0E-8DCE-76F3-CB9A-6E614FCCAB2A}"/>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75260" y="0"/>
          <a:ext cx="632460" cy="632460"/>
        </a:xfrm>
        <a:prstGeom prst="rect">
          <a:avLst/>
        </a:prstGeom>
      </xdr:spPr>
    </xdr:pic>
    <xdr:clientData/>
  </xdr:twoCellAnchor>
  <xdr:twoCellAnchor editAs="oneCell">
    <xdr:from>
      <xdr:col>0</xdr:col>
      <xdr:colOff>190500</xdr:colOff>
      <xdr:row>6</xdr:row>
      <xdr:rowOff>15240</xdr:rowOff>
    </xdr:from>
    <xdr:to>
      <xdr:col>0</xdr:col>
      <xdr:colOff>441960</xdr:colOff>
      <xdr:row>7</xdr:row>
      <xdr:rowOff>83820</xdr:rowOff>
    </xdr:to>
    <xdr:pic>
      <xdr:nvPicPr>
        <xdr:cNvPr id="27" name="Picture 26">
          <a:extLst>
            <a:ext uri="{FF2B5EF4-FFF2-40B4-BE49-F238E27FC236}">
              <a16:creationId xmlns:a16="http://schemas.microsoft.com/office/drawing/2014/main" id="{36FA627A-54FC-9A23-78AD-237150DF824B}"/>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90500" y="1112520"/>
          <a:ext cx="251460" cy="251460"/>
        </a:xfrm>
        <a:prstGeom prst="rect">
          <a:avLst/>
        </a:prstGeom>
      </xdr:spPr>
    </xdr:pic>
    <xdr:clientData/>
  </xdr:twoCellAnchor>
  <xdr:twoCellAnchor editAs="oneCell">
    <xdr:from>
      <xdr:col>0</xdr:col>
      <xdr:colOff>228600</xdr:colOff>
      <xdr:row>31</xdr:row>
      <xdr:rowOff>144781</xdr:rowOff>
    </xdr:from>
    <xdr:to>
      <xdr:col>3</xdr:col>
      <xdr:colOff>228600</xdr:colOff>
      <xdr:row>43</xdr:row>
      <xdr:rowOff>60961</xdr:rowOff>
    </xdr:to>
    <mc:AlternateContent xmlns:mc="http://schemas.openxmlformats.org/markup-compatibility/2006">
      <mc:Choice xmlns:a14="http://schemas.microsoft.com/office/drawing/2010/main" Requires="a14">
        <xdr:graphicFrame macro="">
          <xdr:nvGraphicFramePr>
            <xdr:cNvPr id="19" name="store_location 1">
              <a:extLst>
                <a:ext uri="{FF2B5EF4-FFF2-40B4-BE49-F238E27FC236}">
                  <a16:creationId xmlns:a16="http://schemas.microsoft.com/office/drawing/2014/main" id="{F845E257-F3BA-0132-2990-4D8CA6003FCA}"/>
                </a:ext>
              </a:extLst>
            </xdr:cNvPr>
            <xdr:cNvGraphicFramePr/>
          </xdr:nvGraphicFramePr>
          <xdr:xfrm>
            <a:off x="0" y="0"/>
            <a:ext cx="0" cy="0"/>
          </xdr:xfrm>
          <a:graphic>
            <a:graphicData uri="http://schemas.microsoft.com/office/drawing/2010/slicer">
              <sle:slicer xmlns:sle="http://schemas.microsoft.com/office/drawing/2010/slicer" name="store_location 1"/>
            </a:graphicData>
          </a:graphic>
        </xdr:graphicFrame>
      </mc:Choice>
      <mc:Fallback>
        <xdr:sp macro="" textlink="">
          <xdr:nvSpPr>
            <xdr:cNvPr id="0" name=""/>
            <xdr:cNvSpPr>
              <a:spLocks noTextEdit="1"/>
            </xdr:cNvSpPr>
          </xdr:nvSpPr>
          <xdr:spPr>
            <a:xfrm>
              <a:off x="228600" y="5814061"/>
              <a:ext cx="1828800" cy="2110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220980</xdr:colOff>
      <xdr:row>44</xdr:row>
      <xdr:rowOff>45721</xdr:rowOff>
    </xdr:from>
    <xdr:to>
      <xdr:col>3</xdr:col>
      <xdr:colOff>220980</xdr:colOff>
      <xdr:row>54</xdr:row>
      <xdr:rowOff>22860</xdr:rowOff>
    </xdr:to>
    <mc:AlternateContent xmlns:mc="http://schemas.openxmlformats.org/markup-compatibility/2006">
      <mc:Choice xmlns:sle15="http://schemas.microsoft.com/office/drawing/2012/slicer" Requires="sle15">
        <xdr:graphicFrame macro="">
          <xdr:nvGraphicFramePr>
            <xdr:cNvPr id="29" name="brand 2">
              <a:extLst>
                <a:ext uri="{FF2B5EF4-FFF2-40B4-BE49-F238E27FC236}">
                  <a16:creationId xmlns:a16="http://schemas.microsoft.com/office/drawing/2014/main" id="{37116816-12CA-4F18-B231-792C1AB06A1C}"/>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dr:sp macro="" textlink="">
          <xdr:nvSpPr>
            <xdr:cNvPr id="0" name=""/>
            <xdr:cNvSpPr>
              <a:spLocks noTextEdit="1"/>
            </xdr:cNvSpPr>
          </xdr:nvSpPr>
          <xdr:spPr>
            <a:xfrm>
              <a:off x="220980" y="8092441"/>
              <a:ext cx="1828800" cy="18059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 refreshedDate="46309.779470601854" createdVersion="8" refreshedVersion="8" minRefreshableVersion="3" recordCount="2341" xr:uid="{28393DC1-88B0-4FA7-A11D-DFC81913D19F}">
  <cacheSource type="worksheet">
    <worksheetSource name="Salesdata"/>
  </cacheSource>
  <cacheFields count="21">
    <cacheField name="transaction_id" numFmtId="0">
      <sharedItems/>
    </cacheField>
    <cacheField name="retailer" numFmtId="0">
      <sharedItems count="13">
        <s v="Do it Best"/>
        <s v="Lowe's"/>
        <s v="Harbor Freight Tools"/>
        <s v="Contractors' Warehouse"/>
        <s v="Ace Hardware"/>
        <s v="Menards"/>
        <s v="84 Lumber"/>
        <s v="Floor &amp; Decor"/>
        <s v="Costco"/>
        <s v="The Home Depot"/>
        <s v="Walmart"/>
        <s v="Others"/>
        <s v="N/A" u="1"/>
      </sharedItems>
    </cacheField>
    <cacheField name="store_location" numFmtId="0">
      <sharedItems count="2271">
        <s v="South Joyceburgh, AS"/>
        <s v="New Scott, MS"/>
        <s v="North David, TX"/>
        <s v="Floresfort, AK"/>
        <s v="North Margaretside, IL"/>
        <s v="Burketown, PR"/>
        <s v="Port Dominiqueview, FL"/>
        <s v="Beckermouth, MA"/>
        <s v="Others"/>
        <s v="Brittanyborough, NE"/>
        <s v="Andersonshire, ND"/>
        <s v="Woodstown, WA"/>
        <s v="West David, IA"/>
        <s v="Katherineborough, NJ"/>
        <s v="Williamview, DC"/>
        <s v="West Lauren, MO"/>
        <s v="Smithborough, AR"/>
        <s v="Port Ginamouth, NJ"/>
        <s v="West Marieshire, NM"/>
        <s v="Mortonstad, OH"/>
        <s v="Branchstad, WV"/>
        <s v="Makaylaberg, MA"/>
        <s v="West Royton, ME"/>
        <s v="West Benjamin, ME"/>
        <s v="Sandraville, PA"/>
        <s v="West Gregoryshire, TX"/>
        <s v="Lake Lisa, NJ"/>
        <s v="Jessicastad, MD"/>
        <s v="North Mario, ND"/>
        <s v="Sotoport, NE"/>
        <s v="West Laurabury, NV"/>
        <s v="Lake Bonnieside, HI"/>
        <s v="Carolyntown, GU"/>
        <s v="East Tarabury, NE"/>
        <s v="Herringville, MI"/>
        <s v="Sparksland, MI"/>
        <s v="South Jodyhaven, DE"/>
        <s v="Devinbury, KS"/>
        <s v="Jillfurt, PA"/>
        <s v="East Kimberlyview, GA"/>
        <s v="North Nicolasland, NJ"/>
        <s v="Stevenfort, VA"/>
        <s v="Lake Jennifer, WV"/>
        <s v="Lake Aliciafurt, MT"/>
        <s v="North Christinaville, KS"/>
        <s v="Kimberlyport, CT"/>
        <s v="South Lisa, GA"/>
        <s v="Prattmouth, NV"/>
        <s v="Sharonhaven, ND"/>
        <s v="Darrellstad, NC"/>
        <s v="South Lori, AK"/>
        <s v="Lake Glennborough, PW"/>
        <s v="Port Krista, GA"/>
        <s v="Lauraburgh, OH"/>
        <s v="Murphyton, NH"/>
        <s v="Cristinamouth, MN"/>
        <s v="New Erinchester, MO"/>
        <s v="New Taylorburgh, NC"/>
        <s v="Port Ricky, PR"/>
        <s v="Schroederburgh, WY"/>
        <s v="Port Nancyview, KS"/>
        <s v="Santoshaven, AS"/>
        <s v="New William, GA"/>
        <s v="Leviside, OH"/>
        <s v="New Rachel, MT"/>
        <s v="New Monicamouth, TN"/>
        <s v="East Codytown, KY"/>
        <s v="Charlesfurt, AZ"/>
        <s v="North Roberthaven, OR"/>
        <s v="West Cameronchester, FM"/>
        <s v="Johnside, MD"/>
        <s v="Port Sabrina, DE"/>
        <s v="Port Cynthiabury, PW"/>
        <s v="South Joshua, MA"/>
        <s v="East Emily, DC"/>
        <s v="Port Julie, LA"/>
        <s v="Lake Sarahbury, RI"/>
        <s v="Lisaview, FM"/>
        <s v="Smithborough, MI"/>
        <s v="South Ivanview, DE"/>
        <s v="South Donaldtown, PA"/>
        <s v="Gibsonfort, ID"/>
        <s v="North Kennethmouth, OH"/>
        <s v="Spencerfurt, OK"/>
        <s v="West Jessica, AL"/>
        <s v="East Anthony, NY"/>
        <s v="Bethshire, UT"/>
        <s v="Lake Lindaland, SC"/>
        <s v="Vanessafurt, ND"/>
        <s v="West Brianchester, IA"/>
        <s v="Lake Jamieland, MO"/>
        <s v="Bethville, NC"/>
        <s v="Port Mariaview, NM"/>
        <s v="Port Sabrinaton, NJ"/>
        <s v="Blevinsfort, MO"/>
        <s v="Lake Rickyfurt, PA"/>
        <s v="Thompsonshire, OR"/>
        <s v="Kristinaton, UT"/>
        <s v="Smithside, CT"/>
        <s v="East Edward, MH"/>
        <s v="Kirkland, WY"/>
        <s v="Richardfurt, AK"/>
        <s v="Port Lori, IA"/>
        <s v="Burketon, RI"/>
        <s v="Andrewshire, KY"/>
        <s v="Tamaraburgh, IA"/>
        <s v="Andersonshire, MS"/>
        <s v="Lake Courtneyburgh, TN"/>
        <s v="Eduardobury, AR"/>
        <s v="Jessicaview, IL"/>
        <s v="Melaniestad, MI"/>
        <s v="Perkinsland, MD"/>
        <s v="Robertton, TX"/>
        <s v="West Jamie, MI"/>
        <s v="East Amberside, CO"/>
        <s v="Rodrigueztown, GU"/>
        <s v="East Andre, MT"/>
        <s v="Luishaven, MT"/>
        <s v="Gouldbury, MI"/>
        <s v="Port Robertberg, OR"/>
        <s v="Lake Teresatown, PA"/>
        <s v="Bishopmouth, FM"/>
        <s v="Powellborough, SD"/>
        <s v="New Jeffrey, WA"/>
        <s v="East Reginafurt, CO"/>
        <s v="Hugheston, GU"/>
        <s v="Melissabury, CT"/>
        <s v="North Jason, WA"/>
        <s v="Lisamouth, VI"/>
        <s v="Blackberg, FM"/>
        <s v="North Reneebury, CO"/>
        <s v="New Jenniferville, MP"/>
        <s v="Feliciaview, DC"/>
        <s v="Port Joseph, NC"/>
        <s v="South Mark, OH"/>
        <s v="North Davidfurt, MI"/>
        <s v="Griffinside, WI"/>
        <s v="Larryport, HI"/>
        <s v="Angelaborough, VI"/>
        <s v="Lake Vincent, DC"/>
        <s v="Mejiaberg, CO"/>
        <s v="Port Lori, PW"/>
        <s v="Carterton, MH"/>
        <s v="Port Jason, PW"/>
        <s v="West Donaldland, AR"/>
        <s v="Jonesville, MH"/>
        <s v="Aaronfurt, NH"/>
        <s v="Mcdonaldport, CA"/>
        <s v="Jeremyfurt, AZ"/>
        <s v="Lake Chadtown, MT"/>
        <s v="West Benjamin, DE"/>
        <s v="Morganburgh, VA"/>
        <s v="North Kaylahaven, DC"/>
        <s v="East Charlesview, OK"/>
        <s v="New Roberta, MP"/>
        <s v="Tylerside, MH"/>
        <s v="Michaelberg, SD"/>
        <s v="Hallmouth, HI"/>
        <s v="Port Robertberg, ME"/>
        <s v="East Pamelaview, AK"/>
        <s v="Patrickberg, AZ"/>
        <s v="Hillhaven, AL"/>
        <s v="East Charlesland, WV"/>
        <s v="Smithborough, TN"/>
        <s v="Cassandraville, VT"/>
        <s v="Ramirezside, DE"/>
        <s v="Robertfurt, AZ"/>
        <s v="Port Gregory, FL"/>
        <s v="Savageton, SD"/>
        <s v="East Michelleshire, OK"/>
        <s v="South Garrettport, UT"/>
        <s v="Port Michaelfurt, HI"/>
        <s v="New Diana, SC"/>
        <s v="Isaacburgh, PW"/>
        <s v="Stewartland, PA"/>
        <s v="South Sarah, CA"/>
        <s v="Lake Wendy, UT"/>
        <s v="Juliastad, MP"/>
        <s v="Ruthton, MA"/>
        <s v="Codyborough, MO"/>
        <s v="Leonhaven, HI"/>
        <s v="Mccallton, NJ"/>
        <s v="Johnsonton, NE"/>
        <s v="Lake Elizabeth, NH"/>
        <s v="Kevinstad, AL"/>
        <s v="Rileyview, NM"/>
        <s v="West Jeffreyhaven, NY"/>
        <s v="Lake Randy, MA"/>
        <s v="West Holly, ND"/>
        <s v="West Sonya, FL"/>
        <s v="Lake Robert, OR"/>
        <s v="North Patrick, FM"/>
        <s v="South Jodi, CO"/>
        <s v="New Jennaport, IA"/>
        <s v="Cameronland, PW"/>
        <s v="Olsonmouth, FL"/>
        <s v="Lake Annaville, AR"/>
        <s v="Port Ronald, MI"/>
        <s v="Robertstad, OR"/>
        <s v="North Lindaview, ID"/>
        <s v="Lake Shane, GA"/>
        <s v="North Jeremyhaven, IL"/>
        <s v="South Brendan, NH"/>
        <s v="New Debra, WY"/>
        <s v="Jacobville, VA"/>
        <s v="South Carol, WI"/>
        <s v="East Taylorfurt, OR"/>
        <s v="New Ashleyfurt, ND"/>
        <s v="Ashleyside, KS"/>
        <s v="Perrystad, VI"/>
        <s v="Chavezland, SC"/>
        <s v="Port Priscillaton, AS"/>
        <s v="Alexanderstad, ND"/>
        <s v="Hardymouth, AZ"/>
        <s v="Danielsfort, IL"/>
        <s v="Josephtown, MD"/>
        <s v="East Brianna, OH"/>
        <s v="Davidshire, FM"/>
        <s v="Lake Frederick, MH"/>
        <s v="Kristinaton, GU"/>
        <s v="Bennettton, LA"/>
        <s v="North Ginaburgh, SD"/>
        <s v="Evansbury, GU"/>
        <s v="South Emilyberg, NH"/>
        <s v="Shaneview, NV"/>
        <s v="Lake Josephmouth, KS"/>
        <s v="Jordanmouth, MI"/>
        <s v="Allenburgh, IL"/>
        <s v="Port Michelleport, MO"/>
        <s v="North Eric, UT"/>
        <s v="New Christopher, ND"/>
        <s v="North Joyce, NJ"/>
        <s v="Robertshaven, MO"/>
        <s v="North Katherineburgh, CT"/>
        <s v="Morrisfurt, NY"/>
        <s v="Port Maryport, DE"/>
        <s v="Port Patricia, NE"/>
        <s v="New Mollymouth, ME"/>
        <s v="South Charles, WI"/>
        <s v="North Jimmyside, KS"/>
        <s v="Lake Michaelland, FM"/>
        <s v="North Steven, VT"/>
        <s v="East Elizabethside, AZ"/>
        <s v="Evanstown, RI"/>
        <s v="New Madison, FM"/>
        <s v="South Jonathantown, WY"/>
        <s v="West Brendan, AZ"/>
        <s v="East Petertown, VA"/>
        <s v="Jaredfurt, RI"/>
        <s v="Lake Dianeland, PA"/>
        <s v="Elizabethland, MO"/>
        <s v="Durhamtown, AZ"/>
        <s v="Johnborough, MN"/>
        <s v="Lake Tyrone, NH"/>
        <s v="South Davidland, CA"/>
        <s v="Lake Nathanielstad, IL"/>
        <s v="West Nicole, MA"/>
        <s v="New William, CT"/>
        <s v="Brendaland, OR"/>
        <s v="North Garyberg, OR"/>
        <s v="New Gregorymouth, NV"/>
        <s v="Novakview, IN"/>
        <s v="Port Kelly, MT"/>
        <s v="Port Amanda, NE"/>
        <s v="Lindachester, AK"/>
        <s v="Port Richard, FL"/>
        <s v="North Melissa, IN"/>
        <s v="East Pamelaton, ID"/>
        <s v="Port Brianahaven, NV"/>
        <s v="Johnsonfurt, CT"/>
        <s v="South Sandrashire, MH"/>
        <s v="Rothstad, PA"/>
        <s v="New Aliciabury, WY"/>
        <s v="Lake Melanie, KS"/>
        <s v="East Barbara, IA"/>
        <s v="South Paulmouth, MH"/>
        <s v="Amandafurt, AS"/>
        <s v="Lake Heidi, PR"/>
        <s v="Port Karen, HI"/>
        <s v="New Leah, IL"/>
        <s v="East Sandra, FM"/>
        <s v="Michelleborough, IA"/>
        <s v="Sharonport, AK"/>
        <s v="Powellview, MO"/>
        <s v="New Becky, WA"/>
        <s v="New Debra, NE"/>
        <s v="East Katherineview, CT"/>
        <s v="Christineshire, GU"/>
        <s v="East Nicole, NM"/>
        <s v="New Emily, CT"/>
        <s v="North Valerietown, AR"/>
        <s v="Gillview, TX"/>
        <s v="Parrishland, WY"/>
        <s v="Christopherview, GU"/>
        <s v="Christopherland, VI"/>
        <s v="Moonchester, KY"/>
        <s v="North Barbara, IN"/>
        <s v="Fritzberg, VT"/>
        <s v="Douglasmouth, MA"/>
        <s v="North John, NE"/>
        <s v="Navarrofort, MN"/>
        <s v="South Abigail, LA"/>
        <s v="Shawborough, SC"/>
        <s v="Claytonborough, MP"/>
        <s v="Danielmouth, SC"/>
        <s v="West Katie, PR"/>
        <s v="Melissatown, AZ"/>
        <s v="Donnachester, ND"/>
        <s v="New Brettburgh, VT"/>
        <s v="Brownport, AS"/>
        <s v="Pottsville, MS"/>
        <s v="North Dylanton, AZ"/>
        <s v="Mcclureberg, DC"/>
        <s v="North Jamieberg, SC"/>
        <s v="West Sandrafort, MS"/>
        <s v="Reesehaven, AS"/>
        <s v="West Jessica, WV"/>
        <s v="New Jennifershire, TN"/>
        <s v="Maddoxland, WA"/>
        <s v="Jenniferville, OK"/>
        <s v="West Markview, ND"/>
        <s v="East Robert, KS"/>
        <s v="West Brianbury, SC"/>
        <s v="Lindahaven, PW"/>
        <s v="Ortizstad, SD"/>
        <s v="Lake Mark, PA"/>
        <s v="West Erika, AL"/>
        <s v="Port Cesar, DC"/>
        <s v="Dannybury, AL"/>
        <s v="Vasquezchester, MT"/>
        <s v="Danielside, MO"/>
        <s v="Andrewfurt, AR"/>
        <s v="West Brandibury, KY"/>
        <s v="Hamptonfort, DC"/>
        <s v="North Diane, RI"/>
        <s v="New Gabriellefurt, AR"/>
        <s v="Lake William, NC"/>
        <s v="East Lisa, NM"/>
        <s v="West Jamesmouth, MN"/>
        <s v="Kimville, KY"/>
        <s v="West Reneemouth, KS"/>
        <s v="Bradleyland, MP"/>
        <s v="Port Sierra, NM"/>
        <s v="West Shelby, MO"/>
        <s v="Williamville, SD"/>
        <s v="North Amber, DE"/>
        <s v="South Brittanyland, RI"/>
        <s v="Warrenland, IN"/>
        <s v="Port Tammyfurt, FL"/>
        <s v="Austinchester, LA"/>
        <s v="Woodberg, MA"/>
        <s v="Michaelbury, MN"/>
        <s v="Lake Veronicamouth, MS"/>
        <s v="East Johnmouth, HI"/>
        <s v="Port Tannerland, ID"/>
        <s v="Tuckerbury, WV"/>
        <s v="West Brittany, CA"/>
        <s v="Frankmouth, SC"/>
        <s v="North Ryanbury, NV"/>
        <s v="Jasonport, MO"/>
        <s v="Geraldshire, CO"/>
        <s v="New Leslieborough, IN"/>
        <s v="Johnton, AL"/>
        <s v="Port Monica, TX"/>
        <s v="West Tiffany, IL"/>
        <s v="West Williamville, VT"/>
        <s v="West Christopher, AR"/>
        <s v="Perkinstown, GA"/>
        <s v="West Cindy, ND"/>
        <s v="East Melissashire, WA"/>
        <s v="North Ashley, NM"/>
        <s v="Zacharyborough, PA"/>
        <s v="Higginsbury, VI"/>
        <s v="West Cheryl, ID"/>
        <s v="New Sarah, SD"/>
        <s v="Lake Diana, GU"/>
        <s v="East Jillland, RI"/>
        <s v="Jeffreyfurt, MI"/>
        <s v="Deannamouth, IL"/>
        <s v="Michaelhaven, WI"/>
        <s v="Justinberg, ID"/>
        <s v="Wigginsville, DC"/>
        <s v="Keyberg, SC"/>
        <s v="South Richardport, GU"/>
        <s v="West Denisestad, NH"/>
        <s v="Christopherton, SD"/>
        <s v="Lake Linda, KY"/>
        <s v="North Tinaside, MA"/>
        <s v="Frankport, NH"/>
        <s v="New Arianafurt, MD"/>
        <s v="Lake Katherine, IA"/>
        <s v="Port Troy, GA"/>
        <s v="North Angela, MA"/>
        <s v="West Chrismouth, WV"/>
        <s v="Randystad, CO"/>
        <s v="North Shannon, WY"/>
        <s v="Michelleshire, UT"/>
        <s v="Anthonyburgh, SD"/>
        <s v="Kimmouth, IL"/>
        <s v="Port Danielside, SD"/>
        <s v="Amyville, NM"/>
        <s v="Gomezville, CO"/>
        <s v="New Courtney, AZ"/>
        <s v="Bellview, DC"/>
        <s v="Lindseyfurt, GU"/>
        <s v="West Vickimouth, HI"/>
        <s v="Arnoldberg, SC"/>
        <s v="Tonyaville, NH"/>
        <s v="Port Jenniferfort, AK"/>
        <s v="Loristad, NH"/>
        <s v="North Douglas, MT"/>
        <s v="Charlesview, DC"/>
        <s v="Garciamouth, ME"/>
        <s v="Thomaston, CA"/>
        <s v="Williamshaven, ME"/>
        <s v="North Kevinburgh, NV"/>
        <s v="Dawsonmouth, MN"/>
        <s v="East Michael, WA"/>
        <s v="New Heather, SC"/>
        <s v="New Gloriaview, RI"/>
        <s v="West Davidchester, NV"/>
        <s v="Malonetown, GA"/>
        <s v="South Mark, SD"/>
        <s v="Mccoyfort, SD"/>
        <s v="Justintown, MS"/>
        <s v="Danielleberg, PW"/>
        <s v="Port Kaylahaven, VA"/>
        <s v="Port Gabriel, NJ"/>
        <s v="Brandonfurt, MH"/>
        <s v="Dixonbury, FM"/>
        <s v="Garyborough, IN"/>
        <s v="Samanthastad, GU"/>
        <s v="North Anthony, ND"/>
        <s v="Ronaldview, KS"/>
        <s v="Austinside, NY"/>
        <s v="Kirbyberg, MD"/>
        <s v="Port Sheryl, AS"/>
        <s v="Smithmouth, KS"/>
        <s v="Michaelland, UT"/>
        <s v="East James, AK"/>
        <s v="Port Michaeltown, AL"/>
        <s v="Millerburgh, MO"/>
        <s v="Donaldton, WV"/>
        <s v="East James, DC"/>
        <s v="Amyland, VI"/>
        <s v="Lake John, MO"/>
        <s v="Lake Paigehaven, IA"/>
        <s v="Port Eric, KS"/>
        <s v="West Jessicatown, WV"/>
        <s v="Port Sylvia, NM"/>
        <s v="East Scott, CT"/>
        <s v="North Johnmouth, GU"/>
        <s v="Barrymouth, WI"/>
        <s v="Nicholeside, RI"/>
        <s v="Jesseland, ND"/>
        <s v="North Davidton, CT"/>
        <s v="Butlermouth, WY"/>
        <s v="Lake Timothystad, VI"/>
        <s v="New Christophershire, DE"/>
        <s v="Patrickberg, VT"/>
        <s v="Christopherville, ID"/>
        <s v="Port Monicaview, TN"/>
        <s v="Alexandermouth, NE"/>
        <s v="East Kathryn, MT"/>
        <s v="Rowlandland, OK"/>
        <s v="Lake Rachel, NV"/>
        <s v="Foxbury, AL"/>
        <s v="Wendychester, TN"/>
        <s v="West Jenny, AZ"/>
        <s v="South Daryltown, ND"/>
        <s v="Sarahton, VI"/>
        <s v="Edwardberg, GA"/>
        <s v="Jeromeville, NE"/>
        <s v="Timothytown, CT"/>
        <s v="New Amyhaven, FM"/>
        <s v="Kimberlymouth, MD"/>
        <s v="New Scottland, FL"/>
        <s v="Myersbury, WA"/>
        <s v="New Carrieborough, IL"/>
        <s v="Shafferview, SC"/>
        <s v="Holmesbury, OR"/>
        <s v="Smithport, ID"/>
        <s v="North Rachelborough, GU"/>
        <s v="Brianton, ID"/>
        <s v="Hardymouth, NV"/>
        <s v="Port Allison, NJ"/>
        <s v="Karifort, HI"/>
        <s v="Evansbury, OR"/>
        <s v="New Jeffreymouth, OR"/>
        <s v="Colebury, NJ"/>
        <s v="Joshuaside, NE"/>
        <s v="West Russell, HI"/>
        <s v="Port Elizabethmouth, LA"/>
        <s v="Kathleenmouth, MO"/>
        <s v="Johnburgh, PR"/>
        <s v="Lake Joshuaside, MS"/>
        <s v="Barbaraburgh, ME"/>
        <s v="South Michael, CO"/>
        <s v="Myersberg, WI"/>
        <s v="Kennethchester, AK"/>
        <s v="Davisland, UT"/>
        <s v="New Laura, MI"/>
        <s v="West Brianborough, NC"/>
        <s v="Armstrongborough, AK"/>
        <s v="Lake Stevenberg, TX"/>
        <s v="Pagebury, AR"/>
        <s v="Julieview, CA"/>
        <s v="New Stephanie, VA"/>
        <s v="North Justin, TN"/>
        <s v="Port Cindyview, IN"/>
        <s v="West Danieltown, AL"/>
        <s v="West Mark, FM"/>
        <s v="New Mark, LA"/>
        <s v="Lake Devonmouth, WV"/>
        <s v="Sarahton, TX"/>
        <s v="West Allen, WV"/>
        <s v="West Shane, AK"/>
        <s v="North Allison, WV"/>
        <s v="South Jay, VT"/>
        <s v="New Joseph, VI"/>
        <s v="Millerport, TN"/>
        <s v="Johnsonborough, NJ"/>
        <s v="New Margaret, AR"/>
        <s v="South John, DC"/>
        <s v="Branditon, ID"/>
        <s v="Goodhaven, SD"/>
        <s v="Jeremyview, SD"/>
        <s v="Valentinetown, NY"/>
        <s v="Curtisshire, PW"/>
        <s v="West Jessica, AK"/>
        <s v="Allenhaven, RI"/>
        <s v="Port Sharonfurt, IA"/>
        <s v="Andreashire, VT"/>
        <s v="Weberbury, MT"/>
        <s v="Port Johnathantown, AR"/>
        <s v="North Carlos, SD"/>
        <s v="Matthewburgh, FM"/>
        <s v="Jennyburgh, DE"/>
        <s v="Jerrymouth, IA"/>
        <s v="Maryland, VI"/>
        <s v="Lake Barbara, KS"/>
        <s v="Harveyside, AL"/>
        <s v="North Leslie, LA"/>
        <s v="Kathleentown, UT"/>
        <s v="Lake Kennethburgh, AK"/>
        <s v="Lindabury, FL"/>
        <s v="Port Steven, NJ"/>
        <s v="Glendatown, MT"/>
        <s v="Petermouth, AK"/>
        <s v="Hollyton, AR"/>
        <s v="West Davidberg, AZ"/>
        <s v="Annetown, OK"/>
        <s v="North Donaldshire, NH"/>
        <s v="New Alicia, NM"/>
        <s v="East Monique, AS"/>
        <s v="Lake Melissa, VT"/>
        <s v="West Dawnville, VI"/>
        <s v="New Mitchellview, AK"/>
        <s v="East Connieview, MA"/>
        <s v="Port Derekport, MS"/>
        <s v="Jamesport, TN"/>
        <s v="North Jenniferberg, AS"/>
        <s v="New Connie, ND"/>
        <s v="Boothborough, DC"/>
        <s v="Robinsonville, ME"/>
        <s v="New Bonnieside, AK"/>
        <s v="Melindamouth, ND"/>
        <s v="Marcborough, CA"/>
        <s v="Christopherhaven, OK"/>
        <s v="Lake Rebeccaview, AL"/>
        <s v="New Justinstad, VI"/>
        <s v="Lake Randy, IA"/>
        <s v="Johnstad, PR"/>
        <s v="East Leah, PW"/>
        <s v="Collinsland, MH"/>
        <s v="West Madison, MI"/>
        <s v="Port Victorchester, NY"/>
        <s v="Frankstad, NJ"/>
        <s v="Joshualand, PR"/>
        <s v="Jessicamouth, MN"/>
        <s v="Garrettberg, HI"/>
        <s v="South Michaelbury, MD"/>
        <s v="Lake Laurenside, WI"/>
        <s v="New Paulland, IN"/>
        <s v="North Shellyburgh, MP"/>
        <s v="Lake Kristenport, WI"/>
        <s v="North Morganshire, AK"/>
        <s v="South Davidfort, WI"/>
        <s v="Matthewmouth, GU"/>
        <s v="Port Juanport, NH"/>
        <s v="New Toddtown, FL"/>
        <s v="Thompsonshire, SD"/>
        <s v="Lake Sarah, ID"/>
        <s v="South Rachel, LA"/>
        <s v="Clarkmouth, MA"/>
        <s v="North Rachelstad, ND"/>
        <s v="West Marie, TN"/>
        <s v="Riceview, KS"/>
        <s v="Faithborough, NE"/>
        <s v="East Markview, KS"/>
        <s v="Walshfort, UT"/>
        <s v="South Sandraberg, WA"/>
        <s v="East Anita, NJ"/>
        <s v="South Crystal, AL"/>
        <s v="Mortonmouth, DE"/>
        <s v="Rodriguezshire, PR"/>
        <s v="North Katrina, IA"/>
        <s v="West Brianchester, GA"/>
        <s v="Lake Heidi, WI"/>
        <s v="Port Rhonda, FL"/>
        <s v="Lake Patricia, OH"/>
        <s v="Nathanshire, FL"/>
        <s v="Lake Kathy, MP"/>
        <s v="East Julie, VA"/>
        <s v="Port Dylanburgh, TX"/>
        <s v="Debrahaven, PR"/>
        <s v="Gabriellemouth, KY"/>
        <s v="East Alejandroborough, NV"/>
        <s v="Tylerberg, AK"/>
        <s v="Port Karen, NJ"/>
        <s v="South Breanna, WV"/>
        <s v="South Thomas, NC"/>
        <s v="Rodriguezburgh, WV"/>
        <s v="Jeffreyberg, NV"/>
        <s v="Port Brian, HI"/>
        <s v="Lake Ian, GA"/>
        <s v="North Margaretbury, TX"/>
        <s v="Hernandezside, AL"/>
        <s v="Cynthiaton, CA"/>
        <s v="North Vincent, GA"/>
        <s v="Davidtown, OK"/>
        <s v="Aaronhaven, NY"/>
        <s v="Michaelshire, DC"/>
        <s v="Patrickmouth, WI"/>
        <s v="Susanborough, SC"/>
        <s v="South Angela, WV"/>
        <s v="Danielland, OK"/>
        <s v="East Jessica, NJ"/>
        <s v="Youngtown, IN"/>
        <s v="Nguyenview, OK"/>
        <s v="Hinesmouth, MI"/>
        <s v="East Virginiahaven, MT"/>
        <s v="Williamtown, WV"/>
        <s v="West Anthonymouth, CA"/>
        <s v="New Alyssaview, LA"/>
        <s v="Kruegermouth, MN"/>
        <s v="Scottfort, SD"/>
        <s v="Dawnberg, MH"/>
        <s v="North Nicholasbury, FM"/>
        <s v="East Brad, PA"/>
        <s v="Riceton, AL"/>
        <s v="New James, UT"/>
        <s v="Mariaborough, IN"/>
        <s v="Port Jonathanshire, MA"/>
        <s v="South Isaac, NC"/>
        <s v="New Derrick, GA"/>
        <s v="South Allison, FL"/>
        <s v="Thompsonland, WI"/>
        <s v="South Amanda, NM"/>
        <s v="Port Morgan, AZ"/>
        <s v="Thompsonshire, NM"/>
        <s v="North Jefferychester, TX"/>
        <s v="Shortport, NJ"/>
        <s v="Taylorton, AL"/>
        <s v="Nicholasborough, NE"/>
        <s v="North Stephen, WY"/>
        <s v="Silvafort, MI"/>
        <s v="Russelltown, MI"/>
        <s v="North Tracyfurt, MA"/>
        <s v="New Paulville, HI"/>
        <s v="South Donnastad, MS"/>
        <s v="Port Gregory, NJ"/>
        <s v="South Jacqueline, GA"/>
        <s v="Kimberlyview, KY"/>
        <s v="Marvintown, PR"/>
        <s v="New Mary, DC"/>
        <s v="Tonyport, MA"/>
        <s v="East Lisaberg, IL"/>
        <s v="South Tabitha, NY"/>
        <s v="Gomezfurt, MA"/>
        <s v="Robertoborough, PR"/>
        <s v="West Kevin, IA"/>
        <s v="Waltersborough, OK"/>
        <s v="Kimberlyview, MI"/>
        <s v="Bryanbury, MO"/>
        <s v="West Rogerside, NE"/>
        <s v="East Cynthia, KS"/>
        <s v="Owenbury, MO"/>
        <s v="Annetteport, LA"/>
        <s v="Port Benjaminland, CO"/>
        <s v="Johnnyton, NC"/>
        <s v="Lake Kathy, ND"/>
        <s v="Tiffanyshire, KS"/>
        <s v="New Sean, GA"/>
        <s v="Shawtown, VT"/>
        <s v="West Richard, VA"/>
        <s v="Jenniferfurt, VA"/>
        <s v="Cruzfort, NV"/>
        <s v="North Heathermouth, UT"/>
        <s v="Bettyburgh, ME"/>
        <s v="Kendraside, NH"/>
        <s v="South Ashley, KY"/>
        <s v="New Robertstad, MI"/>
        <s v="Huangland, MH"/>
        <s v="Chenport, AR"/>
        <s v="Port Michaelfurt, MA"/>
        <s v="Annport, FL"/>
        <s v="Port Eric, AK"/>
        <s v="East Emily, TX"/>
        <s v="South Roger, NE"/>
        <s v="Port Jamesmouth, AS"/>
        <s v="Robersonfurt, KY"/>
        <s v="Samanthahaven, KY"/>
        <s v="Sarahmouth, FM"/>
        <s v="Dianastad, NE"/>
        <s v="Youngside, LA"/>
        <s v="Michelleport, KY"/>
        <s v="New Michael, PW"/>
        <s v="Lake Tinaview, OH"/>
        <s v="Darleneborough, AK"/>
        <s v="South Kennethstad, KY"/>
        <s v="Port Lisaburgh, AK"/>
        <s v="Sandratown, PR"/>
        <s v="Margaretland, MH"/>
        <s v="Millerville, IN"/>
        <s v="Lake Rachael, NM"/>
        <s v="Thompsonton, PA"/>
        <s v="Jacksonfurt, OK"/>
        <s v="West Kathyfort, CA"/>
        <s v="Frankton, PR"/>
        <s v="Smithmouth, PA"/>
        <s v="New Jimmytown, KS"/>
        <s v="West Jennifer, SC"/>
        <s v="Anitaton, MA"/>
        <s v="East Natalie, NJ"/>
        <s v="New Kathrynville, MD"/>
        <s v="Davistown, LA"/>
        <s v="Port David, DE"/>
        <s v="Lestad, TN"/>
        <s v="Port Gabriel, FM"/>
        <s v="Kennedyhaven, AZ"/>
        <s v="New Erin, CO"/>
        <s v="Jonesborough, CT"/>
        <s v="New Ryanshire, VA"/>
        <s v="Jameston, OR"/>
        <s v="West Melindaborough, LA"/>
        <s v="Normanland, WI"/>
        <s v="Lake William, PW"/>
        <s v="North Christopherport, WY"/>
        <s v="Jacobshaven, OH"/>
        <s v="Elizabethchester, WV"/>
        <s v="New Paul, AL"/>
        <s v="Port Stephen, AK"/>
        <s v="New Garyfort, IN"/>
        <s v="Clarkview, PW"/>
        <s v="North Elizabeth, DE"/>
        <s v="West Stevemouth, UT"/>
        <s v="Lake Meredithstad, IA"/>
        <s v="Gonzalesport, DC"/>
        <s v="East Matthewville, NY"/>
        <s v="New Kevinburgh, GA"/>
        <s v="New Victoria, OR"/>
        <s v="East Stephenstad, NC"/>
        <s v="Port Annefurt, MP"/>
        <s v="West Baileyview, OK"/>
        <s v="Kellyfort, RI"/>
        <s v="East Javierhaven, MD"/>
        <s v="Whitemouth, WV"/>
        <s v="West Sarahmouth, NE"/>
        <s v="Yeseniashire, IA"/>
        <s v="New Gary, UT"/>
        <s v="West Michelle, NH"/>
        <s v="North Courtneychester, NY"/>
        <s v="Karentown, WV"/>
        <s v="Port Laurie, VI"/>
        <s v="Smithfurt, NH"/>
        <s v="Grantton, SC"/>
        <s v="West Crystal, CO"/>
        <s v="Isaacside, ID"/>
        <s v="Amyfurt, WI"/>
        <s v="Williamsmouth, TX"/>
        <s v="New Beverlyburgh, GU"/>
        <s v="Ronaldhaven, IA"/>
        <s v="Jenniferside, AR"/>
        <s v="East Ashley, FM"/>
        <s v="Draketown, CT"/>
        <s v="West Carol, VI"/>
        <s v="East Ruth, AL"/>
        <s v="Matthewsmouth, AL"/>
        <s v="Taylorport, PA"/>
        <s v="Annamouth, KY"/>
        <s v="Brittanybury, MH"/>
        <s v="West Markfurt, RI"/>
        <s v="North Charles, PR"/>
        <s v="North Russelltown, VT"/>
        <s v="North Peterton, KS"/>
        <s v="Mercerview, TN"/>
        <s v="North Dianahaven, MD"/>
        <s v="Port Jack, ME"/>
        <s v="Tylermouth, KY"/>
        <s v="Johnsonville, NC"/>
        <s v="Ryanburgh, ND"/>
        <s v="East Rachel, TX"/>
        <s v="North Matthewchester, CA"/>
        <s v="Andersonchester, TN"/>
        <s v="New Michael, NH"/>
        <s v="Wellsburgh, MD"/>
        <s v="Johnland, VT"/>
        <s v="Lake Ashley, KS"/>
        <s v="Edwardstown, VT"/>
        <s v="East Deborahberg, MI"/>
        <s v="Rachelshire, TX"/>
        <s v="Davidberg, WY"/>
        <s v="North Edward, MS"/>
        <s v="Thomasshire, TN"/>
        <s v="Hamiltonville, MP"/>
        <s v="East Michelleborough, DE"/>
        <s v="East Shane, FL"/>
        <s v="Port Savannah, WV"/>
        <s v="Christinebury, SC"/>
        <s v="North Alexandriaport, IN"/>
        <s v="Lestermouth, NH"/>
        <s v="South Shaun, PW"/>
        <s v="Josephstad, WY"/>
        <s v="Andersonmouth, MT"/>
        <s v="South Wendy, AK"/>
        <s v="Simmonsfort, SC"/>
        <s v="Hillfort, SD"/>
        <s v="East Rachelbury, AR"/>
        <s v="North Mitchellshire, NE"/>
        <s v="Maureenmouth, OK"/>
        <s v="Fowlershire, AR"/>
        <s v="West Daleview, NE"/>
        <s v="West Crystalton, NM"/>
        <s v="North Tiffanytown, SC"/>
        <s v="East Darleneview, AK"/>
        <s v="Maryport, NH"/>
        <s v="Port Dylanland, MO"/>
        <s v="Lake Caitlinborough, IA"/>
        <s v="Pagemouth, DE"/>
        <s v="Davisburgh, GU"/>
        <s v="Lorettaborough, VI"/>
        <s v="South Kristenland, MH"/>
        <s v="Port Lorettahaven, AR"/>
        <s v="Lauraside, GA"/>
        <s v="South Danny, NY"/>
        <s v="South Angela, HI"/>
        <s v="Alisonshire, AK"/>
        <s v="East Tina, MO"/>
        <s v="Port Kenneth, AZ"/>
        <s v="North Samantha, CO"/>
        <s v="Kevinberg, GU"/>
        <s v="Hernandeztown, PR"/>
        <s v="Kennedyside, MN"/>
        <s v="Tomchester, MN"/>
        <s v="East Sherrystad, NC"/>
        <s v="Alvaradoton, GA"/>
        <s v="Josephview, AL"/>
        <s v="East Kaylaview, OH"/>
        <s v="Peterstad, NC"/>
        <s v="Bruceport, PW"/>
        <s v="Palmerchester, MT"/>
        <s v="Lake Kaylaport, KY"/>
        <s v="Woodhaven, NJ"/>
        <s v="Dunlapview, MI"/>
        <s v="Lake Robertaburgh, KY"/>
        <s v="East Christopher, OH"/>
        <s v="Scottport, PW"/>
        <s v="Brianbury, PW"/>
        <s v="Lloydland, PR"/>
        <s v="Tracyside, NM"/>
        <s v="West Deniseton, OK"/>
        <s v="Turnertown, SC"/>
        <s v="Jaychester, KY"/>
        <s v="New Mary, OH"/>
        <s v="East Nathanton, WY"/>
        <s v="East Kathyburgh, OH"/>
        <s v="Port Amber, MD"/>
        <s v="Lake Emily, KY"/>
        <s v="South Heather, MN"/>
        <s v="Port John, NM"/>
        <s v="Charlesshire, SD"/>
        <s v="North Carolynton, VT"/>
        <s v="Curtisstad, VI"/>
        <s v="Vasquezville, MS"/>
        <s v="Port Hollyfort, AZ"/>
        <s v="East Debbie, HI"/>
        <s v="East Ryanstad, WI"/>
        <s v="Fischermouth, NV"/>
        <s v="South Natashahaven, WI"/>
        <s v="Johnview, CO"/>
        <s v="Taylorstad, NY"/>
        <s v="Lake Annetteside, AK"/>
        <s v="Jonesview, MN"/>
        <s v="Port Lisa, NH"/>
        <s v="Lake Kathleenfurt, TN"/>
        <s v="South Catherineborough, NH"/>
        <s v="Lake Ernest, AZ"/>
        <s v="Port Kennethburgh, VI"/>
        <s v="Port Russellville, NH"/>
        <s v="Lake Zachary, GA"/>
        <s v="New Erikastad, TN"/>
        <s v="New Kimville, AS"/>
        <s v="South Ericview, MH"/>
        <s v="Matthewborough, FM"/>
        <s v="North Jaime, NH"/>
        <s v="South Carl, PR"/>
        <s v="New Barrymouth, SD"/>
        <s v="East Lindaside, WV"/>
        <s v="Cheryltown, MT"/>
        <s v="South Ann, ME"/>
        <s v="Port Reneebury, LA"/>
        <s v="North Paulmouth, IL"/>
        <s v="Castrostad, NE"/>
        <s v="Markmouth, IA"/>
        <s v="Vickiborough, FL"/>
        <s v="Brittanyfurt, MT"/>
        <s v="North Kevin, NY"/>
        <s v="Grahamshire, AR"/>
        <s v="East Erinchester, KS"/>
        <s v="Lake Jenniferborough, GA"/>
        <s v="Port Michael, CO"/>
        <s v="Port Katrina, MS"/>
        <s v="Cochranview, AL"/>
        <s v="Williamsfurt, ID"/>
        <s v="Tracieland, KS"/>
        <s v="Joelchester, OK"/>
        <s v="West Miketown, TN"/>
        <s v="West Brianstad, DC"/>
        <s v="Donnafort, DC"/>
        <s v="East Melissa, HI"/>
        <s v="Lake Charlesburgh, VA"/>
        <s v="New Jenniferberg, SD"/>
        <s v="South Elizabeth, MH"/>
        <s v="West Markland, MP"/>
        <s v="East Adamport, MA"/>
        <s v="South Rebeccafurt, VT"/>
        <s v="Leachchester, MN"/>
        <s v="Robinsonberg, FM"/>
        <s v="Snyderborough, IA"/>
        <s v="Maychester, MD"/>
        <s v="Kleinville, FL"/>
        <s v="New Andreatown, LA"/>
        <s v="Mccoymouth, DC"/>
        <s v="Lake Mandy, WA"/>
        <s v="New Jamesfort, MD"/>
        <s v="Baxterhaven, MD"/>
        <s v="Morganton, PA"/>
        <s v="Hartmanmouth, MP"/>
        <s v="Thomaschester, OK"/>
        <s v="North Nataliemouth, ND"/>
        <s v="South Jamie, HI"/>
        <s v="New Jefferyton, NC"/>
        <s v="Lake William, PA"/>
        <s v="Melanieview, AZ"/>
        <s v="Mannchester, CA"/>
        <s v="North Hollytown, GA"/>
        <s v="Rhondamouth, KY"/>
        <s v="East Howardberg, KY"/>
        <s v="Sheppardville, IN"/>
        <s v="Travisfort, MI"/>
        <s v="Lake Craig, WY"/>
        <s v="Morrisfort, MI"/>
        <s v="Hannahburgh, AS"/>
        <s v="Mendozamouth, AZ"/>
        <s v="Gregoryshire, HI"/>
        <s v="Carlosshire, NH"/>
        <s v="Gonzalesberg, SD"/>
        <s v="Thompsonstad, IA"/>
        <s v="Willieland, UT"/>
        <s v="Robertmouth, OK"/>
        <s v="West Christinatown, NJ"/>
        <s v="Houstonchester, HI"/>
        <s v="North Melissa, WV"/>
        <s v="Warrenton, WI"/>
        <s v="West Michael, RI"/>
        <s v="Morrisonfort, CA"/>
        <s v="Lake Kristinaland, AL"/>
        <s v="South Larry, PR"/>
        <s v="West Courtneyton, SD"/>
        <s v="Taraville, FM"/>
        <s v="New Robertland, NE"/>
        <s v="Williamside, NM"/>
        <s v="Johnsonfort, CT"/>
        <s v="South Jessicatown, WA"/>
        <s v="New Gregorymouth, AL"/>
        <s v="Maldonadoborough, SC"/>
        <s v="West Roberto, ME"/>
        <s v="West Jacqueline, NH"/>
        <s v="Campbellport, OH"/>
        <s v="Josephfort, PA"/>
        <s v="Leemouth, GA"/>
        <s v="Millerfort, ID"/>
        <s v="New Victoria, TX"/>
        <s v="Danielsbury, DE"/>
        <s v="Lake Emmamouth, ND"/>
        <s v="Smithside, IA"/>
        <s v="Davidshire, WI"/>
        <s v="Howardborough, NJ"/>
        <s v="Burtonberg, IN"/>
        <s v="Amandaport, WY"/>
        <s v="Abbottmouth, VA"/>
        <s v="Matthewburgh, MN"/>
        <s v="Cunninghamland, WI"/>
        <s v="Holtbury, FL"/>
        <s v="Port Stephaniehaven, PR"/>
        <s v="Patrickberg, AR"/>
        <s v="East Kathyville, PA"/>
        <s v="Lisahaven, FM"/>
        <s v="Ruizside, WI"/>
        <s v="Berrybury, AL"/>
        <s v="Richardsport, WA"/>
        <s v="Lake Shannon, NE"/>
        <s v="Mollyton, WV"/>
        <s v="Sabrinaton, NY"/>
        <s v="Lake Alexanderfurt, NH"/>
        <s v="South Chloe, FL"/>
        <s v="Bradfordfort, NC"/>
        <s v="Lake Aprilmouth, NC"/>
        <s v="West Douglasmouth, NE"/>
        <s v="Jeffreyburgh, MD"/>
        <s v="Phillipsland, PW"/>
        <s v="West Jeremy, CT"/>
        <s v="New Abigail, MI"/>
        <s v="Yolandafort, VA"/>
        <s v="Jordanville, CO"/>
        <s v="Burgessville, SC"/>
        <s v="Freemanside, MD"/>
        <s v="South Katherine, ID"/>
        <s v="New Sandra, MI"/>
        <s v="East Angela, PR"/>
        <s v="Port Jonstad, WA"/>
        <s v="Floresburgh, AK"/>
        <s v="New Mark, VT"/>
        <s v="Davidton, GU"/>
        <s v="Scottberg, NJ"/>
        <s v="West Morgan, CT"/>
        <s v="Ramosburgh, PR"/>
        <s v="Port Jeffreybury, PR"/>
        <s v="Masonmouth, VT"/>
        <s v="Fisherberg, MO"/>
        <s v="Jenningsshire, RI"/>
        <s v="West Zachary, WV"/>
        <s v="Paulborough, KY"/>
        <s v="Rodriguezberg, AS"/>
        <s v="Smithmouth, FL"/>
        <s v="East Heather, FL"/>
        <s v="Hunterville, MN"/>
        <s v="West Jessica, MT"/>
        <s v="New Lauren, NE"/>
        <s v="Kimberlyshire, KY"/>
        <s v="Everettland, VT"/>
        <s v="Jessicachester, MA"/>
        <s v="New Elizabeth, WY"/>
        <s v="West Peterberg, FL"/>
        <s v="Hortonstad, CT"/>
        <s v="Davisborough, VT"/>
        <s v="Schneiderville, KS"/>
        <s v="Port Sarah, VT"/>
        <s v="Stephenstad, MS"/>
        <s v="Charlotteshire, PA"/>
        <s v="Lake Christopherhaven, IL"/>
        <s v="Christinashire, NM"/>
        <s v="North Debra, IA"/>
        <s v="East Peterside, RI"/>
        <s v="Turnerton, LA"/>
        <s v="Kennethmouth, IL"/>
        <s v="Jonathanburgh, WV"/>
        <s v="Nicholsonmouth, VI"/>
        <s v="Philipland, KY"/>
        <s v="Mccartyville, NC"/>
        <s v="New Rachelmouth, MN"/>
        <s v="North Jill, PW"/>
        <s v="South Kathyberg, ME"/>
        <s v="Lake Aaronport, MD"/>
        <s v="New Veronica, PA"/>
        <s v="North Melissa, RI"/>
        <s v="New Alexandraside, DC"/>
        <s v="South Debbiefort, OH"/>
        <s v="New Jennyville, SD"/>
        <s v="South Karibury, IA"/>
        <s v="Michaelchester, CT"/>
        <s v="Kennethmouth, MN"/>
        <s v="Mendozabury, CT"/>
        <s v="North Meagan, DC"/>
        <s v="Perezburgh, MA"/>
        <s v="North Gary, VI"/>
        <s v="Port John, OR"/>
        <s v="Jamieland, NC"/>
        <s v="East Kennethport, PA"/>
        <s v="Jillhaven, VA"/>
        <s v="South Spencerville, HI"/>
        <s v="Lake Karina, CO"/>
        <s v="Macdonaldbury, ME"/>
        <s v="New Reneefurt, AK"/>
        <s v="Port Jerrymouth, ID"/>
        <s v="Lake Heather, KY"/>
        <s v="South Eduardoberg, KS"/>
        <s v="Reginachester, MH"/>
        <s v="Lindahaven, MH"/>
        <s v="Fernandezshire, TX"/>
        <s v="Sophiahaven, HI"/>
        <s v="Andersonburgh, AS"/>
        <s v="East Laura, MN"/>
        <s v="South Coreybury, WA"/>
        <s v="Tylerchester, OR"/>
        <s v="New Ashley, TX"/>
        <s v="Aaronfort, NE"/>
        <s v="West Tara, SC"/>
        <s v="Johnsonport, MT"/>
        <s v="Youngtown, MT"/>
        <s v="Martinezport, TX"/>
        <s v="Lake Aliciaburgh, AK"/>
        <s v="East Tiffanyville, MP"/>
        <s v="South Mary, IA"/>
        <s v="Lisamouth, VA"/>
        <s v="Thomasburgh, KY"/>
        <s v="Traceyburgh, GA"/>
        <s v="Moorechester, KY"/>
        <s v="Estestown, KY"/>
        <s v="Lake Kirkland, PR"/>
        <s v="Lake Andrew, CA"/>
        <s v="South Maryville, NH"/>
        <s v="Denisetown, MD"/>
        <s v="East Jessica, IL"/>
        <s v="North Jacqueline, ND"/>
        <s v="Lake Jonathan, NE"/>
        <s v="Markfurt, MH"/>
        <s v="Rickychester, FM"/>
        <s v="Malonemouth, PW"/>
        <s v="East Bridget, WY"/>
        <s v="Katrinamouth, WI"/>
        <s v="Toddland, CT"/>
        <s v="Michaelstad, HI"/>
        <s v="Leeburgh, MP"/>
        <s v="Port Michaelmouth, AR"/>
        <s v="New Kenneth, RI"/>
        <s v="Davidmouth, WV"/>
        <s v="Jamestown, NH"/>
        <s v="East Michaelland, TX"/>
        <s v="Barbaraburgh, KY"/>
        <s v="New Beverly, LA"/>
        <s v="Jamesside, MD"/>
        <s v="East Terri, PW"/>
        <s v="Lopezville, NY"/>
        <s v="Melissamouth, AL"/>
        <s v="Smithhaven, GA"/>
        <s v="South Charlesburgh, TX"/>
        <s v="North Jennifertown, MD"/>
        <s v="East Barbaraborough, MI"/>
        <s v="West Eric, MS"/>
        <s v="Jacobhaven, VT"/>
        <s v="Port Karenview, IN"/>
        <s v="Jenniferton, AK"/>
        <s v="Gutierrezbury, FM"/>
        <s v="Masonville, SD"/>
        <s v="Hintonmouth, MA"/>
        <s v="South Jenna, MN"/>
        <s v="Lake Marcshire, UT"/>
        <s v="Lake Jeffrey, SC"/>
        <s v="Angelashire, AZ"/>
        <s v="Jeremyborough, CA"/>
        <s v="East Joshuaton, MP"/>
        <s v="Michaelfurt, WA"/>
        <s v="Sarahchester, OH"/>
        <s v="New Mary, NJ"/>
        <s v="Brownview, LA"/>
        <s v="East Christinastad, GU"/>
        <s v="Lisafort, WY"/>
        <s v="Port Nicoleport, MO"/>
        <s v="Port Melissa, AZ"/>
        <s v="Port Kylemouth, AL"/>
        <s v="Deborahfurt, HI"/>
        <s v="Mendezmouth, NY"/>
        <s v="Lake Fredbury, NH"/>
        <s v="North Tracy, NE"/>
        <s v="Port Robertmouth, AR"/>
        <s v="Staceyberg, OH"/>
        <s v="South Kelly, MO"/>
        <s v="Collinsshire, VT"/>
        <s v="North Riley, NJ"/>
        <s v="Port David, IA"/>
        <s v="East Robertmouth, FM"/>
        <s v="Woodview, CO"/>
        <s v="Wrightstad, PA"/>
        <s v="Lake Aaronview, IL"/>
        <s v="Hollandchester, AZ"/>
        <s v="Mannfurt, SC"/>
        <s v="Christinaborough, NJ"/>
        <s v="West Donnachester, PR"/>
        <s v="Samanthaland, CO"/>
        <s v="Pamelamouth, DE"/>
        <s v="Jamesborough, MI"/>
        <s v="South Josephtown, OR"/>
        <s v="Jasmineside, MD"/>
        <s v="Port Jamesstad, KS"/>
        <s v="Lake Teresatown, CT"/>
        <s v="West Alicia, CO"/>
        <s v="South Daniel, ND"/>
        <s v="Heatherborough, MI"/>
        <s v="New Kaylaborough, AS"/>
        <s v="North Colin, SC"/>
        <s v="South Tiffany, MN"/>
        <s v="North Melaniemouth, DE"/>
        <s v="Ramirezhaven, IN"/>
        <s v="West Robertville, LA"/>
        <s v="Nelsonville, MA"/>
        <s v="New Monicashire, WY"/>
        <s v="Jessicaton, NY"/>
        <s v="Crystaltown, VA"/>
        <s v="Mayoberg, VA"/>
        <s v="East Karen, MA"/>
        <s v="Sharonbury, IL"/>
        <s v="Lake Christopher, NV"/>
        <s v="East Sarah, GA"/>
        <s v="Mcdanielview, DE"/>
        <s v="Stewartfurt, MI"/>
        <s v="Lake Danny, NY"/>
        <s v="Jamesville, DE"/>
        <s v="Port Cody, NY"/>
        <s v="East Rebecca, NJ"/>
        <s v="Anthonyview, KS"/>
        <s v="Ericton, MH"/>
        <s v="Longland, CT"/>
        <s v="West Lisa, OK"/>
        <s v="Huntville, SD"/>
        <s v="East Joshua, TX"/>
        <s v="Hillborough, NH"/>
        <s v="East Joyce, WA"/>
        <s v="West Sabrina, VI"/>
        <s v="West Bethany, DC"/>
        <s v="New Shannon, WA"/>
        <s v="North Jenniferchester, UT"/>
        <s v="Martinezside, VA"/>
        <s v="Cherryborough, MO"/>
        <s v="West Courtney, CA"/>
        <s v="Kristophermouth, TN"/>
        <s v="Lake Tamara, HI"/>
        <s v="Brownview, OH"/>
        <s v="South Tamimouth, ID"/>
        <s v="South Sarah, NY"/>
        <s v="Greenburgh, VT"/>
        <s v="Frazierchester, AK"/>
        <s v="North Veronica, CO"/>
        <s v="Port Garrettland, SC"/>
        <s v="North Natashaland, AL"/>
        <s v="Tammyfurt, MD"/>
        <s v="Brendashire, NJ"/>
        <s v="Ramirezberg, AR"/>
        <s v="New Amyhaven, MH"/>
        <s v="Howellport, TX"/>
        <s v="Brentborough, KY"/>
        <s v="Maryport, IN"/>
        <s v="Brendaton, CO"/>
        <s v="Donaldsontown, PR"/>
        <s v="Burnettfurt, FL"/>
        <s v="North Alexander, ND"/>
        <s v="New Richard, OH"/>
        <s v="North Lesliefort, OK"/>
        <s v="South Kathryn, CA"/>
        <s v="West John, IL"/>
        <s v="North Derek, AS"/>
        <s v="South Jennifer, KS"/>
        <s v="Stacymouth, WV"/>
        <s v="New Stephentown, ND"/>
        <s v="North Jennifer, IN"/>
        <s v="South Billytown, CO"/>
        <s v="North Curtis, WI"/>
        <s v="South Rebeccamouth, ND"/>
        <s v="Johnsonmouth, VI"/>
        <s v="Hancockmouth, FM"/>
        <s v="North Elizabeth, FM"/>
        <s v="Lake Michaelborough, KY"/>
        <s v="Rojashaven, VI"/>
        <s v="North Suzanne, HI"/>
        <s v="Hortonborough, IL"/>
        <s v="Knightborough, NV"/>
        <s v="Robertmouth, MA"/>
        <s v="Port Katherine, MP"/>
        <s v="Mcphersonstad, OR"/>
        <s v="New Johnmouth, DE"/>
        <s v="Lake Jenniferside, UT"/>
        <s v="Lake Danaton, SD"/>
        <s v="Rachelside, CT"/>
        <s v="North James, MS"/>
        <s v="Tanyabury, IL"/>
        <s v="Kellistad, IN"/>
        <s v="North Michelle, NJ"/>
        <s v="Lydiaberg, SD"/>
        <s v="East Jesseshire, WA"/>
        <s v="North John, KS"/>
        <s v="Maxborough, MA"/>
        <s v="West Teresaberg, DC"/>
        <s v="Jonesmouth, MI"/>
        <s v="East Sarahview, NM"/>
        <s v="New Cody, PR"/>
        <s v="Carterside, AR"/>
        <s v="Amandaview, AK"/>
        <s v="West Johnborough, TN"/>
        <s v="Clayfort, HI"/>
        <s v="North Susan, PW"/>
        <s v="New Kirk, AR"/>
        <s v="Jamesfurt, IL"/>
        <s v="Alexhaven, NC"/>
        <s v="South Jeffreyview, PR"/>
        <s v="Martinezville, PW"/>
        <s v="North Rodneyside, AR"/>
        <s v="East Adrianberg, NH"/>
        <s v="Jenniferton, PR"/>
        <s v="Matthewport, WA"/>
        <s v="New Samanthamouth, VA"/>
        <s v="Benjaminmouth, DC"/>
        <s v="East Janetland, KY"/>
        <s v="Kaitlynton, OK"/>
        <s v="Heidiview, NM"/>
        <s v="Steinstad, MS"/>
        <s v="Johnsstad, AR"/>
        <s v="Reedport, NV"/>
        <s v="New Calvinmouth, RI"/>
        <s v="Lake Tiffany, ME"/>
        <s v="Tammychester, SC"/>
        <s v="Tinafort, IA"/>
        <s v="Jonesshire, RI"/>
        <s v="Lake Kennethmouth, HI"/>
        <s v="East Henry, CA"/>
        <s v="South Kellyfort, RI"/>
        <s v="Wallaceburgh, MO"/>
        <s v="Port Scottbury, CT"/>
        <s v="New Jademouth, IN"/>
        <s v="Ruizhaven, FL"/>
        <s v="Brentmouth, VI"/>
        <s v="Margarethaven, WY"/>
        <s v="New Tiffany, AS"/>
        <s v="Pachecomouth, WI"/>
        <s v="Lauraville, HI"/>
        <s v="West Michaelbury, MI"/>
        <s v="Watsonmouth, UT"/>
        <s v="Lake Gregville, GU"/>
        <s v="New Theresafort, PA"/>
        <s v="Victoriashire, MT"/>
        <s v="East Patrick, WV"/>
        <s v="North Charles, OK"/>
        <s v="Lake Taylor, IA"/>
        <s v="Millerport, MO"/>
        <s v="New Jessicachester, MD"/>
        <s v="Port Chelsea, MO"/>
        <s v="West Susan, PW"/>
        <s v="Hensleystad, SD"/>
        <s v="Nancychester, UT"/>
        <s v="Port Robert, ND"/>
        <s v="New Daniel, AZ"/>
        <s v="East Michael, MI"/>
        <s v="New Rebecca, OR"/>
        <s v="Annahaven, LA"/>
        <s v="West Manuelfort, GU"/>
        <s v="Port Margaretchester, LA"/>
        <s v="South Jennifer, DE"/>
        <s v="Hillstad, MH"/>
        <s v="South Annette, NM"/>
        <s v="Kirstenville, PR"/>
        <s v="Pamelaburgh, NY"/>
        <s v="East Gina, WA"/>
        <s v="New Melissaland, SD"/>
        <s v="Lake Johnton, MO"/>
        <s v="West Sarah, LA"/>
        <s v="Alexanderview, KS"/>
        <s v="Jonesland, MD"/>
        <s v="South David, NJ"/>
        <s v="Colliertown, AL"/>
        <s v="West Alexandra, IA"/>
        <s v="New Paul, HI"/>
        <s v="Kellyberg, CA"/>
        <s v="Port Jamesport, NY"/>
        <s v="Lake Kristaville, LA"/>
        <s v="Brownside, IL"/>
        <s v="Martinfurt, WY"/>
        <s v="Kennethburgh, IN"/>
        <s v="North Leeville, OR"/>
        <s v="Kevinmouth, AZ"/>
        <s v="South Richardbury, MD"/>
        <s v="New Lorifurt, KS"/>
        <s v="Sandovalhaven, MT"/>
        <s v="Riverachester, UT"/>
        <s v="Lake Jessicaside, DC"/>
        <s v="Longchester, WY"/>
        <s v="Ryanside, VT"/>
        <s v="Johnnychester, NC"/>
        <s v="Morrowfurt, PW"/>
        <s v="Williamsbury, WA"/>
        <s v="Lake Kimberly, SC"/>
        <s v="Andersonburgh, GU"/>
        <s v="Kariport, UT"/>
        <s v="North Ronald, KS"/>
        <s v="West Samanthaland, CA"/>
        <s v="Perkinsberg, AR"/>
        <s v="Port Chrisville, NC"/>
        <s v="Kristenmouth, VI"/>
        <s v="New Latoyafort, IL"/>
        <s v="East Charlesport, ME"/>
        <s v="West Bobbyville, MD"/>
        <s v="Fieldsmouth, TN"/>
        <s v="East Megan, SD"/>
        <s v="Amandabury, NM"/>
        <s v="South Nicholasport, TN"/>
        <s v="Rachaelmouth, AS"/>
        <s v="South Gabriellehaven, CT"/>
        <s v="New Scott, ME"/>
        <s v="Zacharychester, CA"/>
        <s v="Sarahfort, NM"/>
        <s v="West Devon, VT"/>
        <s v="Lake Keith, VA"/>
        <s v="New Nataliechester, VT"/>
        <s v="Port Amandaside, MP"/>
        <s v="South Stacyside, AS"/>
        <s v="Livingstonland, WI"/>
        <s v="North Bradleyfort, MP"/>
        <s v="Lake Stevenville, WY"/>
        <s v="Smithfurt, AL"/>
        <s v="Lake Kevin, MI"/>
        <s v="Port William, UT"/>
        <s v="Lake Daniellehaven, RI"/>
        <s v="Natalieburgh, TN"/>
        <s v="Susanchester, MD"/>
        <s v="East Joseph, MO"/>
        <s v="Edwardsport, MA"/>
        <s v="West Pamchester, LA"/>
        <s v="Turnerport, AK"/>
        <s v="West Angela, NJ"/>
        <s v="Mistychester, VT"/>
        <s v="Lawsonville, AR"/>
        <s v="West Angel, IL"/>
        <s v="Matthewshire, AS"/>
        <s v="North Jeffery, AR"/>
        <s v="Branditon, SD"/>
        <s v="Port Josephland, CO"/>
        <s v="Port Andreaview, CA"/>
        <s v="Lake Michaelhaven, AR"/>
        <s v="Lake Valerieland, FM"/>
        <s v="Gillville, RI"/>
        <s v="Lake Linda, SD"/>
        <s v="South Kelly, WV"/>
        <s v="Maryside, OR"/>
        <s v="East Heather, WA"/>
        <s v="Erikaview, MA"/>
        <s v="Port Chad, AK"/>
        <s v="West Michael, SD"/>
        <s v="Port Nancyshire, SD"/>
        <s v="New Dana, ID"/>
        <s v="New Jasmine, WA"/>
        <s v="Davidview, ID"/>
        <s v="East Jimmy, NY"/>
        <s v="Smithmouth, VT"/>
        <s v="East Mauricebury, MO"/>
        <s v="New Mariah, GA"/>
        <s v="South Nicholas, AK"/>
        <s v="Danielleview, CO"/>
        <s v="Port Normanport, DC"/>
        <s v="South Coreyberg, UT"/>
        <s v="North Ashley, IA"/>
        <s v="Kimberlymouth, MT"/>
        <s v="West Reginald, WA"/>
        <s v="North Deborahmouth, KY"/>
        <s v="Reedmouth, PW"/>
        <s v="South Emilyville, MT"/>
        <s v="West Jenny, CT"/>
        <s v="South Susan, UT"/>
        <s v="East John, KS"/>
        <s v="Nicolebury, AR"/>
        <s v="East Emily, ID"/>
        <s v="Sheilaville, NH"/>
        <s v="Welchburgh, PR"/>
        <s v="Port Aliciaberg, NV"/>
        <s v="Brianburgh, LA"/>
        <s v="Baxterview, MH"/>
        <s v="Beckerview, WV"/>
        <s v="Edwardport, OH"/>
        <s v="North Thomasstad, RI"/>
        <s v="Andersonfort, IN"/>
        <s v="New Kenneth, ID"/>
        <s v="Tapiaport, NE"/>
        <s v="New Bryantown, MP"/>
        <s v="North Susanland, MO"/>
        <s v="South Alanview, HI"/>
        <s v="Hodgeschester, WI"/>
        <s v="Port Brian, IN"/>
        <s v="Petershire, DE"/>
        <s v="West Valerie, DE"/>
        <s v="Lake Kim, AL"/>
        <s v="New Sydney, GA"/>
        <s v="Markton, PR"/>
        <s v="West Anne, IA"/>
        <s v="West Meagan, SC"/>
        <s v="Joshuaside, AZ"/>
        <s v="North Dylan, NY"/>
        <s v="Johnsonborough, MO"/>
        <s v="North Andrewhaven, LA"/>
        <s v="Calvintown, AK"/>
        <s v="Bowersburgh, DE"/>
        <s v="North Samanthatown, DE"/>
        <s v="West Brendaside, MP"/>
        <s v="Christophermouth, PR"/>
        <s v="Ariasfort, RI"/>
        <s v="Martinezfurt, TX"/>
        <s v="Gallagherstad, AL"/>
        <s v="Dannyland, FL"/>
        <s v="Tannermouth, HI"/>
        <s v="South Nathanhaven, WA"/>
        <s v="Katrinaborough, ID"/>
        <s v="Houstonchester, MO"/>
        <s v="Josephchester, LA"/>
        <s v="East Zachary, MD"/>
        <s v="South Tinafort, NJ"/>
        <s v="Port William, CT"/>
        <s v="Melissatown, FM"/>
        <s v="Wellsburgh, MA"/>
        <s v="Kathrynhaven, GU"/>
        <s v="Port David, ME"/>
        <s v="South Sarah, MN"/>
        <s v="East Garrettberg, IA"/>
        <s v="South Ericstad, KS"/>
        <s v="South Erin, MS"/>
        <s v="South Geraldside, MT"/>
        <s v="Lake Sarahburgh, MO"/>
        <s v="South Ronaldshire, VA"/>
        <s v="South Sydney, WA"/>
        <s v="West Judith, PW"/>
        <s v="Kennethton, KY"/>
        <s v="South Carolmouth, WA"/>
        <s v="Danielborough, CO"/>
        <s v="North Gregoryfort, AR"/>
        <s v="Stephenville, AR"/>
        <s v="Scottfort, TX"/>
        <s v="Port Victoria, NM"/>
        <s v="Taylormouth, CA"/>
        <s v="Georgemouth, AK"/>
        <s v="Lewisshire, PR"/>
        <s v="Brittanyview, FM"/>
        <s v="Lake Dennisburgh, KY"/>
        <s v="Rossshire, NM"/>
        <s v="Markborough, PW"/>
        <s v="West Kevin, AR"/>
        <s v="Craneport, WV"/>
        <s v="Paulside, NV"/>
        <s v="Lake Susanberg, NY"/>
        <s v="South Tracy, CA"/>
        <s v="Catherineview, NE"/>
        <s v="West Russellton, MD"/>
        <s v="West Matthew, MH"/>
        <s v="Guerreroview, GU"/>
        <s v="Jeffersonview, VI"/>
        <s v="Kellymouth, DC"/>
        <s v="Holmesland, VT"/>
        <s v="Port Anthonymouth, NC"/>
        <s v="Lorichester, OH"/>
        <s v="Averyview, MN"/>
        <s v="Johnsonstad, PA"/>
        <s v="South Jeffrey, KY"/>
        <s v="Annton, GU"/>
        <s v="Robinsonville, WA"/>
        <s v="Lopezside, MT"/>
        <s v="Ellisland, AK"/>
        <s v="New Mariah, MP"/>
        <s v="North Shawn, FM"/>
        <s v="Hollandton, NC"/>
        <s v="East Dustinburgh, OK"/>
        <s v="West Pamelashire, NV"/>
        <s v="Stevenland, MH"/>
        <s v="East Robertmouth, NM"/>
        <s v="Kirbyborough, TN"/>
        <s v="Port Kathleen, AK"/>
        <s v="Melissaville, VT"/>
        <s v="Charlotteland, NH"/>
        <s v="Francofurt, ME"/>
        <s v="Stevenfort, KS"/>
        <s v="Nicoleview, MO"/>
        <s v="Teresaberg, UT"/>
        <s v="East Andrew, MH"/>
        <s v="East Alyssa, HI"/>
        <s v="Port Jose, ME"/>
        <s v="Parkerstad, WA"/>
        <s v="West Codyton, MO"/>
        <s v="Vargaschester, AL"/>
        <s v="New Angela, NC"/>
        <s v="Kylefurt, NE"/>
        <s v="New Adrianport, AZ"/>
        <s v="Martinmouth, VA"/>
        <s v="Port Tylerbury, IL"/>
        <s v="Port Douglas, AR"/>
        <s v="Camposborough, NV"/>
        <s v="West Christopherchester, KS"/>
        <s v="North Andrea, AL"/>
        <s v="Williamsberg, AR"/>
        <s v="East Joshuashire, AZ"/>
        <s v="Aaronstad, MN"/>
        <s v="East Melindaberg, NM"/>
        <s v="Lake Adamborough, OH"/>
        <s v="West Brandifort, PR"/>
        <s v="West Mark, MP"/>
        <s v="New Jeffrey, AS"/>
        <s v="Rebeccaberg, RI"/>
        <s v="Michaelborough, MT"/>
        <s v="Barnesborough, OK"/>
        <s v="Port Kennethmouth, VT"/>
        <s v="Cunninghamton, SD"/>
        <s v="Davidsonburgh, OH"/>
        <s v="Tamaraberg, OR"/>
        <s v="Port Juan, ND"/>
        <s v="West Christopher, FM"/>
        <s v="South Kristafort, WV"/>
        <s v="New Pamelaland, IN"/>
        <s v="Jeffreyberg, GU"/>
        <s v="Lake Erinfurt, MT"/>
        <s v="North Mitchellfurt, MI"/>
        <s v="South Melissa, LA"/>
        <s v="New Robert, IL"/>
        <s v="Ramosside, AZ"/>
        <s v="Lake Michael, OH"/>
        <s v="Bestfurt, OH"/>
        <s v="New Angie, MN"/>
        <s v="South Christopherport, PA"/>
        <s v="North Angela, AK"/>
        <s v="Port Timothyville, GU"/>
        <s v="North Timothymouth, TN"/>
        <s v="Ramosside, MN"/>
        <s v="Lake Kennethfurt, FL"/>
        <s v="West Joseph, WI"/>
        <s v="New Roberta, WY"/>
        <s v="Lake Yvonne, AR"/>
        <s v="Lake Matthew, AZ"/>
        <s v="Brianton, KS"/>
        <s v="Port Samanthachester, ID"/>
        <s v="Snowhaven, NJ"/>
        <s v="New Jessicastad, PA"/>
        <s v="East Angela, SD"/>
        <s v="Lake Timothyshire, AL"/>
        <s v="Thomasside, NC"/>
        <s v="Prestonhaven, MT"/>
        <s v="Jacksonmouth, PA"/>
        <s v="Pagestad, WA"/>
        <s v="North Gary, NM"/>
        <s v="Garciahaven, MP"/>
        <s v="Ashleeland, TX"/>
        <s v="East Melanie, GA"/>
        <s v="Haynesberg, MD"/>
        <s v="Amandaberg, NM"/>
        <s v="East Laura, VT"/>
        <s v="Briggsborough, CA"/>
        <s v="Matthewhaven, RI"/>
        <s v="Robertville, CT"/>
        <s v="Alexisfurt, MP"/>
        <s v="North Mirandafurt, VT"/>
        <s v="Piercebury, CA"/>
        <s v="Joshuaton, IA"/>
        <s v="Richmondtown, FM"/>
        <s v="West Dianaberg, WA"/>
        <s v="East Timothy, AS"/>
        <s v="Port Nicoleburgh, MI"/>
        <s v="North Suzannemouth, MI"/>
        <s v="Lake Kendraville, AK"/>
        <s v="Cherylborough, WY"/>
        <s v="South Kaitlynview, MA"/>
        <s v="Stephenside, MI"/>
        <s v="New Kathrynmouth, UT"/>
        <s v="East Teresabury, MH"/>
        <s v="New Jessica, UT"/>
        <s v="Stevenburgh, KS"/>
        <s v="Johnsonbury, MD"/>
        <s v="North Lisa, GU"/>
        <s v="South Pamelaside, NY"/>
        <s v="Thomasshire, VI"/>
        <s v="Karenshire, KY"/>
        <s v="Port Anthonyside, OR"/>
        <s v="Acostaborough, WI"/>
        <s v="New Raymond, VT"/>
        <s v="West Robert, MT"/>
        <s v="Jasonview, NH"/>
        <s v="Lake Debra, TX"/>
        <s v="Markmouth, PA"/>
        <s v="Shawbury, OK"/>
        <s v="Moniqueborough, WA"/>
        <s v="West Jessicastad, DE"/>
        <s v="West Briannamouth, NH"/>
        <s v="Charlesview, HI"/>
        <s v="West Julia, MI"/>
        <s v="Kristinbury, NE"/>
        <s v="Buckfort, PR"/>
        <s v="East Jesse, WV"/>
        <s v="Rebeccaburgh, NM"/>
        <s v="Lake Christinefurt, VT"/>
        <s v="New Rebecca, NY"/>
        <s v="Goodton, SC"/>
        <s v="Port Jennifer, MT"/>
        <s v="Davisshire, PR"/>
        <s v="West Danielfurt, RI"/>
        <s v="Rubenview, IN"/>
        <s v="Alvaradofurt, TN"/>
        <s v="Patriciamouth, VT"/>
        <s v="Markbury, RI"/>
        <s v="South Keith, MO"/>
        <s v="Port Bruce, PA"/>
        <s v="Carlaview, WA"/>
        <s v="New Phillipfurt, OR"/>
        <s v="Franciscoville, GU"/>
        <s v="North Kyle, PA"/>
        <s v="West Jennifer, NM"/>
        <s v="West Amandaside, NY"/>
        <s v="West Spencer, TX"/>
        <s v="East Justinton, CO"/>
        <s v="New Alicia, AS"/>
        <s v="Morseborough, MO"/>
        <s v="Gentryport, AK"/>
        <s v="Bethberg, DC"/>
        <s v="Mooremouth, AL"/>
        <s v="New Caseyville, MD"/>
        <s v="West Shelly, PW"/>
        <s v="West Christyview, MS"/>
        <s v="West Benjamin, NE"/>
        <s v="Lake Kyleberg, FL"/>
        <s v="Emilystad, AS"/>
        <s v="Millston, SC"/>
        <s v="East Emily, OK"/>
        <s v="Rushmouth, VI"/>
        <s v="New Laura, ID"/>
        <s v="Weberport, PR"/>
        <s v="East Jeffrey, VI"/>
        <s v="Jennifermouth, RI"/>
        <s v="Port Jeremiah, MP"/>
        <s v="East Marcusstad, MH"/>
        <s v="East Jennifer, OR"/>
        <s v="Lopezberg, MI"/>
        <s v="Lake Gary, MD"/>
        <s v="East Tamaraberg, NV"/>
        <s v="Juliabury, TN"/>
        <s v="North Heather, OR"/>
        <s v="South Jorge, GU"/>
        <s v="Lake Gary, AK"/>
        <s v="Melissaville, MO"/>
        <s v="West Christine, NC"/>
        <s v="South Loriview, MO"/>
        <s v="Curtischester, ME"/>
        <s v="Sarahtown, GU"/>
        <s v="Sarahtown, MN"/>
        <s v="Port Dianahaven, NY"/>
        <s v="West Kevin, MA"/>
        <s v="Kaylaside, MA"/>
        <s v="New Adrianland, AZ"/>
        <s v="Peterschester, OR"/>
        <s v="Lake Haleyland, IL"/>
        <s v="South Caitlinville, IA"/>
        <s v="Christopherburgh, VI"/>
        <s v="East Jacobborough, CT"/>
        <s v="South Danielleside, MT"/>
        <s v="Lovemouth, MO"/>
        <s v="Nancyfurt, AK"/>
        <s v="North Jamesside, MI"/>
        <s v="Edwardborough, WV"/>
        <s v="Mooreborough, TX"/>
        <s v="West Roger, LA"/>
        <s v="Meganhaven, AK"/>
        <s v="Manuelborough, MS"/>
        <s v="Shafferstad, GA"/>
        <s v="East Susanchester, CA"/>
        <s v="Gonzalezchester, AS"/>
        <s v="New Barbaraview, RI"/>
        <s v="Juliaside, AL"/>
        <s v="North Jamesberg, OH"/>
        <s v="Lake Kristinechester, NE"/>
        <s v="South Elizabethville, AK"/>
        <s v="Wheelertown, SC"/>
        <s v="Williamsside, GU"/>
        <s v="Tonyview, MO"/>
        <s v="Thomasfort, MS"/>
        <s v="West Brandonbury, CO"/>
        <s v="South Robert, VI"/>
        <s v="Port Danielle, PA"/>
        <s v="Timothyshire, GA"/>
        <s v="North Andrew, ID"/>
        <s v="Port Joshua, SD"/>
        <s v="Port Derrickburgh, RI"/>
        <s v="Beckermouth, WV"/>
        <s v="Port Kimberly, WA"/>
        <s v="Scottfurt, AR"/>
        <s v="Port Michaelstad, PR"/>
        <s v="Derekborough, MP"/>
        <s v="Collinsfurt, MP"/>
        <s v="East Haleystad, RI"/>
        <s v="Roblesberg, OR"/>
        <s v="Riveraland, MP"/>
        <s v="Phillipsfurt, MN"/>
        <s v="Beardborough, NM"/>
        <s v="East Davidfurt, AL"/>
        <s v="West Anthonyton, NM"/>
        <s v="West Tony, DE"/>
        <s v="North Tracyview, NE"/>
        <s v="Andrewport, GA"/>
        <s v="Davidhaven, AL"/>
        <s v="Castrofort, VI"/>
        <s v="East Kevin, UT"/>
        <s v="Davidport, MI"/>
        <s v="Lake Ernestland, AR"/>
        <s v="North Christopherberg, AZ"/>
        <s v="Lake Evan, TN"/>
        <s v="Cookfurt, AL"/>
        <s v="Mcdonaldside, TN"/>
        <s v="Barberburgh, NY"/>
        <s v="North Jasonstad, MO"/>
        <s v="Port Edwardshire, OH"/>
        <s v="Johnsonside, ID"/>
        <s v="East Travisside, IL"/>
        <s v="Port Jessicamouth, MD"/>
        <s v="New Stanleyfurt, CT"/>
        <s v="Andreastad, OH"/>
        <s v="Howellfurt, PW"/>
        <s v="New Hunter, IL"/>
        <s v="East Beverlymouth, IL"/>
        <s v="Debrastad, MN"/>
        <s v="Thomaschester, TN"/>
        <s v="New Samuel, SC"/>
        <s v="Brooksland, MO"/>
        <s v="North Bobbyside, NH"/>
        <s v="Port Peterville, OH"/>
        <s v="Port Jonathanland, NY"/>
        <s v="Kennethland, UT"/>
        <s v="Lake Terrifort, GA"/>
        <s v="Allisonbury, UT"/>
        <s v="New Mary, WA"/>
        <s v="Martinstad, SC"/>
        <s v="North Stefanie, OR"/>
        <s v="South Danielville, ME"/>
        <s v="Randyfort, UT"/>
        <s v="Darleneton, MD"/>
        <s v="Vasquezborough, MH"/>
        <s v="Phyllisside, MO"/>
        <s v="Tammyville, FL"/>
        <s v="North Danielle, MH"/>
        <s v="South Alisonchester, PR"/>
        <s v="Cruzborough, SD"/>
        <s v="South Timothy, VT"/>
        <s v="West Jerry, MD"/>
        <s v="Dunnmouth, CA"/>
        <s v="North Alanview, LA"/>
        <s v="Alanshire, GU"/>
        <s v="Port Alexandrashire, SD"/>
        <s v="Angelashire, LA"/>
        <s v="Craigborough, AS"/>
        <s v="Barnesfort, KY"/>
        <s v="Mooreport, MH"/>
        <s v="South Mariah, MT"/>
        <s v="West Jasmine, SC"/>
        <s v="Lake Jessica, KS"/>
        <s v="West Alison, TN"/>
        <s v="Lake Vicki, VT"/>
        <s v="Mooremouth, MP"/>
        <s v="Davidview, AL"/>
        <s v="Carlahaven, WY"/>
        <s v="Farmerport, TX"/>
        <s v="Justinfort, VT"/>
        <s v="Mcdowellhaven, MA"/>
        <s v="South Thomasberg, DE"/>
        <s v="Brownview, NM"/>
        <s v="Port Dawn, FL"/>
        <s v="Curtisview, MO"/>
        <s v="Garrettburgh, CA"/>
        <s v="Brockhaven, DE"/>
        <s v="Westmouth, OR"/>
        <s v="Higginsburgh, AZ"/>
        <s v="New Grant, GU"/>
        <s v="Vanessaport, AL"/>
        <s v="Port Katherine, MN"/>
        <s v="North Victor, ME"/>
        <s v="Port Debra, DC"/>
        <s v="Darrenton, KY"/>
        <s v="Caseyside, MA"/>
        <s v="Gravestown, PA"/>
        <s v="Port Jennifer, LA"/>
        <s v="South Zachary, VA"/>
        <s v="Tammyport, IL"/>
        <s v="East Jennifermouth, VI"/>
        <s v="Port Jasonfort, RI"/>
        <s v="New Michaelfort, CA"/>
        <s v="Mercedesville, CT"/>
        <s v="Guerreromouth, GU"/>
        <s v="Lake Jesse, TN"/>
        <s v="Ryanburgh, NE"/>
        <s v="South Kristifurt, GU"/>
        <s v="West Matthew, ID"/>
        <s v="Martinezborough, NM"/>
        <s v="Port Michaelshire, MD"/>
        <s v="Danielburgh, IA"/>
        <s v="Thomaston, IN"/>
        <s v="North Michael, WY"/>
        <s v="West Arthurbury, RI"/>
        <s v="Montgomerymouth, AZ"/>
        <s v="Johnsonton, AL"/>
        <s v="Miguelstad, ND"/>
        <s v="South Keithview, ND"/>
        <s v="Lake Stephanie, WV"/>
        <s v="Rodriguezchester, MA"/>
        <s v="Olsenfurt, FM"/>
        <s v="New Danielmouth, AR"/>
        <s v="New Justin, AL"/>
        <s v="North Ashley, VA"/>
        <s v="Buckhaven, MH"/>
        <s v="Richardborough, IN"/>
        <s v="Port Debra, RI"/>
        <s v="Kendraland, ID"/>
        <s v="South Amanda, NH"/>
        <s v="Smithshire, NJ"/>
        <s v="South Lindaborough, AS"/>
        <s v="West Daniellehaven, OR"/>
        <s v="East Joshuamouth, KY"/>
        <s v="West James, MT"/>
        <s v="Rodriguezmouth, OH"/>
        <s v="New Walter, NC"/>
        <s v="North Barbarafort, NJ"/>
        <s v="West Marc, FL"/>
        <s v="Port Davidchester, CT"/>
        <s v="Irwinmouth, CA"/>
        <s v="Lake Johnmouth, AS"/>
        <s v="Port Craig, MN"/>
        <s v="South Kathy, SD"/>
        <s v="New John, HI"/>
        <s v="North Juanland, NC"/>
        <s v="East Kimberly, NY"/>
        <s v="Garciafort, KY"/>
        <s v="Port Charlesbury, NC"/>
        <s v="Port Charlesfurt, NJ"/>
        <s v="Davisport, MT"/>
        <s v="Travisport, FL"/>
        <s v="Lopezton, OR"/>
        <s v="North Cory, MH"/>
        <s v="East Logan, MP"/>
        <s v="North Brittany, SD"/>
        <s v="Garymouth, AL"/>
        <s v="Lake Justin, MH"/>
        <s v="South Jennifer, VI"/>
        <s v="New Amandamouth, NV"/>
        <s v="North Alexandrafurt, AR"/>
        <s v="South Ariel, KS"/>
        <s v="Port Nicholas, SD"/>
        <s v="Jasonburgh, NC"/>
        <s v="Jeremystad, VA"/>
        <s v="Curtisland, WA"/>
        <s v="South Benjaminfort, ID"/>
        <s v="Tonyborough, MO"/>
        <s v="New Holly, GU"/>
        <s v="North Wesleymouth, NM"/>
        <s v="North Robertobury, NY"/>
        <s v="South Ricky, OR"/>
        <s v="New Ryanton, SD"/>
        <s v="Langside, CO"/>
        <s v="Staceyview, NJ"/>
        <s v="Miguelside, VA"/>
        <s v="East Ashleyhaven, NC"/>
        <s v="East Micheleborough, VA"/>
        <s v="Jamesport, HI"/>
        <s v="Leemouth, VT"/>
        <s v="Lake Teresaville, TN"/>
        <s v="New Jeffrey, ND"/>
        <s v="Kellyport, TX"/>
        <s v="Davilaland, DC"/>
        <s v="Lake Crystalhaven, RI"/>
        <s v="Lake Phillip, NH"/>
        <s v="Armstronghaven, AL"/>
        <s v="South Joshua, KY"/>
        <s v="East Tarahaven, DE"/>
        <s v="Matafurt, WV"/>
        <s v="East Jennifer, PA"/>
        <s v="Jasonfurt, ND"/>
        <s v="Chadberg, VT"/>
        <s v="North Laurahaven, NC"/>
        <s v="East Ryan, PA"/>
        <s v="Reginaldmouth, TN"/>
        <s v="Petersonton, AS"/>
        <s v="Pearsonshire, MD"/>
        <s v="Port Gary, VI"/>
        <s v="Lake Jamesside, KY"/>
        <s v="South Antonioburgh, AL"/>
        <s v="South Michaelmouth, MS"/>
        <s v="Port Stevenland, PR"/>
        <s v="Thomaschester, PA"/>
        <s v="Hammondport, OK"/>
        <s v="Lake Norma, AR"/>
        <s v="Port Michaelmouth, DE"/>
        <s v="Timothyside, DC"/>
        <s v="Lake Deborah, OR"/>
        <s v="Lake Sandyside, VT"/>
        <s v="Nicolechester, GU"/>
        <s v="Kevinton, WA"/>
        <s v="Griffithtown, NJ"/>
        <s v="Laurenton, PW"/>
        <s v="New Joseph, GA"/>
        <s v="Davidland, KS"/>
        <s v="Erinmouth, ND"/>
        <s v="East Thomasview, CA"/>
        <s v="Melindamouth, VI"/>
        <s v="Antonioland, SC"/>
        <s v="Andersonland, OK"/>
        <s v="Conwayton, WV"/>
        <s v="Figueroamouth, MT"/>
        <s v="New Jessicaside, OR"/>
        <s v="Lake Joshuaside, WY"/>
        <s v="New Kristifurt, MO"/>
        <s v="Carterstad, OK"/>
        <s v="Port Susan, GA"/>
        <s v="North Deniseport, MN"/>
        <s v="Johnstown, IL"/>
        <s v="North Michaelshire, OK"/>
        <s v="Lake Hannah, MA"/>
        <s v="East Spencer, MN"/>
        <s v="Brianport, MH"/>
        <s v="Josephville, KY"/>
        <s v="Port Sherryport, VT"/>
        <s v="Ericside, ID"/>
        <s v="New Steven, VT"/>
        <s v="South Robert, NM"/>
        <s v="New Aaron, IA"/>
        <s v="East Robert, WY"/>
        <s v="New Davidview, AK"/>
        <s v="North Brian, AZ"/>
        <s v="South Steven, FL"/>
        <s v="Markburgh, UT"/>
        <s v="Robertsmouth, OR"/>
        <s v="Wilsonstad, WA"/>
        <s v="New Nathan, MI"/>
        <s v="Port Beth, ME"/>
        <s v="West Kara, AZ"/>
        <s v="Port Amberstad, KS"/>
        <s v="Coxton, NE"/>
        <s v="Joehaven, MT"/>
        <s v="North Colleen, KY"/>
        <s v="Port Tiffany, GA"/>
        <s v="Port Katherine, IL"/>
        <s v="Lucerohaven, OR"/>
        <s v="Amandastad, MH"/>
        <s v="Jenniferfurt, RI"/>
        <s v="Anthonyport, ND"/>
        <s v="Johnsonchester, LA"/>
        <s v="Kathrynbury, WI"/>
        <s v="Lozanofurt, MI"/>
        <s v="Juanmouth, CT"/>
        <s v="Lake Edward, CA"/>
        <s v="Williamville, NV"/>
        <s v="New Brianstad, CA"/>
        <s v="New Parker, CA"/>
        <s v="Taylorhaven, DE"/>
        <s v="Port Amandaport, NM"/>
        <s v="Romeroview, AK"/>
        <s v="Sparksside, NY"/>
        <s v="Rogersview, WI"/>
        <s v="New Matthewmouth, AR"/>
        <s v="Joannafort, MA"/>
        <s v="Williamsview, PW"/>
        <s v="North Edwardton, FL"/>
        <s v="East Alanburgh, OH"/>
        <s v="Christopherfort, MN"/>
        <s v="Stanleyview, MH"/>
        <s v="Watkinsport, MN"/>
        <s v="East Christopherstad, MP"/>
        <s v="New Beverlychester, MI"/>
        <s v="Andresmouth, GA"/>
        <s v="Brownbury, GU"/>
        <s v="Port Brian, WI"/>
        <s v="Lake Richardton, WV"/>
        <s v="East Brandytown, AS"/>
        <s v="Williamsview, OH"/>
        <s v="Michaelview, NV"/>
        <s v="Port Steveville, PR"/>
        <s v="Sanchezchester, SD"/>
        <s v="West Joseph, MN"/>
        <s v="East Jesse, AZ"/>
        <s v="Hillborough, GU"/>
        <s v="Port Meagan, MA"/>
        <s v="East Robertland, AZ"/>
        <s v="Rachelland, PW"/>
        <s v="Austinview, NH"/>
        <s v="Leonburgh, GU"/>
        <s v="Charlesbury, OR"/>
        <s v="Simpsonberg, IN"/>
        <s v="Port Laurenborough, PA"/>
        <s v="New Kimberly, MP"/>
        <s v="Davisbury, LA"/>
        <s v="Robertville, VI"/>
        <s v="Curtisfurt, IA"/>
        <s v="Lake Ryan, SD"/>
        <s v="Port Lisaborough, GU"/>
        <s v="New Angie, MP"/>
        <s v="North Daniel, DE"/>
        <s v="Fullerchester, AS"/>
        <s v="Kelliville, NM"/>
        <s v="North Marissa, PR"/>
        <s v="Smithstad, UT"/>
        <s v="Deannaview, IL"/>
        <s v="Walkerborough, OH"/>
        <s v="South Patricia, SD"/>
        <s v="New Donaldshire, MO"/>
        <s v="Whiteport, SC"/>
        <s v="Stephenshire, MN"/>
        <s v="Port William, NV"/>
        <s v="New Danielton, IL"/>
        <s v="West Stephanie, MO"/>
        <s v="South Luis, GU"/>
        <s v="Port Emilymouth, TX"/>
        <s v="Hilltown, NH"/>
        <s v="Lake Brettfurt, AR"/>
        <s v="Priceville, MS"/>
        <s v="East Cynthiamouth, UT"/>
        <s v="Port Kimberlyhaven, MD"/>
        <s v="Marissaland, NV"/>
        <s v="Lake Elizabethville, GU"/>
        <s v="Harperville, VI"/>
        <s v="Bradleychester, AR"/>
        <s v="West Ronaldview, MA"/>
        <s v="Michelemouth, AR"/>
        <s v="East Kevin, IL"/>
        <s v="Maryburgh, NM"/>
        <s v="Beckberg, VI"/>
        <s v="Michaelport, PR"/>
        <s v="Chapmanland, RI"/>
        <s v="Aaronton, DE"/>
        <s v="Jesusville, DC"/>
        <s v="Mannport, DE"/>
        <s v="Port Michaelport, AK"/>
        <s v="Burtonfurt, CT"/>
        <s v="Buckberg, KY"/>
        <s v="Willisbury, LA"/>
        <s v="Shellyside, WY"/>
        <s v="Woodsberg, MD"/>
        <s v="Merrittside, AS"/>
        <s v="East Ricardo, NH"/>
        <s v="South Donna, NE"/>
        <s v="North William, MI"/>
        <s v="Ronaldshire, SD"/>
        <s v="East Paigeborough, ME"/>
        <s v="New Carrie, CO"/>
        <s v="Amandaside, IN"/>
        <s v="Richardshire, OR"/>
        <s v="South Kennethhaven, AK"/>
        <s v="North Sandrachester, AS"/>
        <s v="South Brandon, MP"/>
        <s v="North Stephanietown, AL"/>
        <s v="Brettberg, NJ"/>
        <s v="Amychester, AS"/>
        <s v="Sandrachester, SC"/>
        <s v="New Michaelview, WY"/>
        <s v="West Jeremy, AR"/>
        <s v="Camerontown, DC"/>
        <s v="North Johnnyshire, HI"/>
        <s v="North Patricia, FM"/>
        <s v="East Valerieville, NC"/>
        <s v="Nathanfort, OK"/>
        <s v="Westborough, SC"/>
        <s v="Jenniferview, TN"/>
        <s v="New Jo, NM"/>
        <s v="South Stevenshire, OR"/>
        <s v="Lake Regina, FL"/>
        <s v="New Ashley, WY"/>
        <s v="East Josephfort, AS"/>
        <s v="Kingtown, WV"/>
        <s v="Port Robin, MI"/>
        <s v="South Josephfort, IA"/>
        <s v="Tarabury, WI"/>
        <s v="Yatesmouth, AS"/>
        <s v="East Thomas, MT"/>
        <s v="Crystalfurt, AL"/>
        <s v="North Katherine, PA"/>
        <s v="Michaelville, MA"/>
        <s v="Lake Maxwellfurt, MO"/>
        <s v="West Cynthia, OR"/>
        <s v="West Deborahbury, IL"/>
        <s v="New Shannonfort, TX"/>
        <s v="Bowenfurt, NV"/>
        <s v="Wilsonshire, MD"/>
        <s v="Davisborough, MH"/>
        <s v="Jacksonfurt, ME"/>
        <s v="West Douglasmouth, NY"/>
        <s v="Bridgeschester, AZ"/>
        <s v="Fordton, MH"/>
        <s v="New Haley, MN"/>
        <s v="West Charles, MH"/>
        <s v="Thompsonmouth, NC"/>
        <s v="Lake Tylerfort, MI"/>
        <s v="Arthurstad, AS"/>
        <s v="Mauricechester, GA"/>
        <s v="Lake Kelly, WA"/>
        <s v="Rebeccaberg, WI"/>
        <s v="Moranton, RI"/>
        <s v="South David, IN"/>
        <s v="Port Sarah, RI"/>
        <s v="Swansonburgh, NC"/>
        <s v="Cynthiaborough, ME"/>
        <s v="Port Rebecca, WI"/>
        <s v="West Ethan, IL"/>
        <s v="Turnerfort, MT"/>
        <s v="Brittanystad, OK"/>
        <s v="Johnsonshire, NM"/>
        <s v="North Samanthamouth, NH"/>
        <s v="Cohenmouth, IL"/>
        <s v="West Susan, TN"/>
        <s v="Port Laurenfort, IN"/>
        <s v="Coreytown, WY"/>
        <s v="Hoodstad, TN"/>
        <s v="Berrybury, KS"/>
        <s v="New Aaron, CO"/>
        <s v="Lake James, DC"/>
        <s v="Port Jesse, OR"/>
        <s v="Medinashire, TX"/>
        <s v="East Teresa, IN"/>
        <s v="Sanchezside, PW"/>
        <s v="Kevinshire, DE"/>
        <s v="West Kathryn, AL"/>
        <s v="East Christopherburgh, GA"/>
        <s v="South Kathrynbury, WV"/>
        <s v="Karentown, MN"/>
        <s v="New Sara, IA"/>
        <s v="New Allen, MT"/>
        <s v="Edwardsburgh, NH"/>
        <s v="Jameshaven, LA"/>
        <s v="Port Victoriaburgh, AS"/>
        <s v="Port Dillon, TN"/>
        <s v="South Howardborough, NC"/>
        <s v="Lisaville, VA"/>
        <s v="Wellsborough, CT"/>
        <s v="Raventown, KS"/>
        <s v="Alexanderfort, NE"/>
        <s v="North Jack, WY"/>
        <s v="Bakerberg, AS"/>
        <s v="Port Michael, FM"/>
        <s v="Madisonfort, NV"/>
        <s v="New Lisashire, TN"/>
        <s v="Davischester, RI"/>
        <s v="West Diane, CA"/>
        <s v="New Danny, MD"/>
        <s v="Lake Ryanhaven, WI"/>
        <s v="Kennethview, NC"/>
        <s v="Lake Amber, MO"/>
        <s v="Mooreton, NH"/>
        <s v="Ashleyview, VT"/>
        <s v="North Rebeccafurt, MT"/>
        <s v="South Nicole, MA"/>
        <s v="Rodriguezshire, SD"/>
        <s v="East Danielle, AZ"/>
        <s v="New Daniel, MH"/>
        <s v="West Paula, OH"/>
        <s v="Erinmouth, AR"/>
        <s v="New Melissa, KY"/>
        <s v="Ronaldland, CT"/>
        <s v="South Sabrina, NJ"/>
        <s v="Harristown, MO"/>
        <s v="East Patriciaborough, MT"/>
        <s v="West Lorrainehaven, FM"/>
        <s v="Randallmouth, NH"/>
        <s v="North Jason, HI"/>
        <s v="Mullinsshire, TN"/>
        <s v="West Megan, MN"/>
        <s v="West Cody, FM"/>
        <s v="New Troyside, MI"/>
        <s v="East Corystad, ND"/>
        <s v="Evanfort, SC"/>
        <s v="South Robertton, WI"/>
        <s v="Torresmouth, NJ"/>
        <s v="North Melissa, NC"/>
        <s v="Nicholetown, OR"/>
        <s v="South Christown, UT"/>
        <s v="Medinaport, PR"/>
        <s v="Port Amberton, TN"/>
        <s v="Skinnerbury, MH"/>
        <s v="Hallberg, TN"/>
        <s v="Kimbury, IA"/>
        <s v="Ramseyburgh, AK"/>
        <s v="N/A" u="1"/>
      </sharedItems>
    </cacheField>
    <cacheField name="City" numFmtId="0">
      <sharedItems count="2089">
        <s v="South Joyceburgh"/>
        <s v="New Scott"/>
        <s v="North David"/>
        <s v="Floresfort"/>
        <s v="North Margaretside"/>
        <s v="Burketown"/>
        <s v="Port Dominiqueview"/>
        <s v="Beckermouth"/>
        <s v="Others"/>
        <s v="Brittanyborough"/>
        <s v="Andersonshire"/>
        <s v="Woodstown"/>
        <s v="West David"/>
        <s v="Katherineborough"/>
        <s v="Williamview"/>
        <s v="West Lauren"/>
        <s v="Smithborough"/>
        <s v="Port Ginamouth"/>
        <s v="West Marieshire"/>
        <s v="Mortonstad"/>
        <s v="Branchstad"/>
        <s v="Makaylaberg"/>
        <s v="West Royton"/>
        <s v="West Benjamin"/>
        <s v="Sandraville"/>
        <s v="West Gregoryshire"/>
        <s v="Lake Lisa"/>
        <s v="Jessicastad"/>
        <s v="North Mario"/>
        <s v="Sotoport"/>
        <s v="West Laurabury"/>
        <s v="Lake Bonnieside"/>
        <s v="Carolyntown"/>
        <s v="East Tarabury"/>
        <s v="Herringville"/>
        <s v="Sparksland"/>
        <s v="South Jodyhaven"/>
        <s v="Devinbury"/>
        <s v="Jillfurt"/>
        <s v="East Kimberlyview"/>
        <s v="North Nicolasland"/>
        <s v="Stevenfort"/>
        <s v="Lake Jennifer"/>
        <s v="Lake Aliciafurt"/>
        <s v="North Christinaville"/>
        <s v="Kimberlyport"/>
        <s v="South Lisa"/>
        <s v="Prattmouth"/>
        <s v="Sharonhaven"/>
        <s v="Darrellstad"/>
        <s v="South Lori"/>
        <s v="Lake Glennborough"/>
        <s v="Port Krista"/>
        <s v="Lauraburgh"/>
        <s v="Murphyton"/>
        <s v="Cristinamouth"/>
        <s v="New Erinchester"/>
        <s v="New Taylorburgh"/>
        <s v="Port Ricky"/>
        <s v="Schroederburgh"/>
        <s v="Port Nancyview"/>
        <s v="Santoshaven"/>
        <s v="New William"/>
        <s v="Leviside"/>
        <s v="New Rachel"/>
        <s v="New Monicamouth"/>
        <s v="East Codytown"/>
        <s v="Charlesfurt"/>
        <s v="North Roberthaven"/>
        <s v="West Cameronchester"/>
        <s v="Johnside"/>
        <s v="Port Sabrina"/>
        <s v="Port Cynthiabury"/>
        <s v="South Joshua"/>
        <s v="East Emily"/>
        <s v="Port Julie"/>
        <s v="Lake Sarahbury"/>
        <s v="Lisaview"/>
        <s v="South Ivanview"/>
        <s v="South Donaldtown"/>
        <s v="Gibsonfort"/>
        <s v="North Kennethmouth"/>
        <s v="Spencerfurt"/>
        <s v="West Jessica"/>
        <s v="East Anthony"/>
        <s v="Bethshire"/>
        <s v="Lake Lindaland"/>
        <s v="Vanessafurt"/>
        <s v="West Brianchester"/>
        <s v="Lake Jamieland"/>
        <s v="Bethville"/>
        <s v="Port Mariaview"/>
        <s v="Port Sabrinaton"/>
        <s v="Blevinsfort"/>
        <s v="Lake Rickyfurt"/>
        <s v="Thompsonshire"/>
        <s v="Kristinaton"/>
        <s v="Smithside"/>
        <s v="East Edward"/>
        <s v="Kirkland"/>
        <s v="Richardfurt"/>
        <s v="Port Lori"/>
        <s v="Burketon"/>
        <s v="Andrewshire"/>
        <s v="Tamaraburgh"/>
        <s v="Lake Courtneyburgh"/>
        <s v="Eduardobury"/>
        <s v="Jessicaview"/>
        <s v="Melaniestad"/>
        <s v="Perkinsland"/>
        <s v="Robertton"/>
        <s v="West Jamie"/>
        <s v="East Amberside"/>
        <s v="Rodrigueztown"/>
        <s v="East Andre"/>
        <s v="Luishaven"/>
        <s v="Gouldbury"/>
        <s v="Port Robertberg"/>
        <s v="Lake Teresatown"/>
        <s v="Bishopmouth"/>
        <s v="Powellborough"/>
        <s v="New Jeffrey"/>
        <s v="East Reginafurt"/>
        <s v="Hugheston"/>
        <s v="Melissabury"/>
        <s v="North Jason"/>
        <s v="Lisamouth"/>
        <s v="Blackberg"/>
        <s v="North Reneebury"/>
        <s v="New Jenniferville"/>
        <s v="Feliciaview"/>
        <s v="Port Joseph"/>
        <s v="South Mark"/>
        <s v="North Davidfurt"/>
        <s v="Griffinside"/>
        <s v="Larryport"/>
        <s v="Angelaborough"/>
        <s v="Lake Vincent"/>
        <s v="Mejiaberg"/>
        <s v="Carterton"/>
        <s v="Port Jason"/>
        <s v="West Donaldland"/>
        <s v="Jonesville"/>
        <s v="Aaronfurt"/>
        <s v="Mcdonaldport"/>
        <s v="Jeremyfurt"/>
        <s v="Lake Chadtown"/>
        <s v="Morganburgh"/>
        <s v="North Kaylahaven"/>
        <s v="East Charlesview"/>
        <s v="New Roberta"/>
        <s v="Tylerside"/>
        <s v="Michaelberg"/>
        <s v="Hallmouth"/>
        <s v="East Pamelaview"/>
        <s v="Patrickberg"/>
        <s v="Hillhaven"/>
        <s v="East Charlesland"/>
        <s v="Cassandraville"/>
        <s v="Ramirezside"/>
        <s v="Robertfurt"/>
        <s v="Port Gregory"/>
        <s v="Savageton"/>
        <s v="East Michelleshire"/>
        <s v="South Garrettport"/>
        <s v="Port Michaelfurt"/>
        <s v="New Diana"/>
        <s v="Isaacburgh"/>
        <s v="Stewartland"/>
        <s v="South Sarah"/>
        <s v="Lake Wendy"/>
        <s v="Juliastad"/>
        <s v="Ruthton"/>
        <s v="Codyborough"/>
        <s v="Leonhaven"/>
        <s v="Mccallton"/>
        <s v="Johnsonton"/>
        <s v="Lake Elizabeth"/>
        <s v="Kevinstad"/>
        <s v="Rileyview"/>
        <s v="West Jeffreyhaven"/>
        <s v="Lake Randy"/>
        <s v="West Holly"/>
        <s v="West Sonya"/>
        <s v="Lake Robert"/>
        <s v="North Patrick"/>
        <s v="South Jodi"/>
        <s v="New Jennaport"/>
        <s v="Cameronland"/>
        <s v="Olsonmouth"/>
        <s v="Lake Annaville"/>
        <s v="Port Ronald"/>
        <s v="Robertstad"/>
        <s v="North Lindaview"/>
        <s v="Lake Shane"/>
        <s v="North Jeremyhaven"/>
        <s v="South Brendan"/>
        <s v="New Debra"/>
        <s v="Jacobville"/>
        <s v="South Carol"/>
        <s v="East Taylorfurt"/>
        <s v="New Ashleyfurt"/>
        <s v="Ashleyside"/>
        <s v="Perrystad"/>
        <s v="Chavezland"/>
        <s v="Port Priscillaton"/>
        <s v="Alexanderstad"/>
        <s v="Hardymouth"/>
        <s v="Danielsfort"/>
        <s v="Josephtown"/>
        <s v="East Brianna"/>
        <s v="Davidshire"/>
        <s v="Lake Frederick"/>
        <s v="Bennettton"/>
        <s v="North Ginaburgh"/>
        <s v="Evansbury"/>
        <s v="South Emilyberg"/>
        <s v="Shaneview"/>
        <s v="Lake Josephmouth"/>
        <s v="Jordanmouth"/>
        <s v="Allenburgh"/>
        <s v="Port Michelleport"/>
        <s v="North Eric"/>
        <s v="New Christopher"/>
        <s v="North Joyce"/>
        <s v="Robertshaven"/>
        <s v="North Katherineburgh"/>
        <s v="Morrisfurt"/>
        <s v="Port Maryport"/>
        <s v="Port Patricia"/>
        <s v="New Mollymouth"/>
        <s v="South Charles"/>
        <s v="North Jimmyside"/>
        <s v="Lake Michaelland"/>
        <s v="North Steven"/>
        <s v="East Elizabethside"/>
        <s v="Evanstown"/>
        <s v="New Madison"/>
        <s v="South Jonathantown"/>
        <s v="West Brendan"/>
        <s v="East Petertown"/>
        <s v="Jaredfurt"/>
        <s v="Lake Dianeland"/>
        <s v="Elizabethland"/>
        <s v="Durhamtown"/>
        <s v="Johnborough"/>
        <s v="Lake Tyrone"/>
        <s v="South Davidland"/>
        <s v="Lake Nathanielstad"/>
        <s v="West Nicole"/>
        <s v="Brendaland"/>
        <s v="North Garyberg"/>
        <s v="New Gregorymouth"/>
        <s v="Novakview"/>
        <s v="Port Kelly"/>
        <s v="Port Amanda"/>
        <s v="Lindachester"/>
        <s v="Port Richard"/>
        <s v="North Melissa"/>
        <s v="East Pamelaton"/>
        <s v="Port Brianahaven"/>
        <s v="Johnsonfurt"/>
        <s v="South Sandrashire"/>
        <s v="Rothstad"/>
        <s v="New Aliciabury"/>
        <s v="Lake Melanie"/>
        <s v="East Barbara"/>
        <s v="South Paulmouth"/>
        <s v="Amandafurt"/>
        <s v="Lake Heidi"/>
        <s v="Port Karen"/>
        <s v="New Leah"/>
        <s v="East Sandra"/>
        <s v="Michelleborough"/>
        <s v="Sharonport"/>
        <s v="Powellview"/>
        <s v="New Becky"/>
        <s v="East Katherineview"/>
        <s v="Christineshire"/>
        <s v="East Nicole"/>
        <s v="New Emily"/>
        <s v="North Valerietown"/>
        <s v="Gillview"/>
        <s v="Parrishland"/>
        <s v="Christopherview"/>
        <s v="Christopherland"/>
        <s v="Moonchester"/>
        <s v="North Barbara"/>
        <s v="Fritzberg"/>
        <s v="Douglasmouth"/>
        <s v="North John"/>
        <s v="Navarrofort"/>
        <s v="South Abigail"/>
        <s v="Shawborough"/>
        <s v="Claytonborough"/>
        <s v="Danielmouth"/>
        <s v="West Katie"/>
        <s v="Melissatown"/>
        <s v="Donnachester"/>
        <s v="New Brettburgh"/>
        <s v="Brownport"/>
        <s v="Pottsville"/>
        <s v="North Dylanton"/>
        <s v="Mcclureberg"/>
        <s v="North Jamieberg"/>
        <s v="West Sandrafort"/>
        <s v="Reesehaven"/>
        <s v="New Jennifershire"/>
        <s v="Maddoxland"/>
        <s v="Jenniferville"/>
        <s v="West Markview"/>
        <s v="East Robert"/>
        <s v="West Brianbury"/>
        <s v="Lindahaven"/>
        <s v="Ortizstad"/>
        <s v="Lake Mark"/>
        <s v="West Erika"/>
        <s v="Port Cesar"/>
        <s v="Dannybury"/>
        <s v="Vasquezchester"/>
        <s v="Danielside"/>
        <s v="Andrewfurt"/>
        <s v="West Brandibury"/>
        <s v="Hamptonfort"/>
        <s v="North Diane"/>
        <s v="New Gabriellefurt"/>
        <s v="Lake William"/>
        <s v="East Lisa"/>
        <s v="West Jamesmouth"/>
        <s v="Kimville"/>
        <s v="West Reneemouth"/>
        <s v="Bradleyland"/>
        <s v="Port Sierra"/>
        <s v="West Shelby"/>
        <s v="Williamville"/>
        <s v="North Amber"/>
        <s v="South Brittanyland"/>
        <s v="Warrenland"/>
        <s v="Port Tammyfurt"/>
        <s v="Austinchester"/>
        <s v="Woodberg"/>
        <s v="Michaelbury"/>
        <s v="Lake Veronicamouth"/>
        <s v="East Johnmouth"/>
        <s v="Port Tannerland"/>
        <s v="Tuckerbury"/>
        <s v="West Brittany"/>
        <s v="Frankmouth"/>
        <s v="North Ryanbury"/>
        <s v="Jasonport"/>
        <s v="Geraldshire"/>
        <s v="New Leslieborough"/>
        <s v="Johnton"/>
        <s v="Port Monica"/>
        <s v="West Tiffany"/>
        <s v="West Williamville"/>
        <s v="West Christopher"/>
        <s v="Perkinstown"/>
        <s v="West Cindy"/>
        <s v="East Melissashire"/>
        <s v="North Ashley"/>
        <s v="Zacharyborough"/>
        <s v="Higginsbury"/>
        <s v="West Cheryl"/>
        <s v="New Sarah"/>
        <s v="Lake Diana"/>
        <s v="East Jillland"/>
        <s v="Jeffreyfurt"/>
        <s v="Deannamouth"/>
        <s v="Michaelhaven"/>
        <s v="Justinberg"/>
        <s v="Wigginsville"/>
        <s v="Keyberg"/>
        <s v="South Richardport"/>
        <s v="West Denisestad"/>
        <s v="Christopherton"/>
        <s v="Lake Linda"/>
        <s v="North Tinaside"/>
        <s v="Frankport"/>
        <s v="New Arianafurt"/>
        <s v="Lake Katherine"/>
        <s v="Port Troy"/>
        <s v="North Angela"/>
        <s v="West Chrismouth"/>
        <s v="Randystad"/>
        <s v="North Shannon"/>
        <s v="Michelleshire"/>
        <s v="Anthonyburgh"/>
        <s v="Kimmouth"/>
        <s v="Port Danielside"/>
        <s v="Amyville"/>
        <s v="Gomezville"/>
        <s v="New Courtney"/>
        <s v="Bellview"/>
        <s v="Lindseyfurt"/>
        <s v="West Vickimouth"/>
        <s v="Arnoldberg"/>
        <s v="Tonyaville"/>
        <s v="Port Jenniferfort"/>
        <s v="Loristad"/>
        <s v="North Douglas"/>
        <s v="Charlesview"/>
        <s v="Garciamouth"/>
        <s v="Thomaston"/>
        <s v="Williamshaven"/>
        <s v="North Kevinburgh"/>
        <s v="Dawsonmouth"/>
        <s v="East Michael"/>
        <s v="New Heather"/>
        <s v="New Gloriaview"/>
        <s v="West Davidchester"/>
        <s v="Malonetown"/>
        <s v="Mccoyfort"/>
        <s v="Justintown"/>
        <s v="Danielleberg"/>
        <s v="Port Kaylahaven"/>
        <s v="Port Gabriel"/>
        <s v="Brandonfurt"/>
        <s v="Dixonbury"/>
        <s v="Garyborough"/>
        <s v="Samanthastad"/>
        <s v="North Anthony"/>
        <s v="Ronaldview"/>
        <s v="Austinside"/>
        <s v="Kirbyberg"/>
        <s v="Port Sheryl"/>
        <s v="Smithmouth"/>
        <s v="Michaelland"/>
        <s v="East James"/>
        <s v="Port Michaeltown"/>
        <s v="Millerburgh"/>
        <s v="Donaldton"/>
        <s v="Amyland"/>
        <s v="Lake John"/>
        <s v="Lake Paigehaven"/>
        <s v="Port Eric"/>
        <s v="West Jessicatown"/>
        <s v="Port Sylvia"/>
        <s v="East Scott"/>
        <s v="North Johnmouth"/>
        <s v="Barrymouth"/>
        <s v="Nicholeside"/>
        <s v="Jesseland"/>
        <s v="North Davidton"/>
        <s v="Butlermouth"/>
        <s v="Lake Timothystad"/>
        <s v="New Christophershire"/>
        <s v="Christopherville"/>
        <s v="Port Monicaview"/>
        <s v="Alexandermouth"/>
        <s v="East Kathryn"/>
        <s v="Rowlandland"/>
        <s v="Lake Rachel"/>
        <s v="Foxbury"/>
        <s v="Wendychester"/>
        <s v="West Jenny"/>
        <s v="South Daryltown"/>
        <s v="Sarahton"/>
        <s v="Edwardberg"/>
        <s v="Jeromeville"/>
        <s v="Timothytown"/>
        <s v="New Amyhaven"/>
        <s v="Kimberlymouth"/>
        <s v="New Scottland"/>
        <s v="Myersbury"/>
        <s v="New Carrieborough"/>
        <s v="Shafferview"/>
        <s v="Holmesbury"/>
        <s v="Smithport"/>
        <s v="North Rachelborough"/>
        <s v="Brianton"/>
        <s v="Port Allison"/>
        <s v="Karifort"/>
        <s v="New Jeffreymouth"/>
        <s v="Colebury"/>
        <s v="Joshuaside"/>
        <s v="West Russell"/>
        <s v="Port Elizabethmouth"/>
        <s v="Kathleenmouth"/>
        <s v="Johnburgh"/>
        <s v="Lake Joshuaside"/>
        <s v="Barbaraburgh"/>
        <s v="South Michael"/>
        <s v="Myersberg"/>
        <s v="Kennethchester"/>
        <s v="Davisland"/>
        <s v="New Laura"/>
        <s v="West Brianborough"/>
        <s v="Armstrongborough"/>
        <s v="Lake Stevenberg"/>
        <s v="Pagebury"/>
        <s v="Julieview"/>
        <s v="New Stephanie"/>
        <s v="North Justin"/>
        <s v="Port Cindyview"/>
        <s v="West Danieltown"/>
        <s v="West Mark"/>
        <s v="New Mark"/>
        <s v="Lake Devonmouth"/>
        <s v="West Allen"/>
        <s v="West Shane"/>
        <s v="North Allison"/>
        <s v="South Jay"/>
        <s v="New Joseph"/>
        <s v="Millerport"/>
        <s v="Johnsonborough"/>
        <s v="New Margaret"/>
        <s v="South John"/>
        <s v="Branditon"/>
        <s v="Goodhaven"/>
        <s v="Jeremyview"/>
        <s v="Valentinetown"/>
        <s v="Curtisshire"/>
        <s v="Allenhaven"/>
        <s v="Port Sharonfurt"/>
        <s v="Andreashire"/>
        <s v="Weberbury"/>
        <s v="Port Johnathantown"/>
        <s v="North Carlos"/>
        <s v="Matthewburgh"/>
        <s v="Jennyburgh"/>
        <s v="Jerrymouth"/>
        <s v="Maryland"/>
        <s v="Lake Barbara"/>
        <s v="Harveyside"/>
        <s v="North Leslie"/>
        <s v="Kathleentown"/>
        <s v="Lake Kennethburgh"/>
        <s v="Lindabury"/>
        <s v="Port Steven"/>
        <s v="Glendatown"/>
        <s v="Petermouth"/>
        <s v="Hollyton"/>
        <s v="West Davidberg"/>
        <s v="Annetown"/>
        <s v="North Donaldshire"/>
        <s v="New Alicia"/>
        <s v="East Monique"/>
        <s v="Lake Melissa"/>
        <s v="West Dawnville"/>
        <s v="New Mitchellview"/>
        <s v="East Connieview"/>
        <s v="Port Derekport"/>
        <s v="Jamesport"/>
        <s v="North Jenniferberg"/>
        <s v="New Connie"/>
        <s v="Boothborough"/>
        <s v="Robinsonville"/>
        <s v="New Bonnieside"/>
        <s v="Melindamouth"/>
        <s v="Marcborough"/>
        <s v="Christopherhaven"/>
        <s v="Lake Rebeccaview"/>
        <s v="New Justinstad"/>
        <s v="Johnstad"/>
        <s v="East Leah"/>
        <s v="Collinsland"/>
        <s v="West Madison"/>
        <s v="Port Victorchester"/>
        <s v="Frankstad"/>
        <s v="Joshualand"/>
        <s v="Jessicamouth"/>
        <s v="Garrettberg"/>
        <s v="South Michaelbury"/>
        <s v="Lake Laurenside"/>
        <s v="New Paulland"/>
        <s v="North Shellyburgh"/>
        <s v="Lake Kristenport"/>
        <s v="North Morganshire"/>
        <s v="South Davidfort"/>
        <s v="Matthewmouth"/>
        <s v="Port Juanport"/>
        <s v="New Toddtown"/>
        <s v="Lake Sarah"/>
        <s v="South Rachel"/>
        <s v="Clarkmouth"/>
        <s v="North Rachelstad"/>
        <s v="West Marie"/>
        <s v="Riceview"/>
        <s v="Faithborough"/>
        <s v="East Markview"/>
        <s v="Walshfort"/>
        <s v="South Sandraberg"/>
        <s v="East Anita"/>
        <s v="South Crystal"/>
        <s v="Mortonmouth"/>
        <s v="Rodriguezshire"/>
        <s v="North Katrina"/>
        <s v="Port Rhonda"/>
        <s v="Lake Patricia"/>
        <s v="Nathanshire"/>
        <s v="Lake Kathy"/>
        <s v="East Julie"/>
        <s v="Port Dylanburgh"/>
        <s v="Debrahaven"/>
        <s v="Gabriellemouth"/>
        <s v="East Alejandroborough"/>
        <s v="Tylerberg"/>
        <s v="South Breanna"/>
        <s v="South Thomas"/>
        <s v="Rodriguezburgh"/>
        <s v="Jeffreyberg"/>
        <s v="Port Brian"/>
        <s v="Lake Ian"/>
        <s v="North Margaretbury"/>
        <s v="Hernandezside"/>
        <s v="Cynthiaton"/>
        <s v="North Vincent"/>
        <s v="Davidtown"/>
        <s v="Aaronhaven"/>
        <s v="Michaelshire"/>
        <s v="Patrickmouth"/>
        <s v="Susanborough"/>
        <s v="South Angela"/>
        <s v="Danielland"/>
        <s v="East Jessica"/>
        <s v="Youngtown"/>
        <s v="Nguyenview"/>
        <s v="Hinesmouth"/>
        <s v="East Virginiahaven"/>
        <s v="Williamtown"/>
        <s v="West Anthonymouth"/>
        <s v="New Alyssaview"/>
        <s v="Kruegermouth"/>
        <s v="Scottfort"/>
        <s v="Dawnberg"/>
        <s v="North Nicholasbury"/>
        <s v="East Brad"/>
        <s v="Riceton"/>
        <s v="New James"/>
        <s v="Mariaborough"/>
        <s v="Port Jonathanshire"/>
        <s v="South Isaac"/>
        <s v="New Derrick"/>
        <s v="South Allison"/>
        <s v="Thompsonland"/>
        <s v="South Amanda"/>
        <s v="Port Morgan"/>
        <s v="North Jefferychester"/>
        <s v="Shortport"/>
        <s v="Taylorton"/>
        <s v="Nicholasborough"/>
        <s v="North Stephen"/>
        <s v="Silvafort"/>
        <s v="Russelltown"/>
        <s v="North Tracyfurt"/>
        <s v="New Paulville"/>
        <s v="South Donnastad"/>
        <s v="South Jacqueline"/>
        <s v="Kimberlyview"/>
        <s v="Marvintown"/>
        <s v="New Mary"/>
        <s v="Tonyport"/>
        <s v="East Lisaberg"/>
        <s v="South Tabitha"/>
        <s v="Gomezfurt"/>
        <s v="Robertoborough"/>
        <s v="West Kevin"/>
        <s v="Waltersborough"/>
        <s v="Bryanbury"/>
        <s v="West Rogerside"/>
        <s v="East Cynthia"/>
        <s v="Owenbury"/>
        <s v="Annetteport"/>
        <s v="Port Benjaminland"/>
        <s v="Johnnyton"/>
        <s v="Tiffanyshire"/>
        <s v="New Sean"/>
        <s v="Shawtown"/>
        <s v="West Richard"/>
        <s v="Jenniferfurt"/>
        <s v="Cruzfort"/>
        <s v="North Heathermouth"/>
        <s v="Bettyburgh"/>
        <s v="Kendraside"/>
        <s v="South Ashley"/>
        <s v="New Robertstad"/>
        <s v="Huangland"/>
        <s v="Chenport"/>
        <s v="Annport"/>
        <s v="South Roger"/>
        <s v="Port Jamesmouth"/>
        <s v="Robersonfurt"/>
        <s v="Samanthahaven"/>
        <s v="Sarahmouth"/>
        <s v="Dianastad"/>
        <s v="Youngside"/>
        <s v="Michelleport"/>
        <s v="New Michael"/>
        <s v="Lake Tinaview"/>
        <s v="Darleneborough"/>
        <s v="South Kennethstad"/>
        <s v="Port Lisaburgh"/>
        <s v="Sandratown"/>
        <s v="Margaretland"/>
        <s v="Millerville"/>
        <s v="Lake Rachael"/>
        <s v="Thompsonton"/>
        <s v="Jacksonfurt"/>
        <s v="West Kathyfort"/>
        <s v="Frankton"/>
        <s v="New Jimmytown"/>
        <s v="West Jennifer"/>
        <s v="Anitaton"/>
        <s v="East Natalie"/>
        <s v="New Kathrynville"/>
        <s v="Davistown"/>
        <s v="Port David"/>
        <s v="Lestad"/>
        <s v="Kennedyhaven"/>
        <s v="New Erin"/>
        <s v="Jonesborough"/>
        <s v="New Ryanshire"/>
        <s v="Jameston"/>
        <s v="West Melindaborough"/>
        <s v="Normanland"/>
        <s v="North Christopherport"/>
        <s v="Jacobshaven"/>
        <s v="Elizabethchester"/>
        <s v="New Paul"/>
        <s v="Port Stephen"/>
        <s v="New Garyfort"/>
        <s v="Clarkview"/>
        <s v="North Elizabeth"/>
        <s v="West Stevemouth"/>
        <s v="Lake Meredithstad"/>
        <s v="Gonzalesport"/>
        <s v="East Matthewville"/>
        <s v="New Kevinburgh"/>
        <s v="New Victoria"/>
        <s v="East Stephenstad"/>
        <s v="Port Annefurt"/>
        <s v="West Baileyview"/>
        <s v="Kellyfort"/>
        <s v="East Javierhaven"/>
        <s v="Whitemouth"/>
        <s v="West Sarahmouth"/>
        <s v="Yeseniashire"/>
        <s v="New Gary"/>
        <s v="West Michelle"/>
        <s v="North Courtneychester"/>
        <s v="Karentown"/>
        <s v="Port Laurie"/>
        <s v="Smithfurt"/>
        <s v="Grantton"/>
        <s v="West Crystal"/>
        <s v="Isaacside"/>
        <s v="Amyfurt"/>
        <s v="Williamsmouth"/>
        <s v="New Beverlyburgh"/>
        <s v="Ronaldhaven"/>
        <s v="Jenniferside"/>
        <s v="East Ashley"/>
        <s v="Draketown"/>
        <s v="West Carol"/>
        <s v="East Ruth"/>
        <s v="Matthewsmouth"/>
        <s v="Taylorport"/>
        <s v="Annamouth"/>
        <s v="Brittanybury"/>
        <s v="West Markfurt"/>
        <s v="North Charles"/>
        <s v="North Russelltown"/>
        <s v="North Peterton"/>
        <s v="Mercerview"/>
        <s v="North Dianahaven"/>
        <s v="Port Jack"/>
        <s v="Tylermouth"/>
        <s v="Johnsonville"/>
        <s v="Ryanburgh"/>
        <s v="East Rachel"/>
        <s v="North Matthewchester"/>
        <s v="Andersonchester"/>
        <s v="Wellsburgh"/>
        <s v="Johnland"/>
        <s v="Lake Ashley"/>
        <s v="Edwardstown"/>
        <s v="East Deborahberg"/>
        <s v="Rachelshire"/>
        <s v="Davidberg"/>
        <s v="North Edward"/>
        <s v="Thomasshire"/>
        <s v="Hamiltonville"/>
        <s v="East Michelleborough"/>
        <s v="East Shane"/>
        <s v="Port Savannah"/>
        <s v="Christinebury"/>
        <s v="North Alexandriaport"/>
        <s v="Lestermouth"/>
        <s v="South Shaun"/>
        <s v="Josephstad"/>
        <s v="Andersonmouth"/>
        <s v="South Wendy"/>
        <s v="Simmonsfort"/>
        <s v="Hillfort"/>
        <s v="East Rachelbury"/>
        <s v="North Mitchellshire"/>
        <s v="Maureenmouth"/>
        <s v="Fowlershire"/>
        <s v="West Daleview"/>
        <s v="West Crystalton"/>
        <s v="North Tiffanytown"/>
        <s v="East Darleneview"/>
        <s v="Maryport"/>
        <s v="Port Dylanland"/>
        <s v="Lake Caitlinborough"/>
        <s v="Pagemouth"/>
        <s v="Davisburgh"/>
        <s v="Lorettaborough"/>
        <s v="South Kristenland"/>
        <s v="Port Lorettahaven"/>
        <s v="Lauraside"/>
        <s v="South Danny"/>
        <s v="Alisonshire"/>
        <s v="East Tina"/>
        <s v="Port Kenneth"/>
        <s v="North Samantha"/>
        <s v="Kevinberg"/>
        <s v="Hernandeztown"/>
        <s v="Kennedyside"/>
        <s v="Tomchester"/>
        <s v="East Sherrystad"/>
        <s v="Alvaradoton"/>
        <s v="Josephview"/>
        <s v="East Kaylaview"/>
        <s v="Peterstad"/>
        <s v="Bruceport"/>
        <s v="Palmerchester"/>
        <s v="Lake Kaylaport"/>
        <s v="Woodhaven"/>
        <s v="Dunlapview"/>
        <s v="Lake Robertaburgh"/>
        <s v="East Christopher"/>
        <s v="Scottport"/>
        <s v="Brianbury"/>
        <s v="Lloydland"/>
        <s v="Tracyside"/>
        <s v="West Deniseton"/>
        <s v="Turnertown"/>
        <s v="Jaychester"/>
        <s v="East Nathanton"/>
        <s v="East Kathyburgh"/>
        <s v="Port Amber"/>
        <s v="Lake Emily"/>
        <s v="South Heather"/>
        <s v="Port John"/>
        <s v="Charlesshire"/>
        <s v="North Carolynton"/>
        <s v="Curtisstad"/>
        <s v="Vasquezville"/>
        <s v="Port Hollyfort"/>
        <s v="East Debbie"/>
        <s v="East Ryanstad"/>
        <s v="Fischermouth"/>
        <s v="South Natashahaven"/>
        <s v="Johnview"/>
        <s v="Taylorstad"/>
        <s v="Lake Annetteside"/>
        <s v="Jonesview"/>
        <s v="Port Lisa"/>
        <s v="Lake Kathleenfurt"/>
        <s v="South Catherineborough"/>
        <s v="Lake Ernest"/>
        <s v="Port Kennethburgh"/>
        <s v="Port Russellville"/>
        <s v="Lake Zachary"/>
        <s v="New Erikastad"/>
        <s v="New Kimville"/>
        <s v="South Ericview"/>
        <s v="Matthewborough"/>
        <s v="North Jaime"/>
        <s v="South Carl"/>
        <s v="New Barrymouth"/>
        <s v="East Lindaside"/>
        <s v="Cheryltown"/>
        <s v="South Ann"/>
        <s v="Port Reneebury"/>
        <s v="North Paulmouth"/>
        <s v="Castrostad"/>
        <s v="Markmouth"/>
        <s v="Vickiborough"/>
        <s v="Brittanyfurt"/>
        <s v="North Kevin"/>
        <s v="Grahamshire"/>
        <s v="East Erinchester"/>
        <s v="Lake Jenniferborough"/>
        <s v="Port Michael"/>
        <s v="Port Katrina"/>
        <s v="Cochranview"/>
        <s v="Williamsfurt"/>
        <s v="Tracieland"/>
        <s v="Joelchester"/>
        <s v="West Miketown"/>
        <s v="West Brianstad"/>
        <s v="Donnafort"/>
        <s v="East Melissa"/>
        <s v="Lake Charlesburgh"/>
        <s v="New Jenniferberg"/>
        <s v="South Elizabeth"/>
        <s v="West Markland"/>
        <s v="East Adamport"/>
        <s v="South Rebeccafurt"/>
        <s v="Leachchester"/>
        <s v="Robinsonberg"/>
        <s v="Snyderborough"/>
        <s v="Maychester"/>
        <s v="Kleinville"/>
        <s v="New Andreatown"/>
        <s v="Mccoymouth"/>
        <s v="Lake Mandy"/>
        <s v="New Jamesfort"/>
        <s v="Baxterhaven"/>
        <s v="Morganton"/>
        <s v="Hartmanmouth"/>
        <s v="Thomaschester"/>
        <s v="North Nataliemouth"/>
        <s v="South Jamie"/>
        <s v="New Jefferyton"/>
        <s v="Melanieview"/>
        <s v="Mannchester"/>
        <s v="North Hollytown"/>
        <s v="Rhondamouth"/>
        <s v="East Howardberg"/>
        <s v="Sheppardville"/>
        <s v="Travisfort"/>
        <s v="Lake Craig"/>
        <s v="Morrisfort"/>
        <s v="Hannahburgh"/>
        <s v="Mendozamouth"/>
        <s v="Gregoryshire"/>
        <s v="Carlosshire"/>
        <s v="Gonzalesberg"/>
        <s v="Thompsonstad"/>
        <s v="Willieland"/>
        <s v="Robertmouth"/>
        <s v="West Christinatown"/>
        <s v="Houstonchester"/>
        <s v="Warrenton"/>
        <s v="West Michael"/>
        <s v="Morrisonfort"/>
        <s v="Lake Kristinaland"/>
        <s v="South Larry"/>
        <s v="West Courtneyton"/>
        <s v="Taraville"/>
        <s v="New Robertland"/>
        <s v="Williamside"/>
        <s v="Johnsonfort"/>
        <s v="South Jessicatown"/>
        <s v="Maldonadoborough"/>
        <s v="West Roberto"/>
        <s v="West Jacqueline"/>
        <s v="Campbellport"/>
        <s v="Josephfort"/>
        <s v="Leemouth"/>
        <s v="Millerfort"/>
        <s v="Danielsbury"/>
        <s v="Lake Emmamouth"/>
        <s v="Howardborough"/>
        <s v="Burtonberg"/>
        <s v="Amandaport"/>
        <s v="Abbottmouth"/>
        <s v="Cunninghamland"/>
        <s v="Holtbury"/>
        <s v="Port Stephaniehaven"/>
        <s v="East Kathyville"/>
        <s v="Lisahaven"/>
        <s v="Ruizside"/>
        <s v="Berrybury"/>
        <s v="Richardsport"/>
        <s v="Lake Shannon"/>
        <s v="Mollyton"/>
        <s v="Sabrinaton"/>
        <s v="Lake Alexanderfurt"/>
        <s v="South Chloe"/>
        <s v="Bradfordfort"/>
        <s v="Lake Aprilmouth"/>
        <s v="West Douglasmouth"/>
        <s v="Jeffreyburgh"/>
        <s v="Phillipsland"/>
        <s v="West Jeremy"/>
        <s v="New Abigail"/>
        <s v="Yolandafort"/>
        <s v="Jordanville"/>
        <s v="Burgessville"/>
        <s v="Freemanside"/>
        <s v="South Katherine"/>
        <s v="New Sandra"/>
        <s v="East Angela"/>
        <s v="Port Jonstad"/>
        <s v="Floresburgh"/>
        <s v="Davidton"/>
        <s v="Scottberg"/>
        <s v="West Morgan"/>
        <s v="Ramosburgh"/>
        <s v="Port Jeffreybury"/>
        <s v="Masonmouth"/>
        <s v="Fisherberg"/>
        <s v="Jenningsshire"/>
        <s v="West Zachary"/>
        <s v="Paulborough"/>
        <s v="Rodriguezberg"/>
        <s v="East Heather"/>
        <s v="Hunterville"/>
        <s v="New Lauren"/>
        <s v="Kimberlyshire"/>
        <s v="Everettland"/>
        <s v="Jessicachester"/>
        <s v="New Elizabeth"/>
        <s v="West Peterberg"/>
        <s v="Hortonstad"/>
        <s v="Davisborough"/>
        <s v="Schneiderville"/>
        <s v="Port Sarah"/>
        <s v="Stephenstad"/>
        <s v="Charlotteshire"/>
        <s v="Lake Christopherhaven"/>
        <s v="Christinashire"/>
        <s v="North Debra"/>
        <s v="East Peterside"/>
        <s v="Turnerton"/>
        <s v="Kennethmouth"/>
        <s v="Jonathanburgh"/>
        <s v="Nicholsonmouth"/>
        <s v="Philipland"/>
        <s v="Mccartyville"/>
        <s v="New Rachelmouth"/>
        <s v="North Jill"/>
        <s v="South Kathyberg"/>
        <s v="Lake Aaronport"/>
        <s v="New Veronica"/>
        <s v="New Alexandraside"/>
        <s v="South Debbiefort"/>
        <s v="New Jennyville"/>
        <s v="South Karibury"/>
        <s v="Michaelchester"/>
        <s v="Mendozabury"/>
        <s v="North Meagan"/>
        <s v="Perezburgh"/>
        <s v="North Gary"/>
        <s v="Jamieland"/>
        <s v="East Kennethport"/>
        <s v="Jillhaven"/>
        <s v="South Spencerville"/>
        <s v="Lake Karina"/>
        <s v="Macdonaldbury"/>
        <s v="New Reneefurt"/>
        <s v="Port Jerrymouth"/>
        <s v="Lake Heather"/>
        <s v="South Eduardoberg"/>
        <s v="Reginachester"/>
        <s v="Fernandezshire"/>
        <s v="Sophiahaven"/>
        <s v="Andersonburgh"/>
        <s v="East Laura"/>
        <s v="South Coreybury"/>
        <s v="Tylerchester"/>
        <s v="New Ashley"/>
        <s v="Aaronfort"/>
        <s v="West Tara"/>
        <s v="Johnsonport"/>
        <s v="Martinezport"/>
        <s v="Lake Aliciaburgh"/>
        <s v="East Tiffanyville"/>
        <s v="South Mary"/>
        <s v="Thomasburgh"/>
        <s v="Traceyburgh"/>
        <s v="Moorechester"/>
        <s v="Estestown"/>
        <s v="Lake Kirkland"/>
        <s v="Lake Andrew"/>
        <s v="South Maryville"/>
        <s v="Denisetown"/>
        <s v="North Jacqueline"/>
        <s v="Lake Jonathan"/>
        <s v="Markfurt"/>
        <s v="Rickychester"/>
        <s v="Malonemouth"/>
        <s v="East Bridget"/>
        <s v="Katrinamouth"/>
        <s v="Toddland"/>
        <s v="Michaelstad"/>
        <s v="Leeburgh"/>
        <s v="Port Michaelmouth"/>
        <s v="New Kenneth"/>
        <s v="Davidmouth"/>
        <s v="Jamestown"/>
        <s v="East Michaelland"/>
        <s v="New Beverly"/>
        <s v="Jamesside"/>
        <s v="East Terri"/>
        <s v="Lopezville"/>
        <s v="Melissamouth"/>
        <s v="Smithhaven"/>
        <s v="South Charlesburgh"/>
        <s v="North Jennifertown"/>
        <s v="East Barbaraborough"/>
        <s v="West Eric"/>
        <s v="Jacobhaven"/>
        <s v="Port Karenview"/>
        <s v="Jenniferton"/>
        <s v="Gutierrezbury"/>
        <s v="Masonville"/>
        <s v="Hintonmouth"/>
        <s v="South Jenna"/>
        <s v="Lake Marcshire"/>
        <s v="Lake Jeffrey"/>
        <s v="Angelashire"/>
        <s v="Jeremyborough"/>
        <s v="East Joshuaton"/>
        <s v="Michaelfurt"/>
        <s v="Sarahchester"/>
        <s v="Brownview"/>
        <s v="East Christinastad"/>
        <s v="Lisafort"/>
        <s v="Port Nicoleport"/>
        <s v="Port Melissa"/>
        <s v="Port Kylemouth"/>
        <s v="Deborahfurt"/>
        <s v="Mendezmouth"/>
        <s v="Lake Fredbury"/>
        <s v="North Tracy"/>
        <s v="Port Robertmouth"/>
        <s v="Staceyberg"/>
        <s v="South Kelly"/>
        <s v="Collinsshire"/>
        <s v="North Riley"/>
        <s v="East Robertmouth"/>
        <s v="Woodview"/>
        <s v="Wrightstad"/>
        <s v="Lake Aaronview"/>
        <s v="Hollandchester"/>
        <s v="Mannfurt"/>
        <s v="Christinaborough"/>
        <s v="West Donnachester"/>
        <s v="Samanthaland"/>
        <s v="Pamelamouth"/>
        <s v="Jamesborough"/>
        <s v="South Josephtown"/>
        <s v="Jasmineside"/>
        <s v="Port Jamesstad"/>
        <s v="West Alicia"/>
        <s v="South Daniel"/>
        <s v="Heatherborough"/>
        <s v="New Kaylaborough"/>
        <s v="North Colin"/>
        <s v="South Tiffany"/>
        <s v="North Melaniemouth"/>
        <s v="Ramirezhaven"/>
        <s v="West Robertville"/>
        <s v="Nelsonville"/>
        <s v="New Monicashire"/>
        <s v="Jessicaton"/>
        <s v="Crystaltown"/>
        <s v="Mayoberg"/>
        <s v="East Karen"/>
        <s v="Sharonbury"/>
        <s v="Lake Christopher"/>
        <s v="East Sarah"/>
        <s v="Mcdanielview"/>
        <s v="Stewartfurt"/>
        <s v="Lake Danny"/>
        <s v="Jamesville"/>
        <s v="Port Cody"/>
        <s v="East Rebecca"/>
        <s v="Anthonyview"/>
        <s v="Ericton"/>
        <s v="Longland"/>
        <s v="West Lisa"/>
        <s v="Huntville"/>
        <s v="East Joshua"/>
        <s v="Hillborough"/>
        <s v="East Joyce"/>
        <s v="West Sabrina"/>
        <s v="West Bethany"/>
        <s v="New Shannon"/>
        <s v="North Jenniferchester"/>
        <s v="Martinezside"/>
        <s v="Cherryborough"/>
        <s v="West Courtney"/>
        <s v="Kristophermouth"/>
        <s v="Lake Tamara"/>
        <s v="South Tamimouth"/>
        <s v="Greenburgh"/>
        <s v="Frazierchester"/>
        <s v="North Veronica"/>
        <s v="Port Garrettland"/>
        <s v="North Natashaland"/>
        <s v="Tammyfurt"/>
        <s v="Brendashire"/>
        <s v="Ramirezberg"/>
        <s v="Howellport"/>
        <s v="Brentborough"/>
        <s v="Brendaton"/>
        <s v="Donaldsontown"/>
        <s v="Burnettfurt"/>
        <s v="North Alexander"/>
        <s v="New Richard"/>
        <s v="North Lesliefort"/>
        <s v="South Kathryn"/>
        <s v="West John"/>
        <s v="North Derek"/>
        <s v="South Jennifer"/>
        <s v="Stacymouth"/>
        <s v="New Stephentown"/>
        <s v="North Jennifer"/>
        <s v="South Billytown"/>
        <s v="North Curtis"/>
        <s v="South Rebeccamouth"/>
        <s v="Johnsonmouth"/>
        <s v="Hancockmouth"/>
        <s v="Lake Michaelborough"/>
        <s v="Rojashaven"/>
        <s v="North Suzanne"/>
        <s v="Hortonborough"/>
        <s v="Knightborough"/>
        <s v="Port Katherine"/>
        <s v="Mcphersonstad"/>
        <s v="New Johnmouth"/>
        <s v="Lake Jenniferside"/>
        <s v="Lake Danaton"/>
        <s v="Rachelside"/>
        <s v="North James"/>
        <s v="Tanyabury"/>
        <s v="Kellistad"/>
        <s v="North Michelle"/>
        <s v="Lydiaberg"/>
        <s v="East Jesseshire"/>
        <s v="Maxborough"/>
        <s v="West Teresaberg"/>
        <s v="Jonesmouth"/>
        <s v="East Sarahview"/>
        <s v="New Cody"/>
        <s v="Carterside"/>
        <s v="Amandaview"/>
        <s v="West Johnborough"/>
        <s v="Clayfort"/>
        <s v="North Susan"/>
        <s v="New Kirk"/>
        <s v="Jamesfurt"/>
        <s v="Alexhaven"/>
        <s v="South Jeffreyview"/>
        <s v="Martinezville"/>
        <s v="North Rodneyside"/>
        <s v="East Adrianberg"/>
        <s v="Matthewport"/>
        <s v="New Samanthamouth"/>
        <s v="Benjaminmouth"/>
        <s v="East Janetland"/>
        <s v="Kaitlynton"/>
        <s v="Heidiview"/>
        <s v="Steinstad"/>
        <s v="Johnsstad"/>
        <s v="Reedport"/>
        <s v="New Calvinmouth"/>
        <s v="Lake Tiffany"/>
        <s v="Tammychester"/>
        <s v="Tinafort"/>
        <s v="Jonesshire"/>
        <s v="Lake Kennethmouth"/>
        <s v="East Henry"/>
        <s v="South Kellyfort"/>
        <s v="Wallaceburgh"/>
        <s v="Port Scottbury"/>
        <s v="New Jademouth"/>
        <s v="Ruizhaven"/>
        <s v="Brentmouth"/>
        <s v="Margarethaven"/>
        <s v="New Tiffany"/>
        <s v="Pachecomouth"/>
        <s v="Lauraville"/>
        <s v="West Michaelbury"/>
        <s v="Watsonmouth"/>
        <s v="Lake Gregville"/>
        <s v="New Theresafort"/>
        <s v="Victoriashire"/>
        <s v="East Patrick"/>
        <s v="Lake Taylor"/>
        <s v="New Jessicachester"/>
        <s v="Port Chelsea"/>
        <s v="West Susan"/>
        <s v="Hensleystad"/>
        <s v="Nancychester"/>
        <s v="Port Robert"/>
        <s v="New Daniel"/>
        <s v="New Rebecca"/>
        <s v="Annahaven"/>
        <s v="West Manuelfort"/>
        <s v="Port Margaretchester"/>
        <s v="Hillstad"/>
        <s v="South Annette"/>
        <s v="Kirstenville"/>
        <s v="Pamelaburgh"/>
        <s v="East Gina"/>
        <s v="New Melissaland"/>
        <s v="Lake Johnton"/>
        <s v="West Sarah"/>
        <s v="Alexanderview"/>
        <s v="Jonesland"/>
        <s v="South David"/>
        <s v="Colliertown"/>
        <s v="West Alexandra"/>
        <s v="Kellyberg"/>
        <s v="Port Jamesport"/>
        <s v="Lake Kristaville"/>
        <s v="Brownside"/>
        <s v="Martinfurt"/>
        <s v="Kennethburgh"/>
        <s v="North Leeville"/>
        <s v="Kevinmouth"/>
        <s v="South Richardbury"/>
        <s v="New Lorifurt"/>
        <s v="Sandovalhaven"/>
        <s v="Riverachester"/>
        <s v="Lake Jessicaside"/>
        <s v="Longchester"/>
        <s v="Ryanside"/>
        <s v="Johnnychester"/>
        <s v="Morrowfurt"/>
        <s v="Williamsbury"/>
        <s v="Lake Kimberly"/>
        <s v="Kariport"/>
        <s v="North Ronald"/>
        <s v="West Samanthaland"/>
        <s v="Perkinsberg"/>
        <s v="Port Chrisville"/>
        <s v="Kristenmouth"/>
        <s v="New Latoyafort"/>
        <s v="East Charlesport"/>
        <s v="West Bobbyville"/>
        <s v="Fieldsmouth"/>
        <s v="East Megan"/>
        <s v="Amandabury"/>
        <s v="South Nicholasport"/>
        <s v="Rachaelmouth"/>
        <s v="South Gabriellehaven"/>
        <s v="Zacharychester"/>
        <s v="Sarahfort"/>
        <s v="West Devon"/>
        <s v="Lake Keith"/>
        <s v="New Nataliechester"/>
        <s v="Port Amandaside"/>
        <s v="South Stacyside"/>
        <s v="Livingstonland"/>
        <s v="North Bradleyfort"/>
        <s v="Lake Stevenville"/>
        <s v="Lake Kevin"/>
        <s v="Port William"/>
        <s v="Lake Daniellehaven"/>
        <s v="Natalieburgh"/>
        <s v="Susanchester"/>
        <s v="East Joseph"/>
        <s v="Edwardsport"/>
        <s v="West Pamchester"/>
        <s v="Turnerport"/>
        <s v="West Angela"/>
        <s v="Mistychester"/>
        <s v="Lawsonville"/>
        <s v="West Angel"/>
        <s v="Matthewshire"/>
        <s v="North Jeffery"/>
        <s v="Port Josephland"/>
        <s v="Port Andreaview"/>
        <s v="Lake Michaelhaven"/>
        <s v="Lake Valerieland"/>
        <s v="Gillville"/>
        <s v="Maryside"/>
        <s v="Erikaview"/>
        <s v="Port Chad"/>
        <s v="Port Nancyshire"/>
        <s v="New Dana"/>
        <s v="New Jasmine"/>
        <s v="Davidview"/>
        <s v="East Jimmy"/>
        <s v="East Mauricebury"/>
        <s v="New Mariah"/>
        <s v="South Nicholas"/>
        <s v="Danielleview"/>
        <s v="Port Normanport"/>
        <s v="South Coreyberg"/>
        <s v="West Reginald"/>
        <s v="North Deborahmouth"/>
        <s v="Reedmouth"/>
        <s v="South Emilyville"/>
        <s v="South Susan"/>
        <s v="East John"/>
        <s v="Nicolebury"/>
        <s v="Sheilaville"/>
        <s v="Welchburgh"/>
        <s v="Port Aliciaberg"/>
        <s v="Brianburgh"/>
        <s v="Baxterview"/>
        <s v="Beckerview"/>
        <s v="Edwardport"/>
        <s v="North Thomasstad"/>
        <s v="Andersonfort"/>
        <s v="Tapiaport"/>
        <s v="New Bryantown"/>
        <s v="North Susanland"/>
        <s v="South Alanview"/>
        <s v="Hodgeschester"/>
        <s v="Petershire"/>
        <s v="West Valerie"/>
        <s v="Lake Kim"/>
        <s v="New Sydney"/>
        <s v="Markton"/>
        <s v="West Anne"/>
        <s v="West Meagan"/>
        <s v="North Dylan"/>
        <s v="North Andrewhaven"/>
        <s v="Calvintown"/>
        <s v="Bowersburgh"/>
        <s v="North Samanthatown"/>
        <s v="West Brendaside"/>
        <s v="Christophermouth"/>
        <s v="Ariasfort"/>
        <s v="Martinezfurt"/>
        <s v="Gallagherstad"/>
        <s v="Dannyland"/>
        <s v="Tannermouth"/>
        <s v="South Nathanhaven"/>
        <s v="Katrinaborough"/>
        <s v="Josephchester"/>
        <s v="East Zachary"/>
        <s v="South Tinafort"/>
        <s v="Kathrynhaven"/>
        <s v="East Garrettberg"/>
        <s v="South Ericstad"/>
        <s v="South Erin"/>
        <s v="South Geraldside"/>
        <s v="Lake Sarahburgh"/>
        <s v="South Ronaldshire"/>
        <s v="South Sydney"/>
        <s v="West Judith"/>
        <s v="Kennethton"/>
        <s v="South Carolmouth"/>
        <s v="Danielborough"/>
        <s v="North Gregoryfort"/>
        <s v="Stephenville"/>
        <s v="Port Victoria"/>
        <s v="Taylormouth"/>
        <s v="Georgemouth"/>
        <s v="Lewisshire"/>
        <s v="Brittanyview"/>
        <s v="Lake Dennisburgh"/>
        <s v="Rossshire"/>
        <s v="Markborough"/>
        <s v="Craneport"/>
        <s v="Paulside"/>
        <s v="Lake Susanberg"/>
        <s v="South Tracy"/>
        <s v="Catherineview"/>
        <s v="West Russellton"/>
        <s v="West Matthew"/>
        <s v="Guerreroview"/>
        <s v="Jeffersonview"/>
        <s v="Kellymouth"/>
        <s v="Holmesland"/>
        <s v="Port Anthonymouth"/>
        <s v="Lorichester"/>
        <s v="Averyview"/>
        <s v="Johnsonstad"/>
        <s v="South Jeffrey"/>
        <s v="Annton"/>
        <s v="Lopezside"/>
        <s v="Ellisland"/>
        <s v="North Shawn"/>
        <s v="Hollandton"/>
        <s v="East Dustinburgh"/>
        <s v="West Pamelashire"/>
        <s v="Stevenland"/>
        <s v="Kirbyborough"/>
        <s v="Port Kathleen"/>
        <s v="Melissaville"/>
        <s v="Charlotteland"/>
        <s v="Francofurt"/>
        <s v="Nicoleview"/>
        <s v="Teresaberg"/>
        <s v="East Andrew"/>
        <s v="East Alyssa"/>
        <s v="Port Jose"/>
        <s v="Parkerstad"/>
        <s v="West Codyton"/>
        <s v="Vargaschester"/>
        <s v="New Angela"/>
        <s v="Kylefurt"/>
        <s v="New Adrianport"/>
        <s v="Martinmouth"/>
        <s v="Port Tylerbury"/>
        <s v="Port Douglas"/>
        <s v="Camposborough"/>
        <s v="West Christopherchester"/>
        <s v="North Andrea"/>
        <s v="Williamsberg"/>
        <s v="East Joshuashire"/>
        <s v="Aaronstad"/>
        <s v="East Melindaberg"/>
        <s v="Lake Adamborough"/>
        <s v="West Brandifort"/>
        <s v="Rebeccaberg"/>
        <s v="Michaelborough"/>
        <s v="Barnesborough"/>
        <s v="Port Kennethmouth"/>
        <s v="Cunninghamton"/>
        <s v="Davidsonburgh"/>
        <s v="Tamaraberg"/>
        <s v="Port Juan"/>
        <s v="South Kristafort"/>
        <s v="New Pamelaland"/>
        <s v="Lake Erinfurt"/>
        <s v="North Mitchellfurt"/>
        <s v="South Melissa"/>
        <s v="New Robert"/>
        <s v="Ramosside"/>
        <s v="Lake Michael"/>
        <s v="Bestfurt"/>
        <s v="New Angie"/>
        <s v="South Christopherport"/>
        <s v="Port Timothyville"/>
        <s v="North Timothymouth"/>
        <s v="Lake Kennethfurt"/>
        <s v="West Joseph"/>
        <s v="Lake Yvonne"/>
        <s v="Lake Matthew"/>
        <s v="Port Samanthachester"/>
        <s v="Snowhaven"/>
        <s v="New Jessicastad"/>
        <s v="Lake Timothyshire"/>
        <s v="Thomasside"/>
        <s v="Prestonhaven"/>
        <s v="Jacksonmouth"/>
        <s v="Pagestad"/>
        <s v="Garciahaven"/>
        <s v="Ashleeland"/>
        <s v="East Melanie"/>
        <s v="Haynesberg"/>
        <s v="Amandaberg"/>
        <s v="Briggsborough"/>
        <s v="Matthewhaven"/>
        <s v="Robertville"/>
        <s v="Alexisfurt"/>
        <s v="North Mirandafurt"/>
        <s v="Piercebury"/>
        <s v="Joshuaton"/>
        <s v="Richmondtown"/>
        <s v="West Dianaberg"/>
        <s v="East Timothy"/>
        <s v="Port Nicoleburgh"/>
        <s v="North Suzannemouth"/>
        <s v="Lake Kendraville"/>
        <s v="Cherylborough"/>
        <s v="South Kaitlynview"/>
        <s v="Stephenside"/>
        <s v="New Kathrynmouth"/>
        <s v="East Teresabury"/>
        <s v="New Jessica"/>
        <s v="Stevenburgh"/>
        <s v="Johnsonbury"/>
        <s v="North Lisa"/>
        <s v="South Pamelaside"/>
        <s v="Karenshire"/>
        <s v="Port Anthonyside"/>
        <s v="Acostaborough"/>
        <s v="New Raymond"/>
        <s v="West Robert"/>
        <s v="Jasonview"/>
        <s v="Lake Debra"/>
        <s v="Shawbury"/>
        <s v="Moniqueborough"/>
        <s v="West Jessicastad"/>
        <s v="West Briannamouth"/>
        <s v="West Julia"/>
        <s v="Kristinbury"/>
        <s v="Buckfort"/>
        <s v="East Jesse"/>
        <s v="Rebeccaburgh"/>
        <s v="Lake Christinefurt"/>
        <s v="Goodton"/>
        <s v="Port Jennifer"/>
        <s v="Davisshire"/>
        <s v="West Danielfurt"/>
        <s v="Rubenview"/>
        <s v="Alvaradofurt"/>
        <s v="Patriciamouth"/>
        <s v="Markbury"/>
        <s v="South Keith"/>
        <s v="Port Bruce"/>
        <s v="Carlaview"/>
        <s v="New Phillipfurt"/>
        <s v="Franciscoville"/>
        <s v="North Kyle"/>
        <s v="West Amandaside"/>
        <s v="West Spencer"/>
        <s v="East Justinton"/>
        <s v="Morseborough"/>
        <s v="Gentryport"/>
        <s v="Bethberg"/>
        <s v="Mooremouth"/>
        <s v="New Caseyville"/>
        <s v="West Shelly"/>
        <s v="West Christyview"/>
        <s v="Lake Kyleberg"/>
        <s v="Emilystad"/>
        <s v="Millston"/>
        <s v="Rushmouth"/>
        <s v="Weberport"/>
        <s v="East Jeffrey"/>
        <s v="Jennifermouth"/>
        <s v="Port Jeremiah"/>
        <s v="East Marcusstad"/>
        <s v="East Jennifer"/>
        <s v="Lopezberg"/>
        <s v="Lake Gary"/>
        <s v="East Tamaraberg"/>
        <s v="Juliabury"/>
        <s v="North Heather"/>
        <s v="South Jorge"/>
        <s v="West Christine"/>
        <s v="South Loriview"/>
        <s v="Curtischester"/>
        <s v="Sarahtown"/>
        <s v="Port Dianahaven"/>
        <s v="Kaylaside"/>
        <s v="New Adrianland"/>
        <s v="Peterschester"/>
        <s v="Lake Haleyland"/>
        <s v="South Caitlinville"/>
        <s v="Christopherburgh"/>
        <s v="East Jacobborough"/>
        <s v="South Danielleside"/>
        <s v="Lovemouth"/>
        <s v="Nancyfurt"/>
        <s v="North Jamesside"/>
        <s v="Edwardborough"/>
        <s v="Mooreborough"/>
        <s v="West Roger"/>
        <s v="Meganhaven"/>
        <s v="Manuelborough"/>
        <s v="Shafferstad"/>
        <s v="East Susanchester"/>
        <s v="Gonzalezchester"/>
        <s v="New Barbaraview"/>
        <s v="Juliaside"/>
        <s v="North Jamesberg"/>
        <s v="Lake Kristinechester"/>
        <s v="South Elizabethville"/>
        <s v="Wheelertown"/>
        <s v="Williamsside"/>
        <s v="Tonyview"/>
        <s v="Thomasfort"/>
        <s v="West Brandonbury"/>
        <s v="South Robert"/>
        <s v="Port Danielle"/>
        <s v="Timothyshire"/>
        <s v="North Andrew"/>
        <s v="Port Joshua"/>
        <s v="Port Derrickburgh"/>
        <s v="Port Kimberly"/>
        <s v="Scottfurt"/>
        <s v="Port Michaelstad"/>
        <s v="Derekborough"/>
        <s v="Collinsfurt"/>
        <s v="East Haleystad"/>
        <s v="Roblesberg"/>
        <s v="Riveraland"/>
        <s v="Phillipsfurt"/>
        <s v="Beardborough"/>
        <s v="East Davidfurt"/>
        <s v="West Anthonyton"/>
        <s v="West Tony"/>
        <s v="North Tracyview"/>
        <s v="Andrewport"/>
        <s v="Davidhaven"/>
        <s v="Castrofort"/>
        <s v="East Kevin"/>
        <s v="Davidport"/>
        <s v="Lake Ernestland"/>
        <s v="North Christopherberg"/>
        <s v="Lake Evan"/>
        <s v="Cookfurt"/>
        <s v="Mcdonaldside"/>
        <s v="Barberburgh"/>
        <s v="North Jasonstad"/>
        <s v="Port Edwardshire"/>
        <s v="Johnsonside"/>
        <s v="East Travisside"/>
        <s v="Port Jessicamouth"/>
        <s v="New Stanleyfurt"/>
        <s v="Andreastad"/>
        <s v="Howellfurt"/>
        <s v="New Hunter"/>
        <s v="East Beverlymouth"/>
        <s v="Debrastad"/>
        <s v="New Samuel"/>
        <s v="Brooksland"/>
        <s v="North Bobbyside"/>
        <s v="Port Peterville"/>
        <s v="Port Jonathanland"/>
        <s v="Kennethland"/>
        <s v="Lake Terrifort"/>
        <s v="Allisonbury"/>
        <s v="Martinstad"/>
        <s v="North Stefanie"/>
        <s v="South Danielville"/>
        <s v="Randyfort"/>
        <s v="Darleneton"/>
        <s v="Vasquezborough"/>
        <s v="Phyllisside"/>
        <s v="Tammyville"/>
        <s v="North Danielle"/>
        <s v="South Alisonchester"/>
        <s v="Cruzborough"/>
        <s v="South Timothy"/>
        <s v="West Jerry"/>
        <s v="Dunnmouth"/>
        <s v="North Alanview"/>
        <s v="Alanshire"/>
        <s v="Port Alexandrashire"/>
        <s v="Craigborough"/>
        <s v="Barnesfort"/>
        <s v="Mooreport"/>
        <s v="South Mariah"/>
        <s v="West Jasmine"/>
        <s v="Lake Jessica"/>
        <s v="West Alison"/>
        <s v="Lake Vicki"/>
        <s v="Carlahaven"/>
        <s v="Farmerport"/>
        <s v="Justinfort"/>
        <s v="Mcdowellhaven"/>
        <s v="South Thomasberg"/>
        <s v="Port Dawn"/>
        <s v="Curtisview"/>
        <s v="Garrettburgh"/>
        <s v="Brockhaven"/>
        <s v="Westmouth"/>
        <s v="Higginsburgh"/>
        <s v="New Grant"/>
        <s v="Vanessaport"/>
        <s v="North Victor"/>
        <s v="Port Debra"/>
        <s v="Darrenton"/>
        <s v="Caseyside"/>
        <s v="Gravestown"/>
        <s v="South Zachary"/>
        <s v="Tammyport"/>
        <s v="East Jennifermouth"/>
        <s v="Port Jasonfort"/>
        <s v="New Michaelfort"/>
        <s v="Mercedesville"/>
        <s v="Guerreromouth"/>
        <s v="Lake Jesse"/>
        <s v="South Kristifurt"/>
        <s v="Martinezborough"/>
        <s v="Port Michaelshire"/>
        <s v="Danielburgh"/>
        <s v="North Michael"/>
        <s v="West Arthurbury"/>
        <s v="Montgomerymouth"/>
        <s v="Miguelstad"/>
        <s v="South Keithview"/>
        <s v="Lake Stephanie"/>
        <s v="Rodriguezchester"/>
        <s v="Olsenfurt"/>
        <s v="New Danielmouth"/>
        <s v="New Justin"/>
        <s v="Buckhaven"/>
        <s v="Richardborough"/>
        <s v="Kendraland"/>
        <s v="Smithshire"/>
        <s v="South Lindaborough"/>
        <s v="West Daniellehaven"/>
        <s v="East Joshuamouth"/>
        <s v="West James"/>
        <s v="Rodriguezmouth"/>
        <s v="New Walter"/>
        <s v="North Barbarafort"/>
        <s v="West Marc"/>
        <s v="Port Davidchester"/>
        <s v="Irwinmouth"/>
        <s v="Lake Johnmouth"/>
        <s v="Port Craig"/>
        <s v="South Kathy"/>
        <s v="New John"/>
        <s v="North Juanland"/>
        <s v="East Kimberly"/>
        <s v="Garciafort"/>
        <s v="Port Charlesbury"/>
        <s v="Port Charlesfurt"/>
        <s v="Davisport"/>
        <s v="Travisport"/>
        <s v="Lopezton"/>
        <s v="North Cory"/>
        <s v="East Logan"/>
        <s v="North Brittany"/>
        <s v="Garymouth"/>
        <s v="Lake Justin"/>
        <s v="New Amandamouth"/>
        <s v="North Alexandrafurt"/>
        <s v="South Ariel"/>
        <s v="Port Nicholas"/>
        <s v="Jasonburgh"/>
        <s v="Jeremystad"/>
        <s v="Curtisland"/>
        <s v="South Benjaminfort"/>
        <s v="Tonyborough"/>
        <s v="New Holly"/>
        <s v="North Wesleymouth"/>
        <s v="North Robertobury"/>
        <s v="South Ricky"/>
        <s v="New Ryanton"/>
        <s v="Langside"/>
        <s v="Staceyview"/>
        <s v="Miguelside"/>
        <s v="East Ashleyhaven"/>
        <s v="East Micheleborough"/>
        <s v="Lake Teresaville"/>
        <s v="Kellyport"/>
        <s v="Davilaland"/>
        <s v="Lake Crystalhaven"/>
        <s v="Lake Phillip"/>
        <s v="Armstronghaven"/>
        <s v="East Tarahaven"/>
        <s v="Matafurt"/>
        <s v="Jasonfurt"/>
        <s v="Chadberg"/>
        <s v="North Laurahaven"/>
        <s v="East Ryan"/>
        <s v="Reginaldmouth"/>
        <s v="Petersonton"/>
        <s v="Pearsonshire"/>
        <s v="Port Gary"/>
        <s v="Lake Jamesside"/>
        <s v="South Antonioburgh"/>
        <s v="South Michaelmouth"/>
        <s v="Port Stevenland"/>
        <s v="Hammondport"/>
        <s v="Lake Norma"/>
        <s v="Timothyside"/>
        <s v="Lake Deborah"/>
        <s v="Lake Sandyside"/>
        <s v="Nicolechester"/>
        <s v="Kevinton"/>
        <s v="Griffithtown"/>
        <s v="Laurenton"/>
        <s v="Davidland"/>
        <s v="Erinmouth"/>
        <s v="East Thomasview"/>
        <s v="Antonioland"/>
        <s v="Andersonland"/>
        <s v="Conwayton"/>
        <s v="Figueroamouth"/>
        <s v="New Jessicaside"/>
        <s v="New Kristifurt"/>
        <s v="Carterstad"/>
        <s v="Port Susan"/>
        <s v="North Deniseport"/>
        <s v="Johnstown"/>
        <s v="North Michaelshire"/>
        <s v="Lake Hannah"/>
        <s v="East Spencer"/>
        <s v="Brianport"/>
        <s v="Josephville"/>
        <s v="Port Sherryport"/>
        <s v="Ericside"/>
        <s v="New Steven"/>
        <s v="New Aaron"/>
        <s v="New Davidview"/>
        <s v="North Brian"/>
        <s v="South Steven"/>
        <s v="Markburgh"/>
        <s v="Robertsmouth"/>
        <s v="Wilsonstad"/>
        <s v="New Nathan"/>
        <s v="Port Beth"/>
        <s v="West Kara"/>
        <s v="Port Amberstad"/>
        <s v="Coxton"/>
        <s v="Joehaven"/>
        <s v="North Colleen"/>
        <s v="Port Tiffany"/>
        <s v="Lucerohaven"/>
        <s v="Amandastad"/>
        <s v="Anthonyport"/>
        <s v="Johnsonchester"/>
        <s v="Kathrynbury"/>
        <s v="Lozanofurt"/>
        <s v="Juanmouth"/>
        <s v="Lake Edward"/>
        <s v="New Brianstad"/>
        <s v="New Parker"/>
        <s v="Taylorhaven"/>
        <s v="Port Amandaport"/>
        <s v="Romeroview"/>
        <s v="Sparksside"/>
        <s v="Rogersview"/>
        <s v="New Matthewmouth"/>
        <s v="Joannafort"/>
        <s v="Williamsview"/>
        <s v="North Edwardton"/>
        <s v="East Alanburgh"/>
        <s v="Christopherfort"/>
        <s v="Stanleyview"/>
        <s v="Watkinsport"/>
        <s v="East Christopherstad"/>
        <s v="New Beverlychester"/>
        <s v="Andresmouth"/>
        <s v="Brownbury"/>
        <s v="Lake Richardton"/>
        <s v="East Brandytown"/>
        <s v="Michaelview"/>
        <s v="Port Steveville"/>
        <s v="Sanchezchester"/>
        <s v="Port Meagan"/>
        <s v="East Robertland"/>
        <s v="Rachelland"/>
        <s v="Austinview"/>
        <s v="Leonburgh"/>
        <s v="Charlesbury"/>
        <s v="Simpsonberg"/>
        <s v="Port Laurenborough"/>
        <s v="New Kimberly"/>
        <s v="Davisbury"/>
        <s v="Curtisfurt"/>
        <s v="Lake Ryan"/>
        <s v="Port Lisaborough"/>
        <s v="North Daniel"/>
        <s v="Fullerchester"/>
        <s v="Kelliville"/>
        <s v="North Marissa"/>
        <s v="Smithstad"/>
        <s v="Deannaview"/>
        <s v="Walkerborough"/>
        <s v="South Patricia"/>
        <s v="New Donaldshire"/>
        <s v="Whiteport"/>
        <s v="Stephenshire"/>
        <s v="New Danielton"/>
        <s v="West Stephanie"/>
        <s v="South Luis"/>
        <s v="Port Emilymouth"/>
        <s v="Hilltown"/>
        <s v="Lake Brettfurt"/>
        <s v="Priceville"/>
        <s v="East Cynthiamouth"/>
        <s v="Port Kimberlyhaven"/>
        <s v="Marissaland"/>
        <s v="Lake Elizabethville"/>
        <s v="Harperville"/>
        <s v="Bradleychester"/>
        <s v="West Ronaldview"/>
        <s v="Michelemouth"/>
        <s v="Maryburgh"/>
        <s v="Beckberg"/>
        <s v="Michaelport"/>
        <s v="Chapmanland"/>
        <s v="Aaronton"/>
        <s v="Jesusville"/>
        <s v="Mannport"/>
        <s v="Port Michaelport"/>
        <s v="Burtonfurt"/>
        <s v="Buckberg"/>
        <s v="Willisbury"/>
        <s v="Shellyside"/>
        <s v="Woodsberg"/>
        <s v="Merrittside"/>
        <s v="East Ricardo"/>
        <s v="South Donna"/>
        <s v="North William"/>
        <s v="Ronaldshire"/>
        <s v="East Paigeborough"/>
        <s v="New Carrie"/>
        <s v="Amandaside"/>
        <s v="Richardshire"/>
        <s v="South Kennethhaven"/>
        <s v="North Sandrachester"/>
        <s v="South Brandon"/>
        <s v="North Stephanietown"/>
        <s v="Brettberg"/>
        <s v="Amychester"/>
        <s v="Sandrachester"/>
        <s v="New Michaelview"/>
        <s v="Camerontown"/>
        <s v="North Johnnyshire"/>
        <s v="North Patricia"/>
        <s v="East Valerieville"/>
        <s v="Nathanfort"/>
        <s v="Westborough"/>
        <s v="Jenniferview"/>
        <s v="New Jo"/>
        <s v="South Stevenshire"/>
        <s v="Lake Regina"/>
        <s v="East Josephfort"/>
        <s v="Kingtown"/>
        <s v="Port Robin"/>
        <s v="South Josephfort"/>
        <s v="Tarabury"/>
        <s v="Yatesmouth"/>
        <s v="East Thomas"/>
        <s v="Crystalfurt"/>
        <s v="North Katherine"/>
        <s v="Michaelville"/>
        <s v="Lake Maxwellfurt"/>
        <s v="West Cynthia"/>
        <s v="West Deborahbury"/>
        <s v="New Shannonfort"/>
        <s v="Bowenfurt"/>
        <s v="Wilsonshire"/>
        <s v="Bridgeschester"/>
        <s v="Fordton"/>
        <s v="New Haley"/>
        <s v="West Charles"/>
        <s v="Thompsonmouth"/>
        <s v="Lake Tylerfort"/>
        <s v="Arthurstad"/>
        <s v="Mauricechester"/>
        <s v="Lake Kelly"/>
        <s v="Moranton"/>
        <s v="Swansonburgh"/>
        <s v="Cynthiaborough"/>
        <s v="Port Rebecca"/>
        <s v="West Ethan"/>
        <s v="Turnerfort"/>
        <s v="Brittanystad"/>
        <s v="Johnsonshire"/>
        <s v="North Samanthamouth"/>
        <s v="Cohenmouth"/>
        <s v="Port Laurenfort"/>
        <s v="Coreytown"/>
        <s v="Hoodstad"/>
        <s v="Lake James"/>
        <s v="Port Jesse"/>
        <s v="Medinashire"/>
        <s v="East Teresa"/>
        <s v="Sanchezside"/>
        <s v="Kevinshire"/>
        <s v="West Kathryn"/>
        <s v="East Christopherburgh"/>
        <s v="South Kathrynbury"/>
        <s v="New Sara"/>
        <s v="New Allen"/>
        <s v="Edwardsburgh"/>
        <s v="Jameshaven"/>
        <s v="Port Victoriaburgh"/>
        <s v="Port Dillon"/>
        <s v="South Howardborough"/>
        <s v="Lisaville"/>
        <s v="Wellsborough"/>
        <s v="Raventown"/>
        <s v="Alexanderfort"/>
        <s v="North Jack"/>
        <s v="Bakerberg"/>
        <s v="Madisonfort"/>
        <s v="New Lisashire"/>
        <s v="Davischester"/>
        <s v="West Diane"/>
        <s v="New Danny"/>
        <s v="Lake Ryanhaven"/>
        <s v="Kennethview"/>
        <s v="Lake Amber"/>
        <s v="Mooreton"/>
        <s v="Ashleyview"/>
        <s v="North Rebeccafurt"/>
        <s v="South Nicole"/>
        <s v="East Danielle"/>
        <s v="West Paula"/>
        <s v="New Melissa"/>
        <s v="Ronaldland"/>
        <s v="South Sabrina"/>
        <s v="Harristown"/>
        <s v="East Patriciaborough"/>
        <s v="West Lorrainehaven"/>
        <s v="Randallmouth"/>
        <s v="Mullinsshire"/>
        <s v="West Megan"/>
        <s v="West Cody"/>
        <s v="New Troyside"/>
        <s v="East Corystad"/>
        <s v="Evanfort"/>
        <s v="South Robertton"/>
        <s v="Torresmouth"/>
        <s v="Nicholetown"/>
        <s v="South Christown"/>
        <s v="Medinaport"/>
        <s v="Port Amberton"/>
        <s v="Skinnerbury"/>
        <s v="Hallberg"/>
        <s v="Kimbury"/>
        <s v="Ramseyburgh"/>
        <s v="N/A" u="1"/>
      </sharedItems>
    </cacheField>
    <cacheField name="State" numFmtId="0">
      <sharedItems count="61">
        <s v=" AS"/>
        <s v=" MS"/>
        <s v=" TX"/>
        <s v=" AK"/>
        <s v=" IL"/>
        <s v=" PR"/>
        <s v=" FL"/>
        <s v=" MA"/>
        <s v="Others"/>
        <s v=" NE"/>
        <s v=" ND"/>
        <s v=" WA"/>
        <s v=" IA"/>
        <s v=" NJ"/>
        <s v=" DC"/>
        <s v=" MO"/>
        <s v=" AR"/>
        <s v=" NM"/>
        <s v=" OH"/>
        <s v=" WV"/>
        <s v=" ME"/>
        <s v=" PA"/>
        <s v=" MD"/>
        <s v=" NV"/>
        <s v=" HI"/>
        <s v=" GU"/>
        <s v=" MI"/>
        <s v=" DE"/>
        <s v=" KS"/>
        <s v=" GA"/>
        <s v=" VA"/>
        <s v=" MT"/>
        <s v=" CT"/>
        <s v=" NC"/>
        <s v=" PW"/>
        <s v=" NH"/>
        <s v=" MN"/>
        <s v=" WY"/>
        <s v=" TN"/>
        <s v=" KY"/>
        <s v=" AZ"/>
        <s v=" OR"/>
        <s v=" FM"/>
        <s v=" LA"/>
        <s v=" RI"/>
        <s v=" ID"/>
        <s v=" OK"/>
        <s v=" AL"/>
        <s v=" NY"/>
        <s v=" UT"/>
        <s v=" SC"/>
        <s v=" MH"/>
        <s v=" CO"/>
        <s v=" SD"/>
        <s v=" VI"/>
        <s v=" MP"/>
        <s v=" WI"/>
        <s v=" CA"/>
        <s v=" VT"/>
        <s v=" IN"/>
        <s v="N/A" u="1"/>
      </sharedItems>
    </cacheField>
    <cacheField name="project_type" numFmtId="0">
      <sharedItems count="22">
        <s v="Electrical Upgrade"/>
        <s v="Drywall Patch"/>
        <s v="Landscaping"/>
        <s v="Irrigation Setup"/>
        <s v="Roof Repair"/>
        <s v="Flooring Install"/>
        <s v="HVAC Replacement"/>
        <s v="Door Install"/>
        <s v="Fence Installation"/>
        <s v="Garage Organization"/>
        <s v="Plumbing Rough-In"/>
        <s v="Interior Painting"/>
        <s v="Shed Construction"/>
        <s v="Bathroom Renovation"/>
        <s v="Exterior Painting"/>
        <s v="Kitchen Remodel"/>
        <s v="Others"/>
        <s v="Basement Finish"/>
        <s v="Tile Backsplash"/>
        <s v="Deck Build"/>
        <s v="Window Replacement"/>
        <s v="N/A" u="1"/>
      </sharedItems>
    </cacheField>
    <cacheField name="sku" numFmtId="0">
      <sharedItems count="2315">
        <s v="ELE-382095"/>
        <s v="DRY-123851"/>
        <s v="ELE-160787"/>
        <s v="OUT-878292"/>
        <s v="TOO-526831"/>
        <s v="LUM-453299"/>
        <s v="KIT-784519"/>
        <s v="FLO-136466"/>
        <s v="DOO-950203"/>
        <s v="OUT-491404"/>
        <s v="HVA-939567"/>
        <s v="LIG-327351"/>
        <s v="LIG-725417"/>
        <s v="LIG-437293"/>
        <s v="DRY-504374"/>
        <s v="FLO-425397"/>
        <s v="PAI-196403"/>
        <s v="FLO-867691"/>
        <s v="PLU-983680"/>
        <s v="APP-700346"/>
        <s v="TOO-295745"/>
        <s v="DRY-556499"/>
        <s v="FLO-293663"/>
        <s v="DRY-964765"/>
        <s v="APP-771744"/>
        <s v="DRY-883871"/>
        <s v="FLO-231749"/>
        <s v="TOO-613169"/>
        <s v="APP-762999"/>
        <s v="STO-352854"/>
        <s v="PAI-403220"/>
        <s v="TOO-787277"/>
        <s v="TOO-529219"/>
        <s v="DOO-417950"/>
        <s v="LUM-843049"/>
        <s v="LUM-375488"/>
        <s v="FLO-953511"/>
        <s v="LIG-582166"/>
        <s v="LUM-132617"/>
        <s v="PLU-284585"/>
        <s v="ELE-771264"/>
        <s v="PAI-238296"/>
        <s v="LUM-584054"/>
        <s v="DRY-786464"/>
        <s v="LIG-886512"/>
        <s v="LIG-940499"/>
        <s v="LUM-143802"/>
        <s v="OUT-796536"/>
        <s v="STO-540235"/>
        <s v="PLU-901048"/>
        <s v="LIG-472911"/>
        <s v="PLU-850913"/>
        <s v="ELE-519285"/>
        <s v="PLU-233699"/>
        <s v="HVA-758334"/>
        <s v="APP-431610"/>
        <s v="FLO-343349"/>
        <s v="KIT-228256"/>
        <s v="LUM-584170"/>
        <s v="STO-728509"/>
        <s v="Others"/>
        <s v="HVA-649425"/>
        <s v="FLO-951374"/>
        <s v="ELE-409947"/>
        <s v="FLO-981893"/>
        <s v="PAI-493613"/>
        <s v="FLO-986510"/>
        <s v="HVA-377184"/>
        <s v="DRY-690798"/>
        <s v="DRY-732024"/>
        <s v="PLU-625317"/>
        <s v="DRY-282951"/>
        <s v="STO-138777"/>
        <s v="LUM-868989"/>
        <s v="PAI-265369"/>
        <s v="PAI-455430"/>
        <s v="STO-461051"/>
        <s v="ELE-552229"/>
        <s v="PAI-509953"/>
        <s v="STO-761548"/>
        <s v="DRY-701367"/>
        <s v="DRY-114218"/>
        <s v="APP-555895"/>
        <s v="DRY-694380"/>
        <s v="DOO-187749"/>
        <s v="PLU-236853"/>
        <s v="ELE-282967"/>
        <s v="APP-241128"/>
        <s v="APP-513971"/>
        <s v="DOO-155960"/>
        <s v="TOO-436614"/>
        <s v="PLU-546121"/>
        <s v="KIT-557688"/>
        <s v="APP-902512"/>
        <s v="KIT-502670"/>
        <s v="LUM-853030"/>
        <s v="TOO-271263"/>
        <s v="STO-537926"/>
        <s v="TOO-214567"/>
        <s v="HVA-378524"/>
        <s v="DOO-648046"/>
        <s v="PAI-761393"/>
        <s v="OUT-554409"/>
        <s v="PLU-826811"/>
        <s v="LUM-590300"/>
        <s v="LIG-360014"/>
        <s v="DRY-395664"/>
        <s v="KIT-921795"/>
        <s v="LUM-180811"/>
        <s v="HVA-904957"/>
        <s v="ELE-109296"/>
        <s v="PLU-232993"/>
        <s v="ELE-399081"/>
        <s v="DRY-614632"/>
        <s v="LIG-285236"/>
        <s v="ELE-987158"/>
        <s v="APP-767371"/>
        <s v="FLO-980479"/>
        <s v="APP-713385"/>
        <s v="LIG-574427"/>
        <s v="ELE-828979"/>
        <s v="LIG-532227"/>
        <s v="KIT-918135"/>
        <s v="LUM-942772"/>
        <s v="DOO-214768"/>
        <s v="HVA-375792"/>
        <s v="DRY-462015"/>
        <s v="ELE-291901"/>
        <s v="DOO-710670"/>
        <s v="TOO-144947"/>
        <s v="HVA-261200"/>
        <s v="PLU-575200"/>
        <s v="ELE-156041"/>
        <s v="APP-206709"/>
        <s v="ELE-886751"/>
        <s v="DRY-748002"/>
        <s v="ELE-475249"/>
        <s v="LIG-491644"/>
        <s v="LIG-660282"/>
        <s v="FLO-207184"/>
        <s v="DOO-260165"/>
        <s v="HVA-166023"/>
        <s v="STO-153055"/>
        <s v="PLU-183831"/>
        <s v="APP-328030"/>
        <s v="DRY-974417"/>
        <s v="LUM-507444"/>
        <s v="APP-936854"/>
        <s v="PLU-236104"/>
        <s v="APP-185852"/>
        <s v="LUM-948999"/>
        <s v="LIG-910933"/>
        <s v="KIT-227337"/>
        <s v="DOO-611612"/>
        <s v="PLU-755070"/>
        <s v="FLO-665268"/>
        <s v="FLO-332287"/>
        <s v="STO-435815"/>
        <s v="ELE-286949"/>
        <s v="FLO-363152"/>
        <s v="APP-104336"/>
        <s v="FLO-195754"/>
        <s v="FLO-509595"/>
        <s v="TOO-630338"/>
        <s v="DOO-347160"/>
        <s v="STO-353963"/>
        <s v="KIT-358689"/>
        <s v="TOO-965255"/>
        <s v="STO-891524"/>
        <s v="APP-642738"/>
        <s v="PAI-521634"/>
        <s v="STO-257130"/>
        <s v="DOO-319710"/>
        <s v="HVA-613005"/>
        <s v="LUM-827670"/>
        <s v="FLO-323136"/>
        <s v="LUM-281069"/>
        <s v="LUM-302135"/>
        <s v="KIT-817369"/>
        <s v="HVA-627654"/>
        <s v="HVA-690797"/>
        <s v="DRY-389314"/>
        <s v="APP-245572"/>
        <s v="OUT-980550"/>
        <s v="DRY-748025"/>
        <s v="KIT-369667"/>
        <s v="DRY-572689"/>
        <s v="DRY-345807"/>
        <s v="STO-604667"/>
        <s v="OUT-393823"/>
        <s v="DOO-141481"/>
        <s v="HVA-321680"/>
        <s v="PLU-969470"/>
        <s v="STO-251994"/>
        <s v="FLO-513681"/>
        <s v="HVA-812766"/>
        <s v="PLU-568549"/>
        <s v="DOO-232759"/>
        <s v="OUT-635013"/>
        <s v="LIG-280818"/>
        <s v="LIG-173725"/>
        <s v="KIT-194942"/>
        <s v="TOO-973055"/>
        <s v="OUT-524675"/>
        <s v="TOO-923009"/>
        <s v="TOO-308983"/>
        <s v="TOO-211476"/>
        <s v="STO-221142"/>
        <s v="TOO-965470"/>
        <s v="DRY-467991"/>
        <s v="FLO-170283"/>
        <s v="PAI-484705"/>
        <s v="LUM-788395"/>
        <s v="DRY-283847"/>
        <s v="ELE-812511"/>
        <s v="OUT-436976"/>
        <s v="DRY-875641"/>
        <s v="APP-761751"/>
        <s v="APP-978871"/>
        <s v="ELE-579967"/>
        <s v="STO-304625"/>
        <s v="LIG-565054"/>
        <s v="LUM-220589"/>
        <s v="OUT-931688"/>
        <s v="STO-579822"/>
        <s v="PLU-499144"/>
        <s v="LUM-875953"/>
        <s v="ELE-883263"/>
        <s v="LIG-931348"/>
        <s v="OUT-361223"/>
        <s v="PLU-407864"/>
        <s v="DOO-905564"/>
        <s v="DOO-431507"/>
        <s v="STO-934896"/>
        <s v="HVA-633023"/>
        <s v="APP-996769"/>
        <s v="STO-844294"/>
        <s v="DOO-498259"/>
        <s v="HVA-747512"/>
        <s v="TOO-865663"/>
        <s v="LUM-331629"/>
        <s v="KIT-148432"/>
        <s v="HVA-830751"/>
        <s v="STO-525166"/>
        <s v="LUM-107487"/>
        <s v="LUM-965782"/>
        <s v="HVA-774240"/>
        <s v="LUM-954381"/>
        <s v="LUM-675792"/>
        <s v="DOO-893255"/>
        <s v="LIG-735938"/>
        <s v="KIT-899794"/>
        <s v="APP-645119"/>
        <s v="DRY-959959"/>
        <s v="OUT-973347"/>
        <s v="APP-618001"/>
        <s v="ELE-905624"/>
        <s v="DOO-702445"/>
        <s v="STO-515840"/>
        <s v="DOO-604374"/>
        <s v="LUM-690282"/>
        <s v="LUM-776827"/>
        <s v="APP-511323"/>
        <s v="DRY-958098"/>
        <s v="LIG-530514"/>
        <s v="LUM-528736"/>
        <s v="KIT-410476"/>
        <s v="FLO-432469"/>
        <s v="DOO-161239"/>
        <s v="STO-296119"/>
        <s v="OUT-667863"/>
        <s v="HVA-807578"/>
        <s v="FLO-119812"/>
        <s v="PLU-436123"/>
        <s v="PAI-660299"/>
        <s v="HVA-492503"/>
        <s v="FLO-441257"/>
        <s v="OUT-781478"/>
        <s v="HVA-984392"/>
        <s v="DOO-627080"/>
        <s v="TOO-613145"/>
        <s v="ELE-479444"/>
        <s v="DOO-271348"/>
        <s v="HVA-297838"/>
        <s v="PLU-860085"/>
        <s v="OUT-665733"/>
        <s v="OUT-597805"/>
        <s v="DRY-271034"/>
        <s v="HVA-819056"/>
        <s v="OUT-641306"/>
        <s v="STO-298143"/>
        <s v="TOO-432408"/>
        <s v="TOO-689772"/>
        <s v="LUM-623855"/>
        <s v="HVA-885353"/>
        <s v="OUT-525655"/>
        <s v="KIT-603188"/>
        <s v="TOO-102867"/>
        <s v="FLO-632875"/>
        <s v="PAI-646990"/>
        <s v="PLU-123428"/>
        <s v="ELE-570765"/>
        <s v="KIT-529048"/>
        <s v="DOO-955333"/>
        <s v="LIG-361676"/>
        <s v="FLO-202631"/>
        <s v="OUT-120162"/>
        <s v="KIT-229089"/>
        <s v="LIG-566818"/>
        <s v="OUT-949486"/>
        <s v="DOO-493498"/>
        <s v="KIT-499559"/>
        <s v="ELE-387387"/>
        <s v="HVA-804266"/>
        <s v="DOO-107310"/>
        <s v="HVA-536387"/>
        <s v="KIT-480707"/>
        <s v="FLO-855565"/>
        <s v="LUM-412389"/>
        <s v="OUT-590051"/>
        <s v="FLO-656133"/>
        <s v="OUT-547612"/>
        <s v="PLU-702998"/>
        <s v="APP-420261"/>
        <s v="DOO-683951"/>
        <s v="STO-929432"/>
        <s v="TOO-878006"/>
        <s v="ELE-547696"/>
        <s v="STO-691232"/>
        <s v="APP-120515"/>
        <s v="LIG-557701"/>
        <s v="LIG-405469"/>
        <s v="PAI-266112"/>
        <s v="DOO-106666"/>
        <s v="TOO-809485"/>
        <s v="APP-702175"/>
        <s v="OUT-924749"/>
        <s v="LUM-843141"/>
        <s v="OUT-211415"/>
        <s v="TOO-795749"/>
        <s v="ELE-707545"/>
        <s v="ELE-825274"/>
        <s v="DRY-455754"/>
        <s v="PLU-858329"/>
        <s v="LIG-956681"/>
        <s v="OUT-204310"/>
        <s v="PAI-298955"/>
        <s v="DRY-778706"/>
        <s v="OUT-624563"/>
        <s v="OUT-365346"/>
        <s v="DOO-224965"/>
        <s v="TOO-459799"/>
        <s v="LIG-942845"/>
        <s v="KIT-634821"/>
        <s v="PLU-407173"/>
        <s v="STO-133936"/>
        <s v="OUT-484360"/>
        <s v="PAI-399666"/>
        <s v="PLU-459349"/>
        <s v="ELE-772366"/>
        <s v="KIT-694335"/>
        <s v="STO-809932"/>
        <s v="DOO-269659"/>
        <s v="PAI-334103"/>
        <s v="FLO-625424"/>
        <s v="PAI-723564"/>
        <s v="STO-906973"/>
        <s v="PAI-828951"/>
        <s v="ELE-151831"/>
        <s v="ELE-686766"/>
        <s v="LUM-203441"/>
        <s v="APP-945011"/>
        <s v="HVA-704700"/>
        <s v="ELE-223107"/>
        <s v="FLO-372728"/>
        <s v="LUM-468490"/>
        <s v="ELE-953513"/>
        <s v="APP-815092"/>
        <s v="PLU-650385"/>
        <s v="PLU-329919"/>
        <s v="DOO-729558"/>
        <s v="DRY-638918"/>
        <s v="ELE-609312"/>
        <s v="STO-680718"/>
        <s v="OUT-767890"/>
        <s v="APP-216217"/>
        <s v="OUT-189019"/>
        <s v="ELE-167284"/>
        <s v="LIG-686083"/>
        <s v="KIT-252947"/>
        <s v="LUM-313873"/>
        <s v="TOO-555440"/>
        <s v="LUM-870573"/>
        <s v="TOO-188899"/>
        <s v="KIT-366296"/>
        <s v="LIG-968262"/>
        <s v="LIG-360522"/>
        <s v="APP-676295"/>
        <s v="FLO-717653"/>
        <s v="KIT-630454"/>
        <s v="FLO-900818"/>
        <s v="KIT-995551"/>
        <s v="STO-918496"/>
        <s v="DRY-584691"/>
        <s v="FLO-682701"/>
        <s v="DRY-591422"/>
        <s v="DOO-920527"/>
        <s v="DOO-770381"/>
        <s v="PLU-617966"/>
        <s v="OUT-139741"/>
        <s v="KIT-417988"/>
        <s v="PAI-448255"/>
        <s v="LIG-105473"/>
        <s v="OUT-151440"/>
        <s v="TOO-917207"/>
        <s v="DRY-750552"/>
        <s v="PAI-633801"/>
        <s v="ELE-628949"/>
        <s v="TOO-375429"/>
        <s v="HVA-680307"/>
        <s v="TOO-648941"/>
        <s v="TOO-540581"/>
        <s v="KIT-938104"/>
        <s v="STO-815815"/>
        <s v="APP-413174"/>
        <s v="FLO-309870"/>
        <s v="ELE-569379"/>
        <s v="APP-178362"/>
        <s v="PAI-705311"/>
        <s v="HVA-907389"/>
        <s v="TOO-884012"/>
        <s v="STO-792149"/>
        <s v="ELE-974924"/>
        <s v="OUT-267279"/>
        <s v="PAI-269447"/>
        <s v="LUM-444712"/>
        <s v="PLU-503084"/>
        <s v="STO-364432"/>
        <s v="DRY-517439"/>
        <s v="ELE-979442"/>
        <s v="PAI-423317"/>
        <s v="APP-932227"/>
        <s v="HVA-831142"/>
        <s v="ELE-370908"/>
        <s v="OUT-257611"/>
        <s v="FLO-187340"/>
        <s v="HVA-226814"/>
        <s v="LUM-951310"/>
        <s v="ELE-227813"/>
        <s v="DRY-964872"/>
        <s v="ELE-844188"/>
        <s v="DRY-584411"/>
        <s v="PLU-131268"/>
        <s v="DOO-346767"/>
        <s v="LIG-129505"/>
        <s v="PAI-541854"/>
        <s v="DOO-620467"/>
        <s v="ELE-529757"/>
        <s v="KIT-204508"/>
        <s v="ELE-323607"/>
        <s v="STO-499568"/>
        <s v="PAI-772980"/>
        <s v="TOO-323600"/>
        <s v="ELE-905833"/>
        <s v="LIG-242353"/>
        <s v="APP-226484"/>
        <s v="STO-322682"/>
        <s v="KIT-206819"/>
        <s v="APP-595475"/>
        <s v="DOO-896293"/>
        <s v="LUM-141878"/>
        <s v="PAI-950728"/>
        <s v="FLO-515955"/>
        <s v="STO-327714"/>
        <s v="LIG-319924"/>
        <s v="APP-371974"/>
        <s v="OUT-403279"/>
        <s v="APP-147795"/>
        <s v="APP-377472"/>
        <s v="OUT-755806"/>
        <s v="DRY-431372"/>
        <s v="PLU-188546"/>
        <s v="PAI-880435"/>
        <s v="KIT-777609"/>
        <s v="DRY-360313"/>
        <s v="PLU-476149"/>
        <s v="KIT-277614"/>
        <s v="LUM-189836"/>
        <s v="OUT-954937"/>
        <s v="FLO-823942"/>
        <s v="KIT-396603"/>
        <s v="OUT-281949"/>
        <s v="PAI-366610"/>
        <s v="PLU-701358"/>
        <s v="ELE-793029"/>
        <s v="STO-205969"/>
        <s v="STO-382111"/>
        <s v="TOO-305378"/>
        <s v="FLO-892486"/>
        <s v="ELE-506106"/>
        <s v="FLO-161187"/>
        <s v="APP-709986"/>
        <s v="DOO-243651"/>
        <s v="DRY-745082"/>
        <s v="STO-935747"/>
        <s v="OUT-436211"/>
        <s v="STO-119110"/>
        <s v="HVA-232414"/>
        <s v="TOO-495110"/>
        <s v="DOO-728847"/>
        <s v="DOO-735285"/>
        <s v="STO-572978"/>
        <s v="ELE-717304"/>
        <s v="LUM-560025"/>
        <s v="DOO-290207"/>
        <s v="TOO-864251"/>
        <s v="APP-585365"/>
        <s v="ELE-403417"/>
        <s v="DRY-146512"/>
        <s v="HVA-694889"/>
        <s v="APP-490092"/>
        <s v="DRY-621025"/>
        <s v="KIT-428818"/>
        <s v="ELE-724008"/>
        <s v="OUT-631458"/>
        <s v="PAI-901140"/>
        <s v="HVA-254743"/>
        <s v="APP-162883"/>
        <s v="FLO-926261"/>
        <s v="LUM-163042"/>
        <s v="APP-707877"/>
        <s v="TOO-756401"/>
        <s v="PAI-868091"/>
        <s v="LIG-971441"/>
        <s v="PLU-780899"/>
        <s v="KIT-475238"/>
        <s v="ELE-792482"/>
        <s v="STO-898244"/>
        <s v="LIG-502019"/>
        <s v="PAI-217781"/>
        <s v="STO-640915"/>
        <s v="TOO-422305"/>
        <s v="LUM-335903"/>
        <s v="PLU-241033"/>
        <s v="KIT-542491"/>
        <s v="HVA-983523"/>
        <s v="PAI-942756"/>
        <s v="HVA-577715"/>
        <s v="DRY-725398"/>
        <s v="TOO-383425"/>
        <s v="LUM-777072"/>
        <s v="APP-979893"/>
        <s v="DRY-323861"/>
        <s v="TOO-245571"/>
        <s v="PAI-466925"/>
        <s v="PLU-595692"/>
        <s v="PAI-797580"/>
        <s v="OUT-476032"/>
        <s v="KIT-550539"/>
        <s v="DOO-409619"/>
        <s v="PLU-366117"/>
        <s v="LIG-691053"/>
        <s v="OUT-258767"/>
        <s v="PAI-638629"/>
        <s v="PLU-955725"/>
        <s v="PLU-455493"/>
        <s v="DOO-657515"/>
        <s v="DRY-771481"/>
        <s v="HVA-118863"/>
        <s v="FLO-771678"/>
        <s v="PAI-799521"/>
        <s v="DOO-483401"/>
        <s v="TOO-280857"/>
        <s v="STO-653014"/>
        <s v="DRY-886581"/>
        <s v="PLU-768820"/>
        <s v="TOO-863150"/>
        <s v="LUM-847750"/>
        <s v="PAI-200000"/>
        <s v="PLU-654099"/>
        <s v="TOO-951033"/>
        <s v="KIT-962032"/>
        <s v="KIT-249558"/>
        <s v="PLU-324912"/>
        <s v="FLO-610263"/>
        <s v="FLO-776866"/>
        <s v="ELE-764658"/>
        <s v="OUT-172396"/>
        <s v="PLU-640783"/>
        <s v="APP-725016"/>
        <s v="PAI-833729"/>
        <s v="TOO-717219"/>
        <s v="APP-616440"/>
        <s v="HVA-707847"/>
        <s v="STO-802968"/>
        <s v="PAI-629302"/>
        <s v="PLU-407265"/>
        <s v="DOO-824915"/>
        <s v="LUM-910986"/>
        <s v="TOO-578936"/>
        <s v="FLO-801343"/>
        <s v="STO-266797"/>
        <s v="LUM-356507"/>
        <s v="OUT-748350"/>
        <s v="DOO-437440"/>
        <s v="ELE-463361"/>
        <s v="PAI-820459"/>
        <s v="HVA-951223"/>
        <s v="PLU-883978"/>
        <s v="PAI-753600"/>
        <s v="ELE-823548"/>
        <s v="LIG-585540"/>
        <s v="FLO-389841"/>
        <s v="PLU-742935"/>
        <s v="KIT-436112"/>
        <s v="HVA-539126"/>
        <s v="PLU-252800"/>
        <s v="FLO-566380"/>
        <s v="LUM-562665"/>
        <s v="HVA-311096"/>
        <s v="LIG-472129"/>
        <s v="LIG-273488"/>
        <s v="APP-909212"/>
        <s v="LUM-441982"/>
        <s v="ELE-613335"/>
        <s v="APP-416763"/>
        <s v="DOO-817638"/>
        <s v="HVA-913001"/>
        <s v="DRY-789896"/>
        <s v="HVA-997605"/>
        <s v="DRY-511158"/>
        <s v="FLO-702224"/>
        <s v="PLU-839205"/>
        <s v="DOO-275842"/>
        <s v="KIT-634613"/>
        <s v="OUT-169071"/>
        <s v="APP-177920"/>
        <s v="APP-692930"/>
        <s v="DRY-517656"/>
        <s v="STO-301758"/>
        <s v="PLU-477663"/>
        <s v="HVA-346990"/>
        <s v="DOO-352116"/>
        <s v="LIG-189838"/>
        <s v="APP-812202"/>
        <s v="ELE-125407"/>
        <s v="DOO-156361"/>
        <s v="KIT-876400"/>
        <s v="FLO-594015"/>
        <s v="LIG-490363"/>
        <s v="LUM-629489"/>
        <s v="OUT-220533"/>
        <s v="APP-378118"/>
        <s v="DOO-955767"/>
        <s v="HVA-383695"/>
        <s v="KIT-644061"/>
        <s v="LIG-493602"/>
        <s v="APP-878713"/>
        <s v="DOO-422980"/>
        <s v="TOO-931793"/>
        <s v="LUM-397176"/>
        <s v="LIG-912406"/>
        <s v="FLO-213037"/>
        <s v="LUM-474968"/>
        <s v="FLO-123487"/>
        <s v="LIG-239910"/>
        <s v="DRY-246691"/>
        <s v="KIT-342700"/>
        <s v="DOO-741444"/>
        <s v="KIT-559636"/>
        <s v="APP-242909"/>
        <s v="PLU-948357"/>
        <s v="LIG-759142"/>
        <s v="KIT-267204"/>
        <s v="HVA-909424"/>
        <s v="PAI-295689"/>
        <s v="OUT-510122"/>
        <s v="TOO-937990"/>
        <s v="ELE-241368"/>
        <s v="HVA-255187"/>
        <s v="LUM-183018"/>
        <s v="APP-895676"/>
        <s v="FLO-775318"/>
        <s v="LIG-869776"/>
        <s v="KIT-735276"/>
        <s v="LUM-218964"/>
        <s v="DRY-997567"/>
        <s v="LIG-652470"/>
        <s v="TOO-226462"/>
        <s v="KIT-580433"/>
        <s v="DRY-685196"/>
        <s v="DOO-180793"/>
        <s v="APP-373701"/>
        <s v="OUT-840748"/>
        <s v="DRY-161580"/>
        <s v="ELE-938439"/>
        <s v="LUM-624344"/>
        <s v="KIT-856280"/>
        <s v="FLO-590183"/>
        <s v="STO-909855"/>
        <s v="TOO-913238"/>
        <s v="PLU-568288"/>
        <s v="FLO-657352"/>
        <s v="FLO-711216"/>
        <s v="STO-164676"/>
        <s v="PAI-417520"/>
        <s v="TOO-535186"/>
        <s v="LIG-519846"/>
        <s v="DOO-974481"/>
        <s v="DRY-181244"/>
        <s v="LUM-168718"/>
        <s v="KIT-473886"/>
        <s v="HVA-755628"/>
        <s v="ELE-871033"/>
        <s v="DRY-280796"/>
        <s v="PAI-990874"/>
        <s v="HVA-186572"/>
        <s v="TOO-990743"/>
        <s v="PAI-872004"/>
        <s v="ELE-106272"/>
        <s v="PAI-573347"/>
        <s v="STO-125615"/>
        <s v="FLO-142901"/>
        <s v="FLO-616150"/>
        <s v="HVA-187641"/>
        <s v="OUT-276147"/>
        <s v="DRY-898896"/>
        <s v="FLO-625915"/>
        <s v="DOO-752595"/>
        <s v="FLO-401824"/>
        <s v="DRY-659614"/>
        <s v="LUM-504591"/>
        <s v="OUT-897522"/>
        <s v="DRY-271648"/>
        <s v="ELE-914791"/>
        <s v="OUT-775208"/>
        <s v="OUT-151636"/>
        <s v="LUM-304833"/>
        <s v="KIT-579597"/>
        <s v="KIT-492223"/>
        <s v="HVA-123461"/>
        <s v="OUT-767121"/>
        <s v="FLO-647327"/>
        <s v="OUT-770779"/>
        <s v="ELE-706153"/>
        <s v="PLU-113832"/>
        <s v="DOO-879594"/>
        <s v="PLU-850328"/>
        <s v="DOO-969193"/>
        <s v="LIG-715511"/>
        <s v="DOO-878260"/>
        <s v="DRY-944788"/>
        <s v="PLU-371723"/>
        <s v="LIG-451472"/>
        <s v="TOO-419985"/>
        <s v="KIT-606292"/>
        <s v="PLU-541791"/>
        <s v="LUM-111570"/>
        <s v="DOO-873624"/>
        <s v="APP-633284"/>
        <s v="PAI-547020"/>
        <s v="FLO-989667"/>
        <s v="ELE-473321"/>
        <s v="PLU-536665"/>
        <s v="APP-483115"/>
        <s v="HVA-661018"/>
        <s v="ELE-540481"/>
        <s v="TOO-158967"/>
        <s v="DRY-330596"/>
        <s v="PLU-689412"/>
        <s v="TOO-108799"/>
        <s v="KIT-659381"/>
        <s v="DOO-655787"/>
        <s v="OUT-189097"/>
        <s v="OUT-294172"/>
        <s v="FLO-810093"/>
        <s v="LIG-664590"/>
        <s v="OUT-348951"/>
        <s v="LIG-306680"/>
        <s v="KIT-472433"/>
        <s v="PLU-620378"/>
        <s v="PLU-718834"/>
        <s v="HVA-512789"/>
        <s v="TOO-192422"/>
        <s v="APP-707566"/>
        <s v="HVA-795165"/>
        <s v="PAI-469951"/>
        <s v="PLU-192791"/>
        <s v="PAI-715486"/>
        <s v="FLO-647680"/>
        <s v="PLU-312408"/>
        <s v="KIT-216207"/>
        <s v="LUM-502919"/>
        <s v="DOO-888232"/>
        <s v="LUM-275950"/>
        <s v="OUT-962670"/>
        <s v="APP-114611"/>
        <s v="FLO-691746"/>
        <s v="DOO-474640"/>
        <s v="STO-578589"/>
        <s v="LUM-220736"/>
        <s v="ELE-584156"/>
        <s v="DRY-178392"/>
        <s v="ELE-856942"/>
        <s v="APP-148828"/>
        <s v="LIG-697677"/>
        <s v="HVA-416408"/>
        <s v="FLO-990793"/>
        <s v="TOO-827915"/>
        <s v="KIT-492360"/>
        <s v="DOO-333139"/>
        <s v="DRY-193823"/>
        <s v="OUT-353197"/>
        <s v="DOO-734823"/>
        <s v="ELE-680182"/>
        <s v="DOO-130892"/>
        <s v="DRY-277712"/>
        <s v="LUM-477117"/>
        <s v="LIG-769881"/>
        <s v="PAI-107704"/>
        <s v="KIT-930392"/>
        <s v="STO-493750"/>
        <s v="ELE-752846"/>
        <s v="STO-654354"/>
        <s v="STO-797853"/>
        <s v="LIG-549205"/>
        <s v="DOO-566277"/>
        <s v="ELE-798800"/>
        <s v="PAI-851236"/>
        <s v="FLO-273190"/>
        <s v="FLO-345521"/>
        <s v="LUM-424658"/>
        <s v="HVA-698118"/>
        <s v="ELE-628180"/>
        <s v="DOO-227918"/>
        <s v="STO-409285"/>
        <s v="DOO-460854"/>
        <s v="HVA-249222"/>
        <s v="LIG-505231"/>
        <s v="TOO-754289"/>
        <s v="LUM-845787"/>
        <s v="DRY-915323"/>
        <s v="DRY-216441"/>
        <s v="KIT-208600"/>
        <s v="DRY-626306"/>
        <s v="TOO-307194"/>
        <s v="OUT-986627"/>
        <s v="STO-355541"/>
        <s v="LUM-641696"/>
        <s v="KIT-805784"/>
        <s v="FLO-217247"/>
        <s v="LIG-596163"/>
        <s v="TOO-493648"/>
        <s v="APP-214131"/>
        <s v="KIT-412144"/>
        <s v="DRY-493450"/>
        <s v="DOO-374218"/>
        <s v="OUT-701751"/>
        <s v="HVA-182300"/>
        <s v="PAI-664071"/>
        <s v="STO-342135"/>
        <s v="OUT-964340"/>
        <s v="OUT-471174"/>
        <s v="FLO-593352"/>
        <s v="KIT-408357"/>
        <s v="TOO-606576"/>
        <s v="DRY-329212"/>
        <s v="OUT-226044"/>
        <s v="PAI-818317"/>
        <s v="DRY-807191"/>
        <s v="DRY-816296"/>
        <s v="PLU-160173"/>
        <s v="OUT-102448"/>
        <s v="TOO-899614"/>
        <s v="KIT-403445"/>
        <s v="OUT-894531"/>
        <s v="OUT-568764"/>
        <s v="STO-474996"/>
        <s v="LIG-352295"/>
        <s v="FLO-181489"/>
        <s v="KIT-981527"/>
        <s v="STO-199443"/>
        <s v="KIT-875809"/>
        <s v="LIG-687403"/>
        <s v="HVA-720448"/>
        <s v="PAI-158931"/>
        <s v="APP-672913"/>
        <s v="FLO-841429"/>
        <s v="STO-574712"/>
        <s v="OUT-585797"/>
        <s v="KIT-358205"/>
        <s v="FLO-511019"/>
        <s v="PLU-636685"/>
        <s v="LIG-876773"/>
        <s v="FLO-625268"/>
        <s v="DOO-105018"/>
        <s v="PAI-233753"/>
        <s v="APP-738853"/>
        <s v="ELE-886521"/>
        <s v="TOO-825613"/>
        <s v="PAI-977416"/>
        <s v="DOO-680285"/>
        <s v="HVA-681211"/>
        <s v="DRY-836486"/>
        <s v="HVA-354263"/>
        <s v="APP-325202"/>
        <s v="HVA-844805"/>
        <s v="LUM-594015"/>
        <s v="DRY-520070"/>
        <s v="PAI-508158"/>
        <s v="HVA-956184"/>
        <s v="LUM-481775"/>
        <s v="OUT-726058"/>
        <s v="DRY-540023"/>
        <s v="STO-321919"/>
        <s v="DRY-333989"/>
        <s v="HVA-113998"/>
        <s v="PAI-905677"/>
        <s v="DRY-345916"/>
        <s v="PAI-471154"/>
        <s v="DOO-268286"/>
        <s v="ELE-445901"/>
        <s v="FLO-188018"/>
        <s v="KIT-571088"/>
        <s v="DOO-295729"/>
        <s v="APP-954042"/>
        <s v="PLU-121348"/>
        <s v="ELE-524528"/>
        <s v="PAI-336754"/>
        <s v="DRY-768650"/>
        <s v="KIT-442123"/>
        <s v="LUM-322382"/>
        <s v="LUM-919911"/>
        <s v="KIT-252179"/>
        <s v="KIT-623749"/>
        <s v="DRY-962147"/>
        <s v="ELE-130620"/>
        <s v="APP-591476"/>
        <s v="LUM-790187"/>
        <s v="OUT-712858"/>
        <s v="LIG-322203"/>
        <s v="DOO-948069"/>
        <s v="LUM-180283"/>
        <s v="KIT-248080"/>
        <s v="PAI-796738"/>
        <s v="ELE-262354"/>
        <s v="FLO-390106"/>
        <s v="KIT-775772"/>
        <s v="LUM-215578"/>
        <s v="FLO-659709"/>
        <s v="PLU-649033"/>
        <s v="LUM-101555"/>
        <s v="TOO-544256"/>
        <s v="DOO-294594"/>
        <s v="PAI-803199"/>
        <s v="ELE-335244"/>
        <s v="APP-284481"/>
        <s v="ELE-725912"/>
        <s v="KIT-256877"/>
        <s v="DOO-294882"/>
        <s v="OUT-868004"/>
        <s v="STO-614738"/>
        <s v="KIT-294098"/>
        <s v="DRY-553242"/>
        <s v="HVA-766525"/>
        <s v="FLO-482828"/>
        <s v="PLU-459472"/>
        <s v="ELE-588804"/>
        <s v="APP-603748"/>
        <s v="APP-674027"/>
        <s v="PAI-603936"/>
        <s v="APP-625837"/>
        <s v="PLU-999857"/>
        <s v="LIG-528094"/>
        <s v="FLO-930418"/>
        <s v="DRY-309362"/>
        <s v="ELE-535566"/>
        <s v="OUT-713112"/>
        <s v="KIT-609677"/>
        <s v="KIT-537234"/>
        <s v="PLU-728728"/>
        <s v="APP-386184"/>
        <s v="HVA-515999"/>
        <s v="HVA-557203"/>
        <s v="PLU-277835"/>
        <s v="DOO-389985"/>
        <s v="HVA-409375"/>
        <s v="DRY-515516"/>
        <s v="TOO-875131"/>
        <s v="LIG-669166"/>
        <s v="DOO-988676"/>
        <s v="LIG-208787"/>
        <s v="FLO-902991"/>
        <s v="APP-504239"/>
        <s v="PLU-916870"/>
        <s v="APP-371082"/>
        <s v="PAI-586704"/>
        <s v="APP-167779"/>
        <s v="TOO-746708"/>
        <s v="OUT-640779"/>
        <s v="PAI-358088"/>
        <s v="HVA-379306"/>
        <s v="APP-554867"/>
        <s v="PLU-169081"/>
        <s v="PLU-334117"/>
        <s v="FLO-761407"/>
        <s v="OUT-576153"/>
        <s v="PLU-616136"/>
        <s v="LIG-933422"/>
        <s v="TOO-298797"/>
        <s v="APP-872825"/>
        <s v="DOO-799557"/>
        <s v="PLU-857475"/>
        <s v="LIG-100625"/>
        <s v="TOO-906376"/>
        <s v="DOO-766839"/>
        <s v="PAI-656203"/>
        <s v="PAI-179528"/>
        <s v="DRY-750666"/>
        <s v="HVA-114698"/>
        <s v="TOO-231978"/>
        <s v="OUT-483597"/>
        <s v="LIG-736331"/>
        <s v="ELE-837153"/>
        <s v="PAI-374056"/>
        <s v="KIT-908595"/>
        <s v="HVA-197493"/>
        <s v="PLU-394036"/>
        <s v="HVA-794964"/>
        <s v="LIG-988698"/>
        <s v="APP-121940"/>
        <s v="OUT-756843"/>
        <s v="DOO-864300"/>
        <s v="STO-589546"/>
        <s v="TOO-218906"/>
        <s v="DRY-300716"/>
        <s v="FLO-889873"/>
        <s v="OUT-553872"/>
        <s v="TOO-569760"/>
        <s v="OUT-730062"/>
        <s v="KIT-380199"/>
        <s v="FLO-887134"/>
        <s v="DRY-256132"/>
        <s v="LUM-705900"/>
        <s v="KIT-443016"/>
        <s v="PLU-950537"/>
        <s v="HVA-592235"/>
        <s v="PLU-227374"/>
        <s v="DOO-478076"/>
        <s v="LIG-861079"/>
        <s v="HVA-392448"/>
        <s v="ELE-589526"/>
        <s v="HVA-686787"/>
        <s v="KIT-305658"/>
        <s v="STO-577429"/>
        <s v="KIT-699717"/>
        <s v="DOO-185947"/>
        <s v="DRY-616853"/>
        <s v="HVA-334024"/>
        <s v="HVA-647950"/>
        <s v="STO-960927"/>
        <s v="TOO-486611"/>
        <s v="HVA-735234"/>
        <s v="PLU-965825"/>
        <s v="STO-936090"/>
        <s v="HVA-924886"/>
        <s v="KIT-318741"/>
        <s v="PAI-100770"/>
        <s v="DOO-439776"/>
        <s v="KIT-282570"/>
        <s v="APP-273445"/>
        <s v="DRY-607541"/>
        <s v="LUM-223161"/>
        <s v="DRY-180549"/>
        <s v="KIT-701137"/>
        <s v="PLU-441728"/>
        <s v="DOO-711921"/>
        <s v="APP-310606"/>
        <s v="HVA-900589"/>
        <s v="LIG-516985"/>
        <s v="TOO-393235"/>
        <s v="LUM-425967"/>
        <s v="TOO-851379"/>
        <s v="PLU-112521"/>
        <s v="PAI-279947"/>
        <s v="ELE-717667"/>
        <s v="PLU-603044"/>
        <s v="STO-756234"/>
        <s v="STO-472918"/>
        <s v="FLO-333668"/>
        <s v="FLO-561115"/>
        <s v="STO-125685"/>
        <s v="DRY-744623"/>
        <s v="ELE-952127"/>
        <s v="DOO-407560"/>
        <s v="HVA-118313"/>
        <s v="KIT-844450"/>
        <s v="PLU-275402"/>
        <s v="DOO-450848"/>
        <s v="APP-893559"/>
        <s v="OUT-737300"/>
        <s v="OUT-257744"/>
        <s v="LUM-383217"/>
        <s v="ELE-778085"/>
        <s v="LUM-968181"/>
        <s v="TOO-199878"/>
        <s v="STO-147922"/>
        <s v="PLU-429017"/>
        <s v="DOO-747814"/>
        <s v="STO-372890"/>
        <s v="DRY-504720"/>
        <s v="ELE-237458"/>
        <s v="OUT-869794"/>
        <s v="FLO-355069"/>
        <s v="STO-497738"/>
        <s v="FLO-708534"/>
        <s v="DRY-434275"/>
        <s v="PAI-518630"/>
        <s v="LUM-413390"/>
        <s v="STO-760513"/>
        <s v="ELE-349124"/>
        <s v="DRY-663177"/>
        <s v="STO-720012"/>
        <s v="LUM-210326"/>
        <s v="TOO-617521"/>
        <s v="LIG-129759"/>
        <s v="KIT-227930"/>
        <s v="PAI-225757"/>
        <s v="OUT-533880"/>
        <s v="LUM-144508"/>
        <s v="DRY-999188"/>
        <s v="FLO-394848"/>
        <s v="DOO-176662"/>
        <s v="PLU-849794"/>
        <s v="TOO-416128"/>
        <s v="KIT-309574"/>
        <s v="TOO-595162"/>
        <s v="LIG-141748"/>
        <s v="STO-100687"/>
        <s v="DRY-718774"/>
        <s v="DRY-985026"/>
        <s v="DOO-968744"/>
        <s v="DRY-437771"/>
        <s v="STO-890001"/>
        <s v="DOO-851870"/>
        <s v="DRY-166020"/>
        <s v="STO-172834"/>
        <s v="PAI-251842"/>
        <s v="ELE-224636"/>
        <s v="HVA-203136"/>
        <s v="LUM-571682"/>
        <s v="LUM-666744"/>
        <s v="KIT-301687"/>
        <s v="PLU-386993"/>
        <s v="APP-915990"/>
        <s v="OUT-509098"/>
        <s v="ELE-992483"/>
        <s v="FLO-957446"/>
        <s v="TOO-456676"/>
        <s v="DOO-137466"/>
        <s v="OUT-633067"/>
        <s v="OUT-834749"/>
        <s v="DOO-797042"/>
        <s v="LUM-499091"/>
        <s v="FLO-147221"/>
        <s v="STO-502613"/>
        <s v="DRY-684408"/>
        <s v="PLU-493485"/>
        <s v="LUM-487056"/>
        <s v="KIT-290593"/>
        <s v="PLU-426783"/>
        <s v="LUM-684100"/>
        <s v="LUM-524539"/>
        <s v="PLU-720566"/>
        <s v="PLU-910273"/>
        <s v="DOO-736108"/>
        <s v="PLU-502169"/>
        <s v="ELE-724482"/>
        <s v="HVA-385855"/>
        <s v="OUT-768344"/>
        <s v="APP-793331"/>
        <s v="TOO-541637"/>
        <s v="STO-307835"/>
        <s v="DOO-722386"/>
        <s v="PAI-315924"/>
        <s v="PLU-927516"/>
        <s v="DRY-261764"/>
        <s v="ELE-829125"/>
        <s v="KIT-544330"/>
        <s v="TOO-386749"/>
        <s v="PLU-256575"/>
        <s v="ELE-984944"/>
        <s v="APP-712012"/>
        <s v="APP-577214"/>
        <s v="HVA-253593"/>
        <s v="PLU-344397"/>
        <s v="KIT-456830"/>
        <s v="APP-298739"/>
        <s v="LUM-194117"/>
        <s v="FLO-425929"/>
        <s v="KIT-542823"/>
        <s v="PAI-252179"/>
        <s v="PAI-840479"/>
        <s v="FLO-165379"/>
        <s v="DOO-571175"/>
        <s v="PAI-539191"/>
        <s v="DOO-255039"/>
        <s v="PLU-525344"/>
        <s v="DRY-694034"/>
        <s v="APP-180805"/>
        <s v="HVA-689888"/>
        <s v="TOO-405449"/>
        <s v="FLO-906890"/>
        <s v="DRY-415310"/>
        <s v="TOO-889030"/>
        <s v="APP-836940"/>
        <s v="PLU-364802"/>
        <s v="LUM-591237"/>
        <s v="TOO-562167"/>
        <s v="DOO-188069"/>
        <s v="HVA-417552"/>
        <s v="PAI-482927"/>
        <s v="OUT-301670"/>
        <s v="PLU-938467"/>
        <s v="DOO-658958"/>
        <s v="FLO-566180"/>
        <s v="STO-684170"/>
        <s v="LUM-109974"/>
        <s v="DOO-722526"/>
        <s v="LUM-583444"/>
        <s v="HVA-372187"/>
        <s v="LUM-504771"/>
        <s v="OUT-162234"/>
        <s v="LUM-489015"/>
        <s v="KIT-692800"/>
        <s v="LUM-678793"/>
        <s v="PAI-544760"/>
        <s v="APP-967228"/>
        <s v="LIG-406218"/>
        <s v="APP-493520"/>
        <s v="ELE-548362"/>
        <s v="OUT-111770"/>
        <s v="APP-587149"/>
        <s v="ELE-787552"/>
        <s v="DRY-857127"/>
        <s v="DRY-905190"/>
        <s v="LUM-440237"/>
        <s v="LUM-994567"/>
        <s v="APP-937933"/>
        <s v="OUT-924443"/>
        <s v="PLU-997192"/>
        <s v="STO-773908"/>
        <s v="STO-559651"/>
        <s v="TOO-197414"/>
        <s v="OUT-546578"/>
        <s v="OUT-910891"/>
        <s v="HVA-257188"/>
        <s v="HVA-551443"/>
        <s v="KIT-770168"/>
        <s v="STO-966380"/>
        <s v="OUT-495037"/>
        <s v="APP-118501"/>
        <s v="DRY-849273"/>
        <s v="TOO-889882"/>
        <s v="HVA-894095"/>
        <s v="TOO-435873"/>
        <s v="PLU-739750"/>
        <s v="DOO-722233"/>
        <s v="OUT-499909"/>
        <s v="ELE-609198"/>
        <s v="LIG-845406"/>
        <s v="OUT-699173"/>
        <s v="PLU-486384"/>
        <s v="PAI-744717"/>
        <s v="HVA-424468"/>
        <s v="OUT-516416"/>
        <s v="PAI-623833"/>
        <s v="HVA-334225"/>
        <s v="STO-106571"/>
        <s v="OUT-658195"/>
        <s v="FLO-289168"/>
        <s v="PAI-548954"/>
        <s v="PAI-928389"/>
        <s v="KIT-720558"/>
        <s v="ELE-890925"/>
        <s v="ELE-757119"/>
        <s v="FLO-693692"/>
        <s v="PLU-922389"/>
        <s v="TOO-891667"/>
        <s v="HVA-892168"/>
        <s v="KIT-301518"/>
        <s v="KIT-589889"/>
        <s v="HVA-216303"/>
        <s v="LUM-395147"/>
        <s v="PLU-698978"/>
        <s v="OUT-168390"/>
        <s v="APP-722023"/>
        <s v="FLO-811938"/>
        <s v="PLU-206488"/>
        <s v="HVA-229702"/>
        <s v="TOO-838929"/>
        <s v="TOO-837216"/>
        <s v="HVA-961316"/>
        <s v="DRY-937462"/>
        <s v="KIT-124105"/>
        <s v="PLU-463897"/>
        <s v="DOO-365107"/>
        <s v="PAI-329913"/>
        <s v="PLU-953142"/>
        <s v="DOO-196845"/>
        <s v="LIG-249901"/>
        <s v="LIG-500873"/>
        <s v="STO-868367"/>
        <s v="DOO-752600"/>
        <s v="KIT-894553"/>
        <s v="ELE-393456"/>
        <s v="LIG-914587"/>
        <s v="DRY-803325"/>
        <s v="STO-924162"/>
        <s v="STO-825643"/>
        <s v="LIG-100616"/>
        <s v="TOO-765054"/>
        <s v="STO-363486"/>
        <s v="STO-625557"/>
        <s v="FLO-396858"/>
        <s v="PLU-512647"/>
        <s v="DRY-251803"/>
        <s v="FLO-111539"/>
        <s v="OUT-622868"/>
        <s v="STO-871414"/>
        <s v="TOO-364611"/>
        <s v="LUM-760641"/>
        <s v="DRY-553653"/>
        <s v="LUM-776391"/>
        <s v="DOO-947858"/>
        <s v="OUT-462145"/>
        <s v="LUM-602527"/>
        <s v="DOO-347403"/>
        <s v="KIT-768608"/>
        <s v="ELE-564872"/>
        <s v="DRY-504139"/>
        <s v="HVA-206784"/>
        <s v="DRY-904239"/>
        <s v="LUM-755704"/>
        <s v="DOO-225741"/>
        <s v="TOO-611696"/>
        <s v="LIG-635118"/>
        <s v="TOO-382716"/>
        <s v="LIG-181124"/>
        <s v="PAI-514252"/>
        <s v="TOO-775549"/>
        <s v="APP-936720"/>
        <s v="FLO-882401"/>
        <s v="DOO-314336"/>
        <s v="FLO-520702"/>
        <s v="APP-474171"/>
        <s v="LUM-285766"/>
        <s v="STO-980365"/>
        <s v="ELE-554990"/>
        <s v="HVA-946895"/>
        <s v="DRY-389101"/>
        <s v="LIG-857434"/>
        <s v="LUM-921522"/>
        <s v="DOO-404968"/>
        <s v="TOO-556523"/>
        <s v="DOO-249197"/>
        <s v="TOO-750702"/>
        <s v="FLO-632247"/>
        <s v="LUM-694654"/>
        <s v="STO-483865"/>
        <s v="LIG-529284"/>
        <s v="PAI-905090"/>
        <s v="ELE-628617"/>
        <s v="HVA-130206"/>
        <s v="LUM-210791"/>
        <s v="OUT-471362"/>
        <s v="ELE-788813"/>
        <s v="TOO-422177"/>
        <s v="DRY-447302"/>
        <s v="PLU-207289"/>
        <s v="LUM-828225"/>
        <s v="FLO-183638"/>
        <s v="OUT-151760"/>
        <s v="STO-372940"/>
        <s v="APP-778818"/>
        <s v="LIG-518557"/>
        <s v="LIG-361971"/>
        <s v="TOO-621174"/>
        <s v="DOO-474767"/>
        <s v="DOO-750433"/>
        <s v="DOO-238863"/>
        <s v="DRY-423572"/>
        <s v="KIT-435249"/>
        <s v="LUM-695727"/>
        <s v="PAI-810813"/>
        <s v="PAI-680856"/>
        <s v="PLU-637664"/>
        <s v="DRY-399429"/>
        <s v="PAI-610661"/>
        <s v="HVA-781164"/>
        <s v="TOO-343074"/>
        <s v="LUM-368766"/>
        <s v="PAI-589615"/>
        <s v="FLO-446022"/>
        <s v="HVA-696443"/>
        <s v="HVA-262868"/>
        <s v="DRY-385403"/>
        <s v="APP-152918"/>
        <s v="PLU-209808"/>
        <s v="LUM-814582"/>
        <s v="OUT-232222"/>
        <s v="PLU-169055"/>
        <s v="DRY-721093"/>
        <s v="PAI-597608"/>
        <s v="LUM-689556"/>
        <s v="DRY-539631"/>
        <s v="STO-641299"/>
        <s v="OUT-970067"/>
        <s v="HVA-461127"/>
        <s v="ELE-156690"/>
        <s v="TOO-639550"/>
        <s v="LIG-821270"/>
        <s v="APP-161445"/>
        <s v="FLO-380769"/>
        <s v="HVA-578106"/>
        <s v="STO-196392"/>
        <s v="KIT-568606"/>
        <s v="HVA-427780"/>
        <s v="DOO-383309"/>
        <s v="HVA-690749"/>
        <s v="FLO-384425"/>
        <s v="PLU-907648"/>
        <s v="LUM-213816"/>
        <s v="ELE-346605"/>
        <s v="STO-207856"/>
        <s v="KIT-722634"/>
        <s v="STO-625308"/>
        <s v="PAI-729173"/>
        <s v="FLO-579582"/>
        <s v="HVA-170792"/>
        <s v="LIG-183331"/>
        <s v="HVA-504223"/>
        <s v="ELE-451220"/>
        <s v="STO-304669"/>
        <s v="STO-236798"/>
        <s v="TOO-559995"/>
        <s v="OUT-834710"/>
        <s v="STO-161287"/>
        <s v="OUT-162247"/>
        <s v="STO-913941"/>
        <s v="KIT-835864"/>
        <s v="PAI-719398"/>
        <s v="KIT-894892"/>
        <s v="LIG-286573"/>
        <s v="APP-487644"/>
        <s v="HVA-308034"/>
        <s v="KIT-905629"/>
        <s v="STO-441904"/>
        <s v="KIT-484329"/>
        <s v="DRY-578854"/>
        <s v="ELE-702923"/>
        <s v="APP-668818"/>
        <s v="PAI-719076"/>
        <s v="PLU-985683"/>
        <s v="FLO-886915"/>
        <s v="DOO-121919"/>
        <s v="LUM-910868"/>
        <s v="LUM-346387"/>
        <s v="DRY-850305"/>
        <s v="LUM-912667"/>
        <s v="LUM-956977"/>
        <s v="LIG-456735"/>
        <s v="ELE-888728"/>
        <s v="OUT-978141"/>
        <s v="APP-436720"/>
        <s v="LIG-922200"/>
        <s v="STO-139493"/>
        <s v="APP-772957"/>
        <s v="STO-371181"/>
        <s v="ELE-763298"/>
        <s v="KIT-731530"/>
        <s v="PLU-555507"/>
        <s v="LUM-937718"/>
        <s v="APP-491149"/>
        <s v="PLU-620996"/>
        <s v="DOO-852639"/>
        <s v="TOO-313288"/>
        <s v="DOO-563628"/>
        <s v="HVA-784469"/>
        <s v="FLO-199881"/>
        <s v="DOO-547079"/>
        <s v="PAI-940485"/>
        <s v="DRY-253960"/>
        <s v="STO-335135"/>
        <s v="STO-104984"/>
        <s v="STO-445997"/>
        <s v="ELE-982122"/>
        <s v="ELE-915977"/>
        <s v="LUM-789357"/>
        <s v="PAI-875910"/>
        <s v="TOO-327903"/>
        <s v="DOO-212116"/>
        <s v="ELE-277177"/>
        <s v="HVA-294971"/>
        <s v="OUT-830811"/>
        <s v="TOO-169708"/>
        <s v="KIT-732633"/>
        <s v="DOO-637811"/>
        <s v="PLU-894496"/>
        <s v="DOO-258491"/>
        <s v="LIG-931589"/>
        <s v="OUT-757106"/>
        <s v="LUM-343665"/>
        <s v="FLO-702192"/>
        <s v="PAI-935061"/>
        <s v="APP-655177"/>
        <s v="HVA-108852"/>
        <s v="STO-618549"/>
        <s v="PAI-709019"/>
        <s v="DOO-829269"/>
        <s v="LIG-835043"/>
        <s v="PLU-229587"/>
        <s v="OUT-498420"/>
        <s v="PLU-558827"/>
        <s v="STO-322743"/>
        <s v="STO-858277"/>
        <s v="FLO-734637"/>
        <s v="FLO-366094"/>
        <s v="HVA-424846"/>
        <s v="KIT-933728"/>
        <s v="STO-299805"/>
        <s v="DRY-132264"/>
        <s v="DRY-985440"/>
        <s v="TOO-930431"/>
        <s v="DOO-910490"/>
        <s v="PLU-436806"/>
        <s v="ELE-658447"/>
        <s v="DOO-532859"/>
        <s v="ELE-837795"/>
        <s v="KIT-514840"/>
        <s v="FLO-941022"/>
        <s v="APP-315164"/>
        <s v="PLU-999626"/>
        <s v="DOO-767462"/>
        <s v="LUM-185305"/>
        <s v="ELE-276601"/>
        <s v="KIT-477435"/>
        <s v="APP-503279"/>
        <s v="PAI-525076"/>
        <s v="OUT-503501"/>
        <s v="LIG-335252"/>
        <s v="DOO-420244"/>
        <s v="PLU-672458"/>
        <s v="PLU-877875"/>
        <s v="PAI-863850"/>
        <s v="ELE-267637"/>
        <s v="APP-629396"/>
        <s v="KIT-670853"/>
        <s v="HVA-872730"/>
        <s v="FLO-491319"/>
        <s v="DOO-370103"/>
        <s v="LIG-743381"/>
        <s v="PAI-365344"/>
        <s v="PAI-647867"/>
        <s v="KIT-953430"/>
        <s v="LIG-199106"/>
        <s v="FLO-116663"/>
        <s v="OUT-931572"/>
        <s v="APP-662315"/>
        <s v="LIG-180825"/>
        <s v="OUT-158311"/>
        <s v="LIG-373999"/>
        <s v="APP-262123"/>
        <s v="OUT-683360"/>
        <s v="FLO-121805"/>
        <s v="LIG-346915"/>
        <s v="FLO-931187"/>
        <s v="LUM-112671"/>
        <s v="LIG-899581"/>
        <s v="PAI-925576"/>
        <s v="LUM-105461"/>
        <s v="PAI-399981"/>
        <s v="PAI-969946"/>
        <s v="HVA-533701"/>
        <s v="HVA-832692"/>
        <s v="LIG-600709"/>
        <s v="APP-483850"/>
        <s v="TOO-683190"/>
        <s v="PAI-186818"/>
        <s v="DOO-985979"/>
        <s v="PAI-259362"/>
        <s v="STO-469718"/>
        <s v="FLO-477137"/>
        <s v="PAI-813574"/>
        <s v="LIG-609137"/>
        <s v="ELE-461185"/>
        <s v="DOO-334966"/>
        <s v="PAI-979803"/>
        <s v="KIT-121382"/>
        <s v="ELE-319698"/>
        <s v="ELE-845851"/>
        <s v="PAI-974617"/>
        <s v="STO-291913"/>
        <s v="LUM-265636"/>
        <s v="KIT-325391"/>
        <s v="DOO-667187"/>
        <s v="DOO-702584"/>
        <s v="HVA-271661"/>
        <s v="DRY-668246"/>
        <s v="APP-383063"/>
        <s v="LIG-694344"/>
        <s v="HVA-106675"/>
        <s v="TOO-333111"/>
        <s v="APP-974309"/>
        <s v="DOO-485541"/>
        <s v="OUT-267035"/>
        <s v="LIG-482326"/>
        <s v="LIG-375994"/>
        <s v="LIG-438710"/>
        <s v="FLO-782337"/>
        <s v="DRY-880317"/>
        <s v="APP-858571"/>
        <s v="KIT-340841"/>
        <s v="ELE-152165"/>
        <s v="TOO-102266"/>
        <s v="OUT-243625"/>
        <s v="OUT-919184"/>
        <s v="PLU-261707"/>
        <s v="LIG-667278"/>
        <s v="ELE-759232"/>
        <s v="FLO-907471"/>
        <s v="FLO-901222"/>
        <s v="TOO-134565"/>
        <s v="APP-304970"/>
        <s v="DOO-412461"/>
        <s v="KIT-950260"/>
        <s v="PLU-892039"/>
        <s v="FLO-444562"/>
        <s v="TOO-823549"/>
        <s v="KIT-103385"/>
        <s v="KIT-681162"/>
        <s v="OUT-191316"/>
        <s v="DRY-612682"/>
        <s v="DOO-459975"/>
        <s v="KIT-365230"/>
        <s v="HVA-805105"/>
        <s v="TOO-434242"/>
        <s v="TOO-684986"/>
        <s v="OUT-539900"/>
        <s v="PAI-595395"/>
        <s v="TOO-358042"/>
        <s v="DOO-354697"/>
        <s v="KIT-538336"/>
        <s v="FLO-361442"/>
        <s v="ELE-885652"/>
        <s v="APP-171229"/>
        <s v="DRY-361439"/>
        <s v="LIG-273863"/>
        <s v="FLO-701050"/>
        <s v="PAI-239694"/>
        <s v="PLU-717630"/>
        <s v="APP-822367"/>
        <s v="LIG-216815"/>
        <s v="TOO-597849"/>
        <s v="FLO-763449"/>
        <s v="APP-424825"/>
        <s v="FLO-884059"/>
        <s v="LIG-167858"/>
        <s v="LUM-749747"/>
        <s v="LUM-282213"/>
        <s v="KIT-735179"/>
        <s v="TOO-973318"/>
        <s v="LIG-977418"/>
        <s v="FLO-774528"/>
        <s v="FLO-543265"/>
        <s v="PLU-436739"/>
        <s v="HVA-922202"/>
        <s v="TOO-494940"/>
        <s v="LUM-256083"/>
        <s v="PAI-891961"/>
        <s v="LUM-630126"/>
        <s v="OUT-802239"/>
        <s v="TOO-967741"/>
        <s v="LIG-526811"/>
        <s v="ELE-625947"/>
        <s v="HVA-113349"/>
        <s v="HVA-518970"/>
        <s v="OUT-886996"/>
        <s v="DOO-310877"/>
        <s v="LUM-992475"/>
        <s v="TOO-115719"/>
        <s v="PLU-595890"/>
        <s v="ELE-987795"/>
        <s v="DOO-815315"/>
        <s v="LUM-608221"/>
        <s v="DOO-762359"/>
        <s v="OUT-728649"/>
        <s v="TOO-294554"/>
        <s v="OUT-625764"/>
        <s v="HVA-575376"/>
        <s v="HVA-748788"/>
        <s v="KIT-103217"/>
        <s v="FLO-136922"/>
        <s v="ELE-380245"/>
        <s v="HVA-893441"/>
        <s v="STO-984953"/>
        <s v="LIG-157113"/>
        <s v="PLU-315801"/>
        <s v="ELE-822072"/>
        <s v="STO-210002"/>
        <s v="DRY-449169"/>
        <s v="PLU-311279"/>
        <s v="STO-351326"/>
        <s v="LIG-373162"/>
        <s v="HVA-189366"/>
        <s v="HVA-494899"/>
        <s v="OUT-792184"/>
        <s v="HVA-726338"/>
        <s v="DOO-916970"/>
        <s v="LIG-687986"/>
        <s v="KIT-580480"/>
        <s v="STO-211912"/>
        <s v="OUT-269499"/>
        <s v="DRY-270225"/>
        <s v="DRY-939586"/>
        <s v="PLU-752971"/>
        <s v="FLO-873293"/>
        <s v="FLO-234669"/>
        <s v="HVA-640606"/>
        <s v="KIT-968221"/>
        <s v="DRY-763351"/>
        <s v="APP-105622"/>
        <s v="FLO-406073"/>
        <s v="APP-646199"/>
        <s v="LUM-981536"/>
        <s v="TOO-742848"/>
        <s v="ELE-502630"/>
        <s v="HVA-158770"/>
        <s v="DOO-524722"/>
        <s v="OUT-733684"/>
        <s v="FLO-896090"/>
        <s v="PLU-750208"/>
        <s v="LUM-894649"/>
        <s v="LIG-272604"/>
        <s v="DRY-577927"/>
        <s v="OUT-602086"/>
        <s v="TOO-598998"/>
        <s v="DRY-862279"/>
        <s v="LUM-947718"/>
        <s v="TOO-451336"/>
        <s v="DOO-487993"/>
        <s v="KIT-717814"/>
        <s v="DRY-199926"/>
        <s v="DRY-334474"/>
        <s v="TOO-672971"/>
        <s v="KIT-728470"/>
        <s v="APP-840458"/>
        <s v="LIG-650858"/>
        <s v="LIG-240617"/>
        <s v="HVA-818035"/>
        <s v="OUT-639822"/>
        <s v="STO-960031"/>
        <s v="DRY-271504"/>
        <s v="OUT-549528"/>
        <s v="PLU-228740"/>
        <s v="DRY-194314"/>
        <s v="KIT-521829"/>
        <s v="LIG-610039"/>
        <s v="STO-232197"/>
        <s v="LUM-397034"/>
        <s v="STO-147899"/>
        <s v="STO-640198"/>
        <s v="PLU-781438"/>
        <s v="PAI-906078"/>
        <s v="FLO-145700"/>
        <s v="DRY-196876"/>
        <s v="LUM-650334"/>
        <s v="LUM-751020"/>
        <s v="APP-479787"/>
        <s v="FLO-502492"/>
        <s v="LUM-230636"/>
        <s v="TOO-403411"/>
        <s v="HVA-123378"/>
        <s v="OUT-913301"/>
        <s v="TOO-789682"/>
        <s v="KIT-506678"/>
        <s v="DOO-462328"/>
        <s v="ELE-413937"/>
        <s v="DOO-898406"/>
        <s v="PLU-523037"/>
        <s v="PLU-724599"/>
        <s v="FLO-835468"/>
        <s v="DRY-139906"/>
        <s v="OUT-399545"/>
        <s v="ELE-553195"/>
        <s v="DOO-349591"/>
        <s v="HVA-144886"/>
        <s v="OUT-606021"/>
        <s v="TOO-561067"/>
        <s v="PLU-498068"/>
        <s v="TOO-822038"/>
        <s v="KIT-565310"/>
        <s v="DOO-159972"/>
        <s v="ELE-358111"/>
        <s v="TOO-550877"/>
        <s v="FLO-602115"/>
        <s v="FLO-582907"/>
        <s v="PAI-243368"/>
        <s v="LUM-668464"/>
        <s v="PAI-433124"/>
        <s v="PAI-835478"/>
        <s v="PAI-149474"/>
        <s v="FLO-507827"/>
        <s v="KIT-487314"/>
        <s v="OUT-379080"/>
        <s v="DRY-734203"/>
        <s v="LUM-602692"/>
        <s v="TOO-101899"/>
        <s v="STO-984788"/>
        <s v="STO-703536"/>
        <s v="PLU-203185"/>
        <s v="FLO-132034"/>
        <s v="APP-124018"/>
        <s v="HVA-192337"/>
        <s v="FLO-239723"/>
        <s v="DRY-989484"/>
        <s v="LIG-668008"/>
        <s v="HVA-403398"/>
        <s v="OUT-620571"/>
        <s v="DOO-640701"/>
        <s v="APP-570571"/>
        <s v="DRY-274641"/>
        <s v="DRY-756033"/>
        <s v="DRY-323990"/>
        <s v="ELE-756324"/>
        <s v="HVA-338750"/>
        <s v="LIG-841532"/>
        <s v="APP-433163"/>
        <s v="APP-276627"/>
        <s v="HVA-804322"/>
        <s v="OUT-964842"/>
        <s v="LUM-939643"/>
        <s v="STO-715688"/>
        <s v="OUT-818397"/>
        <s v="KIT-727102"/>
        <s v="PAI-732511"/>
        <s v="DOO-776260"/>
        <s v="LUM-817305"/>
        <s v="APP-141397"/>
        <s v="TOO-979982"/>
        <s v="ELE-798235"/>
        <s v="LUM-775842"/>
        <s v="ELE-789320"/>
        <s v="LIG-668780"/>
        <s v="OUT-704429"/>
        <s v="HVA-314936"/>
        <s v="APP-695703"/>
        <s v="PLU-485550"/>
        <s v="ELE-232987"/>
        <s v="DRY-375556"/>
        <s v="LIG-713503"/>
        <s v="PLU-760215"/>
        <s v="KIT-832760"/>
        <s v="DRY-261238"/>
        <s v="LIG-428247"/>
        <s v="LUM-584154"/>
        <s v="OUT-780256"/>
        <s v="OUT-236986"/>
        <s v="DRY-378382"/>
        <s v="LUM-658619"/>
        <s v="PAI-177451"/>
        <s v="FLO-962751"/>
        <s v="LIG-234451"/>
        <s v="PAI-645131"/>
        <s v="OUT-787546"/>
        <s v="PAI-703285"/>
        <s v="LUM-437906"/>
        <s v="KIT-203297"/>
        <s v="PAI-430798"/>
        <s v="PLU-351174"/>
        <s v="STO-764928"/>
        <s v="PLU-909533"/>
        <s v="DRY-331320"/>
        <s v="KIT-670396"/>
        <s v="DRY-732359"/>
        <s v="KIT-422423"/>
        <s v="LUM-982030"/>
        <s v="PLU-292995"/>
        <s v="HVA-198296"/>
        <s v="FLO-782145"/>
        <s v="DOO-971282"/>
        <s v="TOO-405160"/>
        <s v="KIT-784562"/>
        <s v="KIT-690935"/>
        <s v="LUM-360516"/>
        <s v="APP-305650"/>
        <s v="KIT-591372"/>
        <s v="FLO-950935"/>
        <s v="KIT-952765"/>
        <s v="PLU-205769"/>
        <s v="PLU-679156"/>
        <s v="TOO-172982"/>
        <s v="DOO-568322"/>
        <s v="KIT-924318"/>
        <s v="PLU-910216"/>
        <s v="OUT-745897"/>
        <s v="LUM-370191"/>
        <s v="OUT-581945"/>
        <s v="HVA-891345"/>
        <s v="OUT-227503"/>
        <s v="FLO-327189"/>
        <s v="STO-227722"/>
        <s v="DOO-623754"/>
        <s v="ELE-569765"/>
        <s v="FLO-432433"/>
        <s v="KIT-863257"/>
        <s v="PLU-969578"/>
        <s v="DOO-986586"/>
        <s v="LUM-705809"/>
        <s v="HVA-718913"/>
        <s v="OUT-700936"/>
        <s v="KIT-798051"/>
        <s v="DOO-620444"/>
        <s v="DOO-913409"/>
        <s v="DRY-138813"/>
        <s v="DRY-717169"/>
        <s v="FLO-639740"/>
        <s v="PLU-201832"/>
        <s v="LIG-841813"/>
        <s v="PAI-485108"/>
        <s v="PAI-263999"/>
        <s v="LUM-767273"/>
        <s v="FLO-329501"/>
        <s v="OUT-725517"/>
        <s v="APP-625736"/>
        <s v="OUT-369754"/>
        <s v="FLO-598062"/>
        <s v="DOO-621368"/>
        <s v="STO-293225"/>
        <s v="KIT-207931"/>
        <s v="LUM-817784"/>
        <s v="DOO-497461"/>
        <s v="KIT-634463"/>
        <s v="FLO-635267"/>
        <s v="LUM-308121"/>
        <s v="KIT-645194"/>
        <s v="PAI-422987"/>
        <s v="APP-490961"/>
        <s v="PAI-103152"/>
        <s v="PLU-569238"/>
        <s v="LIG-554742"/>
        <s v="TOO-615447"/>
        <s v="HVA-603007"/>
        <s v="PLU-458321"/>
        <s v="LUM-536830"/>
        <s v="LIG-650881"/>
        <s v="STO-130646"/>
        <s v="TOO-699831"/>
        <s v="HVA-738661"/>
        <s v="FLO-229815"/>
        <s v="KIT-126693"/>
        <s v="DOO-750542"/>
        <s v="HVA-394653"/>
        <s v="APP-708275"/>
        <s v="LUM-846402"/>
        <s v="LUM-928631"/>
        <s v="PAI-595794"/>
        <s v="TOO-848549"/>
        <s v="PLU-668849"/>
        <s v="HVA-826161"/>
        <s v="DOO-400010"/>
        <s v="PLU-927367"/>
        <s v="PAI-530418"/>
        <s v="DOO-855519"/>
        <s v="LIG-723547"/>
        <s v="HVA-521309"/>
        <s v="APP-486252"/>
        <s v="OUT-565566"/>
        <s v="PAI-662617"/>
        <s v="ELE-427359"/>
        <s v="TOO-681844"/>
        <s v="DRY-958976"/>
        <s v="OUT-851013"/>
        <s v="FLO-933093"/>
        <s v="OUT-153551"/>
        <s v="KIT-999061"/>
        <s v="DRY-307456"/>
        <s v="APP-543752"/>
        <s v="PAI-392633"/>
        <s v="LIG-412207"/>
        <s v="LUM-974375"/>
        <s v="OUT-195873"/>
        <s v="LIG-926099"/>
        <s v="TOO-892748"/>
        <s v="APP-733054"/>
        <s v="APP-942970"/>
        <s v="LUM-648775"/>
        <s v="STO-486946"/>
        <s v="LUM-437409"/>
        <s v="HVA-152302"/>
        <s v="APP-414863"/>
        <s v="LIG-976522"/>
        <s v="PLU-810967"/>
        <s v="ELE-626032"/>
        <s v="HVA-255574"/>
        <s v="FLO-899525"/>
        <s v="LIG-402925"/>
        <s v="DOO-959927"/>
        <s v="ELE-394018"/>
        <s v="DRY-612897"/>
        <s v="STO-655385"/>
        <s v="OUT-487006"/>
        <s v="DOO-218231"/>
        <s v="APP-157663"/>
        <s v="OUT-626479"/>
        <s v="STO-160984"/>
        <s v="FLO-846359"/>
        <s v="DRY-580362"/>
        <s v="PLU-340894"/>
        <s v="PAI-834397"/>
        <s v="ELE-991784"/>
        <s v="PLU-807166"/>
        <s v="OUT-960635"/>
        <s v="STO-201621"/>
        <s v="OUT-307133"/>
        <s v="LIG-234592"/>
        <s v="OUT-249206"/>
        <s v="PLU-218557"/>
        <s v="STO-426781"/>
        <s v="DOO-758497"/>
        <s v="LUM-851800"/>
        <s v="PLU-510722"/>
        <s v="ELE-178236"/>
        <s v="STO-176770"/>
        <s v="OUT-865220"/>
        <s v="ELE-317077"/>
        <s v="DOO-298263"/>
        <s v="DOO-634363"/>
        <s v="APP-321868"/>
        <s v="OUT-363737"/>
        <s v="ELE-782228"/>
        <s v="DRY-970863"/>
        <s v="STO-629876"/>
        <s v="STO-546167"/>
        <s v="STO-722904"/>
        <s v="DRY-129793"/>
        <s v="DOO-436942"/>
        <s v="KIT-750616"/>
        <s v="OUT-586352"/>
        <s v="HVA-546139"/>
        <s v="DOO-402420"/>
        <s v="HVA-426728"/>
        <s v="DRY-308729"/>
        <s v="FLO-638287"/>
        <s v="OUT-262441"/>
        <s v="FLO-699753"/>
        <s v="APP-936785"/>
        <s v="LIG-641488"/>
        <s v="APP-389734"/>
        <s v="KIT-977796"/>
        <s v="OUT-687948"/>
        <s v="ELE-843040"/>
        <s v="PAI-886617"/>
        <s v="FLO-639342"/>
        <s v="ELE-858933"/>
        <s v="LIG-540625"/>
        <s v="DRY-633229"/>
        <s v="OUT-308329"/>
        <s v="PLU-351807"/>
        <s v="DRY-563790"/>
        <s v="PAI-892405"/>
        <s v="ELE-627943"/>
        <s v="FLO-257564"/>
        <s v="DRY-295816"/>
        <s v="OUT-323795"/>
        <s v="OUT-752766"/>
        <s v="PLU-735630"/>
        <s v="LUM-314670"/>
        <s v="TOO-376724"/>
        <s v="LUM-901195"/>
        <s v="DRY-107483"/>
        <s v="PAI-254375"/>
        <s v="PAI-502422"/>
        <s v="KIT-443195"/>
        <s v="LIG-899546"/>
        <s v="STO-481223"/>
        <s v="FLO-906634"/>
        <s v="DOO-431089"/>
        <s v="OUT-818634"/>
        <s v="LUM-402013"/>
        <s v="FLO-580863"/>
        <s v="HVA-838502"/>
        <s v="DOO-962464"/>
        <s v="HVA-775006"/>
        <s v="KIT-463260"/>
        <s v="PAI-322726"/>
        <s v="LUM-973252"/>
        <s v="OUT-249963"/>
        <s v="TOO-130020"/>
        <s v="STO-159465"/>
        <s v="STO-382899"/>
        <s v="DRY-764639"/>
        <s v="STO-556213"/>
        <s v="HVA-817088"/>
        <s v="OUT-521753"/>
        <s v="PAI-782969"/>
        <s v="TOO-676962"/>
        <s v="DOO-942128"/>
        <s v="APP-421009"/>
        <s v="DRY-938998"/>
        <s v="STO-287006"/>
        <s v="TOO-122829"/>
        <s v="ELE-899440"/>
        <s v="DRY-876675"/>
        <s v="LUM-995278"/>
        <s v="LUM-495728"/>
        <s v="STO-132045"/>
        <s v="DRY-627152"/>
        <s v="LIG-462116"/>
        <s v="TOO-573339"/>
        <s v="HVA-710974"/>
        <s v="OUT-763471"/>
        <s v="TOO-305982"/>
        <s v="OUT-341789"/>
        <s v="PAI-139697"/>
        <s v="STO-368273"/>
        <s v="HVA-428300"/>
        <s v="PAI-532258"/>
        <s v="DRY-492630"/>
        <s v="ELE-978520"/>
        <s v="PAI-419540"/>
        <s v="STO-129881"/>
        <s v="APP-224488"/>
        <s v="DRY-635934"/>
        <s v="OUT-814972"/>
        <s v="HVA-208038"/>
        <s v="HVA-200444"/>
        <s v="ELE-201219"/>
        <s v="STO-107359"/>
        <s v="APP-737548"/>
        <s v="TOO-406486"/>
        <s v="PLU-802234"/>
        <s v="LUM-833641"/>
        <s v="APP-437585"/>
        <s v="TOO-513014"/>
        <s v="LUM-952848"/>
        <s v="ELE-667042"/>
        <s v="ELE-849970"/>
        <s v="LIG-309059"/>
        <s v="HVA-121277"/>
        <s v="DRY-259050"/>
        <s v="DRY-792065"/>
        <s v="KIT-968122"/>
        <s v="DOO-725694"/>
        <s v="ELE-387035"/>
        <s v="ELE-465656"/>
        <s v="PLU-980305"/>
        <s v="TOO-455853"/>
        <s v="ELE-897475"/>
        <s v="PLU-867017"/>
        <s v="KIT-429125"/>
        <s v="FLO-433925"/>
        <s v="KIT-454123"/>
        <s v="LUM-467483"/>
        <s v="PAI-231550"/>
        <s v="DOO-901663"/>
        <s v="HVA-322208"/>
        <s v="PAI-303250"/>
        <s v="DOO-372652"/>
        <s v="KIT-858647"/>
        <s v="FLO-735330"/>
        <s v="KIT-988692"/>
        <s v="LIG-689750"/>
        <s v="LIG-752559"/>
        <s v="HVA-442506"/>
        <s v="DOO-184369"/>
        <s v="STO-129934"/>
        <s v="OUT-569536"/>
        <s v="DOO-647887"/>
        <s v="TOO-447153"/>
        <s v="DRY-978066"/>
        <s v="LUM-382552"/>
        <s v="PAI-189416"/>
        <s v="OUT-174167"/>
        <s v="FLO-639785"/>
        <s v="DOO-681629"/>
        <s v="TOO-526268"/>
        <s v="DOO-144242"/>
        <s v="TOO-873640"/>
        <s v="FLO-696475"/>
        <s v="APP-170223"/>
        <s v="HVA-607855"/>
        <s v="PAI-543042"/>
        <s v="FLO-569591"/>
        <s v="PLU-692425"/>
        <s v="LIG-986488"/>
        <s v="PAI-733734"/>
        <s v="HVA-719299"/>
        <s v="PAI-696811"/>
        <s v="STO-839384"/>
        <s v="OUT-720885"/>
        <s v="PAI-330934"/>
        <s v="PLU-529562"/>
        <s v="PAI-965695"/>
        <s v="STO-570695"/>
        <s v="ELE-877977"/>
        <s v="PAI-635816"/>
        <s v="PAI-611163"/>
        <s v="ELE-150212"/>
        <s v="KIT-911207"/>
        <s v="ELE-543094"/>
        <s v="ELE-688729"/>
        <s v="PAI-480556"/>
        <s v="DOO-560239"/>
        <s v="TOO-927535"/>
        <s v="DRY-914152"/>
        <s v="OUT-696456"/>
        <s v="STO-929891"/>
        <s v="OUT-766783"/>
        <s v="ELE-767352"/>
        <s v="LIG-689771"/>
        <s v="KIT-580392"/>
        <s v="PAI-421352"/>
        <s v="APP-854365"/>
        <s v="ELE-898764"/>
        <s v="ELE-199843"/>
        <s v="STO-573710"/>
        <s v="LIG-417791"/>
        <s v="LIG-842928"/>
        <s v="PLU-118473"/>
        <s v="APP-426724"/>
        <s v="DRY-707028"/>
        <s v="PAI-411561"/>
        <s v="STO-714167"/>
        <s v="HVA-144607"/>
        <s v="PAI-681587"/>
        <s v="LUM-503510"/>
        <s v="ELE-814416"/>
        <s v="APP-204709"/>
        <s v="STO-267144"/>
        <s v="DOO-393137"/>
        <s v="LIG-951685"/>
        <s v="FLO-363096"/>
        <s v="FLO-665335"/>
        <s v="PAI-659202"/>
        <s v="FLO-780934"/>
        <s v="PAI-422344"/>
        <s v="PLU-443618"/>
        <s v="APP-158406"/>
        <s v="DRY-551924"/>
        <s v="DRY-542426"/>
        <s v="PLU-366212"/>
        <s v="OUT-899916"/>
        <s v="PAI-834833"/>
        <s v="DRY-312333"/>
        <s v="APP-166844"/>
        <s v="DRY-333655"/>
        <s v="ELE-726976"/>
        <s v="FLO-188542"/>
        <s v="APP-726372"/>
        <s v="DOO-907210"/>
        <s v="APP-432642"/>
        <s v="APP-442283"/>
        <s v="STO-181791"/>
        <s v="DOO-194074"/>
        <s v="STO-930512"/>
        <s v="DOO-697090"/>
        <s v="HVA-416847"/>
        <s v="STO-413306"/>
        <s v="LIG-868447"/>
        <s v="KIT-913704"/>
        <s v="DRY-193863"/>
        <s v="TOO-983928"/>
        <s v="PLU-292106"/>
        <s v="DRY-188829"/>
        <s v="LUM-689630"/>
        <s v="APP-960856"/>
        <s v="ELE-840519"/>
        <s v="TOO-923384"/>
        <s v="APP-352512"/>
        <s v="ELE-651664"/>
        <s v="APP-405459"/>
        <s v="FLO-636140"/>
        <s v="OUT-435061"/>
        <s v="KIT-892239"/>
        <s v="STO-128447"/>
        <s v="STO-981414"/>
        <s v="APP-950532"/>
        <s v="PAI-608092"/>
        <s v="TOO-767156"/>
        <s v="KIT-565718"/>
        <s v="LIG-583373"/>
        <s v="APP-974825"/>
        <s v="OUT-492682"/>
        <s v="DRY-209249"/>
        <s v="KIT-736222"/>
        <s v="LIG-291705"/>
        <s v="OUT-563342"/>
        <s v="PAI-119124"/>
        <s v="DOO-527191"/>
        <s v="LIG-442143"/>
        <s v="PLU-582613"/>
        <s v="OUT-540643"/>
        <s v="APP-133533"/>
        <s v="PLU-962091"/>
        <s v="TOO-620179"/>
        <s v="PAI-179725"/>
        <s v="HVA-576155"/>
        <s v="LIG-896406"/>
        <s v="LIG-558969"/>
        <s v="PLU-479324"/>
        <s v="DOO-463988"/>
        <s v="TOO-330636"/>
        <s v="PLU-649672"/>
        <s v="N/A" u="1"/>
      </sharedItems>
    </cacheField>
    <cacheField name="brand" numFmtId="0">
      <sharedItems count="23">
        <s v="Behr"/>
        <s v="Philips"/>
        <s v="Others"/>
        <s v="Makita"/>
        <s v="LG"/>
        <s v="Kobalt"/>
        <s v="Milwaukee"/>
        <s v="Toro"/>
        <s v="Whirlpool"/>
        <s v="DEWALT"/>
        <s v="Schlage"/>
        <s v="Husky"/>
        <s v="Samsung"/>
        <s v="Delta"/>
        <s v="GE"/>
        <s v="Rust-Oleum"/>
        <s v="Moen"/>
        <s v="Kwikset"/>
        <s v="Bosch"/>
        <s v="EGO"/>
        <s v="Glidden"/>
        <s v="Ryobi"/>
        <s v="N/A" u="1"/>
      </sharedItems>
    </cacheField>
    <cacheField name="unit_price" numFmtId="0">
      <sharedItems containsSemiMixedTypes="0" containsString="0" containsNumber="1" minValue="0.81" maxValue="4479.6400000000003"/>
    </cacheField>
    <cacheField name="quantity" numFmtId="0">
      <sharedItems containsSemiMixedTypes="0" containsString="0" containsNumber="1" containsInteger="1" minValue="1" maxValue="397"/>
    </cacheField>
    <cacheField name="bulk_discount_applied_%" numFmtId="0">
      <sharedItems containsSemiMixedTypes="0" containsString="0" containsNumber="1" containsInteger="1" minValue="0" maxValue="35" count="20">
        <n v="5"/>
        <n v="15"/>
        <n v="25"/>
        <n v="0"/>
        <n v="18"/>
        <n v="10"/>
        <n v="20"/>
        <n v="3"/>
        <n v="7"/>
        <n v="2"/>
        <n v="17"/>
        <n v="28"/>
        <n v="12"/>
        <n v="13"/>
        <n v="8"/>
        <n v="27"/>
        <n v="22"/>
        <n v="30"/>
        <n v="23"/>
        <n v="35"/>
      </sharedItems>
    </cacheField>
    <cacheField name="subtotal_before_discount" numFmtId="0">
      <sharedItems containsSemiMixedTypes="0" containsString="0" containsNumber="1" minValue="10.33" maxValue="377689"/>
    </cacheField>
    <cacheField name="total_after_discount" numFmtId="0">
      <sharedItems containsSemiMixedTypes="0" containsString="0" containsNumber="1" minValue="10.33" maxValue="302151.2"/>
    </cacheField>
    <cacheField name="Discount Amount" numFmtId="0">
      <sharedItems containsSemiMixedTypes="0" containsString="0" containsNumber="1" minValue="0" maxValue="75537.799999999988"/>
    </cacheField>
    <cacheField name="pro_program" numFmtId="0">
      <sharedItems count="9">
        <s v="Contractors' Warehouse CBC"/>
        <s v="Lowe's MVPs Pro Rewards"/>
        <s v="Ace Rewards"/>
        <s v="None"/>
        <s v="Do it Best Rewards"/>
        <s v="Home Depot Pro Xtra"/>
        <s v="Menards Contractor"/>
        <s v="Others"/>
        <s v="N/A" u="1"/>
      </sharedItems>
    </cacheField>
    <cacheField name="purchase_date" numFmtId="14">
      <sharedItems containsSemiMixedTypes="0" containsNonDate="0" containsDate="1" containsString="0" minDate="2024-02-15T14:10:42" maxDate="2025-08-07T22:11:32" count="2341">
        <d v="2024-09-10T02:15:59"/>
        <d v="2024-11-06T07:02:37"/>
        <d v="2024-05-16T12:50:33"/>
        <d v="2024-11-10T05:37:10"/>
        <d v="2024-07-24T16:02:53"/>
        <d v="2024-03-17T09:34:47"/>
        <d v="2025-07-23T18:36:47"/>
        <d v="2024-07-12T19:33:13"/>
        <d v="2024-05-16T17:05:00"/>
        <d v="2024-05-06T08:55:48"/>
        <d v="2024-02-27T04:13:06"/>
        <d v="2024-05-12T15:36:34"/>
        <d v="2024-09-19T01:17:34"/>
        <d v="2025-02-04T17:06:09"/>
        <d v="2024-09-21T09:19:29"/>
        <d v="2024-11-09T16:55:32"/>
        <d v="2024-06-04T13:55:09"/>
        <d v="2024-06-18T21:35:42"/>
        <d v="2025-06-30T04:55:46"/>
        <d v="2025-06-24T17:04:03"/>
        <d v="2025-03-07T11:38:48"/>
        <d v="2024-11-23T07:37:22"/>
        <d v="2024-11-05T17:11:56"/>
        <d v="2024-03-03T19:53:57"/>
        <d v="2025-07-21T12:20:52"/>
        <d v="2024-08-15T03:12:46"/>
        <d v="2024-04-04T00:53:21"/>
        <d v="2025-07-30T09:47:22"/>
        <d v="2024-12-03T11:44:10"/>
        <d v="2024-03-21T06:26:52"/>
        <d v="2024-04-03T04:45:35"/>
        <d v="2024-03-26T20:07:31"/>
        <d v="2024-06-15T18:44:19"/>
        <d v="2024-12-10T16:46:47"/>
        <d v="2024-08-28T07:32:48"/>
        <d v="2025-07-16T06:50:03"/>
        <d v="2025-06-04T19:45:00"/>
        <d v="2025-08-01T09:20:08"/>
        <d v="2025-06-30T09:55:35"/>
        <d v="2025-02-01T18:54:38"/>
        <d v="2025-03-04T00:36:54"/>
        <d v="2024-12-03T07:07:32"/>
        <d v="2024-09-15T06:45:48"/>
        <d v="2024-03-10T00:27:31"/>
        <d v="2025-07-05T13:12:08"/>
        <d v="2024-12-22T10:29:22"/>
        <d v="2024-03-26T05:13:51"/>
        <d v="2024-08-23T15:34:41"/>
        <d v="2024-03-26T15:38:18"/>
        <d v="2025-08-05T15:13:26"/>
        <d v="2024-12-27T21:16:28"/>
        <d v="2024-05-20T21:47:29"/>
        <d v="2025-06-29T22:26:57"/>
        <d v="2024-04-07T15:57:45"/>
        <d v="2024-03-20T21:00:30"/>
        <d v="2024-07-19T23:11:34"/>
        <d v="2024-09-15T16:02:26"/>
        <d v="2024-04-04T14:54:45"/>
        <d v="2024-03-30T10:15:55"/>
        <d v="2025-02-23T08:04:40"/>
        <d v="2024-07-18T22:05:45"/>
        <d v="2024-09-12T05:18:21"/>
        <d v="2025-04-04T13:22:23"/>
        <d v="2024-11-24T14:35:08"/>
        <d v="2024-03-25T22:51:04"/>
        <d v="2024-11-18T19:15:54"/>
        <d v="2024-11-14T20:45:27"/>
        <d v="2025-06-05T15:25:57"/>
        <d v="2024-04-03T09:56:22"/>
        <d v="2024-04-24T02:11:14"/>
        <d v="2025-07-17T09:45:04"/>
        <d v="2025-03-17T21:46:45"/>
        <d v="2024-08-18T14:22:34"/>
        <d v="2024-05-10T15:09:27"/>
        <d v="2025-02-18T23:13:46"/>
        <d v="2025-06-22T11:25:08"/>
        <d v="2024-05-09T02:46:07"/>
        <d v="2025-01-16T01:09:09"/>
        <d v="2024-11-08T05:20:17"/>
        <d v="2024-09-11T13:45:11"/>
        <d v="2024-10-16T05:08:56"/>
        <d v="2025-05-23T11:04:26"/>
        <d v="2024-05-12T10:57:19"/>
        <d v="2025-04-17T00:51:43"/>
        <d v="2024-05-04T16:49:26"/>
        <d v="2024-12-07T09:39:17"/>
        <d v="2025-04-02T01:59:20"/>
        <d v="2024-08-18T01:54:54"/>
        <d v="2024-07-12T00:18:44"/>
        <d v="2024-08-22T13:41:56"/>
        <d v="2024-03-15T09:55:56"/>
        <d v="2024-03-01T05:37:34"/>
        <d v="2024-06-14T03:32:39"/>
        <d v="2024-06-19T10:55:01"/>
        <d v="2024-10-29T19:28:57"/>
        <d v="2025-07-05T13:47:31"/>
        <d v="2025-06-24T21:20:25"/>
        <d v="2025-06-20T08:15:34"/>
        <d v="2025-07-18T13:49:09"/>
        <d v="2024-08-03T04:57:38"/>
        <d v="2024-03-23T08:52:05"/>
        <d v="2025-07-06T16:51:02"/>
        <d v="2025-08-03T15:40:49"/>
        <d v="2025-06-19T09:30:30"/>
        <d v="2025-05-22T04:30:11"/>
        <d v="2024-08-20T20:45:24"/>
        <d v="2024-08-26T14:02:54"/>
        <d v="2024-07-25T02:08:49"/>
        <d v="2024-05-23T14:37:14"/>
        <d v="2024-08-08T01:16:10"/>
        <d v="2024-02-23T20:11:06"/>
        <d v="2025-05-19T04:14:15"/>
        <d v="2025-07-08T05:23:17"/>
        <d v="2024-09-19T20:45:05"/>
        <d v="2025-07-08T09:41:01"/>
        <d v="2025-03-29T01:56:46"/>
        <d v="2024-11-22T00:58:42"/>
        <d v="2025-03-26T14:28:30"/>
        <d v="2024-04-01T17:37:43"/>
        <d v="2025-01-22T22:46:22"/>
        <d v="2025-06-22T14:48:32"/>
        <d v="2025-01-22T03:52:10"/>
        <d v="2025-05-05T11:09:05"/>
        <d v="2024-05-02T13:31:33"/>
        <d v="2024-04-25T03:07:34"/>
        <d v="2024-08-15T22:50:46"/>
        <d v="2025-01-09T01:04:03"/>
        <d v="2025-05-07T22:27:00"/>
        <d v="2025-02-05T03:36:06"/>
        <d v="2024-05-01T23:36:07"/>
        <d v="2025-03-03T22:03:58"/>
        <d v="2024-08-13T11:45:23"/>
        <d v="2024-05-18T11:04:39"/>
        <d v="2024-06-01T20:42:16"/>
        <d v="2024-03-26T19:39:13"/>
        <d v="2024-11-26T04:50:19"/>
        <d v="2024-04-16T14:57:25"/>
        <d v="2024-06-23T19:07:41"/>
        <d v="2025-02-14T16:43:02"/>
        <d v="2024-12-18T03:52:39"/>
        <d v="2025-08-07T10:51:43"/>
        <d v="2024-05-09T01:16:07"/>
        <d v="2025-04-24T12:12:16"/>
        <d v="2024-08-03T19:04:59"/>
        <d v="2025-01-04T06:01:37"/>
        <d v="2024-07-22T05:47:33"/>
        <d v="2025-01-27T07:23:40"/>
        <d v="2024-02-16T00:34:57"/>
        <d v="2024-08-10T13:41:43"/>
        <d v="2025-01-13T19:28:23"/>
        <d v="2024-04-25T08:50:09"/>
        <d v="2024-12-12T03:18:24"/>
        <d v="2025-04-14T19:15:13"/>
        <d v="2025-08-07T22:11:32"/>
        <d v="2024-04-12T20:50:33"/>
        <d v="2024-06-30T16:06:59"/>
        <d v="2024-09-09T17:49:46"/>
        <d v="2024-03-16T16:27:00"/>
        <d v="2025-03-20T03:54:05"/>
        <d v="2025-05-09T19:33:11"/>
        <d v="2025-07-09T21:40:15"/>
        <d v="2024-03-30T04:32:57"/>
        <d v="2024-05-13T23:06:20"/>
        <d v="2025-02-19T09:17:39"/>
        <d v="2024-02-19T23:01:52"/>
        <d v="2025-05-14T05:43:04"/>
        <d v="2024-03-02T09:13:00"/>
        <d v="2024-04-07T12:38:42"/>
        <d v="2025-03-07T20:18:24"/>
        <d v="2024-11-07T22:02:34"/>
        <d v="2024-02-29T16:42:17"/>
        <d v="2024-09-19T23:13:35"/>
        <d v="2024-05-05T01:29:13"/>
        <d v="2025-07-13T19:14:00"/>
        <d v="2025-07-27T18:36:05"/>
        <d v="2024-10-17T04:46:28"/>
        <d v="2024-05-13T15:58:09"/>
        <d v="2024-09-12T03:29:35"/>
        <d v="2025-06-17T08:23:00"/>
        <d v="2024-12-30T20:51:08"/>
        <d v="2025-01-23T13:08:45"/>
        <d v="2025-03-03T13:39:54"/>
        <d v="2024-05-23T16:29:01"/>
        <d v="2025-03-16T20:18:21"/>
        <d v="2024-11-13T19:31:15"/>
        <d v="2024-12-17T13:26:14"/>
        <d v="2024-10-09T04:18:43"/>
        <d v="2025-05-06T07:00:41"/>
        <d v="2025-04-30T12:12:50"/>
        <d v="2024-09-26T20:43:18"/>
        <d v="2025-04-24T23:28:47"/>
        <d v="2025-07-31T21:44:58"/>
        <d v="2024-04-29T10:21:34"/>
        <d v="2025-03-18T02:41:32"/>
        <d v="2024-09-28T10:52:35"/>
        <d v="2024-11-29T02:36:18"/>
        <d v="2025-04-04T08:53:50"/>
        <d v="2024-03-23T10:47:01"/>
        <d v="2024-12-15T02:38:22"/>
        <d v="2024-12-31T23:21:30"/>
        <d v="2025-03-11T03:45:28"/>
        <d v="2025-01-14T20:38:39"/>
        <d v="2025-08-01T23:58:32"/>
        <d v="2024-09-10T03:27:53"/>
        <d v="2024-09-10T21:48:39"/>
        <d v="2024-09-07T00:55:46"/>
        <d v="2024-03-05T00:00:22"/>
        <d v="2025-07-11T02:28:07"/>
        <d v="2025-05-13T15:46:44"/>
        <d v="2025-03-11T01:59:25"/>
        <d v="2025-06-21T13:51:00"/>
        <d v="2024-11-01T05:56:08"/>
        <d v="2025-04-15T00:12:42"/>
        <d v="2024-05-05T10:06:58"/>
        <d v="2025-08-03T12:11:53"/>
        <d v="2025-06-11T14:06:26"/>
        <d v="2024-10-19T12:54:02"/>
        <d v="2025-05-19T15:20:23"/>
        <d v="2024-05-29T18:05:34"/>
        <d v="2024-12-20T13:25:09"/>
        <d v="2025-01-10T10:38:13"/>
        <d v="2025-06-10T12:41:06"/>
        <d v="2024-04-25T04:42:04"/>
        <d v="2025-05-26T12:15:09"/>
        <d v="2025-02-11T11:58:19"/>
        <d v="2025-04-01T23:45:48"/>
        <d v="2025-01-14T12:12:17"/>
        <d v="2024-06-16T19:08:17"/>
        <d v="2025-06-17T15:03:54"/>
        <d v="2024-12-25T17:46:54"/>
        <d v="2024-09-13T02:37:54"/>
        <d v="2025-04-04T12:14:17"/>
        <d v="2024-10-16T07:37:57"/>
        <d v="2025-03-06T23:52:22"/>
        <d v="2025-05-25T23:25:25"/>
        <d v="2024-10-27T17:32:20"/>
        <d v="2025-01-30T22:07:35"/>
        <d v="2024-03-27T23:17:33"/>
        <d v="2024-07-23T14:08:41"/>
        <d v="2024-11-02T16:54:45"/>
        <d v="2025-01-06T20:04:53"/>
        <d v="2025-04-10T08:31:25"/>
        <d v="2024-11-29T13:10:34"/>
        <d v="2024-06-07T17:10:47"/>
        <d v="2024-05-23T15:10:45"/>
        <d v="2024-08-20T02:07:33"/>
        <d v="2024-04-22T05:56:53"/>
        <d v="2025-03-16T23:16:06"/>
        <d v="2024-07-07T03:28:11"/>
        <d v="2024-06-22T13:22:07"/>
        <d v="2024-11-22T20:27:04"/>
        <d v="2024-09-05T13:53:20"/>
        <d v="2024-10-14T14:38:19"/>
        <d v="2024-12-30T01:14:21"/>
        <d v="2025-07-11T14:04:25"/>
        <d v="2024-11-05T05:25:23"/>
        <d v="2025-05-04T10:40:12"/>
        <d v="2024-09-29T07:54:24"/>
        <d v="2024-06-02T21:39:27"/>
        <d v="2025-01-27T18:58:45"/>
        <d v="2024-08-29T20:29:30"/>
        <d v="2025-03-11T22:14:49"/>
        <d v="2024-03-30T11:50:36"/>
        <d v="2024-09-25T11:57:28"/>
        <d v="2024-05-14T10:20:21"/>
        <d v="2025-02-06T00:19:06"/>
        <d v="2025-06-19T01:21:54"/>
        <d v="2025-01-15T22:14:31"/>
        <d v="2025-02-15T17:28:28"/>
        <d v="2024-07-09T23:12:38"/>
        <d v="2025-06-25T23:41:33"/>
        <d v="2025-02-02T07:09:38"/>
        <d v="2025-01-13T16:01:46"/>
        <d v="2025-06-18T15:07:46"/>
        <d v="2024-08-18T19:52:42"/>
        <d v="2025-06-19T11:56:49"/>
        <d v="2025-02-28T22:45:29"/>
        <d v="2024-10-29T17:11:29"/>
        <d v="2025-04-01T01:51:24"/>
        <d v="2025-01-26T12:05:00"/>
        <d v="2024-05-22T07:01:51"/>
        <d v="2025-05-26T03:07:07"/>
        <d v="2025-04-21T13:51:47"/>
        <d v="2024-08-17T11:46:44"/>
        <d v="2024-03-31T05:50:43"/>
        <d v="2025-02-10T23:40:18"/>
        <d v="2024-03-29T06:03:53"/>
        <d v="2025-02-03T06:57:41"/>
        <d v="2024-12-29T05:32:33"/>
        <d v="2024-08-21T14:29:46"/>
        <d v="2024-08-16T19:07:33"/>
        <d v="2025-01-26T23:22:57"/>
        <d v="2024-06-22T10:25:32"/>
        <d v="2025-03-21T10:54:54"/>
        <d v="2024-06-26T09:39:47"/>
        <d v="2025-07-15T09:00:38"/>
        <d v="2024-06-13T01:54:24"/>
        <d v="2024-08-25T14:35:26"/>
        <d v="2024-07-09T10:53:50"/>
        <d v="2024-05-28T18:18:43"/>
        <d v="2025-04-28T14:36:45"/>
        <d v="2025-03-27T06:24:26"/>
        <d v="2025-05-06T13:03:28"/>
        <d v="2024-02-17T00:38:02"/>
        <d v="2025-05-01T22:52:39"/>
        <d v="2025-02-09T22:15:08"/>
        <d v="2024-07-13T02:29:34"/>
        <d v="2025-05-05T05:19:26"/>
        <d v="2025-04-03T06:59:56"/>
        <d v="2024-05-11T22:38:01"/>
        <d v="2024-12-12T06:55:31"/>
        <d v="2024-10-03T12:08:02"/>
        <d v="2024-04-16T10:54:38"/>
        <d v="2024-02-20T06:29:11"/>
        <d v="2024-09-20T10:19:45"/>
        <d v="2024-12-05T13:33:23"/>
        <d v="2024-12-02T02:12:56"/>
        <d v="2024-10-29T17:21:01"/>
        <d v="2024-06-01T02:35:31"/>
        <d v="2025-06-26T22:22:13"/>
        <d v="2025-08-05T07:52:57"/>
        <d v="2024-03-24T21:04:22"/>
        <d v="2025-04-04T01:58:09"/>
        <d v="2025-06-04T14:45:52"/>
        <d v="2025-03-11T01:39:32"/>
        <d v="2025-04-05T13:53:00"/>
        <d v="2024-04-28T22:27:43"/>
        <d v="2025-04-22T23:39:18"/>
        <d v="2024-06-11T03:22:32"/>
        <d v="2024-03-11T08:28:17"/>
        <d v="2025-05-10T04:03:13"/>
        <d v="2025-01-01T12:17:29"/>
        <d v="2025-02-28T02:20:08"/>
        <d v="2024-06-29T15:58:30"/>
        <d v="2024-05-17T00:36:51"/>
        <d v="2025-04-10T14:30:47"/>
        <d v="2025-01-11T18:50:33"/>
        <d v="2025-04-15T11:25:21"/>
        <d v="2025-03-02T06:13:52"/>
        <d v="2024-12-26T22:18:01"/>
        <d v="2024-10-14T09:02:10"/>
        <d v="2024-05-14T17:43:38"/>
        <d v="2024-06-05T09:07:35"/>
        <d v="2024-12-06T22:57:45"/>
        <d v="2024-06-06T15:51:53"/>
        <d v="2025-07-12T06:50:20"/>
        <d v="2024-02-21T12:28:47"/>
        <d v="2024-02-17T18:39:51"/>
        <d v="2024-11-26T07:59:43"/>
        <d v="2025-02-23T11:53:55"/>
        <d v="2025-06-24T01:32:27"/>
        <d v="2025-03-22T08:07:04"/>
        <d v="2025-05-26T21:30:41"/>
        <d v="2024-02-19T00:32:38"/>
        <d v="2025-01-24T00:25:41"/>
        <d v="2024-10-03T19:38:23"/>
        <d v="2024-12-31T16:32:22"/>
        <d v="2025-04-22T06:30:53"/>
        <d v="2025-07-25T23:15:10"/>
        <d v="2024-10-25T00:55:32"/>
        <d v="2025-05-05T05:53:18"/>
        <d v="2024-06-17T18:27:10"/>
        <d v="2024-07-21T19:13:50"/>
        <d v="2024-11-06T22:57:49"/>
        <d v="2024-12-20T08:59:57"/>
        <d v="2024-10-23T00:57:49"/>
        <d v="2025-03-08T01:02:08"/>
        <d v="2024-05-05T09:36:23"/>
        <d v="2024-08-29T19:41:09"/>
        <d v="2025-01-14T13:20:12"/>
        <d v="2025-01-03T10:48:53"/>
        <d v="2024-09-24T02:55:06"/>
        <d v="2024-02-26T19:32:06"/>
        <d v="2025-04-16T16:17:27"/>
        <d v="2024-06-04T02:32:32"/>
        <d v="2024-09-30T16:20:38"/>
        <d v="2025-07-15T09:04:22"/>
        <d v="2024-03-07T10:55:50"/>
        <d v="2025-06-10T01:33:32"/>
        <d v="2024-04-04T05:01:00"/>
        <d v="2025-06-12T21:16:44"/>
        <d v="2024-03-01T18:03:24"/>
        <d v="2024-10-26T20:26:22"/>
        <d v="2024-08-18T12:14:04"/>
        <d v="2024-07-17T16:04:23"/>
        <d v="2024-09-20T19:25:42"/>
        <d v="2025-02-17T09:29:48"/>
        <d v="2024-10-31T16:37:17"/>
        <d v="2024-12-13T18:45:55"/>
        <d v="2024-06-28T02:54:13"/>
        <d v="2025-05-16T07:52:13"/>
        <d v="2025-06-21T13:12:34"/>
        <d v="2024-06-04T13:20:06"/>
        <d v="2024-07-29T06:23:23"/>
        <d v="2024-03-23T18:06:32"/>
        <d v="2025-05-20T17:54:22"/>
        <d v="2024-12-20T22:12:54"/>
        <d v="2025-03-14T03:47:42"/>
        <d v="2024-07-24T17:56:31"/>
        <d v="2025-03-27T23:14:09"/>
        <d v="2025-05-06T23:19:52"/>
        <d v="2025-05-17T02:41:52"/>
        <d v="2025-06-24T11:31:13"/>
        <d v="2025-05-06T02:00:36"/>
        <d v="2025-03-08T03:44:57"/>
        <d v="2024-07-07T16:58:39"/>
        <d v="2024-06-08T16:44:44"/>
        <d v="2025-06-01T03:59:25"/>
        <d v="2024-08-13T15:34:59"/>
        <d v="2024-10-27T19:08:55"/>
        <d v="2025-05-13T17:18:36"/>
        <d v="2024-10-22T00:26:36"/>
        <d v="2025-06-29T08:34:05"/>
        <d v="2025-07-11T23:19:25"/>
        <d v="2024-03-15T19:04:13"/>
        <d v="2024-11-16T03:17:59"/>
        <d v="2024-08-14T06:06:51"/>
        <d v="2025-03-16T12:26:00"/>
        <d v="2025-04-18T07:18:05"/>
        <d v="2024-03-10T19:46:03"/>
        <d v="2024-04-30T14:12:05"/>
        <d v="2024-10-13T20:57:18"/>
        <d v="2025-03-18T02:15:57"/>
        <d v="2024-10-09T19:51:06"/>
        <d v="2024-03-04T19:02:25"/>
        <d v="2024-08-28T11:56:12"/>
        <d v="2025-02-24T06:22:57"/>
        <d v="2025-03-26T15:59:44"/>
        <d v="2024-11-28T21:12:34"/>
        <d v="2025-01-03T20:12:20"/>
        <d v="2025-05-30T22:24:31"/>
        <d v="2024-03-17T16:15:42"/>
        <d v="2024-10-17T23:40:37"/>
        <d v="2024-03-05T20:15:39"/>
        <d v="2024-06-26T20:55:37"/>
        <d v="2024-06-14T19:46:21"/>
        <d v="2024-05-14T17:03:12"/>
        <d v="2024-10-08T10:01:57"/>
        <d v="2024-10-25T09:50:21"/>
        <d v="2024-08-19T12:01:12"/>
        <d v="2024-08-23T22:44:05"/>
        <d v="2025-02-19T17:13:37"/>
        <d v="2025-03-04T19:41:22"/>
        <d v="2024-04-14T17:27:29"/>
        <d v="2025-03-07T23:11:57"/>
        <d v="2024-09-16T11:10:51"/>
        <d v="2024-07-14T07:45:57"/>
        <d v="2024-05-08T21:29:46"/>
        <d v="2024-05-21T20:58:44"/>
        <d v="2024-09-19T23:09:06"/>
        <d v="2024-08-22T20:24:08"/>
        <d v="2024-10-25T19:16:55"/>
        <d v="2024-03-17T08:17:44"/>
        <d v="2025-04-21T05:40:12"/>
        <d v="2024-06-23T08:31:54"/>
        <d v="2025-03-13T06:28:12"/>
        <d v="2025-05-18T04:01:32"/>
        <d v="2024-08-15T14:37:32"/>
        <d v="2025-05-11T01:31:39"/>
        <d v="2024-08-14T17:36:58"/>
        <d v="2025-05-04T09:00:08"/>
        <d v="2024-04-07T11:42:03"/>
        <d v="2025-02-01T13:49:54"/>
        <d v="2024-12-11T04:43:51"/>
        <d v="2025-04-14T09:02:28"/>
        <d v="2025-01-13T21:51:57"/>
        <d v="2024-12-04T20:39:28"/>
        <d v="2025-01-27T12:50:30"/>
        <d v="2024-04-18T03:48:11"/>
        <d v="2025-01-02T00:10:26"/>
        <d v="2024-12-26T01:49:37"/>
        <d v="2024-10-16T11:21:51"/>
        <d v="2025-08-04T04:39:28"/>
        <d v="2024-07-15T03:15:36"/>
        <d v="2024-06-28T05:08:49"/>
        <d v="2025-01-16T10:42:53"/>
        <d v="2025-05-09T19:22:24"/>
        <d v="2024-11-07T19:50:56"/>
        <d v="2024-08-29T23:14:09"/>
        <d v="2024-03-16T21:11:57"/>
        <d v="2025-05-11T04:46:03"/>
        <d v="2024-05-24T06:22:44"/>
        <d v="2024-06-11T13:44:49"/>
        <d v="2024-12-18T19:10:28"/>
        <d v="2025-02-08T05:15:40"/>
        <d v="2024-05-27T03:04:01"/>
        <d v="2024-07-12T16:02:28"/>
        <d v="2024-04-22T06:40:35"/>
        <d v="2025-08-07T15:43:38"/>
        <d v="2025-04-25T08:33:27"/>
        <d v="2025-04-03T01:37:27"/>
        <d v="2024-12-29T00:45:02"/>
        <d v="2025-03-02T15:24:13"/>
        <d v="2025-02-12T20:22:01"/>
        <d v="2024-03-12T19:27:09"/>
        <d v="2025-03-20T06:30:25"/>
        <d v="2024-11-14T10:51:59"/>
        <d v="2024-11-28T01:36:59"/>
        <d v="2024-11-28T12:24:13"/>
        <d v="2024-05-08T13:02:40"/>
        <d v="2025-02-13T02:00:00"/>
        <d v="2025-07-18T11:08:40"/>
        <d v="2025-05-24T11:55:12"/>
        <d v="2025-05-31T02:36:52"/>
        <d v="2024-05-21T23:22:48"/>
        <d v="2024-06-11T01:35:34"/>
        <d v="2025-01-13T00:30:31"/>
        <d v="2025-02-06T01:02:23"/>
        <d v="2024-07-09T10:36:37"/>
        <d v="2025-04-25T14:17:43"/>
        <d v="2024-05-11T02:02:07"/>
        <d v="2024-07-04T06:34:52"/>
        <d v="2024-12-23T16:36:37"/>
        <d v="2025-02-09T10:51:50"/>
        <d v="2024-09-30T00:59:28"/>
        <d v="2025-02-23T04:52:06"/>
        <d v="2024-06-21T23:54:18"/>
        <d v="2025-05-21T06:00:55"/>
        <d v="2024-06-28T21:19:13"/>
        <d v="2024-07-25T12:10:18"/>
        <d v="2024-11-30T11:56:22"/>
        <d v="2024-06-10T14:05:27"/>
        <d v="2025-06-18T01:27:55"/>
        <d v="2025-01-11T10:12:56"/>
        <d v="2024-11-17T05:53:02"/>
        <d v="2025-01-03T17:16:02"/>
        <d v="2025-05-13T05:15:49"/>
        <d v="2025-04-21T12:42:37"/>
        <d v="2024-08-21T16:19:49"/>
        <d v="2024-10-21T00:25:54"/>
        <d v="2024-10-28T19:48:36"/>
        <d v="2024-03-28T17:33:41"/>
        <d v="2024-07-04T10:05:16"/>
        <d v="2024-11-12T11:43:59"/>
        <d v="2024-10-08T07:04:11"/>
        <d v="2024-03-15T10:36:43"/>
        <d v="2024-07-24T09:09:20"/>
        <d v="2025-07-27T08:05:51"/>
        <d v="2024-05-23T21:15:57"/>
        <d v="2025-06-20T11:38:29"/>
        <d v="2025-01-16T17:29:37"/>
        <d v="2024-07-28T18:58:39"/>
        <d v="2024-03-03T06:45:29"/>
        <d v="2024-08-31T20:07:11"/>
        <d v="2025-07-28T17:16:40"/>
        <d v="2024-10-25T01:49:01"/>
        <d v="2025-01-17T20:08:21"/>
        <d v="2024-05-20T02:21:13"/>
        <d v="2025-02-09T01:52:17"/>
        <d v="2024-06-15T12:03:57"/>
        <d v="2024-09-14T19:29:03"/>
        <d v="2024-09-03T05:24:58"/>
        <d v="2024-02-26T13:06:24"/>
        <d v="2024-05-16T10:41:33"/>
        <d v="2025-07-11T02:05:59"/>
        <d v="2025-06-09T10:31:15"/>
        <d v="2024-10-17T07:32:25"/>
        <d v="2024-03-29T02:21:04"/>
        <d v="2025-02-09T07:44:18"/>
        <d v="2025-04-07T11:18:51"/>
        <d v="2024-08-30T04:31:33"/>
        <d v="2024-05-30T22:58:51"/>
        <d v="2024-10-09T03:32:05"/>
        <d v="2024-12-26T22:51:40"/>
        <d v="2024-03-23T04:41:19"/>
        <d v="2024-03-17T17:44:20"/>
        <d v="2025-05-25T05:35:35"/>
        <d v="2025-07-25T12:51:38"/>
        <d v="2025-03-17T19:51:37"/>
        <d v="2024-10-21T12:21:14"/>
        <d v="2025-04-18T00:45:50"/>
        <d v="2025-03-17T22:34:24"/>
        <d v="2024-08-22T19:51:21"/>
        <d v="2025-02-09T13:28:17"/>
        <d v="2025-01-19T10:55:24"/>
        <d v="2024-11-16T19:22:09"/>
        <d v="2025-07-27T03:56:18"/>
        <d v="2025-01-21T00:54:19"/>
        <d v="2024-10-19T16:58:41"/>
        <d v="2025-04-05T17:06:44"/>
        <d v="2024-10-30T18:37:18"/>
        <d v="2024-11-10T23:53:46"/>
        <d v="2024-07-31T01:57:41"/>
        <d v="2025-02-21T20:23:14"/>
        <d v="2025-03-11T03:54:46"/>
        <d v="2025-07-09T13:11:59"/>
        <d v="2025-07-28T00:57:12"/>
        <d v="2025-05-16T23:51:15"/>
        <d v="2025-03-11T13:20:14"/>
        <d v="2024-02-26T23:31:52"/>
        <d v="2025-02-05T14:18:14"/>
        <d v="2025-02-21T14:28:02"/>
        <d v="2025-07-22T12:11:45"/>
        <d v="2024-05-07T04:23:28"/>
        <d v="2024-07-18T04:09:01"/>
        <d v="2025-02-19T14:28:05"/>
        <d v="2025-03-06T08:17:34"/>
        <d v="2025-05-24T05:19:57"/>
        <d v="2025-05-03T20:49:39"/>
        <d v="2025-06-13T14:03:00"/>
        <d v="2024-12-20T13:39:52"/>
        <d v="2024-11-08T21:37:23"/>
        <d v="2025-04-14T05:21:56"/>
        <d v="2024-04-21T18:13:55"/>
        <d v="2024-12-19T01:51:18"/>
        <d v="2024-10-28T18:46:01"/>
        <d v="2025-03-14T10:46:31"/>
        <d v="2025-02-17T04:23:17"/>
        <d v="2025-03-14T09:05:28"/>
        <d v="2025-01-04T09:58:00"/>
        <d v="2024-05-10T08:39:44"/>
        <d v="2025-05-13T23:11:35"/>
        <d v="2024-12-06T13:47:28"/>
        <d v="2024-08-28T16:55:05"/>
        <d v="2025-05-13T02:10:58"/>
        <d v="2024-09-05T08:27:14"/>
        <d v="2024-11-27T07:56:27"/>
        <d v="2025-07-27T01:25:32"/>
        <d v="2025-04-23T04:58:02"/>
        <d v="2024-12-31T02:00:25"/>
        <d v="2024-05-11T11:47:00"/>
        <d v="2024-04-23T21:56:27"/>
        <d v="2024-06-06T12:53:50"/>
        <d v="2025-06-09T12:49:24"/>
        <d v="2025-06-29T23:00:09"/>
        <d v="2025-04-02T06:57:59"/>
        <d v="2024-12-01T03:50:20"/>
        <d v="2024-07-21T10:08:52"/>
        <d v="2024-06-27T12:07:33"/>
        <d v="2025-04-12T05:03:28"/>
        <d v="2024-11-12T09:00:31"/>
        <d v="2025-07-24T06:40:21"/>
        <d v="2025-06-04T19:24:30"/>
        <d v="2024-03-04T17:52:02"/>
        <d v="2025-01-21T21:07:18"/>
        <d v="2024-11-15T18:28:21"/>
        <d v="2025-05-02T22:40:21"/>
        <d v="2025-06-21T19:56:19"/>
        <d v="2024-07-22T17:02:27"/>
        <d v="2025-07-03T20:24:50"/>
        <d v="2025-05-28T16:36:28"/>
        <d v="2025-04-28T12:37:17"/>
        <d v="2025-07-10T05:28:01"/>
        <d v="2024-04-27T17:41:39"/>
        <d v="2024-06-12T06:56:53"/>
        <d v="2025-07-06T10:40:48"/>
        <d v="2025-03-28T21:16:19"/>
        <d v="2025-04-06T09:10:47"/>
        <d v="2024-06-22T18:23:39"/>
        <d v="2024-07-26T12:57:22"/>
        <d v="2024-08-27T02:59:51"/>
        <d v="2025-07-23T08:15:19"/>
        <d v="2024-05-18T10:54:32"/>
        <d v="2025-01-09T09:54:43"/>
        <d v="2024-03-02T12:55:42"/>
        <d v="2024-10-24T04:58:13"/>
        <d v="2025-02-28T19:33:06"/>
        <d v="2025-06-24T11:08:39"/>
        <d v="2025-04-27T14:49:30"/>
        <d v="2024-12-19T12:22:50"/>
        <d v="2024-11-20T21:28:25"/>
        <d v="2024-06-03T03:27:49"/>
        <d v="2024-04-19T01:52:47"/>
        <d v="2024-10-24T01:31:13"/>
        <d v="2024-10-17T20:58:58"/>
        <d v="2024-10-17T11:13:51"/>
        <d v="2024-05-05T22:05:10"/>
        <d v="2024-09-12T08:29:54"/>
        <d v="2025-01-04T02:06:34"/>
        <d v="2024-09-09T22:01:36"/>
        <d v="2024-05-02T19:00:02"/>
        <d v="2024-09-05T15:00:32"/>
        <d v="2024-03-01T00:44:56"/>
        <d v="2024-10-09T18:02:11"/>
        <d v="2024-03-17T22:21:23"/>
        <d v="2025-01-15T07:46:11"/>
        <d v="2025-05-05T12:58:00"/>
        <d v="2025-02-14T04:48:29"/>
        <d v="2024-04-29T15:55:42"/>
        <d v="2024-12-11T17:54:28"/>
        <d v="2024-05-16T09:10:59"/>
        <d v="2024-03-30T07:55:05"/>
        <d v="2025-06-24T01:13:26"/>
        <d v="2025-03-22T03:44:47"/>
        <d v="2024-02-16T05:56:39"/>
        <d v="2024-06-21T13:26:05"/>
        <d v="2025-02-26T22:21:25"/>
        <d v="2025-06-19T09:16:01"/>
        <d v="2024-05-20T05:35:58"/>
        <d v="2024-07-08T15:29:42"/>
        <d v="2025-06-12T22:24:39"/>
        <d v="2024-03-11T11:34:02"/>
        <d v="2025-07-27T08:50:51"/>
        <d v="2025-01-08T15:28:07"/>
        <d v="2024-04-25T15:37:10"/>
        <d v="2025-04-27T12:37:15"/>
        <d v="2024-12-18T04:51:10"/>
        <d v="2025-03-26T21:01:56"/>
        <d v="2025-07-19T06:41:17"/>
        <d v="2024-04-03T10:15:09"/>
        <d v="2025-05-19T12:18:34"/>
        <d v="2024-10-26T02:35:05"/>
        <d v="2025-06-10T10:53:19"/>
        <d v="2024-02-28T11:41:02"/>
        <d v="2024-02-29T09:57:15"/>
        <d v="2025-05-04T10:32:53"/>
        <d v="2024-04-05T11:59:31"/>
        <d v="2024-09-19T07:33:59"/>
        <d v="2024-03-10T06:55:35"/>
        <d v="2024-06-30T11:51:43"/>
        <d v="2024-12-11T04:13:19"/>
        <d v="2025-03-02T12:02:59"/>
        <d v="2024-10-29T12:14:05"/>
        <d v="2024-07-30T22:49:25"/>
        <d v="2024-06-30T05:34:14"/>
        <d v="2024-09-05T10:57:08"/>
        <d v="2024-07-08T10:37:54"/>
        <d v="2024-12-07T23:51:20"/>
        <d v="2024-08-18T13:09:11"/>
        <d v="2025-03-26T02:04:37"/>
        <d v="2024-07-15T13:18:48"/>
        <d v="2024-03-09T03:12:06"/>
        <d v="2024-03-04T01:44:15"/>
        <d v="2025-02-01T23:19:11"/>
        <d v="2024-02-17T12:25:35"/>
        <d v="2024-04-18T01:41:59"/>
        <d v="2025-06-26T04:56:24"/>
        <d v="2024-02-29T22:27:19"/>
        <d v="2025-04-29T21:02:26"/>
        <d v="2025-05-11T14:48:27"/>
        <d v="2025-05-29T06:33:03"/>
        <d v="2024-03-20T01:20:05"/>
        <d v="2025-06-02T01:21:13"/>
        <d v="2025-02-10T16:37:24"/>
        <d v="2025-03-03T23:17:57"/>
        <d v="2024-05-13T16:34:35"/>
        <d v="2024-06-09T22:22:12"/>
        <d v="2024-11-28T07:06:43"/>
        <d v="2024-03-27T20:59:34"/>
        <d v="2024-10-29T04:21:45"/>
        <d v="2025-03-07T12:20:34"/>
        <d v="2024-08-28T09:41:07"/>
        <d v="2024-10-05T07:38:32"/>
        <d v="2024-11-05T14:58:11"/>
        <d v="2024-09-17T00:48:30"/>
        <d v="2025-05-01T03:03:35"/>
        <d v="2024-11-09T10:23:26"/>
        <d v="2025-06-20T00:17:10"/>
        <d v="2025-06-22T04:44:50"/>
        <d v="2024-11-03T16:02:18"/>
        <d v="2025-06-11T11:46:06"/>
        <d v="2025-01-04T19:26:15"/>
        <d v="2025-05-14T05:38:24"/>
        <d v="2024-11-16T06:58:54"/>
        <d v="2024-07-19T03:47:06"/>
        <d v="2024-12-31T11:01:00"/>
        <d v="2024-05-11T16:09:16"/>
        <d v="2024-04-15T03:50:25"/>
        <d v="2025-07-29T11:23:35"/>
        <d v="2024-10-03T06:53:47"/>
        <d v="2024-09-07T14:33:58"/>
        <d v="2024-09-13T18:25:34"/>
        <d v="2025-07-27T09:47:40"/>
        <d v="2024-10-17T10:19:22"/>
        <d v="2025-05-24T16:54:02"/>
        <d v="2024-02-27T17:50:45"/>
        <d v="2024-10-10T23:18:39"/>
        <d v="2025-05-23T07:04:33"/>
        <d v="2025-05-19T20:30:13"/>
        <d v="2024-07-20T08:14:02"/>
        <d v="2024-10-10T12:57:16"/>
        <d v="2024-04-10T12:11:09"/>
        <d v="2025-05-23T00:22:32"/>
        <d v="2025-05-28T12:50:25"/>
        <d v="2025-02-23T02:25:00"/>
        <d v="2025-06-20T08:11:33"/>
        <d v="2025-01-11T02:15:40"/>
        <d v="2025-06-22T12:52:50"/>
        <d v="2024-08-29T08:16:44"/>
        <d v="2025-03-07T10:37:54"/>
        <d v="2025-03-02T08:19:26"/>
        <d v="2025-07-02T19:29:20"/>
        <d v="2024-08-28T23:17:46"/>
        <d v="2024-08-31T16:01:34"/>
        <d v="2024-07-21T08:13:32"/>
        <d v="2024-09-13T11:07:03"/>
        <d v="2024-03-28T07:38:52"/>
        <d v="2025-01-25T12:32:40"/>
        <d v="2025-05-01T04:44:07"/>
        <d v="2025-06-05T20:51:09"/>
        <d v="2024-12-22T06:29:00"/>
        <d v="2024-12-09T02:08:51"/>
        <d v="2024-07-30T07:18:19"/>
        <d v="2025-06-10T16:48:12"/>
        <d v="2024-04-24T16:50:41"/>
        <d v="2025-04-08T20:34:27"/>
        <d v="2025-07-06T20:10:49"/>
        <d v="2025-06-13T23:10:09"/>
        <d v="2024-08-19T23:41:22"/>
        <d v="2025-01-14T19:59:51"/>
        <d v="2025-05-21T08:05:49"/>
        <d v="2024-05-06T10:14:31"/>
        <d v="2025-02-20T12:36:36"/>
        <d v="2025-01-23T08:45:29"/>
        <d v="2024-10-23T23:10:31"/>
        <d v="2024-05-14T11:15:55"/>
        <d v="2025-04-10T13:19:57"/>
        <d v="2024-09-04T10:33:01"/>
        <d v="2024-08-13T03:09:08"/>
        <d v="2025-01-16T07:28:56"/>
        <d v="2024-12-22T22:48:54"/>
        <d v="2025-02-15T22:51:34"/>
        <d v="2025-03-20T08:57:02"/>
        <d v="2024-04-19T01:43:13"/>
        <d v="2024-07-13T14:43:37"/>
        <d v="2024-06-27T20:28:44"/>
        <d v="2025-01-17T21:17:33"/>
        <d v="2024-05-29T13:42:49"/>
        <d v="2024-10-16T21:51:26"/>
        <d v="2024-12-18T10:44:01"/>
        <d v="2024-05-10T21:03:49"/>
        <d v="2025-04-13T14:39:20"/>
        <d v="2025-05-18T07:33:22"/>
        <d v="2025-07-26T13:28:21"/>
        <d v="2025-01-28T03:21:08"/>
        <d v="2025-05-29T18:54:11"/>
        <d v="2024-08-28T23:38:01"/>
        <d v="2024-10-12T17:50:47"/>
        <d v="2024-06-06T03:24:22"/>
        <d v="2024-12-11T12:43:14"/>
        <d v="2024-08-09T10:31:12"/>
        <d v="2024-08-17T01:08:34"/>
        <d v="2024-11-21T12:54:27"/>
        <d v="2025-04-17T11:44:05"/>
        <d v="2024-06-26T02:17:07"/>
        <d v="2024-06-19T09:22:24"/>
        <d v="2025-02-09T22:27:52"/>
        <d v="2024-12-08T01:50:43"/>
        <d v="2025-04-24T08:36:41"/>
        <d v="2024-07-06T08:46:38"/>
        <d v="2024-05-05T11:06:26"/>
        <d v="2024-10-17T17:18:53"/>
        <d v="2024-03-29T21:26:36"/>
        <d v="2024-07-02T19:30:56"/>
        <d v="2025-07-27T08:04:53"/>
        <d v="2025-01-02T12:38:45"/>
        <d v="2024-12-14T15:32:40"/>
        <d v="2025-02-24T21:01:19"/>
        <d v="2024-04-11T01:25:33"/>
        <d v="2024-08-22T07:13:40"/>
        <d v="2025-06-26T06:32:23"/>
        <d v="2024-06-05T01:25:19"/>
        <d v="2025-02-05T18:05:03"/>
        <d v="2025-07-14T13:54:24"/>
        <d v="2024-08-24T16:50:53"/>
        <d v="2024-02-25T12:26:15"/>
        <d v="2024-10-10T01:24:33"/>
        <d v="2024-05-31T23:54:14"/>
        <d v="2024-08-02T18:21:56"/>
        <d v="2024-12-02T00:17:05"/>
        <d v="2024-11-01T03:07:32"/>
        <d v="2025-03-10T13:46:48"/>
        <d v="2024-07-02T13:39:34"/>
        <d v="2025-07-25T11:59:47"/>
        <d v="2024-04-05T04:53:11"/>
        <d v="2025-05-17T19:54:28"/>
        <d v="2024-05-01T04:53:26"/>
        <d v="2025-06-27T03:05:46"/>
        <d v="2025-03-17T19:25:07"/>
        <d v="2025-07-25T08:07:12"/>
        <d v="2025-05-19T09:43:00"/>
        <d v="2024-11-25T07:30:19"/>
        <d v="2025-02-26T12:41:23"/>
        <d v="2024-10-18T15:47:58"/>
        <d v="2024-12-04T00:22:34"/>
        <d v="2025-04-17T11:24:36"/>
        <d v="2024-02-24T21:01:29"/>
        <d v="2024-06-26T03:56:56"/>
        <d v="2024-02-22T20:51:09"/>
        <d v="2025-01-24T19:45:30"/>
        <d v="2024-12-21T22:23:16"/>
        <d v="2024-03-01T13:38:08"/>
        <d v="2024-06-07T05:42:38"/>
        <d v="2024-05-19T11:13:48"/>
        <d v="2025-03-26T22:27:33"/>
        <d v="2024-05-24T03:09:21"/>
        <d v="2024-10-26T05:18:17"/>
        <d v="2024-09-29T02:34:15"/>
        <d v="2024-09-11T11:14:54"/>
        <d v="2024-08-05T19:41:51"/>
        <d v="2024-12-08T15:00:38"/>
        <d v="2025-02-11T05:48:23"/>
        <d v="2024-10-19T15:45:17"/>
        <d v="2024-12-12T04:12:05"/>
        <d v="2025-07-11T00:10:19"/>
        <d v="2024-10-01T06:37:41"/>
        <d v="2025-05-18T18:02:27"/>
        <d v="2024-05-17T06:56:12"/>
        <d v="2025-02-11T17:12:41"/>
        <d v="2024-05-27T16:28:42"/>
        <d v="2025-04-22T17:40:42"/>
        <d v="2025-01-01T11:13:16"/>
        <d v="2024-10-12T13:22:58"/>
        <d v="2024-06-04T08:38:47"/>
        <d v="2025-01-02T23:09:22"/>
        <d v="2024-11-08T05:41:49"/>
        <d v="2025-08-02T06:10:17"/>
        <d v="2024-07-06T17:46:47"/>
        <d v="2025-01-08T15:09:06"/>
        <d v="2025-03-21T14:57:29"/>
        <d v="2024-07-20T01:40:14"/>
        <d v="2025-06-19T10:27:02"/>
        <d v="2024-09-22T00:38:14"/>
        <d v="2025-05-20T12:42:58"/>
        <d v="2024-03-13T10:56:01"/>
        <d v="2024-08-14T02:36:06"/>
        <d v="2024-06-12T12:02:28"/>
        <d v="2025-01-10T17:38:12"/>
        <d v="2024-10-02T04:25:11"/>
        <d v="2025-06-01T14:55:31"/>
        <d v="2025-07-13T19:04:58"/>
        <d v="2024-07-04T04:41:23"/>
        <d v="2024-03-12T07:45:17"/>
        <d v="2024-03-20T19:15:18"/>
        <d v="2025-03-04T15:39:25"/>
        <d v="2025-03-26T20:25:21"/>
        <d v="2025-07-03T23:08:41"/>
        <d v="2024-03-21T09:35:49"/>
        <d v="2025-05-12T16:54:42"/>
        <d v="2025-04-09T21:35:48"/>
        <d v="2025-07-28T14:12:38"/>
        <d v="2024-09-30T19:33:54"/>
        <d v="2025-08-01T23:35:50"/>
        <d v="2024-08-19T07:31:48"/>
        <d v="2024-10-25T04:11:05"/>
        <d v="2025-02-25T00:12:31"/>
        <d v="2025-03-18T08:39:11"/>
        <d v="2025-06-09T03:11:24"/>
        <d v="2024-04-04T13:27:35"/>
        <d v="2025-04-02T02:15:11"/>
        <d v="2024-10-10T12:42:05"/>
        <d v="2024-02-22T09:59:40"/>
        <d v="2024-11-30T08:15:18"/>
        <d v="2025-01-29T10:48:49"/>
        <d v="2024-12-27T04:06:56"/>
        <d v="2025-01-30T16:47:21"/>
        <d v="2025-05-10T12:24:15"/>
        <d v="2025-01-03T16:16:17"/>
        <d v="2024-04-05T06:20:02"/>
        <d v="2024-04-05T07:53:57"/>
        <d v="2024-07-11T08:24:11"/>
        <d v="2024-03-20T06:24:22"/>
        <d v="2025-02-04T15:40:45"/>
        <d v="2024-09-26T11:00:10"/>
        <d v="2024-07-02T07:36:51"/>
        <d v="2025-04-02T11:10:57"/>
        <d v="2025-02-13T21:09:18"/>
        <d v="2024-12-05T11:12:36"/>
        <d v="2024-03-17T17:04:18"/>
        <d v="2025-06-03T16:23:41"/>
        <d v="2025-05-30T18:00:52"/>
        <d v="2024-07-19T09:33:02"/>
        <d v="2024-05-18T11:03:10"/>
        <d v="2024-06-12T03:19:05"/>
        <d v="2025-02-03T19:51:28"/>
        <d v="2024-04-18T08:41:18"/>
        <d v="2024-02-24T13:52:38"/>
        <d v="2024-06-20T08:51:54"/>
        <d v="2024-10-14T06:51:32"/>
        <d v="2024-08-18T21:07:28"/>
        <d v="2024-08-07T21:39:39"/>
        <d v="2025-01-10T15:02:46"/>
        <d v="2025-07-10T16:07:53"/>
        <d v="2025-06-24T21:30:26"/>
        <d v="2024-05-16T06:10:25"/>
        <d v="2024-09-21T23:23:38"/>
        <d v="2025-05-29T09:34:50"/>
        <d v="2025-01-04T01:20:10"/>
        <d v="2024-10-21T12:39:40"/>
        <d v="2024-04-17T09:36:54"/>
        <d v="2025-04-28T17:56:34"/>
        <d v="2025-03-30T02:54:35"/>
        <d v="2024-03-29T15:20:21"/>
        <d v="2025-07-06T02:22:34"/>
        <d v="2024-06-12T19:36:13"/>
        <d v="2025-01-28T17:11:17"/>
        <d v="2024-04-20T13:43:40"/>
        <d v="2025-08-07T05:19:19"/>
        <d v="2024-04-13T09:25:58"/>
        <d v="2024-11-12T21:47:47"/>
        <d v="2025-02-21T14:45:33"/>
        <d v="2024-06-16T16:15:21"/>
        <d v="2025-07-27T20:56:38"/>
        <d v="2024-07-23T01:07:02"/>
        <d v="2025-04-16T01:28:22"/>
        <d v="2025-05-28T09:19:34"/>
        <d v="2024-06-01T18:00:05"/>
        <d v="2025-07-09T04:15:51"/>
        <d v="2024-10-12T02:57:53"/>
        <d v="2024-05-06T10:00:11"/>
        <d v="2025-06-22T15:45:18"/>
        <d v="2025-02-18T06:25:50"/>
        <d v="2025-08-05T01:07:20"/>
        <d v="2024-05-12T21:52:51"/>
        <d v="2024-09-08T22:44:14"/>
        <d v="2024-02-20T09:03:02"/>
        <d v="2024-03-29T07:33:52"/>
        <d v="2024-03-21T07:48:14"/>
        <d v="2025-03-17T15:27:55"/>
        <d v="2025-07-12T09:33:45"/>
        <d v="2025-03-03T09:16:06"/>
        <d v="2024-05-26T10:22:45"/>
        <d v="2024-04-10T12:35:05"/>
        <d v="2024-09-01T17:31:33"/>
        <d v="2024-09-18T23:23:43"/>
        <d v="2024-06-25T00:12:43"/>
        <d v="2024-11-11T15:40:52"/>
        <d v="2024-07-09T11:05:58"/>
        <d v="2025-06-29T17:32:23"/>
        <d v="2025-03-06T13:02:15"/>
        <d v="2025-06-29T04:20:41"/>
        <d v="2024-06-22T07:40:58"/>
        <d v="2024-12-14T04:20:06"/>
        <d v="2024-04-03T21:50:12"/>
        <d v="2024-04-10T23:15:35"/>
        <d v="2025-04-01T22:14:55"/>
        <d v="2024-06-19T14:03:32"/>
        <d v="2024-04-15T04:00:12"/>
        <d v="2024-04-24T07:28:01"/>
        <d v="2024-11-21T19:22:10"/>
        <d v="2024-10-05T21:11:29"/>
        <d v="2024-07-12T16:33:20"/>
        <d v="2024-12-03T22:20:24"/>
        <d v="2024-10-03T11:47:03"/>
        <d v="2024-08-29T21:23:57"/>
        <d v="2024-07-07T10:02:54"/>
        <d v="2025-08-01T00:59:52"/>
        <d v="2025-02-13T12:33:19"/>
        <d v="2024-11-25T00:23:17"/>
        <d v="2024-10-08T18:36:04"/>
        <d v="2025-04-19T21:37:13"/>
        <d v="2024-07-30T05:23:32"/>
        <d v="2024-12-21T03:39:53"/>
        <d v="2024-08-20T10:49:52"/>
        <d v="2024-09-28T13:28:38"/>
        <d v="2025-06-05T23:50:30"/>
        <d v="2025-06-04T23:20:16"/>
        <d v="2025-06-09T22:46:12"/>
        <d v="2025-05-06T03:55:00"/>
        <d v="2024-07-18T23:32:37"/>
        <d v="2025-04-15T00:57:17"/>
        <d v="2025-01-25T09:57:01"/>
        <d v="2024-08-23T16:59:07"/>
        <d v="2024-11-07T02:15:59"/>
        <d v="2025-03-29T23:34:04"/>
        <d v="2025-03-02T13:02:51"/>
        <d v="2025-03-21T16:20:06"/>
        <d v="2025-01-04T14:45:35"/>
        <d v="2025-03-12T18:51:40"/>
        <d v="2024-06-10T13:30:10"/>
        <d v="2024-11-29T19:19:27"/>
        <d v="2024-02-28T12:29:56"/>
        <d v="2024-06-21T00:23:18"/>
        <d v="2025-06-07T18:09:41"/>
        <d v="2024-12-01T23:32:14"/>
        <d v="2025-01-23T13:47:22"/>
        <d v="2025-03-24T23:56:04"/>
        <d v="2024-03-27T16:43:33"/>
        <d v="2025-01-12T14:31:39"/>
        <d v="2025-01-25T18:07:30"/>
        <d v="2025-05-16T12:19:22"/>
        <d v="2025-03-26T23:56:05"/>
        <d v="2025-08-01T07:15:22"/>
        <d v="2024-02-24T16:05:52"/>
        <d v="2024-12-30T03:32:42"/>
        <d v="2024-11-27T07:49:05"/>
        <d v="2024-06-11T16:50:21"/>
        <d v="2024-09-09T16:48:07"/>
        <d v="2025-06-07T16:30:33"/>
        <d v="2024-02-19T02:08:26"/>
        <d v="2025-03-25T04:45:35"/>
        <d v="2025-04-30T09:34:02"/>
        <d v="2024-03-03T03:56:13"/>
        <d v="2024-12-26T10:33:23"/>
        <d v="2025-03-18T10:43:49"/>
        <d v="2024-12-18T19:09:28"/>
        <d v="2024-03-30T19:08:05"/>
        <d v="2025-03-03T10:35:08"/>
        <d v="2025-03-29T09:12:53"/>
        <d v="2024-08-27T17:38:47"/>
        <d v="2024-10-04T01:39:11"/>
        <d v="2024-11-28T09:36:21"/>
        <d v="2024-08-25T14:12:22"/>
        <d v="2024-06-23T23:39:05"/>
        <d v="2024-06-08T20:08:04"/>
        <d v="2025-07-03T02:07:36"/>
        <d v="2025-06-22T19:03:05"/>
        <d v="2024-06-20T20:40:26"/>
        <d v="2024-12-30T19:25:04"/>
        <d v="2024-09-14T07:31:43"/>
        <d v="2025-01-30T15:35:51"/>
        <d v="2024-03-18T10:50:48"/>
        <d v="2025-08-04T09:52:17"/>
        <d v="2024-05-06T21:14:51"/>
        <d v="2024-06-28T02:15:00"/>
        <d v="2024-10-09T04:16:17"/>
        <d v="2024-09-06T15:54:54"/>
        <d v="2024-05-24T09:02:32"/>
        <d v="2024-09-28T00:39:50"/>
        <d v="2024-04-05T09:57:48"/>
        <d v="2025-08-04T19:08:03"/>
        <d v="2025-01-31T10:24:30"/>
        <d v="2024-05-04T21:43:48"/>
        <d v="2025-02-19T23:08:44"/>
        <d v="2024-03-22T20:03:52"/>
        <d v="2025-02-02T14:08:32"/>
        <d v="2025-06-04T18:15:32"/>
        <d v="2024-12-26T02:06:03"/>
        <d v="2024-06-22T00:25:29"/>
        <d v="2024-05-07T23:28:49"/>
        <d v="2024-12-16T02:19:41"/>
        <d v="2025-02-03T15:22:47"/>
        <d v="2024-11-06T22:03:27"/>
        <d v="2024-02-25T12:22:51"/>
        <d v="2025-07-24T22:32:01"/>
        <d v="2024-10-04T07:31:42"/>
        <d v="2025-07-08T10:23:52"/>
        <d v="2024-02-25T03:52:07"/>
        <d v="2024-09-07T19:22:16"/>
        <d v="2024-07-09T16:33:53"/>
        <d v="2024-10-04T16:20:39"/>
        <d v="2025-06-13T23:15:52"/>
        <d v="2024-12-15T19:30:42"/>
        <d v="2025-06-26T21:35:58"/>
        <d v="2024-04-10T13:17:04"/>
        <d v="2024-09-28T02:50:29"/>
        <d v="2024-02-25T20:39:56"/>
        <d v="2024-10-21T13:25:38"/>
        <d v="2024-06-09T15:20:25"/>
        <d v="2024-06-26T05:31:16"/>
        <d v="2024-08-09T21:43:27"/>
        <d v="2024-11-08T22:27:56"/>
        <d v="2024-10-04T08:19:29"/>
        <d v="2024-05-07T10:40:45"/>
        <d v="2025-02-17T02:57:54"/>
        <d v="2024-08-25T02:42:41"/>
        <d v="2024-03-02T20:27:14"/>
        <d v="2025-04-22T23:53:06"/>
        <d v="2025-03-27T13:31:17"/>
        <d v="2024-06-10T10:08:59"/>
        <d v="2024-09-02T03:08:58"/>
        <d v="2025-06-04T07:27:43"/>
        <d v="2024-12-18T11:11:02"/>
        <d v="2024-08-20T18:01:04"/>
        <d v="2024-07-01T09:33:38"/>
        <d v="2024-08-21T13:01:49"/>
        <d v="2024-03-24T02:52:24"/>
        <d v="2025-02-01T01:25:14"/>
        <d v="2024-06-04T18:13:17"/>
        <d v="2024-11-07T08:19:36"/>
        <d v="2025-06-05T02:14:27"/>
        <d v="2025-04-05T13:24:30"/>
        <d v="2025-01-07T03:15:27"/>
        <d v="2024-09-26T04:25:49"/>
        <d v="2024-04-24T02:29:14"/>
        <d v="2024-12-20T16:13:21"/>
        <d v="2024-06-09T09:24:19"/>
        <d v="2024-10-23T09:57:06"/>
        <d v="2025-05-01T19:26:46"/>
        <d v="2024-09-22T07:30:14"/>
        <d v="2025-05-24T16:27:22"/>
        <d v="2025-06-11T22:18:29"/>
        <d v="2024-07-15T13:42:18"/>
        <d v="2025-02-09T19:42:17"/>
        <d v="2024-11-28T03:47:56"/>
        <d v="2024-03-09T21:58:51"/>
        <d v="2025-03-24T17:19:08"/>
        <d v="2024-09-14T09:22:00"/>
        <d v="2025-05-26T03:36:12"/>
        <d v="2024-02-26T13:16:49"/>
        <d v="2025-02-15T00:41:29"/>
        <d v="2025-03-23T21:29:52"/>
        <d v="2025-01-17T14:53:50"/>
        <d v="2024-05-23T06:21:15"/>
        <d v="2025-01-25T00:08:46"/>
        <d v="2024-10-28T06:44:20"/>
        <d v="2025-04-30T08:07:07"/>
        <d v="2024-06-25T13:21:16"/>
        <d v="2025-05-14T23:34:09"/>
        <d v="2025-07-11T18:56:03"/>
        <d v="2024-07-24T06:58:49"/>
        <d v="2025-06-16T15:50:04"/>
        <d v="2024-07-05T05:09:30"/>
        <d v="2024-11-22T01:37:32"/>
        <d v="2024-10-07T01:11:30"/>
        <d v="2025-05-25T01:33:51"/>
        <d v="2024-12-05T12:21:27"/>
        <d v="2024-09-17T10:56:35"/>
        <d v="2025-06-17T19:36:25"/>
        <d v="2024-07-01T14:38:24"/>
        <d v="2025-05-24T21:33:51"/>
        <d v="2024-04-24T08:39:23"/>
        <d v="2025-05-14T16:24:02"/>
        <d v="2024-11-16T21:15:50"/>
        <d v="2024-03-08T10:15:51"/>
        <d v="2025-01-23T15:25:53"/>
        <d v="2024-09-01T14:06:48"/>
        <d v="2024-08-01T09:44:59"/>
        <d v="2024-07-13T17:23:08"/>
        <d v="2025-02-05T01:26:51"/>
        <d v="2024-08-24T07:05:20"/>
        <d v="2025-01-11T02:30:26"/>
        <d v="2024-03-28T08:41:45"/>
        <d v="2025-06-08T03:20:05"/>
        <d v="2025-08-03T14:17:08"/>
        <d v="2025-07-24T11:39:56"/>
        <d v="2024-05-14T18:10:47"/>
        <d v="2025-08-06T00:19:25"/>
        <d v="2024-04-27T01:59:15"/>
        <d v="2024-03-26T12:26:09"/>
        <d v="2025-01-26T09:17:16"/>
        <d v="2025-03-10T15:11:42"/>
        <d v="2024-04-07T02:35:25"/>
        <d v="2024-09-06T21:20:10"/>
        <d v="2025-04-29T12:28:04"/>
        <d v="2024-06-29T05:46:09"/>
        <d v="2024-07-08T06:17:31"/>
        <d v="2025-01-11T11:52:12"/>
        <d v="2024-05-03T18:11:30"/>
        <d v="2024-06-16T00:49:03"/>
        <d v="2024-06-04T15:50:22"/>
        <d v="2024-08-19T23:36:27"/>
        <d v="2024-07-05T04:39:30"/>
        <d v="2025-07-25T22:03:46"/>
        <d v="2025-01-29T21:34:24"/>
        <d v="2024-05-06T19:48:56"/>
        <d v="2024-09-21T14:10:18"/>
        <d v="2025-05-14T13:12:47"/>
        <d v="2024-10-01T13:05:32"/>
        <d v="2024-06-07T15:05:06"/>
        <d v="2025-04-14T04:28:35"/>
        <d v="2024-05-09T16:08:12"/>
        <d v="2025-08-04T07:49:37"/>
        <d v="2025-05-28T14:00:09"/>
        <d v="2025-06-17T00:07:36"/>
        <d v="2024-05-11T14:42:02"/>
        <d v="2025-07-29T06:57:35"/>
        <d v="2024-10-07T01:27:02"/>
        <d v="2024-05-02T08:56:33"/>
        <d v="2025-03-24T10:33:12"/>
        <d v="2024-08-01T13:58:57"/>
        <d v="2024-11-19T07:49:46"/>
        <d v="2024-09-14T09:26:48"/>
        <d v="2024-12-08T15:26:43"/>
        <d v="2024-08-14T21:48:17"/>
        <d v="2024-12-09T20:25:11"/>
        <d v="2024-05-22T08:55:59"/>
        <d v="2024-09-03T13:26:58"/>
        <d v="2024-05-12T00:48:29"/>
        <d v="2025-01-22T18:35:56"/>
        <d v="2024-06-05T14:15:29"/>
        <d v="2024-11-06T08:45:28"/>
        <d v="2024-05-11T13:12:52"/>
        <d v="2024-03-08T13:16:17"/>
        <d v="2025-06-23T03:15:24"/>
        <d v="2024-08-26T02:40:30"/>
        <d v="2024-08-21T02:11:11"/>
        <d v="2025-02-10T11:06:43"/>
        <d v="2024-02-18T09:03:40"/>
        <d v="2024-12-06T21:58:42"/>
        <d v="2025-01-28T21:51:18"/>
        <d v="2024-09-12T02:58:34"/>
        <d v="2024-03-28T16:28:49"/>
        <d v="2024-05-03T05:34:22"/>
        <d v="2024-12-08T23:35:19"/>
        <d v="2025-02-23T18:18:09"/>
        <d v="2024-07-16T06:13:30"/>
        <d v="2024-11-13T04:21:28"/>
        <d v="2025-01-18T02:12:15"/>
        <d v="2025-01-05T01:26:26"/>
        <d v="2025-04-22T23:15:15"/>
        <d v="2025-02-22T05:16:23"/>
        <d v="2024-11-08T19:35:50"/>
        <d v="2025-04-15T04:22:03"/>
        <d v="2024-10-17T07:00:23"/>
        <d v="2024-11-25T02:14:06"/>
        <d v="2025-04-22T21:49:25"/>
        <d v="2024-12-18T10:59:13"/>
        <d v="2024-08-19T17:45:20"/>
        <d v="2024-08-05T12:23:08"/>
        <d v="2024-12-07T00:09:47"/>
        <d v="2024-07-04T08:07:06"/>
        <d v="2024-02-29T14:57:39"/>
        <d v="2025-04-30T00:46:12"/>
        <d v="2025-07-04T18:27:59"/>
        <d v="2025-03-20T16:19:44"/>
        <d v="2024-08-25T07:47:31"/>
        <d v="2025-03-08T04:53:59"/>
        <d v="2025-08-02T18:44:25"/>
        <d v="2024-06-08T05:03:24"/>
        <d v="2025-03-27T08:18:08"/>
        <d v="2024-10-14T13:27:36"/>
        <d v="2025-01-29T09:45:27"/>
        <d v="2025-07-29T06:26:40"/>
        <d v="2025-07-07T11:11:44"/>
        <d v="2025-01-13T19:26:11"/>
        <d v="2024-07-28T20:33:54"/>
        <d v="2025-04-26T22:25:24"/>
        <d v="2024-08-18T04:25:55"/>
        <d v="2025-05-25T08:33:00"/>
        <d v="2024-07-26T22:50:18"/>
        <d v="2024-08-25T09:00:31"/>
        <d v="2024-07-13T21:24:45"/>
        <d v="2025-01-17T00:02:55"/>
        <d v="2025-02-27T14:58:17"/>
        <d v="2025-06-09T06:46:09"/>
        <d v="2024-10-05T03:53:28"/>
        <d v="2025-02-27T23:30:00"/>
        <d v="2024-09-10T05:59:48"/>
        <d v="2024-04-29T14:34:38"/>
        <d v="2024-11-03T18:52:53"/>
        <d v="2024-07-07T13:25:04"/>
        <d v="2024-10-24T02:57:48"/>
        <d v="2025-03-24T12:53:04"/>
        <d v="2025-07-27T10:18:20"/>
        <d v="2024-07-14T15:54:08"/>
        <d v="2025-04-05T06:53:40"/>
        <d v="2024-11-15T19:32:14"/>
        <d v="2024-05-01T11:58:55"/>
        <d v="2024-10-15T15:41:35"/>
        <d v="2025-04-12T11:12:11"/>
        <d v="2024-11-09T13:27:40"/>
        <d v="2024-09-02T01:30:27"/>
        <d v="2025-01-05T06:50:24"/>
        <d v="2025-06-30T05:01:56"/>
        <d v="2024-10-17T07:10:37"/>
        <d v="2024-11-14T15:34:59"/>
        <d v="2025-03-11T07:11:21"/>
        <d v="2025-03-01T21:27:48"/>
        <d v="2025-07-25T04:30:50"/>
        <d v="2025-07-13T06:26:28"/>
        <d v="2025-01-27T08:19:48"/>
        <d v="2024-11-02T17:15:44"/>
        <d v="2024-05-13T09:05:22"/>
        <d v="2024-07-11T22:05:02"/>
        <d v="2025-04-13T04:31:45"/>
        <d v="2024-11-22T07:47:25"/>
        <d v="2025-07-29T23:24:04"/>
        <d v="2024-04-24T02:57:08"/>
        <d v="2024-03-22T00:00:14"/>
        <d v="2025-07-26T10:15:25"/>
        <d v="2025-04-07T14:34:41"/>
        <d v="2025-06-18T12:17:17"/>
        <d v="2024-11-26T03:32:36"/>
        <d v="2024-11-07T05:13:13"/>
        <d v="2025-06-30T02:44:20"/>
        <d v="2025-04-24T22:25:05"/>
        <d v="2024-09-26T20:53:59"/>
        <d v="2024-10-21T00:09:31"/>
        <d v="2025-06-03T19:41:07"/>
        <d v="2025-01-07T15:25:22"/>
        <d v="2024-11-07T14:24:53"/>
        <d v="2025-06-09T04:33:38"/>
        <d v="2024-10-11T05:43:26"/>
        <d v="2024-09-13T13:02:12"/>
        <d v="2025-02-25T10:46:24"/>
        <d v="2025-01-04T07:25:52"/>
        <d v="2025-05-20T14:55:19"/>
        <d v="2025-02-17T10:17:18"/>
        <d v="2024-12-21T18:15:11"/>
        <d v="2025-07-07T20:16:30"/>
        <d v="2025-02-07T09:20:21"/>
        <d v="2024-06-04T07:59:02"/>
        <d v="2025-03-27T03:33:43"/>
        <d v="2024-11-22T09:01:15"/>
        <d v="2024-03-18T08:31:08"/>
        <d v="2025-03-31T16:19:10"/>
        <d v="2024-07-06T23:13:22"/>
        <d v="2024-08-19T21:45:15"/>
        <d v="2024-10-03T08:48:59"/>
        <d v="2024-09-07T04:42:23"/>
        <d v="2025-04-04T12:37:38"/>
        <d v="2024-05-19T05:56:09"/>
        <d v="2025-02-02T21:12:45"/>
        <d v="2025-06-19T08:21:44"/>
        <d v="2025-02-10T15:19:38"/>
        <d v="2024-09-27T04:49:54"/>
        <d v="2024-06-30T06:55:55"/>
        <d v="2025-04-29T04:45:00"/>
        <d v="2024-04-17T20:34:00"/>
        <d v="2024-07-11T11:19:55"/>
        <d v="2024-06-05T16:38:57"/>
        <d v="2025-03-25T17:27:56"/>
        <d v="2024-09-08T17:44:50"/>
        <d v="2025-06-20T18:05:55"/>
        <d v="2024-08-12T20:50:55"/>
        <d v="2024-08-04T12:34:30"/>
        <d v="2024-09-27T01:05:20"/>
        <d v="2024-12-13T10:00:01"/>
        <d v="2025-01-21T18:34:42"/>
        <d v="2025-04-06T01:12:14"/>
        <d v="2024-12-09T17:52:38"/>
        <d v="2025-07-07T23:36:01"/>
        <d v="2025-03-02T13:57:59"/>
        <d v="2024-11-07T18:27:41"/>
        <d v="2024-08-19T08:03:48"/>
        <d v="2024-12-23T12:50:06"/>
        <d v="2024-08-19T13:38:27"/>
        <d v="2024-06-27T18:11:17"/>
        <d v="2025-07-27T04:15:22"/>
        <d v="2024-03-10T09:37:27"/>
        <d v="2025-05-24T12:13:23"/>
        <d v="2025-03-03T12:19:19"/>
        <d v="2025-02-23T01:21:39"/>
        <d v="2024-02-15T14:10:42"/>
        <d v="2024-10-03T06:47:19"/>
        <d v="2024-06-21T19:01:21"/>
        <d v="2024-06-06T23:07:24"/>
        <d v="2025-05-18T23:34:36"/>
        <d v="2024-05-13T08:27:39"/>
        <d v="2025-06-21T06:53:39"/>
        <d v="2025-05-14T15:33:24"/>
        <d v="2024-10-01T19:23:29"/>
        <d v="2025-06-18T12:34:41"/>
        <d v="2025-04-24T14:54:32"/>
        <d v="2024-05-18T11:16:57"/>
        <d v="2025-05-09T22:36:49"/>
        <d v="2024-03-20T14:12:20"/>
        <d v="2025-06-10T07:15:51"/>
        <d v="2024-12-15T22:14:02"/>
        <d v="2025-03-31T06:53:26"/>
        <d v="2024-07-26T06:41:29"/>
        <d v="2024-07-18T10:43:42"/>
        <d v="2024-09-24T07:39:19"/>
        <d v="2024-02-22T12:54:18"/>
        <d v="2024-09-13T01:16:18"/>
        <d v="2024-12-22T00:55:52"/>
        <d v="2024-07-16T07:57:12"/>
        <d v="2024-10-05T20:53:56"/>
        <d v="2025-05-22T02:20:30"/>
        <d v="2025-02-21T07:25:51"/>
        <d v="2024-06-29T14:40:42"/>
        <d v="2024-10-27T21:29:00"/>
        <d v="2024-04-27T19:48:47"/>
        <d v="2024-12-12T17:14:26"/>
        <d v="2024-10-23T18:25:54"/>
        <d v="2025-06-17T09:14:19"/>
        <d v="2025-04-10T23:21:54"/>
        <d v="2024-04-15T00:50:39"/>
        <d v="2025-04-18T11:47:52"/>
        <d v="2025-01-23T10:35:32"/>
        <d v="2025-02-22T19:24:18"/>
        <d v="2024-11-25T06:09:34"/>
        <d v="2024-09-04T01:08:24"/>
        <d v="2025-02-11T22:58:16"/>
        <d v="2025-07-15T23:23:57"/>
        <d v="2024-07-29T00:51:20"/>
        <d v="2025-07-06T02:11:59"/>
        <d v="2025-04-10T02:46:37"/>
        <d v="2024-12-05T17:16:23"/>
        <d v="2025-02-14T04:40:01"/>
        <d v="2025-05-18T23:16:35"/>
        <d v="2025-06-11T10:52:27"/>
        <d v="2024-08-20T00:20:14"/>
        <d v="2025-03-18T02:10:26"/>
        <d v="2024-06-06T18:10:46"/>
        <d v="2024-12-05T11:03:08"/>
        <d v="2025-07-13T12:07:45"/>
        <d v="2024-11-22T09:02:07"/>
        <d v="2025-01-30T15:03:14"/>
        <d v="2024-05-26T13:14:52"/>
        <d v="2025-07-20T13:33:14"/>
        <d v="2025-05-14T13:51:59"/>
        <d v="2025-05-25T03:13:13"/>
        <d v="2024-07-05T06:48:50"/>
        <d v="2024-08-09T03:04:25"/>
        <d v="2024-08-06T23:22:25"/>
        <d v="2024-06-06T21:20:41"/>
        <d v="2024-10-04T03:13:16"/>
        <d v="2024-12-13T10:02:32"/>
        <d v="2025-07-22T17:11:06"/>
        <d v="2025-03-11T08:40:54"/>
        <d v="2024-12-28T07:08:55"/>
        <d v="2024-09-02T11:36:11"/>
        <d v="2025-07-05T09:07:49"/>
        <d v="2025-04-09T08:11:11"/>
        <d v="2025-02-21T00:58:03"/>
        <d v="2024-06-07T21:38:05"/>
        <d v="2024-02-23T16:35:23"/>
        <d v="2024-03-24T15:38:31"/>
        <d v="2024-04-29T04:54:32"/>
        <d v="2024-05-23T03:39:27"/>
        <d v="2024-06-27T10:42:29"/>
        <d v="2025-08-01T19:52:08"/>
        <d v="2024-09-21T12:52:10"/>
        <d v="2025-07-17T20:25:14"/>
        <d v="2024-05-13T07:55:50"/>
        <d v="2024-02-19T12:28:03"/>
        <d v="2025-05-20T07:55:55"/>
        <d v="2025-07-01T10:12:59"/>
        <d v="2024-03-24T09:49:27"/>
        <d v="2024-09-11T12:37:21"/>
        <d v="2025-08-02T18:30:31"/>
        <d v="2025-08-06T11:36:04"/>
        <d v="2025-07-28T07:35:32"/>
        <d v="2024-12-18T06:45:41"/>
        <d v="2025-06-16T13:39:26"/>
        <d v="2025-05-03T14:29:09"/>
        <d v="2024-12-05T11:17:27"/>
        <d v="2024-11-29T02:57:25"/>
        <d v="2024-03-31T02:38:28"/>
        <d v="2025-07-31T07:32:26"/>
        <d v="2024-07-31T06:16:14"/>
        <d v="2025-04-13T02:46:24"/>
        <d v="2024-07-14T13:26:07"/>
        <d v="2024-12-13T00:34:00"/>
        <d v="2024-11-22T04:05:10"/>
        <d v="2025-02-13T04:51:03"/>
        <d v="2024-08-20T19:08:45"/>
        <d v="2025-07-25T14:48:52"/>
        <d v="2025-02-12T21:04:52"/>
        <d v="2024-11-20T05:18:52"/>
        <d v="2025-06-11T15:37:45"/>
        <d v="2024-11-11T14:44:03"/>
        <d v="2024-08-31T05:20:15"/>
        <d v="2024-02-20T21:00:08"/>
        <d v="2024-04-01T02:13:05"/>
        <d v="2024-05-31T04:47:27"/>
        <d v="2025-01-19T23:45:09"/>
        <d v="2025-04-16T07:07:38"/>
        <d v="2024-05-21T07:15:12"/>
        <d v="2025-04-20T20:31:30"/>
        <d v="2024-07-06T17:48:30"/>
        <d v="2025-01-24T18:43:45"/>
        <d v="2024-12-08T07:29:12"/>
        <d v="2024-10-16T23:41:58"/>
        <d v="2024-12-20T18:28:59"/>
        <d v="2025-03-06T18:48:18"/>
        <d v="2025-07-08T10:53:43"/>
        <d v="2025-06-11T21:31:38"/>
        <d v="2024-03-29T10:08:10"/>
        <d v="2024-11-13T09:46:17"/>
        <d v="2024-04-21T04:29:43"/>
        <d v="2025-01-27T16:44:03"/>
        <d v="2024-04-25T01:51:29"/>
        <d v="2024-05-22T05:09:14"/>
        <d v="2025-02-04T12:05:17"/>
        <d v="2025-04-24T18:25:32"/>
        <d v="2025-03-02T15:13:12"/>
        <d v="2024-03-16T02:41:10"/>
        <d v="2024-11-24T01:36:56"/>
        <d v="2025-08-03T18:37:01"/>
        <d v="2025-08-07T02:13:48"/>
        <d v="2024-07-29T21:55:14"/>
        <d v="2025-07-16T06:57:42"/>
        <d v="2024-06-09T13:58:53"/>
        <d v="2024-08-16T00:18:25"/>
        <d v="2024-09-05T11:33:42"/>
        <d v="2024-08-11T15:33:06"/>
        <d v="2024-03-20T11:49:17"/>
        <d v="2024-04-04T19:56:49"/>
        <d v="2025-04-20T17:22:53"/>
        <d v="2025-05-22T18:31:26"/>
        <d v="2024-12-02T01:54:30"/>
        <d v="2024-04-28T11:13:20"/>
        <d v="2025-04-25T22:31:38"/>
        <d v="2024-10-29T09:11:52"/>
        <d v="2024-12-03T02:43:18"/>
        <d v="2025-03-18T13:20:43"/>
        <d v="2025-07-25T10:54:06"/>
        <d v="2024-11-23T05:00:37"/>
        <d v="2024-03-08T20:54:14"/>
        <d v="2024-06-21T18:58:45"/>
        <d v="2025-07-28T21:08:46"/>
        <d v="2025-04-08T03:53:17"/>
        <d v="2025-05-29T21:39:37"/>
        <d v="2024-06-25T09:26:03"/>
        <d v="2024-08-17T07:11:27"/>
        <d v="2024-06-14T22:27:45"/>
        <d v="2024-11-18T00:19:28"/>
        <d v="2024-11-25T22:19:13"/>
        <d v="2025-03-26T22:53:48"/>
        <d v="2024-04-06T02:40:10"/>
        <d v="2025-05-29T03:04:59"/>
        <d v="2024-07-18T13:10:01"/>
        <d v="2024-11-07T22:43:06"/>
        <d v="2025-07-07T23:32:51"/>
        <d v="2025-05-17T09:04:36"/>
        <d v="2025-03-06T21:50:26"/>
        <d v="2024-12-29T19:09:24"/>
        <d v="2024-08-09T23:17:32"/>
        <d v="2025-04-29T15:32:25"/>
        <d v="2024-12-03T02:24:20"/>
        <d v="2025-02-13T17:31:13"/>
        <d v="2025-07-13T08:14:07"/>
        <d v="2025-07-18T23:10:55"/>
        <d v="2024-11-21T17:25:16"/>
        <d v="2024-08-10T22:20:06"/>
        <d v="2025-07-05T15:21:43"/>
        <d v="2024-05-12T01:23:25"/>
        <d v="2025-06-01T21:37:52"/>
        <d v="2024-04-18T05:38:43"/>
        <d v="2025-05-13T00:03:27"/>
        <d v="2024-12-04T15:23:25"/>
        <d v="2024-04-09T15:08:58"/>
        <d v="2024-11-29T23:07:16"/>
        <d v="2025-05-13T11:54:45"/>
        <d v="2024-09-26T07:21:31"/>
        <d v="2025-07-26T11:03:18"/>
        <d v="2024-06-23T11:29:34"/>
        <d v="2024-12-14T04:12:49"/>
        <d v="2024-12-13T05:31:56"/>
        <d v="2024-11-17T08:47:55"/>
        <d v="2025-06-02T00:31:43"/>
        <d v="2025-03-01T23:03:08"/>
        <d v="2024-04-22T17:54:13"/>
        <d v="2024-11-30T02:20:28"/>
        <d v="2024-06-17T14:45:08"/>
        <d v="2025-02-07T11:25:06"/>
        <d v="2024-06-05T11:19:30"/>
        <d v="2024-06-06T17:28:04"/>
        <d v="2024-08-27T10:19:11"/>
        <d v="2024-10-13T23:11:44"/>
        <d v="2025-04-11T03:19:49"/>
        <d v="2024-05-11T17:11:45"/>
        <d v="2025-04-08T06:04:55"/>
        <d v="2025-07-03T09:43:45"/>
        <d v="2024-03-18T18:29:52"/>
        <d v="2024-04-17T07:29:19"/>
        <d v="2024-05-09T12:15:01"/>
        <d v="2024-09-07T13:14:16"/>
        <d v="2024-06-26T19:43:28"/>
        <d v="2024-11-19T03:22:13"/>
        <d v="2024-03-06T04:48:09"/>
        <d v="2024-03-26T03:33:21"/>
        <d v="2024-06-08T14:36:40"/>
        <d v="2024-08-13T06:37:34"/>
        <d v="2024-11-17T15:15:52"/>
        <d v="2024-07-20T12:30:28"/>
        <d v="2025-06-10T17:25:42"/>
        <d v="2025-01-01T19:35:13"/>
        <d v="2025-02-22T19:39:05"/>
        <d v="2025-04-21T20:31:09"/>
        <d v="2024-03-04T11:34:14"/>
        <d v="2024-04-20T06:24:22"/>
        <d v="2025-03-11T15:06:25"/>
        <d v="2025-06-25T21:47:32"/>
        <d v="2025-04-17T22:02:41"/>
        <d v="2024-06-06T12:18:25"/>
        <d v="2024-07-31T10:15:55"/>
        <d v="2025-04-18T16:00:02"/>
        <d v="2025-06-13T14:11:37"/>
        <d v="2024-04-11T22:47:44"/>
        <d v="2025-02-20T17:16:28"/>
        <d v="2024-08-24T17:03:18"/>
        <d v="2025-02-20T08:27:40"/>
        <d v="2025-05-22T01:04:19"/>
        <d v="2024-03-08T20:19:39"/>
        <d v="2024-12-11T16:51:33"/>
        <d v="2024-10-31T21:00:46"/>
        <d v="2025-01-16T06:10:41"/>
        <d v="2024-04-07T08:51:15"/>
        <d v="2024-06-05T14:26:13"/>
        <d v="2025-08-01T12:21:26"/>
        <d v="2024-08-08T18:43:25"/>
        <d v="2024-12-14T19:24:56"/>
        <d v="2025-07-24T23:30:33"/>
        <d v="2024-09-13T14:51:01"/>
        <d v="2025-01-20T16:08:14"/>
        <d v="2025-07-03T03:29:53"/>
        <d v="2024-03-20T23:23:45"/>
        <d v="2025-04-30T07:49:34"/>
        <d v="2024-04-06T05:56:38"/>
        <d v="2025-06-09T04:38:11"/>
        <d v="2025-03-05T08:00:54"/>
        <d v="2024-05-31T15:58:07"/>
        <d v="2025-05-07T07:52:03"/>
        <d v="2024-05-21T11:22:13"/>
        <d v="2024-02-15T14:57:29"/>
        <d v="2024-09-26T13:33:32"/>
        <d v="2024-06-26T10:10:07"/>
        <d v="2025-01-15T08:06:27"/>
        <d v="2025-06-29T02:56:26"/>
        <d v="2024-08-01T22:35:56"/>
        <d v="2025-01-09T11:01:37"/>
        <d v="2025-01-28T15:05:50"/>
        <d v="2024-06-07T11:12:49"/>
        <d v="2024-04-27T03:23:02"/>
        <d v="2024-04-13T06:01:34"/>
        <d v="2025-04-14T11:12:18"/>
        <d v="2025-06-22T02:46:13"/>
        <d v="2024-10-28T17:41:05"/>
        <d v="2025-06-06T21:33:11"/>
        <d v="2024-05-12T12:45:04"/>
        <d v="2024-11-07T19:47:48"/>
        <d v="2025-02-16T08:44:08"/>
        <d v="2024-03-15T06:37:37"/>
        <d v="2024-09-11T07:03:28"/>
        <d v="2024-07-29T02:13:13"/>
        <d v="2025-02-25T15:09:46"/>
        <d v="2025-04-10T13:20:49"/>
        <d v="2024-03-29T13:29:44"/>
        <d v="2025-06-03T05:10:18"/>
        <d v="2025-04-08T05:26:45"/>
        <d v="2025-01-16T05:20:16"/>
        <d v="2025-04-04T21:17:18"/>
        <d v="2025-05-15T22:02:19"/>
        <d v="2024-04-07T15:10:35"/>
        <d v="2025-07-11T08:58:54"/>
        <d v="2025-05-14T04:21:14"/>
        <d v="2024-06-11T17:06:26"/>
        <d v="2024-10-07T17:12:39"/>
        <d v="2025-03-11T06:30:42"/>
        <d v="2024-09-23T11:45:05"/>
        <d v="2025-06-27T14:32:11"/>
        <d v="2024-07-10T10:29:43"/>
        <d v="2024-03-29T01:30:36"/>
        <d v="2024-05-28T00:01:38"/>
        <d v="2025-08-04T10:55:39"/>
        <d v="2025-03-25T12:49:58"/>
        <d v="2025-06-19T00:11:26"/>
        <d v="2025-07-03T22:23:05"/>
        <d v="2024-04-28T21:29:57"/>
        <d v="2024-06-10T20:24:53"/>
        <d v="2024-04-08T01:43:32"/>
        <d v="2025-05-05T08:09:48"/>
        <d v="2024-04-30T05:15:28"/>
        <d v="2025-02-03T06:08:00"/>
        <d v="2025-07-06T20:43:02"/>
        <d v="2025-01-10T14:30:33"/>
        <d v="2024-11-04T11:55:53"/>
        <d v="2024-08-05T03:30:08"/>
        <d v="2025-03-03T20:44:45"/>
        <d v="2024-05-03T18:40:29"/>
        <d v="2024-05-31T02:13:17"/>
        <d v="2024-11-04T17:46:05"/>
        <d v="2024-02-16T20:09:58"/>
        <d v="2024-03-27T17:34:11"/>
        <d v="2024-02-26T00:55:46"/>
        <d v="2025-02-13T18:57:57"/>
        <d v="2025-05-31T07:37:47"/>
        <d v="2024-07-01T02:49:16"/>
        <d v="2024-04-27T13:11:02"/>
        <d v="2025-02-06T02:08:45"/>
        <d v="2024-03-01T07:02:10"/>
        <d v="2025-03-30T08:54:29"/>
        <d v="2024-03-12T00:23:55"/>
        <d v="2024-05-21T00:36:48"/>
        <d v="2024-03-01T09:35:24"/>
        <d v="2024-08-18T01:50:36"/>
        <d v="2024-11-17T22:52:08"/>
        <d v="2025-06-28T14:18:37"/>
        <d v="2024-09-27T10:27:50"/>
        <d v="2024-12-18T21:30:35"/>
        <d v="2024-06-16T07:20:45"/>
        <d v="2025-07-30T05:59:16"/>
        <d v="2025-01-22T04:18:03"/>
        <d v="2025-01-18T20:03:59"/>
        <d v="2024-10-31T21:52:45"/>
        <d v="2024-09-25T16:55:23"/>
        <d v="2024-12-13T16:28:28"/>
        <d v="2024-06-19T15:24:42"/>
        <d v="2024-04-08T12:02:56"/>
        <d v="2025-05-08T00:53:58"/>
        <d v="2024-11-28T03:10:53"/>
        <d v="2024-03-23T13:42:05"/>
        <d v="2025-03-28T15:37:12"/>
        <d v="2024-04-25T07:01:09"/>
        <d v="2025-06-20T02:34:54"/>
        <d v="2024-04-25T22:10:08"/>
        <d v="2025-02-12T23:49:25"/>
        <d v="2024-10-22T00:18:48"/>
        <d v="2024-11-20T04:34:20"/>
        <d v="2024-07-24T05:03:50"/>
        <d v="2025-07-31T20:05:12"/>
        <d v="2024-03-13T09:22:28"/>
        <d v="2024-08-18T10:34:48"/>
        <d v="2024-05-09T16:04:36"/>
        <d v="2025-01-16T17:14:06"/>
        <d v="2025-02-18T00:51:08"/>
        <d v="2024-11-29T21:48:09"/>
        <d v="2025-04-11T06:43:01"/>
        <d v="2025-04-19T22:28:33"/>
        <d v="2024-02-18T16:59:26"/>
        <d v="2025-04-20T02:37:06"/>
        <d v="2025-01-24T12:49:10"/>
        <d v="2024-11-15T13:55:27"/>
        <d v="2024-07-30T03:54:57"/>
        <d v="2024-09-25T02:10:30"/>
        <d v="2025-04-29T03:00:21"/>
        <d v="2024-05-28T10:55:30"/>
        <d v="2024-08-27T03:43:37"/>
        <d v="2024-10-25T16:40:54"/>
        <d v="2024-05-29T19:23:05"/>
        <d v="2024-07-28T12:13:24"/>
        <d v="2025-06-14T11:40:55"/>
        <d v="2024-10-19T11:47:03"/>
        <d v="2024-03-12T14:10:27"/>
        <d v="2024-03-27T22:55:44"/>
        <d v="2024-08-03T05:01:34"/>
        <d v="2025-03-01T22:07:37"/>
        <d v="2025-04-26T10:34:12"/>
        <d v="2025-05-16T06:13:43"/>
        <d v="2025-05-28T02:36:57"/>
        <d v="2025-01-05T15:14:14"/>
        <d v="2024-08-29T10:30:58"/>
        <d v="2024-06-15T08:41:21"/>
        <d v="2025-06-23T04:06:47"/>
        <d v="2025-02-06T06:46:57"/>
        <d v="2025-07-02T16:02:26"/>
        <d v="2025-03-26T07:26:16"/>
        <d v="2025-06-24T21:09:39"/>
        <d v="2025-05-21T01:04:00"/>
        <d v="2024-12-07T13:35:12"/>
        <d v="2024-07-03T16:50:28"/>
        <d v="2024-06-27T19:36:56"/>
        <d v="2025-01-01T03:35:43"/>
        <d v="2024-04-13T08:42:46"/>
        <d v="2024-08-01T00:28:37"/>
        <d v="2025-03-12T00:18:06"/>
        <d v="2024-02-22T02:52:49"/>
        <d v="2025-05-31T12:37:52"/>
        <d v="2024-03-17T14:46:25"/>
        <d v="2025-08-06T05:00:56"/>
        <d v="2024-06-17T12:42:27"/>
        <d v="2025-07-31T21:06:17"/>
        <d v="2024-07-07T08:52:28"/>
        <d v="2025-01-08T15:59:23"/>
        <d v="2025-07-28T02:34:47"/>
        <d v="2024-04-21T00:34:31"/>
        <d v="2024-05-03T08:55:24"/>
        <d v="2024-12-26T14:21:10"/>
        <d v="2024-11-11T22:15:04"/>
        <d v="2024-12-29T03:19:10"/>
        <d v="2024-06-03T03:35:59"/>
        <d v="2024-06-15T01:48:51"/>
        <d v="2024-03-02T00:43:12"/>
        <d v="2024-12-26T19:28:50"/>
        <d v="2025-04-01T03:30:37"/>
        <d v="2024-04-06T21:06:46"/>
        <d v="2024-09-27T16:06:06"/>
        <d v="2024-12-18T18:23:31"/>
        <d v="2024-10-10T17:47:55"/>
        <d v="2025-07-19T19:24:31"/>
        <d v="2025-04-22T22:40:55"/>
        <d v="2025-02-22T13:58:53"/>
        <d v="2024-11-14T05:17:41"/>
        <d v="2024-09-20T11:16:21"/>
        <d v="2025-01-16T18:57:05"/>
        <d v="2024-08-09T07:29:37"/>
        <d v="2024-03-13T23:25:15"/>
        <d v="2025-01-15T05:46:17"/>
        <d v="2025-05-04T20:21:39"/>
        <d v="2024-05-25T14:00:09"/>
        <d v="2025-02-22T10:17:24"/>
        <d v="2025-01-22T04:20:10"/>
        <d v="2025-02-17T00:47:22"/>
        <d v="2025-02-25T21:03:17"/>
        <d v="2025-06-09T20:15:55"/>
        <d v="2024-06-16T17:39:41"/>
        <d v="2024-10-21T02:51:06"/>
        <d v="2025-05-13T03:31:34"/>
        <d v="2025-08-05T19:06:12"/>
        <d v="2024-10-25T15:31:41"/>
        <d v="2024-12-15T04:27:19"/>
        <d v="2025-05-29T01:40:51"/>
        <d v="2024-09-11T09:04:45"/>
        <d v="2024-12-31T02:46:46"/>
        <d v="2025-03-19T06:48:23"/>
        <d v="2025-03-26T12:14:30"/>
        <d v="2025-03-09T09:19:25"/>
        <d v="2024-10-01T01:28:01"/>
        <d v="2024-07-31T19:46:41"/>
        <d v="2024-04-28T06:19:08"/>
        <d v="2024-05-31T13:30:38"/>
        <d v="2025-04-15T20:43:38"/>
        <d v="2025-07-21T18:24:59"/>
        <d v="2024-11-07T14:04:16"/>
        <d v="2024-10-31T19:39:26"/>
        <d v="2024-03-08T18:06:09"/>
        <d v="2024-02-27T23:46:28"/>
        <d v="2024-05-15T15:51:50"/>
        <d v="2025-01-21T10:51:23"/>
        <d v="2024-11-12T23:46:59"/>
        <d v="2025-05-20T07:29:37"/>
        <d v="2025-07-16T21:23:28"/>
        <d v="2025-03-07T14:32:42"/>
        <d v="2025-04-14T04:48:41"/>
        <d v="2024-05-12T02:36:20"/>
        <d v="2024-05-04T18:02:20"/>
        <d v="2024-09-05T17:30:41"/>
        <d v="2025-07-07T16:57:23"/>
        <d v="2024-06-23T08:00:20"/>
        <d v="2024-02-27T11:53:43"/>
        <d v="2024-09-05T11:40:50"/>
        <d v="2025-06-01T21:06:47"/>
        <d v="2024-07-31T17:27:28"/>
        <d v="2025-01-07T12:57:05"/>
        <d v="2025-01-12T07:27:33"/>
        <d v="2025-08-03T16:39:26"/>
        <d v="2024-06-30T02:39:26"/>
        <d v="2024-07-02T23:19:01"/>
        <d v="2025-07-06T03:48:28"/>
        <d v="2024-08-14T11:54:55"/>
        <d v="2024-10-08T18:16:20"/>
        <d v="2025-06-07T09:46:01"/>
        <d v="2025-07-12T02:39:35"/>
        <d v="2024-07-10T14:56:06"/>
        <d v="2025-04-06T17:32:58"/>
        <d v="2025-02-24T16:00:08"/>
        <d v="2024-12-02T10:01:04"/>
        <d v="2025-03-17T18:37:10"/>
        <d v="2024-10-08T23:09:20"/>
        <d v="2025-04-28T12:15:20"/>
        <d v="2025-01-27T18:38:40"/>
        <d v="2024-08-23T02:21:54"/>
        <d v="2024-06-27T19:52:01"/>
        <d v="2025-06-07T06:09:03"/>
        <d v="2024-11-14T03:56:38"/>
        <d v="2025-04-18T12:24:01"/>
        <d v="2024-10-03T22:19:20"/>
        <d v="2025-08-04T01:33:49"/>
        <d v="2024-05-16T13:19:42"/>
        <d v="2025-02-28T17:54:16"/>
        <d v="2024-02-27T05:26:05"/>
        <d v="2024-05-12T01:32:42"/>
        <d v="2024-12-20T02:16:52"/>
        <d v="2024-09-01T02:25:11"/>
        <d v="2025-06-21T21:59:26"/>
        <d v="2024-09-25T18:33:16"/>
        <d v="2024-06-29T06:22:21"/>
        <d v="2025-06-28T00:13:25"/>
        <d v="2024-11-05T12:30:24"/>
        <d v="2024-03-02T23:59:18"/>
        <d v="2025-05-23T22:30:52"/>
        <d v="2025-04-05T20:59:58"/>
        <d v="2025-02-02T20:57:42"/>
        <d v="2024-12-11T22:04:49"/>
        <d v="2024-06-01T06:31:34"/>
        <d v="2025-01-26T21:41:15"/>
        <d v="2024-10-01T14:26:53"/>
        <d v="2025-08-01T22:11:44"/>
        <d v="2024-08-21T06:16:57"/>
        <d v="2024-05-16T04:49:01"/>
        <d v="2024-04-22T15:05:45"/>
        <d v="2025-08-07T01:52:05"/>
        <d v="2024-03-31T20:16:26"/>
        <d v="2024-03-29T12:28:51"/>
        <d v="2024-06-13T18:01:32"/>
        <d v="2025-02-09T04:27:12"/>
        <d v="2024-12-12T10:50:14"/>
        <d v="2025-02-20T13:44:48"/>
        <d v="2025-05-29T04:00:56"/>
        <d v="2024-11-11T19:24:49"/>
        <d v="2024-05-09T18:28:42"/>
        <d v="2025-05-11T21:14:00"/>
        <d v="2025-02-24T20:52:29"/>
        <d v="2024-07-21T14:40:05"/>
        <d v="2025-01-18T12:51:04"/>
        <d v="2024-08-21T21:44:00"/>
        <d v="2025-01-30T20:14:57"/>
        <d v="2024-06-30T22:22:46"/>
        <d v="2024-12-02T11:36:38"/>
        <d v="2024-08-02T22:41:33"/>
        <d v="2024-05-10T02:22:18"/>
        <d v="2024-09-13T22:06:00"/>
        <d v="2024-02-15T23:34:45"/>
        <d v="2024-07-31T00:08:43"/>
        <d v="2024-05-23T20:28:01"/>
        <d v="2024-12-11T09:14:51"/>
        <d v="2024-08-20T06:49:18"/>
        <d v="2025-06-18T03:34:06"/>
        <d v="2025-01-18T00:07:43"/>
        <d v="2025-07-17T12:41:01"/>
        <d v="2025-06-14T05:11:12"/>
        <d v="2024-08-06T09:25:44"/>
        <d v="2024-12-26T15:16:10"/>
        <d v="2024-09-01T09:47:40"/>
        <d v="2024-11-08T08:58:53"/>
        <d v="2024-09-29T07:03:17"/>
        <d v="2024-10-19T00:51:25"/>
        <d v="2025-01-23T14:44:22"/>
        <d v="2025-01-08T03:56:58"/>
        <d v="2024-06-10T23:00:53"/>
        <d v="2024-08-15T11:56:24"/>
        <d v="2024-03-23T02:23:51"/>
        <d v="2024-08-10T02:30:31"/>
        <d v="2024-07-22T14:08:41"/>
        <d v="2025-03-30T22:09:13"/>
        <d v="2024-04-24T06:08:43"/>
        <d v="2024-04-28T02:37:56"/>
        <d v="2024-09-28T22:08:24"/>
        <d v="2024-04-10T06:21:46"/>
        <d v="2024-11-04T20:34:10"/>
        <d v="2024-03-13T14:41:17"/>
        <d v="2025-07-06T21:46:31"/>
        <d v="2025-03-07T02:12:53"/>
        <d v="2025-05-13T03:49:16"/>
        <d v="2024-07-24T10:05:16"/>
        <d v="2024-10-18T04:32:17"/>
        <d v="2024-03-08T16:04:50"/>
        <d v="2024-10-24T10:29:25"/>
        <d v="2024-12-15T16:28:20"/>
        <d v="2025-02-20T20:56:12"/>
        <d v="2024-10-30T04:18:40"/>
        <d v="2025-03-08T22:14:14"/>
        <d v="2025-06-06T11:13:45"/>
        <d v="2024-06-22T00:25:34"/>
        <d v="2024-12-30T22:52:17"/>
        <d v="2025-03-20T01:11:32"/>
        <d v="2024-06-30T15:52:35"/>
        <d v="2024-09-22T22:34:18"/>
        <d v="2024-04-11T10:06:43"/>
        <d v="2024-12-05T07:26:22"/>
        <d v="2024-03-09T12:07:16"/>
        <d v="2024-06-07T14:58:41"/>
        <d v="2025-07-26T22:27:06"/>
        <d v="2025-08-06T13:14:16"/>
        <d v="2024-07-13T09:04:55"/>
        <d v="2024-10-03T12:24:47"/>
        <d v="2025-07-16T13:35:55"/>
        <d v="2025-06-25T22:47:13"/>
        <d v="2024-08-06T18:57:37"/>
        <d v="2025-05-28T21:25:07"/>
        <d v="2024-11-14T15:22:52"/>
        <d v="2024-09-28T16:24:43"/>
        <d v="2024-11-26T15:55:13"/>
        <d v="2025-04-04T09:03:21"/>
        <d v="2024-06-25T17:25:40"/>
        <d v="2025-02-25T22:12:58"/>
        <d v="2025-04-01T17:03:38"/>
        <d v="2024-04-12T08:11:51"/>
        <d v="2025-05-07T03:57:51"/>
        <d v="2024-11-06T12:49:48"/>
        <d v="2024-12-31T07:10:11"/>
        <d v="2024-03-07T02:17:19"/>
        <d v="2024-10-17T20:21:32"/>
        <d v="2025-05-22T12:37:37"/>
        <d v="2024-11-17T04:07:29"/>
        <d v="2025-04-30T19:25:03"/>
        <d v="2024-07-04T15:36:54"/>
        <d v="2025-04-08T14:23:41"/>
        <d v="2024-04-12T22:38:27"/>
        <d v="2024-09-16T07:07:27"/>
        <d v="2025-04-09T15:48:33"/>
        <d v="2024-06-21T21:37:50"/>
        <d v="2024-12-21T18:30:16"/>
        <d v="2025-04-16T19:33:08"/>
        <d v="2025-05-07T01:27:50"/>
        <d v="2025-07-11T11:46:53"/>
        <d v="2024-11-14T20:46:30"/>
        <d v="2024-03-06T08:17:59"/>
        <d v="2025-06-24T21:35:45"/>
        <d v="2025-06-17T14:17:18"/>
        <d v="2024-11-28T10:08:14"/>
        <d v="2024-12-22T13:35:50"/>
        <d v="2024-05-08T06:57:41"/>
        <d v="2024-11-09T21:22:52"/>
        <d v="2024-03-13T16:50:13"/>
        <d v="2025-07-14T00:29:57"/>
        <d v="2025-05-27T09:27:36"/>
        <d v="2024-08-14T19:31:36"/>
        <d v="2025-06-12T10:34:52"/>
        <d v="2025-05-17T06:42:50"/>
        <d v="2025-01-30T18:48:54"/>
        <d v="2025-03-19T18:26:04"/>
        <d v="2024-10-24T23:24:50"/>
        <d v="2025-05-03T23:32:10"/>
        <d v="2024-04-09T21:23:25"/>
        <d v="2025-01-07T03:57:12"/>
        <d v="2025-07-19T04:25:23"/>
        <d v="2024-04-05T15:59:25"/>
        <d v="2024-02-19T01:40:58"/>
        <d v="2024-11-23T21:01:52"/>
        <d v="2025-05-21T17:09:30"/>
        <d v="2025-04-11T23:17:19"/>
        <d v="2025-05-27T07:50:59"/>
        <d v="2025-03-17T04:00:31"/>
        <d v="2024-10-03T03:54:09"/>
        <d v="2025-07-25T22:00:11"/>
        <d v="2024-09-13T03:18:13"/>
        <d v="2024-08-11T11:11:09"/>
        <d v="2025-03-04T13:13:08"/>
        <d v="2024-07-01T06:46:57"/>
        <d v="2024-09-08T10:04:25"/>
        <d v="2024-11-19T19:08:18"/>
        <d v="2024-03-15T15:33:03"/>
        <d v="2024-08-01T02:37:45"/>
        <d v="2025-01-05T09:50:08"/>
        <d v="2024-07-28T21:02:13"/>
        <d v="2024-07-03T05:48:30"/>
        <d v="2024-12-14T06:09:10"/>
        <d v="2024-10-28T10:07:18"/>
        <d v="2025-05-15T02:33:09"/>
        <d v="2025-03-07T02:09:08"/>
        <d v="2024-11-24T17:33:52"/>
        <d v="2024-07-27T10:06:33"/>
        <d v="2024-05-28T02:04:42"/>
        <d v="2024-10-04T14:42:43"/>
        <d v="2024-10-15T15:03:26"/>
        <d v="2024-05-16T08:12:51"/>
        <d v="2024-08-19T11:49:23"/>
        <d v="2024-11-24T21:54:23"/>
        <d v="2024-12-01T07:33:45"/>
        <d v="2024-11-03T08:55:43"/>
        <d v="2025-04-22T22:04:48"/>
        <d v="2024-02-26T21:20:02"/>
        <d v="2025-03-29T14:58:07"/>
        <d v="2024-09-25T14:30:18"/>
        <d v="2024-05-29T13:48:16"/>
        <d v="2025-05-19T16:31:30"/>
        <d v="2025-07-09T17:10:04"/>
        <d v="2025-07-23T16:55:47"/>
        <d v="2024-10-06T18:12:03"/>
        <d v="2025-08-03T11:49:27"/>
        <d v="2025-01-01T05:49:25"/>
        <d v="2024-02-27T17:30:27"/>
        <d v="2024-04-04T03:45:44"/>
        <d v="2025-02-03T05:28:04"/>
        <d v="2025-02-09T17:20:34"/>
        <d v="2024-04-27T19:20:31"/>
        <d v="2024-02-28T06:32:33"/>
        <d v="2024-08-04T07:53:22"/>
        <d v="2025-03-24T08:19:27"/>
        <d v="2024-08-17T22:46:10"/>
        <d v="2025-03-07T21:51:35"/>
        <d v="2024-04-14T06:03:23"/>
        <d v="2025-07-22T07:52:09"/>
        <d v="2024-07-28T00:53:43"/>
        <d v="2025-05-21T13:50:31"/>
        <d v="2024-08-17T01:16:32"/>
        <d v="2025-01-26T14:51:10"/>
        <d v="2025-07-18T18:17:44"/>
        <d v="2025-04-06T19:14:33"/>
        <d v="2024-05-30T23:07:33"/>
        <d v="2024-03-26T06:41:54"/>
        <d v="2024-06-12T06:34:35"/>
        <d v="2024-05-15T02:41:38"/>
        <d v="2024-04-23T11:23:28"/>
        <d v="2024-08-29T20:19:36"/>
        <d v="2024-08-30T12:04:24"/>
        <d v="2025-06-04T07:43:50"/>
        <d v="2024-10-09T11:18:50"/>
        <d v="2024-11-14T10:37:55"/>
        <d v="2024-06-04T16:56:33"/>
        <d v="2024-03-19T03:47:37"/>
        <d v="2024-12-23T01:46:03"/>
        <d v="2025-05-29T15:58:04"/>
        <d v="2024-04-13T07:45:20"/>
        <d v="2024-05-11T08:39:32"/>
        <d v="2024-10-08T13:58:14"/>
        <d v="2024-08-15T08:45:39"/>
        <d v="2025-02-14T05:06:20"/>
        <d v="2025-04-14T01:09:32"/>
        <d v="2024-09-17T16:34:53"/>
        <d v="2024-04-02T13:09:40"/>
        <d v="2025-01-24T08:43:20"/>
        <d v="2025-04-03T09:16:12"/>
        <d v="2025-02-27T13:49:53"/>
        <d v="2024-04-24T11:16:41"/>
        <d v="2025-05-21T14:41:07"/>
        <d v="2024-10-13T02:05:46"/>
        <d v="2025-07-02T23:04:43"/>
        <d v="2024-04-17T19:26:27"/>
        <d v="2024-06-28T02:52:10"/>
        <d v="2025-05-28T21:41:35"/>
        <d v="2025-04-27T21:04:36"/>
        <d v="2025-06-29T14:41:39"/>
        <d v="2024-04-01T20:53:41"/>
        <d v="2024-09-05T06:55:47"/>
        <d v="2024-04-10T23:42:41"/>
        <d v="2024-12-26T12:45:51"/>
        <d v="2024-03-24T00:26:49"/>
        <d v="2025-04-18T06:05:15"/>
        <d v="2025-06-18T20:54:07"/>
        <d v="2024-08-01T21:38:11"/>
        <d v="2025-06-11T00:57:07"/>
        <d v="2024-12-29T05:21:30"/>
        <d v="2024-10-30T06:50:41"/>
        <d v="2024-03-07T20:32:40"/>
        <d v="2024-12-22T23:55:22"/>
        <d v="2025-08-02T14:10:53"/>
        <d v="2024-08-04T21:23:19"/>
        <d v="2024-07-03T14:12:32"/>
        <d v="2024-04-15T13:28:00"/>
        <d v="2025-05-08T21:04:31"/>
        <d v="2024-08-28T12:09:29"/>
        <d v="2024-05-28T15:40:18"/>
        <d v="2024-12-07T01:27:10"/>
        <d v="2024-07-30T22:45:56"/>
        <d v="2024-04-25T01:29:13"/>
        <d v="2025-03-26T23:37:43"/>
        <d v="2025-03-24T19:04:20"/>
        <d v="2024-04-20T03:13:20"/>
        <d v="2025-07-30T18:37:12"/>
        <d v="2024-03-02T10:06:28"/>
        <d v="2025-01-28T00:22:21"/>
        <d v="2025-02-15T20:21:06"/>
        <d v="2025-04-30T11:41:10"/>
        <d v="2024-07-04T12:42:38"/>
        <d v="2024-09-05T18:50:23"/>
        <d v="2024-08-24T05:01:14"/>
        <d v="2025-08-06T15:01:57"/>
        <d v="2025-07-14T14:40:49"/>
        <d v="2024-06-30T11:00:50"/>
        <d v="2024-05-28T17:47:34"/>
        <d v="2024-09-05T05:54:24"/>
        <d v="2024-08-09T16:39:43"/>
        <d v="2024-05-19T22:36:20"/>
        <d v="2025-02-15T16:28:01"/>
        <d v="2024-03-22T13:32:17"/>
        <d v="2024-12-22T07:08:04"/>
        <d v="2024-07-04T16:57:01"/>
        <d v="2025-01-11T12:53:23"/>
        <d v="2025-08-02T14:18:14"/>
        <d v="2024-11-14T07:03:01"/>
        <d v="2025-05-24T21:08:04"/>
        <d v="2024-08-13T20:04:36"/>
        <d v="2025-05-13T06:03:36"/>
        <d v="2024-03-15T22:55:24"/>
        <d v="2025-03-05T00:18:02"/>
        <d v="2024-03-10T06:13:49"/>
        <d v="2024-11-02T05:44:35"/>
        <d v="2024-10-21T11:06:11"/>
        <d v="2025-01-05T12:12:25"/>
        <d v="2024-11-24T06:47:40"/>
        <d v="2024-08-13T13:49:31"/>
        <d v="2024-07-10T02:20:08"/>
        <d v="2025-02-22T21:39:46"/>
        <d v="2024-10-14T16:41:23"/>
        <d v="2025-02-09T20:40:44"/>
        <d v="2024-05-11T09:29:20"/>
        <d v="2024-10-18T07:19:37"/>
        <d v="2025-01-24T22:04:52"/>
        <d v="2024-06-02T08:55:55"/>
        <d v="2024-08-11T19:18:27"/>
        <d v="2025-03-11T12:04:30"/>
        <d v="2025-02-16T11:21:07"/>
        <d v="2024-04-26T22:12:37"/>
        <d v="2025-04-24T21:13:34"/>
        <d v="2025-04-28T02:24:19"/>
        <d v="2025-07-04T22:15:19"/>
        <d v="2024-07-02T20:53:40"/>
        <d v="2024-12-19T01:07:32"/>
        <d v="2025-03-29T14:40:24"/>
        <d v="2025-01-10T11:17:16"/>
        <d v="2024-10-11T05:08:00"/>
        <d v="2024-12-30T07:15:44"/>
        <d v="2024-10-19T21:20:42"/>
        <d v="2025-06-15T09:35:48"/>
        <d v="2025-02-19T05:51:00"/>
        <d v="2024-09-29T23:06:21"/>
        <d v="2025-03-30T19:48:46"/>
        <d v="2025-03-02T22:52:08"/>
        <d v="2024-07-09T12:18:08"/>
        <d v="2025-03-21T09:17:40"/>
        <d v="2025-05-06T10:53:03"/>
        <d v="2024-05-17T14:13:18"/>
        <d v="2024-03-18T04:05:47"/>
        <d v="2025-03-27T14:43:02"/>
        <d v="2025-07-12T16:35:32"/>
        <d v="2025-04-15T02:37:21"/>
        <d v="2025-02-23T23:38:19"/>
        <d v="2025-06-15T15:09:41"/>
        <d v="2024-10-23T13:39:44"/>
        <d v="2024-08-01T13:23:44"/>
        <d v="2025-01-27T05:50:48"/>
        <d v="2025-05-16T14:25:00"/>
        <d v="2024-09-26T03:22:29"/>
        <d v="2025-02-11T03:48:02"/>
        <d v="2025-01-27T19:40:24"/>
        <d v="2024-07-01T02:38:19"/>
        <d v="2024-12-15T10:13:33"/>
        <d v="2024-10-13T10:39:33"/>
        <d v="2025-02-27T03:15:37"/>
        <d v="2025-02-02T18:08:15"/>
        <d v="2025-03-31T01:21:36"/>
        <d v="2024-12-10T13:19:12"/>
        <d v="2024-08-28T13:36:36"/>
        <d v="2025-02-26T19:28:04"/>
        <d v="2025-04-27T13:30:54"/>
        <d v="2024-12-02T13:06:57"/>
        <d v="2024-11-29T19:26:17"/>
        <d v="2025-02-18T05:32:34"/>
        <d v="2024-07-21T13:51:31"/>
        <d v="2024-11-04T05:53:59"/>
        <d v="2025-04-25T11:27:06"/>
        <d v="2025-04-19T17:05:28"/>
        <d v="2024-06-08T03:50:11"/>
        <d v="2024-05-31T04:51:46"/>
        <d v="2024-12-20T14:21:50"/>
        <d v="2024-11-22T01:49:02"/>
        <d v="2025-07-18T18:13:25"/>
        <d v="2025-03-29T22:11:08"/>
        <d v="2025-06-24T07:19:07"/>
        <d v="2025-04-01T02:24:02"/>
        <d v="2025-06-21T01:43:07"/>
        <d v="2024-12-07T02:51:31"/>
        <d v="2024-08-17T19:11:27"/>
        <d v="2024-04-22T12:33:44"/>
        <d v="2025-04-18T04:58:58"/>
        <d v="2024-12-16T19:16:40"/>
        <d v="2024-12-10T11:02:39"/>
        <d v="2024-12-26T04:32:27"/>
        <d v="2024-05-26T16:51:50"/>
        <d v="2025-03-24T19:07:36"/>
        <d v="2025-02-26T21:43:06"/>
        <d v="2024-09-02T20:41:03"/>
        <d v="2025-05-25T02:29:07"/>
        <d v="2024-03-04T11:56:33"/>
        <d v="2024-04-28T19:25:39"/>
        <d v="2025-07-04T11:06:08"/>
        <d v="2025-03-26T04:03:09"/>
        <d v="2024-02-23T02:04:41"/>
        <d v="2025-01-19T01:41:37"/>
        <d v="2024-11-12T17:15:27"/>
        <d v="2024-12-01T17:21:34"/>
        <d v="2024-09-22T17:51:48"/>
        <d v="2024-06-29T19:32:12"/>
        <d v="2024-04-19T16:44:35"/>
        <d v="2025-01-10T15:37:14"/>
        <d v="2024-10-13T08:11:48"/>
        <d v="2024-07-02T22:12:06"/>
        <d v="2025-04-28T12:46:41"/>
        <d v="2024-02-21T04:38:57"/>
        <d v="2024-02-19T08:41:19"/>
        <d v="2025-05-03T05:19:31"/>
        <d v="2025-06-23T07:40:48"/>
        <d v="2024-09-15T15:25:19"/>
        <d v="2025-06-25T03:16:04"/>
        <d v="2025-07-04T03:40:39"/>
        <d v="2024-12-27T17:10:02"/>
        <d v="2024-02-15T19:47:14"/>
        <d v="2025-01-10T04:06:55"/>
        <d v="2024-05-18T20:32:32"/>
        <d v="2025-02-16T09:15:07"/>
        <d v="2025-02-08T11:10:32"/>
        <d v="2025-03-02T20:32:32"/>
        <d v="2024-07-20T06:24:03"/>
        <d v="2024-05-29T08:34:30"/>
        <d v="2024-03-05T11:44:48"/>
      </sharedItems>
      <fieldGroup par="20"/>
    </cacheField>
    <cacheField name="Year" numFmtId="0">
      <sharedItems containsSemiMixedTypes="0" containsString="0" containsNumber="1" containsInteger="1" minValue="2024" maxValue="2025" count="2">
        <n v="2024"/>
        <n v="2025"/>
      </sharedItems>
    </cacheField>
    <cacheField name="Month" numFmtId="0">
      <sharedItems/>
    </cacheField>
    <cacheField name="Months (purchase_date)" numFmtId="0" databaseField="0">
      <fieldGroup base="15">
        <rangePr groupBy="months" startDate="2024-02-15T14:10:42" endDate="2025-08-07T22:11:32"/>
        <groupItems count="14">
          <s v="&lt;15-02-2024"/>
          <s v="Jan"/>
          <s v="Feb"/>
          <s v="Mar"/>
          <s v="Apr"/>
          <s v="May"/>
          <s v="Jun"/>
          <s v="Jul"/>
          <s v="Aug"/>
          <s v="Sep"/>
          <s v="Oct"/>
          <s v="Nov"/>
          <s v="Dec"/>
          <s v="&gt;07-08-2025"/>
        </groupItems>
      </fieldGroup>
    </cacheField>
    <cacheField name="Quarters (purchase_date)" numFmtId="0" databaseField="0">
      <fieldGroup base="15">
        <rangePr groupBy="quarters" startDate="2024-02-15T14:10:42" endDate="2025-08-07T22:11:32"/>
        <groupItems count="6">
          <s v="&lt;15-02-2024"/>
          <s v="Qtr1"/>
          <s v="Qtr2"/>
          <s v="Qtr3"/>
          <s v="Qtr4"/>
          <s v="&gt;07-08-2025"/>
        </groupItems>
      </fieldGroup>
    </cacheField>
    <cacheField name="Years (purchase_date)" numFmtId="0" databaseField="0">
      <fieldGroup base="15">
        <rangePr groupBy="years" startDate="2024-02-15T14:10:42" endDate="2025-08-07T22:11:32"/>
        <groupItems count="4">
          <s v="&lt;15-02-2024"/>
          <s v="2024"/>
          <s v="2025"/>
          <s v="&gt;07-08-2025"/>
        </groupItems>
      </fieldGroup>
    </cacheField>
  </cacheFields>
  <extLst>
    <ext xmlns:x14="http://schemas.microsoft.com/office/spreadsheetml/2009/9/main" uri="{725AE2AE-9491-48be-B2B4-4EB974FC3084}">
      <x14:pivotCacheDefinition pivotCacheId="994334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1">
  <r>
    <s v="DO-20240910-11568"/>
    <x v="0"/>
    <x v="0"/>
    <x v="0"/>
    <x v="0"/>
    <x v="0"/>
    <x v="0"/>
    <x v="0"/>
    <n v="187.31"/>
    <n v="20"/>
    <x v="0"/>
    <n v="3746.2"/>
    <n v="3558.89"/>
    <n v="187.30999999999995"/>
    <x v="0"/>
    <x v="0"/>
    <x v="0"/>
    <s v="Sep"/>
  </r>
  <r>
    <s v="LOW-20241106-63550"/>
    <x v="1"/>
    <x v="1"/>
    <x v="1"/>
    <x v="1"/>
    <x v="0"/>
    <x v="1"/>
    <x v="1"/>
    <n v="29.88"/>
    <n v="75"/>
    <x v="1"/>
    <n v="2241"/>
    <n v="1904.85"/>
    <n v="336.15000000000009"/>
    <x v="1"/>
    <x v="1"/>
    <x v="0"/>
    <s v="Nov"/>
  </r>
  <r>
    <s v="HAR-20240516-41194"/>
    <x v="2"/>
    <x v="2"/>
    <x v="2"/>
    <x v="2"/>
    <x v="1"/>
    <x v="2"/>
    <x v="2"/>
    <n v="497.18"/>
    <n v="60"/>
    <x v="2"/>
    <n v="29830.799999999999"/>
    <n v="22373.1"/>
    <n v="7457.7000000000007"/>
    <x v="0"/>
    <x v="2"/>
    <x v="0"/>
    <s v="May"/>
  </r>
  <r>
    <s v="LOW-20241110-17341"/>
    <x v="1"/>
    <x v="3"/>
    <x v="3"/>
    <x v="3"/>
    <x v="2"/>
    <x v="3"/>
    <x v="3"/>
    <n v="155.18"/>
    <n v="10"/>
    <x v="1"/>
    <n v="1551.8"/>
    <n v="1319.03"/>
    <n v="232.76999999999998"/>
    <x v="2"/>
    <x v="3"/>
    <x v="0"/>
    <s v="Nov"/>
  </r>
  <r>
    <s v="HAR-20240724-68170"/>
    <x v="2"/>
    <x v="4"/>
    <x v="4"/>
    <x v="4"/>
    <x v="3"/>
    <x v="4"/>
    <x v="4"/>
    <n v="799.08"/>
    <n v="1"/>
    <x v="3"/>
    <n v="799.08"/>
    <n v="799.08"/>
    <n v="0"/>
    <x v="3"/>
    <x v="4"/>
    <x v="0"/>
    <s v="Jul"/>
  </r>
  <r>
    <s v="CON-20240317-39471"/>
    <x v="3"/>
    <x v="5"/>
    <x v="5"/>
    <x v="5"/>
    <x v="0"/>
    <x v="5"/>
    <x v="5"/>
    <n v="24.68"/>
    <n v="30"/>
    <x v="4"/>
    <n v="740.4"/>
    <n v="607.13"/>
    <n v="133.26999999999998"/>
    <x v="2"/>
    <x v="5"/>
    <x v="0"/>
    <s v="Mar"/>
  </r>
  <r>
    <s v="ACE-20250723-12817"/>
    <x v="4"/>
    <x v="6"/>
    <x v="6"/>
    <x v="6"/>
    <x v="4"/>
    <x v="6"/>
    <x v="6"/>
    <n v="1989.69"/>
    <n v="12"/>
    <x v="0"/>
    <n v="23876.28"/>
    <n v="22682.47"/>
    <n v="1193.8099999999977"/>
    <x v="4"/>
    <x v="6"/>
    <x v="1"/>
    <s v="Jul"/>
  </r>
  <r>
    <s v="ACE-20240712-93941"/>
    <x v="4"/>
    <x v="7"/>
    <x v="7"/>
    <x v="7"/>
    <x v="0"/>
    <x v="7"/>
    <x v="7"/>
    <n v="3.76"/>
    <n v="295"/>
    <x v="3"/>
    <n v="1109.2"/>
    <n v="1109.2"/>
    <n v="0"/>
    <x v="1"/>
    <x v="7"/>
    <x v="0"/>
    <s v="Jul"/>
  </r>
  <r>
    <s v="LOW-20240516-70955"/>
    <x v="1"/>
    <x v="8"/>
    <x v="8"/>
    <x v="8"/>
    <x v="5"/>
    <x v="8"/>
    <x v="8"/>
    <n v="490.01"/>
    <n v="8"/>
    <x v="5"/>
    <n v="3920.08"/>
    <n v="3528.07"/>
    <n v="392.00999999999976"/>
    <x v="3"/>
    <x v="8"/>
    <x v="0"/>
    <s v="May"/>
  </r>
  <r>
    <s v="MEN-20240506-54477"/>
    <x v="5"/>
    <x v="9"/>
    <x v="9"/>
    <x v="9"/>
    <x v="6"/>
    <x v="9"/>
    <x v="9"/>
    <n v="1340.35"/>
    <n v="1"/>
    <x v="3"/>
    <n v="1340.35"/>
    <n v="1340.35"/>
    <n v="0"/>
    <x v="5"/>
    <x v="9"/>
    <x v="0"/>
    <s v="May"/>
  </r>
  <r>
    <s v="LOW-20240227-51049"/>
    <x v="1"/>
    <x v="10"/>
    <x v="10"/>
    <x v="10"/>
    <x v="3"/>
    <x v="10"/>
    <x v="10"/>
    <n v="1804.3"/>
    <n v="6"/>
    <x v="3"/>
    <n v="10825.8"/>
    <n v="10825.8"/>
    <n v="0"/>
    <x v="0"/>
    <x v="10"/>
    <x v="0"/>
    <s v="Feb"/>
  </r>
  <r>
    <s v="84-20240512-36897"/>
    <x v="6"/>
    <x v="11"/>
    <x v="11"/>
    <x v="11"/>
    <x v="7"/>
    <x v="11"/>
    <x v="6"/>
    <n v="320.58999999999997"/>
    <n v="5"/>
    <x v="5"/>
    <n v="1602.95"/>
    <n v="1442.65"/>
    <n v="160.29999999999995"/>
    <x v="0"/>
    <x v="11"/>
    <x v="0"/>
    <s v="May"/>
  </r>
  <r>
    <s v="CON-20240919-17854"/>
    <x v="3"/>
    <x v="12"/>
    <x v="12"/>
    <x v="12"/>
    <x v="8"/>
    <x v="12"/>
    <x v="11"/>
    <n v="348.02"/>
    <n v="5"/>
    <x v="3"/>
    <n v="1740.1"/>
    <n v="1740.1"/>
    <n v="0"/>
    <x v="5"/>
    <x v="12"/>
    <x v="0"/>
    <s v="Sep"/>
  </r>
  <r>
    <s v="FLO-20250204-51705"/>
    <x v="7"/>
    <x v="13"/>
    <x v="13"/>
    <x v="13"/>
    <x v="5"/>
    <x v="13"/>
    <x v="3"/>
    <n v="558.33000000000004"/>
    <n v="2"/>
    <x v="3"/>
    <n v="1116.6600000000001"/>
    <n v="1116.6600000000001"/>
    <n v="0"/>
    <x v="0"/>
    <x v="13"/>
    <x v="1"/>
    <s v="Feb"/>
  </r>
  <r>
    <s v="LOW-20240921-28948"/>
    <x v="1"/>
    <x v="14"/>
    <x v="14"/>
    <x v="14"/>
    <x v="9"/>
    <x v="14"/>
    <x v="12"/>
    <n v="9.6999999999999993"/>
    <n v="2"/>
    <x v="5"/>
    <n v="19.399999999999999"/>
    <n v="17.46"/>
    <n v="1.9399999999999977"/>
    <x v="3"/>
    <x v="14"/>
    <x v="0"/>
    <s v="Sep"/>
  </r>
  <r>
    <s v="CON-20241109-72842"/>
    <x v="3"/>
    <x v="15"/>
    <x v="15"/>
    <x v="15"/>
    <x v="10"/>
    <x v="15"/>
    <x v="13"/>
    <n v="3.07"/>
    <n v="238"/>
    <x v="2"/>
    <n v="730.66"/>
    <n v="548"/>
    <n v="182.65999999999997"/>
    <x v="4"/>
    <x v="15"/>
    <x v="0"/>
    <s v="Nov"/>
  </r>
  <r>
    <s v="HAR-20240604-27408"/>
    <x v="2"/>
    <x v="16"/>
    <x v="16"/>
    <x v="16"/>
    <x v="11"/>
    <x v="16"/>
    <x v="3"/>
    <n v="198.15"/>
    <n v="2"/>
    <x v="3"/>
    <n v="396.3"/>
    <n v="396.3"/>
    <n v="0"/>
    <x v="2"/>
    <x v="16"/>
    <x v="0"/>
    <s v="Jun"/>
  </r>
  <r>
    <s v="ACE-20240618-91145"/>
    <x v="4"/>
    <x v="17"/>
    <x v="17"/>
    <x v="13"/>
    <x v="5"/>
    <x v="17"/>
    <x v="9"/>
    <n v="1.71"/>
    <n v="289"/>
    <x v="1"/>
    <n v="494.19"/>
    <n v="420.06"/>
    <n v="74.13"/>
    <x v="6"/>
    <x v="17"/>
    <x v="0"/>
    <s v="Jun"/>
  </r>
  <r>
    <s v="COS-20250630-61444"/>
    <x v="8"/>
    <x v="18"/>
    <x v="18"/>
    <x v="17"/>
    <x v="12"/>
    <x v="18"/>
    <x v="3"/>
    <n v="95.11"/>
    <n v="100"/>
    <x v="1"/>
    <n v="9511"/>
    <n v="8084.35"/>
    <n v="1426.6499999999996"/>
    <x v="2"/>
    <x v="18"/>
    <x v="1"/>
    <s v="Jun"/>
  </r>
  <r>
    <s v="ACE-20250624-91914"/>
    <x v="4"/>
    <x v="19"/>
    <x v="19"/>
    <x v="18"/>
    <x v="6"/>
    <x v="19"/>
    <x v="9"/>
    <n v="564.32000000000005"/>
    <n v="8"/>
    <x v="3"/>
    <n v="4514.5600000000004"/>
    <n v="4514.5600000000004"/>
    <n v="0"/>
    <x v="5"/>
    <x v="19"/>
    <x v="1"/>
    <s v="Jun"/>
  </r>
  <r>
    <s v="HAR-20250307-82670"/>
    <x v="2"/>
    <x v="20"/>
    <x v="20"/>
    <x v="19"/>
    <x v="10"/>
    <x v="20"/>
    <x v="14"/>
    <n v="210.89"/>
    <n v="75"/>
    <x v="3"/>
    <n v="15816.75"/>
    <n v="15816.75"/>
    <n v="0"/>
    <x v="4"/>
    <x v="20"/>
    <x v="1"/>
    <s v="Mar"/>
  </r>
  <r>
    <s v="LOW-20241123-23858"/>
    <x v="1"/>
    <x v="21"/>
    <x v="21"/>
    <x v="7"/>
    <x v="13"/>
    <x v="21"/>
    <x v="15"/>
    <n v="91.61"/>
    <n v="2"/>
    <x v="3"/>
    <n v="183.22"/>
    <n v="183.22"/>
    <n v="0"/>
    <x v="0"/>
    <x v="21"/>
    <x v="0"/>
    <s v="Nov"/>
  </r>
  <r>
    <s v="DO-20241105-79168"/>
    <x v="0"/>
    <x v="22"/>
    <x v="22"/>
    <x v="20"/>
    <x v="0"/>
    <x v="22"/>
    <x v="14"/>
    <n v="1.1499999999999999"/>
    <n v="64"/>
    <x v="2"/>
    <n v="73.599999999999994"/>
    <n v="55.2"/>
    <n v="18.399999999999991"/>
    <x v="5"/>
    <x v="22"/>
    <x v="0"/>
    <s v="Nov"/>
  </r>
  <r>
    <s v="DO-20240303-80533"/>
    <x v="0"/>
    <x v="23"/>
    <x v="23"/>
    <x v="20"/>
    <x v="0"/>
    <x v="23"/>
    <x v="5"/>
    <n v="101.64"/>
    <n v="5"/>
    <x v="5"/>
    <n v="508.2"/>
    <n v="457.38"/>
    <n v="50.819999999999993"/>
    <x v="1"/>
    <x v="23"/>
    <x v="0"/>
    <s v="Mar"/>
  </r>
  <r>
    <s v="ACE-20250721-38719"/>
    <x v="4"/>
    <x v="8"/>
    <x v="8"/>
    <x v="8"/>
    <x v="9"/>
    <x v="24"/>
    <x v="12"/>
    <n v="2787.37"/>
    <n v="20"/>
    <x v="6"/>
    <n v="55747.4"/>
    <n v="44597.919999999998"/>
    <n v="11149.480000000003"/>
    <x v="5"/>
    <x v="24"/>
    <x v="1"/>
    <s v="Jul"/>
  </r>
  <r>
    <s v="MEN-20240815-10720"/>
    <x v="5"/>
    <x v="24"/>
    <x v="24"/>
    <x v="21"/>
    <x v="7"/>
    <x v="25"/>
    <x v="4"/>
    <n v="123.82"/>
    <n v="25"/>
    <x v="6"/>
    <n v="3095.5"/>
    <n v="2476.4"/>
    <n v="619.09999999999991"/>
    <x v="1"/>
    <x v="25"/>
    <x v="0"/>
    <s v="Aug"/>
  </r>
  <r>
    <s v="DO-20240404-40227"/>
    <x v="0"/>
    <x v="25"/>
    <x v="25"/>
    <x v="2"/>
    <x v="13"/>
    <x v="26"/>
    <x v="2"/>
    <n v="4.63"/>
    <n v="302"/>
    <x v="6"/>
    <n v="1398.26"/>
    <n v="1118.6099999999999"/>
    <n v="279.65000000000009"/>
    <x v="5"/>
    <x v="26"/>
    <x v="0"/>
    <s v="Apr"/>
  </r>
  <r>
    <s v="DO-20250730-68390"/>
    <x v="0"/>
    <x v="26"/>
    <x v="26"/>
    <x v="13"/>
    <x v="2"/>
    <x v="27"/>
    <x v="14"/>
    <n v="1412.96"/>
    <n v="8"/>
    <x v="3"/>
    <n v="11303.68"/>
    <n v="11303.68"/>
    <n v="0"/>
    <x v="3"/>
    <x v="27"/>
    <x v="1"/>
    <s v="Jul"/>
  </r>
  <r>
    <s v="CON-20241203-30851"/>
    <x v="3"/>
    <x v="27"/>
    <x v="27"/>
    <x v="22"/>
    <x v="14"/>
    <x v="28"/>
    <x v="9"/>
    <n v="627.5"/>
    <n v="15"/>
    <x v="3"/>
    <n v="9412.5"/>
    <n v="9412.5"/>
    <n v="0"/>
    <x v="5"/>
    <x v="28"/>
    <x v="0"/>
    <s v="Dec"/>
  </r>
  <r>
    <s v="DO-20240321-19427"/>
    <x v="0"/>
    <x v="28"/>
    <x v="28"/>
    <x v="10"/>
    <x v="8"/>
    <x v="29"/>
    <x v="16"/>
    <n v="393.12"/>
    <n v="4"/>
    <x v="3"/>
    <n v="1572.48"/>
    <n v="1572.48"/>
    <n v="0"/>
    <x v="7"/>
    <x v="29"/>
    <x v="0"/>
    <s v="Mar"/>
  </r>
  <r>
    <s v="84-20240403-90737"/>
    <x v="6"/>
    <x v="29"/>
    <x v="29"/>
    <x v="9"/>
    <x v="2"/>
    <x v="30"/>
    <x v="16"/>
    <n v="289.91000000000003"/>
    <n v="40"/>
    <x v="1"/>
    <n v="11596.4"/>
    <n v="9856.94"/>
    <n v="1739.4599999999991"/>
    <x v="4"/>
    <x v="30"/>
    <x v="0"/>
    <s v="Apr"/>
  </r>
  <r>
    <s v="LOW-20240326-44041"/>
    <x v="1"/>
    <x v="30"/>
    <x v="30"/>
    <x v="23"/>
    <x v="7"/>
    <x v="31"/>
    <x v="2"/>
    <n v="589.21"/>
    <n v="2"/>
    <x v="3"/>
    <n v="1178.42"/>
    <n v="1178.42"/>
    <n v="0"/>
    <x v="3"/>
    <x v="31"/>
    <x v="0"/>
    <s v="Mar"/>
  </r>
  <r>
    <s v="LOW-20240615-48008"/>
    <x v="1"/>
    <x v="31"/>
    <x v="31"/>
    <x v="24"/>
    <x v="9"/>
    <x v="32"/>
    <x v="15"/>
    <n v="1402.85"/>
    <n v="2"/>
    <x v="3"/>
    <n v="2805.7"/>
    <n v="2805.7"/>
    <n v="0"/>
    <x v="6"/>
    <x v="32"/>
    <x v="0"/>
    <s v="Jun"/>
  </r>
  <r>
    <s v="THE-20241210-87550"/>
    <x v="9"/>
    <x v="32"/>
    <x v="32"/>
    <x v="25"/>
    <x v="6"/>
    <x v="33"/>
    <x v="9"/>
    <n v="455.9"/>
    <n v="10"/>
    <x v="1"/>
    <n v="4559"/>
    <n v="3875.15"/>
    <n v="683.84999999999991"/>
    <x v="6"/>
    <x v="33"/>
    <x v="0"/>
    <s v="Dec"/>
  </r>
  <r>
    <s v="FLO-20240828-11562"/>
    <x v="7"/>
    <x v="33"/>
    <x v="33"/>
    <x v="9"/>
    <x v="15"/>
    <x v="34"/>
    <x v="17"/>
    <n v="964.03"/>
    <n v="8"/>
    <x v="3"/>
    <n v="7712.24"/>
    <n v="7712.24"/>
    <n v="0"/>
    <x v="7"/>
    <x v="34"/>
    <x v="0"/>
    <s v="Aug"/>
  </r>
  <r>
    <s v="WAL-20250716-87532"/>
    <x v="10"/>
    <x v="34"/>
    <x v="34"/>
    <x v="26"/>
    <x v="4"/>
    <x v="35"/>
    <x v="18"/>
    <n v="940.74"/>
    <n v="12"/>
    <x v="0"/>
    <n v="11288.88"/>
    <n v="10724.44"/>
    <n v="564.43999999999869"/>
    <x v="0"/>
    <x v="35"/>
    <x v="1"/>
    <s v="Jul"/>
  </r>
  <r>
    <s v="THE-20250604-94809"/>
    <x v="9"/>
    <x v="35"/>
    <x v="35"/>
    <x v="26"/>
    <x v="4"/>
    <x v="36"/>
    <x v="15"/>
    <n v="5.32"/>
    <n v="262"/>
    <x v="6"/>
    <n v="1393.84"/>
    <n v="1115.07"/>
    <n v="278.77"/>
    <x v="4"/>
    <x v="36"/>
    <x v="1"/>
    <s v="Jun"/>
  </r>
  <r>
    <s v="WAL-20250801-51979"/>
    <x v="10"/>
    <x v="36"/>
    <x v="36"/>
    <x v="27"/>
    <x v="12"/>
    <x v="37"/>
    <x v="4"/>
    <n v="566.41999999999996"/>
    <n v="60"/>
    <x v="3"/>
    <n v="33985.199999999997"/>
    <n v="33985.199999999997"/>
    <n v="0"/>
    <x v="1"/>
    <x v="37"/>
    <x v="1"/>
    <s v="Aug"/>
  </r>
  <r>
    <s v="84-20250630-27009"/>
    <x v="6"/>
    <x v="37"/>
    <x v="37"/>
    <x v="28"/>
    <x v="1"/>
    <x v="38"/>
    <x v="14"/>
    <n v="437.72"/>
    <n v="6"/>
    <x v="5"/>
    <n v="2626.32"/>
    <n v="2363.69"/>
    <n v="262.63000000000011"/>
    <x v="2"/>
    <x v="38"/>
    <x v="1"/>
    <s v="Jun"/>
  </r>
  <r>
    <s v="COS-20250201-83251"/>
    <x v="8"/>
    <x v="38"/>
    <x v="38"/>
    <x v="21"/>
    <x v="9"/>
    <x v="39"/>
    <x v="2"/>
    <n v="541.16999999999996"/>
    <n v="6"/>
    <x v="3"/>
    <n v="3247.02"/>
    <n v="3247.02"/>
    <n v="0"/>
    <x v="4"/>
    <x v="39"/>
    <x v="1"/>
    <s v="Feb"/>
  </r>
  <r>
    <s v="LOW-20250304-96417"/>
    <x v="1"/>
    <x v="39"/>
    <x v="39"/>
    <x v="29"/>
    <x v="10"/>
    <x v="40"/>
    <x v="2"/>
    <n v="175"/>
    <n v="5"/>
    <x v="0"/>
    <n v="875"/>
    <n v="831.25"/>
    <n v="43.75"/>
    <x v="5"/>
    <x v="40"/>
    <x v="1"/>
    <s v="Mar"/>
  </r>
  <r>
    <s v="84-20241203-64404"/>
    <x v="6"/>
    <x v="40"/>
    <x v="40"/>
    <x v="13"/>
    <x v="11"/>
    <x v="41"/>
    <x v="12"/>
    <n v="209.89"/>
    <n v="2"/>
    <x v="5"/>
    <n v="419.78"/>
    <n v="377.8"/>
    <n v="41.979999999999961"/>
    <x v="7"/>
    <x v="41"/>
    <x v="0"/>
    <s v="Dec"/>
  </r>
  <r>
    <s v="FLO-20240915-63293"/>
    <x v="7"/>
    <x v="41"/>
    <x v="41"/>
    <x v="30"/>
    <x v="12"/>
    <x v="42"/>
    <x v="1"/>
    <n v="939.18"/>
    <n v="12"/>
    <x v="1"/>
    <n v="11270.16"/>
    <n v="9579.64"/>
    <n v="1690.5200000000004"/>
    <x v="5"/>
    <x v="42"/>
    <x v="0"/>
    <s v="Sep"/>
  </r>
  <r>
    <s v="CON-20240310-72764"/>
    <x v="3"/>
    <x v="42"/>
    <x v="42"/>
    <x v="19"/>
    <x v="16"/>
    <x v="43"/>
    <x v="19"/>
    <n v="102.18"/>
    <n v="1"/>
    <x v="7"/>
    <n v="102.18"/>
    <n v="99.11"/>
    <n v="3.0700000000000074"/>
    <x v="2"/>
    <x v="43"/>
    <x v="0"/>
    <s v="Mar"/>
  </r>
  <r>
    <s v="LOW-20250705-98607"/>
    <x v="1"/>
    <x v="43"/>
    <x v="43"/>
    <x v="31"/>
    <x v="13"/>
    <x v="44"/>
    <x v="2"/>
    <n v="480.4"/>
    <n v="25"/>
    <x v="4"/>
    <n v="12010"/>
    <n v="9848.2000000000007"/>
    <n v="2161.7999999999993"/>
    <x v="2"/>
    <x v="44"/>
    <x v="1"/>
    <s v="Jul"/>
  </r>
  <r>
    <s v="HAR-20241222-69268"/>
    <x v="2"/>
    <x v="44"/>
    <x v="44"/>
    <x v="28"/>
    <x v="7"/>
    <x v="45"/>
    <x v="16"/>
    <n v="177.04"/>
    <n v="12"/>
    <x v="0"/>
    <n v="2124.48"/>
    <n v="2018.26"/>
    <n v="106.22000000000003"/>
    <x v="5"/>
    <x v="45"/>
    <x v="0"/>
    <s v="Dec"/>
  </r>
  <r>
    <s v="84-20240326-19338"/>
    <x v="6"/>
    <x v="45"/>
    <x v="45"/>
    <x v="32"/>
    <x v="6"/>
    <x v="46"/>
    <x v="2"/>
    <n v="11.92"/>
    <n v="20"/>
    <x v="6"/>
    <n v="238.4"/>
    <n v="190.72"/>
    <n v="47.680000000000007"/>
    <x v="6"/>
    <x v="46"/>
    <x v="0"/>
    <s v="Mar"/>
  </r>
  <r>
    <s v="WAL-20240823-72535"/>
    <x v="10"/>
    <x v="46"/>
    <x v="46"/>
    <x v="29"/>
    <x v="3"/>
    <x v="47"/>
    <x v="13"/>
    <n v="672.01"/>
    <n v="12"/>
    <x v="1"/>
    <n v="8064.12"/>
    <n v="6854.5"/>
    <n v="1209.6199999999999"/>
    <x v="2"/>
    <x v="47"/>
    <x v="0"/>
    <s v="Aug"/>
  </r>
  <r>
    <s v="THE-20240326-32557"/>
    <x v="9"/>
    <x v="47"/>
    <x v="47"/>
    <x v="23"/>
    <x v="17"/>
    <x v="48"/>
    <x v="0"/>
    <n v="322.3"/>
    <n v="1"/>
    <x v="3"/>
    <n v="322.3"/>
    <n v="322.3"/>
    <n v="0"/>
    <x v="3"/>
    <x v="48"/>
    <x v="0"/>
    <s v="Mar"/>
  </r>
  <r>
    <s v="ACE-20250805-81765"/>
    <x v="4"/>
    <x v="48"/>
    <x v="48"/>
    <x v="10"/>
    <x v="8"/>
    <x v="49"/>
    <x v="8"/>
    <n v="233.91"/>
    <n v="5"/>
    <x v="8"/>
    <n v="1169.55"/>
    <n v="1087.68"/>
    <n v="81.869999999999891"/>
    <x v="4"/>
    <x v="49"/>
    <x v="1"/>
    <s v="Aug"/>
  </r>
  <r>
    <s v="DO-20241227-36277"/>
    <x v="0"/>
    <x v="49"/>
    <x v="49"/>
    <x v="33"/>
    <x v="8"/>
    <x v="50"/>
    <x v="2"/>
    <n v="238.26"/>
    <n v="4"/>
    <x v="0"/>
    <n v="953.04"/>
    <n v="905.39"/>
    <n v="47.649999999999977"/>
    <x v="4"/>
    <x v="50"/>
    <x v="0"/>
    <s v="Dec"/>
  </r>
  <r>
    <s v="84-20240520-93838"/>
    <x v="6"/>
    <x v="50"/>
    <x v="50"/>
    <x v="3"/>
    <x v="17"/>
    <x v="51"/>
    <x v="12"/>
    <n v="506.98"/>
    <n v="5"/>
    <x v="5"/>
    <n v="2534.9"/>
    <n v="2281.41"/>
    <n v="253.49000000000024"/>
    <x v="1"/>
    <x v="51"/>
    <x v="0"/>
    <s v="May"/>
  </r>
  <r>
    <s v="LOW-20250629-66685"/>
    <x v="1"/>
    <x v="51"/>
    <x v="51"/>
    <x v="34"/>
    <x v="10"/>
    <x v="52"/>
    <x v="11"/>
    <n v="27.66"/>
    <n v="3"/>
    <x v="3"/>
    <n v="82.98"/>
    <n v="82.98"/>
    <n v="0"/>
    <x v="5"/>
    <x v="52"/>
    <x v="1"/>
    <s v="Jun"/>
  </r>
  <r>
    <s v="ACE-20240407-51052"/>
    <x v="4"/>
    <x v="52"/>
    <x v="52"/>
    <x v="29"/>
    <x v="0"/>
    <x v="53"/>
    <x v="12"/>
    <n v="186.37"/>
    <n v="1"/>
    <x v="3"/>
    <n v="186.37"/>
    <n v="186.37"/>
    <n v="0"/>
    <x v="2"/>
    <x v="53"/>
    <x v="0"/>
    <s v="Apr"/>
  </r>
  <r>
    <s v="CON-20240320-27995"/>
    <x v="3"/>
    <x v="53"/>
    <x v="53"/>
    <x v="18"/>
    <x v="1"/>
    <x v="54"/>
    <x v="6"/>
    <n v="2740.78"/>
    <n v="15"/>
    <x v="3"/>
    <n v="41111.699999999997"/>
    <n v="41111.699999999997"/>
    <n v="0"/>
    <x v="6"/>
    <x v="54"/>
    <x v="0"/>
    <s v="Mar"/>
  </r>
  <r>
    <s v="DO-20240719-74631"/>
    <x v="0"/>
    <x v="54"/>
    <x v="54"/>
    <x v="35"/>
    <x v="18"/>
    <x v="55"/>
    <x v="20"/>
    <n v="2954.94"/>
    <n v="6"/>
    <x v="5"/>
    <n v="17729.64"/>
    <n v="15956.68"/>
    <n v="1772.9599999999991"/>
    <x v="0"/>
    <x v="55"/>
    <x v="0"/>
    <s v="Jul"/>
  </r>
  <r>
    <s v="84-20240915-15911"/>
    <x v="6"/>
    <x v="55"/>
    <x v="55"/>
    <x v="36"/>
    <x v="19"/>
    <x v="56"/>
    <x v="14"/>
    <n v="5.2"/>
    <n v="263"/>
    <x v="1"/>
    <n v="1367.6"/>
    <n v="1162.46"/>
    <n v="205.13999999999987"/>
    <x v="6"/>
    <x v="56"/>
    <x v="0"/>
    <s v="Sep"/>
  </r>
  <r>
    <s v="THE-20240404-90302"/>
    <x v="9"/>
    <x v="56"/>
    <x v="56"/>
    <x v="15"/>
    <x v="15"/>
    <x v="57"/>
    <x v="20"/>
    <n v="1246.8699999999999"/>
    <n v="8"/>
    <x v="3"/>
    <n v="9974.9599999999991"/>
    <n v="9974.9599999999991"/>
    <n v="0"/>
    <x v="3"/>
    <x v="57"/>
    <x v="0"/>
    <s v="Apr"/>
  </r>
  <r>
    <s v="WAL-20240330-16233"/>
    <x v="10"/>
    <x v="57"/>
    <x v="57"/>
    <x v="33"/>
    <x v="6"/>
    <x v="58"/>
    <x v="3"/>
    <n v="265.77"/>
    <n v="1"/>
    <x v="3"/>
    <n v="265.77"/>
    <n v="265.77"/>
    <n v="0"/>
    <x v="1"/>
    <x v="58"/>
    <x v="0"/>
    <s v="Mar"/>
  </r>
  <r>
    <s v="COS-20250223-41381"/>
    <x v="8"/>
    <x v="58"/>
    <x v="58"/>
    <x v="5"/>
    <x v="10"/>
    <x v="59"/>
    <x v="15"/>
    <n v="335.75"/>
    <n v="10"/>
    <x v="3"/>
    <n v="3357.5"/>
    <n v="3357.5"/>
    <n v="0"/>
    <x v="7"/>
    <x v="59"/>
    <x v="1"/>
    <s v="Feb"/>
  </r>
  <r>
    <s v="ACE-20240718-88106"/>
    <x v="4"/>
    <x v="59"/>
    <x v="59"/>
    <x v="37"/>
    <x v="13"/>
    <x v="60"/>
    <x v="20"/>
    <n v="4252.1400000000003"/>
    <n v="8"/>
    <x v="3"/>
    <n v="34017.120000000003"/>
    <n v="34017.120000000003"/>
    <n v="0"/>
    <x v="3"/>
    <x v="60"/>
    <x v="0"/>
    <s v="Jul"/>
  </r>
  <r>
    <s v="HAR-20240912-13814"/>
    <x v="2"/>
    <x v="60"/>
    <x v="60"/>
    <x v="28"/>
    <x v="10"/>
    <x v="61"/>
    <x v="17"/>
    <n v="3349.18"/>
    <n v="1"/>
    <x v="3"/>
    <n v="3349.18"/>
    <n v="3349.18"/>
    <n v="0"/>
    <x v="3"/>
    <x v="61"/>
    <x v="0"/>
    <s v="Sep"/>
  </r>
  <r>
    <s v="LOW-20250404-93259"/>
    <x v="1"/>
    <x v="8"/>
    <x v="8"/>
    <x v="8"/>
    <x v="9"/>
    <x v="62"/>
    <x v="12"/>
    <n v="0.98"/>
    <n v="385"/>
    <x v="9"/>
    <n v="377.3"/>
    <n v="369.75"/>
    <n v="7.5500000000000114"/>
    <x v="7"/>
    <x v="62"/>
    <x v="1"/>
    <s v="Apr"/>
  </r>
  <r>
    <s v="WAL-20241124-90196"/>
    <x v="10"/>
    <x v="61"/>
    <x v="61"/>
    <x v="0"/>
    <x v="6"/>
    <x v="63"/>
    <x v="6"/>
    <n v="581.38"/>
    <n v="5"/>
    <x v="3"/>
    <n v="2906.9"/>
    <n v="2906.9"/>
    <n v="0"/>
    <x v="2"/>
    <x v="63"/>
    <x v="0"/>
    <s v="Nov"/>
  </r>
  <r>
    <s v="84-20240325-60702"/>
    <x v="6"/>
    <x v="62"/>
    <x v="62"/>
    <x v="29"/>
    <x v="1"/>
    <x v="64"/>
    <x v="14"/>
    <n v="1.31"/>
    <n v="322"/>
    <x v="3"/>
    <n v="421.82"/>
    <n v="421.82"/>
    <n v="0"/>
    <x v="6"/>
    <x v="64"/>
    <x v="0"/>
    <s v="Mar"/>
  </r>
  <r>
    <s v="DO-20241118-46519"/>
    <x v="0"/>
    <x v="8"/>
    <x v="8"/>
    <x v="8"/>
    <x v="20"/>
    <x v="65"/>
    <x v="20"/>
    <n v="173.64"/>
    <n v="6"/>
    <x v="3"/>
    <n v="1041.8399999999999"/>
    <n v="1041.8399999999999"/>
    <n v="0"/>
    <x v="1"/>
    <x v="65"/>
    <x v="0"/>
    <s v="Nov"/>
  </r>
  <r>
    <s v="FLO-20241114-88616"/>
    <x v="7"/>
    <x v="63"/>
    <x v="63"/>
    <x v="18"/>
    <x v="14"/>
    <x v="66"/>
    <x v="13"/>
    <n v="4.17"/>
    <n v="34"/>
    <x v="1"/>
    <n v="141.78"/>
    <n v="120.51"/>
    <n v="21.269999999999996"/>
    <x v="5"/>
    <x v="66"/>
    <x v="0"/>
    <s v="Nov"/>
  </r>
  <r>
    <s v="84-20250605-43841"/>
    <x v="6"/>
    <x v="64"/>
    <x v="64"/>
    <x v="31"/>
    <x v="6"/>
    <x v="67"/>
    <x v="1"/>
    <n v="3776.89"/>
    <n v="100"/>
    <x v="6"/>
    <n v="377689"/>
    <n v="302151.2"/>
    <n v="75537.799999999988"/>
    <x v="3"/>
    <x v="67"/>
    <x v="1"/>
    <s v="Jun"/>
  </r>
  <r>
    <s v="MEN-20240403-16705"/>
    <x v="5"/>
    <x v="65"/>
    <x v="65"/>
    <x v="38"/>
    <x v="6"/>
    <x v="68"/>
    <x v="17"/>
    <n v="114.69"/>
    <n v="3"/>
    <x v="7"/>
    <n v="344.07"/>
    <n v="333.75"/>
    <n v="10.319999999999993"/>
    <x v="1"/>
    <x v="68"/>
    <x v="0"/>
    <s v="Apr"/>
  </r>
  <r>
    <s v="HAR-20240424-71609"/>
    <x v="2"/>
    <x v="66"/>
    <x v="66"/>
    <x v="39"/>
    <x v="18"/>
    <x v="69"/>
    <x v="4"/>
    <n v="115.81"/>
    <n v="1"/>
    <x v="3"/>
    <n v="115.81"/>
    <n v="115.81"/>
    <n v="0"/>
    <x v="4"/>
    <x v="69"/>
    <x v="0"/>
    <s v="Apr"/>
  </r>
  <r>
    <s v="THE-20250717-78008"/>
    <x v="9"/>
    <x v="67"/>
    <x v="67"/>
    <x v="40"/>
    <x v="13"/>
    <x v="70"/>
    <x v="1"/>
    <n v="314.93"/>
    <n v="15"/>
    <x v="3"/>
    <n v="4723.95"/>
    <n v="4723.95"/>
    <n v="0"/>
    <x v="4"/>
    <x v="70"/>
    <x v="1"/>
    <s v="Jul"/>
  </r>
  <r>
    <s v="WAL-20250317-44743"/>
    <x v="10"/>
    <x v="68"/>
    <x v="68"/>
    <x v="41"/>
    <x v="3"/>
    <x v="71"/>
    <x v="10"/>
    <n v="62.33"/>
    <n v="25"/>
    <x v="3"/>
    <n v="1558.25"/>
    <n v="1558.25"/>
    <n v="0"/>
    <x v="2"/>
    <x v="71"/>
    <x v="1"/>
    <s v="Mar"/>
  </r>
  <r>
    <s v="COS-20240818-53307"/>
    <x v="8"/>
    <x v="69"/>
    <x v="69"/>
    <x v="42"/>
    <x v="12"/>
    <x v="72"/>
    <x v="9"/>
    <n v="137.55000000000001"/>
    <n v="30"/>
    <x v="1"/>
    <n v="4126.5"/>
    <n v="3507.53"/>
    <n v="618.9699999999998"/>
    <x v="7"/>
    <x v="72"/>
    <x v="0"/>
    <s v="Aug"/>
  </r>
  <r>
    <s v="COS-20240510-84664"/>
    <x v="8"/>
    <x v="70"/>
    <x v="70"/>
    <x v="22"/>
    <x v="20"/>
    <x v="73"/>
    <x v="1"/>
    <n v="1099.44"/>
    <n v="5"/>
    <x v="5"/>
    <n v="5497.2"/>
    <n v="4947.4799999999996"/>
    <n v="549.72000000000025"/>
    <x v="2"/>
    <x v="73"/>
    <x v="0"/>
    <s v="May"/>
  </r>
  <r>
    <s v="COS-20250218-98321"/>
    <x v="8"/>
    <x v="71"/>
    <x v="71"/>
    <x v="27"/>
    <x v="0"/>
    <x v="74"/>
    <x v="5"/>
    <n v="285.74"/>
    <n v="6"/>
    <x v="7"/>
    <n v="1714.44"/>
    <n v="1663.01"/>
    <n v="51.430000000000064"/>
    <x v="7"/>
    <x v="74"/>
    <x v="1"/>
    <s v="Feb"/>
  </r>
  <r>
    <s v="CON-20250622-23094"/>
    <x v="3"/>
    <x v="72"/>
    <x v="72"/>
    <x v="34"/>
    <x v="18"/>
    <x v="75"/>
    <x v="5"/>
    <n v="185.95"/>
    <n v="3"/>
    <x v="0"/>
    <n v="557.85"/>
    <n v="529.96"/>
    <n v="27.889999999999986"/>
    <x v="3"/>
    <x v="75"/>
    <x v="1"/>
    <s v="Jun"/>
  </r>
  <r>
    <s v="84-20240509-36406"/>
    <x v="6"/>
    <x v="73"/>
    <x v="73"/>
    <x v="7"/>
    <x v="7"/>
    <x v="76"/>
    <x v="18"/>
    <n v="475.25"/>
    <n v="8"/>
    <x v="3"/>
    <n v="3802"/>
    <n v="3802"/>
    <n v="0"/>
    <x v="3"/>
    <x v="76"/>
    <x v="0"/>
    <s v="May"/>
  </r>
  <r>
    <s v="CON-20250116-42270"/>
    <x v="3"/>
    <x v="74"/>
    <x v="74"/>
    <x v="14"/>
    <x v="0"/>
    <x v="77"/>
    <x v="4"/>
    <n v="40.72"/>
    <n v="1"/>
    <x v="3"/>
    <n v="40.72"/>
    <n v="40.72"/>
    <n v="0"/>
    <x v="4"/>
    <x v="77"/>
    <x v="1"/>
    <s v="Jan"/>
  </r>
  <r>
    <s v="MEN-20241108-27782"/>
    <x v="5"/>
    <x v="75"/>
    <x v="75"/>
    <x v="43"/>
    <x v="4"/>
    <x v="78"/>
    <x v="5"/>
    <n v="256.72000000000003"/>
    <n v="30"/>
    <x v="3"/>
    <n v="7701.6"/>
    <n v="7701.6"/>
    <n v="0"/>
    <x v="0"/>
    <x v="78"/>
    <x v="0"/>
    <s v="Nov"/>
  </r>
  <r>
    <s v="WAL-20240911-90137"/>
    <x v="10"/>
    <x v="76"/>
    <x v="76"/>
    <x v="44"/>
    <x v="11"/>
    <x v="79"/>
    <x v="8"/>
    <n v="376.12"/>
    <n v="10"/>
    <x v="5"/>
    <n v="3761.2"/>
    <n v="3385.08"/>
    <n v="376.11999999999989"/>
    <x v="4"/>
    <x v="79"/>
    <x v="0"/>
    <s v="Sep"/>
  </r>
  <r>
    <s v="84-20241016-72482"/>
    <x v="6"/>
    <x v="77"/>
    <x v="77"/>
    <x v="42"/>
    <x v="1"/>
    <x v="80"/>
    <x v="12"/>
    <n v="75.36"/>
    <n v="12"/>
    <x v="0"/>
    <n v="904.32"/>
    <n v="859.1"/>
    <n v="45.220000000000027"/>
    <x v="6"/>
    <x v="80"/>
    <x v="0"/>
    <s v="Oct"/>
  </r>
  <r>
    <s v="WAL-20250523-18535"/>
    <x v="10"/>
    <x v="78"/>
    <x v="16"/>
    <x v="26"/>
    <x v="1"/>
    <x v="81"/>
    <x v="10"/>
    <n v="113.34"/>
    <n v="20"/>
    <x v="3"/>
    <n v="2266.8000000000002"/>
    <n v="2266.8000000000002"/>
    <n v="0"/>
    <x v="4"/>
    <x v="81"/>
    <x v="1"/>
    <s v="May"/>
  </r>
  <r>
    <s v="FLO-20240512-12463"/>
    <x v="7"/>
    <x v="79"/>
    <x v="78"/>
    <x v="27"/>
    <x v="19"/>
    <x v="82"/>
    <x v="10"/>
    <n v="1478.36"/>
    <n v="2"/>
    <x v="0"/>
    <n v="2956.72"/>
    <n v="2808.88"/>
    <n v="147.83999999999969"/>
    <x v="4"/>
    <x v="82"/>
    <x v="0"/>
    <s v="May"/>
  </r>
  <r>
    <s v="CON-20250417-75478"/>
    <x v="3"/>
    <x v="80"/>
    <x v="79"/>
    <x v="21"/>
    <x v="11"/>
    <x v="83"/>
    <x v="10"/>
    <n v="139.53"/>
    <n v="15"/>
    <x v="10"/>
    <n v="2092.9499999999998"/>
    <n v="1737.15"/>
    <n v="355.79999999999973"/>
    <x v="7"/>
    <x v="83"/>
    <x v="1"/>
    <s v="Apr"/>
  </r>
  <r>
    <s v="DO-20240504-99484"/>
    <x v="0"/>
    <x v="81"/>
    <x v="80"/>
    <x v="45"/>
    <x v="17"/>
    <x v="84"/>
    <x v="10"/>
    <n v="213.92"/>
    <n v="25"/>
    <x v="5"/>
    <n v="5348"/>
    <n v="4813.2"/>
    <n v="534.80000000000018"/>
    <x v="1"/>
    <x v="84"/>
    <x v="0"/>
    <s v="May"/>
  </r>
  <r>
    <s v="LOW-20241207-19830"/>
    <x v="1"/>
    <x v="82"/>
    <x v="81"/>
    <x v="18"/>
    <x v="16"/>
    <x v="85"/>
    <x v="17"/>
    <n v="554.03"/>
    <n v="6"/>
    <x v="3"/>
    <n v="3324.18"/>
    <n v="3324.18"/>
    <n v="0"/>
    <x v="5"/>
    <x v="85"/>
    <x v="0"/>
    <s v="Dec"/>
  </r>
  <r>
    <s v="CON-20250402-66622"/>
    <x v="3"/>
    <x v="83"/>
    <x v="82"/>
    <x v="46"/>
    <x v="6"/>
    <x v="86"/>
    <x v="20"/>
    <n v="264.24"/>
    <n v="40"/>
    <x v="5"/>
    <n v="10569.6"/>
    <n v="9512.64"/>
    <n v="1056.9600000000009"/>
    <x v="1"/>
    <x v="86"/>
    <x v="1"/>
    <s v="Apr"/>
  </r>
  <r>
    <s v="MEN-20240818-61710"/>
    <x v="5"/>
    <x v="84"/>
    <x v="83"/>
    <x v="47"/>
    <x v="0"/>
    <x v="87"/>
    <x v="13"/>
    <n v="601.72"/>
    <n v="12"/>
    <x v="8"/>
    <n v="7220.64"/>
    <n v="6715.2"/>
    <n v="505.44000000000051"/>
    <x v="0"/>
    <x v="87"/>
    <x v="0"/>
    <s v="Aug"/>
  </r>
  <r>
    <s v="DO-20240712-37573"/>
    <x v="0"/>
    <x v="85"/>
    <x v="84"/>
    <x v="48"/>
    <x v="16"/>
    <x v="88"/>
    <x v="15"/>
    <n v="1393.18"/>
    <n v="100"/>
    <x v="3"/>
    <n v="139318"/>
    <n v="139318"/>
    <n v="0"/>
    <x v="0"/>
    <x v="88"/>
    <x v="0"/>
    <s v="Jul"/>
  </r>
  <r>
    <s v="DO-20240822-56864"/>
    <x v="0"/>
    <x v="86"/>
    <x v="85"/>
    <x v="49"/>
    <x v="8"/>
    <x v="89"/>
    <x v="16"/>
    <n v="492.29"/>
    <n v="25"/>
    <x v="7"/>
    <n v="12307.25"/>
    <n v="11938.03"/>
    <n v="369.21999999999935"/>
    <x v="2"/>
    <x v="89"/>
    <x v="0"/>
    <s v="Aug"/>
  </r>
  <r>
    <s v="84-20240315-46754"/>
    <x v="6"/>
    <x v="87"/>
    <x v="86"/>
    <x v="50"/>
    <x v="7"/>
    <x v="90"/>
    <x v="9"/>
    <n v="204.89"/>
    <n v="6"/>
    <x v="5"/>
    <n v="1229.3399999999999"/>
    <n v="1106.4100000000001"/>
    <n v="122.92999999999984"/>
    <x v="5"/>
    <x v="90"/>
    <x v="0"/>
    <s v="Mar"/>
  </r>
  <r>
    <s v="COS-20240301-24466"/>
    <x v="8"/>
    <x v="88"/>
    <x v="87"/>
    <x v="10"/>
    <x v="15"/>
    <x v="91"/>
    <x v="17"/>
    <n v="72.36"/>
    <n v="4"/>
    <x v="0"/>
    <n v="289.44"/>
    <n v="274.97000000000003"/>
    <n v="14.46999999999997"/>
    <x v="2"/>
    <x v="91"/>
    <x v="0"/>
    <s v="Mar"/>
  </r>
  <r>
    <s v="DO-20240614-90755"/>
    <x v="0"/>
    <x v="89"/>
    <x v="88"/>
    <x v="12"/>
    <x v="0"/>
    <x v="92"/>
    <x v="2"/>
    <n v="2589.16"/>
    <n v="25"/>
    <x v="1"/>
    <n v="64729"/>
    <n v="55019.65"/>
    <n v="9709.3499999999985"/>
    <x v="1"/>
    <x v="92"/>
    <x v="0"/>
    <s v="Jun"/>
  </r>
  <r>
    <s v="THE-20240619-58880"/>
    <x v="9"/>
    <x v="90"/>
    <x v="89"/>
    <x v="15"/>
    <x v="17"/>
    <x v="93"/>
    <x v="4"/>
    <n v="1179.57"/>
    <n v="10"/>
    <x v="3"/>
    <n v="11795.7"/>
    <n v="11795.7"/>
    <n v="0"/>
    <x v="4"/>
    <x v="93"/>
    <x v="0"/>
    <s v="Jun"/>
  </r>
  <r>
    <s v="WAL-20241029-97718"/>
    <x v="10"/>
    <x v="91"/>
    <x v="90"/>
    <x v="33"/>
    <x v="19"/>
    <x v="94"/>
    <x v="0"/>
    <n v="1504.96"/>
    <n v="3"/>
    <x v="7"/>
    <n v="4514.88"/>
    <n v="4379.43"/>
    <n v="135.44999999999982"/>
    <x v="1"/>
    <x v="94"/>
    <x v="0"/>
    <s v="Oct"/>
  </r>
  <r>
    <s v="WAL-20250705-94963"/>
    <x v="10"/>
    <x v="92"/>
    <x v="91"/>
    <x v="17"/>
    <x v="1"/>
    <x v="95"/>
    <x v="14"/>
    <n v="574.04999999999995"/>
    <n v="40"/>
    <x v="1"/>
    <n v="22962"/>
    <n v="19517.7"/>
    <n v="3444.2999999999993"/>
    <x v="5"/>
    <x v="95"/>
    <x v="1"/>
    <s v="Jul"/>
  </r>
  <r>
    <s v="THE-20250624-42576"/>
    <x v="11"/>
    <x v="93"/>
    <x v="92"/>
    <x v="13"/>
    <x v="3"/>
    <x v="96"/>
    <x v="13"/>
    <n v="571.78"/>
    <n v="20"/>
    <x v="3"/>
    <n v="11435.6"/>
    <n v="11435.6"/>
    <n v="0"/>
    <x v="2"/>
    <x v="96"/>
    <x v="1"/>
    <s v="Jun"/>
  </r>
  <r>
    <s v="WAL-20250620-68245"/>
    <x v="10"/>
    <x v="94"/>
    <x v="93"/>
    <x v="15"/>
    <x v="12"/>
    <x v="97"/>
    <x v="6"/>
    <n v="419.9"/>
    <n v="15"/>
    <x v="5"/>
    <n v="6298.5"/>
    <n v="5668.65"/>
    <n v="629.85000000000036"/>
    <x v="2"/>
    <x v="97"/>
    <x v="1"/>
    <s v="Jun"/>
  </r>
  <r>
    <s v="THE-20250718-68054"/>
    <x v="9"/>
    <x v="95"/>
    <x v="94"/>
    <x v="21"/>
    <x v="19"/>
    <x v="98"/>
    <x v="18"/>
    <n v="1006.75"/>
    <n v="30"/>
    <x v="5"/>
    <n v="30202.5"/>
    <n v="27182.25"/>
    <n v="3020.25"/>
    <x v="5"/>
    <x v="98"/>
    <x v="1"/>
    <s v="Jul"/>
  </r>
  <r>
    <s v="COS-20240803-92427"/>
    <x v="8"/>
    <x v="96"/>
    <x v="95"/>
    <x v="41"/>
    <x v="9"/>
    <x v="99"/>
    <x v="8"/>
    <n v="4057.16"/>
    <n v="8"/>
    <x v="3"/>
    <n v="32457.279999999999"/>
    <n v="32457.279999999999"/>
    <n v="0"/>
    <x v="0"/>
    <x v="99"/>
    <x v="0"/>
    <s v="Aug"/>
  </r>
  <r>
    <s v="MEN-20240323-79766"/>
    <x v="5"/>
    <x v="97"/>
    <x v="96"/>
    <x v="49"/>
    <x v="18"/>
    <x v="100"/>
    <x v="10"/>
    <n v="456.18"/>
    <n v="60"/>
    <x v="6"/>
    <n v="27370.799999999999"/>
    <n v="21896.639999999999"/>
    <n v="5474.16"/>
    <x v="3"/>
    <x v="100"/>
    <x v="0"/>
    <s v="Mar"/>
  </r>
  <r>
    <s v="84-20250706-57701"/>
    <x v="6"/>
    <x v="98"/>
    <x v="97"/>
    <x v="32"/>
    <x v="19"/>
    <x v="101"/>
    <x v="4"/>
    <n v="161.69999999999999"/>
    <n v="15"/>
    <x v="5"/>
    <n v="2425.5"/>
    <n v="2182.9499999999998"/>
    <n v="242.55000000000018"/>
    <x v="5"/>
    <x v="101"/>
    <x v="1"/>
    <s v="Jul"/>
  </r>
  <r>
    <s v="HAR-20250803-72413"/>
    <x v="2"/>
    <x v="99"/>
    <x v="98"/>
    <x v="51"/>
    <x v="20"/>
    <x v="102"/>
    <x v="5"/>
    <n v="1059.75"/>
    <n v="2"/>
    <x v="3"/>
    <n v="2119.5"/>
    <n v="2119.5"/>
    <n v="0"/>
    <x v="1"/>
    <x v="102"/>
    <x v="1"/>
    <s v="Aug"/>
  </r>
  <r>
    <s v="COS-20250619-81253"/>
    <x v="8"/>
    <x v="100"/>
    <x v="99"/>
    <x v="37"/>
    <x v="20"/>
    <x v="103"/>
    <x v="0"/>
    <n v="167.73"/>
    <n v="25"/>
    <x v="6"/>
    <n v="4193.25"/>
    <n v="3354.6"/>
    <n v="838.65000000000009"/>
    <x v="0"/>
    <x v="103"/>
    <x v="1"/>
    <s v="Jun"/>
  </r>
  <r>
    <s v="LOW-20250522-45784"/>
    <x v="1"/>
    <x v="101"/>
    <x v="100"/>
    <x v="3"/>
    <x v="13"/>
    <x v="104"/>
    <x v="9"/>
    <n v="479.01"/>
    <n v="1"/>
    <x v="0"/>
    <n v="479.01"/>
    <n v="455.06"/>
    <n v="23.949999999999989"/>
    <x v="2"/>
    <x v="104"/>
    <x v="1"/>
    <s v="May"/>
  </r>
  <r>
    <s v="THE-20240820-94283"/>
    <x v="9"/>
    <x v="102"/>
    <x v="101"/>
    <x v="12"/>
    <x v="6"/>
    <x v="105"/>
    <x v="8"/>
    <n v="182.43"/>
    <n v="12"/>
    <x v="1"/>
    <n v="2189.16"/>
    <n v="1860.79"/>
    <n v="328.36999999999989"/>
    <x v="1"/>
    <x v="105"/>
    <x v="0"/>
    <s v="Aug"/>
  </r>
  <r>
    <s v="CON-20240826-78931"/>
    <x v="3"/>
    <x v="103"/>
    <x v="102"/>
    <x v="44"/>
    <x v="15"/>
    <x v="106"/>
    <x v="6"/>
    <n v="56.16"/>
    <n v="4"/>
    <x v="3"/>
    <n v="224.64"/>
    <n v="224.64"/>
    <n v="0"/>
    <x v="2"/>
    <x v="106"/>
    <x v="0"/>
    <s v="Aug"/>
  </r>
  <r>
    <s v="LOW-20240725-97059"/>
    <x v="1"/>
    <x v="104"/>
    <x v="103"/>
    <x v="39"/>
    <x v="14"/>
    <x v="107"/>
    <x v="12"/>
    <n v="2984.16"/>
    <n v="10"/>
    <x v="1"/>
    <n v="29841.599999999999"/>
    <n v="25365.360000000001"/>
    <n v="4476.239999999998"/>
    <x v="3"/>
    <x v="107"/>
    <x v="0"/>
    <s v="Jul"/>
  </r>
  <r>
    <s v="WAL-20240523-67596"/>
    <x v="10"/>
    <x v="105"/>
    <x v="104"/>
    <x v="12"/>
    <x v="0"/>
    <x v="108"/>
    <x v="12"/>
    <n v="675.51"/>
    <n v="2"/>
    <x v="3"/>
    <n v="1351.02"/>
    <n v="1351.02"/>
    <n v="0"/>
    <x v="6"/>
    <x v="108"/>
    <x v="0"/>
    <s v="May"/>
  </r>
  <r>
    <s v="HAR-20240808-74793"/>
    <x v="2"/>
    <x v="106"/>
    <x v="10"/>
    <x v="1"/>
    <x v="1"/>
    <x v="109"/>
    <x v="3"/>
    <n v="2686.17"/>
    <n v="2"/>
    <x v="3"/>
    <n v="5372.34"/>
    <n v="5372.34"/>
    <n v="0"/>
    <x v="3"/>
    <x v="109"/>
    <x v="0"/>
    <s v="Aug"/>
  </r>
  <r>
    <s v="COS-20240223-88089"/>
    <x v="8"/>
    <x v="107"/>
    <x v="105"/>
    <x v="38"/>
    <x v="18"/>
    <x v="110"/>
    <x v="7"/>
    <n v="701.96"/>
    <n v="40"/>
    <x v="1"/>
    <n v="28078.400000000001"/>
    <n v="23866.639999999999"/>
    <n v="4211.760000000002"/>
    <x v="0"/>
    <x v="110"/>
    <x v="0"/>
    <s v="Feb"/>
  </r>
  <r>
    <s v="HAR-20250519-67544"/>
    <x v="2"/>
    <x v="108"/>
    <x v="106"/>
    <x v="16"/>
    <x v="3"/>
    <x v="111"/>
    <x v="15"/>
    <n v="447.89"/>
    <n v="4"/>
    <x v="3"/>
    <n v="1791.56"/>
    <n v="1791.56"/>
    <n v="0"/>
    <x v="6"/>
    <x v="111"/>
    <x v="1"/>
    <s v="May"/>
  </r>
  <r>
    <s v="ACE-20250708-10744"/>
    <x v="4"/>
    <x v="109"/>
    <x v="107"/>
    <x v="4"/>
    <x v="14"/>
    <x v="112"/>
    <x v="11"/>
    <n v="704.91"/>
    <n v="40"/>
    <x v="3"/>
    <n v="28196.400000000001"/>
    <n v="28196.400000000001"/>
    <n v="0"/>
    <x v="5"/>
    <x v="112"/>
    <x v="1"/>
    <s v="Jul"/>
  </r>
  <r>
    <s v="LOW-20240919-96873"/>
    <x v="1"/>
    <x v="110"/>
    <x v="108"/>
    <x v="26"/>
    <x v="19"/>
    <x v="113"/>
    <x v="6"/>
    <n v="6.28"/>
    <n v="8"/>
    <x v="3"/>
    <n v="50.24"/>
    <n v="50.24"/>
    <n v="0"/>
    <x v="2"/>
    <x v="113"/>
    <x v="0"/>
    <s v="Sep"/>
  </r>
  <r>
    <s v="84-20250708-12517"/>
    <x v="11"/>
    <x v="111"/>
    <x v="109"/>
    <x v="22"/>
    <x v="6"/>
    <x v="114"/>
    <x v="14"/>
    <n v="256.49"/>
    <n v="3"/>
    <x v="3"/>
    <n v="769.47"/>
    <n v="769.47"/>
    <n v="0"/>
    <x v="0"/>
    <x v="114"/>
    <x v="1"/>
    <s v="Jul"/>
  </r>
  <r>
    <s v="DO-20250329-22347"/>
    <x v="0"/>
    <x v="112"/>
    <x v="110"/>
    <x v="2"/>
    <x v="13"/>
    <x v="115"/>
    <x v="0"/>
    <n v="561.25"/>
    <n v="6"/>
    <x v="5"/>
    <n v="3367.5"/>
    <n v="3030.75"/>
    <n v="336.75"/>
    <x v="2"/>
    <x v="115"/>
    <x v="1"/>
    <s v="Mar"/>
  </r>
  <r>
    <s v="84-20241122-37912"/>
    <x v="6"/>
    <x v="113"/>
    <x v="111"/>
    <x v="26"/>
    <x v="14"/>
    <x v="116"/>
    <x v="15"/>
    <n v="1991.06"/>
    <n v="1"/>
    <x v="0"/>
    <n v="1991.06"/>
    <n v="1891.51"/>
    <n v="99.549999999999955"/>
    <x v="2"/>
    <x v="116"/>
    <x v="0"/>
    <s v="Nov"/>
  </r>
  <r>
    <s v="LOW-20250326-10041"/>
    <x v="1"/>
    <x v="114"/>
    <x v="112"/>
    <x v="52"/>
    <x v="4"/>
    <x v="117"/>
    <x v="15"/>
    <n v="4.5599999999999996"/>
    <n v="270"/>
    <x v="2"/>
    <n v="1231.2"/>
    <n v="923.4"/>
    <n v="307.80000000000007"/>
    <x v="4"/>
    <x v="117"/>
    <x v="1"/>
    <s v="Mar"/>
  </r>
  <r>
    <s v="CON-20240401-39490"/>
    <x v="3"/>
    <x v="115"/>
    <x v="113"/>
    <x v="25"/>
    <x v="4"/>
    <x v="118"/>
    <x v="3"/>
    <n v="202.59"/>
    <n v="5"/>
    <x v="5"/>
    <n v="1012.95"/>
    <n v="911.66"/>
    <n v="101.29000000000008"/>
    <x v="3"/>
    <x v="118"/>
    <x v="0"/>
    <s v="Apr"/>
  </r>
  <r>
    <s v="THE-20250122-50976"/>
    <x v="9"/>
    <x v="116"/>
    <x v="114"/>
    <x v="31"/>
    <x v="8"/>
    <x v="119"/>
    <x v="4"/>
    <n v="244.01"/>
    <n v="15"/>
    <x v="5"/>
    <n v="3660.15"/>
    <n v="3294.14"/>
    <n v="366.01000000000022"/>
    <x v="1"/>
    <x v="119"/>
    <x v="1"/>
    <s v="Jan"/>
  </r>
  <r>
    <s v="MEN-20250622-25253"/>
    <x v="5"/>
    <x v="117"/>
    <x v="115"/>
    <x v="31"/>
    <x v="4"/>
    <x v="120"/>
    <x v="17"/>
    <n v="28.11"/>
    <n v="50"/>
    <x v="2"/>
    <n v="1405.5"/>
    <n v="1054.1199999999999"/>
    <n v="351.38000000000011"/>
    <x v="1"/>
    <x v="120"/>
    <x v="1"/>
    <s v="Jun"/>
  </r>
  <r>
    <s v="FLO-20250122-31013"/>
    <x v="7"/>
    <x v="118"/>
    <x v="116"/>
    <x v="26"/>
    <x v="17"/>
    <x v="121"/>
    <x v="14"/>
    <n v="236.23"/>
    <n v="30"/>
    <x v="3"/>
    <n v="7086.9"/>
    <n v="7086.9"/>
    <n v="0"/>
    <x v="3"/>
    <x v="121"/>
    <x v="1"/>
    <s v="Jan"/>
  </r>
  <r>
    <s v="WAL-20250505-39110"/>
    <x v="10"/>
    <x v="119"/>
    <x v="117"/>
    <x v="41"/>
    <x v="14"/>
    <x v="122"/>
    <x v="1"/>
    <n v="600.09"/>
    <n v="40"/>
    <x v="4"/>
    <n v="24003.599999999999"/>
    <n v="19682.95"/>
    <n v="4320.6499999999978"/>
    <x v="6"/>
    <x v="122"/>
    <x v="1"/>
    <s v="May"/>
  </r>
  <r>
    <s v="MEN-20240502-71603"/>
    <x v="5"/>
    <x v="120"/>
    <x v="118"/>
    <x v="21"/>
    <x v="18"/>
    <x v="123"/>
    <x v="11"/>
    <n v="509.96"/>
    <n v="30"/>
    <x v="3"/>
    <n v="15298.8"/>
    <n v="15298.8"/>
    <n v="0"/>
    <x v="5"/>
    <x v="123"/>
    <x v="0"/>
    <s v="May"/>
  </r>
  <r>
    <s v="84-20240425-57635"/>
    <x v="6"/>
    <x v="121"/>
    <x v="119"/>
    <x v="42"/>
    <x v="20"/>
    <x v="124"/>
    <x v="19"/>
    <n v="803.24"/>
    <n v="2"/>
    <x v="3"/>
    <n v="1606.48"/>
    <n v="1606.48"/>
    <n v="0"/>
    <x v="4"/>
    <x v="124"/>
    <x v="0"/>
    <s v="Apr"/>
  </r>
  <r>
    <s v="THE-20240815-83493"/>
    <x v="9"/>
    <x v="122"/>
    <x v="120"/>
    <x v="53"/>
    <x v="14"/>
    <x v="125"/>
    <x v="13"/>
    <n v="2253.1799999999998"/>
    <n v="12"/>
    <x v="0"/>
    <n v="27038.16"/>
    <n v="25686.25"/>
    <n v="1351.9099999999999"/>
    <x v="7"/>
    <x v="125"/>
    <x v="0"/>
    <s v="Aug"/>
  </r>
  <r>
    <s v="CON-20250109-16445"/>
    <x v="3"/>
    <x v="123"/>
    <x v="121"/>
    <x v="11"/>
    <x v="16"/>
    <x v="126"/>
    <x v="14"/>
    <n v="115.41"/>
    <n v="1"/>
    <x v="3"/>
    <n v="115.41"/>
    <n v="115.41"/>
    <n v="0"/>
    <x v="2"/>
    <x v="126"/>
    <x v="1"/>
    <s v="Jan"/>
  </r>
  <r>
    <s v="HAR-20250507-49969"/>
    <x v="2"/>
    <x v="124"/>
    <x v="122"/>
    <x v="52"/>
    <x v="10"/>
    <x v="127"/>
    <x v="21"/>
    <n v="332.37"/>
    <n v="4"/>
    <x v="0"/>
    <n v="1329.48"/>
    <n v="1263.01"/>
    <n v="66.470000000000027"/>
    <x v="0"/>
    <x v="127"/>
    <x v="1"/>
    <s v="May"/>
  </r>
  <r>
    <s v="CON-20250205-70347"/>
    <x v="3"/>
    <x v="125"/>
    <x v="123"/>
    <x v="25"/>
    <x v="17"/>
    <x v="128"/>
    <x v="0"/>
    <n v="793.96"/>
    <n v="12"/>
    <x v="5"/>
    <n v="9527.52"/>
    <n v="8574.77"/>
    <n v="952.75"/>
    <x v="5"/>
    <x v="128"/>
    <x v="1"/>
    <s v="Feb"/>
  </r>
  <r>
    <s v="84-20240501-76575"/>
    <x v="6"/>
    <x v="126"/>
    <x v="124"/>
    <x v="32"/>
    <x v="14"/>
    <x v="129"/>
    <x v="2"/>
    <n v="508.53"/>
    <n v="6"/>
    <x v="3"/>
    <n v="3051.18"/>
    <n v="3051.18"/>
    <n v="0"/>
    <x v="4"/>
    <x v="129"/>
    <x v="0"/>
    <s v="May"/>
  </r>
  <r>
    <s v="COS-20250303-41901"/>
    <x v="8"/>
    <x v="127"/>
    <x v="125"/>
    <x v="11"/>
    <x v="12"/>
    <x v="130"/>
    <x v="0"/>
    <n v="1519.56"/>
    <n v="10"/>
    <x v="0"/>
    <n v="15195.6"/>
    <n v="14435.82"/>
    <n v="759.78000000000065"/>
    <x v="0"/>
    <x v="130"/>
    <x v="1"/>
    <s v="Mar"/>
  </r>
  <r>
    <s v="DO-20240813-22923"/>
    <x v="0"/>
    <x v="128"/>
    <x v="126"/>
    <x v="54"/>
    <x v="15"/>
    <x v="131"/>
    <x v="5"/>
    <n v="87.98"/>
    <n v="15"/>
    <x v="5"/>
    <n v="1319.7"/>
    <n v="1187.73"/>
    <n v="131.97000000000003"/>
    <x v="1"/>
    <x v="131"/>
    <x v="0"/>
    <s v="Aug"/>
  </r>
  <r>
    <s v="COS-20240518-57133"/>
    <x v="8"/>
    <x v="129"/>
    <x v="127"/>
    <x v="42"/>
    <x v="13"/>
    <x v="132"/>
    <x v="18"/>
    <n v="172.69"/>
    <n v="1"/>
    <x v="3"/>
    <n v="172.69"/>
    <n v="172.69"/>
    <n v="0"/>
    <x v="7"/>
    <x v="132"/>
    <x v="0"/>
    <s v="May"/>
  </r>
  <r>
    <s v="MEN-20240601-40443"/>
    <x v="5"/>
    <x v="130"/>
    <x v="128"/>
    <x v="52"/>
    <x v="6"/>
    <x v="133"/>
    <x v="2"/>
    <n v="1269.8900000000001"/>
    <n v="20"/>
    <x v="6"/>
    <n v="25397.8"/>
    <n v="20318.240000000002"/>
    <n v="5079.5599999999977"/>
    <x v="0"/>
    <x v="133"/>
    <x v="0"/>
    <s v="Jun"/>
  </r>
  <r>
    <s v="LOW-20240326-64468"/>
    <x v="1"/>
    <x v="131"/>
    <x v="129"/>
    <x v="55"/>
    <x v="14"/>
    <x v="134"/>
    <x v="8"/>
    <n v="490.54"/>
    <n v="15"/>
    <x v="3"/>
    <n v="7358.1"/>
    <n v="7358.1"/>
    <n v="0"/>
    <x v="5"/>
    <x v="134"/>
    <x v="0"/>
    <s v="Mar"/>
  </r>
  <r>
    <s v="84-20241126-49978"/>
    <x v="6"/>
    <x v="132"/>
    <x v="130"/>
    <x v="14"/>
    <x v="4"/>
    <x v="135"/>
    <x v="6"/>
    <n v="38.53"/>
    <n v="6"/>
    <x v="0"/>
    <n v="231.18"/>
    <n v="219.62"/>
    <n v="11.560000000000002"/>
    <x v="4"/>
    <x v="135"/>
    <x v="0"/>
    <s v="Nov"/>
  </r>
  <r>
    <s v="84-20240416-10829"/>
    <x v="6"/>
    <x v="133"/>
    <x v="131"/>
    <x v="33"/>
    <x v="12"/>
    <x v="136"/>
    <x v="20"/>
    <n v="641.66999999999996"/>
    <n v="15"/>
    <x v="5"/>
    <n v="9625.0499999999993"/>
    <n v="8662.5499999999993"/>
    <n v="962.5"/>
    <x v="5"/>
    <x v="136"/>
    <x v="0"/>
    <s v="Apr"/>
  </r>
  <r>
    <s v="COS-20240623-46609"/>
    <x v="8"/>
    <x v="134"/>
    <x v="132"/>
    <x v="18"/>
    <x v="16"/>
    <x v="137"/>
    <x v="8"/>
    <n v="565.14"/>
    <n v="25"/>
    <x v="7"/>
    <n v="14128.5"/>
    <n v="13704.65"/>
    <n v="423.85000000000036"/>
    <x v="5"/>
    <x v="137"/>
    <x v="0"/>
    <s v="Jun"/>
  </r>
  <r>
    <s v="84-20250214-82333"/>
    <x v="6"/>
    <x v="135"/>
    <x v="133"/>
    <x v="26"/>
    <x v="14"/>
    <x v="138"/>
    <x v="20"/>
    <n v="248.49"/>
    <n v="20"/>
    <x v="6"/>
    <n v="4969.8"/>
    <n v="3975.84"/>
    <n v="993.96"/>
    <x v="4"/>
    <x v="138"/>
    <x v="1"/>
    <s v="Feb"/>
  </r>
  <r>
    <s v="ACE-20241218-88816"/>
    <x v="4"/>
    <x v="136"/>
    <x v="134"/>
    <x v="56"/>
    <x v="1"/>
    <x v="139"/>
    <x v="7"/>
    <n v="5.12"/>
    <n v="387"/>
    <x v="1"/>
    <n v="1981.44"/>
    <n v="1684.22"/>
    <n v="297.22000000000003"/>
    <x v="1"/>
    <x v="139"/>
    <x v="0"/>
    <s v="Dec"/>
  </r>
  <r>
    <s v="WAL-20250807-29749"/>
    <x v="10"/>
    <x v="137"/>
    <x v="135"/>
    <x v="24"/>
    <x v="2"/>
    <x v="140"/>
    <x v="17"/>
    <n v="619.04999999999995"/>
    <n v="5"/>
    <x v="0"/>
    <n v="3095.25"/>
    <n v="2940.49"/>
    <n v="154.76000000000022"/>
    <x v="6"/>
    <x v="140"/>
    <x v="1"/>
    <s v="Aug"/>
  </r>
  <r>
    <s v="HAR-20240509-36392"/>
    <x v="2"/>
    <x v="138"/>
    <x v="136"/>
    <x v="54"/>
    <x v="1"/>
    <x v="141"/>
    <x v="9"/>
    <n v="3773"/>
    <n v="4"/>
    <x v="3"/>
    <n v="15092"/>
    <n v="15092"/>
    <n v="0"/>
    <x v="2"/>
    <x v="141"/>
    <x v="0"/>
    <s v="May"/>
  </r>
  <r>
    <s v="CON-20250424-62400"/>
    <x v="3"/>
    <x v="139"/>
    <x v="137"/>
    <x v="14"/>
    <x v="14"/>
    <x v="142"/>
    <x v="14"/>
    <n v="315.16000000000003"/>
    <n v="25"/>
    <x v="6"/>
    <n v="7879"/>
    <n v="6303.2"/>
    <n v="1575.8000000000002"/>
    <x v="2"/>
    <x v="142"/>
    <x v="1"/>
    <s v="Apr"/>
  </r>
  <r>
    <s v="WAL-20240803-23878"/>
    <x v="10"/>
    <x v="140"/>
    <x v="138"/>
    <x v="52"/>
    <x v="17"/>
    <x v="143"/>
    <x v="3"/>
    <n v="336.26"/>
    <n v="60"/>
    <x v="3"/>
    <n v="20175.599999999999"/>
    <n v="20175.599999999999"/>
    <n v="0"/>
    <x v="7"/>
    <x v="143"/>
    <x v="0"/>
    <s v="Aug"/>
  </r>
  <r>
    <s v="WAL-20250104-29620"/>
    <x v="10"/>
    <x v="141"/>
    <x v="101"/>
    <x v="34"/>
    <x v="18"/>
    <x v="144"/>
    <x v="15"/>
    <n v="2160.7199999999998"/>
    <n v="8"/>
    <x v="3"/>
    <n v="17285.759999999998"/>
    <n v="17285.759999999998"/>
    <n v="0"/>
    <x v="5"/>
    <x v="144"/>
    <x v="1"/>
    <s v="Jan"/>
  </r>
  <r>
    <s v="LOW-20240722-18481"/>
    <x v="11"/>
    <x v="142"/>
    <x v="139"/>
    <x v="51"/>
    <x v="17"/>
    <x v="145"/>
    <x v="14"/>
    <n v="71.39"/>
    <n v="12"/>
    <x v="5"/>
    <n v="856.68"/>
    <n v="771.01"/>
    <n v="85.669999999999959"/>
    <x v="3"/>
    <x v="145"/>
    <x v="0"/>
    <s v="Jul"/>
  </r>
  <r>
    <s v="FLO-20250127-25697"/>
    <x v="7"/>
    <x v="143"/>
    <x v="140"/>
    <x v="34"/>
    <x v="4"/>
    <x v="146"/>
    <x v="15"/>
    <n v="612.66"/>
    <n v="5"/>
    <x v="0"/>
    <n v="3063.3"/>
    <n v="2910.14"/>
    <n v="153.16000000000031"/>
    <x v="2"/>
    <x v="146"/>
    <x v="1"/>
    <s v="Jan"/>
  </r>
  <r>
    <s v="FLO-20240216-81833"/>
    <x v="7"/>
    <x v="144"/>
    <x v="141"/>
    <x v="16"/>
    <x v="1"/>
    <x v="147"/>
    <x v="6"/>
    <n v="2971.9"/>
    <n v="15"/>
    <x v="1"/>
    <n v="44578.5"/>
    <n v="37891.72"/>
    <n v="6686.7799999999988"/>
    <x v="6"/>
    <x v="147"/>
    <x v="0"/>
    <s v="Feb"/>
  </r>
  <r>
    <s v="HAR-20240810-44921"/>
    <x v="2"/>
    <x v="145"/>
    <x v="142"/>
    <x v="51"/>
    <x v="5"/>
    <x v="148"/>
    <x v="0"/>
    <n v="393.65"/>
    <n v="15"/>
    <x v="10"/>
    <n v="5904.75"/>
    <n v="4900.9399999999996"/>
    <n v="1003.8100000000004"/>
    <x v="5"/>
    <x v="148"/>
    <x v="0"/>
    <s v="Aug"/>
  </r>
  <r>
    <s v="84-20250113-89673"/>
    <x v="6"/>
    <x v="146"/>
    <x v="143"/>
    <x v="35"/>
    <x v="7"/>
    <x v="149"/>
    <x v="12"/>
    <n v="1070.03"/>
    <n v="12"/>
    <x v="6"/>
    <n v="12840.36"/>
    <n v="10272.290000000001"/>
    <n v="2568.0699999999997"/>
    <x v="1"/>
    <x v="149"/>
    <x v="1"/>
    <s v="Jan"/>
  </r>
  <r>
    <s v="84-20240425-44766"/>
    <x v="6"/>
    <x v="147"/>
    <x v="144"/>
    <x v="57"/>
    <x v="14"/>
    <x v="150"/>
    <x v="4"/>
    <n v="972.64"/>
    <n v="60"/>
    <x v="11"/>
    <n v="58358.400000000001"/>
    <n v="42018.05"/>
    <n v="16340.349999999999"/>
    <x v="0"/>
    <x v="150"/>
    <x v="0"/>
    <s v="Apr"/>
  </r>
  <r>
    <s v="MEN-20241212-82983"/>
    <x v="5"/>
    <x v="148"/>
    <x v="145"/>
    <x v="40"/>
    <x v="4"/>
    <x v="151"/>
    <x v="13"/>
    <n v="28.27"/>
    <n v="12"/>
    <x v="0"/>
    <n v="339.24"/>
    <n v="322.27999999999997"/>
    <n v="16.960000000000036"/>
    <x v="7"/>
    <x v="151"/>
    <x v="0"/>
    <s v="Dec"/>
  </r>
  <r>
    <s v="THE-20250414-10117"/>
    <x v="9"/>
    <x v="149"/>
    <x v="146"/>
    <x v="31"/>
    <x v="14"/>
    <x v="152"/>
    <x v="4"/>
    <n v="617"/>
    <n v="25"/>
    <x v="4"/>
    <n v="15425"/>
    <n v="12648.5"/>
    <n v="2776.5"/>
    <x v="2"/>
    <x v="152"/>
    <x v="1"/>
    <s v="Apr"/>
  </r>
  <r>
    <s v="WAL-20250807-13661"/>
    <x v="10"/>
    <x v="150"/>
    <x v="23"/>
    <x v="27"/>
    <x v="7"/>
    <x v="153"/>
    <x v="17"/>
    <n v="746.73"/>
    <n v="4"/>
    <x v="3"/>
    <n v="2986.92"/>
    <n v="2986.92"/>
    <n v="0"/>
    <x v="3"/>
    <x v="153"/>
    <x v="1"/>
    <s v="Aug"/>
  </r>
  <r>
    <s v="DO-20240412-87643"/>
    <x v="0"/>
    <x v="151"/>
    <x v="147"/>
    <x v="30"/>
    <x v="10"/>
    <x v="154"/>
    <x v="6"/>
    <n v="452.33"/>
    <n v="4"/>
    <x v="0"/>
    <n v="1809.32"/>
    <n v="1718.85"/>
    <n v="90.470000000000027"/>
    <x v="6"/>
    <x v="154"/>
    <x v="0"/>
    <s v="Apr"/>
  </r>
  <r>
    <s v="THE-20240630-24674"/>
    <x v="9"/>
    <x v="152"/>
    <x v="148"/>
    <x v="14"/>
    <x v="19"/>
    <x v="60"/>
    <x v="12"/>
    <n v="324.75"/>
    <n v="5"/>
    <x v="0"/>
    <n v="1623.75"/>
    <n v="1542.56"/>
    <n v="81.190000000000055"/>
    <x v="3"/>
    <x v="155"/>
    <x v="0"/>
    <s v="Jun"/>
  </r>
  <r>
    <s v="THE-20240909-67537"/>
    <x v="9"/>
    <x v="153"/>
    <x v="149"/>
    <x v="46"/>
    <x v="3"/>
    <x v="155"/>
    <x v="4"/>
    <n v="5.88"/>
    <n v="288"/>
    <x v="6"/>
    <n v="1693.44"/>
    <n v="1354.75"/>
    <n v="338.69000000000005"/>
    <x v="2"/>
    <x v="156"/>
    <x v="0"/>
    <s v="Sep"/>
  </r>
  <r>
    <s v="HAR-20240316-47705"/>
    <x v="2"/>
    <x v="154"/>
    <x v="150"/>
    <x v="55"/>
    <x v="14"/>
    <x v="156"/>
    <x v="19"/>
    <n v="5.22"/>
    <n v="89"/>
    <x v="3"/>
    <n v="464.58"/>
    <n v="464.58"/>
    <n v="0"/>
    <x v="5"/>
    <x v="157"/>
    <x v="0"/>
    <s v="Mar"/>
  </r>
  <r>
    <s v="THE-20250320-87018"/>
    <x v="9"/>
    <x v="155"/>
    <x v="151"/>
    <x v="51"/>
    <x v="16"/>
    <x v="157"/>
    <x v="18"/>
    <n v="358.42"/>
    <n v="20"/>
    <x v="6"/>
    <n v="7168.4"/>
    <n v="5734.72"/>
    <n v="1433.6799999999994"/>
    <x v="0"/>
    <x v="158"/>
    <x v="1"/>
    <s v="Mar"/>
  </r>
  <r>
    <s v="THE-20250509-34326"/>
    <x v="9"/>
    <x v="156"/>
    <x v="152"/>
    <x v="53"/>
    <x v="9"/>
    <x v="158"/>
    <x v="1"/>
    <n v="81.25"/>
    <n v="6"/>
    <x v="7"/>
    <n v="487.5"/>
    <n v="472.88"/>
    <n v="14.620000000000005"/>
    <x v="1"/>
    <x v="159"/>
    <x v="1"/>
    <s v="May"/>
  </r>
  <r>
    <s v="FLO-20250709-65598"/>
    <x v="7"/>
    <x v="157"/>
    <x v="153"/>
    <x v="24"/>
    <x v="1"/>
    <x v="159"/>
    <x v="12"/>
    <n v="1.77"/>
    <n v="185"/>
    <x v="1"/>
    <n v="327.45"/>
    <n v="278.33"/>
    <n v="49.120000000000005"/>
    <x v="4"/>
    <x v="160"/>
    <x v="1"/>
    <s v="Jul"/>
  </r>
  <r>
    <s v="ACE-20240330-18363"/>
    <x v="4"/>
    <x v="158"/>
    <x v="117"/>
    <x v="20"/>
    <x v="0"/>
    <x v="160"/>
    <x v="0"/>
    <n v="2534.1799999999998"/>
    <n v="10"/>
    <x v="5"/>
    <n v="25341.8"/>
    <n v="22807.62"/>
    <n v="2534.1800000000003"/>
    <x v="3"/>
    <x v="161"/>
    <x v="0"/>
    <s v="Mar"/>
  </r>
  <r>
    <s v="FLO-20240513-54876"/>
    <x v="7"/>
    <x v="159"/>
    <x v="154"/>
    <x v="3"/>
    <x v="11"/>
    <x v="161"/>
    <x v="7"/>
    <n v="3.83"/>
    <n v="309"/>
    <x v="1"/>
    <n v="1183.47"/>
    <n v="1005.95"/>
    <n v="177.51999999999998"/>
    <x v="6"/>
    <x v="162"/>
    <x v="0"/>
    <s v="May"/>
  </r>
  <r>
    <s v="MEN-20250219-76643"/>
    <x v="5"/>
    <x v="160"/>
    <x v="155"/>
    <x v="40"/>
    <x v="1"/>
    <x v="162"/>
    <x v="5"/>
    <n v="4.7300000000000004"/>
    <n v="32"/>
    <x v="5"/>
    <n v="151.36000000000001"/>
    <n v="136.22"/>
    <n v="15.140000000000015"/>
    <x v="6"/>
    <x v="163"/>
    <x v="1"/>
    <s v="Feb"/>
  </r>
  <r>
    <s v="84-20240219-89753"/>
    <x v="6"/>
    <x v="161"/>
    <x v="156"/>
    <x v="47"/>
    <x v="3"/>
    <x v="163"/>
    <x v="6"/>
    <n v="345.13"/>
    <n v="5"/>
    <x v="0"/>
    <n v="1725.65"/>
    <n v="1639.37"/>
    <n v="86.2800000000002"/>
    <x v="5"/>
    <x v="164"/>
    <x v="0"/>
    <s v="Feb"/>
  </r>
  <r>
    <s v="COS-20250514-69889"/>
    <x v="8"/>
    <x v="162"/>
    <x v="157"/>
    <x v="19"/>
    <x v="14"/>
    <x v="164"/>
    <x v="15"/>
    <n v="234.93"/>
    <n v="1"/>
    <x v="5"/>
    <n v="234.93"/>
    <n v="211.44"/>
    <n v="23.490000000000009"/>
    <x v="6"/>
    <x v="165"/>
    <x v="1"/>
    <s v="May"/>
  </r>
  <r>
    <s v="MEN-20240302-24902"/>
    <x v="5"/>
    <x v="163"/>
    <x v="16"/>
    <x v="38"/>
    <x v="2"/>
    <x v="165"/>
    <x v="16"/>
    <n v="86.76"/>
    <n v="40"/>
    <x v="1"/>
    <n v="3470.4"/>
    <n v="2949.84"/>
    <n v="520.55999999999995"/>
    <x v="6"/>
    <x v="166"/>
    <x v="0"/>
    <s v="Mar"/>
  </r>
  <r>
    <s v="MEN-20240407-12889"/>
    <x v="5"/>
    <x v="164"/>
    <x v="158"/>
    <x v="58"/>
    <x v="19"/>
    <x v="166"/>
    <x v="18"/>
    <n v="277.81"/>
    <n v="50"/>
    <x v="3"/>
    <n v="13890.5"/>
    <n v="13890.5"/>
    <n v="0"/>
    <x v="4"/>
    <x v="167"/>
    <x v="0"/>
    <s v="Apr"/>
  </r>
  <r>
    <s v="84-20250307-55432"/>
    <x v="6"/>
    <x v="165"/>
    <x v="159"/>
    <x v="27"/>
    <x v="10"/>
    <x v="167"/>
    <x v="4"/>
    <n v="982.67"/>
    <n v="8"/>
    <x v="1"/>
    <n v="7861.36"/>
    <n v="6682.16"/>
    <n v="1179.1999999999998"/>
    <x v="1"/>
    <x v="168"/>
    <x v="1"/>
    <s v="Mar"/>
  </r>
  <r>
    <s v="LOW-20241107-13572"/>
    <x v="1"/>
    <x v="166"/>
    <x v="160"/>
    <x v="40"/>
    <x v="9"/>
    <x v="168"/>
    <x v="6"/>
    <n v="357.2"/>
    <n v="1"/>
    <x v="3"/>
    <n v="357.2"/>
    <n v="357.2"/>
    <n v="0"/>
    <x v="3"/>
    <x v="169"/>
    <x v="0"/>
    <s v="Nov"/>
  </r>
  <r>
    <s v="COS-20240229-14987"/>
    <x v="8"/>
    <x v="167"/>
    <x v="161"/>
    <x v="6"/>
    <x v="6"/>
    <x v="169"/>
    <x v="8"/>
    <n v="2462.5"/>
    <n v="4"/>
    <x v="3"/>
    <n v="9850"/>
    <n v="9850"/>
    <n v="0"/>
    <x v="7"/>
    <x v="170"/>
    <x v="0"/>
    <s v="Feb"/>
  </r>
  <r>
    <s v="MEN-20240919-18272"/>
    <x v="5"/>
    <x v="168"/>
    <x v="162"/>
    <x v="53"/>
    <x v="17"/>
    <x v="170"/>
    <x v="21"/>
    <n v="281.70999999999998"/>
    <n v="20"/>
    <x v="1"/>
    <n v="5634.2"/>
    <n v="4789.07"/>
    <n v="845.13000000000011"/>
    <x v="3"/>
    <x v="171"/>
    <x v="0"/>
    <s v="Sep"/>
  </r>
  <r>
    <s v="MEN-20240505-81224"/>
    <x v="5"/>
    <x v="169"/>
    <x v="163"/>
    <x v="46"/>
    <x v="14"/>
    <x v="171"/>
    <x v="17"/>
    <n v="75.45"/>
    <n v="1"/>
    <x v="3"/>
    <n v="75.45"/>
    <n v="75.45"/>
    <n v="0"/>
    <x v="2"/>
    <x v="172"/>
    <x v="0"/>
    <s v="May"/>
  </r>
  <r>
    <s v="MEN-20250713-42706"/>
    <x v="5"/>
    <x v="170"/>
    <x v="164"/>
    <x v="49"/>
    <x v="10"/>
    <x v="172"/>
    <x v="3"/>
    <n v="1005.4"/>
    <n v="8"/>
    <x v="0"/>
    <n v="8043.2"/>
    <n v="7641.04"/>
    <n v="402.15999999999985"/>
    <x v="1"/>
    <x v="173"/>
    <x v="1"/>
    <s v="Jul"/>
  </r>
  <r>
    <s v="WAL-20250727-56995"/>
    <x v="10"/>
    <x v="171"/>
    <x v="165"/>
    <x v="24"/>
    <x v="18"/>
    <x v="173"/>
    <x v="2"/>
    <n v="2912.32"/>
    <n v="1"/>
    <x v="3"/>
    <n v="2912.32"/>
    <n v="2912.32"/>
    <n v="0"/>
    <x v="3"/>
    <x v="174"/>
    <x v="1"/>
    <s v="Jul"/>
  </r>
  <r>
    <s v="84-20241017-98429"/>
    <x v="6"/>
    <x v="172"/>
    <x v="166"/>
    <x v="50"/>
    <x v="19"/>
    <x v="174"/>
    <x v="20"/>
    <n v="1104.6500000000001"/>
    <n v="6"/>
    <x v="1"/>
    <n v="6627.9"/>
    <n v="5633.71"/>
    <n v="994.1899999999996"/>
    <x v="1"/>
    <x v="175"/>
    <x v="0"/>
    <s v="Oct"/>
  </r>
  <r>
    <s v="HAR-20240513-65701"/>
    <x v="2"/>
    <x v="173"/>
    <x v="167"/>
    <x v="34"/>
    <x v="10"/>
    <x v="175"/>
    <x v="18"/>
    <n v="0.98"/>
    <n v="305"/>
    <x v="2"/>
    <n v="298.89999999999998"/>
    <n v="224.17"/>
    <n v="74.72999999999999"/>
    <x v="1"/>
    <x v="176"/>
    <x v="0"/>
    <s v="May"/>
  </r>
  <r>
    <s v="FLO-20240912-36930"/>
    <x v="7"/>
    <x v="174"/>
    <x v="168"/>
    <x v="21"/>
    <x v="1"/>
    <x v="176"/>
    <x v="20"/>
    <n v="918"/>
    <n v="2"/>
    <x v="0"/>
    <n v="1836"/>
    <n v="1744.2"/>
    <n v="91.799999999999955"/>
    <x v="1"/>
    <x v="177"/>
    <x v="0"/>
    <s v="Sep"/>
  </r>
  <r>
    <s v="DO-20250617-61765"/>
    <x v="0"/>
    <x v="175"/>
    <x v="169"/>
    <x v="57"/>
    <x v="11"/>
    <x v="177"/>
    <x v="11"/>
    <n v="586.09"/>
    <n v="15"/>
    <x v="5"/>
    <n v="8791.35"/>
    <n v="7912.22"/>
    <n v="879.13000000000011"/>
    <x v="6"/>
    <x v="178"/>
    <x v="1"/>
    <s v="Jun"/>
  </r>
  <r>
    <s v="DO-20241230-45108"/>
    <x v="0"/>
    <x v="176"/>
    <x v="170"/>
    <x v="49"/>
    <x v="4"/>
    <x v="178"/>
    <x v="15"/>
    <n v="2164.98"/>
    <n v="20"/>
    <x v="1"/>
    <n v="43299.6"/>
    <n v="36804.660000000003"/>
    <n v="6494.9399999999951"/>
    <x v="1"/>
    <x v="179"/>
    <x v="0"/>
    <s v="Dec"/>
  </r>
  <r>
    <s v="FLO-20250123-80761"/>
    <x v="7"/>
    <x v="177"/>
    <x v="171"/>
    <x v="55"/>
    <x v="14"/>
    <x v="179"/>
    <x v="2"/>
    <n v="1891.18"/>
    <n v="3"/>
    <x v="0"/>
    <n v="5673.54"/>
    <n v="5389.86"/>
    <n v="283.68000000000029"/>
    <x v="5"/>
    <x v="180"/>
    <x v="1"/>
    <s v="Jan"/>
  </r>
  <r>
    <s v="HAR-20250303-39189"/>
    <x v="2"/>
    <x v="178"/>
    <x v="172"/>
    <x v="7"/>
    <x v="15"/>
    <x v="180"/>
    <x v="3"/>
    <n v="4282.45"/>
    <n v="20"/>
    <x v="1"/>
    <n v="85649"/>
    <n v="72801.649999999994"/>
    <n v="12847.350000000006"/>
    <x v="4"/>
    <x v="181"/>
    <x v="1"/>
    <s v="Mar"/>
  </r>
  <r>
    <s v="WAL-20240523-36276"/>
    <x v="10"/>
    <x v="8"/>
    <x v="8"/>
    <x v="8"/>
    <x v="20"/>
    <x v="181"/>
    <x v="14"/>
    <n v="147.19999999999999"/>
    <n v="30"/>
    <x v="1"/>
    <n v="4416"/>
    <n v="3753.6"/>
    <n v="662.40000000000009"/>
    <x v="3"/>
    <x v="182"/>
    <x v="0"/>
    <s v="May"/>
  </r>
  <r>
    <s v="LOW-20250316-29574"/>
    <x v="1"/>
    <x v="8"/>
    <x v="8"/>
    <x v="8"/>
    <x v="0"/>
    <x v="182"/>
    <x v="7"/>
    <n v="1126.23"/>
    <n v="6"/>
    <x v="7"/>
    <n v="6757.38"/>
    <n v="6554.66"/>
    <n v="202.72000000000025"/>
    <x v="2"/>
    <x v="183"/>
    <x v="1"/>
    <s v="Mar"/>
  </r>
  <r>
    <s v="LOW-20241113-21201"/>
    <x v="1"/>
    <x v="179"/>
    <x v="173"/>
    <x v="15"/>
    <x v="18"/>
    <x v="183"/>
    <x v="2"/>
    <n v="1395.27"/>
    <n v="8"/>
    <x v="3"/>
    <n v="11162.16"/>
    <n v="11162.16"/>
    <n v="0"/>
    <x v="2"/>
    <x v="184"/>
    <x v="0"/>
    <s v="Nov"/>
  </r>
  <r>
    <s v="FLO-20241217-14554"/>
    <x v="7"/>
    <x v="180"/>
    <x v="174"/>
    <x v="24"/>
    <x v="2"/>
    <x v="184"/>
    <x v="14"/>
    <n v="49.8"/>
    <n v="12"/>
    <x v="6"/>
    <n v="597.6"/>
    <n v="478.08"/>
    <n v="119.52000000000004"/>
    <x v="0"/>
    <x v="185"/>
    <x v="0"/>
    <s v="Dec"/>
  </r>
  <r>
    <s v="THE-20241009-32170"/>
    <x v="9"/>
    <x v="181"/>
    <x v="175"/>
    <x v="13"/>
    <x v="12"/>
    <x v="185"/>
    <x v="20"/>
    <n v="246.75"/>
    <n v="3"/>
    <x v="9"/>
    <n v="740.25"/>
    <n v="725.44"/>
    <n v="14.809999999999945"/>
    <x v="0"/>
    <x v="186"/>
    <x v="0"/>
    <s v="Oct"/>
  </r>
  <r>
    <s v="WAL-20250506-15837"/>
    <x v="10"/>
    <x v="182"/>
    <x v="176"/>
    <x v="9"/>
    <x v="3"/>
    <x v="186"/>
    <x v="0"/>
    <n v="36.01"/>
    <n v="15"/>
    <x v="12"/>
    <n v="540.15"/>
    <n v="475.33"/>
    <n v="64.819999999999993"/>
    <x v="1"/>
    <x v="187"/>
    <x v="1"/>
    <s v="May"/>
  </r>
  <r>
    <s v="THE-20250430-90205"/>
    <x v="9"/>
    <x v="183"/>
    <x v="177"/>
    <x v="35"/>
    <x v="10"/>
    <x v="187"/>
    <x v="14"/>
    <n v="11.6"/>
    <n v="25"/>
    <x v="6"/>
    <n v="290"/>
    <n v="232"/>
    <n v="58"/>
    <x v="4"/>
    <x v="188"/>
    <x v="1"/>
    <s v="Apr"/>
  </r>
  <r>
    <s v="COS-20240926-56666"/>
    <x v="8"/>
    <x v="184"/>
    <x v="178"/>
    <x v="47"/>
    <x v="3"/>
    <x v="188"/>
    <x v="5"/>
    <n v="194.48"/>
    <n v="2"/>
    <x v="3"/>
    <n v="388.96"/>
    <n v="388.96"/>
    <n v="0"/>
    <x v="0"/>
    <x v="189"/>
    <x v="0"/>
    <s v="Sep"/>
  </r>
  <r>
    <s v="WAL-20250424-13281"/>
    <x v="10"/>
    <x v="185"/>
    <x v="179"/>
    <x v="17"/>
    <x v="14"/>
    <x v="189"/>
    <x v="8"/>
    <n v="116.57"/>
    <n v="6"/>
    <x v="5"/>
    <n v="699.42"/>
    <n v="629.48"/>
    <n v="69.939999999999941"/>
    <x v="7"/>
    <x v="190"/>
    <x v="1"/>
    <s v="Apr"/>
  </r>
  <r>
    <s v="84-20250731-12389"/>
    <x v="6"/>
    <x v="186"/>
    <x v="180"/>
    <x v="48"/>
    <x v="6"/>
    <x v="190"/>
    <x v="15"/>
    <n v="672.52"/>
    <n v="15"/>
    <x v="1"/>
    <n v="10087.799999999999"/>
    <n v="8574.6299999999992"/>
    <n v="1513.17"/>
    <x v="5"/>
    <x v="191"/>
    <x v="1"/>
    <s v="Jul"/>
  </r>
  <r>
    <s v="LOW-20240429-40743"/>
    <x v="11"/>
    <x v="187"/>
    <x v="181"/>
    <x v="7"/>
    <x v="16"/>
    <x v="191"/>
    <x v="6"/>
    <n v="181.8"/>
    <n v="15"/>
    <x v="5"/>
    <n v="2727"/>
    <n v="2454.3000000000002"/>
    <n v="272.69999999999982"/>
    <x v="3"/>
    <x v="192"/>
    <x v="0"/>
    <s v="Apr"/>
  </r>
  <r>
    <s v="84-20250318-29561"/>
    <x v="6"/>
    <x v="188"/>
    <x v="182"/>
    <x v="10"/>
    <x v="3"/>
    <x v="192"/>
    <x v="12"/>
    <n v="343.87"/>
    <n v="50"/>
    <x v="3"/>
    <n v="17193.5"/>
    <n v="17193.5"/>
    <n v="0"/>
    <x v="6"/>
    <x v="193"/>
    <x v="1"/>
    <s v="Mar"/>
  </r>
  <r>
    <s v="THE-20240928-94247"/>
    <x v="9"/>
    <x v="189"/>
    <x v="183"/>
    <x v="6"/>
    <x v="2"/>
    <x v="193"/>
    <x v="20"/>
    <n v="333.05"/>
    <n v="1"/>
    <x v="13"/>
    <n v="333.05"/>
    <n v="289.75"/>
    <n v="43.300000000000011"/>
    <x v="1"/>
    <x v="194"/>
    <x v="0"/>
    <s v="Sep"/>
  </r>
  <r>
    <s v="THE-20241129-70894"/>
    <x v="9"/>
    <x v="190"/>
    <x v="184"/>
    <x v="41"/>
    <x v="16"/>
    <x v="194"/>
    <x v="15"/>
    <n v="4.67"/>
    <n v="35"/>
    <x v="5"/>
    <n v="163.44999999999999"/>
    <n v="147.1"/>
    <n v="16.349999999999994"/>
    <x v="4"/>
    <x v="195"/>
    <x v="0"/>
    <s v="Nov"/>
  </r>
  <r>
    <s v="LOW-20250404-90501"/>
    <x v="1"/>
    <x v="191"/>
    <x v="185"/>
    <x v="42"/>
    <x v="8"/>
    <x v="195"/>
    <x v="19"/>
    <n v="831.22"/>
    <n v="6"/>
    <x v="3"/>
    <n v="4987.32"/>
    <n v="4987.32"/>
    <n v="0"/>
    <x v="3"/>
    <x v="196"/>
    <x v="1"/>
    <s v="Apr"/>
  </r>
  <r>
    <s v="84-20240323-18588"/>
    <x v="6"/>
    <x v="192"/>
    <x v="186"/>
    <x v="52"/>
    <x v="13"/>
    <x v="196"/>
    <x v="7"/>
    <n v="447.92"/>
    <n v="1"/>
    <x v="9"/>
    <n v="447.92"/>
    <n v="438.96"/>
    <n v="8.9600000000000364"/>
    <x v="4"/>
    <x v="197"/>
    <x v="0"/>
    <s v="Mar"/>
  </r>
  <r>
    <s v="HAR-20241215-97175"/>
    <x v="2"/>
    <x v="193"/>
    <x v="187"/>
    <x v="12"/>
    <x v="13"/>
    <x v="197"/>
    <x v="16"/>
    <n v="949.87"/>
    <n v="2"/>
    <x v="3"/>
    <n v="1899.74"/>
    <n v="1899.74"/>
    <n v="0"/>
    <x v="0"/>
    <x v="198"/>
    <x v="0"/>
    <s v="Dec"/>
  </r>
  <r>
    <s v="LOW-20241231-42143"/>
    <x v="1"/>
    <x v="194"/>
    <x v="188"/>
    <x v="34"/>
    <x v="3"/>
    <x v="198"/>
    <x v="19"/>
    <n v="121.5"/>
    <n v="2"/>
    <x v="3"/>
    <n v="243"/>
    <n v="243"/>
    <n v="0"/>
    <x v="2"/>
    <x v="199"/>
    <x v="0"/>
    <s v="Dec"/>
  </r>
  <r>
    <s v="FLO-20250311-60067"/>
    <x v="7"/>
    <x v="195"/>
    <x v="189"/>
    <x v="6"/>
    <x v="3"/>
    <x v="199"/>
    <x v="11"/>
    <n v="259.10000000000002"/>
    <n v="8"/>
    <x v="6"/>
    <n v="2072.8000000000002"/>
    <n v="1658.24"/>
    <n v="414.56000000000017"/>
    <x v="3"/>
    <x v="200"/>
    <x v="1"/>
    <s v="Mar"/>
  </r>
  <r>
    <s v="CON-20250114-76039"/>
    <x v="3"/>
    <x v="196"/>
    <x v="190"/>
    <x v="16"/>
    <x v="14"/>
    <x v="200"/>
    <x v="5"/>
    <n v="453.19"/>
    <n v="1"/>
    <x v="3"/>
    <n v="453.19"/>
    <n v="453.19"/>
    <n v="0"/>
    <x v="4"/>
    <x v="201"/>
    <x v="1"/>
    <s v="Jan"/>
  </r>
  <r>
    <s v="WAL-20250801-80446"/>
    <x v="10"/>
    <x v="8"/>
    <x v="8"/>
    <x v="8"/>
    <x v="13"/>
    <x v="201"/>
    <x v="18"/>
    <n v="1308.77"/>
    <n v="6"/>
    <x v="5"/>
    <n v="7852.62"/>
    <n v="7067.36"/>
    <n v="785.26000000000022"/>
    <x v="6"/>
    <x v="202"/>
    <x v="1"/>
    <s v="Aug"/>
  </r>
  <r>
    <s v="MEN-20240910-10759"/>
    <x v="5"/>
    <x v="8"/>
    <x v="8"/>
    <x v="8"/>
    <x v="9"/>
    <x v="202"/>
    <x v="19"/>
    <n v="217.35"/>
    <n v="30"/>
    <x v="5"/>
    <n v="6520.5"/>
    <n v="5868.45"/>
    <n v="652.05000000000018"/>
    <x v="7"/>
    <x v="203"/>
    <x v="0"/>
    <s v="Sep"/>
  </r>
  <r>
    <s v="WAL-20240910-10749"/>
    <x v="10"/>
    <x v="197"/>
    <x v="191"/>
    <x v="26"/>
    <x v="12"/>
    <x v="203"/>
    <x v="12"/>
    <n v="363"/>
    <n v="25"/>
    <x v="6"/>
    <n v="9075"/>
    <n v="7260"/>
    <n v="1815"/>
    <x v="6"/>
    <x v="204"/>
    <x v="0"/>
    <s v="Sep"/>
  </r>
  <r>
    <s v="HAR-20240907-36537"/>
    <x v="2"/>
    <x v="198"/>
    <x v="192"/>
    <x v="41"/>
    <x v="18"/>
    <x v="204"/>
    <x v="6"/>
    <n v="1442.75"/>
    <n v="5"/>
    <x v="0"/>
    <n v="7213.75"/>
    <n v="6853.06"/>
    <n v="360.6899999999996"/>
    <x v="0"/>
    <x v="205"/>
    <x v="0"/>
    <s v="Sep"/>
  </r>
  <r>
    <s v="CON-20240305-51857"/>
    <x v="3"/>
    <x v="199"/>
    <x v="193"/>
    <x v="45"/>
    <x v="2"/>
    <x v="205"/>
    <x v="4"/>
    <n v="669.9"/>
    <n v="25"/>
    <x v="6"/>
    <n v="16747.5"/>
    <n v="13398"/>
    <n v="3349.5"/>
    <x v="3"/>
    <x v="206"/>
    <x v="0"/>
    <s v="Mar"/>
  </r>
  <r>
    <s v="FLO-20250711-11470"/>
    <x v="7"/>
    <x v="200"/>
    <x v="194"/>
    <x v="29"/>
    <x v="6"/>
    <x v="60"/>
    <x v="7"/>
    <n v="211.1"/>
    <n v="25"/>
    <x v="6"/>
    <n v="5277.5"/>
    <n v="4222"/>
    <n v="1055.5"/>
    <x v="2"/>
    <x v="207"/>
    <x v="1"/>
    <s v="Jul"/>
  </r>
  <r>
    <s v="DO-20250513-95941"/>
    <x v="0"/>
    <x v="201"/>
    <x v="195"/>
    <x v="4"/>
    <x v="20"/>
    <x v="206"/>
    <x v="0"/>
    <n v="1078.47"/>
    <n v="3"/>
    <x v="0"/>
    <n v="3235.41"/>
    <n v="3073.64"/>
    <n v="161.76999999999998"/>
    <x v="6"/>
    <x v="208"/>
    <x v="1"/>
    <s v="May"/>
  </r>
  <r>
    <s v="ACE-20250311-35805"/>
    <x v="4"/>
    <x v="202"/>
    <x v="196"/>
    <x v="35"/>
    <x v="1"/>
    <x v="207"/>
    <x v="2"/>
    <n v="29.09"/>
    <n v="25"/>
    <x v="1"/>
    <n v="727.25"/>
    <n v="618.16"/>
    <n v="109.09000000000003"/>
    <x v="6"/>
    <x v="209"/>
    <x v="1"/>
    <s v="Mar"/>
  </r>
  <r>
    <s v="THE-20250621-56328"/>
    <x v="9"/>
    <x v="203"/>
    <x v="197"/>
    <x v="37"/>
    <x v="14"/>
    <x v="208"/>
    <x v="20"/>
    <n v="506.36"/>
    <n v="4"/>
    <x v="0"/>
    <n v="2025.44"/>
    <n v="1924.17"/>
    <n v="101.26999999999998"/>
    <x v="1"/>
    <x v="210"/>
    <x v="1"/>
    <s v="Jun"/>
  </r>
  <r>
    <s v="THE-20241101-71149"/>
    <x v="9"/>
    <x v="204"/>
    <x v="198"/>
    <x v="30"/>
    <x v="1"/>
    <x v="209"/>
    <x v="8"/>
    <n v="100.73"/>
    <n v="8"/>
    <x v="1"/>
    <n v="805.84"/>
    <n v="684.96"/>
    <n v="120.88"/>
    <x v="2"/>
    <x v="211"/>
    <x v="0"/>
    <s v="Nov"/>
  </r>
  <r>
    <s v="84-20250415-99226"/>
    <x v="6"/>
    <x v="205"/>
    <x v="199"/>
    <x v="56"/>
    <x v="3"/>
    <x v="210"/>
    <x v="17"/>
    <n v="5.33"/>
    <n v="229"/>
    <x v="1"/>
    <n v="1220.57"/>
    <n v="1037.48"/>
    <n v="183.08999999999992"/>
    <x v="1"/>
    <x v="212"/>
    <x v="1"/>
    <s v="Apr"/>
  </r>
  <r>
    <s v="COS-20240505-68724"/>
    <x v="8"/>
    <x v="206"/>
    <x v="200"/>
    <x v="41"/>
    <x v="1"/>
    <x v="211"/>
    <x v="14"/>
    <n v="242.62"/>
    <n v="2"/>
    <x v="9"/>
    <n v="485.24"/>
    <n v="475.54"/>
    <n v="9.6999999999999886"/>
    <x v="0"/>
    <x v="213"/>
    <x v="0"/>
    <s v="May"/>
  </r>
  <r>
    <s v="CON-20250803-56224"/>
    <x v="3"/>
    <x v="207"/>
    <x v="201"/>
    <x v="10"/>
    <x v="14"/>
    <x v="212"/>
    <x v="7"/>
    <n v="50.25"/>
    <n v="30"/>
    <x v="6"/>
    <n v="1507.5"/>
    <n v="1206"/>
    <n v="301.5"/>
    <x v="1"/>
    <x v="214"/>
    <x v="1"/>
    <s v="Aug"/>
  </r>
  <r>
    <s v="ACE-20250611-54733"/>
    <x v="4"/>
    <x v="208"/>
    <x v="202"/>
    <x v="28"/>
    <x v="1"/>
    <x v="213"/>
    <x v="11"/>
    <n v="143.88999999999999"/>
    <n v="30"/>
    <x v="1"/>
    <n v="4316.7"/>
    <n v="3669.19"/>
    <n v="647.50999999999976"/>
    <x v="6"/>
    <x v="215"/>
    <x v="1"/>
    <s v="Jun"/>
  </r>
  <r>
    <s v="COS-20241019-68365"/>
    <x v="8"/>
    <x v="209"/>
    <x v="203"/>
    <x v="54"/>
    <x v="5"/>
    <x v="214"/>
    <x v="18"/>
    <n v="394.41"/>
    <n v="30"/>
    <x v="12"/>
    <n v="11832.3"/>
    <n v="10412.42"/>
    <n v="1419.8799999999992"/>
    <x v="2"/>
    <x v="216"/>
    <x v="0"/>
    <s v="Oct"/>
  </r>
  <r>
    <s v="MEN-20250519-86192"/>
    <x v="5"/>
    <x v="210"/>
    <x v="204"/>
    <x v="50"/>
    <x v="12"/>
    <x v="215"/>
    <x v="6"/>
    <n v="172.35"/>
    <n v="50"/>
    <x v="2"/>
    <n v="8617.5"/>
    <n v="6463.12"/>
    <n v="2154.38"/>
    <x v="1"/>
    <x v="217"/>
    <x v="1"/>
    <s v="May"/>
  </r>
  <r>
    <s v="DO-20240529-26389"/>
    <x v="0"/>
    <x v="211"/>
    <x v="205"/>
    <x v="0"/>
    <x v="3"/>
    <x v="216"/>
    <x v="5"/>
    <n v="84.79"/>
    <n v="20"/>
    <x v="3"/>
    <n v="1695.8"/>
    <n v="1695.8"/>
    <n v="0"/>
    <x v="6"/>
    <x v="218"/>
    <x v="0"/>
    <s v="May"/>
  </r>
  <r>
    <s v="ACE-20241220-17892"/>
    <x v="4"/>
    <x v="212"/>
    <x v="206"/>
    <x v="10"/>
    <x v="8"/>
    <x v="217"/>
    <x v="8"/>
    <n v="808.59"/>
    <n v="8"/>
    <x v="5"/>
    <n v="6468.72"/>
    <n v="5821.85"/>
    <n v="646.86999999999989"/>
    <x v="1"/>
    <x v="219"/>
    <x v="0"/>
    <s v="Dec"/>
  </r>
  <r>
    <s v="LOW-20250110-98287"/>
    <x v="1"/>
    <x v="213"/>
    <x v="207"/>
    <x v="40"/>
    <x v="10"/>
    <x v="218"/>
    <x v="11"/>
    <n v="2954.75"/>
    <n v="3"/>
    <x v="7"/>
    <n v="8864.25"/>
    <n v="8598.32"/>
    <n v="265.93000000000029"/>
    <x v="1"/>
    <x v="220"/>
    <x v="1"/>
    <s v="Jan"/>
  </r>
  <r>
    <s v="DO-20250610-62338"/>
    <x v="0"/>
    <x v="214"/>
    <x v="208"/>
    <x v="4"/>
    <x v="17"/>
    <x v="219"/>
    <x v="6"/>
    <n v="271.37"/>
    <n v="100"/>
    <x v="6"/>
    <n v="27137"/>
    <n v="21709.599999999999"/>
    <n v="5427.4000000000015"/>
    <x v="5"/>
    <x v="221"/>
    <x v="1"/>
    <s v="Jun"/>
  </r>
  <r>
    <s v="CON-20240425-79350"/>
    <x v="3"/>
    <x v="215"/>
    <x v="209"/>
    <x v="22"/>
    <x v="0"/>
    <x v="220"/>
    <x v="7"/>
    <n v="204.07"/>
    <n v="5"/>
    <x v="3"/>
    <n v="1020.35"/>
    <n v="1020.35"/>
    <n v="0"/>
    <x v="4"/>
    <x v="222"/>
    <x v="0"/>
    <s v="Apr"/>
  </r>
  <r>
    <s v="ACE-20250526-69761"/>
    <x v="4"/>
    <x v="216"/>
    <x v="210"/>
    <x v="18"/>
    <x v="2"/>
    <x v="221"/>
    <x v="10"/>
    <n v="478.01"/>
    <n v="5"/>
    <x v="7"/>
    <n v="2390.0500000000002"/>
    <n v="2318.35"/>
    <n v="71.700000000000273"/>
    <x v="5"/>
    <x v="223"/>
    <x v="1"/>
    <s v="May"/>
  </r>
  <r>
    <s v="WAL-20250211-85311"/>
    <x v="10"/>
    <x v="8"/>
    <x v="8"/>
    <x v="8"/>
    <x v="4"/>
    <x v="222"/>
    <x v="14"/>
    <n v="704.5"/>
    <n v="15"/>
    <x v="1"/>
    <n v="10567.5"/>
    <n v="8982.3799999999992"/>
    <n v="1585.1200000000008"/>
    <x v="5"/>
    <x v="224"/>
    <x v="1"/>
    <s v="Feb"/>
  </r>
  <r>
    <s v="84-20250401-59472"/>
    <x v="6"/>
    <x v="217"/>
    <x v="211"/>
    <x v="42"/>
    <x v="13"/>
    <x v="223"/>
    <x v="20"/>
    <n v="1000.31"/>
    <n v="8"/>
    <x v="5"/>
    <n v="8002.48"/>
    <n v="7202.23"/>
    <n v="800.25"/>
    <x v="6"/>
    <x v="225"/>
    <x v="1"/>
    <s v="Apr"/>
  </r>
  <r>
    <s v="WAL-20250114-56025"/>
    <x v="10"/>
    <x v="218"/>
    <x v="212"/>
    <x v="51"/>
    <x v="3"/>
    <x v="224"/>
    <x v="16"/>
    <n v="446.82"/>
    <n v="20"/>
    <x v="5"/>
    <n v="8936.4"/>
    <n v="8042.76"/>
    <n v="893.63999999999942"/>
    <x v="7"/>
    <x v="226"/>
    <x v="1"/>
    <s v="Jan"/>
  </r>
  <r>
    <s v="THE-20240616-94676"/>
    <x v="9"/>
    <x v="219"/>
    <x v="96"/>
    <x v="25"/>
    <x v="4"/>
    <x v="225"/>
    <x v="0"/>
    <n v="693.14"/>
    <n v="50"/>
    <x v="5"/>
    <n v="34657"/>
    <n v="31191.3"/>
    <n v="3465.7000000000007"/>
    <x v="2"/>
    <x v="227"/>
    <x v="0"/>
    <s v="Jun"/>
  </r>
  <r>
    <s v="COS-20250617-75142"/>
    <x v="8"/>
    <x v="220"/>
    <x v="213"/>
    <x v="43"/>
    <x v="12"/>
    <x v="226"/>
    <x v="7"/>
    <n v="250.23"/>
    <n v="2"/>
    <x v="3"/>
    <n v="500.46"/>
    <n v="500.46"/>
    <n v="0"/>
    <x v="0"/>
    <x v="228"/>
    <x v="1"/>
    <s v="Jun"/>
  </r>
  <r>
    <s v="MEN-20241225-33163"/>
    <x v="5"/>
    <x v="221"/>
    <x v="214"/>
    <x v="53"/>
    <x v="14"/>
    <x v="227"/>
    <x v="21"/>
    <n v="793.44"/>
    <n v="6"/>
    <x v="3"/>
    <n v="4760.6400000000003"/>
    <n v="4760.6400000000003"/>
    <n v="0"/>
    <x v="7"/>
    <x v="229"/>
    <x v="0"/>
    <s v="Dec"/>
  </r>
  <r>
    <s v="THE-20240913-11450"/>
    <x v="9"/>
    <x v="8"/>
    <x v="8"/>
    <x v="8"/>
    <x v="3"/>
    <x v="228"/>
    <x v="14"/>
    <n v="299.5"/>
    <n v="6"/>
    <x v="3"/>
    <n v="1797"/>
    <n v="1797"/>
    <n v="0"/>
    <x v="5"/>
    <x v="230"/>
    <x v="0"/>
    <s v="Sep"/>
  </r>
  <r>
    <s v="WAL-20250404-54508"/>
    <x v="10"/>
    <x v="222"/>
    <x v="215"/>
    <x v="25"/>
    <x v="20"/>
    <x v="229"/>
    <x v="18"/>
    <n v="893.13"/>
    <n v="20"/>
    <x v="1"/>
    <n v="17862.599999999999"/>
    <n v="15183.21"/>
    <n v="2679.3899999999994"/>
    <x v="4"/>
    <x v="231"/>
    <x v="1"/>
    <s v="Apr"/>
  </r>
  <r>
    <s v="MEN-20241016-65897"/>
    <x v="5"/>
    <x v="223"/>
    <x v="216"/>
    <x v="35"/>
    <x v="8"/>
    <x v="230"/>
    <x v="11"/>
    <n v="209.62"/>
    <n v="1"/>
    <x v="3"/>
    <n v="209.62"/>
    <n v="209.62"/>
    <n v="0"/>
    <x v="6"/>
    <x v="232"/>
    <x v="0"/>
    <s v="Oct"/>
  </r>
  <r>
    <s v="LOW-20250306-84403"/>
    <x v="1"/>
    <x v="224"/>
    <x v="217"/>
    <x v="23"/>
    <x v="4"/>
    <x v="231"/>
    <x v="5"/>
    <n v="507.18"/>
    <n v="2"/>
    <x v="3"/>
    <n v="1014.36"/>
    <n v="1014.36"/>
    <n v="0"/>
    <x v="6"/>
    <x v="233"/>
    <x v="1"/>
    <s v="Mar"/>
  </r>
  <r>
    <s v="WAL-20250525-92555"/>
    <x v="10"/>
    <x v="225"/>
    <x v="218"/>
    <x v="28"/>
    <x v="7"/>
    <x v="232"/>
    <x v="6"/>
    <n v="682.15"/>
    <n v="30"/>
    <x v="5"/>
    <n v="20464.5"/>
    <n v="18418.05"/>
    <n v="2046.4500000000007"/>
    <x v="5"/>
    <x v="234"/>
    <x v="1"/>
    <s v="May"/>
  </r>
  <r>
    <s v="CON-20241027-58321"/>
    <x v="3"/>
    <x v="226"/>
    <x v="219"/>
    <x v="26"/>
    <x v="8"/>
    <x v="233"/>
    <x v="13"/>
    <n v="48.54"/>
    <n v="4"/>
    <x v="3"/>
    <n v="194.16"/>
    <n v="194.16"/>
    <n v="0"/>
    <x v="5"/>
    <x v="235"/>
    <x v="0"/>
    <s v="Oct"/>
  </r>
  <r>
    <s v="HAR-20250130-37220"/>
    <x v="2"/>
    <x v="227"/>
    <x v="220"/>
    <x v="4"/>
    <x v="6"/>
    <x v="234"/>
    <x v="0"/>
    <n v="2500.4299999999998"/>
    <n v="10"/>
    <x v="3"/>
    <n v="25004.3"/>
    <n v="25004.3"/>
    <n v="0"/>
    <x v="4"/>
    <x v="236"/>
    <x v="1"/>
    <s v="Jan"/>
  </r>
  <r>
    <s v="WAL-20240327-41762"/>
    <x v="10"/>
    <x v="228"/>
    <x v="221"/>
    <x v="15"/>
    <x v="16"/>
    <x v="235"/>
    <x v="19"/>
    <n v="1738.33"/>
    <n v="10"/>
    <x v="3"/>
    <n v="17383.3"/>
    <n v="17383.3"/>
    <n v="0"/>
    <x v="2"/>
    <x v="237"/>
    <x v="0"/>
    <s v="Mar"/>
  </r>
  <r>
    <s v="DO-20240723-19723"/>
    <x v="11"/>
    <x v="229"/>
    <x v="222"/>
    <x v="49"/>
    <x v="5"/>
    <x v="236"/>
    <x v="13"/>
    <n v="75.97"/>
    <n v="3"/>
    <x v="3"/>
    <n v="227.91"/>
    <n v="227.91"/>
    <n v="0"/>
    <x v="0"/>
    <x v="238"/>
    <x v="0"/>
    <s v="Jul"/>
  </r>
  <r>
    <s v="DO-20241102-27182"/>
    <x v="0"/>
    <x v="230"/>
    <x v="223"/>
    <x v="10"/>
    <x v="9"/>
    <x v="237"/>
    <x v="11"/>
    <n v="310.47000000000003"/>
    <n v="15"/>
    <x v="1"/>
    <n v="4657.05"/>
    <n v="3958.49"/>
    <n v="698.5600000000004"/>
    <x v="3"/>
    <x v="239"/>
    <x v="0"/>
    <s v="Nov"/>
  </r>
  <r>
    <s v="WAL-20250106-81091"/>
    <x v="10"/>
    <x v="231"/>
    <x v="224"/>
    <x v="13"/>
    <x v="20"/>
    <x v="238"/>
    <x v="1"/>
    <n v="3194.55"/>
    <n v="10"/>
    <x v="0"/>
    <n v="31945.5"/>
    <n v="30348.22"/>
    <n v="1597.2799999999988"/>
    <x v="5"/>
    <x v="240"/>
    <x v="1"/>
    <s v="Jan"/>
  </r>
  <r>
    <s v="THE-20250410-74787"/>
    <x v="9"/>
    <x v="232"/>
    <x v="225"/>
    <x v="15"/>
    <x v="15"/>
    <x v="239"/>
    <x v="3"/>
    <n v="1378.49"/>
    <n v="1"/>
    <x v="3"/>
    <n v="1378.49"/>
    <n v="1378.49"/>
    <n v="0"/>
    <x v="3"/>
    <x v="241"/>
    <x v="1"/>
    <s v="Apr"/>
  </r>
  <r>
    <s v="ACE-20241129-19017"/>
    <x v="4"/>
    <x v="233"/>
    <x v="226"/>
    <x v="32"/>
    <x v="8"/>
    <x v="240"/>
    <x v="12"/>
    <n v="1130.42"/>
    <n v="4"/>
    <x v="3"/>
    <n v="4521.68"/>
    <n v="4521.68"/>
    <n v="0"/>
    <x v="4"/>
    <x v="242"/>
    <x v="0"/>
    <s v="Nov"/>
  </r>
  <r>
    <s v="84-20240607-25539"/>
    <x v="6"/>
    <x v="234"/>
    <x v="227"/>
    <x v="48"/>
    <x v="12"/>
    <x v="241"/>
    <x v="11"/>
    <n v="2871.88"/>
    <n v="5"/>
    <x v="3"/>
    <n v="14359.4"/>
    <n v="14359.4"/>
    <n v="0"/>
    <x v="3"/>
    <x v="243"/>
    <x v="0"/>
    <s v="Jun"/>
  </r>
  <r>
    <s v="CON-20240523-84918"/>
    <x v="3"/>
    <x v="235"/>
    <x v="228"/>
    <x v="27"/>
    <x v="2"/>
    <x v="242"/>
    <x v="0"/>
    <n v="1089.44"/>
    <n v="12"/>
    <x v="1"/>
    <n v="13073.28"/>
    <n v="11112.29"/>
    <n v="1960.9899999999998"/>
    <x v="7"/>
    <x v="244"/>
    <x v="0"/>
    <s v="May"/>
  </r>
  <r>
    <s v="FLO-20240820-85979"/>
    <x v="7"/>
    <x v="236"/>
    <x v="229"/>
    <x v="9"/>
    <x v="20"/>
    <x v="243"/>
    <x v="4"/>
    <n v="76.37"/>
    <n v="3"/>
    <x v="3"/>
    <n v="229.11"/>
    <n v="229.11"/>
    <n v="0"/>
    <x v="0"/>
    <x v="245"/>
    <x v="0"/>
    <s v="Aug"/>
  </r>
  <r>
    <s v="FLO-20240422-98474"/>
    <x v="7"/>
    <x v="237"/>
    <x v="230"/>
    <x v="20"/>
    <x v="10"/>
    <x v="244"/>
    <x v="15"/>
    <n v="488.6"/>
    <n v="1"/>
    <x v="3"/>
    <n v="488.6"/>
    <n v="488.6"/>
    <n v="0"/>
    <x v="2"/>
    <x v="246"/>
    <x v="0"/>
    <s v="Apr"/>
  </r>
  <r>
    <s v="ACE-20250316-71660"/>
    <x v="4"/>
    <x v="238"/>
    <x v="231"/>
    <x v="56"/>
    <x v="12"/>
    <x v="245"/>
    <x v="12"/>
    <n v="894.84"/>
    <n v="8"/>
    <x v="5"/>
    <n v="7158.72"/>
    <n v="6442.85"/>
    <n v="715.86999999999989"/>
    <x v="6"/>
    <x v="247"/>
    <x v="1"/>
    <s v="Mar"/>
  </r>
  <r>
    <s v="FLO-20240707-47768"/>
    <x v="7"/>
    <x v="239"/>
    <x v="232"/>
    <x v="28"/>
    <x v="14"/>
    <x v="246"/>
    <x v="19"/>
    <n v="1048.23"/>
    <n v="25"/>
    <x v="6"/>
    <n v="26205.75"/>
    <n v="20964.599999999999"/>
    <n v="5241.1500000000015"/>
    <x v="4"/>
    <x v="248"/>
    <x v="0"/>
    <s v="Jul"/>
  </r>
  <r>
    <s v="DO-20240622-28557"/>
    <x v="0"/>
    <x v="240"/>
    <x v="233"/>
    <x v="42"/>
    <x v="0"/>
    <x v="247"/>
    <x v="2"/>
    <n v="118.18"/>
    <n v="40"/>
    <x v="5"/>
    <n v="4727.2"/>
    <n v="4254.4799999999996"/>
    <n v="472.72000000000025"/>
    <x v="5"/>
    <x v="249"/>
    <x v="0"/>
    <s v="Jun"/>
  </r>
  <r>
    <s v="CON-20241122-40237"/>
    <x v="3"/>
    <x v="241"/>
    <x v="234"/>
    <x v="58"/>
    <x v="4"/>
    <x v="248"/>
    <x v="6"/>
    <n v="1051.08"/>
    <n v="12"/>
    <x v="5"/>
    <n v="12612.96"/>
    <n v="11351.66"/>
    <n v="1261.2999999999993"/>
    <x v="5"/>
    <x v="250"/>
    <x v="0"/>
    <s v="Nov"/>
  </r>
  <r>
    <s v="MEN-20240905-26430"/>
    <x v="5"/>
    <x v="242"/>
    <x v="235"/>
    <x v="40"/>
    <x v="2"/>
    <x v="249"/>
    <x v="8"/>
    <n v="195.91"/>
    <n v="2"/>
    <x v="0"/>
    <n v="391.82"/>
    <n v="372.23"/>
    <n v="19.589999999999975"/>
    <x v="5"/>
    <x v="251"/>
    <x v="0"/>
    <s v="Sep"/>
  </r>
  <r>
    <s v="CON-20241014-46014"/>
    <x v="3"/>
    <x v="243"/>
    <x v="236"/>
    <x v="44"/>
    <x v="8"/>
    <x v="250"/>
    <x v="11"/>
    <n v="56.84"/>
    <n v="3"/>
    <x v="3"/>
    <n v="170.52"/>
    <n v="170.52"/>
    <n v="0"/>
    <x v="4"/>
    <x v="252"/>
    <x v="0"/>
    <s v="Oct"/>
  </r>
  <r>
    <s v="COS-20241230-14564"/>
    <x v="8"/>
    <x v="244"/>
    <x v="237"/>
    <x v="42"/>
    <x v="14"/>
    <x v="251"/>
    <x v="20"/>
    <n v="2379.7800000000002"/>
    <n v="1"/>
    <x v="3"/>
    <n v="2379.7800000000002"/>
    <n v="2379.7800000000002"/>
    <n v="0"/>
    <x v="0"/>
    <x v="253"/>
    <x v="0"/>
    <s v="Dec"/>
  </r>
  <r>
    <s v="COS-20250711-39440"/>
    <x v="8"/>
    <x v="245"/>
    <x v="238"/>
    <x v="37"/>
    <x v="19"/>
    <x v="252"/>
    <x v="1"/>
    <n v="1834.32"/>
    <n v="12"/>
    <x v="1"/>
    <n v="22011.84"/>
    <n v="18710.060000000001"/>
    <n v="3301.7799999999988"/>
    <x v="0"/>
    <x v="254"/>
    <x v="1"/>
    <s v="Jul"/>
  </r>
  <r>
    <s v="LOW-20241105-24431"/>
    <x v="1"/>
    <x v="246"/>
    <x v="239"/>
    <x v="40"/>
    <x v="12"/>
    <x v="253"/>
    <x v="10"/>
    <n v="29.33"/>
    <n v="5"/>
    <x v="14"/>
    <n v="146.65"/>
    <n v="134.91999999999999"/>
    <n v="11.730000000000018"/>
    <x v="1"/>
    <x v="255"/>
    <x v="0"/>
    <s v="Nov"/>
  </r>
  <r>
    <s v="FLO-20250504-67119"/>
    <x v="7"/>
    <x v="247"/>
    <x v="240"/>
    <x v="30"/>
    <x v="19"/>
    <x v="254"/>
    <x v="11"/>
    <n v="1227.5999999999999"/>
    <n v="12"/>
    <x v="12"/>
    <n v="14731.2"/>
    <n v="12963.46"/>
    <n v="1767.7400000000016"/>
    <x v="5"/>
    <x v="256"/>
    <x v="1"/>
    <s v="May"/>
  </r>
  <r>
    <s v="DO-20240929-49689"/>
    <x v="0"/>
    <x v="248"/>
    <x v="241"/>
    <x v="44"/>
    <x v="8"/>
    <x v="255"/>
    <x v="11"/>
    <n v="1434"/>
    <n v="4"/>
    <x v="0"/>
    <n v="5736"/>
    <n v="5449.2"/>
    <n v="286.80000000000018"/>
    <x v="5"/>
    <x v="257"/>
    <x v="0"/>
    <s v="Sep"/>
  </r>
  <r>
    <s v="WAL-20240602-24500"/>
    <x v="10"/>
    <x v="249"/>
    <x v="242"/>
    <x v="21"/>
    <x v="11"/>
    <x v="256"/>
    <x v="8"/>
    <n v="737.44"/>
    <n v="40"/>
    <x v="6"/>
    <n v="29497.599999999999"/>
    <n v="23598.080000000002"/>
    <n v="5899.5199999999968"/>
    <x v="6"/>
    <x v="258"/>
    <x v="0"/>
    <s v="Jun"/>
  </r>
  <r>
    <s v="MEN-20250127-56054"/>
    <x v="5"/>
    <x v="250"/>
    <x v="243"/>
    <x v="15"/>
    <x v="5"/>
    <x v="257"/>
    <x v="12"/>
    <n v="827.67"/>
    <n v="100"/>
    <x v="9"/>
    <n v="82767"/>
    <n v="81111.66"/>
    <n v="1655.3399999999965"/>
    <x v="0"/>
    <x v="259"/>
    <x v="1"/>
    <s v="Jan"/>
  </r>
  <r>
    <s v="ACE-20240829-24297"/>
    <x v="4"/>
    <x v="251"/>
    <x v="244"/>
    <x v="40"/>
    <x v="5"/>
    <x v="258"/>
    <x v="13"/>
    <n v="151.02000000000001"/>
    <n v="20"/>
    <x v="3"/>
    <n v="3020.4"/>
    <n v="3020.4"/>
    <n v="0"/>
    <x v="6"/>
    <x v="260"/>
    <x v="0"/>
    <s v="Aug"/>
  </r>
  <r>
    <s v="COS-20250311-63618"/>
    <x v="8"/>
    <x v="252"/>
    <x v="245"/>
    <x v="36"/>
    <x v="4"/>
    <x v="259"/>
    <x v="17"/>
    <n v="434.96"/>
    <n v="4"/>
    <x v="5"/>
    <n v="1739.84"/>
    <n v="1565.86"/>
    <n v="173.98000000000002"/>
    <x v="5"/>
    <x v="261"/>
    <x v="1"/>
    <s v="Mar"/>
  </r>
  <r>
    <s v="THE-20240330-77921"/>
    <x v="9"/>
    <x v="253"/>
    <x v="246"/>
    <x v="35"/>
    <x v="17"/>
    <x v="260"/>
    <x v="2"/>
    <n v="1095.74"/>
    <n v="1"/>
    <x v="3"/>
    <n v="1095.74"/>
    <n v="1095.74"/>
    <n v="0"/>
    <x v="3"/>
    <x v="262"/>
    <x v="0"/>
    <s v="Mar"/>
  </r>
  <r>
    <s v="HAR-20240925-78902"/>
    <x v="2"/>
    <x v="254"/>
    <x v="247"/>
    <x v="57"/>
    <x v="2"/>
    <x v="261"/>
    <x v="7"/>
    <n v="830.11"/>
    <n v="4"/>
    <x v="8"/>
    <n v="3320.44"/>
    <n v="3088.01"/>
    <n v="232.42999999999984"/>
    <x v="1"/>
    <x v="263"/>
    <x v="0"/>
    <s v="Sep"/>
  </r>
  <r>
    <s v="DO-20240514-22389"/>
    <x v="0"/>
    <x v="255"/>
    <x v="248"/>
    <x v="4"/>
    <x v="6"/>
    <x v="262"/>
    <x v="10"/>
    <n v="1205.27"/>
    <n v="25"/>
    <x v="1"/>
    <n v="30131.75"/>
    <n v="25611.99"/>
    <n v="4519.7599999999984"/>
    <x v="7"/>
    <x v="264"/>
    <x v="0"/>
    <s v="May"/>
  </r>
  <r>
    <s v="84-20250206-19463"/>
    <x v="6"/>
    <x v="256"/>
    <x v="249"/>
    <x v="7"/>
    <x v="2"/>
    <x v="263"/>
    <x v="3"/>
    <n v="9.6999999999999993"/>
    <n v="3"/>
    <x v="3"/>
    <n v="29.1"/>
    <n v="29.1"/>
    <n v="0"/>
    <x v="2"/>
    <x v="265"/>
    <x v="1"/>
    <s v="Feb"/>
  </r>
  <r>
    <s v="MEN-20250619-26945"/>
    <x v="5"/>
    <x v="257"/>
    <x v="62"/>
    <x v="32"/>
    <x v="5"/>
    <x v="264"/>
    <x v="9"/>
    <n v="230.97"/>
    <n v="4"/>
    <x v="0"/>
    <n v="923.88"/>
    <n v="877.69"/>
    <n v="46.189999999999941"/>
    <x v="2"/>
    <x v="266"/>
    <x v="1"/>
    <s v="Jun"/>
  </r>
  <r>
    <s v="DO-20250115-58530"/>
    <x v="0"/>
    <x v="258"/>
    <x v="250"/>
    <x v="41"/>
    <x v="0"/>
    <x v="265"/>
    <x v="13"/>
    <n v="476.92"/>
    <n v="2"/>
    <x v="3"/>
    <n v="953.84"/>
    <n v="953.84"/>
    <n v="0"/>
    <x v="7"/>
    <x v="267"/>
    <x v="1"/>
    <s v="Jan"/>
  </r>
  <r>
    <s v="CON-20250215-10438"/>
    <x v="3"/>
    <x v="259"/>
    <x v="251"/>
    <x v="41"/>
    <x v="12"/>
    <x v="266"/>
    <x v="10"/>
    <n v="2337.41"/>
    <n v="8"/>
    <x v="3"/>
    <n v="18699.28"/>
    <n v="18699.28"/>
    <n v="0"/>
    <x v="4"/>
    <x v="268"/>
    <x v="1"/>
    <s v="Feb"/>
  </r>
  <r>
    <s v="THE-20240709-56275"/>
    <x v="9"/>
    <x v="260"/>
    <x v="252"/>
    <x v="23"/>
    <x v="11"/>
    <x v="267"/>
    <x v="0"/>
    <n v="5.94"/>
    <n v="397"/>
    <x v="11"/>
    <n v="2358.1799999999998"/>
    <n v="1697.89"/>
    <n v="660.28999999999974"/>
    <x v="7"/>
    <x v="269"/>
    <x v="0"/>
    <s v="Jul"/>
  </r>
  <r>
    <s v="FLO-20250625-98538"/>
    <x v="7"/>
    <x v="261"/>
    <x v="253"/>
    <x v="59"/>
    <x v="19"/>
    <x v="268"/>
    <x v="13"/>
    <n v="582.75"/>
    <n v="5"/>
    <x v="0"/>
    <n v="2913.75"/>
    <n v="2768.06"/>
    <n v="145.69000000000005"/>
    <x v="5"/>
    <x v="270"/>
    <x v="1"/>
    <s v="Jun"/>
  </r>
  <r>
    <s v="HAR-20250202-61754"/>
    <x v="2"/>
    <x v="262"/>
    <x v="254"/>
    <x v="31"/>
    <x v="1"/>
    <x v="269"/>
    <x v="15"/>
    <n v="252.77"/>
    <n v="6"/>
    <x v="7"/>
    <n v="1516.62"/>
    <n v="1471.12"/>
    <n v="45.5"/>
    <x v="5"/>
    <x v="271"/>
    <x v="1"/>
    <s v="Feb"/>
  </r>
  <r>
    <s v="84-20250113-19267"/>
    <x v="6"/>
    <x v="263"/>
    <x v="255"/>
    <x v="9"/>
    <x v="15"/>
    <x v="270"/>
    <x v="5"/>
    <n v="556.17999999999995"/>
    <n v="5"/>
    <x v="5"/>
    <n v="2780.9"/>
    <n v="2502.81"/>
    <n v="278.09000000000015"/>
    <x v="1"/>
    <x v="272"/>
    <x v="1"/>
    <s v="Jan"/>
  </r>
  <r>
    <s v="ACE-20250618-41303"/>
    <x v="4"/>
    <x v="8"/>
    <x v="8"/>
    <x v="8"/>
    <x v="10"/>
    <x v="271"/>
    <x v="17"/>
    <n v="4284.0600000000004"/>
    <n v="10"/>
    <x v="0"/>
    <n v="42840.6"/>
    <n v="40698.57"/>
    <n v="2142.0299999999988"/>
    <x v="7"/>
    <x v="273"/>
    <x v="1"/>
    <s v="Jun"/>
  </r>
  <r>
    <s v="DO-20240818-17201"/>
    <x v="0"/>
    <x v="264"/>
    <x v="256"/>
    <x v="3"/>
    <x v="13"/>
    <x v="272"/>
    <x v="18"/>
    <n v="3.88"/>
    <n v="165"/>
    <x v="1"/>
    <n v="640.20000000000005"/>
    <n v="544.16999999999996"/>
    <n v="96.030000000000086"/>
    <x v="6"/>
    <x v="274"/>
    <x v="0"/>
    <s v="Aug"/>
  </r>
  <r>
    <s v="CON-20250619-46801"/>
    <x v="3"/>
    <x v="265"/>
    <x v="257"/>
    <x v="6"/>
    <x v="14"/>
    <x v="273"/>
    <x v="20"/>
    <n v="231.54"/>
    <n v="60"/>
    <x v="6"/>
    <n v="13892.4"/>
    <n v="11113.92"/>
    <n v="2778.4799999999996"/>
    <x v="3"/>
    <x v="275"/>
    <x v="1"/>
    <s v="Jun"/>
  </r>
  <r>
    <s v="COS-20250228-79273"/>
    <x v="8"/>
    <x v="266"/>
    <x v="258"/>
    <x v="59"/>
    <x v="18"/>
    <x v="274"/>
    <x v="20"/>
    <n v="231.86"/>
    <n v="1"/>
    <x v="3"/>
    <n v="231.86"/>
    <n v="231.86"/>
    <n v="0"/>
    <x v="3"/>
    <x v="276"/>
    <x v="1"/>
    <s v="Feb"/>
  </r>
  <r>
    <s v="ACE-20241029-59476"/>
    <x v="4"/>
    <x v="267"/>
    <x v="259"/>
    <x v="45"/>
    <x v="11"/>
    <x v="275"/>
    <x v="10"/>
    <n v="510.88"/>
    <n v="25"/>
    <x v="1"/>
    <n v="12772"/>
    <n v="10856.2"/>
    <n v="1915.7999999999993"/>
    <x v="3"/>
    <x v="277"/>
    <x v="0"/>
    <s v="Oct"/>
  </r>
  <r>
    <s v="HAR-20250401-78320"/>
    <x v="2"/>
    <x v="268"/>
    <x v="260"/>
    <x v="23"/>
    <x v="10"/>
    <x v="276"/>
    <x v="10"/>
    <n v="3.8"/>
    <n v="245"/>
    <x v="6"/>
    <n v="931"/>
    <n v="744.8"/>
    <n v="186.20000000000005"/>
    <x v="0"/>
    <x v="278"/>
    <x v="1"/>
    <s v="Apr"/>
  </r>
  <r>
    <s v="WAL-20250126-50613"/>
    <x v="10"/>
    <x v="269"/>
    <x v="261"/>
    <x v="32"/>
    <x v="4"/>
    <x v="277"/>
    <x v="20"/>
    <n v="212.55"/>
    <n v="3"/>
    <x v="3"/>
    <n v="637.65"/>
    <n v="637.65"/>
    <n v="0"/>
    <x v="2"/>
    <x v="279"/>
    <x v="1"/>
    <s v="Jan"/>
  </r>
  <r>
    <s v="CON-20240522-62368"/>
    <x v="3"/>
    <x v="270"/>
    <x v="262"/>
    <x v="51"/>
    <x v="0"/>
    <x v="278"/>
    <x v="16"/>
    <n v="315.51"/>
    <n v="1"/>
    <x v="3"/>
    <n v="315.51"/>
    <n v="315.51"/>
    <n v="0"/>
    <x v="1"/>
    <x v="280"/>
    <x v="0"/>
    <s v="May"/>
  </r>
  <r>
    <s v="COS-20250526-30946"/>
    <x v="8"/>
    <x v="271"/>
    <x v="263"/>
    <x v="21"/>
    <x v="14"/>
    <x v="279"/>
    <x v="20"/>
    <n v="1060.53"/>
    <n v="20"/>
    <x v="1"/>
    <n v="21210.6"/>
    <n v="18029.009999999998"/>
    <n v="3181.59"/>
    <x v="1"/>
    <x v="281"/>
    <x v="1"/>
    <s v="May"/>
  </r>
  <r>
    <s v="CON-20250421-17827"/>
    <x v="3"/>
    <x v="272"/>
    <x v="264"/>
    <x v="37"/>
    <x v="14"/>
    <x v="280"/>
    <x v="6"/>
    <n v="219.66"/>
    <n v="3"/>
    <x v="3"/>
    <n v="658.98"/>
    <n v="658.98"/>
    <n v="0"/>
    <x v="4"/>
    <x v="282"/>
    <x v="1"/>
    <s v="Apr"/>
  </r>
  <r>
    <s v="DO-20240817-97362"/>
    <x v="0"/>
    <x v="273"/>
    <x v="265"/>
    <x v="28"/>
    <x v="15"/>
    <x v="281"/>
    <x v="14"/>
    <n v="24.35"/>
    <n v="5"/>
    <x v="3"/>
    <n v="121.75"/>
    <n v="121.75"/>
    <n v="0"/>
    <x v="2"/>
    <x v="283"/>
    <x v="0"/>
    <s v="Aug"/>
  </r>
  <r>
    <s v="COS-20240331-79008"/>
    <x v="8"/>
    <x v="274"/>
    <x v="266"/>
    <x v="12"/>
    <x v="12"/>
    <x v="282"/>
    <x v="6"/>
    <n v="1146.56"/>
    <n v="3"/>
    <x v="3"/>
    <n v="3439.68"/>
    <n v="3439.68"/>
    <n v="0"/>
    <x v="3"/>
    <x v="284"/>
    <x v="0"/>
    <s v="Mar"/>
  </r>
  <r>
    <s v="ACE-20250210-30816"/>
    <x v="4"/>
    <x v="275"/>
    <x v="267"/>
    <x v="51"/>
    <x v="17"/>
    <x v="283"/>
    <x v="1"/>
    <n v="1658.19"/>
    <n v="10"/>
    <x v="0"/>
    <n v="16581.900000000001"/>
    <n v="15752.81"/>
    <n v="829.09000000000196"/>
    <x v="6"/>
    <x v="285"/>
    <x v="1"/>
    <s v="Feb"/>
  </r>
  <r>
    <s v="LOW-20240329-67426"/>
    <x v="1"/>
    <x v="276"/>
    <x v="268"/>
    <x v="0"/>
    <x v="10"/>
    <x v="284"/>
    <x v="17"/>
    <n v="516"/>
    <n v="6"/>
    <x v="3"/>
    <n v="3096"/>
    <n v="3096"/>
    <n v="0"/>
    <x v="6"/>
    <x v="286"/>
    <x v="0"/>
    <s v="Mar"/>
  </r>
  <r>
    <s v="WAL-20250203-60111"/>
    <x v="10"/>
    <x v="277"/>
    <x v="269"/>
    <x v="5"/>
    <x v="7"/>
    <x v="285"/>
    <x v="11"/>
    <n v="174.98"/>
    <n v="12"/>
    <x v="0"/>
    <n v="2099.7600000000002"/>
    <n v="1994.77"/>
    <n v="104.99000000000024"/>
    <x v="3"/>
    <x v="287"/>
    <x v="1"/>
    <s v="Feb"/>
  </r>
  <r>
    <s v="HAR-20241229-28497"/>
    <x v="2"/>
    <x v="278"/>
    <x v="270"/>
    <x v="24"/>
    <x v="20"/>
    <x v="286"/>
    <x v="12"/>
    <n v="555.20000000000005"/>
    <n v="2"/>
    <x v="3"/>
    <n v="1110.4000000000001"/>
    <n v="1110.4000000000001"/>
    <n v="0"/>
    <x v="0"/>
    <x v="288"/>
    <x v="0"/>
    <s v="Dec"/>
  </r>
  <r>
    <s v="LOW-20240821-86252"/>
    <x v="1"/>
    <x v="279"/>
    <x v="271"/>
    <x v="4"/>
    <x v="14"/>
    <x v="287"/>
    <x v="1"/>
    <n v="147.34"/>
    <n v="2"/>
    <x v="0"/>
    <n v="294.68"/>
    <n v="279.95"/>
    <n v="14.730000000000018"/>
    <x v="4"/>
    <x v="289"/>
    <x v="0"/>
    <s v="Aug"/>
  </r>
  <r>
    <s v="DO-20240816-67910"/>
    <x v="0"/>
    <x v="280"/>
    <x v="272"/>
    <x v="42"/>
    <x v="8"/>
    <x v="288"/>
    <x v="11"/>
    <n v="3977.97"/>
    <n v="5"/>
    <x v="3"/>
    <n v="19889.849999999999"/>
    <n v="19889.849999999999"/>
    <n v="0"/>
    <x v="2"/>
    <x v="290"/>
    <x v="0"/>
    <s v="Aug"/>
  </r>
  <r>
    <s v="HAR-20250126-47456"/>
    <x v="11"/>
    <x v="281"/>
    <x v="273"/>
    <x v="12"/>
    <x v="9"/>
    <x v="289"/>
    <x v="16"/>
    <n v="947.42"/>
    <n v="6"/>
    <x v="5"/>
    <n v="5684.52"/>
    <n v="5116.07"/>
    <n v="568.45000000000073"/>
    <x v="0"/>
    <x v="291"/>
    <x v="1"/>
    <s v="Jan"/>
  </r>
  <r>
    <s v="WAL-20240622-11470"/>
    <x v="10"/>
    <x v="282"/>
    <x v="274"/>
    <x v="3"/>
    <x v="12"/>
    <x v="290"/>
    <x v="2"/>
    <n v="166.86"/>
    <n v="8"/>
    <x v="0"/>
    <n v="1334.88"/>
    <n v="1268.1400000000001"/>
    <n v="66.740000000000009"/>
    <x v="2"/>
    <x v="292"/>
    <x v="0"/>
    <s v="Jun"/>
  </r>
  <r>
    <s v="THE-20250321-29483"/>
    <x v="9"/>
    <x v="283"/>
    <x v="275"/>
    <x v="15"/>
    <x v="18"/>
    <x v="291"/>
    <x v="16"/>
    <n v="1196.56"/>
    <n v="6"/>
    <x v="5"/>
    <n v="7179.36"/>
    <n v="6461.42"/>
    <n v="717.9399999999996"/>
    <x v="4"/>
    <x v="293"/>
    <x v="1"/>
    <s v="Mar"/>
  </r>
  <r>
    <s v="THE-20240626-34968"/>
    <x v="9"/>
    <x v="284"/>
    <x v="276"/>
    <x v="11"/>
    <x v="18"/>
    <x v="292"/>
    <x v="1"/>
    <n v="308.39"/>
    <n v="4"/>
    <x v="3"/>
    <n v="1233.56"/>
    <n v="1233.56"/>
    <n v="0"/>
    <x v="2"/>
    <x v="294"/>
    <x v="0"/>
    <s v="Jun"/>
  </r>
  <r>
    <s v="WAL-20250715-21662"/>
    <x v="10"/>
    <x v="285"/>
    <x v="197"/>
    <x v="9"/>
    <x v="18"/>
    <x v="293"/>
    <x v="17"/>
    <n v="565.33000000000004"/>
    <n v="60"/>
    <x v="1"/>
    <n v="33919.800000000003"/>
    <n v="28831.83"/>
    <n v="5087.9700000000012"/>
    <x v="2"/>
    <x v="295"/>
    <x v="1"/>
    <s v="Jul"/>
  </r>
  <r>
    <s v="WAL-20240613-69842"/>
    <x v="10"/>
    <x v="286"/>
    <x v="277"/>
    <x v="32"/>
    <x v="8"/>
    <x v="294"/>
    <x v="19"/>
    <n v="2490.64"/>
    <n v="30"/>
    <x v="4"/>
    <n v="74719.199999999997"/>
    <n v="61269.74"/>
    <n v="13449.46"/>
    <x v="4"/>
    <x v="296"/>
    <x v="0"/>
    <s v="Jun"/>
  </r>
  <r>
    <s v="HAR-20240825-27079"/>
    <x v="2"/>
    <x v="287"/>
    <x v="278"/>
    <x v="25"/>
    <x v="0"/>
    <x v="295"/>
    <x v="13"/>
    <n v="982.71"/>
    <n v="2"/>
    <x v="3"/>
    <n v="1965.42"/>
    <n v="1965.42"/>
    <n v="0"/>
    <x v="3"/>
    <x v="297"/>
    <x v="0"/>
    <s v="Aug"/>
  </r>
  <r>
    <s v="FLO-20240709-69356"/>
    <x v="7"/>
    <x v="288"/>
    <x v="279"/>
    <x v="17"/>
    <x v="6"/>
    <x v="296"/>
    <x v="16"/>
    <n v="510.72"/>
    <n v="25"/>
    <x v="6"/>
    <n v="12768"/>
    <n v="10214.4"/>
    <n v="2553.6000000000004"/>
    <x v="5"/>
    <x v="298"/>
    <x v="0"/>
    <s v="Jul"/>
  </r>
  <r>
    <s v="ACE-20240528-15945"/>
    <x v="11"/>
    <x v="289"/>
    <x v="280"/>
    <x v="32"/>
    <x v="3"/>
    <x v="297"/>
    <x v="7"/>
    <n v="64.08"/>
    <n v="5"/>
    <x v="3"/>
    <n v="320.39999999999998"/>
    <n v="320.39999999999998"/>
    <n v="0"/>
    <x v="2"/>
    <x v="299"/>
    <x v="0"/>
    <s v="May"/>
  </r>
  <r>
    <s v="WAL-20250428-15339"/>
    <x v="10"/>
    <x v="290"/>
    <x v="281"/>
    <x v="16"/>
    <x v="17"/>
    <x v="298"/>
    <x v="14"/>
    <n v="5.31"/>
    <n v="331"/>
    <x v="1"/>
    <n v="1757.61"/>
    <n v="1493.97"/>
    <n v="263.63999999999987"/>
    <x v="0"/>
    <x v="300"/>
    <x v="1"/>
    <s v="Apr"/>
  </r>
  <r>
    <s v="FLO-20250327-32800"/>
    <x v="7"/>
    <x v="291"/>
    <x v="282"/>
    <x v="2"/>
    <x v="0"/>
    <x v="299"/>
    <x v="10"/>
    <n v="131.66999999999999"/>
    <n v="50"/>
    <x v="6"/>
    <n v="6583.5"/>
    <n v="5266.8"/>
    <n v="1316.6999999999998"/>
    <x v="0"/>
    <x v="301"/>
    <x v="1"/>
    <s v="Mar"/>
  </r>
  <r>
    <s v="DO-20250506-25111"/>
    <x v="0"/>
    <x v="292"/>
    <x v="283"/>
    <x v="37"/>
    <x v="1"/>
    <x v="300"/>
    <x v="0"/>
    <n v="258.61"/>
    <n v="6"/>
    <x v="0"/>
    <n v="1551.66"/>
    <n v="1474.08"/>
    <n v="77.580000000000155"/>
    <x v="4"/>
    <x v="302"/>
    <x v="1"/>
    <s v="May"/>
  </r>
  <r>
    <s v="FLO-20240217-33948"/>
    <x v="7"/>
    <x v="293"/>
    <x v="284"/>
    <x v="25"/>
    <x v="14"/>
    <x v="301"/>
    <x v="2"/>
    <n v="167.54"/>
    <n v="15"/>
    <x v="0"/>
    <n v="2513.1"/>
    <n v="2387.44"/>
    <n v="125.65999999999985"/>
    <x v="2"/>
    <x v="303"/>
    <x v="0"/>
    <s v="Feb"/>
  </r>
  <r>
    <s v="FLO-20250501-64836"/>
    <x v="7"/>
    <x v="294"/>
    <x v="285"/>
    <x v="54"/>
    <x v="15"/>
    <x v="302"/>
    <x v="8"/>
    <n v="2923.19"/>
    <n v="4"/>
    <x v="3"/>
    <n v="11692.76"/>
    <n v="11692.76"/>
    <n v="0"/>
    <x v="1"/>
    <x v="304"/>
    <x v="1"/>
    <s v="May"/>
  </r>
  <r>
    <s v="COS-20250209-21854"/>
    <x v="8"/>
    <x v="295"/>
    <x v="286"/>
    <x v="39"/>
    <x v="12"/>
    <x v="303"/>
    <x v="21"/>
    <n v="693.53"/>
    <n v="3"/>
    <x v="3"/>
    <n v="2080.59"/>
    <n v="2080.59"/>
    <n v="0"/>
    <x v="1"/>
    <x v="305"/>
    <x v="1"/>
    <s v="Feb"/>
  </r>
  <r>
    <s v="WAL-20240713-12277"/>
    <x v="10"/>
    <x v="296"/>
    <x v="287"/>
    <x v="59"/>
    <x v="3"/>
    <x v="304"/>
    <x v="14"/>
    <n v="523.52"/>
    <n v="6"/>
    <x v="14"/>
    <n v="3141.12"/>
    <n v="2889.83"/>
    <n v="251.28999999999996"/>
    <x v="0"/>
    <x v="306"/>
    <x v="0"/>
    <s v="Jul"/>
  </r>
  <r>
    <s v="ACE-20250505-24424"/>
    <x v="4"/>
    <x v="297"/>
    <x v="288"/>
    <x v="58"/>
    <x v="0"/>
    <x v="305"/>
    <x v="5"/>
    <n v="5.66"/>
    <n v="301"/>
    <x v="15"/>
    <n v="1703.66"/>
    <n v="1243.67"/>
    <n v="459.99"/>
    <x v="2"/>
    <x v="307"/>
    <x v="1"/>
    <s v="May"/>
  </r>
  <r>
    <s v="84-20250403-37737"/>
    <x v="6"/>
    <x v="298"/>
    <x v="289"/>
    <x v="7"/>
    <x v="5"/>
    <x v="306"/>
    <x v="17"/>
    <n v="259.62"/>
    <n v="2"/>
    <x v="3"/>
    <n v="519.24"/>
    <n v="519.24"/>
    <n v="0"/>
    <x v="7"/>
    <x v="308"/>
    <x v="1"/>
    <s v="Apr"/>
  </r>
  <r>
    <s v="COS-20240511-87174"/>
    <x v="8"/>
    <x v="299"/>
    <x v="290"/>
    <x v="9"/>
    <x v="2"/>
    <x v="307"/>
    <x v="14"/>
    <n v="2803.9"/>
    <n v="3"/>
    <x v="3"/>
    <n v="8411.7000000000007"/>
    <n v="8411.7000000000007"/>
    <n v="0"/>
    <x v="2"/>
    <x v="309"/>
    <x v="0"/>
    <s v="May"/>
  </r>
  <r>
    <s v="FLO-20241212-65804"/>
    <x v="7"/>
    <x v="300"/>
    <x v="291"/>
    <x v="36"/>
    <x v="19"/>
    <x v="308"/>
    <x v="18"/>
    <n v="501.21"/>
    <n v="40"/>
    <x v="6"/>
    <n v="20048.400000000001"/>
    <n v="16038.72"/>
    <n v="4009.6800000000021"/>
    <x v="6"/>
    <x v="310"/>
    <x v="0"/>
    <s v="Dec"/>
  </r>
  <r>
    <s v="FLO-20241003-20422"/>
    <x v="7"/>
    <x v="301"/>
    <x v="292"/>
    <x v="43"/>
    <x v="8"/>
    <x v="309"/>
    <x v="20"/>
    <n v="964.91"/>
    <n v="5"/>
    <x v="3"/>
    <n v="4824.55"/>
    <n v="4824.55"/>
    <n v="0"/>
    <x v="0"/>
    <x v="311"/>
    <x v="0"/>
    <s v="Oct"/>
  </r>
  <r>
    <s v="WAL-20240416-47140"/>
    <x v="10"/>
    <x v="302"/>
    <x v="293"/>
    <x v="50"/>
    <x v="17"/>
    <x v="310"/>
    <x v="16"/>
    <n v="908.57"/>
    <n v="1"/>
    <x v="3"/>
    <n v="908.57"/>
    <n v="908.57"/>
    <n v="0"/>
    <x v="6"/>
    <x v="312"/>
    <x v="0"/>
    <s v="Apr"/>
  </r>
  <r>
    <s v="WAL-20240220-23258"/>
    <x v="10"/>
    <x v="303"/>
    <x v="294"/>
    <x v="55"/>
    <x v="15"/>
    <x v="311"/>
    <x v="18"/>
    <n v="1634.72"/>
    <n v="12"/>
    <x v="3"/>
    <n v="19616.64"/>
    <n v="19616.64"/>
    <n v="0"/>
    <x v="2"/>
    <x v="313"/>
    <x v="0"/>
    <s v="Feb"/>
  </r>
  <r>
    <s v="DO-20240920-98961"/>
    <x v="0"/>
    <x v="304"/>
    <x v="295"/>
    <x v="50"/>
    <x v="4"/>
    <x v="312"/>
    <x v="1"/>
    <n v="277.32"/>
    <n v="6"/>
    <x v="8"/>
    <n v="1663.92"/>
    <n v="1547.45"/>
    <n v="116.47000000000003"/>
    <x v="4"/>
    <x v="314"/>
    <x v="0"/>
    <s v="Sep"/>
  </r>
  <r>
    <s v="LOW-20241205-72890"/>
    <x v="1"/>
    <x v="305"/>
    <x v="296"/>
    <x v="5"/>
    <x v="14"/>
    <x v="313"/>
    <x v="16"/>
    <n v="4140.75"/>
    <n v="4"/>
    <x v="5"/>
    <n v="16563"/>
    <n v="14906.7"/>
    <n v="1656.2999999999993"/>
    <x v="7"/>
    <x v="315"/>
    <x v="0"/>
    <s v="Dec"/>
  </r>
  <r>
    <s v="CON-20241202-50119"/>
    <x v="3"/>
    <x v="306"/>
    <x v="297"/>
    <x v="40"/>
    <x v="9"/>
    <x v="314"/>
    <x v="12"/>
    <n v="824.33"/>
    <n v="50"/>
    <x v="1"/>
    <n v="41216.5"/>
    <n v="35034.03"/>
    <n v="6182.4700000000012"/>
    <x v="0"/>
    <x v="316"/>
    <x v="0"/>
    <s v="Dec"/>
  </r>
  <r>
    <s v="HAR-20241029-97776"/>
    <x v="2"/>
    <x v="307"/>
    <x v="298"/>
    <x v="10"/>
    <x v="11"/>
    <x v="315"/>
    <x v="16"/>
    <n v="583.75"/>
    <n v="30"/>
    <x v="1"/>
    <n v="17512.5"/>
    <n v="14885.62"/>
    <n v="2626.8799999999992"/>
    <x v="1"/>
    <x v="317"/>
    <x v="0"/>
    <s v="Oct"/>
  </r>
  <r>
    <s v="84-20240601-21602"/>
    <x v="6"/>
    <x v="308"/>
    <x v="299"/>
    <x v="58"/>
    <x v="4"/>
    <x v="316"/>
    <x v="3"/>
    <n v="1909.19"/>
    <n v="100"/>
    <x v="2"/>
    <n v="190919"/>
    <n v="143189.25"/>
    <n v="47729.75"/>
    <x v="1"/>
    <x v="318"/>
    <x v="0"/>
    <s v="Jun"/>
  </r>
  <r>
    <s v="CON-20250626-30571"/>
    <x v="3"/>
    <x v="309"/>
    <x v="300"/>
    <x v="0"/>
    <x v="1"/>
    <x v="317"/>
    <x v="19"/>
    <n v="4.24"/>
    <n v="375"/>
    <x v="2"/>
    <n v="1590"/>
    <n v="1192.5"/>
    <n v="397.5"/>
    <x v="2"/>
    <x v="319"/>
    <x v="1"/>
    <s v="Jun"/>
  </r>
  <r>
    <s v="WAL-20250805-84712"/>
    <x v="10"/>
    <x v="310"/>
    <x v="301"/>
    <x v="1"/>
    <x v="13"/>
    <x v="318"/>
    <x v="0"/>
    <n v="644.77"/>
    <n v="20"/>
    <x v="3"/>
    <n v="12895.4"/>
    <n v="12895.4"/>
    <n v="0"/>
    <x v="3"/>
    <x v="320"/>
    <x v="1"/>
    <s v="Aug"/>
  </r>
  <r>
    <s v="FLO-20240324-63661"/>
    <x v="7"/>
    <x v="311"/>
    <x v="302"/>
    <x v="40"/>
    <x v="8"/>
    <x v="319"/>
    <x v="2"/>
    <n v="1375.97"/>
    <n v="15"/>
    <x v="1"/>
    <n v="20639.55"/>
    <n v="17543.62"/>
    <n v="3095.9300000000003"/>
    <x v="0"/>
    <x v="321"/>
    <x v="0"/>
    <s v="Mar"/>
  </r>
  <r>
    <s v="ACE-20250404-48105"/>
    <x v="4"/>
    <x v="312"/>
    <x v="303"/>
    <x v="14"/>
    <x v="2"/>
    <x v="320"/>
    <x v="8"/>
    <n v="3.14"/>
    <n v="31"/>
    <x v="1"/>
    <n v="97.34"/>
    <n v="82.74"/>
    <n v="14.600000000000009"/>
    <x v="4"/>
    <x v="322"/>
    <x v="1"/>
    <s v="Apr"/>
  </r>
  <r>
    <s v="ACE-20250604-51229"/>
    <x v="4"/>
    <x v="313"/>
    <x v="304"/>
    <x v="50"/>
    <x v="11"/>
    <x v="321"/>
    <x v="8"/>
    <n v="1256.9100000000001"/>
    <n v="10"/>
    <x v="3"/>
    <n v="12569.1"/>
    <n v="12569.1"/>
    <n v="0"/>
    <x v="6"/>
    <x v="323"/>
    <x v="1"/>
    <s v="Jun"/>
  </r>
  <r>
    <s v="ACE-20250311-21947"/>
    <x v="4"/>
    <x v="314"/>
    <x v="305"/>
    <x v="1"/>
    <x v="14"/>
    <x v="322"/>
    <x v="1"/>
    <n v="616.89"/>
    <n v="1"/>
    <x v="3"/>
    <n v="616.89"/>
    <n v="616.89"/>
    <n v="0"/>
    <x v="1"/>
    <x v="324"/>
    <x v="1"/>
    <s v="Mar"/>
  </r>
  <r>
    <s v="84-20250405-71696"/>
    <x v="6"/>
    <x v="315"/>
    <x v="306"/>
    <x v="0"/>
    <x v="20"/>
    <x v="323"/>
    <x v="11"/>
    <n v="217.37"/>
    <n v="2"/>
    <x v="3"/>
    <n v="434.74"/>
    <n v="434.74"/>
    <n v="0"/>
    <x v="5"/>
    <x v="325"/>
    <x v="1"/>
    <s v="Apr"/>
  </r>
  <r>
    <s v="MEN-20240428-25019"/>
    <x v="5"/>
    <x v="316"/>
    <x v="83"/>
    <x v="19"/>
    <x v="17"/>
    <x v="324"/>
    <x v="18"/>
    <n v="652.91"/>
    <n v="12"/>
    <x v="3"/>
    <n v="7834.92"/>
    <n v="7834.92"/>
    <n v="0"/>
    <x v="0"/>
    <x v="326"/>
    <x v="0"/>
    <s v="Apr"/>
  </r>
  <r>
    <s v="MEN-20250422-64410"/>
    <x v="5"/>
    <x v="317"/>
    <x v="307"/>
    <x v="38"/>
    <x v="15"/>
    <x v="325"/>
    <x v="14"/>
    <n v="250.61"/>
    <n v="1"/>
    <x v="3"/>
    <n v="250.61"/>
    <n v="250.61"/>
    <n v="0"/>
    <x v="1"/>
    <x v="327"/>
    <x v="1"/>
    <s v="Apr"/>
  </r>
  <r>
    <s v="MEN-20240611-92537"/>
    <x v="5"/>
    <x v="318"/>
    <x v="308"/>
    <x v="11"/>
    <x v="18"/>
    <x v="326"/>
    <x v="5"/>
    <n v="741.38"/>
    <n v="25"/>
    <x v="3"/>
    <n v="18534.5"/>
    <n v="18534.5"/>
    <n v="0"/>
    <x v="5"/>
    <x v="328"/>
    <x v="0"/>
    <s v="Jun"/>
  </r>
  <r>
    <s v="FLO-20240311-74363"/>
    <x v="7"/>
    <x v="319"/>
    <x v="309"/>
    <x v="46"/>
    <x v="4"/>
    <x v="327"/>
    <x v="8"/>
    <n v="107.57"/>
    <n v="75"/>
    <x v="1"/>
    <n v="8067.75"/>
    <n v="6857.59"/>
    <n v="1210.1599999999999"/>
    <x v="0"/>
    <x v="329"/>
    <x v="0"/>
    <s v="Mar"/>
  </r>
  <r>
    <s v="MEN-20250510-70240"/>
    <x v="5"/>
    <x v="320"/>
    <x v="310"/>
    <x v="10"/>
    <x v="6"/>
    <x v="328"/>
    <x v="14"/>
    <n v="141.49"/>
    <n v="50"/>
    <x v="3"/>
    <n v="7074.5"/>
    <n v="7074.5"/>
    <n v="0"/>
    <x v="2"/>
    <x v="330"/>
    <x v="1"/>
    <s v="May"/>
  </r>
  <r>
    <s v="84-20250101-43753"/>
    <x v="6"/>
    <x v="321"/>
    <x v="311"/>
    <x v="28"/>
    <x v="20"/>
    <x v="329"/>
    <x v="13"/>
    <n v="724.07"/>
    <n v="1"/>
    <x v="3"/>
    <n v="724.07"/>
    <n v="724.07"/>
    <n v="0"/>
    <x v="3"/>
    <x v="331"/>
    <x v="1"/>
    <s v="Jan"/>
  </r>
  <r>
    <s v="COS-20250228-96821"/>
    <x v="8"/>
    <x v="322"/>
    <x v="312"/>
    <x v="50"/>
    <x v="18"/>
    <x v="330"/>
    <x v="11"/>
    <n v="143.53"/>
    <n v="1"/>
    <x v="0"/>
    <n v="143.53"/>
    <n v="136.35"/>
    <n v="7.1800000000000068"/>
    <x v="5"/>
    <x v="332"/>
    <x v="1"/>
    <s v="Feb"/>
  </r>
  <r>
    <s v="CON-20240629-15779"/>
    <x v="3"/>
    <x v="323"/>
    <x v="313"/>
    <x v="34"/>
    <x v="9"/>
    <x v="331"/>
    <x v="13"/>
    <n v="340.69"/>
    <n v="1"/>
    <x v="3"/>
    <n v="340.69"/>
    <n v="340.69"/>
    <n v="0"/>
    <x v="4"/>
    <x v="333"/>
    <x v="0"/>
    <s v="Jun"/>
  </r>
  <r>
    <s v="WAL-20240517-60169"/>
    <x v="10"/>
    <x v="324"/>
    <x v="314"/>
    <x v="53"/>
    <x v="1"/>
    <x v="332"/>
    <x v="21"/>
    <n v="166.78"/>
    <n v="3"/>
    <x v="8"/>
    <n v="500.34"/>
    <n v="465.32"/>
    <n v="35.019999999999982"/>
    <x v="4"/>
    <x v="334"/>
    <x v="0"/>
    <s v="May"/>
  </r>
  <r>
    <s v="HAR-20250410-31814"/>
    <x v="2"/>
    <x v="325"/>
    <x v="315"/>
    <x v="21"/>
    <x v="12"/>
    <x v="333"/>
    <x v="9"/>
    <n v="659.43"/>
    <n v="1"/>
    <x v="3"/>
    <n v="659.43"/>
    <n v="659.43"/>
    <n v="0"/>
    <x v="6"/>
    <x v="335"/>
    <x v="1"/>
    <s v="Apr"/>
  </r>
  <r>
    <s v="LOW-20250111-12151"/>
    <x v="1"/>
    <x v="326"/>
    <x v="316"/>
    <x v="47"/>
    <x v="4"/>
    <x v="334"/>
    <x v="6"/>
    <n v="590.30999999999995"/>
    <n v="10"/>
    <x v="5"/>
    <n v="5903.1"/>
    <n v="5312.79"/>
    <n v="590.3100000000004"/>
    <x v="6"/>
    <x v="336"/>
    <x v="1"/>
    <s v="Jan"/>
  </r>
  <r>
    <s v="FLO-20250415-50570"/>
    <x v="7"/>
    <x v="327"/>
    <x v="317"/>
    <x v="14"/>
    <x v="12"/>
    <x v="335"/>
    <x v="18"/>
    <n v="2051.85"/>
    <n v="15"/>
    <x v="1"/>
    <n v="30777.75"/>
    <n v="26161.09"/>
    <n v="4616.66"/>
    <x v="6"/>
    <x v="337"/>
    <x v="1"/>
    <s v="Apr"/>
  </r>
  <r>
    <s v="84-20250302-60130"/>
    <x v="6"/>
    <x v="328"/>
    <x v="318"/>
    <x v="47"/>
    <x v="16"/>
    <x v="336"/>
    <x v="14"/>
    <n v="1429.5"/>
    <n v="50"/>
    <x v="11"/>
    <n v="71475"/>
    <n v="51462"/>
    <n v="20013"/>
    <x v="5"/>
    <x v="338"/>
    <x v="1"/>
    <s v="Mar"/>
  </r>
  <r>
    <s v="HAR-20241226-69647"/>
    <x v="2"/>
    <x v="329"/>
    <x v="319"/>
    <x v="31"/>
    <x v="7"/>
    <x v="337"/>
    <x v="21"/>
    <n v="303.26"/>
    <n v="5"/>
    <x v="5"/>
    <n v="1516.3"/>
    <n v="1364.67"/>
    <n v="151.62999999999988"/>
    <x v="3"/>
    <x v="339"/>
    <x v="0"/>
    <s v="Dec"/>
  </r>
  <r>
    <s v="THE-20241014-33996"/>
    <x v="9"/>
    <x v="330"/>
    <x v="320"/>
    <x v="15"/>
    <x v="3"/>
    <x v="338"/>
    <x v="1"/>
    <n v="640.71"/>
    <n v="60"/>
    <x v="15"/>
    <n v="38442.6"/>
    <n v="28063.1"/>
    <n v="10379.5"/>
    <x v="2"/>
    <x v="340"/>
    <x v="0"/>
    <s v="Oct"/>
  </r>
  <r>
    <s v="HAR-20240514-68230"/>
    <x v="2"/>
    <x v="331"/>
    <x v="321"/>
    <x v="16"/>
    <x v="16"/>
    <x v="339"/>
    <x v="15"/>
    <n v="331.96"/>
    <n v="4"/>
    <x v="3"/>
    <n v="1327.84"/>
    <n v="1327.84"/>
    <n v="0"/>
    <x v="3"/>
    <x v="341"/>
    <x v="0"/>
    <s v="May"/>
  </r>
  <r>
    <s v="COS-20240605-37518"/>
    <x v="8"/>
    <x v="332"/>
    <x v="322"/>
    <x v="39"/>
    <x v="3"/>
    <x v="340"/>
    <x v="19"/>
    <n v="195.85"/>
    <n v="15"/>
    <x v="5"/>
    <n v="2937.75"/>
    <n v="2643.97"/>
    <n v="293.7800000000002"/>
    <x v="2"/>
    <x v="342"/>
    <x v="0"/>
    <s v="Jun"/>
  </r>
  <r>
    <s v="WAL-20241206-63314"/>
    <x v="10"/>
    <x v="333"/>
    <x v="323"/>
    <x v="14"/>
    <x v="7"/>
    <x v="341"/>
    <x v="16"/>
    <n v="420.77"/>
    <n v="2"/>
    <x v="3"/>
    <n v="841.54"/>
    <n v="841.54"/>
    <n v="0"/>
    <x v="1"/>
    <x v="343"/>
    <x v="0"/>
    <s v="Dec"/>
  </r>
  <r>
    <s v="ACE-20240606-98021"/>
    <x v="4"/>
    <x v="334"/>
    <x v="324"/>
    <x v="44"/>
    <x v="12"/>
    <x v="342"/>
    <x v="4"/>
    <n v="69.91"/>
    <n v="4"/>
    <x v="5"/>
    <n v="279.64"/>
    <n v="251.68"/>
    <n v="27.95999999999998"/>
    <x v="4"/>
    <x v="344"/>
    <x v="0"/>
    <s v="Jun"/>
  </r>
  <r>
    <s v="FLO-20250712-31508"/>
    <x v="7"/>
    <x v="335"/>
    <x v="325"/>
    <x v="16"/>
    <x v="4"/>
    <x v="343"/>
    <x v="9"/>
    <n v="115.88"/>
    <n v="6"/>
    <x v="3"/>
    <n v="695.28"/>
    <n v="695.28"/>
    <n v="0"/>
    <x v="1"/>
    <x v="345"/>
    <x v="1"/>
    <s v="Jul"/>
  </r>
  <r>
    <s v="ACE-20240221-49559"/>
    <x v="4"/>
    <x v="336"/>
    <x v="326"/>
    <x v="33"/>
    <x v="12"/>
    <x v="344"/>
    <x v="21"/>
    <n v="291.39999999999998"/>
    <n v="12"/>
    <x v="0"/>
    <n v="3496.8"/>
    <n v="3321.96"/>
    <n v="174.84000000000015"/>
    <x v="3"/>
    <x v="346"/>
    <x v="0"/>
    <s v="Feb"/>
  </r>
  <r>
    <s v="CON-20240217-95226"/>
    <x v="3"/>
    <x v="337"/>
    <x v="327"/>
    <x v="17"/>
    <x v="18"/>
    <x v="345"/>
    <x v="18"/>
    <n v="1114.48"/>
    <n v="1"/>
    <x v="0"/>
    <n v="1114.48"/>
    <n v="1058.76"/>
    <n v="55.720000000000027"/>
    <x v="4"/>
    <x v="347"/>
    <x v="0"/>
    <s v="Feb"/>
  </r>
  <r>
    <s v="CON-20241126-51940"/>
    <x v="3"/>
    <x v="338"/>
    <x v="328"/>
    <x v="36"/>
    <x v="10"/>
    <x v="346"/>
    <x v="2"/>
    <n v="128.57"/>
    <n v="1"/>
    <x v="5"/>
    <n v="128.57"/>
    <n v="115.71"/>
    <n v="12.86"/>
    <x v="6"/>
    <x v="348"/>
    <x v="0"/>
    <s v="Nov"/>
  </r>
  <r>
    <s v="ACE-20250223-57142"/>
    <x v="4"/>
    <x v="339"/>
    <x v="329"/>
    <x v="39"/>
    <x v="19"/>
    <x v="347"/>
    <x v="16"/>
    <n v="104.19"/>
    <n v="1"/>
    <x v="3"/>
    <n v="104.19"/>
    <n v="104.19"/>
    <n v="0"/>
    <x v="0"/>
    <x v="349"/>
    <x v="1"/>
    <s v="Feb"/>
  </r>
  <r>
    <s v="LOW-20250624-11835"/>
    <x v="1"/>
    <x v="340"/>
    <x v="330"/>
    <x v="28"/>
    <x v="13"/>
    <x v="348"/>
    <x v="19"/>
    <n v="133.27000000000001"/>
    <n v="2"/>
    <x v="3"/>
    <n v="266.54000000000002"/>
    <n v="266.54000000000002"/>
    <n v="0"/>
    <x v="3"/>
    <x v="350"/>
    <x v="1"/>
    <s v="Jun"/>
  </r>
  <r>
    <s v="HAR-20250322-39620"/>
    <x v="2"/>
    <x v="341"/>
    <x v="331"/>
    <x v="55"/>
    <x v="6"/>
    <x v="349"/>
    <x v="18"/>
    <n v="740.8"/>
    <n v="25"/>
    <x v="6"/>
    <n v="18520"/>
    <n v="14816"/>
    <n v="3704"/>
    <x v="3"/>
    <x v="351"/>
    <x v="1"/>
    <s v="Mar"/>
  </r>
  <r>
    <s v="CON-20250526-56868"/>
    <x v="3"/>
    <x v="342"/>
    <x v="332"/>
    <x v="17"/>
    <x v="2"/>
    <x v="350"/>
    <x v="7"/>
    <n v="184.19"/>
    <n v="4"/>
    <x v="7"/>
    <n v="736.76"/>
    <n v="714.66"/>
    <n v="22.100000000000023"/>
    <x v="5"/>
    <x v="352"/>
    <x v="1"/>
    <s v="May"/>
  </r>
  <r>
    <s v="FLO-20240219-92504"/>
    <x v="7"/>
    <x v="343"/>
    <x v="333"/>
    <x v="15"/>
    <x v="10"/>
    <x v="351"/>
    <x v="18"/>
    <n v="93.03"/>
    <n v="10"/>
    <x v="12"/>
    <n v="930.3"/>
    <n v="818.66"/>
    <n v="111.63999999999999"/>
    <x v="4"/>
    <x v="353"/>
    <x v="0"/>
    <s v="Feb"/>
  </r>
  <r>
    <s v="MEN-20250124-27969"/>
    <x v="5"/>
    <x v="344"/>
    <x v="334"/>
    <x v="53"/>
    <x v="2"/>
    <x v="352"/>
    <x v="18"/>
    <n v="65.61"/>
    <n v="2"/>
    <x v="3"/>
    <n v="131.22"/>
    <n v="131.22"/>
    <n v="0"/>
    <x v="0"/>
    <x v="354"/>
    <x v="1"/>
    <s v="Jan"/>
  </r>
  <r>
    <s v="MEN-20241003-64062"/>
    <x v="5"/>
    <x v="345"/>
    <x v="335"/>
    <x v="27"/>
    <x v="6"/>
    <x v="353"/>
    <x v="18"/>
    <n v="2001.57"/>
    <n v="3"/>
    <x v="3"/>
    <n v="6004.71"/>
    <n v="6004.71"/>
    <n v="0"/>
    <x v="2"/>
    <x v="355"/>
    <x v="0"/>
    <s v="Oct"/>
  </r>
  <r>
    <s v="COS-20241231-49324"/>
    <x v="8"/>
    <x v="346"/>
    <x v="336"/>
    <x v="44"/>
    <x v="1"/>
    <x v="354"/>
    <x v="14"/>
    <n v="39.75"/>
    <n v="5"/>
    <x v="9"/>
    <n v="198.75"/>
    <n v="194.78"/>
    <n v="3.9699999999999989"/>
    <x v="7"/>
    <x v="356"/>
    <x v="0"/>
    <s v="Dec"/>
  </r>
  <r>
    <s v="DO-20250422-14024"/>
    <x v="0"/>
    <x v="347"/>
    <x v="337"/>
    <x v="59"/>
    <x v="20"/>
    <x v="355"/>
    <x v="12"/>
    <n v="389.49"/>
    <n v="3"/>
    <x v="3"/>
    <n v="1168.47"/>
    <n v="1168.47"/>
    <n v="0"/>
    <x v="5"/>
    <x v="357"/>
    <x v="1"/>
    <s v="Apr"/>
  </r>
  <r>
    <s v="WAL-20250725-67797"/>
    <x v="10"/>
    <x v="348"/>
    <x v="338"/>
    <x v="6"/>
    <x v="11"/>
    <x v="356"/>
    <x v="12"/>
    <n v="1471.48"/>
    <n v="12"/>
    <x v="1"/>
    <n v="17657.759999999998"/>
    <n v="15009.1"/>
    <n v="2648.659999999998"/>
    <x v="1"/>
    <x v="358"/>
    <x v="1"/>
    <s v="Jul"/>
  </r>
  <r>
    <s v="DO-20241025-57584"/>
    <x v="0"/>
    <x v="349"/>
    <x v="339"/>
    <x v="43"/>
    <x v="14"/>
    <x v="357"/>
    <x v="3"/>
    <n v="320.06"/>
    <n v="10"/>
    <x v="1"/>
    <n v="3200.6"/>
    <n v="2720.51"/>
    <n v="480.08999999999969"/>
    <x v="4"/>
    <x v="359"/>
    <x v="0"/>
    <s v="Oct"/>
  </r>
  <r>
    <s v="ACE-20250505-67848"/>
    <x v="4"/>
    <x v="350"/>
    <x v="340"/>
    <x v="7"/>
    <x v="17"/>
    <x v="358"/>
    <x v="5"/>
    <n v="65.31"/>
    <n v="3"/>
    <x v="3"/>
    <n v="195.93"/>
    <n v="195.93"/>
    <n v="0"/>
    <x v="3"/>
    <x v="360"/>
    <x v="1"/>
    <s v="May"/>
  </r>
  <r>
    <s v="WAL-20240617-70055"/>
    <x v="10"/>
    <x v="351"/>
    <x v="341"/>
    <x v="36"/>
    <x v="3"/>
    <x v="359"/>
    <x v="16"/>
    <n v="372.52"/>
    <n v="5"/>
    <x v="3"/>
    <n v="1862.6"/>
    <n v="1862.6"/>
    <n v="0"/>
    <x v="2"/>
    <x v="361"/>
    <x v="0"/>
    <s v="Jun"/>
  </r>
  <r>
    <s v="CON-20240721-41059"/>
    <x v="3"/>
    <x v="352"/>
    <x v="342"/>
    <x v="1"/>
    <x v="8"/>
    <x v="360"/>
    <x v="13"/>
    <n v="2505.9"/>
    <n v="3"/>
    <x v="3"/>
    <n v="7517.7"/>
    <n v="7517.7"/>
    <n v="0"/>
    <x v="0"/>
    <x v="362"/>
    <x v="0"/>
    <s v="Jul"/>
  </r>
  <r>
    <s v="WAL-20241106-21489"/>
    <x v="10"/>
    <x v="353"/>
    <x v="343"/>
    <x v="24"/>
    <x v="10"/>
    <x v="361"/>
    <x v="18"/>
    <n v="158.6"/>
    <n v="2"/>
    <x v="3"/>
    <n v="317.2"/>
    <n v="317.2"/>
    <n v="0"/>
    <x v="3"/>
    <x v="363"/>
    <x v="0"/>
    <s v="Nov"/>
  </r>
  <r>
    <s v="MEN-20241220-90545"/>
    <x v="5"/>
    <x v="354"/>
    <x v="344"/>
    <x v="45"/>
    <x v="17"/>
    <x v="362"/>
    <x v="16"/>
    <n v="316.36"/>
    <n v="2"/>
    <x v="3"/>
    <n v="632.72"/>
    <n v="632.72"/>
    <n v="0"/>
    <x v="5"/>
    <x v="364"/>
    <x v="0"/>
    <s v="Dec"/>
  </r>
  <r>
    <s v="THE-20241023-43204"/>
    <x v="9"/>
    <x v="355"/>
    <x v="345"/>
    <x v="19"/>
    <x v="12"/>
    <x v="363"/>
    <x v="12"/>
    <n v="51.74"/>
    <n v="12"/>
    <x v="14"/>
    <n v="620.88"/>
    <n v="571.21"/>
    <n v="49.669999999999959"/>
    <x v="0"/>
    <x v="365"/>
    <x v="0"/>
    <s v="Oct"/>
  </r>
  <r>
    <s v="HAR-20250308-97983"/>
    <x v="2"/>
    <x v="356"/>
    <x v="346"/>
    <x v="57"/>
    <x v="10"/>
    <x v="364"/>
    <x v="15"/>
    <n v="3.89"/>
    <n v="185"/>
    <x v="3"/>
    <n v="719.65"/>
    <n v="719.65"/>
    <n v="0"/>
    <x v="3"/>
    <x v="366"/>
    <x v="1"/>
    <s v="Mar"/>
  </r>
  <r>
    <s v="LOW-20240505-19962"/>
    <x v="11"/>
    <x v="357"/>
    <x v="347"/>
    <x v="50"/>
    <x v="20"/>
    <x v="365"/>
    <x v="5"/>
    <n v="167.15"/>
    <n v="50"/>
    <x v="1"/>
    <n v="8357.5"/>
    <n v="7103.88"/>
    <n v="1253.6199999999999"/>
    <x v="3"/>
    <x v="367"/>
    <x v="0"/>
    <s v="May"/>
  </r>
  <r>
    <s v="HAR-20240829-91298"/>
    <x v="2"/>
    <x v="358"/>
    <x v="348"/>
    <x v="23"/>
    <x v="19"/>
    <x v="366"/>
    <x v="16"/>
    <n v="46.78"/>
    <n v="8"/>
    <x v="5"/>
    <n v="374.24"/>
    <n v="336.82"/>
    <n v="37.420000000000016"/>
    <x v="2"/>
    <x v="368"/>
    <x v="0"/>
    <s v="Aug"/>
  </r>
  <r>
    <s v="DO-20250114-71068"/>
    <x v="0"/>
    <x v="359"/>
    <x v="349"/>
    <x v="15"/>
    <x v="12"/>
    <x v="367"/>
    <x v="10"/>
    <n v="296.43"/>
    <n v="5"/>
    <x v="3"/>
    <n v="1482.15"/>
    <n v="1482.15"/>
    <n v="0"/>
    <x v="6"/>
    <x v="369"/>
    <x v="1"/>
    <s v="Jan"/>
  </r>
  <r>
    <s v="CON-20250103-98407"/>
    <x v="3"/>
    <x v="360"/>
    <x v="350"/>
    <x v="52"/>
    <x v="15"/>
    <x v="368"/>
    <x v="3"/>
    <n v="92.98"/>
    <n v="2"/>
    <x v="3"/>
    <n v="185.96"/>
    <n v="185.96"/>
    <n v="0"/>
    <x v="0"/>
    <x v="370"/>
    <x v="1"/>
    <s v="Jan"/>
  </r>
  <r>
    <s v="CON-20240924-78833"/>
    <x v="3"/>
    <x v="361"/>
    <x v="351"/>
    <x v="59"/>
    <x v="7"/>
    <x v="369"/>
    <x v="11"/>
    <n v="272.60000000000002"/>
    <n v="20"/>
    <x v="10"/>
    <n v="5452"/>
    <n v="4525.16"/>
    <n v="926.84000000000015"/>
    <x v="0"/>
    <x v="371"/>
    <x v="0"/>
    <s v="Sep"/>
  </r>
  <r>
    <s v="ACE-20240226-73370"/>
    <x v="4"/>
    <x v="362"/>
    <x v="352"/>
    <x v="47"/>
    <x v="14"/>
    <x v="370"/>
    <x v="8"/>
    <n v="1077.55"/>
    <n v="12"/>
    <x v="3"/>
    <n v="12930.6"/>
    <n v="12930.6"/>
    <n v="0"/>
    <x v="7"/>
    <x v="372"/>
    <x v="0"/>
    <s v="Feb"/>
  </r>
  <r>
    <s v="COS-20250416-65099"/>
    <x v="8"/>
    <x v="363"/>
    <x v="353"/>
    <x v="2"/>
    <x v="20"/>
    <x v="371"/>
    <x v="19"/>
    <n v="866.88"/>
    <n v="50"/>
    <x v="6"/>
    <n v="43344"/>
    <n v="34675.199999999997"/>
    <n v="8668.8000000000029"/>
    <x v="4"/>
    <x v="373"/>
    <x v="1"/>
    <s v="Apr"/>
  </r>
  <r>
    <s v="LOW-20240604-19579"/>
    <x v="1"/>
    <x v="364"/>
    <x v="354"/>
    <x v="4"/>
    <x v="10"/>
    <x v="60"/>
    <x v="11"/>
    <n v="428.71"/>
    <n v="6"/>
    <x v="5"/>
    <n v="2572.2600000000002"/>
    <n v="2315.0300000000002"/>
    <n v="257.23"/>
    <x v="7"/>
    <x v="374"/>
    <x v="0"/>
    <s v="Jun"/>
  </r>
  <r>
    <s v="FLO-20240930-47708"/>
    <x v="7"/>
    <x v="365"/>
    <x v="355"/>
    <x v="58"/>
    <x v="18"/>
    <x v="372"/>
    <x v="13"/>
    <n v="1697.65"/>
    <n v="1"/>
    <x v="3"/>
    <n v="1697.65"/>
    <n v="1697.65"/>
    <n v="0"/>
    <x v="6"/>
    <x v="375"/>
    <x v="0"/>
    <s v="Sep"/>
  </r>
  <r>
    <s v="CON-20250715-58717"/>
    <x v="3"/>
    <x v="366"/>
    <x v="356"/>
    <x v="16"/>
    <x v="15"/>
    <x v="373"/>
    <x v="8"/>
    <n v="36.83"/>
    <n v="12"/>
    <x v="4"/>
    <n v="441.96"/>
    <n v="362.41"/>
    <n v="79.549999999999955"/>
    <x v="4"/>
    <x v="376"/>
    <x v="1"/>
    <s v="Jul"/>
  </r>
  <r>
    <s v="HAR-20240307-43185"/>
    <x v="2"/>
    <x v="367"/>
    <x v="357"/>
    <x v="29"/>
    <x v="3"/>
    <x v="374"/>
    <x v="2"/>
    <n v="5.42"/>
    <n v="303"/>
    <x v="3"/>
    <n v="1642.26"/>
    <n v="1642.26"/>
    <n v="0"/>
    <x v="3"/>
    <x v="377"/>
    <x v="0"/>
    <s v="Mar"/>
  </r>
  <r>
    <s v="DO-20250610-51009"/>
    <x v="0"/>
    <x v="368"/>
    <x v="358"/>
    <x v="10"/>
    <x v="6"/>
    <x v="375"/>
    <x v="4"/>
    <n v="472.28"/>
    <n v="3"/>
    <x v="0"/>
    <n v="1416.84"/>
    <n v="1346"/>
    <n v="70.839999999999918"/>
    <x v="0"/>
    <x v="378"/>
    <x v="1"/>
    <s v="Jun"/>
  </r>
  <r>
    <s v="MEN-20240404-96675"/>
    <x v="5"/>
    <x v="369"/>
    <x v="359"/>
    <x v="11"/>
    <x v="16"/>
    <x v="376"/>
    <x v="13"/>
    <n v="712.81"/>
    <n v="8"/>
    <x v="13"/>
    <n v="5702.48"/>
    <n v="4961.16"/>
    <n v="741.31999999999971"/>
    <x v="5"/>
    <x v="379"/>
    <x v="0"/>
    <s v="Apr"/>
  </r>
  <r>
    <s v="DO-20250612-71708"/>
    <x v="0"/>
    <x v="370"/>
    <x v="360"/>
    <x v="17"/>
    <x v="11"/>
    <x v="377"/>
    <x v="15"/>
    <n v="2260.54"/>
    <n v="1"/>
    <x v="3"/>
    <n v="2260.54"/>
    <n v="2260.54"/>
    <n v="0"/>
    <x v="6"/>
    <x v="380"/>
    <x v="1"/>
    <s v="Jun"/>
  </r>
  <r>
    <s v="ACE-20240301-23979"/>
    <x v="4"/>
    <x v="371"/>
    <x v="361"/>
    <x v="21"/>
    <x v="11"/>
    <x v="378"/>
    <x v="14"/>
    <n v="679.96"/>
    <n v="100"/>
    <x v="3"/>
    <n v="67996"/>
    <n v="67996"/>
    <n v="0"/>
    <x v="2"/>
    <x v="381"/>
    <x v="0"/>
    <s v="Mar"/>
  </r>
  <r>
    <s v="84-20241026-12199"/>
    <x v="6"/>
    <x v="372"/>
    <x v="362"/>
    <x v="54"/>
    <x v="1"/>
    <x v="379"/>
    <x v="16"/>
    <n v="410.41"/>
    <n v="8"/>
    <x v="3"/>
    <n v="3283.28"/>
    <n v="3283.28"/>
    <n v="0"/>
    <x v="3"/>
    <x v="382"/>
    <x v="0"/>
    <s v="Oct"/>
  </r>
  <r>
    <s v="MEN-20240818-24167"/>
    <x v="5"/>
    <x v="373"/>
    <x v="363"/>
    <x v="45"/>
    <x v="13"/>
    <x v="380"/>
    <x v="2"/>
    <n v="1073.1099999999999"/>
    <n v="8"/>
    <x v="3"/>
    <n v="8584.8799999999992"/>
    <n v="8584.8799999999992"/>
    <n v="0"/>
    <x v="2"/>
    <x v="383"/>
    <x v="0"/>
    <s v="Aug"/>
  </r>
  <r>
    <s v="FLO-20240717-73582"/>
    <x v="7"/>
    <x v="374"/>
    <x v="364"/>
    <x v="53"/>
    <x v="4"/>
    <x v="381"/>
    <x v="8"/>
    <n v="69.11"/>
    <n v="2"/>
    <x v="3"/>
    <n v="138.22"/>
    <n v="138.22"/>
    <n v="0"/>
    <x v="2"/>
    <x v="384"/>
    <x v="0"/>
    <s v="Jul"/>
  </r>
  <r>
    <s v="MEN-20240920-47798"/>
    <x v="5"/>
    <x v="375"/>
    <x v="365"/>
    <x v="25"/>
    <x v="3"/>
    <x v="382"/>
    <x v="13"/>
    <n v="492.46"/>
    <n v="1"/>
    <x v="3"/>
    <n v="492.46"/>
    <n v="492.46"/>
    <n v="0"/>
    <x v="5"/>
    <x v="385"/>
    <x v="0"/>
    <s v="Sep"/>
  </r>
  <r>
    <s v="DO-20250217-67225"/>
    <x v="0"/>
    <x v="376"/>
    <x v="366"/>
    <x v="44"/>
    <x v="2"/>
    <x v="383"/>
    <x v="21"/>
    <n v="296.47000000000003"/>
    <n v="15"/>
    <x v="5"/>
    <n v="4447.05"/>
    <n v="4002.35"/>
    <n v="444.70000000000027"/>
    <x v="1"/>
    <x v="386"/>
    <x v="1"/>
    <s v="Feb"/>
  </r>
  <r>
    <s v="CON-20241031-98572"/>
    <x v="3"/>
    <x v="377"/>
    <x v="367"/>
    <x v="26"/>
    <x v="4"/>
    <x v="384"/>
    <x v="21"/>
    <n v="668.03"/>
    <n v="2"/>
    <x v="3"/>
    <n v="1336.06"/>
    <n v="1336.06"/>
    <n v="0"/>
    <x v="3"/>
    <x v="387"/>
    <x v="0"/>
    <s v="Oct"/>
  </r>
  <r>
    <s v="COS-20241213-11936"/>
    <x v="8"/>
    <x v="378"/>
    <x v="368"/>
    <x v="4"/>
    <x v="16"/>
    <x v="385"/>
    <x v="0"/>
    <n v="1811.86"/>
    <n v="10"/>
    <x v="0"/>
    <n v="18118.599999999999"/>
    <n v="17212.669999999998"/>
    <n v="905.93000000000029"/>
    <x v="1"/>
    <x v="388"/>
    <x v="0"/>
    <s v="Dec"/>
  </r>
  <r>
    <s v="HAR-20240628-69947"/>
    <x v="2"/>
    <x v="379"/>
    <x v="369"/>
    <x v="56"/>
    <x v="11"/>
    <x v="386"/>
    <x v="13"/>
    <n v="350.24"/>
    <n v="30"/>
    <x v="1"/>
    <n v="10507.2"/>
    <n v="8931.1200000000008"/>
    <n v="1576.08"/>
    <x v="1"/>
    <x v="389"/>
    <x v="0"/>
    <s v="Jun"/>
  </r>
  <r>
    <s v="HAR-20250516-27464"/>
    <x v="2"/>
    <x v="380"/>
    <x v="370"/>
    <x v="45"/>
    <x v="7"/>
    <x v="387"/>
    <x v="3"/>
    <n v="449.06"/>
    <n v="40"/>
    <x v="1"/>
    <n v="17962.400000000001"/>
    <n v="15268.04"/>
    <n v="2694.3600000000006"/>
    <x v="3"/>
    <x v="390"/>
    <x v="1"/>
    <s v="May"/>
  </r>
  <r>
    <s v="ACE-20250621-69917"/>
    <x v="4"/>
    <x v="381"/>
    <x v="371"/>
    <x v="14"/>
    <x v="16"/>
    <x v="388"/>
    <x v="7"/>
    <n v="24.19"/>
    <n v="10"/>
    <x v="5"/>
    <n v="241.9"/>
    <n v="217.71"/>
    <n v="24.189999999999998"/>
    <x v="6"/>
    <x v="391"/>
    <x v="1"/>
    <s v="Jun"/>
  </r>
  <r>
    <s v="WAL-20240604-28323"/>
    <x v="10"/>
    <x v="382"/>
    <x v="372"/>
    <x v="50"/>
    <x v="9"/>
    <x v="389"/>
    <x v="15"/>
    <n v="468.07"/>
    <n v="5"/>
    <x v="8"/>
    <n v="2340.35"/>
    <n v="2176.5300000000002"/>
    <n v="163.81999999999971"/>
    <x v="2"/>
    <x v="392"/>
    <x v="0"/>
    <s v="Jun"/>
  </r>
  <r>
    <s v="LOW-20240729-69794"/>
    <x v="1"/>
    <x v="383"/>
    <x v="373"/>
    <x v="25"/>
    <x v="7"/>
    <x v="390"/>
    <x v="6"/>
    <n v="1134.01"/>
    <n v="1"/>
    <x v="3"/>
    <n v="1134.01"/>
    <n v="1134.01"/>
    <n v="0"/>
    <x v="1"/>
    <x v="393"/>
    <x v="0"/>
    <s v="Jul"/>
  </r>
  <r>
    <s v="ACE-20240323-59071"/>
    <x v="4"/>
    <x v="384"/>
    <x v="374"/>
    <x v="35"/>
    <x v="4"/>
    <x v="391"/>
    <x v="6"/>
    <n v="203.19"/>
    <n v="40"/>
    <x v="16"/>
    <n v="8127.6"/>
    <n v="6339.53"/>
    <n v="1788.0700000000006"/>
    <x v="1"/>
    <x v="394"/>
    <x v="0"/>
    <s v="Mar"/>
  </r>
  <r>
    <s v="84-20250520-18582"/>
    <x v="6"/>
    <x v="385"/>
    <x v="375"/>
    <x v="53"/>
    <x v="4"/>
    <x v="392"/>
    <x v="17"/>
    <n v="650.07000000000005"/>
    <n v="4"/>
    <x v="5"/>
    <n v="2600.2800000000002"/>
    <n v="2340.25"/>
    <n v="260.0300000000002"/>
    <x v="6"/>
    <x v="395"/>
    <x v="1"/>
    <s v="May"/>
  </r>
  <r>
    <s v="84-20241220-45416"/>
    <x v="6"/>
    <x v="386"/>
    <x v="376"/>
    <x v="39"/>
    <x v="4"/>
    <x v="393"/>
    <x v="16"/>
    <n v="401.38"/>
    <n v="8"/>
    <x v="3"/>
    <n v="3211.04"/>
    <n v="3211.04"/>
    <n v="0"/>
    <x v="5"/>
    <x v="396"/>
    <x v="0"/>
    <s v="Dec"/>
  </r>
  <r>
    <s v="THE-20250314-21215"/>
    <x v="9"/>
    <x v="387"/>
    <x v="377"/>
    <x v="7"/>
    <x v="20"/>
    <x v="394"/>
    <x v="8"/>
    <n v="1467.06"/>
    <n v="4"/>
    <x v="3"/>
    <n v="5868.24"/>
    <n v="5868.24"/>
    <n v="0"/>
    <x v="5"/>
    <x v="397"/>
    <x v="1"/>
    <s v="Mar"/>
  </r>
  <r>
    <s v="FLO-20240724-68104"/>
    <x v="7"/>
    <x v="388"/>
    <x v="378"/>
    <x v="35"/>
    <x v="18"/>
    <x v="395"/>
    <x v="11"/>
    <n v="49.51"/>
    <n v="10"/>
    <x v="3"/>
    <n v="495.1"/>
    <n v="495.1"/>
    <n v="0"/>
    <x v="5"/>
    <x v="398"/>
    <x v="0"/>
    <s v="Jul"/>
  </r>
  <r>
    <s v="ACE-20250327-47252"/>
    <x v="4"/>
    <x v="389"/>
    <x v="379"/>
    <x v="22"/>
    <x v="20"/>
    <x v="396"/>
    <x v="6"/>
    <n v="37.25"/>
    <n v="10"/>
    <x v="9"/>
    <n v="372.5"/>
    <n v="365.05"/>
    <n v="7.4499999999999886"/>
    <x v="2"/>
    <x v="399"/>
    <x v="1"/>
    <s v="Mar"/>
  </r>
  <r>
    <s v="FLO-20250506-27598"/>
    <x v="7"/>
    <x v="390"/>
    <x v="380"/>
    <x v="12"/>
    <x v="9"/>
    <x v="397"/>
    <x v="2"/>
    <n v="1745.98"/>
    <n v="5"/>
    <x v="0"/>
    <n v="8729.9"/>
    <n v="8293.4"/>
    <n v="436.5"/>
    <x v="5"/>
    <x v="400"/>
    <x v="1"/>
    <s v="May"/>
  </r>
  <r>
    <s v="84-20250517-24642"/>
    <x v="6"/>
    <x v="391"/>
    <x v="381"/>
    <x v="29"/>
    <x v="16"/>
    <x v="398"/>
    <x v="2"/>
    <n v="3.45"/>
    <n v="303"/>
    <x v="6"/>
    <n v="1045.3499999999999"/>
    <n v="836.28"/>
    <n v="209.06999999999994"/>
    <x v="4"/>
    <x v="401"/>
    <x v="1"/>
    <s v="May"/>
  </r>
  <r>
    <s v="84-20250624-61006"/>
    <x v="6"/>
    <x v="392"/>
    <x v="382"/>
    <x v="7"/>
    <x v="4"/>
    <x v="399"/>
    <x v="5"/>
    <n v="800.9"/>
    <n v="1"/>
    <x v="3"/>
    <n v="800.9"/>
    <n v="800.9"/>
    <n v="0"/>
    <x v="2"/>
    <x v="402"/>
    <x v="1"/>
    <s v="Jun"/>
  </r>
  <r>
    <s v="LOW-20250506-74003"/>
    <x v="1"/>
    <x v="393"/>
    <x v="383"/>
    <x v="19"/>
    <x v="15"/>
    <x v="400"/>
    <x v="7"/>
    <n v="0.94"/>
    <n v="204"/>
    <x v="2"/>
    <n v="191.76"/>
    <n v="143.82"/>
    <n v="47.94"/>
    <x v="1"/>
    <x v="403"/>
    <x v="1"/>
    <s v="May"/>
  </r>
  <r>
    <s v="WAL-20250308-68208"/>
    <x v="10"/>
    <x v="394"/>
    <x v="384"/>
    <x v="52"/>
    <x v="12"/>
    <x v="401"/>
    <x v="8"/>
    <n v="906.74"/>
    <n v="2"/>
    <x v="0"/>
    <n v="1813.48"/>
    <n v="1722.81"/>
    <n v="90.670000000000073"/>
    <x v="1"/>
    <x v="404"/>
    <x v="1"/>
    <s v="Mar"/>
  </r>
  <r>
    <s v="ACE-20240707-47116"/>
    <x v="4"/>
    <x v="395"/>
    <x v="385"/>
    <x v="37"/>
    <x v="12"/>
    <x v="402"/>
    <x v="20"/>
    <n v="440.94"/>
    <n v="2"/>
    <x v="3"/>
    <n v="881.88"/>
    <n v="881.88"/>
    <n v="0"/>
    <x v="2"/>
    <x v="405"/>
    <x v="0"/>
    <s v="Jul"/>
  </r>
  <r>
    <s v="CON-20240608-51086"/>
    <x v="3"/>
    <x v="396"/>
    <x v="386"/>
    <x v="49"/>
    <x v="17"/>
    <x v="403"/>
    <x v="0"/>
    <n v="74.13"/>
    <n v="8"/>
    <x v="5"/>
    <n v="593.04"/>
    <n v="533.74"/>
    <n v="59.299999999999955"/>
    <x v="3"/>
    <x v="406"/>
    <x v="0"/>
    <s v="Jun"/>
  </r>
  <r>
    <s v="FLO-20250601-75784"/>
    <x v="7"/>
    <x v="397"/>
    <x v="387"/>
    <x v="53"/>
    <x v="14"/>
    <x v="404"/>
    <x v="19"/>
    <n v="1.42"/>
    <n v="335"/>
    <x v="1"/>
    <n v="475.7"/>
    <n v="404.34"/>
    <n v="71.360000000000014"/>
    <x v="5"/>
    <x v="407"/>
    <x v="1"/>
    <s v="Jun"/>
  </r>
  <r>
    <s v="WAL-20240813-86058"/>
    <x v="10"/>
    <x v="398"/>
    <x v="388"/>
    <x v="4"/>
    <x v="0"/>
    <x v="405"/>
    <x v="1"/>
    <n v="57.01"/>
    <n v="20"/>
    <x v="1"/>
    <n v="1140.2"/>
    <n v="969.17"/>
    <n v="171.03000000000009"/>
    <x v="0"/>
    <x v="408"/>
    <x v="0"/>
    <s v="Aug"/>
  </r>
  <r>
    <s v="COS-20241027-68850"/>
    <x v="8"/>
    <x v="399"/>
    <x v="389"/>
    <x v="53"/>
    <x v="19"/>
    <x v="406"/>
    <x v="4"/>
    <n v="383.09"/>
    <n v="2"/>
    <x v="3"/>
    <n v="766.18"/>
    <n v="766.18"/>
    <n v="0"/>
    <x v="6"/>
    <x v="409"/>
    <x v="0"/>
    <s v="Oct"/>
  </r>
  <r>
    <s v="HAR-20250513-80202"/>
    <x v="2"/>
    <x v="400"/>
    <x v="390"/>
    <x v="17"/>
    <x v="18"/>
    <x v="407"/>
    <x v="9"/>
    <n v="756.52"/>
    <n v="25"/>
    <x v="3"/>
    <n v="18913"/>
    <n v="18913"/>
    <n v="0"/>
    <x v="1"/>
    <x v="410"/>
    <x v="1"/>
    <s v="May"/>
  </r>
  <r>
    <s v="FLO-20241022-20650"/>
    <x v="7"/>
    <x v="401"/>
    <x v="391"/>
    <x v="52"/>
    <x v="15"/>
    <x v="408"/>
    <x v="9"/>
    <n v="115.09"/>
    <n v="10"/>
    <x v="3"/>
    <n v="1150.9000000000001"/>
    <n v="1150.9000000000001"/>
    <n v="0"/>
    <x v="0"/>
    <x v="411"/>
    <x v="0"/>
    <s v="Oct"/>
  </r>
  <r>
    <s v="ACE-20250629-81572"/>
    <x v="4"/>
    <x v="402"/>
    <x v="392"/>
    <x v="40"/>
    <x v="15"/>
    <x v="409"/>
    <x v="13"/>
    <n v="1162.72"/>
    <n v="3"/>
    <x v="3"/>
    <n v="3488.16"/>
    <n v="3488.16"/>
    <n v="0"/>
    <x v="4"/>
    <x v="412"/>
    <x v="1"/>
    <s v="Jun"/>
  </r>
  <r>
    <s v="THE-20250711-76322"/>
    <x v="9"/>
    <x v="403"/>
    <x v="393"/>
    <x v="14"/>
    <x v="1"/>
    <x v="410"/>
    <x v="15"/>
    <n v="754.38"/>
    <n v="6"/>
    <x v="0"/>
    <n v="4526.28"/>
    <n v="4299.97"/>
    <n v="226.30999999999949"/>
    <x v="5"/>
    <x v="413"/>
    <x v="1"/>
    <s v="Jul"/>
  </r>
  <r>
    <s v="ACE-20240315-65594"/>
    <x v="4"/>
    <x v="404"/>
    <x v="394"/>
    <x v="25"/>
    <x v="0"/>
    <x v="411"/>
    <x v="4"/>
    <n v="38.97"/>
    <n v="4"/>
    <x v="0"/>
    <n v="155.88"/>
    <n v="148.09"/>
    <n v="7.789999999999992"/>
    <x v="2"/>
    <x v="414"/>
    <x v="0"/>
    <s v="Mar"/>
  </r>
  <r>
    <s v="COS-20241116-93109"/>
    <x v="8"/>
    <x v="405"/>
    <x v="395"/>
    <x v="24"/>
    <x v="8"/>
    <x v="412"/>
    <x v="20"/>
    <n v="463.22"/>
    <n v="12"/>
    <x v="1"/>
    <n v="5558.64"/>
    <n v="4724.84"/>
    <n v="833.80000000000018"/>
    <x v="3"/>
    <x v="415"/>
    <x v="0"/>
    <s v="Nov"/>
  </r>
  <r>
    <s v="LOW-20240814-58611"/>
    <x v="1"/>
    <x v="406"/>
    <x v="396"/>
    <x v="50"/>
    <x v="6"/>
    <x v="413"/>
    <x v="14"/>
    <n v="828.55"/>
    <n v="6"/>
    <x v="0"/>
    <n v="4971.3"/>
    <n v="4722.7299999999996"/>
    <n v="248.57000000000062"/>
    <x v="5"/>
    <x v="416"/>
    <x v="0"/>
    <s v="Aug"/>
  </r>
  <r>
    <s v="THE-20250316-87436"/>
    <x v="9"/>
    <x v="407"/>
    <x v="397"/>
    <x v="35"/>
    <x v="4"/>
    <x v="414"/>
    <x v="4"/>
    <n v="15.13"/>
    <n v="4"/>
    <x v="3"/>
    <n v="60.52"/>
    <n v="60.52"/>
    <n v="0"/>
    <x v="3"/>
    <x v="417"/>
    <x v="1"/>
    <s v="Mar"/>
  </r>
  <r>
    <s v="COS-20250418-84487"/>
    <x v="8"/>
    <x v="408"/>
    <x v="398"/>
    <x v="3"/>
    <x v="19"/>
    <x v="415"/>
    <x v="5"/>
    <n v="112.81"/>
    <n v="40"/>
    <x v="1"/>
    <n v="4512.3999999999996"/>
    <n v="3835.54"/>
    <n v="676.85999999999967"/>
    <x v="1"/>
    <x v="418"/>
    <x v="1"/>
    <s v="Apr"/>
  </r>
  <r>
    <s v="84-20240310-27920"/>
    <x v="6"/>
    <x v="409"/>
    <x v="399"/>
    <x v="35"/>
    <x v="19"/>
    <x v="416"/>
    <x v="16"/>
    <n v="248.78"/>
    <n v="20"/>
    <x v="6"/>
    <n v="4975.6000000000004"/>
    <n v="3980.48"/>
    <n v="995.12000000000035"/>
    <x v="0"/>
    <x v="419"/>
    <x v="0"/>
    <s v="Mar"/>
  </r>
  <r>
    <s v="FLO-20240430-82899"/>
    <x v="7"/>
    <x v="410"/>
    <x v="400"/>
    <x v="31"/>
    <x v="19"/>
    <x v="417"/>
    <x v="14"/>
    <n v="355"/>
    <n v="12"/>
    <x v="5"/>
    <n v="4260"/>
    <n v="3834"/>
    <n v="426"/>
    <x v="4"/>
    <x v="420"/>
    <x v="0"/>
    <s v="Apr"/>
  </r>
  <r>
    <s v="LOW-20241013-42977"/>
    <x v="1"/>
    <x v="411"/>
    <x v="401"/>
    <x v="14"/>
    <x v="2"/>
    <x v="60"/>
    <x v="5"/>
    <n v="232.35"/>
    <n v="3"/>
    <x v="9"/>
    <n v="697.05"/>
    <n v="683.11"/>
    <n v="13.939999999999941"/>
    <x v="2"/>
    <x v="421"/>
    <x v="0"/>
    <s v="Oct"/>
  </r>
  <r>
    <s v="84-20250318-37455"/>
    <x v="6"/>
    <x v="412"/>
    <x v="402"/>
    <x v="20"/>
    <x v="2"/>
    <x v="418"/>
    <x v="16"/>
    <n v="93.78"/>
    <n v="1"/>
    <x v="9"/>
    <n v="93.78"/>
    <n v="91.9"/>
    <n v="1.8799999999999955"/>
    <x v="6"/>
    <x v="422"/>
    <x v="1"/>
    <s v="Mar"/>
  </r>
  <r>
    <s v="LOW-20241009-46368"/>
    <x v="1"/>
    <x v="413"/>
    <x v="403"/>
    <x v="57"/>
    <x v="9"/>
    <x v="419"/>
    <x v="4"/>
    <n v="1584.34"/>
    <n v="3"/>
    <x v="3"/>
    <n v="4753.0200000000004"/>
    <n v="4753.0200000000004"/>
    <n v="0"/>
    <x v="3"/>
    <x v="423"/>
    <x v="0"/>
    <s v="Oct"/>
  </r>
  <r>
    <s v="MEN-20240304-20512"/>
    <x v="5"/>
    <x v="414"/>
    <x v="404"/>
    <x v="20"/>
    <x v="2"/>
    <x v="420"/>
    <x v="9"/>
    <n v="663.63"/>
    <n v="20"/>
    <x v="3"/>
    <n v="13272.6"/>
    <n v="13272.6"/>
    <n v="0"/>
    <x v="3"/>
    <x v="424"/>
    <x v="0"/>
    <s v="Mar"/>
  </r>
  <r>
    <s v="MEN-20240828-63686"/>
    <x v="5"/>
    <x v="415"/>
    <x v="405"/>
    <x v="23"/>
    <x v="15"/>
    <x v="421"/>
    <x v="10"/>
    <n v="453.45"/>
    <n v="12"/>
    <x v="1"/>
    <n v="5441.4"/>
    <n v="4625.1899999999996"/>
    <n v="816.21"/>
    <x v="2"/>
    <x v="425"/>
    <x v="0"/>
    <s v="Aug"/>
  </r>
  <r>
    <s v="COS-20250224-77966"/>
    <x v="8"/>
    <x v="416"/>
    <x v="406"/>
    <x v="36"/>
    <x v="9"/>
    <x v="422"/>
    <x v="7"/>
    <n v="2995.58"/>
    <n v="20"/>
    <x v="6"/>
    <n v="59911.6"/>
    <n v="47929.279999999999"/>
    <n v="11982.32"/>
    <x v="4"/>
    <x v="426"/>
    <x v="1"/>
    <s v="Feb"/>
  </r>
  <r>
    <s v="DO-20250326-72710"/>
    <x v="0"/>
    <x v="417"/>
    <x v="407"/>
    <x v="11"/>
    <x v="0"/>
    <x v="423"/>
    <x v="10"/>
    <n v="36.17"/>
    <n v="6"/>
    <x v="3"/>
    <n v="217.02"/>
    <n v="217.02"/>
    <n v="0"/>
    <x v="6"/>
    <x v="427"/>
    <x v="1"/>
    <s v="Mar"/>
  </r>
  <r>
    <s v="LOW-20241128-99810"/>
    <x v="1"/>
    <x v="418"/>
    <x v="408"/>
    <x v="50"/>
    <x v="17"/>
    <x v="424"/>
    <x v="5"/>
    <n v="2527.4299999999998"/>
    <n v="1"/>
    <x v="3"/>
    <n v="2527.4299999999998"/>
    <n v="2527.4299999999998"/>
    <n v="0"/>
    <x v="2"/>
    <x v="428"/>
    <x v="0"/>
    <s v="Nov"/>
  </r>
  <r>
    <s v="84-20250103-94788"/>
    <x v="6"/>
    <x v="419"/>
    <x v="409"/>
    <x v="44"/>
    <x v="1"/>
    <x v="425"/>
    <x v="18"/>
    <n v="4.9000000000000004"/>
    <n v="86"/>
    <x v="7"/>
    <n v="421.4"/>
    <n v="408.76"/>
    <n v="12.639999999999986"/>
    <x v="1"/>
    <x v="429"/>
    <x v="1"/>
    <s v="Jan"/>
  </r>
  <r>
    <s v="ACE-20250530-43847"/>
    <x v="4"/>
    <x v="420"/>
    <x v="410"/>
    <x v="23"/>
    <x v="11"/>
    <x v="426"/>
    <x v="7"/>
    <n v="351.34"/>
    <n v="2"/>
    <x v="3"/>
    <n v="702.68"/>
    <n v="702.68"/>
    <n v="0"/>
    <x v="3"/>
    <x v="430"/>
    <x v="1"/>
    <s v="May"/>
  </r>
  <r>
    <s v="ACE-20240317-59602"/>
    <x v="4"/>
    <x v="421"/>
    <x v="411"/>
    <x v="29"/>
    <x v="7"/>
    <x v="427"/>
    <x v="0"/>
    <n v="1785.89"/>
    <n v="15"/>
    <x v="9"/>
    <n v="26788.35"/>
    <n v="26252.58"/>
    <n v="535.7699999999968"/>
    <x v="0"/>
    <x v="431"/>
    <x v="0"/>
    <s v="Mar"/>
  </r>
  <r>
    <s v="LOW-20241017-11391"/>
    <x v="1"/>
    <x v="422"/>
    <x v="132"/>
    <x v="53"/>
    <x v="2"/>
    <x v="428"/>
    <x v="13"/>
    <n v="93.98"/>
    <n v="5"/>
    <x v="0"/>
    <n v="469.9"/>
    <n v="446.4"/>
    <n v="23.5"/>
    <x v="1"/>
    <x v="432"/>
    <x v="0"/>
    <s v="Oct"/>
  </r>
  <r>
    <s v="WAL-20240305-11429"/>
    <x v="10"/>
    <x v="423"/>
    <x v="412"/>
    <x v="53"/>
    <x v="4"/>
    <x v="429"/>
    <x v="4"/>
    <n v="1824.3"/>
    <n v="12"/>
    <x v="1"/>
    <n v="21891.599999999999"/>
    <n v="18607.86"/>
    <n v="3283.739999999998"/>
    <x v="2"/>
    <x v="433"/>
    <x v="0"/>
    <s v="Mar"/>
  </r>
  <r>
    <s v="CON-20240626-54470"/>
    <x v="3"/>
    <x v="424"/>
    <x v="413"/>
    <x v="1"/>
    <x v="6"/>
    <x v="430"/>
    <x v="20"/>
    <n v="1025.95"/>
    <n v="100"/>
    <x v="3"/>
    <n v="102595"/>
    <n v="102595"/>
    <n v="0"/>
    <x v="2"/>
    <x v="434"/>
    <x v="0"/>
    <s v="Jun"/>
  </r>
  <r>
    <s v="FLO-20240614-13956"/>
    <x v="7"/>
    <x v="425"/>
    <x v="414"/>
    <x v="34"/>
    <x v="9"/>
    <x v="431"/>
    <x v="20"/>
    <n v="29.94"/>
    <n v="12"/>
    <x v="3"/>
    <n v="359.28"/>
    <n v="359.28"/>
    <n v="0"/>
    <x v="3"/>
    <x v="435"/>
    <x v="0"/>
    <s v="Jun"/>
  </r>
  <r>
    <s v="MEN-20240514-86757"/>
    <x v="11"/>
    <x v="426"/>
    <x v="415"/>
    <x v="30"/>
    <x v="2"/>
    <x v="432"/>
    <x v="15"/>
    <n v="775.55"/>
    <n v="3"/>
    <x v="9"/>
    <n v="2326.65"/>
    <n v="2280.12"/>
    <n v="46.5300000000002"/>
    <x v="0"/>
    <x v="436"/>
    <x v="0"/>
    <s v="May"/>
  </r>
  <r>
    <s v="COS-20241008-74527"/>
    <x v="8"/>
    <x v="427"/>
    <x v="416"/>
    <x v="13"/>
    <x v="9"/>
    <x v="433"/>
    <x v="6"/>
    <n v="951"/>
    <n v="10"/>
    <x v="0"/>
    <n v="9510"/>
    <n v="9034.5"/>
    <n v="475.5"/>
    <x v="1"/>
    <x v="437"/>
    <x v="0"/>
    <s v="Oct"/>
  </r>
  <r>
    <s v="CON-20241025-16062"/>
    <x v="3"/>
    <x v="428"/>
    <x v="417"/>
    <x v="51"/>
    <x v="5"/>
    <x v="434"/>
    <x v="6"/>
    <n v="89.96"/>
    <n v="1"/>
    <x v="3"/>
    <n v="89.96"/>
    <n v="89.96"/>
    <n v="0"/>
    <x v="3"/>
    <x v="438"/>
    <x v="0"/>
    <s v="Oct"/>
  </r>
  <r>
    <s v="MEN-20240819-16473"/>
    <x v="5"/>
    <x v="429"/>
    <x v="418"/>
    <x v="42"/>
    <x v="10"/>
    <x v="435"/>
    <x v="14"/>
    <n v="999.11"/>
    <n v="5"/>
    <x v="3"/>
    <n v="4995.55"/>
    <n v="4995.55"/>
    <n v="0"/>
    <x v="4"/>
    <x v="439"/>
    <x v="0"/>
    <s v="Aug"/>
  </r>
  <r>
    <s v="THE-20240823-46808"/>
    <x v="9"/>
    <x v="430"/>
    <x v="419"/>
    <x v="59"/>
    <x v="18"/>
    <x v="436"/>
    <x v="18"/>
    <n v="178.26"/>
    <n v="15"/>
    <x v="0"/>
    <n v="2673.9"/>
    <n v="2540.1999999999998"/>
    <n v="133.70000000000027"/>
    <x v="4"/>
    <x v="440"/>
    <x v="0"/>
    <s v="Aug"/>
  </r>
  <r>
    <s v="ACE-20250219-21266"/>
    <x v="4"/>
    <x v="431"/>
    <x v="420"/>
    <x v="25"/>
    <x v="20"/>
    <x v="437"/>
    <x v="17"/>
    <n v="73.88"/>
    <n v="8"/>
    <x v="5"/>
    <n v="591.04"/>
    <n v="531.94000000000005"/>
    <n v="59.099999999999909"/>
    <x v="4"/>
    <x v="441"/>
    <x v="1"/>
    <s v="Feb"/>
  </r>
  <r>
    <s v="HAR-20250304-22995"/>
    <x v="2"/>
    <x v="432"/>
    <x v="421"/>
    <x v="10"/>
    <x v="14"/>
    <x v="438"/>
    <x v="1"/>
    <n v="8.93"/>
    <n v="3"/>
    <x v="5"/>
    <n v="26.79"/>
    <n v="24.11"/>
    <n v="2.6799999999999997"/>
    <x v="1"/>
    <x v="442"/>
    <x v="1"/>
    <s v="Mar"/>
  </r>
  <r>
    <s v="84-20240414-61248"/>
    <x v="11"/>
    <x v="433"/>
    <x v="422"/>
    <x v="28"/>
    <x v="14"/>
    <x v="439"/>
    <x v="9"/>
    <n v="317.76"/>
    <n v="3"/>
    <x v="3"/>
    <n v="953.28"/>
    <n v="953.28"/>
    <n v="0"/>
    <x v="7"/>
    <x v="443"/>
    <x v="0"/>
    <s v="Apr"/>
  </r>
  <r>
    <s v="HAR-20250307-47359"/>
    <x v="2"/>
    <x v="434"/>
    <x v="423"/>
    <x v="48"/>
    <x v="15"/>
    <x v="440"/>
    <x v="3"/>
    <n v="178.29"/>
    <n v="12"/>
    <x v="1"/>
    <n v="2139.48"/>
    <n v="1818.56"/>
    <n v="320.92000000000007"/>
    <x v="4"/>
    <x v="444"/>
    <x v="1"/>
    <s v="Mar"/>
  </r>
  <r>
    <s v="HAR-20240916-21614"/>
    <x v="2"/>
    <x v="435"/>
    <x v="424"/>
    <x v="22"/>
    <x v="6"/>
    <x v="441"/>
    <x v="9"/>
    <n v="2115.64"/>
    <n v="12"/>
    <x v="4"/>
    <n v="25387.68"/>
    <n v="20817.900000000001"/>
    <n v="4569.7799999999988"/>
    <x v="1"/>
    <x v="445"/>
    <x v="0"/>
    <s v="Sep"/>
  </r>
  <r>
    <s v="LOW-20240714-47230"/>
    <x v="1"/>
    <x v="436"/>
    <x v="425"/>
    <x v="0"/>
    <x v="18"/>
    <x v="442"/>
    <x v="3"/>
    <n v="4111.5"/>
    <n v="15"/>
    <x v="5"/>
    <n v="61672.5"/>
    <n v="55505.25"/>
    <n v="6167.25"/>
    <x v="7"/>
    <x v="446"/>
    <x v="0"/>
    <s v="Jul"/>
  </r>
  <r>
    <s v="FLO-20240508-46789"/>
    <x v="7"/>
    <x v="437"/>
    <x v="426"/>
    <x v="28"/>
    <x v="16"/>
    <x v="443"/>
    <x v="8"/>
    <n v="684.88"/>
    <n v="50"/>
    <x v="3"/>
    <n v="34244"/>
    <n v="34244"/>
    <n v="0"/>
    <x v="0"/>
    <x v="447"/>
    <x v="0"/>
    <s v="May"/>
  </r>
  <r>
    <s v="WAL-20240521-44103"/>
    <x v="10"/>
    <x v="438"/>
    <x v="427"/>
    <x v="49"/>
    <x v="9"/>
    <x v="444"/>
    <x v="14"/>
    <n v="787.91"/>
    <n v="30"/>
    <x v="1"/>
    <n v="23637.3"/>
    <n v="20091.7"/>
    <n v="3545.5999999999985"/>
    <x v="1"/>
    <x v="448"/>
    <x v="0"/>
    <s v="May"/>
  </r>
  <r>
    <s v="DO-20240919-20500"/>
    <x v="0"/>
    <x v="439"/>
    <x v="428"/>
    <x v="3"/>
    <x v="9"/>
    <x v="445"/>
    <x v="12"/>
    <n v="2.2999999999999998"/>
    <n v="327"/>
    <x v="2"/>
    <n v="752.1"/>
    <n v="564.08000000000004"/>
    <n v="188.01999999999998"/>
    <x v="5"/>
    <x v="449"/>
    <x v="0"/>
    <s v="Sep"/>
  </r>
  <r>
    <s v="CON-20240822-16622"/>
    <x v="3"/>
    <x v="8"/>
    <x v="8"/>
    <x v="8"/>
    <x v="5"/>
    <x v="446"/>
    <x v="16"/>
    <n v="2940.5"/>
    <n v="1"/>
    <x v="5"/>
    <n v="2940.5"/>
    <n v="2646.45"/>
    <n v="294.05000000000018"/>
    <x v="3"/>
    <x v="450"/>
    <x v="0"/>
    <s v="Aug"/>
  </r>
  <r>
    <s v="FLO-20241025-44649"/>
    <x v="7"/>
    <x v="440"/>
    <x v="429"/>
    <x v="47"/>
    <x v="16"/>
    <x v="447"/>
    <x v="6"/>
    <n v="885.36"/>
    <n v="30"/>
    <x v="5"/>
    <n v="26560.799999999999"/>
    <n v="23904.720000000001"/>
    <n v="2656.0799999999981"/>
    <x v="2"/>
    <x v="451"/>
    <x v="0"/>
    <s v="Oct"/>
  </r>
  <r>
    <s v="HAR-20240317-66763"/>
    <x v="2"/>
    <x v="441"/>
    <x v="430"/>
    <x v="15"/>
    <x v="15"/>
    <x v="448"/>
    <x v="13"/>
    <n v="8.5"/>
    <n v="3"/>
    <x v="3"/>
    <n v="25.5"/>
    <n v="25.5"/>
    <n v="0"/>
    <x v="5"/>
    <x v="452"/>
    <x v="0"/>
    <s v="Mar"/>
  </r>
  <r>
    <s v="ACE-20250421-56487"/>
    <x v="4"/>
    <x v="442"/>
    <x v="431"/>
    <x v="19"/>
    <x v="10"/>
    <x v="449"/>
    <x v="17"/>
    <n v="75.319999999999993"/>
    <n v="8"/>
    <x v="5"/>
    <n v="602.55999999999995"/>
    <n v="542.29999999999995"/>
    <n v="60.259999999999991"/>
    <x v="2"/>
    <x v="453"/>
    <x v="1"/>
    <s v="Apr"/>
  </r>
  <r>
    <s v="MEN-20240623-90661"/>
    <x v="5"/>
    <x v="443"/>
    <x v="428"/>
    <x v="14"/>
    <x v="0"/>
    <x v="450"/>
    <x v="17"/>
    <n v="181.61"/>
    <n v="60"/>
    <x v="3"/>
    <n v="10896.6"/>
    <n v="10896.6"/>
    <n v="0"/>
    <x v="3"/>
    <x v="454"/>
    <x v="0"/>
    <s v="Jun"/>
  </r>
  <r>
    <s v="LOW-20250313-58956"/>
    <x v="1"/>
    <x v="444"/>
    <x v="432"/>
    <x v="54"/>
    <x v="9"/>
    <x v="451"/>
    <x v="16"/>
    <n v="15.43"/>
    <n v="15"/>
    <x v="3"/>
    <n v="231.45"/>
    <n v="231.45"/>
    <n v="0"/>
    <x v="6"/>
    <x v="455"/>
    <x v="1"/>
    <s v="Mar"/>
  </r>
  <r>
    <s v="MEN-20250518-66036"/>
    <x v="5"/>
    <x v="445"/>
    <x v="433"/>
    <x v="15"/>
    <x v="17"/>
    <x v="452"/>
    <x v="5"/>
    <n v="62.48"/>
    <n v="1"/>
    <x v="9"/>
    <n v="62.48"/>
    <n v="61.23"/>
    <n v="1.25"/>
    <x v="2"/>
    <x v="456"/>
    <x v="1"/>
    <s v="May"/>
  </r>
  <r>
    <s v="WAL-20240815-81005"/>
    <x v="10"/>
    <x v="446"/>
    <x v="434"/>
    <x v="12"/>
    <x v="7"/>
    <x v="453"/>
    <x v="11"/>
    <n v="768.6"/>
    <n v="15"/>
    <x v="3"/>
    <n v="11529"/>
    <n v="11529"/>
    <n v="0"/>
    <x v="3"/>
    <x v="457"/>
    <x v="0"/>
    <s v="Aug"/>
  </r>
  <r>
    <s v="HAR-20250511-18166"/>
    <x v="2"/>
    <x v="447"/>
    <x v="435"/>
    <x v="28"/>
    <x v="6"/>
    <x v="454"/>
    <x v="18"/>
    <n v="95.98"/>
    <n v="40"/>
    <x v="5"/>
    <n v="3839.2"/>
    <n v="3455.28"/>
    <n v="383.91999999999962"/>
    <x v="7"/>
    <x v="458"/>
    <x v="1"/>
    <s v="May"/>
  </r>
  <r>
    <s v="CON-20240814-97167"/>
    <x v="3"/>
    <x v="448"/>
    <x v="436"/>
    <x v="19"/>
    <x v="3"/>
    <x v="455"/>
    <x v="20"/>
    <n v="23.48"/>
    <n v="75"/>
    <x v="1"/>
    <n v="1761"/>
    <n v="1496.85"/>
    <n v="264.15000000000009"/>
    <x v="0"/>
    <x v="459"/>
    <x v="0"/>
    <s v="Aug"/>
  </r>
  <r>
    <s v="ACE-20250504-80197"/>
    <x v="4"/>
    <x v="449"/>
    <x v="437"/>
    <x v="17"/>
    <x v="15"/>
    <x v="456"/>
    <x v="7"/>
    <n v="296.57"/>
    <n v="10"/>
    <x v="0"/>
    <n v="2965.7"/>
    <n v="2817.41"/>
    <n v="148.28999999999996"/>
    <x v="3"/>
    <x v="460"/>
    <x v="1"/>
    <s v="May"/>
  </r>
  <r>
    <s v="WAL-20240407-22059"/>
    <x v="10"/>
    <x v="450"/>
    <x v="438"/>
    <x v="32"/>
    <x v="11"/>
    <x v="457"/>
    <x v="15"/>
    <n v="775.04"/>
    <n v="40"/>
    <x v="3"/>
    <n v="31001.599999999999"/>
    <n v="31001.599999999999"/>
    <n v="0"/>
    <x v="3"/>
    <x v="461"/>
    <x v="0"/>
    <s v="Apr"/>
  </r>
  <r>
    <s v="DO-20250201-77358"/>
    <x v="0"/>
    <x v="451"/>
    <x v="439"/>
    <x v="25"/>
    <x v="17"/>
    <x v="458"/>
    <x v="3"/>
    <n v="1343.82"/>
    <n v="4"/>
    <x v="5"/>
    <n v="5375.28"/>
    <n v="4837.75"/>
    <n v="537.52999999999975"/>
    <x v="5"/>
    <x v="462"/>
    <x v="1"/>
    <s v="Feb"/>
  </r>
  <r>
    <s v="LOW-20241211-23520"/>
    <x v="1"/>
    <x v="452"/>
    <x v="440"/>
    <x v="56"/>
    <x v="14"/>
    <x v="459"/>
    <x v="5"/>
    <n v="773.01"/>
    <n v="4"/>
    <x v="3"/>
    <n v="3092.04"/>
    <n v="3092.04"/>
    <n v="0"/>
    <x v="2"/>
    <x v="463"/>
    <x v="0"/>
    <s v="Dec"/>
  </r>
  <r>
    <s v="FLO-20250414-81474"/>
    <x v="7"/>
    <x v="453"/>
    <x v="441"/>
    <x v="44"/>
    <x v="16"/>
    <x v="460"/>
    <x v="2"/>
    <n v="156.9"/>
    <n v="2"/>
    <x v="7"/>
    <n v="313.8"/>
    <n v="304.39"/>
    <n v="9.410000000000025"/>
    <x v="6"/>
    <x v="464"/>
    <x v="1"/>
    <s v="Apr"/>
  </r>
  <r>
    <s v="CON-20250113-71116"/>
    <x v="3"/>
    <x v="454"/>
    <x v="442"/>
    <x v="10"/>
    <x v="1"/>
    <x v="461"/>
    <x v="14"/>
    <n v="224"/>
    <n v="8"/>
    <x v="0"/>
    <n v="1792"/>
    <n v="1702.4"/>
    <n v="89.599999999999909"/>
    <x v="4"/>
    <x v="465"/>
    <x v="1"/>
    <s v="Jan"/>
  </r>
  <r>
    <s v="LOW-20241204-80006"/>
    <x v="1"/>
    <x v="455"/>
    <x v="443"/>
    <x v="32"/>
    <x v="8"/>
    <x v="462"/>
    <x v="3"/>
    <n v="1192.95"/>
    <n v="15"/>
    <x v="13"/>
    <n v="17894.25"/>
    <n v="15568"/>
    <n v="2326.25"/>
    <x v="1"/>
    <x v="466"/>
    <x v="0"/>
    <s v="Dec"/>
  </r>
  <r>
    <s v="LOW-20250127-16500"/>
    <x v="11"/>
    <x v="456"/>
    <x v="444"/>
    <x v="37"/>
    <x v="3"/>
    <x v="463"/>
    <x v="13"/>
    <n v="639.62"/>
    <n v="4"/>
    <x v="3"/>
    <n v="2558.48"/>
    <n v="2558.48"/>
    <n v="0"/>
    <x v="7"/>
    <x v="467"/>
    <x v="1"/>
    <s v="Jan"/>
  </r>
  <r>
    <s v="WAL-20240418-94718"/>
    <x v="10"/>
    <x v="457"/>
    <x v="445"/>
    <x v="54"/>
    <x v="7"/>
    <x v="464"/>
    <x v="5"/>
    <n v="196.6"/>
    <n v="6"/>
    <x v="1"/>
    <n v="1179.5999999999999"/>
    <n v="1002.66"/>
    <n v="176.93999999999994"/>
    <x v="0"/>
    <x v="468"/>
    <x v="0"/>
    <s v="Apr"/>
  </r>
  <r>
    <s v="84-20250102-90590"/>
    <x v="6"/>
    <x v="458"/>
    <x v="446"/>
    <x v="27"/>
    <x v="9"/>
    <x v="465"/>
    <x v="5"/>
    <n v="344.98"/>
    <n v="1"/>
    <x v="3"/>
    <n v="344.98"/>
    <n v="344.98"/>
    <n v="0"/>
    <x v="3"/>
    <x v="469"/>
    <x v="1"/>
    <s v="Jan"/>
  </r>
  <r>
    <s v="THE-20241226-27722"/>
    <x v="9"/>
    <x v="459"/>
    <x v="155"/>
    <x v="58"/>
    <x v="11"/>
    <x v="466"/>
    <x v="8"/>
    <n v="80.44"/>
    <n v="3"/>
    <x v="9"/>
    <n v="241.32"/>
    <n v="236.49"/>
    <n v="4.8299999999999841"/>
    <x v="6"/>
    <x v="470"/>
    <x v="0"/>
    <s v="Dec"/>
  </r>
  <r>
    <s v="84-20241016-72794"/>
    <x v="6"/>
    <x v="460"/>
    <x v="447"/>
    <x v="45"/>
    <x v="20"/>
    <x v="467"/>
    <x v="3"/>
    <n v="2394.04"/>
    <n v="2"/>
    <x v="3"/>
    <n v="4788.08"/>
    <n v="4788.08"/>
    <n v="0"/>
    <x v="4"/>
    <x v="471"/>
    <x v="0"/>
    <s v="Oct"/>
  </r>
  <r>
    <s v="THE-20250804-65149"/>
    <x v="9"/>
    <x v="461"/>
    <x v="448"/>
    <x v="38"/>
    <x v="0"/>
    <x v="468"/>
    <x v="3"/>
    <n v="1097.44"/>
    <n v="10"/>
    <x v="0"/>
    <n v="10974.4"/>
    <n v="10425.68"/>
    <n v="548.71999999999935"/>
    <x v="5"/>
    <x v="472"/>
    <x v="1"/>
    <s v="Aug"/>
  </r>
  <r>
    <s v="WAL-20240715-48598"/>
    <x v="10"/>
    <x v="462"/>
    <x v="449"/>
    <x v="9"/>
    <x v="12"/>
    <x v="469"/>
    <x v="5"/>
    <n v="1052.71"/>
    <n v="5"/>
    <x v="3"/>
    <n v="5263.55"/>
    <n v="5263.55"/>
    <n v="0"/>
    <x v="5"/>
    <x v="473"/>
    <x v="0"/>
    <s v="Jul"/>
  </r>
  <r>
    <s v="ACE-20240628-40476"/>
    <x v="4"/>
    <x v="463"/>
    <x v="450"/>
    <x v="31"/>
    <x v="6"/>
    <x v="470"/>
    <x v="9"/>
    <n v="799.97"/>
    <n v="20"/>
    <x v="3"/>
    <n v="15999.4"/>
    <n v="15999.4"/>
    <n v="0"/>
    <x v="4"/>
    <x v="474"/>
    <x v="0"/>
    <s v="Jun"/>
  </r>
  <r>
    <s v="84-20250116-34254"/>
    <x v="6"/>
    <x v="464"/>
    <x v="451"/>
    <x v="46"/>
    <x v="14"/>
    <x v="471"/>
    <x v="3"/>
    <n v="80.27"/>
    <n v="1"/>
    <x v="3"/>
    <n v="80.27"/>
    <n v="80.27"/>
    <n v="0"/>
    <x v="0"/>
    <x v="475"/>
    <x v="1"/>
    <s v="Jan"/>
  </r>
  <r>
    <s v="WAL-20250509-81079"/>
    <x v="10"/>
    <x v="465"/>
    <x v="452"/>
    <x v="23"/>
    <x v="15"/>
    <x v="472"/>
    <x v="3"/>
    <n v="2.9"/>
    <n v="396"/>
    <x v="2"/>
    <n v="1148.4000000000001"/>
    <n v="861.3"/>
    <n v="287.10000000000014"/>
    <x v="3"/>
    <x v="476"/>
    <x v="1"/>
    <s v="May"/>
  </r>
  <r>
    <s v="FLO-20241107-40075"/>
    <x v="7"/>
    <x v="466"/>
    <x v="453"/>
    <x v="47"/>
    <x v="6"/>
    <x v="473"/>
    <x v="7"/>
    <n v="445.02"/>
    <n v="3"/>
    <x v="3"/>
    <n v="1335.06"/>
    <n v="1335.06"/>
    <n v="0"/>
    <x v="5"/>
    <x v="477"/>
    <x v="0"/>
    <s v="Nov"/>
  </r>
  <r>
    <s v="FLO-20240829-91739"/>
    <x v="7"/>
    <x v="467"/>
    <x v="454"/>
    <x v="38"/>
    <x v="10"/>
    <x v="474"/>
    <x v="6"/>
    <n v="519.63"/>
    <n v="4"/>
    <x v="7"/>
    <n v="2078.52"/>
    <n v="2016.16"/>
    <n v="62.3599999999999"/>
    <x v="1"/>
    <x v="478"/>
    <x v="0"/>
    <s v="Aug"/>
  </r>
  <r>
    <s v="THE-20240316-70913"/>
    <x v="9"/>
    <x v="8"/>
    <x v="8"/>
    <x v="8"/>
    <x v="13"/>
    <x v="475"/>
    <x v="9"/>
    <n v="2441.37"/>
    <n v="4"/>
    <x v="3"/>
    <n v="9765.48"/>
    <n v="9765.48"/>
    <n v="0"/>
    <x v="6"/>
    <x v="479"/>
    <x v="0"/>
    <s v="Mar"/>
  </r>
  <r>
    <s v="CON-20250511-51530"/>
    <x v="3"/>
    <x v="468"/>
    <x v="455"/>
    <x v="40"/>
    <x v="6"/>
    <x v="476"/>
    <x v="16"/>
    <n v="1393.23"/>
    <n v="8"/>
    <x v="0"/>
    <n v="11145.84"/>
    <n v="10588.55"/>
    <n v="557.29000000000087"/>
    <x v="0"/>
    <x v="480"/>
    <x v="1"/>
    <s v="May"/>
  </r>
  <r>
    <s v="DO-20240524-74963"/>
    <x v="0"/>
    <x v="469"/>
    <x v="456"/>
    <x v="10"/>
    <x v="5"/>
    <x v="477"/>
    <x v="3"/>
    <n v="2121.9"/>
    <n v="4"/>
    <x v="9"/>
    <n v="8487.6"/>
    <n v="8317.85"/>
    <n v="169.75"/>
    <x v="1"/>
    <x v="481"/>
    <x v="0"/>
    <s v="May"/>
  </r>
  <r>
    <s v="COS-20240611-65493"/>
    <x v="8"/>
    <x v="470"/>
    <x v="457"/>
    <x v="54"/>
    <x v="14"/>
    <x v="478"/>
    <x v="13"/>
    <n v="1073.9000000000001"/>
    <n v="15"/>
    <x v="3"/>
    <n v="16108.5"/>
    <n v="16108.5"/>
    <n v="0"/>
    <x v="1"/>
    <x v="482"/>
    <x v="0"/>
    <s v="Jun"/>
  </r>
  <r>
    <s v="COS-20241218-60911"/>
    <x v="8"/>
    <x v="471"/>
    <x v="458"/>
    <x v="29"/>
    <x v="5"/>
    <x v="479"/>
    <x v="10"/>
    <n v="28.23"/>
    <n v="12"/>
    <x v="1"/>
    <n v="338.76"/>
    <n v="287.95"/>
    <n v="50.81"/>
    <x v="0"/>
    <x v="483"/>
    <x v="0"/>
    <s v="Dec"/>
  </r>
  <r>
    <s v="LOW-20250208-22182"/>
    <x v="1"/>
    <x v="472"/>
    <x v="459"/>
    <x v="9"/>
    <x v="0"/>
    <x v="480"/>
    <x v="2"/>
    <n v="113.13"/>
    <n v="6"/>
    <x v="3"/>
    <n v="678.78"/>
    <n v="678.78"/>
    <n v="0"/>
    <x v="6"/>
    <x v="484"/>
    <x v="1"/>
    <s v="Feb"/>
  </r>
  <r>
    <s v="84-20240527-52056"/>
    <x v="6"/>
    <x v="473"/>
    <x v="460"/>
    <x v="32"/>
    <x v="9"/>
    <x v="481"/>
    <x v="4"/>
    <n v="73.930000000000007"/>
    <n v="25"/>
    <x v="17"/>
    <n v="1848.25"/>
    <n v="1293.77"/>
    <n v="554.48"/>
    <x v="6"/>
    <x v="485"/>
    <x v="0"/>
    <s v="May"/>
  </r>
  <r>
    <s v="THE-20240712-75922"/>
    <x v="9"/>
    <x v="474"/>
    <x v="461"/>
    <x v="42"/>
    <x v="14"/>
    <x v="482"/>
    <x v="4"/>
    <n v="123.43"/>
    <n v="40"/>
    <x v="1"/>
    <n v="4937.2"/>
    <n v="4196.62"/>
    <n v="740.57999999999993"/>
    <x v="0"/>
    <x v="486"/>
    <x v="0"/>
    <s v="Jul"/>
  </r>
  <r>
    <s v="MEN-20240422-33762"/>
    <x v="5"/>
    <x v="475"/>
    <x v="462"/>
    <x v="22"/>
    <x v="11"/>
    <x v="483"/>
    <x v="13"/>
    <n v="1413.69"/>
    <n v="3"/>
    <x v="14"/>
    <n v="4241.07"/>
    <n v="3901.78"/>
    <n v="339.28999999999951"/>
    <x v="2"/>
    <x v="487"/>
    <x v="0"/>
    <s v="Apr"/>
  </r>
  <r>
    <s v="ACE-20250807-63928"/>
    <x v="4"/>
    <x v="476"/>
    <x v="463"/>
    <x v="6"/>
    <x v="5"/>
    <x v="484"/>
    <x v="14"/>
    <n v="23.98"/>
    <n v="5"/>
    <x v="3"/>
    <n v="119.9"/>
    <n v="119.9"/>
    <n v="0"/>
    <x v="2"/>
    <x v="488"/>
    <x v="1"/>
    <s v="Aug"/>
  </r>
  <r>
    <s v="LOW-20250425-99963"/>
    <x v="1"/>
    <x v="477"/>
    <x v="464"/>
    <x v="11"/>
    <x v="16"/>
    <x v="485"/>
    <x v="15"/>
    <n v="284.68"/>
    <n v="60"/>
    <x v="6"/>
    <n v="17080.8"/>
    <n v="13664.64"/>
    <n v="3416.16"/>
    <x v="6"/>
    <x v="489"/>
    <x v="1"/>
    <s v="Apr"/>
  </r>
  <r>
    <s v="CON-20250403-32193"/>
    <x v="3"/>
    <x v="478"/>
    <x v="465"/>
    <x v="4"/>
    <x v="18"/>
    <x v="486"/>
    <x v="18"/>
    <n v="1000.34"/>
    <n v="6"/>
    <x v="3"/>
    <n v="6002.04"/>
    <n v="6002.04"/>
    <n v="0"/>
    <x v="5"/>
    <x v="490"/>
    <x v="1"/>
    <s v="Apr"/>
  </r>
  <r>
    <s v="DO-20241229-77495"/>
    <x v="0"/>
    <x v="479"/>
    <x v="466"/>
    <x v="50"/>
    <x v="10"/>
    <x v="487"/>
    <x v="20"/>
    <n v="333.98"/>
    <n v="2"/>
    <x v="3"/>
    <n v="667.96"/>
    <n v="667.96"/>
    <n v="0"/>
    <x v="4"/>
    <x v="491"/>
    <x v="0"/>
    <s v="Dec"/>
  </r>
  <r>
    <s v="CON-20250302-23020"/>
    <x v="3"/>
    <x v="480"/>
    <x v="467"/>
    <x v="41"/>
    <x v="16"/>
    <x v="488"/>
    <x v="17"/>
    <n v="628.55999999999995"/>
    <n v="100"/>
    <x v="7"/>
    <n v="62856"/>
    <n v="60970.32"/>
    <n v="1885.6800000000003"/>
    <x v="7"/>
    <x v="492"/>
    <x v="1"/>
    <s v="Mar"/>
  </r>
  <r>
    <s v="ACE-20250212-60003"/>
    <x v="4"/>
    <x v="481"/>
    <x v="468"/>
    <x v="45"/>
    <x v="12"/>
    <x v="489"/>
    <x v="1"/>
    <n v="2.19"/>
    <n v="314"/>
    <x v="3"/>
    <n v="687.66"/>
    <n v="687.66"/>
    <n v="0"/>
    <x v="5"/>
    <x v="493"/>
    <x v="1"/>
    <s v="Feb"/>
  </r>
  <r>
    <s v="DO-20240312-48806"/>
    <x v="0"/>
    <x v="482"/>
    <x v="469"/>
    <x v="25"/>
    <x v="15"/>
    <x v="490"/>
    <x v="10"/>
    <n v="2650.5"/>
    <n v="12"/>
    <x v="1"/>
    <n v="31806"/>
    <n v="27035.1"/>
    <n v="4770.9000000000015"/>
    <x v="0"/>
    <x v="494"/>
    <x v="0"/>
    <s v="Mar"/>
  </r>
  <r>
    <s v="ACE-20250320-66685"/>
    <x v="4"/>
    <x v="483"/>
    <x v="470"/>
    <x v="45"/>
    <x v="8"/>
    <x v="491"/>
    <x v="19"/>
    <n v="652.6"/>
    <n v="4"/>
    <x v="0"/>
    <n v="2610.4"/>
    <n v="2479.88"/>
    <n v="130.51999999999998"/>
    <x v="1"/>
    <x v="495"/>
    <x v="1"/>
    <s v="Mar"/>
  </r>
  <r>
    <s v="FLO-20241114-21972"/>
    <x v="7"/>
    <x v="484"/>
    <x v="207"/>
    <x v="23"/>
    <x v="18"/>
    <x v="492"/>
    <x v="9"/>
    <n v="83.19"/>
    <n v="1"/>
    <x v="3"/>
    <n v="83.19"/>
    <n v="83.19"/>
    <n v="0"/>
    <x v="6"/>
    <x v="496"/>
    <x v="0"/>
    <s v="Nov"/>
  </r>
  <r>
    <s v="LOW-20241128-93128"/>
    <x v="1"/>
    <x v="485"/>
    <x v="471"/>
    <x v="13"/>
    <x v="18"/>
    <x v="493"/>
    <x v="20"/>
    <n v="77.23"/>
    <n v="2"/>
    <x v="3"/>
    <n v="154.46"/>
    <n v="154.46"/>
    <n v="0"/>
    <x v="6"/>
    <x v="497"/>
    <x v="0"/>
    <s v="Nov"/>
  </r>
  <r>
    <s v="COS-20241128-24844"/>
    <x v="8"/>
    <x v="486"/>
    <x v="472"/>
    <x v="24"/>
    <x v="14"/>
    <x v="494"/>
    <x v="3"/>
    <n v="394.89"/>
    <n v="3"/>
    <x v="5"/>
    <n v="1184.67"/>
    <n v="1066.2"/>
    <n v="118.47000000000003"/>
    <x v="3"/>
    <x v="498"/>
    <x v="0"/>
    <s v="Nov"/>
  </r>
  <r>
    <s v="COS-20240508-51722"/>
    <x v="8"/>
    <x v="487"/>
    <x v="215"/>
    <x v="41"/>
    <x v="14"/>
    <x v="495"/>
    <x v="19"/>
    <n v="218.19"/>
    <n v="4"/>
    <x v="3"/>
    <n v="872.76"/>
    <n v="872.76"/>
    <n v="0"/>
    <x v="3"/>
    <x v="499"/>
    <x v="0"/>
    <s v="May"/>
  </r>
  <r>
    <s v="HAR-20250213-67861"/>
    <x v="2"/>
    <x v="488"/>
    <x v="473"/>
    <x v="41"/>
    <x v="18"/>
    <x v="496"/>
    <x v="5"/>
    <n v="219.49"/>
    <n v="3"/>
    <x v="3"/>
    <n v="658.47"/>
    <n v="658.47"/>
    <n v="0"/>
    <x v="2"/>
    <x v="500"/>
    <x v="1"/>
    <s v="Feb"/>
  </r>
  <r>
    <s v="WAL-20250718-27555"/>
    <x v="10"/>
    <x v="489"/>
    <x v="474"/>
    <x v="13"/>
    <x v="3"/>
    <x v="497"/>
    <x v="18"/>
    <n v="991.01"/>
    <n v="1"/>
    <x v="7"/>
    <n v="991.01"/>
    <n v="961.28"/>
    <n v="29.730000000000018"/>
    <x v="2"/>
    <x v="501"/>
    <x v="1"/>
    <s v="Jul"/>
  </r>
  <r>
    <s v="FLO-20250524-97128"/>
    <x v="7"/>
    <x v="490"/>
    <x v="475"/>
    <x v="9"/>
    <x v="15"/>
    <x v="498"/>
    <x v="9"/>
    <n v="5.25"/>
    <n v="266"/>
    <x v="2"/>
    <n v="1396.5"/>
    <n v="1047.3800000000001"/>
    <n v="349.11999999999989"/>
    <x v="6"/>
    <x v="502"/>
    <x v="1"/>
    <s v="May"/>
  </r>
  <r>
    <s v="COS-20250531-71554"/>
    <x v="8"/>
    <x v="491"/>
    <x v="476"/>
    <x v="24"/>
    <x v="12"/>
    <x v="499"/>
    <x v="1"/>
    <n v="284.57"/>
    <n v="6"/>
    <x v="0"/>
    <n v="1707.42"/>
    <n v="1622.05"/>
    <n v="85.370000000000118"/>
    <x v="3"/>
    <x v="503"/>
    <x v="1"/>
    <s v="May"/>
  </r>
  <r>
    <s v="COS-20240521-88612"/>
    <x v="8"/>
    <x v="492"/>
    <x v="477"/>
    <x v="43"/>
    <x v="11"/>
    <x v="500"/>
    <x v="4"/>
    <n v="4.49"/>
    <n v="185"/>
    <x v="3"/>
    <n v="830.65"/>
    <n v="830.65"/>
    <n v="0"/>
    <x v="7"/>
    <x v="504"/>
    <x v="0"/>
    <s v="May"/>
  </r>
  <r>
    <s v="THE-20240611-88719"/>
    <x v="9"/>
    <x v="493"/>
    <x v="478"/>
    <x v="15"/>
    <x v="6"/>
    <x v="501"/>
    <x v="12"/>
    <n v="1929.82"/>
    <n v="3"/>
    <x v="3"/>
    <n v="5789.46"/>
    <n v="5789.46"/>
    <n v="0"/>
    <x v="4"/>
    <x v="505"/>
    <x v="0"/>
    <s v="Jun"/>
  </r>
  <r>
    <s v="WAL-20250113-20541"/>
    <x v="10"/>
    <x v="494"/>
    <x v="479"/>
    <x v="5"/>
    <x v="19"/>
    <x v="502"/>
    <x v="20"/>
    <n v="1002.07"/>
    <n v="50"/>
    <x v="6"/>
    <n v="50103.5"/>
    <n v="40082.800000000003"/>
    <n v="10020.699999999997"/>
    <x v="4"/>
    <x v="506"/>
    <x v="1"/>
    <s v="Jan"/>
  </r>
  <r>
    <s v="FLO-20250206-86747"/>
    <x v="7"/>
    <x v="495"/>
    <x v="480"/>
    <x v="1"/>
    <x v="13"/>
    <x v="503"/>
    <x v="14"/>
    <n v="60.15"/>
    <n v="25"/>
    <x v="3"/>
    <n v="1503.75"/>
    <n v="1503.75"/>
    <n v="0"/>
    <x v="4"/>
    <x v="507"/>
    <x v="1"/>
    <s v="Feb"/>
  </r>
  <r>
    <s v="LOW-20240709-85410"/>
    <x v="1"/>
    <x v="496"/>
    <x v="481"/>
    <x v="20"/>
    <x v="0"/>
    <x v="504"/>
    <x v="16"/>
    <n v="288.39999999999998"/>
    <n v="8"/>
    <x v="5"/>
    <n v="2307.1999999999998"/>
    <n v="2076.48"/>
    <n v="230.7199999999998"/>
    <x v="1"/>
    <x v="508"/>
    <x v="0"/>
    <s v="Jul"/>
  </r>
  <r>
    <s v="THE-20250425-17921"/>
    <x v="9"/>
    <x v="497"/>
    <x v="482"/>
    <x v="52"/>
    <x v="18"/>
    <x v="505"/>
    <x v="2"/>
    <n v="107.83"/>
    <n v="4"/>
    <x v="3"/>
    <n v="431.32"/>
    <n v="431.32"/>
    <n v="0"/>
    <x v="6"/>
    <x v="509"/>
    <x v="1"/>
    <s v="Apr"/>
  </r>
  <r>
    <s v="HAR-20240511-92711"/>
    <x v="2"/>
    <x v="498"/>
    <x v="483"/>
    <x v="56"/>
    <x v="18"/>
    <x v="506"/>
    <x v="5"/>
    <n v="441.41"/>
    <n v="25"/>
    <x v="3"/>
    <n v="11035.25"/>
    <n v="11035.25"/>
    <n v="0"/>
    <x v="2"/>
    <x v="510"/>
    <x v="0"/>
    <s v="May"/>
  </r>
  <r>
    <s v="84-20240704-13646"/>
    <x v="6"/>
    <x v="499"/>
    <x v="484"/>
    <x v="3"/>
    <x v="17"/>
    <x v="507"/>
    <x v="12"/>
    <n v="2824.14"/>
    <n v="40"/>
    <x v="4"/>
    <n v="112965.6"/>
    <n v="92631.79"/>
    <n v="20333.810000000012"/>
    <x v="0"/>
    <x v="511"/>
    <x v="0"/>
    <s v="Jul"/>
  </r>
  <r>
    <s v="COS-20241223-31096"/>
    <x v="8"/>
    <x v="500"/>
    <x v="485"/>
    <x v="49"/>
    <x v="5"/>
    <x v="508"/>
    <x v="4"/>
    <n v="1069.6099999999999"/>
    <n v="3"/>
    <x v="14"/>
    <n v="3208.83"/>
    <n v="2952.12"/>
    <n v="256.71000000000004"/>
    <x v="4"/>
    <x v="512"/>
    <x v="0"/>
    <s v="Dec"/>
  </r>
  <r>
    <s v="ACE-20250209-82989"/>
    <x v="4"/>
    <x v="501"/>
    <x v="486"/>
    <x v="26"/>
    <x v="17"/>
    <x v="509"/>
    <x v="3"/>
    <n v="1115.44"/>
    <n v="30"/>
    <x v="3"/>
    <n v="33463.199999999997"/>
    <n v="33463.199999999997"/>
    <n v="0"/>
    <x v="3"/>
    <x v="513"/>
    <x v="1"/>
    <s v="Feb"/>
  </r>
  <r>
    <s v="FLO-20240930-95279"/>
    <x v="7"/>
    <x v="502"/>
    <x v="487"/>
    <x v="33"/>
    <x v="5"/>
    <x v="510"/>
    <x v="7"/>
    <n v="968.21"/>
    <n v="5"/>
    <x v="3"/>
    <n v="4841.05"/>
    <n v="4841.05"/>
    <n v="0"/>
    <x v="6"/>
    <x v="514"/>
    <x v="0"/>
    <s v="Sep"/>
  </r>
  <r>
    <s v="MEN-20250223-18836"/>
    <x v="5"/>
    <x v="503"/>
    <x v="488"/>
    <x v="3"/>
    <x v="14"/>
    <x v="511"/>
    <x v="17"/>
    <n v="246.26"/>
    <n v="75"/>
    <x v="3"/>
    <n v="18469.5"/>
    <n v="18469.5"/>
    <n v="0"/>
    <x v="3"/>
    <x v="515"/>
    <x v="1"/>
    <s v="Feb"/>
  </r>
  <r>
    <s v="ACE-20240621-16174"/>
    <x v="4"/>
    <x v="504"/>
    <x v="489"/>
    <x v="2"/>
    <x v="6"/>
    <x v="512"/>
    <x v="9"/>
    <n v="746.86"/>
    <n v="10"/>
    <x v="3"/>
    <n v="7468.6"/>
    <n v="7468.6"/>
    <n v="0"/>
    <x v="0"/>
    <x v="516"/>
    <x v="0"/>
    <s v="Jun"/>
  </r>
  <r>
    <s v="CON-20250521-12841"/>
    <x v="3"/>
    <x v="505"/>
    <x v="490"/>
    <x v="16"/>
    <x v="8"/>
    <x v="513"/>
    <x v="10"/>
    <n v="1130.74"/>
    <n v="12"/>
    <x v="3"/>
    <n v="13568.88"/>
    <n v="13568.88"/>
    <n v="0"/>
    <x v="3"/>
    <x v="517"/>
    <x v="1"/>
    <s v="May"/>
  </r>
  <r>
    <s v="FLO-20240628-34708"/>
    <x v="7"/>
    <x v="506"/>
    <x v="491"/>
    <x v="57"/>
    <x v="12"/>
    <x v="514"/>
    <x v="15"/>
    <n v="330.27"/>
    <n v="8"/>
    <x v="3"/>
    <n v="2642.16"/>
    <n v="2642.16"/>
    <n v="0"/>
    <x v="3"/>
    <x v="518"/>
    <x v="0"/>
    <s v="Jun"/>
  </r>
  <r>
    <s v="84-20240725-72998"/>
    <x v="6"/>
    <x v="8"/>
    <x v="8"/>
    <x v="8"/>
    <x v="9"/>
    <x v="515"/>
    <x v="3"/>
    <n v="933.08"/>
    <n v="4"/>
    <x v="3"/>
    <n v="3732.32"/>
    <n v="3732.32"/>
    <n v="0"/>
    <x v="4"/>
    <x v="519"/>
    <x v="0"/>
    <s v="Jul"/>
  </r>
  <r>
    <s v="FLO-20241130-62233"/>
    <x v="7"/>
    <x v="507"/>
    <x v="492"/>
    <x v="30"/>
    <x v="19"/>
    <x v="516"/>
    <x v="14"/>
    <n v="557.66"/>
    <n v="20"/>
    <x v="3"/>
    <n v="11153.2"/>
    <n v="11153.2"/>
    <n v="0"/>
    <x v="3"/>
    <x v="520"/>
    <x v="0"/>
    <s v="Nov"/>
  </r>
  <r>
    <s v="MEN-20240610-81703"/>
    <x v="5"/>
    <x v="508"/>
    <x v="493"/>
    <x v="38"/>
    <x v="4"/>
    <x v="517"/>
    <x v="14"/>
    <n v="784.58"/>
    <n v="1"/>
    <x v="3"/>
    <n v="784.58"/>
    <n v="784.58"/>
    <n v="0"/>
    <x v="2"/>
    <x v="521"/>
    <x v="0"/>
    <s v="Jun"/>
  </r>
  <r>
    <s v="THE-20250618-45167"/>
    <x v="9"/>
    <x v="509"/>
    <x v="494"/>
    <x v="59"/>
    <x v="6"/>
    <x v="518"/>
    <x v="13"/>
    <n v="66.8"/>
    <n v="15"/>
    <x v="5"/>
    <n v="1002"/>
    <n v="901.8"/>
    <n v="100.20000000000005"/>
    <x v="3"/>
    <x v="522"/>
    <x v="1"/>
    <s v="Jun"/>
  </r>
  <r>
    <s v="ACE-20250111-71968"/>
    <x v="4"/>
    <x v="510"/>
    <x v="495"/>
    <x v="47"/>
    <x v="2"/>
    <x v="519"/>
    <x v="20"/>
    <n v="1615.88"/>
    <n v="15"/>
    <x v="1"/>
    <n v="24238.2"/>
    <n v="20602.47"/>
    <n v="3635.7299999999996"/>
    <x v="4"/>
    <x v="523"/>
    <x v="1"/>
    <s v="Jan"/>
  </r>
  <r>
    <s v="84-20241117-75851"/>
    <x v="6"/>
    <x v="511"/>
    <x v="496"/>
    <x v="42"/>
    <x v="12"/>
    <x v="520"/>
    <x v="8"/>
    <n v="1246.33"/>
    <n v="1"/>
    <x v="9"/>
    <n v="1246.33"/>
    <n v="1221.4000000000001"/>
    <n v="24.929999999999836"/>
    <x v="6"/>
    <x v="524"/>
    <x v="0"/>
    <s v="Nov"/>
  </r>
  <r>
    <s v="MEN-20250103-87544"/>
    <x v="5"/>
    <x v="512"/>
    <x v="497"/>
    <x v="43"/>
    <x v="2"/>
    <x v="521"/>
    <x v="11"/>
    <n v="5.05"/>
    <n v="8"/>
    <x v="3"/>
    <n v="40.4"/>
    <n v="40.4"/>
    <n v="0"/>
    <x v="3"/>
    <x v="525"/>
    <x v="1"/>
    <s v="Jan"/>
  </r>
  <r>
    <s v="ACE-20250513-64231"/>
    <x v="4"/>
    <x v="513"/>
    <x v="498"/>
    <x v="19"/>
    <x v="0"/>
    <x v="522"/>
    <x v="21"/>
    <n v="735.33"/>
    <n v="100"/>
    <x v="3"/>
    <n v="73533"/>
    <n v="73533"/>
    <n v="0"/>
    <x v="4"/>
    <x v="526"/>
    <x v="1"/>
    <s v="May"/>
  </r>
  <r>
    <s v="CON-20250421-85210"/>
    <x v="3"/>
    <x v="514"/>
    <x v="457"/>
    <x v="2"/>
    <x v="1"/>
    <x v="523"/>
    <x v="21"/>
    <n v="574.9"/>
    <n v="2"/>
    <x v="3"/>
    <n v="1149.8"/>
    <n v="1149.8"/>
    <n v="0"/>
    <x v="3"/>
    <x v="527"/>
    <x v="1"/>
    <s v="Apr"/>
  </r>
  <r>
    <s v="THE-20240821-81643"/>
    <x v="9"/>
    <x v="515"/>
    <x v="499"/>
    <x v="19"/>
    <x v="19"/>
    <x v="524"/>
    <x v="20"/>
    <n v="1061.1400000000001"/>
    <n v="5"/>
    <x v="3"/>
    <n v="5305.7"/>
    <n v="5305.7"/>
    <n v="0"/>
    <x v="4"/>
    <x v="528"/>
    <x v="0"/>
    <s v="Aug"/>
  </r>
  <r>
    <s v="DO-20241021-70957"/>
    <x v="0"/>
    <x v="516"/>
    <x v="500"/>
    <x v="3"/>
    <x v="11"/>
    <x v="525"/>
    <x v="13"/>
    <n v="156.71"/>
    <n v="4"/>
    <x v="3"/>
    <n v="626.84"/>
    <n v="626.84"/>
    <n v="0"/>
    <x v="4"/>
    <x v="529"/>
    <x v="0"/>
    <s v="Oct"/>
  </r>
  <r>
    <s v="THE-20241028-18825"/>
    <x v="9"/>
    <x v="517"/>
    <x v="501"/>
    <x v="19"/>
    <x v="17"/>
    <x v="526"/>
    <x v="11"/>
    <n v="1775.42"/>
    <n v="3"/>
    <x v="3"/>
    <n v="5326.26"/>
    <n v="5326.26"/>
    <n v="0"/>
    <x v="6"/>
    <x v="530"/>
    <x v="0"/>
    <s v="Oct"/>
  </r>
  <r>
    <s v="THE-20240328-36065"/>
    <x v="9"/>
    <x v="518"/>
    <x v="502"/>
    <x v="58"/>
    <x v="15"/>
    <x v="527"/>
    <x v="10"/>
    <n v="2471.7199999999998"/>
    <n v="8"/>
    <x v="3"/>
    <n v="19773.759999999998"/>
    <n v="19773.759999999998"/>
    <n v="0"/>
    <x v="6"/>
    <x v="531"/>
    <x v="0"/>
    <s v="Mar"/>
  </r>
  <r>
    <s v="MEN-20240704-19266"/>
    <x v="5"/>
    <x v="519"/>
    <x v="503"/>
    <x v="54"/>
    <x v="13"/>
    <x v="528"/>
    <x v="15"/>
    <n v="5.91"/>
    <n v="244"/>
    <x v="6"/>
    <n v="1442.04"/>
    <n v="1153.6300000000001"/>
    <n v="288.40999999999985"/>
    <x v="0"/>
    <x v="532"/>
    <x v="0"/>
    <s v="Jul"/>
  </r>
  <r>
    <s v="84-20241112-17573"/>
    <x v="6"/>
    <x v="520"/>
    <x v="504"/>
    <x v="38"/>
    <x v="8"/>
    <x v="529"/>
    <x v="13"/>
    <n v="1080.29"/>
    <n v="25"/>
    <x v="0"/>
    <n v="27007.25"/>
    <n v="25656.89"/>
    <n v="1350.3600000000006"/>
    <x v="2"/>
    <x v="533"/>
    <x v="0"/>
    <s v="Nov"/>
  </r>
  <r>
    <s v="THE-20241008-52415"/>
    <x v="9"/>
    <x v="521"/>
    <x v="505"/>
    <x v="13"/>
    <x v="19"/>
    <x v="530"/>
    <x v="18"/>
    <n v="372.16"/>
    <n v="1"/>
    <x v="9"/>
    <n v="372.16"/>
    <n v="364.72"/>
    <n v="7.4399999999999977"/>
    <x v="4"/>
    <x v="534"/>
    <x v="0"/>
    <s v="Oct"/>
  </r>
  <r>
    <s v="THE-20240315-98674"/>
    <x v="9"/>
    <x v="522"/>
    <x v="506"/>
    <x v="16"/>
    <x v="19"/>
    <x v="531"/>
    <x v="0"/>
    <n v="1000.43"/>
    <n v="8"/>
    <x v="3"/>
    <n v="8003.44"/>
    <n v="8003.44"/>
    <n v="0"/>
    <x v="1"/>
    <x v="535"/>
    <x v="0"/>
    <s v="Mar"/>
  </r>
  <r>
    <s v="FLO-20240724-77999"/>
    <x v="7"/>
    <x v="523"/>
    <x v="507"/>
    <x v="14"/>
    <x v="12"/>
    <x v="532"/>
    <x v="15"/>
    <n v="278.02999999999997"/>
    <n v="4"/>
    <x v="0"/>
    <n v="1112.1199999999999"/>
    <n v="1056.51"/>
    <n v="55.6099999999999"/>
    <x v="1"/>
    <x v="536"/>
    <x v="0"/>
    <s v="Jul"/>
  </r>
  <r>
    <s v="CON-20250727-72643"/>
    <x v="3"/>
    <x v="524"/>
    <x v="508"/>
    <x v="45"/>
    <x v="20"/>
    <x v="533"/>
    <x v="8"/>
    <n v="96.67"/>
    <n v="15"/>
    <x v="3"/>
    <n v="1450.05"/>
    <n v="1450.05"/>
    <n v="0"/>
    <x v="2"/>
    <x v="537"/>
    <x v="1"/>
    <s v="Jul"/>
  </r>
  <r>
    <s v="FLO-20240523-89757"/>
    <x v="7"/>
    <x v="525"/>
    <x v="509"/>
    <x v="53"/>
    <x v="20"/>
    <x v="534"/>
    <x v="2"/>
    <n v="471.09"/>
    <n v="50"/>
    <x v="4"/>
    <n v="23554.5"/>
    <n v="19314.689999999999"/>
    <n v="4239.8100000000013"/>
    <x v="0"/>
    <x v="538"/>
    <x v="0"/>
    <s v="May"/>
  </r>
  <r>
    <s v="MEN-20250620-88334"/>
    <x v="5"/>
    <x v="526"/>
    <x v="510"/>
    <x v="53"/>
    <x v="14"/>
    <x v="535"/>
    <x v="3"/>
    <n v="861.48"/>
    <n v="8"/>
    <x v="3"/>
    <n v="6891.84"/>
    <n v="6891.84"/>
    <n v="0"/>
    <x v="5"/>
    <x v="539"/>
    <x v="1"/>
    <s v="Jun"/>
  </r>
  <r>
    <s v="THE-20250116-64223"/>
    <x v="9"/>
    <x v="527"/>
    <x v="511"/>
    <x v="48"/>
    <x v="3"/>
    <x v="536"/>
    <x v="0"/>
    <n v="128.08000000000001"/>
    <n v="4"/>
    <x v="0"/>
    <n v="512.32000000000005"/>
    <n v="486.7"/>
    <n v="25.620000000000061"/>
    <x v="4"/>
    <x v="540"/>
    <x v="1"/>
    <s v="Jan"/>
  </r>
  <r>
    <s v="FLO-20240728-10331"/>
    <x v="7"/>
    <x v="528"/>
    <x v="512"/>
    <x v="34"/>
    <x v="8"/>
    <x v="537"/>
    <x v="18"/>
    <n v="163.69999999999999"/>
    <n v="3"/>
    <x v="5"/>
    <n v="491.1"/>
    <n v="441.99"/>
    <n v="49.110000000000014"/>
    <x v="3"/>
    <x v="541"/>
    <x v="0"/>
    <s v="Jul"/>
  </r>
  <r>
    <s v="HAR-20240303-77908"/>
    <x v="2"/>
    <x v="529"/>
    <x v="83"/>
    <x v="3"/>
    <x v="9"/>
    <x v="538"/>
    <x v="3"/>
    <n v="328.65"/>
    <n v="2"/>
    <x v="3"/>
    <n v="657.3"/>
    <n v="657.3"/>
    <n v="0"/>
    <x v="7"/>
    <x v="542"/>
    <x v="0"/>
    <s v="Mar"/>
  </r>
  <r>
    <s v="COS-20240831-13329"/>
    <x v="8"/>
    <x v="530"/>
    <x v="513"/>
    <x v="44"/>
    <x v="18"/>
    <x v="539"/>
    <x v="15"/>
    <n v="228.48"/>
    <n v="8"/>
    <x v="12"/>
    <n v="1827.84"/>
    <n v="1608.5"/>
    <n v="219.33999999999992"/>
    <x v="0"/>
    <x v="543"/>
    <x v="0"/>
    <s v="Aug"/>
  </r>
  <r>
    <s v="THE-20250728-59966"/>
    <x v="9"/>
    <x v="531"/>
    <x v="514"/>
    <x v="12"/>
    <x v="19"/>
    <x v="540"/>
    <x v="9"/>
    <n v="57.58"/>
    <n v="50"/>
    <x v="3"/>
    <n v="2879"/>
    <n v="2879"/>
    <n v="0"/>
    <x v="4"/>
    <x v="544"/>
    <x v="1"/>
    <s v="Jul"/>
  </r>
  <r>
    <s v="DO-20241025-66685"/>
    <x v="0"/>
    <x v="532"/>
    <x v="515"/>
    <x v="58"/>
    <x v="10"/>
    <x v="541"/>
    <x v="10"/>
    <n v="1491.37"/>
    <n v="20"/>
    <x v="3"/>
    <n v="29827.4"/>
    <n v="29827.4"/>
    <n v="0"/>
    <x v="5"/>
    <x v="545"/>
    <x v="0"/>
    <s v="Oct"/>
  </r>
  <r>
    <s v="84-20250117-61645"/>
    <x v="6"/>
    <x v="533"/>
    <x v="516"/>
    <x v="31"/>
    <x v="16"/>
    <x v="542"/>
    <x v="19"/>
    <n v="1120.24"/>
    <n v="12"/>
    <x v="13"/>
    <n v="13442.88"/>
    <n v="11695.31"/>
    <n v="1747.5699999999997"/>
    <x v="1"/>
    <x v="546"/>
    <x v="1"/>
    <s v="Jan"/>
  </r>
  <r>
    <s v="CON-20240520-78914"/>
    <x v="11"/>
    <x v="534"/>
    <x v="517"/>
    <x v="16"/>
    <x v="19"/>
    <x v="543"/>
    <x v="18"/>
    <n v="454.79"/>
    <n v="6"/>
    <x v="0"/>
    <n v="2728.74"/>
    <n v="2592.3000000000002"/>
    <n v="136.4399999999996"/>
    <x v="1"/>
    <x v="547"/>
    <x v="0"/>
    <s v="May"/>
  </r>
  <r>
    <s v="LOW-20250209-91470"/>
    <x v="1"/>
    <x v="535"/>
    <x v="518"/>
    <x v="53"/>
    <x v="9"/>
    <x v="544"/>
    <x v="18"/>
    <n v="905.67"/>
    <n v="10"/>
    <x v="5"/>
    <n v="9056.7000000000007"/>
    <n v="8151.03"/>
    <n v="905.67000000000098"/>
    <x v="3"/>
    <x v="548"/>
    <x v="1"/>
    <s v="Feb"/>
  </r>
  <r>
    <s v="THE-20240615-76366"/>
    <x v="9"/>
    <x v="536"/>
    <x v="519"/>
    <x v="42"/>
    <x v="13"/>
    <x v="545"/>
    <x v="13"/>
    <n v="2285.87"/>
    <n v="12"/>
    <x v="1"/>
    <n v="27430.44"/>
    <n v="23315.87"/>
    <n v="4114.57"/>
    <x v="1"/>
    <x v="549"/>
    <x v="0"/>
    <s v="Jun"/>
  </r>
  <r>
    <s v="THE-20240914-12046"/>
    <x v="9"/>
    <x v="537"/>
    <x v="520"/>
    <x v="27"/>
    <x v="13"/>
    <x v="546"/>
    <x v="8"/>
    <n v="300.16000000000003"/>
    <n v="25"/>
    <x v="5"/>
    <n v="7504"/>
    <n v="6753.6"/>
    <n v="750.39999999999964"/>
    <x v="0"/>
    <x v="550"/>
    <x v="0"/>
    <s v="Sep"/>
  </r>
  <r>
    <s v="DO-20240903-51142"/>
    <x v="0"/>
    <x v="538"/>
    <x v="521"/>
    <x v="12"/>
    <x v="19"/>
    <x v="547"/>
    <x v="7"/>
    <n v="4241.13"/>
    <n v="4"/>
    <x v="3"/>
    <n v="16964.52"/>
    <n v="16964.52"/>
    <n v="0"/>
    <x v="6"/>
    <x v="551"/>
    <x v="0"/>
    <s v="Sep"/>
  </r>
  <r>
    <s v="LOW-20240226-77001"/>
    <x v="1"/>
    <x v="539"/>
    <x v="522"/>
    <x v="54"/>
    <x v="20"/>
    <x v="548"/>
    <x v="0"/>
    <n v="85.27"/>
    <n v="1"/>
    <x v="9"/>
    <n v="85.27"/>
    <n v="83.56"/>
    <n v="1.7099999999999937"/>
    <x v="2"/>
    <x v="552"/>
    <x v="0"/>
    <s v="Feb"/>
  </r>
  <r>
    <s v="FLO-20240516-90449"/>
    <x v="7"/>
    <x v="540"/>
    <x v="523"/>
    <x v="28"/>
    <x v="18"/>
    <x v="549"/>
    <x v="16"/>
    <n v="1263.1199999999999"/>
    <n v="8"/>
    <x v="0"/>
    <n v="10104.959999999999"/>
    <n v="9599.7099999999991"/>
    <n v="505.25"/>
    <x v="7"/>
    <x v="553"/>
    <x v="0"/>
    <s v="May"/>
  </r>
  <r>
    <s v="84-20250711-93446"/>
    <x v="6"/>
    <x v="541"/>
    <x v="524"/>
    <x v="47"/>
    <x v="4"/>
    <x v="550"/>
    <x v="7"/>
    <n v="294.63"/>
    <n v="75"/>
    <x v="2"/>
    <n v="22097.25"/>
    <n v="16572.939999999999"/>
    <n v="5524.3100000000013"/>
    <x v="1"/>
    <x v="554"/>
    <x v="1"/>
    <s v="Jul"/>
  </r>
  <r>
    <s v="THE-20250609-48131"/>
    <x v="11"/>
    <x v="542"/>
    <x v="525"/>
    <x v="43"/>
    <x v="1"/>
    <x v="551"/>
    <x v="8"/>
    <n v="2939.96"/>
    <n v="4"/>
    <x v="7"/>
    <n v="11759.84"/>
    <n v="11407.04"/>
    <n v="352.79999999999927"/>
    <x v="6"/>
    <x v="555"/>
    <x v="1"/>
    <s v="Jun"/>
  </r>
  <r>
    <s v="DO-20241017-89761"/>
    <x v="0"/>
    <x v="543"/>
    <x v="526"/>
    <x v="49"/>
    <x v="5"/>
    <x v="552"/>
    <x v="16"/>
    <n v="13.28"/>
    <n v="5"/>
    <x v="7"/>
    <n v="66.400000000000006"/>
    <n v="64.41"/>
    <n v="1.9900000000000091"/>
    <x v="4"/>
    <x v="556"/>
    <x v="0"/>
    <s v="Oct"/>
  </r>
  <r>
    <s v="84-20240329-21649"/>
    <x v="6"/>
    <x v="544"/>
    <x v="527"/>
    <x v="3"/>
    <x v="2"/>
    <x v="553"/>
    <x v="5"/>
    <n v="248.53"/>
    <n v="5"/>
    <x v="3"/>
    <n v="1242.6500000000001"/>
    <n v="1242.6500000000001"/>
    <n v="0"/>
    <x v="2"/>
    <x v="557"/>
    <x v="0"/>
    <s v="Mar"/>
  </r>
  <r>
    <s v="FLO-20250209-33147"/>
    <x v="7"/>
    <x v="545"/>
    <x v="528"/>
    <x v="6"/>
    <x v="0"/>
    <x v="554"/>
    <x v="6"/>
    <n v="340.86"/>
    <n v="8"/>
    <x v="3"/>
    <n v="2726.88"/>
    <n v="2726.88"/>
    <n v="0"/>
    <x v="3"/>
    <x v="558"/>
    <x v="1"/>
    <s v="Feb"/>
  </r>
  <r>
    <s v="84-20250407-75763"/>
    <x v="6"/>
    <x v="8"/>
    <x v="8"/>
    <x v="8"/>
    <x v="8"/>
    <x v="555"/>
    <x v="8"/>
    <n v="325.35000000000002"/>
    <n v="2"/>
    <x v="0"/>
    <n v="650.70000000000005"/>
    <n v="618.16"/>
    <n v="32.540000000000077"/>
    <x v="5"/>
    <x v="559"/>
    <x v="1"/>
    <s v="Apr"/>
  </r>
  <r>
    <s v="HAR-20240830-89424"/>
    <x v="2"/>
    <x v="546"/>
    <x v="529"/>
    <x v="13"/>
    <x v="18"/>
    <x v="556"/>
    <x v="4"/>
    <n v="251.2"/>
    <n v="1"/>
    <x v="3"/>
    <n v="251.2"/>
    <n v="251.2"/>
    <n v="0"/>
    <x v="4"/>
    <x v="560"/>
    <x v="0"/>
    <s v="Aug"/>
  </r>
  <r>
    <s v="COS-20240530-18763"/>
    <x v="8"/>
    <x v="547"/>
    <x v="530"/>
    <x v="31"/>
    <x v="2"/>
    <x v="557"/>
    <x v="7"/>
    <n v="386.98"/>
    <n v="12"/>
    <x v="3"/>
    <n v="4643.76"/>
    <n v="4643.76"/>
    <n v="0"/>
    <x v="4"/>
    <x v="561"/>
    <x v="0"/>
    <s v="May"/>
  </r>
  <r>
    <s v="LOW-20241009-29054"/>
    <x v="1"/>
    <x v="548"/>
    <x v="531"/>
    <x v="3"/>
    <x v="3"/>
    <x v="558"/>
    <x v="21"/>
    <n v="2809.55"/>
    <n v="75"/>
    <x v="16"/>
    <n v="210716.25"/>
    <n v="164358.68"/>
    <n v="46357.570000000007"/>
    <x v="6"/>
    <x v="562"/>
    <x v="0"/>
    <s v="Oct"/>
  </r>
  <r>
    <s v="MEN-20241226-54594"/>
    <x v="11"/>
    <x v="549"/>
    <x v="532"/>
    <x v="16"/>
    <x v="8"/>
    <x v="559"/>
    <x v="18"/>
    <n v="1093.0999999999999"/>
    <n v="10"/>
    <x v="1"/>
    <n v="10931"/>
    <n v="9291.35"/>
    <n v="1639.6499999999996"/>
    <x v="6"/>
    <x v="563"/>
    <x v="0"/>
    <s v="Dec"/>
  </r>
  <r>
    <s v="ACE-20240323-53773"/>
    <x v="4"/>
    <x v="550"/>
    <x v="533"/>
    <x v="40"/>
    <x v="2"/>
    <x v="560"/>
    <x v="16"/>
    <n v="658.27"/>
    <n v="1"/>
    <x v="0"/>
    <n v="658.27"/>
    <n v="625.36"/>
    <n v="32.909999999999968"/>
    <x v="2"/>
    <x v="564"/>
    <x v="0"/>
    <s v="Mar"/>
  </r>
  <r>
    <s v="THE-20240317-97394"/>
    <x v="9"/>
    <x v="551"/>
    <x v="534"/>
    <x v="46"/>
    <x v="0"/>
    <x v="561"/>
    <x v="21"/>
    <n v="522.4"/>
    <n v="25"/>
    <x v="0"/>
    <n v="13060"/>
    <n v="12407"/>
    <n v="653"/>
    <x v="1"/>
    <x v="565"/>
    <x v="0"/>
    <s v="Mar"/>
  </r>
  <r>
    <s v="COS-20250525-58412"/>
    <x v="8"/>
    <x v="552"/>
    <x v="535"/>
    <x v="35"/>
    <x v="7"/>
    <x v="562"/>
    <x v="20"/>
    <n v="633.20000000000005"/>
    <n v="1"/>
    <x v="3"/>
    <n v="633.20000000000005"/>
    <n v="633.20000000000005"/>
    <n v="0"/>
    <x v="3"/>
    <x v="566"/>
    <x v="1"/>
    <s v="May"/>
  </r>
  <r>
    <s v="COS-20250725-91177"/>
    <x v="8"/>
    <x v="553"/>
    <x v="536"/>
    <x v="17"/>
    <x v="18"/>
    <x v="563"/>
    <x v="12"/>
    <n v="348.19"/>
    <n v="5"/>
    <x v="5"/>
    <n v="1740.95"/>
    <n v="1566.86"/>
    <n v="174.09000000000015"/>
    <x v="6"/>
    <x v="567"/>
    <x v="1"/>
    <s v="Jul"/>
  </r>
  <r>
    <s v="DO-20250317-64535"/>
    <x v="0"/>
    <x v="554"/>
    <x v="537"/>
    <x v="0"/>
    <x v="12"/>
    <x v="564"/>
    <x v="18"/>
    <n v="109.94"/>
    <n v="12"/>
    <x v="1"/>
    <n v="1319.28"/>
    <n v="1121.3900000000001"/>
    <n v="197.88999999999987"/>
    <x v="4"/>
    <x v="568"/>
    <x v="1"/>
    <s v="Mar"/>
  </r>
  <r>
    <s v="DO-20241021-97271"/>
    <x v="0"/>
    <x v="555"/>
    <x v="538"/>
    <x v="58"/>
    <x v="20"/>
    <x v="565"/>
    <x v="4"/>
    <n v="45.62"/>
    <n v="10"/>
    <x v="1"/>
    <n v="456.2"/>
    <n v="387.77"/>
    <n v="68.430000000000007"/>
    <x v="2"/>
    <x v="569"/>
    <x v="0"/>
    <s v="Oct"/>
  </r>
  <r>
    <s v="THE-20250418-45623"/>
    <x v="9"/>
    <x v="556"/>
    <x v="539"/>
    <x v="54"/>
    <x v="18"/>
    <x v="566"/>
    <x v="6"/>
    <n v="605.9"/>
    <n v="15"/>
    <x v="1"/>
    <n v="9088.5"/>
    <n v="7725.22"/>
    <n v="1363.2799999999997"/>
    <x v="6"/>
    <x v="570"/>
    <x v="1"/>
    <s v="Apr"/>
  </r>
  <r>
    <s v="DO-20250317-26931"/>
    <x v="0"/>
    <x v="557"/>
    <x v="540"/>
    <x v="3"/>
    <x v="4"/>
    <x v="567"/>
    <x v="9"/>
    <n v="101.23"/>
    <n v="5"/>
    <x v="8"/>
    <n v="506.15"/>
    <n v="470.72"/>
    <n v="35.42999999999995"/>
    <x v="4"/>
    <x v="571"/>
    <x v="1"/>
    <s v="Mar"/>
  </r>
  <r>
    <s v="HAR-20240822-90726"/>
    <x v="2"/>
    <x v="558"/>
    <x v="541"/>
    <x v="7"/>
    <x v="2"/>
    <x v="568"/>
    <x v="4"/>
    <n v="1607.09"/>
    <n v="2"/>
    <x v="3"/>
    <n v="3214.18"/>
    <n v="3214.18"/>
    <n v="0"/>
    <x v="1"/>
    <x v="572"/>
    <x v="0"/>
    <s v="Aug"/>
  </r>
  <r>
    <s v="COS-20250209-99606"/>
    <x v="8"/>
    <x v="559"/>
    <x v="542"/>
    <x v="1"/>
    <x v="19"/>
    <x v="569"/>
    <x v="12"/>
    <n v="5"/>
    <n v="291"/>
    <x v="3"/>
    <n v="1455"/>
    <n v="1455"/>
    <n v="0"/>
    <x v="2"/>
    <x v="573"/>
    <x v="1"/>
    <s v="Feb"/>
  </r>
  <r>
    <s v="84-20250119-59131"/>
    <x v="6"/>
    <x v="560"/>
    <x v="543"/>
    <x v="38"/>
    <x v="15"/>
    <x v="570"/>
    <x v="11"/>
    <n v="292.91000000000003"/>
    <n v="40"/>
    <x v="1"/>
    <n v="11716.4"/>
    <n v="9958.94"/>
    <n v="1757.4599999999991"/>
    <x v="5"/>
    <x v="574"/>
    <x v="1"/>
    <s v="Jan"/>
  </r>
  <r>
    <s v="FLO-20241116-73493"/>
    <x v="7"/>
    <x v="561"/>
    <x v="544"/>
    <x v="0"/>
    <x v="16"/>
    <x v="571"/>
    <x v="14"/>
    <n v="697.62"/>
    <n v="20"/>
    <x v="3"/>
    <n v="13952.4"/>
    <n v="13952.4"/>
    <n v="0"/>
    <x v="5"/>
    <x v="575"/>
    <x v="0"/>
    <s v="Nov"/>
  </r>
  <r>
    <s v="THE-20250727-38741"/>
    <x v="9"/>
    <x v="562"/>
    <x v="545"/>
    <x v="10"/>
    <x v="1"/>
    <x v="572"/>
    <x v="13"/>
    <n v="1234.6400000000001"/>
    <n v="1"/>
    <x v="3"/>
    <n v="1234.6400000000001"/>
    <n v="1234.6400000000001"/>
    <n v="0"/>
    <x v="5"/>
    <x v="576"/>
    <x v="1"/>
    <s v="Jul"/>
  </r>
  <r>
    <s v="LOW-20250121-60385"/>
    <x v="1"/>
    <x v="563"/>
    <x v="546"/>
    <x v="14"/>
    <x v="1"/>
    <x v="573"/>
    <x v="17"/>
    <n v="253.21"/>
    <n v="2"/>
    <x v="3"/>
    <n v="506.42"/>
    <n v="506.42"/>
    <n v="0"/>
    <x v="0"/>
    <x v="577"/>
    <x v="1"/>
    <s v="Jan"/>
  </r>
  <r>
    <s v="MEN-20241019-85882"/>
    <x v="5"/>
    <x v="564"/>
    <x v="547"/>
    <x v="20"/>
    <x v="7"/>
    <x v="574"/>
    <x v="6"/>
    <n v="132.56"/>
    <n v="1"/>
    <x v="3"/>
    <n v="132.56"/>
    <n v="132.56"/>
    <n v="0"/>
    <x v="3"/>
    <x v="578"/>
    <x v="0"/>
    <s v="Oct"/>
  </r>
  <r>
    <s v="MEN-20250405-69709"/>
    <x v="5"/>
    <x v="565"/>
    <x v="548"/>
    <x v="3"/>
    <x v="5"/>
    <x v="575"/>
    <x v="2"/>
    <n v="220.92"/>
    <n v="6"/>
    <x v="5"/>
    <n v="1325.52"/>
    <n v="1192.97"/>
    <n v="132.54999999999995"/>
    <x v="4"/>
    <x v="579"/>
    <x v="1"/>
    <s v="Apr"/>
  </r>
  <r>
    <s v="WAL-20241030-65110"/>
    <x v="10"/>
    <x v="566"/>
    <x v="549"/>
    <x v="10"/>
    <x v="6"/>
    <x v="576"/>
    <x v="2"/>
    <n v="1097.99"/>
    <n v="5"/>
    <x v="0"/>
    <n v="5489.95"/>
    <n v="5215.45"/>
    <n v="274.5"/>
    <x v="2"/>
    <x v="580"/>
    <x v="0"/>
    <s v="Oct"/>
  </r>
  <r>
    <s v="THE-20241110-46681"/>
    <x v="9"/>
    <x v="567"/>
    <x v="550"/>
    <x v="57"/>
    <x v="19"/>
    <x v="577"/>
    <x v="20"/>
    <n v="767.67"/>
    <n v="4"/>
    <x v="3"/>
    <n v="3070.68"/>
    <n v="3070.68"/>
    <n v="0"/>
    <x v="3"/>
    <x v="581"/>
    <x v="0"/>
    <s v="Nov"/>
  </r>
  <r>
    <s v="CON-20240731-77193"/>
    <x v="3"/>
    <x v="568"/>
    <x v="551"/>
    <x v="46"/>
    <x v="15"/>
    <x v="578"/>
    <x v="2"/>
    <n v="312.37"/>
    <n v="3"/>
    <x v="3"/>
    <n v="937.11"/>
    <n v="937.11"/>
    <n v="0"/>
    <x v="1"/>
    <x v="582"/>
    <x v="0"/>
    <s v="Jul"/>
  </r>
  <r>
    <s v="DO-20250221-38977"/>
    <x v="0"/>
    <x v="569"/>
    <x v="552"/>
    <x v="47"/>
    <x v="1"/>
    <x v="579"/>
    <x v="11"/>
    <n v="622.77"/>
    <n v="8"/>
    <x v="3"/>
    <n v="4982.16"/>
    <n v="4982.16"/>
    <n v="0"/>
    <x v="5"/>
    <x v="583"/>
    <x v="1"/>
    <s v="Feb"/>
  </r>
  <r>
    <s v="ACE-20250311-53402"/>
    <x v="4"/>
    <x v="570"/>
    <x v="553"/>
    <x v="54"/>
    <x v="1"/>
    <x v="580"/>
    <x v="2"/>
    <n v="523.04999999999995"/>
    <n v="3"/>
    <x v="0"/>
    <n v="1569.15"/>
    <n v="1490.69"/>
    <n v="78.460000000000036"/>
    <x v="1"/>
    <x v="584"/>
    <x v="1"/>
    <s v="Mar"/>
  </r>
  <r>
    <s v="MEN-20250709-98198"/>
    <x v="5"/>
    <x v="571"/>
    <x v="181"/>
    <x v="12"/>
    <x v="8"/>
    <x v="581"/>
    <x v="6"/>
    <n v="652.48"/>
    <n v="60"/>
    <x v="2"/>
    <n v="39148.800000000003"/>
    <n v="29361.599999999999"/>
    <n v="9787.2000000000044"/>
    <x v="7"/>
    <x v="585"/>
    <x v="1"/>
    <s v="Jul"/>
  </r>
  <r>
    <s v="CON-20250728-63962"/>
    <x v="3"/>
    <x v="572"/>
    <x v="554"/>
    <x v="5"/>
    <x v="20"/>
    <x v="582"/>
    <x v="19"/>
    <n v="213.03"/>
    <n v="8"/>
    <x v="3"/>
    <n v="1704.24"/>
    <n v="1704.24"/>
    <n v="0"/>
    <x v="1"/>
    <x v="586"/>
    <x v="1"/>
    <s v="Jul"/>
  </r>
  <r>
    <s v="HAR-20250516-87576"/>
    <x v="2"/>
    <x v="573"/>
    <x v="555"/>
    <x v="34"/>
    <x v="20"/>
    <x v="583"/>
    <x v="10"/>
    <n v="249.02"/>
    <n v="25"/>
    <x v="5"/>
    <n v="6225.5"/>
    <n v="5602.95"/>
    <n v="622.55000000000018"/>
    <x v="2"/>
    <x v="587"/>
    <x v="1"/>
    <s v="May"/>
  </r>
  <r>
    <s v="WAL-20250311-92124"/>
    <x v="10"/>
    <x v="574"/>
    <x v="556"/>
    <x v="51"/>
    <x v="12"/>
    <x v="584"/>
    <x v="5"/>
    <n v="4.95"/>
    <n v="183"/>
    <x v="1"/>
    <n v="905.85"/>
    <n v="769.97"/>
    <n v="135.88"/>
    <x v="4"/>
    <x v="588"/>
    <x v="1"/>
    <s v="Mar"/>
  </r>
  <r>
    <s v="DO-20240226-41329"/>
    <x v="0"/>
    <x v="575"/>
    <x v="557"/>
    <x v="26"/>
    <x v="8"/>
    <x v="585"/>
    <x v="8"/>
    <n v="1.17"/>
    <n v="164"/>
    <x v="2"/>
    <n v="191.88"/>
    <n v="143.91"/>
    <n v="47.97"/>
    <x v="6"/>
    <x v="589"/>
    <x v="0"/>
    <s v="Feb"/>
  </r>
  <r>
    <s v="THE-20250205-83780"/>
    <x v="9"/>
    <x v="576"/>
    <x v="558"/>
    <x v="48"/>
    <x v="16"/>
    <x v="586"/>
    <x v="16"/>
    <n v="23.54"/>
    <n v="1"/>
    <x v="9"/>
    <n v="23.54"/>
    <n v="23.07"/>
    <n v="0.46999999999999886"/>
    <x v="4"/>
    <x v="590"/>
    <x v="1"/>
    <s v="Feb"/>
  </r>
  <r>
    <s v="DO-20250221-50091"/>
    <x v="0"/>
    <x v="577"/>
    <x v="559"/>
    <x v="13"/>
    <x v="4"/>
    <x v="587"/>
    <x v="20"/>
    <n v="787.03"/>
    <n v="3"/>
    <x v="0"/>
    <n v="2361.09"/>
    <n v="2243.04"/>
    <n v="118.05000000000018"/>
    <x v="6"/>
    <x v="591"/>
    <x v="1"/>
    <s v="Feb"/>
  </r>
  <r>
    <s v="LOW-20250722-95717"/>
    <x v="1"/>
    <x v="578"/>
    <x v="560"/>
    <x v="5"/>
    <x v="17"/>
    <x v="588"/>
    <x v="6"/>
    <n v="246.18"/>
    <n v="2"/>
    <x v="3"/>
    <n v="492.36"/>
    <n v="492.36"/>
    <n v="0"/>
    <x v="4"/>
    <x v="592"/>
    <x v="1"/>
    <s v="Jul"/>
  </r>
  <r>
    <s v="DO-20240507-64660"/>
    <x v="0"/>
    <x v="8"/>
    <x v="8"/>
    <x v="8"/>
    <x v="15"/>
    <x v="589"/>
    <x v="9"/>
    <n v="1032.56"/>
    <n v="25"/>
    <x v="3"/>
    <n v="25814"/>
    <n v="25814"/>
    <n v="0"/>
    <x v="4"/>
    <x v="593"/>
    <x v="0"/>
    <s v="May"/>
  </r>
  <r>
    <s v="THE-20240718-93931"/>
    <x v="9"/>
    <x v="579"/>
    <x v="561"/>
    <x v="36"/>
    <x v="13"/>
    <x v="590"/>
    <x v="21"/>
    <n v="219.13"/>
    <n v="8"/>
    <x v="13"/>
    <n v="1753.04"/>
    <n v="1525.14"/>
    <n v="227.89999999999986"/>
    <x v="4"/>
    <x v="594"/>
    <x v="0"/>
    <s v="Jul"/>
  </r>
  <r>
    <s v="WAL-20250219-80103"/>
    <x v="10"/>
    <x v="580"/>
    <x v="562"/>
    <x v="24"/>
    <x v="18"/>
    <x v="591"/>
    <x v="7"/>
    <n v="1291.76"/>
    <n v="6"/>
    <x v="5"/>
    <n v="7750.56"/>
    <n v="6975.5"/>
    <n v="775.0600000000004"/>
    <x v="4"/>
    <x v="595"/>
    <x v="1"/>
    <s v="Feb"/>
  </r>
  <r>
    <s v="DO-20250306-91122"/>
    <x v="0"/>
    <x v="581"/>
    <x v="563"/>
    <x v="22"/>
    <x v="3"/>
    <x v="592"/>
    <x v="1"/>
    <n v="1235.06"/>
    <n v="1"/>
    <x v="3"/>
    <n v="1235.06"/>
    <n v="1235.06"/>
    <n v="0"/>
    <x v="2"/>
    <x v="596"/>
    <x v="1"/>
    <s v="Mar"/>
  </r>
  <r>
    <s v="84-20250524-90743"/>
    <x v="6"/>
    <x v="582"/>
    <x v="564"/>
    <x v="56"/>
    <x v="17"/>
    <x v="593"/>
    <x v="5"/>
    <n v="3429.36"/>
    <n v="15"/>
    <x v="5"/>
    <n v="51440.4"/>
    <n v="46296.36"/>
    <n v="5144.0400000000009"/>
    <x v="7"/>
    <x v="597"/>
    <x v="1"/>
    <s v="May"/>
  </r>
  <r>
    <s v="HAR-20250503-54764"/>
    <x v="2"/>
    <x v="583"/>
    <x v="565"/>
    <x v="59"/>
    <x v="6"/>
    <x v="594"/>
    <x v="10"/>
    <n v="215.98"/>
    <n v="20"/>
    <x v="3"/>
    <n v="4319.6000000000004"/>
    <n v="4319.6000000000004"/>
    <n v="0"/>
    <x v="5"/>
    <x v="598"/>
    <x v="1"/>
    <s v="May"/>
  </r>
  <r>
    <s v="THE-20250613-82086"/>
    <x v="9"/>
    <x v="584"/>
    <x v="566"/>
    <x v="55"/>
    <x v="6"/>
    <x v="595"/>
    <x v="1"/>
    <n v="224.53"/>
    <n v="15"/>
    <x v="3"/>
    <n v="3367.95"/>
    <n v="3367.95"/>
    <n v="0"/>
    <x v="3"/>
    <x v="599"/>
    <x v="1"/>
    <s v="Jun"/>
  </r>
  <r>
    <s v="ACE-20241220-90341"/>
    <x v="4"/>
    <x v="585"/>
    <x v="567"/>
    <x v="56"/>
    <x v="4"/>
    <x v="596"/>
    <x v="15"/>
    <n v="180.73"/>
    <n v="25"/>
    <x v="1"/>
    <n v="4518.25"/>
    <n v="3840.51"/>
    <n v="677.73999999999978"/>
    <x v="1"/>
    <x v="600"/>
    <x v="0"/>
    <s v="Dec"/>
  </r>
  <r>
    <s v="THE-20241108-50438"/>
    <x v="9"/>
    <x v="586"/>
    <x v="568"/>
    <x v="3"/>
    <x v="15"/>
    <x v="597"/>
    <x v="11"/>
    <n v="628.6"/>
    <n v="25"/>
    <x v="10"/>
    <n v="15715"/>
    <n v="13043.45"/>
    <n v="2671.5499999999993"/>
    <x v="2"/>
    <x v="601"/>
    <x v="0"/>
    <s v="Nov"/>
  </r>
  <r>
    <s v="ACE-20250414-19646"/>
    <x v="4"/>
    <x v="8"/>
    <x v="8"/>
    <x v="8"/>
    <x v="5"/>
    <x v="598"/>
    <x v="12"/>
    <n v="855.22"/>
    <n v="20"/>
    <x v="6"/>
    <n v="17104.400000000001"/>
    <n v="13683.52"/>
    <n v="3420.880000000001"/>
    <x v="3"/>
    <x v="602"/>
    <x v="1"/>
    <s v="Apr"/>
  </r>
  <r>
    <s v="84-20240421-69234"/>
    <x v="6"/>
    <x v="8"/>
    <x v="8"/>
    <x v="8"/>
    <x v="8"/>
    <x v="599"/>
    <x v="1"/>
    <n v="753.6"/>
    <n v="1"/>
    <x v="3"/>
    <n v="753.6"/>
    <n v="753.6"/>
    <n v="0"/>
    <x v="5"/>
    <x v="603"/>
    <x v="0"/>
    <s v="Apr"/>
  </r>
  <r>
    <s v="THE-20241219-14180"/>
    <x v="9"/>
    <x v="587"/>
    <x v="569"/>
    <x v="56"/>
    <x v="20"/>
    <x v="600"/>
    <x v="7"/>
    <n v="4.57"/>
    <n v="236"/>
    <x v="3"/>
    <n v="1078.52"/>
    <n v="1078.52"/>
    <n v="0"/>
    <x v="4"/>
    <x v="604"/>
    <x v="0"/>
    <s v="Dec"/>
  </r>
  <r>
    <s v="THE-20241028-23381"/>
    <x v="11"/>
    <x v="588"/>
    <x v="570"/>
    <x v="25"/>
    <x v="16"/>
    <x v="601"/>
    <x v="15"/>
    <n v="99.02"/>
    <n v="5"/>
    <x v="3"/>
    <n v="495.1"/>
    <n v="495.1"/>
    <n v="0"/>
    <x v="7"/>
    <x v="605"/>
    <x v="0"/>
    <s v="Oct"/>
  </r>
  <r>
    <s v="THE-20250314-56561"/>
    <x v="9"/>
    <x v="589"/>
    <x v="571"/>
    <x v="35"/>
    <x v="13"/>
    <x v="602"/>
    <x v="6"/>
    <n v="21.26"/>
    <n v="8"/>
    <x v="0"/>
    <n v="170.08"/>
    <n v="161.58000000000001"/>
    <n v="8.5"/>
    <x v="0"/>
    <x v="606"/>
    <x v="1"/>
    <s v="Mar"/>
  </r>
  <r>
    <s v="HAR-20250217-42607"/>
    <x v="2"/>
    <x v="590"/>
    <x v="572"/>
    <x v="6"/>
    <x v="7"/>
    <x v="603"/>
    <x v="10"/>
    <n v="541.94000000000005"/>
    <n v="12"/>
    <x v="1"/>
    <n v="6503.28"/>
    <n v="5527.79"/>
    <n v="975.48999999999978"/>
    <x v="6"/>
    <x v="607"/>
    <x v="1"/>
    <s v="Feb"/>
  </r>
  <r>
    <s v="LOW-20250314-82577"/>
    <x v="1"/>
    <x v="591"/>
    <x v="95"/>
    <x v="53"/>
    <x v="1"/>
    <x v="604"/>
    <x v="6"/>
    <n v="547.02"/>
    <n v="4"/>
    <x v="3"/>
    <n v="2188.08"/>
    <n v="2188.08"/>
    <n v="0"/>
    <x v="3"/>
    <x v="608"/>
    <x v="1"/>
    <s v="Mar"/>
  </r>
  <r>
    <s v="HAR-20250104-26920"/>
    <x v="2"/>
    <x v="592"/>
    <x v="573"/>
    <x v="45"/>
    <x v="8"/>
    <x v="605"/>
    <x v="1"/>
    <n v="664.46"/>
    <n v="1"/>
    <x v="3"/>
    <n v="664.46"/>
    <n v="664.46"/>
    <n v="0"/>
    <x v="6"/>
    <x v="609"/>
    <x v="1"/>
    <s v="Jan"/>
  </r>
  <r>
    <s v="ACE-20240510-89868"/>
    <x v="4"/>
    <x v="593"/>
    <x v="574"/>
    <x v="43"/>
    <x v="8"/>
    <x v="606"/>
    <x v="18"/>
    <n v="233.67"/>
    <n v="2"/>
    <x v="7"/>
    <n v="467.34"/>
    <n v="453.32"/>
    <n v="14.019999999999982"/>
    <x v="4"/>
    <x v="610"/>
    <x v="0"/>
    <s v="May"/>
  </r>
  <r>
    <s v="84-20250513-51720"/>
    <x v="6"/>
    <x v="594"/>
    <x v="575"/>
    <x v="7"/>
    <x v="2"/>
    <x v="607"/>
    <x v="3"/>
    <n v="1933.77"/>
    <n v="1"/>
    <x v="0"/>
    <n v="1933.77"/>
    <n v="1837.08"/>
    <n v="96.690000000000055"/>
    <x v="2"/>
    <x v="611"/>
    <x v="1"/>
    <s v="May"/>
  </r>
  <r>
    <s v="ACE-20241206-55294"/>
    <x v="4"/>
    <x v="595"/>
    <x v="576"/>
    <x v="10"/>
    <x v="0"/>
    <x v="608"/>
    <x v="6"/>
    <n v="6.28"/>
    <n v="2"/>
    <x v="3"/>
    <n v="12.56"/>
    <n v="12.56"/>
    <n v="0"/>
    <x v="5"/>
    <x v="612"/>
    <x v="0"/>
    <s v="Dec"/>
  </r>
  <r>
    <s v="LOW-20240828-53466"/>
    <x v="1"/>
    <x v="596"/>
    <x v="577"/>
    <x v="38"/>
    <x v="9"/>
    <x v="609"/>
    <x v="21"/>
    <n v="16.91"/>
    <n v="3"/>
    <x v="0"/>
    <n v="50.73"/>
    <n v="48.19"/>
    <n v="2.5399999999999991"/>
    <x v="5"/>
    <x v="613"/>
    <x v="0"/>
    <s v="Aug"/>
  </r>
  <r>
    <s v="COS-20250513-99513"/>
    <x v="8"/>
    <x v="597"/>
    <x v="578"/>
    <x v="28"/>
    <x v="2"/>
    <x v="610"/>
    <x v="2"/>
    <n v="597.91999999999996"/>
    <n v="40"/>
    <x v="3"/>
    <n v="23916.799999999999"/>
    <n v="23916.799999999999"/>
    <n v="0"/>
    <x v="1"/>
    <x v="614"/>
    <x v="1"/>
    <s v="May"/>
  </r>
  <r>
    <s v="HAR-20240905-24125"/>
    <x v="2"/>
    <x v="598"/>
    <x v="579"/>
    <x v="9"/>
    <x v="19"/>
    <x v="611"/>
    <x v="4"/>
    <n v="364.68"/>
    <n v="1"/>
    <x v="7"/>
    <n v="364.68"/>
    <n v="353.74"/>
    <n v="10.939999999999998"/>
    <x v="2"/>
    <x v="615"/>
    <x v="0"/>
    <s v="Sep"/>
  </r>
  <r>
    <s v="ACE-20241127-84280"/>
    <x v="4"/>
    <x v="599"/>
    <x v="580"/>
    <x v="28"/>
    <x v="16"/>
    <x v="612"/>
    <x v="19"/>
    <n v="4.6100000000000003"/>
    <n v="106"/>
    <x v="1"/>
    <n v="488.66"/>
    <n v="415.36"/>
    <n v="73.300000000000011"/>
    <x v="2"/>
    <x v="616"/>
    <x v="0"/>
    <s v="Nov"/>
  </r>
  <r>
    <s v="DO-20250727-39717"/>
    <x v="0"/>
    <x v="600"/>
    <x v="581"/>
    <x v="49"/>
    <x v="19"/>
    <x v="613"/>
    <x v="19"/>
    <n v="370.57"/>
    <n v="2"/>
    <x v="5"/>
    <n v="741.14"/>
    <n v="667.03"/>
    <n v="74.110000000000014"/>
    <x v="4"/>
    <x v="617"/>
    <x v="1"/>
    <s v="Jul"/>
  </r>
  <r>
    <s v="WAL-20250423-72224"/>
    <x v="10"/>
    <x v="601"/>
    <x v="582"/>
    <x v="11"/>
    <x v="15"/>
    <x v="614"/>
    <x v="14"/>
    <n v="316.73"/>
    <n v="15"/>
    <x v="1"/>
    <n v="4750.95"/>
    <n v="4038.31"/>
    <n v="712.63999999999987"/>
    <x v="2"/>
    <x v="618"/>
    <x v="1"/>
    <s v="Apr"/>
  </r>
  <r>
    <s v="THE-20241231-23075"/>
    <x v="9"/>
    <x v="8"/>
    <x v="8"/>
    <x v="8"/>
    <x v="12"/>
    <x v="615"/>
    <x v="12"/>
    <n v="2379.1999999999998"/>
    <n v="5"/>
    <x v="0"/>
    <n v="11896"/>
    <n v="11301.2"/>
    <n v="594.79999999999927"/>
    <x v="2"/>
    <x v="619"/>
    <x v="0"/>
    <s v="Dec"/>
  </r>
  <r>
    <s v="CON-20240511-37425"/>
    <x v="3"/>
    <x v="602"/>
    <x v="583"/>
    <x v="13"/>
    <x v="5"/>
    <x v="616"/>
    <x v="18"/>
    <n v="556.49"/>
    <n v="12"/>
    <x v="1"/>
    <n v="6677.88"/>
    <n v="5676.2"/>
    <n v="1001.6800000000003"/>
    <x v="4"/>
    <x v="620"/>
    <x v="0"/>
    <s v="May"/>
  </r>
  <r>
    <s v="HAR-20240423-39326"/>
    <x v="2"/>
    <x v="603"/>
    <x v="584"/>
    <x v="47"/>
    <x v="6"/>
    <x v="617"/>
    <x v="6"/>
    <n v="3.72"/>
    <n v="88"/>
    <x v="2"/>
    <n v="327.36"/>
    <n v="245.52"/>
    <n v="81.84"/>
    <x v="5"/>
    <x v="621"/>
    <x v="0"/>
    <s v="Apr"/>
  </r>
  <r>
    <s v="84-20240606-81552"/>
    <x v="6"/>
    <x v="604"/>
    <x v="585"/>
    <x v="27"/>
    <x v="20"/>
    <x v="618"/>
    <x v="12"/>
    <n v="647.74"/>
    <n v="8"/>
    <x v="3"/>
    <n v="5181.92"/>
    <n v="5181.92"/>
    <n v="0"/>
    <x v="5"/>
    <x v="622"/>
    <x v="0"/>
    <s v="Jun"/>
  </r>
  <r>
    <s v="LOW-20250609-87830"/>
    <x v="1"/>
    <x v="605"/>
    <x v="586"/>
    <x v="5"/>
    <x v="17"/>
    <x v="619"/>
    <x v="0"/>
    <n v="3490.1"/>
    <n v="20"/>
    <x v="1"/>
    <n v="69802"/>
    <n v="59331.7"/>
    <n v="10470.300000000003"/>
    <x v="4"/>
    <x v="623"/>
    <x v="1"/>
    <s v="Jun"/>
  </r>
  <r>
    <s v="DO-20250629-13470"/>
    <x v="0"/>
    <x v="606"/>
    <x v="587"/>
    <x v="12"/>
    <x v="1"/>
    <x v="620"/>
    <x v="2"/>
    <n v="276.29000000000002"/>
    <n v="1"/>
    <x v="5"/>
    <n v="276.29000000000002"/>
    <n v="248.66"/>
    <n v="27.630000000000024"/>
    <x v="2"/>
    <x v="624"/>
    <x v="1"/>
    <s v="Jun"/>
  </r>
  <r>
    <s v="84-20250402-11664"/>
    <x v="6"/>
    <x v="8"/>
    <x v="8"/>
    <x v="8"/>
    <x v="17"/>
    <x v="621"/>
    <x v="20"/>
    <n v="444.27"/>
    <n v="5"/>
    <x v="3"/>
    <n v="2221.35"/>
    <n v="2221.35"/>
    <n v="0"/>
    <x v="7"/>
    <x v="625"/>
    <x v="1"/>
    <s v="Apr"/>
  </r>
  <r>
    <s v="COS-20241201-93890"/>
    <x v="8"/>
    <x v="607"/>
    <x v="88"/>
    <x v="29"/>
    <x v="1"/>
    <x v="622"/>
    <x v="17"/>
    <n v="1186.02"/>
    <n v="3"/>
    <x v="0"/>
    <n v="3558.06"/>
    <n v="3380.16"/>
    <n v="177.90000000000009"/>
    <x v="6"/>
    <x v="626"/>
    <x v="0"/>
    <s v="Dec"/>
  </r>
  <r>
    <s v="COS-20240721-75825"/>
    <x v="8"/>
    <x v="608"/>
    <x v="269"/>
    <x v="56"/>
    <x v="4"/>
    <x v="623"/>
    <x v="8"/>
    <n v="470.48"/>
    <n v="3"/>
    <x v="3"/>
    <n v="1411.44"/>
    <n v="1411.44"/>
    <n v="0"/>
    <x v="0"/>
    <x v="627"/>
    <x v="0"/>
    <s v="Jul"/>
  </r>
  <r>
    <s v="COS-20240627-94575"/>
    <x v="8"/>
    <x v="609"/>
    <x v="588"/>
    <x v="6"/>
    <x v="8"/>
    <x v="624"/>
    <x v="12"/>
    <n v="547.72"/>
    <n v="15"/>
    <x v="0"/>
    <n v="8215.7999999999993"/>
    <n v="7805.01"/>
    <n v="410.78999999999905"/>
    <x v="7"/>
    <x v="628"/>
    <x v="0"/>
    <s v="Jun"/>
  </r>
  <r>
    <s v="MEN-20250412-62506"/>
    <x v="5"/>
    <x v="610"/>
    <x v="589"/>
    <x v="18"/>
    <x v="12"/>
    <x v="625"/>
    <x v="13"/>
    <n v="904.96"/>
    <n v="60"/>
    <x v="15"/>
    <n v="54297.599999999999"/>
    <n v="39637.25"/>
    <n v="14660.349999999999"/>
    <x v="4"/>
    <x v="629"/>
    <x v="1"/>
    <s v="Apr"/>
  </r>
  <r>
    <s v="ACE-20241112-35959"/>
    <x v="4"/>
    <x v="611"/>
    <x v="590"/>
    <x v="6"/>
    <x v="11"/>
    <x v="626"/>
    <x v="7"/>
    <n v="851.96"/>
    <n v="6"/>
    <x v="5"/>
    <n v="5111.76"/>
    <n v="4600.58"/>
    <n v="511.18000000000029"/>
    <x v="6"/>
    <x v="630"/>
    <x v="0"/>
    <s v="Nov"/>
  </r>
  <r>
    <s v="HAR-20250724-10778"/>
    <x v="2"/>
    <x v="612"/>
    <x v="591"/>
    <x v="55"/>
    <x v="6"/>
    <x v="627"/>
    <x v="18"/>
    <n v="491.42"/>
    <n v="60"/>
    <x v="6"/>
    <n v="29485.200000000001"/>
    <n v="23588.16"/>
    <n v="5897.0400000000009"/>
    <x v="4"/>
    <x v="631"/>
    <x v="1"/>
    <s v="Jul"/>
  </r>
  <r>
    <s v="MEN-20250604-12258"/>
    <x v="5"/>
    <x v="613"/>
    <x v="592"/>
    <x v="30"/>
    <x v="10"/>
    <x v="628"/>
    <x v="11"/>
    <n v="97.44"/>
    <n v="6"/>
    <x v="0"/>
    <n v="584.64"/>
    <n v="555.41"/>
    <n v="29.230000000000018"/>
    <x v="6"/>
    <x v="632"/>
    <x v="1"/>
    <s v="Jun"/>
  </r>
  <r>
    <s v="84-20240304-49932"/>
    <x v="6"/>
    <x v="614"/>
    <x v="593"/>
    <x v="2"/>
    <x v="6"/>
    <x v="629"/>
    <x v="20"/>
    <n v="4364.28"/>
    <n v="1"/>
    <x v="3"/>
    <n v="4364.28"/>
    <n v="4364.28"/>
    <n v="0"/>
    <x v="1"/>
    <x v="633"/>
    <x v="0"/>
    <s v="Mar"/>
  </r>
  <r>
    <s v="COS-20250121-43723"/>
    <x v="8"/>
    <x v="615"/>
    <x v="594"/>
    <x v="5"/>
    <x v="1"/>
    <x v="630"/>
    <x v="8"/>
    <n v="143.46"/>
    <n v="60"/>
    <x v="3"/>
    <n v="8607.6"/>
    <n v="8607.6"/>
    <n v="0"/>
    <x v="1"/>
    <x v="634"/>
    <x v="1"/>
    <s v="Jan"/>
  </r>
  <r>
    <s v="CON-20241115-50665"/>
    <x v="3"/>
    <x v="616"/>
    <x v="595"/>
    <x v="39"/>
    <x v="7"/>
    <x v="631"/>
    <x v="3"/>
    <n v="1.88"/>
    <n v="145"/>
    <x v="2"/>
    <n v="272.60000000000002"/>
    <n v="204.45"/>
    <n v="68.150000000000034"/>
    <x v="4"/>
    <x v="635"/>
    <x v="0"/>
    <s v="Nov"/>
  </r>
  <r>
    <s v="WAL-20250502-84474"/>
    <x v="10"/>
    <x v="617"/>
    <x v="596"/>
    <x v="23"/>
    <x v="3"/>
    <x v="632"/>
    <x v="21"/>
    <n v="568.65"/>
    <n v="100"/>
    <x v="6"/>
    <n v="56865"/>
    <n v="45492"/>
    <n v="11373"/>
    <x v="5"/>
    <x v="636"/>
    <x v="1"/>
    <s v="May"/>
  </r>
  <r>
    <s v="HAR-20250621-14248"/>
    <x v="2"/>
    <x v="618"/>
    <x v="597"/>
    <x v="3"/>
    <x v="7"/>
    <x v="633"/>
    <x v="6"/>
    <n v="290.45"/>
    <n v="1"/>
    <x v="5"/>
    <n v="290.45"/>
    <n v="261.39999999999998"/>
    <n v="29.050000000000011"/>
    <x v="5"/>
    <x v="637"/>
    <x v="1"/>
    <s v="Jun"/>
  </r>
  <r>
    <s v="WAL-20240722-90310"/>
    <x v="10"/>
    <x v="619"/>
    <x v="270"/>
    <x v="13"/>
    <x v="7"/>
    <x v="634"/>
    <x v="7"/>
    <n v="76.27"/>
    <n v="30"/>
    <x v="1"/>
    <n v="2288.1"/>
    <n v="1944.88"/>
    <n v="343.2199999999998"/>
    <x v="0"/>
    <x v="638"/>
    <x v="0"/>
    <s v="Jul"/>
  </r>
  <r>
    <s v="CON-20250703-67255"/>
    <x v="3"/>
    <x v="620"/>
    <x v="598"/>
    <x v="19"/>
    <x v="6"/>
    <x v="635"/>
    <x v="18"/>
    <n v="1093.93"/>
    <n v="4"/>
    <x v="7"/>
    <n v="4375.72"/>
    <n v="4244.45"/>
    <n v="131.27000000000044"/>
    <x v="6"/>
    <x v="639"/>
    <x v="1"/>
    <s v="Jul"/>
  </r>
  <r>
    <s v="MEN-20250528-75482"/>
    <x v="5"/>
    <x v="621"/>
    <x v="599"/>
    <x v="33"/>
    <x v="16"/>
    <x v="636"/>
    <x v="17"/>
    <n v="2813.08"/>
    <n v="2"/>
    <x v="3"/>
    <n v="5626.16"/>
    <n v="5626.16"/>
    <n v="0"/>
    <x v="6"/>
    <x v="640"/>
    <x v="1"/>
    <s v="May"/>
  </r>
  <r>
    <s v="LOW-20250428-95703"/>
    <x v="1"/>
    <x v="622"/>
    <x v="600"/>
    <x v="19"/>
    <x v="0"/>
    <x v="637"/>
    <x v="19"/>
    <n v="368.82"/>
    <n v="2"/>
    <x v="3"/>
    <n v="737.64"/>
    <n v="737.64"/>
    <n v="0"/>
    <x v="0"/>
    <x v="641"/>
    <x v="1"/>
    <s v="Apr"/>
  </r>
  <r>
    <s v="CON-20250710-72613"/>
    <x v="3"/>
    <x v="623"/>
    <x v="601"/>
    <x v="23"/>
    <x v="8"/>
    <x v="638"/>
    <x v="17"/>
    <n v="8.7799999999999994"/>
    <n v="8"/>
    <x v="5"/>
    <n v="70.239999999999995"/>
    <n v="63.22"/>
    <n v="7.019999999999996"/>
    <x v="6"/>
    <x v="642"/>
    <x v="1"/>
    <s v="Jul"/>
  </r>
  <r>
    <s v="84-20240427-45816"/>
    <x v="6"/>
    <x v="624"/>
    <x v="602"/>
    <x v="24"/>
    <x v="11"/>
    <x v="639"/>
    <x v="10"/>
    <n v="347.63"/>
    <n v="1"/>
    <x v="9"/>
    <n v="347.63"/>
    <n v="340.68"/>
    <n v="6.9499999999999886"/>
    <x v="7"/>
    <x v="643"/>
    <x v="0"/>
    <s v="Apr"/>
  </r>
  <r>
    <s v="THE-20240612-12012"/>
    <x v="9"/>
    <x v="625"/>
    <x v="603"/>
    <x v="29"/>
    <x v="10"/>
    <x v="640"/>
    <x v="15"/>
    <n v="502.26"/>
    <n v="50"/>
    <x v="1"/>
    <n v="25113"/>
    <n v="21346.05"/>
    <n v="3766.9500000000007"/>
    <x v="0"/>
    <x v="644"/>
    <x v="0"/>
    <s v="Jun"/>
  </r>
  <r>
    <s v="LOW-20250706-51447"/>
    <x v="1"/>
    <x v="626"/>
    <x v="604"/>
    <x v="2"/>
    <x v="17"/>
    <x v="641"/>
    <x v="4"/>
    <n v="3007.13"/>
    <n v="10"/>
    <x v="0"/>
    <n v="30071.3"/>
    <n v="28567.73"/>
    <n v="1503.5699999999997"/>
    <x v="1"/>
    <x v="645"/>
    <x v="1"/>
    <s v="Jul"/>
  </r>
  <r>
    <s v="HAR-20250328-26661"/>
    <x v="2"/>
    <x v="627"/>
    <x v="605"/>
    <x v="47"/>
    <x v="15"/>
    <x v="642"/>
    <x v="9"/>
    <n v="1178.8399999999999"/>
    <n v="6"/>
    <x v="5"/>
    <n v="7073.04"/>
    <n v="6365.74"/>
    <n v="707.30000000000018"/>
    <x v="2"/>
    <x v="646"/>
    <x v="1"/>
    <s v="Mar"/>
  </r>
  <r>
    <s v="COS-20250406-32521"/>
    <x v="8"/>
    <x v="628"/>
    <x v="606"/>
    <x v="57"/>
    <x v="3"/>
    <x v="643"/>
    <x v="4"/>
    <n v="147.22999999999999"/>
    <n v="2"/>
    <x v="3"/>
    <n v="294.45999999999998"/>
    <n v="294.45999999999998"/>
    <n v="0"/>
    <x v="3"/>
    <x v="647"/>
    <x v="1"/>
    <s v="Apr"/>
  </r>
  <r>
    <s v="CON-20240622-63230"/>
    <x v="3"/>
    <x v="629"/>
    <x v="607"/>
    <x v="29"/>
    <x v="17"/>
    <x v="644"/>
    <x v="16"/>
    <n v="1843.64"/>
    <n v="8"/>
    <x v="3"/>
    <n v="14749.12"/>
    <n v="14749.12"/>
    <n v="0"/>
    <x v="0"/>
    <x v="648"/>
    <x v="0"/>
    <s v="Jun"/>
  </r>
  <r>
    <s v="FLO-20240726-86745"/>
    <x v="7"/>
    <x v="630"/>
    <x v="608"/>
    <x v="46"/>
    <x v="15"/>
    <x v="645"/>
    <x v="12"/>
    <n v="405.61"/>
    <n v="10"/>
    <x v="10"/>
    <n v="4056.1"/>
    <n v="3366.56"/>
    <n v="689.54"/>
    <x v="6"/>
    <x v="649"/>
    <x v="0"/>
    <s v="Jul"/>
  </r>
  <r>
    <s v="WAL-20240827-34459"/>
    <x v="10"/>
    <x v="631"/>
    <x v="609"/>
    <x v="48"/>
    <x v="10"/>
    <x v="646"/>
    <x v="13"/>
    <n v="277.83"/>
    <n v="4"/>
    <x v="3"/>
    <n v="1111.32"/>
    <n v="1111.32"/>
    <n v="0"/>
    <x v="0"/>
    <x v="650"/>
    <x v="0"/>
    <s v="Aug"/>
  </r>
  <r>
    <s v="WAL-20250723-13423"/>
    <x v="10"/>
    <x v="632"/>
    <x v="610"/>
    <x v="14"/>
    <x v="11"/>
    <x v="647"/>
    <x v="21"/>
    <n v="2795.73"/>
    <n v="1"/>
    <x v="0"/>
    <n v="2795.73"/>
    <n v="2655.94"/>
    <n v="139.78999999999996"/>
    <x v="6"/>
    <x v="651"/>
    <x v="1"/>
    <s v="Jul"/>
  </r>
  <r>
    <s v="CON-20240518-25920"/>
    <x v="3"/>
    <x v="633"/>
    <x v="611"/>
    <x v="56"/>
    <x v="11"/>
    <x v="648"/>
    <x v="4"/>
    <n v="2.0499999999999998"/>
    <n v="315"/>
    <x v="2"/>
    <n v="645.75"/>
    <n v="484.31"/>
    <n v="161.44"/>
    <x v="5"/>
    <x v="652"/>
    <x v="0"/>
    <s v="May"/>
  </r>
  <r>
    <s v="COS-20250109-95023"/>
    <x v="8"/>
    <x v="634"/>
    <x v="612"/>
    <x v="50"/>
    <x v="14"/>
    <x v="649"/>
    <x v="9"/>
    <n v="287.66000000000003"/>
    <n v="1"/>
    <x v="0"/>
    <n v="287.66000000000003"/>
    <n v="273.27999999999997"/>
    <n v="14.380000000000052"/>
    <x v="2"/>
    <x v="653"/>
    <x v="1"/>
    <s v="Jan"/>
  </r>
  <r>
    <s v="CON-20240302-96403"/>
    <x v="3"/>
    <x v="635"/>
    <x v="613"/>
    <x v="19"/>
    <x v="16"/>
    <x v="650"/>
    <x v="18"/>
    <n v="1161.28"/>
    <n v="2"/>
    <x v="0"/>
    <n v="2322.56"/>
    <n v="2206.4299999999998"/>
    <n v="116.13000000000011"/>
    <x v="0"/>
    <x v="654"/>
    <x v="0"/>
    <s v="Mar"/>
  </r>
  <r>
    <s v="DO-20241024-38745"/>
    <x v="0"/>
    <x v="636"/>
    <x v="614"/>
    <x v="46"/>
    <x v="19"/>
    <x v="651"/>
    <x v="19"/>
    <n v="54.97"/>
    <n v="10"/>
    <x v="3"/>
    <n v="549.70000000000005"/>
    <n v="549.70000000000005"/>
    <n v="0"/>
    <x v="3"/>
    <x v="655"/>
    <x v="0"/>
    <s v="Oct"/>
  </r>
  <r>
    <s v="LOW-20250228-97227"/>
    <x v="1"/>
    <x v="637"/>
    <x v="615"/>
    <x v="13"/>
    <x v="9"/>
    <x v="652"/>
    <x v="7"/>
    <n v="2626.19"/>
    <n v="12"/>
    <x v="0"/>
    <n v="31514.28"/>
    <n v="29938.57"/>
    <n v="1575.7099999999991"/>
    <x v="5"/>
    <x v="656"/>
    <x v="1"/>
    <s v="Feb"/>
  </r>
  <r>
    <s v="COS-20250624-84434"/>
    <x v="8"/>
    <x v="638"/>
    <x v="616"/>
    <x v="59"/>
    <x v="9"/>
    <x v="653"/>
    <x v="5"/>
    <n v="1014.34"/>
    <n v="1"/>
    <x v="3"/>
    <n v="1014.34"/>
    <n v="1014.34"/>
    <n v="0"/>
    <x v="6"/>
    <x v="657"/>
    <x v="1"/>
    <s v="Jun"/>
  </r>
  <r>
    <s v="WAL-20250427-69676"/>
    <x v="10"/>
    <x v="639"/>
    <x v="617"/>
    <x v="46"/>
    <x v="1"/>
    <x v="654"/>
    <x v="13"/>
    <n v="1300.45"/>
    <n v="100"/>
    <x v="2"/>
    <n v="130045"/>
    <n v="97533.75"/>
    <n v="32511.25"/>
    <x v="3"/>
    <x v="658"/>
    <x v="1"/>
    <s v="Apr"/>
  </r>
  <r>
    <s v="COS-20241219-54199"/>
    <x v="8"/>
    <x v="640"/>
    <x v="618"/>
    <x v="26"/>
    <x v="15"/>
    <x v="655"/>
    <x v="9"/>
    <n v="1326.26"/>
    <n v="8"/>
    <x v="5"/>
    <n v="10610.08"/>
    <n v="9549.07"/>
    <n v="1061.0100000000002"/>
    <x v="5"/>
    <x v="659"/>
    <x v="0"/>
    <s v="Dec"/>
  </r>
  <r>
    <s v="CON-20241120-76983"/>
    <x v="3"/>
    <x v="641"/>
    <x v="619"/>
    <x v="31"/>
    <x v="13"/>
    <x v="656"/>
    <x v="21"/>
    <n v="452.76"/>
    <n v="4"/>
    <x v="3"/>
    <n v="1811.04"/>
    <n v="1811.04"/>
    <n v="0"/>
    <x v="5"/>
    <x v="660"/>
    <x v="0"/>
    <s v="Nov"/>
  </r>
  <r>
    <s v="ACE-20240603-25486"/>
    <x v="4"/>
    <x v="642"/>
    <x v="620"/>
    <x v="19"/>
    <x v="10"/>
    <x v="657"/>
    <x v="8"/>
    <n v="2563.94"/>
    <n v="6"/>
    <x v="5"/>
    <n v="15383.64"/>
    <n v="13845.28"/>
    <n v="1538.3599999999988"/>
    <x v="0"/>
    <x v="661"/>
    <x v="0"/>
    <s v="Jun"/>
  </r>
  <r>
    <s v="FLO-20240419-30544"/>
    <x v="7"/>
    <x v="643"/>
    <x v="621"/>
    <x v="57"/>
    <x v="17"/>
    <x v="658"/>
    <x v="15"/>
    <n v="151.22"/>
    <n v="5"/>
    <x v="0"/>
    <n v="756.1"/>
    <n v="718.29"/>
    <n v="37.810000000000059"/>
    <x v="6"/>
    <x v="662"/>
    <x v="0"/>
    <s v="Apr"/>
  </r>
  <r>
    <s v="HAR-20241024-46898"/>
    <x v="2"/>
    <x v="644"/>
    <x v="622"/>
    <x v="43"/>
    <x v="12"/>
    <x v="659"/>
    <x v="6"/>
    <n v="1491.75"/>
    <n v="12"/>
    <x v="3"/>
    <n v="17901"/>
    <n v="17901"/>
    <n v="0"/>
    <x v="5"/>
    <x v="663"/>
    <x v="0"/>
    <s v="Oct"/>
  </r>
  <r>
    <s v="MEN-20241017-76463"/>
    <x v="5"/>
    <x v="645"/>
    <x v="623"/>
    <x v="36"/>
    <x v="7"/>
    <x v="660"/>
    <x v="12"/>
    <n v="835.37"/>
    <n v="6"/>
    <x v="0"/>
    <n v="5012.22"/>
    <n v="4761.6099999999997"/>
    <n v="250.61000000000058"/>
    <x v="4"/>
    <x v="664"/>
    <x v="0"/>
    <s v="Oct"/>
  </r>
  <r>
    <s v="MEN-20241017-13202"/>
    <x v="5"/>
    <x v="646"/>
    <x v="624"/>
    <x v="53"/>
    <x v="15"/>
    <x v="661"/>
    <x v="18"/>
    <n v="421.2"/>
    <n v="4"/>
    <x v="3"/>
    <n v="1684.8"/>
    <n v="1684.8"/>
    <n v="0"/>
    <x v="0"/>
    <x v="665"/>
    <x v="0"/>
    <s v="Oct"/>
  </r>
  <r>
    <s v="ACE-20240505-61514"/>
    <x v="4"/>
    <x v="647"/>
    <x v="625"/>
    <x v="51"/>
    <x v="10"/>
    <x v="662"/>
    <x v="11"/>
    <n v="5.45"/>
    <n v="226"/>
    <x v="7"/>
    <n v="1231.7"/>
    <n v="1194.75"/>
    <n v="36.950000000000045"/>
    <x v="1"/>
    <x v="666"/>
    <x v="0"/>
    <s v="May"/>
  </r>
  <r>
    <s v="FLO-20240912-42126"/>
    <x v="7"/>
    <x v="648"/>
    <x v="626"/>
    <x v="42"/>
    <x v="17"/>
    <x v="663"/>
    <x v="4"/>
    <n v="372.26"/>
    <n v="5"/>
    <x v="0"/>
    <n v="1861.3"/>
    <n v="1768.23"/>
    <n v="93.069999999999936"/>
    <x v="5"/>
    <x v="667"/>
    <x v="0"/>
    <s v="Sep"/>
  </r>
  <r>
    <s v="THE-20250104-51534"/>
    <x v="9"/>
    <x v="649"/>
    <x v="627"/>
    <x v="21"/>
    <x v="1"/>
    <x v="664"/>
    <x v="8"/>
    <n v="1.48"/>
    <n v="153"/>
    <x v="3"/>
    <n v="226.44"/>
    <n v="226.44"/>
    <n v="0"/>
    <x v="5"/>
    <x v="668"/>
    <x v="1"/>
    <s v="Jan"/>
  </r>
  <r>
    <s v="WAL-20240909-10118"/>
    <x v="10"/>
    <x v="650"/>
    <x v="628"/>
    <x v="47"/>
    <x v="20"/>
    <x v="665"/>
    <x v="19"/>
    <n v="44.3"/>
    <n v="5"/>
    <x v="0"/>
    <n v="221.5"/>
    <n v="210.42"/>
    <n v="11.080000000000013"/>
    <x v="6"/>
    <x v="669"/>
    <x v="0"/>
    <s v="Sep"/>
  </r>
  <r>
    <s v="CON-20240502-97648"/>
    <x v="3"/>
    <x v="651"/>
    <x v="629"/>
    <x v="49"/>
    <x v="1"/>
    <x v="666"/>
    <x v="13"/>
    <n v="19.600000000000001"/>
    <n v="1"/>
    <x v="3"/>
    <n v="19.600000000000001"/>
    <n v="19.600000000000001"/>
    <n v="0"/>
    <x v="2"/>
    <x v="670"/>
    <x v="0"/>
    <s v="May"/>
  </r>
  <r>
    <s v="DO-20240905-57131"/>
    <x v="0"/>
    <x v="652"/>
    <x v="630"/>
    <x v="59"/>
    <x v="5"/>
    <x v="667"/>
    <x v="8"/>
    <n v="1400.36"/>
    <n v="10"/>
    <x v="0"/>
    <n v="14003.6"/>
    <n v="13303.42"/>
    <n v="700.18000000000029"/>
    <x v="4"/>
    <x v="671"/>
    <x v="0"/>
    <s v="Sep"/>
  </r>
  <r>
    <s v="ACE-20240301-90618"/>
    <x v="4"/>
    <x v="653"/>
    <x v="631"/>
    <x v="7"/>
    <x v="8"/>
    <x v="668"/>
    <x v="21"/>
    <n v="175.51"/>
    <n v="5"/>
    <x v="0"/>
    <n v="877.55"/>
    <n v="833.67"/>
    <n v="43.879999999999995"/>
    <x v="3"/>
    <x v="672"/>
    <x v="0"/>
    <s v="Mar"/>
  </r>
  <r>
    <s v="THE-20241009-96667"/>
    <x v="9"/>
    <x v="654"/>
    <x v="632"/>
    <x v="33"/>
    <x v="14"/>
    <x v="669"/>
    <x v="16"/>
    <n v="1469.62"/>
    <n v="1"/>
    <x v="3"/>
    <n v="1469.62"/>
    <n v="1469.62"/>
    <n v="0"/>
    <x v="1"/>
    <x v="673"/>
    <x v="0"/>
    <s v="Oct"/>
  </r>
  <r>
    <s v="ACE-20240317-37975"/>
    <x v="4"/>
    <x v="655"/>
    <x v="633"/>
    <x v="29"/>
    <x v="11"/>
    <x v="670"/>
    <x v="8"/>
    <n v="2866.45"/>
    <n v="2"/>
    <x v="3"/>
    <n v="5732.9"/>
    <n v="5732.9"/>
    <n v="0"/>
    <x v="1"/>
    <x v="674"/>
    <x v="0"/>
    <s v="Mar"/>
  </r>
  <r>
    <s v="DO-20250115-34049"/>
    <x v="0"/>
    <x v="656"/>
    <x v="634"/>
    <x v="6"/>
    <x v="13"/>
    <x v="671"/>
    <x v="9"/>
    <n v="551.95000000000005"/>
    <n v="3"/>
    <x v="3"/>
    <n v="1655.85"/>
    <n v="1655.85"/>
    <n v="0"/>
    <x v="3"/>
    <x v="675"/>
    <x v="1"/>
    <s v="Jan"/>
  </r>
  <r>
    <s v="CON-20250505-62031"/>
    <x v="3"/>
    <x v="657"/>
    <x v="635"/>
    <x v="56"/>
    <x v="15"/>
    <x v="672"/>
    <x v="9"/>
    <n v="238.92"/>
    <n v="3"/>
    <x v="3"/>
    <n v="716.76"/>
    <n v="716.76"/>
    <n v="0"/>
    <x v="0"/>
    <x v="676"/>
    <x v="1"/>
    <s v="May"/>
  </r>
  <r>
    <s v="FLO-20250214-65408"/>
    <x v="7"/>
    <x v="658"/>
    <x v="636"/>
    <x v="17"/>
    <x v="7"/>
    <x v="673"/>
    <x v="17"/>
    <n v="2204.58"/>
    <n v="12"/>
    <x v="3"/>
    <n v="26454.959999999999"/>
    <n v="26454.959999999999"/>
    <n v="0"/>
    <x v="5"/>
    <x v="677"/>
    <x v="1"/>
    <s v="Feb"/>
  </r>
  <r>
    <s v="84-20240429-62760"/>
    <x v="6"/>
    <x v="659"/>
    <x v="637"/>
    <x v="40"/>
    <x v="8"/>
    <x v="674"/>
    <x v="20"/>
    <n v="3150.4"/>
    <n v="3"/>
    <x v="3"/>
    <n v="9451.2000000000007"/>
    <n v="9451.2000000000007"/>
    <n v="0"/>
    <x v="2"/>
    <x v="678"/>
    <x v="0"/>
    <s v="Apr"/>
  </r>
  <r>
    <s v="HAR-20241211-99474"/>
    <x v="2"/>
    <x v="660"/>
    <x v="95"/>
    <x v="17"/>
    <x v="4"/>
    <x v="675"/>
    <x v="7"/>
    <n v="61.01"/>
    <n v="2"/>
    <x v="3"/>
    <n v="122.02"/>
    <n v="122.02"/>
    <n v="0"/>
    <x v="0"/>
    <x v="679"/>
    <x v="0"/>
    <s v="Dec"/>
  </r>
  <r>
    <s v="MEN-20240516-42942"/>
    <x v="5"/>
    <x v="661"/>
    <x v="638"/>
    <x v="2"/>
    <x v="18"/>
    <x v="676"/>
    <x v="15"/>
    <n v="1382.74"/>
    <n v="6"/>
    <x v="3"/>
    <n v="8296.44"/>
    <n v="8296.44"/>
    <n v="0"/>
    <x v="1"/>
    <x v="680"/>
    <x v="0"/>
    <s v="May"/>
  </r>
  <r>
    <s v="WAL-20240330-81117"/>
    <x v="10"/>
    <x v="662"/>
    <x v="639"/>
    <x v="13"/>
    <x v="11"/>
    <x v="677"/>
    <x v="14"/>
    <n v="154.41"/>
    <n v="10"/>
    <x v="0"/>
    <n v="1544.1"/>
    <n v="1466.89"/>
    <n v="77.209999999999809"/>
    <x v="2"/>
    <x v="681"/>
    <x v="0"/>
    <s v="Mar"/>
  </r>
  <r>
    <s v="THE-20250624-50590"/>
    <x v="9"/>
    <x v="663"/>
    <x v="640"/>
    <x v="47"/>
    <x v="17"/>
    <x v="678"/>
    <x v="6"/>
    <n v="215.43"/>
    <n v="3"/>
    <x v="3"/>
    <n v="646.29"/>
    <n v="646.29"/>
    <n v="0"/>
    <x v="4"/>
    <x v="682"/>
    <x v="1"/>
    <s v="Jun"/>
  </r>
  <r>
    <s v="MEN-20250322-49314"/>
    <x v="5"/>
    <x v="664"/>
    <x v="641"/>
    <x v="9"/>
    <x v="20"/>
    <x v="679"/>
    <x v="19"/>
    <n v="961.3"/>
    <n v="2"/>
    <x v="3"/>
    <n v="1922.6"/>
    <n v="1922.6"/>
    <n v="0"/>
    <x v="0"/>
    <x v="683"/>
    <x v="1"/>
    <s v="Mar"/>
  </r>
  <r>
    <s v="CON-20240216-30129"/>
    <x v="3"/>
    <x v="665"/>
    <x v="642"/>
    <x v="37"/>
    <x v="2"/>
    <x v="680"/>
    <x v="6"/>
    <n v="494.08"/>
    <n v="3"/>
    <x v="0"/>
    <n v="1482.24"/>
    <n v="1408.13"/>
    <n v="74.1099999999999"/>
    <x v="3"/>
    <x v="684"/>
    <x v="0"/>
    <s v="Feb"/>
  </r>
  <r>
    <s v="MEN-20240621-92730"/>
    <x v="5"/>
    <x v="666"/>
    <x v="643"/>
    <x v="26"/>
    <x v="20"/>
    <x v="681"/>
    <x v="9"/>
    <n v="1068.69"/>
    <n v="30"/>
    <x v="3"/>
    <n v="32060.7"/>
    <n v="32060.7"/>
    <n v="0"/>
    <x v="3"/>
    <x v="685"/>
    <x v="0"/>
    <s v="Jun"/>
  </r>
  <r>
    <s v="LOW-20250226-19230"/>
    <x v="1"/>
    <x v="667"/>
    <x v="644"/>
    <x v="26"/>
    <x v="19"/>
    <x v="682"/>
    <x v="17"/>
    <n v="3.08"/>
    <n v="212"/>
    <x v="2"/>
    <n v="652.96"/>
    <n v="489.72"/>
    <n v="163.24"/>
    <x v="2"/>
    <x v="686"/>
    <x v="1"/>
    <s v="Feb"/>
  </r>
  <r>
    <s v="ACE-20250619-20322"/>
    <x v="4"/>
    <x v="668"/>
    <x v="645"/>
    <x v="7"/>
    <x v="12"/>
    <x v="683"/>
    <x v="15"/>
    <n v="103.9"/>
    <n v="6"/>
    <x v="5"/>
    <n v="623.4"/>
    <n v="561.05999999999995"/>
    <n v="62.340000000000032"/>
    <x v="3"/>
    <x v="687"/>
    <x v="1"/>
    <s v="Jun"/>
  </r>
  <r>
    <s v="CON-20240520-48705"/>
    <x v="3"/>
    <x v="669"/>
    <x v="646"/>
    <x v="24"/>
    <x v="11"/>
    <x v="684"/>
    <x v="20"/>
    <n v="648.91999999999996"/>
    <n v="5"/>
    <x v="0"/>
    <n v="3244.6"/>
    <n v="3082.37"/>
    <n v="162.23000000000002"/>
    <x v="0"/>
    <x v="688"/>
    <x v="0"/>
    <s v="May"/>
  </r>
  <r>
    <s v="WAL-20240708-14863"/>
    <x v="10"/>
    <x v="670"/>
    <x v="647"/>
    <x v="1"/>
    <x v="12"/>
    <x v="685"/>
    <x v="4"/>
    <n v="390.96"/>
    <n v="2"/>
    <x v="7"/>
    <n v="781.92"/>
    <n v="758.46"/>
    <n v="23.459999999999923"/>
    <x v="6"/>
    <x v="689"/>
    <x v="0"/>
    <s v="Jul"/>
  </r>
  <r>
    <s v="FLO-20250612-12184"/>
    <x v="7"/>
    <x v="671"/>
    <x v="161"/>
    <x v="13"/>
    <x v="19"/>
    <x v="686"/>
    <x v="5"/>
    <n v="134.25"/>
    <n v="40"/>
    <x v="3"/>
    <n v="5370"/>
    <n v="5370"/>
    <n v="0"/>
    <x v="6"/>
    <x v="690"/>
    <x v="1"/>
    <s v="Jun"/>
  </r>
  <r>
    <s v="ACE-20240311-12314"/>
    <x v="4"/>
    <x v="672"/>
    <x v="648"/>
    <x v="29"/>
    <x v="12"/>
    <x v="687"/>
    <x v="2"/>
    <n v="506.13"/>
    <n v="40"/>
    <x v="1"/>
    <n v="20245.2"/>
    <n v="17208.419999999998"/>
    <n v="3036.7800000000025"/>
    <x v="1"/>
    <x v="691"/>
    <x v="0"/>
    <s v="Mar"/>
  </r>
  <r>
    <s v="DO-20250727-58445"/>
    <x v="11"/>
    <x v="673"/>
    <x v="649"/>
    <x v="39"/>
    <x v="1"/>
    <x v="688"/>
    <x v="5"/>
    <n v="815.3"/>
    <n v="3"/>
    <x v="3"/>
    <n v="2445.9"/>
    <n v="2445.9"/>
    <n v="0"/>
    <x v="4"/>
    <x v="692"/>
    <x v="1"/>
    <s v="Jul"/>
  </r>
  <r>
    <s v="ACE-20250108-91562"/>
    <x v="4"/>
    <x v="674"/>
    <x v="650"/>
    <x v="5"/>
    <x v="3"/>
    <x v="689"/>
    <x v="17"/>
    <n v="2456.91"/>
    <n v="2"/>
    <x v="3"/>
    <n v="4913.82"/>
    <n v="4913.82"/>
    <n v="0"/>
    <x v="0"/>
    <x v="693"/>
    <x v="1"/>
    <s v="Jan"/>
  </r>
  <r>
    <s v="COS-20240425-50569"/>
    <x v="8"/>
    <x v="675"/>
    <x v="651"/>
    <x v="14"/>
    <x v="17"/>
    <x v="690"/>
    <x v="11"/>
    <n v="12.04"/>
    <n v="5"/>
    <x v="5"/>
    <n v="60.2"/>
    <n v="54.18"/>
    <n v="6.0200000000000031"/>
    <x v="0"/>
    <x v="694"/>
    <x v="0"/>
    <s v="Apr"/>
  </r>
  <r>
    <s v="MEN-20250427-38620"/>
    <x v="5"/>
    <x v="676"/>
    <x v="652"/>
    <x v="7"/>
    <x v="9"/>
    <x v="691"/>
    <x v="11"/>
    <n v="868.55"/>
    <n v="3"/>
    <x v="0"/>
    <n v="2605.65"/>
    <n v="2475.37"/>
    <n v="130.2800000000002"/>
    <x v="6"/>
    <x v="695"/>
    <x v="1"/>
    <s v="Apr"/>
  </r>
  <r>
    <s v="WAL-20241218-96558"/>
    <x v="10"/>
    <x v="677"/>
    <x v="653"/>
    <x v="4"/>
    <x v="6"/>
    <x v="692"/>
    <x v="18"/>
    <n v="671.91"/>
    <n v="30"/>
    <x v="3"/>
    <n v="20157.3"/>
    <n v="20157.3"/>
    <n v="0"/>
    <x v="5"/>
    <x v="696"/>
    <x v="0"/>
    <s v="Dec"/>
  </r>
  <r>
    <s v="HAR-20250326-67740"/>
    <x v="2"/>
    <x v="678"/>
    <x v="654"/>
    <x v="48"/>
    <x v="6"/>
    <x v="693"/>
    <x v="11"/>
    <n v="42.7"/>
    <n v="20"/>
    <x v="6"/>
    <n v="854"/>
    <n v="683.2"/>
    <n v="170.79999999999995"/>
    <x v="6"/>
    <x v="697"/>
    <x v="1"/>
    <s v="Mar"/>
  </r>
  <r>
    <s v="LOW-20250719-61536"/>
    <x v="1"/>
    <x v="679"/>
    <x v="655"/>
    <x v="7"/>
    <x v="3"/>
    <x v="694"/>
    <x v="16"/>
    <n v="86.55"/>
    <n v="4"/>
    <x v="3"/>
    <n v="346.2"/>
    <n v="346.2"/>
    <n v="0"/>
    <x v="1"/>
    <x v="698"/>
    <x v="1"/>
    <s v="Jul"/>
  </r>
  <r>
    <s v="FLO-20240403-34300"/>
    <x v="7"/>
    <x v="680"/>
    <x v="656"/>
    <x v="5"/>
    <x v="8"/>
    <x v="695"/>
    <x v="5"/>
    <n v="191.57"/>
    <n v="6"/>
    <x v="1"/>
    <n v="1149.42"/>
    <n v="977.01"/>
    <n v="172.41000000000008"/>
    <x v="5"/>
    <x v="699"/>
    <x v="0"/>
    <s v="Apr"/>
  </r>
  <r>
    <s v="CON-20250519-75412"/>
    <x v="3"/>
    <x v="681"/>
    <x v="657"/>
    <x v="12"/>
    <x v="2"/>
    <x v="696"/>
    <x v="10"/>
    <n v="578.59"/>
    <n v="100"/>
    <x v="10"/>
    <n v="57859"/>
    <n v="48022.97"/>
    <n v="9836.0299999999988"/>
    <x v="5"/>
    <x v="700"/>
    <x v="1"/>
    <s v="May"/>
  </r>
  <r>
    <s v="CON-20241026-97539"/>
    <x v="3"/>
    <x v="682"/>
    <x v="658"/>
    <x v="46"/>
    <x v="17"/>
    <x v="697"/>
    <x v="6"/>
    <n v="92.85"/>
    <n v="25"/>
    <x v="3"/>
    <n v="2321.25"/>
    <n v="2321.25"/>
    <n v="0"/>
    <x v="3"/>
    <x v="701"/>
    <x v="0"/>
    <s v="Oct"/>
  </r>
  <r>
    <s v="HAR-20250610-96988"/>
    <x v="2"/>
    <x v="683"/>
    <x v="649"/>
    <x v="26"/>
    <x v="8"/>
    <x v="698"/>
    <x v="7"/>
    <n v="4.6500000000000004"/>
    <n v="104"/>
    <x v="4"/>
    <n v="483.6"/>
    <n v="396.55"/>
    <n v="87.050000000000011"/>
    <x v="5"/>
    <x v="702"/>
    <x v="1"/>
    <s v="Jun"/>
  </r>
  <r>
    <s v="WAL-20240228-74661"/>
    <x v="10"/>
    <x v="8"/>
    <x v="8"/>
    <x v="8"/>
    <x v="7"/>
    <x v="699"/>
    <x v="17"/>
    <n v="438.44"/>
    <n v="2"/>
    <x v="0"/>
    <n v="876.88"/>
    <n v="833.04"/>
    <n v="43.840000000000032"/>
    <x v="0"/>
    <x v="703"/>
    <x v="0"/>
    <s v="Feb"/>
  </r>
  <r>
    <s v="COS-20240229-63101"/>
    <x v="8"/>
    <x v="684"/>
    <x v="659"/>
    <x v="15"/>
    <x v="9"/>
    <x v="700"/>
    <x v="14"/>
    <n v="242.06"/>
    <n v="2"/>
    <x v="5"/>
    <n v="484.12"/>
    <n v="435.71"/>
    <n v="48.410000000000025"/>
    <x v="3"/>
    <x v="704"/>
    <x v="0"/>
    <s v="Feb"/>
  </r>
  <r>
    <s v="CON-20250504-63632"/>
    <x v="3"/>
    <x v="685"/>
    <x v="660"/>
    <x v="9"/>
    <x v="13"/>
    <x v="701"/>
    <x v="9"/>
    <n v="304.45"/>
    <n v="5"/>
    <x v="0"/>
    <n v="1522.25"/>
    <n v="1446.14"/>
    <n v="76.1099999999999"/>
    <x v="3"/>
    <x v="705"/>
    <x v="1"/>
    <s v="May"/>
  </r>
  <r>
    <s v="MEN-20240405-55604"/>
    <x v="5"/>
    <x v="686"/>
    <x v="661"/>
    <x v="28"/>
    <x v="1"/>
    <x v="702"/>
    <x v="8"/>
    <n v="2.2400000000000002"/>
    <n v="130"/>
    <x v="17"/>
    <n v="291.2"/>
    <n v="203.84"/>
    <n v="87.359999999999985"/>
    <x v="0"/>
    <x v="706"/>
    <x v="0"/>
    <s v="Apr"/>
  </r>
  <r>
    <s v="WAL-20240919-10094"/>
    <x v="10"/>
    <x v="687"/>
    <x v="662"/>
    <x v="15"/>
    <x v="1"/>
    <x v="703"/>
    <x v="13"/>
    <n v="1.81"/>
    <n v="125"/>
    <x v="1"/>
    <n v="226.25"/>
    <n v="192.31"/>
    <n v="33.94"/>
    <x v="5"/>
    <x v="707"/>
    <x v="0"/>
    <s v="Sep"/>
  </r>
  <r>
    <s v="CON-20240310-90672"/>
    <x v="3"/>
    <x v="688"/>
    <x v="663"/>
    <x v="43"/>
    <x v="19"/>
    <x v="704"/>
    <x v="15"/>
    <n v="59.69"/>
    <n v="1"/>
    <x v="9"/>
    <n v="59.69"/>
    <n v="58.5"/>
    <n v="1.1899999999999977"/>
    <x v="5"/>
    <x v="708"/>
    <x v="0"/>
    <s v="Mar"/>
  </r>
  <r>
    <s v="WAL-20240630-84770"/>
    <x v="10"/>
    <x v="689"/>
    <x v="664"/>
    <x v="52"/>
    <x v="17"/>
    <x v="705"/>
    <x v="8"/>
    <n v="62.82"/>
    <n v="6"/>
    <x v="1"/>
    <n v="376.92"/>
    <n v="320.38"/>
    <n v="56.54000000000002"/>
    <x v="2"/>
    <x v="709"/>
    <x v="0"/>
    <s v="Jun"/>
  </r>
  <r>
    <s v="CON-20241211-67865"/>
    <x v="3"/>
    <x v="690"/>
    <x v="665"/>
    <x v="33"/>
    <x v="0"/>
    <x v="706"/>
    <x v="9"/>
    <n v="1249.58"/>
    <n v="25"/>
    <x v="3"/>
    <n v="31239.5"/>
    <n v="31239.5"/>
    <n v="0"/>
    <x v="0"/>
    <x v="710"/>
    <x v="0"/>
    <s v="Dec"/>
  </r>
  <r>
    <s v="COS-20250302-40912"/>
    <x v="8"/>
    <x v="691"/>
    <x v="591"/>
    <x v="10"/>
    <x v="17"/>
    <x v="707"/>
    <x v="21"/>
    <n v="303.62"/>
    <n v="3"/>
    <x v="3"/>
    <n v="910.86"/>
    <n v="910.86"/>
    <n v="0"/>
    <x v="6"/>
    <x v="711"/>
    <x v="1"/>
    <s v="Mar"/>
  </r>
  <r>
    <s v="COS-20241029-95705"/>
    <x v="8"/>
    <x v="692"/>
    <x v="666"/>
    <x v="28"/>
    <x v="8"/>
    <x v="708"/>
    <x v="5"/>
    <n v="674.4"/>
    <n v="15"/>
    <x v="1"/>
    <n v="10116"/>
    <n v="8598.6"/>
    <n v="1517.3999999999996"/>
    <x v="4"/>
    <x v="712"/>
    <x v="0"/>
    <s v="Oct"/>
  </r>
  <r>
    <s v="MEN-20240730-84392"/>
    <x v="5"/>
    <x v="693"/>
    <x v="667"/>
    <x v="29"/>
    <x v="14"/>
    <x v="709"/>
    <x v="7"/>
    <n v="86.47"/>
    <n v="5"/>
    <x v="0"/>
    <n v="432.35"/>
    <n v="410.73"/>
    <n v="21.620000000000005"/>
    <x v="3"/>
    <x v="713"/>
    <x v="0"/>
    <s v="Jul"/>
  </r>
  <r>
    <s v="DO-20240630-33748"/>
    <x v="0"/>
    <x v="694"/>
    <x v="668"/>
    <x v="58"/>
    <x v="5"/>
    <x v="710"/>
    <x v="2"/>
    <n v="735.16"/>
    <n v="6"/>
    <x v="5"/>
    <n v="4410.96"/>
    <n v="3969.86"/>
    <n v="441.09999999999991"/>
    <x v="0"/>
    <x v="714"/>
    <x v="0"/>
    <s v="Jun"/>
  </r>
  <r>
    <s v="MEN-20240905-29432"/>
    <x v="5"/>
    <x v="695"/>
    <x v="669"/>
    <x v="30"/>
    <x v="2"/>
    <x v="711"/>
    <x v="15"/>
    <n v="2306.25"/>
    <n v="25"/>
    <x v="5"/>
    <n v="57656.25"/>
    <n v="51890.62"/>
    <n v="5765.6299999999974"/>
    <x v="2"/>
    <x v="715"/>
    <x v="0"/>
    <s v="Sep"/>
  </r>
  <r>
    <s v="WAL-20240708-94512"/>
    <x v="10"/>
    <x v="696"/>
    <x v="670"/>
    <x v="30"/>
    <x v="1"/>
    <x v="712"/>
    <x v="2"/>
    <n v="364.46"/>
    <n v="30"/>
    <x v="4"/>
    <n v="10933.8"/>
    <n v="8965.7199999999993"/>
    <n v="1968.08"/>
    <x v="5"/>
    <x v="716"/>
    <x v="0"/>
    <s v="Jul"/>
  </r>
  <r>
    <s v="84-20241207-97347"/>
    <x v="6"/>
    <x v="697"/>
    <x v="671"/>
    <x v="23"/>
    <x v="0"/>
    <x v="713"/>
    <x v="12"/>
    <n v="609.55999999999995"/>
    <n v="8"/>
    <x v="5"/>
    <n v="4876.4799999999996"/>
    <n v="4388.83"/>
    <n v="487.64999999999964"/>
    <x v="6"/>
    <x v="717"/>
    <x v="0"/>
    <s v="Dec"/>
  </r>
  <r>
    <s v="84-20240818-95987"/>
    <x v="6"/>
    <x v="698"/>
    <x v="672"/>
    <x v="49"/>
    <x v="8"/>
    <x v="714"/>
    <x v="9"/>
    <n v="120.61"/>
    <n v="2"/>
    <x v="7"/>
    <n v="241.22"/>
    <n v="233.98"/>
    <n v="7.2400000000000091"/>
    <x v="4"/>
    <x v="718"/>
    <x v="0"/>
    <s v="Aug"/>
  </r>
  <r>
    <s v="HAR-20250326-32427"/>
    <x v="2"/>
    <x v="699"/>
    <x v="673"/>
    <x v="20"/>
    <x v="18"/>
    <x v="715"/>
    <x v="9"/>
    <n v="279.14999999999998"/>
    <n v="6"/>
    <x v="0"/>
    <n v="1674.9"/>
    <n v="1591.15"/>
    <n v="83.75"/>
    <x v="0"/>
    <x v="719"/>
    <x v="1"/>
    <s v="Mar"/>
  </r>
  <r>
    <s v="THE-20240715-82405"/>
    <x v="9"/>
    <x v="700"/>
    <x v="674"/>
    <x v="35"/>
    <x v="7"/>
    <x v="716"/>
    <x v="18"/>
    <n v="2556.31"/>
    <n v="15"/>
    <x v="1"/>
    <n v="38344.65"/>
    <n v="32592.95"/>
    <n v="5751.7000000000007"/>
    <x v="4"/>
    <x v="720"/>
    <x v="0"/>
    <s v="Jul"/>
  </r>
  <r>
    <s v="WAL-20240309-63334"/>
    <x v="10"/>
    <x v="701"/>
    <x v="675"/>
    <x v="39"/>
    <x v="0"/>
    <x v="717"/>
    <x v="12"/>
    <n v="1396.83"/>
    <n v="4"/>
    <x v="0"/>
    <n v="5587.32"/>
    <n v="5307.95"/>
    <n v="279.36999999999989"/>
    <x v="2"/>
    <x v="721"/>
    <x v="0"/>
    <s v="Mar"/>
  </r>
  <r>
    <s v="84-20240304-25690"/>
    <x v="6"/>
    <x v="702"/>
    <x v="676"/>
    <x v="26"/>
    <x v="2"/>
    <x v="718"/>
    <x v="7"/>
    <n v="160.35"/>
    <n v="6"/>
    <x v="3"/>
    <n v="962.1"/>
    <n v="962.1"/>
    <n v="0"/>
    <x v="4"/>
    <x v="722"/>
    <x v="0"/>
    <s v="Mar"/>
  </r>
  <r>
    <s v="FLO-20250201-86661"/>
    <x v="7"/>
    <x v="703"/>
    <x v="677"/>
    <x v="51"/>
    <x v="11"/>
    <x v="719"/>
    <x v="13"/>
    <n v="677.66"/>
    <n v="4"/>
    <x v="9"/>
    <n v="2710.64"/>
    <n v="2656.43"/>
    <n v="54.210000000000036"/>
    <x v="4"/>
    <x v="723"/>
    <x v="1"/>
    <s v="Feb"/>
  </r>
  <r>
    <s v="ACE-20240217-80824"/>
    <x v="4"/>
    <x v="704"/>
    <x v="678"/>
    <x v="16"/>
    <x v="19"/>
    <x v="720"/>
    <x v="19"/>
    <n v="331.83"/>
    <n v="60"/>
    <x v="1"/>
    <n v="19909.8"/>
    <n v="16923.330000000002"/>
    <n v="2986.4699999999975"/>
    <x v="6"/>
    <x v="724"/>
    <x v="0"/>
    <s v="Feb"/>
  </r>
  <r>
    <s v="ACE-20240418-86835"/>
    <x v="4"/>
    <x v="705"/>
    <x v="165"/>
    <x v="7"/>
    <x v="9"/>
    <x v="721"/>
    <x v="15"/>
    <n v="448.71"/>
    <n v="10"/>
    <x v="0"/>
    <n v="4487.1000000000004"/>
    <n v="4262.74"/>
    <n v="224.36000000000058"/>
    <x v="1"/>
    <x v="725"/>
    <x v="0"/>
    <s v="Apr"/>
  </r>
  <r>
    <s v="COS-20250626-62615"/>
    <x v="8"/>
    <x v="706"/>
    <x v="679"/>
    <x v="6"/>
    <x v="0"/>
    <x v="722"/>
    <x v="13"/>
    <n v="1.81"/>
    <n v="129"/>
    <x v="16"/>
    <n v="233.49"/>
    <n v="182.12"/>
    <n v="51.370000000000005"/>
    <x v="1"/>
    <x v="726"/>
    <x v="1"/>
    <s v="Jun"/>
  </r>
  <r>
    <s v="LOW-20240229-92229"/>
    <x v="1"/>
    <x v="707"/>
    <x v="435"/>
    <x v="3"/>
    <x v="4"/>
    <x v="723"/>
    <x v="1"/>
    <n v="3"/>
    <n v="209"/>
    <x v="3"/>
    <n v="627"/>
    <n v="627"/>
    <n v="0"/>
    <x v="3"/>
    <x v="727"/>
    <x v="0"/>
    <s v="Feb"/>
  </r>
  <r>
    <s v="FLO-20250429-57423"/>
    <x v="7"/>
    <x v="708"/>
    <x v="74"/>
    <x v="2"/>
    <x v="11"/>
    <x v="724"/>
    <x v="17"/>
    <n v="1318.93"/>
    <n v="60"/>
    <x v="6"/>
    <n v="79135.8"/>
    <n v="63308.639999999999"/>
    <n v="15827.160000000003"/>
    <x v="2"/>
    <x v="728"/>
    <x v="1"/>
    <s v="Apr"/>
  </r>
  <r>
    <s v="THE-20250511-52382"/>
    <x v="9"/>
    <x v="709"/>
    <x v="680"/>
    <x v="9"/>
    <x v="7"/>
    <x v="725"/>
    <x v="14"/>
    <n v="1038.42"/>
    <n v="6"/>
    <x v="7"/>
    <n v="6230.52"/>
    <n v="6043.6"/>
    <n v="186.92000000000007"/>
    <x v="1"/>
    <x v="729"/>
    <x v="1"/>
    <s v="May"/>
  </r>
  <r>
    <s v="WAL-20250529-88401"/>
    <x v="10"/>
    <x v="8"/>
    <x v="8"/>
    <x v="8"/>
    <x v="3"/>
    <x v="726"/>
    <x v="17"/>
    <n v="107.82"/>
    <n v="6"/>
    <x v="3"/>
    <n v="646.91999999999996"/>
    <n v="646.91999999999996"/>
    <n v="0"/>
    <x v="4"/>
    <x v="730"/>
    <x v="1"/>
    <s v="May"/>
  </r>
  <r>
    <s v="FLO-20240320-82397"/>
    <x v="7"/>
    <x v="710"/>
    <x v="681"/>
    <x v="0"/>
    <x v="3"/>
    <x v="727"/>
    <x v="20"/>
    <n v="2.0499999999999998"/>
    <n v="282"/>
    <x v="2"/>
    <n v="578.1"/>
    <n v="433.58"/>
    <n v="144.52000000000004"/>
    <x v="7"/>
    <x v="731"/>
    <x v="0"/>
    <s v="Mar"/>
  </r>
  <r>
    <s v="ACE-20250602-37031"/>
    <x v="4"/>
    <x v="711"/>
    <x v="682"/>
    <x v="39"/>
    <x v="7"/>
    <x v="728"/>
    <x v="11"/>
    <n v="472.94"/>
    <n v="50"/>
    <x v="6"/>
    <n v="23647"/>
    <n v="18917.599999999999"/>
    <n v="4729.4000000000015"/>
    <x v="1"/>
    <x v="732"/>
    <x v="1"/>
    <s v="Jun"/>
  </r>
  <r>
    <s v="THE-20250210-86179"/>
    <x v="9"/>
    <x v="8"/>
    <x v="8"/>
    <x v="8"/>
    <x v="2"/>
    <x v="729"/>
    <x v="0"/>
    <n v="4.1900000000000004"/>
    <n v="321"/>
    <x v="3"/>
    <n v="1344.99"/>
    <n v="1344.99"/>
    <n v="0"/>
    <x v="4"/>
    <x v="733"/>
    <x v="1"/>
    <s v="Feb"/>
  </r>
  <r>
    <s v="ACE-20250303-15962"/>
    <x v="4"/>
    <x v="712"/>
    <x v="683"/>
    <x v="39"/>
    <x v="9"/>
    <x v="730"/>
    <x v="18"/>
    <n v="92.9"/>
    <n v="40"/>
    <x v="1"/>
    <n v="3716"/>
    <n v="3158.6"/>
    <n v="557.40000000000009"/>
    <x v="3"/>
    <x v="734"/>
    <x v="1"/>
    <s v="Mar"/>
  </r>
  <r>
    <s v="FLO-20240513-73664"/>
    <x v="7"/>
    <x v="713"/>
    <x v="684"/>
    <x v="42"/>
    <x v="7"/>
    <x v="731"/>
    <x v="7"/>
    <n v="260.08999999999997"/>
    <n v="1"/>
    <x v="3"/>
    <n v="260.08999999999997"/>
    <n v="260.08999999999997"/>
    <n v="0"/>
    <x v="3"/>
    <x v="735"/>
    <x v="0"/>
    <s v="May"/>
  </r>
  <r>
    <s v="THE-20240609-64132"/>
    <x v="9"/>
    <x v="714"/>
    <x v="685"/>
    <x v="9"/>
    <x v="3"/>
    <x v="732"/>
    <x v="0"/>
    <n v="114.23"/>
    <n v="60"/>
    <x v="2"/>
    <n v="6853.8"/>
    <n v="5140.3500000000004"/>
    <n v="1713.4499999999998"/>
    <x v="7"/>
    <x v="736"/>
    <x v="0"/>
    <s v="Jun"/>
  </r>
  <r>
    <s v="WAL-20241128-77422"/>
    <x v="10"/>
    <x v="715"/>
    <x v="686"/>
    <x v="43"/>
    <x v="15"/>
    <x v="733"/>
    <x v="21"/>
    <n v="145.83000000000001"/>
    <n v="15"/>
    <x v="3"/>
    <n v="2187.4499999999998"/>
    <n v="2187.4499999999998"/>
    <n v="0"/>
    <x v="7"/>
    <x v="737"/>
    <x v="0"/>
    <s v="Nov"/>
  </r>
  <r>
    <s v="CON-20240327-31817"/>
    <x v="3"/>
    <x v="716"/>
    <x v="687"/>
    <x v="39"/>
    <x v="4"/>
    <x v="734"/>
    <x v="1"/>
    <n v="257.52"/>
    <n v="1"/>
    <x v="9"/>
    <n v="257.52"/>
    <n v="252.37"/>
    <n v="5.1499999999999773"/>
    <x v="4"/>
    <x v="738"/>
    <x v="0"/>
    <s v="Mar"/>
  </r>
  <r>
    <s v="FLO-20241029-16208"/>
    <x v="7"/>
    <x v="717"/>
    <x v="688"/>
    <x v="34"/>
    <x v="15"/>
    <x v="735"/>
    <x v="19"/>
    <n v="389.79"/>
    <n v="2"/>
    <x v="3"/>
    <n v="779.58"/>
    <n v="779.58"/>
    <n v="0"/>
    <x v="1"/>
    <x v="739"/>
    <x v="0"/>
    <s v="Oct"/>
  </r>
  <r>
    <s v="DO-20250307-31086"/>
    <x v="0"/>
    <x v="718"/>
    <x v="689"/>
    <x v="18"/>
    <x v="14"/>
    <x v="736"/>
    <x v="17"/>
    <n v="165.09"/>
    <n v="15"/>
    <x v="3"/>
    <n v="2476.35"/>
    <n v="2476.35"/>
    <n v="0"/>
    <x v="6"/>
    <x v="740"/>
    <x v="1"/>
    <s v="Mar"/>
  </r>
  <r>
    <s v="DO-20240828-98711"/>
    <x v="0"/>
    <x v="719"/>
    <x v="690"/>
    <x v="3"/>
    <x v="17"/>
    <x v="737"/>
    <x v="6"/>
    <n v="25.88"/>
    <n v="10"/>
    <x v="5"/>
    <n v="258.8"/>
    <n v="232.92"/>
    <n v="25.880000000000024"/>
    <x v="1"/>
    <x v="741"/>
    <x v="0"/>
    <s v="Aug"/>
  </r>
  <r>
    <s v="WAL-20241005-64069"/>
    <x v="10"/>
    <x v="720"/>
    <x v="691"/>
    <x v="39"/>
    <x v="20"/>
    <x v="738"/>
    <x v="2"/>
    <n v="232.34"/>
    <n v="30"/>
    <x v="16"/>
    <n v="6970.2"/>
    <n v="5436.76"/>
    <n v="1533.4399999999996"/>
    <x v="0"/>
    <x v="742"/>
    <x v="0"/>
    <s v="Oct"/>
  </r>
  <r>
    <s v="COS-20241105-97599"/>
    <x v="8"/>
    <x v="721"/>
    <x v="692"/>
    <x v="3"/>
    <x v="19"/>
    <x v="739"/>
    <x v="17"/>
    <n v="2823.67"/>
    <n v="8"/>
    <x v="0"/>
    <n v="22589.360000000001"/>
    <n v="21459.89"/>
    <n v="1129.4700000000012"/>
    <x v="6"/>
    <x v="743"/>
    <x v="0"/>
    <s v="Nov"/>
  </r>
  <r>
    <s v="84-20240917-79968"/>
    <x v="6"/>
    <x v="722"/>
    <x v="693"/>
    <x v="5"/>
    <x v="6"/>
    <x v="740"/>
    <x v="12"/>
    <n v="3996.5"/>
    <n v="40"/>
    <x v="17"/>
    <n v="159860"/>
    <n v="111902"/>
    <n v="47958"/>
    <x v="7"/>
    <x v="744"/>
    <x v="0"/>
    <s v="Sep"/>
  </r>
  <r>
    <s v="FLO-20250501-68645"/>
    <x v="7"/>
    <x v="723"/>
    <x v="694"/>
    <x v="51"/>
    <x v="1"/>
    <x v="741"/>
    <x v="14"/>
    <n v="1236.73"/>
    <n v="3"/>
    <x v="0"/>
    <n v="3710.19"/>
    <n v="3524.68"/>
    <n v="185.51000000000022"/>
    <x v="5"/>
    <x v="745"/>
    <x v="1"/>
    <s v="May"/>
  </r>
  <r>
    <s v="84-20241109-67801"/>
    <x v="6"/>
    <x v="724"/>
    <x v="695"/>
    <x v="59"/>
    <x v="9"/>
    <x v="742"/>
    <x v="18"/>
    <n v="4.55"/>
    <n v="315"/>
    <x v="3"/>
    <n v="1433.25"/>
    <n v="1433.25"/>
    <n v="0"/>
    <x v="2"/>
    <x v="746"/>
    <x v="0"/>
    <s v="Nov"/>
  </r>
  <r>
    <s v="DO-20250620-16191"/>
    <x v="0"/>
    <x v="725"/>
    <x v="696"/>
    <x v="17"/>
    <x v="17"/>
    <x v="743"/>
    <x v="19"/>
    <n v="440.34"/>
    <n v="8"/>
    <x v="5"/>
    <n v="3522.72"/>
    <n v="3170.45"/>
    <n v="352.27"/>
    <x v="5"/>
    <x v="747"/>
    <x v="1"/>
    <s v="Jun"/>
  </r>
  <r>
    <s v="MEN-20250622-32430"/>
    <x v="5"/>
    <x v="726"/>
    <x v="697"/>
    <x v="21"/>
    <x v="1"/>
    <x v="744"/>
    <x v="7"/>
    <n v="723.77"/>
    <n v="5"/>
    <x v="3"/>
    <n v="3618.85"/>
    <n v="3618.85"/>
    <n v="0"/>
    <x v="1"/>
    <x v="748"/>
    <x v="1"/>
    <s v="Jun"/>
  </r>
  <r>
    <s v="CON-20241103-29826"/>
    <x v="3"/>
    <x v="727"/>
    <x v="698"/>
    <x v="46"/>
    <x v="8"/>
    <x v="745"/>
    <x v="6"/>
    <n v="408.26"/>
    <n v="1"/>
    <x v="3"/>
    <n v="408.26"/>
    <n v="408.26"/>
    <n v="0"/>
    <x v="3"/>
    <x v="749"/>
    <x v="0"/>
    <s v="Nov"/>
  </r>
  <r>
    <s v="84-20250611-90043"/>
    <x v="6"/>
    <x v="728"/>
    <x v="699"/>
    <x v="57"/>
    <x v="18"/>
    <x v="746"/>
    <x v="13"/>
    <n v="180.34"/>
    <n v="40"/>
    <x v="1"/>
    <n v="7213.6"/>
    <n v="6131.56"/>
    <n v="1082.04"/>
    <x v="6"/>
    <x v="750"/>
    <x v="1"/>
    <s v="Jun"/>
  </r>
  <r>
    <s v="HAR-20250104-19393"/>
    <x v="2"/>
    <x v="729"/>
    <x v="700"/>
    <x v="5"/>
    <x v="0"/>
    <x v="747"/>
    <x v="8"/>
    <n v="600.04999999999995"/>
    <n v="10"/>
    <x v="1"/>
    <n v="6000.5"/>
    <n v="5100.43"/>
    <n v="900.06999999999971"/>
    <x v="4"/>
    <x v="751"/>
    <x v="1"/>
    <s v="Jan"/>
  </r>
  <r>
    <s v="WAL-20250514-67560"/>
    <x v="10"/>
    <x v="730"/>
    <x v="426"/>
    <x v="21"/>
    <x v="0"/>
    <x v="748"/>
    <x v="20"/>
    <n v="323.07"/>
    <n v="10"/>
    <x v="0"/>
    <n v="3230.7"/>
    <n v="3069.16"/>
    <n v="161.53999999999996"/>
    <x v="1"/>
    <x v="752"/>
    <x v="1"/>
    <s v="May"/>
  </r>
  <r>
    <s v="FLO-20241116-75887"/>
    <x v="7"/>
    <x v="731"/>
    <x v="701"/>
    <x v="28"/>
    <x v="14"/>
    <x v="749"/>
    <x v="17"/>
    <n v="407.72"/>
    <n v="3"/>
    <x v="3"/>
    <n v="1223.1600000000001"/>
    <n v="1223.1600000000001"/>
    <n v="0"/>
    <x v="5"/>
    <x v="753"/>
    <x v="0"/>
    <s v="Nov"/>
  </r>
  <r>
    <s v="ACE-20240719-93507"/>
    <x v="4"/>
    <x v="732"/>
    <x v="702"/>
    <x v="50"/>
    <x v="4"/>
    <x v="750"/>
    <x v="13"/>
    <n v="1102.3"/>
    <n v="3"/>
    <x v="3"/>
    <n v="3306.9"/>
    <n v="3306.9"/>
    <n v="0"/>
    <x v="7"/>
    <x v="754"/>
    <x v="0"/>
    <s v="Jul"/>
  </r>
  <r>
    <s v="THE-20241231-20233"/>
    <x v="9"/>
    <x v="733"/>
    <x v="703"/>
    <x v="7"/>
    <x v="16"/>
    <x v="751"/>
    <x v="1"/>
    <n v="25.56"/>
    <n v="1"/>
    <x v="0"/>
    <n v="25.56"/>
    <n v="24.28"/>
    <n v="1.2799999999999976"/>
    <x v="6"/>
    <x v="755"/>
    <x v="0"/>
    <s v="Dec"/>
  </r>
  <r>
    <s v="MEN-20240511-39895"/>
    <x v="5"/>
    <x v="734"/>
    <x v="704"/>
    <x v="13"/>
    <x v="5"/>
    <x v="752"/>
    <x v="7"/>
    <n v="268.38"/>
    <n v="3"/>
    <x v="3"/>
    <n v="805.14"/>
    <n v="805.14"/>
    <n v="0"/>
    <x v="2"/>
    <x v="756"/>
    <x v="0"/>
    <s v="May"/>
  </r>
  <r>
    <s v="ACE-20240415-84432"/>
    <x v="4"/>
    <x v="735"/>
    <x v="705"/>
    <x v="22"/>
    <x v="0"/>
    <x v="753"/>
    <x v="5"/>
    <n v="360.59"/>
    <n v="2"/>
    <x v="3"/>
    <n v="721.18"/>
    <n v="721.18"/>
    <n v="0"/>
    <x v="5"/>
    <x v="757"/>
    <x v="0"/>
    <s v="Apr"/>
  </r>
  <r>
    <s v="MEN-20250729-84129"/>
    <x v="5"/>
    <x v="736"/>
    <x v="706"/>
    <x v="43"/>
    <x v="14"/>
    <x v="754"/>
    <x v="18"/>
    <n v="23.35"/>
    <n v="4"/>
    <x v="3"/>
    <n v="93.4"/>
    <n v="93.4"/>
    <n v="0"/>
    <x v="1"/>
    <x v="758"/>
    <x v="1"/>
    <s v="Jul"/>
  </r>
  <r>
    <s v="DO-20241003-63405"/>
    <x v="0"/>
    <x v="737"/>
    <x v="707"/>
    <x v="27"/>
    <x v="4"/>
    <x v="755"/>
    <x v="2"/>
    <n v="2680.53"/>
    <n v="3"/>
    <x v="3"/>
    <n v="8041.59"/>
    <n v="8041.59"/>
    <n v="0"/>
    <x v="2"/>
    <x v="759"/>
    <x v="0"/>
    <s v="Oct"/>
  </r>
  <r>
    <s v="ACE-20240907-74516"/>
    <x v="4"/>
    <x v="738"/>
    <x v="708"/>
    <x v="38"/>
    <x v="17"/>
    <x v="756"/>
    <x v="16"/>
    <n v="121.84"/>
    <n v="2"/>
    <x v="3"/>
    <n v="243.68"/>
    <n v="243.68"/>
    <n v="0"/>
    <x v="6"/>
    <x v="760"/>
    <x v="0"/>
    <s v="Sep"/>
  </r>
  <r>
    <s v="DO-20240913-42051"/>
    <x v="0"/>
    <x v="739"/>
    <x v="416"/>
    <x v="42"/>
    <x v="3"/>
    <x v="757"/>
    <x v="16"/>
    <n v="703.93"/>
    <n v="10"/>
    <x v="0"/>
    <n v="7039.3"/>
    <n v="6687.34"/>
    <n v="351.96000000000004"/>
    <x v="4"/>
    <x v="761"/>
    <x v="0"/>
    <s v="Sep"/>
  </r>
  <r>
    <s v="HAR-20250727-20746"/>
    <x v="2"/>
    <x v="740"/>
    <x v="709"/>
    <x v="40"/>
    <x v="5"/>
    <x v="758"/>
    <x v="3"/>
    <n v="556.64"/>
    <n v="2"/>
    <x v="3"/>
    <n v="1113.28"/>
    <n v="1113.28"/>
    <n v="0"/>
    <x v="2"/>
    <x v="762"/>
    <x v="1"/>
    <s v="Jul"/>
  </r>
  <r>
    <s v="LOW-20241017-28057"/>
    <x v="1"/>
    <x v="741"/>
    <x v="710"/>
    <x v="52"/>
    <x v="1"/>
    <x v="759"/>
    <x v="2"/>
    <n v="1617.96"/>
    <n v="6"/>
    <x v="5"/>
    <n v="9707.76"/>
    <n v="8736.98"/>
    <n v="970.78000000000065"/>
    <x v="6"/>
    <x v="763"/>
    <x v="0"/>
    <s v="Oct"/>
  </r>
  <r>
    <s v="HAR-20250524-19467"/>
    <x v="2"/>
    <x v="742"/>
    <x v="711"/>
    <x v="32"/>
    <x v="11"/>
    <x v="760"/>
    <x v="5"/>
    <n v="121.67"/>
    <n v="8"/>
    <x v="7"/>
    <n v="973.36"/>
    <n v="944.16"/>
    <n v="29.200000000000045"/>
    <x v="0"/>
    <x v="764"/>
    <x v="1"/>
    <s v="May"/>
  </r>
  <r>
    <s v="MEN-20240227-56664"/>
    <x v="5"/>
    <x v="743"/>
    <x v="712"/>
    <x v="30"/>
    <x v="20"/>
    <x v="761"/>
    <x v="11"/>
    <n v="3.15"/>
    <n v="208"/>
    <x v="2"/>
    <n v="655.20000000000005"/>
    <n v="491.4"/>
    <n v="163.80000000000007"/>
    <x v="4"/>
    <x v="765"/>
    <x v="0"/>
    <s v="Feb"/>
  </r>
  <r>
    <s v="FLO-20241010-77531"/>
    <x v="7"/>
    <x v="744"/>
    <x v="713"/>
    <x v="41"/>
    <x v="15"/>
    <x v="762"/>
    <x v="10"/>
    <n v="308.33999999999997"/>
    <n v="2"/>
    <x v="3"/>
    <n v="616.67999999999995"/>
    <n v="616.67999999999995"/>
    <n v="0"/>
    <x v="3"/>
    <x v="766"/>
    <x v="0"/>
    <s v="Oct"/>
  </r>
  <r>
    <s v="LOW-20250523-53308"/>
    <x v="1"/>
    <x v="745"/>
    <x v="714"/>
    <x v="43"/>
    <x v="8"/>
    <x v="763"/>
    <x v="13"/>
    <n v="256.89"/>
    <n v="4"/>
    <x v="3"/>
    <n v="1027.56"/>
    <n v="1027.56"/>
    <n v="0"/>
    <x v="4"/>
    <x v="767"/>
    <x v="1"/>
    <s v="May"/>
  </r>
  <r>
    <s v="84-20250519-99844"/>
    <x v="6"/>
    <x v="746"/>
    <x v="715"/>
    <x v="56"/>
    <x v="16"/>
    <x v="764"/>
    <x v="0"/>
    <n v="2638.37"/>
    <n v="1"/>
    <x v="3"/>
    <n v="2638.37"/>
    <n v="2638.37"/>
    <n v="0"/>
    <x v="2"/>
    <x v="768"/>
    <x v="1"/>
    <s v="May"/>
  </r>
  <r>
    <s v="LOW-20240720-72815"/>
    <x v="1"/>
    <x v="747"/>
    <x v="326"/>
    <x v="34"/>
    <x v="1"/>
    <x v="765"/>
    <x v="0"/>
    <n v="538.87"/>
    <n v="25"/>
    <x v="5"/>
    <n v="13471.75"/>
    <n v="12124.58"/>
    <n v="1347.17"/>
    <x v="2"/>
    <x v="769"/>
    <x v="0"/>
    <s v="Jul"/>
  </r>
  <r>
    <s v="84-20241010-41836"/>
    <x v="6"/>
    <x v="748"/>
    <x v="716"/>
    <x v="37"/>
    <x v="4"/>
    <x v="766"/>
    <x v="5"/>
    <n v="259.11"/>
    <n v="15"/>
    <x v="5"/>
    <n v="3886.65"/>
    <n v="3497.99"/>
    <n v="388.66000000000031"/>
    <x v="4"/>
    <x v="770"/>
    <x v="0"/>
    <s v="Oct"/>
  </r>
  <r>
    <s v="THE-20240410-34407"/>
    <x v="9"/>
    <x v="749"/>
    <x v="717"/>
    <x v="18"/>
    <x v="12"/>
    <x v="767"/>
    <x v="13"/>
    <n v="410.16"/>
    <n v="4"/>
    <x v="3"/>
    <n v="1640.64"/>
    <n v="1640.64"/>
    <n v="0"/>
    <x v="5"/>
    <x v="771"/>
    <x v="0"/>
    <s v="Apr"/>
  </r>
  <r>
    <s v="WAL-20250523-33983"/>
    <x v="10"/>
    <x v="750"/>
    <x v="718"/>
    <x v="19"/>
    <x v="9"/>
    <x v="768"/>
    <x v="13"/>
    <n v="108.81"/>
    <n v="8"/>
    <x v="12"/>
    <n v="870.48"/>
    <n v="766.02"/>
    <n v="104.46000000000004"/>
    <x v="6"/>
    <x v="772"/>
    <x v="1"/>
    <s v="May"/>
  </r>
  <r>
    <s v="HAR-20250528-14894"/>
    <x v="2"/>
    <x v="751"/>
    <x v="719"/>
    <x v="47"/>
    <x v="19"/>
    <x v="769"/>
    <x v="13"/>
    <n v="373.26"/>
    <n v="2"/>
    <x v="3"/>
    <n v="746.52"/>
    <n v="746.52"/>
    <n v="0"/>
    <x v="4"/>
    <x v="773"/>
    <x v="1"/>
    <s v="May"/>
  </r>
  <r>
    <s v="FLO-20250223-29357"/>
    <x v="7"/>
    <x v="752"/>
    <x v="720"/>
    <x v="3"/>
    <x v="20"/>
    <x v="770"/>
    <x v="18"/>
    <n v="388.33"/>
    <n v="6"/>
    <x v="5"/>
    <n v="2329.98"/>
    <n v="2096.98"/>
    <n v="233"/>
    <x v="3"/>
    <x v="774"/>
    <x v="1"/>
    <s v="Feb"/>
  </r>
  <r>
    <s v="HAR-20250620-14019"/>
    <x v="2"/>
    <x v="753"/>
    <x v="721"/>
    <x v="59"/>
    <x v="19"/>
    <x v="771"/>
    <x v="12"/>
    <n v="2162.89"/>
    <n v="4"/>
    <x v="3"/>
    <n v="8651.56"/>
    <n v="8651.56"/>
    <n v="0"/>
    <x v="4"/>
    <x v="775"/>
    <x v="1"/>
    <s v="Jun"/>
  </r>
  <r>
    <s v="ACE-20250111-17106"/>
    <x v="4"/>
    <x v="754"/>
    <x v="722"/>
    <x v="34"/>
    <x v="6"/>
    <x v="772"/>
    <x v="14"/>
    <n v="531.37"/>
    <n v="1"/>
    <x v="9"/>
    <n v="531.37"/>
    <n v="520.74"/>
    <n v="10.629999999999995"/>
    <x v="6"/>
    <x v="776"/>
    <x v="1"/>
    <s v="Jan"/>
  </r>
  <r>
    <s v="ACE-20250622-16067"/>
    <x v="4"/>
    <x v="755"/>
    <x v="723"/>
    <x v="27"/>
    <x v="3"/>
    <x v="773"/>
    <x v="5"/>
    <n v="1163.8699999999999"/>
    <n v="6"/>
    <x v="0"/>
    <n v="6983.22"/>
    <n v="6634.06"/>
    <n v="349.15999999999985"/>
    <x v="0"/>
    <x v="777"/>
    <x v="1"/>
    <s v="Jun"/>
  </r>
  <r>
    <s v="ACE-20240829-16487"/>
    <x v="4"/>
    <x v="756"/>
    <x v="724"/>
    <x v="49"/>
    <x v="13"/>
    <x v="774"/>
    <x v="14"/>
    <n v="96.95"/>
    <n v="10"/>
    <x v="5"/>
    <n v="969.5"/>
    <n v="872.55"/>
    <n v="96.950000000000045"/>
    <x v="1"/>
    <x v="778"/>
    <x v="0"/>
    <s v="Aug"/>
  </r>
  <r>
    <s v="ACE-20250307-24347"/>
    <x v="4"/>
    <x v="757"/>
    <x v="725"/>
    <x v="12"/>
    <x v="14"/>
    <x v="775"/>
    <x v="3"/>
    <n v="2.2000000000000002"/>
    <n v="86"/>
    <x v="3"/>
    <n v="189.2"/>
    <n v="189.2"/>
    <n v="0"/>
    <x v="6"/>
    <x v="779"/>
    <x v="1"/>
    <s v="Mar"/>
  </r>
  <r>
    <s v="LOW-20250302-78546"/>
    <x v="1"/>
    <x v="758"/>
    <x v="726"/>
    <x v="14"/>
    <x v="2"/>
    <x v="776"/>
    <x v="4"/>
    <n v="143.72999999999999"/>
    <n v="1"/>
    <x v="3"/>
    <n v="143.72999999999999"/>
    <n v="143.72999999999999"/>
    <n v="0"/>
    <x v="0"/>
    <x v="780"/>
    <x v="1"/>
    <s v="Mar"/>
  </r>
  <r>
    <s v="HAR-20250702-64002"/>
    <x v="2"/>
    <x v="8"/>
    <x v="8"/>
    <x v="8"/>
    <x v="9"/>
    <x v="777"/>
    <x v="2"/>
    <n v="73.97"/>
    <n v="6"/>
    <x v="0"/>
    <n v="443.82"/>
    <n v="421.63"/>
    <n v="22.189999999999998"/>
    <x v="0"/>
    <x v="781"/>
    <x v="1"/>
    <s v="Jul"/>
  </r>
  <r>
    <s v="CON-20240828-64361"/>
    <x v="3"/>
    <x v="759"/>
    <x v="727"/>
    <x v="48"/>
    <x v="1"/>
    <x v="778"/>
    <x v="10"/>
    <n v="102.45"/>
    <n v="3"/>
    <x v="3"/>
    <n v="307.35000000000002"/>
    <n v="307.35000000000002"/>
    <n v="0"/>
    <x v="1"/>
    <x v="782"/>
    <x v="0"/>
    <s v="Aug"/>
  </r>
  <r>
    <s v="COS-20240831-89217"/>
    <x v="8"/>
    <x v="760"/>
    <x v="728"/>
    <x v="29"/>
    <x v="6"/>
    <x v="779"/>
    <x v="9"/>
    <n v="2686.12"/>
    <n v="2"/>
    <x v="3"/>
    <n v="5372.24"/>
    <n v="5372.24"/>
    <n v="0"/>
    <x v="3"/>
    <x v="783"/>
    <x v="0"/>
    <s v="Aug"/>
  </r>
  <r>
    <s v="COS-20240721-35205"/>
    <x v="8"/>
    <x v="761"/>
    <x v="729"/>
    <x v="41"/>
    <x v="1"/>
    <x v="780"/>
    <x v="8"/>
    <n v="82.16"/>
    <n v="5"/>
    <x v="0"/>
    <n v="410.8"/>
    <n v="390.26"/>
    <n v="20.54000000000002"/>
    <x v="0"/>
    <x v="784"/>
    <x v="0"/>
    <s v="Jul"/>
  </r>
  <r>
    <s v="COS-20240913-19926"/>
    <x v="8"/>
    <x v="762"/>
    <x v="730"/>
    <x v="33"/>
    <x v="6"/>
    <x v="781"/>
    <x v="9"/>
    <n v="668.46"/>
    <n v="8"/>
    <x v="5"/>
    <n v="5347.68"/>
    <n v="4812.91"/>
    <n v="534.77000000000044"/>
    <x v="4"/>
    <x v="785"/>
    <x v="0"/>
    <s v="Sep"/>
  </r>
  <r>
    <s v="ACE-20240328-30337"/>
    <x v="4"/>
    <x v="763"/>
    <x v="731"/>
    <x v="55"/>
    <x v="16"/>
    <x v="782"/>
    <x v="14"/>
    <n v="4015.75"/>
    <n v="3"/>
    <x v="3"/>
    <n v="12047.25"/>
    <n v="12047.25"/>
    <n v="0"/>
    <x v="4"/>
    <x v="786"/>
    <x v="0"/>
    <s v="Mar"/>
  </r>
  <r>
    <s v="WAL-20250125-42529"/>
    <x v="10"/>
    <x v="764"/>
    <x v="732"/>
    <x v="46"/>
    <x v="8"/>
    <x v="783"/>
    <x v="17"/>
    <n v="37.979999999999997"/>
    <n v="1"/>
    <x v="3"/>
    <n v="37.979999999999997"/>
    <n v="37.979999999999997"/>
    <n v="0"/>
    <x v="2"/>
    <x v="787"/>
    <x v="1"/>
    <s v="Jan"/>
  </r>
  <r>
    <s v="HAR-20250501-56104"/>
    <x v="2"/>
    <x v="765"/>
    <x v="733"/>
    <x v="44"/>
    <x v="6"/>
    <x v="784"/>
    <x v="3"/>
    <n v="1404.66"/>
    <n v="1"/>
    <x v="5"/>
    <n v="1404.66"/>
    <n v="1264.19"/>
    <n v="140.47000000000003"/>
    <x v="5"/>
    <x v="788"/>
    <x v="1"/>
    <s v="May"/>
  </r>
  <r>
    <s v="COS-20250605-79703"/>
    <x v="8"/>
    <x v="766"/>
    <x v="734"/>
    <x v="22"/>
    <x v="1"/>
    <x v="785"/>
    <x v="8"/>
    <n v="3736.59"/>
    <n v="3"/>
    <x v="8"/>
    <n v="11209.77"/>
    <n v="10425.09"/>
    <n v="784.68000000000029"/>
    <x v="0"/>
    <x v="789"/>
    <x v="1"/>
    <s v="Jun"/>
  </r>
  <r>
    <s v="THE-20241222-39258"/>
    <x v="9"/>
    <x v="767"/>
    <x v="735"/>
    <x v="19"/>
    <x v="3"/>
    <x v="786"/>
    <x v="19"/>
    <n v="317.95"/>
    <n v="5"/>
    <x v="3"/>
    <n v="1589.75"/>
    <n v="1589.75"/>
    <n v="0"/>
    <x v="1"/>
    <x v="790"/>
    <x v="0"/>
    <s v="Dec"/>
  </r>
  <r>
    <s v="84-20241209-21125"/>
    <x v="6"/>
    <x v="768"/>
    <x v="736"/>
    <x v="9"/>
    <x v="9"/>
    <x v="787"/>
    <x v="19"/>
    <n v="484.18"/>
    <n v="50"/>
    <x v="6"/>
    <n v="24209"/>
    <n v="19367.2"/>
    <n v="4841.7999999999993"/>
    <x v="0"/>
    <x v="791"/>
    <x v="0"/>
    <s v="Dec"/>
  </r>
  <r>
    <s v="ACE-20240730-75659"/>
    <x v="4"/>
    <x v="769"/>
    <x v="737"/>
    <x v="12"/>
    <x v="5"/>
    <x v="788"/>
    <x v="1"/>
    <n v="210.46"/>
    <n v="8"/>
    <x v="7"/>
    <n v="1683.68"/>
    <n v="1633.17"/>
    <n v="50.509999999999991"/>
    <x v="7"/>
    <x v="792"/>
    <x v="0"/>
    <s v="Jul"/>
  </r>
  <r>
    <s v="CON-20250610-72089"/>
    <x v="3"/>
    <x v="770"/>
    <x v="738"/>
    <x v="49"/>
    <x v="9"/>
    <x v="789"/>
    <x v="2"/>
    <n v="5.86"/>
    <n v="149"/>
    <x v="4"/>
    <n v="873.14"/>
    <n v="715.97"/>
    <n v="157.16999999999996"/>
    <x v="1"/>
    <x v="793"/>
    <x v="1"/>
    <s v="Jun"/>
  </r>
  <r>
    <s v="THE-20240424-70249"/>
    <x v="9"/>
    <x v="771"/>
    <x v="739"/>
    <x v="35"/>
    <x v="9"/>
    <x v="790"/>
    <x v="15"/>
    <n v="301.20999999999998"/>
    <n v="4"/>
    <x v="0"/>
    <n v="1204.8399999999999"/>
    <n v="1144.5999999999999"/>
    <n v="60.240000000000009"/>
    <x v="4"/>
    <x v="794"/>
    <x v="0"/>
    <s v="Apr"/>
  </r>
  <r>
    <s v="CON-20250408-36561"/>
    <x v="3"/>
    <x v="772"/>
    <x v="740"/>
    <x v="48"/>
    <x v="5"/>
    <x v="791"/>
    <x v="19"/>
    <n v="1696.96"/>
    <n v="4"/>
    <x v="3"/>
    <n v="6787.84"/>
    <n v="6787.84"/>
    <n v="0"/>
    <x v="3"/>
    <x v="795"/>
    <x v="1"/>
    <s v="Apr"/>
  </r>
  <r>
    <s v="WAL-20250706-48235"/>
    <x v="10"/>
    <x v="773"/>
    <x v="741"/>
    <x v="19"/>
    <x v="0"/>
    <x v="792"/>
    <x v="16"/>
    <n v="1172.1400000000001"/>
    <n v="6"/>
    <x v="5"/>
    <n v="7032.84"/>
    <n v="6329.56"/>
    <n v="703.27999999999975"/>
    <x v="4"/>
    <x v="796"/>
    <x v="1"/>
    <s v="Jul"/>
  </r>
  <r>
    <s v="FLO-20250613-70859"/>
    <x v="7"/>
    <x v="774"/>
    <x v="742"/>
    <x v="54"/>
    <x v="9"/>
    <x v="793"/>
    <x v="3"/>
    <n v="129.6"/>
    <n v="60"/>
    <x v="17"/>
    <n v="7776"/>
    <n v="5443.2"/>
    <n v="2332.8000000000002"/>
    <x v="5"/>
    <x v="797"/>
    <x v="1"/>
    <s v="Jun"/>
  </r>
  <r>
    <s v="MEN-20240819-64811"/>
    <x v="5"/>
    <x v="775"/>
    <x v="743"/>
    <x v="35"/>
    <x v="0"/>
    <x v="794"/>
    <x v="14"/>
    <n v="567.97"/>
    <n v="4"/>
    <x v="8"/>
    <n v="2271.88"/>
    <n v="2112.85"/>
    <n v="159.0300000000002"/>
    <x v="0"/>
    <x v="798"/>
    <x v="0"/>
    <s v="Aug"/>
  </r>
  <r>
    <s v="MEN-20250114-20560"/>
    <x v="5"/>
    <x v="776"/>
    <x v="744"/>
    <x v="50"/>
    <x v="9"/>
    <x v="795"/>
    <x v="9"/>
    <n v="410.15"/>
    <n v="1"/>
    <x v="3"/>
    <n v="410.15"/>
    <n v="410.15"/>
    <n v="0"/>
    <x v="3"/>
    <x v="799"/>
    <x v="1"/>
    <s v="Jan"/>
  </r>
  <r>
    <s v="DO-20250521-27816"/>
    <x v="0"/>
    <x v="777"/>
    <x v="745"/>
    <x v="52"/>
    <x v="20"/>
    <x v="796"/>
    <x v="19"/>
    <n v="518.67999999999995"/>
    <n v="3"/>
    <x v="3"/>
    <n v="1556.04"/>
    <n v="1556.04"/>
    <n v="0"/>
    <x v="6"/>
    <x v="800"/>
    <x v="1"/>
    <s v="May"/>
  </r>
  <r>
    <s v="CON-20240506-49908"/>
    <x v="3"/>
    <x v="778"/>
    <x v="746"/>
    <x v="45"/>
    <x v="3"/>
    <x v="797"/>
    <x v="15"/>
    <n v="2.97"/>
    <n v="27"/>
    <x v="1"/>
    <n v="80.19"/>
    <n v="68.16"/>
    <n v="12.030000000000001"/>
    <x v="2"/>
    <x v="801"/>
    <x v="0"/>
    <s v="May"/>
  </r>
  <r>
    <s v="THE-20250220-28329"/>
    <x v="9"/>
    <x v="779"/>
    <x v="747"/>
    <x v="56"/>
    <x v="4"/>
    <x v="798"/>
    <x v="0"/>
    <n v="438.58"/>
    <n v="12"/>
    <x v="7"/>
    <n v="5262.96"/>
    <n v="5105.07"/>
    <n v="157.89000000000033"/>
    <x v="5"/>
    <x v="802"/>
    <x v="1"/>
    <s v="Feb"/>
  </r>
  <r>
    <s v="THE-20250123-95198"/>
    <x v="9"/>
    <x v="780"/>
    <x v="748"/>
    <x v="2"/>
    <x v="8"/>
    <x v="799"/>
    <x v="0"/>
    <n v="48.08"/>
    <n v="5"/>
    <x v="9"/>
    <n v="240.4"/>
    <n v="235.59"/>
    <n v="4.8100000000000023"/>
    <x v="0"/>
    <x v="803"/>
    <x v="1"/>
    <s v="Jan"/>
  </r>
  <r>
    <s v="HAR-20241023-15238"/>
    <x v="2"/>
    <x v="781"/>
    <x v="749"/>
    <x v="25"/>
    <x v="2"/>
    <x v="800"/>
    <x v="19"/>
    <n v="332.95"/>
    <n v="3"/>
    <x v="9"/>
    <n v="998.85"/>
    <n v="978.87"/>
    <n v="19.980000000000018"/>
    <x v="5"/>
    <x v="804"/>
    <x v="0"/>
    <s v="Oct"/>
  </r>
  <r>
    <s v="84-20240514-99294"/>
    <x v="11"/>
    <x v="782"/>
    <x v="750"/>
    <x v="12"/>
    <x v="10"/>
    <x v="801"/>
    <x v="4"/>
    <n v="420.9"/>
    <n v="3"/>
    <x v="3"/>
    <n v="1262.7"/>
    <n v="1262.7"/>
    <n v="0"/>
    <x v="3"/>
    <x v="805"/>
    <x v="0"/>
    <s v="May"/>
  </r>
  <r>
    <s v="ACE-20250410-54181"/>
    <x v="4"/>
    <x v="783"/>
    <x v="751"/>
    <x v="16"/>
    <x v="13"/>
    <x v="802"/>
    <x v="10"/>
    <n v="123.18"/>
    <n v="4"/>
    <x v="3"/>
    <n v="492.72"/>
    <n v="492.72"/>
    <n v="0"/>
    <x v="4"/>
    <x v="806"/>
    <x v="1"/>
    <s v="Apr"/>
  </r>
  <r>
    <s v="LOW-20240904-79374"/>
    <x v="1"/>
    <x v="784"/>
    <x v="752"/>
    <x v="42"/>
    <x v="16"/>
    <x v="803"/>
    <x v="16"/>
    <n v="357.51"/>
    <n v="40"/>
    <x v="3"/>
    <n v="14300.4"/>
    <n v="14300.4"/>
    <n v="0"/>
    <x v="3"/>
    <x v="807"/>
    <x v="0"/>
    <s v="Sep"/>
  </r>
  <r>
    <s v="THE-20240813-66250"/>
    <x v="9"/>
    <x v="785"/>
    <x v="753"/>
    <x v="32"/>
    <x v="7"/>
    <x v="804"/>
    <x v="1"/>
    <n v="2294.56"/>
    <n v="1"/>
    <x v="3"/>
    <n v="2294.56"/>
    <n v="2294.56"/>
    <n v="0"/>
    <x v="5"/>
    <x v="808"/>
    <x v="0"/>
    <s v="Aug"/>
  </r>
  <r>
    <s v="WAL-20250116-24935"/>
    <x v="10"/>
    <x v="786"/>
    <x v="754"/>
    <x v="54"/>
    <x v="8"/>
    <x v="805"/>
    <x v="8"/>
    <n v="512.22"/>
    <n v="2"/>
    <x v="3"/>
    <n v="1024.44"/>
    <n v="1024.44"/>
    <n v="0"/>
    <x v="0"/>
    <x v="809"/>
    <x v="1"/>
    <s v="Jan"/>
  </r>
  <r>
    <s v="WAL-20241222-68911"/>
    <x v="10"/>
    <x v="787"/>
    <x v="755"/>
    <x v="47"/>
    <x v="1"/>
    <x v="806"/>
    <x v="18"/>
    <n v="4479.6400000000003"/>
    <n v="4"/>
    <x v="9"/>
    <n v="17918.560000000001"/>
    <n v="17560.189999999999"/>
    <n v="358.37000000000262"/>
    <x v="1"/>
    <x v="810"/>
    <x v="0"/>
    <s v="Dec"/>
  </r>
  <r>
    <s v="THE-20250215-15463"/>
    <x v="9"/>
    <x v="788"/>
    <x v="756"/>
    <x v="47"/>
    <x v="10"/>
    <x v="807"/>
    <x v="6"/>
    <n v="5.28"/>
    <n v="240"/>
    <x v="6"/>
    <n v="1267.2"/>
    <n v="1013.76"/>
    <n v="253.44000000000005"/>
    <x v="5"/>
    <x v="811"/>
    <x v="1"/>
    <s v="Feb"/>
  </r>
  <r>
    <s v="HAR-20250320-57509"/>
    <x v="2"/>
    <x v="789"/>
    <x v="757"/>
    <x v="21"/>
    <x v="19"/>
    <x v="808"/>
    <x v="10"/>
    <n v="1374.26"/>
    <n v="4"/>
    <x v="7"/>
    <n v="5497.04"/>
    <n v="5332.13"/>
    <n v="164.90999999999985"/>
    <x v="5"/>
    <x v="812"/>
    <x v="1"/>
    <s v="Mar"/>
  </r>
  <r>
    <s v="CON-20240419-89580"/>
    <x v="3"/>
    <x v="790"/>
    <x v="758"/>
    <x v="39"/>
    <x v="11"/>
    <x v="809"/>
    <x v="15"/>
    <n v="1489.11"/>
    <n v="4"/>
    <x v="3"/>
    <n v="5956.44"/>
    <n v="5956.44"/>
    <n v="0"/>
    <x v="4"/>
    <x v="813"/>
    <x v="0"/>
    <s v="Apr"/>
  </r>
  <r>
    <s v="MEN-20240713-80686"/>
    <x v="5"/>
    <x v="791"/>
    <x v="759"/>
    <x v="51"/>
    <x v="9"/>
    <x v="810"/>
    <x v="11"/>
    <n v="1066.92"/>
    <n v="1"/>
    <x v="3"/>
    <n v="1066.92"/>
    <n v="1066.92"/>
    <n v="0"/>
    <x v="3"/>
    <x v="814"/>
    <x v="0"/>
    <s v="Jul"/>
  </r>
  <r>
    <s v="MEN-20240627-39695"/>
    <x v="5"/>
    <x v="792"/>
    <x v="760"/>
    <x v="44"/>
    <x v="8"/>
    <x v="811"/>
    <x v="15"/>
    <n v="88.61"/>
    <n v="2"/>
    <x v="3"/>
    <n v="177.22"/>
    <n v="177.22"/>
    <n v="0"/>
    <x v="0"/>
    <x v="815"/>
    <x v="0"/>
    <s v="Jun"/>
  </r>
  <r>
    <s v="CON-20250117-33290"/>
    <x v="3"/>
    <x v="793"/>
    <x v="761"/>
    <x v="5"/>
    <x v="13"/>
    <x v="812"/>
    <x v="20"/>
    <n v="1491.85"/>
    <n v="4"/>
    <x v="7"/>
    <n v="5967.4"/>
    <n v="5788.38"/>
    <n v="179.01999999999953"/>
    <x v="0"/>
    <x v="816"/>
    <x v="1"/>
    <s v="Jan"/>
  </r>
  <r>
    <s v="DO-20240529-29361"/>
    <x v="0"/>
    <x v="794"/>
    <x v="762"/>
    <x v="58"/>
    <x v="4"/>
    <x v="813"/>
    <x v="11"/>
    <n v="498.07"/>
    <n v="3"/>
    <x v="3"/>
    <n v="1494.21"/>
    <n v="1494.21"/>
    <n v="0"/>
    <x v="0"/>
    <x v="817"/>
    <x v="0"/>
    <s v="May"/>
  </r>
  <r>
    <s v="THE-20241016-87392"/>
    <x v="9"/>
    <x v="795"/>
    <x v="763"/>
    <x v="28"/>
    <x v="8"/>
    <x v="814"/>
    <x v="16"/>
    <n v="715.02"/>
    <n v="30"/>
    <x v="7"/>
    <n v="21450.6"/>
    <n v="20807.080000000002"/>
    <n v="643.5199999999968"/>
    <x v="4"/>
    <x v="818"/>
    <x v="0"/>
    <s v="Oct"/>
  </r>
  <r>
    <s v="WAL-20241218-43386"/>
    <x v="10"/>
    <x v="796"/>
    <x v="764"/>
    <x v="38"/>
    <x v="7"/>
    <x v="815"/>
    <x v="8"/>
    <n v="887.37"/>
    <n v="4"/>
    <x v="0"/>
    <n v="3549.48"/>
    <n v="3372.01"/>
    <n v="177.4699999999998"/>
    <x v="7"/>
    <x v="819"/>
    <x v="0"/>
    <s v="Dec"/>
  </r>
  <r>
    <s v="THE-20240510-51563"/>
    <x v="9"/>
    <x v="797"/>
    <x v="765"/>
    <x v="22"/>
    <x v="13"/>
    <x v="816"/>
    <x v="3"/>
    <n v="17.329999999999998"/>
    <n v="6"/>
    <x v="0"/>
    <n v="103.98"/>
    <n v="98.78"/>
    <n v="5.2000000000000028"/>
    <x v="1"/>
    <x v="820"/>
    <x v="0"/>
    <s v="May"/>
  </r>
  <r>
    <s v="84-20250413-88719"/>
    <x v="6"/>
    <x v="798"/>
    <x v="766"/>
    <x v="20"/>
    <x v="12"/>
    <x v="817"/>
    <x v="14"/>
    <n v="28.93"/>
    <n v="10"/>
    <x v="0"/>
    <n v="289.3"/>
    <n v="274.83"/>
    <n v="14.470000000000027"/>
    <x v="6"/>
    <x v="821"/>
    <x v="1"/>
    <s v="Apr"/>
  </r>
  <r>
    <s v="DO-20250518-71048"/>
    <x v="0"/>
    <x v="799"/>
    <x v="767"/>
    <x v="39"/>
    <x v="5"/>
    <x v="818"/>
    <x v="11"/>
    <n v="108.43"/>
    <n v="6"/>
    <x v="3"/>
    <n v="650.58000000000004"/>
    <n v="650.58000000000004"/>
    <n v="0"/>
    <x v="6"/>
    <x v="822"/>
    <x v="1"/>
    <s v="May"/>
  </r>
  <r>
    <s v="DO-20250726-22429"/>
    <x v="0"/>
    <x v="800"/>
    <x v="768"/>
    <x v="33"/>
    <x v="19"/>
    <x v="819"/>
    <x v="17"/>
    <n v="163.99"/>
    <n v="5"/>
    <x v="3"/>
    <n v="819.95"/>
    <n v="819.95"/>
    <n v="0"/>
    <x v="6"/>
    <x v="823"/>
    <x v="1"/>
    <s v="Jul"/>
  </r>
  <r>
    <s v="HAR-20250128-57893"/>
    <x v="2"/>
    <x v="801"/>
    <x v="769"/>
    <x v="10"/>
    <x v="1"/>
    <x v="820"/>
    <x v="3"/>
    <n v="2820.98"/>
    <n v="3"/>
    <x v="9"/>
    <n v="8462.94"/>
    <n v="8293.68"/>
    <n v="169.26000000000022"/>
    <x v="0"/>
    <x v="824"/>
    <x v="1"/>
    <s v="Jan"/>
  </r>
  <r>
    <s v="THE-20250529-35563"/>
    <x v="9"/>
    <x v="802"/>
    <x v="770"/>
    <x v="2"/>
    <x v="17"/>
    <x v="60"/>
    <x v="18"/>
    <n v="448.04"/>
    <n v="6"/>
    <x v="3"/>
    <n v="2688.24"/>
    <n v="2688.24"/>
    <n v="0"/>
    <x v="4"/>
    <x v="825"/>
    <x v="1"/>
    <s v="May"/>
  </r>
  <r>
    <s v="FLO-20240828-42854"/>
    <x v="7"/>
    <x v="803"/>
    <x v="771"/>
    <x v="57"/>
    <x v="16"/>
    <x v="821"/>
    <x v="4"/>
    <n v="5.94"/>
    <n v="8"/>
    <x v="5"/>
    <n v="47.52"/>
    <n v="42.77"/>
    <n v="4.75"/>
    <x v="2"/>
    <x v="826"/>
    <x v="0"/>
    <s v="Aug"/>
  </r>
  <r>
    <s v="DO-20241012-67027"/>
    <x v="0"/>
    <x v="804"/>
    <x v="772"/>
    <x v="38"/>
    <x v="0"/>
    <x v="822"/>
    <x v="5"/>
    <n v="392.69"/>
    <n v="50"/>
    <x v="10"/>
    <n v="19634.5"/>
    <n v="16296.63"/>
    <n v="3337.8700000000008"/>
    <x v="5"/>
    <x v="827"/>
    <x v="0"/>
    <s v="Oct"/>
  </r>
  <r>
    <s v="MEN-20240606-57227"/>
    <x v="5"/>
    <x v="805"/>
    <x v="688"/>
    <x v="35"/>
    <x v="1"/>
    <x v="823"/>
    <x v="13"/>
    <n v="80.34"/>
    <n v="5"/>
    <x v="0"/>
    <n v="401.7"/>
    <n v="381.61"/>
    <n v="20.089999999999975"/>
    <x v="2"/>
    <x v="828"/>
    <x v="0"/>
    <s v="Jun"/>
  </r>
  <r>
    <s v="84-20241211-42064"/>
    <x v="6"/>
    <x v="806"/>
    <x v="773"/>
    <x v="22"/>
    <x v="3"/>
    <x v="824"/>
    <x v="1"/>
    <n v="330.36"/>
    <n v="15"/>
    <x v="1"/>
    <n v="4955.3999999999996"/>
    <n v="4212.09"/>
    <n v="743.30999999999949"/>
    <x v="5"/>
    <x v="829"/>
    <x v="0"/>
    <s v="Dec"/>
  </r>
  <r>
    <s v="84-20240809-53801"/>
    <x v="6"/>
    <x v="807"/>
    <x v="774"/>
    <x v="58"/>
    <x v="18"/>
    <x v="825"/>
    <x v="5"/>
    <n v="303.83"/>
    <n v="3"/>
    <x v="3"/>
    <n v="911.49"/>
    <n v="911.49"/>
    <n v="0"/>
    <x v="2"/>
    <x v="830"/>
    <x v="0"/>
    <s v="Aug"/>
  </r>
  <r>
    <s v="THE-20240817-88596"/>
    <x v="9"/>
    <x v="808"/>
    <x v="775"/>
    <x v="28"/>
    <x v="9"/>
    <x v="826"/>
    <x v="19"/>
    <n v="1045.42"/>
    <n v="1"/>
    <x v="3"/>
    <n v="1045.42"/>
    <n v="1045.42"/>
    <n v="0"/>
    <x v="4"/>
    <x v="831"/>
    <x v="0"/>
    <s v="Aug"/>
  </r>
  <r>
    <s v="ACE-20241121-13062"/>
    <x v="4"/>
    <x v="809"/>
    <x v="776"/>
    <x v="58"/>
    <x v="19"/>
    <x v="827"/>
    <x v="2"/>
    <n v="282.70999999999998"/>
    <n v="2"/>
    <x v="3"/>
    <n v="565.41999999999996"/>
    <n v="565.41999999999996"/>
    <n v="0"/>
    <x v="1"/>
    <x v="832"/>
    <x v="0"/>
    <s v="Nov"/>
  </r>
  <r>
    <s v="DO-20250417-95811"/>
    <x v="0"/>
    <x v="810"/>
    <x v="777"/>
    <x v="26"/>
    <x v="8"/>
    <x v="828"/>
    <x v="1"/>
    <n v="149.15"/>
    <n v="8"/>
    <x v="0"/>
    <n v="1193.2"/>
    <n v="1133.54"/>
    <n v="59.660000000000082"/>
    <x v="6"/>
    <x v="833"/>
    <x v="1"/>
    <s v="Apr"/>
  </r>
  <r>
    <s v="LOW-20240626-21520"/>
    <x v="1"/>
    <x v="811"/>
    <x v="778"/>
    <x v="2"/>
    <x v="3"/>
    <x v="829"/>
    <x v="8"/>
    <n v="2.02"/>
    <n v="43"/>
    <x v="1"/>
    <n v="86.86"/>
    <n v="73.83"/>
    <n v="13.030000000000001"/>
    <x v="5"/>
    <x v="834"/>
    <x v="0"/>
    <s v="Jun"/>
  </r>
  <r>
    <s v="HAR-20240619-53565"/>
    <x v="2"/>
    <x v="812"/>
    <x v="779"/>
    <x v="37"/>
    <x v="6"/>
    <x v="830"/>
    <x v="11"/>
    <n v="4.51"/>
    <n v="115"/>
    <x v="1"/>
    <n v="518.65"/>
    <n v="440.85"/>
    <n v="77.799999999999955"/>
    <x v="4"/>
    <x v="835"/>
    <x v="0"/>
    <s v="Jun"/>
  </r>
  <r>
    <s v="LOW-20250209-12885"/>
    <x v="1"/>
    <x v="813"/>
    <x v="780"/>
    <x v="1"/>
    <x v="3"/>
    <x v="831"/>
    <x v="13"/>
    <n v="974.37"/>
    <n v="6"/>
    <x v="1"/>
    <n v="5846.22"/>
    <n v="4969.29"/>
    <n v="876.93000000000029"/>
    <x v="7"/>
    <x v="836"/>
    <x v="1"/>
    <s v="Feb"/>
  </r>
  <r>
    <s v="CON-20241208-71524"/>
    <x v="3"/>
    <x v="814"/>
    <x v="781"/>
    <x v="38"/>
    <x v="3"/>
    <x v="832"/>
    <x v="17"/>
    <n v="3567.28"/>
    <n v="30"/>
    <x v="0"/>
    <n v="107018.4"/>
    <n v="101667.48"/>
    <n v="5350.9199999999983"/>
    <x v="3"/>
    <x v="837"/>
    <x v="0"/>
    <s v="Dec"/>
  </r>
  <r>
    <s v="THE-20250424-81135"/>
    <x v="9"/>
    <x v="815"/>
    <x v="782"/>
    <x v="55"/>
    <x v="18"/>
    <x v="833"/>
    <x v="14"/>
    <n v="283.42"/>
    <n v="40"/>
    <x v="6"/>
    <n v="11336.8"/>
    <n v="9069.44"/>
    <n v="2267.3599999999988"/>
    <x v="6"/>
    <x v="838"/>
    <x v="1"/>
    <s v="Apr"/>
  </r>
  <r>
    <s v="DO-20240706-59389"/>
    <x v="0"/>
    <x v="8"/>
    <x v="8"/>
    <x v="8"/>
    <x v="16"/>
    <x v="834"/>
    <x v="11"/>
    <n v="738.34"/>
    <n v="30"/>
    <x v="6"/>
    <n v="22150.2"/>
    <n v="17720.16"/>
    <n v="4430.0400000000009"/>
    <x v="2"/>
    <x v="839"/>
    <x v="0"/>
    <s v="Jul"/>
  </r>
  <r>
    <s v="COS-20240505-74792"/>
    <x v="8"/>
    <x v="816"/>
    <x v="783"/>
    <x v="27"/>
    <x v="19"/>
    <x v="835"/>
    <x v="11"/>
    <n v="363.25"/>
    <n v="40"/>
    <x v="0"/>
    <n v="14530"/>
    <n v="13803.5"/>
    <n v="726.5"/>
    <x v="0"/>
    <x v="840"/>
    <x v="0"/>
    <s v="May"/>
  </r>
  <r>
    <s v="WAL-20241017-66643"/>
    <x v="10"/>
    <x v="817"/>
    <x v="784"/>
    <x v="6"/>
    <x v="16"/>
    <x v="836"/>
    <x v="13"/>
    <n v="1056.45"/>
    <n v="15"/>
    <x v="1"/>
    <n v="15846.75"/>
    <n v="13469.74"/>
    <n v="2377.0100000000002"/>
    <x v="5"/>
    <x v="841"/>
    <x v="0"/>
    <s v="Oct"/>
  </r>
  <r>
    <s v="DO-20240329-82518"/>
    <x v="0"/>
    <x v="818"/>
    <x v="785"/>
    <x v="19"/>
    <x v="0"/>
    <x v="837"/>
    <x v="10"/>
    <n v="574.36"/>
    <n v="4"/>
    <x v="0"/>
    <n v="2297.44"/>
    <n v="2182.5700000000002"/>
    <n v="114.86999999999989"/>
    <x v="2"/>
    <x v="842"/>
    <x v="0"/>
    <s v="Mar"/>
  </r>
  <r>
    <s v="DO-20240702-49896"/>
    <x v="0"/>
    <x v="819"/>
    <x v="786"/>
    <x v="50"/>
    <x v="12"/>
    <x v="838"/>
    <x v="15"/>
    <n v="463.69"/>
    <n v="8"/>
    <x v="3"/>
    <n v="3709.52"/>
    <n v="3709.52"/>
    <n v="0"/>
    <x v="3"/>
    <x v="843"/>
    <x v="0"/>
    <s v="Jul"/>
  </r>
  <r>
    <s v="ACE-20250727-54796"/>
    <x v="4"/>
    <x v="820"/>
    <x v="787"/>
    <x v="59"/>
    <x v="4"/>
    <x v="839"/>
    <x v="14"/>
    <n v="688.44"/>
    <n v="1"/>
    <x v="3"/>
    <n v="688.44"/>
    <n v="688.44"/>
    <n v="0"/>
    <x v="0"/>
    <x v="844"/>
    <x v="1"/>
    <s v="Jul"/>
  </r>
  <r>
    <s v="MEN-20250102-23838"/>
    <x v="5"/>
    <x v="821"/>
    <x v="788"/>
    <x v="35"/>
    <x v="2"/>
    <x v="840"/>
    <x v="20"/>
    <n v="249.86"/>
    <n v="3"/>
    <x v="3"/>
    <n v="749.58"/>
    <n v="749.58"/>
    <n v="0"/>
    <x v="3"/>
    <x v="845"/>
    <x v="1"/>
    <s v="Jan"/>
  </r>
  <r>
    <s v="HAR-20241214-97420"/>
    <x v="2"/>
    <x v="822"/>
    <x v="789"/>
    <x v="34"/>
    <x v="0"/>
    <x v="841"/>
    <x v="0"/>
    <n v="39.31"/>
    <n v="3"/>
    <x v="3"/>
    <n v="117.93"/>
    <n v="117.93"/>
    <n v="0"/>
    <x v="4"/>
    <x v="846"/>
    <x v="0"/>
    <s v="Dec"/>
  </r>
  <r>
    <s v="HAR-20250224-61223"/>
    <x v="2"/>
    <x v="823"/>
    <x v="790"/>
    <x v="37"/>
    <x v="6"/>
    <x v="842"/>
    <x v="2"/>
    <n v="8.0299999999999994"/>
    <n v="6"/>
    <x v="12"/>
    <n v="48.18"/>
    <n v="42.4"/>
    <n v="5.7800000000000011"/>
    <x v="1"/>
    <x v="847"/>
    <x v="1"/>
    <s v="Feb"/>
  </r>
  <r>
    <s v="84-20240411-58694"/>
    <x v="6"/>
    <x v="824"/>
    <x v="791"/>
    <x v="31"/>
    <x v="17"/>
    <x v="60"/>
    <x v="13"/>
    <n v="85.69"/>
    <n v="2"/>
    <x v="3"/>
    <n v="171.38"/>
    <n v="171.38"/>
    <n v="0"/>
    <x v="3"/>
    <x v="848"/>
    <x v="0"/>
    <s v="Apr"/>
  </r>
  <r>
    <s v="DO-20240822-15513"/>
    <x v="0"/>
    <x v="825"/>
    <x v="792"/>
    <x v="3"/>
    <x v="0"/>
    <x v="843"/>
    <x v="2"/>
    <n v="1694.44"/>
    <n v="6"/>
    <x v="0"/>
    <n v="10166.64"/>
    <n v="9658.31"/>
    <n v="508.32999999999993"/>
    <x v="2"/>
    <x v="849"/>
    <x v="0"/>
    <s v="Aug"/>
  </r>
  <r>
    <s v="HAR-20250626-59565"/>
    <x v="2"/>
    <x v="826"/>
    <x v="793"/>
    <x v="50"/>
    <x v="8"/>
    <x v="844"/>
    <x v="13"/>
    <n v="98.53"/>
    <n v="6"/>
    <x v="0"/>
    <n v="591.17999999999995"/>
    <n v="561.62"/>
    <n v="29.559999999999945"/>
    <x v="4"/>
    <x v="850"/>
    <x v="1"/>
    <s v="Jun"/>
  </r>
  <r>
    <s v="CON-20240605-87165"/>
    <x v="3"/>
    <x v="827"/>
    <x v="794"/>
    <x v="53"/>
    <x v="19"/>
    <x v="845"/>
    <x v="2"/>
    <n v="383.45"/>
    <n v="1"/>
    <x v="3"/>
    <n v="383.45"/>
    <n v="383.45"/>
    <n v="0"/>
    <x v="2"/>
    <x v="851"/>
    <x v="0"/>
    <s v="Jun"/>
  </r>
  <r>
    <s v="THE-20250205-20168"/>
    <x v="9"/>
    <x v="828"/>
    <x v="795"/>
    <x v="16"/>
    <x v="20"/>
    <x v="846"/>
    <x v="1"/>
    <n v="1425.59"/>
    <n v="4"/>
    <x v="9"/>
    <n v="5702.36"/>
    <n v="5588.31"/>
    <n v="114.04999999999927"/>
    <x v="7"/>
    <x v="852"/>
    <x v="1"/>
    <s v="Feb"/>
  </r>
  <r>
    <s v="MEN-20250714-13468"/>
    <x v="5"/>
    <x v="829"/>
    <x v="796"/>
    <x v="9"/>
    <x v="1"/>
    <x v="847"/>
    <x v="16"/>
    <n v="98.25"/>
    <n v="2"/>
    <x v="7"/>
    <n v="196.5"/>
    <n v="190.6"/>
    <n v="5.9000000000000057"/>
    <x v="1"/>
    <x v="853"/>
    <x v="1"/>
    <s v="Jul"/>
  </r>
  <r>
    <s v="CON-20240824-26360"/>
    <x v="3"/>
    <x v="830"/>
    <x v="797"/>
    <x v="46"/>
    <x v="14"/>
    <x v="848"/>
    <x v="13"/>
    <n v="472.15"/>
    <n v="30"/>
    <x v="6"/>
    <n v="14164.5"/>
    <n v="11331.6"/>
    <n v="2832.8999999999996"/>
    <x v="3"/>
    <x v="854"/>
    <x v="0"/>
    <s v="Aug"/>
  </r>
  <r>
    <s v="HAR-20240225-38687"/>
    <x v="2"/>
    <x v="831"/>
    <x v="798"/>
    <x v="16"/>
    <x v="10"/>
    <x v="849"/>
    <x v="10"/>
    <n v="32.479999999999997"/>
    <n v="3"/>
    <x v="3"/>
    <n v="97.44"/>
    <n v="97.44"/>
    <n v="0"/>
    <x v="3"/>
    <x v="855"/>
    <x v="0"/>
    <s v="Feb"/>
  </r>
  <r>
    <s v="LOW-20241010-46390"/>
    <x v="1"/>
    <x v="832"/>
    <x v="799"/>
    <x v="9"/>
    <x v="5"/>
    <x v="850"/>
    <x v="1"/>
    <n v="5.72"/>
    <n v="326"/>
    <x v="7"/>
    <n v="1864.72"/>
    <n v="1808.78"/>
    <n v="55.940000000000055"/>
    <x v="7"/>
    <x v="856"/>
    <x v="0"/>
    <s v="Oct"/>
  </r>
  <r>
    <s v="MEN-20240531-97471"/>
    <x v="5"/>
    <x v="833"/>
    <x v="800"/>
    <x v="17"/>
    <x v="11"/>
    <x v="851"/>
    <x v="8"/>
    <n v="267.44"/>
    <n v="3"/>
    <x v="3"/>
    <n v="802.32"/>
    <n v="802.32"/>
    <n v="0"/>
    <x v="5"/>
    <x v="857"/>
    <x v="0"/>
    <s v="May"/>
  </r>
  <r>
    <s v="FLO-20240802-43024"/>
    <x v="7"/>
    <x v="834"/>
    <x v="801"/>
    <x v="50"/>
    <x v="18"/>
    <x v="852"/>
    <x v="11"/>
    <n v="514.26"/>
    <n v="15"/>
    <x v="3"/>
    <n v="7713.9"/>
    <n v="7713.9"/>
    <n v="0"/>
    <x v="3"/>
    <x v="858"/>
    <x v="0"/>
    <s v="Aug"/>
  </r>
  <r>
    <s v="DO-20241202-61272"/>
    <x v="0"/>
    <x v="835"/>
    <x v="802"/>
    <x v="3"/>
    <x v="10"/>
    <x v="853"/>
    <x v="3"/>
    <n v="1052.77"/>
    <n v="10"/>
    <x v="1"/>
    <n v="10527.7"/>
    <n v="8948.5499999999993"/>
    <n v="1579.1500000000015"/>
    <x v="4"/>
    <x v="859"/>
    <x v="0"/>
    <s v="Dec"/>
  </r>
  <r>
    <s v="84-20241101-18918"/>
    <x v="6"/>
    <x v="836"/>
    <x v="803"/>
    <x v="35"/>
    <x v="20"/>
    <x v="854"/>
    <x v="5"/>
    <n v="2647.42"/>
    <n v="1"/>
    <x v="3"/>
    <n v="2647.42"/>
    <n v="2647.42"/>
    <n v="0"/>
    <x v="6"/>
    <x v="860"/>
    <x v="0"/>
    <s v="Nov"/>
  </r>
  <r>
    <s v="84-20250310-64989"/>
    <x v="6"/>
    <x v="837"/>
    <x v="804"/>
    <x v="15"/>
    <x v="10"/>
    <x v="855"/>
    <x v="15"/>
    <n v="7.81"/>
    <n v="2"/>
    <x v="3"/>
    <n v="15.62"/>
    <n v="15.62"/>
    <n v="0"/>
    <x v="7"/>
    <x v="861"/>
    <x v="1"/>
    <s v="Mar"/>
  </r>
  <r>
    <s v="THE-20240702-90343"/>
    <x v="9"/>
    <x v="838"/>
    <x v="805"/>
    <x v="12"/>
    <x v="9"/>
    <x v="856"/>
    <x v="20"/>
    <n v="396.11"/>
    <n v="6"/>
    <x v="0"/>
    <n v="2376.66"/>
    <n v="2257.83"/>
    <n v="118.82999999999993"/>
    <x v="5"/>
    <x v="862"/>
    <x v="0"/>
    <s v="Jul"/>
  </r>
  <r>
    <s v="CON-20250725-17726"/>
    <x v="3"/>
    <x v="839"/>
    <x v="806"/>
    <x v="27"/>
    <x v="7"/>
    <x v="857"/>
    <x v="10"/>
    <n v="45.51"/>
    <n v="5"/>
    <x v="0"/>
    <n v="227.55"/>
    <n v="216.17"/>
    <n v="11.380000000000024"/>
    <x v="2"/>
    <x v="863"/>
    <x v="1"/>
    <s v="Jul"/>
  </r>
  <r>
    <s v="HAR-20240405-38354"/>
    <x v="2"/>
    <x v="840"/>
    <x v="807"/>
    <x v="25"/>
    <x v="15"/>
    <x v="60"/>
    <x v="0"/>
    <n v="105.48"/>
    <n v="10"/>
    <x v="5"/>
    <n v="1054.8"/>
    <n v="949.32"/>
    <n v="105.4799999999999"/>
    <x v="0"/>
    <x v="864"/>
    <x v="0"/>
    <s v="Apr"/>
  </r>
  <r>
    <s v="MEN-20250517-47796"/>
    <x v="5"/>
    <x v="841"/>
    <x v="808"/>
    <x v="54"/>
    <x v="16"/>
    <x v="858"/>
    <x v="16"/>
    <n v="112.99"/>
    <n v="6"/>
    <x v="0"/>
    <n v="677.94"/>
    <n v="644.04"/>
    <n v="33.900000000000091"/>
    <x v="4"/>
    <x v="865"/>
    <x v="1"/>
    <s v="May"/>
  </r>
  <r>
    <s v="LOW-20240501-59230"/>
    <x v="1"/>
    <x v="842"/>
    <x v="809"/>
    <x v="51"/>
    <x v="17"/>
    <x v="859"/>
    <x v="6"/>
    <n v="25.93"/>
    <n v="15"/>
    <x v="1"/>
    <n v="388.95"/>
    <n v="330.61"/>
    <n v="58.339999999999975"/>
    <x v="6"/>
    <x v="866"/>
    <x v="0"/>
    <s v="May"/>
  </r>
  <r>
    <s v="FLO-20250627-47493"/>
    <x v="7"/>
    <x v="843"/>
    <x v="810"/>
    <x v="16"/>
    <x v="2"/>
    <x v="860"/>
    <x v="15"/>
    <n v="452.73"/>
    <n v="12"/>
    <x v="1"/>
    <n v="5432.76"/>
    <n v="4617.8500000000004"/>
    <n v="814.90999999999985"/>
    <x v="7"/>
    <x v="867"/>
    <x v="1"/>
    <s v="Jun"/>
  </r>
  <r>
    <s v="THE-20250317-55165"/>
    <x v="9"/>
    <x v="844"/>
    <x v="811"/>
    <x v="29"/>
    <x v="13"/>
    <x v="861"/>
    <x v="15"/>
    <n v="87.69"/>
    <n v="15"/>
    <x v="1"/>
    <n v="1315.35"/>
    <n v="1118.05"/>
    <n v="197.29999999999995"/>
    <x v="1"/>
    <x v="868"/>
    <x v="1"/>
    <s v="Mar"/>
  </r>
  <r>
    <s v="84-20250725-72825"/>
    <x v="6"/>
    <x v="8"/>
    <x v="8"/>
    <x v="8"/>
    <x v="6"/>
    <x v="862"/>
    <x v="10"/>
    <n v="352.13"/>
    <n v="5"/>
    <x v="0"/>
    <n v="1760.65"/>
    <n v="1672.62"/>
    <n v="88.0300000000002"/>
    <x v="5"/>
    <x v="869"/>
    <x v="1"/>
    <s v="Jul"/>
  </r>
  <r>
    <s v="DO-20250519-97660"/>
    <x v="0"/>
    <x v="845"/>
    <x v="812"/>
    <x v="48"/>
    <x v="2"/>
    <x v="863"/>
    <x v="12"/>
    <n v="4.03"/>
    <n v="151"/>
    <x v="18"/>
    <n v="608.53"/>
    <n v="468.57"/>
    <n v="139.95999999999998"/>
    <x v="1"/>
    <x v="870"/>
    <x v="1"/>
    <s v="May"/>
  </r>
  <r>
    <s v="CON-20241125-94020"/>
    <x v="3"/>
    <x v="846"/>
    <x v="613"/>
    <x v="24"/>
    <x v="5"/>
    <x v="864"/>
    <x v="6"/>
    <n v="1457.54"/>
    <n v="6"/>
    <x v="3"/>
    <n v="8745.24"/>
    <n v="8745.24"/>
    <n v="0"/>
    <x v="2"/>
    <x v="871"/>
    <x v="0"/>
    <s v="Nov"/>
  </r>
  <r>
    <s v="CON-20250226-15532"/>
    <x v="3"/>
    <x v="847"/>
    <x v="813"/>
    <x v="3"/>
    <x v="19"/>
    <x v="865"/>
    <x v="5"/>
    <n v="270.56"/>
    <n v="15"/>
    <x v="3"/>
    <n v="4058.4"/>
    <n v="4058.4"/>
    <n v="0"/>
    <x v="0"/>
    <x v="872"/>
    <x v="1"/>
    <s v="Feb"/>
  </r>
  <r>
    <s v="CON-20241018-58783"/>
    <x v="3"/>
    <x v="848"/>
    <x v="814"/>
    <x v="15"/>
    <x v="1"/>
    <x v="866"/>
    <x v="20"/>
    <n v="13.94"/>
    <n v="15"/>
    <x v="1"/>
    <n v="209.1"/>
    <n v="177.73"/>
    <n v="31.370000000000005"/>
    <x v="1"/>
    <x v="873"/>
    <x v="0"/>
    <s v="Oct"/>
  </r>
  <r>
    <s v="DO-20241204-44246"/>
    <x v="0"/>
    <x v="849"/>
    <x v="815"/>
    <x v="40"/>
    <x v="16"/>
    <x v="867"/>
    <x v="20"/>
    <n v="102.34"/>
    <n v="6"/>
    <x v="9"/>
    <n v="614.04"/>
    <n v="601.76"/>
    <n v="12.279999999999973"/>
    <x v="2"/>
    <x v="874"/>
    <x v="0"/>
    <s v="Dec"/>
  </r>
  <r>
    <s v="HAR-20250417-15025"/>
    <x v="2"/>
    <x v="850"/>
    <x v="816"/>
    <x v="52"/>
    <x v="17"/>
    <x v="868"/>
    <x v="13"/>
    <n v="78.849999999999994"/>
    <n v="5"/>
    <x v="3"/>
    <n v="394.25"/>
    <n v="394.25"/>
    <n v="0"/>
    <x v="0"/>
    <x v="875"/>
    <x v="1"/>
    <s v="Apr"/>
  </r>
  <r>
    <s v="MEN-20240224-54372"/>
    <x v="5"/>
    <x v="851"/>
    <x v="817"/>
    <x v="25"/>
    <x v="11"/>
    <x v="869"/>
    <x v="21"/>
    <n v="46.72"/>
    <n v="4"/>
    <x v="3"/>
    <n v="186.88"/>
    <n v="186.88"/>
    <n v="0"/>
    <x v="7"/>
    <x v="876"/>
    <x v="0"/>
    <s v="Feb"/>
  </r>
  <r>
    <s v="84-20240626-13128"/>
    <x v="6"/>
    <x v="852"/>
    <x v="818"/>
    <x v="5"/>
    <x v="19"/>
    <x v="870"/>
    <x v="11"/>
    <n v="108.39"/>
    <n v="1"/>
    <x v="3"/>
    <n v="108.39"/>
    <n v="108.39"/>
    <n v="0"/>
    <x v="0"/>
    <x v="877"/>
    <x v="0"/>
    <s v="Jun"/>
  </r>
  <r>
    <s v="84-20240222-62205"/>
    <x v="6"/>
    <x v="853"/>
    <x v="819"/>
    <x v="36"/>
    <x v="12"/>
    <x v="871"/>
    <x v="17"/>
    <n v="105.93"/>
    <n v="2"/>
    <x v="3"/>
    <n v="211.86"/>
    <n v="211.86"/>
    <n v="0"/>
    <x v="3"/>
    <x v="878"/>
    <x v="0"/>
    <s v="Feb"/>
  </r>
  <r>
    <s v="COS-20250124-82119"/>
    <x v="8"/>
    <x v="854"/>
    <x v="820"/>
    <x v="36"/>
    <x v="4"/>
    <x v="872"/>
    <x v="0"/>
    <n v="1481.22"/>
    <n v="20"/>
    <x v="7"/>
    <n v="29624.400000000001"/>
    <n v="28735.67"/>
    <n v="888.7300000000032"/>
    <x v="6"/>
    <x v="879"/>
    <x v="1"/>
    <s v="Jan"/>
  </r>
  <r>
    <s v="COS-20241221-65892"/>
    <x v="8"/>
    <x v="855"/>
    <x v="821"/>
    <x v="33"/>
    <x v="18"/>
    <x v="873"/>
    <x v="19"/>
    <n v="445.69"/>
    <n v="1"/>
    <x v="3"/>
    <n v="445.69"/>
    <n v="445.69"/>
    <n v="0"/>
    <x v="1"/>
    <x v="880"/>
    <x v="0"/>
    <s v="Dec"/>
  </r>
  <r>
    <s v="CON-20240301-91162"/>
    <x v="3"/>
    <x v="856"/>
    <x v="822"/>
    <x v="29"/>
    <x v="1"/>
    <x v="874"/>
    <x v="2"/>
    <n v="637.16"/>
    <n v="3"/>
    <x v="3"/>
    <n v="1911.48"/>
    <n v="1911.48"/>
    <n v="0"/>
    <x v="3"/>
    <x v="881"/>
    <x v="0"/>
    <s v="Mar"/>
  </r>
  <r>
    <s v="THE-20240607-40795"/>
    <x v="9"/>
    <x v="857"/>
    <x v="823"/>
    <x v="47"/>
    <x v="8"/>
    <x v="875"/>
    <x v="12"/>
    <n v="393.45"/>
    <n v="25"/>
    <x v="3"/>
    <n v="9836.25"/>
    <n v="9836.25"/>
    <n v="0"/>
    <x v="2"/>
    <x v="882"/>
    <x v="0"/>
    <s v="Jun"/>
  </r>
  <r>
    <s v="CON-20240519-99151"/>
    <x v="3"/>
    <x v="858"/>
    <x v="824"/>
    <x v="18"/>
    <x v="20"/>
    <x v="876"/>
    <x v="5"/>
    <n v="1498.88"/>
    <n v="10"/>
    <x v="3"/>
    <n v="14988.8"/>
    <n v="14988.8"/>
    <n v="0"/>
    <x v="7"/>
    <x v="883"/>
    <x v="0"/>
    <s v="May"/>
  </r>
  <r>
    <s v="DO-20250326-29725"/>
    <x v="0"/>
    <x v="859"/>
    <x v="825"/>
    <x v="33"/>
    <x v="18"/>
    <x v="877"/>
    <x v="14"/>
    <n v="209.53"/>
    <n v="20"/>
    <x v="10"/>
    <n v="4190.6000000000004"/>
    <n v="3478.2"/>
    <n v="712.40000000000055"/>
    <x v="2"/>
    <x v="884"/>
    <x v="1"/>
    <s v="Mar"/>
  </r>
  <r>
    <s v="COS-20240524-79600"/>
    <x v="8"/>
    <x v="860"/>
    <x v="826"/>
    <x v="34"/>
    <x v="14"/>
    <x v="878"/>
    <x v="16"/>
    <n v="538.86"/>
    <n v="10"/>
    <x v="12"/>
    <n v="5388.6"/>
    <n v="4741.97"/>
    <n v="646.63000000000011"/>
    <x v="6"/>
    <x v="885"/>
    <x v="0"/>
    <s v="May"/>
  </r>
  <r>
    <s v="MEN-20241026-14281"/>
    <x v="5"/>
    <x v="861"/>
    <x v="827"/>
    <x v="31"/>
    <x v="13"/>
    <x v="879"/>
    <x v="8"/>
    <n v="4.6100000000000003"/>
    <n v="167"/>
    <x v="0"/>
    <n v="769.87"/>
    <n v="731.38"/>
    <n v="38.490000000000009"/>
    <x v="0"/>
    <x v="886"/>
    <x v="0"/>
    <s v="Oct"/>
  </r>
  <r>
    <s v="DO-20240929-17812"/>
    <x v="0"/>
    <x v="862"/>
    <x v="828"/>
    <x v="39"/>
    <x v="6"/>
    <x v="880"/>
    <x v="17"/>
    <n v="1995.89"/>
    <n v="10"/>
    <x v="3"/>
    <n v="19958.900000000001"/>
    <n v="19958.900000000001"/>
    <n v="0"/>
    <x v="6"/>
    <x v="887"/>
    <x v="0"/>
    <s v="Sep"/>
  </r>
  <r>
    <s v="DO-20240911-80104"/>
    <x v="0"/>
    <x v="863"/>
    <x v="829"/>
    <x v="13"/>
    <x v="9"/>
    <x v="881"/>
    <x v="21"/>
    <n v="55.28"/>
    <n v="60"/>
    <x v="0"/>
    <n v="3316.8"/>
    <n v="3150.96"/>
    <n v="165.84000000000015"/>
    <x v="1"/>
    <x v="888"/>
    <x v="0"/>
    <s v="Sep"/>
  </r>
  <r>
    <s v="COS-20240805-47617"/>
    <x v="8"/>
    <x v="864"/>
    <x v="830"/>
    <x v="26"/>
    <x v="13"/>
    <x v="882"/>
    <x v="21"/>
    <n v="1312.65"/>
    <n v="10"/>
    <x v="5"/>
    <n v="13126.5"/>
    <n v="11813.85"/>
    <n v="1312.6499999999996"/>
    <x v="5"/>
    <x v="889"/>
    <x v="0"/>
    <s v="Aug"/>
  </r>
  <r>
    <s v="ACE-20241208-13625"/>
    <x v="4"/>
    <x v="865"/>
    <x v="831"/>
    <x v="39"/>
    <x v="7"/>
    <x v="883"/>
    <x v="4"/>
    <n v="345.19"/>
    <n v="1"/>
    <x v="3"/>
    <n v="345.19"/>
    <n v="345.19"/>
    <n v="0"/>
    <x v="4"/>
    <x v="890"/>
    <x v="0"/>
    <s v="Dec"/>
  </r>
  <r>
    <s v="WAL-20250211-73313"/>
    <x v="10"/>
    <x v="866"/>
    <x v="832"/>
    <x v="18"/>
    <x v="1"/>
    <x v="884"/>
    <x v="11"/>
    <n v="2222.19"/>
    <n v="20"/>
    <x v="5"/>
    <n v="44443.8"/>
    <n v="39999.42"/>
    <n v="4444.3800000000047"/>
    <x v="2"/>
    <x v="891"/>
    <x v="1"/>
    <s v="Feb"/>
  </r>
  <r>
    <s v="THE-20241019-63048"/>
    <x v="9"/>
    <x v="867"/>
    <x v="833"/>
    <x v="34"/>
    <x v="3"/>
    <x v="885"/>
    <x v="16"/>
    <n v="50.65"/>
    <n v="1"/>
    <x v="5"/>
    <n v="50.65"/>
    <n v="45.59"/>
    <n v="5.0599999999999952"/>
    <x v="3"/>
    <x v="892"/>
    <x v="0"/>
    <s v="Oct"/>
  </r>
  <r>
    <s v="THE-20241212-51893"/>
    <x v="9"/>
    <x v="868"/>
    <x v="834"/>
    <x v="34"/>
    <x v="0"/>
    <x v="886"/>
    <x v="10"/>
    <n v="783.8"/>
    <n v="6"/>
    <x v="3"/>
    <n v="4702.8"/>
    <n v="4702.8"/>
    <n v="0"/>
    <x v="1"/>
    <x v="893"/>
    <x v="0"/>
    <s v="Dec"/>
  </r>
  <r>
    <s v="ACE-20250711-84122"/>
    <x v="4"/>
    <x v="869"/>
    <x v="835"/>
    <x v="5"/>
    <x v="3"/>
    <x v="887"/>
    <x v="16"/>
    <n v="0.81"/>
    <n v="72"/>
    <x v="3"/>
    <n v="58.32"/>
    <n v="58.32"/>
    <n v="0"/>
    <x v="2"/>
    <x v="894"/>
    <x v="1"/>
    <s v="Jul"/>
  </r>
  <r>
    <s v="HAR-20241001-89018"/>
    <x v="2"/>
    <x v="870"/>
    <x v="836"/>
    <x v="17"/>
    <x v="15"/>
    <x v="888"/>
    <x v="18"/>
    <n v="99.57"/>
    <n v="10"/>
    <x v="3"/>
    <n v="995.7"/>
    <n v="995.7"/>
    <n v="0"/>
    <x v="3"/>
    <x v="895"/>
    <x v="0"/>
    <s v="Oct"/>
  </r>
  <r>
    <s v="84-20250518-46919"/>
    <x v="6"/>
    <x v="871"/>
    <x v="837"/>
    <x v="46"/>
    <x v="0"/>
    <x v="60"/>
    <x v="3"/>
    <n v="1876.3"/>
    <n v="5"/>
    <x v="3"/>
    <n v="9381.5"/>
    <n v="9381.5"/>
    <n v="0"/>
    <x v="3"/>
    <x v="896"/>
    <x v="1"/>
    <s v="May"/>
  </r>
  <r>
    <s v="COS-20240517-13557"/>
    <x v="8"/>
    <x v="872"/>
    <x v="838"/>
    <x v="50"/>
    <x v="18"/>
    <x v="889"/>
    <x v="3"/>
    <n v="1208.72"/>
    <n v="4"/>
    <x v="3"/>
    <n v="4834.88"/>
    <n v="4834.88"/>
    <n v="0"/>
    <x v="2"/>
    <x v="897"/>
    <x v="0"/>
    <s v="May"/>
  </r>
  <r>
    <s v="84-20250211-65198"/>
    <x v="6"/>
    <x v="873"/>
    <x v="839"/>
    <x v="39"/>
    <x v="12"/>
    <x v="890"/>
    <x v="12"/>
    <n v="256.25"/>
    <n v="1"/>
    <x v="3"/>
    <n v="256.25"/>
    <n v="256.25"/>
    <n v="0"/>
    <x v="5"/>
    <x v="898"/>
    <x v="1"/>
    <s v="Feb"/>
  </r>
  <r>
    <s v="WAL-20240527-57189"/>
    <x v="10"/>
    <x v="874"/>
    <x v="651"/>
    <x v="18"/>
    <x v="18"/>
    <x v="891"/>
    <x v="16"/>
    <n v="5.3"/>
    <n v="95"/>
    <x v="6"/>
    <n v="503.5"/>
    <n v="402.8"/>
    <n v="100.69999999999999"/>
    <x v="1"/>
    <x v="899"/>
    <x v="0"/>
    <s v="May"/>
  </r>
  <r>
    <s v="CON-20250422-17869"/>
    <x v="3"/>
    <x v="875"/>
    <x v="840"/>
    <x v="37"/>
    <x v="2"/>
    <x v="892"/>
    <x v="10"/>
    <n v="605.28"/>
    <n v="25"/>
    <x v="6"/>
    <n v="15132"/>
    <n v="12105.6"/>
    <n v="3026.3999999999996"/>
    <x v="4"/>
    <x v="900"/>
    <x v="1"/>
    <s v="Apr"/>
  </r>
  <r>
    <s v="MEN-20250101-59004"/>
    <x v="5"/>
    <x v="876"/>
    <x v="841"/>
    <x v="18"/>
    <x v="17"/>
    <x v="893"/>
    <x v="16"/>
    <n v="69.349999999999994"/>
    <n v="1"/>
    <x v="3"/>
    <n v="69.349999999999994"/>
    <n v="69.349999999999994"/>
    <n v="0"/>
    <x v="0"/>
    <x v="901"/>
    <x v="1"/>
    <s v="Jan"/>
  </r>
  <r>
    <s v="84-20241012-66647"/>
    <x v="6"/>
    <x v="877"/>
    <x v="842"/>
    <x v="22"/>
    <x v="1"/>
    <x v="894"/>
    <x v="21"/>
    <n v="3.05"/>
    <n v="259"/>
    <x v="7"/>
    <n v="789.95"/>
    <n v="766.25"/>
    <n v="23.700000000000045"/>
    <x v="1"/>
    <x v="902"/>
    <x v="0"/>
    <s v="Oct"/>
  </r>
  <r>
    <s v="COS-20240604-46926"/>
    <x v="8"/>
    <x v="878"/>
    <x v="843"/>
    <x v="39"/>
    <x v="5"/>
    <x v="895"/>
    <x v="16"/>
    <n v="299.55"/>
    <n v="10"/>
    <x v="5"/>
    <n v="2995.5"/>
    <n v="2695.95"/>
    <n v="299.55000000000018"/>
    <x v="4"/>
    <x v="903"/>
    <x v="0"/>
    <s v="Jun"/>
  </r>
  <r>
    <s v="LOW-20250102-96736"/>
    <x v="1"/>
    <x v="879"/>
    <x v="844"/>
    <x v="36"/>
    <x v="15"/>
    <x v="896"/>
    <x v="12"/>
    <n v="110.93"/>
    <n v="15"/>
    <x v="3"/>
    <n v="1663.95"/>
    <n v="1663.95"/>
    <n v="0"/>
    <x v="0"/>
    <x v="904"/>
    <x v="1"/>
    <s v="Jan"/>
  </r>
  <r>
    <s v="COS-20241108-42467"/>
    <x v="8"/>
    <x v="880"/>
    <x v="845"/>
    <x v="17"/>
    <x v="9"/>
    <x v="897"/>
    <x v="16"/>
    <n v="1391.31"/>
    <n v="4"/>
    <x v="3"/>
    <n v="5565.24"/>
    <n v="5565.24"/>
    <n v="0"/>
    <x v="2"/>
    <x v="905"/>
    <x v="0"/>
    <s v="Nov"/>
  </r>
  <r>
    <s v="84-20250802-46826"/>
    <x v="6"/>
    <x v="881"/>
    <x v="846"/>
    <x v="53"/>
    <x v="15"/>
    <x v="898"/>
    <x v="8"/>
    <n v="77.25"/>
    <n v="1"/>
    <x v="14"/>
    <n v="77.25"/>
    <n v="71.069999999999993"/>
    <n v="6.1800000000000068"/>
    <x v="7"/>
    <x v="906"/>
    <x v="1"/>
    <s v="Aug"/>
  </r>
  <r>
    <s v="COS-20240706-13884"/>
    <x v="8"/>
    <x v="882"/>
    <x v="847"/>
    <x v="58"/>
    <x v="3"/>
    <x v="899"/>
    <x v="3"/>
    <n v="1439.47"/>
    <n v="8"/>
    <x v="3"/>
    <n v="11515.76"/>
    <n v="11515.76"/>
    <n v="0"/>
    <x v="4"/>
    <x v="907"/>
    <x v="0"/>
    <s v="Jul"/>
  </r>
  <r>
    <s v="84-20250108-24018"/>
    <x v="6"/>
    <x v="883"/>
    <x v="848"/>
    <x v="54"/>
    <x v="10"/>
    <x v="900"/>
    <x v="14"/>
    <n v="212.17"/>
    <n v="3"/>
    <x v="3"/>
    <n v="636.51"/>
    <n v="636.51"/>
    <n v="0"/>
    <x v="3"/>
    <x v="908"/>
    <x v="1"/>
    <s v="Jan"/>
  </r>
  <r>
    <s v="MEN-20250321-21061"/>
    <x v="5"/>
    <x v="884"/>
    <x v="849"/>
    <x v="1"/>
    <x v="6"/>
    <x v="901"/>
    <x v="15"/>
    <n v="84.42"/>
    <n v="5"/>
    <x v="3"/>
    <n v="422.1"/>
    <n v="422.1"/>
    <n v="0"/>
    <x v="3"/>
    <x v="909"/>
    <x v="1"/>
    <s v="Mar"/>
  </r>
  <r>
    <s v="DO-20240720-70357"/>
    <x v="0"/>
    <x v="885"/>
    <x v="850"/>
    <x v="40"/>
    <x v="18"/>
    <x v="902"/>
    <x v="2"/>
    <n v="4252.57"/>
    <n v="25"/>
    <x v="13"/>
    <n v="106314.25"/>
    <n v="92493.4"/>
    <n v="13820.850000000006"/>
    <x v="6"/>
    <x v="910"/>
    <x v="0"/>
    <s v="Jul"/>
  </r>
  <r>
    <s v="THE-20250619-43796"/>
    <x v="9"/>
    <x v="886"/>
    <x v="851"/>
    <x v="24"/>
    <x v="12"/>
    <x v="903"/>
    <x v="15"/>
    <n v="131.85"/>
    <n v="30"/>
    <x v="6"/>
    <n v="3955.5"/>
    <n v="3164.4"/>
    <n v="791.09999999999991"/>
    <x v="5"/>
    <x v="911"/>
    <x v="1"/>
    <s v="Jun"/>
  </r>
  <r>
    <s v="MEN-20240922-65805"/>
    <x v="5"/>
    <x v="887"/>
    <x v="852"/>
    <x v="56"/>
    <x v="10"/>
    <x v="904"/>
    <x v="1"/>
    <n v="524.4"/>
    <n v="40"/>
    <x v="5"/>
    <n v="20976"/>
    <n v="18878.400000000001"/>
    <n v="2097.5999999999985"/>
    <x v="7"/>
    <x v="912"/>
    <x v="0"/>
    <s v="Sep"/>
  </r>
  <r>
    <s v="DO-20250520-33954"/>
    <x v="0"/>
    <x v="888"/>
    <x v="853"/>
    <x v="23"/>
    <x v="17"/>
    <x v="905"/>
    <x v="14"/>
    <n v="533.52"/>
    <n v="60"/>
    <x v="2"/>
    <n v="32011.200000000001"/>
    <n v="24008.400000000001"/>
    <n v="8002.7999999999993"/>
    <x v="1"/>
    <x v="913"/>
    <x v="1"/>
    <s v="May"/>
  </r>
  <r>
    <s v="THE-20240313-83208"/>
    <x v="9"/>
    <x v="889"/>
    <x v="854"/>
    <x v="56"/>
    <x v="15"/>
    <x v="906"/>
    <x v="17"/>
    <n v="1505.88"/>
    <n v="4"/>
    <x v="9"/>
    <n v="6023.52"/>
    <n v="5903.05"/>
    <n v="120.47000000000025"/>
    <x v="1"/>
    <x v="914"/>
    <x v="0"/>
    <s v="Mar"/>
  </r>
  <r>
    <s v="HAR-20240814-74974"/>
    <x v="2"/>
    <x v="8"/>
    <x v="8"/>
    <x v="8"/>
    <x v="5"/>
    <x v="907"/>
    <x v="20"/>
    <n v="333.31"/>
    <n v="40"/>
    <x v="6"/>
    <n v="13332.4"/>
    <n v="10665.92"/>
    <n v="2666.4799999999996"/>
    <x v="0"/>
    <x v="915"/>
    <x v="0"/>
    <s v="Aug"/>
  </r>
  <r>
    <s v="ACE-20240612-17789"/>
    <x v="4"/>
    <x v="890"/>
    <x v="855"/>
    <x v="52"/>
    <x v="13"/>
    <x v="908"/>
    <x v="3"/>
    <n v="85.41"/>
    <n v="2"/>
    <x v="3"/>
    <n v="170.82"/>
    <n v="170.82"/>
    <n v="0"/>
    <x v="4"/>
    <x v="916"/>
    <x v="0"/>
    <s v="Jun"/>
  </r>
  <r>
    <s v="WAL-20250110-65292"/>
    <x v="10"/>
    <x v="891"/>
    <x v="856"/>
    <x v="48"/>
    <x v="3"/>
    <x v="909"/>
    <x v="15"/>
    <n v="235.33"/>
    <n v="4"/>
    <x v="3"/>
    <n v="941.32"/>
    <n v="941.32"/>
    <n v="0"/>
    <x v="0"/>
    <x v="917"/>
    <x v="1"/>
    <s v="Jan"/>
  </r>
  <r>
    <s v="LOW-20241002-64485"/>
    <x v="1"/>
    <x v="892"/>
    <x v="857"/>
    <x v="3"/>
    <x v="7"/>
    <x v="910"/>
    <x v="8"/>
    <n v="2493.16"/>
    <n v="2"/>
    <x v="3"/>
    <n v="4986.32"/>
    <n v="4986.32"/>
    <n v="0"/>
    <x v="6"/>
    <x v="918"/>
    <x v="0"/>
    <s v="Oct"/>
  </r>
  <r>
    <s v="FLO-20250601-91495"/>
    <x v="7"/>
    <x v="893"/>
    <x v="858"/>
    <x v="36"/>
    <x v="19"/>
    <x v="911"/>
    <x v="7"/>
    <n v="253.23"/>
    <n v="20"/>
    <x v="6"/>
    <n v="5064.6000000000004"/>
    <n v="4051.68"/>
    <n v="1012.9200000000005"/>
    <x v="0"/>
    <x v="919"/>
    <x v="1"/>
    <s v="Jun"/>
  </r>
  <r>
    <s v="LOW-20250713-12249"/>
    <x v="1"/>
    <x v="894"/>
    <x v="859"/>
    <x v="35"/>
    <x v="11"/>
    <x v="912"/>
    <x v="11"/>
    <n v="316.23"/>
    <n v="15"/>
    <x v="0"/>
    <n v="4743.45"/>
    <n v="4506.28"/>
    <n v="237.17000000000007"/>
    <x v="4"/>
    <x v="920"/>
    <x v="1"/>
    <s v="Jul"/>
  </r>
  <r>
    <s v="ACE-20240704-66465"/>
    <x v="4"/>
    <x v="895"/>
    <x v="860"/>
    <x v="38"/>
    <x v="11"/>
    <x v="913"/>
    <x v="12"/>
    <n v="147.44"/>
    <n v="20"/>
    <x v="6"/>
    <n v="2948.8"/>
    <n v="2359.04"/>
    <n v="589.76000000000022"/>
    <x v="4"/>
    <x v="921"/>
    <x v="0"/>
    <s v="Jul"/>
  </r>
  <r>
    <s v="DO-20240312-39081"/>
    <x v="0"/>
    <x v="896"/>
    <x v="861"/>
    <x v="35"/>
    <x v="18"/>
    <x v="914"/>
    <x v="5"/>
    <n v="266.70999999999998"/>
    <n v="4"/>
    <x v="3"/>
    <n v="1066.8399999999999"/>
    <n v="1066.8399999999999"/>
    <n v="0"/>
    <x v="5"/>
    <x v="922"/>
    <x v="0"/>
    <s v="Mar"/>
  </r>
  <r>
    <s v="84-20240320-24789"/>
    <x v="6"/>
    <x v="8"/>
    <x v="8"/>
    <x v="8"/>
    <x v="4"/>
    <x v="60"/>
    <x v="7"/>
    <n v="3910.15"/>
    <n v="8"/>
    <x v="3"/>
    <n v="31281.200000000001"/>
    <n v="31281.200000000001"/>
    <n v="0"/>
    <x v="7"/>
    <x v="923"/>
    <x v="0"/>
    <s v="Mar"/>
  </r>
  <r>
    <s v="COS-20250304-30234"/>
    <x v="8"/>
    <x v="897"/>
    <x v="862"/>
    <x v="40"/>
    <x v="19"/>
    <x v="915"/>
    <x v="2"/>
    <n v="97.93"/>
    <n v="3"/>
    <x v="3"/>
    <n v="293.79000000000002"/>
    <n v="293.79000000000002"/>
    <n v="0"/>
    <x v="5"/>
    <x v="924"/>
    <x v="1"/>
    <s v="Mar"/>
  </r>
  <r>
    <s v="MEN-20250326-38206"/>
    <x v="11"/>
    <x v="898"/>
    <x v="863"/>
    <x v="54"/>
    <x v="6"/>
    <x v="916"/>
    <x v="19"/>
    <n v="3280.28"/>
    <n v="1"/>
    <x v="0"/>
    <n v="3280.28"/>
    <n v="3116.27"/>
    <n v="164.01000000000022"/>
    <x v="2"/>
    <x v="925"/>
    <x v="1"/>
    <s v="Mar"/>
  </r>
  <r>
    <s v="THE-20250703-10920"/>
    <x v="9"/>
    <x v="899"/>
    <x v="864"/>
    <x v="35"/>
    <x v="5"/>
    <x v="917"/>
    <x v="19"/>
    <n v="315.85000000000002"/>
    <n v="30"/>
    <x v="6"/>
    <n v="9475.5"/>
    <n v="7580.4"/>
    <n v="1895.1000000000004"/>
    <x v="7"/>
    <x v="926"/>
    <x v="1"/>
    <s v="Jul"/>
  </r>
  <r>
    <s v="MEN-20240321-76177"/>
    <x v="5"/>
    <x v="900"/>
    <x v="865"/>
    <x v="29"/>
    <x v="20"/>
    <x v="918"/>
    <x v="4"/>
    <n v="93"/>
    <n v="3"/>
    <x v="9"/>
    <n v="279"/>
    <n v="273.42"/>
    <n v="5.5799999999999841"/>
    <x v="6"/>
    <x v="927"/>
    <x v="0"/>
    <s v="Mar"/>
  </r>
  <r>
    <s v="COS-20250512-57254"/>
    <x v="8"/>
    <x v="901"/>
    <x v="866"/>
    <x v="38"/>
    <x v="16"/>
    <x v="919"/>
    <x v="7"/>
    <n v="234.3"/>
    <n v="5"/>
    <x v="8"/>
    <n v="1171.5"/>
    <n v="1089.49"/>
    <n v="82.009999999999991"/>
    <x v="4"/>
    <x v="928"/>
    <x v="1"/>
    <s v="May"/>
  </r>
  <r>
    <s v="COS-20250409-45099"/>
    <x v="8"/>
    <x v="902"/>
    <x v="867"/>
    <x v="0"/>
    <x v="17"/>
    <x v="920"/>
    <x v="2"/>
    <n v="731.14"/>
    <n v="8"/>
    <x v="3"/>
    <n v="5849.12"/>
    <n v="5849.12"/>
    <n v="0"/>
    <x v="1"/>
    <x v="929"/>
    <x v="1"/>
    <s v="Apr"/>
  </r>
  <r>
    <s v="MEN-20250728-20507"/>
    <x v="5"/>
    <x v="903"/>
    <x v="868"/>
    <x v="51"/>
    <x v="17"/>
    <x v="921"/>
    <x v="17"/>
    <n v="736.53"/>
    <n v="1"/>
    <x v="3"/>
    <n v="736.53"/>
    <n v="736.53"/>
    <n v="0"/>
    <x v="5"/>
    <x v="930"/>
    <x v="1"/>
    <s v="Jul"/>
  </r>
  <r>
    <s v="WAL-20240930-75230"/>
    <x v="10"/>
    <x v="904"/>
    <x v="869"/>
    <x v="42"/>
    <x v="19"/>
    <x v="922"/>
    <x v="2"/>
    <n v="1.32"/>
    <n v="159"/>
    <x v="1"/>
    <n v="209.88"/>
    <n v="178.4"/>
    <n v="31.47999999999999"/>
    <x v="0"/>
    <x v="931"/>
    <x v="0"/>
    <s v="Sep"/>
  </r>
  <r>
    <s v="THE-20250801-46834"/>
    <x v="9"/>
    <x v="905"/>
    <x v="870"/>
    <x v="35"/>
    <x v="7"/>
    <x v="923"/>
    <x v="2"/>
    <n v="1471.19"/>
    <n v="4"/>
    <x v="3"/>
    <n v="5884.76"/>
    <n v="5884.76"/>
    <n v="0"/>
    <x v="6"/>
    <x v="932"/>
    <x v="1"/>
    <s v="Aug"/>
  </r>
  <r>
    <s v="FLO-20240819-52057"/>
    <x v="7"/>
    <x v="906"/>
    <x v="871"/>
    <x v="5"/>
    <x v="0"/>
    <x v="924"/>
    <x v="20"/>
    <n v="545.28"/>
    <n v="60"/>
    <x v="4"/>
    <n v="32716.799999999999"/>
    <n v="26827.78"/>
    <n v="5889.02"/>
    <x v="2"/>
    <x v="933"/>
    <x v="0"/>
    <s v="Aug"/>
  </r>
  <r>
    <s v="COS-20241025-32771"/>
    <x v="8"/>
    <x v="907"/>
    <x v="872"/>
    <x v="53"/>
    <x v="15"/>
    <x v="925"/>
    <x v="13"/>
    <n v="1207.0899999999999"/>
    <n v="3"/>
    <x v="3"/>
    <n v="3621.27"/>
    <n v="3621.27"/>
    <n v="0"/>
    <x v="4"/>
    <x v="934"/>
    <x v="0"/>
    <s v="Oct"/>
  </r>
  <r>
    <s v="WAL-20250225-21202"/>
    <x v="10"/>
    <x v="908"/>
    <x v="873"/>
    <x v="19"/>
    <x v="8"/>
    <x v="926"/>
    <x v="20"/>
    <n v="65.459999999999994"/>
    <n v="8"/>
    <x v="5"/>
    <n v="523.67999999999995"/>
    <n v="471.31"/>
    <n v="52.369999999999948"/>
    <x v="6"/>
    <x v="935"/>
    <x v="1"/>
    <s v="Feb"/>
  </r>
  <r>
    <s v="ACE-20250318-51965"/>
    <x v="4"/>
    <x v="909"/>
    <x v="874"/>
    <x v="31"/>
    <x v="7"/>
    <x v="927"/>
    <x v="21"/>
    <n v="148.83000000000001"/>
    <n v="3"/>
    <x v="0"/>
    <n v="446.49"/>
    <n v="424.17"/>
    <n v="22.319999999999993"/>
    <x v="2"/>
    <x v="936"/>
    <x v="1"/>
    <s v="Mar"/>
  </r>
  <r>
    <s v="WAL-20250609-84756"/>
    <x v="10"/>
    <x v="910"/>
    <x v="875"/>
    <x v="20"/>
    <x v="14"/>
    <x v="928"/>
    <x v="9"/>
    <n v="143.28"/>
    <n v="2"/>
    <x v="3"/>
    <n v="286.56"/>
    <n v="286.56"/>
    <n v="0"/>
    <x v="5"/>
    <x v="937"/>
    <x v="1"/>
    <s v="Jun"/>
  </r>
  <r>
    <s v="HAR-20240404-20806"/>
    <x v="2"/>
    <x v="911"/>
    <x v="876"/>
    <x v="43"/>
    <x v="6"/>
    <x v="929"/>
    <x v="12"/>
    <n v="37.86"/>
    <n v="50"/>
    <x v="6"/>
    <n v="1893"/>
    <n v="1514.4"/>
    <n v="378.59999999999991"/>
    <x v="4"/>
    <x v="938"/>
    <x v="0"/>
    <s v="Apr"/>
  </r>
  <r>
    <s v="COS-20250402-69807"/>
    <x v="8"/>
    <x v="912"/>
    <x v="877"/>
    <x v="4"/>
    <x v="5"/>
    <x v="930"/>
    <x v="2"/>
    <n v="1247.8800000000001"/>
    <n v="8"/>
    <x v="3"/>
    <n v="9983.0400000000009"/>
    <n v="9983.0400000000009"/>
    <n v="0"/>
    <x v="6"/>
    <x v="939"/>
    <x v="1"/>
    <s v="Apr"/>
  </r>
  <r>
    <s v="LOW-20241010-95861"/>
    <x v="1"/>
    <x v="913"/>
    <x v="878"/>
    <x v="9"/>
    <x v="16"/>
    <x v="931"/>
    <x v="12"/>
    <n v="58.53"/>
    <n v="12"/>
    <x v="12"/>
    <n v="702.36"/>
    <n v="618.08000000000004"/>
    <n v="84.279999999999973"/>
    <x v="4"/>
    <x v="940"/>
    <x v="0"/>
    <s v="Oct"/>
  </r>
  <r>
    <s v="LOW-20240222-16421"/>
    <x v="1"/>
    <x v="914"/>
    <x v="879"/>
    <x v="12"/>
    <x v="19"/>
    <x v="932"/>
    <x v="7"/>
    <n v="487.97"/>
    <n v="5"/>
    <x v="5"/>
    <n v="2439.85"/>
    <n v="2195.86"/>
    <n v="243.98999999999978"/>
    <x v="1"/>
    <x v="941"/>
    <x v="0"/>
    <s v="Feb"/>
  </r>
  <r>
    <s v="COS-20241130-33202"/>
    <x v="8"/>
    <x v="915"/>
    <x v="880"/>
    <x v="6"/>
    <x v="4"/>
    <x v="933"/>
    <x v="11"/>
    <n v="1164.92"/>
    <n v="4"/>
    <x v="3"/>
    <n v="4659.68"/>
    <n v="4659.68"/>
    <n v="0"/>
    <x v="6"/>
    <x v="942"/>
    <x v="0"/>
    <s v="Nov"/>
  </r>
  <r>
    <s v="MEN-20250129-47913"/>
    <x v="5"/>
    <x v="916"/>
    <x v="881"/>
    <x v="31"/>
    <x v="16"/>
    <x v="934"/>
    <x v="19"/>
    <n v="2576.7199999999998"/>
    <n v="6"/>
    <x v="5"/>
    <n v="15460.32"/>
    <n v="13914.29"/>
    <n v="1546.0299999999988"/>
    <x v="7"/>
    <x v="943"/>
    <x v="1"/>
    <s v="Jan"/>
  </r>
  <r>
    <s v="THE-20241227-17882"/>
    <x v="9"/>
    <x v="917"/>
    <x v="882"/>
    <x v="48"/>
    <x v="13"/>
    <x v="935"/>
    <x v="7"/>
    <n v="110.63"/>
    <n v="2"/>
    <x v="3"/>
    <n v="221.26"/>
    <n v="221.26"/>
    <n v="0"/>
    <x v="1"/>
    <x v="944"/>
    <x v="0"/>
    <s v="Dec"/>
  </r>
  <r>
    <s v="THE-20250130-57794"/>
    <x v="9"/>
    <x v="918"/>
    <x v="883"/>
    <x v="16"/>
    <x v="18"/>
    <x v="936"/>
    <x v="20"/>
    <n v="322.29000000000002"/>
    <n v="15"/>
    <x v="9"/>
    <n v="4834.3500000000004"/>
    <n v="4737.66"/>
    <n v="96.690000000000509"/>
    <x v="1"/>
    <x v="945"/>
    <x v="1"/>
    <s v="Jan"/>
  </r>
  <r>
    <s v="COS-20250510-58102"/>
    <x v="8"/>
    <x v="919"/>
    <x v="884"/>
    <x v="28"/>
    <x v="19"/>
    <x v="937"/>
    <x v="11"/>
    <n v="1197.51"/>
    <n v="8"/>
    <x v="0"/>
    <n v="9580.08"/>
    <n v="9101.08"/>
    <n v="479"/>
    <x v="2"/>
    <x v="946"/>
    <x v="1"/>
    <s v="May"/>
  </r>
  <r>
    <s v="MEN-20250103-28036"/>
    <x v="5"/>
    <x v="920"/>
    <x v="885"/>
    <x v="29"/>
    <x v="14"/>
    <x v="938"/>
    <x v="18"/>
    <n v="629.58000000000004"/>
    <n v="2"/>
    <x v="3"/>
    <n v="1259.1600000000001"/>
    <n v="1259.1600000000001"/>
    <n v="0"/>
    <x v="1"/>
    <x v="947"/>
    <x v="1"/>
    <s v="Jan"/>
  </r>
  <r>
    <s v="84-20240405-65614"/>
    <x v="6"/>
    <x v="921"/>
    <x v="886"/>
    <x v="52"/>
    <x v="16"/>
    <x v="939"/>
    <x v="12"/>
    <n v="530.51"/>
    <n v="5"/>
    <x v="0"/>
    <n v="2652.55"/>
    <n v="2519.92"/>
    <n v="132.63000000000011"/>
    <x v="1"/>
    <x v="948"/>
    <x v="0"/>
    <s v="Apr"/>
  </r>
  <r>
    <s v="WAL-20240405-33193"/>
    <x v="10"/>
    <x v="922"/>
    <x v="887"/>
    <x v="1"/>
    <x v="1"/>
    <x v="940"/>
    <x v="11"/>
    <n v="494.86"/>
    <n v="10"/>
    <x v="1"/>
    <n v="4948.6000000000004"/>
    <n v="4206.3100000000004"/>
    <n v="742.29"/>
    <x v="5"/>
    <x v="949"/>
    <x v="0"/>
    <s v="Apr"/>
  </r>
  <r>
    <s v="THE-20240711-34799"/>
    <x v="9"/>
    <x v="923"/>
    <x v="888"/>
    <x v="47"/>
    <x v="6"/>
    <x v="941"/>
    <x v="8"/>
    <n v="1047.74"/>
    <n v="4"/>
    <x v="3"/>
    <n v="4190.96"/>
    <n v="4190.96"/>
    <n v="0"/>
    <x v="6"/>
    <x v="950"/>
    <x v="0"/>
    <s v="Jul"/>
  </r>
  <r>
    <s v="MEN-20240320-70090"/>
    <x v="5"/>
    <x v="924"/>
    <x v="889"/>
    <x v="45"/>
    <x v="10"/>
    <x v="942"/>
    <x v="12"/>
    <n v="1002.11"/>
    <n v="15"/>
    <x v="3"/>
    <n v="15031.65"/>
    <n v="15031.65"/>
    <n v="0"/>
    <x v="3"/>
    <x v="951"/>
    <x v="0"/>
    <s v="Mar"/>
  </r>
  <r>
    <s v="HAR-20250204-89788"/>
    <x v="2"/>
    <x v="925"/>
    <x v="890"/>
    <x v="28"/>
    <x v="0"/>
    <x v="943"/>
    <x v="13"/>
    <n v="1584.93"/>
    <n v="10"/>
    <x v="1"/>
    <n v="15849.3"/>
    <n v="13471.9"/>
    <n v="2377.3999999999996"/>
    <x v="7"/>
    <x v="952"/>
    <x v="1"/>
    <s v="Feb"/>
  </r>
  <r>
    <s v="MEN-20240926-84256"/>
    <x v="5"/>
    <x v="926"/>
    <x v="891"/>
    <x v="46"/>
    <x v="7"/>
    <x v="944"/>
    <x v="14"/>
    <n v="85.17"/>
    <n v="1"/>
    <x v="3"/>
    <n v="85.17"/>
    <n v="85.17"/>
    <n v="0"/>
    <x v="3"/>
    <x v="953"/>
    <x v="0"/>
    <s v="Sep"/>
  </r>
  <r>
    <s v="DO-20240702-89244"/>
    <x v="0"/>
    <x v="927"/>
    <x v="892"/>
    <x v="38"/>
    <x v="8"/>
    <x v="945"/>
    <x v="17"/>
    <n v="585.30999999999995"/>
    <n v="25"/>
    <x v="2"/>
    <n v="14632.75"/>
    <n v="10974.56"/>
    <n v="3658.1900000000005"/>
    <x v="6"/>
    <x v="954"/>
    <x v="0"/>
    <s v="Jul"/>
  </r>
  <r>
    <s v="CON-20250402-13696"/>
    <x v="3"/>
    <x v="928"/>
    <x v="893"/>
    <x v="14"/>
    <x v="1"/>
    <x v="946"/>
    <x v="3"/>
    <n v="5.0999999999999996"/>
    <n v="275"/>
    <x v="6"/>
    <n v="1402.5"/>
    <n v="1122"/>
    <n v="280.5"/>
    <x v="4"/>
    <x v="955"/>
    <x v="1"/>
    <s v="Apr"/>
  </r>
  <r>
    <s v="WAL-20250213-20125"/>
    <x v="10"/>
    <x v="929"/>
    <x v="894"/>
    <x v="14"/>
    <x v="4"/>
    <x v="947"/>
    <x v="6"/>
    <n v="164.81"/>
    <n v="4"/>
    <x v="3"/>
    <n v="659.24"/>
    <n v="659.24"/>
    <n v="0"/>
    <x v="2"/>
    <x v="956"/>
    <x v="1"/>
    <s v="Feb"/>
  </r>
  <r>
    <s v="MEN-20241205-25363"/>
    <x v="5"/>
    <x v="930"/>
    <x v="895"/>
    <x v="24"/>
    <x v="15"/>
    <x v="948"/>
    <x v="19"/>
    <n v="1191.4100000000001"/>
    <n v="5"/>
    <x v="0"/>
    <n v="5957.05"/>
    <n v="5659.2"/>
    <n v="297.85000000000036"/>
    <x v="3"/>
    <x v="957"/>
    <x v="0"/>
    <s v="Dec"/>
  </r>
  <r>
    <s v="WAL-20240317-33185"/>
    <x v="10"/>
    <x v="931"/>
    <x v="896"/>
    <x v="30"/>
    <x v="8"/>
    <x v="949"/>
    <x v="10"/>
    <n v="3.3"/>
    <n v="166"/>
    <x v="3"/>
    <n v="547.79999999999995"/>
    <n v="547.79999999999995"/>
    <n v="0"/>
    <x v="0"/>
    <x v="958"/>
    <x v="0"/>
    <s v="Mar"/>
  </r>
  <r>
    <s v="MEN-20250603-20011"/>
    <x v="5"/>
    <x v="932"/>
    <x v="897"/>
    <x v="53"/>
    <x v="8"/>
    <x v="950"/>
    <x v="11"/>
    <n v="421.38"/>
    <n v="20"/>
    <x v="1"/>
    <n v="8427.6"/>
    <n v="7163.46"/>
    <n v="1264.1400000000003"/>
    <x v="3"/>
    <x v="959"/>
    <x v="1"/>
    <s v="Jun"/>
  </r>
  <r>
    <s v="CON-20250530-91603"/>
    <x v="3"/>
    <x v="933"/>
    <x v="898"/>
    <x v="51"/>
    <x v="7"/>
    <x v="951"/>
    <x v="10"/>
    <n v="436.7"/>
    <n v="20"/>
    <x v="1"/>
    <n v="8734"/>
    <n v="7423.9"/>
    <n v="1310.1000000000004"/>
    <x v="0"/>
    <x v="960"/>
    <x v="1"/>
    <s v="May"/>
  </r>
  <r>
    <s v="LOW-20240719-18883"/>
    <x v="1"/>
    <x v="8"/>
    <x v="8"/>
    <x v="8"/>
    <x v="10"/>
    <x v="952"/>
    <x v="18"/>
    <n v="649.17999999999995"/>
    <n v="20"/>
    <x v="3"/>
    <n v="12983.6"/>
    <n v="12983.6"/>
    <n v="0"/>
    <x v="5"/>
    <x v="961"/>
    <x v="0"/>
    <s v="Jul"/>
  </r>
  <r>
    <s v="DO-20240518-51697"/>
    <x v="0"/>
    <x v="934"/>
    <x v="899"/>
    <x v="55"/>
    <x v="5"/>
    <x v="953"/>
    <x v="7"/>
    <n v="393.96"/>
    <n v="25"/>
    <x v="7"/>
    <n v="9849"/>
    <n v="9553.5300000000007"/>
    <n v="295.46999999999935"/>
    <x v="7"/>
    <x v="962"/>
    <x v="0"/>
    <s v="May"/>
  </r>
  <r>
    <s v="MEN-20240612-61714"/>
    <x v="5"/>
    <x v="935"/>
    <x v="900"/>
    <x v="7"/>
    <x v="12"/>
    <x v="954"/>
    <x v="11"/>
    <n v="99.66"/>
    <n v="5"/>
    <x v="9"/>
    <n v="498.3"/>
    <n v="488.33"/>
    <n v="9.9700000000000273"/>
    <x v="6"/>
    <x v="963"/>
    <x v="0"/>
    <s v="Jun"/>
  </r>
  <r>
    <s v="HAR-20250203-34567"/>
    <x v="2"/>
    <x v="936"/>
    <x v="901"/>
    <x v="58"/>
    <x v="11"/>
    <x v="955"/>
    <x v="21"/>
    <n v="674.77"/>
    <n v="6"/>
    <x v="5"/>
    <n v="4048.62"/>
    <n v="3643.76"/>
    <n v="404.85999999999967"/>
    <x v="2"/>
    <x v="964"/>
    <x v="1"/>
    <s v="Feb"/>
  </r>
  <r>
    <s v="CON-20240418-81730"/>
    <x v="3"/>
    <x v="937"/>
    <x v="902"/>
    <x v="36"/>
    <x v="2"/>
    <x v="956"/>
    <x v="13"/>
    <n v="2648.03"/>
    <n v="2"/>
    <x v="3"/>
    <n v="5296.06"/>
    <n v="5296.06"/>
    <n v="0"/>
    <x v="1"/>
    <x v="965"/>
    <x v="0"/>
    <s v="Apr"/>
  </r>
  <r>
    <s v="DO-20240224-25287"/>
    <x v="0"/>
    <x v="938"/>
    <x v="903"/>
    <x v="42"/>
    <x v="20"/>
    <x v="957"/>
    <x v="2"/>
    <n v="257.38"/>
    <n v="5"/>
    <x v="0"/>
    <n v="1286.9000000000001"/>
    <n v="1222.56"/>
    <n v="64.340000000000146"/>
    <x v="0"/>
    <x v="966"/>
    <x v="0"/>
    <s v="Feb"/>
  </r>
  <r>
    <s v="WAL-20240620-42811"/>
    <x v="10"/>
    <x v="939"/>
    <x v="904"/>
    <x v="12"/>
    <x v="20"/>
    <x v="958"/>
    <x v="19"/>
    <n v="2299.17"/>
    <n v="12"/>
    <x v="1"/>
    <n v="27590.04"/>
    <n v="23451.53"/>
    <n v="4138.510000000002"/>
    <x v="1"/>
    <x v="967"/>
    <x v="0"/>
    <s v="Jun"/>
  </r>
  <r>
    <s v="ACE-20241014-24288"/>
    <x v="4"/>
    <x v="940"/>
    <x v="905"/>
    <x v="22"/>
    <x v="15"/>
    <x v="959"/>
    <x v="12"/>
    <n v="186.42"/>
    <n v="5"/>
    <x v="3"/>
    <n v="932.1"/>
    <n v="932.1"/>
    <n v="0"/>
    <x v="0"/>
    <x v="968"/>
    <x v="0"/>
    <s v="Oct"/>
  </r>
  <r>
    <s v="WAL-20240818-70604"/>
    <x v="10"/>
    <x v="941"/>
    <x v="906"/>
    <x v="6"/>
    <x v="0"/>
    <x v="960"/>
    <x v="12"/>
    <n v="1241.9100000000001"/>
    <n v="3"/>
    <x v="9"/>
    <n v="3725.73"/>
    <n v="3651.22"/>
    <n v="74.510000000000218"/>
    <x v="1"/>
    <x v="969"/>
    <x v="0"/>
    <s v="Aug"/>
  </r>
  <r>
    <s v="COS-20240807-93741"/>
    <x v="8"/>
    <x v="942"/>
    <x v="907"/>
    <x v="43"/>
    <x v="10"/>
    <x v="961"/>
    <x v="9"/>
    <n v="304.07"/>
    <n v="1"/>
    <x v="3"/>
    <n v="304.07"/>
    <n v="304.07"/>
    <n v="0"/>
    <x v="5"/>
    <x v="970"/>
    <x v="0"/>
    <s v="Aug"/>
  </r>
  <r>
    <s v="COS-20250110-99945"/>
    <x v="8"/>
    <x v="943"/>
    <x v="908"/>
    <x v="14"/>
    <x v="4"/>
    <x v="962"/>
    <x v="13"/>
    <n v="2977.14"/>
    <n v="3"/>
    <x v="3"/>
    <n v="8931.42"/>
    <n v="8931.42"/>
    <n v="0"/>
    <x v="4"/>
    <x v="971"/>
    <x v="1"/>
    <s v="Jan"/>
  </r>
  <r>
    <s v="MEN-20250710-92002"/>
    <x v="5"/>
    <x v="944"/>
    <x v="909"/>
    <x v="11"/>
    <x v="9"/>
    <x v="963"/>
    <x v="6"/>
    <n v="93.17"/>
    <n v="25"/>
    <x v="4"/>
    <n v="2329.25"/>
    <n v="1909.99"/>
    <n v="419.26"/>
    <x v="4"/>
    <x v="972"/>
    <x v="1"/>
    <s v="Jul"/>
  </r>
  <r>
    <s v="MEN-20250624-91962"/>
    <x v="5"/>
    <x v="945"/>
    <x v="910"/>
    <x v="22"/>
    <x v="17"/>
    <x v="964"/>
    <x v="4"/>
    <n v="4185.78"/>
    <n v="2"/>
    <x v="3"/>
    <n v="8371.56"/>
    <n v="8371.56"/>
    <n v="0"/>
    <x v="1"/>
    <x v="973"/>
    <x v="1"/>
    <s v="Jun"/>
  </r>
  <r>
    <s v="84-20240516-98208"/>
    <x v="6"/>
    <x v="946"/>
    <x v="911"/>
    <x v="22"/>
    <x v="16"/>
    <x v="965"/>
    <x v="11"/>
    <n v="3.61"/>
    <n v="156"/>
    <x v="3"/>
    <n v="563.16"/>
    <n v="563.16"/>
    <n v="0"/>
    <x v="5"/>
    <x v="974"/>
    <x v="0"/>
    <s v="May"/>
  </r>
  <r>
    <s v="THE-20240921-82614"/>
    <x v="9"/>
    <x v="947"/>
    <x v="912"/>
    <x v="21"/>
    <x v="9"/>
    <x v="966"/>
    <x v="21"/>
    <n v="309.88"/>
    <n v="50"/>
    <x v="1"/>
    <n v="15494"/>
    <n v="13169.9"/>
    <n v="2324.1000000000004"/>
    <x v="5"/>
    <x v="975"/>
    <x v="0"/>
    <s v="Sep"/>
  </r>
  <r>
    <s v="THE-20250529-37957"/>
    <x v="9"/>
    <x v="948"/>
    <x v="913"/>
    <x v="55"/>
    <x v="7"/>
    <x v="967"/>
    <x v="13"/>
    <n v="30.11"/>
    <n v="4"/>
    <x v="3"/>
    <n v="120.44"/>
    <n v="120.44"/>
    <n v="0"/>
    <x v="3"/>
    <x v="976"/>
    <x v="1"/>
    <s v="May"/>
  </r>
  <r>
    <s v="THE-20250104-93205"/>
    <x v="9"/>
    <x v="949"/>
    <x v="914"/>
    <x v="46"/>
    <x v="20"/>
    <x v="968"/>
    <x v="11"/>
    <n v="193.68"/>
    <n v="8"/>
    <x v="12"/>
    <n v="1549.44"/>
    <n v="1363.51"/>
    <n v="185.93000000000006"/>
    <x v="2"/>
    <x v="977"/>
    <x v="1"/>
    <s v="Jan"/>
  </r>
  <r>
    <s v="DO-20241021-57476"/>
    <x v="0"/>
    <x v="950"/>
    <x v="915"/>
    <x v="10"/>
    <x v="9"/>
    <x v="969"/>
    <x v="6"/>
    <n v="561.64"/>
    <n v="5"/>
    <x v="3"/>
    <n v="2808.2"/>
    <n v="2808.2"/>
    <n v="0"/>
    <x v="5"/>
    <x v="978"/>
    <x v="0"/>
    <s v="Oct"/>
  </r>
  <r>
    <s v="84-20240417-75988"/>
    <x v="6"/>
    <x v="951"/>
    <x v="916"/>
    <x v="24"/>
    <x v="19"/>
    <x v="970"/>
    <x v="15"/>
    <n v="332.42"/>
    <n v="30"/>
    <x v="6"/>
    <n v="9972.6"/>
    <n v="7978.08"/>
    <n v="1994.5200000000004"/>
    <x v="1"/>
    <x v="979"/>
    <x v="0"/>
    <s v="Apr"/>
  </r>
  <r>
    <s v="HAR-20250428-91181"/>
    <x v="2"/>
    <x v="952"/>
    <x v="917"/>
    <x v="33"/>
    <x v="8"/>
    <x v="971"/>
    <x v="13"/>
    <n v="2976.51"/>
    <n v="25"/>
    <x v="1"/>
    <n v="74412.75"/>
    <n v="63250.84"/>
    <n v="11161.910000000003"/>
    <x v="5"/>
    <x v="980"/>
    <x v="1"/>
    <s v="Apr"/>
  </r>
  <r>
    <s v="FLO-20250330-32131"/>
    <x v="7"/>
    <x v="953"/>
    <x v="326"/>
    <x v="21"/>
    <x v="0"/>
    <x v="972"/>
    <x v="14"/>
    <n v="592.03"/>
    <n v="1"/>
    <x v="3"/>
    <n v="592.03"/>
    <n v="592.03"/>
    <n v="0"/>
    <x v="0"/>
    <x v="981"/>
    <x v="1"/>
    <s v="Mar"/>
  </r>
  <r>
    <s v="MEN-20240329-24715"/>
    <x v="5"/>
    <x v="954"/>
    <x v="918"/>
    <x v="40"/>
    <x v="20"/>
    <x v="973"/>
    <x v="5"/>
    <n v="522.92999999999995"/>
    <n v="5"/>
    <x v="3"/>
    <n v="2614.65"/>
    <n v="2614.65"/>
    <n v="0"/>
    <x v="4"/>
    <x v="982"/>
    <x v="0"/>
    <s v="Mar"/>
  </r>
  <r>
    <s v="WAL-20250706-14130"/>
    <x v="10"/>
    <x v="955"/>
    <x v="919"/>
    <x v="57"/>
    <x v="16"/>
    <x v="974"/>
    <x v="0"/>
    <n v="1.1399999999999999"/>
    <n v="118"/>
    <x v="6"/>
    <n v="134.52000000000001"/>
    <n v="107.62"/>
    <n v="26.900000000000006"/>
    <x v="6"/>
    <x v="983"/>
    <x v="1"/>
    <s v="Jul"/>
  </r>
  <r>
    <s v="LOW-20240612-99537"/>
    <x v="1"/>
    <x v="956"/>
    <x v="920"/>
    <x v="29"/>
    <x v="17"/>
    <x v="975"/>
    <x v="9"/>
    <n v="127.78"/>
    <n v="2"/>
    <x v="3"/>
    <n v="255.56"/>
    <n v="255.56"/>
    <n v="0"/>
    <x v="7"/>
    <x v="984"/>
    <x v="0"/>
    <s v="Jun"/>
  </r>
  <r>
    <s v="CON-20250128-72893"/>
    <x v="3"/>
    <x v="8"/>
    <x v="8"/>
    <x v="8"/>
    <x v="6"/>
    <x v="60"/>
    <x v="12"/>
    <n v="536.55999999999995"/>
    <n v="40"/>
    <x v="1"/>
    <n v="21462.400000000001"/>
    <n v="18243.04"/>
    <n v="3219.3600000000006"/>
    <x v="1"/>
    <x v="985"/>
    <x v="1"/>
    <s v="Jan"/>
  </r>
  <r>
    <s v="DO-20240420-17729"/>
    <x v="0"/>
    <x v="957"/>
    <x v="921"/>
    <x v="39"/>
    <x v="10"/>
    <x v="976"/>
    <x v="0"/>
    <n v="353.59"/>
    <n v="1"/>
    <x v="3"/>
    <n v="353.59"/>
    <n v="353.59"/>
    <n v="0"/>
    <x v="4"/>
    <x v="986"/>
    <x v="0"/>
    <s v="Apr"/>
  </r>
  <r>
    <s v="WAL-20250807-87544"/>
    <x v="10"/>
    <x v="958"/>
    <x v="922"/>
    <x v="39"/>
    <x v="6"/>
    <x v="977"/>
    <x v="10"/>
    <n v="354.05"/>
    <n v="5"/>
    <x v="5"/>
    <n v="1770.25"/>
    <n v="1593.23"/>
    <n v="177.01999999999998"/>
    <x v="4"/>
    <x v="987"/>
    <x v="1"/>
    <s v="Aug"/>
  </r>
  <r>
    <s v="FLO-20240413-16316"/>
    <x v="7"/>
    <x v="959"/>
    <x v="923"/>
    <x v="59"/>
    <x v="3"/>
    <x v="978"/>
    <x v="13"/>
    <n v="2041.53"/>
    <n v="5"/>
    <x v="0"/>
    <n v="10207.65"/>
    <n v="9697.27"/>
    <n v="510.3799999999992"/>
    <x v="2"/>
    <x v="988"/>
    <x v="0"/>
    <s v="Apr"/>
  </r>
  <r>
    <s v="HAR-20241112-73543"/>
    <x v="2"/>
    <x v="960"/>
    <x v="924"/>
    <x v="26"/>
    <x v="10"/>
    <x v="979"/>
    <x v="7"/>
    <n v="2479.19"/>
    <n v="25"/>
    <x v="3"/>
    <n v="61979.75"/>
    <n v="61979.75"/>
    <n v="0"/>
    <x v="3"/>
    <x v="989"/>
    <x v="0"/>
    <s v="Nov"/>
  </r>
  <r>
    <s v="84-20250221-34103"/>
    <x v="6"/>
    <x v="961"/>
    <x v="925"/>
    <x v="37"/>
    <x v="9"/>
    <x v="980"/>
    <x v="11"/>
    <n v="23.28"/>
    <n v="8"/>
    <x v="5"/>
    <n v="186.24"/>
    <n v="167.62"/>
    <n v="18.620000000000005"/>
    <x v="5"/>
    <x v="990"/>
    <x v="1"/>
    <s v="Feb"/>
  </r>
  <r>
    <s v="THE-20240616-39075"/>
    <x v="9"/>
    <x v="962"/>
    <x v="926"/>
    <x v="26"/>
    <x v="7"/>
    <x v="981"/>
    <x v="1"/>
    <n v="1495.14"/>
    <n v="50"/>
    <x v="1"/>
    <n v="74757"/>
    <n v="63543.45"/>
    <n v="11213.550000000003"/>
    <x v="5"/>
    <x v="991"/>
    <x v="0"/>
    <s v="Jun"/>
  </r>
  <r>
    <s v="WAL-20250727-12572"/>
    <x v="10"/>
    <x v="963"/>
    <x v="927"/>
    <x v="0"/>
    <x v="11"/>
    <x v="982"/>
    <x v="7"/>
    <n v="3686.15"/>
    <n v="2"/>
    <x v="3"/>
    <n v="7372.3"/>
    <n v="7372.3"/>
    <n v="0"/>
    <x v="0"/>
    <x v="992"/>
    <x v="1"/>
    <s v="Jul"/>
  </r>
  <r>
    <s v="ACE-20240723-95964"/>
    <x v="4"/>
    <x v="964"/>
    <x v="928"/>
    <x v="40"/>
    <x v="15"/>
    <x v="983"/>
    <x v="2"/>
    <n v="3679.63"/>
    <n v="1"/>
    <x v="3"/>
    <n v="3679.63"/>
    <n v="3679.63"/>
    <n v="0"/>
    <x v="3"/>
    <x v="993"/>
    <x v="0"/>
    <s v="Jul"/>
  </r>
  <r>
    <s v="MEN-20250416-99444"/>
    <x v="5"/>
    <x v="965"/>
    <x v="929"/>
    <x v="24"/>
    <x v="8"/>
    <x v="984"/>
    <x v="13"/>
    <n v="544.51"/>
    <n v="1"/>
    <x v="9"/>
    <n v="544.51"/>
    <n v="533.62"/>
    <n v="10.889999999999986"/>
    <x v="6"/>
    <x v="994"/>
    <x v="1"/>
    <s v="Apr"/>
  </r>
  <r>
    <s v="LOW-20250528-72663"/>
    <x v="1"/>
    <x v="966"/>
    <x v="930"/>
    <x v="35"/>
    <x v="3"/>
    <x v="985"/>
    <x v="15"/>
    <n v="300.37"/>
    <n v="12"/>
    <x v="7"/>
    <n v="3604.44"/>
    <n v="3496.31"/>
    <n v="108.13000000000011"/>
    <x v="4"/>
    <x v="995"/>
    <x v="1"/>
    <s v="May"/>
  </r>
  <r>
    <s v="HAR-20240601-14960"/>
    <x v="2"/>
    <x v="967"/>
    <x v="931"/>
    <x v="53"/>
    <x v="17"/>
    <x v="986"/>
    <x v="19"/>
    <n v="199.03"/>
    <n v="3"/>
    <x v="0"/>
    <n v="597.09"/>
    <n v="567.24"/>
    <n v="29.850000000000023"/>
    <x v="2"/>
    <x v="996"/>
    <x v="0"/>
    <s v="Jun"/>
  </r>
  <r>
    <s v="CON-20250709-92811"/>
    <x v="3"/>
    <x v="968"/>
    <x v="932"/>
    <x v="12"/>
    <x v="12"/>
    <x v="987"/>
    <x v="4"/>
    <n v="21.13"/>
    <n v="60"/>
    <x v="1"/>
    <n v="1267.8"/>
    <n v="1077.6300000000001"/>
    <n v="190.16999999999985"/>
    <x v="7"/>
    <x v="997"/>
    <x v="1"/>
    <s v="Jul"/>
  </r>
  <r>
    <s v="LOW-20241012-22014"/>
    <x v="1"/>
    <x v="969"/>
    <x v="933"/>
    <x v="49"/>
    <x v="8"/>
    <x v="988"/>
    <x v="12"/>
    <n v="1156.1500000000001"/>
    <n v="15"/>
    <x v="4"/>
    <n v="17342.25"/>
    <n v="14220.65"/>
    <n v="3121.6000000000004"/>
    <x v="5"/>
    <x v="998"/>
    <x v="0"/>
    <s v="Oct"/>
  </r>
  <r>
    <s v="FLO-20240506-33297"/>
    <x v="7"/>
    <x v="970"/>
    <x v="934"/>
    <x v="46"/>
    <x v="15"/>
    <x v="989"/>
    <x v="13"/>
    <n v="471.37"/>
    <n v="1"/>
    <x v="3"/>
    <n v="471.37"/>
    <n v="471.37"/>
    <n v="0"/>
    <x v="2"/>
    <x v="999"/>
    <x v="0"/>
    <s v="May"/>
  </r>
  <r>
    <s v="MEN-20250622-33224"/>
    <x v="5"/>
    <x v="971"/>
    <x v="935"/>
    <x v="13"/>
    <x v="12"/>
    <x v="990"/>
    <x v="7"/>
    <n v="971.56"/>
    <n v="6"/>
    <x v="3"/>
    <n v="5829.36"/>
    <n v="5829.36"/>
    <n v="0"/>
    <x v="6"/>
    <x v="1000"/>
    <x v="1"/>
    <s v="Jun"/>
  </r>
  <r>
    <s v="MEN-20250218-37214"/>
    <x v="5"/>
    <x v="972"/>
    <x v="936"/>
    <x v="24"/>
    <x v="13"/>
    <x v="991"/>
    <x v="8"/>
    <n v="303.12"/>
    <n v="1"/>
    <x v="3"/>
    <n v="303.12"/>
    <n v="303.12"/>
    <n v="0"/>
    <x v="0"/>
    <x v="1001"/>
    <x v="1"/>
    <s v="Feb"/>
  </r>
  <r>
    <s v="FLO-20250805-81551"/>
    <x v="7"/>
    <x v="973"/>
    <x v="258"/>
    <x v="19"/>
    <x v="4"/>
    <x v="992"/>
    <x v="8"/>
    <n v="3.23"/>
    <n v="94"/>
    <x v="1"/>
    <n v="303.62"/>
    <n v="258.08"/>
    <n v="45.54000000000002"/>
    <x v="4"/>
    <x v="1002"/>
    <x v="1"/>
    <s v="Aug"/>
  </r>
  <r>
    <s v="ACE-20240512-51121"/>
    <x v="4"/>
    <x v="974"/>
    <x v="937"/>
    <x v="56"/>
    <x v="7"/>
    <x v="993"/>
    <x v="2"/>
    <n v="2937.91"/>
    <n v="5"/>
    <x v="0"/>
    <n v="14689.55"/>
    <n v="13955.07"/>
    <n v="734.47999999999956"/>
    <x v="5"/>
    <x v="1003"/>
    <x v="0"/>
    <s v="May"/>
  </r>
  <r>
    <s v="DO-20240908-37317"/>
    <x v="0"/>
    <x v="975"/>
    <x v="938"/>
    <x v="44"/>
    <x v="18"/>
    <x v="994"/>
    <x v="17"/>
    <n v="272.19"/>
    <n v="5"/>
    <x v="3"/>
    <n v="1360.95"/>
    <n v="1360.95"/>
    <n v="0"/>
    <x v="3"/>
    <x v="1004"/>
    <x v="0"/>
    <s v="Sep"/>
  </r>
  <r>
    <s v="CON-20240220-38939"/>
    <x v="3"/>
    <x v="976"/>
    <x v="939"/>
    <x v="57"/>
    <x v="17"/>
    <x v="995"/>
    <x v="0"/>
    <n v="1563.5"/>
    <n v="40"/>
    <x v="7"/>
    <n v="62540"/>
    <n v="60663.8"/>
    <n v="1876.1999999999971"/>
    <x v="0"/>
    <x v="1005"/>
    <x v="0"/>
    <s v="Feb"/>
  </r>
  <r>
    <s v="84-20240329-66510"/>
    <x v="6"/>
    <x v="977"/>
    <x v="940"/>
    <x v="47"/>
    <x v="16"/>
    <x v="996"/>
    <x v="0"/>
    <n v="211.93"/>
    <n v="2"/>
    <x v="3"/>
    <n v="423.86"/>
    <n v="423.86"/>
    <n v="0"/>
    <x v="2"/>
    <x v="1006"/>
    <x v="0"/>
    <s v="Mar"/>
  </r>
  <r>
    <s v="COS-20240321-85080"/>
    <x v="8"/>
    <x v="978"/>
    <x v="941"/>
    <x v="5"/>
    <x v="3"/>
    <x v="997"/>
    <x v="8"/>
    <n v="2654.38"/>
    <n v="6"/>
    <x v="5"/>
    <n v="15926.28"/>
    <n v="14333.65"/>
    <n v="1592.630000000001"/>
    <x v="6"/>
    <x v="1007"/>
    <x v="0"/>
    <s v="Mar"/>
  </r>
  <r>
    <s v="FLO-20250317-85338"/>
    <x v="7"/>
    <x v="979"/>
    <x v="942"/>
    <x v="53"/>
    <x v="5"/>
    <x v="998"/>
    <x v="4"/>
    <n v="737.25"/>
    <n v="2"/>
    <x v="3"/>
    <n v="1474.5"/>
    <n v="1474.5"/>
    <n v="0"/>
    <x v="0"/>
    <x v="1008"/>
    <x v="1"/>
    <s v="Mar"/>
  </r>
  <r>
    <s v="HAR-20250712-57276"/>
    <x v="2"/>
    <x v="980"/>
    <x v="943"/>
    <x v="42"/>
    <x v="12"/>
    <x v="999"/>
    <x v="15"/>
    <n v="83.79"/>
    <n v="3"/>
    <x v="0"/>
    <n v="251.37"/>
    <n v="238.8"/>
    <n v="12.569999999999993"/>
    <x v="5"/>
    <x v="1009"/>
    <x v="1"/>
    <s v="Jul"/>
  </r>
  <r>
    <s v="DO-20250303-80716"/>
    <x v="0"/>
    <x v="8"/>
    <x v="8"/>
    <x v="8"/>
    <x v="5"/>
    <x v="1000"/>
    <x v="15"/>
    <n v="72.62"/>
    <n v="4"/>
    <x v="9"/>
    <n v="290.48"/>
    <n v="284.67"/>
    <n v="5.8100000000000023"/>
    <x v="0"/>
    <x v="1010"/>
    <x v="1"/>
    <s v="Mar"/>
  </r>
  <r>
    <s v="MEN-20240526-20555"/>
    <x v="5"/>
    <x v="981"/>
    <x v="944"/>
    <x v="9"/>
    <x v="20"/>
    <x v="1001"/>
    <x v="2"/>
    <n v="3850.79"/>
    <n v="1"/>
    <x v="3"/>
    <n v="3850.79"/>
    <n v="3850.79"/>
    <n v="0"/>
    <x v="1"/>
    <x v="1011"/>
    <x v="0"/>
    <s v="May"/>
  </r>
  <r>
    <s v="ACE-20240410-25728"/>
    <x v="4"/>
    <x v="982"/>
    <x v="945"/>
    <x v="17"/>
    <x v="15"/>
    <x v="1002"/>
    <x v="10"/>
    <n v="1461.99"/>
    <n v="4"/>
    <x v="3"/>
    <n v="5847.96"/>
    <n v="5847.96"/>
    <n v="0"/>
    <x v="2"/>
    <x v="1012"/>
    <x v="0"/>
    <s v="Apr"/>
  </r>
  <r>
    <s v="ACE-20240901-14239"/>
    <x v="4"/>
    <x v="983"/>
    <x v="946"/>
    <x v="32"/>
    <x v="19"/>
    <x v="1003"/>
    <x v="7"/>
    <n v="180.62"/>
    <n v="100"/>
    <x v="1"/>
    <n v="18062"/>
    <n v="15352.7"/>
    <n v="2709.2999999999993"/>
    <x v="1"/>
    <x v="1013"/>
    <x v="0"/>
    <s v="Sep"/>
  </r>
  <r>
    <s v="ACE-20240918-19316"/>
    <x v="4"/>
    <x v="984"/>
    <x v="947"/>
    <x v="11"/>
    <x v="4"/>
    <x v="1004"/>
    <x v="3"/>
    <n v="17.04"/>
    <n v="3"/>
    <x v="3"/>
    <n v="51.12"/>
    <n v="51.12"/>
    <n v="0"/>
    <x v="4"/>
    <x v="1014"/>
    <x v="0"/>
    <s v="Sep"/>
  </r>
  <r>
    <s v="ACE-20240625-79230"/>
    <x v="4"/>
    <x v="985"/>
    <x v="252"/>
    <x v="47"/>
    <x v="3"/>
    <x v="1005"/>
    <x v="5"/>
    <n v="2.71"/>
    <n v="105"/>
    <x v="1"/>
    <n v="284.55"/>
    <n v="241.87"/>
    <n v="42.680000000000007"/>
    <x v="2"/>
    <x v="1015"/>
    <x v="0"/>
    <s v="Jun"/>
  </r>
  <r>
    <s v="MEN-20241111-93653"/>
    <x v="5"/>
    <x v="986"/>
    <x v="948"/>
    <x v="50"/>
    <x v="1"/>
    <x v="1006"/>
    <x v="8"/>
    <n v="181.16"/>
    <n v="3"/>
    <x v="3"/>
    <n v="543.48"/>
    <n v="543.48"/>
    <n v="0"/>
    <x v="4"/>
    <x v="1016"/>
    <x v="0"/>
    <s v="Nov"/>
  </r>
  <r>
    <s v="84-20240709-50897"/>
    <x v="6"/>
    <x v="987"/>
    <x v="949"/>
    <x v="20"/>
    <x v="7"/>
    <x v="1007"/>
    <x v="7"/>
    <n v="27.03"/>
    <n v="15"/>
    <x v="1"/>
    <n v="405.45"/>
    <n v="344.63"/>
    <n v="60.819999999999993"/>
    <x v="1"/>
    <x v="1017"/>
    <x v="0"/>
    <s v="Jul"/>
  </r>
  <r>
    <s v="HAR-20250629-80582"/>
    <x v="2"/>
    <x v="988"/>
    <x v="950"/>
    <x v="35"/>
    <x v="6"/>
    <x v="1008"/>
    <x v="1"/>
    <n v="131.99"/>
    <n v="10"/>
    <x v="3"/>
    <n v="1319.9"/>
    <n v="1319.9"/>
    <n v="0"/>
    <x v="0"/>
    <x v="1018"/>
    <x v="1"/>
    <s v="Jun"/>
  </r>
  <r>
    <s v="DO-20250306-58696"/>
    <x v="0"/>
    <x v="989"/>
    <x v="951"/>
    <x v="18"/>
    <x v="19"/>
    <x v="1009"/>
    <x v="3"/>
    <n v="651.77"/>
    <n v="4"/>
    <x v="0"/>
    <n v="2607.08"/>
    <n v="2476.73"/>
    <n v="130.34999999999991"/>
    <x v="5"/>
    <x v="1019"/>
    <x v="1"/>
    <s v="Mar"/>
  </r>
  <r>
    <s v="THE-20250629-77150"/>
    <x v="9"/>
    <x v="990"/>
    <x v="952"/>
    <x v="21"/>
    <x v="11"/>
    <x v="1010"/>
    <x v="13"/>
    <n v="1947.34"/>
    <n v="40"/>
    <x v="3"/>
    <n v="77893.600000000006"/>
    <n v="77893.600000000006"/>
    <n v="0"/>
    <x v="6"/>
    <x v="1020"/>
    <x v="1"/>
    <s v="Jun"/>
  </r>
  <r>
    <s v="COS-20240622-83858"/>
    <x v="8"/>
    <x v="991"/>
    <x v="953"/>
    <x v="29"/>
    <x v="4"/>
    <x v="1011"/>
    <x v="0"/>
    <n v="383.23"/>
    <n v="4"/>
    <x v="9"/>
    <n v="1532.92"/>
    <n v="1502.26"/>
    <n v="30.660000000000082"/>
    <x v="1"/>
    <x v="1021"/>
    <x v="0"/>
    <s v="Jun"/>
  </r>
  <r>
    <s v="COS-20241214-72634"/>
    <x v="8"/>
    <x v="992"/>
    <x v="954"/>
    <x v="45"/>
    <x v="7"/>
    <x v="1012"/>
    <x v="5"/>
    <n v="209.33"/>
    <n v="3"/>
    <x v="3"/>
    <n v="627.99"/>
    <n v="627.99"/>
    <n v="0"/>
    <x v="2"/>
    <x v="1022"/>
    <x v="0"/>
    <s v="Dec"/>
  </r>
  <r>
    <s v="84-20240403-54834"/>
    <x v="6"/>
    <x v="993"/>
    <x v="729"/>
    <x v="2"/>
    <x v="0"/>
    <x v="1013"/>
    <x v="16"/>
    <n v="136.63999999999999"/>
    <n v="3"/>
    <x v="3"/>
    <n v="409.92"/>
    <n v="409.92"/>
    <n v="0"/>
    <x v="3"/>
    <x v="1023"/>
    <x v="0"/>
    <s v="Apr"/>
  </r>
  <r>
    <s v="DO-20240410-12948"/>
    <x v="0"/>
    <x v="994"/>
    <x v="955"/>
    <x v="27"/>
    <x v="4"/>
    <x v="1014"/>
    <x v="8"/>
    <n v="711.38"/>
    <n v="6"/>
    <x v="0"/>
    <n v="4268.28"/>
    <n v="4054.87"/>
    <n v="213.40999999999985"/>
    <x v="4"/>
    <x v="1024"/>
    <x v="0"/>
    <s v="Apr"/>
  </r>
  <r>
    <s v="84-20250401-84995"/>
    <x v="6"/>
    <x v="995"/>
    <x v="956"/>
    <x v="10"/>
    <x v="0"/>
    <x v="1015"/>
    <x v="21"/>
    <n v="692.27"/>
    <n v="10"/>
    <x v="3"/>
    <n v="6922.7"/>
    <n v="6922.7"/>
    <n v="0"/>
    <x v="0"/>
    <x v="1025"/>
    <x v="1"/>
    <s v="Apr"/>
  </r>
  <r>
    <s v="LOW-20240619-74254"/>
    <x v="1"/>
    <x v="996"/>
    <x v="97"/>
    <x v="12"/>
    <x v="0"/>
    <x v="1016"/>
    <x v="19"/>
    <n v="317.77"/>
    <n v="1"/>
    <x v="3"/>
    <n v="317.77"/>
    <n v="317.77"/>
    <n v="0"/>
    <x v="1"/>
    <x v="1026"/>
    <x v="0"/>
    <s v="Jun"/>
  </r>
  <r>
    <s v="LOW-20240415-60787"/>
    <x v="1"/>
    <x v="997"/>
    <x v="211"/>
    <x v="56"/>
    <x v="14"/>
    <x v="1017"/>
    <x v="19"/>
    <n v="16.88"/>
    <n v="3"/>
    <x v="0"/>
    <n v="50.64"/>
    <n v="48.11"/>
    <n v="2.5300000000000011"/>
    <x v="4"/>
    <x v="1027"/>
    <x v="0"/>
    <s v="Apr"/>
  </r>
  <r>
    <s v="HAR-20240424-75380"/>
    <x v="2"/>
    <x v="998"/>
    <x v="957"/>
    <x v="13"/>
    <x v="16"/>
    <x v="1018"/>
    <x v="9"/>
    <n v="19.86"/>
    <n v="15"/>
    <x v="5"/>
    <n v="297.89999999999998"/>
    <n v="268.11"/>
    <n v="29.789999999999964"/>
    <x v="3"/>
    <x v="1028"/>
    <x v="0"/>
    <s v="Apr"/>
  </r>
  <r>
    <s v="LOW-20241121-98707"/>
    <x v="1"/>
    <x v="999"/>
    <x v="958"/>
    <x v="59"/>
    <x v="6"/>
    <x v="1019"/>
    <x v="20"/>
    <n v="3246.82"/>
    <n v="4"/>
    <x v="8"/>
    <n v="12987.28"/>
    <n v="12078.17"/>
    <n v="909.11000000000058"/>
    <x v="4"/>
    <x v="1029"/>
    <x v="0"/>
    <s v="Nov"/>
  </r>
  <r>
    <s v="THE-20241005-23739"/>
    <x v="9"/>
    <x v="1000"/>
    <x v="959"/>
    <x v="37"/>
    <x v="15"/>
    <x v="1020"/>
    <x v="7"/>
    <n v="1245.6600000000001"/>
    <n v="15"/>
    <x v="1"/>
    <n v="18684.900000000001"/>
    <n v="15882.17"/>
    <n v="2802.7300000000014"/>
    <x v="2"/>
    <x v="1030"/>
    <x v="0"/>
    <s v="Oct"/>
  </r>
  <r>
    <s v="FLO-20240712-68366"/>
    <x v="7"/>
    <x v="1001"/>
    <x v="960"/>
    <x v="30"/>
    <x v="3"/>
    <x v="1021"/>
    <x v="19"/>
    <n v="942.54"/>
    <n v="1"/>
    <x v="3"/>
    <n v="942.54"/>
    <n v="942.54"/>
    <n v="0"/>
    <x v="3"/>
    <x v="1031"/>
    <x v="0"/>
    <s v="Jul"/>
  </r>
  <r>
    <s v="THE-20241203-23508"/>
    <x v="11"/>
    <x v="1002"/>
    <x v="519"/>
    <x v="36"/>
    <x v="19"/>
    <x v="1022"/>
    <x v="9"/>
    <n v="220.38"/>
    <n v="3"/>
    <x v="3"/>
    <n v="661.14"/>
    <n v="661.14"/>
    <n v="0"/>
    <x v="0"/>
    <x v="1032"/>
    <x v="0"/>
    <s v="Dec"/>
  </r>
  <r>
    <s v="FLO-20241003-19359"/>
    <x v="7"/>
    <x v="1003"/>
    <x v="961"/>
    <x v="56"/>
    <x v="7"/>
    <x v="1023"/>
    <x v="14"/>
    <n v="510.68"/>
    <n v="3"/>
    <x v="7"/>
    <n v="1532.04"/>
    <n v="1486.08"/>
    <n v="45.960000000000036"/>
    <x v="2"/>
    <x v="1033"/>
    <x v="0"/>
    <s v="Oct"/>
  </r>
  <r>
    <s v="THE-20240829-19779"/>
    <x v="9"/>
    <x v="1004"/>
    <x v="962"/>
    <x v="6"/>
    <x v="13"/>
    <x v="1024"/>
    <x v="16"/>
    <n v="216.16"/>
    <n v="15"/>
    <x v="5"/>
    <n v="3242.4"/>
    <n v="2918.16"/>
    <n v="324.24000000000024"/>
    <x v="1"/>
    <x v="1034"/>
    <x v="0"/>
    <s v="Aug"/>
  </r>
  <r>
    <s v="FLO-20240707-64339"/>
    <x v="7"/>
    <x v="1005"/>
    <x v="963"/>
    <x v="5"/>
    <x v="18"/>
    <x v="1025"/>
    <x v="5"/>
    <n v="977.15"/>
    <n v="4"/>
    <x v="3"/>
    <n v="3908.6"/>
    <n v="3908.6"/>
    <n v="0"/>
    <x v="6"/>
    <x v="1035"/>
    <x v="0"/>
    <s v="Jul"/>
  </r>
  <r>
    <s v="FLO-20250801-76538"/>
    <x v="7"/>
    <x v="1006"/>
    <x v="155"/>
    <x v="16"/>
    <x v="2"/>
    <x v="1026"/>
    <x v="12"/>
    <n v="155.38999999999999"/>
    <n v="40"/>
    <x v="7"/>
    <n v="6215.6"/>
    <n v="6029.13"/>
    <n v="186.47000000000025"/>
    <x v="4"/>
    <x v="1036"/>
    <x v="1"/>
    <s v="Aug"/>
  </r>
  <r>
    <s v="LOW-20250213-47177"/>
    <x v="1"/>
    <x v="1007"/>
    <x v="964"/>
    <x v="21"/>
    <x v="5"/>
    <x v="1027"/>
    <x v="11"/>
    <n v="472.52"/>
    <n v="30"/>
    <x v="5"/>
    <n v="14175.6"/>
    <n v="12758.04"/>
    <n v="1417.5599999999995"/>
    <x v="2"/>
    <x v="1037"/>
    <x v="1"/>
    <s v="Feb"/>
  </r>
  <r>
    <s v="84-20241125-29129"/>
    <x v="6"/>
    <x v="1008"/>
    <x v="965"/>
    <x v="42"/>
    <x v="8"/>
    <x v="1028"/>
    <x v="19"/>
    <n v="3268.42"/>
    <n v="2"/>
    <x v="3"/>
    <n v="6536.84"/>
    <n v="6536.84"/>
    <n v="0"/>
    <x v="4"/>
    <x v="1038"/>
    <x v="0"/>
    <s v="Nov"/>
  </r>
  <r>
    <s v="LOW-20241008-57029"/>
    <x v="1"/>
    <x v="1009"/>
    <x v="966"/>
    <x v="56"/>
    <x v="17"/>
    <x v="1029"/>
    <x v="0"/>
    <n v="190.99"/>
    <n v="4"/>
    <x v="3"/>
    <n v="763.96"/>
    <n v="763.96"/>
    <n v="0"/>
    <x v="3"/>
    <x v="1039"/>
    <x v="0"/>
    <s v="Oct"/>
  </r>
  <r>
    <s v="MEN-20250419-16232"/>
    <x v="5"/>
    <x v="1010"/>
    <x v="967"/>
    <x v="47"/>
    <x v="15"/>
    <x v="1030"/>
    <x v="9"/>
    <n v="1224.79"/>
    <n v="25"/>
    <x v="5"/>
    <n v="30619.75"/>
    <n v="27557.78"/>
    <n v="3061.9700000000012"/>
    <x v="6"/>
    <x v="1040"/>
    <x v="1"/>
    <s v="Apr"/>
  </r>
  <r>
    <s v="84-20240730-82351"/>
    <x v="6"/>
    <x v="1011"/>
    <x v="968"/>
    <x v="11"/>
    <x v="9"/>
    <x v="1031"/>
    <x v="1"/>
    <n v="20.47"/>
    <n v="6"/>
    <x v="13"/>
    <n v="122.82"/>
    <n v="106.85"/>
    <n v="15.969999999999999"/>
    <x v="0"/>
    <x v="1041"/>
    <x v="0"/>
    <s v="Jul"/>
  </r>
  <r>
    <s v="THE-20241221-83962"/>
    <x v="9"/>
    <x v="1012"/>
    <x v="969"/>
    <x v="9"/>
    <x v="3"/>
    <x v="1032"/>
    <x v="8"/>
    <n v="1147.8900000000001"/>
    <n v="2"/>
    <x v="3"/>
    <n v="2295.7800000000002"/>
    <n v="2295.7800000000002"/>
    <n v="0"/>
    <x v="1"/>
    <x v="1042"/>
    <x v="0"/>
    <s v="Dec"/>
  </r>
  <r>
    <s v="ACE-20240820-40507"/>
    <x v="4"/>
    <x v="8"/>
    <x v="8"/>
    <x v="8"/>
    <x v="17"/>
    <x v="1033"/>
    <x v="13"/>
    <n v="62.7"/>
    <n v="8"/>
    <x v="0"/>
    <n v="501.6"/>
    <n v="476.52"/>
    <n v="25.080000000000041"/>
    <x v="3"/>
    <x v="1043"/>
    <x v="0"/>
    <s v="Aug"/>
  </r>
  <r>
    <s v="HAR-20240928-62750"/>
    <x v="2"/>
    <x v="1013"/>
    <x v="970"/>
    <x v="19"/>
    <x v="5"/>
    <x v="1034"/>
    <x v="12"/>
    <n v="989.09"/>
    <n v="4"/>
    <x v="0"/>
    <n v="3956.36"/>
    <n v="3758.54"/>
    <n v="197.82000000000016"/>
    <x v="4"/>
    <x v="1044"/>
    <x v="0"/>
    <s v="Sep"/>
  </r>
  <r>
    <s v="ACE-20250605-70424"/>
    <x v="4"/>
    <x v="1014"/>
    <x v="971"/>
    <x v="48"/>
    <x v="10"/>
    <x v="1035"/>
    <x v="17"/>
    <n v="23.47"/>
    <n v="30"/>
    <x v="3"/>
    <n v="704.1"/>
    <n v="704.1"/>
    <n v="0"/>
    <x v="2"/>
    <x v="1045"/>
    <x v="1"/>
    <s v="Jun"/>
  </r>
  <r>
    <s v="THE-20250604-96517"/>
    <x v="9"/>
    <x v="1015"/>
    <x v="972"/>
    <x v="35"/>
    <x v="6"/>
    <x v="1036"/>
    <x v="4"/>
    <n v="2.2999999999999998"/>
    <n v="196"/>
    <x v="16"/>
    <n v="450.8"/>
    <n v="351.62"/>
    <n v="99.18"/>
    <x v="7"/>
    <x v="1046"/>
    <x v="1"/>
    <s v="Jun"/>
  </r>
  <r>
    <s v="THE-20250609-89869"/>
    <x v="9"/>
    <x v="1016"/>
    <x v="973"/>
    <x v="6"/>
    <x v="5"/>
    <x v="1037"/>
    <x v="6"/>
    <n v="1145.81"/>
    <n v="5"/>
    <x v="3"/>
    <n v="5729.05"/>
    <n v="5729.05"/>
    <n v="0"/>
    <x v="5"/>
    <x v="1047"/>
    <x v="1"/>
    <s v="Jun"/>
  </r>
  <r>
    <s v="THE-20250506-46861"/>
    <x v="9"/>
    <x v="1017"/>
    <x v="974"/>
    <x v="33"/>
    <x v="3"/>
    <x v="1038"/>
    <x v="7"/>
    <n v="1191.25"/>
    <n v="6"/>
    <x v="5"/>
    <n v="7147.5"/>
    <n v="6432.75"/>
    <n v="714.75"/>
    <x v="3"/>
    <x v="1048"/>
    <x v="1"/>
    <s v="May"/>
  </r>
  <r>
    <s v="LOW-20240718-14079"/>
    <x v="1"/>
    <x v="1018"/>
    <x v="975"/>
    <x v="33"/>
    <x v="3"/>
    <x v="1039"/>
    <x v="1"/>
    <n v="725.55"/>
    <n v="2"/>
    <x v="3"/>
    <n v="1451.1"/>
    <n v="1451.1"/>
    <n v="0"/>
    <x v="6"/>
    <x v="1049"/>
    <x v="0"/>
    <s v="Jul"/>
  </r>
  <r>
    <s v="ACE-20250415-45475"/>
    <x v="4"/>
    <x v="1019"/>
    <x v="976"/>
    <x v="9"/>
    <x v="7"/>
    <x v="1040"/>
    <x v="18"/>
    <n v="317.70999999999998"/>
    <n v="8"/>
    <x v="3"/>
    <n v="2541.6799999999998"/>
    <n v="2541.6799999999998"/>
    <n v="0"/>
    <x v="3"/>
    <x v="1050"/>
    <x v="1"/>
    <s v="Apr"/>
  </r>
  <r>
    <s v="DO-20250125-79904"/>
    <x v="0"/>
    <x v="1020"/>
    <x v="977"/>
    <x v="22"/>
    <x v="17"/>
    <x v="1041"/>
    <x v="7"/>
    <n v="4.5999999999999996"/>
    <n v="375"/>
    <x v="7"/>
    <n v="1725"/>
    <n v="1673.25"/>
    <n v="51.75"/>
    <x v="7"/>
    <x v="1051"/>
    <x v="1"/>
    <s v="Jan"/>
  </r>
  <r>
    <s v="ACE-20240823-10206"/>
    <x v="4"/>
    <x v="1021"/>
    <x v="978"/>
    <x v="34"/>
    <x v="2"/>
    <x v="1042"/>
    <x v="6"/>
    <n v="72.569999999999993"/>
    <n v="50"/>
    <x v="6"/>
    <n v="3628.5"/>
    <n v="2902.8"/>
    <n v="725.69999999999982"/>
    <x v="2"/>
    <x v="1052"/>
    <x v="0"/>
    <s v="Aug"/>
  </r>
  <r>
    <s v="COS-20241107-61792"/>
    <x v="8"/>
    <x v="1022"/>
    <x v="979"/>
    <x v="32"/>
    <x v="4"/>
    <x v="1043"/>
    <x v="12"/>
    <n v="757.63"/>
    <n v="3"/>
    <x v="3"/>
    <n v="2272.89"/>
    <n v="2272.89"/>
    <n v="0"/>
    <x v="0"/>
    <x v="1053"/>
    <x v="0"/>
    <s v="Nov"/>
  </r>
  <r>
    <s v="CON-20250329-42468"/>
    <x v="3"/>
    <x v="1023"/>
    <x v="980"/>
    <x v="26"/>
    <x v="10"/>
    <x v="1044"/>
    <x v="4"/>
    <n v="528.42999999999995"/>
    <n v="75"/>
    <x v="3"/>
    <n v="39632.25"/>
    <n v="39632.25"/>
    <n v="0"/>
    <x v="1"/>
    <x v="1054"/>
    <x v="1"/>
    <s v="Mar"/>
  </r>
  <r>
    <s v="THE-20250302-75265"/>
    <x v="9"/>
    <x v="1024"/>
    <x v="981"/>
    <x v="30"/>
    <x v="1"/>
    <x v="1045"/>
    <x v="16"/>
    <n v="508.97"/>
    <n v="6"/>
    <x v="5"/>
    <n v="3053.82"/>
    <n v="2748.44"/>
    <n v="305.38000000000011"/>
    <x v="5"/>
    <x v="1055"/>
    <x v="1"/>
    <s v="Mar"/>
  </r>
  <r>
    <s v="CON-20250321-85039"/>
    <x v="3"/>
    <x v="1025"/>
    <x v="982"/>
    <x v="52"/>
    <x v="17"/>
    <x v="1046"/>
    <x v="20"/>
    <n v="980.48"/>
    <n v="15"/>
    <x v="10"/>
    <n v="14707.2"/>
    <n v="12206.98"/>
    <n v="2500.2200000000012"/>
    <x v="2"/>
    <x v="1056"/>
    <x v="1"/>
    <s v="Mar"/>
  </r>
  <r>
    <s v="THE-20250104-63495"/>
    <x v="9"/>
    <x v="1026"/>
    <x v="983"/>
    <x v="50"/>
    <x v="8"/>
    <x v="1047"/>
    <x v="6"/>
    <n v="652.58000000000004"/>
    <n v="5"/>
    <x v="8"/>
    <n v="3262.9"/>
    <n v="3034.5"/>
    <n v="228.40000000000009"/>
    <x v="0"/>
    <x v="1057"/>
    <x v="1"/>
    <s v="Jan"/>
  </r>
  <r>
    <s v="MEN-20250312-24680"/>
    <x v="5"/>
    <x v="1027"/>
    <x v="984"/>
    <x v="22"/>
    <x v="2"/>
    <x v="1048"/>
    <x v="10"/>
    <n v="799.75"/>
    <n v="8"/>
    <x v="0"/>
    <n v="6398"/>
    <n v="6078.1"/>
    <n v="319.89999999999964"/>
    <x v="6"/>
    <x v="1058"/>
    <x v="1"/>
    <s v="Mar"/>
  </r>
  <r>
    <s v="WAL-20240610-68848"/>
    <x v="10"/>
    <x v="1028"/>
    <x v="985"/>
    <x v="45"/>
    <x v="0"/>
    <x v="1049"/>
    <x v="1"/>
    <n v="596.15"/>
    <n v="10"/>
    <x v="5"/>
    <n v="5961.5"/>
    <n v="5365.35"/>
    <n v="596.14999999999964"/>
    <x v="0"/>
    <x v="1059"/>
    <x v="0"/>
    <s v="Jun"/>
  </r>
  <r>
    <s v="FLO-20241129-11032"/>
    <x v="7"/>
    <x v="1029"/>
    <x v="986"/>
    <x v="26"/>
    <x v="6"/>
    <x v="1050"/>
    <x v="13"/>
    <n v="1264.67"/>
    <n v="30"/>
    <x v="3"/>
    <n v="37940.1"/>
    <n v="37940.1"/>
    <n v="0"/>
    <x v="0"/>
    <x v="1060"/>
    <x v="0"/>
    <s v="Nov"/>
  </r>
  <r>
    <s v="COS-20240228-56396"/>
    <x v="8"/>
    <x v="1030"/>
    <x v="987"/>
    <x v="5"/>
    <x v="15"/>
    <x v="1051"/>
    <x v="9"/>
    <n v="333.61"/>
    <n v="4"/>
    <x v="3"/>
    <n v="1334.44"/>
    <n v="1334.44"/>
    <n v="0"/>
    <x v="7"/>
    <x v="1061"/>
    <x v="0"/>
    <s v="Feb"/>
  </r>
  <r>
    <s v="LOW-20240621-86673"/>
    <x v="1"/>
    <x v="1031"/>
    <x v="988"/>
    <x v="11"/>
    <x v="19"/>
    <x v="1052"/>
    <x v="13"/>
    <n v="937.33"/>
    <n v="2"/>
    <x v="7"/>
    <n v="1874.66"/>
    <n v="1818.42"/>
    <n v="56.240000000000009"/>
    <x v="6"/>
    <x v="1062"/>
    <x v="0"/>
    <s v="Jun"/>
  </r>
  <r>
    <s v="CON-20250607-17314"/>
    <x v="3"/>
    <x v="1032"/>
    <x v="989"/>
    <x v="3"/>
    <x v="1"/>
    <x v="1053"/>
    <x v="1"/>
    <n v="2470.25"/>
    <n v="60"/>
    <x v="2"/>
    <n v="148215"/>
    <n v="111161.25"/>
    <n v="37053.75"/>
    <x v="1"/>
    <x v="1063"/>
    <x v="1"/>
    <s v="Jun"/>
  </r>
  <r>
    <s v="HAR-20241201-26225"/>
    <x v="2"/>
    <x v="1033"/>
    <x v="497"/>
    <x v="58"/>
    <x v="13"/>
    <x v="1054"/>
    <x v="2"/>
    <n v="187.22"/>
    <n v="4"/>
    <x v="0"/>
    <n v="748.88"/>
    <n v="711.44"/>
    <n v="37.439999999999941"/>
    <x v="2"/>
    <x v="1064"/>
    <x v="0"/>
    <s v="Dec"/>
  </r>
  <r>
    <s v="THE-20250123-60877"/>
    <x v="9"/>
    <x v="1034"/>
    <x v="990"/>
    <x v="25"/>
    <x v="6"/>
    <x v="1055"/>
    <x v="15"/>
    <n v="2527.94"/>
    <n v="60"/>
    <x v="7"/>
    <n v="151676.4"/>
    <n v="147126.10999999999"/>
    <n v="4550.2900000000081"/>
    <x v="4"/>
    <x v="1065"/>
    <x v="1"/>
    <s v="Jan"/>
  </r>
  <r>
    <s v="HAR-20250324-16259"/>
    <x v="2"/>
    <x v="1035"/>
    <x v="991"/>
    <x v="13"/>
    <x v="15"/>
    <x v="1056"/>
    <x v="3"/>
    <n v="288.25"/>
    <n v="25"/>
    <x v="1"/>
    <n v="7206.25"/>
    <n v="6125.31"/>
    <n v="1080.9399999999996"/>
    <x v="1"/>
    <x v="1066"/>
    <x v="1"/>
    <s v="Mar"/>
  </r>
  <r>
    <s v="LOW-20240327-97658"/>
    <x v="1"/>
    <x v="1036"/>
    <x v="992"/>
    <x v="32"/>
    <x v="13"/>
    <x v="1057"/>
    <x v="17"/>
    <n v="8.01"/>
    <n v="6"/>
    <x v="5"/>
    <n v="48.06"/>
    <n v="43.25"/>
    <n v="4.8100000000000023"/>
    <x v="1"/>
    <x v="1067"/>
    <x v="0"/>
    <s v="Mar"/>
  </r>
  <r>
    <s v="COS-20250112-43013"/>
    <x v="8"/>
    <x v="1037"/>
    <x v="993"/>
    <x v="5"/>
    <x v="5"/>
    <x v="1058"/>
    <x v="18"/>
    <n v="952.66"/>
    <n v="1"/>
    <x v="3"/>
    <n v="952.66"/>
    <n v="952.66"/>
    <n v="0"/>
    <x v="5"/>
    <x v="1068"/>
    <x v="1"/>
    <s v="Jan"/>
  </r>
  <r>
    <s v="FLO-20250125-12631"/>
    <x v="7"/>
    <x v="1038"/>
    <x v="994"/>
    <x v="5"/>
    <x v="5"/>
    <x v="1059"/>
    <x v="18"/>
    <n v="2856.78"/>
    <n v="6"/>
    <x v="0"/>
    <n v="17140.68"/>
    <n v="16283.65"/>
    <n v="857.03000000000065"/>
    <x v="3"/>
    <x v="1069"/>
    <x v="1"/>
    <s v="Jan"/>
  </r>
  <r>
    <s v="MEN-20250516-84295"/>
    <x v="5"/>
    <x v="1039"/>
    <x v="995"/>
    <x v="58"/>
    <x v="2"/>
    <x v="1060"/>
    <x v="8"/>
    <n v="23.68"/>
    <n v="25"/>
    <x v="5"/>
    <n v="592"/>
    <n v="532.79999999999995"/>
    <n v="59.200000000000045"/>
    <x v="5"/>
    <x v="1070"/>
    <x v="1"/>
    <s v="May"/>
  </r>
  <r>
    <s v="LOW-20250326-66458"/>
    <x v="1"/>
    <x v="1040"/>
    <x v="996"/>
    <x v="15"/>
    <x v="7"/>
    <x v="1061"/>
    <x v="16"/>
    <n v="749.67"/>
    <n v="5"/>
    <x v="7"/>
    <n v="3748.35"/>
    <n v="3635.9"/>
    <n v="112.44999999999982"/>
    <x v="6"/>
    <x v="1071"/>
    <x v="1"/>
    <s v="Mar"/>
  </r>
  <r>
    <s v="LOW-20250801-11945"/>
    <x v="1"/>
    <x v="1041"/>
    <x v="997"/>
    <x v="44"/>
    <x v="18"/>
    <x v="1062"/>
    <x v="9"/>
    <n v="1114.92"/>
    <n v="3"/>
    <x v="0"/>
    <n v="3344.76"/>
    <n v="3177.52"/>
    <n v="167.24000000000024"/>
    <x v="6"/>
    <x v="1072"/>
    <x v="1"/>
    <s v="Aug"/>
  </r>
  <r>
    <s v="FLO-20240224-90163"/>
    <x v="7"/>
    <x v="1042"/>
    <x v="998"/>
    <x v="19"/>
    <x v="14"/>
    <x v="1063"/>
    <x v="0"/>
    <n v="510.5"/>
    <n v="75"/>
    <x v="9"/>
    <n v="38287.5"/>
    <n v="37521.75"/>
    <n v="765.75"/>
    <x v="6"/>
    <x v="1073"/>
    <x v="0"/>
    <s v="Feb"/>
  </r>
  <r>
    <s v="LOW-20241230-98417"/>
    <x v="1"/>
    <x v="1043"/>
    <x v="999"/>
    <x v="39"/>
    <x v="6"/>
    <x v="1064"/>
    <x v="6"/>
    <n v="156.59"/>
    <n v="40"/>
    <x v="5"/>
    <n v="6263.6"/>
    <n v="5637.24"/>
    <n v="626.36000000000058"/>
    <x v="3"/>
    <x v="1074"/>
    <x v="0"/>
    <s v="Dec"/>
  </r>
  <r>
    <s v="84-20241127-52786"/>
    <x v="6"/>
    <x v="1044"/>
    <x v="1000"/>
    <x v="0"/>
    <x v="10"/>
    <x v="1065"/>
    <x v="10"/>
    <n v="3956.13"/>
    <n v="4"/>
    <x v="3"/>
    <n v="15824.52"/>
    <n v="15824.52"/>
    <n v="0"/>
    <x v="0"/>
    <x v="1075"/>
    <x v="0"/>
    <s v="Nov"/>
  </r>
  <r>
    <s v="HAR-20240611-41486"/>
    <x v="2"/>
    <x v="1045"/>
    <x v="426"/>
    <x v="6"/>
    <x v="18"/>
    <x v="1066"/>
    <x v="19"/>
    <n v="316.79000000000002"/>
    <n v="6"/>
    <x v="3"/>
    <n v="1900.74"/>
    <n v="1900.74"/>
    <n v="0"/>
    <x v="7"/>
    <x v="1076"/>
    <x v="0"/>
    <s v="Jun"/>
  </r>
  <r>
    <s v="WAL-20240909-27626"/>
    <x v="10"/>
    <x v="1046"/>
    <x v="1001"/>
    <x v="6"/>
    <x v="11"/>
    <x v="1067"/>
    <x v="11"/>
    <n v="106.19"/>
    <n v="2"/>
    <x v="0"/>
    <n v="212.38"/>
    <n v="201.76"/>
    <n v="10.620000000000005"/>
    <x v="6"/>
    <x v="1077"/>
    <x v="0"/>
    <s v="Sep"/>
  </r>
  <r>
    <s v="COS-20250607-32393"/>
    <x v="8"/>
    <x v="1047"/>
    <x v="1002"/>
    <x v="36"/>
    <x v="18"/>
    <x v="1068"/>
    <x v="2"/>
    <n v="741.8"/>
    <n v="25"/>
    <x v="1"/>
    <n v="18545"/>
    <n v="15763.25"/>
    <n v="2781.75"/>
    <x v="4"/>
    <x v="1078"/>
    <x v="1"/>
    <s v="Jun"/>
  </r>
  <r>
    <s v="CON-20240219-95116"/>
    <x v="3"/>
    <x v="1048"/>
    <x v="83"/>
    <x v="31"/>
    <x v="2"/>
    <x v="1069"/>
    <x v="10"/>
    <n v="1410.34"/>
    <n v="4"/>
    <x v="3"/>
    <n v="5641.36"/>
    <n v="5641.36"/>
    <n v="0"/>
    <x v="0"/>
    <x v="1079"/>
    <x v="0"/>
    <s v="Feb"/>
  </r>
  <r>
    <s v="WAL-20250325-92431"/>
    <x v="10"/>
    <x v="1049"/>
    <x v="1003"/>
    <x v="9"/>
    <x v="0"/>
    <x v="1070"/>
    <x v="4"/>
    <n v="1628.02"/>
    <n v="2"/>
    <x v="3"/>
    <n v="3256.04"/>
    <n v="3256.04"/>
    <n v="0"/>
    <x v="7"/>
    <x v="1080"/>
    <x v="1"/>
    <s v="Mar"/>
  </r>
  <r>
    <s v="COS-20250430-95986"/>
    <x v="8"/>
    <x v="1050"/>
    <x v="1004"/>
    <x v="39"/>
    <x v="8"/>
    <x v="1071"/>
    <x v="3"/>
    <n v="110.87"/>
    <n v="15"/>
    <x v="10"/>
    <n v="1663.05"/>
    <n v="1380.33"/>
    <n v="282.72000000000003"/>
    <x v="5"/>
    <x v="1081"/>
    <x v="1"/>
    <s v="Apr"/>
  </r>
  <r>
    <s v="DO-20240303-83966"/>
    <x v="0"/>
    <x v="8"/>
    <x v="8"/>
    <x v="8"/>
    <x v="13"/>
    <x v="1072"/>
    <x v="3"/>
    <n v="144.31"/>
    <n v="100"/>
    <x v="3"/>
    <n v="14431"/>
    <n v="14431"/>
    <n v="0"/>
    <x v="3"/>
    <x v="1082"/>
    <x v="0"/>
    <s v="Mar"/>
  </r>
  <r>
    <s v="84-20241226-16280"/>
    <x v="6"/>
    <x v="1051"/>
    <x v="1005"/>
    <x v="58"/>
    <x v="8"/>
    <x v="1073"/>
    <x v="18"/>
    <n v="65.98"/>
    <n v="1"/>
    <x v="9"/>
    <n v="65.98"/>
    <n v="64.66"/>
    <n v="1.3200000000000074"/>
    <x v="2"/>
    <x v="1083"/>
    <x v="0"/>
    <s v="Dec"/>
  </r>
  <r>
    <s v="WAL-20250318-80283"/>
    <x v="10"/>
    <x v="1052"/>
    <x v="1006"/>
    <x v="7"/>
    <x v="11"/>
    <x v="1074"/>
    <x v="15"/>
    <n v="2342.84"/>
    <n v="4"/>
    <x v="3"/>
    <n v="9371.36"/>
    <n v="9371.36"/>
    <n v="0"/>
    <x v="7"/>
    <x v="1084"/>
    <x v="1"/>
    <s v="Mar"/>
  </r>
  <r>
    <s v="84-20241218-58956"/>
    <x v="6"/>
    <x v="1053"/>
    <x v="1007"/>
    <x v="37"/>
    <x v="8"/>
    <x v="1075"/>
    <x v="21"/>
    <n v="149.35"/>
    <n v="6"/>
    <x v="3"/>
    <n v="896.1"/>
    <n v="896.1"/>
    <n v="0"/>
    <x v="3"/>
    <x v="1085"/>
    <x v="0"/>
    <s v="Dec"/>
  </r>
  <r>
    <s v="CON-20240330-40921"/>
    <x v="3"/>
    <x v="1054"/>
    <x v="1008"/>
    <x v="6"/>
    <x v="12"/>
    <x v="1076"/>
    <x v="16"/>
    <n v="114.66"/>
    <n v="1"/>
    <x v="3"/>
    <n v="114.66"/>
    <n v="114.66"/>
    <n v="0"/>
    <x v="4"/>
    <x v="1086"/>
    <x v="0"/>
    <s v="Mar"/>
  </r>
  <r>
    <s v="LOW-20250303-97724"/>
    <x v="1"/>
    <x v="1055"/>
    <x v="1009"/>
    <x v="32"/>
    <x v="17"/>
    <x v="1077"/>
    <x v="8"/>
    <n v="2842.13"/>
    <n v="20"/>
    <x v="18"/>
    <n v="56842.6"/>
    <n v="43768.800000000003"/>
    <n v="13073.799999999996"/>
    <x v="6"/>
    <x v="1087"/>
    <x v="1"/>
    <s v="Mar"/>
  </r>
  <r>
    <s v="WAL-20250329-54773"/>
    <x v="10"/>
    <x v="1056"/>
    <x v="1010"/>
    <x v="58"/>
    <x v="5"/>
    <x v="1078"/>
    <x v="17"/>
    <n v="1174.26"/>
    <n v="6"/>
    <x v="0"/>
    <n v="7045.56"/>
    <n v="6693.28"/>
    <n v="352.28000000000065"/>
    <x v="3"/>
    <x v="1088"/>
    <x v="1"/>
    <s v="Mar"/>
  </r>
  <r>
    <s v="ACE-20240827-36295"/>
    <x v="4"/>
    <x v="1057"/>
    <x v="1011"/>
    <x v="28"/>
    <x v="2"/>
    <x v="1079"/>
    <x v="21"/>
    <n v="445.41"/>
    <n v="5"/>
    <x v="7"/>
    <n v="2227.0500000000002"/>
    <n v="2160.2399999999998"/>
    <n v="66.8100000000004"/>
    <x v="5"/>
    <x v="1089"/>
    <x v="0"/>
    <s v="Aug"/>
  </r>
  <r>
    <s v="HAR-20241004-58233"/>
    <x v="2"/>
    <x v="1058"/>
    <x v="1012"/>
    <x v="58"/>
    <x v="15"/>
    <x v="1080"/>
    <x v="1"/>
    <n v="21.22"/>
    <n v="15"/>
    <x v="1"/>
    <n v="318.3"/>
    <n v="270.56"/>
    <n v="47.740000000000009"/>
    <x v="2"/>
    <x v="1090"/>
    <x v="0"/>
    <s v="Oct"/>
  </r>
  <r>
    <s v="HAR-20241128-73066"/>
    <x v="2"/>
    <x v="1059"/>
    <x v="1013"/>
    <x v="1"/>
    <x v="17"/>
    <x v="1081"/>
    <x v="1"/>
    <n v="1016.48"/>
    <n v="12"/>
    <x v="3"/>
    <n v="12197.76"/>
    <n v="12197.76"/>
    <n v="0"/>
    <x v="3"/>
    <x v="1091"/>
    <x v="0"/>
    <s v="Nov"/>
  </r>
  <r>
    <s v="HAR-20240825-89979"/>
    <x v="2"/>
    <x v="1060"/>
    <x v="1014"/>
    <x v="21"/>
    <x v="0"/>
    <x v="1082"/>
    <x v="0"/>
    <n v="67.739999999999995"/>
    <n v="4"/>
    <x v="9"/>
    <n v="270.95999999999998"/>
    <n v="265.54000000000002"/>
    <n v="5.4199999999999591"/>
    <x v="7"/>
    <x v="1092"/>
    <x v="0"/>
    <s v="Aug"/>
  </r>
  <r>
    <s v="LOW-20240623-96463"/>
    <x v="1"/>
    <x v="1061"/>
    <x v="1015"/>
    <x v="4"/>
    <x v="7"/>
    <x v="1083"/>
    <x v="4"/>
    <n v="243.78"/>
    <n v="15"/>
    <x v="1"/>
    <n v="3656.7"/>
    <n v="3108.19"/>
    <n v="548.50999999999976"/>
    <x v="0"/>
    <x v="1093"/>
    <x v="0"/>
    <s v="Jun"/>
  </r>
  <r>
    <s v="WAL-20240608-49515"/>
    <x v="10"/>
    <x v="1062"/>
    <x v="1016"/>
    <x v="17"/>
    <x v="12"/>
    <x v="1084"/>
    <x v="10"/>
    <n v="127.78"/>
    <n v="12"/>
    <x v="0"/>
    <n v="1533.36"/>
    <n v="1456.69"/>
    <n v="76.669999999999845"/>
    <x v="2"/>
    <x v="1094"/>
    <x v="0"/>
    <s v="Jun"/>
  </r>
  <r>
    <s v="CON-20250703-87205"/>
    <x v="3"/>
    <x v="1063"/>
    <x v="1017"/>
    <x v="12"/>
    <x v="2"/>
    <x v="1085"/>
    <x v="8"/>
    <n v="395.64"/>
    <n v="1"/>
    <x v="3"/>
    <n v="395.64"/>
    <n v="395.64"/>
    <n v="0"/>
    <x v="0"/>
    <x v="1095"/>
    <x v="1"/>
    <s v="Jul"/>
  </r>
  <r>
    <s v="DO-20250622-21725"/>
    <x v="0"/>
    <x v="1064"/>
    <x v="1018"/>
    <x v="44"/>
    <x v="13"/>
    <x v="60"/>
    <x v="11"/>
    <n v="760.84"/>
    <n v="8"/>
    <x v="3"/>
    <n v="6086.72"/>
    <n v="6086.72"/>
    <n v="0"/>
    <x v="3"/>
    <x v="1096"/>
    <x v="1"/>
    <s v="Jun"/>
  </r>
  <r>
    <s v="THE-20240620-22343"/>
    <x v="9"/>
    <x v="1065"/>
    <x v="1019"/>
    <x v="43"/>
    <x v="6"/>
    <x v="1086"/>
    <x v="10"/>
    <n v="268.79000000000002"/>
    <n v="8"/>
    <x v="0"/>
    <n v="2150.3200000000002"/>
    <n v="2042.8"/>
    <n v="107.52000000000021"/>
    <x v="4"/>
    <x v="1097"/>
    <x v="0"/>
    <s v="Jun"/>
  </r>
  <r>
    <s v="LOW-20241230-30337"/>
    <x v="1"/>
    <x v="1066"/>
    <x v="1020"/>
    <x v="4"/>
    <x v="5"/>
    <x v="1087"/>
    <x v="16"/>
    <n v="167.25"/>
    <n v="3"/>
    <x v="0"/>
    <n v="501.75"/>
    <n v="476.66"/>
    <n v="25.089999999999975"/>
    <x v="3"/>
    <x v="1098"/>
    <x v="0"/>
    <s v="Dec"/>
  </r>
  <r>
    <s v="CON-20240914-38259"/>
    <x v="3"/>
    <x v="1067"/>
    <x v="1021"/>
    <x v="19"/>
    <x v="6"/>
    <x v="1088"/>
    <x v="5"/>
    <n v="305.43"/>
    <n v="30"/>
    <x v="5"/>
    <n v="9162.9"/>
    <n v="8246.61"/>
    <n v="916.28999999999905"/>
    <x v="1"/>
    <x v="1099"/>
    <x v="0"/>
    <s v="Sep"/>
  </r>
  <r>
    <s v="LOW-20250130-51013"/>
    <x v="1"/>
    <x v="1068"/>
    <x v="1022"/>
    <x v="54"/>
    <x v="19"/>
    <x v="1089"/>
    <x v="9"/>
    <n v="4"/>
    <n v="98"/>
    <x v="1"/>
    <n v="392"/>
    <n v="333.2"/>
    <n v="58.800000000000011"/>
    <x v="0"/>
    <x v="1100"/>
    <x v="1"/>
    <s v="Jan"/>
  </r>
  <r>
    <s v="FLO-20240318-94940"/>
    <x v="7"/>
    <x v="1069"/>
    <x v="1023"/>
    <x v="39"/>
    <x v="12"/>
    <x v="1090"/>
    <x v="11"/>
    <n v="5.56"/>
    <n v="180"/>
    <x v="7"/>
    <n v="1000.8"/>
    <n v="970.78"/>
    <n v="30.019999999999982"/>
    <x v="4"/>
    <x v="1101"/>
    <x v="0"/>
    <s v="Mar"/>
  </r>
  <r>
    <s v="MEN-20250804-10325"/>
    <x v="5"/>
    <x v="1070"/>
    <x v="1024"/>
    <x v="33"/>
    <x v="6"/>
    <x v="1091"/>
    <x v="5"/>
    <n v="46.83"/>
    <n v="40"/>
    <x v="1"/>
    <n v="1873.2"/>
    <n v="1592.22"/>
    <n v="280.98"/>
    <x v="5"/>
    <x v="1102"/>
    <x v="1"/>
    <s v="Aug"/>
  </r>
  <r>
    <s v="CON-20240506-13521"/>
    <x v="3"/>
    <x v="1071"/>
    <x v="1025"/>
    <x v="36"/>
    <x v="0"/>
    <x v="1092"/>
    <x v="11"/>
    <n v="82.96"/>
    <n v="4"/>
    <x v="3"/>
    <n v="331.84"/>
    <n v="331.84"/>
    <n v="0"/>
    <x v="3"/>
    <x v="1103"/>
    <x v="0"/>
    <s v="May"/>
  </r>
  <r>
    <s v="MEN-20240628-85578"/>
    <x v="5"/>
    <x v="1072"/>
    <x v="1026"/>
    <x v="34"/>
    <x v="7"/>
    <x v="1093"/>
    <x v="17"/>
    <n v="623.23"/>
    <n v="4"/>
    <x v="3"/>
    <n v="2492.92"/>
    <n v="2492.92"/>
    <n v="0"/>
    <x v="0"/>
    <x v="1104"/>
    <x v="0"/>
    <s v="Jun"/>
  </r>
  <r>
    <s v="HAR-20241009-61281"/>
    <x v="2"/>
    <x v="1073"/>
    <x v="1027"/>
    <x v="20"/>
    <x v="8"/>
    <x v="1094"/>
    <x v="21"/>
    <n v="292.83999999999997"/>
    <n v="15"/>
    <x v="1"/>
    <n v="4392.6000000000004"/>
    <n v="3733.71"/>
    <n v="658.89000000000033"/>
    <x v="0"/>
    <x v="1105"/>
    <x v="0"/>
    <s v="Oct"/>
  </r>
  <r>
    <s v="MEN-20240906-20305"/>
    <x v="5"/>
    <x v="1074"/>
    <x v="1028"/>
    <x v="22"/>
    <x v="0"/>
    <x v="1095"/>
    <x v="11"/>
    <n v="2120.8200000000002"/>
    <n v="4"/>
    <x v="3"/>
    <n v="8483.2800000000007"/>
    <n v="8483.2800000000007"/>
    <n v="0"/>
    <x v="2"/>
    <x v="1106"/>
    <x v="0"/>
    <s v="Sep"/>
  </r>
  <r>
    <s v="HAR-20240524-32825"/>
    <x v="2"/>
    <x v="1075"/>
    <x v="1029"/>
    <x v="21"/>
    <x v="20"/>
    <x v="1096"/>
    <x v="16"/>
    <n v="1622.54"/>
    <n v="4"/>
    <x v="0"/>
    <n v="6490.16"/>
    <n v="6165.65"/>
    <n v="324.51000000000022"/>
    <x v="4"/>
    <x v="1107"/>
    <x v="0"/>
    <s v="May"/>
  </r>
  <r>
    <s v="THE-20240928-16425"/>
    <x v="9"/>
    <x v="1076"/>
    <x v="258"/>
    <x v="44"/>
    <x v="10"/>
    <x v="1097"/>
    <x v="4"/>
    <n v="338.61"/>
    <n v="1"/>
    <x v="0"/>
    <n v="338.61"/>
    <n v="321.68"/>
    <n v="16.930000000000007"/>
    <x v="5"/>
    <x v="1108"/>
    <x v="0"/>
    <s v="Sep"/>
  </r>
  <r>
    <s v="COS-20240405-71043"/>
    <x v="8"/>
    <x v="1077"/>
    <x v="1030"/>
    <x v="14"/>
    <x v="0"/>
    <x v="1098"/>
    <x v="14"/>
    <n v="125.45"/>
    <n v="50"/>
    <x v="6"/>
    <n v="6272.5"/>
    <n v="5018"/>
    <n v="1254.5"/>
    <x v="7"/>
    <x v="1109"/>
    <x v="0"/>
    <s v="Apr"/>
  </r>
  <r>
    <s v="HAR-20250804-97869"/>
    <x v="2"/>
    <x v="1078"/>
    <x v="1031"/>
    <x v="18"/>
    <x v="15"/>
    <x v="1099"/>
    <x v="14"/>
    <n v="182.55"/>
    <n v="4"/>
    <x v="3"/>
    <n v="730.2"/>
    <n v="730.2"/>
    <n v="0"/>
    <x v="5"/>
    <x v="1110"/>
    <x v="1"/>
    <s v="Aug"/>
  </r>
  <r>
    <s v="FLO-20250131-47737"/>
    <x v="7"/>
    <x v="1079"/>
    <x v="1032"/>
    <x v="53"/>
    <x v="18"/>
    <x v="1100"/>
    <x v="19"/>
    <n v="1087.1400000000001"/>
    <n v="4"/>
    <x v="3"/>
    <n v="4348.5600000000004"/>
    <n v="4348.5600000000004"/>
    <n v="0"/>
    <x v="6"/>
    <x v="1111"/>
    <x v="1"/>
    <s v="Jan"/>
  </r>
  <r>
    <s v="ACE-20240504-79709"/>
    <x v="4"/>
    <x v="1080"/>
    <x v="1033"/>
    <x v="12"/>
    <x v="5"/>
    <x v="1101"/>
    <x v="8"/>
    <n v="911.75"/>
    <n v="15"/>
    <x v="3"/>
    <n v="13676.25"/>
    <n v="13676.25"/>
    <n v="0"/>
    <x v="5"/>
    <x v="1112"/>
    <x v="0"/>
    <s v="May"/>
  </r>
  <r>
    <s v="ACE-20250219-31806"/>
    <x v="4"/>
    <x v="1081"/>
    <x v="1034"/>
    <x v="32"/>
    <x v="4"/>
    <x v="1102"/>
    <x v="3"/>
    <n v="481.99"/>
    <n v="5"/>
    <x v="3"/>
    <n v="2409.9499999999998"/>
    <n v="2409.9499999999998"/>
    <n v="0"/>
    <x v="4"/>
    <x v="1113"/>
    <x v="1"/>
    <s v="Feb"/>
  </r>
  <r>
    <s v="84-20240322-50122"/>
    <x v="6"/>
    <x v="1082"/>
    <x v="1020"/>
    <x v="36"/>
    <x v="4"/>
    <x v="1103"/>
    <x v="14"/>
    <n v="33.92"/>
    <n v="15"/>
    <x v="5"/>
    <n v="508.8"/>
    <n v="457.92"/>
    <n v="50.879999999999995"/>
    <x v="3"/>
    <x v="1114"/>
    <x v="0"/>
    <s v="Mar"/>
  </r>
  <r>
    <s v="MEN-20250202-59680"/>
    <x v="5"/>
    <x v="1083"/>
    <x v="1035"/>
    <x v="32"/>
    <x v="4"/>
    <x v="1104"/>
    <x v="16"/>
    <n v="368.91"/>
    <n v="15"/>
    <x v="5"/>
    <n v="5533.65"/>
    <n v="4980.28"/>
    <n v="553.36999999999989"/>
    <x v="3"/>
    <x v="1115"/>
    <x v="1"/>
    <s v="Feb"/>
  </r>
  <r>
    <s v="ACE-20250604-97891"/>
    <x v="4"/>
    <x v="1084"/>
    <x v="1036"/>
    <x v="14"/>
    <x v="9"/>
    <x v="1105"/>
    <x v="20"/>
    <n v="498.26"/>
    <n v="6"/>
    <x v="3"/>
    <n v="2989.56"/>
    <n v="2989.56"/>
    <n v="0"/>
    <x v="3"/>
    <x v="1116"/>
    <x v="1"/>
    <s v="Jun"/>
  </r>
  <r>
    <s v="ACE-20241226-88411"/>
    <x v="4"/>
    <x v="1085"/>
    <x v="1037"/>
    <x v="7"/>
    <x v="19"/>
    <x v="1106"/>
    <x v="19"/>
    <n v="312.13"/>
    <n v="6"/>
    <x v="0"/>
    <n v="1872.78"/>
    <n v="1779.14"/>
    <n v="93.639999999999873"/>
    <x v="0"/>
    <x v="1117"/>
    <x v="0"/>
    <s v="Dec"/>
  </r>
  <r>
    <s v="84-20240622-19357"/>
    <x v="6"/>
    <x v="1086"/>
    <x v="1038"/>
    <x v="54"/>
    <x v="3"/>
    <x v="1107"/>
    <x v="4"/>
    <n v="675.71"/>
    <n v="6"/>
    <x v="5"/>
    <n v="4054.26"/>
    <n v="3648.83"/>
    <n v="405.43000000000029"/>
    <x v="1"/>
    <x v="1118"/>
    <x v="0"/>
    <s v="Jun"/>
  </r>
  <r>
    <s v="THE-20240507-63020"/>
    <x v="9"/>
    <x v="1087"/>
    <x v="845"/>
    <x v="41"/>
    <x v="14"/>
    <x v="1108"/>
    <x v="5"/>
    <n v="290.38"/>
    <n v="10"/>
    <x v="3"/>
    <n v="2903.8"/>
    <n v="2903.8"/>
    <n v="0"/>
    <x v="3"/>
    <x v="1119"/>
    <x v="0"/>
    <s v="May"/>
  </r>
  <r>
    <s v="THE-20241216-67766"/>
    <x v="9"/>
    <x v="1088"/>
    <x v="1039"/>
    <x v="33"/>
    <x v="15"/>
    <x v="1109"/>
    <x v="4"/>
    <n v="497.96"/>
    <n v="6"/>
    <x v="0"/>
    <n v="2987.76"/>
    <n v="2838.37"/>
    <n v="149.39000000000033"/>
    <x v="1"/>
    <x v="1120"/>
    <x v="0"/>
    <s v="Dec"/>
  </r>
  <r>
    <s v="HAR-20250203-28382"/>
    <x v="2"/>
    <x v="1089"/>
    <x v="1040"/>
    <x v="21"/>
    <x v="9"/>
    <x v="1110"/>
    <x v="10"/>
    <n v="122.96"/>
    <n v="6"/>
    <x v="0"/>
    <n v="737.76"/>
    <n v="700.87"/>
    <n v="36.889999999999986"/>
    <x v="2"/>
    <x v="1121"/>
    <x v="1"/>
    <s v="Feb"/>
  </r>
  <r>
    <s v="LOW-20241106-56160"/>
    <x v="1"/>
    <x v="1090"/>
    <x v="1041"/>
    <x v="30"/>
    <x v="18"/>
    <x v="1111"/>
    <x v="0"/>
    <n v="93.46"/>
    <n v="6"/>
    <x v="16"/>
    <n v="560.76"/>
    <n v="437.39"/>
    <n v="123.37"/>
    <x v="2"/>
    <x v="1122"/>
    <x v="0"/>
    <s v="Nov"/>
  </r>
  <r>
    <s v="DO-20240225-42184"/>
    <x v="0"/>
    <x v="1091"/>
    <x v="1042"/>
    <x v="24"/>
    <x v="8"/>
    <x v="1112"/>
    <x v="13"/>
    <n v="189.23"/>
    <n v="6"/>
    <x v="3"/>
    <n v="1135.3800000000001"/>
    <n v="1135.3800000000001"/>
    <n v="0"/>
    <x v="3"/>
    <x v="1123"/>
    <x v="0"/>
    <s v="Feb"/>
  </r>
  <r>
    <s v="LOW-20250724-81773"/>
    <x v="1"/>
    <x v="1092"/>
    <x v="1043"/>
    <x v="52"/>
    <x v="17"/>
    <x v="1113"/>
    <x v="16"/>
    <n v="1.2"/>
    <n v="201"/>
    <x v="4"/>
    <n v="241.2"/>
    <n v="197.78"/>
    <n v="43.419999999999987"/>
    <x v="7"/>
    <x v="1124"/>
    <x v="1"/>
    <s v="Jul"/>
  </r>
  <r>
    <s v="THE-20241004-91096"/>
    <x v="9"/>
    <x v="1093"/>
    <x v="1044"/>
    <x v="20"/>
    <x v="0"/>
    <x v="1114"/>
    <x v="14"/>
    <n v="238.29"/>
    <n v="3"/>
    <x v="0"/>
    <n v="714.87"/>
    <n v="679.13"/>
    <n v="35.740000000000009"/>
    <x v="3"/>
    <x v="1125"/>
    <x v="0"/>
    <s v="Oct"/>
  </r>
  <r>
    <s v="THE-20250708-54712"/>
    <x v="9"/>
    <x v="1094"/>
    <x v="1045"/>
    <x v="3"/>
    <x v="1"/>
    <x v="1115"/>
    <x v="14"/>
    <n v="1.32"/>
    <n v="149"/>
    <x v="0"/>
    <n v="196.68"/>
    <n v="186.85"/>
    <n v="9.8300000000000125"/>
    <x v="5"/>
    <x v="1126"/>
    <x v="1"/>
    <s v="Jul"/>
  </r>
  <r>
    <s v="DO-20240225-36265"/>
    <x v="0"/>
    <x v="1095"/>
    <x v="1046"/>
    <x v="45"/>
    <x v="11"/>
    <x v="1116"/>
    <x v="7"/>
    <n v="49.16"/>
    <n v="12"/>
    <x v="5"/>
    <n v="589.91999999999996"/>
    <n v="530.92999999999995"/>
    <n v="58.990000000000009"/>
    <x v="2"/>
    <x v="1127"/>
    <x v="0"/>
    <s v="Feb"/>
  </r>
  <r>
    <s v="ACE-20240907-78168"/>
    <x v="4"/>
    <x v="1096"/>
    <x v="1047"/>
    <x v="39"/>
    <x v="11"/>
    <x v="1117"/>
    <x v="17"/>
    <n v="102.57"/>
    <n v="4"/>
    <x v="0"/>
    <n v="410.28"/>
    <n v="389.77"/>
    <n v="20.509999999999991"/>
    <x v="0"/>
    <x v="1128"/>
    <x v="0"/>
    <s v="Sep"/>
  </r>
  <r>
    <s v="CON-20240709-65868"/>
    <x v="3"/>
    <x v="8"/>
    <x v="8"/>
    <x v="8"/>
    <x v="3"/>
    <x v="1118"/>
    <x v="0"/>
    <n v="665.84"/>
    <n v="2"/>
    <x v="3"/>
    <n v="1331.68"/>
    <n v="1331.68"/>
    <n v="0"/>
    <x v="5"/>
    <x v="1129"/>
    <x v="0"/>
    <s v="Jul"/>
  </r>
  <r>
    <s v="ACE-20241004-38677"/>
    <x v="4"/>
    <x v="1097"/>
    <x v="1048"/>
    <x v="28"/>
    <x v="4"/>
    <x v="1119"/>
    <x v="2"/>
    <n v="323.11"/>
    <n v="25"/>
    <x v="6"/>
    <n v="8077.75"/>
    <n v="6462.2"/>
    <n v="1615.5500000000002"/>
    <x v="1"/>
    <x v="1130"/>
    <x v="0"/>
    <s v="Oct"/>
  </r>
  <r>
    <s v="LOW-20250613-38135"/>
    <x v="1"/>
    <x v="1098"/>
    <x v="1049"/>
    <x v="51"/>
    <x v="10"/>
    <x v="1120"/>
    <x v="2"/>
    <n v="723.58"/>
    <n v="25"/>
    <x v="1"/>
    <n v="18089.5"/>
    <n v="15376.07"/>
    <n v="2713.4300000000003"/>
    <x v="2"/>
    <x v="1131"/>
    <x v="1"/>
    <s v="Jun"/>
  </r>
  <r>
    <s v="84-20241215-72991"/>
    <x v="6"/>
    <x v="1099"/>
    <x v="313"/>
    <x v="51"/>
    <x v="14"/>
    <x v="1121"/>
    <x v="16"/>
    <n v="92.56"/>
    <n v="20"/>
    <x v="6"/>
    <n v="1851.2"/>
    <n v="1480.96"/>
    <n v="370.24"/>
    <x v="2"/>
    <x v="1132"/>
    <x v="0"/>
    <s v="Dec"/>
  </r>
  <r>
    <s v="DO-20250626-58239"/>
    <x v="0"/>
    <x v="1100"/>
    <x v="1050"/>
    <x v="2"/>
    <x v="0"/>
    <x v="1122"/>
    <x v="3"/>
    <n v="455.07"/>
    <n v="12"/>
    <x v="3"/>
    <n v="5460.84"/>
    <n v="5460.84"/>
    <n v="0"/>
    <x v="2"/>
    <x v="1133"/>
    <x v="1"/>
    <s v="Jun"/>
  </r>
  <r>
    <s v="LOW-20240410-50024"/>
    <x v="1"/>
    <x v="1101"/>
    <x v="1051"/>
    <x v="24"/>
    <x v="9"/>
    <x v="1123"/>
    <x v="19"/>
    <n v="930.07"/>
    <n v="50"/>
    <x v="1"/>
    <n v="46503.5"/>
    <n v="39527.97"/>
    <n v="6975.5299999999988"/>
    <x v="4"/>
    <x v="1134"/>
    <x v="0"/>
    <s v="Apr"/>
  </r>
  <r>
    <s v="COS-20240928-14003"/>
    <x v="8"/>
    <x v="1102"/>
    <x v="1052"/>
    <x v="0"/>
    <x v="18"/>
    <x v="1124"/>
    <x v="18"/>
    <n v="1156.7"/>
    <n v="20"/>
    <x v="6"/>
    <n v="23134"/>
    <n v="18507.2"/>
    <n v="4626.7999999999993"/>
    <x v="2"/>
    <x v="1135"/>
    <x v="0"/>
    <s v="Sep"/>
  </r>
  <r>
    <s v="DO-20240225-24613"/>
    <x v="0"/>
    <x v="1103"/>
    <x v="1053"/>
    <x v="36"/>
    <x v="10"/>
    <x v="1125"/>
    <x v="8"/>
    <n v="146.80000000000001"/>
    <n v="2"/>
    <x v="3"/>
    <n v="293.60000000000002"/>
    <n v="293.60000000000002"/>
    <n v="0"/>
    <x v="2"/>
    <x v="1136"/>
    <x v="0"/>
    <s v="Feb"/>
  </r>
  <r>
    <s v="CON-20241021-54498"/>
    <x v="3"/>
    <x v="1104"/>
    <x v="1054"/>
    <x v="11"/>
    <x v="20"/>
    <x v="1126"/>
    <x v="21"/>
    <n v="863.33"/>
    <n v="5"/>
    <x v="3"/>
    <n v="4316.6499999999996"/>
    <n v="4316.6499999999996"/>
    <n v="0"/>
    <x v="4"/>
    <x v="1137"/>
    <x v="0"/>
    <s v="Oct"/>
  </r>
  <r>
    <s v="DO-20240609-11684"/>
    <x v="0"/>
    <x v="1105"/>
    <x v="1055"/>
    <x v="41"/>
    <x v="1"/>
    <x v="1127"/>
    <x v="17"/>
    <n v="125.13"/>
    <n v="8"/>
    <x v="3"/>
    <n v="1001.04"/>
    <n v="1001.04"/>
    <n v="0"/>
    <x v="6"/>
    <x v="1138"/>
    <x v="0"/>
    <s v="Jun"/>
  </r>
  <r>
    <s v="LOW-20240626-86059"/>
    <x v="1"/>
    <x v="1106"/>
    <x v="1056"/>
    <x v="2"/>
    <x v="14"/>
    <x v="1128"/>
    <x v="13"/>
    <n v="908.38"/>
    <n v="5"/>
    <x v="0"/>
    <n v="4541.8999999999996"/>
    <n v="4314.8"/>
    <n v="227.09999999999945"/>
    <x v="6"/>
    <x v="1139"/>
    <x v="0"/>
    <s v="Jun"/>
  </r>
  <r>
    <s v="THE-20240809-51851"/>
    <x v="9"/>
    <x v="8"/>
    <x v="8"/>
    <x v="8"/>
    <x v="1"/>
    <x v="1129"/>
    <x v="10"/>
    <n v="918.68"/>
    <n v="12"/>
    <x v="4"/>
    <n v="11024.16"/>
    <n v="9039.81"/>
    <n v="1984.3500000000004"/>
    <x v="4"/>
    <x v="1140"/>
    <x v="0"/>
    <s v="Aug"/>
  </r>
  <r>
    <s v="WAL-20241108-39129"/>
    <x v="10"/>
    <x v="1107"/>
    <x v="1057"/>
    <x v="9"/>
    <x v="12"/>
    <x v="1130"/>
    <x v="18"/>
    <n v="41.11"/>
    <n v="4"/>
    <x v="3"/>
    <n v="164.44"/>
    <n v="164.44"/>
    <n v="0"/>
    <x v="0"/>
    <x v="1141"/>
    <x v="0"/>
    <s v="Nov"/>
  </r>
  <r>
    <s v="THE-20241004-74292"/>
    <x v="9"/>
    <x v="1108"/>
    <x v="1058"/>
    <x v="50"/>
    <x v="7"/>
    <x v="1131"/>
    <x v="14"/>
    <n v="1.41"/>
    <n v="249"/>
    <x v="1"/>
    <n v="351.09"/>
    <n v="298.43"/>
    <n v="52.659999999999968"/>
    <x v="5"/>
    <x v="1142"/>
    <x v="0"/>
    <s v="Oct"/>
  </r>
  <r>
    <s v="ACE-20240507-60121"/>
    <x v="4"/>
    <x v="1109"/>
    <x v="1059"/>
    <x v="31"/>
    <x v="1"/>
    <x v="1132"/>
    <x v="19"/>
    <n v="517.42999999999995"/>
    <n v="6"/>
    <x v="7"/>
    <n v="3104.58"/>
    <n v="3011.44"/>
    <n v="93.139999999999873"/>
    <x v="0"/>
    <x v="1143"/>
    <x v="0"/>
    <s v="May"/>
  </r>
  <r>
    <s v="DO-20250217-80116"/>
    <x v="0"/>
    <x v="1110"/>
    <x v="616"/>
    <x v="31"/>
    <x v="2"/>
    <x v="1133"/>
    <x v="12"/>
    <n v="260.82"/>
    <n v="15"/>
    <x v="1"/>
    <n v="3912.3"/>
    <n v="3325.45"/>
    <n v="586.85000000000036"/>
    <x v="6"/>
    <x v="1144"/>
    <x v="1"/>
    <s v="Feb"/>
  </r>
  <r>
    <s v="COS-20240825-19818"/>
    <x v="8"/>
    <x v="1111"/>
    <x v="1060"/>
    <x v="2"/>
    <x v="10"/>
    <x v="1134"/>
    <x v="3"/>
    <n v="210.66"/>
    <n v="1"/>
    <x v="5"/>
    <n v="210.66"/>
    <n v="189.59"/>
    <n v="21.069999999999993"/>
    <x v="3"/>
    <x v="1145"/>
    <x v="0"/>
    <s v="Aug"/>
  </r>
  <r>
    <s v="MEN-20240302-32981"/>
    <x v="5"/>
    <x v="1112"/>
    <x v="1061"/>
    <x v="3"/>
    <x v="6"/>
    <x v="1135"/>
    <x v="10"/>
    <n v="2997.8"/>
    <n v="15"/>
    <x v="6"/>
    <n v="44967"/>
    <n v="35973.599999999999"/>
    <n v="8993.4000000000015"/>
    <x v="0"/>
    <x v="1146"/>
    <x v="0"/>
    <s v="Mar"/>
  </r>
  <r>
    <s v="CON-20250422-51178"/>
    <x v="3"/>
    <x v="1113"/>
    <x v="1062"/>
    <x v="55"/>
    <x v="7"/>
    <x v="1136"/>
    <x v="10"/>
    <n v="1255.08"/>
    <n v="12"/>
    <x v="0"/>
    <n v="15060.96"/>
    <n v="14307.91"/>
    <n v="753.04999999999927"/>
    <x v="3"/>
    <x v="1147"/>
    <x v="1"/>
    <s v="Apr"/>
  </r>
  <r>
    <s v="ACE-20250327-30999"/>
    <x v="4"/>
    <x v="1114"/>
    <x v="1063"/>
    <x v="12"/>
    <x v="19"/>
    <x v="1137"/>
    <x v="5"/>
    <n v="577.79"/>
    <n v="15"/>
    <x v="7"/>
    <n v="8666.85"/>
    <n v="8406.84"/>
    <n v="260.01000000000022"/>
    <x v="5"/>
    <x v="1148"/>
    <x v="1"/>
    <s v="Mar"/>
  </r>
  <r>
    <s v="ACE-20240610-23432"/>
    <x v="4"/>
    <x v="1115"/>
    <x v="126"/>
    <x v="30"/>
    <x v="12"/>
    <x v="1138"/>
    <x v="21"/>
    <n v="432.74"/>
    <n v="6"/>
    <x v="14"/>
    <n v="2596.44"/>
    <n v="2388.7199999999998"/>
    <n v="207.72000000000025"/>
    <x v="4"/>
    <x v="1149"/>
    <x v="0"/>
    <s v="Jun"/>
  </r>
  <r>
    <s v="ACE-20240902-26174"/>
    <x v="4"/>
    <x v="1116"/>
    <x v="1064"/>
    <x v="39"/>
    <x v="8"/>
    <x v="1139"/>
    <x v="14"/>
    <n v="12.79"/>
    <n v="3"/>
    <x v="3"/>
    <n v="38.369999999999997"/>
    <n v="38.369999999999997"/>
    <n v="0"/>
    <x v="1"/>
    <x v="1150"/>
    <x v="0"/>
    <s v="Sep"/>
  </r>
  <r>
    <s v="84-20250604-96480"/>
    <x v="6"/>
    <x v="1117"/>
    <x v="1065"/>
    <x v="29"/>
    <x v="10"/>
    <x v="60"/>
    <x v="1"/>
    <n v="139.94"/>
    <n v="1"/>
    <x v="3"/>
    <n v="139.94"/>
    <n v="139.94"/>
    <n v="0"/>
    <x v="0"/>
    <x v="1151"/>
    <x v="1"/>
    <s v="Jun"/>
  </r>
  <r>
    <s v="FLO-20241218-75395"/>
    <x v="7"/>
    <x v="1118"/>
    <x v="1066"/>
    <x v="39"/>
    <x v="15"/>
    <x v="1140"/>
    <x v="9"/>
    <n v="47.45"/>
    <n v="8"/>
    <x v="0"/>
    <n v="379.6"/>
    <n v="360.62"/>
    <n v="18.980000000000018"/>
    <x v="6"/>
    <x v="1152"/>
    <x v="0"/>
    <s v="Dec"/>
  </r>
  <r>
    <s v="84-20240820-58208"/>
    <x v="6"/>
    <x v="1119"/>
    <x v="1067"/>
    <x v="39"/>
    <x v="13"/>
    <x v="1141"/>
    <x v="16"/>
    <n v="357.22"/>
    <n v="10"/>
    <x v="1"/>
    <n v="3572.2"/>
    <n v="3036.37"/>
    <n v="535.82999999999993"/>
    <x v="4"/>
    <x v="1153"/>
    <x v="0"/>
    <s v="Aug"/>
  </r>
  <r>
    <s v="ACE-20240701-78955"/>
    <x v="4"/>
    <x v="1120"/>
    <x v="1068"/>
    <x v="5"/>
    <x v="0"/>
    <x v="1142"/>
    <x v="8"/>
    <n v="146.41"/>
    <n v="60"/>
    <x v="1"/>
    <n v="8784.6"/>
    <n v="7466.91"/>
    <n v="1317.6900000000005"/>
    <x v="5"/>
    <x v="1154"/>
    <x v="0"/>
    <s v="Jul"/>
  </r>
  <r>
    <s v="WAL-20240821-96919"/>
    <x v="10"/>
    <x v="1121"/>
    <x v="1069"/>
    <x v="57"/>
    <x v="0"/>
    <x v="1143"/>
    <x v="21"/>
    <n v="301.16000000000003"/>
    <n v="2"/>
    <x v="9"/>
    <n v="602.32000000000005"/>
    <n v="590.27"/>
    <n v="12.050000000000068"/>
    <x v="4"/>
    <x v="1155"/>
    <x v="0"/>
    <s v="Aug"/>
  </r>
  <r>
    <s v="MEN-20240324-84684"/>
    <x v="5"/>
    <x v="1122"/>
    <x v="1070"/>
    <x v="35"/>
    <x v="14"/>
    <x v="1144"/>
    <x v="13"/>
    <n v="176.76"/>
    <n v="20"/>
    <x v="2"/>
    <n v="3535.2"/>
    <n v="2651.4"/>
    <n v="883.79999999999973"/>
    <x v="3"/>
    <x v="1156"/>
    <x v="0"/>
    <s v="Mar"/>
  </r>
  <r>
    <s v="MEN-20250201-61998"/>
    <x v="5"/>
    <x v="1123"/>
    <x v="1071"/>
    <x v="22"/>
    <x v="3"/>
    <x v="1145"/>
    <x v="13"/>
    <n v="37.22"/>
    <n v="4"/>
    <x v="3"/>
    <n v="148.88"/>
    <n v="148.88"/>
    <n v="0"/>
    <x v="1"/>
    <x v="1157"/>
    <x v="1"/>
    <s v="Feb"/>
  </r>
  <r>
    <s v="LOW-20240604-60556"/>
    <x v="1"/>
    <x v="1124"/>
    <x v="615"/>
    <x v="4"/>
    <x v="15"/>
    <x v="1146"/>
    <x v="3"/>
    <n v="314.74"/>
    <n v="2"/>
    <x v="3"/>
    <n v="629.48"/>
    <n v="629.48"/>
    <n v="0"/>
    <x v="1"/>
    <x v="1158"/>
    <x v="0"/>
    <s v="Jun"/>
  </r>
  <r>
    <s v="ACE-20241107-66794"/>
    <x v="4"/>
    <x v="1125"/>
    <x v="1072"/>
    <x v="10"/>
    <x v="6"/>
    <x v="1147"/>
    <x v="16"/>
    <n v="240.5"/>
    <n v="1"/>
    <x v="5"/>
    <n v="240.5"/>
    <n v="216.45"/>
    <n v="24.050000000000011"/>
    <x v="4"/>
    <x v="1159"/>
    <x v="0"/>
    <s v="Nov"/>
  </r>
  <r>
    <s v="MEN-20250605-69035"/>
    <x v="5"/>
    <x v="1126"/>
    <x v="1073"/>
    <x v="9"/>
    <x v="11"/>
    <x v="1148"/>
    <x v="4"/>
    <n v="797.23"/>
    <n v="10"/>
    <x v="18"/>
    <n v="7972.3"/>
    <n v="6138.67"/>
    <n v="1833.63"/>
    <x v="0"/>
    <x v="1160"/>
    <x v="1"/>
    <s v="Jun"/>
  </r>
  <r>
    <s v="COS-20250405-95838"/>
    <x v="8"/>
    <x v="1127"/>
    <x v="1074"/>
    <x v="51"/>
    <x v="20"/>
    <x v="1149"/>
    <x v="12"/>
    <n v="2563.1799999999998"/>
    <n v="1"/>
    <x v="3"/>
    <n v="2563.1799999999998"/>
    <n v="2563.1799999999998"/>
    <n v="0"/>
    <x v="0"/>
    <x v="1161"/>
    <x v="1"/>
    <s v="Apr"/>
  </r>
  <r>
    <s v="HAR-20250107-16684"/>
    <x v="2"/>
    <x v="1128"/>
    <x v="1075"/>
    <x v="42"/>
    <x v="20"/>
    <x v="1150"/>
    <x v="14"/>
    <n v="425.52"/>
    <n v="12"/>
    <x v="1"/>
    <n v="5106.24"/>
    <n v="4340.3"/>
    <n v="765.9399999999996"/>
    <x v="3"/>
    <x v="1162"/>
    <x v="1"/>
    <s v="Jan"/>
  </r>
  <r>
    <s v="ACE-20240926-85026"/>
    <x v="4"/>
    <x v="1129"/>
    <x v="1076"/>
    <x v="34"/>
    <x v="11"/>
    <x v="1151"/>
    <x v="15"/>
    <n v="14.84"/>
    <n v="25"/>
    <x v="18"/>
    <n v="371"/>
    <n v="285.67"/>
    <n v="85.329999999999984"/>
    <x v="4"/>
    <x v="1163"/>
    <x v="0"/>
    <s v="Sep"/>
  </r>
  <r>
    <s v="COS-20240424-61749"/>
    <x v="8"/>
    <x v="1130"/>
    <x v="1077"/>
    <x v="37"/>
    <x v="12"/>
    <x v="1152"/>
    <x v="15"/>
    <n v="1054.75"/>
    <n v="2"/>
    <x v="3"/>
    <n v="2109.5"/>
    <n v="2109.5"/>
    <n v="0"/>
    <x v="1"/>
    <x v="1164"/>
    <x v="0"/>
    <s v="Apr"/>
  </r>
  <r>
    <s v="FLO-20241220-55458"/>
    <x v="7"/>
    <x v="1131"/>
    <x v="1078"/>
    <x v="56"/>
    <x v="12"/>
    <x v="1153"/>
    <x v="8"/>
    <n v="180.67"/>
    <n v="8"/>
    <x v="3"/>
    <n v="1445.36"/>
    <n v="1445.36"/>
    <n v="0"/>
    <x v="1"/>
    <x v="1165"/>
    <x v="0"/>
    <s v="Dec"/>
  </r>
  <r>
    <s v="THE-20240609-13376"/>
    <x v="9"/>
    <x v="1132"/>
    <x v="1079"/>
    <x v="32"/>
    <x v="17"/>
    <x v="1154"/>
    <x v="15"/>
    <n v="2378.48"/>
    <n v="8"/>
    <x v="5"/>
    <n v="19027.84"/>
    <n v="17125.060000000001"/>
    <n v="1902.7799999999988"/>
    <x v="5"/>
    <x v="1166"/>
    <x v="0"/>
    <s v="Jun"/>
  </r>
  <r>
    <s v="HAR-20241023-87756"/>
    <x v="2"/>
    <x v="1133"/>
    <x v="1080"/>
    <x v="24"/>
    <x v="18"/>
    <x v="1155"/>
    <x v="6"/>
    <n v="160.19999999999999"/>
    <n v="75"/>
    <x v="2"/>
    <n v="12015"/>
    <n v="9011.25"/>
    <n v="3003.75"/>
    <x v="2"/>
    <x v="1167"/>
    <x v="0"/>
    <s v="Oct"/>
  </r>
  <r>
    <s v="MEN-20250501-88470"/>
    <x v="5"/>
    <x v="1134"/>
    <x v="1081"/>
    <x v="55"/>
    <x v="18"/>
    <x v="1156"/>
    <x v="4"/>
    <n v="128.57"/>
    <n v="15"/>
    <x v="3"/>
    <n v="1928.55"/>
    <n v="1928.55"/>
    <n v="0"/>
    <x v="4"/>
    <x v="1168"/>
    <x v="1"/>
    <s v="May"/>
  </r>
  <r>
    <s v="WAL-20240922-32586"/>
    <x v="10"/>
    <x v="1135"/>
    <x v="1082"/>
    <x v="16"/>
    <x v="10"/>
    <x v="1157"/>
    <x v="0"/>
    <n v="3.05"/>
    <n v="310"/>
    <x v="6"/>
    <n v="945.5"/>
    <n v="756.4"/>
    <n v="189.10000000000002"/>
    <x v="2"/>
    <x v="1169"/>
    <x v="0"/>
    <s v="Sep"/>
  </r>
  <r>
    <s v="WAL-20250524-26835"/>
    <x v="10"/>
    <x v="1136"/>
    <x v="1083"/>
    <x v="44"/>
    <x v="4"/>
    <x v="1158"/>
    <x v="5"/>
    <n v="598.30999999999995"/>
    <n v="5"/>
    <x v="0"/>
    <n v="2991.55"/>
    <n v="2841.97"/>
    <n v="149.58000000000038"/>
    <x v="4"/>
    <x v="1170"/>
    <x v="1"/>
    <s v="May"/>
  </r>
  <r>
    <s v="CON-20250611-64293"/>
    <x v="3"/>
    <x v="1137"/>
    <x v="1084"/>
    <x v="19"/>
    <x v="15"/>
    <x v="1159"/>
    <x v="3"/>
    <n v="653.98"/>
    <n v="10"/>
    <x v="0"/>
    <n v="6539.8"/>
    <n v="6212.81"/>
    <n v="326.98999999999978"/>
    <x v="3"/>
    <x v="1171"/>
    <x v="1"/>
    <s v="Jun"/>
  </r>
  <r>
    <s v="LOW-20240715-72246"/>
    <x v="1"/>
    <x v="1138"/>
    <x v="1085"/>
    <x v="35"/>
    <x v="18"/>
    <x v="1160"/>
    <x v="13"/>
    <n v="1434.5"/>
    <n v="15"/>
    <x v="1"/>
    <n v="21517.5"/>
    <n v="18289.88"/>
    <n v="3227.619999999999"/>
    <x v="7"/>
    <x v="1172"/>
    <x v="0"/>
    <s v="Jul"/>
  </r>
  <r>
    <s v="84-20250209-54611"/>
    <x v="6"/>
    <x v="1139"/>
    <x v="1086"/>
    <x v="2"/>
    <x v="3"/>
    <x v="1161"/>
    <x v="15"/>
    <n v="216.35"/>
    <n v="10"/>
    <x v="3"/>
    <n v="2163.5"/>
    <n v="2163.5"/>
    <n v="0"/>
    <x v="3"/>
    <x v="1173"/>
    <x v="1"/>
    <s v="Feb"/>
  </r>
  <r>
    <s v="THE-20241128-28886"/>
    <x v="9"/>
    <x v="1140"/>
    <x v="481"/>
    <x v="39"/>
    <x v="3"/>
    <x v="1162"/>
    <x v="10"/>
    <n v="1104.17"/>
    <n v="3"/>
    <x v="3"/>
    <n v="3312.51"/>
    <n v="3312.51"/>
    <n v="0"/>
    <x v="5"/>
    <x v="1174"/>
    <x v="0"/>
    <s v="Nov"/>
  </r>
  <r>
    <s v="COS-20240309-30804"/>
    <x v="8"/>
    <x v="1141"/>
    <x v="1087"/>
    <x v="43"/>
    <x v="8"/>
    <x v="1163"/>
    <x v="5"/>
    <n v="792.02"/>
    <n v="12"/>
    <x v="1"/>
    <n v="9504.24"/>
    <n v="8078.6"/>
    <n v="1425.6399999999994"/>
    <x v="6"/>
    <x v="1175"/>
    <x v="0"/>
    <s v="Mar"/>
  </r>
  <r>
    <s v="MEN-20250324-94868"/>
    <x v="5"/>
    <x v="1142"/>
    <x v="1088"/>
    <x v="22"/>
    <x v="17"/>
    <x v="1164"/>
    <x v="10"/>
    <n v="4.72"/>
    <n v="26"/>
    <x v="12"/>
    <n v="122.72"/>
    <n v="107.99"/>
    <n v="14.730000000000004"/>
    <x v="5"/>
    <x v="1176"/>
    <x v="1"/>
    <s v="Mar"/>
  </r>
  <r>
    <s v="HAR-20240914-13348"/>
    <x v="2"/>
    <x v="1143"/>
    <x v="1089"/>
    <x v="34"/>
    <x v="13"/>
    <x v="1165"/>
    <x v="11"/>
    <n v="164.2"/>
    <n v="1"/>
    <x v="3"/>
    <n v="164.2"/>
    <n v="164.2"/>
    <n v="0"/>
    <x v="2"/>
    <x v="1177"/>
    <x v="0"/>
    <s v="Sep"/>
  </r>
  <r>
    <s v="FLO-20250526-92940"/>
    <x v="7"/>
    <x v="1144"/>
    <x v="1090"/>
    <x v="48"/>
    <x v="6"/>
    <x v="1166"/>
    <x v="4"/>
    <n v="16.989999999999998"/>
    <n v="12"/>
    <x v="4"/>
    <n v="203.88"/>
    <n v="167.18"/>
    <n v="36.699999999999989"/>
    <x v="6"/>
    <x v="1178"/>
    <x v="1"/>
    <s v="May"/>
  </r>
  <r>
    <s v="ACE-20240226-88138"/>
    <x v="4"/>
    <x v="1145"/>
    <x v="1091"/>
    <x v="47"/>
    <x v="15"/>
    <x v="1167"/>
    <x v="17"/>
    <n v="365.03"/>
    <n v="12"/>
    <x v="1"/>
    <n v="4380.3599999999997"/>
    <n v="3723.31"/>
    <n v="657.04999999999973"/>
    <x v="6"/>
    <x v="1179"/>
    <x v="0"/>
    <s v="Feb"/>
  </r>
  <r>
    <s v="HAR-20250215-34620"/>
    <x v="2"/>
    <x v="1146"/>
    <x v="1092"/>
    <x v="29"/>
    <x v="2"/>
    <x v="1168"/>
    <x v="12"/>
    <n v="301.92"/>
    <n v="10"/>
    <x v="0"/>
    <n v="3019.2"/>
    <n v="2868.24"/>
    <n v="150.96000000000004"/>
    <x v="0"/>
    <x v="1180"/>
    <x v="1"/>
    <s v="Feb"/>
  </r>
  <r>
    <s v="MEN-20250323-13057"/>
    <x v="5"/>
    <x v="1147"/>
    <x v="1093"/>
    <x v="2"/>
    <x v="16"/>
    <x v="1169"/>
    <x v="13"/>
    <n v="548.1"/>
    <n v="4"/>
    <x v="3"/>
    <n v="2192.4"/>
    <n v="2192.4"/>
    <n v="0"/>
    <x v="4"/>
    <x v="1181"/>
    <x v="1"/>
    <s v="Mar"/>
  </r>
  <r>
    <s v="FLO-20250117-92247"/>
    <x v="7"/>
    <x v="1148"/>
    <x v="1094"/>
    <x v="22"/>
    <x v="20"/>
    <x v="1170"/>
    <x v="20"/>
    <n v="646.77"/>
    <n v="40"/>
    <x v="6"/>
    <n v="25870.799999999999"/>
    <n v="20696.64"/>
    <n v="5174.16"/>
    <x v="6"/>
    <x v="1182"/>
    <x v="1"/>
    <s v="Jan"/>
  </r>
  <r>
    <s v="CON-20240523-52087"/>
    <x v="3"/>
    <x v="1149"/>
    <x v="1095"/>
    <x v="26"/>
    <x v="9"/>
    <x v="60"/>
    <x v="6"/>
    <n v="1018.55"/>
    <n v="4"/>
    <x v="3"/>
    <n v="4074.2"/>
    <n v="4074.2"/>
    <n v="0"/>
    <x v="3"/>
    <x v="1183"/>
    <x v="0"/>
    <s v="May"/>
  </r>
  <r>
    <s v="THE-20250125-42179"/>
    <x v="9"/>
    <x v="1150"/>
    <x v="1096"/>
    <x v="1"/>
    <x v="14"/>
    <x v="1171"/>
    <x v="15"/>
    <n v="479.59"/>
    <n v="6"/>
    <x v="1"/>
    <n v="2877.54"/>
    <n v="2445.91"/>
    <n v="431.63000000000011"/>
    <x v="2"/>
    <x v="1184"/>
    <x v="1"/>
    <s v="Jan"/>
  </r>
  <r>
    <s v="HAR-20241028-66386"/>
    <x v="2"/>
    <x v="1151"/>
    <x v="1097"/>
    <x v="58"/>
    <x v="9"/>
    <x v="1172"/>
    <x v="12"/>
    <n v="776.21"/>
    <n v="2"/>
    <x v="3"/>
    <n v="1552.42"/>
    <n v="1552.42"/>
    <n v="0"/>
    <x v="5"/>
    <x v="1185"/>
    <x v="0"/>
    <s v="Oct"/>
  </r>
  <r>
    <s v="DO-20250430-39495"/>
    <x v="0"/>
    <x v="1152"/>
    <x v="1098"/>
    <x v="59"/>
    <x v="3"/>
    <x v="1173"/>
    <x v="8"/>
    <n v="306.11"/>
    <n v="100"/>
    <x v="11"/>
    <n v="30611"/>
    <n v="22039.919999999998"/>
    <n v="8571.0800000000017"/>
    <x v="4"/>
    <x v="1186"/>
    <x v="1"/>
    <s v="Apr"/>
  </r>
  <r>
    <s v="WAL-20240625-29124"/>
    <x v="11"/>
    <x v="1153"/>
    <x v="1099"/>
    <x v="3"/>
    <x v="11"/>
    <x v="1174"/>
    <x v="3"/>
    <n v="44.38"/>
    <n v="1"/>
    <x v="3"/>
    <n v="44.38"/>
    <n v="44.38"/>
    <n v="0"/>
    <x v="2"/>
    <x v="1187"/>
    <x v="0"/>
    <s v="Jun"/>
  </r>
  <r>
    <s v="FLO-20250514-76805"/>
    <x v="7"/>
    <x v="1154"/>
    <x v="1100"/>
    <x v="42"/>
    <x v="14"/>
    <x v="1175"/>
    <x v="19"/>
    <n v="1112.6300000000001"/>
    <n v="30"/>
    <x v="7"/>
    <n v="33378.9"/>
    <n v="32377.53"/>
    <n v="1001.3700000000026"/>
    <x v="5"/>
    <x v="1188"/>
    <x v="1"/>
    <s v="May"/>
  </r>
  <r>
    <s v="HAR-20250711-53789"/>
    <x v="2"/>
    <x v="1155"/>
    <x v="1101"/>
    <x v="53"/>
    <x v="1"/>
    <x v="1176"/>
    <x v="15"/>
    <n v="353.71"/>
    <n v="5"/>
    <x v="0"/>
    <n v="1768.55"/>
    <n v="1680.12"/>
    <n v="88.430000000000064"/>
    <x v="4"/>
    <x v="1189"/>
    <x v="1"/>
    <s v="Jul"/>
  </r>
  <r>
    <s v="MEN-20240724-27783"/>
    <x v="5"/>
    <x v="1156"/>
    <x v="1102"/>
    <x v="7"/>
    <x v="6"/>
    <x v="1177"/>
    <x v="11"/>
    <n v="122.83"/>
    <n v="2"/>
    <x v="3"/>
    <n v="245.66"/>
    <n v="245.66"/>
    <n v="0"/>
    <x v="5"/>
    <x v="1190"/>
    <x v="0"/>
    <s v="Jul"/>
  </r>
  <r>
    <s v="LOW-20250616-12822"/>
    <x v="1"/>
    <x v="1157"/>
    <x v="1103"/>
    <x v="36"/>
    <x v="16"/>
    <x v="1178"/>
    <x v="8"/>
    <n v="936.58"/>
    <n v="2"/>
    <x v="3"/>
    <n v="1873.16"/>
    <n v="1873.16"/>
    <n v="0"/>
    <x v="4"/>
    <x v="1191"/>
    <x v="1"/>
    <s v="Jun"/>
  </r>
  <r>
    <s v="ACE-20240705-48454"/>
    <x v="4"/>
    <x v="1158"/>
    <x v="1104"/>
    <x v="49"/>
    <x v="13"/>
    <x v="1179"/>
    <x v="2"/>
    <n v="212.95"/>
    <n v="5"/>
    <x v="0"/>
    <n v="1064.75"/>
    <n v="1011.51"/>
    <n v="53.240000000000009"/>
    <x v="3"/>
    <x v="1192"/>
    <x v="0"/>
    <s v="Jul"/>
  </r>
  <r>
    <s v="ACE-20241122-58108"/>
    <x v="4"/>
    <x v="1159"/>
    <x v="1105"/>
    <x v="50"/>
    <x v="1"/>
    <x v="1180"/>
    <x v="18"/>
    <n v="1210.6099999999999"/>
    <n v="8"/>
    <x v="3"/>
    <n v="9684.8799999999992"/>
    <n v="9684.8799999999992"/>
    <n v="0"/>
    <x v="1"/>
    <x v="1193"/>
    <x v="0"/>
    <s v="Nov"/>
  </r>
  <r>
    <s v="HAR-20241007-33724"/>
    <x v="2"/>
    <x v="1160"/>
    <x v="1106"/>
    <x v="40"/>
    <x v="10"/>
    <x v="1181"/>
    <x v="14"/>
    <n v="653.83000000000004"/>
    <n v="3"/>
    <x v="3"/>
    <n v="1961.49"/>
    <n v="1961.49"/>
    <n v="0"/>
    <x v="4"/>
    <x v="1194"/>
    <x v="0"/>
    <s v="Oct"/>
  </r>
  <r>
    <s v="LOW-20250525-66581"/>
    <x v="1"/>
    <x v="1161"/>
    <x v="1107"/>
    <x v="57"/>
    <x v="10"/>
    <x v="1182"/>
    <x v="18"/>
    <n v="91.77"/>
    <n v="30"/>
    <x v="1"/>
    <n v="2753.1"/>
    <n v="2340.13"/>
    <n v="412.9699999999998"/>
    <x v="1"/>
    <x v="1195"/>
    <x v="1"/>
    <s v="May"/>
  </r>
  <r>
    <s v="LOW-20241205-40081"/>
    <x v="1"/>
    <x v="1162"/>
    <x v="1108"/>
    <x v="55"/>
    <x v="10"/>
    <x v="1183"/>
    <x v="12"/>
    <n v="790.21"/>
    <n v="25"/>
    <x v="1"/>
    <n v="19755.25"/>
    <n v="16791.96"/>
    <n v="2963.2900000000009"/>
    <x v="3"/>
    <x v="1196"/>
    <x v="0"/>
    <s v="Dec"/>
  </r>
  <r>
    <s v="DO-20240917-52977"/>
    <x v="0"/>
    <x v="1163"/>
    <x v="1109"/>
    <x v="11"/>
    <x v="3"/>
    <x v="1184"/>
    <x v="11"/>
    <n v="261.33999999999997"/>
    <n v="25"/>
    <x v="6"/>
    <n v="6533.5"/>
    <n v="5226.8"/>
    <n v="1306.6999999999998"/>
    <x v="5"/>
    <x v="1197"/>
    <x v="0"/>
    <s v="Sep"/>
  </r>
  <r>
    <s v="COS-20250617-96355"/>
    <x v="8"/>
    <x v="1164"/>
    <x v="1110"/>
    <x v="18"/>
    <x v="9"/>
    <x v="1185"/>
    <x v="10"/>
    <n v="107.59"/>
    <n v="4"/>
    <x v="7"/>
    <n v="430.36"/>
    <n v="417.45"/>
    <n v="12.910000000000025"/>
    <x v="5"/>
    <x v="1198"/>
    <x v="1"/>
    <s v="Jun"/>
  </r>
  <r>
    <s v="84-20240701-68683"/>
    <x v="6"/>
    <x v="1165"/>
    <x v="651"/>
    <x v="13"/>
    <x v="11"/>
    <x v="1186"/>
    <x v="9"/>
    <n v="140.30000000000001"/>
    <n v="3"/>
    <x v="14"/>
    <n v="420.9"/>
    <n v="387.23"/>
    <n v="33.669999999999959"/>
    <x v="6"/>
    <x v="1199"/>
    <x v="0"/>
    <s v="Jul"/>
  </r>
  <r>
    <s v="84-20250524-71457"/>
    <x v="6"/>
    <x v="1166"/>
    <x v="1111"/>
    <x v="43"/>
    <x v="0"/>
    <x v="1187"/>
    <x v="0"/>
    <n v="292.95999999999998"/>
    <n v="12"/>
    <x v="1"/>
    <n v="3515.52"/>
    <n v="2988.19"/>
    <n v="527.32999999999993"/>
    <x v="3"/>
    <x v="1200"/>
    <x v="1"/>
    <s v="May"/>
  </r>
  <r>
    <s v="FLO-20240424-86448"/>
    <x v="7"/>
    <x v="1167"/>
    <x v="1112"/>
    <x v="25"/>
    <x v="0"/>
    <x v="1188"/>
    <x v="3"/>
    <n v="1873.21"/>
    <n v="20"/>
    <x v="5"/>
    <n v="37464.199999999997"/>
    <n v="33717.78"/>
    <n v="3746.4199999999983"/>
    <x v="3"/>
    <x v="1201"/>
    <x v="0"/>
    <s v="Apr"/>
  </r>
  <r>
    <s v="DO-20250514-82913"/>
    <x v="0"/>
    <x v="1168"/>
    <x v="1113"/>
    <x v="37"/>
    <x v="6"/>
    <x v="1189"/>
    <x v="1"/>
    <n v="151.97999999999999"/>
    <n v="8"/>
    <x v="5"/>
    <n v="1215.8399999999999"/>
    <n v="1094.26"/>
    <n v="121.57999999999993"/>
    <x v="4"/>
    <x v="1202"/>
    <x v="1"/>
    <s v="May"/>
  </r>
  <r>
    <s v="ACE-20241116-25898"/>
    <x v="4"/>
    <x v="1169"/>
    <x v="1114"/>
    <x v="15"/>
    <x v="7"/>
    <x v="1190"/>
    <x v="10"/>
    <n v="202.65"/>
    <n v="10"/>
    <x v="0"/>
    <n v="2026.5"/>
    <n v="1925.17"/>
    <n v="101.32999999999993"/>
    <x v="5"/>
    <x v="1203"/>
    <x v="0"/>
    <s v="Nov"/>
  </r>
  <r>
    <s v="COS-20240308-76345"/>
    <x v="8"/>
    <x v="1170"/>
    <x v="1115"/>
    <x v="40"/>
    <x v="11"/>
    <x v="1191"/>
    <x v="12"/>
    <n v="584.64"/>
    <n v="15"/>
    <x v="1"/>
    <n v="8769.6"/>
    <n v="7454.16"/>
    <n v="1315.4400000000005"/>
    <x v="1"/>
    <x v="1204"/>
    <x v="0"/>
    <s v="Mar"/>
  </r>
  <r>
    <s v="CON-20250123-13749"/>
    <x v="3"/>
    <x v="1171"/>
    <x v="1116"/>
    <x v="47"/>
    <x v="16"/>
    <x v="1192"/>
    <x v="18"/>
    <n v="2701.64"/>
    <n v="1"/>
    <x v="3"/>
    <n v="2701.64"/>
    <n v="2701.64"/>
    <n v="0"/>
    <x v="4"/>
    <x v="1205"/>
    <x v="1"/>
    <s v="Jan"/>
  </r>
  <r>
    <s v="ACE-20240901-16440"/>
    <x v="4"/>
    <x v="1172"/>
    <x v="1117"/>
    <x v="24"/>
    <x v="15"/>
    <x v="1193"/>
    <x v="6"/>
    <n v="2728.01"/>
    <n v="5"/>
    <x v="0"/>
    <n v="13640.05"/>
    <n v="12958.05"/>
    <n v="682"/>
    <x v="5"/>
    <x v="1206"/>
    <x v="0"/>
    <s v="Sep"/>
  </r>
  <r>
    <s v="84-20240801-15080"/>
    <x v="6"/>
    <x v="1173"/>
    <x v="1118"/>
    <x v="48"/>
    <x v="2"/>
    <x v="60"/>
    <x v="21"/>
    <n v="1138.4000000000001"/>
    <n v="12"/>
    <x v="3"/>
    <n v="13660.8"/>
    <n v="13660.8"/>
    <n v="0"/>
    <x v="5"/>
    <x v="1207"/>
    <x v="0"/>
    <s v="Aug"/>
  </r>
  <r>
    <s v="COS-20240713-62811"/>
    <x v="8"/>
    <x v="8"/>
    <x v="8"/>
    <x v="8"/>
    <x v="0"/>
    <x v="1194"/>
    <x v="13"/>
    <n v="602.64"/>
    <n v="40"/>
    <x v="16"/>
    <n v="24105.599999999999"/>
    <n v="18802.37"/>
    <n v="5303.23"/>
    <x v="4"/>
    <x v="1208"/>
    <x v="0"/>
    <s v="Jul"/>
  </r>
  <r>
    <s v="HAR-20250205-44656"/>
    <x v="2"/>
    <x v="1174"/>
    <x v="1119"/>
    <x v="35"/>
    <x v="5"/>
    <x v="1195"/>
    <x v="1"/>
    <n v="456.87"/>
    <n v="4"/>
    <x v="3"/>
    <n v="1827.48"/>
    <n v="1827.48"/>
    <n v="0"/>
    <x v="0"/>
    <x v="1209"/>
    <x v="1"/>
    <s v="Feb"/>
  </r>
  <r>
    <s v="MEN-20240824-94347"/>
    <x v="5"/>
    <x v="1175"/>
    <x v="1120"/>
    <x v="9"/>
    <x v="10"/>
    <x v="1196"/>
    <x v="7"/>
    <n v="519.03"/>
    <n v="30"/>
    <x v="5"/>
    <n v="15570.9"/>
    <n v="14013.81"/>
    <n v="1557.0900000000001"/>
    <x v="3"/>
    <x v="1210"/>
    <x v="0"/>
    <s v="Aug"/>
  </r>
  <r>
    <s v="DO-20250111-17780"/>
    <x v="0"/>
    <x v="1176"/>
    <x v="1121"/>
    <x v="16"/>
    <x v="20"/>
    <x v="1197"/>
    <x v="7"/>
    <n v="1188.22"/>
    <n v="6"/>
    <x v="3"/>
    <n v="7129.32"/>
    <n v="7129.32"/>
    <n v="0"/>
    <x v="7"/>
    <x v="1211"/>
    <x v="1"/>
    <s v="Jan"/>
  </r>
  <r>
    <s v="WAL-20240328-77048"/>
    <x v="10"/>
    <x v="1177"/>
    <x v="1122"/>
    <x v="18"/>
    <x v="10"/>
    <x v="1198"/>
    <x v="20"/>
    <n v="1147.07"/>
    <n v="8"/>
    <x v="3"/>
    <n v="9176.56"/>
    <n v="9176.56"/>
    <n v="0"/>
    <x v="4"/>
    <x v="1212"/>
    <x v="0"/>
    <s v="Mar"/>
  </r>
  <r>
    <s v="LOW-20250608-37746"/>
    <x v="1"/>
    <x v="1178"/>
    <x v="1123"/>
    <x v="15"/>
    <x v="15"/>
    <x v="1199"/>
    <x v="12"/>
    <n v="3.87"/>
    <n v="313"/>
    <x v="0"/>
    <n v="1211.31"/>
    <n v="1150.74"/>
    <n v="60.569999999999936"/>
    <x v="5"/>
    <x v="1213"/>
    <x v="1"/>
    <s v="Jun"/>
  </r>
  <r>
    <s v="CON-20250803-31414"/>
    <x v="3"/>
    <x v="1179"/>
    <x v="1124"/>
    <x v="58"/>
    <x v="20"/>
    <x v="1200"/>
    <x v="1"/>
    <n v="2381.84"/>
    <n v="4"/>
    <x v="5"/>
    <n v="9527.36"/>
    <n v="8574.6200000000008"/>
    <n v="952.73999999999978"/>
    <x v="4"/>
    <x v="1214"/>
    <x v="1"/>
    <s v="Aug"/>
  </r>
  <r>
    <s v="THE-20250724-52107"/>
    <x v="9"/>
    <x v="1180"/>
    <x v="1125"/>
    <x v="13"/>
    <x v="17"/>
    <x v="1201"/>
    <x v="3"/>
    <n v="98.3"/>
    <n v="10"/>
    <x v="5"/>
    <n v="983"/>
    <n v="884.7"/>
    <n v="98.299999999999955"/>
    <x v="3"/>
    <x v="1215"/>
    <x v="1"/>
    <s v="Jul"/>
  </r>
  <r>
    <s v="HAR-20240514-30970"/>
    <x v="2"/>
    <x v="1181"/>
    <x v="707"/>
    <x v="12"/>
    <x v="15"/>
    <x v="1202"/>
    <x v="16"/>
    <n v="332.49"/>
    <n v="4"/>
    <x v="0"/>
    <n v="1329.96"/>
    <n v="1263.46"/>
    <n v="66.5"/>
    <x v="0"/>
    <x v="1216"/>
    <x v="0"/>
    <s v="May"/>
  </r>
  <r>
    <s v="FLO-20250806-72143"/>
    <x v="7"/>
    <x v="1182"/>
    <x v="1126"/>
    <x v="42"/>
    <x v="7"/>
    <x v="1203"/>
    <x v="10"/>
    <n v="0.82"/>
    <n v="155"/>
    <x v="2"/>
    <n v="127.1"/>
    <n v="95.32"/>
    <n v="31.78"/>
    <x v="3"/>
    <x v="1217"/>
    <x v="1"/>
    <s v="Aug"/>
  </r>
  <r>
    <s v="MEN-20240427-90495"/>
    <x v="5"/>
    <x v="8"/>
    <x v="8"/>
    <x v="8"/>
    <x v="12"/>
    <x v="1204"/>
    <x v="20"/>
    <n v="740.52"/>
    <n v="40"/>
    <x v="1"/>
    <n v="29620.799999999999"/>
    <n v="25177.68"/>
    <n v="4443.119999999999"/>
    <x v="1"/>
    <x v="1218"/>
    <x v="0"/>
    <s v="Apr"/>
  </r>
  <r>
    <s v="COS-20240326-95454"/>
    <x v="8"/>
    <x v="1183"/>
    <x v="1127"/>
    <x v="52"/>
    <x v="18"/>
    <x v="1205"/>
    <x v="1"/>
    <n v="237.96"/>
    <n v="100"/>
    <x v="17"/>
    <n v="23796"/>
    <n v="16657.2"/>
    <n v="7138.7999999999993"/>
    <x v="5"/>
    <x v="1219"/>
    <x v="0"/>
    <s v="Mar"/>
  </r>
  <r>
    <s v="84-20250126-83421"/>
    <x v="6"/>
    <x v="1184"/>
    <x v="1128"/>
    <x v="21"/>
    <x v="10"/>
    <x v="1206"/>
    <x v="17"/>
    <n v="1029.8599999999999"/>
    <n v="60"/>
    <x v="2"/>
    <n v="61791.6"/>
    <n v="46343.7"/>
    <n v="15447.900000000001"/>
    <x v="5"/>
    <x v="1220"/>
    <x v="1"/>
    <s v="Jan"/>
  </r>
  <r>
    <s v="ACE-20250310-90973"/>
    <x v="4"/>
    <x v="1185"/>
    <x v="1129"/>
    <x v="4"/>
    <x v="11"/>
    <x v="1207"/>
    <x v="11"/>
    <n v="677.48"/>
    <n v="20"/>
    <x v="6"/>
    <n v="13549.6"/>
    <n v="10839.68"/>
    <n v="2709.92"/>
    <x v="6"/>
    <x v="1221"/>
    <x v="1"/>
    <s v="Mar"/>
  </r>
  <r>
    <s v="COS-20240407-78230"/>
    <x v="8"/>
    <x v="1186"/>
    <x v="1130"/>
    <x v="40"/>
    <x v="15"/>
    <x v="1208"/>
    <x v="20"/>
    <n v="84.85"/>
    <n v="3"/>
    <x v="3"/>
    <n v="254.55"/>
    <n v="254.55"/>
    <n v="0"/>
    <x v="1"/>
    <x v="1222"/>
    <x v="0"/>
    <s v="Apr"/>
  </r>
  <r>
    <s v="LOW-20240906-57352"/>
    <x v="11"/>
    <x v="1187"/>
    <x v="1131"/>
    <x v="50"/>
    <x v="2"/>
    <x v="1209"/>
    <x v="3"/>
    <n v="440.68"/>
    <n v="8"/>
    <x v="3"/>
    <n v="3525.44"/>
    <n v="3525.44"/>
    <n v="0"/>
    <x v="7"/>
    <x v="1223"/>
    <x v="0"/>
    <s v="Sep"/>
  </r>
  <r>
    <s v="LOW-20250429-65521"/>
    <x v="1"/>
    <x v="1188"/>
    <x v="1132"/>
    <x v="13"/>
    <x v="18"/>
    <x v="1210"/>
    <x v="2"/>
    <n v="2786.47"/>
    <n v="25"/>
    <x v="3"/>
    <n v="69661.75"/>
    <n v="69661.75"/>
    <n v="0"/>
    <x v="3"/>
    <x v="1224"/>
    <x v="1"/>
    <s v="Apr"/>
  </r>
  <r>
    <s v="84-20240629-76982"/>
    <x v="6"/>
    <x v="1189"/>
    <x v="1133"/>
    <x v="5"/>
    <x v="6"/>
    <x v="1211"/>
    <x v="19"/>
    <n v="487.66"/>
    <n v="10"/>
    <x v="5"/>
    <n v="4876.6000000000004"/>
    <n v="4388.9399999999996"/>
    <n v="487.66000000000076"/>
    <x v="5"/>
    <x v="1225"/>
    <x v="0"/>
    <s v="Jun"/>
  </r>
  <r>
    <s v="FLO-20240708-18008"/>
    <x v="7"/>
    <x v="1190"/>
    <x v="1134"/>
    <x v="52"/>
    <x v="8"/>
    <x v="1212"/>
    <x v="5"/>
    <n v="2.6"/>
    <n v="260"/>
    <x v="4"/>
    <n v="676"/>
    <n v="554.32000000000005"/>
    <n v="121.67999999999995"/>
    <x v="0"/>
    <x v="1226"/>
    <x v="0"/>
    <s v="Jul"/>
  </r>
  <r>
    <s v="WAL-20250111-28533"/>
    <x v="10"/>
    <x v="1191"/>
    <x v="1135"/>
    <x v="27"/>
    <x v="20"/>
    <x v="1213"/>
    <x v="2"/>
    <n v="143.47999999999999"/>
    <n v="4"/>
    <x v="3"/>
    <n v="573.91999999999996"/>
    <n v="573.91999999999996"/>
    <n v="0"/>
    <x v="0"/>
    <x v="1227"/>
    <x v="1"/>
    <s v="Jan"/>
  </r>
  <r>
    <s v="84-20240503-45969"/>
    <x v="6"/>
    <x v="1192"/>
    <x v="1136"/>
    <x v="26"/>
    <x v="16"/>
    <x v="1214"/>
    <x v="8"/>
    <n v="633.51"/>
    <n v="15"/>
    <x v="5"/>
    <n v="9502.65"/>
    <n v="8552.39"/>
    <n v="950.26000000000022"/>
    <x v="3"/>
    <x v="1228"/>
    <x v="0"/>
    <s v="May"/>
  </r>
  <r>
    <s v="THE-20240616-84840"/>
    <x v="9"/>
    <x v="1193"/>
    <x v="1137"/>
    <x v="41"/>
    <x v="2"/>
    <x v="1215"/>
    <x v="9"/>
    <n v="1826"/>
    <n v="20"/>
    <x v="1"/>
    <n v="36520"/>
    <n v="31042"/>
    <n v="5478"/>
    <x v="4"/>
    <x v="1229"/>
    <x v="0"/>
    <s v="Jun"/>
  </r>
  <r>
    <s v="WAL-20240604-45294"/>
    <x v="10"/>
    <x v="1194"/>
    <x v="1138"/>
    <x v="22"/>
    <x v="16"/>
    <x v="1216"/>
    <x v="9"/>
    <n v="172.4"/>
    <n v="50"/>
    <x v="3"/>
    <n v="8620"/>
    <n v="8620"/>
    <n v="0"/>
    <x v="7"/>
    <x v="1230"/>
    <x v="0"/>
    <s v="Jun"/>
  </r>
  <r>
    <s v="FLO-20240819-29582"/>
    <x v="7"/>
    <x v="1195"/>
    <x v="1139"/>
    <x v="28"/>
    <x v="13"/>
    <x v="1217"/>
    <x v="2"/>
    <n v="1062.9000000000001"/>
    <n v="2"/>
    <x v="3"/>
    <n v="2125.8000000000002"/>
    <n v="2125.8000000000002"/>
    <n v="0"/>
    <x v="6"/>
    <x v="1231"/>
    <x v="0"/>
    <s v="Aug"/>
  </r>
  <r>
    <s v="DO-20240705-69343"/>
    <x v="0"/>
    <x v="1196"/>
    <x v="118"/>
    <x v="32"/>
    <x v="19"/>
    <x v="1218"/>
    <x v="17"/>
    <n v="1359.52"/>
    <n v="25"/>
    <x v="1"/>
    <n v="33988"/>
    <n v="28889.8"/>
    <n v="5098.2000000000007"/>
    <x v="6"/>
    <x v="1232"/>
    <x v="0"/>
    <s v="Jul"/>
  </r>
  <r>
    <s v="DO-20250725-33680"/>
    <x v="0"/>
    <x v="1197"/>
    <x v="1140"/>
    <x v="52"/>
    <x v="17"/>
    <x v="1219"/>
    <x v="8"/>
    <n v="1077.5999999999999"/>
    <n v="15"/>
    <x v="5"/>
    <n v="16164"/>
    <n v="14547.6"/>
    <n v="1616.3999999999996"/>
    <x v="5"/>
    <x v="1233"/>
    <x v="1"/>
    <s v="Jul"/>
  </r>
  <r>
    <s v="WAL-20250129-28546"/>
    <x v="10"/>
    <x v="1198"/>
    <x v="1141"/>
    <x v="10"/>
    <x v="14"/>
    <x v="1220"/>
    <x v="21"/>
    <n v="2631.61"/>
    <n v="2"/>
    <x v="8"/>
    <n v="5263.22"/>
    <n v="4894.79"/>
    <n v="368.43000000000029"/>
    <x v="6"/>
    <x v="1234"/>
    <x v="1"/>
    <s v="Jan"/>
  </r>
  <r>
    <s v="84-20240506-98399"/>
    <x v="6"/>
    <x v="1199"/>
    <x v="1142"/>
    <x v="26"/>
    <x v="18"/>
    <x v="1221"/>
    <x v="1"/>
    <n v="158.13"/>
    <n v="15"/>
    <x v="13"/>
    <n v="2371.9499999999998"/>
    <n v="2063.6"/>
    <n v="308.34999999999991"/>
    <x v="6"/>
    <x v="1235"/>
    <x v="0"/>
    <s v="May"/>
  </r>
  <r>
    <s v="DO-20240921-54428"/>
    <x v="0"/>
    <x v="1200"/>
    <x v="1143"/>
    <x v="0"/>
    <x v="1"/>
    <x v="1222"/>
    <x v="19"/>
    <n v="824.82"/>
    <n v="3"/>
    <x v="3"/>
    <n v="2474.46"/>
    <n v="2474.46"/>
    <n v="0"/>
    <x v="0"/>
    <x v="1236"/>
    <x v="0"/>
    <s v="Sep"/>
  </r>
  <r>
    <s v="84-20250514-16655"/>
    <x v="6"/>
    <x v="1201"/>
    <x v="1144"/>
    <x v="50"/>
    <x v="0"/>
    <x v="1223"/>
    <x v="0"/>
    <n v="538.65"/>
    <n v="8"/>
    <x v="3"/>
    <n v="4309.2"/>
    <n v="4309.2"/>
    <n v="0"/>
    <x v="6"/>
    <x v="1237"/>
    <x v="1"/>
    <s v="May"/>
  </r>
  <r>
    <s v="84-20241001-53473"/>
    <x v="6"/>
    <x v="1202"/>
    <x v="1145"/>
    <x v="36"/>
    <x v="17"/>
    <x v="1224"/>
    <x v="0"/>
    <n v="493.12"/>
    <n v="20"/>
    <x v="3"/>
    <n v="9862.4"/>
    <n v="9862.4"/>
    <n v="0"/>
    <x v="5"/>
    <x v="1238"/>
    <x v="0"/>
    <s v="Oct"/>
  </r>
  <r>
    <s v="THE-20240607-24443"/>
    <x v="9"/>
    <x v="1203"/>
    <x v="1146"/>
    <x v="27"/>
    <x v="2"/>
    <x v="1225"/>
    <x v="13"/>
    <n v="1.1200000000000001"/>
    <n v="257"/>
    <x v="2"/>
    <n v="287.83999999999997"/>
    <n v="215.88"/>
    <n v="71.95999999999998"/>
    <x v="4"/>
    <x v="1239"/>
    <x v="0"/>
    <s v="Jun"/>
  </r>
  <r>
    <s v="WAL-20250414-12939"/>
    <x v="10"/>
    <x v="1204"/>
    <x v="1147"/>
    <x v="59"/>
    <x v="5"/>
    <x v="1226"/>
    <x v="15"/>
    <n v="100.79"/>
    <n v="50"/>
    <x v="3"/>
    <n v="5039.5"/>
    <n v="5039.5"/>
    <n v="0"/>
    <x v="6"/>
    <x v="1240"/>
    <x v="1"/>
    <s v="Apr"/>
  </r>
  <r>
    <s v="LOW-20240509-95341"/>
    <x v="1"/>
    <x v="1205"/>
    <x v="1148"/>
    <x v="43"/>
    <x v="13"/>
    <x v="1227"/>
    <x v="2"/>
    <n v="1073.5999999999999"/>
    <n v="4"/>
    <x v="9"/>
    <n v="4294.3999999999996"/>
    <n v="4208.51"/>
    <n v="85.889999999999418"/>
    <x v="7"/>
    <x v="1241"/>
    <x v="0"/>
    <s v="May"/>
  </r>
  <r>
    <s v="DO-20250804-15843"/>
    <x v="0"/>
    <x v="1206"/>
    <x v="1149"/>
    <x v="7"/>
    <x v="2"/>
    <x v="1228"/>
    <x v="9"/>
    <n v="108.96"/>
    <n v="10"/>
    <x v="1"/>
    <n v="1089.5999999999999"/>
    <n v="926.16"/>
    <n v="163.43999999999994"/>
    <x v="5"/>
    <x v="1242"/>
    <x v="1"/>
    <s v="Aug"/>
  </r>
  <r>
    <s v="THE-20250528-24324"/>
    <x v="9"/>
    <x v="1207"/>
    <x v="1150"/>
    <x v="37"/>
    <x v="2"/>
    <x v="1229"/>
    <x v="12"/>
    <n v="671.77"/>
    <n v="3"/>
    <x v="9"/>
    <n v="2015.31"/>
    <n v="1975"/>
    <n v="40.309999999999945"/>
    <x v="1"/>
    <x v="1243"/>
    <x v="1"/>
    <s v="May"/>
  </r>
  <r>
    <s v="CON-20250617-35251"/>
    <x v="3"/>
    <x v="1208"/>
    <x v="1151"/>
    <x v="48"/>
    <x v="15"/>
    <x v="1230"/>
    <x v="8"/>
    <n v="2119.7600000000002"/>
    <n v="1"/>
    <x v="3"/>
    <n v="2119.7600000000002"/>
    <n v="2119.7600000000002"/>
    <n v="0"/>
    <x v="6"/>
    <x v="1244"/>
    <x v="1"/>
    <s v="Jun"/>
  </r>
  <r>
    <s v="CON-20240511-40496"/>
    <x v="3"/>
    <x v="1209"/>
    <x v="1152"/>
    <x v="30"/>
    <x v="13"/>
    <x v="1231"/>
    <x v="1"/>
    <n v="549.1"/>
    <n v="5"/>
    <x v="0"/>
    <n v="2745.5"/>
    <n v="2608.2199999999998"/>
    <n v="137.2800000000002"/>
    <x v="6"/>
    <x v="1245"/>
    <x v="0"/>
    <s v="May"/>
  </r>
  <r>
    <s v="COS-20250729-31364"/>
    <x v="8"/>
    <x v="8"/>
    <x v="8"/>
    <x v="8"/>
    <x v="1"/>
    <x v="1232"/>
    <x v="17"/>
    <n v="1186.02"/>
    <n v="75"/>
    <x v="1"/>
    <n v="88951.5"/>
    <n v="75608.77"/>
    <n v="13342.729999999996"/>
    <x v="3"/>
    <x v="1246"/>
    <x v="1"/>
    <s v="Jul"/>
  </r>
  <r>
    <s v="84-20241007-67317"/>
    <x v="6"/>
    <x v="1210"/>
    <x v="1153"/>
    <x v="30"/>
    <x v="14"/>
    <x v="1233"/>
    <x v="4"/>
    <n v="496.44"/>
    <n v="2"/>
    <x v="3"/>
    <n v="992.88"/>
    <n v="992.88"/>
    <n v="0"/>
    <x v="4"/>
    <x v="1247"/>
    <x v="0"/>
    <s v="Oct"/>
  </r>
  <r>
    <s v="WAL-20240502-55599"/>
    <x v="10"/>
    <x v="1211"/>
    <x v="1154"/>
    <x v="7"/>
    <x v="0"/>
    <x v="1234"/>
    <x v="5"/>
    <n v="1125.42"/>
    <n v="40"/>
    <x v="6"/>
    <n v="45016.800000000003"/>
    <n v="36013.440000000002"/>
    <n v="9003.36"/>
    <x v="5"/>
    <x v="1248"/>
    <x v="0"/>
    <s v="May"/>
  </r>
  <r>
    <s v="84-20250324-58018"/>
    <x v="6"/>
    <x v="1212"/>
    <x v="1155"/>
    <x v="4"/>
    <x v="0"/>
    <x v="1235"/>
    <x v="0"/>
    <n v="1199.81"/>
    <n v="10"/>
    <x v="3"/>
    <n v="11998.1"/>
    <n v="11998.1"/>
    <n v="0"/>
    <x v="0"/>
    <x v="1249"/>
    <x v="1"/>
    <s v="Mar"/>
  </r>
  <r>
    <s v="HAR-20240801-86137"/>
    <x v="2"/>
    <x v="1213"/>
    <x v="1156"/>
    <x v="23"/>
    <x v="19"/>
    <x v="1236"/>
    <x v="8"/>
    <n v="114.55"/>
    <n v="1"/>
    <x v="3"/>
    <n v="114.55"/>
    <n v="114.55"/>
    <n v="0"/>
    <x v="0"/>
    <x v="1250"/>
    <x v="0"/>
    <s v="Aug"/>
  </r>
  <r>
    <s v="THE-20241119-21740"/>
    <x v="9"/>
    <x v="1214"/>
    <x v="1157"/>
    <x v="29"/>
    <x v="11"/>
    <x v="1237"/>
    <x v="8"/>
    <n v="1357.39"/>
    <n v="4"/>
    <x v="3"/>
    <n v="5429.56"/>
    <n v="5429.56"/>
    <n v="0"/>
    <x v="1"/>
    <x v="1251"/>
    <x v="0"/>
    <s v="Nov"/>
  </r>
  <r>
    <s v="FLO-20240914-67888"/>
    <x v="7"/>
    <x v="1215"/>
    <x v="1158"/>
    <x v="27"/>
    <x v="4"/>
    <x v="1238"/>
    <x v="5"/>
    <n v="338.34"/>
    <n v="3"/>
    <x v="3"/>
    <n v="1015.02"/>
    <n v="1015.02"/>
    <n v="0"/>
    <x v="4"/>
    <x v="1252"/>
    <x v="0"/>
    <s v="Sep"/>
  </r>
  <r>
    <s v="COS-20241208-61547"/>
    <x v="8"/>
    <x v="1216"/>
    <x v="1159"/>
    <x v="26"/>
    <x v="17"/>
    <x v="1239"/>
    <x v="8"/>
    <n v="2534.02"/>
    <n v="2"/>
    <x v="3"/>
    <n v="5068.04"/>
    <n v="5068.04"/>
    <n v="0"/>
    <x v="0"/>
    <x v="1253"/>
    <x v="0"/>
    <s v="Dec"/>
  </r>
  <r>
    <s v="THE-20240814-56594"/>
    <x v="9"/>
    <x v="1217"/>
    <x v="1160"/>
    <x v="48"/>
    <x v="5"/>
    <x v="1240"/>
    <x v="8"/>
    <n v="560.6"/>
    <n v="5"/>
    <x v="3"/>
    <n v="2803"/>
    <n v="2803"/>
    <n v="0"/>
    <x v="7"/>
    <x v="1254"/>
    <x v="0"/>
    <s v="Aug"/>
  </r>
  <r>
    <s v="HAR-20241209-35441"/>
    <x v="2"/>
    <x v="1218"/>
    <x v="1161"/>
    <x v="27"/>
    <x v="16"/>
    <x v="1241"/>
    <x v="16"/>
    <n v="262.39999999999998"/>
    <n v="20"/>
    <x v="1"/>
    <n v="5248"/>
    <n v="4460.8"/>
    <n v="787.19999999999982"/>
    <x v="1"/>
    <x v="1255"/>
    <x v="0"/>
    <s v="Dec"/>
  </r>
  <r>
    <s v="THE-20240522-19199"/>
    <x v="9"/>
    <x v="1219"/>
    <x v="1162"/>
    <x v="48"/>
    <x v="15"/>
    <x v="1242"/>
    <x v="21"/>
    <n v="1892.49"/>
    <n v="4"/>
    <x v="3"/>
    <n v="7569.96"/>
    <n v="7569.96"/>
    <n v="0"/>
    <x v="6"/>
    <x v="1256"/>
    <x v="0"/>
    <s v="May"/>
  </r>
  <r>
    <s v="LOW-20240903-13318"/>
    <x v="1"/>
    <x v="1220"/>
    <x v="1163"/>
    <x v="13"/>
    <x v="15"/>
    <x v="1243"/>
    <x v="9"/>
    <n v="625.70000000000005"/>
    <n v="20"/>
    <x v="5"/>
    <n v="12514"/>
    <n v="11262.6"/>
    <n v="1251.3999999999996"/>
    <x v="2"/>
    <x v="1257"/>
    <x v="0"/>
    <s v="Sep"/>
  </r>
  <r>
    <s v="LOW-20240512-14159"/>
    <x v="1"/>
    <x v="1221"/>
    <x v="1164"/>
    <x v="28"/>
    <x v="13"/>
    <x v="1244"/>
    <x v="5"/>
    <n v="83.29"/>
    <n v="20"/>
    <x v="5"/>
    <n v="1665.8"/>
    <n v="1499.22"/>
    <n v="166.57999999999993"/>
    <x v="0"/>
    <x v="1258"/>
    <x v="0"/>
    <s v="May"/>
  </r>
  <r>
    <s v="CON-20250122-78782"/>
    <x v="3"/>
    <x v="1222"/>
    <x v="1165"/>
    <x v="51"/>
    <x v="0"/>
    <x v="1245"/>
    <x v="14"/>
    <n v="16.489999999999998"/>
    <n v="20"/>
    <x v="2"/>
    <n v="329.8"/>
    <n v="247.35"/>
    <n v="82.450000000000017"/>
    <x v="6"/>
    <x v="1259"/>
    <x v="1"/>
    <s v="Jan"/>
  </r>
  <r>
    <s v="84-20240605-16254"/>
    <x v="6"/>
    <x v="1223"/>
    <x v="1166"/>
    <x v="32"/>
    <x v="11"/>
    <x v="1246"/>
    <x v="11"/>
    <n v="839.6"/>
    <n v="1"/>
    <x v="3"/>
    <n v="839.6"/>
    <n v="839.6"/>
    <n v="0"/>
    <x v="0"/>
    <x v="1260"/>
    <x v="0"/>
    <s v="Jun"/>
  </r>
  <r>
    <s v="MEN-20241106-70833"/>
    <x v="5"/>
    <x v="1224"/>
    <x v="1167"/>
    <x v="46"/>
    <x v="17"/>
    <x v="1247"/>
    <x v="2"/>
    <n v="728.64"/>
    <n v="2"/>
    <x v="3"/>
    <n v="1457.28"/>
    <n v="1457.28"/>
    <n v="0"/>
    <x v="6"/>
    <x v="1261"/>
    <x v="0"/>
    <s v="Nov"/>
  </r>
  <r>
    <s v="COS-20240511-81312"/>
    <x v="8"/>
    <x v="1225"/>
    <x v="1168"/>
    <x v="53"/>
    <x v="1"/>
    <x v="1248"/>
    <x v="6"/>
    <n v="2264.98"/>
    <n v="75"/>
    <x v="1"/>
    <n v="169873.5"/>
    <n v="144392.48000000001"/>
    <n v="25481.01999999999"/>
    <x v="2"/>
    <x v="1262"/>
    <x v="0"/>
    <s v="May"/>
  </r>
  <r>
    <s v="FLO-20240308-75098"/>
    <x v="7"/>
    <x v="1226"/>
    <x v="1169"/>
    <x v="2"/>
    <x v="15"/>
    <x v="1249"/>
    <x v="14"/>
    <n v="1100.8900000000001"/>
    <n v="10"/>
    <x v="5"/>
    <n v="11008.9"/>
    <n v="9908.01"/>
    <n v="1100.8899999999994"/>
    <x v="0"/>
    <x v="1263"/>
    <x v="0"/>
    <s v="Mar"/>
  </r>
  <r>
    <s v="THE-20250623-32125"/>
    <x v="9"/>
    <x v="1227"/>
    <x v="1170"/>
    <x v="35"/>
    <x v="11"/>
    <x v="1250"/>
    <x v="6"/>
    <n v="617.26"/>
    <n v="30"/>
    <x v="5"/>
    <n v="18517.8"/>
    <n v="16666.02"/>
    <n v="1851.7799999999988"/>
    <x v="6"/>
    <x v="1264"/>
    <x v="1"/>
    <s v="Jun"/>
  </r>
  <r>
    <s v="DO-20240826-27916"/>
    <x v="0"/>
    <x v="1228"/>
    <x v="1171"/>
    <x v="11"/>
    <x v="16"/>
    <x v="1251"/>
    <x v="0"/>
    <n v="438.59"/>
    <n v="60"/>
    <x v="1"/>
    <n v="26315.4"/>
    <n v="22368.09"/>
    <n v="3947.3100000000013"/>
    <x v="3"/>
    <x v="1265"/>
    <x v="0"/>
    <s v="Aug"/>
  </r>
  <r>
    <s v="COS-20240821-70633"/>
    <x v="8"/>
    <x v="1229"/>
    <x v="1172"/>
    <x v="54"/>
    <x v="5"/>
    <x v="1252"/>
    <x v="16"/>
    <n v="401.46"/>
    <n v="4"/>
    <x v="3"/>
    <n v="1605.84"/>
    <n v="1605.84"/>
    <n v="0"/>
    <x v="3"/>
    <x v="1266"/>
    <x v="0"/>
    <s v="Aug"/>
  </r>
  <r>
    <s v="ACE-20250210-15907"/>
    <x v="4"/>
    <x v="1230"/>
    <x v="1173"/>
    <x v="14"/>
    <x v="20"/>
    <x v="1253"/>
    <x v="18"/>
    <n v="1194.25"/>
    <n v="8"/>
    <x v="3"/>
    <n v="9554"/>
    <n v="9554"/>
    <n v="0"/>
    <x v="3"/>
    <x v="1267"/>
    <x v="1"/>
    <s v="Feb"/>
  </r>
  <r>
    <s v="COS-20240218-51984"/>
    <x v="8"/>
    <x v="1231"/>
    <x v="1174"/>
    <x v="11"/>
    <x v="15"/>
    <x v="1254"/>
    <x v="21"/>
    <n v="1400.94"/>
    <n v="5"/>
    <x v="3"/>
    <n v="7004.7"/>
    <n v="7004.7"/>
    <n v="0"/>
    <x v="5"/>
    <x v="1268"/>
    <x v="0"/>
    <s v="Feb"/>
  </r>
  <r>
    <s v="ACE-20241206-33940"/>
    <x v="4"/>
    <x v="1232"/>
    <x v="1175"/>
    <x v="49"/>
    <x v="11"/>
    <x v="1255"/>
    <x v="13"/>
    <n v="145.44999999999999"/>
    <n v="1"/>
    <x v="3"/>
    <n v="145.44999999999999"/>
    <n v="145.44999999999999"/>
    <n v="0"/>
    <x v="1"/>
    <x v="1269"/>
    <x v="0"/>
    <s v="Dec"/>
  </r>
  <r>
    <s v="THE-20250128-21167"/>
    <x v="9"/>
    <x v="1233"/>
    <x v="1176"/>
    <x v="30"/>
    <x v="0"/>
    <x v="1256"/>
    <x v="11"/>
    <n v="2905.37"/>
    <n v="30"/>
    <x v="1"/>
    <n v="87161.1"/>
    <n v="74086.929999999993"/>
    <n v="13074.170000000013"/>
    <x v="3"/>
    <x v="1270"/>
    <x v="1"/>
    <s v="Jan"/>
  </r>
  <r>
    <s v="COS-20240912-37006"/>
    <x v="8"/>
    <x v="1234"/>
    <x v="1177"/>
    <x v="15"/>
    <x v="12"/>
    <x v="1257"/>
    <x v="2"/>
    <n v="2055.8200000000002"/>
    <n v="4"/>
    <x v="3"/>
    <n v="8223.2800000000007"/>
    <n v="8223.2800000000007"/>
    <n v="0"/>
    <x v="3"/>
    <x v="1271"/>
    <x v="0"/>
    <s v="Sep"/>
  </r>
  <r>
    <s v="THE-20240328-76669"/>
    <x v="9"/>
    <x v="1235"/>
    <x v="1178"/>
    <x v="57"/>
    <x v="3"/>
    <x v="1258"/>
    <x v="18"/>
    <n v="1153.74"/>
    <n v="20"/>
    <x v="6"/>
    <n v="23074.799999999999"/>
    <n v="18459.84"/>
    <n v="4614.9599999999991"/>
    <x v="1"/>
    <x v="1272"/>
    <x v="0"/>
    <s v="Mar"/>
  </r>
  <r>
    <s v="84-20240503-56386"/>
    <x v="6"/>
    <x v="1236"/>
    <x v="1179"/>
    <x v="38"/>
    <x v="6"/>
    <x v="1259"/>
    <x v="0"/>
    <n v="345.71"/>
    <n v="60"/>
    <x v="3"/>
    <n v="20742.599999999999"/>
    <n v="20742.599999999999"/>
    <n v="0"/>
    <x v="0"/>
    <x v="1273"/>
    <x v="0"/>
    <s v="May"/>
  </r>
  <r>
    <s v="CON-20241208-23088"/>
    <x v="3"/>
    <x v="8"/>
    <x v="8"/>
    <x v="8"/>
    <x v="1"/>
    <x v="1260"/>
    <x v="17"/>
    <n v="1333.32"/>
    <n v="25"/>
    <x v="1"/>
    <n v="33333"/>
    <n v="28333.05"/>
    <n v="4999.9500000000007"/>
    <x v="4"/>
    <x v="1274"/>
    <x v="0"/>
    <s v="Dec"/>
  </r>
  <r>
    <s v="COS-20250223-76034"/>
    <x v="8"/>
    <x v="8"/>
    <x v="8"/>
    <x v="8"/>
    <x v="3"/>
    <x v="1261"/>
    <x v="10"/>
    <n v="1595.47"/>
    <n v="2"/>
    <x v="0"/>
    <n v="3190.94"/>
    <n v="3031.39"/>
    <n v="159.55000000000018"/>
    <x v="5"/>
    <x v="1275"/>
    <x v="1"/>
    <s v="Feb"/>
  </r>
  <r>
    <s v="FLO-20240716-64463"/>
    <x v="7"/>
    <x v="1237"/>
    <x v="1180"/>
    <x v="24"/>
    <x v="11"/>
    <x v="1262"/>
    <x v="10"/>
    <n v="74.959999999999994"/>
    <n v="12"/>
    <x v="1"/>
    <n v="899.52"/>
    <n v="764.59"/>
    <n v="134.92999999999995"/>
    <x v="0"/>
    <x v="1276"/>
    <x v="0"/>
    <s v="Jul"/>
  </r>
  <r>
    <s v="ACE-20241113-28614"/>
    <x v="4"/>
    <x v="1238"/>
    <x v="1111"/>
    <x v="18"/>
    <x v="12"/>
    <x v="1263"/>
    <x v="1"/>
    <n v="939.08"/>
    <n v="8"/>
    <x v="1"/>
    <n v="7512.64"/>
    <n v="6385.74"/>
    <n v="1126.9000000000005"/>
    <x v="5"/>
    <x v="1277"/>
    <x v="0"/>
    <s v="Nov"/>
  </r>
  <r>
    <s v="ACE-20250118-28902"/>
    <x v="4"/>
    <x v="1239"/>
    <x v="1181"/>
    <x v="45"/>
    <x v="14"/>
    <x v="1264"/>
    <x v="21"/>
    <n v="4468.93"/>
    <n v="2"/>
    <x v="3"/>
    <n v="8937.86"/>
    <n v="8937.86"/>
    <n v="0"/>
    <x v="2"/>
    <x v="1278"/>
    <x v="1"/>
    <s v="Jan"/>
  </r>
  <r>
    <s v="COS-20250105-43425"/>
    <x v="8"/>
    <x v="1240"/>
    <x v="169"/>
    <x v="48"/>
    <x v="14"/>
    <x v="1265"/>
    <x v="17"/>
    <n v="561.65"/>
    <n v="6"/>
    <x v="0"/>
    <n v="3369.9"/>
    <n v="3201.4"/>
    <n v="168.5"/>
    <x v="5"/>
    <x v="1279"/>
    <x v="1"/>
    <s v="Jan"/>
  </r>
  <r>
    <s v="WAL-20250422-21112"/>
    <x v="10"/>
    <x v="1241"/>
    <x v="1182"/>
    <x v="58"/>
    <x v="4"/>
    <x v="1266"/>
    <x v="5"/>
    <n v="207.54"/>
    <n v="1"/>
    <x v="0"/>
    <n v="207.54"/>
    <n v="197.16"/>
    <n v="10.379999999999995"/>
    <x v="1"/>
    <x v="1280"/>
    <x v="1"/>
    <s v="Apr"/>
  </r>
  <r>
    <s v="FLO-20250222-79017"/>
    <x v="7"/>
    <x v="1242"/>
    <x v="1183"/>
    <x v="3"/>
    <x v="6"/>
    <x v="1267"/>
    <x v="18"/>
    <n v="717.35"/>
    <n v="4"/>
    <x v="7"/>
    <n v="2869.4"/>
    <n v="2783.32"/>
    <n v="86.079999999999927"/>
    <x v="6"/>
    <x v="1281"/>
    <x v="1"/>
    <s v="Feb"/>
  </r>
  <r>
    <s v="COS-20241108-80953"/>
    <x v="8"/>
    <x v="1243"/>
    <x v="1184"/>
    <x v="52"/>
    <x v="1"/>
    <x v="1268"/>
    <x v="3"/>
    <n v="536.53"/>
    <n v="8"/>
    <x v="3"/>
    <n v="4292.24"/>
    <n v="4292.24"/>
    <n v="0"/>
    <x v="3"/>
    <x v="1282"/>
    <x v="0"/>
    <s v="Nov"/>
  </r>
  <r>
    <s v="ACE-20250415-74065"/>
    <x v="4"/>
    <x v="1244"/>
    <x v="1185"/>
    <x v="50"/>
    <x v="7"/>
    <x v="1269"/>
    <x v="16"/>
    <n v="385.77"/>
    <n v="3"/>
    <x v="3"/>
    <n v="1157.31"/>
    <n v="1157.31"/>
    <n v="0"/>
    <x v="0"/>
    <x v="1283"/>
    <x v="1"/>
    <s v="Apr"/>
  </r>
  <r>
    <s v="DO-20241017-17572"/>
    <x v="0"/>
    <x v="1245"/>
    <x v="1186"/>
    <x v="47"/>
    <x v="4"/>
    <x v="1270"/>
    <x v="0"/>
    <n v="20.440000000000001"/>
    <n v="5"/>
    <x v="7"/>
    <n v="102.2"/>
    <n v="99.13"/>
    <n v="3.0700000000000074"/>
    <x v="2"/>
    <x v="1284"/>
    <x v="0"/>
    <s v="Oct"/>
  </r>
  <r>
    <s v="DO-20241125-12048"/>
    <x v="0"/>
    <x v="1246"/>
    <x v="1187"/>
    <x v="22"/>
    <x v="15"/>
    <x v="1271"/>
    <x v="10"/>
    <n v="992.83"/>
    <n v="1"/>
    <x v="3"/>
    <n v="992.83"/>
    <n v="992.83"/>
    <n v="0"/>
    <x v="4"/>
    <x v="1285"/>
    <x v="0"/>
    <s v="Nov"/>
  </r>
  <r>
    <s v="ACE-20250422-11310"/>
    <x v="4"/>
    <x v="1247"/>
    <x v="1188"/>
    <x v="13"/>
    <x v="5"/>
    <x v="1272"/>
    <x v="3"/>
    <n v="264.13"/>
    <n v="6"/>
    <x v="3"/>
    <n v="1584.78"/>
    <n v="1584.78"/>
    <n v="0"/>
    <x v="3"/>
    <x v="1286"/>
    <x v="1"/>
    <s v="Apr"/>
  </r>
  <r>
    <s v="LOW-20241218-65758"/>
    <x v="1"/>
    <x v="1248"/>
    <x v="1189"/>
    <x v="16"/>
    <x v="6"/>
    <x v="1273"/>
    <x v="7"/>
    <n v="137.71"/>
    <n v="4"/>
    <x v="3"/>
    <n v="550.84"/>
    <n v="550.84"/>
    <n v="0"/>
    <x v="2"/>
    <x v="1287"/>
    <x v="0"/>
    <s v="Dec"/>
  </r>
  <r>
    <s v="LOW-20240819-17312"/>
    <x v="1"/>
    <x v="1249"/>
    <x v="461"/>
    <x v="51"/>
    <x v="10"/>
    <x v="1274"/>
    <x v="13"/>
    <n v="191.8"/>
    <n v="10"/>
    <x v="1"/>
    <n v="1918"/>
    <n v="1630.3"/>
    <n v="287.70000000000005"/>
    <x v="7"/>
    <x v="1288"/>
    <x v="0"/>
    <s v="Aug"/>
  </r>
  <r>
    <s v="WAL-20240805-45254"/>
    <x v="10"/>
    <x v="1250"/>
    <x v="1190"/>
    <x v="2"/>
    <x v="12"/>
    <x v="1275"/>
    <x v="4"/>
    <n v="1367.14"/>
    <n v="4"/>
    <x v="7"/>
    <n v="5468.56"/>
    <n v="5304.5"/>
    <n v="164.0600000000004"/>
    <x v="0"/>
    <x v="1289"/>
    <x v="0"/>
    <s v="Aug"/>
  </r>
  <r>
    <s v="FLO-20241207-70038"/>
    <x v="7"/>
    <x v="1251"/>
    <x v="1191"/>
    <x v="39"/>
    <x v="6"/>
    <x v="1276"/>
    <x v="8"/>
    <n v="232.24"/>
    <n v="4"/>
    <x v="3"/>
    <n v="928.96"/>
    <n v="928.96"/>
    <n v="0"/>
    <x v="3"/>
    <x v="1290"/>
    <x v="0"/>
    <s v="Dec"/>
  </r>
  <r>
    <s v="MEN-20240704-56583"/>
    <x v="5"/>
    <x v="1252"/>
    <x v="803"/>
    <x v="59"/>
    <x v="19"/>
    <x v="1277"/>
    <x v="8"/>
    <n v="1913.85"/>
    <n v="3"/>
    <x v="3"/>
    <n v="5741.55"/>
    <n v="5741.55"/>
    <n v="0"/>
    <x v="6"/>
    <x v="1291"/>
    <x v="0"/>
    <s v="Jul"/>
  </r>
  <r>
    <s v="COS-20240229-33624"/>
    <x v="8"/>
    <x v="1253"/>
    <x v="1192"/>
    <x v="52"/>
    <x v="20"/>
    <x v="1278"/>
    <x v="0"/>
    <n v="372.25"/>
    <n v="1"/>
    <x v="3"/>
    <n v="372.25"/>
    <n v="372.25"/>
    <n v="0"/>
    <x v="0"/>
    <x v="1292"/>
    <x v="0"/>
    <s v="Feb"/>
  </r>
  <r>
    <s v="COS-20250430-85511"/>
    <x v="8"/>
    <x v="1254"/>
    <x v="1193"/>
    <x v="5"/>
    <x v="3"/>
    <x v="1279"/>
    <x v="16"/>
    <n v="539.36"/>
    <n v="2"/>
    <x v="3"/>
    <n v="1078.72"/>
    <n v="1078.72"/>
    <n v="0"/>
    <x v="3"/>
    <x v="1293"/>
    <x v="1"/>
    <s v="Apr"/>
  </r>
  <r>
    <s v="FLO-20250704-40020"/>
    <x v="7"/>
    <x v="8"/>
    <x v="8"/>
    <x v="8"/>
    <x v="4"/>
    <x v="1280"/>
    <x v="12"/>
    <n v="2.4"/>
    <n v="35"/>
    <x v="1"/>
    <n v="84"/>
    <n v="71.400000000000006"/>
    <n v="12.599999999999994"/>
    <x v="7"/>
    <x v="1294"/>
    <x v="1"/>
    <s v="Jul"/>
  </r>
  <r>
    <s v="COS-20250320-80030"/>
    <x v="8"/>
    <x v="1255"/>
    <x v="1194"/>
    <x v="6"/>
    <x v="7"/>
    <x v="1281"/>
    <x v="21"/>
    <n v="332.7"/>
    <n v="1"/>
    <x v="3"/>
    <n v="332.7"/>
    <n v="332.7"/>
    <n v="0"/>
    <x v="3"/>
    <x v="1295"/>
    <x v="1"/>
    <s v="Mar"/>
  </r>
  <r>
    <s v="LOW-20240825-78881"/>
    <x v="1"/>
    <x v="1256"/>
    <x v="1195"/>
    <x v="10"/>
    <x v="17"/>
    <x v="1282"/>
    <x v="21"/>
    <n v="64.12"/>
    <n v="4"/>
    <x v="0"/>
    <n v="256.48"/>
    <n v="243.66"/>
    <n v="12.820000000000022"/>
    <x v="6"/>
    <x v="1296"/>
    <x v="0"/>
    <s v="Aug"/>
  </r>
  <r>
    <s v="HAR-20250308-79748"/>
    <x v="2"/>
    <x v="1257"/>
    <x v="1196"/>
    <x v="18"/>
    <x v="7"/>
    <x v="1283"/>
    <x v="13"/>
    <n v="308.64"/>
    <n v="25"/>
    <x v="7"/>
    <n v="7716"/>
    <n v="7484.52"/>
    <n v="231.47999999999956"/>
    <x v="0"/>
    <x v="1297"/>
    <x v="1"/>
    <s v="Mar"/>
  </r>
  <r>
    <s v="THE-20250802-58078"/>
    <x v="9"/>
    <x v="1258"/>
    <x v="1197"/>
    <x v="46"/>
    <x v="6"/>
    <x v="1284"/>
    <x v="9"/>
    <n v="54.13"/>
    <n v="25"/>
    <x v="1"/>
    <n v="1353.25"/>
    <n v="1150.26"/>
    <n v="202.99"/>
    <x v="3"/>
    <x v="1298"/>
    <x v="1"/>
    <s v="Aug"/>
  </r>
  <r>
    <s v="LOW-20240608-51383"/>
    <x v="1"/>
    <x v="1259"/>
    <x v="1198"/>
    <x v="57"/>
    <x v="3"/>
    <x v="1285"/>
    <x v="0"/>
    <n v="496.54"/>
    <n v="5"/>
    <x v="7"/>
    <n v="2482.6999999999998"/>
    <n v="2408.2199999999998"/>
    <n v="74.480000000000018"/>
    <x v="1"/>
    <x v="1299"/>
    <x v="0"/>
    <s v="Jun"/>
  </r>
  <r>
    <s v="MEN-20250327-70434"/>
    <x v="5"/>
    <x v="1260"/>
    <x v="1199"/>
    <x v="4"/>
    <x v="0"/>
    <x v="1286"/>
    <x v="1"/>
    <n v="4.1399999999999997"/>
    <n v="384"/>
    <x v="1"/>
    <n v="1589.76"/>
    <n v="1351.3"/>
    <n v="238.46000000000004"/>
    <x v="1"/>
    <x v="1300"/>
    <x v="1"/>
    <s v="Mar"/>
  </r>
  <r>
    <s v="COS-20241014-88534"/>
    <x v="8"/>
    <x v="1261"/>
    <x v="1200"/>
    <x v="0"/>
    <x v="10"/>
    <x v="1287"/>
    <x v="19"/>
    <n v="240.67"/>
    <n v="50"/>
    <x v="3"/>
    <n v="12033.5"/>
    <n v="12033.5"/>
    <n v="0"/>
    <x v="2"/>
    <x v="1301"/>
    <x v="0"/>
    <s v="Oct"/>
  </r>
  <r>
    <s v="84-20250129-99485"/>
    <x v="6"/>
    <x v="1262"/>
    <x v="1201"/>
    <x v="28"/>
    <x v="15"/>
    <x v="1288"/>
    <x v="7"/>
    <n v="1285.54"/>
    <n v="1"/>
    <x v="7"/>
    <n v="1285.54"/>
    <n v="1246.97"/>
    <n v="38.569999999999936"/>
    <x v="2"/>
    <x v="1302"/>
    <x v="1"/>
    <s v="Jan"/>
  </r>
  <r>
    <s v="ACE-20250729-36360"/>
    <x v="4"/>
    <x v="1263"/>
    <x v="1202"/>
    <x v="19"/>
    <x v="8"/>
    <x v="1289"/>
    <x v="14"/>
    <n v="3484.11"/>
    <n v="1"/>
    <x v="3"/>
    <n v="3484.11"/>
    <n v="3484.11"/>
    <n v="0"/>
    <x v="2"/>
    <x v="1303"/>
    <x v="1"/>
    <s v="Jul"/>
  </r>
  <r>
    <s v="LOW-20250707-11868"/>
    <x v="1"/>
    <x v="1264"/>
    <x v="1203"/>
    <x v="10"/>
    <x v="18"/>
    <x v="60"/>
    <x v="0"/>
    <n v="683.09"/>
    <n v="15"/>
    <x v="1"/>
    <n v="10246.35"/>
    <n v="8709.4"/>
    <n v="1536.9500000000007"/>
    <x v="6"/>
    <x v="1304"/>
    <x v="1"/>
    <s v="Jul"/>
  </r>
  <r>
    <s v="DO-20250113-77680"/>
    <x v="0"/>
    <x v="1265"/>
    <x v="1204"/>
    <x v="59"/>
    <x v="6"/>
    <x v="1290"/>
    <x v="2"/>
    <n v="1923.99"/>
    <n v="12"/>
    <x v="5"/>
    <n v="23087.88"/>
    <n v="20779.09"/>
    <n v="2308.7900000000009"/>
    <x v="3"/>
    <x v="1305"/>
    <x v="1"/>
    <s v="Jan"/>
  </r>
  <r>
    <s v="WAL-20240728-99914"/>
    <x v="10"/>
    <x v="1266"/>
    <x v="1205"/>
    <x v="52"/>
    <x v="16"/>
    <x v="1291"/>
    <x v="13"/>
    <n v="2986.38"/>
    <n v="6"/>
    <x v="3"/>
    <n v="17918.28"/>
    <n v="17918.28"/>
    <n v="0"/>
    <x v="5"/>
    <x v="1306"/>
    <x v="0"/>
    <s v="Jul"/>
  </r>
  <r>
    <s v="FLO-20250426-90051"/>
    <x v="7"/>
    <x v="1267"/>
    <x v="1206"/>
    <x v="56"/>
    <x v="5"/>
    <x v="1292"/>
    <x v="12"/>
    <n v="745.93"/>
    <n v="3"/>
    <x v="5"/>
    <n v="2237.79"/>
    <n v="2014.01"/>
    <n v="223.77999999999997"/>
    <x v="4"/>
    <x v="1307"/>
    <x v="1"/>
    <s v="Apr"/>
  </r>
  <r>
    <s v="MEN-20240818-77886"/>
    <x v="5"/>
    <x v="1268"/>
    <x v="1207"/>
    <x v="10"/>
    <x v="12"/>
    <x v="1293"/>
    <x v="3"/>
    <n v="1021.91"/>
    <n v="4"/>
    <x v="3"/>
    <n v="4087.64"/>
    <n v="4087.64"/>
    <n v="0"/>
    <x v="3"/>
    <x v="1308"/>
    <x v="0"/>
    <s v="Aug"/>
  </r>
  <r>
    <s v="FLO-20250525-53648"/>
    <x v="7"/>
    <x v="1269"/>
    <x v="1208"/>
    <x v="54"/>
    <x v="19"/>
    <x v="1294"/>
    <x v="0"/>
    <n v="217.89"/>
    <n v="12"/>
    <x v="3"/>
    <n v="2614.6799999999998"/>
    <n v="2614.6799999999998"/>
    <n v="0"/>
    <x v="5"/>
    <x v="1309"/>
    <x v="1"/>
    <s v="May"/>
  </r>
  <r>
    <s v="THE-20240726-56096"/>
    <x v="9"/>
    <x v="1270"/>
    <x v="1209"/>
    <x v="42"/>
    <x v="7"/>
    <x v="1295"/>
    <x v="9"/>
    <n v="311.88"/>
    <n v="3"/>
    <x v="0"/>
    <n v="935.64"/>
    <n v="888.86"/>
    <n v="46.779999999999973"/>
    <x v="5"/>
    <x v="1310"/>
    <x v="0"/>
    <s v="Jul"/>
  </r>
  <r>
    <s v="COS-20240825-20267"/>
    <x v="8"/>
    <x v="1271"/>
    <x v="723"/>
    <x v="42"/>
    <x v="15"/>
    <x v="1296"/>
    <x v="17"/>
    <n v="2092.19"/>
    <n v="20"/>
    <x v="6"/>
    <n v="41843.800000000003"/>
    <n v="33475.040000000001"/>
    <n v="8368.760000000002"/>
    <x v="2"/>
    <x v="1311"/>
    <x v="0"/>
    <s v="Aug"/>
  </r>
  <r>
    <s v="THE-20240713-53052"/>
    <x v="9"/>
    <x v="1272"/>
    <x v="1210"/>
    <x v="39"/>
    <x v="10"/>
    <x v="1297"/>
    <x v="19"/>
    <n v="1.34"/>
    <n v="342"/>
    <x v="1"/>
    <n v="458.28"/>
    <n v="389.54"/>
    <n v="68.739999999999952"/>
    <x v="3"/>
    <x v="1312"/>
    <x v="0"/>
    <s v="Jul"/>
  </r>
  <r>
    <s v="84-20250117-69190"/>
    <x v="6"/>
    <x v="1273"/>
    <x v="1211"/>
    <x v="54"/>
    <x v="15"/>
    <x v="1298"/>
    <x v="6"/>
    <n v="341.44"/>
    <n v="12"/>
    <x v="3"/>
    <n v="4097.28"/>
    <n v="4097.28"/>
    <n v="0"/>
    <x v="4"/>
    <x v="1313"/>
    <x v="1"/>
    <s v="Jan"/>
  </r>
  <r>
    <s v="84-20250227-18498"/>
    <x v="6"/>
    <x v="1274"/>
    <x v="1212"/>
    <x v="24"/>
    <x v="2"/>
    <x v="1299"/>
    <x v="10"/>
    <n v="2777.38"/>
    <n v="1"/>
    <x v="3"/>
    <n v="2777.38"/>
    <n v="2777.38"/>
    <n v="0"/>
    <x v="1"/>
    <x v="1314"/>
    <x v="1"/>
    <s v="Feb"/>
  </r>
  <r>
    <s v="WAL-20250609-47845"/>
    <x v="10"/>
    <x v="1275"/>
    <x v="1213"/>
    <x v="4"/>
    <x v="18"/>
    <x v="1300"/>
    <x v="19"/>
    <n v="229.62"/>
    <n v="12"/>
    <x v="3"/>
    <n v="2755.44"/>
    <n v="2755.44"/>
    <n v="0"/>
    <x v="0"/>
    <x v="1315"/>
    <x v="1"/>
    <s v="Jun"/>
  </r>
  <r>
    <s v="WAL-20241005-90089"/>
    <x v="10"/>
    <x v="1276"/>
    <x v="1214"/>
    <x v="23"/>
    <x v="9"/>
    <x v="1301"/>
    <x v="0"/>
    <n v="851.29"/>
    <n v="8"/>
    <x v="7"/>
    <n v="6810.32"/>
    <n v="6606.01"/>
    <n v="204.30999999999949"/>
    <x v="1"/>
    <x v="1316"/>
    <x v="0"/>
    <s v="Oct"/>
  </r>
  <r>
    <s v="ACE-20250227-25646"/>
    <x v="4"/>
    <x v="1277"/>
    <x v="934"/>
    <x v="7"/>
    <x v="12"/>
    <x v="1302"/>
    <x v="8"/>
    <n v="1077.95"/>
    <n v="25"/>
    <x v="1"/>
    <n v="26948.75"/>
    <n v="22906.44"/>
    <n v="4042.3100000000013"/>
    <x v="2"/>
    <x v="1317"/>
    <x v="1"/>
    <s v="Feb"/>
  </r>
  <r>
    <s v="WAL-20240910-37009"/>
    <x v="10"/>
    <x v="1278"/>
    <x v="1215"/>
    <x v="55"/>
    <x v="3"/>
    <x v="1303"/>
    <x v="4"/>
    <n v="73.150000000000006"/>
    <n v="25"/>
    <x v="6"/>
    <n v="1828.75"/>
    <n v="1463"/>
    <n v="365.75"/>
    <x v="1"/>
    <x v="1318"/>
    <x v="0"/>
    <s v="Sep"/>
  </r>
  <r>
    <s v="DO-20240429-73125"/>
    <x v="0"/>
    <x v="1279"/>
    <x v="1216"/>
    <x v="41"/>
    <x v="1"/>
    <x v="1304"/>
    <x v="19"/>
    <n v="401.19"/>
    <n v="5"/>
    <x v="0"/>
    <n v="2005.95"/>
    <n v="1905.65"/>
    <n v="100.29999999999995"/>
    <x v="0"/>
    <x v="1319"/>
    <x v="0"/>
    <s v="Apr"/>
  </r>
  <r>
    <s v="HAR-20241103-57585"/>
    <x v="2"/>
    <x v="1280"/>
    <x v="1217"/>
    <x v="27"/>
    <x v="5"/>
    <x v="1305"/>
    <x v="1"/>
    <n v="441.65"/>
    <n v="8"/>
    <x v="13"/>
    <n v="3533.2"/>
    <n v="3073.88"/>
    <n v="459.31999999999971"/>
    <x v="7"/>
    <x v="1320"/>
    <x v="0"/>
    <s v="Nov"/>
  </r>
  <r>
    <s v="WAL-20240707-20497"/>
    <x v="10"/>
    <x v="1281"/>
    <x v="1218"/>
    <x v="49"/>
    <x v="12"/>
    <x v="1306"/>
    <x v="1"/>
    <n v="347.55"/>
    <n v="5"/>
    <x v="3"/>
    <n v="1737.75"/>
    <n v="1737.75"/>
    <n v="0"/>
    <x v="4"/>
    <x v="1321"/>
    <x v="0"/>
    <s v="Jul"/>
  </r>
  <r>
    <s v="HAR-20241024-75372"/>
    <x v="2"/>
    <x v="1282"/>
    <x v="1219"/>
    <x v="53"/>
    <x v="2"/>
    <x v="1307"/>
    <x v="13"/>
    <n v="238.74"/>
    <n v="4"/>
    <x v="0"/>
    <n v="954.96"/>
    <n v="907.21"/>
    <n v="47.75"/>
    <x v="3"/>
    <x v="1322"/>
    <x v="0"/>
    <s v="Oct"/>
  </r>
  <r>
    <s v="MEN-20250324-57666"/>
    <x v="5"/>
    <x v="1283"/>
    <x v="1220"/>
    <x v="32"/>
    <x v="10"/>
    <x v="1308"/>
    <x v="13"/>
    <n v="666.68"/>
    <n v="60"/>
    <x v="2"/>
    <n v="40000.800000000003"/>
    <n v="30000.6"/>
    <n v="10000.200000000004"/>
    <x v="7"/>
    <x v="1323"/>
    <x v="1"/>
    <s v="Mar"/>
  </r>
  <r>
    <s v="THE-20250727-48231"/>
    <x v="9"/>
    <x v="1284"/>
    <x v="1221"/>
    <x v="1"/>
    <x v="6"/>
    <x v="1309"/>
    <x v="8"/>
    <n v="1025.9000000000001"/>
    <n v="8"/>
    <x v="3"/>
    <n v="8207.2000000000007"/>
    <n v="8207.2000000000007"/>
    <n v="0"/>
    <x v="1"/>
    <x v="1324"/>
    <x v="1"/>
    <s v="Jul"/>
  </r>
  <r>
    <s v="FLO-20240714-78033"/>
    <x v="7"/>
    <x v="1285"/>
    <x v="1222"/>
    <x v="4"/>
    <x v="15"/>
    <x v="1310"/>
    <x v="6"/>
    <n v="375.19"/>
    <n v="8"/>
    <x v="0"/>
    <n v="3001.52"/>
    <n v="2851.44"/>
    <n v="150.07999999999993"/>
    <x v="7"/>
    <x v="1325"/>
    <x v="0"/>
    <s v="Jul"/>
  </r>
  <r>
    <s v="DO-20250405-75628"/>
    <x v="0"/>
    <x v="1286"/>
    <x v="1223"/>
    <x v="59"/>
    <x v="11"/>
    <x v="1311"/>
    <x v="16"/>
    <n v="248.63"/>
    <n v="10"/>
    <x v="3"/>
    <n v="2486.3000000000002"/>
    <n v="2486.3000000000002"/>
    <n v="0"/>
    <x v="0"/>
    <x v="1326"/>
    <x v="1"/>
    <s v="Apr"/>
  </r>
  <r>
    <s v="DO-20241115-37464"/>
    <x v="0"/>
    <x v="1287"/>
    <x v="1224"/>
    <x v="13"/>
    <x v="5"/>
    <x v="1312"/>
    <x v="2"/>
    <n v="363.5"/>
    <n v="8"/>
    <x v="0"/>
    <n v="2908"/>
    <n v="2762.6"/>
    <n v="145.40000000000009"/>
    <x v="1"/>
    <x v="1327"/>
    <x v="0"/>
    <s v="Nov"/>
  </r>
  <r>
    <s v="WAL-20240501-90914"/>
    <x v="10"/>
    <x v="1288"/>
    <x v="1225"/>
    <x v="53"/>
    <x v="3"/>
    <x v="1313"/>
    <x v="8"/>
    <n v="309.83"/>
    <n v="20"/>
    <x v="3"/>
    <n v="6196.6"/>
    <n v="6196.6"/>
    <n v="0"/>
    <x v="7"/>
    <x v="1328"/>
    <x v="0"/>
    <s v="May"/>
  </r>
  <r>
    <s v="ACE-20241015-73746"/>
    <x v="4"/>
    <x v="1289"/>
    <x v="1226"/>
    <x v="11"/>
    <x v="17"/>
    <x v="1314"/>
    <x v="9"/>
    <n v="2438.94"/>
    <n v="4"/>
    <x v="3"/>
    <n v="9755.76"/>
    <n v="9755.76"/>
    <n v="0"/>
    <x v="3"/>
    <x v="1329"/>
    <x v="0"/>
    <s v="Oct"/>
  </r>
  <r>
    <s v="FLO-20250412-58630"/>
    <x v="7"/>
    <x v="1290"/>
    <x v="290"/>
    <x v="28"/>
    <x v="8"/>
    <x v="1315"/>
    <x v="15"/>
    <n v="634.46"/>
    <n v="100"/>
    <x v="2"/>
    <n v="63446"/>
    <n v="47584.5"/>
    <n v="15861.5"/>
    <x v="4"/>
    <x v="1330"/>
    <x v="1"/>
    <s v="Apr"/>
  </r>
  <r>
    <s v="MEN-20241109-50569"/>
    <x v="5"/>
    <x v="1291"/>
    <x v="1227"/>
    <x v="7"/>
    <x v="2"/>
    <x v="1316"/>
    <x v="10"/>
    <n v="443.65"/>
    <n v="60"/>
    <x v="1"/>
    <n v="26619"/>
    <n v="22626.15"/>
    <n v="3992.8499999999985"/>
    <x v="5"/>
    <x v="1331"/>
    <x v="0"/>
    <s v="Nov"/>
  </r>
  <r>
    <s v="84-20240902-70611"/>
    <x v="6"/>
    <x v="1292"/>
    <x v="1228"/>
    <x v="14"/>
    <x v="15"/>
    <x v="1317"/>
    <x v="10"/>
    <n v="138.33000000000001"/>
    <n v="5"/>
    <x v="3"/>
    <n v="691.65"/>
    <n v="691.65"/>
    <n v="0"/>
    <x v="5"/>
    <x v="1332"/>
    <x v="0"/>
    <s v="Sep"/>
  </r>
  <r>
    <s v="COS-20250105-83289"/>
    <x v="8"/>
    <x v="1293"/>
    <x v="1229"/>
    <x v="26"/>
    <x v="0"/>
    <x v="1318"/>
    <x v="13"/>
    <n v="307.11"/>
    <n v="4"/>
    <x v="3"/>
    <n v="1228.44"/>
    <n v="1228.44"/>
    <n v="0"/>
    <x v="1"/>
    <x v="1333"/>
    <x v="1"/>
    <s v="Jan"/>
  </r>
  <r>
    <s v="WAL-20250630-67910"/>
    <x v="10"/>
    <x v="1294"/>
    <x v="1230"/>
    <x v="17"/>
    <x v="13"/>
    <x v="1319"/>
    <x v="5"/>
    <n v="100.89"/>
    <n v="100"/>
    <x v="4"/>
    <n v="10089"/>
    <n v="8272.98"/>
    <n v="1816.0200000000004"/>
    <x v="6"/>
    <x v="1334"/>
    <x v="1"/>
    <s v="Jun"/>
  </r>
  <r>
    <s v="DO-20241017-90135"/>
    <x v="0"/>
    <x v="1295"/>
    <x v="1231"/>
    <x v="5"/>
    <x v="8"/>
    <x v="1320"/>
    <x v="5"/>
    <n v="447.8"/>
    <n v="5"/>
    <x v="3"/>
    <n v="2239"/>
    <n v="2239"/>
    <n v="0"/>
    <x v="6"/>
    <x v="1335"/>
    <x v="0"/>
    <s v="Oct"/>
  </r>
  <r>
    <s v="HAR-20241114-18662"/>
    <x v="2"/>
    <x v="1296"/>
    <x v="1232"/>
    <x v="16"/>
    <x v="7"/>
    <x v="1321"/>
    <x v="5"/>
    <n v="102.21"/>
    <n v="5"/>
    <x v="3"/>
    <n v="511.05"/>
    <n v="511.05"/>
    <n v="0"/>
    <x v="3"/>
    <x v="1336"/>
    <x v="0"/>
    <s v="Nov"/>
  </r>
  <r>
    <s v="MEN-20250311-44520"/>
    <x v="5"/>
    <x v="1297"/>
    <x v="1233"/>
    <x v="3"/>
    <x v="2"/>
    <x v="1322"/>
    <x v="2"/>
    <n v="493.57"/>
    <n v="20"/>
    <x v="10"/>
    <n v="9871.4"/>
    <n v="8193.26"/>
    <n v="1678.1399999999994"/>
    <x v="0"/>
    <x v="1337"/>
    <x v="1"/>
    <s v="Mar"/>
  </r>
  <r>
    <s v="WAL-20250301-26930"/>
    <x v="10"/>
    <x v="1298"/>
    <x v="1234"/>
    <x v="38"/>
    <x v="11"/>
    <x v="1323"/>
    <x v="9"/>
    <n v="161.69"/>
    <n v="2"/>
    <x v="3"/>
    <n v="323.38"/>
    <n v="323.38"/>
    <n v="0"/>
    <x v="3"/>
    <x v="1338"/>
    <x v="1"/>
    <s v="Mar"/>
  </r>
  <r>
    <s v="FLO-20250725-21404"/>
    <x v="7"/>
    <x v="1299"/>
    <x v="1235"/>
    <x v="24"/>
    <x v="0"/>
    <x v="1324"/>
    <x v="1"/>
    <n v="1.87"/>
    <n v="261"/>
    <x v="6"/>
    <n v="488.07"/>
    <n v="390.46"/>
    <n v="97.610000000000014"/>
    <x v="5"/>
    <x v="1339"/>
    <x v="1"/>
    <s v="Jul"/>
  </r>
  <r>
    <s v="CON-20250713-47923"/>
    <x v="3"/>
    <x v="1300"/>
    <x v="1236"/>
    <x v="34"/>
    <x v="5"/>
    <x v="1325"/>
    <x v="6"/>
    <n v="458.52"/>
    <n v="25"/>
    <x v="1"/>
    <n v="11463"/>
    <n v="9743.5499999999993"/>
    <n v="1719.4500000000007"/>
    <x v="7"/>
    <x v="1340"/>
    <x v="1"/>
    <s v="Jul"/>
  </r>
  <r>
    <s v="FLO-20250127-98331"/>
    <x v="7"/>
    <x v="1301"/>
    <x v="1237"/>
    <x v="16"/>
    <x v="1"/>
    <x v="1326"/>
    <x v="15"/>
    <n v="10.33"/>
    <n v="1"/>
    <x v="3"/>
    <n v="10.33"/>
    <n v="10.33"/>
    <n v="0"/>
    <x v="2"/>
    <x v="1341"/>
    <x v="1"/>
    <s v="Jan"/>
  </r>
  <r>
    <s v="DO-20241102-79301"/>
    <x v="0"/>
    <x v="1302"/>
    <x v="1238"/>
    <x v="4"/>
    <x v="15"/>
    <x v="1327"/>
    <x v="15"/>
    <n v="2.67"/>
    <n v="266"/>
    <x v="3"/>
    <n v="710.22"/>
    <n v="710.22"/>
    <n v="0"/>
    <x v="4"/>
    <x v="1342"/>
    <x v="0"/>
    <s v="Nov"/>
  </r>
  <r>
    <s v="THE-20240513-99610"/>
    <x v="9"/>
    <x v="1303"/>
    <x v="1239"/>
    <x v="33"/>
    <x v="5"/>
    <x v="1328"/>
    <x v="6"/>
    <n v="800.18"/>
    <n v="8"/>
    <x v="0"/>
    <n v="6401.44"/>
    <n v="6081.37"/>
    <n v="320.06999999999971"/>
    <x v="1"/>
    <x v="1343"/>
    <x v="0"/>
    <s v="May"/>
  </r>
  <r>
    <s v="DO-20240711-68479"/>
    <x v="0"/>
    <x v="1304"/>
    <x v="1240"/>
    <x v="5"/>
    <x v="16"/>
    <x v="1329"/>
    <x v="1"/>
    <n v="481.5"/>
    <n v="6"/>
    <x v="5"/>
    <n v="2889"/>
    <n v="2600.1"/>
    <n v="288.90000000000009"/>
    <x v="7"/>
    <x v="1344"/>
    <x v="0"/>
    <s v="Jul"/>
  </r>
  <r>
    <s v="WAL-20250413-84197"/>
    <x v="10"/>
    <x v="1305"/>
    <x v="1241"/>
    <x v="34"/>
    <x v="8"/>
    <x v="1330"/>
    <x v="12"/>
    <n v="238.81"/>
    <n v="25"/>
    <x v="4"/>
    <n v="5970.25"/>
    <n v="4895.6099999999997"/>
    <n v="1074.6400000000003"/>
    <x v="0"/>
    <x v="1345"/>
    <x v="1"/>
    <s v="Apr"/>
  </r>
  <r>
    <s v="HAR-20241122-28442"/>
    <x v="2"/>
    <x v="1306"/>
    <x v="1242"/>
    <x v="16"/>
    <x v="4"/>
    <x v="1331"/>
    <x v="8"/>
    <n v="15.46"/>
    <n v="30"/>
    <x v="1"/>
    <n v="463.8"/>
    <n v="394.23"/>
    <n v="69.569999999999993"/>
    <x v="0"/>
    <x v="1346"/>
    <x v="0"/>
    <s v="Nov"/>
  </r>
  <r>
    <s v="CON-20250729-57950"/>
    <x v="3"/>
    <x v="1307"/>
    <x v="1243"/>
    <x v="35"/>
    <x v="13"/>
    <x v="1332"/>
    <x v="11"/>
    <n v="47.63"/>
    <n v="4"/>
    <x v="3"/>
    <n v="190.52"/>
    <n v="190.52"/>
    <n v="0"/>
    <x v="6"/>
    <x v="1347"/>
    <x v="1"/>
    <s v="Jul"/>
  </r>
  <r>
    <s v="ACE-20240424-34533"/>
    <x v="4"/>
    <x v="1308"/>
    <x v="1099"/>
    <x v="5"/>
    <x v="15"/>
    <x v="1333"/>
    <x v="4"/>
    <n v="910.54"/>
    <n v="30"/>
    <x v="5"/>
    <n v="27316.2"/>
    <n v="24584.58"/>
    <n v="2731.619999999999"/>
    <x v="4"/>
    <x v="1348"/>
    <x v="0"/>
    <s v="Apr"/>
  </r>
  <r>
    <s v="THE-20240322-63949"/>
    <x v="9"/>
    <x v="1309"/>
    <x v="1244"/>
    <x v="11"/>
    <x v="2"/>
    <x v="1334"/>
    <x v="7"/>
    <n v="896.59"/>
    <n v="100"/>
    <x v="1"/>
    <n v="89659"/>
    <n v="76210.149999999994"/>
    <n v="13448.850000000006"/>
    <x v="3"/>
    <x v="1349"/>
    <x v="0"/>
    <s v="Mar"/>
  </r>
  <r>
    <s v="WAL-20250726-36901"/>
    <x v="10"/>
    <x v="1310"/>
    <x v="1245"/>
    <x v="30"/>
    <x v="19"/>
    <x v="1335"/>
    <x v="11"/>
    <n v="957.76"/>
    <n v="6"/>
    <x v="5"/>
    <n v="5746.56"/>
    <n v="5171.8999999999996"/>
    <n v="574.66000000000076"/>
    <x v="2"/>
    <x v="1350"/>
    <x v="1"/>
    <s v="Jul"/>
  </r>
  <r>
    <s v="FLO-20250407-77648"/>
    <x v="7"/>
    <x v="1311"/>
    <x v="1246"/>
    <x v="14"/>
    <x v="20"/>
    <x v="1336"/>
    <x v="4"/>
    <n v="817.19"/>
    <n v="6"/>
    <x v="3"/>
    <n v="4903.1400000000003"/>
    <n v="4903.1400000000003"/>
    <n v="0"/>
    <x v="0"/>
    <x v="1351"/>
    <x v="1"/>
    <s v="Apr"/>
  </r>
  <r>
    <s v="LOW-20250618-50326"/>
    <x v="1"/>
    <x v="1312"/>
    <x v="1247"/>
    <x v="39"/>
    <x v="19"/>
    <x v="1337"/>
    <x v="19"/>
    <n v="714.23"/>
    <n v="6"/>
    <x v="0"/>
    <n v="4285.38"/>
    <n v="4071.11"/>
    <n v="214.26999999999998"/>
    <x v="6"/>
    <x v="1352"/>
    <x v="1"/>
    <s v="Jun"/>
  </r>
  <r>
    <s v="84-20241126-30014"/>
    <x v="6"/>
    <x v="1313"/>
    <x v="1248"/>
    <x v="46"/>
    <x v="12"/>
    <x v="1338"/>
    <x v="3"/>
    <n v="1536.06"/>
    <n v="6"/>
    <x v="3"/>
    <n v="9216.36"/>
    <n v="9216.36"/>
    <n v="0"/>
    <x v="4"/>
    <x v="1353"/>
    <x v="0"/>
    <s v="Nov"/>
  </r>
  <r>
    <s v="WAL-20241107-82399"/>
    <x v="10"/>
    <x v="1314"/>
    <x v="1249"/>
    <x v="17"/>
    <x v="11"/>
    <x v="1339"/>
    <x v="21"/>
    <n v="452.59"/>
    <n v="8"/>
    <x v="3"/>
    <n v="3620.72"/>
    <n v="3620.72"/>
    <n v="0"/>
    <x v="0"/>
    <x v="1354"/>
    <x v="0"/>
    <s v="Nov"/>
  </r>
  <r>
    <s v="DO-20250630-44231"/>
    <x v="0"/>
    <x v="1315"/>
    <x v="1250"/>
    <x v="1"/>
    <x v="16"/>
    <x v="1340"/>
    <x v="13"/>
    <n v="7.21"/>
    <n v="4"/>
    <x v="3"/>
    <n v="28.84"/>
    <n v="28.84"/>
    <n v="0"/>
    <x v="3"/>
    <x v="1355"/>
    <x v="1"/>
    <s v="Jun"/>
  </r>
  <r>
    <s v="THE-20250424-50930"/>
    <x v="9"/>
    <x v="1316"/>
    <x v="1251"/>
    <x v="16"/>
    <x v="1"/>
    <x v="1341"/>
    <x v="21"/>
    <n v="2081.89"/>
    <n v="15"/>
    <x v="3"/>
    <n v="31228.35"/>
    <n v="31228.35"/>
    <n v="0"/>
    <x v="5"/>
    <x v="1356"/>
    <x v="1"/>
    <s v="Apr"/>
  </r>
  <r>
    <s v="COS-20240926-76854"/>
    <x v="8"/>
    <x v="1317"/>
    <x v="1252"/>
    <x v="23"/>
    <x v="20"/>
    <x v="1342"/>
    <x v="15"/>
    <n v="82.14"/>
    <n v="30"/>
    <x v="6"/>
    <n v="2464.1999999999998"/>
    <n v="1971.36"/>
    <n v="492.83999999999992"/>
    <x v="4"/>
    <x v="1357"/>
    <x v="0"/>
    <s v="Sep"/>
  </r>
  <r>
    <s v="DO-20241021-24045"/>
    <x v="0"/>
    <x v="1318"/>
    <x v="1253"/>
    <x v="44"/>
    <x v="7"/>
    <x v="1343"/>
    <x v="10"/>
    <n v="32.630000000000003"/>
    <n v="4"/>
    <x v="3"/>
    <n v="130.52000000000001"/>
    <n v="130.52000000000001"/>
    <n v="0"/>
    <x v="4"/>
    <x v="1358"/>
    <x v="0"/>
    <s v="Oct"/>
  </r>
  <r>
    <s v="THE-20250603-28656"/>
    <x v="9"/>
    <x v="1319"/>
    <x v="1254"/>
    <x v="20"/>
    <x v="3"/>
    <x v="1344"/>
    <x v="8"/>
    <n v="272.33"/>
    <n v="8"/>
    <x v="1"/>
    <n v="2178.64"/>
    <n v="1851.84"/>
    <n v="326.79999999999995"/>
    <x v="5"/>
    <x v="1359"/>
    <x v="1"/>
    <s v="Jun"/>
  </r>
  <r>
    <s v="THE-20250107-28172"/>
    <x v="9"/>
    <x v="1320"/>
    <x v="1255"/>
    <x v="50"/>
    <x v="1"/>
    <x v="1345"/>
    <x v="17"/>
    <n v="863.64"/>
    <n v="20"/>
    <x v="6"/>
    <n v="17272.8"/>
    <n v="13818.24"/>
    <n v="3454.5599999999995"/>
    <x v="5"/>
    <x v="1360"/>
    <x v="1"/>
    <s v="Jan"/>
  </r>
  <r>
    <s v="DO-20241107-64572"/>
    <x v="0"/>
    <x v="1321"/>
    <x v="1256"/>
    <x v="12"/>
    <x v="4"/>
    <x v="1346"/>
    <x v="4"/>
    <n v="435.16"/>
    <n v="1"/>
    <x v="5"/>
    <n v="435.16"/>
    <n v="391.64"/>
    <n v="43.520000000000039"/>
    <x v="5"/>
    <x v="1361"/>
    <x v="0"/>
    <s v="Nov"/>
  </r>
  <r>
    <s v="LOW-20250609-50589"/>
    <x v="1"/>
    <x v="1322"/>
    <x v="1257"/>
    <x v="44"/>
    <x v="4"/>
    <x v="1347"/>
    <x v="6"/>
    <n v="562.21"/>
    <n v="20"/>
    <x v="1"/>
    <n v="11244.2"/>
    <n v="9557.57"/>
    <n v="1686.630000000001"/>
    <x v="4"/>
    <x v="1362"/>
    <x v="1"/>
    <s v="Jun"/>
  </r>
  <r>
    <s v="WAL-20241011-99908"/>
    <x v="10"/>
    <x v="1323"/>
    <x v="1258"/>
    <x v="24"/>
    <x v="1"/>
    <x v="1348"/>
    <x v="21"/>
    <n v="261.8"/>
    <n v="60"/>
    <x v="3"/>
    <n v="15708"/>
    <n v="15708"/>
    <n v="0"/>
    <x v="2"/>
    <x v="1363"/>
    <x v="0"/>
    <s v="Oct"/>
  </r>
  <r>
    <s v="THE-20240913-74118"/>
    <x v="9"/>
    <x v="1324"/>
    <x v="1259"/>
    <x v="57"/>
    <x v="13"/>
    <x v="1349"/>
    <x v="8"/>
    <n v="332.34"/>
    <n v="15"/>
    <x v="3"/>
    <n v="4985.1000000000004"/>
    <n v="4985.1000000000004"/>
    <n v="0"/>
    <x v="0"/>
    <x v="1364"/>
    <x v="0"/>
    <s v="Sep"/>
  </r>
  <r>
    <s v="84-20250225-80579"/>
    <x v="6"/>
    <x v="1325"/>
    <x v="1260"/>
    <x v="44"/>
    <x v="12"/>
    <x v="1350"/>
    <x v="2"/>
    <n v="192.69"/>
    <n v="4"/>
    <x v="3"/>
    <n v="770.76"/>
    <n v="770.76"/>
    <n v="0"/>
    <x v="4"/>
    <x v="1365"/>
    <x v="1"/>
    <s v="Feb"/>
  </r>
  <r>
    <s v="HAR-20250104-49735"/>
    <x v="2"/>
    <x v="1326"/>
    <x v="1261"/>
    <x v="15"/>
    <x v="2"/>
    <x v="1351"/>
    <x v="3"/>
    <n v="1199.31"/>
    <n v="5"/>
    <x v="9"/>
    <n v="5996.55"/>
    <n v="5876.62"/>
    <n v="119.93000000000029"/>
    <x v="4"/>
    <x v="1366"/>
    <x v="1"/>
    <s v="Jan"/>
  </r>
  <r>
    <s v="WAL-20250520-52514"/>
    <x v="10"/>
    <x v="1327"/>
    <x v="1262"/>
    <x v="32"/>
    <x v="2"/>
    <x v="1352"/>
    <x v="13"/>
    <n v="3.03"/>
    <n v="236"/>
    <x v="3"/>
    <n v="715.08"/>
    <n v="715.08"/>
    <n v="0"/>
    <x v="5"/>
    <x v="1367"/>
    <x v="1"/>
    <s v="May"/>
  </r>
  <r>
    <s v="LOW-20250217-13682"/>
    <x v="1"/>
    <x v="1328"/>
    <x v="1263"/>
    <x v="59"/>
    <x v="2"/>
    <x v="1353"/>
    <x v="5"/>
    <n v="412.9"/>
    <n v="20"/>
    <x v="0"/>
    <n v="8258"/>
    <n v="7845.1"/>
    <n v="412.89999999999964"/>
    <x v="7"/>
    <x v="1368"/>
    <x v="1"/>
    <s v="Feb"/>
  </r>
  <r>
    <s v="FLO-20241221-66344"/>
    <x v="7"/>
    <x v="1329"/>
    <x v="1264"/>
    <x v="6"/>
    <x v="0"/>
    <x v="1354"/>
    <x v="8"/>
    <n v="0.81"/>
    <n v="202"/>
    <x v="1"/>
    <n v="163.62"/>
    <n v="139.08000000000001"/>
    <n v="24.539999999999992"/>
    <x v="5"/>
    <x v="1369"/>
    <x v="0"/>
    <s v="Dec"/>
  </r>
  <r>
    <s v="COS-20250707-67131"/>
    <x v="8"/>
    <x v="1330"/>
    <x v="1265"/>
    <x v="54"/>
    <x v="2"/>
    <x v="1355"/>
    <x v="15"/>
    <n v="1057.6400000000001"/>
    <n v="12"/>
    <x v="3"/>
    <n v="12691.68"/>
    <n v="12691.68"/>
    <n v="0"/>
    <x v="4"/>
    <x v="1370"/>
    <x v="1"/>
    <s v="Jul"/>
  </r>
  <r>
    <s v="LOW-20250207-17879"/>
    <x v="1"/>
    <x v="1331"/>
    <x v="1266"/>
    <x v="37"/>
    <x v="16"/>
    <x v="1356"/>
    <x v="3"/>
    <n v="292.93"/>
    <n v="8"/>
    <x v="5"/>
    <n v="2343.44"/>
    <n v="2109.1"/>
    <n v="234.34000000000015"/>
    <x v="0"/>
    <x v="1371"/>
    <x v="1"/>
    <s v="Feb"/>
  </r>
  <r>
    <s v="LOW-20240604-15498"/>
    <x v="1"/>
    <x v="1332"/>
    <x v="1267"/>
    <x v="0"/>
    <x v="7"/>
    <x v="1357"/>
    <x v="3"/>
    <n v="164.67"/>
    <n v="2"/>
    <x v="7"/>
    <n v="329.34"/>
    <n v="319.45999999999998"/>
    <n v="9.8799999999999955"/>
    <x v="1"/>
    <x v="1372"/>
    <x v="0"/>
    <s v="Jun"/>
  </r>
  <r>
    <s v="DO-20250327-71520"/>
    <x v="0"/>
    <x v="1333"/>
    <x v="1268"/>
    <x v="56"/>
    <x v="0"/>
    <x v="1358"/>
    <x v="1"/>
    <n v="348.03"/>
    <n v="1"/>
    <x v="3"/>
    <n v="348.03"/>
    <n v="348.03"/>
    <n v="0"/>
    <x v="3"/>
    <x v="1373"/>
    <x v="1"/>
    <s v="Mar"/>
  </r>
  <r>
    <s v="84-20241122-84035"/>
    <x v="6"/>
    <x v="1334"/>
    <x v="1269"/>
    <x v="24"/>
    <x v="1"/>
    <x v="1359"/>
    <x v="9"/>
    <n v="1186.3599999999999"/>
    <n v="50"/>
    <x v="2"/>
    <n v="59318"/>
    <n v="44488.5"/>
    <n v="14829.5"/>
    <x v="4"/>
    <x v="1374"/>
    <x v="0"/>
    <s v="Nov"/>
  </r>
  <r>
    <s v="DO-20240318-91649"/>
    <x v="0"/>
    <x v="1335"/>
    <x v="1270"/>
    <x v="26"/>
    <x v="14"/>
    <x v="1360"/>
    <x v="6"/>
    <n v="53.48"/>
    <n v="6"/>
    <x v="12"/>
    <n v="320.88"/>
    <n v="282.37"/>
    <n v="38.509999999999991"/>
    <x v="1"/>
    <x v="1375"/>
    <x v="0"/>
    <s v="Mar"/>
  </r>
  <r>
    <s v="FLO-20250331-14149"/>
    <x v="7"/>
    <x v="1336"/>
    <x v="1271"/>
    <x v="49"/>
    <x v="1"/>
    <x v="1361"/>
    <x v="11"/>
    <n v="121.16"/>
    <n v="60"/>
    <x v="2"/>
    <n v="7269.6"/>
    <n v="5452.2"/>
    <n v="1817.4000000000005"/>
    <x v="7"/>
    <x v="1376"/>
    <x v="1"/>
    <s v="Mar"/>
  </r>
  <r>
    <s v="FLO-20240706-53076"/>
    <x v="7"/>
    <x v="1337"/>
    <x v="1272"/>
    <x v="25"/>
    <x v="1"/>
    <x v="1362"/>
    <x v="1"/>
    <n v="772.21"/>
    <n v="20"/>
    <x v="3"/>
    <n v="15444.2"/>
    <n v="15444.2"/>
    <n v="0"/>
    <x v="0"/>
    <x v="1377"/>
    <x v="0"/>
    <s v="Jul"/>
  </r>
  <r>
    <s v="84-20240819-76165"/>
    <x v="6"/>
    <x v="1338"/>
    <x v="1273"/>
    <x v="21"/>
    <x v="18"/>
    <x v="1363"/>
    <x v="3"/>
    <n v="638.09"/>
    <n v="10"/>
    <x v="5"/>
    <n v="6380.9"/>
    <n v="5742.81"/>
    <n v="638.08999999999924"/>
    <x v="5"/>
    <x v="1378"/>
    <x v="0"/>
    <s v="Aug"/>
  </r>
  <r>
    <s v="ACE-20241003-37442"/>
    <x v="4"/>
    <x v="1339"/>
    <x v="1274"/>
    <x v="31"/>
    <x v="9"/>
    <x v="1364"/>
    <x v="19"/>
    <n v="1250.3"/>
    <n v="15"/>
    <x v="5"/>
    <n v="18754.5"/>
    <n v="16879.05"/>
    <n v="1875.4500000000007"/>
    <x v="5"/>
    <x v="1379"/>
    <x v="0"/>
    <s v="Oct"/>
  </r>
  <r>
    <s v="WAL-20240907-93535"/>
    <x v="10"/>
    <x v="1340"/>
    <x v="1275"/>
    <x v="19"/>
    <x v="7"/>
    <x v="1365"/>
    <x v="9"/>
    <n v="165.8"/>
    <n v="1"/>
    <x v="3"/>
    <n v="165.8"/>
    <n v="165.8"/>
    <n v="0"/>
    <x v="4"/>
    <x v="1380"/>
    <x v="0"/>
    <s v="Sep"/>
  </r>
  <r>
    <s v="CON-20250404-84291"/>
    <x v="3"/>
    <x v="1341"/>
    <x v="761"/>
    <x v="46"/>
    <x v="6"/>
    <x v="1366"/>
    <x v="8"/>
    <n v="1176.49"/>
    <n v="2"/>
    <x v="3"/>
    <n v="2352.98"/>
    <n v="2352.98"/>
    <n v="0"/>
    <x v="7"/>
    <x v="1381"/>
    <x v="1"/>
    <s v="Apr"/>
  </r>
  <r>
    <s v="84-20240519-37390"/>
    <x v="6"/>
    <x v="1342"/>
    <x v="1276"/>
    <x v="12"/>
    <x v="0"/>
    <x v="1367"/>
    <x v="15"/>
    <n v="2.5"/>
    <n v="177"/>
    <x v="1"/>
    <n v="442.5"/>
    <n v="376.12"/>
    <n v="66.38"/>
    <x v="1"/>
    <x v="1382"/>
    <x v="0"/>
    <s v="May"/>
  </r>
  <r>
    <s v="COS-20250202-54222"/>
    <x v="8"/>
    <x v="1343"/>
    <x v="504"/>
    <x v="15"/>
    <x v="5"/>
    <x v="1368"/>
    <x v="17"/>
    <n v="692.1"/>
    <n v="10"/>
    <x v="3"/>
    <n v="6921"/>
    <n v="6921"/>
    <n v="0"/>
    <x v="1"/>
    <x v="1383"/>
    <x v="1"/>
    <s v="Feb"/>
  </r>
  <r>
    <s v="CON-20250619-13344"/>
    <x v="3"/>
    <x v="1344"/>
    <x v="1277"/>
    <x v="22"/>
    <x v="19"/>
    <x v="1369"/>
    <x v="20"/>
    <n v="284.49"/>
    <n v="5"/>
    <x v="0"/>
    <n v="1422.45"/>
    <n v="1351.33"/>
    <n v="71.120000000000118"/>
    <x v="3"/>
    <x v="1384"/>
    <x v="1"/>
    <s v="Jun"/>
  </r>
  <r>
    <s v="COS-20250210-39426"/>
    <x v="8"/>
    <x v="1345"/>
    <x v="1278"/>
    <x v="15"/>
    <x v="2"/>
    <x v="1370"/>
    <x v="21"/>
    <n v="68.27"/>
    <n v="15"/>
    <x v="5"/>
    <n v="1024.05"/>
    <n v="921.64"/>
    <n v="102.40999999999997"/>
    <x v="0"/>
    <x v="1385"/>
    <x v="1"/>
    <s v="Feb"/>
  </r>
  <r>
    <s v="WAL-20240927-74512"/>
    <x v="10"/>
    <x v="1346"/>
    <x v="1279"/>
    <x v="34"/>
    <x v="3"/>
    <x v="1371"/>
    <x v="20"/>
    <n v="76.22"/>
    <n v="75"/>
    <x v="3"/>
    <n v="5716.5"/>
    <n v="5716.5"/>
    <n v="0"/>
    <x v="3"/>
    <x v="1386"/>
    <x v="0"/>
    <s v="Sep"/>
  </r>
  <r>
    <s v="CON-20240630-95769"/>
    <x v="3"/>
    <x v="1347"/>
    <x v="1280"/>
    <x v="53"/>
    <x v="18"/>
    <x v="1372"/>
    <x v="14"/>
    <n v="351.63"/>
    <n v="12"/>
    <x v="1"/>
    <n v="4219.5600000000004"/>
    <n v="3586.63"/>
    <n v="632.93000000000029"/>
    <x v="5"/>
    <x v="1387"/>
    <x v="0"/>
    <s v="Jun"/>
  </r>
  <r>
    <s v="HAR-20250429-98047"/>
    <x v="2"/>
    <x v="1348"/>
    <x v="1281"/>
    <x v="49"/>
    <x v="5"/>
    <x v="1373"/>
    <x v="2"/>
    <n v="3331.62"/>
    <n v="30"/>
    <x v="1"/>
    <n v="99948.6"/>
    <n v="84956.31"/>
    <n v="14992.290000000008"/>
    <x v="1"/>
    <x v="1388"/>
    <x v="1"/>
    <s v="Apr"/>
  </r>
  <r>
    <s v="COS-20240417-80939"/>
    <x v="8"/>
    <x v="1349"/>
    <x v="1282"/>
    <x v="10"/>
    <x v="6"/>
    <x v="1374"/>
    <x v="9"/>
    <n v="407.93"/>
    <n v="3"/>
    <x v="0"/>
    <n v="1223.79"/>
    <n v="1162.5999999999999"/>
    <n v="61.190000000000055"/>
    <x v="3"/>
    <x v="1389"/>
    <x v="0"/>
    <s v="Apr"/>
  </r>
  <r>
    <s v="DO-20240711-96265"/>
    <x v="0"/>
    <x v="1350"/>
    <x v="1283"/>
    <x v="40"/>
    <x v="5"/>
    <x v="1375"/>
    <x v="20"/>
    <n v="398.97"/>
    <n v="15"/>
    <x v="0"/>
    <n v="5984.55"/>
    <n v="5685.32"/>
    <n v="299.23000000000047"/>
    <x v="7"/>
    <x v="1390"/>
    <x v="0"/>
    <s v="Jul"/>
  </r>
  <r>
    <s v="HAR-20240605-25172"/>
    <x v="2"/>
    <x v="1351"/>
    <x v="407"/>
    <x v="26"/>
    <x v="5"/>
    <x v="1376"/>
    <x v="12"/>
    <n v="130.47999999999999"/>
    <n v="20"/>
    <x v="0"/>
    <n v="2609.6"/>
    <n v="2479.12"/>
    <n v="130.48000000000002"/>
    <x v="2"/>
    <x v="1391"/>
    <x v="0"/>
    <s v="Jun"/>
  </r>
  <r>
    <s v="LOW-20250325-73954"/>
    <x v="1"/>
    <x v="1352"/>
    <x v="1284"/>
    <x v="41"/>
    <x v="4"/>
    <x v="1377"/>
    <x v="3"/>
    <n v="870.95"/>
    <n v="4"/>
    <x v="0"/>
    <n v="3483.8"/>
    <n v="3309.61"/>
    <n v="174.19000000000005"/>
    <x v="2"/>
    <x v="1392"/>
    <x v="1"/>
    <s v="Mar"/>
  </r>
  <r>
    <s v="FLO-20240908-24769"/>
    <x v="7"/>
    <x v="1353"/>
    <x v="1285"/>
    <x v="43"/>
    <x v="1"/>
    <x v="1378"/>
    <x v="0"/>
    <n v="133.19"/>
    <n v="1"/>
    <x v="7"/>
    <n v="133.19"/>
    <n v="129.19"/>
    <n v="4"/>
    <x v="0"/>
    <x v="1393"/>
    <x v="0"/>
    <s v="Sep"/>
  </r>
  <r>
    <s v="THE-20250620-91643"/>
    <x v="9"/>
    <x v="1354"/>
    <x v="1286"/>
    <x v="25"/>
    <x v="20"/>
    <x v="1379"/>
    <x v="3"/>
    <n v="619.73"/>
    <n v="8"/>
    <x v="3"/>
    <n v="4957.84"/>
    <n v="4957.84"/>
    <n v="0"/>
    <x v="1"/>
    <x v="1394"/>
    <x v="1"/>
    <s v="Jun"/>
  </r>
  <r>
    <s v="LOW-20240812-66348"/>
    <x v="1"/>
    <x v="1355"/>
    <x v="1287"/>
    <x v="43"/>
    <x v="17"/>
    <x v="1380"/>
    <x v="5"/>
    <n v="832.85"/>
    <n v="10"/>
    <x v="3"/>
    <n v="8328.5"/>
    <n v="8328.5"/>
    <n v="0"/>
    <x v="1"/>
    <x v="1395"/>
    <x v="0"/>
    <s v="Aug"/>
  </r>
  <r>
    <s v="THE-20240804-71112"/>
    <x v="9"/>
    <x v="1356"/>
    <x v="1201"/>
    <x v="27"/>
    <x v="17"/>
    <x v="1381"/>
    <x v="4"/>
    <n v="1.25"/>
    <n v="377"/>
    <x v="1"/>
    <n v="471.25"/>
    <n v="400.56"/>
    <n v="70.69"/>
    <x v="2"/>
    <x v="1396"/>
    <x v="0"/>
    <s v="Aug"/>
  </r>
  <r>
    <s v="COS-20240927-57740"/>
    <x v="8"/>
    <x v="1357"/>
    <x v="1288"/>
    <x v="51"/>
    <x v="4"/>
    <x v="1382"/>
    <x v="18"/>
    <n v="284.51"/>
    <n v="2"/>
    <x v="3"/>
    <n v="569.02"/>
    <n v="569.02"/>
    <n v="0"/>
    <x v="4"/>
    <x v="1397"/>
    <x v="0"/>
    <s v="Sep"/>
  </r>
  <r>
    <s v="WAL-20241213-51851"/>
    <x v="10"/>
    <x v="1358"/>
    <x v="1289"/>
    <x v="17"/>
    <x v="20"/>
    <x v="1383"/>
    <x v="12"/>
    <n v="49.13"/>
    <n v="12"/>
    <x v="3"/>
    <n v="589.55999999999995"/>
    <n v="589.55999999999995"/>
    <n v="0"/>
    <x v="5"/>
    <x v="1398"/>
    <x v="0"/>
    <s v="Dec"/>
  </r>
  <r>
    <s v="LOW-20250121-20556"/>
    <x v="1"/>
    <x v="1359"/>
    <x v="1290"/>
    <x v="5"/>
    <x v="13"/>
    <x v="1384"/>
    <x v="21"/>
    <n v="2589.0300000000002"/>
    <n v="10"/>
    <x v="5"/>
    <n v="25890.3"/>
    <n v="23301.27"/>
    <n v="2589.0299999999988"/>
    <x v="3"/>
    <x v="1399"/>
    <x v="1"/>
    <s v="Jan"/>
  </r>
  <r>
    <s v="84-20250406-75089"/>
    <x v="6"/>
    <x v="1360"/>
    <x v="1291"/>
    <x v="48"/>
    <x v="5"/>
    <x v="1385"/>
    <x v="10"/>
    <n v="135.47999999999999"/>
    <n v="30"/>
    <x v="0"/>
    <n v="4064.4"/>
    <n v="3861.18"/>
    <n v="203.22000000000025"/>
    <x v="0"/>
    <x v="1400"/>
    <x v="1"/>
    <s v="Apr"/>
  </r>
  <r>
    <s v="ACE-20241209-69389"/>
    <x v="4"/>
    <x v="1361"/>
    <x v="1292"/>
    <x v="11"/>
    <x v="6"/>
    <x v="1386"/>
    <x v="4"/>
    <n v="567.48"/>
    <n v="3"/>
    <x v="3"/>
    <n v="1702.44"/>
    <n v="1702.44"/>
    <n v="0"/>
    <x v="7"/>
    <x v="1401"/>
    <x v="0"/>
    <s v="Dec"/>
  </r>
  <r>
    <s v="ACE-20250707-44663"/>
    <x v="4"/>
    <x v="1362"/>
    <x v="1293"/>
    <x v="53"/>
    <x v="19"/>
    <x v="1387"/>
    <x v="15"/>
    <n v="1026.29"/>
    <n v="5"/>
    <x v="3"/>
    <n v="5131.45"/>
    <n v="5131.45"/>
    <n v="0"/>
    <x v="6"/>
    <x v="1402"/>
    <x v="1"/>
    <s v="Jul"/>
  </r>
  <r>
    <s v="WAL-20250302-78270"/>
    <x v="10"/>
    <x v="1363"/>
    <x v="1294"/>
    <x v="15"/>
    <x v="1"/>
    <x v="1388"/>
    <x v="2"/>
    <n v="726.28"/>
    <n v="15"/>
    <x v="13"/>
    <n v="10894.2"/>
    <n v="9477.9500000000007"/>
    <n v="1416.25"/>
    <x v="6"/>
    <x v="1403"/>
    <x v="1"/>
    <s v="Mar"/>
  </r>
  <r>
    <s v="MEN-20241107-88553"/>
    <x v="5"/>
    <x v="1364"/>
    <x v="1295"/>
    <x v="43"/>
    <x v="9"/>
    <x v="1389"/>
    <x v="21"/>
    <n v="748.24"/>
    <n v="5"/>
    <x v="0"/>
    <n v="3741.2"/>
    <n v="3554.14"/>
    <n v="187.05999999999995"/>
    <x v="0"/>
    <x v="1404"/>
    <x v="0"/>
    <s v="Nov"/>
  </r>
  <r>
    <s v="WAL-20240819-70046"/>
    <x v="10"/>
    <x v="1365"/>
    <x v="1296"/>
    <x v="28"/>
    <x v="9"/>
    <x v="1390"/>
    <x v="8"/>
    <n v="63.22"/>
    <n v="2"/>
    <x v="3"/>
    <n v="126.44"/>
    <n v="126.44"/>
    <n v="0"/>
    <x v="2"/>
    <x v="1405"/>
    <x v="0"/>
    <s v="Aug"/>
  </r>
  <r>
    <s v="ACE-20241223-37141"/>
    <x v="4"/>
    <x v="1366"/>
    <x v="1297"/>
    <x v="22"/>
    <x v="15"/>
    <x v="1391"/>
    <x v="5"/>
    <n v="130.34"/>
    <n v="15"/>
    <x v="3"/>
    <n v="1955.1"/>
    <n v="1955.1"/>
    <n v="0"/>
    <x v="6"/>
    <x v="1406"/>
    <x v="0"/>
    <s v="Dec"/>
  </r>
  <r>
    <s v="COS-20240819-52591"/>
    <x v="8"/>
    <x v="1367"/>
    <x v="1298"/>
    <x v="13"/>
    <x v="8"/>
    <x v="1392"/>
    <x v="2"/>
    <n v="2803.94"/>
    <n v="6"/>
    <x v="0"/>
    <n v="16823.64"/>
    <n v="15982.46"/>
    <n v="841.18000000000029"/>
    <x v="0"/>
    <x v="1407"/>
    <x v="0"/>
    <s v="Aug"/>
  </r>
  <r>
    <s v="COS-20240627-49610"/>
    <x v="8"/>
    <x v="1368"/>
    <x v="1299"/>
    <x v="47"/>
    <x v="17"/>
    <x v="1393"/>
    <x v="14"/>
    <n v="237.2"/>
    <n v="10"/>
    <x v="10"/>
    <n v="2372"/>
    <n v="1968.76"/>
    <n v="403.24"/>
    <x v="6"/>
    <x v="1408"/>
    <x v="0"/>
    <s v="Jun"/>
  </r>
  <r>
    <s v="84-20250727-37101"/>
    <x v="6"/>
    <x v="1369"/>
    <x v="1300"/>
    <x v="12"/>
    <x v="5"/>
    <x v="1394"/>
    <x v="9"/>
    <n v="168.9"/>
    <n v="12"/>
    <x v="3"/>
    <n v="2026.8"/>
    <n v="2026.8"/>
    <n v="0"/>
    <x v="4"/>
    <x v="1409"/>
    <x v="1"/>
    <s v="Jul"/>
  </r>
  <r>
    <s v="THE-20240310-43295"/>
    <x v="9"/>
    <x v="1370"/>
    <x v="719"/>
    <x v="24"/>
    <x v="11"/>
    <x v="1395"/>
    <x v="13"/>
    <n v="211.09"/>
    <n v="1"/>
    <x v="9"/>
    <n v="211.09"/>
    <n v="206.87"/>
    <n v="4.2199999999999989"/>
    <x v="1"/>
    <x v="1410"/>
    <x v="0"/>
    <s v="Mar"/>
  </r>
  <r>
    <s v="MEN-20250524-77362"/>
    <x v="5"/>
    <x v="1371"/>
    <x v="1301"/>
    <x v="57"/>
    <x v="16"/>
    <x v="1396"/>
    <x v="18"/>
    <n v="288.38"/>
    <n v="5"/>
    <x v="0"/>
    <n v="1441.9"/>
    <n v="1369.81"/>
    <n v="72.090000000000146"/>
    <x v="4"/>
    <x v="1411"/>
    <x v="1"/>
    <s v="May"/>
  </r>
  <r>
    <s v="84-20250303-31478"/>
    <x v="6"/>
    <x v="1372"/>
    <x v="1302"/>
    <x v="48"/>
    <x v="12"/>
    <x v="1397"/>
    <x v="12"/>
    <n v="61.7"/>
    <n v="4"/>
    <x v="3"/>
    <n v="246.8"/>
    <n v="246.8"/>
    <n v="0"/>
    <x v="4"/>
    <x v="1412"/>
    <x v="1"/>
    <s v="Mar"/>
  </r>
  <r>
    <s v="CON-20250223-77169"/>
    <x v="3"/>
    <x v="1373"/>
    <x v="1303"/>
    <x v="43"/>
    <x v="8"/>
    <x v="1398"/>
    <x v="10"/>
    <n v="206.34"/>
    <n v="1"/>
    <x v="0"/>
    <n v="206.34"/>
    <n v="196.02"/>
    <n v="10.319999999999993"/>
    <x v="1"/>
    <x v="1413"/>
    <x v="1"/>
    <s v="Feb"/>
  </r>
  <r>
    <s v="MEN-20240215-11262"/>
    <x v="5"/>
    <x v="1374"/>
    <x v="1304"/>
    <x v="4"/>
    <x v="7"/>
    <x v="1399"/>
    <x v="20"/>
    <n v="4302.2299999999996"/>
    <n v="12"/>
    <x v="5"/>
    <n v="51626.76"/>
    <n v="46464.08"/>
    <n v="5162.68"/>
    <x v="0"/>
    <x v="1414"/>
    <x v="0"/>
    <s v="Feb"/>
  </r>
  <r>
    <s v="FLO-20241003-60392"/>
    <x v="7"/>
    <x v="1375"/>
    <x v="1305"/>
    <x v="37"/>
    <x v="0"/>
    <x v="1400"/>
    <x v="11"/>
    <n v="1036.46"/>
    <n v="5"/>
    <x v="1"/>
    <n v="5182.3"/>
    <n v="4404.95"/>
    <n v="777.35000000000036"/>
    <x v="1"/>
    <x v="1415"/>
    <x v="0"/>
    <s v="Oct"/>
  </r>
  <r>
    <s v="WAL-20240621-43826"/>
    <x v="10"/>
    <x v="1376"/>
    <x v="1306"/>
    <x v="59"/>
    <x v="10"/>
    <x v="1401"/>
    <x v="15"/>
    <n v="1081.1300000000001"/>
    <n v="3"/>
    <x v="3"/>
    <n v="3243.39"/>
    <n v="3243.39"/>
    <n v="0"/>
    <x v="5"/>
    <x v="1416"/>
    <x v="0"/>
    <s v="Jun"/>
  </r>
  <r>
    <s v="FLO-20240606-87069"/>
    <x v="11"/>
    <x v="1377"/>
    <x v="1307"/>
    <x v="41"/>
    <x v="6"/>
    <x v="1402"/>
    <x v="0"/>
    <n v="217.14"/>
    <n v="3"/>
    <x v="0"/>
    <n v="651.41999999999996"/>
    <n v="618.85"/>
    <n v="32.569999999999936"/>
    <x v="1"/>
    <x v="1417"/>
    <x v="0"/>
    <s v="Jun"/>
  </r>
  <r>
    <s v="CON-20250518-82106"/>
    <x v="3"/>
    <x v="1378"/>
    <x v="1308"/>
    <x v="40"/>
    <x v="15"/>
    <x v="1403"/>
    <x v="18"/>
    <n v="2.96"/>
    <n v="103"/>
    <x v="3"/>
    <n v="304.88"/>
    <n v="304.88"/>
    <n v="0"/>
    <x v="7"/>
    <x v="1418"/>
    <x v="1"/>
    <s v="May"/>
  </r>
  <r>
    <s v="ACE-20240513-62825"/>
    <x v="4"/>
    <x v="1379"/>
    <x v="1309"/>
    <x v="22"/>
    <x v="19"/>
    <x v="1404"/>
    <x v="17"/>
    <n v="1314.64"/>
    <n v="2"/>
    <x v="7"/>
    <n v="2629.28"/>
    <n v="2550.4"/>
    <n v="78.880000000000109"/>
    <x v="5"/>
    <x v="1419"/>
    <x v="0"/>
    <s v="May"/>
  </r>
  <r>
    <s v="THE-20250621-24065"/>
    <x v="9"/>
    <x v="1380"/>
    <x v="1310"/>
    <x v="28"/>
    <x v="3"/>
    <x v="1405"/>
    <x v="15"/>
    <n v="3238.48"/>
    <n v="6"/>
    <x v="3"/>
    <n v="19430.88"/>
    <n v="19430.88"/>
    <n v="0"/>
    <x v="6"/>
    <x v="1420"/>
    <x v="1"/>
    <s v="Jun"/>
  </r>
  <r>
    <s v="THE-20250514-97350"/>
    <x v="9"/>
    <x v="1381"/>
    <x v="1311"/>
    <x v="31"/>
    <x v="6"/>
    <x v="1406"/>
    <x v="2"/>
    <n v="143.54"/>
    <n v="15"/>
    <x v="3"/>
    <n v="2153.1"/>
    <n v="2153.1"/>
    <n v="0"/>
    <x v="3"/>
    <x v="1421"/>
    <x v="1"/>
    <s v="May"/>
  </r>
  <r>
    <s v="LOW-20241001-34105"/>
    <x v="1"/>
    <x v="1382"/>
    <x v="1312"/>
    <x v="49"/>
    <x v="6"/>
    <x v="1407"/>
    <x v="19"/>
    <n v="1861.84"/>
    <n v="10"/>
    <x v="5"/>
    <n v="18618.400000000001"/>
    <n v="16756.560000000001"/>
    <n v="1861.8400000000001"/>
    <x v="3"/>
    <x v="1422"/>
    <x v="0"/>
    <s v="Oct"/>
  </r>
  <r>
    <s v="HAR-20250618-45535"/>
    <x v="2"/>
    <x v="1383"/>
    <x v="1313"/>
    <x v="14"/>
    <x v="14"/>
    <x v="1408"/>
    <x v="12"/>
    <n v="321.92"/>
    <n v="3"/>
    <x v="3"/>
    <n v="965.76"/>
    <n v="965.76"/>
    <n v="0"/>
    <x v="5"/>
    <x v="1423"/>
    <x v="1"/>
    <s v="Jun"/>
  </r>
  <r>
    <s v="COS-20250424-28000"/>
    <x v="8"/>
    <x v="1384"/>
    <x v="1314"/>
    <x v="37"/>
    <x v="5"/>
    <x v="1409"/>
    <x v="12"/>
    <n v="185.06"/>
    <n v="2"/>
    <x v="3"/>
    <n v="370.12"/>
    <n v="370.12"/>
    <n v="0"/>
    <x v="1"/>
    <x v="1424"/>
    <x v="1"/>
    <s v="Apr"/>
  </r>
  <r>
    <s v="THE-20240518-25567"/>
    <x v="9"/>
    <x v="1385"/>
    <x v="1315"/>
    <x v="58"/>
    <x v="6"/>
    <x v="1410"/>
    <x v="14"/>
    <n v="123.89"/>
    <n v="10"/>
    <x v="0"/>
    <n v="1238.9000000000001"/>
    <n v="1176.95"/>
    <n v="61.950000000000045"/>
    <x v="0"/>
    <x v="1425"/>
    <x v="0"/>
    <s v="May"/>
  </r>
  <r>
    <s v="WAL-20250509-95269"/>
    <x v="10"/>
    <x v="1386"/>
    <x v="1316"/>
    <x v="33"/>
    <x v="1"/>
    <x v="1411"/>
    <x v="14"/>
    <n v="185.03"/>
    <n v="50"/>
    <x v="3"/>
    <n v="9251.5"/>
    <n v="9251.5"/>
    <n v="0"/>
    <x v="6"/>
    <x v="1426"/>
    <x v="1"/>
    <s v="May"/>
  </r>
  <r>
    <s v="WAL-20240320-75647"/>
    <x v="10"/>
    <x v="1387"/>
    <x v="1317"/>
    <x v="34"/>
    <x v="5"/>
    <x v="1412"/>
    <x v="19"/>
    <n v="124.73"/>
    <n v="4"/>
    <x v="3"/>
    <n v="498.92"/>
    <n v="498.92"/>
    <n v="0"/>
    <x v="3"/>
    <x v="1427"/>
    <x v="0"/>
    <s v="Mar"/>
  </r>
  <r>
    <s v="LOW-20250610-50573"/>
    <x v="1"/>
    <x v="1388"/>
    <x v="1318"/>
    <x v="11"/>
    <x v="13"/>
    <x v="1413"/>
    <x v="14"/>
    <n v="348.88"/>
    <n v="12"/>
    <x v="1"/>
    <n v="4186.5600000000004"/>
    <n v="3558.58"/>
    <n v="627.98000000000047"/>
    <x v="6"/>
    <x v="1428"/>
    <x v="1"/>
    <s v="Jun"/>
  </r>
  <r>
    <s v="DO-20241215-45153"/>
    <x v="0"/>
    <x v="1389"/>
    <x v="1319"/>
    <x v="50"/>
    <x v="6"/>
    <x v="1414"/>
    <x v="16"/>
    <n v="1190.6500000000001"/>
    <n v="5"/>
    <x v="3"/>
    <n v="5953.25"/>
    <n v="5953.25"/>
    <n v="0"/>
    <x v="3"/>
    <x v="1429"/>
    <x v="0"/>
    <s v="Dec"/>
  </r>
  <r>
    <s v="MEN-20250331-83227"/>
    <x v="5"/>
    <x v="1390"/>
    <x v="1052"/>
    <x v="25"/>
    <x v="0"/>
    <x v="1415"/>
    <x v="6"/>
    <n v="130.6"/>
    <n v="8"/>
    <x v="0"/>
    <n v="1044.8"/>
    <n v="992.56"/>
    <n v="52.240000000000009"/>
    <x v="3"/>
    <x v="1430"/>
    <x v="1"/>
    <s v="Mar"/>
  </r>
  <r>
    <s v="84-20240726-44971"/>
    <x v="6"/>
    <x v="1391"/>
    <x v="1320"/>
    <x v="49"/>
    <x v="3"/>
    <x v="1416"/>
    <x v="2"/>
    <n v="306.5"/>
    <n v="15"/>
    <x v="3"/>
    <n v="4597.5"/>
    <n v="4597.5"/>
    <n v="0"/>
    <x v="3"/>
    <x v="1431"/>
    <x v="0"/>
    <s v="Jul"/>
  </r>
  <r>
    <s v="THE-20240718-46892"/>
    <x v="11"/>
    <x v="1392"/>
    <x v="1321"/>
    <x v="28"/>
    <x v="2"/>
    <x v="1417"/>
    <x v="12"/>
    <n v="631.96"/>
    <n v="40"/>
    <x v="1"/>
    <n v="25278.400000000001"/>
    <n v="21486.639999999999"/>
    <n v="3791.760000000002"/>
    <x v="7"/>
    <x v="1432"/>
    <x v="0"/>
    <s v="Jul"/>
  </r>
  <r>
    <s v="LOW-20240924-59347"/>
    <x v="1"/>
    <x v="1393"/>
    <x v="1322"/>
    <x v="57"/>
    <x v="15"/>
    <x v="1418"/>
    <x v="10"/>
    <n v="2594.71"/>
    <n v="12"/>
    <x v="3"/>
    <n v="31136.52"/>
    <n v="31136.52"/>
    <n v="0"/>
    <x v="3"/>
    <x v="1433"/>
    <x v="0"/>
    <s v="Sep"/>
  </r>
  <r>
    <s v="COS-20240222-24584"/>
    <x v="8"/>
    <x v="1394"/>
    <x v="1323"/>
    <x v="16"/>
    <x v="10"/>
    <x v="1419"/>
    <x v="15"/>
    <n v="697.99"/>
    <n v="2"/>
    <x v="3"/>
    <n v="1395.98"/>
    <n v="1395.98"/>
    <n v="0"/>
    <x v="3"/>
    <x v="1434"/>
    <x v="0"/>
    <s v="Feb"/>
  </r>
  <r>
    <s v="CON-20240913-63472"/>
    <x v="3"/>
    <x v="1395"/>
    <x v="1324"/>
    <x v="33"/>
    <x v="10"/>
    <x v="1420"/>
    <x v="19"/>
    <n v="1058.31"/>
    <n v="5"/>
    <x v="7"/>
    <n v="5291.55"/>
    <n v="5132.8"/>
    <n v="158.75"/>
    <x v="4"/>
    <x v="1435"/>
    <x v="0"/>
    <s v="Sep"/>
  </r>
  <r>
    <s v="THE-20241222-35049"/>
    <x v="9"/>
    <x v="1396"/>
    <x v="1325"/>
    <x v="54"/>
    <x v="0"/>
    <x v="1421"/>
    <x v="2"/>
    <n v="518.55999999999995"/>
    <n v="1"/>
    <x v="3"/>
    <n v="518.55999999999995"/>
    <n v="518.55999999999995"/>
    <n v="0"/>
    <x v="3"/>
    <x v="1436"/>
    <x v="0"/>
    <s v="Dec"/>
  </r>
  <r>
    <s v="WAL-20240716-32736"/>
    <x v="10"/>
    <x v="1397"/>
    <x v="1326"/>
    <x v="4"/>
    <x v="0"/>
    <x v="1422"/>
    <x v="16"/>
    <n v="2633.3"/>
    <n v="25"/>
    <x v="1"/>
    <n v="65832.5"/>
    <n v="55957.62"/>
    <n v="9874.8799999999974"/>
    <x v="6"/>
    <x v="1437"/>
    <x v="0"/>
    <s v="Jul"/>
  </r>
  <r>
    <s v="WAL-20241005-51739"/>
    <x v="10"/>
    <x v="1398"/>
    <x v="1327"/>
    <x v="20"/>
    <x v="16"/>
    <x v="1423"/>
    <x v="20"/>
    <n v="4.3099999999999996"/>
    <n v="214"/>
    <x v="3"/>
    <n v="922.34"/>
    <n v="922.34"/>
    <n v="0"/>
    <x v="0"/>
    <x v="1438"/>
    <x v="0"/>
    <s v="Oct"/>
  </r>
  <r>
    <s v="LOW-20250522-89588"/>
    <x v="1"/>
    <x v="1399"/>
    <x v="1328"/>
    <x v="22"/>
    <x v="20"/>
    <x v="1424"/>
    <x v="0"/>
    <n v="193"/>
    <n v="8"/>
    <x v="0"/>
    <n v="1544"/>
    <n v="1466.8"/>
    <n v="77.200000000000045"/>
    <x v="6"/>
    <x v="1439"/>
    <x v="1"/>
    <s v="May"/>
  </r>
  <r>
    <s v="FLO-20250221-71788"/>
    <x v="7"/>
    <x v="1400"/>
    <x v="1329"/>
    <x v="38"/>
    <x v="4"/>
    <x v="1425"/>
    <x v="16"/>
    <n v="403.75"/>
    <n v="20"/>
    <x v="3"/>
    <n v="8075"/>
    <n v="8075"/>
    <n v="0"/>
    <x v="6"/>
    <x v="1440"/>
    <x v="1"/>
    <s v="Feb"/>
  </r>
  <r>
    <s v="COS-20240629-58941"/>
    <x v="8"/>
    <x v="1401"/>
    <x v="1330"/>
    <x v="53"/>
    <x v="7"/>
    <x v="1426"/>
    <x v="20"/>
    <n v="1564.32"/>
    <n v="8"/>
    <x v="5"/>
    <n v="12514.56"/>
    <n v="11263.1"/>
    <n v="1251.4599999999991"/>
    <x v="6"/>
    <x v="1441"/>
    <x v="0"/>
    <s v="Jun"/>
  </r>
  <r>
    <s v="DO-20241027-33591"/>
    <x v="0"/>
    <x v="1402"/>
    <x v="1331"/>
    <x v="17"/>
    <x v="3"/>
    <x v="1427"/>
    <x v="5"/>
    <n v="571.52"/>
    <n v="15"/>
    <x v="0"/>
    <n v="8572.7999999999993"/>
    <n v="8144.16"/>
    <n v="428.63999999999942"/>
    <x v="1"/>
    <x v="1442"/>
    <x v="0"/>
    <s v="Oct"/>
  </r>
  <r>
    <s v="MEN-20240427-48507"/>
    <x v="5"/>
    <x v="1403"/>
    <x v="1332"/>
    <x v="38"/>
    <x v="11"/>
    <x v="1428"/>
    <x v="8"/>
    <n v="1051.82"/>
    <n v="8"/>
    <x v="12"/>
    <n v="8414.56"/>
    <n v="7404.81"/>
    <n v="1009.7499999999991"/>
    <x v="4"/>
    <x v="1443"/>
    <x v="0"/>
    <s v="Apr"/>
  </r>
  <r>
    <s v="HAR-20241212-15342"/>
    <x v="2"/>
    <x v="1404"/>
    <x v="1333"/>
    <x v="0"/>
    <x v="14"/>
    <x v="1429"/>
    <x v="12"/>
    <n v="3961.58"/>
    <n v="3"/>
    <x v="3"/>
    <n v="11884.74"/>
    <n v="11884.74"/>
    <n v="0"/>
    <x v="2"/>
    <x v="1444"/>
    <x v="0"/>
    <s v="Dec"/>
  </r>
  <r>
    <s v="DO-20241023-89624"/>
    <x v="0"/>
    <x v="1405"/>
    <x v="1334"/>
    <x v="32"/>
    <x v="19"/>
    <x v="1430"/>
    <x v="5"/>
    <n v="3.56"/>
    <n v="373"/>
    <x v="18"/>
    <n v="1327.88"/>
    <n v="1022.47"/>
    <n v="305.41000000000008"/>
    <x v="2"/>
    <x v="1445"/>
    <x v="0"/>
    <s v="Oct"/>
  </r>
  <r>
    <s v="FLO-20250617-67302"/>
    <x v="7"/>
    <x v="1406"/>
    <x v="1"/>
    <x v="20"/>
    <x v="20"/>
    <x v="1431"/>
    <x v="3"/>
    <n v="446.76"/>
    <n v="2"/>
    <x v="0"/>
    <n v="893.52"/>
    <n v="848.84"/>
    <n v="44.67999999999995"/>
    <x v="1"/>
    <x v="1446"/>
    <x v="1"/>
    <s v="Jun"/>
  </r>
  <r>
    <s v="HAR-20250410-11851"/>
    <x v="2"/>
    <x v="1407"/>
    <x v="1335"/>
    <x v="57"/>
    <x v="19"/>
    <x v="1432"/>
    <x v="3"/>
    <n v="139.57"/>
    <n v="25"/>
    <x v="3"/>
    <n v="3489.25"/>
    <n v="3489.25"/>
    <n v="0"/>
    <x v="3"/>
    <x v="1447"/>
    <x v="1"/>
    <s v="Apr"/>
  </r>
  <r>
    <s v="DO-20240415-24505"/>
    <x v="0"/>
    <x v="1408"/>
    <x v="1336"/>
    <x v="17"/>
    <x v="20"/>
    <x v="1433"/>
    <x v="9"/>
    <n v="605.59"/>
    <n v="25"/>
    <x v="10"/>
    <n v="15139.75"/>
    <n v="12565.99"/>
    <n v="2573.7600000000002"/>
    <x v="1"/>
    <x v="1448"/>
    <x v="0"/>
    <s v="Apr"/>
  </r>
  <r>
    <s v="THE-20250418-32845"/>
    <x v="9"/>
    <x v="1409"/>
    <x v="1337"/>
    <x v="58"/>
    <x v="7"/>
    <x v="1434"/>
    <x v="16"/>
    <n v="343.5"/>
    <n v="25"/>
    <x v="3"/>
    <n v="8587.5"/>
    <n v="8587.5"/>
    <n v="0"/>
    <x v="0"/>
    <x v="1449"/>
    <x v="1"/>
    <s v="Apr"/>
  </r>
  <r>
    <s v="ACE-20250123-73894"/>
    <x v="4"/>
    <x v="1410"/>
    <x v="1338"/>
    <x v="30"/>
    <x v="10"/>
    <x v="1435"/>
    <x v="11"/>
    <n v="106.81"/>
    <n v="20"/>
    <x v="3"/>
    <n v="2136.1999999999998"/>
    <n v="2136.1999999999998"/>
    <n v="0"/>
    <x v="7"/>
    <x v="1450"/>
    <x v="1"/>
    <s v="Jan"/>
  </r>
  <r>
    <s v="COS-20250222-19791"/>
    <x v="8"/>
    <x v="1411"/>
    <x v="1339"/>
    <x v="58"/>
    <x v="10"/>
    <x v="1436"/>
    <x v="0"/>
    <n v="205.36"/>
    <n v="1"/>
    <x v="9"/>
    <n v="205.36"/>
    <n v="201.25"/>
    <n v="4.1100000000000136"/>
    <x v="6"/>
    <x v="1451"/>
    <x v="1"/>
    <s v="Feb"/>
  </r>
  <r>
    <s v="ACE-20241125-68666"/>
    <x v="4"/>
    <x v="1412"/>
    <x v="1340"/>
    <x v="55"/>
    <x v="16"/>
    <x v="1437"/>
    <x v="13"/>
    <n v="78.11"/>
    <n v="2"/>
    <x v="3"/>
    <n v="156.22"/>
    <n v="156.22"/>
    <n v="0"/>
    <x v="7"/>
    <x v="1452"/>
    <x v="0"/>
    <s v="Nov"/>
  </r>
  <r>
    <s v="CON-20240904-59377"/>
    <x v="3"/>
    <x v="1413"/>
    <x v="1341"/>
    <x v="0"/>
    <x v="9"/>
    <x v="1438"/>
    <x v="14"/>
    <n v="5.17"/>
    <n v="239"/>
    <x v="3"/>
    <n v="1235.6300000000001"/>
    <n v="1235.6300000000001"/>
    <n v="0"/>
    <x v="6"/>
    <x v="1453"/>
    <x v="0"/>
    <s v="Sep"/>
  </r>
  <r>
    <s v="THE-20250211-88774"/>
    <x v="9"/>
    <x v="1414"/>
    <x v="1342"/>
    <x v="56"/>
    <x v="7"/>
    <x v="60"/>
    <x v="13"/>
    <n v="987.15"/>
    <n v="2"/>
    <x v="9"/>
    <n v="1974.3"/>
    <n v="1934.81"/>
    <n v="39.490000000000009"/>
    <x v="7"/>
    <x v="1454"/>
    <x v="1"/>
    <s v="Feb"/>
  </r>
  <r>
    <s v="FLO-20250715-76756"/>
    <x v="7"/>
    <x v="1415"/>
    <x v="1343"/>
    <x v="55"/>
    <x v="19"/>
    <x v="1439"/>
    <x v="16"/>
    <n v="57.36"/>
    <n v="50"/>
    <x v="2"/>
    <n v="2868"/>
    <n v="2151"/>
    <n v="717"/>
    <x v="1"/>
    <x v="1455"/>
    <x v="1"/>
    <s v="Jul"/>
  </r>
  <r>
    <s v="THE-20240729-44406"/>
    <x v="9"/>
    <x v="1416"/>
    <x v="1344"/>
    <x v="37"/>
    <x v="17"/>
    <x v="1440"/>
    <x v="18"/>
    <n v="397.15"/>
    <n v="12"/>
    <x v="1"/>
    <n v="4765.8"/>
    <n v="4050.93"/>
    <n v="714.87000000000035"/>
    <x v="0"/>
    <x v="1456"/>
    <x v="0"/>
    <s v="Jul"/>
  </r>
  <r>
    <s v="84-20250706-25839"/>
    <x v="6"/>
    <x v="1417"/>
    <x v="743"/>
    <x v="47"/>
    <x v="3"/>
    <x v="1441"/>
    <x v="4"/>
    <n v="2290.86"/>
    <n v="10"/>
    <x v="0"/>
    <n v="22908.6"/>
    <n v="21763.17"/>
    <n v="1145.4300000000003"/>
    <x v="1"/>
    <x v="1457"/>
    <x v="1"/>
    <s v="Jul"/>
  </r>
  <r>
    <s v="DO-20250410-76310"/>
    <x v="0"/>
    <x v="1418"/>
    <x v="1345"/>
    <x v="26"/>
    <x v="0"/>
    <x v="1442"/>
    <x v="8"/>
    <n v="187.79"/>
    <n v="12"/>
    <x v="1"/>
    <n v="2253.48"/>
    <n v="1915.46"/>
    <n v="338.02"/>
    <x v="0"/>
    <x v="1458"/>
    <x v="1"/>
    <s v="Apr"/>
  </r>
  <r>
    <s v="HAR-20241205-72708"/>
    <x v="2"/>
    <x v="1419"/>
    <x v="1346"/>
    <x v="49"/>
    <x v="13"/>
    <x v="1443"/>
    <x v="3"/>
    <n v="266.83999999999997"/>
    <n v="25"/>
    <x v="3"/>
    <n v="6671"/>
    <n v="6671"/>
    <n v="0"/>
    <x v="2"/>
    <x v="1459"/>
    <x v="0"/>
    <s v="Dec"/>
  </r>
  <r>
    <s v="CON-20250214-42112"/>
    <x v="3"/>
    <x v="1420"/>
    <x v="1347"/>
    <x v="44"/>
    <x v="1"/>
    <x v="1444"/>
    <x v="9"/>
    <n v="360.14"/>
    <n v="1"/>
    <x v="3"/>
    <n v="360.14"/>
    <n v="360.14"/>
    <n v="0"/>
    <x v="7"/>
    <x v="1460"/>
    <x v="1"/>
    <s v="Feb"/>
  </r>
  <r>
    <s v="DO-20250518-40781"/>
    <x v="0"/>
    <x v="8"/>
    <x v="8"/>
    <x v="8"/>
    <x v="10"/>
    <x v="1445"/>
    <x v="0"/>
    <n v="1429.01"/>
    <n v="1"/>
    <x v="3"/>
    <n v="1429.01"/>
    <n v="1429.01"/>
    <n v="0"/>
    <x v="4"/>
    <x v="1461"/>
    <x v="1"/>
    <s v="May"/>
  </r>
  <r>
    <s v="THE-20250611-85276"/>
    <x v="9"/>
    <x v="1421"/>
    <x v="1348"/>
    <x v="38"/>
    <x v="20"/>
    <x v="1446"/>
    <x v="13"/>
    <n v="866.27"/>
    <n v="15"/>
    <x v="5"/>
    <n v="12994.05"/>
    <n v="11694.65"/>
    <n v="1299.3999999999996"/>
    <x v="2"/>
    <x v="1462"/>
    <x v="1"/>
    <s v="Jun"/>
  </r>
  <r>
    <s v="THE-20240820-26425"/>
    <x v="9"/>
    <x v="1422"/>
    <x v="1349"/>
    <x v="22"/>
    <x v="11"/>
    <x v="1447"/>
    <x v="11"/>
    <n v="445.94"/>
    <n v="8"/>
    <x v="0"/>
    <n v="3567.52"/>
    <n v="3389.14"/>
    <n v="178.38000000000011"/>
    <x v="7"/>
    <x v="1463"/>
    <x v="0"/>
    <s v="Aug"/>
  </r>
  <r>
    <s v="CON-20250318-21727"/>
    <x v="3"/>
    <x v="1423"/>
    <x v="1350"/>
    <x v="15"/>
    <x v="18"/>
    <x v="1448"/>
    <x v="10"/>
    <n v="1115.33"/>
    <n v="75"/>
    <x v="6"/>
    <n v="83649.75"/>
    <n v="66919.8"/>
    <n v="16729.949999999997"/>
    <x v="1"/>
    <x v="1464"/>
    <x v="1"/>
    <s v="Mar"/>
  </r>
  <r>
    <s v="CON-20240606-37054"/>
    <x v="3"/>
    <x v="1424"/>
    <x v="1351"/>
    <x v="7"/>
    <x v="19"/>
    <x v="1449"/>
    <x v="13"/>
    <n v="93.39"/>
    <n v="1"/>
    <x v="3"/>
    <n v="93.39"/>
    <n v="93.39"/>
    <n v="0"/>
    <x v="7"/>
    <x v="1465"/>
    <x v="0"/>
    <s v="Jun"/>
  </r>
  <r>
    <s v="COS-20241205-19758"/>
    <x v="8"/>
    <x v="1425"/>
    <x v="1352"/>
    <x v="43"/>
    <x v="11"/>
    <x v="1450"/>
    <x v="6"/>
    <n v="2577.42"/>
    <n v="60"/>
    <x v="6"/>
    <n v="154645.20000000001"/>
    <n v="123716.16"/>
    <n v="30929.040000000008"/>
    <x v="6"/>
    <x v="1466"/>
    <x v="0"/>
    <s v="Dec"/>
  </r>
  <r>
    <s v="WAL-20250713-96319"/>
    <x v="10"/>
    <x v="1426"/>
    <x v="1353"/>
    <x v="3"/>
    <x v="7"/>
    <x v="1451"/>
    <x v="6"/>
    <n v="103.98"/>
    <n v="3"/>
    <x v="0"/>
    <n v="311.94"/>
    <n v="296.33999999999997"/>
    <n v="15.600000000000023"/>
    <x v="6"/>
    <x v="1467"/>
    <x v="1"/>
    <s v="Jul"/>
  </r>
  <r>
    <s v="MEN-20241122-13462"/>
    <x v="5"/>
    <x v="1427"/>
    <x v="1354"/>
    <x v="13"/>
    <x v="4"/>
    <x v="1452"/>
    <x v="21"/>
    <n v="1343.67"/>
    <n v="2"/>
    <x v="0"/>
    <n v="2687.34"/>
    <n v="2552.9699999999998"/>
    <n v="134.37000000000035"/>
    <x v="6"/>
    <x v="1468"/>
    <x v="0"/>
    <s v="Nov"/>
  </r>
  <r>
    <s v="WAL-20250130-57657"/>
    <x v="10"/>
    <x v="1428"/>
    <x v="1355"/>
    <x v="58"/>
    <x v="8"/>
    <x v="1453"/>
    <x v="5"/>
    <n v="318.45999999999998"/>
    <n v="8"/>
    <x v="3"/>
    <n v="2547.6799999999998"/>
    <n v="2547.6799999999998"/>
    <n v="0"/>
    <x v="0"/>
    <x v="1469"/>
    <x v="1"/>
    <s v="Jan"/>
  </r>
  <r>
    <s v="ACE-20240526-13780"/>
    <x v="4"/>
    <x v="1429"/>
    <x v="1356"/>
    <x v="16"/>
    <x v="6"/>
    <x v="1454"/>
    <x v="13"/>
    <n v="1553.78"/>
    <n v="1"/>
    <x v="3"/>
    <n v="1553.78"/>
    <n v="1553.78"/>
    <n v="0"/>
    <x v="1"/>
    <x v="1470"/>
    <x v="0"/>
    <s v="May"/>
  </r>
  <r>
    <s v="CON-20250720-55687"/>
    <x v="3"/>
    <x v="1430"/>
    <x v="1357"/>
    <x v="4"/>
    <x v="8"/>
    <x v="1455"/>
    <x v="17"/>
    <n v="3204.3"/>
    <n v="12"/>
    <x v="0"/>
    <n v="38451.599999999999"/>
    <n v="36529.019999999997"/>
    <n v="1922.5800000000017"/>
    <x v="5"/>
    <x v="1471"/>
    <x v="1"/>
    <s v="Jul"/>
  </r>
  <r>
    <s v="THE-20250514-91174"/>
    <x v="9"/>
    <x v="1431"/>
    <x v="1358"/>
    <x v="0"/>
    <x v="9"/>
    <x v="1456"/>
    <x v="6"/>
    <n v="885.7"/>
    <n v="10"/>
    <x v="7"/>
    <n v="8857"/>
    <n v="8591.2900000000009"/>
    <n v="265.70999999999913"/>
    <x v="0"/>
    <x v="1472"/>
    <x v="1"/>
    <s v="May"/>
  </r>
  <r>
    <s v="84-20250525-28324"/>
    <x v="6"/>
    <x v="1432"/>
    <x v="1359"/>
    <x v="16"/>
    <x v="10"/>
    <x v="1457"/>
    <x v="11"/>
    <n v="9.3800000000000008"/>
    <n v="2"/>
    <x v="3"/>
    <n v="18.760000000000002"/>
    <n v="18.760000000000002"/>
    <n v="0"/>
    <x v="2"/>
    <x v="1473"/>
    <x v="1"/>
    <s v="May"/>
  </r>
  <r>
    <s v="84-20240705-78445"/>
    <x v="6"/>
    <x v="1433"/>
    <x v="508"/>
    <x v="53"/>
    <x v="0"/>
    <x v="1458"/>
    <x v="3"/>
    <n v="2867.12"/>
    <n v="20"/>
    <x v="19"/>
    <n v="57342.400000000001"/>
    <n v="37272.559999999998"/>
    <n v="20069.840000000004"/>
    <x v="0"/>
    <x v="1474"/>
    <x v="0"/>
    <s v="Jul"/>
  </r>
  <r>
    <s v="DO-20240809-23526"/>
    <x v="0"/>
    <x v="1434"/>
    <x v="1360"/>
    <x v="52"/>
    <x v="9"/>
    <x v="1459"/>
    <x v="20"/>
    <n v="124.74"/>
    <n v="6"/>
    <x v="5"/>
    <n v="748.44"/>
    <n v="673.6"/>
    <n v="74.840000000000032"/>
    <x v="3"/>
    <x v="1475"/>
    <x v="0"/>
    <s v="Aug"/>
  </r>
  <r>
    <s v="HAR-20240806-21998"/>
    <x v="2"/>
    <x v="1435"/>
    <x v="1361"/>
    <x v="57"/>
    <x v="11"/>
    <x v="1460"/>
    <x v="8"/>
    <n v="564.21"/>
    <n v="4"/>
    <x v="3"/>
    <n v="2256.84"/>
    <n v="2256.84"/>
    <n v="0"/>
    <x v="7"/>
    <x v="1476"/>
    <x v="0"/>
    <s v="Aug"/>
  </r>
  <r>
    <s v="ACE-20240606-37621"/>
    <x v="4"/>
    <x v="1436"/>
    <x v="1362"/>
    <x v="16"/>
    <x v="14"/>
    <x v="1461"/>
    <x v="17"/>
    <n v="2256.6999999999998"/>
    <n v="1"/>
    <x v="3"/>
    <n v="2256.6999999999998"/>
    <n v="2256.6999999999998"/>
    <n v="0"/>
    <x v="0"/>
    <x v="1477"/>
    <x v="0"/>
    <s v="Jun"/>
  </r>
  <r>
    <s v="HAR-20241004-25889"/>
    <x v="2"/>
    <x v="1437"/>
    <x v="1363"/>
    <x v="42"/>
    <x v="3"/>
    <x v="1462"/>
    <x v="13"/>
    <n v="347.44"/>
    <n v="2"/>
    <x v="9"/>
    <n v="694.88"/>
    <n v="680.98"/>
    <n v="13.899999999999977"/>
    <x v="5"/>
    <x v="1478"/>
    <x v="0"/>
    <s v="Oct"/>
  </r>
  <r>
    <s v="LOW-20241213-60347"/>
    <x v="1"/>
    <x v="1438"/>
    <x v="1364"/>
    <x v="44"/>
    <x v="14"/>
    <x v="1463"/>
    <x v="20"/>
    <n v="419.36"/>
    <n v="15"/>
    <x v="1"/>
    <n v="6290.4"/>
    <n v="5346.84"/>
    <n v="943.55999999999949"/>
    <x v="3"/>
    <x v="1479"/>
    <x v="0"/>
    <s v="Dec"/>
  </r>
  <r>
    <s v="WAL-20250722-77528"/>
    <x v="10"/>
    <x v="1439"/>
    <x v="376"/>
    <x v="53"/>
    <x v="17"/>
    <x v="1464"/>
    <x v="14"/>
    <n v="4.22"/>
    <n v="112"/>
    <x v="1"/>
    <n v="472.64"/>
    <n v="401.74"/>
    <n v="70.899999999999977"/>
    <x v="6"/>
    <x v="1480"/>
    <x v="1"/>
    <s v="Jul"/>
  </r>
  <r>
    <s v="COS-20250311-74499"/>
    <x v="11"/>
    <x v="1440"/>
    <x v="1123"/>
    <x v="19"/>
    <x v="7"/>
    <x v="1465"/>
    <x v="12"/>
    <n v="492.97"/>
    <n v="60"/>
    <x v="7"/>
    <n v="29578.2"/>
    <n v="28690.85"/>
    <n v="887.35000000000218"/>
    <x v="7"/>
    <x v="1481"/>
    <x v="1"/>
    <s v="Mar"/>
  </r>
  <r>
    <s v="DO-20241228-41631"/>
    <x v="0"/>
    <x v="1441"/>
    <x v="1365"/>
    <x v="41"/>
    <x v="12"/>
    <x v="1466"/>
    <x v="21"/>
    <n v="556.55999999999995"/>
    <n v="12"/>
    <x v="3"/>
    <n v="6678.72"/>
    <n v="6678.72"/>
    <n v="0"/>
    <x v="6"/>
    <x v="1482"/>
    <x v="0"/>
    <s v="Dec"/>
  </r>
  <r>
    <s v="HAR-20240902-42884"/>
    <x v="2"/>
    <x v="1442"/>
    <x v="1001"/>
    <x v="11"/>
    <x v="7"/>
    <x v="1467"/>
    <x v="14"/>
    <n v="7.73"/>
    <n v="5"/>
    <x v="3"/>
    <n v="38.65"/>
    <n v="38.65"/>
    <n v="0"/>
    <x v="3"/>
    <x v="1483"/>
    <x v="0"/>
    <s v="Sep"/>
  </r>
  <r>
    <s v="CON-20250705-41486"/>
    <x v="3"/>
    <x v="1443"/>
    <x v="1366"/>
    <x v="7"/>
    <x v="9"/>
    <x v="1468"/>
    <x v="5"/>
    <n v="18.760000000000002"/>
    <n v="2"/>
    <x v="3"/>
    <n v="37.520000000000003"/>
    <n v="37.520000000000003"/>
    <n v="0"/>
    <x v="6"/>
    <x v="1484"/>
    <x v="1"/>
    <s v="Jul"/>
  </r>
  <r>
    <s v="DO-20250409-73708"/>
    <x v="0"/>
    <x v="1444"/>
    <x v="1367"/>
    <x v="3"/>
    <x v="20"/>
    <x v="1469"/>
    <x v="16"/>
    <n v="236.69"/>
    <n v="4"/>
    <x v="5"/>
    <n v="946.76"/>
    <n v="852.08"/>
    <n v="94.67999999999995"/>
    <x v="0"/>
    <x v="1485"/>
    <x v="1"/>
    <s v="Apr"/>
  </r>
  <r>
    <s v="ACE-20250221-51454"/>
    <x v="4"/>
    <x v="1445"/>
    <x v="938"/>
    <x v="53"/>
    <x v="13"/>
    <x v="1470"/>
    <x v="1"/>
    <n v="680.74"/>
    <n v="20"/>
    <x v="5"/>
    <n v="13614.8"/>
    <n v="12253.32"/>
    <n v="1361.4799999999996"/>
    <x v="6"/>
    <x v="1486"/>
    <x v="1"/>
    <s v="Feb"/>
  </r>
  <r>
    <s v="MEN-20240607-87549"/>
    <x v="5"/>
    <x v="1446"/>
    <x v="1368"/>
    <x v="53"/>
    <x v="3"/>
    <x v="1471"/>
    <x v="8"/>
    <n v="546.27"/>
    <n v="20"/>
    <x v="6"/>
    <n v="10925.4"/>
    <n v="8740.32"/>
    <n v="2185.08"/>
    <x v="7"/>
    <x v="1487"/>
    <x v="0"/>
    <s v="Jun"/>
  </r>
  <r>
    <s v="MEN-20240223-23866"/>
    <x v="5"/>
    <x v="1447"/>
    <x v="1369"/>
    <x v="45"/>
    <x v="18"/>
    <x v="1472"/>
    <x v="3"/>
    <n v="25.7"/>
    <n v="1"/>
    <x v="3"/>
    <n v="25.7"/>
    <n v="25.7"/>
    <n v="0"/>
    <x v="7"/>
    <x v="1488"/>
    <x v="0"/>
    <s v="Feb"/>
  </r>
  <r>
    <s v="WAL-20240324-31999"/>
    <x v="10"/>
    <x v="1448"/>
    <x v="1370"/>
    <x v="11"/>
    <x v="0"/>
    <x v="1473"/>
    <x v="12"/>
    <n v="622.38"/>
    <n v="1"/>
    <x v="3"/>
    <n v="622.38"/>
    <n v="622.38"/>
    <n v="0"/>
    <x v="4"/>
    <x v="1489"/>
    <x v="0"/>
    <s v="Mar"/>
  </r>
  <r>
    <s v="DO-20240429-17285"/>
    <x v="0"/>
    <x v="8"/>
    <x v="8"/>
    <x v="8"/>
    <x v="8"/>
    <x v="1474"/>
    <x v="21"/>
    <n v="2262.37"/>
    <n v="1"/>
    <x v="3"/>
    <n v="2262.37"/>
    <n v="2262.37"/>
    <n v="0"/>
    <x v="0"/>
    <x v="1490"/>
    <x v="0"/>
    <s v="Apr"/>
  </r>
  <r>
    <s v="LOW-20240523-10842"/>
    <x v="1"/>
    <x v="1449"/>
    <x v="1371"/>
    <x v="45"/>
    <x v="4"/>
    <x v="1475"/>
    <x v="14"/>
    <n v="397.15"/>
    <n v="2"/>
    <x v="3"/>
    <n v="794.3"/>
    <n v="794.3"/>
    <n v="0"/>
    <x v="4"/>
    <x v="1491"/>
    <x v="0"/>
    <s v="May"/>
  </r>
  <r>
    <s v="MEN-20240627-16249"/>
    <x v="5"/>
    <x v="1450"/>
    <x v="1372"/>
    <x v="48"/>
    <x v="4"/>
    <x v="1476"/>
    <x v="21"/>
    <n v="280.3"/>
    <n v="3"/>
    <x v="14"/>
    <n v="840.9"/>
    <n v="773.63"/>
    <n v="67.269999999999982"/>
    <x v="0"/>
    <x v="1492"/>
    <x v="0"/>
    <s v="Jun"/>
  </r>
  <r>
    <s v="84-20250801-71004"/>
    <x v="6"/>
    <x v="1451"/>
    <x v="426"/>
    <x v="58"/>
    <x v="1"/>
    <x v="1477"/>
    <x v="6"/>
    <n v="1721.19"/>
    <n v="3"/>
    <x v="0"/>
    <n v="5163.57"/>
    <n v="4905.3900000000003"/>
    <n v="258.17999999999938"/>
    <x v="3"/>
    <x v="1493"/>
    <x v="1"/>
    <s v="Aug"/>
  </r>
  <r>
    <s v="LOW-20240921-40841"/>
    <x v="1"/>
    <x v="1452"/>
    <x v="1373"/>
    <x v="15"/>
    <x v="0"/>
    <x v="1478"/>
    <x v="14"/>
    <n v="280.12"/>
    <n v="8"/>
    <x v="3"/>
    <n v="2240.96"/>
    <n v="2240.96"/>
    <n v="0"/>
    <x v="2"/>
    <x v="1494"/>
    <x v="0"/>
    <s v="Sep"/>
  </r>
  <r>
    <s v="WAL-20250717-67526"/>
    <x v="10"/>
    <x v="1453"/>
    <x v="1374"/>
    <x v="29"/>
    <x v="5"/>
    <x v="1479"/>
    <x v="6"/>
    <n v="215.64"/>
    <n v="5"/>
    <x v="3"/>
    <n v="1078.2"/>
    <n v="1078.2"/>
    <n v="0"/>
    <x v="2"/>
    <x v="1495"/>
    <x v="1"/>
    <s v="Jul"/>
  </r>
  <r>
    <s v="DO-20240513-43001"/>
    <x v="0"/>
    <x v="1454"/>
    <x v="1375"/>
    <x v="3"/>
    <x v="0"/>
    <x v="1480"/>
    <x v="0"/>
    <n v="2967.74"/>
    <n v="1"/>
    <x v="3"/>
    <n v="2967.74"/>
    <n v="2967.74"/>
    <n v="0"/>
    <x v="3"/>
    <x v="1496"/>
    <x v="0"/>
    <s v="May"/>
  </r>
  <r>
    <s v="THE-20240219-22076"/>
    <x v="9"/>
    <x v="1455"/>
    <x v="1376"/>
    <x v="52"/>
    <x v="16"/>
    <x v="1481"/>
    <x v="0"/>
    <n v="522.19000000000005"/>
    <n v="15"/>
    <x v="1"/>
    <n v="7832.85"/>
    <n v="6657.92"/>
    <n v="1174.9300000000003"/>
    <x v="2"/>
    <x v="1497"/>
    <x v="0"/>
    <s v="Feb"/>
  </r>
  <r>
    <s v="WAL-20250520-56489"/>
    <x v="10"/>
    <x v="1456"/>
    <x v="1377"/>
    <x v="14"/>
    <x v="8"/>
    <x v="1482"/>
    <x v="4"/>
    <n v="578.39"/>
    <n v="25"/>
    <x v="1"/>
    <n v="14459.75"/>
    <n v="12290.79"/>
    <n v="2168.9599999999991"/>
    <x v="4"/>
    <x v="1498"/>
    <x v="1"/>
    <s v="May"/>
  </r>
  <r>
    <s v="FLO-20250701-29699"/>
    <x v="7"/>
    <x v="1457"/>
    <x v="1378"/>
    <x v="49"/>
    <x v="10"/>
    <x v="1483"/>
    <x v="17"/>
    <n v="2083.98"/>
    <n v="30"/>
    <x v="1"/>
    <n v="62519.4"/>
    <n v="53141.49"/>
    <n v="9377.9100000000035"/>
    <x v="1"/>
    <x v="1499"/>
    <x v="1"/>
    <s v="Jul"/>
  </r>
  <r>
    <s v="CON-20240324-84391"/>
    <x v="3"/>
    <x v="1458"/>
    <x v="360"/>
    <x v="12"/>
    <x v="14"/>
    <x v="1484"/>
    <x v="8"/>
    <n v="112.97"/>
    <n v="10"/>
    <x v="0"/>
    <n v="1129.7"/>
    <n v="1073.21"/>
    <n v="56.490000000000009"/>
    <x v="5"/>
    <x v="1500"/>
    <x v="0"/>
    <s v="Mar"/>
  </r>
  <r>
    <s v="DO-20240911-52894"/>
    <x v="0"/>
    <x v="1459"/>
    <x v="462"/>
    <x v="31"/>
    <x v="10"/>
    <x v="1485"/>
    <x v="15"/>
    <n v="563.91"/>
    <n v="10"/>
    <x v="3"/>
    <n v="5639.1"/>
    <n v="5639.1"/>
    <n v="0"/>
    <x v="0"/>
    <x v="1501"/>
    <x v="0"/>
    <s v="Sep"/>
  </r>
  <r>
    <s v="THE-20250802-15208"/>
    <x v="9"/>
    <x v="1460"/>
    <x v="1379"/>
    <x v="11"/>
    <x v="14"/>
    <x v="1486"/>
    <x v="17"/>
    <n v="784.24"/>
    <n v="12"/>
    <x v="3"/>
    <n v="9410.8799999999992"/>
    <n v="9410.8799999999992"/>
    <n v="0"/>
    <x v="6"/>
    <x v="1502"/>
    <x v="1"/>
    <s v="Aug"/>
  </r>
  <r>
    <s v="DO-20250806-26636"/>
    <x v="0"/>
    <x v="1461"/>
    <x v="1380"/>
    <x v="39"/>
    <x v="8"/>
    <x v="1487"/>
    <x v="21"/>
    <n v="361.08"/>
    <n v="10"/>
    <x v="0"/>
    <n v="3610.8"/>
    <n v="3430.26"/>
    <n v="180.53999999999996"/>
    <x v="4"/>
    <x v="1503"/>
    <x v="1"/>
    <s v="Aug"/>
  </r>
  <r>
    <s v="CON-20250728-14142"/>
    <x v="3"/>
    <x v="1462"/>
    <x v="1381"/>
    <x v="34"/>
    <x v="9"/>
    <x v="1488"/>
    <x v="8"/>
    <n v="1181.56"/>
    <n v="8"/>
    <x v="5"/>
    <n v="9452.48"/>
    <n v="8507.23"/>
    <n v="945.25"/>
    <x v="6"/>
    <x v="1504"/>
    <x v="1"/>
    <s v="Jul"/>
  </r>
  <r>
    <s v="FLO-20241218-30238"/>
    <x v="7"/>
    <x v="1463"/>
    <x v="1382"/>
    <x v="31"/>
    <x v="10"/>
    <x v="1489"/>
    <x v="3"/>
    <n v="2.98"/>
    <n v="86"/>
    <x v="15"/>
    <n v="256.27999999999997"/>
    <n v="187.08"/>
    <n v="69.19999999999996"/>
    <x v="0"/>
    <x v="1505"/>
    <x v="0"/>
    <s v="Dec"/>
  </r>
  <r>
    <s v="ACE-20250616-92748"/>
    <x v="4"/>
    <x v="1464"/>
    <x v="455"/>
    <x v="32"/>
    <x v="18"/>
    <x v="1490"/>
    <x v="9"/>
    <n v="725.89"/>
    <n v="15"/>
    <x v="3"/>
    <n v="10888.35"/>
    <n v="10888.35"/>
    <n v="0"/>
    <x v="6"/>
    <x v="1506"/>
    <x v="1"/>
    <s v="Jun"/>
  </r>
  <r>
    <s v="DO-20250503-31631"/>
    <x v="0"/>
    <x v="1465"/>
    <x v="1383"/>
    <x v="49"/>
    <x v="0"/>
    <x v="1491"/>
    <x v="19"/>
    <n v="43.48"/>
    <n v="1"/>
    <x v="3"/>
    <n v="43.48"/>
    <n v="43.48"/>
    <n v="0"/>
    <x v="4"/>
    <x v="1507"/>
    <x v="1"/>
    <s v="May"/>
  </r>
  <r>
    <s v="WAL-20241205-30076"/>
    <x v="10"/>
    <x v="1466"/>
    <x v="1384"/>
    <x v="28"/>
    <x v="1"/>
    <x v="1492"/>
    <x v="18"/>
    <n v="111.66"/>
    <n v="6"/>
    <x v="3"/>
    <n v="669.96"/>
    <n v="669.96"/>
    <n v="0"/>
    <x v="6"/>
    <x v="1508"/>
    <x v="0"/>
    <s v="Dec"/>
  </r>
  <r>
    <s v="HAR-20241129-39947"/>
    <x v="2"/>
    <x v="1467"/>
    <x v="1385"/>
    <x v="16"/>
    <x v="13"/>
    <x v="1493"/>
    <x v="12"/>
    <n v="219"/>
    <n v="15"/>
    <x v="3"/>
    <n v="3285"/>
    <n v="3285"/>
    <n v="0"/>
    <x v="3"/>
    <x v="1509"/>
    <x v="0"/>
    <s v="Nov"/>
  </r>
  <r>
    <s v="THE-20240331-42367"/>
    <x v="9"/>
    <x v="1468"/>
    <x v="74"/>
    <x v="45"/>
    <x v="15"/>
    <x v="1494"/>
    <x v="19"/>
    <n v="366.98"/>
    <n v="5"/>
    <x v="5"/>
    <n v="1834.9"/>
    <n v="1651.41"/>
    <n v="183.49"/>
    <x v="1"/>
    <x v="1510"/>
    <x v="0"/>
    <s v="Mar"/>
  </r>
  <r>
    <s v="CON-20250731-81422"/>
    <x v="3"/>
    <x v="1469"/>
    <x v="1386"/>
    <x v="35"/>
    <x v="3"/>
    <x v="1495"/>
    <x v="21"/>
    <n v="417.3"/>
    <n v="6"/>
    <x v="9"/>
    <n v="2503.8000000000002"/>
    <n v="2453.7199999999998"/>
    <n v="50.080000000000382"/>
    <x v="1"/>
    <x v="1511"/>
    <x v="1"/>
    <s v="Jul"/>
  </r>
  <r>
    <s v="THE-20240731-95167"/>
    <x v="9"/>
    <x v="1470"/>
    <x v="1387"/>
    <x v="5"/>
    <x v="1"/>
    <x v="1496"/>
    <x v="11"/>
    <n v="441.27"/>
    <n v="12"/>
    <x v="1"/>
    <n v="5295.24"/>
    <n v="4500.95"/>
    <n v="794.29"/>
    <x v="2"/>
    <x v="1512"/>
    <x v="0"/>
    <s v="Jul"/>
  </r>
  <r>
    <s v="MEN-20250413-51106"/>
    <x v="5"/>
    <x v="1471"/>
    <x v="1388"/>
    <x v="23"/>
    <x v="6"/>
    <x v="1497"/>
    <x v="10"/>
    <n v="382.84"/>
    <n v="8"/>
    <x v="3"/>
    <n v="3062.72"/>
    <n v="3062.72"/>
    <n v="0"/>
    <x v="4"/>
    <x v="1513"/>
    <x v="1"/>
    <s v="Apr"/>
  </r>
  <r>
    <s v="COS-20240714-45904"/>
    <x v="8"/>
    <x v="1472"/>
    <x v="1389"/>
    <x v="43"/>
    <x v="1"/>
    <x v="1498"/>
    <x v="3"/>
    <n v="760.38"/>
    <n v="8"/>
    <x v="9"/>
    <n v="6083.04"/>
    <n v="5961.38"/>
    <n v="121.65999999999985"/>
    <x v="2"/>
    <x v="1514"/>
    <x v="0"/>
    <s v="Jul"/>
  </r>
  <r>
    <s v="COS-20241213-43217"/>
    <x v="8"/>
    <x v="1473"/>
    <x v="1390"/>
    <x v="51"/>
    <x v="14"/>
    <x v="1499"/>
    <x v="12"/>
    <n v="10.26"/>
    <n v="4"/>
    <x v="0"/>
    <n v="41.04"/>
    <n v="38.99"/>
    <n v="2.0499999999999972"/>
    <x v="4"/>
    <x v="1515"/>
    <x v="0"/>
    <s v="Dec"/>
  </r>
  <r>
    <s v="LOW-20241122-36924"/>
    <x v="1"/>
    <x v="1474"/>
    <x v="1391"/>
    <x v="19"/>
    <x v="2"/>
    <x v="1500"/>
    <x v="12"/>
    <n v="225.6"/>
    <n v="1"/>
    <x v="3"/>
    <n v="225.6"/>
    <n v="225.6"/>
    <n v="0"/>
    <x v="0"/>
    <x v="1516"/>
    <x v="0"/>
    <s v="Nov"/>
  </r>
  <r>
    <s v="FLO-20250213-23763"/>
    <x v="7"/>
    <x v="1475"/>
    <x v="1392"/>
    <x v="18"/>
    <x v="20"/>
    <x v="1501"/>
    <x v="14"/>
    <n v="1074.03"/>
    <n v="2"/>
    <x v="3"/>
    <n v="2148.06"/>
    <n v="2148.06"/>
    <n v="0"/>
    <x v="3"/>
    <x v="1517"/>
    <x v="1"/>
    <s v="Feb"/>
  </r>
  <r>
    <s v="WAL-20240820-66419"/>
    <x v="10"/>
    <x v="1476"/>
    <x v="1393"/>
    <x v="44"/>
    <x v="2"/>
    <x v="1502"/>
    <x v="15"/>
    <n v="710.08"/>
    <n v="4"/>
    <x v="8"/>
    <n v="2840.32"/>
    <n v="2641.5"/>
    <n v="198.82000000000016"/>
    <x v="4"/>
    <x v="1518"/>
    <x v="0"/>
    <s v="Aug"/>
  </r>
  <r>
    <s v="FLO-20250725-84270"/>
    <x v="7"/>
    <x v="1477"/>
    <x v="1394"/>
    <x v="59"/>
    <x v="12"/>
    <x v="1503"/>
    <x v="5"/>
    <n v="1352.51"/>
    <n v="2"/>
    <x v="9"/>
    <n v="2705.02"/>
    <n v="2650.92"/>
    <n v="54.099999999999909"/>
    <x v="1"/>
    <x v="1519"/>
    <x v="1"/>
    <s v="Jul"/>
  </r>
  <r>
    <s v="HAR-20250212-98870"/>
    <x v="2"/>
    <x v="1478"/>
    <x v="1083"/>
    <x v="45"/>
    <x v="18"/>
    <x v="1504"/>
    <x v="12"/>
    <n v="1433.73"/>
    <n v="2"/>
    <x v="3"/>
    <n v="2867.46"/>
    <n v="2867.46"/>
    <n v="0"/>
    <x v="3"/>
    <x v="1520"/>
    <x v="1"/>
    <s v="Feb"/>
  </r>
  <r>
    <s v="MEN-20241120-11524"/>
    <x v="5"/>
    <x v="1479"/>
    <x v="1395"/>
    <x v="9"/>
    <x v="19"/>
    <x v="1505"/>
    <x v="11"/>
    <n v="242.94"/>
    <n v="3"/>
    <x v="3"/>
    <n v="728.82"/>
    <n v="728.82"/>
    <n v="0"/>
    <x v="6"/>
    <x v="1521"/>
    <x v="0"/>
    <s v="Nov"/>
  </r>
  <r>
    <s v="COS-20250611-22246"/>
    <x v="8"/>
    <x v="1480"/>
    <x v="1396"/>
    <x v="55"/>
    <x v="15"/>
    <x v="1506"/>
    <x v="18"/>
    <n v="485.91"/>
    <n v="25"/>
    <x v="12"/>
    <n v="12147.75"/>
    <n v="10690.02"/>
    <n v="1457.7299999999996"/>
    <x v="6"/>
    <x v="1522"/>
    <x v="1"/>
    <s v="Jun"/>
  </r>
  <r>
    <s v="HAR-20241111-91004"/>
    <x v="2"/>
    <x v="1481"/>
    <x v="1397"/>
    <x v="15"/>
    <x v="18"/>
    <x v="1507"/>
    <x v="19"/>
    <n v="636.91999999999996"/>
    <n v="25"/>
    <x v="1"/>
    <n v="15923"/>
    <n v="13534.55"/>
    <n v="2388.4500000000007"/>
    <x v="2"/>
    <x v="1523"/>
    <x v="0"/>
    <s v="Nov"/>
  </r>
  <r>
    <s v="THE-20240831-97246"/>
    <x v="9"/>
    <x v="1482"/>
    <x v="1398"/>
    <x v="24"/>
    <x v="18"/>
    <x v="1508"/>
    <x v="18"/>
    <n v="378.39"/>
    <n v="100"/>
    <x v="3"/>
    <n v="37839"/>
    <n v="37839"/>
    <n v="0"/>
    <x v="5"/>
    <x v="1524"/>
    <x v="0"/>
    <s v="Aug"/>
  </r>
  <r>
    <s v="CON-20240220-32914"/>
    <x v="3"/>
    <x v="1483"/>
    <x v="1399"/>
    <x v="56"/>
    <x v="11"/>
    <x v="1509"/>
    <x v="16"/>
    <n v="1193.47"/>
    <n v="25"/>
    <x v="1"/>
    <n v="29836.75"/>
    <n v="25361.24"/>
    <n v="4475.5099999999984"/>
    <x v="3"/>
    <x v="1525"/>
    <x v="0"/>
    <s v="Feb"/>
  </r>
  <r>
    <s v="ACE-20240401-86561"/>
    <x v="4"/>
    <x v="1484"/>
    <x v="602"/>
    <x v="59"/>
    <x v="1"/>
    <x v="1510"/>
    <x v="17"/>
    <n v="253.2"/>
    <n v="25"/>
    <x v="5"/>
    <n v="6330"/>
    <n v="5697"/>
    <n v="633"/>
    <x v="6"/>
    <x v="1526"/>
    <x v="0"/>
    <s v="Apr"/>
  </r>
  <r>
    <s v="MEN-20240531-60309"/>
    <x v="5"/>
    <x v="1485"/>
    <x v="1400"/>
    <x v="27"/>
    <x v="12"/>
    <x v="1511"/>
    <x v="18"/>
    <n v="813.57"/>
    <n v="1"/>
    <x v="3"/>
    <n v="813.57"/>
    <n v="813.57"/>
    <n v="0"/>
    <x v="3"/>
    <x v="1527"/>
    <x v="0"/>
    <s v="May"/>
  </r>
  <r>
    <s v="THE-20250119-33439"/>
    <x v="9"/>
    <x v="1486"/>
    <x v="1401"/>
    <x v="27"/>
    <x v="10"/>
    <x v="1512"/>
    <x v="21"/>
    <n v="630.4"/>
    <n v="15"/>
    <x v="5"/>
    <n v="9456"/>
    <n v="8510.4"/>
    <n v="945.60000000000036"/>
    <x v="5"/>
    <x v="1528"/>
    <x v="1"/>
    <s v="Jan"/>
  </r>
  <r>
    <s v="CON-20250416-67788"/>
    <x v="3"/>
    <x v="1487"/>
    <x v="1402"/>
    <x v="47"/>
    <x v="13"/>
    <x v="1513"/>
    <x v="12"/>
    <n v="1.01"/>
    <n v="148"/>
    <x v="11"/>
    <n v="149.47999999999999"/>
    <n v="107.63"/>
    <n v="41.849999999999994"/>
    <x v="1"/>
    <x v="1529"/>
    <x v="1"/>
    <s v="Apr"/>
  </r>
  <r>
    <s v="FLO-20240521-71712"/>
    <x v="7"/>
    <x v="1488"/>
    <x v="1403"/>
    <x v="29"/>
    <x v="8"/>
    <x v="1514"/>
    <x v="10"/>
    <n v="224.53"/>
    <n v="5"/>
    <x v="3"/>
    <n v="1122.6500000000001"/>
    <n v="1122.6500000000001"/>
    <n v="0"/>
    <x v="7"/>
    <x v="1530"/>
    <x v="0"/>
    <s v="May"/>
  </r>
  <r>
    <s v="THE-20250420-62160"/>
    <x v="9"/>
    <x v="1489"/>
    <x v="1404"/>
    <x v="5"/>
    <x v="8"/>
    <x v="1515"/>
    <x v="15"/>
    <n v="2929.31"/>
    <n v="25"/>
    <x v="1"/>
    <n v="73232.75"/>
    <n v="62247.839999999997"/>
    <n v="10984.910000000003"/>
    <x v="0"/>
    <x v="1531"/>
    <x v="1"/>
    <s v="Apr"/>
  </r>
  <r>
    <s v="DO-20240706-22716"/>
    <x v="0"/>
    <x v="1490"/>
    <x v="1405"/>
    <x v="12"/>
    <x v="13"/>
    <x v="60"/>
    <x v="11"/>
    <n v="531.79999999999995"/>
    <n v="1"/>
    <x v="3"/>
    <n v="531.79999999999995"/>
    <n v="531.79999999999995"/>
    <n v="0"/>
    <x v="1"/>
    <x v="1532"/>
    <x v="0"/>
    <s v="Jul"/>
  </r>
  <r>
    <s v="HAR-20250124-25463"/>
    <x v="2"/>
    <x v="8"/>
    <x v="8"/>
    <x v="8"/>
    <x v="6"/>
    <x v="1516"/>
    <x v="6"/>
    <n v="74.2"/>
    <n v="25"/>
    <x v="15"/>
    <n v="1855"/>
    <n v="1354.15"/>
    <n v="500.84999999999991"/>
    <x v="2"/>
    <x v="1533"/>
    <x v="1"/>
    <s v="Jan"/>
  </r>
  <r>
    <s v="ACE-20241208-42706"/>
    <x v="4"/>
    <x v="1491"/>
    <x v="1406"/>
    <x v="50"/>
    <x v="6"/>
    <x v="1517"/>
    <x v="10"/>
    <n v="430.62"/>
    <n v="20"/>
    <x v="5"/>
    <n v="8612.4"/>
    <n v="7751.16"/>
    <n v="861.23999999999978"/>
    <x v="0"/>
    <x v="1534"/>
    <x v="0"/>
    <s v="Dec"/>
  </r>
  <r>
    <s v="THE-20241016-48763"/>
    <x v="9"/>
    <x v="1492"/>
    <x v="475"/>
    <x v="40"/>
    <x v="8"/>
    <x v="1518"/>
    <x v="15"/>
    <n v="163.37"/>
    <n v="30"/>
    <x v="0"/>
    <n v="4901.1000000000004"/>
    <n v="4656.05"/>
    <n v="245.05000000000018"/>
    <x v="0"/>
    <x v="1535"/>
    <x v="0"/>
    <s v="Oct"/>
  </r>
  <r>
    <s v="HAR-20241220-77824"/>
    <x v="2"/>
    <x v="1493"/>
    <x v="1407"/>
    <x v="48"/>
    <x v="0"/>
    <x v="1519"/>
    <x v="1"/>
    <n v="294.93"/>
    <n v="100"/>
    <x v="3"/>
    <n v="29493"/>
    <n v="29493"/>
    <n v="0"/>
    <x v="0"/>
    <x v="1536"/>
    <x v="0"/>
    <s v="Dec"/>
  </r>
  <r>
    <s v="84-20250306-13777"/>
    <x v="6"/>
    <x v="1494"/>
    <x v="505"/>
    <x v="15"/>
    <x v="11"/>
    <x v="1520"/>
    <x v="12"/>
    <n v="183.26"/>
    <n v="3"/>
    <x v="0"/>
    <n v="549.78"/>
    <n v="522.29"/>
    <n v="27.490000000000009"/>
    <x v="2"/>
    <x v="1537"/>
    <x v="1"/>
    <s v="Mar"/>
  </r>
  <r>
    <s v="THE-20250708-75106"/>
    <x v="9"/>
    <x v="1495"/>
    <x v="1408"/>
    <x v="43"/>
    <x v="18"/>
    <x v="1521"/>
    <x v="11"/>
    <n v="216.09"/>
    <n v="1"/>
    <x v="3"/>
    <n v="216.09"/>
    <n v="216.09"/>
    <n v="0"/>
    <x v="7"/>
    <x v="1538"/>
    <x v="1"/>
    <s v="Jul"/>
  </r>
  <r>
    <s v="MEN-20250611-35971"/>
    <x v="5"/>
    <x v="1496"/>
    <x v="1409"/>
    <x v="3"/>
    <x v="20"/>
    <x v="1522"/>
    <x v="19"/>
    <n v="787.6"/>
    <n v="12"/>
    <x v="3"/>
    <n v="9451.2000000000007"/>
    <n v="9451.2000000000007"/>
    <n v="0"/>
    <x v="2"/>
    <x v="1539"/>
    <x v="1"/>
    <s v="Jun"/>
  </r>
  <r>
    <s v="LOW-20240329-50284"/>
    <x v="1"/>
    <x v="1497"/>
    <x v="1410"/>
    <x v="27"/>
    <x v="17"/>
    <x v="1523"/>
    <x v="19"/>
    <n v="503.05"/>
    <n v="10"/>
    <x v="2"/>
    <n v="5030.5"/>
    <n v="3772.88"/>
    <n v="1257.6199999999999"/>
    <x v="0"/>
    <x v="1540"/>
    <x v="0"/>
    <s v="Mar"/>
  </r>
  <r>
    <s v="CON-20241113-38074"/>
    <x v="3"/>
    <x v="1498"/>
    <x v="1411"/>
    <x v="27"/>
    <x v="4"/>
    <x v="1524"/>
    <x v="8"/>
    <n v="129.88"/>
    <n v="2"/>
    <x v="3"/>
    <n v="259.76"/>
    <n v="259.76"/>
    <n v="0"/>
    <x v="6"/>
    <x v="1541"/>
    <x v="0"/>
    <s v="Nov"/>
  </r>
  <r>
    <s v="COS-20240421-79345"/>
    <x v="8"/>
    <x v="1499"/>
    <x v="1412"/>
    <x v="55"/>
    <x v="8"/>
    <x v="1525"/>
    <x v="1"/>
    <n v="275.33"/>
    <n v="25"/>
    <x v="7"/>
    <n v="6883.25"/>
    <n v="6676.75"/>
    <n v="206.5"/>
    <x v="2"/>
    <x v="1542"/>
    <x v="0"/>
    <s v="Apr"/>
  </r>
  <r>
    <s v="CON-20250127-17548"/>
    <x v="3"/>
    <x v="1500"/>
    <x v="1413"/>
    <x v="5"/>
    <x v="8"/>
    <x v="1526"/>
    <x v="6"/>
    <n v="2.3199999999999998"/>
    <n v="138"/>
    <x v="17"/>
    <n v="320.16000000000003"/>
    <n v="224.11"/>
    <n v="96.050000000000011"/>
    <x v="3"/>
    <x v="1543"/>
    <x v="1"/>
    <s v="Jan"/>
  </r>
  <r>
    <s v="LOW-20240425-34193"/>
    <x v="1"/>
    <x v="1501"/>
    <x v="1414"/>
    <x v="44"/>
    <x v="7"/>
    <x v="1527"/>
    <x v="2"/>
    <n v="2.73"/>
    <n v="222"/>
    <x v="2"/>
    <n v="606.05999999999995"/>
    <n v="454.54"/>
    <n v="151.51999999999992"/>
    <x v="0"/>
    <x v="1544"/>
    <x v="0"/>
    <s v="Apr"/>
  </r>
  <r>
    <s v="MEN-20240522-53086"/>
    <x v="5"/>
    <x v="1502"/>
    <x v="1415"/>
    <x v="2"/>
    <x v="13"/>
    <x v="1528"/>
    <x v="12"/>
    <n v="4396.99"/>
    <n v="50"/>
    <x v="5"/>
    <n v="219849.5"/>
    <n v="197864.55"/>
    <n v="21984.950000000012"/>
    <x v="3"/>
    <x v="1545"/>
    <x v="0"/>
    <s v="May"/>
  </r>
  <r>
    <s v="84-20250204-76998"/>
    <x v="6"/>
    <x v="1503"/>
    <x v="1416"/>
    <x v="47"/>
    <x v="3"/>
    <x v="1529"/>
    <x v="21"/>
    <n v="1254.55"/>
    <n v="2"/>
    <x v="9"/>
    <n v="2509.1"/>
    <n v="2458.92"/>
    <n v="50.179999999999836"/>
    <x v="6"/>
    <x v="1546"/>
    <x v="1"/>
    <s v="Feb"/>
  </r>
  <r>
    <s v="MEN-20250424-31811"/>
    <x v="5"/>
    <x v="1504"/>
    <x v="1417"/>
    <x v="6"/>
    <x v="8"/>
    <x v="1530"/>
    <x v="20"/>
    <n v="165.85"/>
    <n v="3"/>
    <x v="3"/>
    <n v="497.55"/>
    <n v="497.55"/>
    <n v="0"/>
    <x v="6"/>
    <x v="1547"/>
    <x v="1"/>
    <s v="Apr"/>
  </r>
  <r>
    <s v="DO-20250302-60832"/>
    <x v="0"/>
    <x v="1505"/>
    <x v="1418"/>
    <x v="24"/>
    <x v="5"/>
    <x v="1531"/>
    <x v="1"/>
    <n v="129.35"/>
    <n v="1"/>
    <x v="3"/>
    <n v="129.35"/>
    <n v="129.35"/>
    <n v="0"/>
    <x v="0"/>
    <x v="1548"/>
    <x v="1"/>
    <s v="Mar"/>
  </r>
  <r>
    <s v="HAR-20240316-63347"/>
    <x v="2"/>
    <x v="1506"/>
    <x v="1419"/>
    <x v="11"/>
    <x v="16"/>
    <x v="1532"/>
    <x v="2"/>
    <n v="20.69"/>
    <n v="5"/>
    <x v="14"/>
    <n v="103.45"/>
    <n v="95.17"/>
    <n v="8.2800000000000011"/>
    <x v="5"/>
    <x v="1549"/>
    <x v="0"/>
    <s v="Mar"/>
  </r>
  <r>
    <s v="DO-20241124-78154"/>
    <x v="0"/>
    <x v="1507"/>
    <x v="1420"/>
    <x v="45"/>
    <x v="14"/>
    <x v="1533"/>
    <x v="18"/>
    <n v="1350.53"/>
    <n v="1"/>
    <x v="3"/>
    <n v="1350.53"/>
    <n v="1350.53"/>
    <n v="0"/>
    <x v="5"/>
    <x v="1550"/>
    <x v="0"/>
    <s v="Nov"/>
  </r>
  <r>
    <s v="WAL-20250803-62319"/>
    <x v="10"/>
    <x v="1508"/>
    <x v="936"/>
    <x v="15"/>
    <x v="15"/>
    <x v="1534"/>
    <x v="2"/>
    <n v="327.19"/>
    <n v="40"/>
    <x v="9"/>
    <n v="13087.6"/>
    <n v="12825.85"/>
    <n v="261.75"/>
    <x v="4"/>
    <x v="1551"/>
    <x v="1"/>
    <s v="Aug"/>
  </r>
  <r>
    <s v="CON-20250807-95131"/>
    <x v="3"/>
    <x v="1509"/>
    <x v="1421"/>
    <x v="43"/>
    <x v="3"/>
    <x v="1535"/>
    <x v="9"/>
    <n v="659.66"/>
    <n v="2"/>
    <x v="3"/>
    <n v="1319.32"/>
    <n v="1319.32"/>
    <n v="0"/>
    <x v="4"/>
    <x v="1552"/>
    <x v="1"/>
    <s v="Aug"/>
  </r>
  <r>
    <s v="MEN-20240729-77920"/>
    <x v="5"/>
    <x v="8"/>
    <x v="8"/>
    <x v="8"/>
    <x v="14"/>
    <x v="1536"/>
    <x v="8"/>
    <n v="151.53"/>
    <n v="5"/>
    <x v="3"/>
    <n v="757.65"/>
    <n v="757.65"/>
    <n v="0"/>
    <x v="4"/>
    <x v="1553"/>
    <x v="0"/>
    <s v="Jul"/>
  </r>
  <r>
    <s v="84-20250716-38511"/>
    <x v="6"/>
    <x v="1510"/>
    <x v="1422"/>
    <x v="22"/>
    <x v="1"/>
    <x v="1537"/>
    <x v="21"/>
    <n v="976.34"/>
    <n v="50"/>
    <x v="0"/>
    <n v="48817"/>
    <n v="46376.15"/>
    <n v="2440.8499999999985"/>
    <x v="4"/>
    <x v="1554"/>
    <x v="1"/>
    <s v="Jul"/>
  </r>
  <r>
    <s v="HAR-20240609-24035"/>
    <x v="2"/>
    <x v="1511"/>
    <x v="1423"/>
    <x v="13"/>
    <x v="9"/>
    <x v="1538"/>
    <x v="1"/>
    <n v="486.45"/>
    <n v="3"/>
    <x v="3"/>
    <n v="1459.35"/>
    <n v="1459.35"/>
    <n v="0"/>
    <x v="6"/>
    <x v="1555"/>
    <x v="0"/>
    <s v="Jun"/>
  </r>
  <r>
    <s v="HAR-20240816-42341"/>
    <x v="2"/>
    <x v="1512"/>
    <x v="1346"/>
    <x v="32"/>
    <x v="14"/>
    <x v="1539"/>
    <x v="8"/>
    <n v="84.47"/>
    <n v="5"/>
    <x v="3"/>
    <n v="422.35"/>
    <n v="422.35"/>
    <n v="0"/>
    <x v="0"/>
    <x v="1556"/>
    <x v="0"/>
    <s v="Aug"/>
  </r>
  <r>
    <s v="COS-20240905-31205"/>
    <x v="8"/>
    <x v="1513"/>
    <x v="297"/>
    <x v="42"/>
    <x v="16"/>
    <x v="1540"/>
    <x v="7"/>
    <n v="2.4700000000000002"/>
    <n v="240"/>
    <x v="6"/>
    <n v="592.79999999999995"/>
    <n v="474.24"/>
    <n v="118.55999999999995"/>
    <x v="3"/>
    <x v="1557"/>
    <x v="0"/>
    <s v="Sep"/>
  </r>
  <r>
    <s v="LOW-20240811-58142"/>
    <x v="1"/>
    <x v="1514"/>
    <x v="773"/>
    <x v="7"/>
    <x v="15"/>
    <x v="1541"/>
    <x v="6"/>
    <n v="1116.76"/>
    <n v="15"/>
    <x v="5"/>
    <n v="16751.400000000001"/>
    <n v="15076.26"/>
    <n v="1675.1400000000012"/>
    <x v="3"/>
    <x v="1558"/>
    <x v="0"/>
    <s v="Aug"/>
  </r>
  <r>
    <s v="LOW-20240320-28364"/>
    <x v="1"/>
    <x v="1515"/>
    <x v="1424"/>
    <x v="25"/>
    <x v="5"/>
    <x v="1542"/>
    <x v="14"/>
    <n v="162.37"/>
    <n v="4"/>
    <x v="3"/>
    <n v="649.48"/>
    <n v="649.48"/>
    <n v="0"/>
    <x v="6"/>
    <x v="1559"/>
    <x v="0"/>
    <s v="Mar"/>
  </r>
  <r>
    <s v="HAR-20240404-95017"/>
    <x v="2"/>
    <x v="1516"/>
    <x v="707"/>
    <x v="20"/>
    <x v="2"/>
    <x v="1543"/>
    <x v="17"/>
    <n v="300.66000000000003"/>
    <n v="6"/>
    <x v="14"/>
    <n v="1803.96"/>
    <n v="1659.64"/>
    <n v="144.31999999999994"/>
    <x v="0"/>
    <x v="1560"/>
    <x v="0"/>
    <s v="Apr"/>
  </r>
  <r>
    <s v="FLO-20250420-54374"/>
    <x v="7"/>
    <x v="1517"/>
    <x v="169"/>
    <x v="36"/>
    <x v="16"/>
    <x v="1544"/>
    <x v="20"/>
    <n v="586.24"/>
    <n v="2"/>
    <x v="7"/>
    <n v="1172.48"/>
    <n v="1137.31"/>
    <n v="35.170000000000073"/>
    <x v="4"/>
    <x v="1561"/>
    <x v="1"/>
    <s v="Apr"/>
  </r>
  <r>
    <s v="84-20250522-21039"/>
    <x v="6"/>
    <x v="1518"/>
    <x v="1425"/>
    <x v="12"/>
    <x v="6"/>
    <x v="1545"/>
    <x v="13"/>
    <n v="170.23"/>
    <n v="6"/>
    <x v="5"/>
    <n v="1021.38"/>
    <n v="919.24"/>
    <n v="102.13999999999999"/>
    <x v="5"/>
    <x v="1562"/>
    <x v="1"/>
    <s v="May"/>
  </r>
  <r>
    <s v="THE-20241202-51215"/>
    <x v="9"/>
    <x v="1519"/>
    <x v="1426"/>
    <x v="28"/>
    <x v="8"/>
    <x v="1546"/>
    <x v="7"/>
    <n v="105.37"/>
    <n v="8"/>
    <x v="3"/>
    <n v="842.96"/>
    <n v="842.96"/>
    <n v="0"/>
    <x v="3"/>
    <x v="1563"/>
    <x v="0"/>
    <s v="Dec"/>
  </r>
  <r>
    <s v="COS-20240428-25696"/>
    <x v="8"/>
    <x v="1520"/>
    <x v="1427"/>
    <x v="1"/>
    <x v="16"/>
    <x v="1547"/>
    <x v="12"/>
    <n v="1840.92"/>
    <n v="6"/>
    <x v="5"/>
    <n v="11045.52"/>
    <n v="9940.9699999999993"/>
    <n v="1104.5500000000011"/>
    <x v="6"/>
    <x v="1564"/>
    <x v="0"/>
    <s v="Apr"/>
  </r>
  <r>
    <s v="MEN-20250425-17721"/>
    <x v="5"/>
    <x v="1521"/>
    <x v="1428"/>
    <x v="31"/>
    <x v="11"/>
    <x v="1548"/>
    <x v="1"/>
    <n v="100.6"/>
    <n v="4"/>
    <x v="7"/>
    <n v="402.4"/>
    <n v="390.33"/>
    <n v="12.069999999999993"/>
    <x v="2"/>
    <x v="1565"/>
    <x v="1"/>
    <s v="Apr"/>
  </r>
  <r>
    <s v="ACE-20241029-90222"/>
    <x v="4"/>
    <x v="1522"/>
    <x v="1429"/>
    <x v="15"/>
    <x v="14"/>
    <x v="1549"/>
    <x v="3"/>
    <n v="1193.8900000000001"/>
    <n v="60"/>
    <x v="1"/>
    <n v="71633.399999999994"/>
    <n v="60888.39"/>
    <n v="10745.009999999995"/>
    <x v="3"/>
    <x v="1566"/>
    <x v="0"/>
    <s v="Oct"/>
  </r>
  <r>
    <s v="MEN-20241203-53097"/>
    <x v="5"/>
    <x v="1523"/>
    <x v="1430"/>
    <x v="30"/>
    <x v="3"/>
    <x v="1550"/>
    <x v="18"/>
    <n v="465.59"/>
    <n v="15"/>
    <x v="6"/>
    <n v="6983.85"/>
    <n v="5587.08"/>
    <n v="1396.7700000000004"/>
    <x v="2"/>
    <x v="1567"/>
    <x v="0"/>
    <s v="Dec"/>
  </r>
  <r>
    <s v="COS-20250318-12805"/>
    <x v="8"/>
    <x v="1524"/>
    <x v="1431"/>
    <x v="11"/>
    <x v="18"/>
    <x v="1551"/>
    <x v="9"/>
    <n v="714.51"/>
    <n v="25"/>
    <x v="3"/>
    <n v="17862.75"/>
    <n v="17862.75"/>
    <n v="0"/>
    <x v="0"/>
    <x v="1568"/>
    <x v="1"/>
    <s v="Mar"/>
  </r>
  <r>
    <s v="ACE-20250725-50755"/>
    <x v="11"/>
    <x v="1525"/>
    <x v="1432"/>
    <x v="34"/>
    <x v="1"/>
    <x v="1552"/>
    <x v="5"/>
    <n v="63.91"/>
    <n v="10"/>
    <x v="1"/>
    <n v="639.1"/>
    <n v="543.24"/>
    <n v="95.860000000000014"/>
    <x v="4"/>
    <x v="1569"/>
    <x v="1"/>
    <s v="Jul"/>
  </r>
  <r>
    <s v="DO-20241123-47688"/>
    <x v="0"/>
    <x v="1526"/>
    <x v="1433"/>
    <x v="39"/>
    <x v="4"/>
    <x v="1553"/>
    <x v="17"/>
    <n v="32.659999999999997"/>
    <n v="60"/>
    <x v="1"/>
    <n v="1959.6"/>
    <n v="1665.66"/>
    <n v="293.93999999999983"/>
    <x v="3"/>
    <x v="1570"/>
    <x v="0"/>
    <s v="Nov"/>
  </r>
  <r>
    <s v="THE-20240308-14559"/>
    <x v="9"/>
    <x v="1527"/>
    <x v="1434"/>
    <x v="11"/>
    <x v="15"/>
    <x v="1554"/>
    <x v="1"/>
    <n v="197.1"/>
    <n v="8"/>
    <x v="5"/>
    <n v="1576.8"/>
    <n v="1419.12"/>
    <n v="157.68000000000006"/>
    <x v="4"/>
    <x v="1571"/>
    <x v="0"/>
    <s v="Mar"/>
  </r>
  <r>
    <s v="ACE-20240621-53486"/>
    <x v="4"/>
    <x v="1528"/>
    <x v="1435"/>
    <x v="52"/>
    <x v="9"/>
    <x v="1555"/>
    <x v="11"/>
    <n v="452.32"/>
    <n v="6"/>
    <x v="3"/>
    <n v="2713.92"/>
    <n v="2713.92"/>
    <n v="0"/>
    <x v="1"/>
    <x v="1572"/>
    <x v="0"/>
    <s v="Jun"/>
  </r>
  <r>
    <s v="COS-20250728-17584"/>
    <x v="8"/>
    <x v="1529"/>
    <x v="1436"/>
    <x v="16"/>
    <x v="11"/>
    <x v="1556"/>
    <x v="18"/>
    <n v="1441.68"/>
    <n v="5"/>
    <x v="0"/>
    <n v="7208.4"/>
    <n v="6847.98"/>
    <n v="360.42000000000007"/>
    <x v="2"/>
    <x v="1573"/>
    <x v="1"/>
    <s v="Jul"/>
  </r>
  <r>
    <s v="MEN-20250408-29908"/>
    <x v="5"/>
    <x v="1530"/>
    <x v="1437"/>
    <x v="16"/>
    <x v="4"/>
    <x v="1557"/>
    <x v="21"/>
    <n v="2609.2199999999998"/>
    <n v="10"/>
    <x v="1"/>
    <n v="26092.2"/>
    <n v="22178.37"/>
    <n v="3913.8300000000017"/>
    <x v="1"/>
    <x v="1574"/>
    <x v="1"/>
    <s v="Apr"/>
  </r>
  <r>
    <s v="WAL-20250529-61625"/>
    <x v="10"/>
    <x v="1531"/>
    <x v="624"/>
    <x v="2"/>
    <x v="20"/>
    <x v="1558"/>
    <x v="18"/>
    <n v="1445.06"/>
    <n v="6"/>
    <x v="5"/>
    <n v="8670.36"/>
    <n v="7803.32"/>
    <n v="867.04000000000087"/>
    <x v="3"/>
    <x v="1575"/>
    <x v="1"/>
    <s v="May"/>
  </r>
  <r>
    <s v="COS-20240625-22691"/>
    <x v="8"/>
    <x v="1532"/>
    <x v="1438"/>
    <x v="17"/>
    <x v="4"/>
    <x v="1559"/>
    <x v="2"/>
    <n v="4.3"/>
    <n v="36"/>
    <x v="9"/>
    <n v="154.80000000000001"/>
    <n v="151.69999999999999"/>
    <n v="3.1000000000000227"/>
    <x v="6"/>
    <x v="1576"/>
    <x v="0"/>
    <s v="Jun"/>
  </r>
  <r>
    <s v="MEN-20240817-63241"/>
    <x v="5"/>
    <x v="1533"/>
    <x v="1439"/>
    <x v="57"/>
    <x v="14"/>
    <x v="1560"/>
    <x v="19"/>
    <n v="306.94"/>
    <n v="12"/>
    <x v="6"/>
    <n v="3683.28"/>
    <n v="2946.62"/>
    <n v="736.66000000000031"/>
    <x v="5"/>
    <x v="1577"/>
    <x v="0"/>
    <s v="Aug"/>
  </r>
  <r>
    <s v="MEN-20240614-36226"/>
    <x v="5"/>
    <x v="1534"/>
    <x v="1440"/>
    <x v="3"/>
    <x v="14"/>
    <x v="1561"/>
    <x v="15"/>
    <n v="104.7"/>
    <n v="3"/>
    <x v="0"/>
    <n v="314.10000000000002"/>
    <n v="298.39"/>
    <n v="15.710000000000036"/>
    <x v="0"/>
    <x v="1578"/>
    <x v="0"/>
    <s v="Jun"/>
  </r>
  <r>
    <s v="CON-20241118-83633"/>
    <x v="3"/>
    <x v="1535"/>
    <x v="1441"/>
    <x v="5"/>
    <x v="10"/>
    <x v="1562"/>
    <x v="13"/>
    <n v="150.35"/>
    <n v="100"/>
    <x v="2"/>
    <n v="15035"/>
    <n v="11276.25"/>
    <n v="3758.75"/>
    <x v="4"/>
    <x v="1579"/>
    <x v="0"/>
    <s v="Nov"/>
  </r>
  <r>
    <s v="84-20241125-87149"/>
    <x v="11"/>
    <x v="1536"/>
    <x v="1442"/>
    <x v="42"/>
    <x v="15"/>
    <x v="1563"/>
    <x v="9"/>
    <n v="37.119999999999997"/>
    <n v="2"/>
    <x v="3"/>
    <n v="74.239999999999995"/>
    <n v="74.239999999999995"/>
    <n v="0"/>
    <x v="5"/>
    <x v="1580"/>
    <x v="0"/>
    <s v="Nov"/>
  </r>
  <r>
    <s v="CON-20250326-54635"/>
    <x v="3"/>
    <x v="1537"/>
    <x v="1443"/>
    <x v="39"/>
    <x v="14"/>
    <x v="1564"/>
    <x v="11"/>
    <n v="1598.41"/>
    <n v="15"/>
    <x v="6"/>
    <n v="23976.15"/>
    <n v="19180.919999999998"/>
    <n v="4795.2300000000032"/>
    <x v="1"/>
    <x v="1581"/>
    <x v="1"/>
    <s v="Mar"/>
  </r>
  <r>
    <s v="WAL-20240406-99386"/>
    <x v="10"/>
    <x v="1538"/>
    <x v="1444"/>
    <x v="17"/>
    <x v="0"/>
    <x v="1565"/>
    <x v="4"/>
    <n v="87.68"/>
    <n v="1"/>
    <x v="3"/>
    <n v="87.68"/>
    <n v="87.68"/>
    <n v="0"/>
    <x v="6"/>
    <x v="1582"/>
    <x v="0"/>
    <s v="Apr"/>
  </r>
  <r>
    <s v="DO-20250529-85505"/>
    <x v="0"/>
    <x v="1539"/>
    <x v="1445"/>
    <x v="34"/>
    <x v="7"/>
    <x v="1566"/>
    <x v="19"/>
    <n v="2.34"/>
    <n v="198"/>
    <x v="18"/>
    <n v="463.32"/>
    <n v="356.76"/>
    <n v="106.56"/>
    <x v="1"/>
    <x v="1583"/>
    <x v="1"/>
    <s v="May"/>
  </r>
  <r>
    <s v="CON-20240718-61964"/>
    <x v="3"/>
    <x v="1540"/>
    <x v="657"/>
    <x v="16"/>
    <x v="17"/>
    <x v="1567"/>
    <x v="15"/>
    <n v="138.61000000000001"/>
    <n v="40"/>
    <x v="5"/>
    <n v="5544.4"/>
    <n v="4989.96"/>
    <n v="554.4399999999996"/>
    <x v="1"/>
    <x v="1584"/>
    <x v="0"/>
    <s v="Jul"/>
  </r>
  <r>
    <s v="DO-20241107-19156"/>
    <x v="0"/>
    <x v="1541"/>
    <x v="1446"/>
    <x v="19"/>
    <x v="2"/>
    <x v="1568"/>
    <x v="1"/>
    <n v="504.07"/>
    <n v="12"/>
    <x v="0"/>
    <n v="6048.84"/>
    <n v="5746.4"/>
    <n v="302.44000000000051"/>
    <x v="5"/>
    <x v="1585"/>
    <x v="0"/>
    <s v="Nov"/>
  </r>
  <r>
    <s v="MEN-20250707-85562"/>
    <x v="5"/>
    <x v="1542"/>
    <x v="1447"/>
    <x v="23"/>
    <x v="19"/>
    <x v="1569"/>
    <x v="10"/>
    <n v="347.87"/>
    <n v="2"/>
    <x v="3"/>
    <n v="695.74"/>
    <n v="695.74"/>
    <n v="0"/>
    <x v="6"/>
    <x v="1586"/>
    <x v="1"/>
    <s v="Jul"/>
  </r>
  <r>
    <s v="HAR-20250517-66198"/>
    <x v="2"/>
    <x v="1543"/>
    <x v="1448"/>
    <x v="48"/>
    <x v="4"/>
    <x v="1570"/>
    <x v="16"/>
    <n v="947.28"/>
    <n v="6"/>
    <x v="3"/>
    <n v="5683.68"/>
    <n v="5683.68"/>
    <n v="0"/>
    <x v="0"/>
    <x v="1587"/>
    <x v="1"/>
    <s v="May"/>
  </r>
  <r>
    <s v="DO-20250306-27267"/>
    <x v="0"/>
    <x v="8"/>
    <x v="8"/>
    <x v="8"/>
    <x v="8"/>
    <x v="1571"/>
    <x v="14"/>
    <n v="356.83"/>
    <n v="40"/>
    <x v="6"/>
    <n v="14273.2"/>
    <n v="11418.56"/>
    <n v="2854.6400000000012"/>
    <x v="0"/>
    <x v="1588"/>
    <x v="1"/>
    <s v="Mar"/>
  </r>
  <r>
    <s v="84-20241229-69633"/>
    <x v="6"/>
    <x v="1544"/>
    <x v="1449"/>
    <x v="57"/>
    <x v="15"/>
    <x v="1572"/>
    <x v="4"/>
    <n v="1932.79"/>
    <n v="4"/>
    <x v="3"/>
    <n v="7731.16"/>
    <n v="7731.16"/>
    <n v="0"/>
    <x v="5"/>
    <x v="1589"/>
    <x v="0"/>
    <s v="Dec"/>
  </r>
  <r>
    <s v="ACE-20240809-75138"/>
    <x v="4"/>
    <x v="1545"/>
    <x v="1450"/>
    <x v="9"/>
    <x v="7"/>
    <x v="1573"/>
    <x v="15"/>
    <n v="428.97"/>
    <n v="60"/>
    <x v="6"/>
    <n v="25738.2"/>
    <n v="20590.560000000001"/>
    <n v="5147.6399999999994"/>
    <x v="3"/>
    <x v="1590"/>
    <x v="0"/>
    <s v="Aug"/>
  </r>
  <r>
    <s v="ACE-20250429-22704"/>
    <x v="4"/>
    <x v="8"/>
    <x v="8"/>
    <x v="8"/>
    <x v="10"/>
    <x v="1574"/>
    <x v="9"/>
    <n v="2.62"/>
    <n v="185"/>
    <x v="1"/>
    <n v="484.7"/>
    <n v="412"/>
    <n v="72.699999999999989"/>
    <x v="6"/>
    <x v="1591"/>
    <x v="1"/>
    <s v="Apr"/>
  </r>
  <r>
    <s v="LOW-20241203-35115"/>
    <x v="1"/>
    <x v="1546"/>
    <x v="1451"/>
    <x v="22"/>
    <x v="14"/>
    <x v="1575"/>
    <x v="6"/>
    <n v="510.69"/>
    <n v="5"/>
    <x v="3"/>
    <n v="2553.4499999999998"/>
    <n v="2553.4499999999998"/>
    <n v="0"/>
    <x v="5"/>
    <x v="1592"/>
    <x v="0"/>
    <s v="Dec"/>
  </r>
  <r>
    <s v="84-20250213-56134"/>
    <x v="6"/>
    <x v="1547"/>
    <x v="1452"/>
    <x v="51"/>
    <x v="11"/>
    <x v="1576"/>
    <x v="7"/>
    <n v="4.2"/>
    <n v="127"/>
    <x v="4"/>
    <n v="533.4"/>
    <n v="437.39"/>
    <n v="96.009999999999991"/>
    <x v="5"/>
    <x v="1593"/>
    <x v="1"/>
    <s v="Feb"/>
  </r>
  <r>
    <s v="84-20250713-16315"/>
    <x v="6"/>
    <x v="1548"/>
    <x v="1453"/>
    <x v="25"/>
    <x v="18"/>
    <x v="1577"/>
    <x v="14"/>
    <n v="242.29"/>
    <n v="6"/>
    <x v="3"/>
    <n v="1453.74"/>
    <n v="1453.74"/>
    <n v="0"/>
    <x v="6"/>
    <x v="1594"/>
    <x v="1"/>
    <s v="Jul"/>
  </r>
  <r>
    <s v="MEN-20250718-17370"/>
    <x v="5"/>
    <x v="1549"/>
    <x v="1454"/>
    <x v="54"/>
    <x v="4"/>
    <x v="1578"/>
    <x v="7"/>
    <n v="465.99"/>
    <n v="20"/>
    <x v="12"/>
    <n v="9319.7999999999993"/>
    <n v="8201.42"/>
    <n v="1118.3799999999992"/>
    <x v="4"/>
    <x v="1595"/>
    <x v="1"/>
    <s v="Jul"/>
  </r>
  <r>
    <s v="COS-20241121-41597"/>
    <x v="8"/>
    <x v="1550"/>
    <x v="1455"/>
    <x v="14"/>
    <x v="5"/>
    <x v="1579"/>
    <x v="4"/>
    <n v="114.48"/>
    <n v="50"/>
    <x v="2"/>
    <n v="5724"/>
    <n v="4293"/>
    <n v="1431"/>
    <x v="4"/>
    <x v="1596"/>
    <x v="0"/>
    <s v="Nov"/>
  </r>
  <r>
    <s v="THE-20240810-33968"/>
    <x v="9"/>
    <x v="1551"/>
    <x v="1456"/>
    <x v="58"/>
    <x v="3"/>
    <x v="1580"/>
    <x v="8"/>
    <n v="559.16"/>
    <n v="50"/>
    <x v="3"/>
    <n v="27958"/>
    <n v="27958"/>
    <n v="0"/>
    <x v="6"/>
    <x v="1597"/>
    <x v="0"/>
    <s v="Aug"/>
  </r>
  <r>
    <s v="84-20250705-84835"/>
    <x v="6"/>
    <x v="1552"/>
    <x v="1457"/>
    <x v="33"/>
    <x v="20"/>
    <x v="1581"/>
    <x v="14"/>
    <n v="34.93"/>
    <n v="60"/>
    <x v="1"/>
    <n v="2095.8000000000002"/>
    <n v="1781.43"/>
    <n v="314.37000000000012"/>
    <x v="2"/>
    <x v="1598"/>
    <x v="1"/>
    <s v="Jul"/>
  </r>
  <r>
    <s v="THE-20240512-32421"/>
    <x v="9"/>
    <x v="1553"/>
    <x v="1458"/>
    <x v="18"/>
    <x v="10"/>
    <x v="1582"/>
    <x v="10"/>
    <n v="42.07"/>
    <n v="75"/>
    <x v="3"/>
    <n v="3155.25"/>
    <n v="3155.25"/>
    <n v="0"/>
    <x v="5"/>
    <x v="1599"/>
    <x v="0"/>
    <s v="May"/>
  </r>
  <r>
    <s v="FLO-20250601-59217"/>
    <x v="7"/>
    <x v="1554"/>
    <x v="1459"/>
    <x v="36"/>
    <x v="17"/>
    <x v="1583"/>
    <x v="14"/>
    <n v="3817.87"/>
    <n v="50"/>
    <x v="10"/>
    <n v="190893.5"/>
    <n v="158441.60000000001"/>
    <n v="32451.899999999994"/>
    <x v="0"/>
    <x v="1600"/>
    <x v="1"/>
    <s v="Jun"/>
  </r>
  <r>
    <s v="COS-20240418-91358"/>
    <x v="8"/>
    <x v="1555"/>
    <x v="1460"/>
    <x v="21"/>
    <x v="5"/>
    <x v="1584"/>
    <x v="8"/>
    <n v="3468.58"/>
    <n v="5"/>
    <x v="3"/>
    <n v="17342.900000000001"/>
    <n v="17342.900000000001"/>
    <n v="0"/>
    <x v="0"/>
    <x v="1601"/>
    <x v="0"/>
    <s v="Apr"/>
  </r>
  <r>
    <s v="HAR-20250513-26686"/>
    <x v="2"/>
    <x v="1556"/>
    <x v="1461"/>
    <x v="39"/>
    <x v="6"/>
    <x v="1585"/>
    <x v="19"/>
    <n v="228.61"/>
    <n v="15"/>
    <x v="7"/>
    <n v="3429.15"/>
    <n v="3326.28"/>
    <n v="102.86999999999989"/>
    <x v="0"/>
    <x v="1602"/>
    <x v="1"/>
    <s v="May"/>
  </r>
  <r>
    <s v="84-20241204-19588"/>
    <x v="6"/>
    <x v="1557"/>
    <x v="1462"/>
    <x v="25"/>
    <x v="5"/>
    <x v="1586"/>
    <x v="16"/>
    <n v="1438.1"/>
    <n v="2"/>
    <x v="3"/>
    <n v="2876.2"/>
    <n v="2876.2"/>
    <n v="0"/>
    <x v="7"/>
    <x v="1603"/>
    <x v="0"/>
    <s v="Dec"/>
  </r>
  <r>
    <s v="WAL-20240409-19481"/>
    <x v="10"/>
    <x v="1558"/>
    <x v="547"/>
    <x v="11"/>
    <x v="3"/>
    <x v="1587"/>
    <x v="16"/>
    <n v="1151.27"/>
    <n v="3"/>
    <x v="9"/>
    <n v="3453.81"/>
    <n v="3384.73"/>
    <n v="69.079999999999927"/>
    <x v="4"/>
    <x v="1604"/>
    <x v="0"/>
    <s v="Apr"/>
  </r>
  <r>
    <s v="HAR-20241129-86325"/>
    <x v="2"/>
    <x v="1559"/>
    <x v="1463"/>
    <x v="31"/>
    <x v="11"/>
    <x v="1588"/>
    <x v="2"/>
    <n v="267.48"/>
    <n v="3"/>
    <x v="3"/>
    <n v="802.44"/>
    <n v="802.44"/>
    <n v="0"/>
    <x v="3"/>
    <x v="1605"/>
    <x v="0"/>
    <s v="Nov"/>
  </r>
  <r>
    <s v="CON-20250513-50657"/>
    <x v="3"/>
    <x v="1560"/>
    <x v="1464"/>
    <x v="3"/>
    <x v="6"/>
    <x v="1589"/>
    <x v="9"/>
    <n v="939.72"/>
    <n v="3"/>
    <x v="3"/>
    <n v="2819.16"/>
    <n v="2819.16"/>
    <n v="0"/>
    <x v="6"/>
    <x v="1606"/>
    <x v="1"/>
    <s v="May"/>
  </r>
  <r>
    <s v="CON-20240926-50805"/>
    <x v="3"/>
    <x v="1561"/>
    <x v="1374"/>
    <x v="55"/>
    <x v="19"/>
    <x v="1590"/>
    <x v="6"/>
    <n v="201.46"/>
    <n v="12"/>
    <x v="5"/>
    <n v="2417.52"/>
    <n v="2175.77"/>
    <n v="241.75"/>
    <x v="1"/>
    <x v="1607"/>
    <x v="0"/>
    <s v="Sep"/>
  </r>
  <r>
    <s v="ACE-20250726-41932"/>
    <x v="4"/>
    <x v="1562"/>
    <x v="1465"/>
    <x v="42"/>
    <x v="9"/>
    <x v="1591"/>
    <x v="11"/>
    <n v="468.78"/>
    <n v="6"/>
    <x v="12"/>
    <n v="2812.68"/>
    <n v="2475.16"/>
    <n v="337.52"/>
    <x v="6"/>
    <x v="1608"/>
    <x v="1"/>
    <s v="Jul"/>
  </r>
  <r>
    <s v="HAR-20240623-52452"/>
    <x v="2"/>
    <x v="1563"/>
    <x v="1466"/>
    <x v="33"/>
    <x v="14"/>
    <x v="1592"/>
    <x v="13"/>
    <n v="2.5099999999999998"/>
    <n v="122"/>
    <x v="1"/>
    <n v="306.22000000000003"/>
    <n v="260.29000000000002"/>
    <n v="45.930000000000007"/>
    <x v="2"/>
    <x v="1609"/>
    <x v="0"/>
    <s v="Jun"/>
  </r>
  <r>
    <s v="CON-20241214-51995"/>
    <x v="3"/>
    <x v="8"/>
    <x v="8"/>
    <x v="8"/>
    <x v="11"/>
    <x v="1593"/>
    <x v="16"/>
    <n v="265.70999999999998"/>
    <n v="12"/>
    <x v="3"/>
    <n v="3188.52"/>
    <n v="3188.52"/>
    <n v="0"/>
    <x v="7"/>
    <x v="1610"/>
    <x v="0"/>
    <s v="Dec"/>
  </r>
  <r>
    <s v="THE-20241213-43865"/>
    <x v="9"/>
    <x v="1564"/>
    <x v="1467"/>
    <x v="46"/>
    <x v="12"/>
    <x v="1594"/>
    <x v="7"/>
    <n v="121.07"/>
    <n v="2"/>
    <x v="3"/>
    <n v="242.14"/>
    <n v="242.14"/>
    <n v="0"/>
    <x v="3"/>
    <x v="1611"/>
    <x v="0"/>
    <s v="Dec"/>
  </r>
  <r>
    <s v="ACE-20241117-92090"/>
    <x v="4"/>
    <x v="1565"/>
    <x v="1468"/>
    <x v="23"/>
    <x v="16"/>
    <x v="1595"/>
    <x v="14"/>
    <n v="469.83"/>
    <n v="3"/>
    <x v="3"/>
    <n v="1409.49"/>
    <n v="1409.49"/>
    <n v="0"/>
    <x v="7"/>
    <x v="1612"/>
    <x v="0"/>
    <s v="Nov"/>
  </r>
  <r>
    <s v="HAR-20250602-33089"/>
    <x v="2"/>
    <x v="1566"/>
    <x v="1469"/>
    <x v="51"/>
    <x v="19"/>
    <x v="1596"/>
    <x v="9"/>
    <n v="925.81"/>
    <n v="10"/>
    <x v="3"/>
    <n v="9258.1"/>
    <n v="9258.1"/>
    <n v="0"/>
    <x v="0"/>
    <x v="1613"/>
    <x v="1"/>
    <s v="Jun"/>
  </r>
  <r>
    <s v="COS-20250301-51002"/>
    <x v="8"/>
    <x v="1567"/>
    <x v="1126"/>
    <x v="17"/>
    <x v="19"/>
    <x v="1597"/>
    <x v="16"/>
    <n v="303.85000000000002"/>
    <n v="12"/>
    <x v="1"/>
    <n v="3646.2"/>
    <n v="3099.27"/>
    <n v="546.92999999999984"/>
    <x v="6"/>
    <x v="1614"/>
    <x v="1"/>
    <s v="Mar"/>
  </r>
  <r>
    <s v="THE-20240422-89224"/>
    <x v="11"/>
    <x v="1568"/>
    <x v="1470"/>
    <x v="38"/>
    <x v="18"/>
    <x v="1598"/>
    <x v="11"/>
    <n v="552.24"/>
    <n v="12"/>
    <x v="3"/>
    <n v="6626.88"/>
    <n v="6626.88"/>
    <n v="0"/>
    <x v="4"/>
    <x v="1615"/>
    <x v="0"/>
    <s v="Apr"/>
  </r>
  <r>
    <s v="THE-20241130-88426"/>
    <x v="9"/>
    <x v="1569"/>
    <x v="1471"/>
    <x v="3"/>
    <x v="10"/>
    <x v="1599"/>
    <x v="13"/>
    <n v="434.72"/>
    <n v="3"/>
    <x v="3"/>
    <n v="1304.1600000000001"/>
    <n v="1304.1600000000001"/>
    <n v="0"/>
    <x v="1"/>
    <x v="1616"/>
    <x v="0"/>
    <s v="Nov"/>
  </r>
  <r>
    <s v="CON-20240617-82017"/>
    <x v="3"/>
    <x v="1570"/>
    <x v="1472"/>
    <x v="58"/>
    <x v="16"/>
    <x v="1600"/>
    <x v="4"/>
    <n v="491.58"/>
    <n v="60"/>
    <x v="6"/>
    <n v="29494.799999999999"/>
    <n v="23595.84"/>
    <n v="5898.9599999999991"/>
    <x v="1"/>
    <x v="1617"/>
    <x v="0"/>
    <s v="Jun"/>
  </r>
  <r>
    <s v="WAL-20250207-95467"/>
    <x v="10"/>
    <x v="1571"/>
    <x v="1473"/>
    <x v="35"/>
    <x v="13"/>
    <x v="1601"/>
    <x v="20"/>
    <n v="295.06"/>
    <n v="25"/>
    <x v="6"/>
    <n v="7376.5"/>
    <n v="5901.2"/>
    <n v="1475.3000000000002"/>
    <x v="6"/>
    <x v="1618"/>
    <x v="1"/>
    <s v="Feb"/>
  </r>
  <r>
    <s v="WAL-20240605-78953"/>
    <x v="10"/>
    <x v="1572"/>
    <x v="1474"/>
    <x v="20"/>
    <x v="10"/>
    <x v="1602"/>
    <x v="21"/>
    <n v="233.69"/>
    <n v="30"/>
    <x v="1"/>
    <n v="7010.7"/>
    <n v="5959.09"/>
    <n v="1051.6099999999997"/>
    <x v="6"/>
    <x v="1619"/>
    <x v="0"/>
    <s v="Jun"/>
  </r>
  <r>
    <s v="MEN-20240606-96957"/>
    <x v="5"/>
    <x v="1573"/>
    <x v="41"/>
    <x v="28"/>
    <x v="20"/>
    <x v="60"/>
    <x v="7"/>
    <n v="1174.5999999999999"/>
    <n v="10"/>
    <x v="1"/>
    <n v="11746"/>
    <n v="9984.1"/>
    <n v="1761.8999999999996"/>
    <x v="6"/>
    <x v="1620"/>
    <x v="0"/>
    <s v="Jun"/>
  </r>
  <r>
    <s v="WAL-20240827-19567"/>
    <x v="10"/>
    <x v="1574"/>
    <x v="1475"/>
    <x v="15"/>
    <x v="15"/>
    <x v="1603"/>
    <x v="12"/>
    <n v="135.22"/>
    <n v="25"/>
    <x v="0"/>
    <n v="3380.5"/>
    <n v="3211.47"/>
    <n v="169.0300000000002"/>
    <x v="0"/>
    <x v="1621"/>
    <x v="0"/>
    <s v="Aug"/>
  </r>
  <r>
    <s v="FLO-20241013-73725"/>
    <x v="7"/>
    <x v="1575"/>
    <x v="1476"/>
    <x v="49"/>
    <x v="17"/>
    <x v="1604"/>
    <x v="9"/>
    <n v="2200.84"/>
    <n v="8"/>
    <x v="0"/>
    <n v="17606.72"/>
    <n v="16726.38"/>
    <n v="880.34000000000015"/>
    <x v="3"/>
    <x v="1622"/>
    <x v="0"/>
    <s v="Oct"/>
  </r>
  <r>
    <s v="THE-20250411-93139"/>
    <x v="9"/>
    <x v="1576"/>
    <x v="1477"/>
    <x v="51"/>
    <x v="13"/>
    <x v="1605"/>
    <x v="16"/>
    <n v="1192.1400000000001"/>
    <n v="1"/>
    <x v="3"/>
    <n v="1192.1400000000001"/>
    <n v="1192.1400000000001"/>
    <n v="0"/>
    <x v="0"/>
    <x v="1623"/>
    <x v="1"/>
    <s v="Apr"/>
  </r>
  <r>
    <s v="HAR-20240511-59348"/>
    <x v="2"/>
    <x v="1577"/>
    <x v="1478"/>
    <x v="24"/>
    <x v="9"/>
    <x v="1606"/>
    <x v="12"/>
    <n v="1070.69"/>
    <n v="15"/>
    <x v="3"/>
    <n v="16060.35"/>
    <n v="16060.35"/>
    <n v="0"/>
    <x v="5"/>
    <x v="1624"/>
    <x v="0"/>
    <s v="May"/>
  </r>
  <r>
    <s v="THE-20250408-62248"/>
    <x v="9"/>
    <x v="1578"/>
    <x v="1479"/>
    <x v="20"/>
    <x v="15"/>
    <x v="1607"/>
    <x v="12"/>
    <n v="932.89"/>
    <n v="4"/>
    <x v="0"/>
    <n v="3731.56"/>
    <n v="3544.98"/>
    <n v="186.57999999999993"/>
    <x v="7"/>
    <x v="1625"/>
    <x v="1"/>
    <s v="Apr"/>
  </r>
  <r>
    <s v="COS-20250703-30436"/>
    <x v="8"/>
    <x v="1579"/>
    <x v="1480"/>
    <x v="11"/>
    <x v="12"/>
    <x v="1608"/>
    <x v="13"/>
    <n v="86.23"/>
    <n v="1"/>
    <x v="3"/>
    <n v="86.23"/>
    <n v="86.23"/>
    <n v="0"/>
    <x v="1"/>
    <x v="1626"/>
    <x v="1"/>
    <s v="Jul"/>
  </r>
  <r>
    <s v="WAL-20240318-61351"/>
    <x v="10"/>
    <x v="1580"/>
    <x v="1481"/>
    <x v="15"/>
    <x v="7"/>
    <x v="1609"/>
    <x v="20"/>
    <n v="2653.98"/>
    <n v="3"/>
    <x v="9"/>
    <n v="7961.94"/>
    <n v="7802.7"/>
    <n v="159.23999999999978"/>
    <x v="5"/>
    <x v="1627"/>
    <x v="0"/>
    <s v="Mar"/>
  </r>
  <r>
    <s v="COS-20240417-24397"/>
    <x v="8"/>
    <x v="1581"/>
    <x v="1482"/>
    <x v="47"/>
    <x v="5"/>
    <x v="1610"/>
    <x v="9"/>
    <n v="375.54"/>
    <n v="4"/>
    <x v="3"/>
    <n v="1502.16"/>
    <n v="1502.16"/>
    <n v="0"/>
    <x v="3"/>
    <x v="1628"/>
    <x v="0"/>
    <s v="Apr"/>
  </r>
  <r>
    <s v="COS-20240509-64801"/>
    <x v="8"/>
    <x v="1582"/>
    <x v="1483"/>
    <x v="33"/>
    <x v="7"/>
    <x v="1611"/>
    <x v="6"/>
    <n v="4104.04"/>
    <n v="6"/>
    <x v="0"/>
    <n v="24624.240000000002"/>
    <n v="23393.03"/>
    <n v="1231.2100000000028"/>
    <x v="3"/>
    <x v="1629"/>
    <x v="0"/>
    <s v="May"/>
  </r>
  <r>
    <s v="FLO-20240907-20052"/>
    <x v="7"/>
    <x v="1583"/>
    <x v="1484"/>
    <x v="9"/>
    <x v="8"/>
    <x v="1612"/>
    <x v="10"/>
    <n v="1445.09"/>
    <n v="6"/>
    <x v="5"/>
    <n v="8670.5400000000009"/>
    <n v="7803.49"/>
    <n v="867.05000000000109"/>
    <x v="6"/>
    <x v="1630"/>
    <x v="0"/>
    <s v="Sep"/>
  </r>
  <r>
    <s v="DO-20240626-62938"/>
    <x v="0"/>
    <x v="1584"/>
    <x v="1485"/>
    <x v="40"/>
    <x v="12"/>
    <x v="1613"/>
    <x v="20"/>
    <n v="1115.6600000000001"/>
    <n v="10"/>
    <x v="1"/>
    <n v="11156.6"/>
    <n v="9483.11"/>
    <n v="1673.4899999999998"/>
    <x v="1"/>
    <x v="1631"/>
    <x v="0"/>
    <s v="Jun"/>
  </r>
  <r>
    <s v="ACE-20241119-84677"/>
    <x v="4"/>
    <x v="1585"/>
    <x v="1486"/>
    <x v="30"/>
    <x v="7"/>
    <x v="1614"/>
    <x v="9"/>
    <n v="164.41"/>
    <n v="5"/>
    <x v="0"/>
    <n v="822.05"/>
    <n v="780.95"/>
    <n v="41.099999999999909"/>
    <x v="0"/>
    <x v="1632"/>
    <x v="0"/>
    <s v="Nov"/>
  </r>
  <r>
    <s v="84-20240306-73400"/>
    <x v="6"/>
    <x v="1586"/>
    <x v="1487"/>
    <x v="4"/>
    <x v="2"/>
    <x v="1615"/>
    <x v="4"/>
    <n v="273.31"/>
    <n v="30"/>
    <x v="3"/>
    <n v="8199.2999999999993"/>
    <n v="8199.2999999999993"/>
    <n v="0"/>
    <x v="2"/>
    <x v="1633"/>
    <x v="0"/>
    <s v="Mar"/>
  </r>
  <r>
    <s v="THE-20240326-73133"/>
    <x v="9"/>
    <x v="1587"/>
    <x v="1488"/>
    <x v="16"/>
    <x v="14"/>
    <x v="1616"/>
    <x v="19"/>
    <n v="88.3"/>
    <n v="3"/>
    <x v="0"/>
    <n v="264.89999999999998"/>
    <n v="251.65"/>
    <n v="13.249999999999972"/>
    <x v="1"/>
    <x v="1634"/>
    <x v="0"/>
    <s v="Mar"/>
  </r>
  <r>
    <s v="MEN-20240608-26807"/>
    <x v="5"/>
    <x v="1588"/>
    <x v="1489"/>
    <x v="23"/>
    <x v="9"/>
    <x v="1617"/>
    <x v="5"/>
    <n v="561.66999999999996"/>
    <n v="1"/>
    <x v="3"/>
    <n v="561.66999999999996"/>
    <n v="561.66999999999996"/>
    <n v="0"/>
    <x v="6"/>
    <x v="1635"/>
    <x v="0"/>
    <s v="Jun"/>
  </r>
  <r>
    <s v="HAR-20240813-58719"/>
    <x v="2"/>
    <x v="1589"/>
    <x v="1490"/>
    <x v="28"/>
    <x v="19"/>
    <x v="1618"/>
    <x v="17"/>
    <n v="268.60000000000002"/>
    <n v="60"/>
    <x v="7"/>
    <n v="16116"/>
    <n v="15632.52"/>
    <n v="483.47999999999956"/>
    <x v="6"/>
    <x v="1636"/>
    <x v="0"/>
    <s v="Aug"/>
  </r>
  <r>
    <s v="WAL-20241117-87305"/>
    <x v="10"/>
    <x v="1590"/>
    <x v="1491"/>
    <x v="47"/>
    <x v="12"/>
    <x v="1619"/>
    <x v="20"/>
    <n v="3.76"/>
    <n v="74"/>
    <x v="0"/>
    <n v="278.24"/>
    <n v="264.33"/>
    <n v="13.910000000000025"/>
    <x v="1"/>
    <x v="1637"/>
    <x v="0"/>
    <s v="Nov"/>
  </r>
  <r>
    <s v="FLO-20240720-43519"/>
    <x v="7"/>
    <x v="1591"/>
    <x v="1492"/>
    <x v="16"/>
    <x v="7"/>
    <x v="1620"/>
    <x v="16"/>
    <n v="146.56"/>
    <n v="15"/>
    <x v="1"/>
    <n v="2198.4"/>
    <n v="1868.64"/>
    <n v="329.76"/>
    <x v="2"/>
    <x v="1638"/>
    <x v="0"/>
    <s v="Jul"/>
  </r>
  <r>
    <s v="HAR-20250610-40112"/>
    <x v="2"/>
    <x v="1592"/>
    <x v="1493"/>
    <x v="40"/>
    <x v="17"/>
    <x v="1621"/>
    <x v="12"/>
    <n v="659.68"/>
    <n v="5"/>
    <x v="14"/>
    <n v="3298.4"/>
    <n v="3034.53"/>
    <n v="263.86999999999989"/>
    <x v="0"/>
    <x v="1639"/>
    <x v="1"/>
    <s v="Jun"/>
  </r>
  <r>
    <s v="ACE-20250101-52557"/>
    <x v="4"/>
    <x v="1593"/>
    <x v="1494"/>
    <x v="36"/>
    <x v="11"/>
    <x v="1622"/>
    <x v="3"/>
    <n v="458.71"/>
    <n v="4"/>
    <x v="0"/>
    <n v="1834.84"/>
    <n v="1743.1"/>
    <n v="91.740000000000009"/>
    <x v="6"/>
    <x v="1640"/>
    <x v="1"/>
    <s v="Jan"/>
  </r>
  <r>
    <s v="ACE-20250222-96389"/>
    <x v="4"/>
    <x v="1594"/>
    <x v="1495"/>
    <x v="17"/>
    <x v="19"/>
    <x v="1623"/>
    <x v="19"/>
    <n v="472.6"/>
    <n v="1"/>
    <x v="3"/>
    <n v="472.6"/>
    <n v="472.6"/>
    <n v="0"/>
    <x v="6"/>
    <x v="1641"/>
    <x v="1"/>
    <s v="Feb"/>
  </r>
  <r>
    <s v="ACE-20250421-26239"/>
    <x v="4"/>
    <x v="1595"/>
    <x v="1496"/>
    <x v="18"/>
    <x v="2"/>
    <x v="1624"/>
    <x v="21"/>
    <n v="1430"/>
    <n v="8"/>
    <x v="3"/>
    <n v="11440"/>
    <n v="11440"/>
    <n v="0"/>
    <x v="0"/>
    <x v="1642"/>
    <x v="1"/>
    <s v="Apr"/>
  </r>
  <r>
    <s v="THE-20240304-57425"/>
    <x v="9"/>
    <x v="1596"/>
    <x v="1497"/>
    <x v="5"/>
    <x v="12"/>
    <x v="1625"/>
    <x v="12"/>
    <n v="1227.54"/>
    <n v="75"/>
    <x v="2"/>
    <n v="92065.5"/>
    <n v="69049.119999999995"/>
    <n v="23016.380000000005"/>
    <x v="6"/>
    <x v="1643"/>
    <x v="0"/>
    <s v="Mar"/>
  </r>
  <r>
    <s v="DO-20240420-24463"/>
    <x v="0"/>
    <x v="1597"/>
    <x v="496"/>
    <x v="55"/>
    <x v="16"/>
    <x v="1626"/>
    <x v="18"/>
    <n v="1341.04"/>
    <n v="8"/>
    <x v="3"/>
    <n v="10728.32"/>
    <n v="10728.32"/>
    <n v="0"/>
    <x v="1"/>
    <x v="1644"/>
    <x v="0"/>
    <s v="Apr"/>
  </r>
  <r>
    <s v="84-20250311-22265"/>
    <x v="6"/>
    <x v="1598"/>
    <x v="121"/>
    <x v="0"/>
    <x v="3"/>
    <x v="1627"/>
    <x v="19"/>
    <n v="691.82"/>
    <n v="2"/>
    <x v="3"/>
    <n v="1383.64"/>
    <n v="1383.64"/>
    <n v="0"/>
    <x v="4"/>
    <x v="1645"/>
    <x v="1"/>
    <s v="Mar"/>
  </r>
  <r>
    <s v="HAR-20250625-26272"/>
    <x v="2"/>
    <x v="1599"/>
    <x v="1498"/>
    <x v="44"/>
    <x v="10"/>
    <x v="1628"/>
    <x v="5"/>
    <n v="164.32"/>
    <n v="12"/>
    <x v="3"/>
    <n v="1971.84"/>
    <n v="1971.84"/>
    <n v="0"/>
    <x v="3"/>
    <x v="1646"/>
    <x v="1"/>
    <s v="Jun"/>
  </r>
  <r>
    <s v="COS-20250417-92382"/>
    <x v="8"/>
    <x v="1600"/>
    <x v="1499"/>
    <x v="31"/>
    <x v="7"/>
    <x v="1629"/>
    <x v="11"/>
    <n v="748.69"/>
    <n v="5"/>
    <x v="0"/>
    <n v="3743.45"/>
    <n v="3556.28"/>
    <n v="187.16999999999962"/>
    <x v="3"/>
    <x v="1647"/>
    <x v="1"/>
    <s v="Apr"/>
  </r>
  <r>
    <s v="FLO-20240606-89204"/>
    <x v="7"/>
    <x v="1601"/>
    <x v="1500"/>
    <x v="46"/>
    <x v="11"/>
    <x v="1630"/>
    <x v="11"/>
    <n v="2.6"/>
    <n v="134"/>
    <x v="1"/>
    <n v="348.4"/>
    <n v="296.14"/>
    <n v="52.259999999999991"/>
    <x v="3"/>
    <x v="1648"/>
    <x v="0"/>
    <s v="Jun"/>
  </r>
  <r>
    <s v="84-20240731-39326"/>
    <x v="6"/>
    <x v="1602"/>
    <x v="1501"/>
    <x v="58"/>
    <x v="17"/>
    <x v="1631"/>
    <x v="19"/>
    <n v="1.59"/>
    <n v="71"/>
    <x v="2"/>
    <n v="112.89"/>
    <n v="84.67"/>
    <n v="28.22"/>
    <x v="0"/>
    <x v="1649"/>
    <x v="0"/>
    <s v="Jul"/>
  </r>
  <r>
    <s v="LOW-20250418-41364"/>
    <x v="1"/>
    <x v="1603"/>
    <x v="1502"/>
    <x v="53"/>
    <x v="16"/>
    <x v="1632"/>
    <x v="5"/>
    <n v="467.25"/>
    <n v="4"/>
    <x v="14"/>
    <n v="1869"/>
    <n v="1719.48"/>
    <n v="149.51999999999998"/>
    <x v="4"/>
    <x v="1650"/>
    <x v="1"/>
    <s v="Apr"/>
  </r>
  <r>
    <s v="THE-20250613-99429"/>
    <x v="9"/>
    <x v="1604"/>
    <x v="1503"/>
    <x v="18"/>
    <x v="15"/>
    <x v="1633"/>
    <x v="13"/>
    <n v="1363.08"/>
    <n v="25"/>
    <x v="18"/>
    <n v="34077"/>
    <n v="26239.29"/>
    <n v="7837.7099999999991"/>
    <x v="7"/>
    <x v="1651"/>
    <x v="1"/>
    <s v="Jun"/>
  </r>
  <r>
    <s v="CON-20240411-54839"/>
    <x v="3"/>
    <x v="1605"/>
    <x v="1504"/>
    <x v="41"/>
    <x v="20"/>
    <x v="1634"/>
    <x v="18"/>
    <n v="705.51"/>
    <n v="4"/>
    <x v="3"/>
    <n v="2822.04"/>
    <n v="2822.04"/>
    <n v="0"/>
    <x v="4"/>
    <x v="1652"/>
    <x v="0"/>
    <s v="Apr"/>
  </r>
  <r>
    <s v="DO-20250220-90367"/>
    <x v="0"/>
    <x v="1606"/>
    <x v="1505"/>
    <x v="10"/>
    <x v="9"/>
    <x v="1635"/>
    <x v="17"/>
    <n v="2389.08"/>
    <n v="3"/>
    <x v="3"/>
    <n v="7167.24"/>
    <n v="7167.24"/>
    <n v="0"/>
    <x v="3"/>
    <x v="1653"/>
    <x v="1"/>
    <s v="Feb"/>
  </r>
  <r>
    <s v="COS-20240824-59444"/>
    <x v="8"/>
    <x v="1607"/>
    <x v="356"/>
    <x v="42"/>
    <x v="4"/>
    <x v="1636"/>
    <x v="20"/>
    <n v="462.51"/>
    <n v="4"/>
    <x v="5"/>
    <n v="1850.04"/>
    <n v="1665.04"/>
    <n v="185"/>
    <x v="0"/>
    <x v="1654"/>
    <x v="0"/>
    <s v="Aug"/>
  </r>
  <r>
    <s v="CON-20250220-75847"/>
    <x v="3"/>
    <x v="1608"/>
    <x v="1506"/>
    <x v="19"/>
    <x v="2"/>
    <x v="1637"/>
    <x v="2"/>
    <n v="5.16"/>
    <n v="231"/>
    <x v="10"/>
    <n v="1191.96"/>
    <n v="989.33"/>
    <n v="202.63"/>
    <x v="2"/>
    <x v="1655"/>
    <x v="1"/>
    <s v="Feb"/>
  </r>
  <r>
    <s v="MEN-20250522-84354"/>
    <x v="5"/>
    <x v="1609"/>
    <x v="1507"/>
    <x v="59"/>
    <x v="3"/>
    <x v="1638"/>
    <x v="13"/>
    <n v="960.6"/>
    <n v="2"/>
    <x v="3"/>
    <n v="1921.2"/>
    <n v="1921.2"/>
    <n v="0"/>
    <x v="4"/>
    <x v="1656"/>
    <x v="1"/>
    <s v="May"/>
  </r>
  <r>
    <s v="HAR-20240308-91429"/>
    <x v="2"/>
    <x v="8"/>
    <x v="8"/>
    <x v="8"/>
    <x v="8"/>
    <x v="1639"/>
    <x v="3"/>
    <n v="1180.48"/>
    <n v="3"/>
    <x v="0"/>
    <n v="3541.44"/>
    <n v="3364.37"/>
    <n v="177.07000000000016"/>
    <x v="3"/>
    <x v="1657"/>
    <x v="0"/>
    <s v="Mar"/>
  </r>
  <r>
    <s v="COS-20241211-89792"/>
    <x v="8"/>
    <x v="1610"/>
    <x v="601"/>
    <x v="25"/>
    <x v="20"/>
    <x v="1640"/>
    <x v="14"/>
    <n v="2732.93"/>
    <n v="50"/>
    <x v="1"/>
    <n v="136646.5"/>
    <n v="116149.52"/>
    <n v="20496.979999999996"/>
    <x v="2"/>
    <x v="1658"/>
    <x v="0"/>
    <s v="Dec"/>
  </r>
  <r>
    <s v="COS-20241031-95484"/>
    <x v="8"/>
    <x v="1611"/>
    <x v="1508"/>
    <x v="31"/>
    <x v="18"/>
    <x v="1641"/>
    <x v="20"/>
    <n v="315.26"/>
    <n v="3"/>
    <x v="0"/>
    <n v="945.78"/>
    <n v="898.49"/>
    <n v="47.289999999999964"/>
    <x v="0"/>
    <x v="1659"/>
    <x v="0"/>
    <s v="Oct"/>
  </r>
  <r>
    <s v="COS-20250116-40690"/>
    <x v="8"/>
    <x v="1612"/>
    <x v="1509"/>
    <x v="26"/>
    <x v="17"/>
    <x v="1642"/>
    <x v="8"/>
    <n v="113.98"/>
    <n v="10"/>
    <x v="0"/>
    <n v="1139.8"/>
    <n v="1082.81"/>
    <n v="56.990000000000009"/>
    <x v="1"/>
    <x v="1660"/>
    <x v="1"/>
    <s v="Jan"/>
  </r>
  <r>
    <s v="THE-20240407-43924"/>
    <x v="9"/>
    <x v="1613"/>
    <x v="1510"/>
    <x v="43"/>
    <x v="8"/>
    <x v="1643"/>
    <x v="6"/>
    <n v="1144.45"/>
    <n v="20"/>
    <x v="3"/>
    <n v="22889"/>
    <n v="22889"/>
    <n v="0"/>
    <x v="4"/>
    <x v="1661"/>
    <x v="0"/>
    <s v="Apr"/>
  </r>
  <r>
    <s v="ACE-20240605-25056"/>
    <x v="4"/>
    <x v="1614"/>
    <x v="1511"/>
    <x v="4"/>
    <x v="5"/>
    <x v="1644"/>
    <x v="14"/>
    <n v="2336.9"/>
    <n v="20"/>
    <x v="5"/>
    <n v="46738"/>
    <n v="42064.2"/>
    <n v="4673.8000000000029"/>
    <x v="6"/>
    <x v="1662"/>
    <x v="0"/>
    <s v="Jun"/>
  </r>
  <r>
    <s v="DO-20250801-98678"/>
    <x v="0"/>
    <x v="1615"/>
    <x v="1512"/>
    <x v="40"/>
    <x v="4"/>
    <x v="1645"/>
    <x v="11"/>
    <n v="3700"/>
    <n v="20"/>
    <x v="5"/>
    <n v="74000"/>
    <n v="66600"/>
    <n v="7400"/>
    <x v="6"/>
    <x v="1663"/>
    <x v="1"/>
    <s v="Aug"/>
  </r>
  <r>
    <s v="HAR-20240808-96571"/>
    <x v="2"/>
    <x v="1616"/>
    <x v="1513"/>
    <x v="18"/>
    <x v="20"/>
    <x v="1646"/>
    <x v="13"/>
    <n v="912.41"/>
    <n v="25"/>
    <x v="1"/>
    <n v="22810.25"/>
    <n v="19388.71"/>
    <n v="3421.5400000000009"/>
    <x v="4"/>
    <x v="1664"/>
    <x v="0"/>
    <s v="Aug"/>
  </r>
  <r>
    <s v="DO-20241214-90847"/>
    <x v="0"/>
    <x v="1617"/>
    <x v="1514"/>
    <x v="18"/>
    <x v="18"/>
    <x v="1647"/>
    <x v="12"/>
    <n v="954.66"/>
    <n v="2"/>
    <x v="0"/>
    <n v="1909.32"/>
    <n v="1813.85"/>
    <n v="95.470000000000027"/>
    <x v="0"/>
    <x v="1665"/>
    <x v="0"/>
    <s v="Dec"/>
  </r>
  <r>
    <s v="LOW-20250724-15092"/>
    <x v="1"/>
    <x v="8"/>
    <x v="8"/>
    <x v="8"/>
    <x v="16"/>
    <x v="1648"/>
    <x v="18"/>
    <n v="433.07"/>
    <n v="12"/>
    <x v="0"/>
    <n v="5196.84"/>
    <n v="4937"/>
    <n v="259.84000000000015"/>
    <x v="4"/>
    <x v="1666"/>
    <x v="1"/>
    <s v="Jul"/>
  </r>
  <r>
    <s v="COS-20240913-21441"/>
    <x v="8"/>
    <x v="1618"/>
    <x v="1515"/>
    <x v="36"/>
    <x v="9"/>
    <x v="1649"/>
    <x v="9"/>
    <n v="104.64"/>
    <n v="12"/>
    <x v="7"/>
    <n v="1255.68"/>
    <n v="1218.01"/>
    <n v="37.670000000000073"/>
    <x v="6"/>
    <x v="1667"/>
    <x v="0"/>
    <s v="Sep"/>
  </r>
  <r>
    <s v="MEN-20250120-17345"/>
    <x v="5"/>
    <x v="1619"/>
    <x v="1516"/>
    <x v="21"/>
    <x v="19"/>
    <x v="1650"/>
    <x v="10"/>
    <n v="1196.78"/>
    <n v="1"/>
    <x v="3"/>
    <n v="1196.78"/>
    <n v="1196.78"/>
    <n v="0"/>
    <x v="6"/>
    <x v="1668"/>
    <x v="1"/>
    <s v="Jan"/>
  </r>
  <r>
    <s v="THE-20250703-24149"/>
    <x v="9"/>
    <x v="1620"/>
    <x v="382"/>
    <x v="3"/>
    <x v="0"/>
    <x v="1651"/>
    <x v="12"/>
    <n v="1102.01"/>
    <n v="5"/>
    <x v="0"/>
    <n v="5510.05"/>
    <n v="5234.55"/>
    <n v="275.5"/>
    <x v="6"/>
    <x v="1669"/>
    <x v="1"/>
    <s v="Jul"/>
  </r>
  <r>
    <s v="ACE-20240320-43509"/>
    <x v="4"/>
    <x v="1621"/>
    <x v="1517"/>
    <x v="25"/>
    <x v="11"/>
    <x v="1652"/>
    <x v="19"/>
    <n v="795.04"/>
    <n v="1"/>
    <x v="3"/>
    <n v="795.04"/>
    <n v="795.04"/>
    <n v="0"/>
    <x v="6"/>
    <x v="1670"/>
    <x v="0"/>
    <s v="Mar"/>
  </r>
  <r>
    <s v="ACE-20250430-87142"/>
    <x v="4"/>
    <x v="1622"/>
    <x v="1518"/>
    <x v="38"/>
    <x v="8"/>
    <x v="1653"/>
    <x v="7"/>
    <n v="4.68"/>
    <n v="108"/>
    <x v="2"/>
    <n v="505.44"/>
    <n v="379.08"/>
    <n v="126.36000000000001"/>
    <x v="7"/>
    <x v="1671"/>
    <x v="1"/>
    <s v="Apr"/>
  </r>
  <r>
    <s v="COS-20240406-71027"/>
    <x v="8"/>
    <x v="1623"/>
    <x v="1512"/>
    <x v="36"/>
    <x v="7"/>
    <x v="1654"/>
    <x v="3"/>
    <n v="535.12"/>
    <n v="3"/>
    <x v="0"/>
    <n v="1605.36"/>
    <n v="1525.09"/>
    <n v="80.269999999999982"/>
    <x v="4"/>
    <x v="1672"/>
    <x v="0"/>
    <s v="Apr"/>
  </r>
  <r>
    <s v="DO-20250609-91097"/>
    <x v="0"/>
    <x v="1624"/>
    <x v="1519"/>
    <x v="6"/>
    <x v="5"/>
    <x v="1655"/>
    <x v="3"/>
    <n v="1607.72"/>
    <n v="2"/>
    <x v="0"/>
    <n v="3215.44"/>
    <n v="3054.67"/>
    <n v="160.76999999999998"/>
    <x v="5"/>
    <x v="1673"/>
    <x v="1"/>
    <s v="Jun"/>
  </r>
  <r>
    <s v="LOW-20250305-35071"/>
    <x v="1"/>
    <x v="1625"/>
    <x v="1520"/>
    <x v="56"/>
    <x v="17"/>
    <x v="1656"/>
    <x v="16"/>
    <n v="133.51"/>
    <n v="10"/>
    <x v="5"/>
    <n v="1335.1"/>
    <n v="1201.5899999999999"/>
    <n v="133.51"/>
    <x v="5"/>
    <x v="1674"/>
    <x v="1"/>
    <s v="Mar"/>
  </r>
  <r>
    <s v="MEN-20240531-45375"/>
    <x v="5"/>
    <x v="1626"/>
    <x v="150"/>
    <x v="37"/>
    <x v="11"/>
    <x v="1657"/>
    <x v="18"/>
    <n v="85.35"/>
    <n v="8"/>
    <x v="3"/>
    <n v="682.8"/>
    <n v="682.8"/>
    <n v="0"/>
    <x v="4"/>
    <x v="1675"/>
    <x v="0"/>
    <s v="May"/>
  </r>
  <r>
    <s v="THE-20250507-94819"/>
    <x v="9"/>
    <x v="1627"/>
    <x v="1521"/>
    <x v="16"/>
    <x v="4"/>
    <x v="1658"/>
    <x v="1"/>
    <n v="4.5999999999999996"/>
    <n v="145"/>
    <x v="2"/>
    <n v="667"/>
    <n v="500.25"/>
    <n v="166.75"/>
    <x v="7"/>
    <x v="1676"/>
    <x v="1"/>
    <s v="May"/>
  </r>
  <r>
    <s v="84-20240521-94409"/>
    <x v="6"/>
    <x v="1628"/>
    <x v="1522"/>
    <x v="40"/>
    <x v="2"/>
    <x v="1659"/>
    <x v="5"/>
    <n v="172.79"/>
    <n v="8"/>
    <x v="7"/>
    <n v="1382.32"/>
    <n v="1340.85"/>
    <n v="41.470000000000027"/>
    <x v="2"/>
    <x v="1677"/>
    <x v="0"/>
    <s v="May"/>
  </r>
  <r>
    <s v="COS-20240215-33803"/>
    <x v="8"/>
    <x v="1629"/>
    <x v="470"/>
    <x v="28"/>
    <x v="15"/>
    <x v="1660"/>
    <x v="12"/>
    <n v="105.75"/>
    <n v="2"/>
    <x v="14"/>
    <n v="211.5"/>
    <n v="194.58"/>
    <n v="16.919999999999987"/>
    <x v="7"/>
    <x v="1678"/>
    <x v="0"/>
    <s v="Feb"/>
  </r>
  <r>
    <s v="FLO-20240926-63556"/>
    <x v="7"/>
    <x v="1630"/>
    <x v="1523"/>
    <x v="45"/>
    <x v="10"/>
    <x v="1661"/>
    <x v="6"/>
    <n v="769.6"/>
    <n v="25"/>
    <x v="1"/>
    <n v="19240"/>
    <n v="16354"/>
    <n v="2886"/>
    <x v="7"/>
    <x v="1679"/>
    <x v="0"/>
    <s v="Sep"/>
  </r>
  <r>
    <s v="DO-20240626-51640"/>
    <x v="0"/>
    <x v="1631"/>
    <x v="1524"/>
    <x v="13"/>
    <x v="20"/>
    <x v="1662"/>
    <x v="14"/>
    <n v="64.099999999999994"/>
    <n v="100"/>
    <x v="3"/>
    <n v="6410"/>
    <n v="6410"/>
    <n v="0"/>
    <x v="2"/>
    <x v="1680"/>
    <x v="0"/>
    <s v="Jun"/>
  </r>
  <r>
    <s v="HAR-20250115-77806"/>
    <x v="2"/>
    <x v="1632"/>
    <x v="1525"/>
    <x v="21"/>
    <x v="19"/>
    <x v="1663"/>
    <x v="10"/>
    <n v="887.78"/>
    <n v="2"/>
    <x v="3"/>
    <n v="1775.56"/>
    <n v="1775.56"/>
    <n v="0"/>
    <x v="1"/>
    <x v="1681"/>
    <x v="1"/>
    <s v="Jan"/>
  </r>
  <r>
    <s v="ACE-20250629-49220"/>
    <x v="4"/>
    <x v="1633"/>
    <x v="987"/>
    <x v="53"/>
    <x v="17"/>
    <x v="1664"/>
    <x v="10"/>
    <n v="4.3899999999999997"/>
    <n v="111"/>
    <x v="9"/>
    <n v="487.29"/>
    <n v="477.54"/>
    <n v="9.75"/>
    <x v="1"/>
    <x v="1682"/>
    <x v="1"/>
    <s v="Jun"/>
  </r>
  <r>
    <s v="MEN-20240801-10101"/>
    <x v="5"/>
    <x v="1634"/>
    <x v="1526"/>
    <x v="47"/>
    <x v="8"/>
    <x v="1665"/>
    <x v="0"/>
    <n v="1949.15"/>
    <n v="2"/>
    <x v="3"/>
    <n v="3898.3"/>
    <n v="3898.3"/>
    <n v="0"/>
    <x v="1"/>
    <x v="1683"/>
    <x v="0"/>
    <s v="Aug"/>
  </r>
  <r>
    <s v="COS-20250109-18160"/>
    <x v="8"/>
    <x v="1635"/>
    <x v="1527"/>
    <x v="33"/>
    <x v="17"/>
    <x v="1666"/>
    <x v="1"/>
    <n v="2.8"/>
    <n v="345"/>
    <x v="1"/>
    <n v="966"/>
    <n v="821.1"/>
    <n v="144.89999999999998"/>
    <x v="7"/>
    <x v="1684"/>
    <x v="1"/>
    <s v="Jan"/>
  </r>
  <r>
    <s v="ACE-20250128-40149"/>
    <x v="4"/>
    <x v="1636"/>
    <x v="1528"/>
    <x v="31"/>
    <x v="19"/>
    <x v="1667"/>
    <x v="1"/>
    <n v="297.14999999999998"/>
    <n v="8"/>
    <x v="3"/>
    <n v="2377.1999999999998"/>
    <n v="2377.1999999999998"/>
    <n v="0"/>
    <x v="3"/>
    <x v="1685"/>
    <x v="1"/>
    <s v="Jan"/>
  </r>
  <r>
    <s v="COS-20240607-50218"/>
    <x v="8"/>
    <x v="1637"/>
    <x v="1529"/>
    <x v="21"/>
    <x v="10"/>
    <x v="1668"/>
    <x v="9"/>
    <n v="887.12"/>
    <n v="25"/>
    <x v="3"/>
    <n v="22178"/>
    <n v="22178"/>
    <n v="0"/>
    <x v="4"/>
    <x v="1686"/>
    <x v="0"/>
    <s v="Jun"/>
  </r>
  <r>
    <s v="THE-20240427-10887"/>
    <x v="9"/>
    <x v="1638"/>
    <x v="1530"/>
    <x v="11"/>
    <x v="16"/>
    <x v="1669"/>
    <x v="17"/>
    <n v="902.73"/>
    <n v="8"/>
    <x v="9"/>
    <n v="7221.84"/>
    <n v="7077.4"/>
    <n v="144.44000000000051"/>
    <x v="0"/>
    <x v="1687"/>
    <x v="0"/>
    <s v="Apr"/>
  </r>
  <r>
    <s v="COS-20240413-43063"/>
    <x v="8"/>
    <x v="1639"/>
    <x v="1038"/>
    <x v="17"/>
    <x v="5"/>
    <x v="1670"/>
    <x v="16"/>
    <n v="2870.1"/>
    <n v="20"/>
    <x v="12"/>
    <n v="57402"/>
    <n v="50513.760000000002"/>
    <n v="6888.239999999998"/>
    <x v="2"/>
    <x v="1688"/>
    <x v="0"/>
    <s v="Apr"/>
  </r>
  <r>
    <s v="MEN-20250414-83149"/>
    <x v="5"/>
    <x v="1640"/>
    <x v="1531"/>
    <x v="55"/>
    <x v="15"/>
    <x v="1671"/>
    <x v="5"/>
    <n v="1467.2"/>
    <n v="12"/>
    <x v="5"/>
    <n v="17606.400000000001"/>
    <n v="15845.76"/>
    <n v="1760.6400000000012"/>
    <x v="1"/>
    <x v="1689"/>
    <x v="1"/>
    <s v="Apr"/>
  </r>
  <r>
    <s v="THE-20250622-38886"/>
    <x v="9"/>
    <x v="1641"/>
    <x v="1532"/>
    <x v="2"/>
    <x v="15"/>
    <x v="1672"/>
    <x v="2"/>
    <n v="12.85"/>
    <n v="8"/>
    <x v="12"/>
    <n v="102.8"/>
    <n v="90.46"/>
    <n v="12.340000000000003"/>
    <x v="5"/>
    <x v="1690"/>
    <x v="1"/>
    <s v="Jun"/>
  </r>
  <r>
    <s v="COS-20241028-96933"/>
    <x v="8"/>
    <x v="1642"/>
    <x v="1533"/>
    <x v="29"/>
    <x v="5"/>
    <x v="1673"/>
    <x v="11"/>
    <n v="2.62"/>
    <n v="216"/>
    <x v="1"/>
    <n v="565.91999999999996"/>
    <n v="481.03"/>
    <n v="84.889999999999986"/>
    <x v="3"/>
    <x v="1691"/>
    <x v="0"/>
    <s v="Oct"/>
  </r>
  <r>
    <s v="CON-20250606-86647"/>
    <x v="3"/>
    <x v="1643"/>
    <x v="1534"/>
    <x v="22"/>
    <x v="12"/>
    <x v="1674"/>
    <x v="15"/>
    <n v="4.0199999999999996"/>
    <n v="264"/>
    <x v="3"/>
    <n v="1061.28"/>
    <n v="1061.28"/>
    <n v="0"/>
    <x v="1"/>
    <x v="1692"/>
    <x v="1"/>
    <s v="Jun"/>
  </r>
  <r>
    <s v="84-20240512-86568"/>
    <x v="6"/>
    <x v="1644"/>
    <x v="1535"/>
    <x v="17"/>
    <x v="11"/>
    <x v="1675"/>
    <x v="12"/>
    <n v="344.56"/>
    <n v="10"/>
    <x v="5"/>
    <n v="3445.6"/>
    <n v="3101.04"/>
    <n v="344.55999999999995"/>
    <x v="7"/>
    <x v="1693"/>
    <x v="0"/>
    <s v="May"/>
  </r>
  <r>
    <s v="LOW-20241107-81647"/>
    <x v="1"/>
    <x v="1645"/>
    <x v="1053"/>
    <x v="58"/>
    <x v="14"/>
    <x v="1676"/>
    <x v="9"/>
    <n v="110.94"/>
    <n v="2"/>
    <x v="3"/>
    <n v="221.88"/>
    <n v="221.88"/>
    <n v="0"/>
    <x v="1"/>
    <x v="1694"/>
    <x v="0"/>
    <s v="Nov"/>
  </r>
  <r>
    <s v="MEN-20250216-82004"/>
    <x v="5"/>
    <x v="1646"/>
    <x v="1536"/>
    <x v="57"/>
    <x v="20"/>
    <x v="1677"/>
    <x v="19"/>
    <n v="53.28"/>
    <n v="4"/>
    <x v="9"/>
    <n v="213.12"/>
    <n v="208.86"/>
    <n v="4.2599999999999909"/>
    <x v="6"/>
    <x v="1695"/>
    <x v="1"/>
    <s v="Feb"/>
  </r>
  <r>
    <s v="WAL-20240315-44473"/>
    <x v="10"/>
    <x v="1647"/>
    <x v="1537"/>
    <x v="44"/>
    <x v="5"/>
    <x v="1678"/>
    <x v="5"/>
    <n v="951.56"/>
    <n v="4"/>
    <x v="8"/>
    <n v="3806.24"/>
    <n v="3539.8"/>
    <n v="266.4399999999996"/>
    <x v="0"/>
    <x v="1696"/>
    <x v="0"/>
    <s v="Mar"/>
  </r>
  <r>
    <s v="ACE-20240911-71162"/>
    <x v="4"/>
    <x v="1648"/>
    <x v="1538"/>
    <x v="32"/>
    <x v="4"/>
    <x v="1679"/>
    <x v="11"/>
    <n v="97.45"/>
    <n v="2"/>
    <x v="0"/>
    <n v="194.9"/>
    <n v="185.16"/>
    <n v="9.7400000000000091"/>
    <x v="2"/>
    <x v="1697"/>
    <x v="0"/>
    <s v="Sep"/>
  </r>
  <r>
    <s v="COS-20240729-92069"/>
    <x v="8"/>
    <x v="1649"/>
    <x v="1539"/>
    <x v="55"/>
    <x v="4"/>
    <x v="1680"/>
    <x v="8"/>
    <n v="752.47"/>
    <n v="1"/>
    <x v="3"/>
    <n v="752.47"/>
    <n v="752.47"/>
    <n v="0"/>
    <x v="5"/>
    <x v="1698"/>
    <x v="0"/>
    <s v="Jul"/>
  </r>
  <r>
    <s v="ACE-20250225-25450"/>
    <x v="4"/>
    <x v="1650"/>
    <x v="1540"/>
    <x v="58"/>
    <x v="9"/>
    <x v="1681"/>
    <x v="18"/>
    <n v="241.94"/>
    <n v="6"/>
    <x v="5"/>
    <n v="1451.64"/>
    <n v="1306.48"/>
    <n v="145.16000000000008"/>
    <x v="1"/>
    <x v="1699"/>
    <x v="1"/>
    <s v="Feb"/>
  </r>
  <r>
    <s v="THE-20250410-11801"/>
    <x v="9"/>
    <x v="1651"/>
    <x v="1541"/>
    <x v="57"/>
    <x v="4"/>
    <x v="1682"/>
    <x v="12"/>
    <n v="879.86"/>
    <n v="4"/>
    <x v="3"/>
    <n v="3519.44"/>
    <n v="3519.44"/>
    <n v="0"/>
    <x v="1"/>
    <x v="1700"/>
    <x v="1"/>
    <s v="Apr"/>
  </r>
  <r>
    <s v="MEN-20240329-49246"/>
    <x v="5"/>
    <x v="1652"/>
    <x v="1542"/>
    <x v="12"/>
    <x v="9"/>
    <x v="1683"/>
    <x v="18"/>
    <n v="43.52"/>
    <n v="10"/>
    <x v="3"/>
    <n v="435.2"/>
    <n v="435.2"/>
    <n v="0"/>
    <x v="1"/>
    <x v="1701"/>
    <x v="0"/>
    <s v="Mar"/>
  </r>
  <r>
    <s v="LOW-20250603-28278"/>
    <x v="1"/>
    <x v="1653"/>
    <x v="1543"/>
    <x v="42"/>
    <x v="5"/>
    <x v="1684"/>
    <x v="21"/>
    <n v="248.01"/>
    <n v="50"/>
    <x v="6"/>
    <n v="12400.5"/>
    <n v="9920.4"/>
    <n v="2480.1000000000004"/>
    <x v="1"/>
    <x v="1702"/>
    <x v="1"/>
    <s v="Jun"/>
  </r>
  <r>
    <s v="FLO-20250408-81647"/>
    <x v="7"/>
    <x v="1654"/>
    <x v="1544"/>
    <x v="11"/>
    <x v="2"/>
    <x v="1685"/>
    <x v="12"/>
    <n v="2393.87"/>
    <n v="10"/>
    <x v="7"/>
    <n v="23938.7"/>
    <n v="23220.54"/>
    <n v="718.15999999999985"/>
    <x v="1"/>
    <x v="1703"/>
    <x v="1"/>
    <s v="Apr"/>
  </r>
  <r>
    <s v="COS-20250116-94345"/>
    <x v="8"/>
    <x v="8"/>
    <x v="8"/>
    <x v="8"/>
    <x v="6"/>
    <x v="1686"/>
    <x v="8"/>
    <n v="3766.93"/>
    <n v="1"/>
    <x v="5"/>
    <n v="3766.93"/>
    <n v="3390.24"/>
    <n v="376.69000000000005"/>
    <x v="6"/>
    <x v="1704"/>
    <x v="1"/>
    <s v="Jan"/>
  </r>
  <r>
    <s v="MEN-20250404-42102"/>
    <x v="5"/>
    <x v="1655"/>
    <x v="1545"/>
    <x v="0"/>
    <x v="12"/>
    <x v="1687"/>
    <x v="9"/>
    <n v="238.71"/>
    <n v="15"/>
    <x v="3"/>
    <n v="3580.65"/>
    <n v="3580.65"/>
    <n v="0"/>
    <x v="5"/>
    <x v="1705"/>
    <x v="1"/>
    <s v="Apr"/>
  </r>
  <r>
    <s v="CON-20250515-94402"/>
    <x v="3"/>
    <x v="1656"/>
    <x v="1546"/>
    <x v="26"/>
    <x v="11"/>
    <x v="1688"/>
    <x v="13"/>
    <n v="746.12"/>
    <n v="60"/>
    <x v="3"/>
    <n v="44767.199999999997"/>
    <n v="44767.199999999997"/>
    <n v="0"/>
    <x v="0"/>
    <x v="1706"/>
    <x v="1"/>
    <s v="May"/>
  </r>
  <r>
    <s v="HAR-20240407-13477"/>
    <x v="2"/>
    <x v="1657"/>
    <x v="1547"/>
    <x v="26"/>
    <x v="2"/>
    <x v="1689"/>
    <x v="2"/>
    <n v="374.04"/>
    <n v="3"/>
    <x v="9"/>
    <n v="1122.1199999999999"/>
    <n v="1099.68"/>
    <n v="22.439999999999827"/>
    <x v="0"/>
    <x v="1707"/>
    <x v="0"/>
    <s v="Apr"/>
  </r>
  <r>
    <s v="THE-20250711-70410"/>
    <x v="9"/>
    <x v="8"/>
    <x v="8"/>
    <x v="8"/>
    <x v="1"/>
    <x v="1690"/>
    <x v="0"/>
    <n v="143.94"/>
    <n v="8"/>
    <x v="0"/>
    <n v="1151.52"/>
    <n v="1093.94"/>
    <n v="57.579999999999927"/>
    <x v="6"/>
    <x v="1708"/>
    <x v="1"/>
    <s v="Jul"/>
  </r>
  <r>
    <s v="LOW-20250514-57679"/>
    <x v="1"/>
    <x v="1658"/>
    <x v="1548"/>
    <x v="3"/>
    <x v="11"/>
    <x v="1691"/>
    <x v="7"/>
    <n v="345.67"/>
    <n v="50"/>
    <x v="0"/>
    <n v="17283.5"/>
    <n v="16419.330000000002"/>
    <n v="864.16999999999825"/>
    <x v="5"/>
    <x v="1709"/>
    <x v="1"/>
    <s v="May"/>
  </r>
  <r>
    <s v="HAR-20240611-55538"/>
    <x v="2"/>
    <x v="1659"/>
    <x v="1549"/>
    <x v="37"/>
    <x v="14"/>
    <x v="1692"/>
    <x v="0"/>
    <n v="418.17"/>
    <n v="1"/>
    <x v="3"/>
    <n v="418.17"/>
    <n v="418.17"/>
    <n v="0"/>
    <x v="0"/>
    <x v="1710"/>
    <x v="0"/>
    <s v="Jun"/>
  </r>
  <r>
    <s v="FLO-20241007-21471"/>
    <x v="7"/>
    <x v="1660"/>
    <x v="1550"/>
    <x v="7"/>
    <x v="12"/>
    <x v="1693"/>
    <x v="15"/>
    <n v="979.63"/>
    <n v="12"/>
    <x v="5"/>
    <n v="11755.56"/>
    <n v="10580"/>
    <n v="1175.5599999999995"/>
    <x v="2"/>
    <x v="1711"/>
    <x v="0"/>
    <s v="Oct"/>
  </r>
  <r>
    <s v="ACE-20250311-88514"/>
    <x v="4"/>
    <x v="1661"/>
    <x v="1551"/>
    <x v="26"/>
    <x v="1"/>
    <x v="1694"/>
    <x v="16"/>
    <n v="271.83"/>
    <n v="4"/>
    <x v="5"/>
    <n v="1087.32"/>
    <n v="978.59"/>
    <n v="108.7299999999999"/>
    <x v="1"/>
    <x v="1712"/>
    <x v="1"/>
    <s v="Mar"/>
  </r>
  <r>
    <s v="LOW-20240923-91803"/>
    <x v="1"/>
    <x v="1662"/>
    <x v="1552"/>
    <x v="49"/>
    <x v="13"/>
    <x v="1695"/>
    <x v="11"/>
    <n v="449.25"/>
    <n v="25"/>
    <x v="6"/>
    <n v="11231.25"/>
    <n v="8985"/>
    <n v="2246.25"/>
    <x v="7"/>
    <x v="1713"/>
    <x v="0"/>
    <s v="Sep"/>
  </r>
  <r>
    <s v="FLO-20250627-88444"/>
    <x v="7"/>
    <x v="1663"/>
    <x v="1553"/>
    <x v="51"/>
    <x v="5"/>
    <x v="1696"/>
    <x v="15"/>
    <n v="656.95"/>
    <n v="20"/>
    <x v="3"/>
    <n v="13139"/>
    <n v="13139"/>
    <n v="0"/>
    <x v="6"/>
    <x v="1714"/>
    <x v="1"/>
    <s v="Jun"/>
  </r>
  <r>
    <s v="DO-20240710-45123"/>
    <x v="0"/>
    <x v="1664"/>
    <x v="1554"/>
    <x v="49"/>
    <x v="1"/>
    <x v="1697"/>
    <x v="0"/>
    <n v="600.01"/>
    <n v="10"/>
    <x v="0"/>
    <n v="6000.1"/>
    <n v="5700.1"/>
    <n v="300"/>
    <x v="7"/>
    <x v="1715"/>
    <x v="0"/>
    <s v="Jul"/>
  </r>
  <r>
    <s v="ACE-20240329-53614"/>
    <x v="4"/>
    <x v="1665"/>
    <x v="1555"/>
    <x v="28"/>
    <x v="13"/>
    <x v="1698"/>
    <x v="0"/>
    <n v="674.49"/>
    <n v="8"/>
    <x v="3"/>
    <n v="5395.92"/>
    <n v="5395.92"/>
    <n v="0"/>
    <x v="0"/>
    <x v="1716"/>
    <x v="0"/>
    <s v="Mar"/>
  </r>
  <r>
    <s v="84-20240528-76156"/>
    <x v="6"/>
    <x v="1666"/>
    <x v="1556"/>
    <x v="22"/>
    <x v="9"/>
    <x v="1699"/>
    <x v="12"/>
    <n v="3482.47"/>
    <n v="3"/>
    <x v="0"/>
    <n v="10447.41"/>
    <n v="9925.0400000000009"/>
    <n v="522.36999999999898"/>
    <x v="6"/>
    <x v="1717"/>
    <x v="0"/>
    <s v="May"/>
  </r>
  <r>
    <s v="COS-20250804-94711"/>
    <x v="8"/>
    <x v="1667"/>
    <x v="1557"/>
    <x v="25"/>
    <x v="15"/>
    <x v="1700"/>
    <x v="7"/>
    <n v="917.72"/>
    <n v="30"/>
    <x v="1"/>
    <n v="27531.599999999999"/>
    <n v="23401.86"/>
    <n v="4129.739999999998"/>
    <x v="4"/>
    <x v="1718"/>
    <x v="1"/>
    <s v="Aug"/>
  </r>
  <r>
    <s v="HAR-20250325-22819"/>
    <x v="2"/>
    <x v="1668"/>
    <x v="1558"/>
    <x v="48"/>
    <x v="2"/>
    <x v="1701"/>
    <x v="7"/>
    <n v="98.38"/>
    <n v="25"/>
    <x v="5"/>
    <n v="2459.5"/>
    <n v="2213.5500000000002"/>
    <n v="245.94999999999982"/>
    <x v="0"/>
    <x v="1719"/>
    <x v="1"/>
    <s v="Mar"/>
  </r>
  <r>
    <s v="DO-20250619-25880"/>
    <x v="0"/>
    <x v="1669"/>
    <x v="781"/>
    <x v="54"/>
    <x v="7"/>
    <x v="1702"/>
    <x v="1"/>
    <n v="1.63"/>
    <n v="140"/>
    <x v="6"/>
    <n v="228.2"/>
    <n v="182.56"/>
    <n v="45.639999999999986"/>
    <x v="4"/>
    <x v="1720"/>
    <x v="1"/>
    <s v="Jun"/>
  </r>
  <r>
    <s v="DO-20250703-72913"/>
    <x v="0"/>
    <x v="1670"/>
    <x v="1559"/>
    <x v="39"/>
    <x v="19"/>
    <x v="1703"/>
    <x v="20"/>
    <n v="462.15"/>
    <n v="2"/>
    <x v="9"/>
    <n v="924.3"/>
    <n v="905.81"/>
    <n v="18.490000000000009"/>
    <x v="4"/>
    <x v="1721"/>
    <x v="1"/>
    <s v="Jul"/>
  </r>
  <r>
    <s v="84-20240428-63702"/>
    <x v="6"/>
    <x v="1671"/>
    <x v="1560"/>
    <x v="41"/>
    <x v="19"/>
    <x v="1704"/>
    <x v="17"/>
    <n v="4064"/>
    <n v="20"/>
    <x v="1"/>
    <n v="81280"/>
    <n v="69088"/>
    <n v="12192"/>
    <x v="6"/>
    <x v="1722"/>
    <x v="0"/>
    <s v="Apr"/>
  </r>
  <r>
    <s v="COS-20240610-84124"/>
    <x v="8"/>
    <x v="1672"/>
    <x v="1561"/>
    <x v="56"/>
    <x v="13"/>
    <x v="1705"/>
    <x v="21"/>
    <n v="227.83"/>
    <n v="2"/>
    <x v="3"/>
    <n v="455.66"/>
    <n v="455.66"/>
    <n v="0"/>
    <x v="7"/>
    <x v="1723"/>
    <x v="0"/>
    <s v="Jun"/>
  </r>
  <r>
    <s v="HAR-20240408-82267"/>
    <x v="2"/>
    <x v="1673"/>
    <x v="1562"/>
    <x v="58"/>
    <x v="6"/>
    <x v="60"/>
    <x v="16"/>
    <n v="475.03"/>
    <n v="3"/>
    <x v="3"/>
    <n v="1425.09"/>
    <n v="1425.09"/>
    <n v="0"/>
    <x v="2"/>
    <x v="1724"/>
    <x v="0"/>
    <s v="Apr"/>
  </r>
  <r>
    <s v="CON-20250505-63515"/>
    <x v="3"/>
    <x v="1674"/>
    <x v="1563"/>
    <x v="31"/>
    <x v="20"/>
    <x v="1706"/>
    <x v="20"/>
    <n v="126.72"/>
    <n v="1"/>
    <x v="3"/>
    <n v="126.72"/>
    <n v="126.72"/>
    <n v="0"/>
    <x v="1"/>
    <x v="1725"/>
    <x v="1"/>
    <s v="May"/>
  </r>
  <r>
    <s v="DO-20240430-29257"/>
    <x v="0"/>
    <x v="1675"/>
    <x v="1564"/>
    <x v="35"/>
    <x v="4"/>
    <x v="1707"/>
    <x v="1"/>
    <n v="14.06"/>
    <n v="12"/>
    <x v="3"/>
    <n v="168.72"/>
    <n v="168.72"/>
    <n v="0"/>
    <x v="7"/>
    <x v="1726"/>
    <x v="0"/>
    <s v="Apr"/>
  </r>
  <r>
    <s v="MEN-20250203-92786"/>
    <x v="5"/>
    <x v="1676"/>
    <x v="1565"/>
    <x v="2"/>
    <x v="11"/>
    <x v="1708"/>
    <x v="7"/>
    <n v="550.04"/>
    <n v="10"/>
    <x v="0"/>
    <n v="5500.4"/>
    <n v="5225.38"/>
    <n v="275.01999999999953"/>
    <x v="6"/>
    <x v="1727"/>
    <x v="1"/>
    <s v="Feb"/>
  </r>
  <r>
    <s v="HAR-20250706-81353"/>
    <x v="2"/>
    <x v="1677"/>
    <x v="879"/>
    <x v="21"/>
    <x v="1"/>
    <x v="1709"/>
    <x v="19"/>
    <n v="452.24"/>
    <n v="3"/>
    <x v="3"/>
    <n v="1356.72"/>
    <n v="1356.72"/>
    <n v="0"/>
    <x v="4"/>
    <x v="1728"/>
    <x v="1"/>
    <s v="Jul"/>
  </r>
  <r>
    <s v="MEN-20250110-90116"/>
    <x v="5"/>
    <x v="1678"/>
    <x v="1566"/>
    <x v="46"/>
    <x v="9"/>
    <x v="1710"/>
    <x v="2"/>
    <n v="100.98"/>
    <n v="40"/>
    <x v="12"/>
    <n v="4039.2"/>
    <n v="3554.5"/>
    <n v="484.69999999999982"/>
    <x v="7"/>
    <x v="1729"/>
    <x v="1"/>
    <s v="Jan"/>
  </r>
  <r>
    <s v="ACE-20241104-37636"/>
    <x v="4"/>
    <x v="1679"/>
    <x v="1567"/>
    <x v="11"/>
    <x v="7"/>
    <x v="1711"/>
    <x v="15"/>
    <n v="352.83"/>
    <n v="25"/>
    <x v="4"/>
    <n v="8820.75"/>
    <n v="7233.02"/>
    <n v="1587.7299999999996"/>
    <x v="1"/>
    <x v="1730"/>
    <x v="0"/>
    <s v="Nov"/>
  </r>
  <r>
    <s v="HAR-20240805-58630"/>
    <x v="2"/>
    <x v="1680"/>
    <x v="1568"/>
    <x v="27"/>
    <x v="13"/>
    <x v="1712"/>
    <x v="4"/>
    <n v="272.33"/>
    <n v="4"/>
    <x v="3"/>
    <n v="1089.32"/>
    <n v="1089.32"/>
    <n v="0"/>
    <x v="6"/>
    <x v="1731"/>
    <x v="0"/>
    <s v="Aug"/>
  </r>
  <r>
    <s v="DO-20250303-19879"/>
    <x v="0"/>
    <x v="1681"/>
    <x v="1569"/>
    <x v="35"/>
    <x v="7"/>
    <x v="1713"/>
    <x v="16"/>
    <n v="541.34"/>
    <n v="20"/>
    <x v="3"/>
    <n v="10826.8"/>
    <n v="10826.8"/>
    <n v="0"/>
    <x v="6"/>
    <x v="1732"/>
    <x v="1"/>
    <s v="Mar"/>
  </r>
  <r>
    <s v="WAL-20240503-49306"/>
    <x v="10"/>
    <x v="1682"/>
    <x v="401"/>
    <x v="24"/>
    <x v="13"/>
    <x v="1714"/>
    <x v="20"/>
    <n v="3297.93"/>
    <n v="30"/>
    <x v="6"/>
    <n v="98937.9"/>
    <n v="79150.320000000007"/>
    <n v="19787.579999999987"/>
    <x v="5"/>
    <x v="1733"/>
    <x v="0"/>
    <s v="May"/>
  </r>
  <r>
    <s v="LOW-20240531-17310"/>
    <x v="1"/>
    <x v="1683"/>
    <x v="1570"/>
    <x v="26"/>
    <x v="20"/>
    <x v="1715"/>
    <x v="2"/>
    <n v="58.46"/>
    <n v="5"/>
    <x v="1"/>
    <n v="292.3"/>
    <n v="248.46"/>
    <n v="43.84"/>
    <x v="1"/>
    <x v="1734"/>
    <x v="0"/>
    <s v="May"/>
  </r>
  <r>
    <s v="LOW-20241104-17377"/>
    <x v="1"/>
    <x v="1684"/>
    <x v="1571"/>
    <x v="9"/>
    <x v="8"/>
    <x v="1716"/>
    <x v="13"/>
    <n v="100.41"/>
    <n v="5"/>
    <x v="5"/>
    <n v="502.05"/>
    <n v="451.85"/>
    <n v="50.199999999999989"/>
    <x v="2"/>
    <x v="1735"/>
    <x v="0"/>
    <s v="Nov"/>
  </r>
  <r>
    <s v="COS-20240216-89921"/>
    <x v="8"/>
    <x v="1685"/>
    <x v="1572"/>
    <x v="5"/>
    <x v="9"/>
    <x v="1717"/>
    <x v="16"/>
    <n v="1999.85"/>
    <n v="5"/>
    <x v="9"/>
    <n v="9999.25"/>
    <n v="9799.26"/>
    <n v="199.98999999999978"/>
    <x v="7"/>
    <x v="1736"/>
    <x v="0"/>
    <s v="Feb"/>
  </r>
  <r>
    <s v="84-20240327-84570"/>
    <x v="6"/>
    <x v="1686"/>
    <x v="1573"/>
    <x v="19"/>
    <x v="6"/>
    <x v="1718"/>
    <x v="1"/>
    <n v="358.28"/>
    <n v="5"/>
    <x v="3"/>
    <n v="1791.4"/>
    <n v="1791.4"/>
    <n v="0"/>
    <x v="4"/>
    <x v="1737"/>
    <x v="0"/>
    <s v="Mar"/>
  </r>
  <r>
    <s v="84-20240226-70801"/>
    <x v="6"/>
    <x v="1687"/>
    <x v="1574"/>
    <x v="17"/>
    <x v="0"/>
    <x v="1719"/>
    <x v="4"/>
    <n v="184.26"/>
    <n v="3"/>
    <x v="5"/>
    <n v="552.78"/>
    <n v="497.5"/>
    <n v="55.279999999999973"/>
    <x v="3"/>
    <x v="1738"/>
    <x v="0"/>
    <s v="Feb"/>
  </r>
  <r>
    <s v="CON-20250213-31195"/>
    <x v="3"/>
    <x v="1688"/>
    <x v="1575"/>
    <x v="58"/>
    <x v="14"/>
    <x v="1720"/>
    <x v="18"/>
    <n v="619.82000000000005"/>
    <n v="25"/>
    <x v="6"/>
    <n v="15495.5"/>
    <n v="12396.4"/>
    <n v="3099.1000000000004"/>
    <x v="5"/>
    <x v="1739"/>
    <x v="1"/>
    <s v="Feb"/>
  </r>
  <r>
    <s v="COS-20250531-64533"/>
    <x v="8"/>
    <x v="1689"/>
    <x v="1284"/>
    <x v="48"/>
    <x v="14"/>
    <x v="1721"/>
    <x v="5"/>
    <n v="230.12"/>
    <n v="1"/>
    <x v="3"/>
    <n v="230.12"/>
    <n v="230.12"/>
    <n v="0"/>
    <x v="1"/>
    <x v="1740"/>
    <x v="1"/>
    <s v="May"/>
  </r>
  <r>
    <s v="FLO-20240701-15629"/>
    <x v="7"/>
    <x v="8"/>
    <x v="8"/>
    <x v="8"/>
    <x v="12"/>
    <x v="1722"/>
    <x v="3"/>
    <n v="205.96"/>
    <n v="4"/>
    <x v="3"/>
    <n v="823.84"/>
    <n v="823.84"/>
    <n v="0"/>
    <x v="3"/>
    <x v="1741"/>
    <x v="0"/>
    <s v="Jul"/>
  </r>
  <r>
    <s v="COS-20240427-98277"/>
    <x v="8"/>
    <x v="1690"/>
    <x v="1576"/>
    <x v="50"/>
    <x v="6"/>
    <x v="1723"/>
    <x v="9"/>
    <n v="137.63999999999999"/>
    <n v="20"/>
    <x v="0"/>
    <n v="2752.8"/>
    <n v="2615.16"/>
    <n v="137.64000000000033"/>
    <x v="3"/>
    <x v="1742"/>
    <x v="0"/>
    <s v="Apr"/>
  </r>
  <r>
    <s v="THE-20250206-85391"/>
    <x v="9"/>
    <x v="1691"/>
    <x v="1577"/>
    <x v="31"/>
    <x v="6"/>
    <x v="1724"/>
    <x v="8"/>
    <n v="15.71"/>
    <n v="6"/>
    <x v="3"/>
    <n v="94.26"/>
    <n v="94.26"/>
    <n v="0"/>
    <x v="5"/>
    <x v="1743"/>
    <x v="1"/>
    <s v="Feb"/>
  </r>
  <r>
    <s v="84-20240301-40102"/>
    <x v="6"/>
    <x v="1692"/>
    <x v="1578"/>
    <x v="5"/>
    <x v="1"/>
    <x v="1725"/>
    <x v="12"/>
    <n v="445.09"/>
    <n v="15"/>
    <x v="3"/>
    <n v="6676.35"/>
    <n v="6676.35"/>
    <n v="0"/>
    <x v="7"/>
    <x v="1744"/>
    <x v="0"/>
    <s v="Mar"/>
  </r>
  <r>
    <s v="FLO-20250330-67098"/>
    <x v="7"/>
    <x v="1693"/>
    <x v="1579"/>
    <x v="44"/>
    <x v="17"/>
    <x v="1726"/>
    <x v="14"/>
    <n v="4.08"/>
    <n v="314"/>
    <x v="2"/>
    <n v="1281.1199999999999"/>
    <n v="960.84"/>
    <n v="320.27999999999986"/>
    <x v="7"/>
    <x v="1745"/>
    <x v="1"/>
    <s v="Mar"/>
  </r>
  <r>
    <s v="DO-20240312-54325"/>
    <x v="0"/>
    <x v="1694"/>
    <x v="1580"/>
    <x v="59"/>
    <x v="1"/>
    <x v="1727"/>
    <x v="8"/>
    <n v="3.89"/>
    <n v="46"/>
    <x v="4"/>
    <n v="178.94"/>
    <n v="146.72999999999999"/>
    <n v="32.210000000000008"/>
    <x v="0"/>
    <x v="1746"/>
    <x v="0"/>
    <s v="Mar"/>
  </r>
  <r>
    <s v="HAR-20240521-55797"/>
    <x v="2"/>
    <x v="1695"/>
    <x v="1581"/>
    <x v="38"/>
    <x v="3"/>
    <x v="1728"/>
    <x v="17"/>
    <n v="2638.55"/>
    <n v="10"/>
    <x v="5"/>
    <n v="26385.5"/>
    <n v="23746.95"/>
    <n v="2638.5499999999993"/>
    <x v="5"/>
    <x v="1747"/>
    <x v="0"/>
    <s v="May"/>
  </r>
  <r>
    <s v="DO-20240301-56890"/>
    <x v="0"/>
    <x v="1696"/>
    <x v="1582"/>
    <x v="58"/>
    <x v="5"/>
    <x v="1729"/>
    <x v="3"/>
    <n v="405.06"/>
    <n v="8"/>
    <x v="3"/>
    <n v="3240.48"/>
    <n v="3240.48"/>
    <n v="0"/>
    <x v="2"/>
    <x v="1748"/>
    <x v="0"/>
    <s v="Mar"/>
  </r>
  <r>
    <s v="LOW-20240818-70231"/>
    <x v="1"/>
    <x v="1697"/>
    <x v="1583"/>
    <x v="44"/>
    <x v="13"/>
    <x v="1730"/>
    <x v="11"/>
    <n v="32.29"/>
    <n v="2"/>
    <x v="3"/>
    <n v="64.58"/>
    <n v="64.58"/>
    <n v="0"/>
    <x v="6"/>
    <x v="1749"/>
    <x v="0"/>
    <s v="Aug"/>
  </r>
  <r>
    <s v="COS-20241117-41751"/>
    <x v="8"/>
    <x v="8"/>
    <x v="8"/>
    <x v="8"/>
    <x v="8"/>
    <x v="1731"/>
    <x v="11"/>
    <n v="1605.69"/>
    <n v="10"/>
    <x v="5"/>
    <n v="16056.9"/>
    <n v="14451.21"/>
    <n v="1605.6900000000005"/>
    <x v="0"/>
    <x v="1750"/>
    <x v="0"/>
    <s v="Nov"/>
  </r>
  <r>
    <s v="THE-20250628-47720"/>
    <x v="9"/>
    <x v="1698"/>
    <x v="1584"/>
    <x v="15"/>
    <x v="8"/>
    <x v="1732"/>
    <x v="20"/>
    <n v="3.11"/>
    <n v="56"/>
    <x v="7"/>
    <n v="174.16"/>
    <n v="168.94"/>
    <n v="5.2199999999999989"/>
    <x v="7"/>
    <x v="1751"/>
    <x v="1"/>
    <s v="Jun"/>
  </r>
  <r>
    <s v="DO-20240927-28773"/>
    <x v="0"/>
    <x v="1699"/>
    <x v="1585"/>
    <x v="21"/>
    <x v="14"/>
    <x v="1733"/>
    <x v="11"/>
    <n v="271.66000000000003"/>
    <n v="3"/>
    <x v="3"/>
    <n v="814.98"/>
    <n v="814.98"/>
    <n v="0"/>
    <x v="1"/>
    <x v="1752"/>
    <x v="0"/>
    <s v="Sep"/>
  </r>
  <r>
    <s v="84-20241218-59781"/>
    <x v="6"/>
    <x v="1700"/>
    <x v="1586"/>
    <x v="11"/>
    <x v="13"/>
    <x v="1734"/>
    <x v="10"/>
    <n v="404.93"/>
    <n v="12"/>
    <x v="0"/>
    <n v="4859.16"/>
    <n v="4616.2"/>
    <n v="242.96000000000004"/>
    <x v="3"/>
    <x v="1753"/>
    <x v="0"/>
    <s v="Dec"/>
  </r>
  <r>
    <s v="84-20240616-26639"/>
    <x v="6"/>
    <x v="1701"/>
    <x v="1587"/>
    <x v="41"/>
    <x v="13"/>
    <x v="1735"/>
    <x v="11"/>
    <n v="1475.57"/>
    <n v="25"/>
    <x v="1"/>
    <n v="36889.25"/>
    <n v="31355.86"/>
    <n v="5533.3899999999994"/>
    <x v="1"/>
    <x v="1754"/>
    <x v="0"/>
    <s v="Jun"/>
  </r>
  <r>
    <s v="HAR-20250730-45389"/>
    <x v="2"/>
    <x v="1702"/>
    <x v="1588"/>
    <x v="25"/>
    <x v="10"/>
    <x v="1736"/>
    <x v="21"/>
    <n v="661.04"/>
    <n v="1"/>
    <x v="3"/>
    <n v="661.04"/>
    <n v="661.04"/>
    <n v="0"/>
    <x v="4"/>
    <x v="1755"/>
    <x v="1"/>
    <s v="Jul"/>
  </r>
  <r>
    <s v="ACE-20250122-80512"/>
    <x v="4"/>
    <x v="1703"/>
    <x v="1589"/>
    <x v="21"/>
    <x v="5"/>
    <x v="1737"/>
    <x v="3"/>
    <n v="1974.37"/>
    <n v="5"/>
    <x v="3"/>
    <n v="9871.85"/>
    <n v="9871.85"/>
    <n v="0"/>
    <x v="4"/>
    <x v="1756"/>
    <x v="1"/>
    <s v="Jan"/>
  </r>
  <r>
    <s v="FLO-20250118-59492"/>
    <x v="7"/>
    <x v="1704"/>
    <x v="702"/>
    <x v="17"/>
    <x v="4"/>
    <x v="1738"/>
    <x v="19"/>
    <n v="71.44"/>
    <n v="25"/>
    <x v="1"/>
    <n v="1786"/>
    <n v="1518.1"/>
    <n v="267.90000000000009"/>
    <x v="2"/>
    <x v="1757"/>
    <x v="1"/>
    <s v="Jan"/>
  </r>
  <r>
    <s v="LOW-20241031-49243"/>
    <x v="1"/>
    <x v="1705"/>
    <x v="1590"/>
    <x v="48"/>
    <x v="11"/>
    <x v="1739"/>
    <x v="20"/>
    <n v="776.32"/>
    <n v="75"/>
    <x v="1"/>
    <n v="58224"/>
    <n v="49490.400000000001"/>
    <n v="8733.5999999999985"/>
    <x v="4"/>
    <x v="1758"/>
    <x v="0"/>
    <s v="Oct"/>
  </r>
  <r>
    <s v="LOW-20240925-12613"/>
    <x v="1"/>
    <x v="8"/>
    <x v="8"/>
    <x v="8"/>
    <x v="5"/>
    <x v="1740"/>
    <x v="6"/>
    <n v="1.1200000000000001"/>
    <n v="64"/>
    <x v="1"/>
    <n v="71.680000000000007"/>
    <n v="60.93"/>
    <n v="10.750000000000007"/>
    <x v="5"/>
    <x v="1759"/>
    <x v="0"/>
    <s v="Sep"/>
  </r>
  <r>
    <s v="MEN-20241213-65602"/>
    <x v="5"/>
    <x v="1706"/>
    <x v="1591"/>
    <x v="2"/>
    <x v="13"/>
    <x v="1741"/>
    <x v="13"/>
    <n v="162.46"/>
    <n v="40"/>
    <x v="3"/>
    <n v="6498.4"/>
    <n v="6498.4"/>
    <n v="0"/>
    <x v="7"/>
    <x v="1760"/>
    <x v="0"/>
    <s v="Dec"/>
  </r>
  <r>
    <s v="LOW-20240619-40998"/>
    <x v="1"/>
    <x v="1707"/>
    <x v="1592"/>
    <x v="52"/>
    <x v="6"/>
    <x v="1742"/>
    <x v="3"/>
    <n v="1011.93"/>
    <n v="6"/>
    <x v="0"/>
    <n v="6071.58"/>
    <n v="5768"/>
    <n v="303.57999999999993"/>
    <x v="4"/>
    <x v="1761"/>
    <x v="0"/>
    <s v="Jun"/>
  </r>
  <r>
    <s v="MEN-20240408-10205"/>
    <x v="5"/>
    <x v="1708"/>
    <x v="536"/>
    <x v="0"/>
    <x v="0"/>
    <x v="1743"/>
    <x v="12"/>
    <n v="59.18"/>
    <n v="5"/>
    <x v="0"/>
    <n v="295.89999999999998"/>
    <n v="281.10000000000002"/>
    <n v="14.799999999999955"/>
    <x v="5"/>
    <x v="1762"/>
    <x v="0"/>
    <s v="Apr"/>
  </r>
  <r>
    <s v="FLO-20250508-55115"/>
    <x v="7"/>
    <x v="1709"/>
    <x v="1593"/>
    <x v="15"/>
    <x v="0"/>
    <x v="1744"/>
    <x v="8"/>
    <n v="44.26"/>
    <n v="8"/>
    <x v="3"/>
    <n v="354.08"/>
    <n v="354.08"/>
    <n v="0"/>
    <x v="2"/>
    <x v="1763"/>
    <x v="1"/>
    <s v="May"/>
  </r>
  <r>
    <s v="ACE-20241128-63875"/>
    <x v="4"/>
    <x v="1710"/>
    <x v="1594"/>
    <x v="3"/>
    <x v="3"/>
    <x v="1745"/>
    <x v="12"/>
    <n v="231.64"/>
    <n v="1"/>
    <x v="3"/>
    <n v="231.64"/>
    <n v="231.64"/>
    <n v="0"/>
    <x v="5"/>
    <x v="1764"/>
    <x v="0"/>
    <s v="Nov"/>
  </r>
  <r>
    <s v="DO-20240323-15790"/>
    <x v="0"/>
    <x v="1711"/>
    <x v="1595"/>
    <x v="14"/>
    <x v="13"/>
    <x v="60"/>
    <x v="18"/>
    <n v="59.36"/>
    <n v="4"/>
    <x v="3"/>
    <n v="237.44"/>
    <n v="237.44"/>
    <n v="0"/>
    <x v="7"/>
    <x v="1765"/>
    <x v="0"/>
    <s v="Mar"/>
  </r>
  <r>
    <s v="THE-20250328-39078"/>
    <x v="9"/>
    <x v="1712"/>
    <x v="1596"/>
    <x v="47"/>
    <x v="12"/>
    <x v="1746"/>
    <x v="14"/>
    <n v="1373.24"/>
    <n v="50"/>
    <x v="4"/>
    <n v="68662"/>
    <n v="56302.84"/>
    <n v="12359.160000000003"/>
    <x v="6"/>
    <x v="1766"/>
    <x v="1"/>
    <s v="Mar"/>
  </r>
  <r>
    <s v="COS-20240425-78395"/>
    <x v="8"/>
    <x v="1713"/>
    <x v="1597"/>
    <x v="22"/>
    <x v="14"/>
    <x v="1747"/>
    <x v="10"/>
    <n v="63.92"/>
    <n v="12"/>
    <x v="0"/>
    <n v="767.04"/>
    <n v="728.69"/>
    <n v="38.349999999999909"/>
    <x v="5"/>
    <x v="1767"/>
    <x v="0"/>
    <s v="Apr"/>
  </r>
  <r>
    <s v="COS-20250620-93973"/>
    <x v="8"/>
    <x v="1714"/>
    <x v="1598"/>
    <x v="34"/>
    <x v="11"/>
    <x v="1748"/>
    <x v="5"/>
    <n v="967.18"/>
    <n v="5"/>
    <x v="3"/>
    <n v="4835.8999999999996"/>
    <n v="4835.8999999999996"/>
    <n v="0"/>
    <x v="1"/>
    <x v="1768"/>
    <x v="1"/>
    <s v="Jun"/>
  </r>
  <r>
    <s v="ACE-20240425-23510"/>
    <x v="4"/>
    <x v="1715"/>
    <x v="1599"/>
    <x v="1"/>
    <x v="18"/>
    <x v="1749"/>
    <x v="6"/>
    <n v="722.75"/>
    <n v="8"/>
    <x v="3"/>
    <n v="5782"/>
    <n v="5782"/>
    <n v="0"/>
    <x v="3"/>
    <x v="1769"/>
    <x v="0"/>
    <s v="Apr"/>
  </r>
  <r>
    <s v="COS-20250212-75694"/>
    <x v="8"/>
    <x v="1716"/>
    <x v="23"/>
    <x v="9"/>
    <x v="8"/>
    <x v="1750"/>
    <x v="4"/>
    <n v="690.66"/>
    <n v="12"/>
    <x v="1"/>
    <n v="8287.92"/>
    <n v="7044.73"/>
    <n v="1243.1900000000005"/>
    <x v="3"/>
    <x v="1770"/>
    <x v="1"/>
    <s v="Feb"/>
  </r>
  <r>
    <s v="COS-20241022-40501"/>
    <x v="8"/>
    <x v="1717"/>
    <x v="1600"/>
    <x v="6"/>
    <x v="6"/>
    <x v="1751"/>
    <x v="21"/>
    <n v="1956.32"/>
    <n v="15"/>
    <x v="3"/>
    <n v="29344.799999999999"/>
    <n v="29344.799999999999"/>
    <n v="0"/>
    <x v="4"/>
    <x v="1771"/>
    <x v="0"/>
    <s v="Oct"/>
  </r>
  <r>
    <s v="HAR-20241120-54255"/>
    <x v="2"/>
    <x v="1718"/>
    <x v="1601"/>
    <x v="0"/>
    <x v="4"/>
    <x v="1752"/>
    <x v="13"/>
    <n v="27.63"/>
    <n v="1"/>
    <x v="3"/>
    <n v="27.63"/>
    <n v="27.63"/>
    <n v="0"/>
    <x v="1"/>
    <x v="1772"/>
    <x v="0"/>
    <s v="Nov"/>
  </r>
  <r>
    <s v="LOW-20240724-64551"/>
    <x v="1"/>
    <x v="1719"/>
    <x v="1602"/>
    <x v="50"/>
    <x v="12"/>
    <x v="1753"/>
    <x v="4"/>
    <n v="43.32"/>
    <n v="1"/>
    <x v="5"/>
    <n v="43.32"/>
    <n v="38.99"/>
    <n v="4.3299999999999983"/>
    <x v="2"/>
    <x v="1773"/>
    <x v="0"/>
    <s v="Jul"/>
  </r>
  <r>
    <s v="LOW-20250731-45585"/>
    <x v="1"/>
    <x v="1720"/>
    <x v="74"/>
    <x v="46"/>
    <x v="2"/>
    <x v="1754"/>
    <x v="6"/>
    <n v="415.85"/>
    <n v="5"/>
    <x v="0"/>
    <n v="2079.25"/>
    <n v="1975.29"/>
    <n v="103.96000000000004"/>
    <x v="5"/>
    <x v="1774"/>
    <x v="1"/>
    <s v="Jul"/>
  </r>
  <r>
    <s v="WAL-20240313-65926"/>
    <x v="10"/>
    <x v="1721"/>
    <x v="1603"/>
    <x v="54"/>
    <x v="1"/>
    <x v="1755"/>
    <x v="5"/>
    <n v="791.09"/>
    <n v="15"/>
    <x v="5"/>
    <n v="11866.35"/>
    <n v="10679.72"/>
    <n v="1186.630000000001"/>
    <x v="3"/>
    <x v="1775"/>
    <x v="0"/>
    <s v="Mar"/>
  </r>
  <r>
    <s v="MEN-20240818-78967"/>
    <x v="5"/>
    <x v="1722"/>
    <x v="486"/>
    <x v="45"/>
    <x v="20"/>
    <x v="1756"/>
    <x v="8"/>
    <n v="1594.78"/>
    <n v="3"/>
    <x v="0"/>
    <n v="4784.34"/>
    <n v="4545.12"/>
    <n v="239.22000000000025"/>
    <x v="3"/>
    <x v="1776"/>
    <x v="0"/>
    <s v="Aug"/>
  </r>
  <r>
    <s v="COS-20240509-58380"/>
    <x v="8"/>
    <x v="1723"/>
    <x v="1604"/>
    <x v="5"/>
    <x v="6"/>
    <x v="1757"/>
    <x v="3"/>
    <n v="484.92"/>
    <n v="1"/>
    <x v="3"/>
    <n v="484.92"/>
    <n v="484.92"/>
    <n v="0"/>
    <x v="7"/>
    <x v="1777"/>
    <x v="0"/>
    <s v="May"/>
  </r>
  <r>
    <s v="CON-20250116-30505"/>
    <x v="3"/>
    <x v="1724"/>
    <x v="1605"/>
    <x v="54"/>
    <x v="18"/>
    <x v="1758"/>
    <x v="10"/>
    <n v="135.33000000000001"/>
    <n v="1"/>
    <x v="3"/>
    <n v="135.33000000000001"/>
    <n v="135.33000000000001"/>
    <n v="0"/>
    <x v="4"/>
    <x v="1778"/>
    <x v="1"/>
    <s v="Jan"/>
  </r>
  <r>
    <s v="84-20250218-97188"/>
    <x v="6"/>
    <x v="8"/>
    <x v="8"/>
    <x v="8"/>
    <x v="12"/>
    <x v="1759"/>
    <x v="7"/>
    <n v="3484.7"/>
    <n v="3"/>
    <x v="3"/>
    <n v="10454.1"/>
    <n v="10454.1"/>
    <n v="0"/>
    <x v="0"/>
    <x v="1779"/>
    <x v="1"/>
    <s v="Feb"/>
  </r>
  <r>
    <s v="DO-20241129-49986"/>
    <x v="0"/>
    <x v="1725"/>
    <x v="1606"/>
    <x v="44"/>
    <x v="8"/>
    <x v="1760"/>
    <x v="17"/>
    <n v="984.96"/>
    <n v="6"/>
    <x v="12"/>
    <n v="5909.76"/>
    <n v="5200.59"/>
    <n v="709.17000000000007"/>
    <x v="4"/>
    <x v="1780"/>
    <x v="0"/>
    <s v="Nov"/>
  </r>
  <r>
    <s v="MEN-20250411-22922"/>
    <x v="5"/>
    <x v="1726"/>
    <x v="1607"/>
    <x v="55"/>
    <x v="6"/>
    <x v="1761"/>
    <x v="0"/>
    <n v="314.88"/>
    <n v="30"/>
    <x v="1"/>
    <n v="9446.4"/>
    <n v="8029.44"/>
    <n v="1416.96"/>
    <x v="7"/>
    <x v="1781"/>
    <x v="1"/>
    <s v="Apr"/>
  </r>
  <r>
    <s v="HAR-20250419-94596"/>
    <x v="2"/>
    <x v="1727"/>
    <x v="1608"/>
    <x v="51"/>
    <x v="4"/>
    <x v="1762"/>
    <x v="13"/>
    <n v="22.94"/>
    <n v="12"/>
    <x v="1"/>
    <n v="275.27999999999997"/>
    <n v="233.99"/>
    <n v="41.289999999999964"/>
    <x v="2"/>
    <x v="1782"/>
    <x v="1"/>
    <s v="Apr"/>
  </r>
  <r>
    <s v="ACE-20240218-10739"/>
    <x v="4"/>
    <x v="1728"/>
    <x v="1609"/>
    <x v="41"/>
    <x v="7"/>
    <x v="1763"/>
    <x v="21"/>
    <n v="1461.81"/>
    <n v="5"/>
    <x v="0"/>
    <n v="7309.05"/>
    <n v="6943.6"/>
    <n v="365.44999999999982"/>
    <x v="4"/>
    <x v="1783"/>
    <x v="0"/>
    <s v="Feb"/>
  </r>
  <r>
    <s v="LOW-20250420-78828"/>
    <x v="1"/>
    <x v="1729"/>
    <x v="1610"/>
    <x v="26"/>
    <x v="14"/>
    <x v="1764"/>
    <x v="0"/>
    <n v="468.29"/>
    <n v="4"/>
    <x v="0"/>
    <n v="1873.16"/>
    <n v="1779.5"/>
    <n v="93.660000000000082"/>
    <x v="3"/>
    <x v="1784"/>
    <x v="1"/>
    <s v="Apr"/>
  </r>
  <r>
    <s v="CON-20250124-98925"/>
    <x v="3"/>
    <x v="1730"/>
    <x v="1611"/>
    <x v="22"/>
    <x v="0"/>
    <x v="1765"/>
    <x v="17"/>
    <n v="92.31"/>
    <n v="25"/>
    <x v="1"/>
    <n v="2307.75"/>
    <n v="1961.59"/>
    <n v="346.16000000000008"/>
    <x v="6"/>
    <x v="1785"/>
    <x v="1"/>
    <s v="Jan"/>
  </r>
  <r>
    <s v="DO-20241115-41030"/>
    <x v="0"/>
    <x v="1731"/>
    <x v="1612"/>
    <x v="23"/>
    <x v="19"/>
    <x v="1766"/>
    <x v="19"/>
    <n v="2732.59"/>
    <n v="25"/>
    <x v="1"/>
    <n v="68314.75"/>
    <n v="58067.54"/>
    <n v="10247.209999999999"/>
    <x v="4"/>
    <x v="1786"/>
    <x v="0"/>
    <s v="Nov"/>
  </r>
  <r>
    <s v="DO-20240730-90321"/>
    <x v="0"/>
    <x v="1732"/>
    <x v="1613"/>
    <x v="38"/>
    <x v="13"/>
    <x v="1767"/>
    <x v="4"/>
    <n v="503.43"/>
    <n v="30"/>
    <x v="9"/>
    <n v="15102.9"/>
    <n v="14800.84"/>
    <n v="302.05999999999949"/>
    <x v="5"/>
    <x v="1787"/>
    <x v="0"/>
    <s v="Jul"/>
  </r>
  <r>
    <s v="THE-20240925-35362"/>
    <x v="9"/>
    <x v="1733"/>
    <x v="1614"/>
    <x v="41"/>
    <x v="4"/>
    <x v="1768"/>
    <x v="15"/>
    <n v="300.38"/>
    <n v="4"/>
    <x v="3"/>
    <n v="1201.52"/>
    <n v="1201.52"/>
    <n v="0"/>
    <x v="4"/>
    <x v="1788"/>
    <x v="0"/>
    <s v="Sep"/>
  </r>
  <r>
    <s v="MEN-20250429-37250"/>
    <x v="5"/>
    <x v="1734"/>
    <x v="1615"/>
    <x v="25"/>
    <x v="15"/>
    <x v="1769"/>
    <x v="4"/>
    <n v="524.33000000000004"/>
    <n v="12"/>
    <x v="5"/>
    <n v="6291.96"/>
    <n v="5662.76"/>
    <n v="629.19999999999982"/>
    <x v="3"/>
    <x v="1789"/>
    <x v="1"/>
    <s v="Apr"/>
  </r>
  <r>
    <s v="CON-20240528-22859"/>
    <x v="3"/>
    <x v="1735"/>
    <x v="1611"/>
    <x v="3"/>
    <x v="14"/>
    <x v="1770"/>
    <x v="20"/>
    <n v="311.79000000000002"/>
    <n v="8"/>
    <x v="3"/>
    <n v="2494.3200000000002"/>
    <n v="2494.3200000000002"/>
    <n v="0"/>
    <x v="2"/>
    <x v="1790"/>
    <x v="0"/>
    <s v="May"/>
  </r>
  <r>
    <s v="84-20240827-64754"/>
    <x v="6"/>
    <x v="1736"/>
    <x v="1472"/>
    <x v="15"/>
    <x v="5"/>
    <x v="1771"/>
    <x v="10"/>
    <n v="202.28"/>
    <n v="30"/>
    <x v="2"/>
    <n v="6068.4"/>
    <n v="4551.3"/>
    <n v="1517.0999999999995"/>
    <x v="3"/>
    <x v="1791"/>
    <x v="0"/>
    <s v="Aug"/>
  </r>
  <r>
    <s v="ACE-20241025-74079"/>
    <x v="4"/>
    <x v="1737"/>
    <x v="1616"/>
    <x v="33"/>
    <x v="0"/>
    <x v="1772"/>
    <x v="2"/>
    <n v="568.80999999999995"/>
    <n v="12"/>
    <x v="6"/>
    <n v="6825.72"/>
    <n v="5460.58"/>
    <n v="1365.1400000000003"/>
    <x v="1"/>
    <x v="1792"/>
    <x v="0"/>
    <s v="Oct"/>
  </r>
  <r>
    <s v="84-20240529-40163"/>
    <x v="6"/>
    <x v="1738"/>
    <x v="1617"/>
    <x v="15"/>
    <x v="16"/>
    <x v="1773"/>
    <x v="0"/>
    <n v="330.99"/>
    <n v="2"/>
    <x v="7"/>
    <n v="661.98"/>
    <n v="642.12"/>
    <n v="19.860000000000014"/>
    <x v="0"/>
    <x v="1793"/>
    <x v="0"/>
    <s v="May"/>
  </r>
  <r>
    <s v="MEN-20240728-21400"/>
    <x v="5"/>
    <x v="1739"/>
    <x v="1618"/>
    <x v="20"/>
    <x v="11"/>
    <x v="1774"/>
    <x v="4"/>
    <n v="5.97"/>
    <n v="234"/>
    <x v="1"/>
    <n v="1396.98"/>
    <n v="1187.43"/>
    <n v="209.54999999999995"/>
    <x v="7"/>
    <x v="1794"/>
    <x v="0"/>
    <s v="Jul"/>
  </r>
  <r>
    <s v="HAR-20250614-19738"/>
    <x v="2"/>
    <x v="1740"/>
    <x v="1619"/>
    <x v="25"/>
    <x v="1"/>
    <x v="1775"/>
    <x v="2"/>
    <n v="54.49"/>
    <n v="2"/>
    <x v="3"/>
    <n v="108.98"/>
    <n v="108.98"/>
    <n v="0"/>
    <x v="7"/>
    <x v="1795"/>
    <x v="1"/>
    <s v="Jun"/>
  </r>
  <r>
    <s v="THE-20241019-58685"/>
    <x v="9"/>
    <x v="8"/>
    <x v="8"/>
    <x v="8"/>
    <x v="2"/>
    <x v="1776"/>
    <x v="21"/>
    <n v="1151.1099999999999"/>
    <n v="12"/>
    <x v="3"/>
    <n v="13813.32"/>
    <n v="13813.32"/>
    <n v="0"/>
    <x v="0"/>
    <x v="1796"/>
    <x v="0"/>
    <s v="Oct"/>
  </r>
  <r>
    <s v="ACE-20240312-33645"/>
    <x v="4"/>
    <x v="1741"/>
    <x v="1619"/>
    <x v="36"/>
    <x v="19"/>
    <x v="1777"/>
    <x v="2"/>
    <n v="984.77"/>
    <n v="5"/>
    <x v="0"/>
    <n v="4923.8500000000004"/>
    <n v="4677.66"/>
    <n v="246.19000000000051"/>
    <x v="5"/>
    <x v="1797"/>
    <x v="0"/>
    <s v="Mar"/>
  </r>
  <r>
    <s v="DO-20240327-84286"/>
    <x v="0"/>
    <x v="1742"/>
    <x v="1620"/>
    <x v="48"/>
    <x v="1"/>
    <x v="1778"/>
    <x v="6"/>
    <n v="1894.24"/>
    <n v="25"/>
    <x v="5"/>
    <n v="47356"/>
    <n v="42620.4"/>
    <n v="4735.5999999999985"/>
    <x v="6"/>
    <x v="1798"/>
    <x v="0"/>
    <s v="Mar"/>
  </r>
  <r>
    <s v="LOW-20240803-44904"/>
    <x v="1"/>
    <x v="1743"/>
    <x v="657"/>
    <x v="7"/>
    <x v="6"/>
    <x v="1779"/>
    <x v="11"/>
    <n v="5.92"/>
    <n v="340"/>
    <x v="10"/>
    <n v="2012.8"/>
    <n v="1670.62"/>
    <n v="342.18000000000006"/>
    <x v="0"/>
    <x v="1799"/>
    <x v="0"/>
    <s v="Aug"/>
  </r>
  <r>
    <s v="THE-20250301-69354"/>
    <x v="9"/>
    <x v="1744"/>
    <x v="1621"/>
    <x v="7"/>
    <x v="4"/>
    <x v="1780"/>
    <x v="4"/>
    <n v="1024.02"/>
    <n v="5"/>
    <x v="3"/>
    <n v="5120.1000000000004"/>
    <n v="5120.1000000000004"/>
    <n v="0"/>
    <x v="0"/>
    <x v="1800"/>
    <x v="1"/>
    <s v="Mar"/>
  </r>
  <r>
    <s v="LOW-20250426-98384"/>
    <x v="1"/>
    <x v="1745"/>
    <x v="1622"/>
    <x v="40"/>
    <x v="4"/>
    <x v="1781"/>
    <x v="20"/>
    <n v="982.81"/>
    <n v="3"/>
    <x v="3"/>
    <n v="2948.43"/>
    <n v="2948.43"/>
    <n v="0"/>
    <x v="5"/>
    <x v="1801"/>
    <x v="1"/>
    <s v="Apr"/>
  </r>
  <r>
    <s v="CON-20250516-97361"/>
    <x v="3"/>
    <x v="1746"/>
    <x v="1623"/>
    <x v="41"/>
    <x v="6"/>
    <x v="1782"/>
    <x v="3"/>
    <n v="1475.96"/>
    <n v="25"/>
    <x v="2"/>
    <n v="36899"/>
    <n v="27674.25"/>
    <n v="9224.75"/>
    <x v="6"/>
    <x v="1802"/>
    <x v="1"/>
    <s v="May"/>
  </r>
  <r>
    <s v="84-20250528-10940"/>
    <x v="6"/>
    <x v="8"/>
    <x v="8"/>
    <x v="8"/>
    <x v="12"/>
    <x v="1783"/>
    <x v="0"/>
    <n v="747.73"/>
    <n v="60"/>
    <x v="3"/>
    <n v="44863.8"/>
    <n v="44863.8"/>
    <n v="0"/>
    <x v="1"/>
    <x v="1803"/>
    <x v="1"/>
    <s v="May"/>
  </r>
  <r>
    <s v="WAL-20250105-41408"/>
    <x v="10"/>
    <x v="1747"/>
    <x v="1624"/>
    <x v="4"/>
    <x v="11"/>
    <x v="1784"/>
    <x v="5"/>
    <n v="834.88"/>
    <n v="2"/>
    <x v="3"/>
    <n v="1669.76"/>
    <n v="1669.76"/>
    <n v="0"/>
    <x v="4"/>
    <x v="1804"/>
    <x v="1"/>
    <s v="Jan"/>
  </r>
  <r>
    <s v="DO-20240829-94301"/>
    <x v="0"/>
    <x v="1748"/>
    <x v="1625"/>
    <x v="12"/>
    <x v="5"/>
    <x v="1785"/>
    <x v="13"/>
    <n v="1831.88"/>
    <n v="10"/>
    <x v="0"/>
    <n v="18318.8"/>
    <n v="17402.86"/>
    <n v="915.93999999999869"/>
    <x v="4"/>
    <x v="1805"/>
    <x v="0"/>
    <s v="Aug"/>
  </r>
  <r>
    <s v="DO-20240615-93098"/>
    <x v="0"/>
    <x v="1749"/>
    <x v="1626"/>
    <x v="54"/>
    <x v="19"/>
    <x v="1786"/>
    <x v="21"/>
    <n v="308.27999999999997"/>
    <n v="12"/>
    <x v="0"/>
    <n v="3699.36"/>
    <n v="3514.39"/>
    <n v="184.97000000000025"/>
    <x v="1"/>
    <x v="1806"/>
    <x v="0"/>
    <s v="Jun"/>
  </r>
  <r>
    <s v="CON-20250623-38735"/>
    <x v="3"/>
    <x v="1750"/>
    <x v="1627"/>
    <x v="32"/>
    <x v="3"/>
    <x v="1787"/>
    <x v="9"/>
    <n v="402.82"/>
    <n v="40"/>
    <x v="6"/>
    <n v="16112.8"/>
    <n v="12890.24"/>
    <n v="3222.5599999999995"/>
    <x v="5"/>
    <x v="1807"/>
    <x v="1"/>
    <s v="Jun"/>
  </r>
  <r>
    <s v="THE-20250206-54662"/>
    <x v="9"/>
    <x v="1751"/>
    <x v="1628"/>
    <x v="31"/>
    <x v="18"/>
    <x v="1788"/>
    <x v="2"/>
    <n v="561.29999999999995"/>
    <n v="60"/>
    <x v="3"/>
    <n v="33678"/>
    <n v="33678"/>
    <n v="0"/>
    <x v="6"/>
    <x v="1808"/>
    <x v="1"/>
    <s v="Feb"/>
  </r>
  <r>
    <s v="COS-20250702-63477"/>
    <x v="8"/>
    <x v="1752"/>
    <x v="1629"/>
    <x v="15"/>
    <x v="9"/>
    <x v="1789"/>
    <x v="12"/>
    <n v="683.73"/>
    <n v="3"/>
    <x v="3"/>
    <n v="2051.19"/>
    <n v="2051.19"/>
    <n v="0"/>
    <x v="0"/>
    <x v="1809"/>
    <x v="1"/>
    <s v="Jul"/>
  </r>
  <r>
    <s v="LOW-20250326-21501"/>
    <x v="1"/>
    <x v="1753"/>
    <x v="1630"/>
    <x v="3"/>
    <x v="17"/>
    <x v="1790"/>
    <x v="16"/>
    <n v="671.16"/>
    <n v="2"/>
    <x v="3"/>
    <n v="1342.32"/>
    <n v="1342.32"/>
    <n v="0"/>
    <x v="0"/>
    <x v="1810"/>
    <x v="1"/>
    <s v="Mar"/>
  </r>
  <r>
    <s v="ACE-20250624-13244"/>
    <x v="4"/>
    <x v="1754"/>
    <x v="1631"/>
    <x v="26"/>
    <x v="11"/>
    <x v="1791"/>
    <x v="17"/>
    <n v="2.35"/>
    <n v="292"/>
    <x v="1"/>
    <n v="686.2"/>
    <n v="583.27"/>
    <n v="102.93000000000006"/>
    <x v="0"/>
    <x v="1811"/>
    <x v="1"/>
    <s v="Jun"/>
  </r>
  <r>
    <s v="HAR-20250521-53410"/>
    <x v="2"/>
    <x v="1755"/>
    <x v="1632"/>
    <x v="19"/>
    <x v="13"/>
    <x v="1792"/>
    <x v="11"/>
    <n v="123.24"/>
    <n v="8"/>
    <x v="0"/>
    <n v="985.92"/>
    <n v="936.62"/>
    <n v="49.299999999999955"/>
    <x v="0"/>
    <x v="1812"/>
    <x v="1"/>
    <s v="May"/>
  </r>
  <r>
    <s v="FLO-20241207-92579"/>
    <x v="7"/>
    <x v="1756"/>
    <x v="1633"/>
    <x v="2"/>
    <x v="11"/>
    <x v="1793"/>
    <x v="12"/>
    <n v="1470.05"/>
    <n v="5"/>
    <x v="0"/>
    <n v="7350.25"/>
    <n v="6982.74"/>
    <n v="367.51000000000022"/>
    <x v="6"/>
    <x v="1813"/>
    <x v="0"/>
    <s v="Dec"/>
  </r>
  <r>
    <s v="WAL-20240703-15748"/>
    <x v="10"/>
    <x v="1757"/>
    <x v="1634"/>
    <x v="43"/>
    <x v="0"/>
    <x v="1794"/>
    <x v="11"/>
    <n v="343.59"/>
    <n v="3"/>
    <x v="0"/>
    <n v="1030.77"/>
    <n v="979.23"/>
    <n v="51.539999999999964"/>
    <x v="7"/>
    <x v="1814"/>
    <x v="0"/>
    <s v="Jul"/>
  </r>
  <r>
    <s v="FLO-20240627-77640"/>
    <x v="7"/>
    <x v="1758"/>
    <x v="1635"/>
    <x v="3"/>
    <x v="3"/>
    <x v="1795"/>
    <x v="11"/>
    <n v="500.03"/>
    <n v="4"/>
    <x v="0"/>
    <n v="2000.12"/>
    <n v="1900.11"/>
    <n v="100.00999999999999"/>
    <x v="2"/>
    <x v="1815"/>
    <x v="0"/>
    <s v="Jun"/>
  </r>
  <r>
    <s v="84-20250101-56058"/>
    <x v="6"/>
    <x v="1759"/>
    <x v="1636"/>
    <x v="1"/>
    <x v="16"/>
    <x v="1796"/>
    <x v="9"/>
    <n v="740.38"/>
    <n v="4"/>
    <x v="3"/>
    <n v="2961.52"/>
    <n v="2961.52"/>
    <n v="0"/>
    <x v="1"/>
    <x v="1816"/>
    <x v="1"/>
    <s v="Jan"/>
  </r>
  <r>
    <s v="84-20240413-28833"/>
    <x v="6"/>
    <x v="1760"/>
    <x v="1637"/>
    <x v="29"/>
    <x v="16"/>
    <x v="1797"/>
    <x v="13"/>
    <n v="624.19000000000005"/>
    <n v="5"/>
    <x v="3"/>
    <n v="3120.95"/>
    <n v="3120.95"/>
    <n v="0"/>
    <x v="5"/>
    <x v="1817"/>
    <x v="0"/>
    <s v="Apr"/>
  </r>
  <r>
    <s v="COS-20240801-41648"/>
    <x v="8"/>
    <x v="1761"/>
    <x v="1638"/>
    <x v="57"/>
    <x v="3"/>
    <x v="1798"/>
    <x v="14"/>
    <n v="1260.99"/>
    <n v="6"/>
    <x v="3"/>
    <n v="7565.94"/>
    <n v="7565.94"/>
    <n v="0"/>
    <x v="3"/>
    <x v="1818"/>
    <x v="0"/>
    <s v="Aug"/>
  </r>
  <r>
    <s v="FLO-20250312-72878"/>
    <x v="7"/>
    <x v="1762"/>
    <x v="1639"/>
    <x v="0"/>
    <x v="6"/>
    <x v="1799"/>
    <x v="14"/>
    <n v="426.44"/>
    <n v="25"/>
    <x v="3"/>
    <n v="10661"/>
    <n v="10661"/>
    <n v="0"/>
    <x v="2"/>
    <x v="1819"/>
    <x v="1"/>
    <s v="Mar"/>
  </r>
  <r>
    <s v="THE-20240222-58718"/>
    <x v="9"/>
    <x v="1763"/>
    <x v="1640"/>
    <x v="44"/>
    <x v="2"/>
    <x v="1800"/>
    <x v="11"/>
    <n v="423.08"/>
    <n v="10"/>
    <x v="5"/>
    <n v="4230.8"/>
    <n v="3807.72"/>
    <n v="423.08000000000038"/>
    <x v="2"/>
    <x v="1820"/>
    <x v="0"/>
    <s v="Feb"/>
  </r>
  <r>
    <s v="LOW-20250531-62684"/>
    <x v="1"/>
    <x v="1764"/>
    <x v="1641"/>
    <x v="47"/>
    <x v="2"/>
    <x v="1801"/>
    <x v="6"/>
    <n v="2914.72"/>
    <n v="2"/>
    <x v="3"/>
    <n v="5829.44"/>
    <n v="5829.44"/>
    <n v="0"/>
    <x v="4"/>
    <x v="1821"/>
    <x v="1"/>
    <s v="May"/>
  </r>
  <r>
    <s v="84-20240317-46508"/>
    <x v="6"/>
    <x v="1765"/>
    <x v="1642"/>
    <x v="18"/>
    <x v="8"/>
    <x v="1802"/>
    <x v="20"/>
    <n v="711.99"/>
    <n v="8"/>
    <x v="5"/>
    <n v="5695.92"/>
    <n v="5126.33"/>
    <n v="569.59000000000015"/>
    <x v="1"/>
    <x v="1822"/>
    <x v="0"/>
    <s v="Mar"/>
  </r>
  <r>
    <s v="ACE-20250806-69919"/>
    <x v="4"/>
    <x v="1766"/>
    <x v="1643"/>
    <x v="9"/>
    <x v="0"/>
    <x v="1803"/>
    <x v="12"/>
    <n v="33.119999999999997"/>
    <n v="12"/>
    <x v="3"/>
    <n v="397.44"/>
    <n v="397.44"/>
    <n v="0"/>
    <x v="5"/>
    <x v="1823"/>
    <x v="1"/>
    <s v="Aug"/>
  </r>
  <r>
    <s v="CON-20240617-44519"/>
    <x v="3"/>
    <x v="1767"/>
    <x v="1644"/>
    <x v="3"/>
    <x v="12"/>
    <x v="1804"/>
    <x v="1"/>
    <n v="193.12"/>
    <n v="5"/>
    <x v="0"/>
    <n v="965.6"/>
    <n v="917.32"/>
    <n v="48.279999999999973"/>
    <x v="4"/>
    <x v="1824"/>
    <x v="0"/>
    <s v="Jun"/>
  </r>
  <r>
    <s v="THE-20250731-12931"/>
    <x v="9"/>
    <x v="1768"/>
    <x v="1645"/>
    <x v="50"/>
    <x v="4"/>
    <x v="1805"/>
    <x v="8"/>
    <n v="4.29"/>
    <n v="37"/>
    <x v="9"/>
    <n v="158.72999999999999"/>
    <n v="155.56"/>
    <n v="3.1699999999999875"/>
    <x v="4"/>
    <x v="1825"/>
    <x v="1"/>
    <s v="Jul"/>
  </r>
  <r>
    <s v="MEN-20240707-24477"/>
    <x v="5"/>
    <x v="1769"/>
    <x v="1646"/>
    <x v="25"/>
    <x v="16"/>
    <x v="1806"/>
    <x v="0"/>
    <n v="1.44"/>
    <n v="373"/>
    <x v="1"/>
    <n v="537.12"/>
    <n v="456.55"/>
    <n v="80.569999999999993"/>
    <x v="4"/>
    <x v="1826"/>
    <x v="0"/>
    <s v="Jul"/>
  </r>
  <r>
    <s v="WAL-20250108-80114"/>
    <x v="10"/>
    <x v="1770"/>
    <x v="1647"/>
    <x v="15"/>
    <x v="14"/>
    <x v="1807"/>
    <x v="15"/>
    <n v="88.67"/>
    <n v="1"/>
    <x v="3"/>
    <n v="88.67"/>
    <n v="88.67"/>
    <n v="0"/>
    <x v="5"/>
    <x v="1827"/>
    <x v="1"/>
    <s v="Jan"/>
  </r>
  <r>
    <s v="ACE-20250728-72423"/>
    <x v="4"/>
    <x v="1771"/>
    <x v="1648"/>
    <x v="1"/>
    <x v="19"/>
    <x v="1808"/>
    <x v="14"/>
    <n v="232.59"/>
    <n v="10"/>
    <x v="5"/>
    <n v="2325.9"/>
    <n v="2093.31"/>
    <n v="232.59000000000015"/>
    <x v="2"/>
    <x v="1828"/>
    <x v="1"/>
    <s v="Jul"/>
  </r>
  <r>
    <s v="DO-20240421-29170"/>
    <x v="0"/>
    <x v="1772"/>
    <x v="1649"/>
    <x v="52"/>
    <x v="0"/>
    <x v="1809"/>
    <x v="2"/>
    <n v="138.24"/>
    <n v="8"/>
    <x v="4"/>
    <n v="1105.92"/>
    <n v="906.85"/>
    <n v="199.07000000000005"/>
    <x v="5"/>
    <x v="1829"/>
    <x v="0"/>
    <s v="Apr"/>
  </r>
  <r>
    <s v="FLO-20240503-66987"/>
    <x v="7"/>
    <x v="1773"/>
    <x v="1650"/>
    <x v="54"/>
    <x v="11"/>
    <x v="1810"/>
    <x v="8"/>
    <n v="96.45"/>
    <n v="5"/>
    <x v="0"/>
    <n v="482.25"/>
    <n v="458.14"/>
    <n v="24.110000000000014"/>
    <x v="4"/>
    <x v="1830"/>
    <x v="0"/>
    <s v="May"/>
  </r>
  <r>
    <s v="LOW-20241226-53481"/>
    <x v="1"/>
    <x v="1774"/>
    <x v="1651"/>
    <x v="21"/>
    <x v="1"/>
    <x v="1811"/>
    <x v="20"/>
    <n v="60.22"/>
    <n v="1"/>
    <x v="3"/>
    <n v="60.22"/>
    <n v="60.22"/>
    <n v="0"/>
    <x v="7"/>
    <x v="1831"/>
    <x v="0"/>
    <s v="Dec"/>
  </r>
  <r>
    <s v="84-20241111-45864"/>
    <x v="6"/>
    <x v="1775"/>
    <x v="1652"/>
    <x v="29"/>
    <x v="20"/>
    <x v="1812"/>
    <x v="10"/>
    <n v="1.43"/>
    <n v="181"/>
    <x v="6"/>
    <n v="258.83"/>
    <n v="207.06"/>
    <n v="51.769999999999982"/>
    <x v="1"/>
    <x v="1832"/>
    <x v="0"/>
    <s v="Nov"/>
  </r>
  <r>
    <s v="FLO-20241229-81563"/>
    <x v="7"/>
    <x v="1776"/>
    <x v="1653"/>
    <x v="45"/>
    <x v="14"/>
    <x v="1813"/>
    <x v="14"/>
    <n v="2610.94"/>
    <n v="6"/>
    <x v="3"/>
    <n v="15665.64"/>
    <n v="15665.64"/>
    <n v="0"/>
    <x v="4"/>
    <x v="1833"/>
    <x v="0"/>
    <s v="Dec"/>
  </r>
  <r>
    <s v="ACE-20240603-75233"/>
    <x v="4"/>
    <x v="1777"/>
    <x v="1654"/>
    <x v="53"/>
    <x v="12"/>
    <x v="1814"/>
    <x v="1"/>
    <n v="1385.11"/>
    <n v="2"/>
    <x v="0"/>
    <n v="2770.22"/>
    <n v="2631.71"/>
    <n v="138.50999999999976"/>
    <x v="7"/>
    <x v="1834"/>
    <x v="0"/>
    <s v="Jun"/>
  </r>
  <r>
    <s v="ACE-20240615-65516"/>
    <x v="4"/>
    <x v="1778"/>
    <x v="1655"/>
    <x v="44"/>
    <x v="20"/>
    <x v="1815"/>
    <x v="6"/>
    <n v="133.66999999999999"/>
    <n v="6"/>
    <x v="5"/>
    <n v="802.02"/>
    <n v="721.82"/>
    <n v="80.199999999999932"/>
    <x v="5"/>
    <x v="1835"/>
    <x v="0"/>
    <s v="Jun"/>
  </r>
  <r>
    <s v="MEN-20240302-34214"/>
    <x v="5"/>
    <x v="1779"/>
    <x v="7"/>
    <x v="19"/>
    <x v="1"/>
    <x v="1816"/>
    <x v="11"/>
    <n v="804.6"/>
    <n v="1"/>
    <x v="0"/>
    <n v="804.6"/>
    <n v="764.37"/>
    <n v="40.230000000000018"/>
    <x v="4"/>
    <x v="1836"/>
    <x v="0"/>
    <s v="Mar"/>
  </r>
  <r>
    <s v="WAL-20241226-86928"/>
    <x v="10"/>
    <x v="1780"/>
    <x v="1656"/>
    <x v="11"/>
    <x v="13"/>
    <x v="1817"/>
    <x v="0"/>
    <n v="1471.44"/>
    <n v="10"/>
    <x v="0"/>
    <n v="14714.4"/>
    <n v="13978.68"/>
    <n v="735.71999999999935"/>
    <x v="6"/>
    <x v="1837"/>
    <x v="0"/>
    <s v="Dec"/>
  </r>
  <r>
    <s v="WAL-20250401-55085"/>
    <x v="10"/>
    <x v="1781"/>
    <x v="1657"/>
    <x v="16"/>
    <x v="11"/>
    <x v="60"/>
    <x v="13"/>
    <n v="1798.56"/>
    <n v="2"/>
    <x v="3"/>
    <n v="3597.12"/>
    <n v="3597.12"/>
    <n v="0"/>
    <x v="6"/>
    <x v="1838"/>
    <x v="1"/>
    <s v="Apr"/>
  </r>
  <r>
    <s v="LOW-20240406-18661"/>
    <x v="1"/>
    <x v="1782"/>
    <x v="1658"/>
    <x v="5"/>
    <x v="0"/>
    <x v="1818"/>
    <x v="16"/>
    <n v="392.74"/>
    <n v="12"/>
    <x v="5"/>
    <n v="4712.88"/>
    <n v="4241.59"/>
    <n v="471.28999999999996"/>
    <x v="1"/>
    <x v="1839"/>
    <x v="0"/>
    <s v="Apr"/>
  </r>
  <r>
    <s v="COS-20240927-85827"/>
    <x v="8"/>
    <x v="1783"/>
    <x v="1659"/>
    <x v="55"/>
    <x v="6"/>
    <x v="1819"/>
    <x v="21"/>
    <n v="383.84"/>
    <n v="2"/>
    <x v="3"/>
    <n v="767.68"/>
    <n v="767.68"/>
    <n v="0"/>
    <x v="6"/>
    <x v="1840"/>
    <x v="0"/>
    <s v="Sep"/>
  </r>
  <r>
    <s v="LOW-20241218-58145"/>
    <x v="1"/>
    <x v="1784"/>
    <x v="1660"/>
    <x v="55"/>
    <x v="13"/>
    <x v="1820"/>
    <x v="4"/>
    <n v="559.28"/>
    <n v="25"/>
    <x v="6"/>
    <n v="13982"/>
    <n v="11185.6"/>
    <n v="2796.3999999999996"/>
    <x v="4"/>
    <x v="1841"/>
    <x v="0"/>
    <s v="Dec"/>
  </r>
  <r>
    <s v="84-20241010-97673"/>
    <x v="6"/>
    <x v="1785"/>
    <x v="1661"/>
    <x v="44"/>
    <x v="19"/>
    <x v="1821"/>
    <x v="2"/>
    <n v="5.79"/>
    <n v="384"/>
    <x v="3"/>
    <n v="2223.36"/>
    <n v="2223.36"/>
    <n v="0"/>
    <x v="6"/>
    <x v="1842"/>
    <x v="0"/>
    <s v="Oct"/>
  </r>
  <r>
    <s v="WAL-20250719-64597"/>
    <x v="10"/>
    <x v="356"/>
    <x v="346"/>
    <x v="57"/>
    <x v="17"/>
    <x v="1822"/>
    <x v="3"/>
    <n v="1889.3"/>
    <n v="3"/>
    <x v="3"/>
    <n v="5667.9"/>
    <n v="5667.9"/>
    <n v="0"/>
    <x v="2"/>
    <x v="1843"/>
    <x v="1"/>
    <s v="Jul"/>
  </r>
  <r>
    <s v="MEN-20250422-71479"/>
    <x v="11"/>
    <x v="1786"/>
    <x v="1662"/>
    <x v="41"/>
    <x v="2"/>
    <x v="1823"/>
    <x v="21"/>
    <n v="2747.61"/>
    <n v="10"/>
    <x v="3"/>
    <n v="27476.1"/>
    <n v="27476.1"/>
    <n v="0"/>
    <x v="7"/>
    <x v="1844"/>
    <x v="1"/>
    <s v="Apr"/>
  </r>
  <r>
    <s v="WAL-20250222-29573"/>
    <x v="10"/>
    <x v="1787"/>
    <x v="1663"/>
    <x v="55"/>
    <x v="9"/>
    <x v="1824"/>
    <x v="9"/>
    <n v="5.07"/>
    <n v="196"/>
    <x v="5"/>
    <n v="993.72"/>
    <n v="894.35"/>
    <n v="99.37"/>
    <x v="6"/>
    <x v="1845"/>
    <x v="1"/>
    <s v="Feb"/>
  </r>
  <r>
    <s v="84-20241114-68129"/>
    <x v="6"/>
    <x v="1788"/>
    <x v="1664"/>
    <x v="36"/>
    <x v="8"/>
    <x v="1825"/>
    <x v="4"/>
    <n v="95.63"/>
    <n v="1"/>
    <x v="3"/>
    <n v="95.63"/>
    <n v="95.63"/>
    <n v="0"/>
    <x v="1"/>
    <x v="1846"/>
    <x v="0"/>
    <s v="Nov"/>
  </r>
  <r>
    <s v="THE-20240920-55152"/>
    <x v="9"/>
    <x v="1789"/>
    <x v="1665"/>
    <x v="17"/>
    <x v="1"/>
    <x v="1826"/>
    <x v="3"/>
    <n v="25.15"/>
    <n v="8"/>
    <x v="3"/>
    <n v="201.2"/>
    <n v="201.2"/>
    <n v="0"/>
    <x v="2"/>
    <x v="1847"/>
    <x v="0"/>
    <s v="Sep"/>
  </r>
  <r>
    <s v="HAR-20250116-76300"/>
    <x v="2"/>
    <x v="1790"/>
    <x v="1666"/>
    <x v="47"/>
    <x v="6"/>
    <x v="1827"/>
    <x v="14"/>
    <n v="2128.2800000000002"/>
    <n v="4"/>
    <x v="3"/>
    <n v="8513.1200000000008"/>
    <n v="8513.1200000000008"/>
    <n v="0"/>
    <x v="2"/>
    <x v="1848"/>
    <x v="1"/>
    <s v="Jan"/>
  </r>
  <r>
    <s v="COS-20240809-77263"/>
    <x v="8"/>
    <x v="1791"/>
    <x v="1667"/>
    <x v="17"/>
    <x v="0"/>
    <x v="1828"/>
    <x v="19"/>
    <n v="507.75"/>
    <n v="3"/>
    <x v="0"/>
    <n v="1523.25"/>
    <n v="1447.09"/>
    <n v="76.160000000000082"/>
    <x v="1"/>
    <x v="1849"/>
    <x v="0"/>
    <s v="Aug"/>
  </r>
  <r>
    <s v="FLO-20240313-21440"/>
    <x v="7"/>
    <x v="1792"/>
    <x v="1668"/>
    <x v="27"/>
    <x v="3"/>
    <x v="60"/>
    <x v="4"/>
    <n v="273.10000000000002"/>
    <n v="15"/>
    <x v="1"/>
    <n v="4096.5"/>
    <n v="3482.03"/>
    <n v="614.4699999999998"/>
    <x v="0"/>
    <x v="1850"/>
    <x v="0"/>
    <s v="Mar"/>
  </r>
  <r>
    <s v="MEN-20250115-34799"/>
    <x v="5"/>
    <x v="1793"/>
    <x v="1669"/>
    <x v="9"/>
    <x v="11"/>
    <x v="1829"/>
    <x v="0"/>
    <n v="294.27"/>
    <n v="3"/>
    <x v="7"/>
    <n v="882.81"/>
    <n v="856.33"/>
    <n v="26.479999999999905"/>
    <x v="0"/>
    <x v="1851"/>
    <x v="1"/>
    <s v="Jan"/>
  </r>
  <r>
    <s v="WAL-20250504-81717"/>
    <x v="10"/>
    <x v="1794"/>
    <x v="1670"/>
    <x v="29"/>
    <x v="12"/>
    <x v="1830"/>
    <x v="9"/>
    <n v="277.54000000000002"/>
    <n v="4"/>
    <x v="3"/>
    <n v="1110.1600000000001"/>
    <n v="1110.1600000000001"/>
    <n v="0"/>
    <x v="0"/>
    <x v="1852"/>
    <x v="1"/>
    <s v="May"/>
  </r>
  <r>
    <s v="COS-20240525-77131"/>
    <x v="8"/>
    <x v="1795"/>
    <x v="1671"/>
    <x v="47"/>
    <x v="8"/>
    <x v="1831"/>
    <x v="7"/>
    <n v="141.72999999999999"/>
    <n v="20"/>
    <x v="7"/>
    <n v="2834.6"/>
    <n v="2749.56"/>
    <n v="85.039999999999964"/>
    <x v="1"/>
    <x v="1853"/>
    <x v="0"/>
    <s v="May"/>
  </r>
  <r>
    <s v="MEN-20250222-27297"/>
    <x v="5"/>
    <x v="1796"/>
    <x v="1672"/>
    <x v="54"/>
    <x v="5"/>
    <x v="1832"/>
    <x v="14"/>
    <n v="135.57"/>
    <n v="30"/>
    <x v="6"/>
    <n v="4067.1"/>
    <n v="3253.68"/>
    <n v="813.42000000000007"/>
    <x v="7"/>
    <x v="1854"/>
    <x v="1"/>
    <s v="Feb"/>
  </r>
  <r>
    <s v="84-20250122-35006"/>
    <x v="6"/>
    <x v="1797"/>
    <x v="1673"/>
    <x v="49"/>
    <x v="14"/>
    <x v="1833"/>
    <x v="5"/>
    <n v="87.25"/>
    <n v="5"/>
    <x v="3"/>
    <n v="436.25"/>
    <n v="436.25"/>
    <n v="0"/>
    <x v="6"/>
    <x v="1855"/>
    <x v="1"/>
    <s v="Jan"/>
  </r>
  <r>
    <s v="HAR-20250217-97577"/>
    <x v="2"/>
    <x v="1798"/>
    <x v="1674"/>
    <x v="26"/>
    <x v="13"/>
    <x v="1834"/>
    <x v="20"/>
    <n v="342.06"/>
    <n v="100"/>
    <x v="1"/>
    <n v="34206"/>
    <n v="29075.1"/>
    <n v="5130.9000000000015"/>
    <x v="4"/>
    <x v="1856"/>
    <x v="1"/>
    <s v="Feb"/>
  </r>
  <r>
    <s v="MEN-20250225-86679"/>
    <x v="5"/>
    <x v="1799"/>
    <x v="1675"/>
    <x v="16"/>
    <x v="6"/>
    <x v="1835"/>
    <x v="7"/>
    <n v="1149.4100000000001"/>
    <n v="25"/>
    <x v="9"/>
    <n v="28735.25"/>
    <n v="28160.54"/>
    <n v="574.70999999999913"/>
    <x v="6"/>
    <x v="1857"/>
    <x v="1"/>
    <s v="Feb"/>
  </r>
  <r>
    <s v="FLO-20250609-68691"/>
    <x v="7"/>
    <x v="1800"/>
    <x v="1676"/>
    <x v="40"/>
    <x v="12"/>
    <x v="1836"/>
    <x v="18"/>
    <n v="550.08000000000004"/>
    <n v="6"/>
    <x v="3"/>
    <n v="3300.48"/>
    <n v="3300.48"/>
    <n v="0"/>
    <x v="0"/>
    <x v="1858"/>
    <x v="1"/>
    <s v="Jun"/>
  </r>
  <r>
    <s v="ACE-20240616-35143"/>
    <x v="4"/>
    <x v="1801"/>
    <x v="1677"/>
    <x v="38"/>
    <x v="4"/>
    <x v="1837"/>
    <x v="8"/>
    <n v="1171.44"/>
    <n v="30"/>
    <x v="3"/>
    <n v="35143.199999999997"/>
    <n v="35143.199999999997"/>
    <n v="0"/>
    <x v="0"/>
    <x v="1859"/>
    <x v="0"/>
    <s v="Jun"/>
  </r>
  <r>
    <s v="THE-20241021-51545"/>
    <x v="9"/>
    <x v="1802"/>
    <x v="1678"/>
    <x v="47"/>
    <x v="1"/>
    <x v="1838"/>
    <x v="20"/>
    <n v="1075.6600000000001"/>
    <n v="6"/>
    <x v="3"/>
    <n v="6453.96"/>
    <n v="6453.96"/>
    <n v="0"/>
    <x v="6"/>
    <x v="1860"/>
    <x v="0"/>
    <s v="Oct"/>
  </r>
  <r>
    <s v="THE-20250513-23353"/>
    <x v="9"/>
    <x v="1803"/>
    <x v="1679"/>
    <x v="38"/>
    <x v="11"/>
    <x v="1839"/>
    <x v="2"/>
    <n v="3940.21"/>
    <n v="8"/>
    <x v="3"/>
    <n v="31521.68"/>
    <n v="31521.68"/>
    <n v="0"/>
    <x v="3"/>
    <x v="1861"/>
    <x v="1"/>
    <s v="May"/>
  </r>
  <r>
    <s v="DO-20250805-71967"/>
    <x v="0"/>
    <x v="1804"/>
    <x v="1680"/>
    <x v="48"/>
    <x v="17"/>
    <x v="1840"/>
    <x v="2"/>
    <n v="1419.11"/>
    <n v="1"/>
    <x v="9"/>
    <n v="1419.11"/>
    <n v="1390.73"/>
    <n v="28.379999999999882"/>
    <x v="5"/>
    <x v="1862"/>
    <x v="1"/>
    <s v="Aug"/>
  </r>
  <r>
    <s v="COS-20241025-49022"/>
    <x v="8"/>
    <x v="1805"/>
    <x v="1681"/>
    <x v="15"/>
    <x v="14"/>
    <x v="1841"/>
    <x v="12"/>
    <n v="714.86"/>
    <n v="6"/>
    <x v="3"/>
    <n v="4289.16"/>
    <n v="4289.16"/>
    <n v="0"/>
    <x v="6"/>
    <x v="1863"/>
    <x v="0"/>
    <s v="Oct"/>
  </r>
  <r>
    <s v="THE-20241215-80777"/>
    <x v="9"/>
    <x v="1806"/>
    <x v="1682"/>
    <x v="18"/>
    <x v="9"/>
    <x v="1842"/>
    <x v="12"/>
    <n v="189.38"/>
    <n v="30"/>
    <x v="1"/>
    <n v="5681.4"/>
    <n v="4829.1899999999996"/>
    <n v="852.21"/>
    <x v="6"/>
    <x v="1864"/>
    <x v="0"/>
    <s v="Dec"/>
  </r>
  <r>
    <s v="THE-20250529-80402"/>
    <x v="9"/>
    <x v="1807"/>
    <x v="1683"/>
    <x v="45"/>
    <x v="3"/>
    <x v="1843"/>
    <x v="18"/>
    <n v="1117.43"/>
    <n v="30"/>
    <x v="1"/>
    <n v="33522.9"/>
    <n v="28494.47"/>
    <n v="5028.43"/>
    <x v="4"/>
    <x v="1865"/>
    <x v="1"/>
    <s v="May"/>
  </r>
  <r>
    <s v="DO-20240911-34614"/>
    <x v="0"/>
    <x v="8"/>
    <x v="8"/>
    <x v="8"/>
    <x v="8"/>
    <x v="1844"/>
    <x v="7"/>
    <n v="2952.37"/>
    <n v="8"/>
    <x v="3"/>
    <n v="23618.959999999999"/>
    <n v="23618.959999999999"/>
    <n v="0"/>
    <x v="5"/>
    <x v="1866"/>
    <x v="0"/>
    <s v="Sep"/>
  </r>
  <r>
    <s v="MEN-20241231-46117"/>
    <x v="5"/>
    <x v="1808"/>
    <x v="1684"/>
    <x v="4"/>
    <x v="7"/>
    <x v="1845"/>
    <x v="11"/>
    <n v="59.89"/>
    <n v="8"/>
    <x v="3"/>
    <n v="479.12"/>
    <n v="479.12"/>
    <n v="0"/>
    <x v="5"/>
    <x v="1867"/>
    <x v="0"/>
    <s v="Dec"/>
  </r>
  <r>
    <s v="84-20250319-70290"/>
    <x v="6"/>
    <x v="1809"/>
    <x v="1685"/>
    <x v="22"/>
    <x v="10"/>
    <x v="1846"/>
    <x v="16"/>
    <n v="726.06"/>
    <n v="12"/>
    <x v="5"/>
    <n v="8712.7199999999993"/>
    <n v="7841.45"/>
    <n v="871.26999999999953"/>
    <x v="5"/>
    <x v="1868"/>
    <x v="1"/>
    <s v="Mar"/>
  </r>
  <r>
    <s v="CON-20250326-62062"/>
    <x v="3"/>
    <x v="1810"/>
    <x v="1686"/>
    <x v="32"/>
    <x v="13"/>
    <x v="1847"/>
    <x v="8"/>
    <n v="251.97"/>
    <n v="8"/>
    <x v="5"/>
    <n v="2015.76"/>
    <n v="1814.18"/>
    <n v="201.57999999999993"/>
    <x v="2"/>
    <x v="1869"/>
    <x v="1"/>
    <s v="Mar"/>
  </r>
  <r>
    <s v="FLO-20250309-85021"/>
    <x v="7"/>
    <x v="1811"/>
    <x v="1687"/>
    <x v="18"/>
    <x v="10"/>
    <x v="1848"/>
    <x v="7"/>
    <n v="951.3"/>
    <n v="3"/>
    <x v="3"/>
    <n v="2853.9"/>
    <n v="2853.9"/>
    <n v="0"/>
    <x v="3"/>
    <x v="1870"/>
    <x v="1"/>
    <s v="Mar"/>
  </r>
  <r>
    <s v="ACE-20241001-91603"/>
    <x v="4"/>
    <x v="1812"/>
    <x v="1688"/>
    <x v="34"/>
    <x v="13"/>
    <x v="1849"/>
    <x v="21"/>
    <n v="420.05"/>
    <n v="3"/>
    <x v="3"/>
    <n v="1260.1500000000001"/>
    <n v="1260.1500000000001"/>
    <n v="0"/>
    <x v="2"/>
    <x v="1871"/>
    <x v="0"/>
    <s v="Oct"/>
  </r>
  <r>
    <s v="CON-20240731-93696"/>
    <x v="3"/>
    <x v="1813"/>
    <x v="1689"/>
    <x v="4"/>
    <x v="10"/>
    <x v="1850"/>
    <x v="6"/>
    <n v="506.26"/>
    <n v="2"/>
    <x v="3"/>
    <n v="1012.52"/>
    <n v="1012.52"/>
    <n v="0"/>
    <x v="7"/>
    <x v="1872"/>
    <x v="0"/>
    <s v="Jul"/>
  </r>
  <r>
    <s v="COS-20240428-26692"/>
    <x v="8"/>
    <x v="1814"/>
    <x v="1690"/>
    <x v="4"/>
    <x v="15"/>
    <x v="1851"/>
    <x v="17"/>
    <n v="516.32000000000005"/>
    <n v="15"/>
    <x v="7"/>
    <n v="7744.8"/>
    <n v="7512.46"/>
    <n v="232.34000000000015"/>
    <x v="1"/>
    <x v="1873"/>
    <x v="0"/>
    <s v="Apr"/>
  </r>
  <r>
    <s v="HAR-20240531-23123"/>
    <x v="2"/>
    <x v="1815"/>
    <x v="1691"/>
    <x v="36"/>
    <x v="16"/>
    <x v="1852"/>
    <x v="7"/>
    <n v="767.45"/>
    <n v="1"/>
    <x v="0"/>
    <n v="767.45"/>
    <n v="729.08"/>
    <n v="38.370000000000005"/>
    <x v="6"/>
    <x v="1874"/>
    <x v="0"/>
    <s v="May"/>
  </r>
  <r>
    <s v="84-20250415-34000"/>
    <x v="6"/>
    <x v="1816"/>
    <x v="914"/>
    <x v="38"/>
    <x v="1"/>
    <x v="1853"/>
    <x v="4"/>
    <n v="439.71"/>
    <n v="1"/>
    <x v="3"/>
    <n v="439.71"/>
    <n v="439.71"/>
    <n v="0"/>
    <x v="2"/>
    <x v="1875"/>
    <x v="1"/>
    <s v="Apr"/>
  </r>
  <r>
    <s v="DO-20250721-51466"/>
    <x v="0"/>
    <x v="1817"/>
    <x v="1692"/>
    <x v="50"/>
    <x v="20"/>
    <x v="1854"/>
    <x v="15"/>
    <n v="512.70000000000005"/>
    <n v="15"/>
    <x v="1"/>
    <n v="7690.5"/>
    <n v="6536.93"/>
    <n v="1153.5699999999997"/>
    <x v="4"/>
    <x v="1876"/>
    <x v="1"/>
    <s v="Jul"/>
  </r>
  <r>
    <s v="THE-20241107-82343"/>
    <x v="9"/>
    <x v="1818"/>
    <x v="1693"/>
    <x v="15"/>
    <x v="11"/>
    <x v="1855"/>
    <x v="13"/>
    <n v="1552.11"/>
    <n v="2"/>
    <x v="3"/>
    <n v="3104.22"/>
    <n v="3104.22"/>
    <n v="0"/>
    <x v="3"/>
    <x v="1877"/>
    <x v="0"/>
    <s v="Nov"/>
  </r>
  <r>
    <s v="84-20241031-12588"/>
    <x v="6"/>
    <x v="1819"/>
    <x v="1694"/>
    <x v="35"/>
    <x v="2"/>
    <x v="1856"/>
    <x v="2"/>
    <n v="2268.7800000000002"/>
    <n v="40"/>
    <x v="9"/>
    <n v="90751.2"/>
    <n v="88936.18"/>
    <n v="1815.0200000000041"/>
    <x v="1"/>
    <x v="1878"/>
    <x v="0"/>
    <s v="Oct"/>
  </r>
  <r>
    <s v="CON-20240308-73008"/>
    <x v="3"/>
    <x v="1820"/>
    <x v="1695"/>
    <x v="18"/>
    <x v="12"/>
    <x v="1857"/>
    <x v="19"/>
    <n v="626.36"/>
    <n v="4"/>
    <x v="3"/>
    <n v="2505.44"/>
    <n v="2505.44"/>
    <n v="0"/>
    <x v="3"/>
    <x v="1879"/>
    <x v="0"/>
    <s v="Mar"/>
  </r>
  <r>
    <s v="DO-20240227-82706"/>
    <x v="0"/>
    <x v="1821"/>
    <x v="1696"/>
    <x v="48"/>
    <x v="0"/>
    <x v="1858"/>
    <x v="0"/>
    <n v="305.54000000000002"/>
    <n v="15"/>
    <x v="3"/>
    <n v="4583.1000000000004"/>
    <n v="4583.1000000000004"/>
    <n v="0"/>
    <x v="7"/>
    <x v="1880"/>
    <x v="0"/>
    <s v="Feb"/>
  </r>
  <r>
    <s v="CON-20240515-26062"/>
    <x v="3"/>
    <x v="1822"/>
    <x v="1697"/>
    <x v="49"/>
    <x v="12"/>
    <x v="1859"/>
    <x v="16"/>
    <n v="90.65"/>
    <n v="8"/>
    <x v="3"/>
    <n v="725.2"/>
    <n v="725.2"/>
    <n v="0"/>
    <x v="4"/>
    <x v="1881"/>
    <x v="0"/>
    <s v="May"/>
  </r>
  <r>
    <s v="THE-20250121-72453"/>
    <x v="9"/>
    <x v="1451"/>
    <x v="426"/>
    <x v="58"/>
    <x v="2"/>
    <x v="1860"/>
    <x v="8"/>
    <n v="237.84"/>
    <n v="3"/>
    <x v="3"/>
    <n v="713.52"/>
    <n v="713.52"/>
    <n v="0"/>
    <x v="3"/>
    <x v="1882"/>
    <x v="1"/>
    <s v="Jan"/>
  </r>
  <r>
    <s v="DO-20241112-18581"/>
    <x v="0"/>
    <x v="1823"/>
    <x v="1698"/>
    <x v="29"/>
    <x v="19"/>
    <x v="1861"/>
    <x v="5"/>
    <n v="288.44"/>
    <n v="25"/>
    <x v="3"/>
    <n v="7211"/>
    <n v="7211"/>
    <n v="0"/>
    <x v="6"/>
    <x v="1883"/>
    <x v="0"/>
    <s v="Nov"/>
  </r>
  <r>
    <s v="LOW-20250520-92008"/>
    <x v="1"/>
    <x v="1824"/>
    <x v="1699"/>
    <x v="49"/>
    <x v="16"/>
    <x v="1862"/>
    <x v="0"/>
    <n v="2710.82"/>
    <n v="12"/>
    <x v="4"/>
    <n v="32529.84"/>
    <n v="26674.47"/>
    <n v="5855.369999999999"/>
    <x v="5"/>
    <x v="1884"/>
    <x v="1"/>
    <s v="May"/>
  </r>
  <r>
    <s v="FLO-20250716-57973"/>
    <x v="7"/>
    <x v="1825"/>
    <x v="651"/>
    <x v="11"/>
    <x v="10"/>
    <x v="1863"/>
    <x v="14"/>
    <n v="17.579999999999998"/>
    <n v="10"/>
    <x v="13"/>
    <n v="175.8"/>
    <n v="152.94999999999999"/>
    <n v="22.850000000000023"/>
    <x v="6"/>
    <x v="1885"/>
    <x v="1"/>
    <s v="Jul"/>
  </r>
  <r>
    <s v="ACE-20250307-22815"/>
    <x v="4"/>
    <x v="1826"/>
    <x v="1700"/>
    <x v="50"/>
    <x v="0"/>
    <x v="1864"/>
    <x v="14"/>
    <n v="396.93"/>
    <n v="12"/>
    <x v="7"/>
    <n v="4763.16"/>
    <n v="4620.2700000000004"/>
    <n v="142.88999999999942"/>
    <x v="6"/>
    <x v="1886"/>
    <x v="1"/>
    <s v="Mar"/>
  </r>
  <r>
    <s v="MEN-20250414-90528"/>
    <x v="5"/>
    <x v="1827"/>
    <x v="1701"/>
    <x v="41"/>
    <x v="3"/>
    <x v="1865"/>
    <x v="20"/>
    <n v="873.12"/>
    <n v="8"/>
    <x v="3"/>
    <n v="6984.96"/>
    <n v="6984.96"/>
    <n v="0"/>
    <x v="3"/>
    <x v="1887"/>
    <x v="1"/>
    <s v="Apr"/>
  </r>
  <r>
    <s v="84-20240512-67836"/>
    <x v="6"/>
    <x v="1828"/>
    <x v="1702"/>
    <x v="20"/>
    <x v="2"/>
    <x v="1866"/>
    <x v="1"/>
    <n v="1293.04"/>
    <n v="12"/>
    <x v="1"/>
    <n v="15516.48"/>
    <n v="13189.01"/>
    <n v="2327.4699999999993"/>
    <x v="0"/>
    <x v="1888"/>
    <x v="0"/>
    <s v="May"/>
  </r>
  <r>
    <s v="84-20240504-82239"/>
    <x v="6"/>
    <x v="1829"/>
    <x v="1703"/>
    <x v="49"/>
    <x v="0"/>
    <x v="1867"/>
    <x v="12"/>
    <n v="1074.2"/>
    <n v="3"/>
    <x v="3"/>
    <n v="3222.6"/>
    <n v="3222.6"/>
    <n v="0"/>
    <x v="6"/>
    <x v="1889"/>
    <x v="0"/>
    <s v="May"/>
  </r>
  <r>
    <s v="COS-20240905-64992"/>
    <x v="8"/>
    <x v="1830"/>
    <x v="1704"/>
    <x v="22"/>
    <x v="19"/>
    <x v="1868"/>
    <x v="9"/>
    <n v="50.67"/>
    <n v="50"/>
    <x v="1"/>
    <n v="2533.5"/>
    <n v="2153.4699999999998"/>
    <n v="380.0300000000002"/>
    <x v="5"/>
    <x v="1890"/>
    <x v="0"/>
    <s v="Sep"/>
  </r>
  <r>
    <s v="FLO-20250707-58972"/>
    <x v="7"/>
    <x v="1831"/>
    <x v="1705"/>
    <x v="51"/>
    <x v="10"/>
    <x v="1869"/>
    <x v="0"/>
    <n v="390.81"/>
    <n v="2"/>
    <x v="3"/>
    <n v="781.62"/>
    <n v="781.62"/>
    <n v="0"/>
    <x v="3"/>
    <x v="1891"/>
    <x v="1"/>
    <s v="Jul"/>
  </r>
  <r>
    <s v="HAR-20240623-53674"/>
    <x v="2"/>
    <x v="1832"/>
    <x v="1706"/>
    <x v="15"/>
    <x v="14"/>
    <x v="1870"/>
    <x v="3"/>
    <n v="62.53"/>
    <n v="12"/>
    <x v="1"/>
    <n v="750.36"/>
    <n v="637.80999999999995"/>
    <n v="112.55000000000007"/>
    <x v="6"/>
    <x v="1892"/>
    <x v="0"/>
    <s v="Jun"/>
  </r>
  <r>
    <s v="WAL-20240227-65436"/>
    <x v="10"/>
    <x v="1833"/>
    <x v="1707"/>
    <x v="6"/>
    <x v="14"/>
    <x v="1871"/>
    <x v="21"/>
    <n v="4.3099999999999996"/>
    <n v="341"/>
    <x v="17"/>
    <n v="1469.71"/>
    <n v="1028.8"/>
    <n v="440.91000000000008"/>
    <x v="5"/>
    <x v="1893"/>
    <x v="0"/>
    <s v="Feb"/>
  </r>
  <r>
    <s v="MEN-20240905-14555"/>
    <x v="5"/>
    <x v="1834"/>
    <x v="1708"/>
    <x v="51"/>
    <x v="18"/>
    <x v="1872"/>
    <x v="8"/>
    <n v="263.63"/>
    <n v="2"/>
    <x v="3"/>
    <n v="527.26"/>
    <n v="527.26"/>
    <n v="0"/>
    <x v="7"/>
    <x v="1894"/>
    <x v="0"/>
    <s v="Sep"/>
  </r>
  <r>
    <s v="CON-20250601-29567"/>
    <x v="3"/>
    <x v="1835"/>
    <x v="1709"/>
    <x v="5"/>
    <x v="5"/>
    <x v="1873"/>
    <x v="18"/>
    <n v="211.68"/>
    <n v="75"/>
    <x v="3"/>
    <n v="15876"/>
    <n v="15876"/>
    <n v="0"/>
    <x v="4"/>
    <x v="1895"/>
    <x v="1"/>
    <s v="Jun"/>
  </r>
  <r>
    <s v="LOW-20240731-39798"/>
    <x v="1"/>
    <x v="1836"/>
    <x v="1710"/>
    <x v="53"/>
    <x v="16"/>
    <x v="1874"/>
    <x v="14"/>
    <n v="239.9"/>
    <n v="10"/>
    <x v="1"/>
    <n v="2399"/>
    <n v="2039.15"/>
    <n v="359.84999999999991"/>
    <x v="3"/>
    <x v="1896"/>
    <x v="0"/>
    <s v="Jul"/>
  </r>
  <r>
    <s v="84-20250107-24752"/>
    <x v="6"/>
    <x v="1837"/>
    <x v="1711"/>
    <x v="58"/>
    <x v="17"/>
    <x v="1875"/>
    <x v="5"/>
    <n v="39.04"/>
    <n v="6"/>
    <x v="9"/>
    <n v="234.24"/>
    <n v="229.56"/>
    <n v="4.6800000000000068"/>
    <x v="2"/>
    <x v="1897"/>
    <x v="1"/>
    <s v="Jan"/>
  </r>
  <r>
    <s v="FLO-20250112-42101"/>
    <x v="7"/>
    <x v="1838"/>
    <x v="1712"/>
    <x v="22"/>
    <x v="19"/>
    <x v="1876"/>
    <x v="12"/>
    <n v="724.44"/>
    <n v="1"/>
    <x v="3"/>
    <n v="724.44"/>
    <n v="724.44"/>
    <n v="0"/>
    <x v="2"/>
    <x v="1898"/>
    <x v="1"/>
    <s v="Jan"/>
  </r>
  <r>
    <s v="THE-20250803-73882"/>
    <x v="9"/>
    <x v="1839"/>
    <x v="1713"/>
    <x v="57"/>
    <x v="2"/>
    <x v="1877"/>
    <x v="8"/>
    <n v="2064.5300000000002"/>
    <n v="12"/>
    <x v="6"/>
    <n v="24774.36"/>
    <n v="19819.490000000002"/>
    <n v="4954.869999999999"/>
    <x v="1"/>
    <x v="1899"/>
    <x v="1"/>
    <s v="Aug"/>
  </r>
  <r>
    <s v="84-20240630-14829"/>
    <x v="6"/>
    <x v="1840"/>
    <x v="1714"/>
    <x v="43"/>
    <x v="4"/>
    <x v="1878"/>
    <x v="15"/>
    <n v="246.65"/>
    <n v="1"/>
    <x v="3"/>
    <n v="246.65"/>
    <n v="246.65"/>
    <n v="0"/>
    <x v="5"/>
    <x v="1900"/>
    <x v="0"/>
    <s v="Jun"/>
  </r>
  <r>
    <s v="HAR-20240702-57550"/>
    <x v="2"/>
    <x v="1841"/>
    <x v="1715"/>
    <x v="25"/>
    <x v="11"/>
    <x v="1879"/>
    <x v="17"/>
    <n v="342.37"/>
    <n v="2"/>
    <x v="3"/>
    <n v="684.74"/>
    <n v="684.74"/>
    <n v="0"/>
    <x v="2"/>
    <x v="1901"/>
    <x v="0"/>
    <s v="Jul"/>
  </r>
  <r>
    <s v="FLO-20250706-78368"/>
    <x v="7"/>
    <x v="1842"/>
    <x v="1716"/>
    <x v="53"/>
    <x v="13"/>
    <x v="1880"/>
    <x v="1"/>
    <n v="265.24"/>
    <n v="3"/>
    <x v="9"/>
    <n v="795.72"/>
    <n v="779.81"/>
    <n v="15.910000000000082"/>
    <x v="5"/>
    <x v="1902"/>
    <x v="1"/>
    <s v="Jul"/>
  </r>
  <r>
    <s v="LOW-20240814-59636"/>
    <x v="1"/>
    <x v="1843"/>
    <x v="1106"/>
    <x v="43"/>
    <x v="8"/>
    <x v="1881"/>
    <x v="21"/>
    <n v="402.24"/>
    <n v="15"/>
    <x v="5"/>
    <n v="6033.6"/>
    <n v="5430.24"/>
    <n v="603.36000000000058"/>
    <x v="0"/>
    <x v="1903"/>
    <x v="0"/>
    <s v="Aug"/>
  </r>
  <r>
    <s v="HAR-20241008-46691"/>
    <x v="2"/>
    <x v="1844"/>
    <x v="1717"/>
    <x v="0"/>
    <x v="9"/>
    <x v="1882"/>
    <x v="18"/>
    <n v="35.78"/>
    <n v="2"/>
    <x v="3"/>
    <n v="71.56"/>
    <n v="71.56"/>
    <n v="0"/>
    <x v="0"/>
    <x v="1904"/>
    <x v="0"/>
    <s v="Oct"/>
  </r>
  <r>
    <s v="THE-20250607-75584"/>
    <x v="9"/>
    <x v="1845"/>
    <x v="1718"/>
    <x v="39"/>
    <x v="6"/>
    <x v="1883"/>
    <x v="2"/>
    <n v="392.06"/>
    <n v="20"/>
    <x v="1"/>
    <n v="7841.2"/>
    <n v="6665.02"/>
    <n v="1176.1799999999994"/>
    <x v="0"/>
    <x v="1905"/>
    <x v="1"/>
    <s v="Jun"/>
  </r>
  <r>
    <s v="WAL-20250712-63794"/>
    <x v="10"/>
    <x v="1846"/>
    <x v="1719"/>
    <x v="51"/>
    <x v="20"/>
    <x v="1884"/>
    <x v="20"/>
    <n v="90.83"/>
    <n v="15"/>
    <x v="1"/>
    <n v="1362.45"/>
    <n v="1158.08"/>
    <n v="204.37000000000012"/>
    <x v="3"/>
    <x v="1906"/>
    <x v="1"/>
    <s v="Jul"/>
  </r>
  <r>
    <s v="COS-20240710-96839"/>
    <x v="8"/>
    <x v="1847"/>
    <x v="1720"/>
    <x v="31"/>
    <x v="1"/>
    <x v="1885"/>
    <x v="9"/>
    <n v="529.09"/>
    <n v="2"/>
    <x v="3"/>
    <n v="1058.18"/>
    <n v="1058.18"/>
    <n v="0"/>
    <x v="0"/>
    <x v="1907"/>
    <x v="0"/>
    <s v="Jul"/>
  </r>
  <r>
    <s v="THE-20250406-65378"/>
    <x v="9"/>
    <x v="1848"/>
    <x v="1721"/>
    <x v="50"/>
    <x v="20"/>
    <x v="1886"/>
    <x v="10"/>
    <n v="458.94"/>
    <n v="15"/>
    <x v="13"/>
    <n v="6884.1"/>
    <n v="5989.17"/>
    <n v="894.93000000000029"/>
    <x v="4"/>
    <x v="1908"/>
    <x v="1"/>
    <s v="Apr"/>
  </r>
  <r>
    <s v="HAR-20250224-70820"/>
    <x v="2"/>
    <x v="8"/>
    <x v="8"/>
    <x v="8"/>
    <x v="16"/>
    <x v="1887"/>
    <x v="21"/>
    <n v="540.72"/>
    <n v="15"/>
    <x v="3"/>
    <n v="8110.8"/>
    <n v="8110.8"/>
    <n v="0"/>
    <x v="5"/>
    <x v="1909"/>
    <x v="1"/>
    <s v="Feb"/>
  </r>
  <r>
    <s v="84-20241202-79259"/>
    <x v="6"/>
    <x v="1849"/>
    <x v="1722"/>
    <x v="28"/>
    <x v="15"/>
    <x v="1888"/>
    <x v="1"/>
    <n v="652.82000000000005"/>
    <n v="15"/>
    <x v="7"/>
    <n v="9792.2999999999993"/>
    <n v="9498.5300000000007"/>
    <n v="293.76999999999862"/>
    <x v="0"/>
    <x v="1910"/>
    <x v="0"/>
    <s v="Dec"/>
  </r>
  <r>
    <s v="CON-20250317-45063"/>
    <x v="3"/>
    <x v="1850"/>
    <x v="1723"/>
    <x v="38"/>
    <x v="12"/>
    <x v="1889"/>
    <x v="6"/>
    <n v="5.47"/>
    <n v="229"/>
    <x v="2"/>
    <n v="1252.6300000000001"/>
    <n v="939.47"/>
    <n v="313.16000000000008"/>
    <x v="7"/>
    <x v="1911"/>
    <x v="1"/>
    <s v="Mar"/>
  </r>
  <r>
    <s v="CON-20241008-77514"/>
    <x v="3"/>
    <x v="1851"/>
    <x v="1724"/>
    <x v="58"/>
    <x v="11"/>
    <x v="1890"/>
    <x v="7"/>
    <n v="76.16"/>
    <n v="8"/>
    <x v="3"/>
    <n v="609.28"/>
    <n v="609.28"/>
    <n v="0"/>
    <x v="5"/>
    <x v="1912"/>
    <x v="0"/>
    <s v="Oct"/>
  </r>
  <r>
    <s v="ACE-20250428-74570"/>
    <x v="4"/>
    <x v="1852"/>
    <x v="1596"/>
    <x v="55"/>
    <x v="11"/>
    <x v="1891"/>
    <x v="4"/>
    <n v="1475.09"/>
    <n v="60"/>
    <x v="2"/>
    <n v="88505.4"/>
    <n v="66379.05"/>
    <n v="22126.349999999991"/>
    <x v="6"/>
    <x v="1913"/>
    <x v="1"/>
    <s v="Apr"/>
  </r>
  <r>
    <s v="THE-20250127-93386"/>
    <x v="9"/>
    <x v="1853"/>
    <x v="1371"/>
    <x v="47"/>
    <x v="15"/>
    <x v="60"/>
    <x v="9"/>
    <n v="3932.41"/>
    <n v="30"/>
    <x v="1"/>
    <n v="117972.3"/>
    <n v="100276.46"/>
    <n v="17695.839999999997"/>
    <x v="4"/>
    <x v="1914"/>
    <x v="1"/>
    <s v="Jan"/>
  </r>
  <r>
    <s v="THE-20240823-26310"/>
    <x v="9"/>
    <x v="1854"/>
    <x v="1725"/>
    <x v="37"/>
    <x v="17"/>
    <x v="1892"/>
    <x v="12"/>
    <n v="2366.42"/>
    <n v="1"/>
    <x v="3"/>
    <n v="2366.42"/>
    <n v="2366.42"/>
    <n v="0"/>
    <x v="7"/>
    <x v="1915"/>
    <x v="0"/>
    <s v="Aug"/>
  </r>
  <r>
    <s v="FLO-20240627-16421"/>
    <x v="7"/>
    <x v="1855"/>
    <x v="1726"/>
    <x v="2"/>
    <x v="7"/>
    <x v="1893"/>
    <x v="13"/>
    <n v="2988.2"/>
    <n v="25"/>
    <x v="5"/>
    <n v="74705"/>
    <n v="67234.5"/>
    <n v="7470.5"/>
    <x v="1"/>
    <x v="1916"/>
    <x v="0"/>
    <s v="Jun"/>
  </r>
  <r>
    <s v="COS-20250607-78532"/>
    <x v="8"/>
    <x v="1856"/>
    <x v="1727"/>
    <x v="58"/>
    <x v="19"/>
    <x v="1894"/>
    <x v="0"/>
    <n v="18.05"/>
    <n v="60"/>
    <x v="4"/>
    <n v="1083"/>
    <n v="888.06"/>
    <n v="194.94000000000005"/>
    <x v="1"/>
    <x v="1917"/>
    <x v="1"/>
    <s v="Jun"/>
  </r>
  <r>
    <s v="ACE-20241114-63888"/>
    <x v="4"/>
    <x v="1857"/>
    <x v="1728"/>
    <x v="7"/>
    <x v="3"/>
    <x v="1895"/>
    <x v="0"/>
    <n v="2044.51"/>
    <n v="5"/>
    <x v="0"/>
    <n v="10222.549999999999"/>
    <n v="9711.42"/>
    <n v="511.1299999999992"/>
    <x v="3"/>
    <x v="1918"/>
    <x v="0"/>
    <s v="Nov"/>
  </r>
  <r>
    <s v="DO-20250418-41225"/>
    <x v="0"/>
    <x v="1858"/>
    <x v="1729"/>
    <x v="27"/>
    <x v="14"/>
    <x v="1896"/>
    <x v="4"/>
    <n v="1756.2"/>
    <n v="2"/>
    <x v="3"/>
    <n v="3512.4"/>
    <n v="3512.4"/>
    <n v="0"/>
    <x v="6"/>
    <x v="1919"/>
    <x v="1"/>
    <s v="Apr"/>
  </r>
  <r>
    <s v="COS-20241003-60596"/>
    <x v="8"/>
    <x v="1859"/>
    <x v="1111"/>
    <x v="17"/>
    <x v="12"/>
    <x v="1897"/>
    <x v="5"/>
    <n v="6"/>
    <n v="380"/>
    <x v="1"/>
    <n v="2280"/>
    <n v="1938"/>
    <n v="342"/>
    <x v="1"/>
    <x v="1920"/>
    <x v="0"/>
    <s v="Oct"/>
  </r>
  <r>
    <s v="84-20250804-33851"/>
    <x v="6"/>
    <x v="1860"/>
    <x v="1730"/>
    <x v="6"/>
    <x v="1"/>
    <x v="1898"/>
    <x v="14"/>
    <n v="1795.3"/>
    <n v="5"/>
    <x v="3"/>
    <n v="8976.5"/>
    <n v="8976.5"/>
    <n v="0"/>
    <x v="2"/>
    <x v="1921"/>
    <x v="1"/>
    <s v="Aug"/>
  </r>
  <r>
    <s v="THE-20240516-61992"/>
    <x v="9"/>
    <x v="1861"/>
    <x v="1731"/>
    <x v="15"/>
    <x v="12"/>
    <x v="1899"/>
    <x v="13"/>
    <n v="153.97999999999999"/>
    <n v="1"/>
    <x v="0"/>
    <n v="153.97999999999999"/>
    <n v="146.28"/>
    <n v="7.6999999999999886"/>
    <x v="1"/>
    <x v="1922"/>
    <x v="0"/>
    <s v="May"/>
  </r>
  <r>
    <s v="FLO-20250228-73021"/>
    <x v="7"/>
    <x v="1862"/>
    <x v="1732"/>
    <x v="57"/>
    <x v="11"/>
    <x v="1900"/>
    <x v="18"/>
    <n v="20.75"/>
    <n v="10"/>
    <x v="7"/>
    <n v="207.5"/>
    <n v="201.28"/>
    <n v="6.2199999999999989"/>
    <x v="5"/>
    <x v="1923"/>
    <x v="1"/>
    <s v="Feb"/>
  </r>
  <r>
    <s v="THE-20240227-88300"/>
    <x v="9"/>
    <x v="1863"/>
    <x v="1733"/>
    <x v="27"/>
    <x v="5"/>
    <x v="1901"/>
    <x v="7"/>
    <n v="1263.17"/>
    <n v="1"/>
    <x v="3"/>
    <n v="1263.17"/>
    <n v="1263.17"/>
    <n v="0"/>
    <x v="4"/>
    <x v="1924"/>
    <x v="0"/>
    <s v="Feb"/>
  </r>
  <r>
    <s v="LOW-20240512-75632"/>
    <x v="1"/>
    <x v="1864"/>
    <x v="1734"/>
    <x v="41"/>
    <x v="0"/>
    <x v="1902"/>
    <x v="16"/>
    <n v="646.92999999999995"/>
    <n v="20"/>
    <x v="6"/>
    <n v="12938.6"/>
    <n v="10350.879999999999"/>
    <n v="2587.7200000000012"/>
    <x v="0"/>
    <x v="1925"/>
    <x v="0"/>
    <s v="May"/>
  </r>
  <r>
    <s v="LOW-20241220-10271"/>
    <x v="1"/>
    <x v="1865"/>
    <x v="1735"/>
    <x v="40"/>
    <x v="3"/>
    <x v="1903"/>
    <x v="19"/>
    <n v="882.83"/>
    <n v="50"/>
    <x v="3"/>
    <n v="44141.5"/>
    <n v="44141.5"/>
    <n v="0"/>
    <x v="7"/>
    <x v="1926"/>
    <x v="0"/>
    <s v="Dec"/>
  </r>
  <r>
    <s v="LOW-20240901-51951"/>
    <x v="1"/>
    <x v="1866"/>
    <x v="1736"/>
    <x v="25"/>
    <x v="19"/>
    <x v="1904"/>
    <x v="18"/>
    <n v="473.64"/>
    <n v="50"/>
    <x v="3"/>
    <n v="23682"/>
    <n v="23682"/>
    <n v="0"/>
    <x v="4"/>
    <x v="1927"/>
    <x v="0"/>
    <s v="Sep"/>
  </r>
  <r>
    <s v="DO-20250621-44430"/>
    <x v="0"/>
    <x v="1867"/>
    <x v="1737"/>
    <x v="47"/>
    <x v="19"/>
    <x v="1905"/>
    <x v="4"/>
    <n v="1135.69"/>
    <n v="60"/>
    <x v="11"/>
    <n v="68141.399999999994"/>
    <n v="49061.81"/>
    <n v="19079.589999999997"/>
    <x v="1"/>
    <x v="1928"/>
    <x v="1"/>
    <s v="Jun"/>
  </r>
  <r>
    <s v="MEN-20240925-33223"/>
    <x v="5"/>
    <x v="1868"/>
    <x v="1215"/>
    <x v="36"/>
    <x v="2"/>
    <x v="1906"/>
    <x v="7"/>
    <n v="586.54"/>
    <n v="3"/>
    <x v="7"/>
    <n v="1759.62"/>
    <n v="1706.83"/>
    <n v="52.789999999999964"/>
    <x v="0"/>
    <x v="1929"/>
    <x v="0"/>
    <s v="Sep"/>
  </r>
  <r>
    <s v="84-20240629-92491"/>
    <x v="6"/>
    <x v="1869"/>
    <x v="1738"/>
    <x v="20"/>
    <x v="8"/>
    <x v="1907"/>
    <x v="19"/>
    <n v="1361.31"/>
    <n v="4"/>
    <x v="3"/>
    <n v="5445.24"/>
    <n v="5445.24"/>
    <n v="0"/>
    <x v="0"/>
    <x v="1930"/>
    <x v="0"/>
    <s v="Jun"/>
  </r>
  <r>
    <s v="84-20250628-37163"/>
    <x v="6"/>
    <x v="1870"/>
    <x v="1739"/>
    <x v="14"/>
    <x v="4"/>
    <x v="1908"/>
    <x v="17"/>
    <n v="4350.41"/>
    <n v="1"/>
    <x v="3"/>
    <n v="4350.41"/>
    <n v="4350.41"/>
    <n v="0"/>
    <x v="2"/>
    <x v="1931"/>
    <x v="1"/>
    <s v="Jun"/>
  </r>
  <r>
    <s v="MEN-20241105-66389"/>
    <x v="5"/>
    <x v="1871"/>
    <x v="1740"/>
    <x v="39"/>
    <x v="11"/>
    <x v="1909"/>
    <x v="8"/>
    <n v="645.29"/>
    <n v="3"/>
    <x v="9"/>
    <n v="1935.87"/>
    <n v="1897.15"/>
    <n v="38.7199999999998"/>
    <x v="0"/>
    <x v="1932"/>
    <x v="0"/>
    <s v="Nov"/>
  </r>
  <r>
    <s v="FLO-20240302-28199"/>
    <x v="7"/>
    <x v="1872"/>
    <x v="1741"/>
    <x v="7"/>
    <x v="20"/>
    <x v="1910"/>
    <x v="4"/>
    <n v="2.11"/>
    <n v="51"/>
    <x v="3"/>
    <n v="107.61"/>
    <n v="107.61"/>
    <n v="0"/>
    <x v="4"/>
    <x v="1933"/>
    <x v="0"/>
    <s v="Mar"/>
  </r>
  <r>
    <s v="LOW-20250523-16853"/>
    <x v="1"/>
    <x v="1873"/>
    <x v="1742"/>
    <x v="21"/>
    <x v="7"/>
    <x v="1911"/>
    <x v="2"/>
    <n v="374.97"/>
    <n v="5"/>
    <x v="3"/>
    <n v="1874.85"/>
    <n v="1874.85"/>
    <n v="0"/>
    <x v="2"/>
    <x v="1934"/>
    <x v="1"/>
    <s v="May"/>
  </r>
  <r>
    <s v="WAL-20250405-40397"/>
    <x v="10"/>
    <x v="1874"/>
    <x v="1577"/>
    <x v="43"/>
    <x v="11"/>
    <x v="60"/>
    <x v="11"/>
    <n v="362.11"/>
    <n v="3"/>
    <x v="9"/>
    <n v="1086.33"/>
    <n v="1064.5999999999999"/>
    <n v="21.730000000000018"/>
    <x v="1"/>
    <x v="1935"/>
    <x v="1"/>
    <s v="Apr"/>
  </r>
  <r>
    <s v="MEN-20250202-56204"/>
    <x v="5"/>
    <x v="1875"/>
    <x v="1743"/>
    <x v="30"/>
    <x v="4"/>
    <x v="1912"/>
    <x v="0"/>
    <n v="920.14"/>
    <n v="8"/>
    <x v="3"/>
    <n v="7361.12"/>
    <n v="7361.12"/>
    <n v="0"/>
    <x v="7"/>
    <x v="1936"/>
    <x v="1"/>
    <s v="Feb"/>
  </r>
  <r>
    <s v="THE-20241211-63592"/>
    <x v="11"/>
    <x v="1876"/>
    <x v="1744"/>
    <x v="4"/>
    <x v="10"/>
    <x v="1913"/>
    <x v="14"/>
    <n v="221.33"/>
    <n v="8"/>
    <x v="5"/>
    <n v="1770.64"/>
    <n v="1593.58"/>
    <n v="177.06000000000017"/>
    <x v="2"/>
    <x v="1937"/>
    <x v="0"/>
    <s v="Dec"/>
  </r>
  <r>
    <s v="HAR-20240601-25518"/>
    <x v="2"/>
    <x v="1877"/>
    <x v="1745"/>
    <x v="54"/>
    <x v="16"/>
    <x v="1914"/>
    <x v="3"/>
    <n v="2.69"/>
    <n v="274"/>
    <x v="10"/>
    <n v="737.06"/>
    <n v="611.76"/>
    <n v="125.29999999999995"/>
    <x v="0"/>
    <x v="1938"/>
    <x v="0"/>
    <s v="Jun"/>
  </r>
  <r>
    <s v="84-20250126-13810"/>
    <x v="6"/>
    <x v="1878"/>
    <x v="1746"/>
    <x v="44"/>
    <x v="3"/>
    <x v="1915"/>
    <x v="14"/>
    <n v="395.02"/>
    <n v="15"/>
    <x v="5"/>
    <n v="5925.3"/>
    <n v="5332.77"/>
    <n v="592.52999999999975"/>
    <x v="1"/>
    <x v="1939"/>
    <x v="1"/>
    <s v="Jan"/>
  </r>
  <r>
    <s v="WAL-20241001-24439"/>
    <x v="10"/>
    <x v="1879"/>
    <x v="1747"/>
    <x v="57"/>
    <x v="2"/>
    <x v="1916"/>
    <x v="11"/>
    <n v="301.52"/>
    <n v="8"/>
    <x v="5"/>
    <n v="2412.16"/>
    <n v="2170.94"/>
    <n v="241.2199999999998"/>
    <x v="3"/>
    <x v="1940"/>
    <x v="0"/>
    <s v="Oct"/>
  </r>
  <r>
    <s v="ACE-20250801-25580"/>
    <x v="4"/>
    <x v="1880"/>
    <x v="1748"/>
    <x v="32"/>
    <x v="16"/>
    <x v="1917"/>
    <x v="11"/>
    <n v="695.29"/>
    <n v="40"/>
    <x v="3"/>
    <n v="27811.599999999999"/>
    <n v="27811.599999999999"/>
    <n v="0"/>
    <x v="0"/>
    <x v="1941"/>
    <x v="1"/>
    <s v="Aug"/>
  </r>
  <r>
    <s v="WAL-20240821-93770"/>
    <x v="10"/>
    <x v="8"/>
    <x v="8"/>
    <x v="8"/>
    <x v="4"/>
    <x v="1918"/>
    <x v="21"/>
    <n v="1079.4000000000001"/>
    <n v="6"/>
    <x v="3"/>
    <n v="6476.4"/>
    <n v="6476.4"/>
    <n v="0"/>
    <x v="1"/>
    <x v="1942"/>
    <x v="0"/>
    <s v="Aug"/>
  </r>
  <r>
    <s v="THE-20240516-52367"/>
    <x v="9"/>
    <x v="1881"/>
    <x v="1749"/>
    <x v="25"/>
    <x v="18"/>
    <x v="1919"/>
    <x v="14"/>
    <n v="2654.64"/>
    <n v="2"/>
    <x v="3"/>
    <n v="5309.28"/>
    <n v="5309.28"/>
    <n v="0"/>
    <x v="4"/>
    <x v="1943"/>
    <x v="0"/>
    <s v="May"/>
  </r>
  <r>
    <s v="DO-20240422-27805"/>
    <x v="0"/>
    <x v="1882"/>
    <x v="1750"/>
    <x v="38"/>
    <x v="8"/>
    <x v="1920"/>
    <x v="11"/>
    <n v="35.28"/>
    <n v="25"/>
    <x v="1"/>
    <n v="882"/>
    <n v="749.7"/>
    <n v="132.29999999999995"/>
    <x v="1"/>
    <x v="1944"/>
    <x v="0"/>
    <s v="Apr"/>
  </r>
  <r>
    <s v="DO-20250807-11811"/>
    <x v="0"/>
    <x v="1883"/>
    <x v="769"/>
    <x v="9"/>
    <x v="13"/>
    <x v="1921"/>
    <x v="12"/>
    <n v="392.11"/>
    <n v="30"/>
    <x v="3"/>
    <n v="11763.3"/>
    <n v="11763.3"/>
    <n v="0"/>
    <x v="7"/>
    <x v="1945"/>
    <x v="1"/>
    <s v="Aug"/>
  </r>
  <r>
    <s v="COS-20240331-94289"/>
    <x v="8"/>
    <x v="1884"/>
    <x v="1751"/>
    <x v="25"/>
    <x v="0"/>
    <x v="1922"/>
    <x v="3"/>
    <n v="593.27"/>
    <n v="50"/>
    <x v="15"/>
    <n v="29663.5"/>
    <n v="21654.35"/>
    <n v="8009.1500000000015"/>
    <x v="0"/>
    <x v="1946"/>
    <x v="0"/>
    <s v="Mar"/>
  </r>
  <r>
    <s v="WAL-20240329-28909"/>
    <x v="10"/>
    <x v="1885"/>
    <x v="1452"/>
    <x v="45"/>
    <x v="5"/>
    <x v="1923"/>
    <x v="3"/>
    <n v="614.46"/>
    <n v="2"/>
    <x v="3"/>
    <n v="1228.92"/>
    <n v="1228.92"/>
    <n v="0"/>
    <x v="2"/>
    <x v="1947"/>
    <x v="0"/>
    <s v="Mar"/>
  </r>
  <r>
    <s v="HAR-20240613-28948"/>
    <x v="2"/>
    <x v="1886"/>
    <x v="1752"/>
    <x v="17"/>
    <x v="19"/>
    <x v="1924"/>
    <x v="4"/>
    <n v="115.6"/>
    <n v="8"/>
    <x v="3"/>
    <n v="924.8"/>
    <n v="924.8"/>
    <n v="0"/>
    <x v="4"/>
    <x v="1948"/>
    <x v="0"/>
    <s v="Jun"/>
  </r>
  <r>
    <s v="84-20250209-60554"/>
    <x v="6"/>
    <x v="1887"/>
    <x v="1753"/>
    <x v="22"/>
    <x v="16"/>
    <x v="1925"/>
    <x v="10"/>
    <n v="126.3"/>
    <n v="20"/>
    <x v="1"/>
    <n v="2526"/>
    <n v="2147.1"/>
    <n v="378.90000000000009"/>
    <x v="4"/>
    <x v="1949"/>
    <x v="1"/>
    <s v="Feb"/>
  </r>
  <r>
    <s v="COS-20241212-41191"/>
    <x v="8"/>
    <x v="1888"/>
    <x v="1754"/>
    <x v="12"/>
    <x v="19"/>
    <x v="1926"/>
    <x v="2"/>
    <n v="2.82"/>
    <n v="367"/>
    <x v="17"/>
    <n v="1034.94"/>
    <n v="724.46"/>
    <n v="310.48"/>
    <x v="1"/>
    <x v="1950"/>
    <x v="0"/>
    <s v="Dec"/>
  </r>
  <r>
    <s v="LOW-20250220-55038"/>
    <x v="1"/>
    <x v="1889"/>
    <x v="403"/>
    <x v="59"/>
    <x v="2"/>
    <x v="1927"/>
    <x v="18"/>
    <n v="57.99"/>
    <n v="1"/>
    <x v="7"/>
    <n v="57.99"/>
    <n v="56.25"/>
    <n v="1.740000000000002"/>
    <x v="1"/>
    <x v="1951"/>
    <x v="1"/>
    <s v="Feb"/>
  </r>
  <r>
    <s v="WAL-20250529-83681"/>
    <x v="10"/>
    <x v="1890"/>
    <x v="1755"/>
    <x v="37"/>
    <x v="13"/>
    <x v="1928"/>
    <x v="10"/>
    <n v="594.87"/>
    <n v="40"/>
    <x v="17"/>
    <n v="23794.799999999999"/>
    <n v="16656.36"/>
    <n v="7138.4399999999987"/>
    <x v="7"/>
    <x v="1952"/>
    <x v="1"/>
    <s v="May"/>
  </r>
  <r>
    <s v="HAR-20241111-15201"/>
    <x v="2"/>
    <x v="1891"/>
    <x v="1756"/>
    <x v="44"/>
    <x v="19"/>
    <x v="1929"/>
    <x v="13"/>
    <n v="47.18"/>
    <n v="3"/>
    <x v="3"/>
    <n v="141.54"/>
    <n v="141.54"/>
    <n v="0"/>
    <x v="6"/>
    <x v="1953"/>
    <x v="0"/>
    <s v="Nov"/>
  </r>
  <r>
    <s v="FLO-20240509-81231"/>
    <x v="7"/>
    <x v="1892"/>
    <x v="1757"/>
    <x v="40"/>
    <x v="17"/>
    <x v="1930"/>
    <x v="17"/>
    <n v="45.67"/>
    <n v="2"/>
    <x v="3"/>
    <n v="91.34"/>
    <n v="91.34"/>
    <n v="0"/>
    <x v="0"/>
    <x v="1954"/>
    <x v="0"/>
    <s v="May"/>
  </r>
  <r>
    <s v="FLO-20250511-41486"/>
    <x v="7"/>
    <x v="1893"/>
    <x v="176"/>
    <x v="47"/>
    <x v="14"/>
    <x v="1931"/>
    <x v="9"/>
    <n v="854.16"/>
    <n v="1"/>
    <x v="3"/>
    <n v="854.16"/>
    <n v="854.16"/>
    <n v="0"/>
    <x v="2"/>
    <x v="1955"/>
    <x v="1"/>
    <s v="May"/>
  </r>
  <r>
    <s v="WAL-20250224-31228"/>
    <x v="10"/>
    <x v="1894"/>
    <x v="1758"/>
    <x v="10"/>
    <x v="1"/>
    <x v="1932"/>
    <x v="5"/>
    <n v="2.88"/>
    <n v="324"/>
    <x v="3"/>
    <n v="933.12"/>
    <n v="933.12"/>
    <n v="0"/>
    <x v="2"/>
    <x v="1956"/>
    <x v="1"/>
    <s v="Feb"/>
  </r>
  <r>
    <s v="THE-20240721-15217"/>
    <x v="9"/>
    <x v="1895"/>
    <x v="1759"/>
    <x v="10"/>
    <x v="8"/>
    <x v="1933"/>
    <x v="21"/>
    <n v="152.86000000000001"/>
    <n v="4"/>
    <x v="3"/>
    <n v="611.44000000000005"/>
    <n v="611.44000000000005"/>
    <n v="0"/>
    <x v="5"/>
    <x v="1957"/>
    <x v="0"/>
    <s v="Jul"/>
  </r>
  <r>
    <s v="CON-20250118-29882"/>
    <x v="3"/>
    <x v="1896"/>
    <x v="1760"/>
    <x v="19"/>
    <x v="2"/>
    <x v="1934"/>
    <x v="21"/>
    <n v="478.22"/>
    <n v="1"/>
    <x v="3"/>
    <n v="478.22"/>
    <n v="478.22"/>
    <n v="0"/>
    <x v="2"/>
    <x v="1958"/>
    <x v="1"/>
    <s v="Jan"/>
  </r>
  <r>
    <s v="THE-20240821-40467"/>
    <x v="9"/>
    <x v="1897"/>
    <x v="1761"/>
    <x v="7"/>
    <x v="9"/>
    <x v="1935"/>
    <x v="2"/>
    <n v="797.99"/>
    <n v="2"/>
    <x v="3"/>
    <n v="1595.98"/>
    <n v="1595.98"/>
    <n v="0"/>
    <x v="4"/>
    <x v="1959"/>
    <x v="0"/>
    <s v="Aug"/>
  </r>
  <r>
    <s v="THE-20250130-85806"/>
    <x v="9"/>
    <x v="1898"/>
    <x v="1762"/>
    <x v="42"/>
    <x v="4"/>
    <x v="1936"/>
    <x v="6"/>
    <n v="2.0299999999999998"/>
    <n v="79"/>
    <x v="1"/>
    <n v="160.37"/>
    <n v="136.31"/>
    <n v="24.060000000000002"/>
    <x v="3"/>
    <x v="1960"/>
    <x v="1"/>
    <s v="Jan"/>
  </r>
  <r>
    <s v="FLO-20240630-10912"/>
    <x v="11"/>
    <x v="1899"/>
    <x v="1763"/>
    <x v="16"/>
    <x v="15"/>
    <x v="1937"/>
    <x v="5"/>
    <n v="610.74"/>
    <n v="12"/>
    <x v="0"/>
    <n v="7328.88"/>
    <n v="6962.44"/>
    <n v="366.44000000000051"/>
    <x v="1"/>
    <x v="1961"/>
    <x v="0"/>
    <s v="Jun"/>
  </r>
  <r>
    <s v="MEN-20241202-85359"/>
    <x v="5"/>
    <x v="1900"/>
    <x v="1764"/>
    <x v="47"/>
    <x v="7"/>
    <x v="1938"/>
    <x v="11"/>
    <n v="331.08"/>
    <n v="6"/>
    <x v="1"/>
    <n v="1986.48"/>
    <n v="1688.51"/>
    <n v="297.97000000000003"/>
    <x v="2"/>
    <x v="1962"/>
    <x v="0"/>
    <s v="Dec"/>
  </r>
  <r>
    <s v="ACE-20240802-53465"/>
    <x v="4"/>
    <x v="8"/>
    <x v="8"/>
    <x v="8"/>
    <x v="9"/>
    <x v="1939"/>
    <x v="4"/>
    <n v="1897.47"/>
    <n v="2"/>
    <x v="3"/>
    <n v="3794.94"/>
    <n v="3794.94"/>
    <n v="0"/>
    <x v="1"/>
    <x v="1963"/>
    <x v="0"/>
    <s v="Aug"/>
  </r>
  <r>
    <s v="THE-20240510-28979"/>
    <x v="9"/>
    <x v="1901"/>
    <x v="360"/>
    <x v="30"/>
    <x v="4"/>
    <x v="1940"/>
    <x v="8"/>
    <n v="549.33000000000004"/>
    <n v="5"/>
    <x v="0"/>
    <n v="2746.65"/>
    <n v="2609.3200000000002"/>
    <n v="137.32999999999993"/>
    <x v="0"/>
    <x v="1964"/>
    <x v="0"/>
    <s v="May"/>
  </r>
  <r>
    <s v="84-20240913-57450"/>
    <x v="6"/>
    <x v="1902"/>
    <x v="1765"/>
    <x v="51"/>
    <x v="9"/>
    <x v="1941"/>
    <x v="20"/>
    <n v="570.30999999999995"/>
    <n v="4"/>
    <x v="3"/>
    <n v="2281.2399999999998"/>
    <n v="2281.2399999999998"/>
    <n v="0"/>
    <x v="6"/>
    <x v="1965"/>
    <x v="0"/>
    <s v="Sep"/>
  </r>
  <r>
    <s v="DO-20240215-78396"/>
    <x v="0"/>
    <x v="1903"/>
    <x v="1766"/>
    <x v="59"/>
    <x v="17"/>
    <x v="1942"/>
    <x v="3"/>
    <n v="2616.6"/>
    <n v="25"/>
    <x v="1"/>
    <n v="65415"/>
    <n v="55602.75"/>
    <n v="9812.25"/>
    <x v="4"/>
    <x v="1966"/>
    <x v="0"/>
    <s v="Feb"/>
  </r>
  <r>
    <s v="THE-20240731-13987"/>
    <x v="9"/>
    <x v="1904"/>
    <x v="1739"/>
    <x v="44"/>
    <x v="11"/>
    <x v="1943"/>
    <x v="10"/>
    <n v="4.0199999999999996"/>
    <n v="145"/>
    <x v="0"/>
    <n v="582.9"/>
    <n v="553.75"/>
    <n v="29.149999999999977"/>
    <x v="1"/>
    <x v="1967"/>
    <x v="0"/>
    <s v="Jul"/>
  </r>
  <r>
    <s v="LOW-20240523-89473"/>
    <x v="1"/>
    <x v="1905"/>
    <x v="1767"/>
    <x v="45"/>
    <x v="13"/>
    <x v="1944"/>
    <x v="15"/>
    <n v="779.88"/>
    <n v="60"/>
    <x v="2"/>
    <n v="46792.800000000003"/>
    <n v="35094.6"/>
    <n v="11698.200000000004"/>
    <x v="0"/>
    <x v="1968"/>
    <x v="0"/>
    <s v="May"/>
  </r>
  <r>
    <s v="MEN-20241211-82462"/>
    <x v="5"/>
    <x v="1906"/>
    <x v="636"/>
    <x v="35"/>
    <x v="5"/>
    <x v="1945"/>
    <x v="21"/>
    <n v="2668.77"/>
    <n v="30"/>
    <x v="10"/>
    <n v="80063.100000000006"/>
    <n v="66452.37"/>
    <n v="13610.73000000001"/>
    <x v="6"/>
    <x v="1969"/>
    <x v="0"/>
    <s v="Dec"/>
  </r>
  <r>
    <s v="THE-20240820-90668"/>
    <x v="9"/>
    <x v="1907"/>
    <x v="1768"/>
    <x v="13"/>
    <x v="12"/>
    <x v="1946"/>
    <x v="3"/>
    <n v="199.83"/>
    <n v="8"/>
    <x v="3"/>
    <n v="1598.64"/>
    <n v="1598.64"/>
    <n v="0"/>
    <x v="6"/>
    <x v="1970"/>
    <x v="0"/>
    <s v="Aug"/>
  </r>
  <r>
    <s v="DO-20250618-93416"/>
    <x v="0"/>
    <x v="1908"/>
    <x v="1769"/>
    <x v="0"/>
    <x v="7"/>
    <x v="1947"/>
    <x v="17"/>
    <n v="906.46"/>
    <n v="2"/>
    <x v="5"/>
    <n v="1812.92"/>
    <n v="1631.63"/>
    <n v="181.28999999999996"/>
    <x v="6"/>
    <x v="1971"/>
    <x v="1"/>
    <s v="Jun"/>
  </r>
  <r>
    <s v="DO-20250118-57742"/>
    <x v="0"/>
    <x v="1909"/>
    <x v="1770"/>
    <x v="41"/>
    <x v="19"/>
    <x v="1948"/>
    <x v="5"/>
    <n v="34.770000000000003"/>
    <n v="3"/>
    <x v="3"/>
    <n v="104.31"/>
    <n v="104.31"/>
    <n v="0"/>
    <x v="3"/>
    <x v="1972"/>
    <x v="1"/>
    <s v="Jan"/>
  </r>
  <r>
    <s v="MEN-20250717-28162"/>
    <x v="5"/>
    <x v="1910"/>
    <x v="1771"/>
    <x v="39"/>
    <x v="19"/>
    <x v="1949"/>
    <x v="15"/>
    <n v="347.49"/>
    <n v="2"/>
    <x v="3"/>
    <n v="694.98"/>
    <n v="694.98"/>
    <n v="0"/>
    <x v="2"/>
    <x v="1973"/>
    <x v="1"/>
    <s v="Jul"/>
  </r>
  <r>
    <s v="DO-20250614-19402"/>
    <x v="0"/>
    <x v="1911"/>
    <x v="1772"/>
    <x v="31"/>
    <x v="12"/>
    <x v="1950"/>
    <x v="9"/>
    <n v="593.13"/>
    <n v="100"/>
    <x v="1"/>
    <n v="59313"/>
    <n v="50416.05"/>
    <n v="8896.9499999999971"/>
    <x v="7"/>
    <x v="1974"/>
    <x v="1"/>
    <s v="Jun"/>
  </r>
  <r>
    <s v="FLO-20240806-84978"/>
    <x v="7"/>
    <x v="1912"/>
    <x v="1773"/>
    <x v="18"/>
    <x v="3"/>
    <x v="1951"/>
    <x v="19"/>
    <n v="25.13"/>
    <n v="8"/>
    <x v="3"/>
    <n v="201.04"/>
    <n v="201.04"/>
    <n v="0"/>
    <x v="3"/>
    <x v="1975"/>
    <x v="0"/>
    <s v="Aug"/>
  </r>
  <r>
    <s v="MEN-20241226-54145"/>
    <x v="5"/>
    <x v="1913"/>
    <x v="1774"/>
    <x v="33"/>
    <x v="13"/>
    <x v="1952"/>
    <x v="18"/>
    <n v="3778.28"/>
    <n v="5"/>
    <x v="0"/>
    <n v="18891.400000000001"/>
    <n v="17946.830000000002"/>
    <n v="944.56999999999971"/>
    <x v="4"/>
    <x v="1976"/>
    <x v="0"/>
    <s v="Dec"/>
  </r>
  <r>
    <s v="DO-20240901-64063"/>
    <x v="0"/>
    <x v="1914"/>
    <x v="1775"/>
    <x v="13"/>
    <x v="18"/>
    <x v="1953"/>
    <x v="3"/>
    <n v="66.989999999999995"/>
    <n v="40"/>
    <x v="3"/>
    <n v="2679.6"/>
    <n v="2679.6"/>
    <n v="0"/>
    <x v="3"/>
    <x v="1977"/>
    <x v="0"/>
    <s v="Sep"/>
  </r>
  <r>
    <s v="LOW-20241108-31894"/>
    <x v="1"/>
    <x v="1915"/>
    <x v="1776"/>
    <x v="6"/>
    <x v="4"/>
    <x v="1954"/>
    <x v="21"/>
    <n v="816.24"/>
    <n v="3"/>
    <x v="3"/>
    <n v="2448.7199999999998"/>
    <n v="2448.7199999999998"/>
    <n v="0"/>
    <x v="3"/>
    <x v="1978"/>
    <x v="0"/>
    <s v="Nov"/>
  </r>
  <r>
    <s v="84-20240929-73092"/>
    <x v="6"/>
    <x v="1916"/>
    <x v="1777"/>
    <x v="32"/>
    <x v="13"/>
    <x v="1955"/>
    <x v="6"/>
    <n v="127.56"/>
    <n v="3"/>
    <x v="3"/>
    <n v="382.68"/>
    <n v="382.68"/>
    <n v="0"/>
    <x v="5"/>
    <x v="1979"/>
    <x v="0"/>
    <s v="Sep"/>
  </r>
  <r>
    <s v="HAR-20241019-67505"/>
    <x v="2"/>
    <x v="1917"/>
    <x v="1778"/>
    <x v="57"/>
    <x v="1"/>
    <x v="1956"/>
    <x v="21"/>
    <n v="235.29"/>
    <n v="5"/>
    <x v="3"/>
    <n v="1176.45"/>
    <n v="1176.45"/>
    <n v="0"/>
    <x v="4"/>
    <x v="1980"/>
    <x v="0"/>
    <s v="Oct"/>
  </r>
  <r>
    <s v="COS-20250123-63733"/>
    <x v="8"/>
    <x v="1918"/>
    <x v="1779"/>
    <x v="0"/>
    <x v="20"/>
    <x v="1957"/>
    <x v="13"/>
    <n v="969.72"/>
    <n v="4"/>
    <x v="7"/>
    <n v="3878.88"/>
    <n v="3762.51"/>
    <n v="116.36999999999989"/>
    <x v="1"/>
    <x v="1981"/>
    <x v="1"/>
    <s v="Jan"/>
  </r>
  <r>
    <s v="MEN-20250108-43341"/>
    <x v="5"/>
    <x v="1919"/>
    <x v="1780"/>
    <x v="36"/>
    <x v="18"/>
    <x v="1958"/>
    <x v="10"/>
    <n v="942.88"/>
    <n v="1"/>
    <x v="7"/>
    <n v="942.88"/>
    <n v="914.59"/>
    <n v="28.289999999999964"/>
    <x v="4"/>
    <x v="1982"/>
    <x v="1"/>
    <s v="Jan"/>
  </r>
  <r>
    <s v="DO-20240610-99049"/>
    <x v="11"/>
    <x v="1920"/>
    <x v="1781"/>
    <x v="53"/>
    <x v="18"/>
    <x v="1959"/>
    <x v="17"/>
    <n v="5"/>
    <n v="195"/>
    <x v="1"/>
    <n v="975"/>
    <n v="828.75"/>
    <n v="146.25"/>
    <x v="0"/>
    <x v="1983"/>
    <x v="0"/>
    <s v="Jun"/>
  </r>
  <r>
    <s v="DO-20240815-48724"/>
    <x v="0"/>
    <x v="1921"/>
    <x v="1782"/>
    <x v="24"/>
    <x v="0"/>
    <x v="1960"/>
    <x v="2"/>
    <n v="2112.06"/>
    <n v="1"/>
    <x v="3"/>
    <n v="2112.06"/>
    <n v="2112.06"/>
    <n v="0"/>
    <x v="6"/>
    <x v="1984"/>
    <x v="0"/>
    <s v="Aug"/>
  </r>
  <r>
    <s v="WAL-20240323-63340"/>
    <x v="10"/>
    <x v="1922"/>
    <x v="1783"/>
    <x v="33"/>
    <x v="15"/>
    <x v="1961"/>
    <x v="15"/>
    <n v="111.96"/>
    <n v="15"/>
    <x v="6"/>
    <n v="1679.4"/>
    <n v="1343.52"/>
    <n v="335.88000000000011"/>
    <x v="0"/>
    <x v="1985"/>
    <x v="0"/>
    <s v="Mar"/>
  </r>
  <r>
    <s v="HAR-20240810-16660"/>
    <x v="2"/>
    <x v="1923"/>
    <x v="1784"/>
    <x v="48"/>
    <x v="12"/>
    <x v="1962"/>
    <x v="7"/>
    <n v="4104.2"/>
    <n v="12"/>
    <x v="1"/>
    <n v="49250.400000000001"/>
    <n v="41862.839999999997"/>
    <n v="7387.5600000000049"/>
    <x v="5"/>
    <x v="1986"/>
    <x v="0"/>
    <s v="Aug"/>
  </r>
  <r>
    <s v="HAR-20240722-56672"/>
    <x v="2"/>
    <x v="1924"/>
    <x v="1785"/>
    <x v="39"/>
    <x v="4"/>
    <x v="1963"/>
    <x v="2"/>
    <n v="1065.29"/>
    <n v="40"/>
    <x v="5"/>
    <n v="42611.6"/>
    <n v="38350.44"/>
    <n v="4261.1599999999962"/>
    <x v="2"/>
    <x v="1987"/>
    <x v="0"/>
    <s v="Jul"/>
  </r>
  <r>
    <s v="WAL-20250330-63497"/>
    <x v="10"/>
    <x v="1925"/>
    <x v="1786"/>
    <x v="33"/>
    <x v="20"/>
    <x v="1964"/>
    <x v="15"/>
    <n v="742.99"/>
    <n v="5"/>
    <x v="5"/>
    <n v="3714.95"/>
    <n v="3343.45"/>
    <n v="371.5"/>
    <x v="1"/>
    <x v="1988"/>
    <x v="1"/>
    <s v="Mar"/>
  </r>
  <r>
    <s v="WAL-20240424-98973"/>
    <x v="10"/>
    <x v="1926"/>
    <x v="1787"/>
    <x v="13"/>
    <x v="11"/>
    <x v="1965"/>
    <x v="12"/>
    <n v="1131.2"/>
    <n v="3"/>
    <x v="0"/>
    <n v="3393.6"/>
    <n v="3223.92"/>
    <n v="169.67999999999984"/>
    <x v="2"/>
    <x v="1989"/>
    <x v="0"/>
    <s v="Apr"/>
  </r>
  <r>
    <s v="HAR-20240428-90065"/>
    <x v="2"/>
    <x v="1927"/>
    <x v="1788"/>
    <x v="31"/>
    <x v="10"/>
    <x v="1966"/>
    <x v="20"/>
    <n v="80.209999999999994"/>
    <n v="2"/>
    <x v="7"/>
    <n v="160.41999999999999"/>
    <n v="155.61000000000001"/>
    <n v="4.8099999999999739"/>
    <x v="5"/>
    <x v="1990"/>
    <x v="0"/>
    <s v="Apr"/>
  </r>
  <r>
    <s v="ACE-20240928-31310"/>
    <x v="4"/>
    <x v="1928"/>
    <x v="1789"/>
    <x v="6"/>
    <x v="11"/>
    <x v="1967"/>
    <x v="7"/>
    <n v="892.87"/>
    <n v="10"/>
    <x v="12"/>
    <n v="8928.7000000000007"/>
    <n v="7857.26"/>
    <n v="1071.4400000000005"/>
    <x v="6"/>
    <x v="1991"/>
    <x v="0"/>
    <s v="Sep"/>
  </r>
  <r>
    <s v="CON-20240410-80120"/>
    <x v="3"/>
    <x v="1929"/>
    <x v="1790"/>
    <x v="41"/>
    <x v="18"/>
    <x v="1968"/>
    <x v="12"/>
    <n v="240.55"/>
    <n v="5"/>
    <x v="0"/>
    <n v="1202.75"/>
    <n v="1142.6099999999999"/>
    <n v="60.1400000000001"/>
    <x v="3"/>
    <x v="1992"/>
    <x v="0"/>
    <s v="Apr"/>
  </r>
  <r>
    <s v="MEN-20241104-45082"/>
    <x v="5"/>
    <x v="1930"/>
    <x v="1791"/>
    <x v="51"/>
    <x v="12"/>
    <x v="1969"/>
    <x v="18"/>
    <n v="2919.92"/>
    <n v="8"/>
    <x v="7"/>
    <n v="23359.360000000001"/>
    <n v="22658.58"/>
    <n v="700.77999999999884"/>
    <x v="7"/>
    <x v="1993"/>
    <x v="0"/>
    <s v="Nov"/>
  </r>
  <r>
    <s v="DO-20240313-38116"/>
    <x v="0"/>
    <x v="1931"/>
    <x v="1792"/>
    <x v="55"/>
    <x v="6"/>
    <x v="1970"/>
    <x v="2"/>
    <n v="207.39"/>
    <n v="60"/>
    <x v="6"/>
    <n v="12443.4"/>
    <n v="9954.7199999999993"/>
    <n v="2488.6800000000003"/>
    <x v="2"/>
    <x v="1994"/>
    <x v="0"/>
    <s v="Mar"/>
  </r>
  <r>
    <s v="DO-20250706-30332"/>
    <x v="0"/>
    <x v="1932"/>
    <x v="1793"/>
    <x v="53"/>
    <x v="18"/>
    <x v="1971"/>
    <x v="18"/>
    <n v="428.33"/>
    <n v="3"/>
    <x v="0"/>
    <n v="1284.99"/>
    <n v="1220.74"/>
    <n v="64.25"/>
    <x v="2"/>
    <x v="1995"/>
    <x v="1"/>
    <s v="Jul"/>
  </r>
  <r>
    <s v="MEN-20250307-34725"/>
    <x v="5"/>
    <x v="1933"/>
    <x v="1794"/>
    <x v="47"/>
    <x v="6"/>
    <x v="1972"/>
    <x v="10"/>
    <n v="211.18"/>
    <n v="4"/>
    <x v="3"/>
    <n v="844.72"/>
    <n v="844.72"/>
    <n v="0"/>
    <x v="0"/>
    <x v="1996"/>
    <x v="1"/>
    <s v="Mar"/>
  </r>
  <r>
    <s v="HAR-20250513-89233"/>
    <x v="2"/>
    <x v="1934"/>
    <x v="1795"/>
    <x v="51"/>
    <x v="5"/>
    <x v="1973"/>
    <x v="9"/>
    <n v="65.349999999999994"/>
    <n v="4"/>
    <x v="5"/>
    <n v="261.39999999999998"/>
    <n v="235.26"/>
    <n v="26.139999999999986"/>
    <x v="2"/>
    <x v="1997"/>
    <x v="1"/>
    <s v="May"/>
  </r>
  <r>
    <s v="LOW-20240724-17936"/>
    <x v="1"/>
    <x v="1935"/>
    <x v="1201"/>
    <x v="54"/>
    <x v="11"/>
    <x v="1974"/>
    <x v="7"/>
    <n v="55.57"/>
    <n v="8"/>
    <x v="0"/>
    <n v="444.56"/>
    <n v="422.33"/>
    <n v="22.230000000000018"/>
    <x v="7"/>
    <x v="1998"/>
    <x v="0"/>
    <s v="Jul"/>
  </r>
  <r>
    <s v="LOW-20241018-64239"/>
    <x v="1"/>
    <x v="1936"/>
    <x v="1796"/>
    <x v="23"/>
    <x v="5"/>
    <x v="1975"/>
    <x v="1"/>
    <n v="1140.54"/>
    <n v="2"/>
    <x v="3"/>
    <n v="2281.08"/>
    <n v="2281.08"/>
    <n v="0"/>
    <x v="0"/>
    <x v="1999"/>
    <x v="0"/>
    <s v="Oct"/>
  </r>
  <r>
    <s v="THE-20240308-69834"/>
    <x v="9"/>
    <x v="8"/>
    <x v="8"/>
    <x v="8"/>
    <x v="11"/>
    <x v="1976"/>
    <x v="11"/>
    <n v="269.36"/>
    <n v="75"/>
    <x v="6"/>
    <n v="20202"/>
    <n v="16161.6"/>
    <n v="4040.3999999999996"/>
    <x v="7"/>
    <x v="2000"/>
    <x v="0"/>
    <s v="Mar"/>
  </r>
  <r>
    <s v="FLO-20241024-18401"/>
    <x v="7"/>
    <x v="1937"/>
    <x v="1797"/>
    <x v="16"/>
    <x v="13"/>
    <x v="1977"/>
    <x v="2"/>
    <n v="1090.6099999999999"/>
    <n v="40"/>
    <x v="1"/>
    <n v="43624.4"/>
    <n v="37080.74"/>
    <n v="6543.6600000000035"/>
    <x v="2"/>
    <x v="2001"/>
    <x v="0"/>
    <s v="Oct"/>
  </r>
  <r>
    <s v="HAR-20241215-19632"/>
    <x v="2"/>
    <x v="1938"/>
    <x v="1798"/>
    <x v="28"/>
    <x v="13"/>
    <x v="1978"/>
    <x v="17"/>
    <n v="35.159999999999997"/>
    <n v="4"/>
    <x v="7"/>
    <n v="140.63999999999999"/>
    <n v="136.41999999999999"/>
    <n v="4.2199999999999989"/>
    <x v="2"/>
    <x v="2002"/>
    <x v="0"/>
    <s v="Dec"/>
  </r>
  <r>
    <s v="DO-20250220-10584"/>
    <x v="0"/>
    <x v="1939"/>
    <x v="1799"/>
    <x v="53"/>
    <x v="7"/>
    <x v="1979"/>
    <x v="7"/>
    <n v="407.51"/>
    <n v="10"/>
    <x v="5"/>
    <n v="4075.1"/>
    <n v="3667.59"/>
    <n v="407.50999999999976"/>
    <x v="4"/>
    <x v="2003"/>
    <x v="1"/>
    <s v="Feb"/>
  </r>
  <r>
    <s v="84-20241030-22277"/>
    <x v="6"/>
    <x v="1940"/>
    <x v="1800"/>
    <x v="33"/>
    <x v="11"/>
    <x v="1980"/>
    <x v="13"/>
    <n v="518.71"/>
    <n v="15"/>
    <x v="4"/>
    <n v="7780.65"/>
    <n v="6380.13"/>
    <n v="1400.5199999999995"/>
    <x v="0"/>
    <x v="2004"/>
    <x v="0"/>
    <s v="Oct"/>
  </r>
  <r>
    <s v="84-20250308-61719"/>
    <x v="6"/>
    <x v="1941"/>
    <x v="1801"/>
    <x v="30"/>
    <x v="10"/>
    <x v="1981"/>
    <x v="4"/>
    <n v="37.119999999999997"/>
    <n v="3"/>
    <x v="3"/>
    <n v="111.36"/>
    <n v="111.36"/>
    <n v="0"/>
    <x v="0"/>
    <x v="2005"/>
    <x v="1"/>
    <s v="Mar"/>
  </r>
  <r>
    <s v="MEN-20250606-60301"/>
    <x v="5"/>
    <x v="1942"/>
    <x v="1802"/>
    <x v="11"/>
    <x v="20"/>
    <x v="1982"/>
    <x v="20"/>
    <n v="36.08"/>
    <n v="1"/>
    <x v="3"/>
    <n v="36.08"/>
    <n v="36.08"/>
    <n v="0"/>
    <x v="0"/>
    <x v="2006"/>
    <x v="1"/>
    <s v="Jun"/>
  </r>
  <r>
    <s v="MEN-20240622-85359"/>
    <x v="5"/>
    <x v="1943"/>
    <x v="1803"/>
    <x v="45"/>
    <x v="17"/>
    <x v="1983"/>
    <x v="13"/>
    <n v="2.31"/>
    <n v="111"/>
    <x v="2"/>
    <n v="256.41000000000003"/>
    <n v="192.31"/>
    <n v="64.100000000000023"/>
    <x v="6"/>
    <x v="2007"/>
    <x v="0"/>
    <s v="Jun"/>
  </r>
  <r>
    <s v="CON-20241230-47956"/>
    <x v="3"/>
    <x v="1944"/>
    <x v="1804"/>
    <x v="15"/>
    <x v="1"/>
    <x v="1984"/>
    <x v="11"/>
    <n v="65.989999999999995"/>
    <n v="6"/>
    <x v="3"/>
    <n v="395.94"/>
    <n v="395.94"/>
    <n v="0"/>
    <x v="1"/>
    <x v="2008"/>
    <x v="0"/>
    <s v="Dec"/>
  </r>
  <r>
    <s v="WAL-20250320-63495"/>
    <x v="10"/>
    <x v="1945"/>
    <x v="1805"/>
    <x v="25"/>
    <x v="5"/>
    <x v="1985"/>
    <x v="20"/>
    <n v="2231.91"/>
    <n v="15"/>
    <x v="5"/>
    <n v="33478.65"/>
    <n v="30130.79"/>
    <n v="3347.8600000000006"/>
    <x v="6"/>
    <x v="2009"/>
    <x v="1"/>
    <s v="Mar"/>
  </r>
  <r>
    <s v="MEN-20240630-53323"/>
    <x v="5"/>
    <x v="1946"/>
    <x v="1806"/>
    <x v="17"/>
    <x v="9"/>
    <x v="1986"/>
    <x v="5"/>
    <n v="133.97999999999999"/>
    <n v="100"/>
    <x v="3"/>
    <n v="13398"/>
    <n v="13398"/>
    <n v="0"/>
    <x v="3"/>
    <x v="2010"/>
    <x v="0"/>
    <s v="Jun"/>
  </r>
  <r>
    <s v="CON-20240922-86673"/>
    <x v="3"/>
    <x v="1947"/>
    <x v="1807"/>
    <x v="48"/>
    <x v="3"/>
    <x v="1987"/>
    <x v="3"/>
    <n v="2418.25"/>
    <n v="10"/>
    <x v="6"/>
    <n v="24182.5"/>
    <n v="19346"/>
    <n v="4836.5"/>
    <x v="2"/>
    <x v="2011"/>
    <x v="0"/>
    <s v="Sep"/>
  </r>
  <r>
    <s v="CON-20240411-26003"/>
    <x v="3"/>
    <x v="1948"/>
    <x v="1808"/>
    <x v="41"/>
    <x v="7"/>
    <x v="1988"/>
    <x v="7"/>
    <n v="164.7"/>
    <n v="10"/>
    <x v="3"/>
    <n v="1647"/>
    <n v="1647"/>
    <n v="0"/>
    <x v="5"/>
    <x v="2012"/>
    <x v="0"/>
    <s v="Apr"/>
  </r>
  <r>
    <s v="FLO-20241205-41253"/>
    <x v="7"/>
    <x v="1949"/>
    <x v="1809"/>
    <x v="53"/>
    <x v="16"/>
    <x v="1989"/>
    <x v="11"/>
    <n v="180.06"/>
    <n v="25"/>
    <x v="4"/>
    <n v="4501.5"/>
    <n v="3691.23"/>
    <n v="810.27"/>
    <x v="1"/>
    <x v="2013"/>
    <x v="0"/>
    <s v="Dec"/>
  </r>
  <r>
    <s v="COS-20240309-56894"/>
    <x v="8"/>
    <x v="1950"/>
    <x v="1810"/>
    <x v="52"/>
    <x v="8"/>
    <x v="1990"/>
    <x v="1"/>
    <n v="1099.54"/>
    <n v="50"/>
    <x v="6"/>
    <n v="54977"/>
    <n v="43981.599999999999"/>
    <n v="10995.400000000001"/>
    <x v="1"/>
    <x v="2014"/>
    <x v="0"/>
    <s v="Mar"/>
  </r>
  <r>
    <s v="MEN-20240607-47237"/>
    <x v="5"/>
    <x v="1951"/>
    <x v="1811"/>
    <x v="13"/>
    <x v="7"/>
    <x v="1991"/>
    <x v="0"/>
    <n v="1057.32"/>
    <n v="1"/>
    <x v="3"/>
    <n v="1057.32"/>
    <n v="1057.32"/>
    <n v="0"/>
    <x v="3"/>
    <x v="2015"/>
    <x v="0"/>
    <s v="Jun"/>
  </r>
  <r>
    <s v="DO-20250726-53523"/>
    <x v="0"/>
    <x v="1952"/>
    <x v="1812"/>
    <x v="30"/>
    <x v="18"/>
    <x v="1992"/>
    <x v="20"/>
    <n v="539.41999999999996"/>
    <n v="20"/>
    <x v="7"/>
    <n v="10788.4"/>
    <n v="10464.75"/>
    <n v="323.64999999999964"/>
    <x v="7"/>
    <x v="2016"/>
    <x v="1"/>
    <s v="Jul"/>
  </r>
  <r>
    <s v="COS-20250806-89599"/>
    <x v="8"/>
    <x v="1953"/>
    <x v="1813"/>
    <x v="33"/>
    <x v="5"/>
    <x v="1993"/>
    <x v="18"/>
    <n v="766.56"/>
    <n v="10"/>
    <x v="3"/>
    <n v="7665.6"/>
    <n v="7665.6"/>
    <n v="0"/>
    <x v="5"/>
    <x v="2017"/>
    <x v="1"/>
    <s v="Aug"/>
  </r>
  <r>
    <s v="COS-20240713-69717"/>
    <x v="8"/>
    <x v="1954"/>
    <x v="1814"/>
    <x v="30"/>
    <x v="14"/>
    <x v="1994"/>
    <x v="9"/>
    <n v="2916.78"/>
    <n v="1"/>
    <x v="3"/>
    <n v="2916.78"/>
    <n v="2916.78"/>
    <n v="0"/>
    <x v="7"/>
    <x v="2018"/>
    <x v="0"/>
    <s v="Jul"/>
  </r>
  <r>
    <s v="HAR-20241003-27306"/>
    <x v="2"/>
    <x v="1955"/>
    <x v="543"/>
    <x v="24"/>
    <x v="2"/>
    <x v="1995"/>
    <x v="10"/>
    <n v="2079.14"/>
    <n v="25"/>
    <x v="3"/>
    <n v="51978.5"/>
    <n v="51978.5"/>
    <n v="0"/>
    <x v="1"/>
    <x v="2019"/>
    <x v="0"/>
    <s v="Oct"/>
  </r>
  <r>
    <s v="THE-20250716-61723"/>
    <x v="9"/>
    <x v="1956"/>
    <x v="953"/>
    <x v="58"/>
    <x v="17"/>
    <x v="1996"/>
    <x v="17"/>
    <n v="700.35"/>
    <n v="5"/>
    <x v="3"/>
    <n v="3501.75"/>
    <n v="3501.75"/>
    <n v="0"/>
    <x v="1"/>
    <x v="2020"/>
    <x v="1"/>
    <s v="Jul"/>
  </r>
  <r>
    <s v="ACE-20250625-25092"/>
    <x v="4"/>
    <x v="1957"/>
    <x v="1815"/>
    <x v="38"/>
    <x v="5"/>
    <x v="1997"/>
    <x v="2"/>
    <n v="493.38"/>
    <n v="10"/>
    <x v="0"/>
    <n v="4933.8"/>
    <n v="4687.1099999999997"/>
    <n v="246.69000000000051"/>
    <x v="2"/>
    <x v="2021"/>
    <x v="1"/>
    <s v="Jun"/>
  </r>
  <r>
    <s v="THE-20240806-45233"/>
    <x v="9"/>
    <x v="1958"/>
    <x v="121"/>
    <x v="10"/>
    <x v="4"/>
    <x v="1998"/>
    <x v="11"/>
    <n v="669.25"/>
    <n v="5"/>
    <x v="3"/>
    <n v="3346.25"/>
    <n v="3346.25"/>
    <n v="0"/>
    <x v="5"/>
    <x v="2022"/>
    <x v="0"/>
    <s v="Aug"/>
  </r>
  <r>
    <s v="LOW-20250528-70265"/>
    <x v="1"/>
    <x v="1959"/>
    <x v="1816"/>
    <x v="2"/>
    <x v="14"/>
    <x v="1999"/>
    <x v="21"/>
    <n v="2190.17"/>
    <n v="30"/>
    <x v="6"/>
    <n v="65705.100000000006"/>
    <n v="52564.08"/>
    <n v="13141.020000000004"/>
    <x v="5"/>
    <x v="2023"/>
    <x v="1"/>
    <s v="May"/>
  </r>
  <r>
    <s v="HAR-20241114-56842"/>
    <x v="2"/>
    <x v="1960"/>
    <x v="1817"/>
    <x v="14"/>
    <x v="14"/>
    <x v="60"/>
    <x v="3"/>
    <n v="210.62"/>
    <n v="1"/>
    <x v="3"/>
    <n v="210.62"/>
    <n v="210.62"/>
    <n v="0"/>
    <x v="3"/>
    <x v="2024"/>
    <x v="0"/>
    <s v="Nov"/>
  </r>
  <r>
    <s v="MEN-20240928-82320"/>
    <x v="5"/>
    <x v="1961"/>
    <x v="1818"/>
    <x v="44"/>
    <x v="10"/>
    <x v="2000"/>
    <x v="21"/>
    <n v="2318.2399999999998"/>
    <n v="10"/>
    <x v="1"/>
    <n v="23182.400000000001"/>
    <n v="19705.04"/>
    <n v="3477.3600000000006"/>
    <x v="6"/>
    <x v="2025"/>
    <x v="0"/>
    <s v="Sep"/>
  </r>
  <r>
    <s v="ACE-20241126-35645"/>
    <x v="4"/>
    <x v="1962"/>
    <x v="1819"/>
    <x v="35"/>
    <x v="5"/>
    <x v="2001"/>
    <x v="19"/>
    <n v="238.59"/>
    <n v="40"/>
    <x v="5"/>
    <n v="9543.6"/>
    <n v="8589.24"/>
    <n v="954.36000000000058"/>
    <x v="6"/>
    <x v="2026"/>
    <x v="0"/>
    <s v="Nov"/>
  </r>
  <r>
    <s v="COS-20250404-32040"/>
    <x v="8"/>
    <x v="1963"/>
    <x v="1820"/>
    <x v="47"/>
    <x v="13"/>
    <x v="2002"/>
    <x v="20"/>
    <n v="275.32"/>
    <n v="30"/>
    <x v="3"/>
    <n v="8259.6"/>
    <n v="8259.6"/>
    <n v="0"/>
    <x v="4"/>
    <x v="2027"/>
    <x v="1"/>
    <s v="Apr"/>
  </r>
  <r>
    <s v="THE-20240625-90629"/>
    <x v="9"/>
    <x v="1964"/>
    <x v="73"/>
    <x v="39"/>
    <x v="0"/>
    <x v="2003"/>
    <x v="8"/>
    <n v="539.9"/>
    <n v="10"/>
    <x v="3"/>
    <n v="5399"/>
    <n v="5399"/>
    <n v="0"/>
    <x v="1"/>
    <x v="2028"/>
    <x v="0"/>
    <s v="Jun"/>
  </r>
  <r>
    <s v="84-20250225-50821"/>
    <x v="6"/>
    <x v="1965"/>
    <x v="1821"/>
    <x v="27"/>
    <x v="3"/>
    <x v="2004"/>
    <x v="5"/>
    <n v="4303.4799999999996"/>
    <n v="1"/>
    <x v="3"/>
    <n v="4303.4799999999996"/>
    <n v="4303.4799999999996"/>
    <n v="0"/>
    <x v="2"/>
    <x v="2029"/>
    <x v="1"/>
    <s v="Feb"/>
  </r>
  <r>
    <s v="LOW-20250401-79467"/>
    <x v="1"/>
    <x v="1966"/>
    <x v="1822"/>
    <x v="19"/>
    <x v="11"/>
    <x v="2005"/>
    <x v="1"/>
    <n v="1.56"/>
    <n v="248"/>
    <x v="3"/>
    <n v="386.88"/>
    <n v="386.88"/>
    <n v="0"/>
    <x v="2"/>
    <x v="2030"/>
    <x v="1"/>
    <s v="Apr"/>
  </r>
  <r>
    <s v="ACE-20240412-41495"/>
    <x v="4"/>
    <x v="1967"/>
    <x v="1609"/>
    <x v="21"/>
    <x v="15"/>
    <x v="2006"/>
    <x v="17"/>
    <n v="119.99"/>
    <n v="2"/>
    <x v="3"/>
    <n v="239.98"/>
    <n v="239.98"/>
    <n v="0"/>
    <x v="2"/>
    <x v="2031"/>
    <x v="0"/>
    <s v="Apr"/>
  </r>
  <r>
    <s v="LOW-20250507-18666"/>
    <x v="1"/>
    <x v="1968"/>
    <x v="1823"/>
    <x v="10"/>
    <x v="7"/>
    <x v="2007"/>
    <x v="19"/>
    <n v="319.93"/>
    <n v="1"/>
    <x v="3"/>
    <n v="319.93"/>
    <n v="319.93"/>
    <n v="0"/>
    <x v="3"/>
    <x v="2032"/>
    <x v="1"/>
    <s v="May"/>
  </r>
  <r>
    <s v="FLO-20241106-99508"/>
    <x v="7"/>
    <x v="1969"/>
    <x v="1824"/>
    <x v="58"/>
    <x v="1"/>
    <x v="2008"/>
    <x v="19"/>
    <n v="123.59"/>
    <n v="2"/>
    <x v="7"/>
    <n v="247.18"/>
    <n v="239.76"/>
    <n v="7.4200000000000159"/>
    <x v="7"/>
    <x v="2033"/>
    <x v="0"/>
    <s v="Nov"/>
  </r>
  <r>
    <s v="WAL-20241231-92505"/>
    <x v="10"/>
    <x v="1970"/>
    <x v="1825"/>
    <x v="33"/>
    <x v="3"/>
    <x v="2009"/>
    <x v="20"/>
    <n v="138.88"/>
    <n v="5"/>
    <x v="3"/>
    <n v="694.4"/>
    <n v="694.4"/>
    <n v="0"/>
    <x v="0"/>
    <x v="2034"/>
    <x v="0"/>
    <s v="Dec"/>
  </r>
  <r>
    <s v="LOW-20240307-56569"/>
    <x v="1"/>
    <x v="1971"/>
    <x v="1826"/>
    <x v="21"/>
    <x v="18"/>
    <x v="2010"/>
    <x v="21"/>
    <n v="431.23"/>
    <n v="1"/>
    <x v="7"/>
    <n v="431.23"/>
    <n v="418.29"/>
    <n v="12.939999999999998"/>
    <x v="2"/>
    <x v="2035"/>
    <x v="0"/>
    <s v="Mar"/>
  </r>
  <r>
    <s v="DO-20241017-86754"/>
    <x v="0"/>
    <x v="1972"/>
    <x v="1827"/>
    <x v="38"/>
    <x v="3"/>
    <x v="2011"/>
    <x v="12"/>
    <n v="572.05999999999995"/>
    <n v="4"/>
    <x v="0"/>
    <n v="2288.2399999999998"/>
    <n v="2173.83"/>
    <n v="114.40999999999985"/>
    <x v="1"/>
    <x v="2036"/>
    <x v="0"/>
    <s v="Oct"/>
  </r>
  <r>
    <s v="ACE-20250522-79164"/>
    <x v="4"/>
    <x v="1973"/>
    <x v="1828"/>
    <x v="0"/>
    <x v="20"/>
    <x v="2012"/>
    <x v="0"/>
    <n v="330.77"/>
    <n v="5"/>
    <x v="3"/>
    <n v="1653.85"/>
    <n v="1653.85"/>
    <n v="0"/>
    <x v="3"/>
    <x v="2037"/>
    <x v="1"/>
    <s v="May"/>
  </r>
  <r>
    <s v="COS-20241117-58003"/>
    <x v="8"/>
    <x v="1974"/>
    <x v="1829"/>
    <x v="22"/>
    <x v="2"/>
    <x v="2013"/>
    <x v="0"/>
    <n v="1470.01"/>
    <n v="5"/>
    <x v="3"/>
    <n v="7350.05"/>
    <n v="7350.05"/>
    <n v="0"/>
    <x v="3"/>
    <x v="2038"/>
    <x v="0"/>
    <s v="Nov"/>
  </r>
  <r>
    <s v="LOW-20250430-99583"/>
    <x v="1"/>
    <x v="1975"/>
    <x v="1830"/>
    <x v="54"/>
    <x v="5"/>
    <x v="2014"/>
    <x v="0"/>
    <n v="894.03"/>
    <n v="8"/>
    <x v="3"/>
    <n v="7152.24"/>
    <n v="7152.24"/>
    <n v="0"/>
    <x v="0"/>
    <x v="2039"/>
    <x v="1"/>
    <s v="Apr"/>
  </r>
  <r>
    <s v="FLO-20240704-32515"/>
    <x v="7"/>
    <x v="1976"/>
    <x v="1831"/>
    <x v="39"/>
    <x v="16"/>
    <x v="2015"/>
    <x v="9"/>
    <n v="191.95"/>
    <n v="12"/>
    <x v="0"/>
    <n v="2303.4"/>
    <n v="2188.23"/>
    <n v="115.17000000000007"/>
    <x v="1"/>
    <x v="2040"/>
    <x v="0"/>
    <s v="Jul"/>
  </r>
  <r>
    <s v="CON-20250408-99778"/>
    <x v="3"/>
    <x v="1977"/>
    <x v="1832"/>
    <x v="47"/>
    <x v="7"/>
    <x v="2016"/>
    <x v="6"/>
    <n v="2.5299999999999998"/>
    <n v="141"/>
    <x v="3"/>
    <n v="356.73"/>
    <n v="356.73"/>
    <n v="0"/>
    <x v="0"/>
    <x v="2041"/>
    <x v="1"/>
    <s v="Apr"/>
  </r>
  <r>
    <s v="THE-20240412-61567"/>
    <x v="9"/>
    <x v="1978"/>
    <x v="1833"/>
    <x v="1"/>
    <x v="13"/>
    <x v="2017"/>
    <x v="4"/>
    <n v="12.19"/>
    <n v="4"/>
    <x v="8"/>
    <n v="48.76"/>
    <n v="45.35"/>
    <n v="3.4099999999999966"/>
    <x v="2"/>
    <x v="2042"/>
    <x v="0"/>
    <s v="Apr"/>
  </r>
  <r>
    <s v="COS-20240916-64363"/>
    <x v="8"/>
    <x v="1979"/>
    <x v="1834"/>
    <x v="5"/>
    <x v="6"/>
    <x v="2018"/>
    <x v="1"/>
    <n v="690.85"/>
    <n v="20"/>
    <x v="5"/>
    <n v="13817"/>
    <n v="12435.3"/>
    <n v="1381.7000000000007"/>
    <x v="3"/>
    <x v="2043"/>
    <x v="0"/>
    <s v="Sep"/>
  </r>
  <r>
    <s v="COS-20250409-83239"/>
    <x v="8"/>
    <x v="1980"/>
    <x v="914"/>
    <x v="21"/>
    <x v="19"/>
    <x v="2019"/>
    <x v="2"/>
    <n v="88.68"/>
    <n v="4"/>
    <x v="3"/>
    <n v="354.72"/>
    <n v="354.72"/>
    <n v="0"/>
    <x v="5"/>
    <x v="2044"/>
    <x v="1"/>
    <s v="Apr"/>
  </r>
  <r>
    <s v="COS-20240621-89734"/>
    <x v="8"/>
    <x v="1981"/>
    <x v="1835"/>
    <x v="46"/>
    <x v="12"/>
    <x v="2020"/>
    <x v="3"/>
    <n v="793.52"/>
    <n v="6"/>
    <x v="0"/>
    <n v="4761.12"/>
    <n v="4523.0600000000004"/>
    <n v="238.05999999999949"/>
    <x v="5"/>
    <x v="2045"/>
    <x v="0"/>
    <s v="Jun"/>
  </r>
  <r>
    <s v="FLO-20241221-90118"/>
    <x v="7"/>
    <x v="1982"/>
    <x v="1836"/>
    <x v="16"/>
    <x v="15"/>
    <x v="2021"/>
    <x v="12"/>
    <n v="609.83000000000004"/>
    <n v="3"/>
    <x v="3"/>
    <n v="1829.49"/>
    <n v="1829.49"/>
    <n v="0"/>
    <x v="2"/>
    <x v="2046"/>
    <x v="0"/>
    <s v="Dec"/>
  </r>
  <r>
    <s v="THE-20250416-68621"/>
    <x v="9"/>
    <x v="1983"/>
    <x v="1082"/>
    <x v="27"/>
    <x v="20"/>
    <x v="2022"/>
    <x v="2"/>
    <n v="1487.79"/>
    <n v="25"/>
    <x v="3"/>
    <n v="37194.75"/>
    <n v="37194.75"/>
    <n v="0"/>
    <x v="2"/>
    <x v="2047"/>
    <x v="1"/>
    <s v="Apr"/>
  </r>
  <r>
    <s v="WAL-20250507-55144"/>
    <x v="10"/>
    <x v="1984"/>
    <x v="1837"/>
    <x v="14"/>
    <x v="11"/>
    <x v="2023"/>
    <x v="15"/>
    <n v="272.27"/>
    <n v="12"/>
    <x v="1"/>
    <n v="3267.24"/>
    <n v="2777.15"/>
    <n v="490.08999999999969"/>
    <x v="2"/>
    <x v="2048"/>
    <x v="1"/>
    <s v="May"/>
  </r>
  <r>
    <s v="DO-20250711-20932"/>
    <x v="0"/>
    <x v="1985"/>
    <x v="1838"/>
    <x v="41"/>
    <x v="9"/>
    <x v="2024"/>
    <x v="14"/>
    <n v="1482.79"/>
    <n v="1"/>
    <x v="3"/>
    <n v="1482.79"/>
    <n v="1482.79"/>
    <n v="0"/>
    <x v="3"/>
    <x v="2049"/>
    <x v="1"/>
    <s v="Jul"/>
  </r>
  <r>
    <s v="COS-20241114-53816"/>
    <x v="8"/>
    <x v="1986"/>
    <x v="1839"/>
    <x v="58"/>
    <x v="15"/>
    <x v="2025"/>
    <x v="0"/>
    <n v="473.3"/>
    <n v="8"/>
    <x v="0"/>
    <n v="3786.4"/>
    <n v="3597.08"/>
    <n v="189.32000000000016"/>
    <x v="2"/>
    <x v="2050"/>
    <x v="0"/>
    <s v="Nov"/>
  </r>
  <r>
    <s v="THE-20240306-39269"/>
    <x v="9"/>
    <x v="1987"/>
    <x v="1840"/>
    <x v="25"/>
    <x v="12"/>
    <x v="2026"/>
    <x v="15"/>
    <n v="1459.98"/>
    <n v="1"/>
    <x v="3"/>
    <n v="1459.98"/>
    <n v="1459.98"/>
    <n v="0"/>
    <x v="0"/>
    <x v="2051"/>
    <x v="0"/>
    <s v="Mar"/>
  </r>
  <r>
    <s v="WAL-20250624-16849"/>
    <x v="10"/>
    <x v="1988"/>
    <x v="1841"/>
    <x v="11"/>
    <x v="6"/>
    <x v="2027"/>
    <x v="8"/>
    <n v="389.55"/>
    <n v="15"/>
    <x v="6"/>
    <n v="5843.25"/>
    <n v="4674.6000000000004"/>
    <n v="1168.6499999999996"/>
    <x v="1"/>
    <x v="2052"/>
    <x v="1"/>
    <s v="Jun"/>
  </r>
  <r>
    <s v="DO-20250617-16450"/>
    <x v="0"/>
    <x v="1989"/>
    <x v="1842"/>
    <x v="13"/>
    <x v="17"/>
    <x v="2028"/>
    <x v="7"/>
    <n v="466.81"/>
    <n v="3"/>
    <x v="3"/>
    <n v="1400.43"/>
    <n v="1400.43"/>
    <n v="0"/>
    <x v="4"/>
    <x v="2053"/>
    <x v="1"/>
    <s v="Jun"/>
  </r>
  <r>
    <s v="THE-20241128-28425"/>
    <x v="9"/>
    <x v="1990"/>
    <x v="1843"/>
    <x v="34"/>
    <x v="0"/>
    <x v="60"/>
    <x v="9"/>
    <n v="837.89"/>
    <n v="3"/>
    <x v="3"/>
    <n v="2513.67"/>
    <n v="2513.67"/>
    <n v="0"/>
    <x v="6"/>
    <x v="2054"/>
    <x v="0"/>
    <s v="Nov"/>
  </r>
  <r>
    <s v="HAR-20241222-98771"/>
    <x v="2"/>
    <x v="1991"/>
    <x v="503"/>
    <x v="29"/>
    <x v="2"/>
    <x v="2029"/>
    <x v="17"/>
    <n v="392.44"/>
    <n v="6"/>
    <x v="0"/>
    <n v="2354.64"/>
    <n v="2236.91"/>
    <n v="117.73000000000002"/>
    <x v="5"/>
    <x v="2055"/>
    <x v="0"/>
    <s v="Dec"/>
  </r>
  <r>
    <s v="DO-20240508-43614"/>
    <x v="0"/>
    <x v="1992"/>
    <x v="1844"/>
    <x v="28"/>
    <x v="17"/>
    <x v="2030"/>
    <x v="2"/>
    <n v="257.68"/>
    <n v="5"/>
    <x v="7"/>
    <n v="1288.4000000000001"/>
    <n v="1249.75"/>
    <n v="38.650000000000091"/>
    <x v="1"/>
    <x v="2056"/>
    <x v="0"/>
    <s v="May"/>
  </r>
  <r>
    <s v="WAL-20241109-30420"/>
    <x v="10"/>
    <x v="1993"/>
    <x v="1845"/>
    <x v="10"/>
    <x v="5"/>
    <x v="2031"/>
    <x v="6"/>
    <n v="623.73"/>
    <n v="12"/>
    <x v="1"/>
    <n v="7484.76"/>
    <n v="6362.05"/>
    <n v="1122.71"/>
    <x v="7"/>
    <x v="2057"/>
    <x v="0"/>
    <s v="Nov"/>
  </r>
  <r>
    <s v="WAL-20240313-53340"/>
    <x v="10"/>
    <x v="1994"/>
    <x v="1846"/>
    <x v="57"/>
    <x v="11"/>
    <x v="2032"/>
    <x v="1"/>
    <n v="8.98"/>
    <n v="5"/>
    <x v="3"/>
    <n v="44.9"/>
    <n v="44.9"/>
    <n v="0"/>
    <x v="2"/>
    <x v="2058"/>
    <x v="0"/>
    <s v="Mar"/>
  </r>
  <r>
    <s v="MEN-20250714-79323"/>
    <x v="5"/>
    <x v="1995"/>
    <x v="549"/>
    <x v="54"/>
    <x v="14"/>
    <x v="2033"/>
    <x v="9"/>
    <n v="37.229999999999997"/>
    <n v="6"/>
    <x v="3"/>
    <n v="223.38"/>
    <n v="223.38"/>
    <n v="0"/>
    <x v="2"/>
    <x v="2059"/>
    <x v="1"/>
    <s v="Jul"/>
  </r>
  <r>
    <s v="LOW-20250527-99520"/>
    <x v="1"/>
    <x v="1996"/>
    <x v="1847"/>
    <x v="50"/>
    <x v="4"/>
    <x v="2034"/>
    <x v="3"/>
    <n v="1138.94"/>
    <n v="10"/>
    <x v="5"/>
    <n v="11389.4"/>
    <n v="10250.459999999999"/>
    <n v="1138.9400000000005"/>
    <x v="2"/>
    <x v="2060"/>
    <x v="1"/>
    <s v="May"/>
  </r>
  <r>
    <s v="84-20240814-47703"/>
    <x v="6"/>
    <x v="1997"/>
    <x v="1848"/>
    <x v="46"/>
    <x v="6"/>
    <x v="2035"/>
    <x v="3"/>
    <n v="447.75"/>
    <n v="15"/>
    <x v="1"/>
    <n v="6716.25"/>
    <n v="5708.81"/>
    <n v="1007.4399999999996"/>
    <x v="4"/>
    <x v="2061"/>
    <x v="0"/>
    <s v="Aug"/>
  </r>
  <r>
    <s v="ACE-20250612-40688"/>
    <x v="4"/>
    <x v="1998"/>
    <x v="1849"/>
    <x v="19"/>
    <x v="15"/>
    <x v="2036"/>
    <x v="14"/>
    <n v="783.05"/>
    <n v="1"/>
    <x v="3"/>
    <n v="783.05"/>
    <n v="783.05"/>
    <n v="0"/>
    <x v="2"/>
    <x v="2062"/>
    <x v="1"/>
    <s v="Jun"/>
  </r>
  <r>
    <s v="ACE-20250517-52711"/>
    <x v="4"/>
    <x v="1999"/>
    <x v="1850"/>
    <x v="31"/>
    <x v="16"/>
    <x v="2037"/>
    <x v="4"/>
    <n v="529.59"/>
    <n v="60"/>
    <x v="1"/>
    <n v="31775.4"/>
    <n v="27009.09"/>
    <n v="4766.3100000000013"/>
    <x v="1"/>
    <x v="2063"/>
    <x v="1"/>
    <s v="May"/>
  </r>
  <r>
    <s v="WAL-20250130-14333"/>
    <x v="10"/>
    <x v="2000"/>
    <x v="1851"/>
    <x v="41"/>
    <x v="4"/>
    <x v="2038"/>
    <x v="11"/>
    <n v="713.48"/>
    <n v="4"/>
    <x v="3"/>
    <n v="2853.92"/>
    <n v="2853.92"/>
    <n v="0"/>
    <x v="0"/>
    <x v="2064"/>
    <x v="1"/>
    <s v="Jan"/>
  </r>
  <r>
    <s v="MEN-20250319-61099"/>
    <x v="5"/>
    <x v="2001"/>
    <x v="480"/>
    <x v="37"/>
    <x v="19"/>
    <x v="2039"/>
    <x v="5"/>
    <n v="1046.8499999999999"/>
    <n v="1"/>
    <x v="3"/>
    <n v="1046.8499999999999"/>
    <n v="1046.8499999999999"/>
    <n v="0"/>
    <x v="5"/>
    <x v="2065"/>
    <x v="1"/>
    <s v="Mar"/>
  </r>
  <r>
    <s v="HAR-20241024-66951"/>
    <x v="2"/>
    <x v="8"/>
    <x v="8"/>
    <x v="8"/>
    <x v="6"/>
    <x v="2040"/>
    <x v="10"/>
    <n v="406.48"/>
    <n v="30"/>
    <x v="6"/>
    <n v="12194.4"/>
    <n v="9755.52"/>
    <n v="2438.8799999999992"/>
    <x v="4"/>
    <x v="2066"/>
    <x v="0"/>
    <s v="Oct"/>
  </r>
  <r>
    <s v="COS-20250503-34159"/>
    <x v="8"/>
    <x v="2002"/>
    <x v="1852"/>
    <x v="15"/>
    <x v="2"/>
    <x v="2041"/>
    <x v="2"/>
    <n v="22.75"/>
    <n v="5"/>
    <x v="3"/>
    <n v="113.75"/>
    <n v="113.75"/>
    <n v="0"/>
    <x v="5"/>
    <x v="2067"/>
    <x v="1"/>
    <s v="May"/>
  </r>
  <r>
    <s v="HAR-20240409-40067"/>
    <x v="2"/>
    <x v="2003"/>
    <x v="1853"/>
    <x v="46"/>
    <x v="19"/>
    <x v="2042"/>
    <x v="11"/>
    <n v="48.34"/>
    <n v="10"/>
    <x v="3"/>
    <n v="483.4"/>
    <n v="483.4"/>
    <n v="0"/>
    <x v="4"/>
    <x v="2068"/>
    <x v="0"/>
    <s v="Apr"/>
  </r>
  <r>
    <s v="WAL-20250107-42485"/>
    <x v="10"/>
    <x v="2004"/>
    <x v="1854"/>
    <x v="29"/>
    <x v="9"/>
    <x v="2043"/>
    <x v="10"/>
    <n v="271.72000000000003"/>
    <n v="4"/>
    <x v="0"/>
    <n v="1086.8800000000001"/>
    <n v="1032.54"/>
    <n v="54.340000000000146"/>
    <x v="2"/>
    <x v="2069"/>
    <x v="1"/>
    <s v="Jan"/>
  </r>
  <r>
    <s v="WAL-20250719-40346"/>
    <x v="10"/>
    <x v="2005"/>
    <x v="1855"/>
    <x v="36"/>
    <x v="15"/>
    <x v="2044"/>
    <x v="6"/>
    <n v="104.33"/>
    <n v="15"/>
    <x v="5"/>
    <n v="1564.95"/>
    <n v="1408.46"/>
    <n v="156.49"/>
    <x v="4"/>
    <x v="2070"/>
    <x v="1"/>
    <s v="Jul"/>
  </r>
  <r>
    <s v="84-20240405-92989"/>
    <x v="6"/>
    <x v="2006"/>
    <x v="1856"/>
    <x v="4"/>
    <x v="18"/>
    <x v="2045"/>
    <x v="19"/>
    <n v="89.48"/>
    <n v="20"/>
    <x v="6"/>
    <n v="1789.6"/>
    <n v="1431.68"/>
    <n v="357.91999999999985"/>
    <x v="7"/>
    <x v="2071"/>
    <x v="0"/>
    <s v="Apr"/>
  </r>
  <r>
    <s v="FLO-20240219-94421"/>
    <x v="7"/>
    <x v="2007"/>
    <x v="1857"/>
    <x v="46"/>
    <x v="10"/>
    <x v="2046"/>
    <x v="10"/>
    <n v="732.45"/>
    <n v="12"/>
    <x v="1"/>
    <n v="8789.4"/>
    <n v="7470.99"/>
    <n v="1318.4099999999999"/>
    <x v="4"/>
    <x v="2072"/>
    <x v="0"/>
    <s v="Feb"/>
  </r>
  <r>
    <s v="WAL-20241123-68000"/>
    <x v="10"/>
    <x v="2008"/>
    <x v="1858"/>
    <x v="7"/>
    <x v="13"/>
    <x v="2047"/>
    <x v="13"/>
    <n v="288.94"/>
    <n v="50"/>
    <x v="1"/>
    <n v="14447"/>
    <n v="12279.95"/>
    <n v="2167.0499999999993"/>
    <x v="6"/>
    <x v="2073"/>
    <x v="0"/>
    <s v="Nov"/>
  </r>
  <r>
    <s v="DO-20250521-58542"/>
    <x v="0"/>
    <x v="2009"/>
    <x v="1859"/>
    <x v="36"/>
    <x v="8"/>
    <x v="2048"/>
    <x v="21"/>
    <n v="1087.28"/>
    <n v="15"/>
    <x v="1"/>
    <n v="16309.2"/>
    <n v="13862.82"/>
    <n v="2446.380000000001"/>
    <x v="1"/>
    <x v="2074"/>
    <x v="1"/>
    <s v="May"/>
  </r>
  <r>
    <s v="ACE-20250411-30219"/>
    <x v="4"/>
    <x v="2010"/>
    <x v="1860"/>
    <x v="51"/>
    <x v="8"/>
    <x v="2049"/>
    <x v="18"/>
    <n v="3753.69"/>
    <n v="2"/>
    <x v="3"/>
    <n v="7507.38"/>
    <n v="7507.38"/>
    <n v="0"/>
    <x v="1"/>
    <x v="2075"/>
    <x v="1"/>
    <s v="Apr"/>
  </r>
  <r>
    <s v="MEN-20250527-38810"/>
    <x v="5"/>
    <x v="2011"/>
    <x v="1861"/>
    <x v="39"/>
    <x v="3"/>
    <x v="2050"/>
    <x v="9"/>
    <n v="307.74"/>
    <n v="4"/>
    <x v="3"/>
    <n v="1230.96"/>
    <n v="1230.96"/>
    <n v="0"/>
    <x v="5"/>
    <x v="2076"/>
    <x v="1"/>
    <s v="May"/>
  </r>
  <r>
    <s v="HAR-20250317-72528"/>
    <x v="2"/>
    <x v="2012"/>
    <x v="1862"/>
    <x v="58"/>
    <x v="14"/>
    <x v="2051"/>
    <x v="15"/>
    <n v="439.01"/>
    <n v="100"/>
    <x v="4"/>
    <n v="43901"/>
    <n v="35998.82"/>
    <n v="7902.18"/>
    <x v="7"/>
    <x v="2077"/>
    <x v="1"/>
    <s v="Mar"/>
  </r>
  <r>
    <s v="CON-20241003-53993"/>
    <x v="3"/>
    <x v="2013"/>
    <x v="1863"/>
    <x v="45"/>
    <x v="1"/>
    <x v="2052"/>
    <x v="10"/>
    <n v="14.95"/>
    <n v="15"/>
    <x v="1"/>
    <n v="224.25"/>
    <n v="190.61"/>
    <n v="33.639999999999986"/>
    <x v="0"/>
    <x v="2078"/>
    <x v="0"/>
    <s v="Oct"/>
  </r>
  <r>
    <s v="DO-20250725-80588"/>
    <x v="0"/>
    <x v="2014"/>
    <x v="1864"/>
    <x v="58"/>
    <x v="0"/>
    <x v="2053"/>
    <x v="10"/>
    <n v="3.55"/>
    <n v="197"/>
    <x v="1"/>
    <n v="699.35"/>
    <n v="594.45000000000005"/>
    <n v="104.89999999999998"/>
    <x v="0"/>
    <x v="2079"/>
    <x v="1"/>
    <s v="Jul"/>
  </r>
  <r>
    <s v="ACE-20240913-52243"/>
    <x v="4"/>
    <x v="2015"/>
    <x v="1650"/>
    <x v="17"/>
    <x v="17"/>
    <x v="2054"/>
    <x v="1"/>
    <n v="218"/>
    <n v="30"/>
    <x v="1"/>
    <n v="6540"/>
    <n v="5559"/>
    <n v="981"/>
    <x v="7"/>
    <x v="2080"/>
    <x v="0"/>
    <s v="Sep"/>
  </r>
  <r>
    <s v="FLO-20240811-87801"/>
    <x v="7"/>
    <x v="2016"/>
    <x v="1865"/>
    <x v="12"/>
    <x v="4"/>
    <x v="2055"/>
    <x v="0"/>
    <n v="4.63"/>
    <n v="100"/>
    <x v="15"/>
    <n v="463"/>
    <n v="337.99"/>
    <n v="125.00999999999999"/>
    <x v="5"/>
    <x v="2081"/>
    <x v="0"/>
    <s v="Aug"/>
  </r>
  <r>
    <s v="COS-20250304-71373"/>
    <x v="8"/>
    <x v="2017"/>
    <x v="311"/>
    <x v="37"/>
    <x v="5"/>
    <x v="2056"/>
    <x v="13"/>
    <n v="801.94"/>
    <n v="10"/>
    <x v="5"/>
    <n v="8019.4"/>
    <n v="7217.46"/>
    <n v="801.9399999999996"/>
    <x v="7"/>
    <x v="2082"/>
    <x v="1"/>
    <s v="Mar"/>
  </r>
  <r>
    <s v="WAL-20240701-70350"/>
    <x v="10"/>
    <x v="2018"/>
    <x v="1866"/>
    <x v="3"/>
    <x v="18"/>
    <x v="2057"/>
    <x v="15"/>
    <n v="312.77"/>
    <n v="1"/>
    <x v="3"/>
    <n v="312.77"/>
    <n v="312.77"/>
    <n v="0"/>
    <x v="2"/>
    <x v="2083"/>
    <x v="0"/>
    <s v="Jul"/>
  </r>
  <r>
    <s v="MEN-20240908-99440"/>
    <x v="5"/>
    <x v="2019"/>
    <x v="1867"/>
    <x v="40"/>
    <x v="6"/>
    <x v="2058"/>
    <x v="11"/>
    <n v="2680.32"/>
    <n v="25"/>
    <x v="6"/>
    <n v="67008"/>
    <n v="53606.400000000001"/>
    <n v="13401.599999999999"/>
    <x v="0"/>
    <x v="2084"/>
    <x v="0"/>
    <s v="Sep"/>
  </r>
  <r>
    <s v="FLO-20241119-52548"/>
    <x v="7"/>
    <x v="2020"/>
    <x v="1868"/>
    <x v="6"/>
    <x v="2"/>
    <x v="2059"/>
    <x v="14"/>
    <n v="645.36"/>
    <n v="8"/>
    <x v="5"/>
    <n v="5162.88"/>
    <n v="4646.59"/>
    <n v="516.29"/>
    <x v="3"/>
    <x v="2085"/>
    <x v="0"/>
    <s v="Nov"/>
  </r>
  <r>
    <s v="FLO-20240315-30394"/>
    <x v="7"/>
    <x v="2021"/>
    <x v="1869"/>
    <x v="49"/>
    <x v="15"/>
    <x v="2060"/>
    <x v="8"/>
    <n v="1229.75"/>
    <n v="20"/>
    <x v="1"/>
    <n v="24595"/>
    <n v="20905.75"/>
    <n v="3689.25"/>
    <x v="6"/>
    <x v="2086"/>
    <x v="0"/>
    <s v="Mar"/>
  </r>
  <r>
    <s v="CON-20240801-67735"/>
    <x v="3"/>
    <x v="2022"/>
    <x v="1870"/>
    <x v="41"/>
    <x v="13"/>
    <x v="2061"/>
    <x v="11"/>
    <n v="443.27"/>
    <n v="4"/>
    <x v="0"/>
    <n v="1773.08"/>
    <n v="1684.43"/>
    <n v="88.649999999999864"/>
    <x v="1"/>
    <x v="2087"/>
    <x v="0"/>
    <s v="Aug"/>
  </r>
  <r>
    <s v="CON-20250105-66841"/>
    <x v="3"/>
    <x v="2023"/>
    <x v="1871"/>
    <x v="11"/>
    <x v="20"/>
    <x v="2062"/>
    <x v="8"/>
    <n v="299.07"/>
    <n v="1"/>
    <x v="3"/>
    <n v="299.07"/>
    <n v="299.07"/>
    <n v="0"/>
    <x v="0"/>
    <x v="2088"/>
    <x v="1"/>
    <s v="Jan"/>
  </r>
  <r>
    <s v="FLO-20240728-67740"/>
    <x v="7"/>
    <x v="2024"/>
    <x v="1872"/>
    <x v="26"/>
    <x v="3"/>
    <x v="2063"/>
    <x v="18"/>
    <n v="5.71"/>
    <n v="376"/>
    <x v="1"/>
    <n v="2146.96"/>
    <n v="1824.92"/>
    <n v="322.03999999999996"/>
    <x v="6"/>
    <x v="2089"/>
    <x v="0"/>
    <s v="Jul"/>
  </r>
  <r>
    <s v="THE-20240703-13170"/>
    <x v="9"/>
    <x v="2025"/>
    <x v="1873"/>
    <x v="20"/>
    <x v="14"/>
    <x v="2064"/>
    <x v="7"/>
    <n v="498"/>
    <n v="12"/>
    <x v="0"/>
    <n v="5976"/>
    <n v="5677.2"/>
    <n v="298.80000000000018"/>
    <x v="2"/>
    <x v="2090"/>
    <x v="0"/>
    <s v="Jul"/>
  </r>
  <r>
    <s v="HAR-20241214-41832"/>
    <x v="2"/>
    <x v="2026"/>
    <x v="1874"/>
    <x v="40"/>
    <x v="1"/>
    <x v="2065"/>
    <x v="15"/>
    <n v="460.09"/>
    <n v="3"/>
    <x v="0"/>
    <n v="1380.27"/>
    <n v="1311.26"/>
    <n v="69.009999999999991"/>
    <x v="1"/>
    <x v="2091"/>
    <x v="0"/>
    <s v="Dec"/>
  </r>
  <r>
    <s v="LOW-20241028-71085"/>
    <x v="1"/>
    <x v="2027"/>
    <x v="1875"/>
    <x v="28"/>
    <x v="20"/>
    <x v="2066"/>
    <x v="2"/>
    <n v="36.229999999999997"/>
    <n v="2"/>
    <x v="3"/>
    <n v="72.459999999999994"/>
    <n v="72.459999999999994"/>
    <n v="0"/>
    <x v="6"/>
    <x v="2092"/>
    <x v="0"/>
    <s v="Oct"/>
  </r>
  <r>
    <s v="WAL-20250515-47531"/>
    <x v="10"/>
    <x v="2028"/>
    <x v="1876"/>
    <x v="9"/>
    <x v="2"/>
    <x v="2067"/>
    <x v="4"/>
    <n v="1212.1500000000001"/>
    <n v="20"/>
    <x v="1"/>
    <n v="24243"/>
    <n v="20606.55"/>
    <n v="3636.4500000000007"/>
    <x v="1"/>
    <x v="2093"/>
    <x v="1"/>
    <s v="May"/>
  </r>
  <r>
    <s v="COS-20250307-73823"/>
    <x v="8"/>
    <x v="2029"/>
    <x v="1877"/>
    <x v="31"/>
    <x v="13"/>
    <x v="2068"/>
    <x v="9"/>
    <n v="388.33"/>
    <n v="20"/>
    <x v="5"/>
    <n v="7766.6"/>
    <n v="6989.94"/>
    <n v="776.66000000000076"/>
    <x v="5"/>
    <x v="2094"/>
    <x v="1"/>
    <s v="Mar"/>
  </r>
  <r>
    <s v="ACE-20241124-85224"/>
    <x v="4"/>
    <x v="2030"/>
    <x v="1878"/>
    <x v="39"/>
    <x v="4"/>
    <x v="2069"/>
    <x v="5"/>
    <n v="60.46"/>
    <n v="10"/>
    <x v="3"/>
    <n v="604.6"/>
    <n v="604.6"/>
    <n v="0"/>
    <x v="5"/>
    <x v="2095"/>
    <x v="0"/>
    <s v="Nov"/>
  </r>
  <r>
    <s v="CON-20240727-79013"/>
    <x v="11"/>
    <x v="2031"/>
    <x v="1879"/>
    <x v="29"/>
    <x v="14"/>
    <x v="2070"/>
    <x v="20"/>
    <n v="108.2"/>
    <n v="1"/>
    <x v="3"/>
    <n v="108.2"/>
    <n v="108.2"/>
    <n v="0"/>
    <x v="1"/>
    <x v="2096"/>
    <x v="0"/>
    <s v="Jul"/>
  </r>
  <r>
    <s v="FLO-20240528-67661"/>
    <x v="7"/>
    <x v="2032"/>
    <x v="1215"/>
    <x v="4"/>
    <x v="5"/>
    <x v="2071"/>
    <x v="5"/>
    <n v="251.82"/>
    <n v="1"/>
    <x v="0"/>
    <n v="251.82"/>
    <n v="239.23"/>
    <n v="12.590000000000003"/>
    <x v="5"/>
    <x v="2097"/>
    <x v="0"/>
    <s v="May"/>
  </r>
  <r>
    <s v="HAR-20241004-16143"/>
    <x v="2"/>
    <x v="2033"/>
    <x v="1880"/>
    <x v="41"/>
    <x v="5"/>
    <x v="2072"/>
    <x v="6"/>
    <n v="3.68"/>
    <n v="54"/>
    <x v="0"/>
    <n v="198.72"/>
    <n v="188.78"/>
    <n v="9.9399999999999977"/>
    <x v="4"/>
    <x v="2098"/>
    <x v="0"/>
    <s v="Oct"/>
  </r>
  <r>
    <s v="THE-20241015-83237"/>
    <x v="9"/>
    <x v="2034"/>
    <x v="1881"/>
    <x v="51"/>
    <x v="12"/>
    <x v="2073"/>
    <x v="8"/>
    <n v="39.26"/>
    <n v="3"/>
    <x v="3"/>
    <n v="117.78"/>
    <n v="117.78"/>
    <n v="0"/>
    <x v="1"/>
    <x v="2099"/>
    <x v="0"/>
    <s v="Oct"/>
  </r>
  <r>
    <s v="THE-20240516-40701"/>
    <x v="9"/>
    <x v="2035"/>
    <x v="670"/>
    <x v="44"/>
    <x v="3"/>
    <x v="2074"/>
    <x v="13"/>
    <n v="19.71"/>
    <n v="15"/>
    <x v="1"/>
    <n v="295.64999999999998"/>
    <n v="251.3"/>
    <n v="44.349999999999966"/>
    <x v="0"/>
    <x v="2100"/>
    <x v="0"/>
    <s v="May"/>
  </r>
  <r>
    <s v="HAR-20240819-37086"/>
    <x v="2"/>
    <x v="2036"/>
    <x v="1882"/>
    <x v="10"/>
    <x v="8"/>
    <x v="2075"/>
    <x v="1"/>
    <n v="406.63"/>
    <n v="2"/>
    <x v="3"/>
    <n v="813.26"/>
    <n v="813.26"/>
    <n v="0"/>
    <x v="1"/>
    <x v="2101"/>
    <x v="0"/>
    <s v="Aug"/>
  </r>
  <r>
    <s v="FLO-20241124-56811"/>
    <x v="7"/>
    <x v="2037"/>
    <x v="1883"/>
    <x v="43"/>
    <x v="18"/>
    <x v="2076"/>
    <x v="0"/>
    <n v="647.34"/>
    <n v="6"/>
    <x v="5"/>
    <n v="3884.04"/>
    <n v="3495.64"/>
    <n v="388.40000000000009"/>
    <x v="6"/>
    <x v="2102"/>
    <x v="0"/>
    <s v="Nov"/>
  </r>
  <r>
    <s v="FLO-20241201-34909"/>
    <x v="7"/>
    <x v="2038"/>
    <x v="1884"/>
    <x v="56"/>
    <x v="18"/>
    <x v="2077"/>
    <x v="0"/>
    <n v="520.26"/>
    <n v="1"/>
    <x v="3"/>
    <n v="520.26"/>
    <n v="520.26"/>
    <n v="0"/>
    <x v="0"/>
    <x v="2103"/>
    <x v="0"/>
    <s v="Dec"/>
  </r>
  <r>
    <s v="LOW-20241103-57273"/>
    <x v="1"/>
    <x v="2039"/>
    <x v="1885"/>
    <x v="26"/>
    <x v="7"/>
    <x v="2078"/>
    <x v="11"/>
    <n v="630.69000000000005"/>
    <n v="25"/>
    <x v="6"/>
    <n v="15767.25"/>
    <n v="12613.8"/>
    <n v="3153.4500000000007"/>
    <x v="3"/>
    <x v="2104"/>
    <x v="0"/>
    <s v="Nov"/>
  </r>
  <r>
    <s v="HAR-20250422-79880"/>
    <x v="2"/>
    <x v="2040"/>
    <x v="1886"/>
    <x v="32"/>
    <x v="7"/>
    <x v="2079"/>
    <x v="7"/>
    <n v="474.19"/>
    <n v="3"/>
    <x v="0"/>
    <n v="1422.57"/>
    <n v="1351.44"/>
    <n v="71.129999999999882"/>
    <x v="3"/>
    <x v="2105"/>
    <x v="1"/>
    <s v="Apr"/>
  </r>
  <r>
    <s v="COS-20240226-47036"/>
    <x v="8"/>
    <x v="2041"/>
    <x v="1887"/>
    <x v="57"/>
    <x v="20"/>
    <x v="2080"/>
    <x v="10"/>
    <n v="43.12"/>
    <n v="2"/>
    <x v="9"/>
    <n v="86.24"/>
    <n v="84.52"/>
    <n v="1.7199999999999989"/>
    <x v="4"/>
    <x v="2106"/>
    <x v="0"/>
    <s v="Feb"/>
  </r>
  <r>
    <s v="DO-20250329-48680"/>
    <x v="0"/>
    <x v="2042"/>
    <x v="334"/>
    <x v="23"/>
    <x v="17"/>
    <x v="2081"/>
    <x v="1"/>
    <n v="42.51"/>
    <n v="2"/>
    <x v="3"/>
    <n v="85.02"/>
    <n v="85.02"/>
    <n v="0"/>
    <x v="6"/>
    <x v="2107"/>
    <x v="1"/>
    <s v="Mar"/>
  </r>
  <r>
    <s v="DO-20240925-22165"/>
    <x v="0"/>
    <x v="2043"/>
    <x v="1888"/>
    <x v="57"/>
    <x v="4"/>
    <x v="2082"/>
    <x v="8"/>
    <n v="85.93"/>
    <n v="25"/>
    <x v="7"/>
    <n v="2148.25"/>
    <n v="2083.8000000000002"/>
    <n v="64.449999999999818"/>
    <x v="0"/>
    <x v="2108"/>
    <x v="0"/>
    <s v="Sep"/>
  </r>
  <r>
    <s v="FLO-20240529-32949"/>
    <x v="7"/>
    <x v="2044"/>
    <x v="1889"/>
    <x v="57"/>
    <x v="12"/>
    <x v="2083"/>
    <x v="16"/>
    <n v="270.23"/>
    <n v="60"/>
    <x v="1"/>
    <n v="16213.8"/>
    <n v="13781.73"/>
    <n v="2432.0699999999997"/>
    <x v="1"/>
    <x v="2109"/>
    <x v="0"/>
    <s v="May"/>
  </r>
  <r>
    <s v="ACE-20250519-64100"/>
    <x v="4"/>
    <x v="2045"/>
    <x v="1890"/>
    <x v="27"/>
    <x v="15"/>
    <x v="2084"/>
    <x v="13"/>
    <n v="257.33999999999997"/>
    <n v="5"/>
    <x v="3"/>
    <n v="1286.7"/>
    <n v="1286.7"/>
    <n v="0"/>
    <x v="3"/>
    <x v="2110"/>
    <x v="1"/>
    <s v="May"/>
  </r>
  <r>
    <s v="THE-20250709-24589"/>
    <x v="9"/>
    <x v="2046"/>
    <x v="1891"/>
    <x v="17"/>
    <x v="13"/>
    <x v="2085"/>
    <x v="7"/>
    <n v="67.11"/>
    <n v="2"/>
    <x v="3"/>
    <n v="134.22"/>
    <n v="134.22"/>
    <n v="0"/>
    <x v="0"/>
    <x v="2111"/>
    <x v="1"/>
    <s v="Jul"/>
  </r>
  <r>
    <s v="MEN-20250723-28376"/>
    <x v="5"/>
    <x v="2047"/>
    <x v="1892"/>
    <x v="3"/>
    <x v="0"/>
    <x v="2086"/>
    <x v="8"/>
    <n v="4.79"/>
    <n v="395"/>
    <x v="2"/>
    <n v="1892.05"/>
    <n v="1419.04"/>
    <n v="473.01"/>
    <x v="6"/>
    <x v="2112"/>
    <x v="1"/>
    <s v="Jul"/>
  </r>
  <r>
    <s v="LOW-20241006-12193"/>
    <x v="1"/>
    <x v="2048"/>
    <x v="1893"/>
    <x v="48"/>
    <x v="2"/>
    <x v="2087"/>
    <x v="14"/>
    <n v="277.73"/>
    <n v="2"/>
    <x v="3"/>
    <n v="555.46"/>
    <n v="555.46"/>
    <n v="0"/>
    <x v="0"/>
    <x v="2113"/>
    <x v="0"/>
    <s v="Oct"/>
  </r>
  <r>
    <s v="LOW-20250803-66073"/>
    <x v="1"/>
    <x v="2049"/>
    <x v="1894"/>
    <x v="56"/>
    <x v="18"/>
    <x v="2088"/>
    <x v="18"/>
    <n v="1444.26"/>
    <n v="4"/>
    <x v="0"/>
    <n v="5777.04"/>
    <n v="5488.19"/>
    <n v="288.85000000000036"/>
    <x v="2"/>
    <x v="2114"/>
    <x v="1"/>
    <s v="Aug"/>
  </r>
  <r>
    <s v="LOW-20250101-54035"/>
    <x v="1"/>
    <x v="2050"/>
    <x v="1895"/>
    <x v="16"/>
    <x v="10"/>
    <x v="2089"/>
    <x v="9"/>
    <n v="115.77"/>
    <n v="40"/>
    <x v="3"/>
    <n v="4630.8"/>
    <n v="4630.8"/>
    <n v="0"/>
    <x v="3"/>
    <x v="2115"/>
    <x v="1"/>
    <s v="Jan"/>
  </r>
  <r>
    <s v="LOW-20240227-49844"/>
    <x v="1"/>
    <x v="2051"/>
    <x v="1896"/>
    <x v="7"/>
    <x v="2"/>
    <x v="2090"/>
    <x v="21"/>
    <n v="5.08"/>
    <n v="191"/>
    <x v="18"/>
    <n v="970.28"/>
    <n v="747.12"/>
    <n v="223.15999999999997"/>
    <x v="6"/>
    <x v="2116"/>
    <x v="0"/>
    <s v="Feb"/>
  </r>
  <r>
    <s v="WAL-20240404-26266"/>
    <x v="10"/>
    <x v="2052"/>
    <x v="1897"/>
    <x v="34"/>
    <x v="11"/>
    <x v="2091"/>
    <x v="12"/>
    <n v="2988.32"/>
    <n v="15"/>
    <x v="5"/>
    <n v="44824.800000000003"/>
    <n v="40342.32"/>
    <n v="4482.4800000000032"/>
    <x v="3"/>
    <x v="2117"/>
    <x v="0"/>
    <s v="Apr"/>
  </r>
  <r>
    <s v="THE-20250203-82440"/>
    <x v="9"/>
    <x v="2053"/>
    <x v="1898"/>
    <x v="6"/>
    <x v="4"/>
    <x v="2092"/>
    <x v="7"/>
    <n v="437.89"/>
    <n v="5"/>
    <x v="3"/>
    <n v="2189.4499999999998"/>
    <n v="2189.4499999999998"/>
    <n v="0"/>
    <x v="7"/>
    <x v="2118"/>
    <x v="1"/>
    <s v="Feb"/>
  </r>
  <r>
    <s v="MEN-20250209-88111"/>
    <x v="5"/>
    <x v="2054"/>
    <x v="1899"/>
    <x v="18"/>
    <x v="20"/>
    <x v="2093"/>
    <x v="9"/>
    <n v="4081.01"/>
    <n v="60"/>
    <x v="18"/>
    <n v="244860.6"/>
    <n v="188542.66"/>
    <n v="56317.94"/>
    <x v="2"/>
    <x v="2119"/>
    <x v="1"/>
    <s v="Feb"/>
  </r>
  <r>
    <s v="ACE-20240427-95571"/>
    <x v="4"/>
    <x v="2055"/>
    <x v="1900"/>
    <x v="36"/>
    <x v="12"/>
    <x v="2094"/>
    <x v="5"/>
    <n v="1102.56"/>
    <n v="4"/>
    <x v="3"/>
    <n v="4410.24"/>
    <n v="4410.24"/>
    <n v="0"/>
    <x v="5"/>
    <x v="2120"/>
    <x v="0"/>
    <s v="Apr"/>
  </r>
  <r>
    <s v="DO-20240228-33231"/>
    <x v="0"/>
    <x v="2056"/>
    <x v="1901"/>
    <x v="51"/>
    <x v="12"/>
    <x v="2095"/>
    <x v="16"/>
    <n v="238.45"/>
    <n v="40"/>
    <x v="1"/>
    <n v="9538"/>
    <n v="8107.3"/>
    <n v="1430.6999999999998"/>
    <x v="5"/>
    <x v="2121"/>
    <x v="0"/>
    <s v="Feb"/>
  </r>
  <r>
    <s v="CON-20240804-70669"/>
    <x v="3"/>
    <x v="2057"/>
    <x v="1902"/>
    <x v="36"/>
    <x v="13"/>
    <x v="2096"/>
    <x v="0"/>
    <n v="56.08"/>
    <n v="3"/>
    <x v="8"/>
    <n v="168.24"/>
    <n v="156.46"/>
    <n v="11.780000000000001"/>
    <x v="2"/>
    <x v="2122"/>
    <x v="0"/>
    <s v="Aug"/>
  </r>
  <r>
    <s v="FLO-20250324-75473"/>
    <x v="7"/>
    <x v="2058"/>
    <x v="1903"/>
    <x v="55"/>
    <x v="15"/>
    <x v="2097"/>
    <x v="9"/>
    <n v="654.34"/>
    <n v="2"/>
    <x v="9"/>
    <n v="1308.68"/>
    <n v="1282.51"/>
    <n v="26.170000000000073"/>
    <x v="6"/>
    <x v="2123"/>
    <x v="1"/>
    <s v="Mar"/>
  </r>
  <r>
    <s v="DO-20240817-41541"/>
    <x v="0"/>
    <x v="2059"/>
    <x v="1904"/>
    <x v="26"/>
    <x v="2"/>
    <x v="2098"/>
    <x v="12"/>
    <n v="993.18"/>
    <n v="40"/>
    <x v="6"/>
    <n v="39727.199999999997"/>
    <n v="31781.759999999998"/>
    <n v="7945.4399999999987"/>
    <x v="1"/>
    <x v="2124"/>
    <x v="0"/>
    <s v="Aug"/>
  </r>
  <r>
    <s v="FLO-20250307-54257"/>
    <x v="7"/>
    <x v="2060"/>
    <x v="1905"/>
    <x v="29"/>
    <x v="16"/>
    <x v="2099"/>
    <x v="8"/>
    <n v="53.77"/>
    <n v="60"/>
    <x v="3"/>
    <n v="3226.2"/>
    <n v="3226.2"/>
    <n v="0"/>
    <x v="7"/>
    <x v="2125"/>
    <x v="1"/>
    <s v="Mar"/>
  </r>
  <r>
    <s v="ACE-20240414-67383"/>
    <x v="4"/>
    <x v="2061"/>
    <x v="1906"/>
    <x v="25"/>
    <x v="9"/>
    <x v="2100"/>
    <x v="5"/>
    <n v="401.26"/>
    <n v="1"/>
    <x v="3"/>
    <n v="401.26"/>
    <n v="401.26"/>
    <n v="0"/>
    <x v="1"/>
    <x v="2126"/>
    <x v="0"/>
    <s v="Apr"/>
  </r>
  <r>
    <s v="ACE-20250722-97625"/>
    <x v="4"/>
    <x v="2062"/>
    <x v="602"/>
    <x v="56"/>
    <x v="12"/>
    <x v="2101"/>
    <x v="2"/>
    <n v="33.56"/>
    <n v="6"/>
    <x v="5"/>
    <n v="201.36"/>
    <n v="181.22"/>
    <n v="20.140000000000015"/>
    <x v="0"/>
    <x v="2127"/>
    <x v="1"/>
    <s v="Jul"/>
  </r>
  <r>
    <s v="ACE-20240728-41626"/>
    <x v="4"/>
    <x v="2063"/>
    <x v="1907"/>
    <x v="19"/>
    <x v="16"/>
    <x v="2102"/>
    <x v="0"/>
    <n v="314.94"/>
    <n v="25"/>
    <x v="6"/>
    <n v="7873.5"/>
    <n v="6298.8"/>
    <n v="1574.6999999999998"/>
    <x v="2"/>
    <x v="2128"/>
    <x v="0"/>
    <s v="Jul"/>
  </r>
  <r>
    <s v="WAL-20250521-84687"/>
    <x v="10"/>
    <x v="2064"/>
    <x v="1908"/>
    <x v="0"/>
    <x v="17"/>
    <x v="2103"/>
    <x v="18"/>
    <n v="4068.68"/>
    <n v="2"/>
    <x v="3"/>
    <n v="8137.36"/>
    <n v="8137.36"/>
    <n v="0"/>
    <x v="7"/>
    <x v="2129"/>
    <x v="1"/>
    <s v="May"/>
  </r>
  <r>
    <s v="84-20240817-18930"/>
    <x v="6"/>
    <x v="2065"/>
    <x v="1897"/>
    <x v="18"/>
    <x v="5"/>
    <x v="2104"/>
    <x v="4"/>
    <n v="1342.46"/>
    <n v="6"/>
    <x v="1"/>
    <n v="8054.76"/>
    <n v="6846.55"/>
    <n v="1208.21"/>
    <x v="6"/>
    <x v="2130"/>
    <x v="0"/>
    <s v="Aug"/>
  </r>
  <r>
    <s v="HAR-20250126-50421"/>
    <x v="2"/>
    <x v="2066"/>
    <x v="1909"/>
    <x v="23"/>
    <x v="19"/>
    <x v="2105"/>
    <x v="1"/>
    <n v="174.04"/>
    <n v="3"/>
    <x v="0"/>
    <n v="522.12"/>
    <n v="496.01"/>
    <n v="26.110000000000014"/>
    <x v="0"/>
    <x v="2131"/>
    <x v="1"/>
    <s v="Jan"/>
  </r>
  <r>
    <s v="MEN-20250718-49143"/>
    <x v="5"/>
    <x v="2067"/>
    <x v="1910"/>
    <x v="5"/>
    <x v="15"/>
    <x v="2106"/>
    <x v="8"/>
    <n v="188.46"/>
    <n v="25"/>
    <x v="6"/>
    <n v="4711.5"/>
    <n v="3769.2"/>
    <n v="942.30000000000018"/>
    <x v="5"/>
    <x v="2132"/>
    <x v="1"/>
    <s v="Jul"/>
  </r>
  <r>
    <s v="ACE-20250406-18215"/>
    <x v="4"/>
    <x v="2068"/>
    <x v="1911"/>
    <x v="53"/>
    <x v="3"/>
    <x v="2107"/>
    <x v="2"/>
    <n v="159.01"/>
    <n v="8"/>
    <x v="3"/>
    <n v="1272.08"/>
    <n v="1272.08"/>
    <n v="0"/>
    <x v="1"/>
    <x v="2133"/>
    <x v="1"/>
    <s v="Apr"/>
  </r>
  <r>
    <s v="MEN-20240530-66349"/>
    <x v="5"/>
    <x v="2069"/>
    <x v="1520"/>
    <x v="36"/>
    <x v="11"/>
    <x v="2108"/>
    <x v="14"/>
    <n v="2587.59"/>
    <n v="20"/>
    <x v="5"/>
    <n v="51751.8"/>
    <n v="46576.62"/>
    <n v="5175.18"/>
    <x v="0"/>
    <x v="2134"/>
    <x v="0"/>
    <s v="May"/>
  </r>
  <r>
    <s v="ACE-20240326-78583"/>
    <x v="4"/>
    <x v="2070"/>
    <x v="1573"/>
    <x v="40"/>
    <x v="13"/>
    <x v="2109"/>
    <x v="13"/>
    <n v="77.930000000000007"/>
    <n v="20"/>
    <x v="5"/>
    <n v="1558.6"/>
    <n v="1402.74"/>
    <n v="155.8599999999999"/>
    <x v="7"/>
    <x v="2135"/>
    <x v="0"/>
    <s v="Mar"/>
  </r>
  <r>
    <s v="ACE-20240612-85589"/>
    <x v="4"/>
    <x v="2071"/>
    <x v="1170"/>
    <x v="25"/>
    <x v="19"/>
    <x v="2110"/>
    <x v="0"/>
    <n v="260.92"/>
    <n v="2"/>
    <x v="0"/>
    <n v="521.84"/>
    <n v="495.75"/>
    <n v="26.090000000000032"/>
    <x v="2"/>
    <x v="2136"/>
    <x v="0"/>
    <s v="Jun"/>
  </r>
  <r>
    <s v="84-20240515-41440"/>
    <x v="6"/>
    <x v="2072"/>
    <x v="1912"/>
    <x v="7"/>
    <x v="10"/>
    <x v="2111"/>
    <x v="2"/>
    <n v="137.75"/>
    <n v="6"/>
    <x v="5"/>
    <n v="826.5"/>
    <n v="743.85"/>
    <n v="82.649999999999977"/>
    <x v="5"/>
    <x v="2137"/>
    <x v="0"/>
    <s v="May"/>
  </r>
  <r>
    <s v="FLO-20240423-74166"/>
    <x v="7"/>
    <x v="2073"/>
    <x v="1913"/>
    <x v="40"/>
    <x v="18"/>
    <x v="2112"/>
    <x v="3"/>
    <n v="371.3"/>
    <n v="4"/>
    <x v="3"/>
    <n v="1485.2"/>
    <n v="1485.2"/>
    <n v="0"/>
    <x v="5"/>
    <x v="2138"/>
    <x v="0"/>
    <s v="Apr"/>
  </r>
  <r>
    <s v="CON-20240829-46279"/>
    <x v="3"/>
    <x v="2074"/>
    <x v="1914"/>
    <x v="34"/>
    <x v="3"/>
    <x v="2113"/>
    <x v="3"/>
    <n v="31.22"/>
    <n v="50"/>
    <x v="3"/>
    <n v="1561"/>
    <n v="1561"/>
    <n v="0"/>
    <x v="5"/>
    <x v="2139"/>
    <x v="0"/>
    <s v="Aug"/>
  </r>
  <r>
    <s v="LOW-20240830-82446"/>
    <x v="1"/>
    <x v="2075"/>
    <x v="1915"/>
    <x v="35"/>
    <x v="19"/>
    <x v="2114"/>
    <x v="5"/>
    <n v="14.09"/>
    <n v="30"/>
    <x v="1"/>
    <n v="422.7"/>
    <n v="359.29"/>
    <n v="63.409999999999968"/>
    <x v="0"/>
    <x v="2140"/>
    <x v="0"/>
    <s v="Aug"/>
  </r>
  <r>
    <s v="THE-20250604-18598"/>
    <x v="9"/>
    <x v="2076"/>
    <x v="1916"/>
    <x v="25"/>
    <x v="19"/>
    <x v="2115"/>
    <x v="6"/>
    <n v="802.09"/>
    <n v="6"/>
    <x v="14"/>
    <n v="4812.54"/>
    <n v="4427.54"/>
    <n v="385"/>
    <x v="2"/>
    <x v="2141"/>
    <x v="1"/>
    <s v="Jun"/>
  </r>
  <r>
    <s v="THE-20241009-44649"/>
    <x v="9"/>
    <x v="2077"/>
    <x v="1917"/>
    <x v="41"/>
    <x v="2"/>
    <x v="2116"/>
    <x v="21"/>
    <n v="455.08"/>
    <n v="12"/>
    <x v="1"/>
    <n v="5460.96"/>
    <n v="4641.82"/>
    <n v="819.14000000000033"/>
    <x v="2"/>
    <x v="2142"/>
    <x v="0"/>
    <s v="Oct"/>
  </r>
  <r>
    <s v="MEN-20241114-76048"/>
    <x v="5"/>
    <x v="2078"/>
    <x v="1918"/>
    <x v="59"/>
    <x v="16"/>
    <x v="2117"/>
    <x v="15"/>
    <n v="146.74"/>
    <n v="10"/>
    <x v="5"/>
    <n v="1467.4"/>
    <n v="1320.66"/>
    <n v="146.74"/>
    <x v="2"/>
    <x v="2143"/>
    <x v="0"/>
    <s v="Nov"/>
  </r>
  <r>
    <s v="THE-20240604-65318"/>
    <x v="9"/>
    <x v="2079"/>
    <x v="1919"/>
    <x v="21"/>
    <x v="10"/>
    <x v="2118"/>
    <x v="0"/>
    <n v="389.87"/>
    <n v="4"/>
    <x v="3"/>
    <n v="1559.48"/>
    <n v="1559.48"/>
    <n v="0"/>
    <x v="2"/>
    <x v="2144"/>
    <x v="0"/>
    <s v="Jun"/>
  </r>
  <r>
    <s v="COS-20240319-14872"/>
    <x v="8"/>
    <x v="2080"/>
    <x v="1920"/>
    <x v="55"/>
    <x v="12"/>
    <x v="2119"/>
    <x v="19"/>
    <n v="481.04"/>
    <n v="1"/>
    <x v="3"/>
    <n v="481.04"/>
    <n v="481.04"/>
    <n v="0"/>
    <x v="3"/>
    <x v="2145"/>
    <x v="0"/>
    <s v="Mar"/>
  </r>
  <r>
    <s v="CON-20241223-36966"/>
    <x v="3"/>
    <x v="2081"/>
    <x v="1921"/>
    <x v="43"/>
    <x v="5"/>
    <x v="2120"/>
    <x v="20"/>
    <n v="379.77"/>
    <n v="12"/>
    <x v="8"/>
    <n v="4557.24"/>
    <n v="4238.2299999999996"/>
    <n v="319.01000000000022"/>
    <x v="1"/>
    <x v="2146"/>
    <x v="0"/>
    <s v="Dec"/>
  </r>
  <r>
    <s v="DO-20250529-73954"/>
    <x v="0"/>
    <x v="2082"/>
    <x v="1538"/>
    <x v="54"/>
    <x v="7"/>
    <x v="2121"/>
    <x v="13"/>
    <n v="1377.75"/>
    <n v="60"/>
    <x v="6"/>
    <n v="82665"/>
    <n v="66132"/>
    <n v="16533"/>
    <x v="2"/>
    <x v="2147"/>
    <x v="1"/>
    <s v="May"/>
  </r>
  <r>
    <s v="84-20240413-24900"/>
    <x v="6"/>
    <x v="2083"/>
    <x v="1922"/>
    <x v="12"/>
    <x v="17"/>
    <x v="2122"/>
    <x v="13"/>
    <n v="809.1"/>
    <n v="4"/>
    <x v="7"/>
    <n v="3236.4"/>
    <n v="3139.31"/>
    <n v="97.090000000000146"/>
    <x v="0"/>
    <x v="2148"/>
    <x v="0"/>
    <s v="Apr"/>
  </r>
  <r>
    <s v="84-20240511-88787"/>
    <x v="6"/>
    <x v="2084"/>
    <x v="1923"/>
    <x v="53"/>
    <x v="12"/>
    <x v="2123"/>
    <x v="0"/>
    <n v="1402.01"/>
    <n v="8"/>
    <x v="5"/>
    <n v="11216.08"/>
    <n v="10094.469999999999"/>
    <n v="1121.6100000000006"/>
    <x v="0"/>
    <x v="2149"/>
    <x v="0"/>
    <s v="May"/>
  </r>
  <r>
    <s v="MEN-20241008-72802"/>
    <x v="5"/>
    <x v="2085"/>
    <x v="1924"/>
    <x v="25"/>
    <x v="6"/>
    <x v="2124"/>
    <x v="20"/>
    <n v="292.36"/>
    <n v="12"/>
    <x v="3"/>
    <n v="3508.32"/>
    <n v="3508.32"/>
    <n v="0"/>
    <x v="4"/>
    <x v="2150"/>
    <x v="0"/>
    <s v="Oct"/>
  </r>
  <r>
    <s v="HAR-20240815-66574"/>
    <x v="2"/>
    <x v="2086"/>
    <x v="1515"/>
    <x v="55"/>
    <x v="12"/>
    <x v="2125"/>
    <x v="11"/>
    <n v="314.01"/>
    <n v="6"/>
    <x v="5"/>
    <n v="1884.06"/>
    <n v="1695.65"/>
    <n v="188.40999999999985"/>
    <x v="4"/>
    <x v="2151"/>
    <x v="0"/>
    <s v="Aug"/>
  </r>
  <r>
    <s v="THE-20250214-22697"/>
    <x v="9"/>
    <x v="2087"/>
    <x v="1925"/>
    <x v="27"/>
    <x v="10"/>
    <x v="2126"/>
    <x v="20"/>
    <n v="2210.5"/>
    <n v="5"/>
    <x v="9"/>
    <n v="11052.5"/>
    <n v="10831.45"/>
    <n v="221.04999999999927"/>
    <x v="4"/>
    <x v="2152"/>
    <x v="1"/>
    <s v="Feb"/>
  </r>
  <r>
    <s v="HAR-20250414-72138"/>
    <x v="2"/>
    <x v="2088"/>
    <x v="1926"/>
    <x v="0"/>
    <x v="18"/>
    <x v="2127"/>
    <x v="13"/>
    <n v="206.06"/>
    <n v="12"/>
    <x v="13"/>
    <n v="2472.7199999999998"/>
    <n v="2151.27"/>
    <n v="321.44999999999982"/>
    <x v="2"/>
    <x v="2153"/>
    <x v="1"/>
    <s v="Apr"/>
  </r>
  <r>
    <s v="COS-20240917-85755"/>
    <x v="8"/>
    <x v="2089"/>
    <x v="1927"/>
    <x v="17"/>
    <x v="13"/>
    <x v="2128"/>
    <x v="17"/>
    <n v="97.45"/>
    <n v="20"/>
    <x v="13"/>
    <n v="1949"/>
    <n v="1695.63"/>
    <n v="253.36999999999989"/>
    <x v="1"/>
    <x v="2154"/>
    <x v="0"/>
    <s v="Sep"/>
  </r>
  <r>
    <s v="FLO-20240402-64477"/>
    <x v="7"/>
    <x v="2090"/>
    <x v="1928"/>
    <x v="5"/>
    <x v="16"/>
    <x v="2129"/>
    <x v="17"/>
    <n v="312.75"/>
    <n v="6"/>
    <x v="5"/>
    <n v="1876.5"/>
    <n v="1688.85"/>
    <n v="187.65000000000009"/>
    <x v="2"/>
    <x v="2155"/>
    <x v="0"/>
    <s v="Apr"/>
  </r>
  <r>
    <s v="ACE-20250124-60210"/>
    <x v="4"/>
    <x v="2091"/>
    <x v="1929"/>
    <x v="49"/>
    <x v="3"/>
    <x v="2130"/>
    <x v="2"/>
    <n v="55.09"/>
    <n v="50"/>
    <x v="1"/>
    <n v="2754.5"/>
    <n v="2341.3200000000002"/>
    <n v="413.17999999999984"/>
    <x v="4"/>
    <x v="2156"/>
    <x v="1"/>
    <s v="Jan"/>
  </r>
  <r>
    <s v="ACE-20250403-88745"/>
    <x v="4"/>
    <x v="2092"/>
    <x v="1930"/>
    <x v="4"/>
    <x v="12"/>
    <x v="2131"/>
    <x v="21"/>
    <n v="273.22000000000003"/>
    <n v="15"/>
    <x v="5"/>
    <n v="4098.3"/>
    <n v="3688.47"/>
    <n v="409.83000000000038"/>
    <x v="1"/>
    <x v="2157"/>
    <x v="1"/>
    <s v="Apr"/>
  </r>
  <r>
    <s v="WAL-20250227-32658"/>
    <x v="10"/>
    <x v="2093"/>
    <x v="1931"/>
    <x v="18"/>
    <x v="5"/>
    <x v="2132"/>
    <x v="5"/>
    <n v="1248.56"/>
    <n v="1"/>
    <x v="3"/>
    <n v="1248.56"/>
    <n v="1248.56"/>
    <n v="0"/>
    <x v="1"/>
    <x v="2158"/>
    <x v="1"/>
    <s v="Feb"/>
  </r>
  <r>
    <s v="MEN-20240424-59431"/>
    <x v="5"/>
    <x v="2094"/>
    <x v="1932"/>
    <x v="53"/>
    <x v="2"/>
    <x v="2133"/>
    <x v="18"/>
    <n v="10.25"/>
    <n v="10"/>
    <x v="5"/>
    <n v="102.5"/>
    <n v="92.25"/>
    <n v="10.25"/>
    <x v="3"/>
    <x v="2159"/>
    <x v="0"/>
    <s v="Apr"/>
  </r>
  <r>
    <s v="ACE-20250521-70532"/>
    <x v="4"/>
    <x v="2095"/>
    <x v="1933"/>
    <x v="15"/>
    <x v="13"/>
    <x v="2134"/>
    <x v="8"/>
    <n v="990.24"/>
    <n v="8"/>
    <x v="3"/>
    <n v="7921.92"/>
    <n v="7921.92"/>
    <n v="0"/>
    <x v="2"/>
    <x v="2160"/>
    <x v="1"/>
    <s v="May"/>
  </r>
  <r>
    <s v="84-20241013-84838"/>
    <x v="6"/>
    <x v="2096"/>
    <x v="1934"/>
    <x v="50"/>
    <x v="16"/>
    <x v="2135"/>
    <x v="4"/>
    <n v="1213.6300000000001"/>
    <n v="5"/>
    <x v="3"/>
    <n v="6068.15"/>
    <n v="6068.15"/>
    <n v="0"/>
    <x v="4"/>
    <x v="2161"/>
    <x v="0"/>
    <s v="Oct"/>
  </r>
  <r>
    <s v="LOW-20250702-61185"/>
    <x v="1"/>
    <x v="8"/>
    <x v="8"/>
    <x v="8"/>
    <x v="13"/>
    <x v="2136"/>
    <x v="21"/>
    <n v="3728.05"/>
    <n v="40"/>
    <x v="5"/>
    <n v="149122"/>
    <n v="134209.79999999999"/>
    <n v="14912.200000000012"/>
    <x v="1"/>
    <x v="2162"/>
    <x v="1"/>
    <s v="Jul"/>
  </r>
  <r>
    <s v="COS-20240417-49837"/>
    <x v="8"/>
    <x v="2097"/>
    <x v="1935"/>
    <x v="36"/>
    <x v="0"/>
    <x v="2137"/>
    <x v="14"/>
    <n v="607.72"/>
    <n v="12"/>
    <x v="2"/>
    <n v="7292.64"/>
    <n v="5469.48"/>
    <n v="1823.1600000000008"/>
    <x v="1"/>
    <x v="2163"/>
    <x v="0"/>
    <s v="Apr"/>
  </r>
  <r>
    <s v="ACE-20240628-79139"/>
    <x v="4"/>
    <x v="2098"/>
    <x v="1346"/>
    <x v="23"/>
    <x v="6"/>
    <x v="2138"/>
    <x v="2"/>
    <n v="95.92"/>
    <n v="5"/>
    <x v="3"/>
    <n v="479.6"/>
    <n v="479.6"/>
    <n v="0"/>
    <x v="3"/>
    <x v="2164"/>
    <x v="0"/>
    <s v="Jun"/>
  </r>
  <r>
    <s v="WAL-20250528-20418"/>
    <x v="10"/>
    <x v="2099"/>
    <x v="1936"/>
    <x v="4"/>
    <x v="4"/>
    <x v="2139"/>
    <x v="8"/>
    <n v="820.2"/>
    <n v="5"/>
    <x v="3"/>
    <n v="4101"/>
    <n v="4101"/>
    <n v="0"/>
    <x v="0"/>
    <x v="2165"/>
    <x v="1"/>
    <s v="May"/>
  </r>
  <r>
    <s v="LOW-20250427-84655"/>
    <x v="1"/>
    <x v="2100"/>
    <x v="1937"/>
    <x v="15"/>
    <x v="4"/>
    <x v="2140"/>
    <x v="10"/>
    <n v="746.91"/>
    <n v="3"/>
    <x v="9"/>
    <n v="2240.73"/>
    <n v="2195.92"/>
    <n v="44.809999999999945"/>
    <x v="0"/>
    <x v="2166"/>
    <x v="1"/>
    <s v="Apr"/>
  </r>
  <r>
    <s v="THE-20250629-22569"/>
    <x v="9"/>
    <x v="2101"/>
    <x v="1938"/>
    <x v="25"/>
    <x v="5"/>
    <x v="2141"/>
    <x v="9"/>
    <n v="339.88"/>
    <n v="20"/>
    <x v="19"/>
    <n v="6797.6"/>
    <n v="4418.4399999999996"/>
    <n v="2379.1600000000008"/>
    <x v="4"/>
    <x v="2167"/>
    <x v="1"/>
    <s v="Jun"/>
  </r>
  <r>
    <s v="84-20240401-22811"/>
    <x v="6"/>
    <x v="2102"/>
    <x v="1939"/>
    <x v="2"/>
    <x v="16"/>
    <x v="2142"/>
    <x v="11"/>
    <n v="940.48"/>
    <n v="6"/>
    <x v="3"/>
    <n v="5642.88"/>
    <n v="5642.88"/>
    <n v="0"/>
    <x v="3"/>
    <x v="2168"/>
    <x v="0"/>
    <s v="Apr"/>
  </r>
  <r>
    <s v="84-20240905-61369"/>
    <x v="6"/>
    <x v="2103"/>
    <x v="1940"/>
    <x v="35"/>
    <x v="1"/>
    <x v="2143"/>
    <x v="8"/>
    <n v="1051.6300000000001"/>
    <n v="4"/>
    <x v="3"/>
    <n v="4206.5200000000004"/>
    <n v="4206.5200000000004"/>
    <n v="0"/>
    <x v="2"/>
    <x v="2169"/>
    <x v="0"/>
    <s v="Sep"/>
  </r>
  <r>
    <s v="84-20240410-24951"/>
    <x v="6"/>
    <x v="2104"/>
    <x v="1941"/>
    <x v="16"/>
    <x v="9"/>
    <x v="2144"/>
    <x v="8"/>
    <n v="634.47"/>
    <n v="2"/>
    <x v="3"/>
    <n v="1268.94"/>
    <n v="1268.94"/>
    <n v="0"/>
    <x v="0"/>
    <x v="2170"/>
    <x v="0"/>
    <s v="Apr"/>
  </r>
  <r>
    <s v="ACE-20241226-29251"/>
    <x v="4"/>
    <x v="2105"/>
    <x v="1942"/>
    <x v="1"/>
    <x v="16"/>
    <x v="2145"/>
    <x v="8"/>
    <n v="1164.1300000000001"/>
    <n v="25"/>
    <x v="1"/>
    <n v="29103.25"/>
    <n v="24737.759999999998"/>
    <n v="4365.4900000000016"/>
    <x v="7"/>
    <x v="2171"/>
    <x v="0"/>
    <s v="Dec"/>
  </r>
  <r>
    <s v="ACE-20240324-24578"/>
    <x v="4"/>
    <x v="2106"/>
    <x v="1943"/>
    <x v="49"/>
    <x v="13"/>
    <x v="2146"/>
    <x v="5"/>
    <n v="289.92"/>
    <n v="3"/>
    <x v="0"/>
    <n v="869.76"/>
    <n v="826.27"/>
    <n v="43.490000000000009"/>
    <x v="4"/>
    <x v="2172"/>
    <x v="0"/>
    <s v="Mar"/>
  </r>
  <r>
    <s v="LOW-20250418-14251"/>
    <x v="1"/>
    <x v="2107"/>
    <x v="1944"/>
    <x v="22"/>
    <x v="13"/>
    <x v="2147"/>
    <x v="4"/>
    <n v="446.29"/>
    <n v="25"/>
    <x v="5"/>
    <n v="11157.25"/>
    <n v="10041.52"/>
    <n v="1115.7299999999996"/>
    <x v="0"/>
    <x v="2173"/>
    <x v="1"/>
    <s v="Apr"/>
  </r>
  <r>
    <s v="WAL-20250618-85991"/>
    <x v="10"/>
    <x v="2108"/>
    <x v="1945"/>
    <x v="23"/>
    <x v="7"/>
    <x v="2148"/>
    <x v="11"/>
    <n v="554.47"/>
    <n v="1"/>
    <x v="9"/>
    <n v="554.47"/>
    <n v="543.38"/>
    <n v="11.090000000000032"/>
    <x v="1"/>
    <x v="2174"/>
    <x v="1"/>
    <s v="Jun"/>
  </r>
  <r>
    <s v="84-20240801-81140"/>
    <x v="6"/>
    <x v="2109"/>
    <x v="1946"/>
    <x v="25"/>
    <x v="20"/>
    <x v="2149"/>
    <x v="16"/>
    <n v="2001.43"/>
    <n v="25"/>
    <x v="5"/>
    <n v="50035.75"/>
    <n v="45032.18"/>
    <n v="5003.57"/>
    <x v="4"/>
    <x v="2175"/>
    <x v="0"/>
    <s v="Aug"/>
  </r>
  <r>
    <s v="DO-20250611-52817"/>
    <x v="0"/>
    <x v="2110"/>
    <x v="1947"/>
    <x v="54"/>
    <x v="15"/>
    <x v="2150"/>
    <x v="14"/>
    <n v="20.48"/>
    <n v="50"/>
    <x v="9"/>
    <n v="1024"/>
    <n v="1003.52"/>
    <n v="20.480000000000018"/>
    <x v="6"/>
    <x v="2176"/>
    <x v="1"/>
    <s v="Jun"/>
  </r>
  <r>
    <s v="WAL-20241229-98928"/>
    <x v="10"/>
    <x v="2111"/>
    <x v="1948"/>
    <x v="16"/>
    <x v="14"/>
    <x v="2151"/>
    <x v="12"/>
    <n v="127.73"/>
    <n v="3"/>
    <x v="5"/>
    <n v="383.19"/>
    <n v="344.87"/>
    <n v="38.319999999999993"/>
    <x v="0"/>
    <x v="2177"/>
    <x v="0"/>
    <s v="Dec"/>
  </r>
  <r>
    <s v="HAR-20241030-42906"/>
    <x v="2"/>
    <x v="2112"/>
    <x v="1949"/>
    <x v="7"/>
    <x v="9"/>
    <x v="2152"/>
    <x v="4"/>
    <n v="1956.08"/>
    <n v="5"/>
    <x v="5"/>
    <n v="9780.4"/>
    <n v="8802.36"/>
    <n v="978.03999999999905"/>
    <x v="5"/>
    <x v="2178"/>
    <x v="0"/>
    <s v="Oct"/>
  </r>
  <r>
    <s v="COS-20240307-93216"/>
    <x v="8"/>
    <x v="2113"/>
    <x v="1950"/>
    <x v="16"/>
    <x v="6"/>
    <x v="2153"/>
    <x v="4"/>
    <n v="307.05"/>
    <n v="1"/>
    <x v="5"/>
    <n v="307.05"/>
    <n v="276.35000000000002"/>
    <n v="30.699999999999989"/>
    <x v="2"/>
    <x v="2179"/>
    <x v="0"/>
    <s v="Mar"/>
  </r>
  <r>
    <s v="CON-20241222-67514"/>
    <x v="3"/>
    <x v="2114"/>
    <x v="1673"/>
    <x v="4"/>
    <x v="2"/>
    <x v="2154"/>
    <x v="17"/>
    <n v="375.78"/>
    <n v="60"/>
    <x v="1"/>
    <n v="22546.799999999999"/>
    <n v="19164.78"/>
    <n v="3382.0200000000004"/>
    <x v="2"/>
    <x v="2180"/>
    <x v="0"/>
    <s v="Dec"/>
  </r>
  <r>
    <s v="COS-20250802-25763"/>
    <x v="8"/>
    <x v="2115"/>
    <x v="1951"/>
    <x v="17"/>
    <x v="17"/>
    <x v="2155"/>
    <x v="6"/>
    <n v="680.19"/>
    <n v="20"/>
    <x v="1"/>
    <n v="13603.8"/>
    <n v="11563.23"/>
    <n v="2040.5699999999997"/>
    <x v="0"/>
    <x v="2181"/>
    <x v="1"/>
    <s v="Aug"/>
  </r>
  <r>
    <s v="84-20240804-53503"/>
    <x v="6"/>
    <x v="2116"/>
    <x v="1952"/>
    <x v="54"/>
    <x v="8"/>
    <x v="2156"/>
    <x v="14"/>
    <n v="395.09"/>
    <n v="8"/>
    <x v="3"/>
    <n v="3160.72"/>
    <n v="3160.72"/>
    <n v="0"/>
    <x v="0"/>
    <x v="2182"/>
    <x v="0"/>
    <s v="Aug"/>
  </r>
  <r>
    <s v="ACE-20240703-19957"/>
    <x v="4"/>
    <x v="2117"/>
    <x v="1953"/>
    <x v="5"/>
    <x v="17"/>
    <x v="2157"/>
    <x v="7"/>
    <n v="493.89"/>
    <n v="5"/>
    <x v="3"/>
    <n v="2469.4499999999998"/>
    <n v="2469.4499999999998"/>
    <n v="0"/>
    <x v="0"/>
    <x v="2183"/>
    <x v="0"/>
    <s v="Jul"/>
  </r>
  <r>
    <s v="MEN-20240415-41082"/>
    <x v="5"/>
    <x v="2118"/>
    <x v="1954"/>
    <x v="44"/>
    <x v="12"/>
    <x v="2158"/>
    <x v="1"/>
    <n v="13.85"/>
    <n v="30"/>
    <x v="5"/>
    <n v="415.5"/>
    <n v="373.95"/>
    <n v="41.550000000000011"/>
    <x v="4"/>
    <x v="2184"/>
    <x v="0"/>
    <s v="Apr"/>
  </r>
  <r>
    <s v="CON-20250508-99118"/>
    <x v="3"/>
    <x v="2119"/>
    <x v="1955"/>
    <x v="27"/>
    <x v="7"/>
    <x v="2159"/>
    <x v="12"/>
    <n v="602.91999999999996"/>
    <n v="8"/>
    <x v="8"/>
    <n v="4823.3599999999997"/>
    <n v="4485.72"/>
    <n v="337.63999999999942"/>
    <x v="2"/>
    <x v="2185"/>
    <x v="1"/>
    <s v="May"/>
  </r>
  <r>
    <s v="LOW-20240828-68430"/>
    <x v="1"/>
    <x v="2120"/>
    <x v="1956"/>
    <x v="14"/>
    <x v="11"/>
    <x v="2160"/>
    <x v="17"/>
    <n v="1770.37"/>
    <n v="4"/>
    <x v="0"/>
    <n v="7081.48"/>
    <n v="6727.41"/>
    <n v="354.06999999999971"/>
    <x v="2"/>
    <x v="2186"/>
    <x v="0"/>
    <s v="Aug"/>
  </r>
  <r>
    <s v="CON-20240528-21032"/>
    <x v="3"/>
    <x v="2121"/>
    <x v="1957"/>
    <x v="27"/>
    <x v="8"/>
    <x v="2161"/>
    <x v="14"/>
    <n v="5.05"/>
    <n v="266"/>
    <x v="11"/>
    <n v="1343.3"/>
    <n v="967.18"/>
    <n v="376.12"/>
    <x v="2"/>
    <x v="2187"/>
    <x v="0"/>
    <s v="May"/>
  </r>
  <r>
    <s v="84-20241207-80254"/>
    <x v="6"/>
    <x v="2122"/>
    <x v="1958"/>
    <x v="3"/>
    <x v="10"/>
    <x v="2162"/>
    <x v="1"/>
    <n v="420.43"/>
    <n v="1"/>
    <x v="5"/>
    <n v="420.43"/>
    <n v="378.39"/>
    <n v="42.04000000000002"/>
    <x v="1"/>
    <x v="2188"/>
    <x v="0"/>
    <s v="Dec"/>
  </r>
  <r>
    <s v="84-20240730-50525"/>
    <x v="11"/>
    <x v="2123"/>
    <x v="1959"/>
    <x v="32"/>
    <x v="4"/>
    <x v="2163"/>
    <x v="3"/>
    <n v="339.43"/>
    <n v="30"/>
    <x v="5"/>
    <n v="10182.9"/>
    <n v="9164.61"/>
    <n v="1018.2899999999991"/>
    <x v="3"/>
    <x v="2189"/>
    <x v="0"/>
    <s v="Jul"/>
  </r>
  <r>
    <s v="ACE-20240425-28338"/>
    <x v="4"/>
    <x v="2124"/>
    <x v="1960"/>
    <x v="39"/>
    <x v="11"/>
    <x v="2164"/>
    <x v="12"/>
    <n v="221.95"/>
    <n v="4"/>
    <x v="3"/>
    <n v="887.8"/>
    <n v="887.8"/>
    <n v="0"/>
    <x v="4"/>
    <x v="2190"/>
    <x v="0"/>
    <s v="Apr"/>
  </r>
  <r>
    <s v="LOW-20250326-89364"/>
    <x v="11"/>
    <x v="2125"/>
    <x v="1961"/>
    <x v="43"/>
    <x v="3"/>
    <x v="2165"/>
    <x v="1"/>
    <n v="437.4"/>
    <n v="4"/>
    <x v="3"/>
    <n v="1749.6"/>
    <n v="1749.6"/>
    <n v="0"/>
    <x v="3"/>
    <x v="2191"/>
    <x v="1"/>
    <s v="Mar"/>
  </r>
  <r>
    <s v="DO-20250324-47394"/>
    <x v="0"/>
    <x v="2126"/>
    <x v="1962"/>
    <x v="37"/>
    <x v="13"/>
    <x v="2166"/>
    <x v="5"/>
    <n v="171.67"/>
    <n v="5"/>
    <x v="5"/>
    <n v="858.35"/>
    <n v="772.51"/>
    <n v="85.840000000000032"/>
    <x v="2"/>
    <x v="2192"/>
    <x v="1"/>
    <s v="Mar"/>
  </r>
  <r>
    <s v="WAL-20240420-90848"/>
    <x v="10"/>
    <x v="2127"/>
    <x v="1963"/>
    <x v="22"/>
    <x v="13"/>
    <x v="2167"/>
    <x v="17"/>
    <n v="323.76"/>
    <n v="5"/>
    <x v="3"/>
    <n v="1618.8"/>
    <n v="1618.8"/>
    <n v="0"/>
    <x v="2"/>
    <x v="2193"/>
    <x v="0"/>
    <s v="Apr"/>
  </r>
  <r>
    <s v="84-20250730-28630"/>
    <x v="6"/>
    <x v="2128"/>
    <x v="1964"/>
    <x v="0"/>
    <x v="2"/>
    <x v="2168"/>
    <x v="15"/>
    <n v="654.30999999999995"/>
    <n v="40"/>
    <x v="6"/>
    <n v="26172.400000000001"/>
    <n v="20937.919999999998"/>
    <n v="5234.4800000000032"/>
    <x v="3"/>
    <x v="2194"/>
    <x v="1"/>
    <s v="Jul"/>
  </r>
  <r>
    <s v="COS-20240302-98815"/>
    <x v="8"/>
    <x v="2129"/>
    <x v="1965"/>
    <x v="35"/>
    <x v="8"/>
    <x v="2169"/>
    <x v="5"/>
    <n v="1591.91"/>
    <n v="15"/>
    <x v="0"/>
    <n v="23878.65"/>
    <n v="22684.720000000001"/>
    <n v="1193.9300000000003"/>
    <x v="6"/>
    <x v="2195"/>
    <x v="0"/>
    <s v="Mar"/>
  </r>
  <r>
    <s v="COS-20250128-11119"/>
    <x v="8"/>
    <x v="2130"/>
    <x v="1966"/>
    <x v="9"/>
    <x v="13"/>
    <x v="2170"/>
    <x v="1"/>
    <n v="0.86"/>
    <n v="52"/>
    <x v="3"/>
    <n v="44.72"/>
    <n v="44.72"/>
    <n v="0"/>
    <x v="6"/>
    <x v="2196"/>
    <x v="1"/>
    <s v="Jan"/>
  </r>
  <r>
    <s v="THE-20250215-74814"/>
    <x v="9"/>
    <x v="2131"/>
    <x v="1967"/>
    <x v="26"/>
    <x v="19"/>
    <x v="2171"/>
    <x v="3"/>
    <n v="839.39"/>
    <n v="30"/>
    <x v="3"/>
    <n v="25181.7"/>
    <n v="25181.7"/>
    <n v="0"/>
    <x v="1"/>
    <x v="2197"/>
    <x v="1"/>
    <s v="Feb"/>
  </r>
  <r>
    <s v="FLO-20250430-99452"/>
    <x v="7"/>
    <x v="2132"/>
    <x v="1968"/>
    <x v="53"/>
    <x v="11"/>
    <x v="2172"/>
    <x v="16"/>
    <n v="203.37"/>
    <n v="5"/>
    <x v="3"/>
    <n v="1016.85"/>
    <n v="1016.85"/>
    <n v="0"/>
    <x v="2"/>
    <x v="2198"/>
    <x v="1"/>
    <s v="Apr"/>
  </r>
  <r>
    <s v="COS-20240704-30466"/>
    <x v="8"/>
    <x v="8"/>
    <x v="8"/>
    <x v="8"/>
    <x v="16"/>
    <x v="2173"/>
    <x v="17"/>
    <n v="564.08000000000004"/>
    <n v="40"/>
    <x v="6"/>
    <n v="22563.200000000001"/>
    <n v="18050.560000000001"/>
    <n v="4512.6399999999994"/>
    <x v="3"/>
    <x v="2199"/>
    <x v="0"/>
    <s v="Jul"/>
  </r>
  <r>
    <s v="84-20240905-54732"/>
    <x v="6"/>
    <x v="2133"/>
    <x v="1969"/>
    <x v="20"/>
    <x v="12"/>
    <x v="2174"/>
    <x v="7"/>
    <n v="39.86"/>
    <n v="25"/>
    <x v="1"/>
    <n v="996.5"/>
    <n v="847.02"/>
    <n v="149.48000000000002"/>
    <x v="1"/>
    <x v="2200"/>
    <x v="0"/>
    <s v="Sep"/>
  </r>
  <r>
    <s v="CON-20240824-36469"/>
    <x v="3"/>
    <x v="2134"/>
    <x v="1970"/>
    <x v="52"/>
    <x v="11"/>
    <x v="2175"/>
    <x v="11"/>
    <n v="232.12"/>
    <n v="50"/>
    <x v="1"/>
    <n v="11606"/>
    <n v="9865.1"/>
    <n v="1740.8999999999996"/>
    <x v="7"/>
    <x v="2201"/>
    <x v="0"/>
    <s v="Aug"/>
  </r>
  <r>
    <s v="ACE-20250806-86951"/>
    <x v="4"/>
    <x v="2135"/>
    <x v="1971"/>
    <x v="59"/>
    <x v="19"/>
    <x v="2176"/>
    <x v="14"/>
    <n v="79.92"/>
    <n v="8"/>
    <x v="3"/>
    <n v="639.36"/>
    <n v="639.36"/>
    <n v="0"/>
    <x v="1"/>
    <x v="2202"/>
    <x v="1"/>
    <s v="Aug"/>
  </r>
  <r>
    <s v="HAR-20250714-57098"/>
    <x v="2"/>
    <x v="2136"/>
    <x v="1972"/>
    <x v="41"/>
    <x v="2"/>
    <x v="2177"/>
    <x v="2"/>
    <n v="359.88"/>
    <n v="1"/>
    <x v="3"/>
    <n v="359.88"/>
    <n v="359.88"/>
    <n v="0"/>
    <x v="5"/>
    <x v="2203"/>
    <x v="1"/>
    <s v="Jul"/>
  </r>
  <r>
    <s v="DO-20240630-78705"/>
    <x v="0"/>
    <x v="2137"/>
    <x v="1973"/>
    <x v="3"/>
    <x v="0"/>
    <x v="2178"/>
    <x v="11"/>
    <n v="666.07"/>
    <n v="50"/>
    <x v="17"/>
    <n v="33303.5"/>
    <n v="23312.45"/>
    <n v="9991.0499999999993"/>
    <x v="7"/>
    <x v="2204"/>
    <x v="0"/>
    <s v="Jun"/>
  </r>
  <r>
    <s v="HAR-20240528-77146"/>
    <x v="2"/>
    <x v="2138"/>
    <x v="1974"/>
    <x v="0"/>
    <x v="1"/>
    <x v="2179"/>
    <x v="9"/>
    <n v="1069.31"/>
    <n v="10"/>
    <x v="5"/>
    <n v="10693.1"/>
    <n v="9623.7900000000009"/>
    <n v="1069.3099999999995"/>
    <x v="2"/>
    <x v="2205"/>
    <x v="0"/>
    <s v="May"/>
  </r>
  <r>
    <s v="84-20240905-96462"/>
    <x v="6"/>
    <x v="2139"/>
    <x v="1975"/>
    <x v="55"/>
    <x v="1"/>
    <x v="2180"/>
    <x v="17"/>
    <n v="129.32"/>
    <n v="3"/>
    <x v="3"/>
    <n v="387.96"/>
    <n v="387.96"/>
    <n v="0"/>
    <x v="0"/>
    <x v="2206"/>
    <x v="0"/>
    <s v="Sep"/>
  </r>
  <r>
    <s v="MEN-20240809-58137"/>
    <x v="5"/>
    <x v="2140"/>
    <x v="1976"/>
    <x v="47"/>
    <x v="6"/>
    <x v="2181"/>
    <x v="4"/>
    <n v="465.15"/>
    <n v="40"/>
    <x v="1"/>
    <n v="18606"/>
    <n v="15815.1"/>
    <n v="2790.8999999999996"/>
    <x v="4"/>
    <x v="2207"/>
    <x v="0"/>
    <s v="Aug"/>
  </r>
  <r>
    <s v="ACE-20240519-20620"/>
    <x v="4"/>
    <x v="2141"/>
    <x v="1977"/>
    <x v="13"/>
    <x v="2"/>
    <x v="2182"/>
    <x v="0"/>
    <n v="258.33999999999997"/>
    <n v="1"/>
    <x v="7"/>
    <n v="258.33999999999997"/>
    <n v="250.59"/>
    <n v="7.7499999999999716"/>
    <x v="1"/>
    <x v="2208"/>
    <x v="0"/>
    <s v="May"/>
  </r>
  <r>
    <s v="CON-20250215-30126"/>
    <x v="3"/>
    <x v="2142"/>
    <x v="1978"/>
    <x v="0"/>
    <x v="10"/>
    <x v="2183"/>
    <x v="9"/>
    <n v="1166.33"/>
    <n v="40"/>
    <x v="1"/>
    <n v="46653.2"/>
    <n v="39655.22"/>
    <n v="6997.9799999999959"/>
    <x v="4"/>
    <x v="2209"/>
    <x v="1"/>
    <s v="Feb"/>
  </r>
  <r>
    <s v="COS-20240322-27141"/>
    <x v="8"/>
    <x v="2143"/>
    <x v="1979"/>
    <x v="50"/>
    <x v="5"/>
    <x v="2184"/>
    <x v="1"/>
    <n v="1.68"/>
    <n v="100"/>
    <x v="2"/>
    <n v="168"/>
    <n v="126"/>
    <n v="42"/>
    <x v="3"/>
    <x v="2210"/>
    <x v="0"/>
    <s v="Mar"/>
  </r>
  <r>
    <s v="FLO-20241222-27165"/>
    <x v="7"/>
    <x v="2144"/>
    <x v="1980"/>
    <x v="37"/>
    <x v="5"/>
    <x v="2185"/>
    <x v="19"/>
    <n v="689.68"/>
    <n v="40"/>
    <x v="5"/>
    <n v="27587.200000000001"/>
    <n v="24828.48"/>
    <n v="2758.7200000000012"/>
    <x v="6"/>
    <x v="2211"/>
    <x v="0"/>
    <s v="Dec"/>
  </r>
  <r>
    <s v="CON-20240704-94476"/>
    <x v="3"/>
    <x v="2145"/>
    <x v="979"/>
    <x v="16"/>
    <x v="5"/>
    <x v="2186"/>
    <x v="1"/>
    <n v="1061.8800000000001"/>
    <n v="8"/>
    <x v="3"/>
    <n v="8495.0400000000009"/>
    <n v="8495.0400000000009"/>
    <n v="0"/>
    <x v="3"/>
    <x v="2212"/>
    <x v="0"/>
    <s v="Jul"/>
  </r>
  <r>
    <s v="COS-20250111-14623"/>
    <x v="8"/>
    <x v="2146"/>
    <x v="1981"/>
    <x v="14"/>
    <x v="2"/>
    <x v="2187"/>
    <x v="18"/>
    <n v="248.27"/>
    <n v="40"/>
    <x v="4"/>
    <n v="9930.7999999999993"/>
    <n v="8143.26"/>
    <n v="1787.5399999999991"/>
    <x v="1"/>
    <x v="2213"/>
    <x v="1"/>
    <s v="Jan"/>
  </r>
  <r>
    <s v="DO-20250802-77107"/>
    <x v="0"/>
    <x v="2147"/>
    <x v="1982"/>
    <x v="24"/>
    <x v="15"/>
    <x v="2188"/>
    <x v="3"/>
    <n v="1256.19"/>
    <n v="1"/>
    <x v="3"/>
    <n v="1256.19"/>
    <n v="1256.19"/>
    <n v="0"/>
    <x v="6"/>
    <x v="2214"/>
    <x v="1"/>
    <s v="Aug"/>
  </r>
  <r>
    <s v="ACE-20241114-64863"/>
    <x v="4"/>
    <x v="2148"/>
    <x v="1983"/>
    <x v="42"/>
    <x v="10"/>
    <x v="2189"/>
    <x v="7"/>
    <n v="4.92"/>
    <n v="273"/>
    <x v="1"/>
    <n v="1343.16"/>
    <n v="1141.69"/>
    <n v="201.47000000000003"/>
    <x v="6"/>
    <x v="2215"/>
    <x v="0"/>
    <s v="Nov"/>
  </r>
  <r>
    <s v="HAR-20250524-85171"/>
    <x v="2"/>
    <x v="2149"/>
    <x v="1984"/>
    <x v="33"/>
    <x v="20"/>
    <x v="2190"/>
    <x v="15"/>
    <n v="2102.94"/>
    <n v="15"/>
    <x v="1"/>
    <n v="31544.1"/>
    <n v="26812.48"/>
    <n v="4731.619999999999"/>
    <x v="6"/>
    <x v="2216"/>
    <x v="1"/>
    <s v="May"/>
  </r>
  <r>
    <s v="COS-20240813-98394"/>
    <x v="8"/>
    <x v="2150"/>
    <x v="1985"/>
    <x v="46"/>
    <x v="18"/>
    <x v="2191"/>
    <x v="20"/>
    <n v="4391.32"/>
    <n v="4"/>
    <x v="0"/>
    <n v="17565.28"/>
    <n v="16687.02"/>
    <n v="878.2599999999984"/>
    <x v="0"/>
    <x v="2217"/>
    <x v="0"/>
    <s v="Aug"/>
  </r>
  <r>
    <s v="DO-20250513-25763"/>
    <x v="0"/>
    <x v="2151"/>
    <x v="1986"/>
    <x v="50"/>
    <x v="19"/>
    <x v="2192"/>
    <x v="2"/>
    <n v="143.37"/>
    <n v="3"/>
    <x v="3"/>
    <n v="430.11"/>
    <n v="430.11"/>
    <n v="0"/>
    <x v="0"/>
    <x v="2218"/>
    <x v="1"/>
    <s v="May"/>
  </r>
  <r>
    <s v="ACE-20240315-75136"/>
    <x v="4"/>
    <x v="2152"/>
    <x v="1987"/>
    <x v="38"/>
    <x v="7"/>
    <x v="2193"/>
    <x v="8"/>
    <n v="5.72"/>
    <n v="181"/>
    <x v="1"/>
    <n v="1035.32"/>
    <n v="880.02"/>
    <n v="155.29999999999995"/>
    <x v="5"/>
    <x v="2219"/>
    <x v="0"/>
    <s v="Mar"/>
  </r>
  <r>
    <s v="WAL-20250305-62813"/>
    <x v="10"/>
    <x v="2153"/>
    <x v="1988"/>
    <x v="17"/>
    <x v="13"/>
    <x v="2194"/>
    <x v="13"/>
    <n v="605.51"/>
    <n v="2"/>
    <x v="3"/>
    <n v="1211.02"/>
    <n v="1211.02"/>
    <n v="0"/>
    <x v="1"/>
    <x v="2220"/>
    <x v="1"/>
    <s v="Mar"/>
  </r>
  <r>
    <s v="DO-20240310-34928"/>
    <x v="0"/>
    <x v="2154"/>
    <x v="1989"/>
    <x v="41"/>
    <x v="8"/>
    <x v="2195"/>
    <x v="12"/>
    <n v="382.31"/>
    <n v="60"/>
    <x v="3"/>
    <n v="22938.6"/>
    <n v="22938.6"/>
    <n v="0"/>
    <x v="6"/>
    <x v="2221"/>
    <x v="0"/>
    <s v="Mar"/>
  </r>
  <r>
    <s v="DO-20241102-60989"/>
    <x v="0"/>
    <x v="2155"/>
    <x v="1990"/>
    <x v="6"/>
    <x v="3"/>
    <x v="2196"/>
    <x v="17"/>
    <n v="140.24"/>
    <n v="5"/>
    <x v="3"/>
    <n v="701.2"/>
    <n v="701.2"/>
    <n v="0"/>
    <x v="5"/>
    <x v="2222"/>
    <x v="0"/>
    <s v="Nov"/>
  </r>
  <r>
    <s v="MEN-20241021-77918"/>
    <x v="5"/>
    <x v="2156"/>
    <x v="1056"/>
    <x v="37"/>
    <x v="0"/>
    <x v="2197"/>
    <x v="15"/>
    <n v="2518.48"/>
    <n v="60"/>
    <x v="6"/>
    <n v="151108.79999999999"/>
    <n v="120887.03999999999"/>
    <n v="30221.759999999995"/>
    <x v="0"/>
    <x v="2223"/>
    <x v="0"/>
    <s v="Oct"/>
  </r>
  <r>
    <s v="ACE-20250105-54271"/>
    <x v="4"/>
    <x v="2157"/>
    <x v="1991"/>
    <x v="0"/>
    <x v="11"/>
    <x v="2198"/>
    <x v="19"/>
    <n v="311.02"/>
    <n v="10"/>
    <x v="3"/>
    <n v="3110.2"/>
    <n v="3110.2"/>
    <n v="0"/>
    <x v="3"/>
    <x v="2224"/>
    <x v="1"/>
    <s v="Jan"/>
  </r>
  <r>
    <s v="LOW-20241124-11699"/>
    <x v="1"/>
    <x v="2158"/>
    <x v="1992"/>
    <x v="19"/>
    <x v="1"/>
    <x v="2199"/>
    <x v="2"/>
    <n v="129.31"/>
    <n v="2"/>
    <x v="3"/>
    <n v="258.62"/>
    <n v="258.62"/>
    <n v="0"/>
    <x v="7"/>
    <x v="2225"/>
    <x v="0"/>
    <s v="Nov"/>
  </r>
  <r>
    <s v="FLO-20240813-47897"/>
    <x v="7"/>
    <x v="2159"/>
    <x v="1993"/>
    <x v="26"/>
    <x v="12"/>
    <x v="2200"/>
    <x v="14"/>
    <n v="159.66"/>
    <n v="6"/>
    <x v="0"/>
    <n v="957.96"/>
    <n v="910.06"/>
    <n v="47.900000000000091"/>
    <x v="4"/>
    <x v="2226"/>
    <x v="0"/>
    <s v="Aug"/>
  </r>
  <r>
    <s v="MEN-20240710-92996"/>
    <x v="5"/>
    <x v="2160"/>
    <x v="1994"/>
    <x v="12"/>
    <x v="11"/>
    <x v="2201"/>
    <x v="5"/>
    <n v="287.41000000000003"/>
    <n v="2"/>
    <x v="3"/>
    <n v="574.82000000000005"/>
    <n v="574.82000000000005"/>
    <n v="0"/>
    <x v="3"/>
    <x v="2227"/>
    <x v="0"/>
    <s v="Jul"/>
  </r>
  <r>
    <s v="LOW-20250222-61825"/>
    <x v="1"/>
    <x v="2161"/>
    <x v="1995"/>
    <x v="56"/>
    <x v="12"/>
    <x v="2202"/>
    <x v="8"/>
    <n v="168.06"/>
    <n v="5"/>
    <x v="3"/>
    <n v="840.3"/>
    <n v="840.3"/>
    <n v="0"/>
    <x v="2"/>
    <x v="2228"/>
    <x v="1"/>
    <s v="Feb"/>
  </r>
  <r>
    <s v="HAR-20241014-46341"/>
    <x v="2"/>
    <x v="2162"/>
    <x v="1996"/>
    <x v="0"/>
    <x v="13"/>
    <x v="2203"/>
    <x v="8"/>
    <n v="8.86"/>
    <n v="2"/>
    <x v="3"/>
    <n v="17.72"/>
    <n v="17.72"/>
    <n v="0"/>
    <x v="3"/>
    <x v="2229"/>
    <x v="0"/>
    <s v="Oct"/>
  </r>
  <r>
    <s v="DO-20250209-19807"/>
    <x v="0"/>
    <x v="2163"/>
    <x v="1997"/>
    <x v="31"/>
    <x v="5"/>
    <x v="2204"/>
    <x v="4"/>
    <n v="309.13"/>
    <n v="5"/>
    <x v="3"/>
    <n v="1545.65"/>
    <n v="1545.65"/>
    <n v="0"/>
    <x v="6"/>
    <x v="2230"/>
    <x v="1"/>
    <s v="Feb"/>
  </r>
  <r>
    <s v="HAR-20240511-49857"/>
    <x v="2"/>
    <x v="2164"/>
    <x v="1998"/>
    <x v="47"/>
    <x v="14"/>
    <x v="2205"/>
    <x v="13"/>
    <n v="307.39"/>
    <n v="40"/>
    <x v="3"/>
    <n v="12295.6"/>
    <n v="12295.6"/>
    <n v="0"/>
    <x v="1"/>
    <x v="2231"/>
    <x v="0"/>
    <s v="May"/>
  </r>
  <r>
    <s v="FLO-20241018-29325"/>
    <x v="11"/>
    <x v="2165"/>
    <x v="1999"/>
    <x v="21"/>
    <x v="12"/>
    <x v="2206"/>
    <x v="19"/>
    <n v="300.33999999999997"/>
    <n v="6"/>
    <x v="5"/>
    <n v="1802.04"/>
    <n v="1621.84"/>
    <n v="180.20000000000005"/>
    <x v="3"/>
    <x v="2232"/>
    <x v="0"/>
    <s v="Oct"/>
  </r>
  <r>
    <s v="DO-20250124-29038"/>
    <x v="0"/>
    <x v="2166"/>
    <x v="2000"/>
    <x v="7"/>
    <x v="0"/>
    <x v="2207"/>
    <x v="21"/>
    <n v="84.75"/>
    <n v="2"/>
    <x v="3"/>
    <n v="169.5"/>
    <n v="169.5"/>
    <n v="0"/>
    <x v="3"/>
    <x v="2233"/>
    <x v="1"/>
    <s v="Jan"/>
  </r>
  <r>
    <s v="DO-20240602-39675"/>
    <x v="0"/>
    <x v="2167"/>
    <x v="2001"/>
    <x v="15"/>
    <x v="16"/>
    <x v="2208"/>
    <x v="3"/>
    <n v="725.27"/>
    <n v="15"/>
    <x v="1"/>
    <n v="10879.05"/>
    <n v="9247.19"/>
    <n v="1631.8599999999988"/>
    <x v="5"/>
    <x v="2234"/>
    <x v="0"/>
    <s v="Jun"/>
  </r>
  <r>
    <s v="FLO-20240811-93487"/>
    <x v="7"/>
    <x v="2168"/>
    <x v="2002"/>
    <x v="41"/>
    <x v="8"/>
    <x v="2209"/>
    <x v="8"/>
    <n v="1319.06"/>
    <n v="3"/>
    <x v="0"/>
    <n v="3957.18"/>
    <n v="3759.32"/>
    <n v="197.85999999999967"/>
    <x v="1"/>
    <x v="2235"/>
    <x v="0"/>
    <s v="Aug"/>
  </r>
  <r>
    <s v="HAR-20250311-87775"/>
    <x v="2"/>
    <x v="2169"/>
    <x v="2003"/>
    <x v="4"/>
    <x v="11"/>
    <x v="2210"/>
    <x v="20"/>
    <n v="341.34"/>
    <n v="10"/>
    <x v="5"/>
    <n v="3413.4"/>
    <n v="3072.06"/>
    <n v="341.34000000000015"/>
    <x v="2"/>
    <x v="2236"/>
    <x v="1"/>
    <s v="Mar"/>
  </r>
  <r>
    <s v="CON-20250216-70090"/>
    <x v="3"/>
    <x v="2170"/>
    <x v="2004"/>
    <x v="2"/>
    <x v="20"/>
    <x v="2211"/>
    <x v="13"/>
    <n v="130.21"/>
    <n v="1"/>
    <x v="3"/>
    <n v="130.21"/>
    <n v="130.21"/>
    <n v="0"/>
    <x v="1"/>
    <x v="2237"/>
    <x v="1"/>
    <s v="Feb"/>
  </r>
  <r>
    <s v="FLO-20240426-41854"/>
    <x v="7"/>
    <x v="2171"/>
    <x v="2005"/>
    <x v="23"/>
    <x v="3"/>
    <x v="2212"/>
    <x v="14"/>
    <n v="72.22"/>
    <n v="2"/>
    <x v="3"/>
    <n v="144.44"/>
    <n v="144.44"/>
    <n v="0"/>
    <x v="4"/>
    <x v="2238"/>
    <x v="0"/>
    <s v="Apr"/>
  </r>
  <r>
    <s v="ACE-20250424-77560"/>
    <x v="4"/>
    <x v="2172"/>
    <x v="2006"/>
    <x v="22"/>
    <x v="15"/>
    <x v="2213"/>
    <x v="20"/>
    <n v="359.46"/>
    <n v="75"/>
    <x v="3"/>
    <n v="26959.5"/>
    <n v="26959.5"/>
    <n v="0"/>
    <x v="3"/>
    <x v="2239"/>
    <x v="1"/>
    <s v="Apr"/>
  </r>
  <r>
    <s v="ACE-20250428-87019"/>
    <x v="4"/>
    <x v="2173"/>
    <x v="1010"/>
    <x v="51"/>
    <x v="13"/>
    <x v="2214"/>
    <x v="13"/>
    <n v="908.06"/>
    <n v="2"/>
    <x v="3"/>
    <n v="1816.12"/>
    <n v="1816.12"/>
    <n v="0"/>
    <x v="0"/>
    <x v="2240"/>
    <x v="1"/>
    <s v="Apr"/>
  </r>
  <r>
    <s v="ACE-20250704-79531"/>
    <x v="4"/>
    <x v="2174"/>
    <x v="698"/>
    <x v="20"/>
    <x v="6"/>
    <x v="2215"/>
    <x v="1"/>
    <n v="115.68"/>
    <n v="2"/>
    <x v="3"/>
    <n v="231.36"/>
    <n v="231.36"/>
    <n v="0"/>
    <x v="2"/>
    <x v="2241"/>
    <x v="1"/>
    <s v="Jul"/>
  </r>
  <r>
    <s v="84-20240702-63720"/>
    <x v="6"/>
    <x v="2175"/>
    <x v="976"/>
    <x v="48"/>
    <x v="15"/>
    <x v="2216"/>
    <x v="12"/>
    <n v="672.55"/>
    <n v="75"/>
    <x v="6"/>
    <n v="50441.25"/>
    <n v="40353"/>
    <n v="10088.25"/>
    <x v="0"/>
    <x v="2242"/>
    <x v="0"/>
    <s v="Jul"/>
  </r>
  <r>
    <s v="WAL-20241219-96213"/>
    <x v="10"/>
    <x v="2176"/>
    <x v="2007"/>
    <x v="40"/>
    <x v="20"/>
    <x v="2217"/>
    <x v="1"/>
    <n v="157.91999999999999"/>
    <n v="8"/>
    <x v="3"/>
    <n v="1263.3599999999999"/>
    <n v="1263.3599999999999"/>
    <n v="0"/>
    <x v="0"/>
    <x v="2243"/>
    <x v="0"/>
    <s v="Dec"/>
  </r>
  <r>
    <s v="WAL-20250329-85588"/>
    <x v="10"/>
    <x v="2177"/>
    <x v="2008"/>
    <x v="51"/>
    <x v="3"/>
    <x v="2218"/>
    <x v="7"/>
    <n v="1102.0999999999999"/>
    <n v="3"/>
    <x v="14"/>
    <n v="3306.3"/>
    <n v="3041.8"/>
    <n v="264.5"/>
    <x v="0"/>
    <x v="2244"/>
    <x v="1"/>
    <s v="Mar"/>
  </r>
  <r>
    <s v="HAR-20250110-81923"/>
    <x v="2"/>
    <x v="2178"/>
    <x v="2009"/>
    <x v="36"/>
    <x v="4"/>
    <x v="2219"/>
    <x v="0"/>
    <n v="577.97"/>
    <n v="3"/>
    <x v="3"/>
    <n v="1733.91"/>
    <n v="1733.91"/>
    <n v="0"/>
    <x v="0"/>
    <x v="2245"/>
    <x v="1"/>
    <s v="Jan"/>
  </r>
  <r>
    <s v="ACE-20241011-16523"/>
    <x v="4"/>
    <x v="2179"/>
    <x v="2010"/>
    <x v="51"/>
    <x v="2"/>
    <x v="2220"/>
    <x v="12"/>
    <n v="175.07"/>
    <n v="2"/>
    <x v="3"/>
    <n v="350.14"/>
    <n v="350.14"/>
    <n v="0"/>
    <x v="5"/>
    <x v="2246"/>
    <x v="0"/>
    <s v="Oct"/>
  </r>
  <r>
    <s v="DO-20241230-99544"/>
    <x v="0"/>
    <x v="2180"/>
    <x v="2011"/>
    <x v="33"/>
    <x v="5"/>
    <x v="2221"/>
    <x v="10"/>
    <n v="210.98"/>
    <n v="2"/>
    <x v="3"/>
    <n v="421.96"/>
    <n v="421.96"/>
    <n v="0"/>
    <x v="1"/>
    <x v="2247"/>
    <x v="0"/>
    <s v="Dec"/>
  </r>
  <r>
    <s v="ACE-20241019-56250"/>
    <x v="4"/>
    <x v="2181"/>
    <x v="2012"/>
    <x v="26"/>
    <x v="20"/>
    <x v="2222"/>
    <x v="20"/>
    <n v="257.08999999999997"/>
    <n v="10"/>
    <x v="0"/>
    <n v="2570.9"/>
    <n v="2442.36"/>
    <n v="128.53999999999996"/>
    <x v="0"/>
    <x v="2248"/>
    <x v="0"/>
    <s v="Oct"/>
  </r>
  <r>
    <s v="MEN-20250615-59761"/>
    <x v="5"/>
    <x v="2182"/>
    <x v="2013"/>
    <x v="0"/>
    <x v="15"/>
    <x v="2223"/>
    <x v="9"/>
    <n v="2274.3000000000002"/>
    <n v="30"/>
    <x v="1"/>
    <n v="68229"/>
    <n v="57994.65"/>
    <n v="10234.349999999999"/>
    <x v="6"/>
    <x v="2249"/>
    <x v="1"/>
    <s v="Jun"/>
  </r>
  <r>
    <s v="THE-20250219-74453"/>
    <x v="9"/>
    <x v="2183"/>
    <x v="2014"/>
    <x v="29"/>
    <x v="15"/>
    <x v="2224"/>
    <x v="18"/>
    <n v="514.98"/>
    <n v="6"/>
    <x v="0"/>
    <n v="3089.88"/>
    <n v="2935.39"/>
    <n v="154.49000000000024"/>
    <x v="5"/>
    <x v="2250"/>
    <x v="1"/>
    <s v="Feb"/>
  </r>
  <r>
    <s v="84-20240929-21741"/>
    <x v="6"/>
    <x v="2184"/>
    <x v="2015"/>
    <x v="11"/>
    <x v="12"/>
    <x v="2225"/>
    <x v="13"/>
    <n v="354.64"/>
    <n v="1"/>
    <x v="3"/>
    <n v="354.64"/>
    <n v="354.64"/>
    <n v="0"/>
    <x v="3"/>
    <x v="2251"/>
    <x v="0"/>
    <s v="Sep"/>
  </r>
  <r>
    <s v="FLO-20250330-41231"/>
    <x v="7"/>
    <x v="2185"/>
    <x v="1498"/>
    <x v="56"/>
    <x v="0"/>
    <x v="2226"/>
    <x v="20"/>
    <n v="86.59"/>
    <n v="40"/>
    <x v="6"/>
    <n v="3463.6"/>
    <n v="2770.88"/>
    <n v="692.7199999999998"/>
    <x v="4"/>
    <x v="2252"/>
    <x v="1"/>
    <s v="Mar"/>
  </r>
  <r>
    <s v="MEN-20250302-34590"/>
    <x v="5"/>
    <x v="2186"/>
    <x v="2016"/>
    <x v="44"/>
    <x v="1"/>
    <x v="2227"/>
    <x v="17"/>
    <n v="377.25"/>
    <n v="4"/>
    <x v="9"/>
    <n v="1509"/>
    <n v="1478.82"/>
    <n v="30.180000000000064"/>
    <x v="1"/>
    <x v="2253"/>
    <x v="1"/>
    <s v="Mar"/>
  </r>
  <r>
    <s v="FLO-20240709-32250"/>
    <x v="7"/>
    <x v="2187"/>
    <x v="1298"/>
    <x v="59"/>
    <x v="7"/>
    <x v="2228"/>
    <x v="21"/>
    <n v="597.04"/>
    <n v="30"/>
    <x v="1"/>
    <n v="17911.2"/>
    <n v="15224.52"/>
    <n v="2686.6800000000003"/>
    <x v="2"/>
    <x v="2254"/>
    <x v="0"/>
    <s v="Jul"/>
  </r>
  <r>
    <s v="ACE-20250321-48716"/>
    <x v="4"/>
    <x v="2188"/>
    <x v="1012"/>
    <x v="44"/>
    <x v="16"/>
    <x v="2229"/>
    <x v="7"/>
    <n v="301.58999999999997"/>
    <n v="75"/>
    <x v="1"/>
    <n v="22619.25"/>
    <n v="19226.36"/>
    <n v="3392.8899999999994"/>
    <x v="0"/>
    <x v="2255"/>
    <x v="1"/>
    <s v="Mar"/>
  </r>
  <r>
    <s v="COS-20250506-83135"/>
    <x v="8"/>
    <x v="2189"/>
    <x v="2017"/>
    <x v="33"/>
    <x v="2"/>
    <x v="2230"/>
    <x v="16"/>
    <n v="197.82"/>
    <n v="4"/>
    <x v="3"/>
    <n v="791.28"/>
    <n v="791.28"/>
    <n v="0"/>
    <x v="6"/>
    <x v="2256"/>
    <x v="1"/>
    <s v="May"/>
  </r>
  <r>
    <s v="THE-20240517-60102"/>
    <x v="9"/>
    <x v="8"/>
    <x v="8"/>
    <x v="8"/>
    <x v="15"/>
    <x v="2231"/>
    <x v="21"/>
    <n v="65.31"/>
    <n v="20"/>
    <x v="5"/>
    <n v="1306.2"/>
    <n v="1175.58"/>
    <n v="130.62000000000012"/>
    <x v="1"/>
    <x v="2257"/>
    <x v="0"/>
    <s v="May"/>
  </r>
  <r>
    <s v="ACE-20240318-25941"/>
    <x v="4"/>
    <x v="2190"/>
    <x v="2018"/>
    <x v="20"/>
    <x v="1"/>
    <x v="2232"/>
    <x v="20"/>
    <n v="123.6"/>
    <n v="12"/>
    <x v="3"/>
    <n v="1483.2"/>
    <n v="1483.2"/>
    <n v="0"/>
    <x v="3"/>
    <x v="2258"/>
    <x v="0"/>
    <s v="Mar"/>
  </r>
  <r>
    <s v="THE-20250327-30745"/>
    <x v="9"/>
    <x v="2191"/>
    <x v="2019"/>
    <x v="56"/>
    <x v="6"/>
    <x v="2233"/>
    <x v="2"/>
    <n v="340.01"/>
    <n v="40"/>
    <x v="5"/>
    <n v="13600.4"/>
    <n v="12240.36"/>
    <n v="1360.0399999999991"/>
    <x v="7"/>
    <x v="2259"/>
    <x v="1"/>
    <s v="Mar"/>
  </r>
  <r>
    <s v="THE-20250712-61076"/>
    <x v="9"/>
    <x v="2192"/>
    <x v="2020"/>
    <x v="4"/>
    <x v="9"/>
    <x v="2234"/>
    <x v="16"/>
    <n v="4124.8900000000003"/>
    <n v="4"/>
    <x v="3"/>
    <n v="16499.560000000001"/>
    <n v="16499.560000000001"/>
    <n v="0"/>
    <x v="3"/>
    <x v="2260"/>
    <x v="1"/>
    <s v="Jul"/>
  </r>
  <r>
    <s v="WAL-20250415-59078"/>
    <x v="10"/>
    <x v="2193"/>
    <x v="2021"/>
    <x v="31"/>
    <x v="4"/>
    <x v="2235"/>
    <x v="3"/>
    <n v="168.35"/>
    <n v="15"/>
    <x v="1"/>
    <n v="2525.25"/>
    <n v="2146.46"/>
    <n v="378.78999999999996"/>
    <x v="3"/>
    <x v="2261"/>
    <x v="1"/>
    <s v="Apr"/>
  </r>
  <r>
    <s v="COS-20250223-73715"/>
    <x v="8"/>
    <x v="2194"/>
    <x v="2022"/>
    <x v="46"/>
    <x v="17"/>
    <x v="2236"/>
    <x v="11"/>
    <n v="152.28"/>
    <n v="5"/>
    <x v="0"/>
    <n v="761.4"/>
    <n v="723.33"/>
    <n v="38.069999999999936"/>
    <x v="4"/>
    <x v="2262"/>
    <x v="1"/>
    <s v="Feb"/>
  </r>
  <r>
    <s v="ACE-20250615-68428"/>
    <x v="4"/>
    <x v="2195"/>
    <x v="2023"/>
    <x v="17"/>
    <x v="1"/>
    <x v="2237"/>
    <x v="0"/>
    <n v="748.43"/>
    <n v="1"/>
    <x v="7"/>
    <n v="748.43"/>
    <n v="725.98"/>
    <n v="22.449999999999932"/>
    <x v="6"/>
    <x v="2263"/>
    <x v="1"/>
    <s v="Jun"/>
  </r>
  <r>
    <s v="THE-20241023-58820"/>
    <x v="9"/>
    <x v="2196"/>
    <x v="2024"/>
    <x v="35"/>
    <x v="15"/>
    <x v="2238"/>
    <x v="2"/>
    <n v="219.99"/>
    <n v="2"/>
    <x v="3"/>
    <n v="439.98"/>
    <n v="439.98"/>
    <n v="0"/>
    <x v="0"/>
    <x v="2264"/>
    <x v="0"/>
    <s v="Oct"/>
  </r>
  <r>
    <s v="ACE-20240801-70528"/>
    <x v="4"/>
    <x v="2197"/>
    <x v="2025"/>
    <x v="4"/>
    <x v="5"/>
    <x v="2239"/>
    <x v="3"/>
    <n v="60.7"/>
    <n v="6"/>
    <x v="0"/>
    <n v="364.2"/>
    <n v="345.99"/>
    <n v="18.20999999999998"/>
    <x v="1"/>
    <x v="2265"/>
    <x v="0"/>
    <s v="Aug"/>
  </r>
  <r>
    <s v="COS-20250127-19374"/>
    <x v="8"/>
    <x v="2198"/>
    <x v="1279"/>
    <x v="38"/>
    <x v="7"/>
    <x v="2240"/>
    <x v="5"/>
    <n v="89.26"/>
    <n v="25"/>
    <x v="1"/>
    <n v="2231.5"/>
    <n v="1896.77"/>
    <n v="334.73"/>
    <x v="2"/>
    <x v="2266"/>
    <x v="1"/>
    <s v="Jan"/>
  </r>
  <r>
    <s v="THE-20250516-73126"/>
    <x v="9"/>
    <x v="2199"/>
    <x v="2026"/>
    <x v="59"/>
    <x v="17"/>
    <x v="2241"/>
    <x v="6"/>
    <n v="332.49"/>
    <n v="4"/>
    <x v="3"/>
    <n v="1329.96"/>
    <n v="1329.96"/>
    <n v="0"/>
    <x v="2"/>
    <x v="2267"/>
    <x v="1"/>
    <s v="May"/>
  </r>
  <r>
    <s v="MEN-20240926-25325"/>
    <x v="5"/>
    <x v="2200"/>
    <x v="2027"/>
    <x v="37"/>
    <x v="4"/>
    <x v="2242"/>
    <x v="3"/>
    <n v="1.57"/>
    <n v="44"/>
    <x v="1"/>
    <n v="69.08"/>
    <n v="58.72"/>
    <n v="10.36"/>
    <x v="6"/>
    <x v="2268"/>
    <x v="0"/>
    <s v="Sep"/>
  </r>
  <r>
    <s v="MEN-20250211-72221"/>
    <x v="5"/>
    <x v="2201"/>
    <x v="2028"/>
    <x v="38"/>
    <x v="0"/>
    <x v="2243"/>
    <x v="10"/>
    <n v="4.46"/>
    <n v="94"/>
    <x v="3"/>
    <n v="419.24"/>
    <n v="419.24"/>
    <n v="0"/>
    <x v="2"/>
    <x v="2269"/>
    <x v="1"/>
    <s v="Feb"/>
  </r>
  <r>
    <s v="COS-20250127-60224"/>
    <x v="8"/>
    <x v="2202"/>
    <x v="967"/>
    <x v="28"/>
    <x v="16"/>
    <x v="2244"/>
    <x v="8"/>
    <n v="335.34"/>
    <n v="3"/>
    <x v="5"/>
    <n v="1006.02"/>
    <n v="905.42"/>
    <n v="100.60000000000002"/>
    <x v="6"/>
    <x v="2270"/>
    <x v="1"/>
    <s v="Jan"/>
  </r>
  <r>
    <s v="ACE-20240701-25973"/>
    <x v="4"/>
    <x v="2203"/>
    <x v="1865"/>
    <x v="52"/>
    <x v="13"/>
    <x v="2245"/>
    <x v="21"/>
    <n v="3.09"/>
    <n v="51"/>
    <x v="1"/>
    <n v="157.59"/>
    <n v="133.94999999999999"/>
    <n v="23.640000000000015"/>
    <x v="6"/>
    <x v="2271"/>
    <x v="0"/>
    <s v="Jul"/>
  </r>
  <r>
    <s v="DO-20241215-51888"/>
    <x v="0"/>
    <x v="2204"/>
    <x v="2029"/>
    <x v="14"/>
    <x v="16"/>
    <x v="2246"/>
    <x v="8"/>
    <n v="113.9"/>
    <n v="4"/>
    <x v="3"/>
    <n v="455.6"/>
    <n v="455.6"/>
    <n v="0"/>
    <x v="1"/>
    <x v="2272"/>
    <x v="0"/>
    <s v="Dec"/>
  </r>
  <r>
    <s v="LOW-20241013-66388"/>
    <x v="1"/>
    <x v="8"/>
    <x v="8"/>
    <x v="8"/>
    <x v="15"/>
    <x v="2247"/>
    <x v="19"/>
    <n v="2.89"/>
    <n v="15"/>
    <x v="5"/>
    <n v="43.35"/>
    <n v="39.020000000000003"/>
    <n v="4.3299999999999983"/>
    <x v="2"/>
    <x v="2273"/>
    <x v="0"/>
    <s v="Oct"/>
  </r>
  <r>
    <s v="COS-20250227-81275"/>
    <x v="8"/>
    <x v="2205"/>
    <x v="2030"/>
    <x v="41"/>
    <x v="10"/>
    <x v="2248"/>
    <x v="7"/>
    <n v="2540.7600000000002"/>
    <n v="15"/>
    <x v="6"/>
    <n v="38111.4"/>
    <n v="30489.119999999999"/>
    <n v="7622.2800000000025"/>
    <x v="5"/>
    <x v="2274"/>
    <x v="1"/>
    <s v="Feb"/>
  </r>
  <r>
    <s v="DO-20250202-85033"/>
    <x v="0"/>
    <x v="2206"/>
    <x v="2031"/>
    <x v="2"/>
    <x v="17"/>
    <x v="2249"/>
    <x v="3"/>
    <n v="76.040000000000006"/>
    <n v="15"/>
    <x v="5"/>
    <n v="1140.5999999999999"/>
    <n v="1026.54"/>
    <n v="114.05999999999995"/>
    <x v="5"/>
    <x v="2275"/>
    <x v="1"/>
    <s v="Feb"/>
  </r>
  <r>
    <s v="CON-20250331-66557"/>
    <x v="3"/>
    <x v="2207"/>
    <x v="2032"/>
    <x v="59"/>
    <x v="5"/>
    <x v="2250"/>
    <x v="15"/>
    <n v="68.989999999999995"/>
    <n v="15"/>
    <x v="1"/>
    <n v="1034.8499999999999"/>
    <n v="879.62"/>
    <n v="155.2299999999999"/>
    <x v="0"/>
    <x v="2276"/>
    <x v="1"/>
    <s v="Mar"/>
  </r>
  <r>
    <s v="84-20241210-36447"/>
    <x v="6"/>
    <x v="2208"/>
    <x v="2033"/>
    <x v="34"/>
    <x v="0"/>
    <x v="2251"/>
    <x v="3"/>
    <n v="230.45"/>
    <n v="1"/>
    <x v="3"/>
    <n v="230.45"/>
    <n v="230.45"/>
    <n v="0"/>
    <x v="3"/>
    <x v="2277"/>
    <x v="0"/>
    <s v="Dec"/>
  </r>
  <r>
    <s v="WAL-20240828-66606"/>
    <x v="10"/>
    <x v="2209"/>
    <x v="2034"/>
    <x v="27"/>
    <x v="19"/>
    <x v="2252"/>
    <x v="11"/>
    <n v="27.76"/>
    <n v="25"/>
    <x v="5"/>
    <n v="694"/>
    <n v="624.6"/>
    <n v="69.399999999999977"/>
    <x v="6"/>
    <x v="2278"/>
    <x v="0"/>
    <s v="Aug"/>
  </r>
  <r>
    <s v="LOW-20250226-22439"/>
    <x v="1"/>
    <x v="2210"/>
    <x v="2035"/>
    <x v="47"/>
    <x v="9"/>
    <x v="2253"/>
    <x v="15"/>
    <n v="321.58"/>
    <n v="4"/>
    <x v="9"/>
    <n v="1286.32"/>
    <n v="1260.5899999999999"/>
    <n v="25.730000000000018"/>
    <x v="7"/>
    <x v="2279"/>
    <x v="1"/>
    <s v="Feb"/>
  </r>
  <r>
    <s v="COS-20250427-87591"/>
    <x v="8"/>
    <x v="2211"/>
    <x v="2036"/>
    <x v="29"/>
    <x v="20"/>
    <x v="2254"/>
    <x v="6"/>
    <n v="98.62"/>
    <n v="4"/>
    <x v="3"/>
    <n v="394.48"/>
    <n v="394.48"/>
    <n v="0"/>
    <x v="4"/>
    <x v="2280"/>
    <x v="1"/>
    <s v="Apr"/>
  </r>
  <r>
    <s v="COS-20241202-96413"/>
    <x v="8"/>
    <x v="2212"/>
    <x v="2037"/>
    <x v="19"/>
    <x v="13"/>
    <x v="2255"/>
    <x v="16"/>
    <n v="282.37"/>
    <n v="5"/>
    <x v="3"/>
    <n v="1411.85"/>
    <n v="1411.85"/>
    <n v="0"/>
    <x v="4"/>
    <x v="2281"/>
    <x v="0"/>
    <s v="Dec"/>
  </r>
  <r>
    <s v="WAL-20241129-90896"/>
    <x v="10"/>
    <x v="2213"/>
    <x v="741"/>
    <x v="36"/>
    <x v="5"/>
    <x v="2256"/>
    <x v="10"/>
    <n v="136.38"/>
    <n v="50"/>
    <x v="1"/>
    <n v="6819"/>
    <n v="5796.15"/>
    <n v="1022.8500000000004"/>
    <x v="3"/>
    <x v="2282"/>
    <x v="0"/>
    <s v="Nov"/>
  </r>
  <r>
    <s v="84-20250218-86454"/>
    <x v="6"/>
    <x v="2214"/>
    <x v="2038"/>
    <x v="12"/>
    <x v="8"/>
    <x v="2257"/>
    <x v="10"/>
    <n v="341.95"/>
    <n v="25"/>
    <x v="6"/>
    <n v="8548.75"/>
    <n v="6839"/>
    <n v="1709.75"/>
    <x v="0"/>
    <x v="2283"/>
    <x v="1"/>
    <s v="Feb"/>
  </r>
  <r>
    <s v="HAR-20240721-49361"/>
    <x v="2"/>
    <x v="2215"/>
    <x v="2039"/>
    <x v="31"/>
    <x v="0"/>
    <x v="2258"/>
    <x v="20"/>
    <n v="0.98"/>
    <n v="257"/>
    <x v="7"/>
    <n v="251.86"/>
    <n v="244.3"/>
    <n v="7.5600000000000023"/>
    <x v="2"/>
    <x v="2284"/>
    <x v="0"/>
    <s v="Jul"/>
  </r>
  <r>
    <s v="ACE-20241104-46320"/>
    <x v="4"/>
    <x v="2216"/>
    <x v="2040"/>
    <x v="35"/>
    <x v="14"/>
    <x v="2259"/>
    <x v="11"/>
    <n v="2618.13"/>
    <n v="50"/>
    <x v="6"/>
    <n v="130906.5"/>
    <n v="104725.2"/>
    <n v="26181.300000000003"/>
    <x v="6"/>
    <x v="2285"/>
    <x v="0"/>
    <s v="Nov"/>
  </r>
  <r>
    <s v="LOW-20250425-69166"/>
    <x v="1"/>
    <x v="2217"/>
    <x v="2041"/>
    <x v="43"/>
    <x v="10"/>
    <x v="2260"/>
    <x v="5"/>
    <n v="730.54"/>
    <n v="3"/>
    <x v="0"/>
    <n v="2191.62"/>
    <n v="2082.04"/>
    <n v="109.57999999999993"/>
    <x v="6"/>
    <x v="2286"/>
    <x v="1"/>
    <s v="Apr"/>
  </r>
  <r>
    <s v="84-20250419-47899"/>
    <x v="6"/>
    <x v="8"/>
    <x v="8"/>
    <x v="8"/>
    <x v="5"/>
    <x v="2261"/>
    <x v="20"/>
    <n v="489.64"/>
    <n v="15"/>
    <x v="5"/>
    <n v="7344.6"/>
    <n v="6610.14"/>
    <n v="734.46"/>
    <x v="6"/>
    <x v="2287"/>
    <x v="1"/>
    <s v="Apr"/>
  </r>
  <r>
    <s v="FLO-20240608-90242"/>
    <x v="7"/>
    <x v="2218"/>
    <x v="2042"/>
    <x v="0"/>
    <x v="14"/>
    <x v="2262"/>
    <x v="18"/>
    <n v="883.41"/>
    <n v="3"/>
    <x v="3"/>
    <n v="2650.23"/>
    <n v="2650.23"/>
    <n v="0"/>
    <x v="1"/>
    <x v="2288"/>
    <x v="0"/>
    <s v="Jun"/>
  </r>
  <r>
    <s v="MEN-20240531-96612"/>
    <x v="5"/>
    <x v="2219"/>
    <x v="2043"/>
    <x v="38"/>
    <x v="16"/>
    <x v="2263"/>
    <x v="11"/>
    <n v="216.88"/>
    <n v="25"/>
    <x v="1"/>
    <n v="5422"/>
    <n v="4608.7"/>
    <n v="813.30000000000018"/>
    <x v="3"/>
    <x v="2289"/>
    <x v="0"/>
    <s v="May"/>
  </r>
  <r>
    <s v="LOW-20241220-83594"/>
    <x v="1"/>
    <x v="2220"/>
    <x v="2044"/>
    <x v="33"/>
    <x v="10"/>
    <x v="2264"/>
    <x v="6"/>
    <n v="1196.67"/>
    <n v="1"/>
    <x v="3"/>
    <n v="1196.67"/>
    <n v="1196.67"/>
    <n v="0"/>
    <x v="2"/>
    <x v="2290"/>
    <x v="0"/>
    <s v="Dec"/>
  </r>
  <r>
    <s v="THE-20241122-82435"/>
    <x v="9"/>
    <x v="8"/>
    <x v="8"/>
    <x v="8"/>
    <x v="11"/>
    <x v="2265"/>
    <x v="3"/>
    <n v="430.71"/>
    <n v="5"/>
    <x v="3"/>
    <n v="2153.5500000000002"/>
    <n v="2153.5500000000002"/>
    <n v="0"/>
    <x v="2"/>
    <x v="2291"/>
    <x v="0"/>
    <s v="Nov"/>
  </r>
  <r>
    <s v="LOW-20250718-57810"/>
    <x v="1"/>
    <x v="2221"/>
    <x v="2045"/>
    <x v="30"/>
    <x v="7"/>
    <x v="2266"/>
    <x v="10"/>
    <n v="861.22"/>
    <n v="8"/>
    <x v="0"/>
    <n v="6889.76"/>
    <n v="6545.27"/>
    <n v="344.48999999999978"/>
    <x v="3"/>
    <x v="2292"/>
    <x v="1"/>
    <s v="Jul"/>
  </r>
  <r>
    <s v="COS-20250329-47553"/>
    <x v="11"/>
    <x v="2222"/>
    <x v="2046"/>
    <x v="32"/>
    <x v="5"/>
    <x v="2267"/>
    <x v="15"/>
    <n v="860.99"/>
    <n v="30"/>
    <x v="1"/>
    <n v="25829.7"/>
    <n v="21955.24"/>
    <n v="3874.4599999999991"/>
    <x v="6"/>
    <x v="2293"/>
    <x v="1"/>
    <s v="Mar"/>
  </r>
  <r>
    <s v="ACE-20250624-68972"/>
    <x v="4"/>
    <x v="2223"/>
    <x v="2047"/>
    <x v="28"/>
    <x v="10"/>
    <x v="2268"/>
    <x v="17"/>
    <n v="113.37"/>
    <n v="2"/>
    <x v="0"/>
    <n v="226.74"/>
    <n v="215.4"/>
    <n v="11.340000000000003"/>
    <x v="1"/>
    <x v="2294"/>
    <x v="1"/>
    <s v="Jun"/>
  </r>
  <r>
    <s v="84-20250401-53216"/>
    <x v="6"/>
    <x v="2224"/>
    <x v="2048"/>
    <x v="9"/>
    <x v="16"/>
    <x v="2269"/>
    <x v="12"/>
    <n v="67.290000000000006"/>
    <n v="40"/>
    <x v="1"/>
    <n v="2691.6"/>
    <n v="2287.86"/>
    <n v="403.73999999999978"/>
    <x v="0"/>
    <x v="2295"/>
    <x v="1"/>
    <s v="Apr"/>
  </r>
  <r>
    <s v="DO-20250621-94247"/>
    <x v="0"/>
    <x v="2225"/>
    <x v="2049"/>
    <x v="37"/>
    <x v="14"/>
    <x v="2270"/>
    <x v="20"/>
    <n v="2013.56"/>
    <n v="12"/>
    <x v="3"/>
    <n v="24162.720000000001"/>
    <n v="24162.720000000001"/>
    <n v="0"/>
    <x v="6"/>
    <x v="2296"/>
    <x v="1"/>
    <s v="Jun"/>
  </r>
  <r>
    <s v="MEN-20241207-94461"/>
    <x v="5"/>
    <x v="2226"/>
    <x v="2050"/>
    <x v="0"/>
    <x v="17"/>
    <x v="2271"/>
    <x v="7"/>
    <n v="25.38"/>
    <n v="3"/>
    <x v="9"/>
    <n v="76.14"/>
    <n v="74.62"/>
    <n v="1.519999999999996"/>
    <x v="5"/>
    <x v="2297"/>
    <x v="0"/>
    <s v="Dec"/>
  </r>
  <r>
    <s v="HAR-20240817-76118"/>
    <x v="2"/>
    <x v="2227"/>
    <x v="886"/>
    <x v="42"/>
    <x v="9"/>
    <x v="2272"/>
    <x v="20"/>
    <n v="957.59"/>
    <n v="1"/>
    <x v="3"/>
    <n v="957.59"/>
    <n v="957.59"/>
    <n v="0"/>
    <x v="1"/>
    <x v="2298"/>
    <x v="0"/>
    <s v="Aug"/>
  </r>
  <r>
    <s v="COS-20240422-97497"/>
    <x v="8"/>
    <x v="2228"/>
    <x v="2051"/>
    <x v="23"/>
    <x v="8"/>
    <x v="2273"/>
    <x v="21"/>
    <n v="227.34"/>
    <n v="2"/>
    <x v="3"/>
    <n v="454.68"/>
    <n v="454.68"/>
    <n v="0"/>
    <x v="2"/>
    <x v="2299"/>
    <x v="0"/>
    <s v="Apr"/>
  </r>
  <r>
    <s v="CON-20250418-39837"/>
    <x v="3"/>
    <x v="2229"/>
    <x v="2052"/>
    <x v="38"/>
    <x v="19"/>
    <x v="2274"/>
    <x v="20"/>
    <n v="35.28"/>
    <n v="12"/>
    <x v="1"/>
    <n v="423.36"/>
    <n v="359.86"/>
    <n v="63.5"/>
    <x v="3"/>
    <x v="2300"/>
    <x v="1"/>
    <s v="Apr"/>
  </r>
  <r>
    <s v="CON-20241216-84729"/>
    <x v="3"/>
    <x v="2230"/>
    <x v="2053"/>
    <x v="44"/>
    <x v="8"/>
    <x v="2275"/>
    <x v="7"/>
    <n v="599.74"/>
    <n v="50"/>
    <x v="2"/>
    <n v="29987"/>
    <n v="22490.25"/>
    <n v="7496.75"/>
    <x v="4"/>
    <x v="2301"/>
    <x v="0"/>
    <s v="Dec"/>
  </r>
  <r>
    <s v="CON-20241210-12330"/>
    <x v="3"/>
    <x v="2231"/>
    <x v="2054"/>
    <x v="57"/>
    <x v="8"/>
    <x v="2276"/>
    <x v="1"/>
    <n v="2536.17"/>
    <n v="20"/>
    <x v="1"/>
    <n v="50723.4"/>
    <n v="43114.89"/>
    <n v="7608.510000000002"/>
    <x v="3"/>
    <x v="2302"/>
    <x v="0"/>
    <s v="Dec"/>
  </r>
  <r>
    <s v="CON-20241226-84216"/>
    <x v="3"/>
    <x v="2232"/>
    <x v="2055"/>
    <x v="22"/>
    <x v="16"/>
    <x v="2277"/>
    <x v="15"/>
    <n v="779.4"/>
    <n v="1"/>
    <x v="3"/>
    <n v="779.4"/>
    <n v="779.4"/>
    <n v="0"/>
    <x v="1"/>
    <x v="2303"/>
    <x v="0"/>
    <s v="Dec"/>
  </r>
  <r>
    <s v="84-20240526-21022"/>
    <x v="6"/>
    <x v="2233"/>
    <x v="2056"/>
    <x v="56"/>
    <x v="13"/>
    <x v="2278"/>
    <x v="21"/>
    <n v="985.31"/>
    <n v="5"/>
    <x v="0"/>
    <n v="4926.55"/>
    <n v="4680.22"/>
    <n v="246.32999999999993"/>
    <x v="7"/>
    <x v="2304"/>
    <x v="0"/>
    <s v="May"/>
  </r>
  <r>
    <s v="FLO-20250324-32346"/>
    <x v="7"/>
    <x v="2234"/>
    <x v="2057"/>
    <x v="33"/>
    <x v="6"/>
    <x v="2279"/>
    <x v="19"/>
    <n v="1319.58"/>
    <n v="15"/>
    <x v="1"/>
    <n v="19793.7"/>
    <n v="16824.650000000001"/>
    <n v="2969.0499999999993"/>
    <x v="5"/>
    <x v="2305"/>
    <x v="1"/>
    <s v="Mar"/>
  </r>
  <r>
    <s v="DO-20250226-35648"/>
    <x v="0"/>
    <x v="2235"/>
    <x v="2058"/>
    <x v="15"/>
    <x v="4"/>
    <x v="2280"/>
    <x v="10"/>
    <n v="468.76"/>
    <n v="40"/>
    <x v="2"/>
    <n v="18750.400000000001"/>
    <n v="14062.8"/>
    <n v="4687.6000000000022"/>
    <x v="1"/>
    <x v="2306"/>
    <x v="1"/>
    <s v="Feb"/>
  </r>
  <r>
    <s v="CON-20240902-82056"/>
    <x v="3"/>
    <x v="2236"/>
    <x v="2059"/>
    <x v="35"/>
    <x v="15"/>
    <x v="2281"/>
    <x v="2"/>
    <n v="2275.35"/>
    <n v="2"/>
    <x v="3"/>
    <n v="4550.7"/>
    <n v="4550.7"/>
    <n v="0"/>
    <x v="1"/>
    <x v="2307"/>
    <x v="0"/>
    <s v="Sep"/>
  </r>
  <r>
    <s v="COS-20250525-61900"/>
    <x v="8"/>
    <x v="2237"/>
    <x v="2060"/>
    <x v="58"/>
    <x v="5"/>
    <x v="2282"/>
    <x v="10"/>
    <n v="2.21"/>
    <n v="370"/>
    <x v="3"/>
    <n v="817.7"/>
    <n v="817.7"/>
    <n v="0"/>
    <x v="5"/>
    <x v="2308"/>
    <x v="1"/>
    <s v="May"/>
  </r>
  <r>
    <s v="84-20240304-90155"/>
    <x v="6"/>
    <x v="2238"/>
    <x v="2061"/>
    <x v="31"/>
    <x v="15"/>
    <x v="2283"/>
    <x v="4"/>
    <n v="823.19"/>
    <n v="10"/>
    <x v="5"/>
    <n v="8231.9"/>
    <n v="7408.71"/>
    <n v="823.1899999999996"/>
    <x v="6"/>
    <x v="2309"/>
    <x v="0"/>
    <s v="Mar"/>
  </r>
  <r>
    <s v="THE-20240428-91942"/>
    <x v="9"/>
    <x v="2239"/>
    <x v="2062"/>
    <x v="7"/>
    <x v="12"/>
    <x v="2284"/>
    <x v="6"/>
    <n v="150.29"/>
    <n v="25"/>
    <x v="1"/>
    <n v="3757.25"/>
    <n v="3193.66"/>
    <n v="563.59000000000015"/>
    <x v="0"/>
    <x v="2310"/>
    <x v="0"/>
    <s v="Apr"/>
  </r>
  <r>
    <s v="LOW-20250704-16864"/>
    <x v="1"/>
    <x v="2240"/>
    <x v="586"/>
    <x v="53"/>
    <x v="19"/>
    <x v="2285"/>
    <x v="11"/>
    <n v="460.37"/>
    <n v="3"/>
    <x v="9"/>
    <n v="1381.11"/>
    <n v="1353.49"/>
    <n v="27.619999999999891"/>
    <x v="1"/>
    <x v="2311"/>
    <x v="1"/>
    <s v="Jul"/>
  </r>
  <r>
    <s v="WAL-20250326-68264"/>
    <x v="10"/>
    <x v="2241"/>
    <x v="2063"/>
    <x v="40"/>
    <x v="5"/>
    <x v="2286"/>
    <x v="1"/>
    <n v="361.02"/>
    <n v="10"/>
    <x v="5"/>
    <n v="3610.2"/>
    <n v="3249.18"/>
    <n v="361.02"/>
    <x v="4"/>
    <x v="2312"/>
    <x v="1"/>
    <s v="Mar"/>
  </r>
  <r>
    <s v="ACE-20240223-68864"/>
    <x v="4"/>
    <x v="2242"/>
    <x v="1283"/>
    <x v="51"/>
    <x v="9"/>
    <x v="2287"/>
    <x v="19"/>
    <n v="1710.03"/>
    <n v="1"/>
    <x v="3"/>
    <n v="1710.03"/>
    <n v="1710.03"/>
    <n v="0"/>
    <x v="4"/>
    <x v="2313"/>
    <x v="0"/>
    <s v="Feb"/>
  </r>
  <r>
    <s v="HAR-20250119-34857"/>
    <x v="2"/>
    <x v="2243"/>
    <x v="2064"/>
    <x v="18"/>
    <x v="7"/>
    <x v="2288"/>
    <x v="16"/>
    <n v="276.38"/>
    <n v="8"/>
    <x v="5"/>
    <n v="2211.04"/>
    <n v="1989.94"/>
    <n v="221.09999999999991"/>
    <x v="0"/>
    <x v="2314"/>
    <x v="1"/>
    <s v="Jan"/>
  </r>
  <r>
    <s v="ACE-20241112-96720"/>
    <x v="4"/>
    <x v="2244"/>
    <x v="1845"/>
    <x v="16"/>
    <x v="0"/>
    <x v="2289"/>
    <x v="21"/>
    <n v="963.41"/>
    <n v="8"/>
    <x v="3"/>
    <n v="7707.28"/>
    <n v="7707.28"/>
    <n v="0"/>
    <x v="3"/>
    <x v="2315"/>
    <x v="0"/>
    <s v="Nov"/>
  </r>
  <r>
    <s v="DO-20241201-38111"/>
    <x v="0"/>
    <x v="2245"/>
    <x v="2065"/>
    <x v="39"/>
    <x v="0"/>
    <x v="2290"/>
    <x v="10"/>
    <n v="2738.28"/>
    <n v="1"/>
    <x v="3"/>
    <n v="2738.28"/>
    <n v="2738.28"/>
    <n v="0"/>
    <x v="3"/>
    <x v="2316"/>
    <x v="0"/>
    <s v="Dec"/>
  </r>
  <r>
    <s v="CON-20240922-57803"/>
    <x v="3"/>
    <x v="2246"/>
    <x v="2066"/>
    <x v="32"/>
    <x v="2"/>
    <x v="2291"/>
    <x v="19"/>
    <n v="448.78"/>
    <n v="6"/>
    <x v="3"/>
    <n v="2692.68"/>
    <n v="2692.68"/>
    <n v="0"/>
    <x v="3"/>
    <x v="2317"/>
    <x v="0"/>
    <s v="Sep"/>
  </r>
  <r>
    <s v="CON-20240629-54101"/>
    <x v="3"/>
    <x v="2247"/>
    <x v="2067"/>
    <x v="13"/>
    <x v="4"/>
    <x v="2292"/>
    <x v="0"/>
    <n v="2460.9499999999998"/>
    <n v="15"/>
    <x v="7"/>
    <n v="36914.25"/>
    <n v="35806.82"/>
    <n v="1107.4300000000003"/>
    <x v="2"/>
    <x v="2318"/>
    <x v="0"/>
    <s v="Jun"/>
  </r>
  <r>
    <s v="FLO-20240419-67927"/>
    <x v="7"/>
    <x v="2248"/>
    <x v="2068"/>
    <x v="15"/>
    <x v="16"/>
    <x v="2293"/>
    <x v="1"/>
    <n v="1241.6500000000001"/>
    <n v="5"/>
    <x v="5"/>
    <n v="6208.25"/>
    <n v="5587.43"/>
    <n v="620.81999999999971"/>
    <x v="5"/>
    <x v="2319"/>
    <x v="0"/>
    <s v="Apr"/>
  </r>
  <r>
    <s v="FLO-20250110-37329"/>
    <x v="7"/>
    <x v="2249"/>
    <x v="2069"/>
    <x v="31"/>
    <x v="14"/>
    <x v="2294"/>
    <x v="14"/>
    <n v="13.93"/>
    <n v="12"/>
    <x v="5"/>
    <n v="167.16"/>
    <n v="150.44"/>
    <n v="16.72"/>
    <x v="2"/>
    <x v="2320"/>
    <x v="1"/>
    <s v="Jan"/>
  </r>
  <r>
    <s v="COS-20241013-39751"/>
    <x v="8"/>
    <x v="2250"/>
    <x v="2070"/>
    <x v="42"/>
    <x v="9"/>
    <x v="2295"/>
    <x v="5"/>
    <n v="943.06"/>
    <n v="6"/>
    <x v="1"/>
    <n v="5658.36"/>
    <n v="4809.6099999999997"/>
    <n v="848.75"/>
    <x v="4"/>
    <x v="2321"/>
    <x v="0"/>
    <s v="Oct"/>
  </r>
  <r>
    <s v="THE-20240702-69247"/>
    <x v="9"/>
    <x v="2251"/>
    <x v="2071"/>
    <x v="35"/>
    <x v="12"/>
    <x v="2296"/>
    <x v="17"/>
    <n v="122.1"/>
    <n v="40"/>
    <x v="1"/>
    <n v="4884"/>
    <n v="4151.3999999999996"/>
    <n v="732.60000000000036"/>
    <x v="2"/>
    <x v="2322"/>
    <x v="0"/>
    <s v="Jul"/>
  </r>
  <r>
    <s v="WAL-20250428-72058"/>
    <x v="10"/>
    <x v="2252"/>
    <x v="125"/>
    <x v="24"/>
    <x v="14"/>
    <x v="2297"/>
    <x v="0"/>
    <n v="1434.09"/>
    <n v="60"/>
    <x v="1"/>
    <n v="86045.4"/>
    <n v="73138.59"/>
    <n v="12906.809999999998"/>
    <x v="1"/>
    <x v="2323"/>
    <x v="1"/>
    <s v="Apr"/>
  </r>
  <r>
    <s v="COS-20240221-85345"/>
    <x v="8"/>
    <x v="2253"/>
    <x v="2072"/>
    <x v="38"/>
    <x v="0"/>
    <x v="2298"/>
    <x v="20"/>
    <n v="297.17"/>
    <n v="1"/>
    <x v="3"/>
    <n v="297.17"/>
    <n v="297.17"/>
    <n v="0"/>
    <x v="2"/>
    <x v="2324"/>
    <x v="0"/>
    <s v="Feb"/>
  </r>
  <r>
    <s v="MEN-20240219-13667"/>
    <x v="5"/>
    <x v="2254"/>
    <x v="2073"/>
    <x v="36"/>
    <x v="3"/>
    <x v="2299"/>
    <x v="11"/>
    <n v="1071.77"/>
    <n v="40"/>
    <x v="12"/>
    <n v="42870.8"/>
    <n v="37726.300000000003"/>
    <n v="5144.5"/>
    <x v="0"/>
    <x v="2325"/>
    <x v="0"/>
    <s v="Feb"/>
  </r>
  <r>
    <s v="ACE-20250503-27592"/>
    <x v="4"/>
    <x v="2255"/>
    <x v="2074"/>
    <x v="42"/>
    <x v="10"/>
    <x v="60"/>
    <x v="10"/>
    <n v="2284.67"/>
    <n v="6"/>
    <x v="1"/>
    <n v="13708.02"/>
    <n v="11651.82"/>
    <n v="2056.2000000000007"/>
    <x v="5"/>
    <x v="2326"/>
    <x v="1"/>
    <s v="May"/>
  </r>
  <r>
    <s v="FLO-20250623-82146"/>
    <x v="7"/>
    <x v="2256"/>
    <x v="2075"/>
    <x v="26"/>
    <x v="2"/>
    <x v="2300"/>
    <x v="8"/>
    <n v="12.48"/>
    <n v="25"/>
    <x v="3"/>
    <n v="312"/>
    <n v="312"/>
    <n v="0"/>
    <x v="2"/>
    <x v="2327"/>
    <x v="1"/>
    <s v="Jun"/>
  </r>
  <r>
    <s v="COS-20240915-78793"/>
    <x v="8"/>
    <x v="2257"/>
    <x v="2076"/>
    <x v="10"/>
    <x v="1"/>
    <x v="2301"/>
    <x v="0"/>
    <n v="492.3"/>
    <n v="3"/>
    <x v="1"/>
    <n v="1476.9"/>
    <n v="1255.3699999999999"/>
    <n v="221.5300000000002"/>
    <x v="0"/>
    <x v="2328"/>
    <x v="0"/>
    <s v="Sep"/>
  </r>
  <r>
    <s v="DO-20250625-22695"/>
    <x v="0"/>
    <x v="2258"/>
    <x v="2077"/>
    <x v="50"/>
    <x v="15"/>
    <x v="2302"/>
    <x v="16"/>
    <n v="941.6"/>
    <n v="10"/>
    <x v="8"/>
    <n v="9416"/>
    <n v="8756.8799999999992"/>
    <n v="659.1200000000008"/>
    <x v="5"/>
    <x v="2329"/>
    <x v="1"/>
    <s v="Jun"/>
  </r>
  <r>
    <s v="HAR-20250704-43748"/>
    <x v="2"/>
    <x v="2259"/>
    <x v="2078"/>
    <x v="56"/>
    <x v="8"/>
    <x v="2303"/>
    <x v="12"/>
    <n v="2886.3"/>
    <n v="12"/>
    <x v="7"/>
    <n v="34635.599999999999"/>
    <n v="33596.53"/>
    <n v="1039.0699999999997"/>
    <x v="5"/>
    <x v="2330"/>
    <x v="1"/>
    <s v="Jul"/>
  </r>
  <r>
    <s v="MEN-20241227-42145"/>
    <x v="5"/>
    <x v="2260"/>
    <x v="2079"/>
    <x v="13"/>
    <x v="20"/>
    <x v="2304"/>
    <x v="2"/>
    <n v="525.64"/>
    <n v="8"/>
    <x v="12"/>
    <n v="4205.12"/>
    <n v="3700.51"/>
    <n v="504.60999999999967"/>
    <x v="6"/>
    <x v="2331"/>
    <x v="0"/>
    <s v="Dec"/>
  </r>
  <r>
    <s v="MEN-20240215-84018"/>
    <x v="5"/>
    <x v="2261"/>
    <x v="258"/>
    <x v="33"/>
    <x v="0"/>
    <x v="2305"/>
    <x v="9"/>
    <n v="182.13"/>
    <n v="1"/>
    <x v="3"/>
    <n v="182.13"/>
    <n v="182.13"/>
    <n v="0"/>
    <x v="6"/>
    <x v="2332"/>
    <x v="0"/>
    <s v="Feb"/>
  </r>
  <r>
    <s v="CON-20250110-25745"/>
    <x v="3"/>
    <x v="2262"/>
    <x v="2080"/>
    <x v="41"/>
    <x v="18"/>
    <x v="2306"/>
    <x v="1"/>
    <n v="85.35"/>
    <n v="25"/>
    <x v="3"/>
    <n v="2133.75"/>
    <n v="2133.75"/>
    <n v="0"/>
    <x v="1"/>
    <x v="2333"/>
    <x v="1"/>
    <s v="Jan"/>
  </r>
  <r>
    <s v="WAL-20240518-74724"/>
    <x v="10"/>
    <x v="2263"/>
    <x v="2081"/>
    <x v="49"/>
    <x v="10"/>
    <x v="2307"/>
    <x v="3"/>
    <n v="4233.91"/>
    <n v="3"/>
    <x v="9"/>
    <n v="12701.73"/>
    <n v="12447.7"/>
    <n v="254.02999999999884"/>
    <x v="2"/>
    <x v="2334"/>
    <x v="0"/>
    <s v="May"/>
  </r>
  <r>
    <s v="84-20250216-52245"/>
    <x v="6"/>
    <x v="2264"/>
    <x v="2082"/>
    <x v="5"/>
    <x v="13"/>
    <x v="2308"/>
    <x v="16"/>
    <n v="90.86"/>
    <n v="5"/>
    <x v="1"/>
    <n v="454.3"/>
    <n v="386.15"/>
    <n v="68.150000000000034"/>
    <x v="2"/>
    <x v="2335"/>
    <x v="1"/>
    <s v="Feb"/>
  </r>
  <r>
    <s v="DO-20250208-58663"/>
    <x v="0"/>
    <x v="2265"/>
    <x v="2083"/>
    <x v="38"/>
    <x v="0"/>
    <x v="2309"/>
    <x v="11"/>
    <n v="50.46"/>
    <n v="5"/>
    <x v="9"/>
    <n v="252.3"/>
    <n v="247.25"/>
    <n v="5.0500000000000114"/>
    <x v="4"/>
    <x v="2336"/>
    <x v="1"/>
    <s v="Feb"/>
  </r>
  <r>
    <s v="ACE-20250302-34401"/>
    <x v="4"/>
    <x v="2266"/>
    <x v="2084"/>
    <x v="51"/>
    <x v="2"/>
    <x v="2310"/>
    <x v="1"/>
    <n v="164.58"/>
    <n v="75"/>
    <x v="3"/>
    <n v="12343.5"/>
    <n v="12343.5"/>
    <n v="0"/>
    <x v="6"/>
    <x v="2337"/>
    <x v="1"/>
    <s v="Mar"/>
  </r>
  <r>
    <s v="COS-20240720-41675"/>
    <x v="8"/>
    <x v="2267"/>
    <x v="2085"/>
    <x v="38"/>
    <x v="0"/>
    <x v="2311"/>
    <x v="3"/>
    <n v="897.86"/>
    <n v="5"/>
    <x v="3"/>
    <n v="4489.3"/>
    <n v="4489.3"/>
    <n v="0"/>
    <x v="6"/>
    <x v="2338"/>
    <x v="0"/>
    <s v="Jul"/>
  </r>
  <r>
    <s v="MEN-20240529-80315"/>
    <x v="5"/>
    <x v="2268"/>
    <x v="2086"/>
    <x v="12"/>
    <x v="14"/>
    <x v="2312"/>
    <x v="7"/>
    <n v="1125.22"/>
    <n v="50"/>
    <x v="6"/>
    <n v="56261"/>
    <n v="45008.800000000003"/>
    <n v="11252.199999999997"/>
    <x v="0"/>
    <x v="2339"/>
    <x v="0"/>
    <s v="May"/>
  </r>
  <r>
    <s v="CON-20240305-26290"/>
    <x v="3"/>
    <x v="2269"/>
    <x v="2087"/>
    <x v="3"/>
    <x v="14"/>
    <x v="2313"/>
    <x v="9"/>
    <n v="582.04"/>
    <n v="5"/>
    <x v="3"/>
    <n v="2910.2"/>
    <n v="2910.2"/>
    <n v="0"/>
    <x v="4"/>
    <x v="2340"/>
    <x v="0"/>
    <s v="Ma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6874DD-D816-42B0-B282-FB769BC1C16D}" name="PivotTable4"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7:B18" firstHeaderRow="1" firstDataRow="1" firstDataCol="0"/>
  <pivotFields count="21">
    <pivotField dataField="1" showAll="0"/>
    <pivotField showAll="0">
      <items count="14">
        <item x="6"/>
        <item x="4"/>
        <item x="3"/>
        <item x="8"/>
        <item x="0"/>
        <item x="7"/>
        <item x="2"/>
        <item x="1"/>
        <item x="5"/>
        <item m="1" x="12"/>
        <item x="11"/>
        <item x="9"/>
        <item x="10"/>
        <item t="default"/>
      </items>
    </pivotField>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items count="2090">
        <item x="1057"/>
        <item x="143"/>
        <item x="609"/>
        <item x="1494"/>
        <item x="1955"/>
        <item x="960"/>
        <item x="1561"/>
        <item x="1715"/>
        <item x="2048"/>
        <item x="449"/>
        <item x="206"/>
        <item x="1296"/>
        <item x="1239"/>
        <item x="1539"/>
        <item x="813"/>
        <item x="220"/>
        <item x="513"/>
        <item x="1699"/>
        <item x="1581"/>
        <item x="822"/>
        <item x="1535"/>
        <item x="1331"/>
        <item x="268"/>
        <item x="959"/>
        <item x="1971"/>
        <item x="1881"/>
        <item x="1233"/>
        <item x="1978"/>
        <item x="747"/>
        <item x="432"/>
        <item x="390"/>
        <item x="1052"/>
        <item x="772"/>
        <item x="1394"/>
        <item x="1848"/>
        <item x="791"/>
        <item x="10"/>
        <item x="515"/>
        <item x="1687"/>
        <item x="1905"/>
        <item x="321"/>
        <item x="1670"/>
        <item x="103"/>
        <item x="136"/>
        <item x="1106"/>
        <item x="703"/>
        <item x="1285"/>
        <item x="758"/>
        <item x="534"/>
        <item x="663"/>
        <item x="679"/>
        <item x="1462"/>
        <item x="387"/>
        <item x="1882"/>
        <item x="1164"/>
        <item x="1847"/>
        <item x="1414"/>
        <item x="488"/>
        <item x="1820"/>
        <item x="396"/>
        <item x="2013"/>
        <item x="1532"/>
        <item x="202"/>
        <item x="2060"/>
        <item x="339"/>
        <item x="423"/>
        <item x="1915"/>
        <item x="1459"/>
        <item x="2050"/>
        <item x="481"/>
        <item x="1680"/>
        <item x="1500"/>
        <item x="1718"/>
        <item x="440"/>
        <item x="911"/>
        <item x="1390"/>
        <item x="1665"/>
        <item x="1952"/>
        <item x="7"/>
        <item x="1391"/>
        <item x="393"/>
        <item x="1246"/>
        <item x="213"/>
        <item x="967"/>
        <item x="1514"/>
        <item x="1595"/>
        <item x="85"/>
        <item x="90"/>
        <item x="673"/>
        <item x="119"/>
        <item x="127"/>
        <item x="93"/>
        <item x="546"/>
        <item x="2005"/>
        <item x="1410"/>
        <item x="974"/>
        <item x="1948"/>
        <item x="331"/>
        <item x="20"/>
        <item x="508"/>
        <item x="417"/>
        <item x="250"/>
        <item x="1188"/>
        <item x="1192"/>
        <item x="1191"/>
        <item x="1265"/>
        <item x="1977"/>
        <item x="1389"/>
        <item x="834"/>
        <item x="1860"/>
        <item x="470"/>
        <item x="2007"/>
        <item x="1536"/>
        <item x="9"/>
        <item x="759"/>
        <item x="881"/>
        <item x="2022"/>
        <item x="1442"/>
        <item x="1733"/>
        <item x="1693"/>
        <item x="1906"/>
        <item x="300"/>
        <item x="1304"/>
        <item x="1111"/>
        <item x="826"/>
        <item x="659"/>
        <item x="1960"/>
        <item x="1572"/>
        <item x="1765"/>
        <item x="983"/>
        <item x="102"/>
        <item x="5"/>
        <item x="1194"/>
        <item x="958"/>
        <item x="1959"/>
        <item x="444"/>
        <item x="1409"/>
        <item x="188"/>
        <item x="1981"/>
        <item x="951"/>
        <item x="1489"/>
        <item x="1725"/>
        <item x="1586"/>
        <item x="930"/>
        <item x="32"/>
        <item x="1232"/>
        <item x="1853"/>
        <item x="139"/>
        <item x="1741"/>
        <item x="158"/>
        <item x="1672"/>
        <item x="878"/>
        <item x="1450"/>
        <item x="1824"/>
        <item x="1954"/>
        <item x="1917"/>
        <item x="67"/>
        <item x="846"/>
        <item x="401"/>
        <item x="1473"/>
        <item x="1014"/>
        <item x="204"/>
        <item x="678"/>
        <item x="1177"/>
        <item x="1549"/>
        <item x="874"/>
        <item x="1132"/>
        <item x="1016"/>
        <item x="786"/>
        <item x="278"/>
        <item x="1626"/>
        <item x="1900"/>
        <item x="551"/>
        <item x="285"/>
        <item x="1413"/>
        <item x="375"/>
        <item x="284"/>
        <item x="447"/>
        <item x="575"/>
        <item x="722"/>
        <item x="1235"/>
        <item x="294"/>
        <item x="888"/>
        <item x="173"/>
        <item x="2025"/>
        <item x="474"/>
        <item x="1299"/>
        <item x="1660"/>
        <item x="556"/>
        <item x="1124"/>
        <item x="1849"/>
        <item x="1678"/>
        <item x="2027"/>
        <item x="1876"/>
        <item x="1717"/>
        <item x="1446"/>
        <item x="55"/>
        <item x="1710"/>
        <item x="671"/>
        <item x="1998"/>
        <item x="1152"/>
        <item x="961"/>
        <item x="1502"/>
        <item x="1618"/>
        <item x="1922"/>
        <item x="1802"/>
        <item x="512"/>
        <item x="848"/>
        <item x="1731"/>
        <item x="2018"/>
        <item x="606"/>
        <item x="1435"/>
        <item x="1754"/>
        <item x="614"/>
        <item x="414"/>
        <item x="1376"/>
        <item x="295"/>
        <item x="955"/>
        <item x="208"/>
        <item x="320"/>
        <item x="318"/>
        <item x="1417"/>
        <item x="690"/>
        <item x="1704"/>
        <item x="49"/>
        <item x="1740"/>
        <item x="779"/>
        <item x="1671"/>
        <item x="1844"/>
        <item x="1084"/>
        <item x="1674"/>
        <item x="211"/>
        <item x="1503"/>
        <item x="990"/>
        <item x="608"/>
        <item x="1371"/>
        <item x="1817"/>
        <item x="1010"/>
        <item x="807"/>
        <item x="1921"/>
        <item x="2053"/>
        <item x="485"/>
        <item x="1788"/>
        <item x="1578"/>
        <item x="706"/>
        <item x="625"/>
        <item x="406"/>
        <item x="368"/>
        <item x="1930"/>
        <item x="1117"/>
        <item x="594"/>
        <item x="1691"/>
        <item x="1071"/>
        <item x="1659"/>
        <item x="37"/>
        <item x="685"/>
        <item x="418"/>
        <item x="1193"/>
        <item x="431"/>
        <item x="298"/>
        <item x="894"/>
        <item x="289"/>
        <item x="753"/>
        <item x="830"/>
        <item x="1713"/>
        <item x="244"/>
        <item x="900"/>
        <item x="1243"/>
        <item x="1899"/>
        <item x="596"/>
        <item x="1478"/>
        <item x="112"/>
        <item x="114"/>
        <item x="1477"/>
        <item x="987"/>
        <item x="583"/>
        <item x="84"/>
        <item x="752"/>
        <item x="1813"/>
        <item x="266"/>
        <item x="1095"/>
        <item x="1690"/>
        <item x="627"/>
        <item x="1908"/>
        <item x="210"/>
        <item x="1077"/>
        <item x="157"/>
        <item x="1327"/>
        <item x="149"/>
        <item x="1112"/>
        <item x="832"/>
        <item x="2036"/>
        <item x="1903"/>
        <item x="66"/>
        <item x="541"/>
        <item x="2076"/>
        <item x="661"/>
        <item x="1943"/>
        <item x="2063"/>
        <item x="802"/>
        <item x="1666"/>
        <item x="851"/>
        <item x="777"/>
        <item x="1467"/>
        <item x="98"/>
        <item x="235"/>
        <item x="74"/>
        <item x="884"/>
        <item x="1425"/>
        <item x="1292"/>
        <item x="1661"/>
        <item x="1001"/>
        <item x="1259"/>
        <item x="922"/>
        <item x="1627"/>
        <item x="428"/>
        <item x="1247"/>
        <item x="734"/>
        <item x="1605"/>
        <item x="1609"/>
        <item x="1745"/>
        <item x="1573"/>
        <item x="1226"/>
        <item x="615"/>
        <item x="366"/>
        <item x="1372"/>
        <item x="1384"/>
        <item x="343"/>
        <item x="1350"/>
        <item x="1991"/>
        <item x="1169"/>
        <item x="1771"/>
        <item x="1493"/>
        <item x="1108"/>
        <item x="1171"/>
        <item x="592"/>
        <item x="1592"/>
        <item x="1154"/>
        <item x="277"/>
        <item x="450"/>
        <item x="841"/>
        <item x="964"/>
        <item x="824"/>
        <item x="1040"/>
        <item x="1673"/>
        <item x="1784"/>
        <item x="39"/>
        <item x="1053"/>
        <item x="555"/>
        <item x="873"/>
        <item x="327"/>
        <item x="653"/>
        <item x="1792"/>
        <item x="1608"/>
        <item x="580"/>
        <item x="727"/>
        <item x="1373"/>
        <item x="1330"/>
        <item x="1533"/>
        <item x="1495"/>
        <item x="895"/>
        <item x="359"/>
        <item x="407"/>
        <item x="1086"/>
        <item x="1814"/>
        <item x="783"/>
        <item x="163"/>
        <item x="537"/>
        <item x="704"/>
        <item x="840"/>
        <item x="279"/>
        <item x="1969"/>
        <item x="259"/>
        <item x="154"/>
        <item x="2069"/>
        <item x="1275"/>
        <item x="1018"/>
        <item x="240"/>
        <item x="770"/>
        <item x="795"/>
        <item x="1163"/>
        <item x="122"/>
        <item x="1965"/>
        <item x="311"/>
        <item x="1913"/>
        <item x="1126"/>
        <item x="755"/>
        <item x="1826"/>
        <item x="852"/>
        <item x="272"/>
        <item x="1157"/>
        <item x="1230"/>
        <item x="438"/>
        <item x="784"/>
        <item x="821"/>
        <item x="1859"/>
        <item x="730"/>
        <item x="1638"/>
        <item x="1612"/>
        <item x="33"/>
        <item x="1821"/>
        <item x="200"/>
        <item x="2032"/>
        <item x="1553"/>
        <item x="1089"/>
        <item x="1997"/>
        <item x="1846"/>
        <item x="1062"/>
        <item x="1545"/>
        <item x="814"/>
        <item x="1684"/>
        <item x="1984"/>
        <item x="619"/>
        <item x="1422"/>
        <item x="106"/>
        <item x="458"/>
        <item x="1632"/>
        <item x="1392"/>
        <item x="2040"/>
        <item x="1351"/>
        <item x="776"/>
        <item x="718"/>
        <item x="243"/>
        <item x="1464"/>
        <item x="1601"/>
        <item x="1863"/>
        <item x="1165"/>
        <item x="1366"/>
        <item x="1845"/>
        <item x="1067"/>
        <item x="2077"/>
        <item x="215"/>
        <item x="236"/>
        <item x="1005"/>
        <item x="579"/>
        <item x="1726"/>
        <item x="130"/>
        <item x="1050"/>
        <item x="1329"/>
        <item x="1850"/>
        <item x="853"/>
        <item x="996"/>
        <item x="989"/>
        <item x="3"/>
        <item x="2008"/>
        <item x="798"/>
        <item x="453"/>
        <item x="1588"/>
        <item x="1474"/>
        <item x="347"/>
        <item x="378"/>
        <item x="559"/>
        <item x="700"/>
        <item x="1183"/>
        <item x="984"/>
        <item x="288"/>
        <item x="1926"/>
        <item x="595"/>
        <item x="1416"/>
        <item x="1785"/>
        <item x="1531"/>
        <item x="402"/>
        <item x="562"/>
        <item x="1732"/>
        <item x="419"/>
        <item x="1794"/>
        <item x="1594"/>
        <item x="1440"/>
        <item x="350"/>
        <item x="80"/>
        <item x="282"/>
        <item x="1364"/>
        <item x="530"/>
        <item x="655"/>
        <item x="391"/>
        <item x="931"/>
        <item x="726"/>
        <item x="1639"/>
        <item x="509"/>
        <item x="1576"/>
        <item x="116"/>
        <item x="883"/>
        <item x="744"/>
        <item x="1742"/>
        <item x="1182"/>
        <item x="929"/>
        <item x="134"/>
        <item x="1842"/>
        <item x="1749"/>
        <item x="1453"/>
        <item x="1100"/>
        <item x="2085"/>
        <item x="153"/>
        <item x="782"/>
        <item x="1835"/>
        <item x="323"/>
        <item x="1209"/>
        <item x="927"/>
        <item x="207"/>
        <item x="1947"/>
        <item x="2068"/>
        <item x="913"/>
        <item x="524"/>
        <item x="1534"/>
        <item x="1142"/>
        <item x="1249"/>
        <item x="1280"/>
        <item x="605"/>
        <item x="818"/>
        <item x="34"/>
        <item x="1735"/>
        <item x="362"/>
        <item x="1170"/>
        <item x="794"/>
        <item x="156"/>
        <item x="1288"/>
        <item x="1940"/>
        <item x="618"/>
        <item x="1102"/>
        <item x="1399"/>
        <item x="1130"/>
        <item x="1466"/>
        <item x="532"/>
        <item x="467"/>
        <item x="1456"/>
        <item x="962"/>
        <item x="2028"/>
        <item x="1213"/>
        <item x="1009"/>
        <item x="936"/>
        <item x="957"/>
        <item x="1688"/>
        <item x="1190"/>
        <item x="677"/>
        <item x="123"/>
        <item x="1002"/>
        <item x="1168"/>
        <item x="1778"/>
        <item x="167"/>
        <item x="746"/>
        <item x="698"/>
        <item x="1529"/>
        <item x="1097"/>
        <item x="717"/>
        <item x="198"/>
        <item x="1136"/>
        <item x="1238"/>
        <item x="2041"/>
        <item x="543"/>
        <item x="1088"/>
        <item x="713"/>
        <item x="1085"/>
        <item x="1161"/>
        <item x="1039"/>
        <item x="241"/>
        <item x="1138"/>
        <item x="1800"/>
        <item x="1823"/>
        <item x="349"/>
        <item x="1564"/>
        <item x="839"/>
        <item x="1454"/>
        <item x="601"/>
        <item x="977"/>
        <item x="367"/>
        <item x="670"/>
        <item x="1606"/>
        <item x="751"/>
        <item x="1099"/>
        <item x="1987"/>
        <item x="309"/>
        <item x="997"/>
        <item x="520"/>
        <item x="1107"/>
        <item x="145"/>
        <item x="1801"/>
        <item x="510"/>
        <item x="459"/>
        <item x="521"/>
        <item x="442"/>
        <item x="1006"/>
        <item x="561"/>
        <item x="27"/>
        <item x="1151"/>
        <item x="107"/>
        <item x="1956"/>
        <item x="38"/>
        <item x="1041"/>
        <item x="1896"/>
        <item x="1877"/>
        <item x="891"/>
        <item x="245"/>
        <item x="479"/>
        <item x="774"/>
        <item x="1316"/>
        <item x="665"/>
        <item x="70"/>
        <item x="505"/>
        <item x="1556"/>
        <item x="1883"/>
        <item x="946"/>
        <item x="261"/>
        <item x="1208"/>
        <item x="1059"/>
        <item x="2023"/>
        <item x="1683"/>
        <item x="1460"/>
        <item x="176"/>
        <item x="768"/>
        <item x="1251"/>
        <item x="554"/>
        <item x="1856"/>
        <item x="352"/>
        <item x="855"/>
        <item x="1021"/>
        <item x="711"/>
        <item x="1297"/>
        <item x="1229"/>
        <item x="1257"/>
        <item x="858"/>
        <item x="142"/>
        <item x="219"/>
        <item x="982"/>
        <item x="1421"/>
        <item x="952"/>
        <item x="790"/>
        <item x="209"/>
        <item x="823"/>
        <item x="1861"/>
        <item x="560"/>
        <item x="475"/>
        <item x="1542"/>
        <item x="1886"/>
        <item x="1613"/>
        <item x="1641"/>
        <item x="171"/>
        <item x="491"/>
        <item x="370"/>
        <item x="1727"/>
        <item x="413"/>
        <item x="1248"/>
        <item x="1559"/>
        <item x="741"/>
        <item x="472"/>
        <item x="1320"/>
        <item x="13"/>
        <item x="478"/>
        <item x="526"/>
        <item x="1884"/>
        <item x="1424"/>
        <item x="1420"/>
        <item x="1078"/>
        <item x="1621"/>
        <item x="1223"/>
        <item x="1927"/>
        <item x="1301"/>
        <item x="733"/>
        <item x="1455"/>
        <item x="1816"/>
        <item x="1767"/>
        <item x="674"/>
        <item x="709"/>
        <item x="819"/>
        <item x="1306"/>
        <item x="484"/>
        <item x="1697"/>
        <item x="1020"/>
        <item x="1433"/>
        <item x="2057"/>
        <item x="817"/>
        <item x="1308"/>
        <item x="2034"/>
        <item x="178"/>
        <item x="1841"/>
        <item x="372"/>
        <item x="462"/>
        <item x="45"/>
        <item x="1004"/>
        <item x="649"/>
        <item x="2086"/>
        <item x="388"/>
        <item x="329"/>
        <item x="1992"/>
        <item x="424"/>
        <item x="1470"/>
        <item x="99"/>
        <item x="1290"/>
        <item x="906"/>
        <item x="1214"/>
        <item x="1325"/>
        <item x="96"/>
        <item x="1571"/>
        <item x="1179"/>
        <item x="623"/>
        <item x="1484"/>
        <item x="1028"/>
        <item x="1129"/>
        <item x="1496"/>
        <item x="972"/>
        <item x="1061"/>
        <item x="43"/>
        <item x="2058"/>
        <item x="1069"/>
        <item x="190"/>
        <item x="857"/>
        <item x="975"/>
        <item x="775"/>
        <item x="523"/>
        <item x="31"/>
        <item x="1941"/>
        <item x="805"/>
        <item x="146"/>
        <item x="896"/>
        <item x="1575"/>
        <item x="1156"/>
        <item x="1015"/>
        <item x="105"/>
        <item x="925"/>
        <item x="1818"/>
        <item x="1219"/>
        <item x="1347"/>
        <item x="1160"/>
        <item x="1838"/>
        <item x="1565"/>
        <item x="1443"/>
        <item x="498"/>
        <item x="365"/>
        <item x="242"/>
        <item x="1887"/>
        <item x="177"/>
        <item x="1946"/>
        <item x="843"/>
        <item x="956"/>
        <item x="1508"/>
        <item x="862"/>
        <item x="1675"/>
        <item x="1677"/>
        <item x="1119"/>
        <item x="212"/>
        <item x="1611"/>
        <item x="51"/>
        <item x="1272"/>
        <item x="1624"/>
        <item x="1858"/>
        <item x="1047"/>
        <item x="269"/>
        <item x="603"/>
        <item x="2029"/>
        <item x="1831"/>
        <item x="89"/>
        <item x="1105"/>
        <item x="42"/>
        <item x="885"/>
        <item x="1218"/>
        <item x="1750"/>
        <item x="1722"/>
        <item x="1313"/>
        <item x="433"/>
        <item x="1779"/>
        <item x="1294"/>
        <item x="1073"/>
        <item x="218"/>
        <item x="480"/>
        <item x="1795"/>
        <item x="1043"/>
        <item x="380"/>
        <item x="860"/>
        <item x="591"/>
        <item x="828"/>
        <item x="1338"/>
        <item x="2015"/>
        <item x="1548"/>
        <item x="527"/>
        <item x="1519"/>
        <item x="1258"/>
        <item x="1345"/>
        <item x="1402"/>
        <item x="1319"/>
        <item x="1068"/>
        <item x="1303"/>
        <item x="567"/>
        <item x="940"/>
        <item x="1643"/>
        <item x="1600"/>
        <item x="564"/>
        <item x="376"/>
        <item x="86"/>
        <item x="26"/>
        <item x="909"/>
        <item x="1104"/>
        <item x="315"/>
        <item x="1522"/>
        <item x="2001"/>
        <item x="265"/>
        <item x="538"/>
        <item x="725"/>
        <item x="1513"/>
        <item x="1210"/>
        <item x="1362"/>
        <item x="233"/>
        <item x="248"/>
        <item x="1836"/>
        <item x="434"/>
        <item x="589"/>
        <item x="1819"/>
        <item x="696"/>
        <item x="452"/>
        <item x="181"/>
        <item x="552"/>
        <item x="1990"/>
        <item x="1907"/>
        <item x="94"/>
        <item x="184"/>
        <item x="831"/>
        <item x="1923"/>
        <item x="2056"/>
        <item x="1839"/>
        <item x="573"/>
        <item x="1429"/>
        <item x="76"/>
        <item x="194"/>
        <item x="969"/>
        <item x="1760"/>
        <item x="489"/>
        <item x="1344"/>
        <item x="1448"/>
        <item x="1180"/>
        <item x="1276"/>
        <item x="118"/>
        <item x="1815"/>
        <item x="1698"/>
        <item x="1254"/>
        <item x="1526"/>
        <item x="445"/>
        <item x="689"/>
        <item x="2012"/>
        <item x="246"/>
        <item x="1363"/>
        <item x="342"/>
        <item x="1724"/>
        <item x="137"/>
        <item x="170"/>
        <item x="326"/>
        <item x="1521"/>
        <item x="865"/>
        <item x="1810"/>
        <item x="135"/>
        <item x="53"/>
        <item x="811"/>
        <item x="1269"/>
        <item x="1843"/>
        <item x="1356"/>
        <item x="902"/>
        <item x="1081"/>
        <item x="953"/>
        <item x="1916"/>
        <item x="174"/>
        <item x="708"/>
        <item x="788"/>
        <item x="63"/>
        <item x="1441"/>
        <item x="528"/>
        <item x="256"/>
        <item x="313"/>
        <item x="394"/>
        <item x="1113"/>
        <item x="965"/>
        <item x="126"/>
        <item x="77"/>
        <item x="2045"/>
        <item x="1342"/>
        <item x="835"/>
        <item x="1314"/>
        <item x="1166"/>
        <item x="1610"/>
        <item x="1463"/>
        <item x="1790"/>
        <item x="1090"/>
        <item x="808"/>
        <item x="1458"/>
        <item x="399"/>
        <item x="1629"/>
        <item x="1885"/>
        <item x="1880"/>
        <item x="115"/>
        <item x="1225"/>
        <item x="1044"/>
        <item x="308"/>
        <item x="2051"/>
        <item x="21"/>
        <item x="948"/>
        <item x="1076"/>
        <item x="411"/>
        <item x="919"/>
        <item x="1131"/>
        <item x="1957"/>
        <item x="1636"/>
        <item x="550"/>
        <item x="1266"/>
        <item x="694"/>
        <item x="630"/>
        <item x="1945"/>
        <item x="1445"/>
        <item x="1869"/>
        <item x="1583"/>
        <item x="1074"/>
        <item x="879"/>
        <item x="1404"/>
        <item x="1752"/>
        <item x="1415"/>
        <item x="1060"/>
        <item x="1176"/>
        <item x="1241"/>
        <item x="1305"/>
        <item x="1486"/>
        <item x="1700"/>
        <item x="650"/>
        <item x="1951"/>
        <item x="522"/>
        <item x="803"/>
        <item x="1365"/>
        <item x="995"/>
        <item x="1101"/>
        <item x="1822"/>
        <item x="869"/>
        <item x="519"/>
        <item x="1537"/>
        <item x="570"/>
        <item x="1244"/>
        <item x="1358"/>
        <item x="756"/>
        <item x="797"/>
        <item x="2014"/>
        <item x="1227"/>
        <item x="905"/>
        <item x="1153"/>
        <item x="175"/>
        <item x="1024"/>
        <item x="303"/>
        <item x="412"/>
        <item x="908"/>
        <item x="1158"/>
        <item x="144"/>
        <item x="1679"/>
        <item x="1728"/>
        <item x="1216"/>
        <item x="2082"/>
        <item x="2031"/>
        <item x="1635"/>
        <item x="138"/>
        <item x="108"/>
        <item x="918"/>
        <item x="549"/>
        <item x="124"/>
        <item x="1091"/>
        <item x="297"/>
        <item x="1472"/>
        <item x="1118"/>
        <item x="1035"/>
        <item x="928"/>
        <item x="1748"/>
        <item x="764"/>
        <item x="1964"/>
        <item x="152"/>
        <item x="1499"/>
        <item x="341"/>
        <item x="1034"/>
        <item x="1109"/>
        <item x="369"/>
        <item x="427"/>
        <item x="1953"/>
        <item x="610"/>
        <item x="1080"/>
        <item x="1909"/>
        <item x="2000"/>
        <item x="1950"/>
        <item x="273"/>
        <item x="687"/>
        <item x="386"/>
        <item x="1812"/>
        <item x="1758"/>
        <item x="430"/>
        <item x="954"/>
        <item x="504"/>
        <item x="695"/>
        <item x="1602"/>
        <item x="1355"/>
        <item x="970"/>
        <item x="1567"/>
        <item x="1757"/>
        <item x="286"/>
        <item x="1633"/>
        <item x="1066"/>
        <item x="1596"/>
        <item x="1719"/>
        <item x="2059"/>
        <item x="2016"/>
        <item x="147"/>
        <item x="912"/>
        <item x="926"/>
        <item x="227"/>
        <item x="939"/>
        <item x="1317"/>
        <item x="1593"/>
        <item x="585"/>
        <item x="19"/>
        <item x="2072"/>
        <item x="54"/>
        <item x="483"/>
        <item x="464"/>
        <item m="1" x="2088"/>
        <item x="1281"/>
        <item x="1630"/>
        <item x="1348"/>
        <item x="1985"/>
        <item x="590"/>
        <item x="291"/>
        <item x="1149"/>
        <item x="1865"/>
        <item x="980"/>
        <item x="1622"/>
        <item x="1485"/>
        <item x="1030"/>
        <item x="536"/>
        <item x="264"/>
        <item x="2039"/>
        <item x="622"/>
        <item x="1796"/>
        <item x="461"/>
        <item x="907"/>
        <item x="1483"/>
        <item x="1515"/>
        <item x="379"/>
        <item x="1056"/>
        <item x="201"/>
        <item x="1640"/>
        <item x="872"/>
        <item x="276"/>
        <item x="1087"/>
        <item x="749"/>
        <item x="1904"/>
        <item x="548"/>
        <item x="299"/>
        <item x="1888"/>
        <item x="1396"/>
        <item x="1253"/>
        <item x="1970"/>
        <item x="465"/>
        <item x="1597"/>
        <item x="223"/>
        <item x="446"/>
        <item x="1231"/>
        <item x="545"/>
        <item x="392"/>
        <item x="1369"/>
        <item x="1283"/>
        <item x="1763"/>
        <item x="1936"/>
        <item x="2055"/>
        <item x="1866"/>
        <item x="197"/>
        <item x="633"/>
        <item x="166"/>
        <item x="1933"/>
        <item x="1007"/>
        <item x="280"/>
        <item x="866"/>
        <item x="710"/>
        <item x="56"/>
        <item x="325"/>
        <item x="738"/>
        <item x="721"/>
        <item x="409"/>
        <item x="1736"/>
        <item x="252"/>
        <item x="2009"/>
        <item x="408"/>
        <item x="1805"/>
        <item x="1689"/>
        <item x="1263"/>
        <item x="629"/>
        <item x="910"/>
        <item x="1370"/>
        <item x="917"/>
        <item x="121"/>
        <item x="473"/>
        <item x="187"/>
        <item x="897"/>
        <item x="307"/>
        <item x="129"/>
        <item x="1032"/>
        <item x="1554"/>
        <item x="1277"/>
        <item x="1851"/>
        <item x="1525"/>
        <item x="701"/>
        <item x="1988"/>
        <item x="1782"/>
        <item x="1217"/>
        <item x="503"/>
        <item x="1764"/>
        <item x="553"/>
        <item x="1552"/>
        <item x="705"/>
        <item x="1143"/>
        <item x="1083"/>
        <item x="728"/>
        <item x="1920"/>
        <item x="867"/>
        <item x="1237"/>
        <item x="1852"/>
        <item x="1326"/>
        <item x="486"/>
        <item x="1003"/>
        <item x="271"/>
        <item x="351"/>
        <item x="2052"/>
        <item x="1310"/>
        <item x="237"/>
        <item x="506"/>
        <item x="1374"/>
        <item x="497"/>
        <item x="651"/>
        <item x="1895"/>
        <item x="2065"/>
        <item x="1293"/>
        <item x="688"/>
        <item x="1747"/>
        <item x="1980"/>
        <item x="540"/>
        <item x="230"/>
        <item x="65"/>
        <item x="1150"/>
        <item x="1339"/>
        <item x="1872"/>
        <item x="1507"/>
        <item x="1889"/>
        <item x="719"/>
        <item x="565"/>
        <item x="646"/>
        <item x="1587"/>
        <item x="64"/>
        <item x="1025"/>
        <item x="1562"/>
        <item x="1284"/>
        <item x="1045"/>
        <item x="1196"/>
        <item x="1511"/>
        <item x="150"/>
        <item x="944"/>
        <item x="676"/>
        <item x="712"/>
        <item x="1809"/>
        <item x="1245"/>
        <item x="1692"/>
        <item x="986"/>
        <item x="2038"/>
        <item x="364"/>
        <item x="1"/>
        <item x="463"/>
        <item x="667"/>
        <item x="1174"/>
        <item x="2004"/>
        <item x="1686"/>
        <item x="492"/>
        <item x="1203"/>
        <item x="1864"/>
        <item x="1403"/>
        <item x="57"/>
        <item x="1273"/>
        <item x="1267"/>
        <item x="572"/>
        <item x="2075"/>
        <item x="1029"/>
        <item x="729"/>
        <item x="1774"/>
        <item x="62"/>
        <item x="617"/>
        <item x="641"/>
        <item x="441"/>
        <item x="2080"/>
        <item x="1022"/>
        <item x="1385"/>
        <item x="1840"/>
        <item x="1475"/>
        <item x="715"/>
        <item x="1714"/>
        <item x="1195"/>
        <item x="1797"/>
        <item x="787"/>
        <item x="501"/>
        <item x="335"/>
        <item x="1491"/>
        <item x="1653"/>
        <item x="1408"/>
        <item x="382"/>
        <item x="421"/>
        <item x="360"/>
        <item x="287"/>
        <item x="1775"/>
        <item x="1694"/>
        <item x="1343"/>
        <item x="1867"/>
        <item x="1793"/>
        <item x="518"/>
        <item x="847"/>
        <item x="761"/>
        <item x="44"/>
        <item x="1676"/>
        <item x="716"/>
        <item x="1144"/>
        <item x="1878"/>
        <item x="1791"/>
        <item x="740"/>
        <item x="1206"/>
        <item x="1925"/>
        <item x="1708"/>
        <item x="2"/>
        <item x="133"/>
        <item x="443"/>
        <item x="1380"/>
        <item x="1017"/>
        <item x="1855"/>
        <item x="1200"/>
        <item x="765"/>
        <item x="324"/>
        <item x="535"/>
        <item x="400"/>
        <item x="1407"/>
        <item x="302"/>
        <item x="780"/>
        <item x="1898"/>
        <item x="723"/>
        <item x="222"/>
        <item x="1038"/>
        <item x="251"/>
        <item x="214"/>
        <item x="1436"/>
        <item x="1614"/>
        <item x="672"/>
        <item x="920"/>
        <item x="2049"/>
        <item x="1072"/>
        <item x="870"/>
        <item x="1221"/>
        <item x="1642"/>
        <item x="1631"/>
        <item x="304"/>
        <item x="125"/>
        <item x="1681"/>
        <item x="1359"/>
        <item x="638"/>
        <item x="1204"/>
        <item x="544"/>
        <item x="1175"/>
        <item x="1094"/>
        <item x="195"/>
        <item x="1026"/>
        <item x="232"/>
        <item x="290"/>
        <item x="439"/>
        <item x="1982"/>
        <item x="224"/>
        <item x="1783"/>
        <item x="493"/>
        <item x="1999"/>
        <item x="226"/>
        <item x="587"/>
        <item x="148"/>
        <item x="81"/>
        <item x="882"/>
        <item x="405"/>
        <item x="1589"/>
        <item x="1825"/>
        <item x="1307"/>
        <item x="525"/>
        <item x="1197"/>
        <item x="193"/>
        <item x="1557"/>
        <item x="604"/>
        <item x="4"/>
        <item x="28"/>
        <item x="1928"/>
        <item x="771"/>
        <item x="1036"/>
        <item x="1146"/>
        <item x="258"/>
        <item x="1755"/>
        <item x="1857"/>
        <item x="1224"/>
        <item x="1540"/>
        <item x="1509"/>
        <item x="796"/>
        <item x="568"/>
        <item x="915"/>
        <item x="1186"/>
        <item x="626"/>
        <item x="40"/>
        <item x="1983"/>
        <item x="185"/>
        <item x="877"/>
        <item x="763"/>
        <item x="469"/>
        <item x="576"/>
        <item x="2061"/>
        <item x="128"/>
        <item x="1125"/>
        <item x="68"/>
        <item x="1807"/>
        <item x="1242"/>
        <item x="1321"/>
        <item x="762"/>
        <item x="348"/>
        <item x="816"/>
        <item x="2024"/>
        <item x="1411"/>
        <item x="1974"/>
        <item x="385"/>
        <item x="1465"/>
        <item x="566"/>
        <item x="1701"/>
        <item x="1976"/>
        <item x="642"/>
        <item x="234"/>
        <item x="1236"/>
        <item x="1397"/>
        <item x="1212"/>
        <item x="1547"/>
        <item x="1393"/>
        <item x="801"/>
        <item x="1518"/>
        <item x="377"/>
        <item x="1120"/>
        <item x="645"/>
        <item x="1669"/>
        <item x="281"/>
        <item x="1184"/>
        <item x="1738"/>
        <item x="607"/>
        <item x="1806"/>
        <item x="1967"/>
        <item x="253"/>
        <item x="1762"/>
        <item x="189"/>
        <item x="314"/>
        <item x="8"/>
        <item x="662"/>
        <item x="1268"/>
        <item x="490"/>
        <item x="806"/>
        <item x="1530"/>
        <item x="827"/>
        <item x="1291"/>
        <item x="1135"/>
        <item x="1480"/>
        <item x="283"/>
        <item x="1582"/>
        <item x="155"/>
        <item x="611"/>
        <item x="999"/>
        <item x="1447"/>
        <item x="1829"/>
        <item x="1037"/>
        <item x="1323"/>
        <item x="109"/>
        <item x="357"/>
        <item x="203"/>
        <item x="531"/>
        <item x="1623"/>
        <item x="1400"/>
        <item x="1828"/>
        <item x="825"/>
        <item x="1023"/>
        <item x="1664"/>
        <item x="978"/>
        <item x="1706"/>
        <item x="1541"/>
        <item x="1716"/>
        <item x="1388"/>
        <item x="471"/>
        <item x="255"/>
        <item x="1891"/>
        <item x="1340"/>
        <item x="842"/>
        <item x="1875"/>
        <item x="2083"/>
        <item x="1361"/>
        <item x="731"/>
        <item x="1457"/>
        <item x="1560"/>
        <item x="664"/>
        <item x="1873"/>
        <item x="602"/>
        <item x="260"/>
        <item x="1585"/>
        <item x="317"/>
        <item x="1367"/>
        <item x="1786"/>
        <item x="1787"/>
        <item x="1278"/>
        <item x="1324"/>
        <item x="494"/>
        <item x="1162"/>
        <item x="1780"/>
        <item x="72"/>
        <item x="1651"/>
        <item x="389"/>
        <item x="707"/>
        <item x="1777"/>
        <item x="1730"/>
        <item x="1739"/>
        <item x="542"/>
        <item x="1655"/>
        <item x="1620"/>
        <item x="2043"/>
        <item x="6"/>
        <item x="1488"/>
        <item x="593"/>
        <item x="804"/>
        <item x="1682"/>
        <item x="477"/>
        <item x="1939"/>
        <item x="435"/>
        <item x="416"/>
        <item x="1185"/>
        <item x="1830"/>
        <item x="17"/>
        <item x="161"/>
        <item x="850"/>
        <item x="766"/>
        <item x="681"/>
        <item x="1302"/>
        <item x="1139"/>
        <item x="140"/>
        <item x="1746"/>
        <item x="994"/>
        <item x="1577"/>
        <item x="398"/>
        <item x="1607"/>
        <item x="1046"/>
        <item x="2030"/>
        <item x="1685"/>
        <item x="845"/>
        <item x="517"/>
        <item x="1696"/>
        <item x="631"/>
        <item x="988"/>
        <item x="1479"/>
        <item x="131"/>
        <item x="1360"/>
        <item x="1654"/>
        <item x="1505"/>
        <item x="571"/>
        <item x="75"/>
        <item x="270"/>
        <item x="1098"/>
        <item x="1215"/>
        <item x="1471"/>
        <item x="887"/>
        <item x="415"/>
        <item x="254"/>
        <item x="815"/>
        <item x="863"/>
        <item x="1501"/>
        <item x="1656"/>
        <item x="1944"/>
        <item x="52"/>
        <item x="1116"/>
        <item x="1919"/>
        <item x="2026"/>
        <item x="742"/>
        <item x="859"/>
        <item x="1924"/>
        <item x="692"/>
        <item x="810"/>
        <item x="101"/>
        <item x="1287"/>
        <item x="91"/>
        <item x="228"/>
        <item x="1912"/>
        <item x="1115"/>
        <item x="886"/>
        <item x="165"/>
        <item x="1082"/>
        <item x="1958"/>
        <item x="1753"/>
        <item x="1658"/>
        <item x="429"/>
        <item x="221"/>
        <item x="353"/>
        <item x="448"/>
        <item x="637"/>
        <item x="1368"/>
        <item x="60"/>
        <item x="1799"/>
        <item x="1546"/>
        <item x="1114"/>
        <item x="1377"/>
        <item x="229"/>
        <item x="1695"/>
        <item x="205"/>
        <item x="2019"/>
        <item x="876"/>
        <item x="588"/>
        <item x="257"/>
        <item x="58"/>
        <item x="1282"/>
        <item x="117"/>
        <item x="1121"/>
        <item x="1993"/>
        <item x="191"/>
        <item x="864"/>
        <item x="71"/>
        <item x="92"/>
        <item x="1523"/>
        <item x="1012"/>
        <item x="785"/>
        <item x="1262"/>
        <item x="514"/>
        <item x="1862"/>
        <item x="425"/>
        <item x="332"/>
        <item x="963"/>
        <item x="720"/>
        <item x="529"/>
        <item x="1834"/>
        <item x="1910"/>
        <item x="1854"/>
        <item x="437"/>
        <item x="338"/>
        <item x="344"/>
        <item x="1879"/>
        <item x="1517"/>
        <item x="381"/>
        <item x="1487"/>
        <item x="558"/>
        <item x="1438"/>
        <item x="2042"/>
        <item x="1346"/>
        <item x="301"/>
        <item x="120"/>
        <item x="275"/>
        <item x="47"/>
        <item x="1528"/>
        <item x="1942"/>
        <item x="1333"/>
        <item x="1914"/>
        <item x="778"/>
        <item x="1220"/>
        <item x="1189"/>
        <item x="1147"/>
        <item x="159"/>
        <item x="993"/>
        <item x="1512"/>
        <item x="2087"/>
        <item x="2071"/>
        <item x="1703"/>
        <item x="384"/>
        <item x="2047"/>
        <item x="1498"/>
        <item x="1574"/>
        <item x="1381"/>
        <item x="1252"/>
        <item x="306"/>
        <item x="1049"/>
        <item x="1827"/>
        <item x="921"/>
        <item x="628"/>
        <item x="578"/>
        <item x="1766"/>
        <item x="100"/>
        <item x="1972"/>
        <item x="968"/>
        <item x="1543"/>
        <item x="1075"/>
        <item x="179"/>
        <item x="1312"/>
        <item x="1663"/>
        <item x="682"/>
        <item x="160"/>
        <item x="934"/>
        <item x="656"/>
        <item x="225"/>
        <item x="1870"/>
        <item x="192"/>
        <item x="110"/>
        <item x="1538"/>
        <item x="903"/>
        <item x="547"/>
        <item x="1662"/>
        <item x="1000"/>
        <item x="600"/>
        <item x="1761"/>
        <item x="1773"/>
        <item x="586"/>
        <item x="113"/>
        <item x="1894"/>
        <item x="1211"/>
        <item x="1892"/>
        <item x="750"/>
        <item x="2066"/>
        <item x="1968"/>
        <item x="422"/>
        <item x="1444"/>
        <item x="263"/>
        <item x="451"/>
        <item x="1580"/>
        <item x="1264"/>
        <item x="966"/>
        <item x="1603"/>
        <item x="644"/>
        <item x="172"/>
        <item x="769"/>
        <item x="1315"/>
        <item x="971"/>
        <item x="683"/>
        <item x="1134"/>
        <item x="420"/>
        <item x="1911"/>
        <item x="2033"/>
        <item x="1311"/>
        <item x="1979"/>
        <item x="693"/>
        <item x="24"/>
        <item x="61"/>
        <item x="1110"/>
        <item x="1336"/>
        <item x="684"/>
        <item x="457"/>
        <item x="1619"/>
        <item x="162"/>
        <item x="1011"/>
        <item x="59"/>
        <item x="991"/>
        <item x="624"/>
        <item x="1657"/>
        <item x="833"/>
        <item x="1637"/>
        <item x="466"/>
        <item x="217"/>
        <item x="1155"/>
        <item x="48"/>
        <item x="274"/>
        <item x="293"/>
        <item x="1566"/>
        <item x="668"/>
        <item x="1386"/>
        <item x="1962"/>
        <item x="923"/>
        <item x="639"/>
        <item x="643"/>
        <item x="793"/>
        <item x="1918"/>
        <item x="2084"/>
        <item x="16"/>
        <item x="743"/>
        <item x="1092"/>
        <item x="426"/>
        <item x="468"/>
        <item x="1768"/>
        <item x="97"/>
        <item x="1929"/>
        <item x="1524"/>
        <item x="904"/>
        <item x="1051"/>
        <item x="29"/>
        <item x="292"/>
        <item x="1398"/>
        <item x="1709"/>
        <item x="634"/>
        <item x="636"/>
        <item x="613"/>
        <item x="875"/>
        <item x="1289"/>
        <item x="1832"/>
        <item x="1798"/>
        <item x="675"/>
        <item x="1803"/>
        <item x="1205"/>
        <item x="1975"/>
        <item x="598"/>
        <item x="196"/>
        <item x="336"/>
        <item x="1625"/>
        <item x="871"/>
        <item x="199"/>
        <item x="1434"/>
        <item x="861"/>
        <item x="231"/>
        <item x="1093"/>
        <item x="973"/>
        <item x="1516"/>
        <item x="2081"/>
        <item x="1378"/>
        <item x="1054"/>
        <item x="584"/>
        <item x="1141"/>
        <item x="1628"/>
        <item x="1702"/>
        <item x="812"/>
        <item x="456"/>
        <item x="1298"/>
        <item x="569"/>
        <item x="247"/>
        <item x="1031"/>
        <item x="79"/>
        <item x="1966"/>
        <item x="647"/>
        <item x="1048"/>
        <item x="898"/>
        <item x="1644"/>
        <item x="216"/>
        <item x="1382"/>
        <item x="1426"/>
        <item x="868"/>
        <item x="1427"/>
        <item x="1334"/>
        <item x="164"/>
        <item x="1428"/>
        <item x="844"/>
        <item x="2044"/>
        <item x="632"/>
        <item x="78"/>
        <item x="648"/>
        <item x="916"/>
        <item x="502"/>
        <item x="1461"/>
        <item x="1240"/>
        <item x="1103"/>
        <item x="1201"/>
        <item x="947"/>
        <item x="186"/>
        <item x="36"/>
        <item x="507"/>
        <item x="238"/>
        <item x="1615"/>
        <item x="1994"/>
        <item x="1137"/>
        <item x="73"/>
        <item x="0"/>
        <item x="1550"/>
        <item x="1033"/>
        <item x="985"/>
        <item x="1198"/>
        <item x="2037"/>
        <item x="1781"/>
        <item x="1027"/>
        <item x="1584"/>
        <item x="1759"/>
        <item x="1123"/>
        <item x="1260"/>
        <item x="1973"/>
        <item x="691"/>
        <item x="1506"/>
        <item x="809"/>
        <item x="1751"/>
        <item x="941"/>
        <item x="1769"/>
        <item x="46"/>
        <item x="50"/>
        <item x="1617"/>
        <item x="1938"/>
        <item x="1720"/>
        <item x="132"/>
        <item x="1063"/>
        <item x="1070"/>
        <item x="1510"/>
        <item x="482"/>
        <item x="563"/>
        <item x="1833"/>
        <item x="854"/>
        <item x="1419"/>
        <item x="1375"/>
        <item x="1332"/>
        <item x="2062"/>
        <item x="1558"/>
        <item x="1932"/>
        <item x="267"/>
        <item x="574"/>
        <item x="901"/>
        <item x="1207"/>
        <item x="1309"/>
        <item x="373"/>
        <item x="1808"/>
        <item x="1650"/>
        <item x="2078"/>
        <item x="680"/>
        <item x="1430"/>
        <item x="2067"/>
        <item x="582"/>
        <item x="262"/>
        <item x="169"/>
        <item x="789"/>
        <item x="1042"/>
        <item x="1341"/>
        <item x="1868"/>
        <item x="1989"/>
        <item x="1383"/>
        <item x="1431"/>
        <item x="654"/>
        <item x="1181"/>
        <item x="599"/>
        <item x="1729"/>
        <item x="1145"/>
        <item x="1711"/>
        <item x="1423"/>
        <item x="1449"/>
        <item x="792"/>
        <item x="1743"/>
        <item x="35"/>
        <item x="1893"/>
        <item x="82"/>
        <item x="1122"/>
        <item x="1811"/>
        <item x="1202"/>
        <item x="1901"/>
        <item x="1250"/>
        <item x="1935"/>
        <item x="1551"/>
        <item x="1013"/>
        <item x="1437"/>
        <item x="1555"/>
        <item x="41"/>
        <item x="1469"/>
        <item x="1159"/>
        <item x="168"/>
        <item x="612"/>
        <item x="1349"/>
        <item x="2017"/>
        <item x="1504"/>
        <item x="104"/>
        <item x="1255"/>
        <item x="1187"/>
        <item x="1744"/>
        <item x="1707"/>
        <item x="1418"/>
        <item x="1222"/>
        <item x="1395"/>
        <item x="1995"/>
        <item x="943"/>
        <item x="1890"/>
        <item x="1439"/>
        <item x="757"/>
        <item x="856"/>
        <item x="640"/>
        <item x="1476"/>
        <item x="1064"/>
        <item x="914"/>
        <item x="1648"/>
        <item x="781"/>
        <item x="1527"/>
        <item x="403"/>
        <item x="635"/>
        <item x="2011"/>
        <item x="95"/>
        <item x="932"/>
        <item x="697"/>
        <item x="666"/>
        <item x="1652"/>
        <item x="1837"/>
        <item x="460"/>
        <item x="1256"/>
        <item x="1079"/>
        <item x="820"/>
        <item x="397"/>
        <item x="1804"/>
        <item x="652"/>
        <item x="1647"/>
        <item x="2079"/>
        <item x="1065"/>
        <item x="890"/>
        <item x="836"/>
        <item x="924"/>
        <item x="1789"/>
        <item x="345"/>
        <item x="2021"/>
        <item x="1353"/>
        <item x="1019"/>
        <item x="838"/>
        <item x="597"/>
        <item x="1055"/>
        <item x="767"/>
        <item x="151"/>
        <item x="511"/>
        <item x="87"/>
        <item x="1737"/>
        <item x="1482"/>
        <item x="1705"/>
        <item x="319"/>
        <item x="849"/>
        <item x="880"/>
        <item x="1274"/>
        <item x="1931"/>
        <item x="1261"/>
        <item x="581"/>
        <item x="658"/>
        <item x="337"/>
        <item x="937"/>
        <item x="1902"/>
        <item x="1271"/>
        <item x="516"/>
        <item x="1604"/>
        <item x="1387"/>
        <item x="2046"/>
        <item x="773"/>
        <item x="454"/>
        <item x="1300"/>
        <item x="1140"/>
        <item x="1723"/>
        <item x="499"/>
        <item x="1590"/>
        <item x="1357"/>
        <item x="1354"/>
        <item x="1405"/>
        <item x="621"/>
        <item x="1667"/>
        <item x="1756"/>
        <item x="732"/>
        <item x="23"/>
        <item x="1173"/>
        <item x="1328"/>
        <item x="322"/>
        <item x="1497"/>
        <item x="1649"/>
        <item x="239"/>
        <item x="1412"/>
        <item x="487"/>
        <item x="312"/>
        <item x="88"/>
        <item x="1569"/>
        <item x="893"/>
        <item x="346"/>
        <item x="69"/>
        <item x="754"/>
        <item x="2010"/>
        <item x="363"/>
        <item x="383"/>
        <item x="935"/>
        <item x="1616"/>
        <item x="356"/>
        <item x="1490"/>
        <item x="1599"/>
        <item x="358"/>
        <item x="2074"/>
        <item x="1481"/>
        <item x="1178"/>
        <item x="942"/>
        <item x="745"/>
        <item x="800"/>
        <item x="2002"/>
        <item x="799"/>
        <item x="1579"/>
        <item x="1770"/>
        <item x="495"/>
        <item x="12"/>
        <item x="533"/>
        <item x="410"/>
        <item x="539"/>
        <item x="2003"/>
        <item x="374"/>
        <item x="837"/>
        <item x="1337"/>
        <item x="1544"/>
        <item x="2054"/>
        <item x="141"/>
        <item x="1133"/>
        <item x="976"/>
        <item x="1096"/>
        <item x="316"/>
        <item x="2020"/>
        <item x="25"/>
        <item x="182"/>
        <item x="950"/>
        <item x="1772"/>
        <item x="328"/>
        <item x="111"/>
        <item x="1721"/>
        <item x="180"/>
        <item x="702"/>
        <item x="455"/>
        <item x="979"/>
        <item x="1712"/>
        <item x="83"/>
        <item x="1568"/>
        <item x="436"/>
        <item x="1199"/>
        <item x="1234"/>
        <item x="1520"/>
        <item x="1432"/>
        <item x="1570"/>
        <item x="1874"/>
        <item x="2035"/>
        <item x="699"/>
        <item x="296"/>
        <item x="657"/>
        <item x="30"/>
        <item x="15"/>
        <item x="1167"/>
        <item x="2070"/>
        <item x="557"/>
        <item x="1286"/>
        <item x="1776"/>
        <item x="577"/>
        <item x="18"/>
        <item x="496"/>
        <item x="760"/>
        <item x="899"/>
        <item x="310"/>
        <item x="1452"/>
        <item x="1406"/>
        <item x="2073"/>
        <item x="714"/>
        <item x="938"/>
        <item x="1270"/>
        <item x="739"/>
        <item x="892"/>
        <item x="992"/>
        <item x="249"/>
        <item x="1352"/>
        <item x="1468"/>
        <item x="2064"/>
        <item x="1008"/>
        <item x="1379"/>
        <item x="330"/>
        <item x="669"/>
        <item x="1563"/>
        <item x="949"/>
        <item x="1148"/>
        <item x="1634"/>
        <item x="660"/>
        <item x="1949"/>
        <item x="22"/>
        <item x="476"/>
        <item x="1451"/>
        <item x="1172"/>
        <item x="1322"/>
        <item x="305"/>
        <item x="1295"/>
        <item x="736"/>
        <item x="500"/>
        <item x="333"/>
        <item x="1598"/>
        <item x="183"/>
        <item x="1591"/>
        <item x="1937"/>
        <item x="724"/>
        <item x="1279"/>
        <item x="1058"/>
        <item x="1228"/>
        <item x="354"/>
        <item x="1668"/>
        <item x="1401"/>
        <item x="395"/>
        <item x="355"/>
        <item x="998"/>
        <item x="1986"/>
        <item x="1734"/>
        <item x="1645"/>
        <item x="735"/>
        <item x="1934"/>
        <item x="371"/>
        <item x="1492"/>
        <item x="1318"/>
        <item x="889"/>
        <item x="404"/>
        <item x="945"/>
        <item x="748"/>
        <item x="1646"/>
        <item x="1897"/>
        <item x="620"/>
        <item x="14"/>
        <item x="334"/>
        <item x="933"/>
        <item x="1961"/>
        <item x="2006"/>
        <item x="1871"/>
        <item x="340"/>
        <item x="829"/>
        <item x="1963"/>
        <item x="11"/>
        <item x="1127"/>
        <item x="1128"/>
        <item x="1996"/>
        <item x="737"/>
        <item x="981"/>
        <item x="686"/>
        <item x="616"/>
        <item x="361"/>
        <item x="1335"/>
        <item t="default"/>
      </items>
    </pivotField>
    <pivotField showAll="0"/>
    <pivotField showAll="0">
      <items count="23">
        <item x="17"/>
        <item x="13"/>
        <item x="19"/>
        <item x="7"/>
        <item x="1"/>
        <item x="0"/>
        <item x="14"/>
        <item x="8"/>
        <item x="5"/>
        <item x="9"/>
        <item x="6"/>
        <item x="11"/>
        <item x="3"/>
        <item x="15"/>
        <item x="2"/>
        <item m="1" x="21"/>
        <item x="16"/>
        <item x="10"/>
        <item x="4"/>
        <item x="12"/>
        <item x="18"/>
        <item x="20"/>
        <item t="default"/>
      </items>
    </pivotField>
    <pivotField showAll="0"/>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showAll="0"/>
    <pivotField showAll="0"/>
    <pivotField showAll="0"/>
    <pivotField showAll="0"/>
    <pivotField showAll="0"/>
    <pivotField showAll="0"/>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D15F2D-0176-4DEA-A440-4CCDB2E47834}" name="PivotTable7"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C21" firstHeaderRow="1" firstDataRow="1" firstDataCol="0"/>
  <pivotFields count="21">
    <pivotField showAll="0"/>
    <pivotField showAll="0"/>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pivotField showAll="0"/>
    <pivotField showAll="0">
      <items count="23">
        <item x="17"/>
        <item x="13"/>
        <item x="19"/>
        <item x="7"/>
        <item x="1"/>
        <item x="0"/>
        <item x="14"/>
        <item x="8"/>
        <item x="5"/>
        <item x="9"/>
        <item x="6"/>
        <item x="11"/>
        <item x="3"/>
        <item x="15"/>
        <item x="2"/>
        <item m="1" x="21"/>
        <item x="16"/>
        <item x="10"/>
        <item x="4"/>
        <item x="12"/>
        <item x="18"/>
        <item x="20"/>
        <item t="default"/>
      </items>
    </pivotField>
    <pivotField dataField="1" showAll="0"/>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showAll="0"/>
    <pivotField showAll="0"/>
    <pivotField showAll="0"/>
    <pivotField showAll="0"/>
    <pivotField showAll="0"/>
    <pivotField showAll="0"/>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Count of sku"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C7B99-D6D2-48E7-AF7B-B25BE5B03472}" name="PivotTable6"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0:B21" firstHeaderRow="1" firstDataRow="1" firstDataCol="0"/>
  <pivotFields count="21">
    <pivotField showAll="0"/>
    <pivotField showAll="0">
      <items count="14">
        <item x="6"/>
        <item x="4"/>
        <item x="3"/>
        <item x="8"/>
        <item x="0"/>
        <item x="7"/>
        <item x="2"/>
        <item x="1"/>
        <item x="5"/>
        <item m="1" x="12"/>
        <item x="11"/>
        <item x="9"/>
        <item x="10"/>
        <item t="default"/>
      </items>
    </pivotField>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pivotField showAll="0"/>
    <pivotField showAll="0">
      <items count="23">
        <item x="17"/>
        <item x="13"/>
        <item x="19"/>
        <item x="7"/>
        <item x="1"/>
        <item x="0"/>
        <item x="14"/>
        <item x="8"/>
        <item x="5"/>
        <item x="9"/>
        <item x="6"/>
        <item x="11"/>
        <item x="3"/>
        <item x="15"/>
        <item x="2"/>
        <item m="1" x="21"/>
        <item x="16"/>
        <item x="10"/>
        <item x="4"/>
        <item x="12"/>
        <item x="18"/>
        <item x="20"/>
        <item t="default"/>
      </items>
    </pivotField>
    <pivotField showAll="0"/>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dataField="1" showAll="0"/>
    <pivotField showAll="0"/>
    <pivotField showAll="0"/>
    <pivotField showAll="0"/>
    <pivotField showAll="0"/>
    <pivotField showAll="0"/>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quantit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49E103-D8BD-4B2B-81A1-74B6681EA97F}" name="PivotTable5"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C18" firstHeaderRow="1" firstDataRow="1" firstDataCol="0"/>
  <pivotFields count="21">
    <pivotField showAll="0"/>
    <pivotField showAll="0">
      <items count="14">
        <item x="6"/>
        <item x="4"/>
        <item x="3"/>
        <item x="8"/>
        <item x="0"/>
        <item x="7"/>
        <item x="2"/>
        <item x="1"/>
        <item x="5"/>
        <item m="1" x="12"/>
        <item x="11"/>
        <item x="9"/>
        <item x="10"/>
        <item t="default"/>
      </items>
    </pivotField>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items count="2090">
        <item x="1057"/>
        <item x="143"/>
        <item x="609"/>
        <item x="1494"/>
        <item x="1955"/>
        <item x="960"/>
        <item x="1561"/>
        <item x="1715"/>
        <item x="2048"/>
        <item x="449"/>
        <item x="206"/>
        <item x="1296"/>
        <item x="1239"/>
        <item x="1539"/>
        <item x="813"/>
        <item x="220"/>
        <item x="513"/>
        <item x="1699"/>
        <item x="1581"/>
        <item x="822"/>
        <item x="1535"/>
        <item x="1331"/>
        <item x="268"/>
        <item x="959"/>
        <item x="1971"/>
        <item x="1881"/>
        <item x="1233"/>
        <item x="1978"/>
        <item x="747"/>
        <item x="432"/>
        <item x="390"/>
        <item x="1052"/>
        <item x="772"/>
        <item x="1394"/>
        <item x="1848"/>
        <item x="791"/>
        <item x="10"/>
        <item x="515"/>
        <item x="1687"/>
        <item x="1905"/>
        <item x="321"/>
        <item x="1670"/>
        <item x="103"/>
        <item x="136"/>
        <item x="1106"/>
        <item x="703"/>
        <item x="1285"/>
        <item x="758"/>
        <item x="534"/>
        <item x="663"/>
        <item x="679"/>
        <item x="1462"/>
        <item x="387"/>
        <item x="1882"/>
        <item x="1164"/>
        <item x="1847"/>
        <item x="1414"/>
        <item x="488"/>
        <item x="1820"/>
        <item x="396"/>
        <item x="2013"/>
        <item x="1532"/>
        <item x="202"/>
        <item x="2060"/>
        <item x="339"/>
        <item x="423"/>
        <item x="1915"/>
        <item x="1459"/>
        <item x="2050"/>
        <item x="481"/>
        <item x="1680"/>
        <item x="1500"/>
        <item x="1718"/>
        <item x="440"/>
        <item x="911"/>
        <item x="1390"/>
        <item x="1665"/>
        <item x="1952"/>
        <item x="7"/>
        <item x="1391"/>
        <item x="393"/>
        <item x="1246"/>
        <item x="213"/>
        <item x="967"/>
        <item x="1514"/>
        <item x="1595"/>
        <item x="85"/>
        <item x="90"/>
        <item x="673"/>
        <item x="119"/>
        <item x="127"/>
        <item x="93"/>
        <item x="546"/>
        <item x="2005"/>
        <item x="1410"/>
        <item x="974"/>
        <item x="1948"/>
        <item x="331"/>
        <item x="20"/>
        <item x="508"/>
        <item x="417"/>
        <item x="250"/>
        <item x="1188"/>
        <item x="1192"/>
        <item x="1191"/>
        <item x="1265"/>
        <item x="1977"/>
        <item x="1389"/>
        <item x="834"/>
        <item x="1860"/>
        <item x="470"/>
        <item x="2007"/>
        <item x="1536"/>
        <item x="9"/>
        <item x="759"/>
        <item x="881"/>
        <item x="2022"/>
        <item x="1442"/>
        <item x="1733"/>
        <item x="1693"/>
        <item x="1906"/>
        <item x="300"/>
        <item x="1304"/>
        <item x="1111"/>
        <item x="826"/>
        <item x="659"/>
        <item x="1960"/>
        <item x="1572"/>
        <item x="1765"/>
        <item x="983"/>
        <item x="102"/>
        <item x="5"/>
        <item x="1194"/>
        <item x="958"/>
        <item x="1959"/>
        <item x="444"/>
        <item x="1409"/>
        <item x="188"/>
        <item x="1981"/>
        <item x="951"/>
        <item x="1489"/>
        <item x="1725"/>
        <item x="1586"/>
        <item x="930"/>
        <item x="32"/>
        <item x="1232"/>
        <item x="1853"/>
        <item x="139"/>
        <item x="1741"/>
        <item x="158"/>
        <item x="1672"/>
        <item x="878"/>
        <item x="1450"/>
        <item x="1824"/>
        <item x="1954"/>
        <item x="1917"/>
        <item x="67"/>
        <item x="846"/>
        <item x="401"/>
        <item x="1473"/>
        <item x="1014"/>
        <item x="204"/>
        <item x="678"/>
        <item x="1177"/>
        <item x="1549"/>
        <item x="874"/>
        <item x="1132"/>
        <item x="1016"/>
        <item x="786"/>
        <item x="278"/>
        <item x="1626"/>
        <item x="1900"/>
        <item x="551"/>
        <item x="285"/>
        <item x="1413"/>
        <item x="375"/>
        <item x="284"/>
        <item x="447"/>
        <item x="575"/>
        <item x="722"/>
        <item x="1235"/>
        <item x="294"/>
        <item x="888"/>
        <item x="173"/>
        <item x="2025"/>
        <item x="474"/>
        <item x="1299"/>
        <item x="1660"/>
        <item x="556"/>
        <item x="1124"/>
        <item x="1849"/>
        <item x="1678"/>
        <item x="2027"/>
        <item x="1876"/>
        <item x="1717"/>
        <item x="1446"/>
        <item x="55"/>
        <item x="1710"/>
        <item x="671"/>
        <item x="1998"/>
        <item x="1152"/>
        <item x="961"/>
        <item x="1502"/>
        <item x="1618"/>
        <item x="1922"/>
        <item x="1802"/>
        <item x="512"/>
        <item x="848"/>
        <item x="1731"/>
        <item x="2018"/>
        <item x="606"/>
        <item x="1435"/>
        <item x="1754"/>
        <item x="614"/>
        <item x="414"/>
        <item x="1376"/>
        <item x="295"/>
        <item x="955"/>
        <item x="208"/>
        <item x="320"/>
        <item x="318"/>
        <item x="1417"/>
        <item x="690"/>
        <item x="1704"/>
        <item x="49"/>
        <item x="1740"/>
        <item x="779"/>
        <item x="1671"/>
        <item x="1844"/>
        <item x="1084"/>
        <item x="1674"/>
        <item x="211"/>
        <item x="1503"/>
        <item x="990"/>
        <item x="608"/>
        <item x="1371"/>
        <item x="1817"/>
        <item x="1010"/>
        <item x="807"/>
        <item x="1921"/>
        <item x="2053"/>
        <item x="485"/>
        <item x="1788"/>
        <item x="1578"/>
        <item x="706"/>
        <item x="625"/>
        <item x="406"/>
        <item x="368"/>
        <item x="1930"/>
        <item x="1117"/>
        <item x="594"/>
        <item x="1691"/>
        <item x="1071"/>
        <item x="1659"/>
        <item x="37"/>
        <item x="685"/>
        <item x="418"/>
        <item x="1193"/>
        <item x="431"/>
        <item x="298"/>
        <item x="894"/>
        <item x="289"/>
        <item x="753"/>
        <item x="830"/>
        <item x="1713"/>
        <item x="244"/>
        <item x="900"/>
        <item x="1243"/>
        <item x="1899"/>
        <item x="596"/>
        <item x="1478"/>
        <item x="112"/>
        <item x="114"/>
        <item x="1477"/>
        <item x="987"/>
        <item x="583"/>
        <item x="84"/>
        <item x="752"/>
        <item x="1813"/>
        <item x="266"/>
        <item x="1095"/>
        <item x="1690"/>
        <item x="627"/>
        <item x="1908"/>
        <item x="210"/>
        <item x="1077"/>
        <item x="157"/>
        <item x="1327"/>
        <item x="149"/>
        <item x="1112"/>
        <item x="832"/>
        <item x="2036"/>
        <item x="1903"/>
        <item x="66"/>
        <item x="541"/>
        <item x="2076"/>
        <item x="661"/>
        <item x="1943"/>
        <item x="2063"/>
        <item x="802"/>
        <item x="1666"/>
        <item x="851"/>
        <item x="777"/>
        <item x="1467"/>
        <item x="98"/>
        <item x="235"/>
        <item x="74"/>
        <item x="884"/>
        <item x="1425"/>
        <item x="1292"/>
        <item x="1661"/>
        <item x="1001"/>
        <item x="1259"/>
        <item x="922"/>
        <item x="1627"/>
        <item x="428"/>
        <item x="1247"/>
        <item x="734"/>
        <item x="1605"/>
        <item x="1609"/>
        <item x="1745"/>
        <item x="1573"/>
        <item x="1226"/>
        <item x="615"/>
        <item x="366"/>
        <item x="1372"/>
        <item x="1384"/>
        <item x="343"/>
        <item x="1350"/>
        <item x="1991"/>
        <item x="1169"/>
        <item x="1771"/>
        <item x="1493"/>
        <item x="1108"/>
        <item x="1171"/>
        <item x="592"/>
        <item x="1592"/>
        <item x="1154"/>
        <item x="277"/>
        <item x="450"/>
        <item x="841"/>
        <item x="964"/>
        <item x="824"/>
        <item x="1040"/>
        <item x="1673"/>
        <item x="1784"/>
        <item x="39"/>
        <item x="1053"/>
        <item x="555"/>
        <item x="873"/>
        <item x="327"/>
        <item x="653"/>
        <item x="1792"/>
        <item x="1608"/>
        <item x="580"/>
        <item x="727"/>
        <item x="1373"/>
        <item x="1330"/>
        <item x="1533"/>
        <item x="1495"/>
        <item x="895"/>
        <item x="359"/>
        <item x="407"/>
        <item x="1086"/>
        <item x="1814"/>
        <item x="783"/>
        <item x="163"/>
        <item x="537"/>
        <item x="704"/>
        <item x="840"/>
        <item x="279"/>
        <item x="1969"/>
        <item x="259"/>
        <item x="154"/>
        <item x="2069"/>
        <item x="1275"/>
        <item x="1018"/>
        <item x="240"/>
        <item x="770"/>
        <item x="795"/>
        <item x="1163"/>
        <item x="122"/>
        <item x="1965"/>
        <item x="311"/>
        <item x="1913"/>
        <item x="1126"/>
        <item x="755"/>
        <item x="1826"/>
        <item x="852"/>
        <item x="272"/>
        <item x="1157"/>
        <item x="1230"/>
        <item x="438"/>
        <item x="784"/>
        <item x="821"/>
        <item x="1859"/>
        <item x="730"/>
        <item x="1638"/>
        <item x="1612"/>
        <item x="33"/>
        <item x="1821"/>
        <item x="200"/>
        <item x="2032"/>
        <item x="1553"/>
        <item x="1089"/>
        <item x="1997"/>
        <item x="1846"/>
        <item x="1062"/>
        <item x="1545"/>
        <item x="814"/>
        <item x="1684"/>
        <item x="1984"/>
        <item x="619"/>
        <item x="1422"/>
        <item x="106"/>
        <item x="458"/>
        <item x="1632"/>
        <item x="1392"/>
        <item x="2040"/>
        <item x="1351"/>
        <item x="776"/>
        <item x="718"/>
        <item x="243"/>
        <item x="1464"/>
        <item x="1601"/>
        <item x="1863"/>
        <item x="1165"/>
        <item x="1366"/>
        <item x="1845"/>
        <item x="1067"/>
        <item x="2077"/>
        <item x="215"/>
        <item x="236"/>
        <item x="1005"/>
        <item x="579"/>
        <item x="1726"/>
        <item x="130"/>
        <item x="1050"/>
        <item x="1329"/>
        <item x="1850"/>
        <item x="853"/>
        <item x="996"/>
        <item x="989"/>
        <item x="3"/>
        <item x="2008"/>
        <item x="798"/>
        <item x="453"/>
        <item x="1588"/>
        <item x="1474"/>
        <item x="347"/>
        <item x="378"/>
        <item x="559"/>
        <item x="700"/>
        <item x="1183"/>
        <item x="984"/>
        <item x="288"/>
        <item x="1926"/>
        <item x="595"/>
        <item x="1416"/>
        <item x="1785"/>
        <item x="1531"/>
        <item x="402"/>
        <item x="562"/>
        <item x="1732"/>
        <item x="419"/>
        <item x="1794"/>
        <item x="1594"/>
        <item x="1440"/>
        <item x="350"/>
        <item x="80"/>
        <item x="282"/>
        <item x="1364"/>
        <item x="530"/>
        <item x="655"/>
        <item x="391"/>
        <item x="931"/>
        <item x="726"/>
        <item x="1639"/>
        <item x="509"/>
        <item x="1576"/>
        <item x="116"/>
        <item x="883"/>
        <item x="744"/>
        <item x="1742"/>
        <item x="1182"/>
        <item x="929"/>
        <item x="134"/>
        <item x="1842"/>
        <item x="1749"/>
        <item x="1453"/>
        <item x="1100"/>
        <item x="2085"/>
        <item x="153"/>
        <item x="782"/>
        <item x="1835"/>
        <item x="323"/>
        <item x="1209"/>
        <item x="927"/>
        <item x="207"/>
        <item x="1947"/>
        <item x="2068"/>
        <item x="913"/>
        <item x="524"/>
        <item x="1534"/>
        <item x="1142"/>
        <item x="1249"/>
        <item x="1280"/>
        <item x="605"/>
        <item x="818"/>
        <item x="34"/>
        <item x="1735"/>
        <item x="362"/>
        <item x="1170"/>
        <item x="794"/>
        <item x="156"/>
        <item x="1288"/>
        <item x="1940"/>
        <item x="618"/>
        <item x="1102"/>
        <item x="1399"/>
        <item x="1130"/>
        <item x="1466"/>
        <item x="532"/>
        <item x="467"/>
        <item x="1456"/>
        <item x="962"/>
        <item x="2028"/>
        <item x="1213"/>
        <item x="1009"/>
        <item x="936"/>
        <item x="957"/>
        <item x="1688"/>
        <item x="1190"/>
        <item x="677"/>
        <item x="123"/>
        <item x="1002"/>
        <item x="1168"/>
        <item x="1778"/>
        <item x="167"/>
        <item x="746"/>
        <item x="698"/>
        <item x="1529"/>
        <item x="1097"/>
        <item x="717"/>
        <item x="198"/>
        <item x="1136"/>
        <item x="1238"/>
        <item x="2041"/>
        <item x="543"/>
        <item x="1088"/>
        <item x="713"/>
        <item x="1085"/>
        <item x="1161"/>
        <item x="1039"/>
        <item x="241"/>
        <item x="1138"/>
        <item x="1800"/>
        <item x="1823"/>
        <item x="349"/>
        <item x="1564"/>
        <item x="839"/>
        <item x="1454"/>
        <item x="601"/>
        <item x="977"/>
        <item x="367"/>
        <item x="670"/>
        <item x="1606"/>
        <item x="751"/>
        <item x="1099"/>
        <item x="1987"/>
        <item x="309"/>
        <item x="997"/>
        <item x="520"/>
        <item x="1107"/>
        <item x="145"/>
        <item x="1801"/>
        <item x="510"/>
        <item x="459"/>
        <item x="521"/>
        <item x="442"/>
        <item x="1006"/>
        <item x="561"/>
        <item x="27"/>
        <item x="1151"/>
        <item x="107"/>
        <item x="1956"/>
        <item x="38"/>
        <item x="1041"/>
        <item x="1896"/>
        <item x="1877"/>
        <item x="891"/>
        <item x="245"/>
        <item x="479"/>
        <item x="774"/>
        <item x="1316"/>
        <item x="665"/>
        <item x="70"/>
        <item x="505"/>
        <item x="1556"/>
        <item x="1883"/>
        <item x="946"/>
        <item x="261"/>
        <item x="1208"/>
        <item x="1059"/>
        <item x="2023"/>
        <item x="1683"/>
        <item x="1460"/>
        <item x="176"/>
        <item x="768"/>
        <item x="1251"/>
        <item x="554"/>
        <item x="1856"/>
        <item x="352"/>
        <item x="855"/>
        <item x="1021"/>
        <item x="711"/>
        <item x="1297"/>
        <item x="1229"/>
        <item x="1257"/>
        <item x="858"/>
        <item x="142"/>
        <item x="219"/>
        <item x="982"/>
        <item x="1421"/>
        <item x="952"/>
        <item x="790"/>
        <item x="209"/>
        <item x="823"/>
        <item x="1861"/>
        <item x="560"/>
        <item x="475"/>
        <item x="1542"/>
        <item x="1886"/>
        <item x="1613"/>
        <item x="1641"/>
        <item x="171"/>
        <item x="491"/>
        <item x="370"/>
        <item x="1727"/>
        <item x="413"/>
        <item x="1248"/>
        <item x="1559"/>
        <item x="741"/>
        <item x="472"/>
        <item x="1320"/>
        <item x="13"/>
        <item x="478"/>
        <item x="526"/>
        <item x="1884"/>
        <item x="1424"/>
        <item x="1420"/>
        <item x="1078"/>
        <item x="1621"/>
        <item x="1223"/>
        <item x="1927"/>
        <item x="1301"/>
        <item x="733"/>
        <item x="1455"/>
        <item x="1816"/>
        <item x="1767"/>
        <item x="674"/>
        <item x="709"/>
        <item x="819"/>
        <item x="1306"/>
        <item x="484"/>
        <item x="1697"/>
        <item x="1020"/>
        <item x="1433"/>
        <item x="2057"/>
        <item x="817"/>
        <item x="1308"/>
        <item x="2034"/>
        <item x="178"/>
        <item x="1841"/>
        <item x="372"/>
        <item x="462"/>
        <item x="45"/>
        <item x="1004"/>
        <item x="649"/>
        <item x="2086"/>
        <item x="388"/>
        <item x="329"/>
        <item x="1992"/>
        <item x="424"/>
        <item x="1470"/>
        <item x="99"/>
        <item x="1290"/>
        <item x="906"/>
        <item x="1214"/>
        <item x="1325"/>
        <item x="96"/>
        <item x="1571"/>
        <item x="1179"/>
        <item x="623"/>
        <item x="1484"/>
        <item x="1028"/>
        <item x="1129"/>
        <item x="1496"/>
        <item x="972"/>
        <item x="1061"/>
        <item x="43"/>
        <item x="2058"/>
        <item x="1069"/>
        <item x="190"/>
        <item x="857"/>
        <item x="975"/>
        <item x="775"/>
        <item x="523"/>
        <item x="31"/>
        <item x="1941"/>
        <item x="805"/>
        <item x="146"/>
        <item x="896"/>
        <item x="1575"/>
        <item x="1156"/>
        <item x="1015"/>
        <item x="105"/>
        <item x="925"/>
        <item x="1818"/>
        <item x="1219"/>
        <item x="1347"/>
        <item x="1160"/>
        <item x="1838"/>
        <item x="1565"/>
        <item x="1443"/>
        <item x="498"/>
        <item x="365"/>
        <item x="242"/>
        <item x="1887"/>
        <item x="177"/>
        <item x="1946"/>
        <item x="843"/>
        <item x="956"/>
        <item x="1508"/>
        <item x="862"/>
        <item x="1675"/>
        <item x="1677"/>
        <item x="1119"/>
        <item x="212"/>
        <item x="1611"/>
        <item x="51"/>
        <item x="1272"/>
        <item x="1624"/>
        <item x="1858"/>
        <item x="1047"/>
        <item x="269"/>
        <item x="603"/>
        <item x="2029"/>
        <item x="1831"/>
        <item x="89"/>
        <item x="1105"/>
        <item x="42"/>
        <item x="885"/>
        <item x="1218"/>
        <item x="1750"/>
        <item x="1722"/>
        <item x="1313"/>
        <item x="433"/>
        <item x="1779"/>
        <item x="1294"/>
        <item x="1073"/>
        <item x="218"/>
        <item x="480"/>
        <item x="1795"/>
        <item x="1043"/>
        <item x="380"/>
        <item x="860"/>
        <item x="591"/>
        <item x="828"/>
        <item x="1338"/>
        <item x="2015"/>
        <item x="1548"/>
        <item x="527"/>
        <item x="1519"/>
        <item x="1258"/>
        <item x="1345"/>
        <item x="1402"/>
        <item x="1319"/>
        <item x="1068"/>
        <item x="1303"/>
        <item x="567"/>
        <item x="940"/>
        <item x="1643"/>
        <item x="1600"/>
        <item x="564"/>
        <item x="376"/>
        <item x="86"/>
        <item x="26"/>
        <item x="909"/>
        <item x="1104"/>
        <item x="315"/>
        <item x="1522"/>
        <item x="2001"/>
        <item x="265"/>
        <item x="538"/>
        <item x="725"/>
        <item x="1513"/>
        <item x="1210"/>
        <item x="1362"/>
        <item x="233"/>
        <item x="248"/>
        <item x="1836"/>
        <item x="434"/>
        <item x="589"/>
        <item x="1819"/>
        <item x="696"/>
        <item x="452"/>
        <item x="181"/>
        <item x="552"/>
        <item x="1990"/>
        <item x="1907"/>
        <item x="94"/>
        <item x="184"/>
        <item x="831"/>
        <item x="1923"/>
        <item x="2056"/>
        <item x="1839"/>
        <item x="573"/>
        <item x="1429"/>
        <item x="76"/>
        <item x="194"/>
        <item x="969"/>
        <item x="1760"/>
        <item x="489"/>
        <item x="1344"/>
        <item x="1448"/>
        <item x="1180"/>
        <item x="1276"/>
        <item x="118"/>
        <item x="1815"/>
        <item x="1698"/>
        <item x="1254"/>
        <item x="1526"/>
        <item x="445"/>
        <item x="689"/>
        <item x="2012"/>
        <item x="246"/>
        <item x="1363"/>
        <item x="342"/>
        <item x="1724"/>
        <item x="137"/>
        <item x="170"/>
        <item x="326"/>
        <item x="1521"/>
        <item x="865"/>
        <item x="1810"/>
        <item x="135"/>
        <item x="53"/>
        <item x="811"/>
        <item x="1269"/>
        <item x="1843"/>
        <item x="1356"/>
        <item x="902"/>
        <item x="1081"/>
        <item x="953"/>
        <item x="1916"/>
        <item x="174"/>
        <item x="708"/>
        <item x="788"/>
        <item x="63"/>
        <item x="1441"/>
        <item x="528"/>
        <item x="256"/>
        <item x="313"/>
        <item x="394"/>
        <item x="1113"/>
        <item x="965"/>
        <item x="126"/>
        <item x="77"/>
        <item x="2045"/>
        <item x="1342"/>
        <item x="835"/>
        <item x="1314"/>
        <item x="1166"/>
        <item x="1610"/>
        <item x="1463"/>
        <item x="1790"/>
        <item x="1090"/>
        <item x="808"/>
        <item x="1458"/>
        <item x="399"/>
        <item x="1629"/>
        <item x="1885"/>
        <item x="1880"/>
        <item x="115"/>
        <item x="1225"/>
        <item x="1044"/>
        <item x="308"/>
        <item x="2051"/>
        <item x="21"/>
        <item x="948"/>
        <item x="1076"/>
        <item x="411"/>
        <item x="919"/>
        <item x="1131"/>
        <item x="1957"/>
        <item x="1636"/>
        <item x="550"/>
        <item x="1266"/>
        <item x="694"/>
        <item x="630"/>
        <item x="1945"/>
        <item x="1445"/>
        <item x="1869"/>
        <item x="1583"/>
        <item x="1074"/>
        <item x="879"/>
        <item x="1404"/>
        <item x="1752"/>
        <item x="1415"/>
        <item x="1060"/>
        <item x="1176"/>
        <item x="1241"/>
        <item x="1305"/>
        <item x="1486"/>
        <item x="1700"/>
        <item x="650"/>
        <item x="1951"/>
        <item x="522"/>
        <item x="803"/>
        <item x="1365"/>
        <item x="995"/>
        <item x="1101"/>
        <item x="1822"/>
        <item x="869"/>
        <item x="519"/>
        <item x="1537"/>
        <item x="570"/>
        <item x="1244"/>
        <item x="1358"/>
        <item x="756"/>
        <item x="797"/>
        <item x="2014"/>
        <item x="1227"/>
        <item x="905"/>
        <item x="1153"/>
        <item x="175"/>
        <item x="1024"/>
        <item x="303"/>
        <item x="412"/>
        <item x="908"/>
        <item x="1158"/>
        <item x="144"/>
        <item x="1679"/>
        <item x="1728"/>
        <item x="1216"/>
        <item x="2082"/>
        <item x="2031"/>
        <item x="1635"/>
        <item x="138"/>
        <item x="108"/>
        <item x="918"/>
        <item x="549"/>
        <item x="124"/>
        <item x="1091"/>
        <item x="297"/>
        <item x="1472"/>
        <item x="1118"/>
        <item x="1035"/>
        <item x="928"/>
        <item x="1748"/>
        <item x="764"/>
        <item x="1964"/>
        <item x="152"/>
        <item x="1499"/>
        <item x="341"/>
        <item x="1034"/>
        <item x="1109"/>
        <item x="369"/>
        <item x="427"/>
        <item x="1953"/>
        <item x="610"/>
        <item x="1080"/>
        <item x="1909"/>
        <item x="2000"/>
        <item x="1950"/>
        <item x="273"/>
        <item x="687"/>
        <item x="386"/>
        <item x="1812"/>
        <item x="1758"/>
        <item x="430"/>
        <item x="954"/>
        <item x="504"/>
        <item x="695"/>
        <item x="1602"/>
        <item x="1355"/>
        <item x="970"/>
        <item x="1567"/>
        <item x="1757"/>
        <item x="286"/>
        <item x="1633"/>
        <item x="1066"/>
        <item x="1596"/>
        <item x="1719"/>
        <item x="2059"/>
        <item x="2016"/>
        <item x="147"/>
        <item x="912"/>
        <item x="926"/>
        <item x="227"/>
        <item x="939"/>
        <item x="1317"/>
        <item x="1593"/>
        <item x="585"/>
        <item x="19"/>
        <item x="2072"/>
        <item x="54"/>
        <item x="483"/>
        <item x="464"/>
        <item m="1" x="2088"/>
        <item x="1281"/>
        <item x="1630"/>
        <item x="1348"/>
        <item x="1985"/>
        <item x="590"/>
        <item x="291"/>
        <item x="1149"/>
        <item x="1865"/>
        <item x="980"/>
        <item x="1622"/>
        <item x="1485"/>
        <item x="1030"/>
        <item x="536"/>
        <item x="264"/>
        <item x="2039"/>
        <item x="622"/>
        <item x="1796"/>
        <item x="461"/>
        <item x="907"/>
        <item x="1483"/>
        <item x="1515"/>
        <item x="379"/>
        <item x="1056"/>
        <item x="201"/>
        <item x="1640"/>
        <item x="872"/>
        <item x="276"/>
        <item x="1087"/>
        <item x="749"/>
        <item x="1904"/>
        <item x="548"/>
        <item x="299"/>
        <item x="1888"/>
        <item x="1396"/>
        <item x="1253"/>
        <item x="1970"/>
        <item x="465"/>
        <item x="1597"/>
        <item x="223"/>
        <item x="446"/>
        <item x="1231"/>
        <item x="545"/>
        <item x="392"/>
        <item x="1369"/>
        <item x="1283"/>
        <item x="1763"/>
        <item x="1936"/>
        <item x="2055"/>
        <item x="1866"/>
        <item x="197"/>
        <item x="633"/>
        <item x="166"/>
        <item x="1933"/>
        <item x="1007"/>
        <item x="280"/>
        <item x="866"/>
        <item x="710"/>
        <item x="56"/>
        <item x="325"/>
        <item x="738"/>
        <item x="721"/>
        <item x="409"/>
        <item x="1736"/>
        <item x="252"/>
        <item x="2009"/>
        <item x="408"/>
        <item x="1805"/>
        <item x="1689"/>
        <item x="1263"/>
        <item x="629"/>
        <item x="910"/>
        <item x="1370"/>
        <item x="917"/>
        <item x="121"/>
        <item x="473"/>
        <item x="187"/>
        <item x="897"/>
        <item x="307"/>
        <item x="129"/>
        <item x="1032"/>
        <item x="1554"/>
        <item x="1277"/>
        <item x="1851"/>
        <item x="1525"/>
        <item x="701"/>
        <item x="1988"/>
        <item x="1782"/>
        <item x="1217"/>
        <item x="503"/>
        <item x="1764"/>
        <item x="553"/>
        <item x="1552"/>
        <item x="705"/>
        <item x="1143"/>
        <item x="1083"/>
        <item x="728"/>
        <item x="1920"/>
        <item x="867"/>
        <item x="1237"/>
        <item x="1852"/>
        <item x="1326"/>
        <item x="486"/>
        <item x="1003"/>
        <item x="271"/>
        <item x="351"/>
        <item x="2052"/>
        <item x="1310"/>
        <item x="237"/>
        <item x="506"/>
        <item x="1374"/>
        <item x="497"/>
        <item x="651"/>
        <item x="1895"/>
        <item x="2065"/>
        <item x="1293"/>
        <item x="688"/>
        <item x="1747"/>
        <item x="1980"/>
        <item x="540"/>
        <item x="230"/>
        <item x="65"/>
        <item x="1150"/>
        <item x="1339"/>
        <item x="1872"/>
        <item x="1507"/>
        <item x="1889"/>
        <item x="719"/>
        <item x="565"/>
        <item x="646"/>
        <item x="1587"/>
        <item x="64"/>
        <item x="1025"/>
        <item x="1562"/>
        <item x="1284"/>
        <item x="1045"/>
        <item x="1196"/>
        <item x="1511"/>
        <item x="150"/>
        <item x="944"/>
        <item x="676"/>
        <item x="712"/>
        <item x="1809"/>
        <item x="1245"/>
        <item x="1692"/>
        <item x="986"/>
        <item x="2038"/>
        <item x="364"/>
        <item x="1"/>
        <item x="463"/>
        <item x="667"/>
        <item x="1174"/>
        <item x="2004"/>
        <item x="1686"/>
        <item x="492"/>
        <item x="1203"/>
        <item x="1864"/>
        <item x="1403"/>
        <item x="57"/>
        <item x="1273"/>
        <item x="1267"/>
        <item x="572"/>
        <item x="2075"/>
        <item x="1029"/>
        <item x="729"/>
        <item x="1774"/>
        <item x="62"/>
        <item x="617"/>
        <item x="641"/>
        <item x="441"/>
        <item x="2080"/>
        <item x="1022"/>
        <item x="1385"/>
        <item x="1840"/>
        <item x="1475"/>
        <item x="715"/>
        <item x="1714"/>
        <item x="1195"/>
        <item x="1797"/>
        <item x="787"/>
        <item x="501"/>
        <item x="335"/>
        <item x="1491"/>
        <item x="1653"/>
        <item x="1408"/>
        <item x="382"/>
        <item x="421"/>
        <item x="360"/>
        <item x="287"/>
        <item x="1775"/>
        <item x="1694"/>
        <item x="1343"/>
        <item x="1867"/>
        <item x="1793"/>
        <item x="518"/>
        <item x="847"/>
        <item x="761"/>
        <item x="44"/>
        <item x="1676"/>
        <item x="716"/>
        <item x="1144"/>
        <item x="1878"/>
        <item x="1791"/>
        <item x="740"/>
        <item x="1206"/>
        <item x="1925"/>
        <item x="1708"/>
        <item x="2"/>
        <item x="133"/>
        <item x="443"/>
        <item x="1380"/>
        <item x="1017"/>
        <item x="1855"/>
        <item x="1200"/>
        <item x="765"/>
        <item x="324"/>
        <item x="535"/>
        <item x="400"/>
        <item x="1407"/>
        <item x="302"/>
        <item x="780"/>
        <item x="1898"/>
        <item x="723"/>
        <item x="222"/>
        <item x="1038"/>
        <item x="251"/>
        <item x="214"/>
        <item x="1436"/>
        <item x="1614"/>
        <item x="672"/>
        <item x="920"/>
        <item x="2049"/>
        <item x="1072"/>
        <item x="870"/>
        <item x="1221"/>
        <item x="1642"/>
        <item x="1631"/>
        <item x="304"/>
        <item x="125"/>
        <item x="1681"/>
        <item x="1359"/>
        <item x="638"/>
        <item x="1204"/>
        <item x="544"/>
        <item x="1175"/>
        <item x="1094"/>
        <item x="195"/>
        <item x="1026"/>
        <item x="232"/>
        <item x="290"/>
        <item x="439"/>
        <item x="1982"/>
        <item x="224"/>
        <item x="1783"/>
        <item x="493"/>
        <item x="1999"/>
        <item x="226"/>
        <item x="587"/>
        <item x="148"/>
        <item x="81"/>
        <item x="882"/>
        <item x="405"/>
        <item x="1589"/>
        <item x="1825"/>
        <item x="1307"/>
        <item x="525"/>
        <item x="1197"/>
        <item x="193"/>
        <item x="1557"/>
        <item x="604"/>
        <item x="4"/>
        <item x="28"/>
        <item x="1928"/>
        <item x="771"/>
        <item x="1036"/>
        <item x="1146"/>
        <item x="258"/>
        <item x="1755"/>
        <item x="1857"/>
        <item x="1224"/>
        <item x="1540"/>
        <item x="1509"/>
        <item x="796"/>
        <item x="568"/>
        <item x="915"/>
        <item x="1186"/>
        <item x="626"/>
        <item x="40"/>
        <item x="1983"/>
        <item x="185"/>
        <item x="877"/>
        <item x="763"/>
        <item x="469"/>
        <item x="576"/>
        <item x="2061"/>
        <item x="128"/>
        <item x="1125"/>
        <item x="68"/>
        <item x="1807"/>
        <item x="1242"/>
        <item x="1321"/>
        <item x="762"/>
        <item x="348"/>
        <item x="816"/>
        <item x="2024"/>
        <item x="1411"/>
        <item x="1974"/>
        <item x="385"/>
        <item x="1465"/>
        <item x="566"/>
        <item x="1701"/>
        <item x="1976"/>
        <item x="642"/>
        <item x="234"/>
        <item x="1236"/>
        <item x="1397"/>
        <item x="1212"/>
        <item x="1547"/>
        <item x="1393"/>
        <item x="801"/>
        <item x="1518"/>
        <item x="377"/>
        <item x="1120"/>
        <item x="645"/>
        <item x="1669"/>
        <item x="281"/>
        <item x="1184"/>
        <item x="1738"/>
        <item x="607"/>
        <item x="1806"/>
        <item x="1967"/>
        <item x="253"/>
        <item x="1762"/>
        <item x="189"/>
        <item x="314"/>
        <item x="8"/>
        <item x="662"/>
        <item x="1268"/>
        <item x="490"/>
        <item x="806"/>
        <item x="1530"/>
        <item x="827"/>
        <item x="1291"/>
        <item x="1135"/>
        <item x="1480"/>
        <item x="283"/>
        <item x="1582"/>
        <item x="155"/>
        <item x="611"/>
        <item x="999"/>
        <item x="1447"/>
        <item x="1829"/>
        <item x="1037"/>
        <item x="1323"/>
        <item x="109"/>
        <item x="357"/>
        <item x="203"/>
        <item x="531"/>
        <item x="1623"/>
        <item x="1400"/>
        <item x="1828"/>
        <item x="825"/>
        <item x="1023"/>
        <item x="1664"/>
        <item x="978"/>
        <item x="1706"/>
        <item x="1541"/>
        <item x="1716"/>
        <item x="1388"/>
        <item x="471"/>
        <item x="255"/>
        <item x="1891"/>
        <item x="1340"/>
        <item x="842"/>
        <item x="1875"/>
        <item x="2083"/>
        <item x="1361"/>
        <item x="731"/>
        <item x="1457"/>
        <item x="1560"/>
        <item x="664"/>
        <item x="1873"/>
        <item x="602"/>
        <item x="260"/>
        <item x="1585"/>
        <item x="317"/>
        <item x="1367"/>
        <item x="1786"/>
        <item x="1787"/>
        <item x="1278"/>
        <item x="1324"/>
        <item x="494"/>
        <item x="1162"/>
        <item x="1780"/>
        <item x="72"/>
        <item x="1651"/>
        <item x="389"/>
        <item x="707"/>
        <item x="1777"/>
        <item x="1730"/>
        <item x="1739"/>
        <item x="542"/>
        <item x="1655"/>
        <item x="1620"/>
        <item x="2043"/>
        <item x="6"/>
        <item x="1488"/>
        <item x="593"/>
        <item x="804"/>
        <item x="1682"/>
        <item x="477"/>
        <item x="1939"/>
        <item x="435"/>
        <item x="416"/>
        <item x="1185"/>
        <item x="1830"/>
        <item x="17"/>
        <item x="161"/>
        <item x="850"/>
        <item x="766"/>
        <item x="681"/>
        <item x="1302"/>
        <item x="1139"/>
        <item x="140"/>
        <item x="1746"/>
        <item x="994"/>
        <item x="1577"/>
        <item x="398"/>
        <item x="1607"/>
        <item x="1046"/>
        <item x="2030"/>
        <item x="1685"/>
        <item x="845"/>
        <item x="517"/>
        <item x="1696"/>
        <item x="631"/>
        <item x="988"/>
        <item x="1479"/>
        <item x="131"/>
        <item x="1360"/>
        <item x="1654"/>
        <item x="1505"/>
        <item x="571"/>
        <item x="75"/>
        <item x="270"/>
        <item x="1098"/>
        <item x="1215"/>
        <item x="1471"/>
        <item x="887"/>
        <item x="415"/>
        <item x="254"/>
        <item x="815"/>
        <item x="863"/>
        <item x="1501"/>
        <item x="1656"/>
        <item x="1944"/>
        <item x="52"/>
        <item x="1116"/>
        <item x="1919"/>
        <item x="2026"/>
        <item x="742"/>
        <item x="859"/>
        <item x="1924"/>
        <item x="692"/>
        <item x="810"/>
        <item x="101"/>
        <item x="1287"/>
        <item x="91"/>
        <item x="228"/>
        <item x="1912"/>
        <item x="1115"/>
        <item x="886"/>
        <item x="165"/>
        <item x="1082"/>
        <item x="1958"/>
        <item x="1753"/>
        <item x="1658"/>
        <item x="429"/>
        <item x="221"/>
        <item x="353"/>
        <item x="448"/>
        <item x="637"/>
        <item x="1368"/>
        <item x="60"/>
        <item x="1799"/>
        <item x="1546"/>
        <item x="1114"/>
        <item x="1377"/>
        <item x="229"/>
        <item x="1695"/>
        <item x="205"/>
        <item x="2019"/>
        <item x="876"/>
        <item x="588"/>
        <item x="257"/>
        <item x="58"/>
        <item x="1282"/>
        <item x="117"/>
        <item x="1121"/>
        <item x="1993"/>
        <item x="191"/>
        <item x="864"/>
        <item x="71"/>
        <item x="92"/>
        <item x="1523"/>
        <item x="1012"/>
        <item x="785"/>
        <item x="1262"/>
        <item x="514"/>
        <item x="1862"/>
        <item x="425"/>
        <item x="332"/>
        <item x="963"/>
        <item x="720"/>
        <item x="529"/>
        <item x="1834"/>
        <item x="1910"/>
        <item x="1854"/>
        <item x="437"/>
        <item x="338"/>
        <item x="344"/>
        <item x="1879"/>
        <item x="1517"/>
        <item x="381"/>
        <item x="1487"/>
        <item x="558"/>
        <item x="1438"/>
        <item x="2042"/>
        <item x="1346"/>
        <item x="301"/>
        <item x="120"/>
        <item x="275"/>
        <item x="47"/>
        <item x="1528"/>
        <item x="1942"/>
        <item x="1333"/>
        <item x="1914"/>
        <item x="778"/>
        <item x="1220"/>
        <item x="1189"/>
        <item x="1147"/>
        <item x="159"/>
        <item x="993"/>
        <item x="1512"/>
        <item x="2087"/>
        <item x="2071"/>
        <item x="1703"/>
        <item x="384"/>
        <item x="2047"/>
        <item x="1498"/>
        <item x="1574"/>
        <item x="1381"/>
        <item x="1252"/>
        <item x="306"/>
        <item x="1049"/>
        <item x="1827"/>
        <item x="921"/>
        <item x="628"/>
        <item x="578"/>
        <item x="1766"/>
        <item x="100"/>
        <item x="1972"/>
        <item x="968"/>
        <item x="1543"/>
        <item x="1075"/>
        <item x="179"/>
        <item x="1312"/>
        <item x="1663"/>
        <item x="682"/>
        <item x="160"/>
        <item x="934"/>
        <item x="656"/>
        <item x="225"/>
        <item x="1870"/>
        <item x="192"/>
        <item x="110"/>
        <item x="1538"/>
        <item x="903"/>
        <item x="547"/>
        <item x="1662"/>
        <item x="1000"/>
        <item x="600"/>
        <item x="1761"/>
        <item x="1773"/>
        <item x="586"/>
        <item x="113"/>
        <item x="1894"/>
        <item x="1211"/>
        <item x="1892"/>
        <item x="750"/>
        <item x="2066"/>
        <item x="1968"/>
        <item x="422"/>
        <item x="1444"/>
        <item x="263"/>
        <item x="451"/>
        <item x="1580"/>
        <item x="1264"/>
        <item x="966"/>
        <item x="1603"/>
        <item x="644"/>
        <item x="172"/>
        <item x="769"/>
        <item x="1315"/>
        <item x="971"/>
        <item x="683"/>
        <item x="1134"/>
        <item x="420"/>
        <item x="1911"/>
        <item x="2033"/>
        <item x="1311"/>
        <item x="1979"/>
        <item x="693"/>
        <item x="24"/>
        <item x="61"/>
        <item x="1110"/>
        <item x="1336"/>
        <item x="684"/>
        <item x="457"/>
        <item x="1619"/>
        <item x="162"/>
        <item x="1011"/>
        <item x="59"/>
        <item x="991"/>
        <item x="624"/>
        <item x="1657"/>
        <item x="833"/>
        <item x="1637"/>
        <item x="466"/>
        <item x="217"/>
        <item x="1155"/>
        <item x="48"/>
        <item x="274"/>
        <item x="293"/>
        <item x="1566"/>
        <item x="668"/>
        <item x="1386"/>
        <item x="1962"/>
        <item x="923"/>
        <item x="639"/>
        <item x="643"/>
        <item x="793"/>
        <item x="1918"/>
        <item x="2084"/>
        <item x="16"/>
        <item x="743"/>
        <item x="1092"/>
        <item x="426"/>
        <item x="468"/>
        <item x="1768"/>
        <item x="97"/>
        <item x="1929"/>
        <item x="1524"/>
        <item x="904"/>
        <item x="1051"/>
        <item x="29"/>
        <item x="292"/>
        <item x="1398"/>
        <item x="1709"/>
        <item x="634"/>
        <item x="636"/>
        <item x="613"/>
        <item x="875"/>
        <item x="1289"/>
        <item x="1832"/>
        <item x="1798"/>
        <item x="675"/>
        <item x="1803"/>
        <item x="1205"/>
        <item x="1975"/>
        <item x="598"/>
        <item x="196"/>
        <item x="336"/>
        <item x="1625"/>
        <item x="871"/>
        <item x="199"/>
        <item x="1434"/>
        <item x="861"/>
        <item x="231"/>
        <item x="1093"/>
        <item x="973"/>
        <item x="1516"/>
        <item x="2081"/>
        <item x="1378"/>
        <item x="1054"/>
        <item x="584"/>
        <item x="1141"/>
        <item x="1628"/>
        <item x="1702"/>
        <item x="812"/>
        <item x="456"/>
        <item x="1298"/>
        <item x="569"/>
        <item x="247"/>
        <item x="1031"/>
        <item x="79"/>
        <item x="1966"/>
        <item x="647"/>
        <item x="1048"/>
        <item x="898"/>
        <item x="1644"/>
        <item x="216"/>
        <item x="1382"/>
        <item x="1426"/>
        <item x="868"/>
        <item x="1427"/>
        <item x="1334"/>
        <item x="164"/>
        <item x="1428"/>
        <item x="844"/>
        <item x="2044"/>
        <item x="632"/>
        <item x="78"/>
        <item x="648"/>
        <item x="916"/>
        <item x="502"/>
        <item x="1461"/>
        <item x="1240"/>
        <item x="1103"/>
        <item x="1201"/>
        <item x="947"/>
        <item x="186"/>
        <item x="36"/>
        <item x="507"/>
        <item x="238"/>
        <item x="1615"/>
        <item x="1994"/>
        <item x="1137"/>
        <item x="73"/>
        <item x="0"/>
        <item x="1550"/>
        <item x="1033"/>
        <item x="985"/>
        <item x="1198"/>
        <item x="2037"/>
        <item x="1781"/>
        <item x="1027"/>
        <item x="1584"/>
        <item x="1759"/>
        <item x="1123"/>
        <item x="1260"/>
        <item x="1973"/>
        <item x="691"/>
        <item x="1506"/>
        <item x="809"/>
        <item x="1751"/>
        <item x="941"/>
        <item x="1769"/>
        <item x="46"/>
        <item x="50"/>
        <item x="1617"/>
        <item x="1938"/>
        <item x="1720"/>
        <item x="132"/>
        <item x="1063"/>
        <item x="1070"/>
        <item x="1510"/>
        <item x="482"/>
        <item x="563"/>
        <item x="1833"/>
        <item x="854"/>
        <item x="1419"/>
        <item x="1375"/>
        <item x="1332"/>
        <item x="2062"/>
        <item x="1558"/>
        <item x="1932"/>
        <item x="267"/>
        <item x="574"/>
        <item x="901"/>
        <item x="1207"/>
        <item x="1309"/>
        <item x="373"/>
        <item x="1808"/>
        <item x="1650"/>
        <item x="2078"/>
        <item x="680"/>
        <item x="1430"/>
        <item x="2067"/>
        <item x="582"/>
        <item x="262"/>
        <item x="169"/>
        <item x="789"/>
        <item x="1042"/>
        <item x="1341"/>
        <item x="1868"/>
        <item x="1989"/>
        <item x="1383"/>
        <item x="1431"/>
        <item x="654"/>
        <item x="1181"/>
        <item x="599"/>
        <item x="1729"/>
        <item x="1145"/>
        <item x="1711"/>
        <item x="1423"/>
        <item x="1449"/>
        <item x="792"/>
        <item x="1743"/>
        <item x="35"/>
        <item x="1893"/>
        <item x="82"/>
        <item x="1122"/>
        <item x="1811"/>
        <item x="1202"/>
        <item x="1901"/>
        <item x="1250"/>
        <item x="1935"/>
        <item x="1551"/>
        <item x="1013"/>
        <item x="1437"/>
        <item x="1555"/>
        <item x="41"/>
        <item x="1469"/>
        <item x="1159"/>
        <item x="168"/>
        <item x="612"/>
        <item x="1349"/>
        <item x="2017"/>
        <item x="1504"/>
        <item x="104"/>
        <item x="1255"/>
        <item x="1187"/>
        <item x="1744"/>
        <item x="1707"/>
        <item x="1418"/>
        <item x="1222"/>
        <item x="1395"/>
        <item x="1995"/>
        <item x="943"/>
        <item x="1890"/>
        <item x="1439"/>
        <item x="757"/>
        <item x="856"/>
        <item x="640"/>
        <item x="1476"/>
        <item x="1064"/>
        <item x="914"/>
        <item x="1648"/>
        <item x="781"/>
        <item x="1527"/>
        <item x="403"/>
        <item x="635"/>
        <item x="2011"/>
        <item x="95"/>
        <item x="932"/>
        <item x="697"/>
        <item x="666"/>
        <item x="1652"/>
        <item x="1837"/>
        <item x="460"/>
        <item x="1256"/>
        <item x="1079"/>
        <item x="820"/>
        <item x="397"/>
        <item x="1804"/>
        <item x="652"/>
        <item x="1647"/>
        <item x="2079"/>
        <item x="1065"/>
        <item x="890"/>
        <item x="836"/>
        <item x="924"/>
        <item x="1789"/>
        <item x="345"/>
        <item x="2021"/>
        <item x="1353"/>
        <item x="1019"/>
        <item x="838"/>
        <item x="597"/>
        <item x="1055"/>
        <item x="767"/>
        <item x="151"/>
        <item x="511"/>
        <item x="87"/>
        <item x="1737"/>
        <item x="1482"/>
        <item x="1705"/>
        <item x="319"/>
        <item x="849"/>
        <item x="880"/>
        <item x="1274"/>
        <item x="1931"/>
        <item x="1261"/>
        <item x="581"/>
        <item x="658"/>
        <item x="337"/>
        <item x="937"/>
        <item x="1902"/>
        <item x="1271"/>
        <item x="516"/>
        <item x="1604"/>
        <item x="1387"/>
        <item x="2046"/>
        <item x="773"/>
        <item x="454"/>
        <item x="1300"/>
        <item x="1140"/>
        <item x="1723"/>
        <item x="499"/>
        <item x="1590"/>
        <item x="1357"/>
        <item x="1354"/>
        <item x="1405"/>
        <item x="621"/>
        <item x="1667"/>
        <item x="1756"/>
        <item x="732"/>
        <item x="23"/>
        <item x="1173"/>
        <item x="1328"/>
        <item x="322"/>
        <item x="1497"/>
        <item x="1649"/>
        <item x="239"/>
        <item x="1412"/>
        <item x="487"/>
        <item x="312"/>
        <item x="88"/>
        <item x="1569"/>
        <item x="893"/>
        <item x="346"/>
        <item x="69"/>
        <item x="754"/>
        <item x="2010"/>
        <item x="363"/>
        <item x="383"/>
        <item x="935"/>
        <item x="1616"/>
        <item x="356"/>
        <item x="1490"/>
        <item x="1599"/>
        <item x="358"/>
        <item x="2074"/>
        <item x="1481"/>
        <item x="1178"/>
        <item x="942"/>
        <item x="745"/>
        <item x="800"/>
        <item x="2002"/>
        <item x="799"/>
        <item x="1579"/>
        <item x="1770"/>
        <item x="495"/>
        <item x="12"/>
        <item x="533"/>
        <item x="410"/>
        <item x="539"/>
        <item x="2003"/>
        <item x="374"/>
        <item x="837"/>
        <item x="1337"/>
        <item x="1544"/>
        <item x="2054"/>
        <item x="141"/>
        <item x="1133"/>
        <item x="976"/>
        <item x="1096"/>
        <item x="316"/>
        <item x="2020"/>
        <item x="25"/>
        <item x="182"/>
        <item x="950"/>
        <item x="1772"/>
        <item x="328"/>
        <item x="111"/>
        <item x="1721"/>
        <item x="180"/>
        <item x="702"/>
        <item x="455"/>
        <item x="979"/>
        <item x="1712"/>
        <item x="83"/>
        <item x="1568"/>
        <item x="436"/>
        <item x="1199"/>
        <item x="1234"/>
        <item x="1520"/>
        <item x="1432"/>
        <item x="1570"/>
        <item x="1874"/>
        <item x="2035"/>
        <item x="699"/>
        <item x="296"/>
        <item x="657"/>
        <item x="30"/>
        <item x="15"/>
        <item x="1167"/>
        <item x="2070"/>
        <item x="557"/>
        <item x="1286"/>
        <item x="1776"/>
        <item x="577"/>
        <item x="18"/>
        <item x="496"/>
        <item x="760"/>
        <item x="899"/>
        <item x="310"/>
        <item x="1452"/>
        <item x="1406"/>
        <item x="2073"/>
        <item x="714"/>
        <item x="938"/>
        <item x="1270"/>
        <item x="739"/>
        <item x="892"/>
        <item x="992"/>
        <item x="249"/>
        <item x="1352"/>
        <item x="1468"/>
        <item x="2064"/>
        <item x="1008"/>
        <item x="1379"/>
        <item x="330"/>
        <item x="669"/>
        <item x="1563"/>
        <item x="949"/>
        <item x="1148"/>
        <item x="1634"/>
        <item x="660"/>
        <item x="1949"/>
        <item x="22"/>
        <item x="476"/>
        <item x="1451"/>
        <item x="1172"/>
        <item x="1322"/>
        <item x="305"/>
        <item x="1295"/>
        <item x="736"/>
        <item x="500"/>
        <item x="333"/>
        <item x="1598"/>
        <item x="183"/>
        <item x="1591"/>
        <item x="1937"/>
        <item x="724"/>
        <item x="1279"/>
        <item x="1058"/>
        <item x="1228"/>
        <item x="354"/>
        <item x="1668"/>
        <item x="1401"/>
        <item x="395"/>
        <item x="355"/>
        <item x="998"/>
        <item x="1986"/>
        <item x="1734"/>
        <item x="1645"/>
        <item x="735"/>
        <item x="1934"/>
        <item x="371"/>
        <item x="1492"/>
        <item x="1318"/>
        <item x="889"/>
        <item x="404"/>
        <item x="945"/>
        <item x="748"/>
        <item x="1646"/>
        <item x="1897"/>
        <item x="620"/>
        <item x="14"/>
        <item x="334"/>
        <item x="933"/>
        <item x="1961"/>
        <item x="2006"/>
        <item x="1871"/>
        <item x="340"/>
        <item x="829"/>
        <item x="1963"/>
        <item x="11"/>
        <item x="1127"/>
        <item x="1128"/>
        <item x="1996"/>
        <item x="737"/>
        <item x="981"/>
        <item x="686"/>
        <item x="616"/>
        <item x="361"/>
        <item x="1335"/>
        <item t="default"/>
      </items>
    </pivotField>
    <pivotField showAll="0"/>
    <pivotField showAll="0">
      <items count="23">
        <item x="17"/>
        <item x="13"/>
        <item x="19"/>
        <item x="7"/>
        <item x="1"/>
        <item x="0"/>
        <item x="14"/>
        <item x="8"/>
        <item x="5"/>
        <item x="9"/>
        <item x="6"/>
        <item x="11"/>
        <item x="3"/>
        <item x="15"/>
        <item x="2"/>
        <item m="1" x="21"/>
        <item x="16"/>
        <item x="10"/>
        <item x="4"/>
        <item x="12"/>
        <item x="18"/>
        <item x="20"/>
        <item t="default"/>
      </items>
    </pivotField>
    <pivotField showAll="0"/>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showAll="0"/>
    <pivotField showAll="0"/>
    <pivotField showAll="0"/>
    <pivotField dataField="1" showAll="0"/>
    <pivotField showAll="0"/>
    <pivotField showAll="0"/>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Sum of total_after_discount" fld="12" baseField="0" baseItem="0" numFmtId="164"/>
  </dataFields>
  <formats count="1">
    <format dxfId="1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0502FA-1D54-4BB7-BD62-BBCD9313BA65}" name="PivotTable3"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21">
    <pivotField showAll="0"/>
    <pivotField showAll="0">
      <items count="14">
        <item x="6"/>
        <item x="4"/>
        <item x="3"/>
        <item x="8"/>
        <item x="0"/>
        <item x="7"/>
        <item x="2"/>
        <item x="1"/>
        <item x="5"/>
        <item m="1" x="12"/>
        <item x="11"/>
        <item x="9"/>
        <item x="10"/>
        <item t="default"/>
      </items>
    </pivotField>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items count="2090">
        <item x="1057"/>
        <item x="143"/>
        <item x="609"/>
        <item x="1494"/>
        <item x="1955"/>
        <item x="960"/>
        <item x="1561"/>
        <item x="1715"/>
        <item x="2048"/>
        <item x="449"/>
        <item x="206"/>
        <item x="1296"/>
        <item x="1239"/>
        <item x="1539"/>
        <item x="813"/>
        <item x="220"/>
        <item x="513"/>
        <item x="1699"/>
        <item x="1581"/>
        <item x="822"/>
        <item x="1535"/>
        <item x="1331"/>
        <item x="268"/>
        <item x="959"/>
        <item x="1971"/>
        <item x="1881"/>
        <item x="1233"/>
        <item x="1978"/>
        <item x="747"/>
        <item x="432"/>
        <item x="390"/>
        <item x="1052"/>
        <item x="772"/>
        <item x="1394"/>
        <item x="1848"/>
        <item x="791"/>
        <item x="10"/>
        <item x="515"/>
        <item x="1687"/>
        <item x="1905"/>
        <item x="321"/>
        <item x="1670"/>
        <item x="103"/>
        <item x="136"/>
        <item x="1106"/>
        <item x="703"/>
        <item x="1285"/>
        <item x="758"/>
        <item x="534"/>
        <item x="663"/>
        <item x="679"/>
        <item x="1462"/>
        <item x="387"/>
        <item x="1882"/>
        <item x="1164"/>
        <item x="1847"/>
        <item x="1414"/>
        <item x="488"/>
        <item x="1820"/>
        <item x="396"/>
        <item x="2013"/>
        <item x="1532"/>
        <item x="202"/>
        <item x="2060"/>
        <item x="339"/>
        <item x="423"/>
        <item x="1915"/>
        <item x="1459"/>
        <item x="2050"/>
        <item x="481"/>
        <item x="1680"/>
        <item x="1500"/>
        <item x="1718"/>
        <item x="440"/>
        <item x="911"/>
        <item x="1390"/>
        <item x="1665"/>
        <item x="1952"/>
        <item x="7"/>
        <item x="1391"/>
        <item x="393"/>
        <item x="1246"/>
        <item x="213"/>
        <item x="967"/>
        <item x="1514"/>
        <item x="1595"/>
        <item x="85"/>
        <item x="90"/>
        <item x="673"/>
        <item x="119"/>
        <item x="127"/>
        <item x="93"/>
        <item x="546"/>
        <item x="2005"/>
        <item x="1410"/>
        <item x="974"/>
        <item x="1948"/>
        <item x="331"/>
        <item x="20"/>
        <item x="508"/>
        <item x="417"/>
        <item x="250"/>
        <item x="1188"/>
        <item x="1192"/>
        <item x="1191"/>
        <item x="1265"/>
        <item x="1977"/>
        <item x="1389"/>
        <item x="834"/>
        <item x="1860"/>
        <item x="470"/>
        <item x="2007"/>
        <item x="1536"/>
        <item x="9"/>
        <item x="759"/>
        <item x="881"/>
        <item x="2022"/>
        <item x="1442"/>
        <item x="1733"/>
        <item x="1693"/>
        <item x="1906"/>
        <item x="300"/>
        <item x="1304"/>
        <item x="1111"/>
        <item x="826"/>
        <item x="659"/>
        <item x="1960"/>
        <item x="1572"/>
        <item x="1765"/>
        <item x="983"/>
        <item x="102"/>
        <item x="5"/>
        <item x="1194"/>
        <item x="958"/>
        <item x="1959"/>
        <item x="444"/>
        <item x="1409"/>
        <item x="188"/>
        <item x="1981"/>
        <item x="951"/>
        <item x="1489"/>
        <item x="1725"/>
        <item x="1586"/>
        <item x="930"/>
        <item x="32"/>
        <item x="1232"/>
        <item x="1853"/>
        <item x="139"/>
        <item x="1741"/>
        <item x="158"/>
        <item x="1672"/>
        <item x="878"/>
        <item x="1450"/>
        <item x="1824"/>
        <item x="1954"/>
        <item x="1917"/>
        <item x="67"/>
        <item x="846"/>
        <item x="401"/>
        <item x="1473"/>
        <item x="1014"/>
        <item x="204"/>
        <item x="678"/>
        <item x="1177"/>
        <item x="1549"/>
        <item x="874"/>
        <item x="1132"/>
        <item x="1016"/>
        <item x="786"/>
        <item x="278"/>
        <item x="1626"/>
        <item x="1900"/>
        <item x="551"/>
        <item x="285"/>
        <item x="1413"/>
        <item x="375"/>
        <item x="284"/>
        <item x="447"/>
        <item x="575"/>
        <item x="722"/>
        <item x="1235"/>
        <item x="294"/>
        <item x="888"/>
        <item x="173"/>
        <item x="2025"/>
        <item x="474"/>
        <item x="1299"/>
        <item x="1660"/>
        <item x="556"/>
        <item x="1124"/>
        <item x="1849"/>
        <item x="1678"/>
        <item x="2027"/>
        <item x="1876"/>
        <item x="1717"/>
        <item x="1446"/>
        <item x="55"/>
        <item x="1710"/>
        <item x="671"/>
        <item x="1998"/>
        <item x="1152"/>
        <item x="961"/>
        <item x="1502"/>
        <item x="1618"/>
        <item x="1922"/>
        <item x="1802"/>
        <item x="512"/>
        <item x="848"/>
        <item x="1731"/>
        <item x="2018"/>
        <item x="606"/>
        <item x="1435"/>
        <item x="1754"/>
        <item x="614"/>
        <item x="414"/>
        <item x="1376"/>
        <item x="295"/>
        <item x="955"/>
        <item x="208"/>
        <item x="320"/>
        <item x="318"/>
        <item x="1417"/>
        <item x="690"/>
        <item x="1704"/>
        <item x="49"/>
        <item x="1740"/>
        <item x="779"/>
        <item x="1671"/>
        <item x="1844"/>
        <item x="1084"/>
        <item x="1674"/>
        <item x="211"/>
        <item x="1503"/>
        <item x="990"/>
        <item x="608"/>
        <item x="1371"/>
        <item x="1817"/>
        <item x="1010"/>
        <item x="807"/>
        <item x="1921"/>
        <item x="2053"/>
        <item x="485"/>
        <item x="1788"/>
        <item x="1578"/>
        <item x="706"/>
        <item x="625"/>
        <item x="406"/>
        <item x="368"/>
        <item x="1930"/>
        <item x="1117"/>
        <item x="594"/>
        <item x="1691"/>
        <item x="1071"/>
        <item x="1659"/>
        <item x="37"/>
        <item x="685"/>
        <item x="418"/>
        <item x="1193"/>
        <item x="431"/>
        <item x="298"/>
        <item x="894"/>
        <item x="289"/>
        <item x="753"/>
        <item x="830"/>
        <item x="1713"/>
        <item x="244"/>
        <item x="900"/>
        <item x="1243"/>
        <item x="1899"/>
        <item x="596"/>
        <item x="1478"/>
        <item x="112"/>
        <item x="114"/>
        <item x="1477"/>
        <item x="987"/>
        <item x="583"/>
        <item x="84"/>
        <item x="752"/>
        <item x="1813"/>
        <item x="266"/>
        <item x="1095"/>
        <item x="1690"/>
        <item x="627"/>
        <item x="1908"/>
        <item x="210"/>
        <item x="1077"/>
        <item x="157"/>
        <item x="1327"/>
        <item x="149"/>
        <item x="1112"/>
        <item x="832"/>
        <item x="2036"/>
        <item x="1903"/>
        <item x="66"/>
        <item x="541"/>
        <item x="2076"/>
        <item x="661"/>
        <item x="1943"/>
        <item x="2063"/>
        <item x="802"/>
        <item x="1666"/>
        <item x="851"/>
        <item x="777"/>
        <item x="1467"/>
        <item x="98"/>
        <item x="235"/>
        <item x="74"/>
        <item x="884"/>
        <item x="1425"/>
        <item x="1292"/>
        <item x="1661"/>
        <item x="1001"/>
        <item x="1259"/>
        <item x="922"/>
        <item x="1627"/>
        <item x="428"/>
        <item x="1247"/>
        <item x="734"/>
        <item x="1605"/>
        <item x="1609"/>
        <item x="1745"/>
        <item x="1573"/>
        <item x="1226"/>
        <item x="615"/>
        <item x="366"/>
        <item x="1372"/>
        <item x="1384"/>
        <item x="343"/>
        <item x="1350"/>
        <item x="1991"/>
        <item x="1169"/>
        <item x="1771"/>
        <item x="1493"/>
        <item x="1108"/>
        <item x="1171"/>
        <item x="592"/>
        <item x="1592"/>
        <item x="1154"/>
        <item x="277"/>
        <item x="450"/>
        <item x="841"/>
        <item x="964"/>
        <item x="824"/>
        <item x="1040"/>
        <item x="1673"/>
        <item x="1784"/>
        <item x="39"/>
        <item x="1053"/>
        <item x="555"/>
        <item x="873"/>
        <item x="327"/>
        <item x="653"/>
        <item x="1792"/>
        <item x="1608"/>
        <item x="580"/>
        <item x="727"/>
        <item x="1373"/>
        <item x="1330"/>
        <item x="1533"/>
        <item x="1495"/>
        <item x="895"/>
        <item x="359"/>
        <item x="407"/>
        <item x="1086"/>
        <item x="1814"/>
        <item x="783"/>
        <item x="163"/>
        <item x="537"/>
        <item x="704"/>
        <item x="840"/>
        <item x="279"/>
        <item x="1969"/>
        <item x="259"/>
        <item x="154"/>
        <item x="2069"/>
        <item x="1275"/>
        <item x="1018"/>
        <item x="240"/>
        <item x="770"/>
        <item x="795"/>
        <item x="1163"/>
        <item x="122"/>
        <item x="1965"/>
        <item x="311"/>
        <item x="1913"/>
        <item x="1126"/>
        <item x="755"/>
        <item x="1826"/>
        <item x="852"/>
        <item x="272"/>
        <item x="1157"/>
        <item x="1230"/>
        <item x="438"/>
        <item x="784"/>
        <item x="821"/>
        <item x="1859"/>
        <item x="730"/>
        <item x="1638"/>
        <item x="1612"/>
        <item x="33"/>
        <item x="1821"/>
        <item x="200"/>
        <item x="2032"/>
        <item x="1553"/>
        <item x="1089"/>
        <item x="1997"/>
        <item x="1846"/>
        <item x="1062"/>
        <item x="1545"/>
        <item x="814"/>
        <item x="1684"/>
        <item x="1984"/>
        <item x="619"/>
        <item x="1422"/>
        <item x="106"/>
        <item x="458"/>
        <item x="1632"/>
        <item x="1392"/>
        <item x="2040"/>
        <item x="1351"/>
        <item x="776"/>
        <item x="718"/>
        <item x="243"/>
        <item x="1464"/>
        <item x="1601"/>
        <item x="1863"/>
        <item x="1165"/>
        <item x="1366"/>
        <item x="1845"/>
        <item x="1067"/>
        <item x="2077"/>
        <item x="215"/>
        <item x="236"/>
        <item x="1005"/>
        <item x="579"/>
        <item x="1726"/>
        <item x="130"/>
        <item x="1050"/>
        <item x="1329"/>
        <item x="1850"/>
        <item x="853"/>
        <item x="996"/>
        <item x="989"/>
        <item x="3"/>
        <item x="2008"/>
        <item x="798"/>
        <item x="453"/>
        <item x="1588"/>
        <item x="1474"/>
        <item x="347"/>
        <item x="378"/>
        <item x="559"/>
        <item x="700"/>
        <item x="1183"/>
        <item x="984"/>
        <item x="288"/>
        <item x="1926"/>
        <item x="595"/>
        <item x="1416"/>
        <item x="1785"/>
        <item x="1531"/>
        <item x="402"/>
        <item x="562"/>
        <item x="1732"/>
        <item x="419"/>
        <item x="1794"/>
        <item x="1594"/>
        <item x="1440"/>
        <item x="350"/>
        <item x="80"/>
        <item x="282"/>
        <item x="1364"/>
        <item x="530"/>
        <item x="655"/>
        <item x="391"/>
        <item x="931"/>
        <item x="726"/>
        <item x="1639"/>
        <item x="509"/>
        <item x="1576"/>
        <item x="116"/>
        <item x="883"/>
        <item x="744"/>
        <item x="1742"/>
        <item x="1182"/>
        <item x="929"/>
        <item x="134"/>
        <item x="1842"/>
        <item x="1749"/>
        <item x="1453"/>
        <item x="1100"/>
        <item x="2085"/>
        <item x="153"/>
        <item x="782"/>
        <item x="1835"/>
        <item x="323"/>
        <item x="1209"/>
        <item x="927"/>
        <item x="207"/>
        <item x="1947"/>
        <item x="2068"/>
        <item x="913"/>
        <item x="524"/>
        <item x="1534"/>
        <item x="1142"/>
        <item x="1249"/>
        <item x="1280"/>
        <item x="605"/>
        <item x="818"/>
        <item x="34"/>
        <item x="1735"/>
        <item x="362"/>
        <item x="1170"/>
        <item x="794"/>
        <item x="156"/>
        <item x="1288"/>
        <item x="1940"/>
        <item x="618"/>
        <item x="1102"/>
        <item x="1399"/>
        <item x="1130"/>
        <item x="1466"/>
        <item x="532"/>
        <item x="467"/>
        <item x="1456"/>
        <item x="962"/>
        <item x="2028"/>
        <item x="1213"/>
        <item x="1009"/>
        <item x="936"/>
        <item x="957"/>
        <item x="1688"/>
        <item x="1190"/>
        <item x="677"/>
        <item x="123"/>
        <item x="1002"/>
        <item x="1168"/>
        <item x="1778"/>
        <item x="167"/>
        <item x="746"/>
        <item x="698"/>
        <item x="1529"/>
        <item x="1097"/>
        <item x="717"/>
        <item x="198"/>
        <item x="1136"/>
        <item x="1238"/>
        <item x="2041"/>
        <item x="543"/>
        <item x="1088"/>
        <item x="713"/>
        <item x="1085"/>
        <item x="1161"/>
        <item x="1039"/>
        <item x="241"/>
        <item x="1138"/>
        <item x="1800"/>
        <item x="1823"/>
        <item x="349"/>
        <item x="1564"/>
        <item x="839"/>
        <item x="1454"/>
        <item x="601"/>
        <item x="977"/>
        <item x="367"/>
        <item x="670"/>
        <item x="1606"/>
        <item x="751"/>
        <item x="1099"/>
        <item x="1987"/>
        <item x="309"/>
        <item x="997"/>
        <item x="520"/>
        <item x="1107"/>
        <item x="145"/>
        <item x="1801"/>
        <item x="510"/>
        <item x="459"/>
        <item x="521"/>
        <item x="442"/>
        <item x="1006"/>
        <item x="561"/>
        <item x="27"/>
        <item x="1151"/>
        <item x="107"/>
        <item x="1956"/>
        <item x="38"/>
        <item x="1041"/>
        <item x="1896"/>
        <item x="1877"/>
        <item x="891"/>
        <item x="245"/>
        <item x="479"/>
        <item x="774"/>
        <item x="1316"/>
        <item x="665"/>
        <item x="70"/>
        <item x="505"/>
        <item x="1556"/>
        <item x="1883"/>
        <item x="946"/>
        <item x="261"/>
        <item x="1208"/>
        <item x="1059"/>
        <item x="2023"/>
        <item x="1683"/>
        <item x="1460"/>
        <item x="176"/>
        <item x="768"/>
        <item x="1251"/>
        <item x="554"/>
        <item x="1856"/>
        <item x="352"/>
        <item x="855"/>
        <item x="1021"/>
        <item x="711"/>
        <item x="1297"/>
        <item x="1229"/>
        <item x="1257"/>
        <item x="858"/>
        <item x="142"/>
        <item x="219"/>
        <item x="982"/>
        <item x="1421"/>
        <item x="952"/>
        <item x="790"/>
        <item x="209"/>
        <item x="823"/>
        <item x="1861"/>
        <item x="560"/>
        <item x="475"/>
        <item x="1542"/>
        <item x="1886"/>
        <item x="1613"/>
        <item x="1641"/>
        <item x="171"/>
        <item x="491"/>
        <item x="370"/>
        <item x="1727"/>
        <item x="413"/>
        <item x="1248"/>
        <item x="1559"/>
        <item x="741"/>
        <item x="472"/>
        <item x="1320"/>
        <item x="13"/>
        <item x="478"/>
        <item x="526"/>
        <item x="1884"/>
        <item x="1424"/>
        <item x="1420"/>
        <item x="1078"/>
        <item x="1621"/>
        <item x="1223"/>
        <item x="1927"/>
        <item x="1301"/>
        <item x="733"/>
        <item x="1455"/>
        <item x="1816"/>
        <item x="1767"/>
        <item x="674"/>
        <item x="709"/>
        <item x="819"/>
        <item x="1306"/>
        <item x="484"/>
        <item x="1697"/>
        <item x="1020"/>
        <item x="1433"/>
        <item x="2057"/>
        <item x="817"/>
        <item x="1308"/>
        <item x="2034"/>
        <item x="178"/>
        <item x="1841"/>
        <item x="372"/>
        <item x="462"/>
        <item x="45"/>
        <item x="1004"/>
        <item x="649"/>
        <item x="2086"/>
        <item x="388"/>
        <item x="329"/>
        <item x="1992"/>
        <item x="424"/>
        <item x="1470"/>
        <item x="99"/>
        <item x="1290"/>
        <item x="906"/>
        <item x="1214"/>
        <item x="1325"/>
        <item x="96"/>
        <item x="1571"/>
        <item x="1179"/>
        <item x="623"/>
        <item x="1484"/>
        <item x="1028"/>
        <item x="1129"/>
        <item x="1496"/>
        <item x="972"/>
        <item x="1061"/>
        <item x="43"/>
        <item x="2058"/>
        <item x="1069"/>
        <item x="190"/>
        <item x="857"/>
        <item x="975"/>
        <item x="775"/>
        <item x="523"/>
        <item x="31"/>
        <item x="1941"/>
        <item x="805"/>
        <item x="146"/>
        <item x="896"/>
        <item x="1575"/>
        <item x="1156"/>
        <item x="1015"/>
        <item x="105"/>
        <item x="925"/>
        <item x="1818"/>
        <item x="1219"/>
        <item x="1347"/>
        <item x="1160"/>
        <item x="1838"/>
        <item x="1565"/>
        <item x="1443"/>
        <item x="498"/>
        <item x="365"/>
        <item x="242"/>
        <item x="1887"/>
        <item x="177"/>
        <item x="1946"/>
        <item x="843"/>
        <item x="956"/>
        <item x="1508"/>
        <item x="862"/>
        <item x="1675"/>
        <item x="1677"/>
        <item x="1119"/>
        <item x="212"/>
        <item x="1611"/>
        <item x="51"/>
        <item x="1272"/>
        <item x="1624"/>
        <item x="1858"/>
        <item x="1047"/>
        <item x="269"/>
        <item x="603"/>
        <item x="2029"/>
        <item x="1831"/>
        <item x="89"/>
        <item x="1105"/>
        <item x="42"/>
        <item x="885"/>
        <item x="1218"/>
        <item x="1750"/>
        <item x="1722"/>
        <item x="1313"/>
        <item x="433"/>
        <item x="1779"/>
        <item x="1294"/>
        <item x="1073"/>
        <item x="218"/>
        <item x="480"/>
        <item x="1795"/>
        <item x="1043"/>
        <item x="380"/>
        <item x="860"/>
        <item x="591"/>
        <item x="828"/>
        <item x="1338"/>
        <item x="2015"/>
        <item x="1548"/>
        <item x="527"/>
        <item x="1519"/>
        <item x="1258"/>
        <item x="1345"/>
        <item x="1402"/>
        <item x="1319"/>
        <item x="1068"/>
        <item x="1303"/>
        <item x="567"/>
        <item x="940"/>
        <item x="1643"/>
        <item x="1600"/>
        <item x="564"/>
        <item x="376"/>
        <item x="86"/>
        <item x="26"/>
        <item x="909"/>
        <item x="1104"/>
        <item x="315"/>
        <item x="1522"/>
        <item x="2001"/>
        <item x="265"/>
        <item x="538"/>
        <item x="725"/>
        <item x="1513"/>
        <item x="1210"/>
        <item x="1362"/>
        <item x="233"/>
        <item x="248"/>
        <item x="1836"/>
        <item x="434"/>
        <item x="589"/>
        <item x="1819"/>
        <item x="696"/>
        <item x="452"/>
        <item x="181"/>
        <item x="552"/>
        <item x="1990"/>
        <item x="1907"/>
        <item x="94"/>
        <item x="184"/>
        <item x="831"/>
        <item x="1923"/>
        <item x="2056"/>
        <item x="1839"/>
        <item x="573"/>
        <item x="1429"/>
        <item x="76"/>
        <item x="194"/>
        <item x="969"/>
        <item x="1760"/>
        <item x="489"/>
        <item x="1344"/>
        <item x="1448"/>
        <item x="1180"/>
        <item x="1276"/>
        <item x="118"/>
        <item x="1815"/>
        <item x="1698"/>
        <item x="1254"/>
        <item x="1526"/>
        <item x="445"/>
        <item x="689"/>
        <item x="2012"/>
        <item x="246"/>
        <item x="1363"/>
        <item x="342"/>
        <item x="1724"/>
        <item x="137"/>
        <item x="170"/>
        <item x="326"/>
        <item x="1521"/>
        <item x="865"/>
        <item x="1810"/>
        <item x="135"/>
        <item x="53"/>
        <item x="811"/>
        <item x="1269"/>
        <item x="1843"/>
        <item x="1356"/>
        <item x="902"/>
        <item x="1081"/>
        <item x="953"/>
        <item x="1916"/>
        <item x="174"/>
        <item x="708"/>
        <item x="788"/>
        <item x="63"/>
        <item x="1441"/>
        <item x="528"/>
        <item x="256"/>
        <item x="313"/>
        <item x="394"/>
        <item x="1113"/>
        <item x="965"/>
        <item x="126"/>
        <item x="77"/>
        <item x="2045"/>
        <item x="1342"/>
        <item x="835"/>
        <item x="1314"/>
        <item x="1166"/>
        <item x="1610"/>
        <item x="1463"/>
        <item x="1790"/>
        <item x="1090"/>
        <item x="808"/>
        <item x="1458"/>
        <item x="399"/>
        <item x="1629"/>
        <item x="1885"/>
        <item x="1880"/>
        <item x="115"/>
        <item x="1225"/>
        <item x="1044"/>
        <item x="308"/>
        <item x="2051"/>
        <item x="21"/>
        <item x="948"/>
        <item x="1076"/>
        <item x="411"/>
        <item x="919"/>
        <item x="1131"/>
        <item x="1957"/>
        <item x="1636"/>
        <item x="550"/>
        <item x="1266"/>
        <item x="694"/>
        <item x="630"/>
        <item x="1945"/>
        <item x="1445"/>
        <item x="1869"/>
        <item x="1583"/>
        <item x="1074"/>
        <item x="879"/>
        <item x="1404"/>
        <item x="1752"/>
        <item x="1415"/>
        <item x="1060"/>
        <item x="1176"/>
        <item x="1241"/>
        <item x="1305"/>
        <item x="1486"/>
        <item x="1700"/>
        <item x="650"/>
        <item x="1951"/>
        <item x="522"/>
        <item x="803"/>
        <item x="1365"/>
        <item x="995"/>
        <item x="1101"/>
        <item x="1822"/>
        <item x="869"/>
        <item x="519"/>
        <item x="1537"/>
        <item x="570"/>
        <item x="1244"/>
        <item x="1358"/>
        <item x="756"/>
        <item x="797"/>
        <item x="2014"/>
        <item x="1227"/>
        <item x="905"/>
        <item x="1153"/>
        <item x="175"/>
        <item x="1024"/>
        <item x="303"/>
        <item x="412"/>
        <item x="908"/>
        <item x="1158"/>
        <item x="144"/>
        <item x="1679"/>
        <item x="1728"/>
        <item x="1216"/>
        <item x="2082"/>
        <item x="2031"/>
        <item x="1635"/>
        <item x="138"/>
        <item x="108"/>
        <item x="918"/>
        <item x="549"/>
        <item x="124"/>
        <item x="1091"/>
        <item x="297"/>
        <item x="1472"/>
        <item x="1118"/>
        <item x="1035"/>
        <item x="928"/>
        <item x="1748"/>
        <item x="764"/>
        <item x="1964"/>
        <item x="152"/>
        <item x="1499"/>
        <item x="341"/>
        <item x="1034"/>
        <item x="1109"/>
        <item x="369"/>
        <item x="427"/>
        <item x="1953"/>
        <item x="610"/>
        <item x="1080"/>
        <item x="1909"/>
        <item x="2000"/>
        <item x="1950"/>
        <item x="273"/>
        <item x="687"/>
        <item x="386"/>
        <item x="1812"/>
        <item x="1758"/>
        <item x="430"/>
        <item x="954"/>
        <item x="504"/>
        <item x="695"/>
        <item x="1602"/>
        <item x="1355"/>
        <item x="970"/>
        <item x="1567"/>
        <item x="1757"/>
        <item x="286"/>
        <item x="1633"/>
        <item x="1066"/>
        <item x="1596"/>
        <item x="1719"/>
        <item x="2059"/>
        <item x="2016"/>
        <item x="147"/>
        <item x="912"/>
        <item x="926"/>
        <item x="227"/>
        <item x="939"/>
        <item x="1317"/>
        <item x="1593"/>
        <item x="585"/>
        <item x="19"/>
        <item x="2072"/>
        <item x="54"/>
        <item x="483"/>
        <item x="464"/>
        <item m="1" x="2088"/>
        <item x="1281"/>
        <item x="1630"/>
        <item x="1348"/>
        <item x="1985"/>
        <item x="590"/>
        <item x="291"/>
        <item x="1149"/>
        <item x="1865"/>
        <item x="980"/>
        <item x="1622"/>
        <item x="1485"/>
        <item x="1030"/>
        <item x="536"/>
        <item x="264"/>
        <item x="2039"/>
        <item x="622"/>
        <item x="1796"/>
        <item x="461"/>
        <item x="907"/>
        <item x="1483"/>
        <item x="1515"/>
        <item x="379"/>
        <item x="1056"/>
        <item x="201"/>
        <item x="1640"/>
        <item x="872"/>
        <item x="276"/>
        <item x="1087"/>
        <item x="749"/>
        <item x="1904"/>
        <item x="548"/>
        <item x="299"/>
        <item x="1888"/>
        <item x="1396"/>
        <item x="1253"/>
        <item x="1970"/>
        <item x="465"/>
        <item x="1597"/>
        <item x="223"/>
        <item x="446"/>
        <item x="1231"/>
        <item x="545"/>
        <item x="392"/>
        <item x="1369"/>
        <item x="1283"/>
        <item x="1763"/>
        <item x="1936"/>
        <item x="2055"/>
        <item x="1866"/>
        <item x="197"/>
        <item x="633"/>
        <item x="166"/>
        <item x="1933"/>
        <item x="1007"/>
        <item x="280"/>
        <item x="866"/>
        <item x="710"/>
        <item x="56"/>
        <item x="325"/>
        <item x="738"/>
        <item x="721"/>
        <item x="409"/>
        <item x="1736"/>
        <item x="252"/>
        <item x="2009"/>
        <item x="408"/>
        <item x="1805"/>
        <item x="1689"/>
        <item x="1263"/>
        <item x="629"/>
        <item x="910"/>
        <item x="1370"/>
        <item x="917"/>
        <item x="121"/>
        <item x="473"/>
        <item x="187"/>
        <item x="897"/>
        <item x="307"/>
        <item x="129"/>
        <item x="1032"/>
        <item x="1554"/>
        <item x="1277"/>
        <item x="1851"/>
        <item x="1525"/>
        <item x="701"/>
        <item x="1988"/>
        <item x="1782"/>
        <item x="1217"/>
        <item x="503"/>
        <item x="1764"/>
        <item x="553"/>
        <item x="1552"/>
        <item x="705"/>
        <item x="1143"/>
        <item x="1083"/>
        <item x="728"/>
        <item x="1920"/>
        <item x="867"/>
        <item x="1237"/>
        <item x="1852"/>
        <item x="1326"/>
        <item x="486"/>
        <item x="1003"/>
        <item x="271"/>
        <item x="351"/>
        <item x="2052"/>
        <item x="1310"/>
        <item x="237"/>
        <item x="506"/>
        <item x="1374"/>
        <item x="497"/>
        <item x="651"/>
        <item x="1895"/>
        <item x="2065"/>
        <item x="1293"/>
        <item x="688"/>
        <item x="1747"/>
        <item x="1980"/>
        <item x="540"/>
        <item x="230"/>
        <item x="65"/>
        <item x="1150"/>
        <item x="1339"/>
        <item x="1872"/>
        <item x="1507"/>
        <item x="1889"/>
        <item x="719"/>
        <item x="565"/>
        <item x="646"/>
        <item x="1587"/>
        <item x="64"/>
        <item x="1025"/>
        <item x="1562"/>
        <item x="1284"/>
        <item x="1045"/>
        <item x="1196"/>
        <item x="1511"/>
        <item x="150"/>
        <item x="944"/>
        <item x="676"/>
        <item x="712"/>
        <item x="1809"/>
        <item x="1245"/>
        <item x="1692"/>
        <item x="986"/>
        <item x="2038"/>
        <item x="364"/>
        <item x="1"/>
        <item x="463"/>
        <item x="667"/>
        <item x="1174"/>
        <item x="2004"/>
        <item x="1686"/>
        <item x="492"/>
        <item x="1203"/>
        <item x="1864"/>
        <item x="1403"/>
        <item x="57"/>
        <item x="1273"/>
        <item x="1267"/>
        <item x="572"/>
        <item x="2075"/>
        <item x="1029"/>
        <item x="729"/>
        <item x="1774"/>
        <item x="62"/>
        <item x="617"/>
        <item x="641"/>
        <item x="441"/>
        <item x="2080"/>
        <item x="1022"/>
        <item x="1385"/>
        <item x="1840"/>
        <item x="1475"/>
        <item x="715"/>
        <item x="1714"/>
        <item x="1195"/>
        <item x="1797"/>
        <item x="787"/>
        <item x="501"/>
        <item x="335"/>
        <item x="1491"/>
        <item x="1653"/>
        <item x="1408"/>
        <item x="382"/>
        <item x="421"/>
        <item x="360"/>
        <item x="287"/>
        <item x="1775"/>
        <item x="1694"/>
        <item x="1343"/>
        <item x="1867"/>
        <item x="1793"/>
        <item x="518"/>
        <item x="847"/>
        <item x="761"/>
        <item x="44"/>
        <item x="1676"/>
        <item x="716"/>
        <item x="1144"/>
        <item x="1878"/>
        <item x="1791"/>
        <item x="740"/>
        <item x="1206"/>
        <item x="1925"/>
        <item x="1708"/>
        <item x="2"/>
        <item x="133"/>
        <item x="443"/>
        <item x="1380"/>
        <item x="1017"/>
        <item x="1855"/>
        <item x="1200"/>
        <item x="765"/>
        <item x="324"/>
        <item x="535"/>
        <item x="400"/>
        <item x="1407"/>
        <item x="302"/>
        <item x="780"/>
        <item x="1898"/>
        <item x="723"/>
        <item x="222"/>
        <item x="1038"/>
        <item x="251"/>
        <item x="214"/>
        <item x="1436"/>
        <item x="1614"/>
        <item x="672"/>
        <item x="920"/>
        <item x="2049"/>
        <item x="1072"/>
        <item x="870"/>
        <item x="1221"/>
        <item x="1642"/>
        <item x="1631"/>
        <item x="304"/>
        <item x="125"/>
        <item x="1681"/>
        <item x="1359"/>
        <item x="638"/>
        <item x="1204"/>
        <item x="544"/>
        <item x="1175"/>
        <item x="1094"/>
        <item x="195"/>
        <item x="1026"/>
        <item x="232"/>
        <item x="290"/>
        <item x="439"/>
        <item x="1982"/>
        <item x="224"/>
        <item x="1783"/>
        <item x="493"/>
        <item x="1999"/>
        <item x="226"/>
        <item x="587"/>
        <item x="148"/>
        <item x="81"/>
        <item x="882"/>
        <item x="405"/>
        <item x="1589"/>
        <item x="1825"/>
        <item x="1307"/>
        <item x="525"/>
        <item x="1197"/>
        <item x="193"/>
        <item x="1557"/>
        <item x="604"/>
        <item x="4"/>
        <item x="28"/>
        <item x="1928"/>
        <item x="771"/>
        <item x="1036"/>
        <item x="1146"/>
        <item x="258"/>
        <item x="1755"/>
        <item x="1857"/>
        <item x="1224"/>
        <item x="1540"/>
        <item x="1509"/>
        <item x="796"/>
        <item x="568"/>
        <item x="915"/>
        <item x="1186"/>
        <item x="626"/>
        <item x="40"/>
        <item x="1983"/>
        <item x="185"/>
        <item x="877"/>
        <item x="763"/>
        <item x="469"/>
        <item x="576"/>
        <item x="2061"/>
        <item x="128"/>
        <item x="1125"/>
        <item x="68"/>
        <item x="1807"/>
        <item x="1242"/>
        <item x="1321"/>
        <item x="762"/>
        <item x="348"/>
        <item x="816"/>
        <item x="2024"/>
        <item x="1411"/>
        <item x="1974"/>
        <item x="385"/>
        <item x="1465"/>
        <item x="566"/>
        <item x="1701"/>
        <item x="1976"/>
        <item x="642"/>
        <item x="234"/>
        <item x="1236"/>
        <item x="1397"/>
        <item x="1212"/>
        <item x="1547"/>
        <item x="1393"/>
        <item x="801"/>
        <item x="1518"/>
        <item x="377"/>
        <item x="1120"/>
        <item x="645"/>
        <item x="1669"/>
        <item x="281"/>
        <item x="1184"/>
        <item x="1738"/>
        <item x="607"/>
        <item x="1806"/>
        <item x="1967"/>
        <item x="253"/>
        <item x="1762"/>
        <item x="189"/>
        <item x="314"/>
        <item x="8"/>
        <item x="662"/>
        <item x="1268"/>
        <item x="490"/>
        <item x="806"/>
        <item x="1530"/>
        <item x="827"/>
        <item x="1291"/>
        <item x="1135"/>
        <item x="1480"/>
        <item x="283"/>
        <item x="1582"/>
        <item x="155"/>
        <item x="611"/>
        <item x="999"/>
        <item x="1447"/>
        <item x="1829"/>
        <item x="1037"/>
        <item x="1323"/>
        <item x="109"/>
        <item x="357"/>
        <item x="203"/>
        <item x="531"/>
        <item x="1623"/>
        <item x="1400"/>
        <item x="1828"/>
        <item x="825"/>
        <item x="1023"/>
        <item x="1664"/>
        <item x="978"/>
        <item x="1706"/>
        <item x="1541"/>
        <item x="1716"/>
        <item x="1388"/>
        <item x="471"/>
        <item x="255"/>
        <item x="1891"/>
        <item x="1340"/>
        <item x="842"/>
        <item x="1875"/>
        <item x="2083"/>
        <item x="1361"/>
        <item x="731"/>
        <item x="1457"/>
        <item x="1560"/>
        <item x="664"/>
        <item x="1873"/>
        <item x="602"/>
        <item x="260"/>
        <item x="1585"/>
        <item x="317"/>
        <item x="1367"/>
        <item x="1786"/>
        <item x="1787"/>
        <item x="1278"/>
        <item x="1324"/>
        <item x="494"/>
        <item x="1162"/>
        <item x="1780"/>
        <item x="72"/>
        <item x="1651"/>
        <item x="389"/>
        <item x="707"/>
        <item x="1777"/>
        <item x="1730"/>
        <item x="1739"/>
        <item x="542"/>
        <item x="1655"/>
        <item x="1620"/>
        <item x="2043"/>
        <item x="6"/>
        <item x="1488"/>
        <item x="593"/>
        <item x="804"/>
        <item x="1682"/>
        <item x="477"/>
        <item x="1939"/>
        <item x="435"/>
        <item x="416"/>
        <item x="1185"/>
        <item x="1830"/>
        <item x="17"/>
        <item x="161"/>
        <item x="850"/>
        <item x="766"/>
        <item x="681"/>
        <item x="1302"/>
        <item x="1139"/>
        <item x="140"/>
        <item x="1746"/>
        <item x="994"/>
        <item x="1577"/>
        <item x="398"/>
        <item x="1607"/>
        <item x="1046"/>
        <item x="2030"/>
        <item x="1685"/>
        <item x="845"/>
        <item x="517"/>
        <item x="1696"/>
        <item x="631"/>
        <item x="988"/>
        <item x="1479"/>
        <item x="131"/>
        <item x="1360"/>
        <item x="1654"/>
        <item x="1505"/>
        <item x="571"/>
        <item x="75"/>
        <item x="270"/>
        <item x="1098"/>
        <item x="1215"/>
        <item x="1471"/>
        <item x="887"/>
        <item x="415"/>
        <item x="254"/>
        <item x="815"/>
        <item x="863"/>
        <item x="1501"/>
        <item x="1656"/>
        <item x="1944"/>
        <item x="52"/>
        <item x="1116"/>
        <item x="1919"/>
        <item x="2026"/>
        <item x="742"/>
        <item x="859"/>
        <item x="1924"/>
        <item x="692"/>
        <item x="810"/>
        <item x="101"/>
        <item x="1287"/>
        <item x="91"/>
        <item x="228"/>
        <item x="1912"/>
        <item x="1115"/>
        <item x="886"/>
        <item x="165"/>
        <item x="1082"/>
        <item x="1958"/>
        <item x="1753"/>
        <item x="1658"/>
        <item x="429"/>
        <item x="221"/>
        <item x="353"/>
        <item x="448"/>
        <item x="637"/>
        <item x="1368"/>
        <item x="60"/>
        <item x="1799"/>
        <item x="1546"/>
        <item x="1114"/>
        <item x="1377"/>
        <item x="229"/>
        <item x="1695"/>
        <item x="205"/>
        <item x="2019"/>
        <item x="876"/>
        <item x="588"/>
        <item x="257"/>
        <item x="58"/>
        <item x="1282"/>
        <item x="117"/>
        <item x="1121"/>
        <item x="1993"/>
        <item x="191"/>
        <item x="864"/>
        <item x="71"/>
        <item x="92"/>
        <item x="1523"/>
        <item x="1012"/>
        <item x="785"/>
        <item x="1262"/>
        <item x="514"/>
        <item x="1862"/>
        <item x="425"/>
        <item x="332"/>
        <item x="963"/>
        <item x="720"/>
        <item x="529"/>
        <item x="1834"/>
        <item x="1910"/>
        <item x="1854"/>
        <item x="437"/>
        <item x="338"/>
        <item x="344"/>
        <item x="1879"/>
        <item x="1517"/>
        <item x="381"/>
        <item x="1487"/>
        <item x="558"/>
        <item x="1438"/>
        <item x="2042"/>
        <item x="1346"/>
        <item x="301"/>
        <item x="120"/>
        <item x="275"/>
        <item x="47"/>
        <item x="1528"/>
        <item x="1942"/>
        <item x="1333"/>
        <item x="1914"/>
        <item x="778"/>
        <item x="1220"/>
        <item x="1189"/>
        <item x="1147"/>
        <item x="159"/>
        <item x="993"/>
        <item x="1512"/>
        <item x="2087"/>
        <item x="2071"/>
        <item x="1703"/>
        <item x="384"/>
        <item x="2047"/>
        <item x="1498"/>
        <item x="1574"/>
        <item x="1381"/>
        <item x="1252"/>
        <item x="306"/>
        <item x="1049"/>
        <item x="1827"/>
        <item x="921"/>
        <item x="628"/>
        <item x="578"/>
        <item x="1766"/>
        <item x="100"/>
        <item x="1972"/>
        <item x="968"/>
        <item x="1543"/>
        <item x="1075"/>
        <item x="179"/>
        <item x="1312"/>
        <item x="1663"/>
        <item x="682"/>
        <item x="160"/>
        <item x="934"/>
        <item x="656"/>
        <item x="225"/>
        <item x="1870"/>
        <item x="192"/>
        <item x="110"/>
        <item x="1538"/>
        <item x="903"/>
        <item x="547"/>
        <item x="1662"/>
        <item x="1000"/>
        <item x="600"/>
        <item x="1761"/>
        <item x="1773"/>
        <item x="586"/>
        <item x="113"/>
        <item x="1894"/>
        <item x="1211"/>
        <item x="1892"/>
        <item x="750"/>
        <item x="2066"/>
        <item x="1968"/>
        <item x="422"/>
        <item x="1444"/>
        <item x="263"/>
        <item x="451"/>
        <item x="1580"/>
        <item x="1264"/>
        <item x="966"/>
        <item x="1603"/>
        <item x="644"/>
        <item x="172"/>
        <item x="769"/>
        <item x="1315"/>
        <item x="971"/>
        <item x="683"/>
        <item x="1134"/>
        <item x="420"/>
        <item x="1911"/>
        <item x="2033"/>
        <item x="1311"/>
        <item x="1979"/>
        <item x="693"/>
        <item x="24"/>
        <item x="61"/>
        <item x="1110"/>
        <item x="1336"/>
        <item x="684"/>
        <item x="457"/>
        <item x="1619"/>
        <item x="162"/>
        <item x="1011"/>
        <item x="59"/>
        <item x="991"/>
        <item x="624"/>
        <item x="1657"/>
        <item x="833"/>
        <item x="1637"/>
        <item x="466"/>
        <item x="217"/>
        <item x="1155"/>
        <item x="48"/>
        <item x="274"/>
        <item x="293"/>
        <item x="1566"/>
        <item x="668"/>
        <item x="1386"/>
        <item x="1962"/>
        <item x="923"/>
        <item x="639"/>
        <item x="643"/>
        <item x="793"/>
        <item x="1918"/>
        <item x="2084"/>
        <item x="16"/>
        <item x="743"/>
        <item x="1092"/>
        <item x="426"/>
        <item x="468"/>
        <item x="1768"/>
        <item x="97"/>
        <item x="1929"/>
        <item x="1524"/>
        <item x="904"/>
        <item x="1051"/>
        <item x="29"/>
        <item x="292"/>
        <item x="1398"/>
        <item x="1709"/>
        <item x="634"/>
        <item x="636"/>
        <item x="613"/>
        <item x="875"/>
        <item x="1289"/>
        <item x="1832"/>
        <item x="1798"/>
        <item x="675"/>
        <item x="1803"/>
        <item x="1205"/>
        <item x="1975"/>
        <item x="598"/>
        <item x="196"/>
        <item x="336"/>
        <item x="1625"/>
        <item x="871"/>
        <item x="199"/>
        <item x="1434"/>
        <item x="861"/>
        <item x="231"/>
        <item x="1093"/>
        <item x="973"/>
        <item x="1516"/>
        <item x="2081"/>
        <item x="1378"/>
        <item x="1054"/>
        <item x="584"/>
        <item x="1141"/>
        <item x="1628"/>
        <item x="1702"/>
        <item x="812"/>
        <item x="456"/>
        <item x="1298"/>
        <item x="569"/>
        <item x="247"/>
        <item x="1031"/>
        <item x="79"/>
        <item x="1966"/>
        <item x="647"/>
        <item x="1048"/>
        <item x="898"/>
        <item x="1644"/>
        <item x="216"/>
        <item x="1382"/>
        <item x="1426"/>
        <item x="868"/>
        <item x="1427"/>
        <item x="1334"/>
        <item x="164"/>
        <item x="1428"/>
        <item x="844"/>
        <item x="2044"/>
        <item x="632"/>
        <item x="78"/>
        <item x="648"/>
        <item x="916"/>
        <item x="502"/>
        <item x="1461"/>
        <item x="1240"/>
        <item x="1103"/>
        <item x="1201"/>
        <item x="947"/>
        <item x="186"/>
        <item x="36"/>
        <item x="507"/>
        <item x="238"/>
        <item x="1615"/>
        <item x="1994"/>
        <item x="1137"/>
        <item x="73"/>
        <item x="0"/>
        <item x="1550"/>
        <item x="1033"/>
        <item x="985"/>
        <item x="1198"/>
        <item x="2037"/>
        <item x="1781"/>
        <item x="1027"/>
        <item x="1584"/>
        <item x="1759"/>
        <item x="1123"/>
        <item x="1260"/>
        <item x="1973"/>
        <item x="691"/>
        <item x="1506"/>
        <item x="809"/>
        <item x="1751"/>
        <item x="941"/>
        <item x="1769"/>
        <item x="46"/>
        <item x="50"/>
        <item x="1617"/>
        <item x="1938"/>
        <item x="1720"/>
        <item x="132"/>
        <item x="1063"/>
        <item x="1070"/>
        <item x="1510"/>
        <item x="482"/>
        <item x="563"/>
        <item x="1833"/>
        <item x="854"/>
        <item x="1419"/>
        <item x="1375"/>
        <item x="1332"/>
        <item x="2062"/>
        <item x="1558"/>
        <item x="1932"/>
        <item x="267"/>
        <item x="574"/>
        <item x="901"/>
        <item x="1207"/>
        <item x="1309"/>
        <item x="373"/>
        <item x="1808"/>
        <item x="1650"/>
        <item x="2078"/>
        <item x="680"/>
        <item x="1430"/>
        <item x="2067"/>
        <item x="582"/>
        <item x="262"/>
        <item x="169"/>
        <item x="789"/>
        <item x="1042"/>
        <item x="1341"/>
        <item x="1868"/>
        <item x="1989"/>
        <item x="1383"/>
        <item x="1431"/>
        <item x="654"/>
        <item x="1181"/>
        <item x="599"/>
        <item x="1729"/>
        <item x="1145"/>
        <item x="1711"/>
        <item x="1423"/>
        <item x="1449"/>
        <item x="792"/>
        <item x="1743"/>
        <item x="35"/>
        <item x="1893"/>
        <item x="82"/>
        <item x="1122"/>
        <item x="1811"/>
        <item x="1202"/>
        <item x="1901"/>
        <item x="1250"/>
        <item x="1935"/>
        <item x="1551"/>
        <item x="1013"/>
        <item x="1437"/>
        <item x="1555"/>
        <item x="41"/>
        <item x="1469"/>
        <item x="1159"/>
        <item x="168"/>
        <item x="612"/>
        <item x="1349"/>
        <item x="2017"/>
        <item x="1504"/>
        <item x="104"/>
        <item x="1255"/>
        <item x="1187"/>
        <item x="1744"/>
        <item x="1707"/>
        <item x="1418"/>
        <item x="1222"/>
        <item x="1395"/>
        <item x="1995"/>
        <item x="943"/>
        <item x="1890"/>
        <item x="1439"/>
        <item x="757"/>
        <item x="856"/>
        <item x="640"/>
        <item x="1476"/>
        <item x="1064"/>
        <item x="914"/>
        <item x="1648"/>
        <item x="781"/>
        <item x="1527"/>
        <item x="403"/>
        <item x="635"/>
        <item x="2011"/>
        <item x="95"/>
        <item x="932"/>
        <item x="697"/>
        <item x="666"/>
        <item x="1652"/>
        <item x="1837"/>
        <item x="460"/>
        <item x="1256"/>
        <item x="1079"/>
        <item x="820"/>
        <item x="397"/>
        <item x="1804"/>
        <item x="652"/>
        <item x="1647"/>
        <item x="2079"/>
        <item x="1065"/>
        <item x="890"/>
        <item x="836"/>
        <item x="924"/>
        <item x="1789"/>
        <item x="345"/>
        <item x="2021"/>
        <item x="1353"/>
        <item x="1019"/>
        <item x="838"/>
        <item x="597"/>
        <item x="1055"/>
        <item x="767"/>
        <item x="151"/>
        <item x="511"/>
        <item x="87"/>
        <item x="1737"/>
        <item x="1482"/>
        <item x="1705"/>
        <item x="319"/>
        <item x="849"/>
        <item x="880"/>
        <item x="1274"/>
        <item x="1931"/>
        <item x="1261"/>
        <item x="581"/>
        <item x="658"/>
        <item x="337"/>
        <item x="937"/>
        <item x="1902"/>
        <item x="1271"/>
        <item x="516"/>
        <item x="1604"/>
        <item x="1387"/>
        <item x="2046"/>
        <item x="773"/>
        <item x="454"/>
        <item x="1300"/>
        <item x="1140"/>
        <item x="1723"/>
        <item x="499"/>
        <item x="1590"/>
        <item x="1357"/>
        <item x="1354"/>
        <item x="1405"/>
        <item x="621"/>
        <item x="1667"/>
        <item x="1756"/>
        <item x="732"/>
        <item x="23"/>
        <item x="1173"/>
        <item x="1328"/>
        <item x="322"/>
        <item x="1497"/>
        <item x="1649"/>
        <item x="239"/>
        <item x="1412"/>
        <item x="487"/>
        <item x="312"/>
        <item x="88"/>
        <item x="1569"/>
        <item x="893"/>
        <item x="346"/>
        <item x="69"/>
        <item x="754"/>
        <item x="2010"/>
        <item x="363"/>
        <item x="383"/>
        <item x="935"/>
        <item x="1616"/>
        <item x="356"/>
        <item x="1490"/>
        <item x="1599"/>
        <item x="358"/>
        <item x="2074"/>
        <item x="1481"/>
        <item x="1178"/>
        <item x="942"/>
        <item x="745"/>
        <item x="800"/>
        <item x="2002"/>
        <item x="799"/>
        <item x="1579"/>
        <item x="1770"/>
        <item x="495"/>
        <item x="12"/>
        <item x="533"/>
        <item x="410"/>
        <item x="539"/>
        <item x="2003"/>
        <item x="374"/>
        <item x="837"/>
        <item x="1337"/>
        <item x="1544"/>
        <item x="2054"/>
        <item x="141"/>
        <item x="1133"/>
        <item x="976"/>
        <item x="1096"/>
        <item x="316"/>
        <item x="2020"/>
        <item x="25"/>
        <item x="182"/>
        <item x="950"/>
        <item x="1772"/>
        <item x="328"/>
        <item x="111"/>
        <item x="1721"/>
        <item x="180"/>
        <item x="702"/>
        <item x="455"/>
        <item x="979"/>
        <item x="1712"/>
        <item x="83"/>
        <item x="1568"/>
        <item x="436"/>
        <item x="1199"/>
        <item x="1234"/>
        <item x="1520"/>
        <item x="1432"/>
        <item x="1570"/>
        <item x="1874"/>
        <item x="2035"/>
        <item x="699"/>
        <item x="296"/>
        <item x="657"/>
        <item x="30"/>
        <item x="15"/>
        <item x="1167"/>
        <item x="2070"/>
        <item x="557"/>
        <item x="1286"/>
        <item x="1776"/>
        <item x="577"/>
        <item x="18"/>
        <item x="496"/>
        <item x="760"/>
        <item x="899"/>
        <item x="310"/>
        <item x="1452"/>
        <item x="1406"/>
        <item x="2073"/>
        <item x="714"/>
        <item x="938"/>
        <item x="1270"/>
        <item x="739"/>
        <item x="892"/>
        <item x="992"/>
        <item x="249"/>
        <item x="1352"/>
        <item x="1468"/>
        <item x="2064"/>
        <item x="1008"/>
        <item x="1379"/>
        <item x="330"/>
        <item x="669"/>
        <item x="1563"/>
        <item x="949"/>
        <item x="1148"/>
        <item x="1634"/>
        <item x="660"/>
        <item x="1949"/>
        <item x="22"/>
        <item x="476"/>
        <item x="1451"/>
        <item x="1172"/>
        <item x="1322"/>
        <item x="305"/>
        <item x="1295"/>
        <item x="736"/>
        <item x="500"/>
        <item x="333"/>
        <item x="1598"/>
        <item x="183"/>
        <item x="1591"/>
        <item x="1937"/>
        <item x="724"/>
        <item x="1279"/>
        <item x="1058"/>
        <item x="1228"/>
        <item x="354"/>
        <item x="1668"/>
        <item x="1401"/>
        <item x="395"/>
        <item x="355"/>
        <item x="998"/>
        <item x="1986"/>
        <item x="1734"/>
        <item x="1645"/>
        <item x="735"/>
        <item x="1934"/>
        <item x="371"/>
        <item x="1492"/>
        <item x="1318"/>
        <item x="889"/>
        <item x="404"/>
        <item x="945"/>
        <item x="748"/>
        <item x="1646"/>
        <item x="1897"/>
        <item x="620"/>
        <item x="14"/>
        <item x="334"/>
        <item x="933"/>
        <item x="1961"/>
        <item x="2006"/>
        <item x="1871"/>
        <item x="340"/>
        <item x="829"/>
        <item x="1963"/>
        <item x="11"/>
        <item x="1127"/>
        <item x="1128"/>
        <item x="1996"/>
        <item x="737"/>
        <item x="981"/>
        <item x="686"/>
        <item x="616"/>
        <item x="361"/>
        <item x="1335"/>
        <item t="default"/>
      </items>
    </pivotField>
    <pivotField showAll="0"/>
    <pivotField showAll="0">
      <items count="23">
        <item x="17"/>
        <item x="13"/>
        <item x="19"/>
        <item x="7"/>
        <item x="1"/>
        <item x="0"/>
        <item x="14"/>
        <item x="8"/>
        <item x="5"/>
        <item x="9"/>
        <item x="6"/>
        <item x="11"/>
        <item x="3"/>
        <item x="15"/>
        <item x="2"/>
        <item m="1" x="21"/>
        <item x="16"/>
        <item x="10"/>
        <item x="4"/>
        <item x="12"/>
        <item x="18"/>
        <item x="20"/>
        <item t="default"/>
      </items>
    </pivotField>
    <pivotField showAll="0"/>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showAll="0"/>
    <pivotField showAll="0"/>
    <pivotField showAll="0"/>
    <pivotField dataField="1" showAll="0"/>
    <pivotField showAll="0"/>
    <pivotField axis="axisRow" showAll="0">
      <items count="10">
        <item x="2"/>
        <item x="0"/>
        <item x="4"/>
        <item x="5"/>
        <item x="1"/>
        <item x="6"/>
        <item h="1" m="1" x="8"/>
        <item x="3"/>
        <item h="1" x="7"/>
        <item t="default"/>
      </items>
    </pivotField>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Fields count="1">
    <field x="14"/>
  </rowFields>
  <rowItems count="8">
    <i>
      <x/>
    </i>
    <i>
      <x v="1"/>
    </i>
    <i>
      <x v="2"/>
    </i>
    <i>
      <x v="3"/>
    </i>
    <i>
      <x v="4"/>
    </i>
    <i>
      <x v="5"/>
    </i>
    <i>
      <x v="7"/>
    </i>
    <i t="grand">
      <x/>
    </i>
  </rowItems>
  <colItems count="1">
    <i/>
  </colItems>
  <dataFields count="1">
    <dataField name="Sum of total_after_discount" fld="12" baseField="0" baseItem="0" numFmtId="165"/>
  </dataFields>
  <formats count="1">
    <format dxfId="168">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14" count="1" selected="0">
            <x v="0"/>
          </reference>
        </references>
      </pivotArea>
    </chartFormat>
    <chartFormat chart="9" format="11">
      <pivotArea type="data" outline="0" fieldPosition="0">
        <references count="2">
          <reference field="4294967294" count="1" selected="0">
            <x v="0"/>
          </reference>
          <reference field="14" count="1" selected="0">
            <x v="1"/>
          </reference>
        </references>
      </pivotArea>
    </chartFormat>
    <chartFormat chart="9" format="12">
      <pivotArea type="data" outline="0" fieldPosition="0">
        <references count="2">
          <reference field="4294967294" count="1" selected="0">
            <x v="0"/>
          </reference>
          <reference field="14" count="1" selected="0">
            <x v="2"/>
          </reference>
        </references>
      </pivotArea>
    </chartFormat>
    <chartFormat chart="9" format="13">
      <pivotArea type="data" outline="0" fieldPosition="0">
        <references count="2">
          <reference field="4294967294" count="1" selected="0">
            <x v="0"/>
          </reference>
          <reference field="14" count="1" selected="0">
            <x v="3"/>
          </reference>
        </references>
      </pivotArea>
    </chartFormat>
    <chartFormat chart="9" format="14">
      <pivotArea type="data" outline="0" fieldPosition="0">
        <references count="2">
          <reference field="4294967294" count="1" selected="0">
            <x v="0"/>
          </reference>
          <reference field="14" count="1" selected="0">
            <x v="4"/>
          </reference>
        </references>
      </pivotArea>
    </chartFormat>
    <chartFormat chart="9" format="15">
      <pivotArea type="data" outline="0" fieldPosition="0">
        <references count="2">
          <reference field="4294967294" count="1" selected="0">
            <x v="0"/>
          </reference>
          <reference field="14" count="1" selected="0">
            <x v="5"/>
          </reference>
        </references>
      </pivotArea>
    </chartFormat>
    <chartFormat chart="9" format="16">
      <pivotArea type="data" outline="0" fieldPosition="0">
        <references count="2">
          <reference field="4294967294" count="1" selected="0">
            <x v="0"/>
          </reference>
          <reference field="14" count="1" selected="0">
            <x v="7"/>
          </reference>
        </references>
      </pivotArea>
    </chartFormat>
    <chartFormat chart="0" format="8">
      <pivotArea type="data" outline="0" fieldPosition="0">
        <references count="2">
          <reference field="4294967294" count="1" selected="0">
            <x v="0"/>
          </reference>
          <reference field="14" count="1" selected="0">
            <x v="0"/>
          </reference>
        </references>
      </pivotArea>
    </chartFormat>
    <chartFormat chart="0" format="9">
      <pivotArea type="data" outline="0" fieldPosition="0">
        <references count="2">
          <reference field="4294967294" count="1" selected="0">
            <x v="0"/>
          </reference>
          <reference field="14" count="1" selected="0">
            <x v="1"/>
          </reference>
        </references>
      </pivotArea>
    </chartFormat>
    <chartFormat chart="0" format="10">
      <pivotArea type="data" outline="0" fieldPosition="0">
        <references count="2">
          <reference field="4294967294" count="1" selected="0">
            <x v="0"/>
          </reference>
          <reference field="14" count="1" selected="0">
            <x v="2"/>
          </reference>
        </references>
      </pivotArea>
    </chartFormat>
    <chartFormat chart="0" format="11">
      <pivotArea type="data" outline="0" fieldPosition="0">
        <references count="2">
          <reference field="4294967294" count="1" selected="0">
            <x v="0"/>
          </reference>
          <reference field="14" count="1" selected="0">
            <x v="3"/>
          </reference>
        </references>
      </pivotArea>
    </chartFormat>
    <chartFormat chart="0" format="12">
      <pivotArea type="data" outline="0" fieldPosition="0">
        <references count="2">
          <reference field="4294967294" count="1" selected="0">
            <x v="0"/>
          </reference>
          <reference field="14" count="1" selected="0">
            <x v="4"/>
          </reference>
        </references>
      </pivotArea>
    </chartFormat>
    <chartFormat chart="0" format="13">
      <pivotArea type="data" outline="0" fieldPosition="0">
        <references count="2">
          <reference field="4294967294" count="1" selected="0">
            <x v="0"/>
          </reference>
          <reference field="14" count="1" selected="0">
            <x v="5"/>
          </reference>
        </references>
      </pivotArea>
    </chartFormat>
    <chartFormat chart="0" format="14">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528FD3-17A4-4E6A-956B-CCBDB52E5D0A}" name="PivotTable1"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23" firstHeaderRow="1" firstDataRow="1" firstDataCol="1"/>
  <pivotFields count="21">
    <pivotField showAll="0"/>
    <pivotField showAll="0">
      <items count="14">
        <item x="6"/>
        <item x="4"/>
        <item x="3"/>
        <item x="8"/>
        <item x="0"/>
        <item x="7"/>
        <item x="2"/>
        <item x="1"/>
        <item x="5"/>
        <item m="1" x="12"/>
        <item x="11"/>
        <item x="9"/>
        <item x="10"/>
        <item t="default"/>
      </items>
    </pivotField>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items count="2090">
        <item x="1057"/>
        <item x="143"/>
        <item x="609"/>
        <item x="1494"/>
        <item x="1955"/>
        <item x="960"/>
        <item x="1561"/>
        <item x="1715"/>
        <item x="2048"/>
        <item x="449"/>
        <item x="206"/>
        <item x="1296"/>
        <item x="1239"/>
        <item x="1539"/>
        <item x="813"/>
        <item x="220"/>
        <item x="513"/>
        <item x="1699"/>
        <item x="1581"/>
        <item x="822"/>
        <item x="1535"/>
        <item x="1331"/>
        <item x="268"/>
        <item x="959"/>
        <item x="1971"/>
        <item x="1881"/>
        <item x="1233"/>
        <item x="1978"/>
        <item x="747"/>
        <item x="432"/>
        <item x="390"/>
        <item x="1052"/>
        <item x="772"/>
        <item x="1394"/>
        <item x="1848"/>
        <item x="791"/>
        <item x="10"/>
        <item x="515"/>
        <item x="1687"/>
        <item x="1905"/>
        <item x="321"/>
        <item x="1670"/>
        <item x="103"/>
        <item x="136"/>
        <item x="1106"/>
        <item x="703"/>
        <item x="1285"/>
        <item x="758"/>
        <item x="534"/>
        <item x="663"/>
        <item x="679"/>
        <item x="1462"/>
        <item x="387"/>
        <item x="1882"/>
        <item x="1164"/>
        <item x="1847"/>
        <item x="1414"/>
        <item x="488"/>
        <item x="1820"/>
        <item x="396"/>
        <item x="2013"/>
        <item x="1532"/>
        <item x="202"/>
        <item x="2060"/>
        <item x="339"/>
        <item x="423"/>
        <item x="1915"/>
        <item x="1459"/>
        <item x="2050"/>
        <item x="481"/>
        <item x="1680"/>
        <item x="1500"/>
        <item x="1718"/>
        <item x="440"/>
        <item x="911"/>
        <item x="1390"/>
        <item x="1665"/>
        <item x="1952"/>
        <item x="7"/>
        <item x="1391"/>
        <item x="393"/>
        <item x="1246"/>
        <item x="213"/>
        <item x="967"/>
        <item x="1514"/>
        <item x="1595"/>
        <item x="85"/>
        <item x="90"/>
        <item x="673"/>
        <item x="119"/>
        <item x="127"/>
        <item x="93"/>
        <item x="546"/>
        <item x="2005"/>
        <item x="1410"/>
        <item x="974"/>
        <item x="1948"/>
        <item x="331"/>
        <item x="20"/>
        <item x="508"/>
        <item x="417"/>
        <item x="250"/>
        <item x="1188"/>
        <item x="1192"/>
        <item x="1191"/>
        <item x="1265"/>
        <item x="1977"/>
        <item x="1389"/>
        <item x="834"/>
        <item x="1860"/>
        <item x="470"/>
        <item x="2007"/>
        <item x="1536"/>
        <item x="9"/>
        <item x="759"/>
        <item x="881"/>
        <item x="2022"/>
        <item x="1442"/>
        <item x="1733"/>
        <item x="1693"/>
        <item x="1906"/>
        <item x="300"/>
        <item x="1304"/>
        <item x="1111"/>
        <item x="826"/>
        <item x="659"/>
        <item x="1960"/>
        <item x="1572"/>
        <item x="1765"/>
        <item x="983"/>
        <item x="102"/>
        <item x="5"/>
        <item x="1194"/>
        <item x="958"/>
        <item x="1959"/>
        <item x="444"/>
        <item x="1409"/>
        <item x="188"/>
        <item x="1981"/>
        <item x="951"/>
        <item x="1489"/>
        <item x="1725"/>
        <item x="1586"/>
        <item x="930"/>
        <item x="32"/>
        <item x="1232"/>
        <item x="1853"/>
        <item x="139"/>
        <item x="1741"/>
        <item x="158"/>
        <item x="1672"/>
        <item x="878"/>
        <item x="1450"/>
        <item x="1824"/>
        <item x="1954"/>
        <item x="1917"/>
        <item x="67"/>
        <item x="846"/>
        <item x="401"/>
        <item x="1473"/>
        <item x="1014"/>
        <item x="204"/>
        <item x="678"/>
        <item x="1177"/>
        <item x="1549"/>
        <item x="874"/>
        <item x="1132"/>
        <item x="1016"/>
        <item x="786"/>
        <item x="278"/>
        <item x="1626"/>
        <item x="1900"/>
        <item x="551"/>
        <item x="285"/>
        <item x="1413"/>
        <item x="375"/>
        <item x="284"/>
        <item x="447"/>
        <item x="575"/>
        <item x="722"/>
        <item x="1235"/>
        <item x="294"/>
        <item x="888"/>
        <item x="173"/>
        <item x="2025"/>
        <item x="474"/>
        <item x="1299"/>
        <item x="1660"/>
        <item x="556"/>
        <item x="1124"/>
        <item x="1849"/>
        <item x="1678"/>
        <item x="2027"/>
        <item x="1876"/>
        <item x="1717"/>
        <item x="1446"/>
        <item x="55"/>
        <item x="1710"/>
        <item x="671"/>
        <item x="1998"/>
        <item x="1152"/>
        <item x="961"/>
        <item x="1502"/>
        <item x="1618"/>
        <item x="1922"/>
        <item x="1802"/>
        <item x="512"/>
        <item x="848"/>
        <item x="1731"/>
        <item x="2018"/>
        <item x="606"/>
        <item x="1435"/>
        <item x="1754"/>
        <item x="614"/>
        <item x="414"/>
        <item x="1376"/>
        <item x="295"/>
        <item x="955"/>
        <item x="208"/>
        <item x="320"/>
        <item x="318"/>
        <item x="1417"/>
        <item x="690"/>
        <item x="1704"/>
        <item x="49"/>
        <item x="1740"/>
        <item x="779"/>
        <item x="1671"/>
        <item x="1844"/>
        <item x="1084"/>
        <item x="1674"/>
        <item x="211"/>
        <item x="1503"/>
        <item x="990"/>
        <item x="608"/>
        <item x="1371"/>
        <item x="1817"/>
        <item x="1010"/>
        <item x="807"/>
        <item x="1921"/>
        <item x="2053"/>
        <item x="485"/>
        <item x="1788"/>
        <item x="1578"/>
        <item x="706"/>
        <item x="625"/>
        <item x="406"/>
        <item x="368"/>
        <item x="1930"/>
        <item x="1117"/>
        <item x="594"/>
        <item x="1691"/>
        <item x="1071"/>
        <item x="1659"/>
        <item x="37"/>
        <item x="685"/>
        <item x="418"/>
        <item x="1193"/>
        <item x="431"/>
        <item x="298"/>
        <item x="894"/>
        <item x="289"/>
        <item x="753"/>
        <item x="830"/>
        <item x="1713"/>
        <item x="244"/>
        <item x="900"/>
        <item x="1243"/>
        <item x="1899"/>
        <item x="596"/>
        <item x="1478"/>
        <item x="112"/>
        <item x="114"/>
        <item x="1477"/>
        <item x="987"/>
        <item x="583"/>
        <item x="84"/>
        <item x="752"/>
        <item x="1813"/>
        <item x="266"/>
        <item x="1095"/>
        <item x="1690"/>
        <item x="627"/>
        <item x="1908"/>
        <item x="210"/>
        <item x="1077"/>
        <item x="157"/>
        <item x="1327"/>
        <item x="149"/>
        <item x="1112"/>
        <item x="832"/>
        <item x="2036"/>
        <item x="1903"/>
        <item x="66"/>
        <item x="541"/>
        <item x="2076"/>
        <item x="661"/>
        <item x="1943"/>
        <item x="2063"/>
        <item x="802"/>
        <item x="1666"/>
        <item x="851"/>
        <item x="777"/>
        <item x="1467"/>
        <item x="98"/>
        <item x="235"/>
        <item x="74"/>
        <item x="884"/>
        <item x="1425"/>
        <item x="1292"/>
        <item x="1661"/>
        <item x="1001"/>
        <item x="1259"/>
        <item x="922"/>
        <item x="1627"/>
        <item x="428"/>
        <item x="1247"/>
        <item x="734"/>
        <item x="1605"/>
        <item x="1609"/>
        <item x="1745"/>
        <item x="1573"/>
        <item x="1226"/>
        <item x="615"/>
        <item x="366"/>
        <item x="1372"/>
        <item x="1384"/>
        <item x="343"/>
        <item x="1350"/>
        <item x="1991"/>
        <item x="1169"/>
        <item x="1771"/>
        <item x="1493"/>
        <item x="1108"/>
        <item x="1171"/>
        <item x="592"/>
        <item x="1592"/>
        <item x="1154"/>
        <item x="277"/>
        <item x="450"/>
        <item x="841"/>
        <item x="964"/>
        <item x="824"/>
        <item x="1040"/>
        <item x="1673"/>
        <item x="1784"/>
        <item x="39"/>
        <item x="1053"/>
        <item x="555"/>
        <item x="873"/>
        <item x="327"/>
        <item x="653"/>
        <item x="1792"/>
        <item x="1608"/>
        <item x="580"/>
        <item x="727"/>
        <item x="1373"/>
        <item x="1330"/>
        <item x="1533"/>
        <item x="1495"/>
        <item x="895"/>
        <item x="359"/>
        <item x="407"/>
        <item x="1086"/>
        <item x="1814"/>
        <item x="783"/>
        <item x="163"/>
        <item x="537"/>
        <item x="704"/>
        <item x="840"/>
        <item x="279"/>
        <item x="1969"/>
        <item x="259"/>
        <item x="154"/>
        <item x="2069"/>
        <item x="1275"/>
        <item x="1018"/>
        <item x="240"/>
        <item x="770"/>
        <item x="795"/>
        <item x="1163"/>
        <item x="122"/>
        <item x="1965"/>
        <item x="311"/>
        <item x="1913"/>
        <item x="1126"/>
        <item x="755"/>
        <item x="1826"/>
        <item x="852"/>
        <item x="272"/>
        <item x="1157"/>
        <item x="1230"/>
        <item x="438"/>
        <item x="784"/>
        <item x="821"/>
        <item x="1859"/>
        <item x="730"/>
        <item x="1638"/>
        <item x="1612"/>
        <item x="33"/>
        <item x="1821"/>
        <item x="200"/>
        <item x="2032"/>
        <item x="1553"/>
        <item x="1089"/>
        <item x="1997"/>
        <item x="1846"/>
        <item x="1062"/>
        <item x="1545"/>
        <item x="814"/>
        <item x="1684"/>
        <item x="1984"/>
        <item x="619"/>
        <item x="1422"/>
        <item x="106"/>
        <item x="458"/>
        <item x="1632"/>
        <item x="1392"/>
        <item x="2040"/>
        <item x="1351"/>
        <item x="776"/>
        <item x="718"/>
        <item x="243"/>
        <item x="1464"/>
        <item x="1601"/>
        <item x="1863"/>
        <item x="1165"/>
        <item x="1366"/>
        <item x="1845"/>
        <item x="1067"/>
        <item x="2077"/>
        <item x="215"/>
        <item x="236"/>
        <item x="1005"/>
        <item x="579"/>
        <item x="1726"/>
        <item x="130"/>
        <item x="1050"/>
        <item x="1329"/>
        <item x="1850"/>
        <item x="853"/>
        <item x="996"/>
        <item x="989"/>
        <item x="3"/>
        <item x="2008"/>
        <item x="798"/>
        <item x="453"/>
        <item x="1588"/>
        <item x="1474"/>
        <item x="347"/>
        <item x="378"/>
        <item x="559"/>
        <item x="700"/>
        <item x="1183"/>
        <item x="984"/>
        <item x="288"/>
        <item x="1926"/>
        <item x="595"/>
        <item x="1416"/>
        <item x="1785"/>
        <item x="1531"/>
        <item x="402"/>
        <item x="562"/>
        <item x="1732"/>
        <item x="419"/>
        <item x="1794"/>
        <item x="1594"/>
        <item x="1440"/>
        <item x="350"/>
        <item x="80"/>
        <item x="282"/>
        <item x="1364"/>
        <item x="530"/>
        <item x="655"/>
        <item x="391"/>
        <item x="931"/>
        <item x="726"/>
        <item x="1639"/>
        <item x="509"/>
        <item x="1576"/>
        <item x="116"/>
        <item x="883"/>
        <item x="744"/>
        <item x="1742"/>
        <item x="1182"/>
        <item x="929"/>
        <item x="134"/>
        <item x="1842"/>
        <item x="1749"/>
        <item x="1453"/>
        <item x="1100"/>
        <item x="2085"/>
        <item x="153"/>
        <item x="782"/>
        <item x="1835"/>
        <item x="323"/>
        <item x="1209"/>
        <item x="927"/>
        <item x="207"/>
        <item x="1947"/>
        <item x="2068"/>
        <item x="913"/>
        <item x="524"/>
        <item x="1534"/>
        <item x="1142"/>
        <item x="1249"/>
        <item x="1280"/>
        <item x="605"/>
        <item x="818"/>
        <item x="34"/>
        <item x="1735"/>
        <item x="362"/>
        <item x="1170"/>
        <item x="794"/>
        <item x="156"/>
        <item x="1288"/>
        <item x="1940"/>
        <item x="618"/>
        <item x="1102"/>
        <item x="1399"/>
        <item x="1130"/>
        <item x="1466"/>
        <item x="532"/>
        <item x="467"/>
        <item x="1456"/>
        <item x="962"/>
        <item x="2028"/>
        <item x="1213"/>
        <item x="1009"/>
        <item x="936"/>
        <item x="957"/>
        <item x="1688"/>
        <item x="1190"/>
        <item x="677"/>
        <item x="123"/>
        <item x="1002"/>
        <item x="1168"/>
        <item x="1778"/>
        <item x="167"/>
        <item x="746"/>
        <item x="698"/>
        <item x="1529"/>
        <item x="1097"/>
        <item x="717"/>
        <item x="198"/>
        <item x="1136"/>
        <item x="1238"/>
        <item x="2041"/>
        <item x="543"/>
        <item x="1088"/>
        <item x="713"/>
        <item x="1085"/>
        <item x="1161"/>
        <item x="1039"/>
        <item x="241"/>
        <item x="1138"/>
        <item x="1800"/>
        <item x="1823"/>
        <item x="349"/>
        <item x="1564"/>
        <item x="839"/>
        <item x="1454"/>
        <item x="601"/>
        <item x="977"/>
        <item x="367"/>
        <item x="670"/>
        <item x="1606"/>
        <item x="751"/>
        <item x="1099"/>
        <item x="1987"/>
        <item x="309"/>
        <item x="997"/>
        <item x="520"/>
        <item x="1107"/>
        <item x="145"/>
        <item x="1801"/>
        <item x="510"/>
        <item x="459"/>
        <item x="521"/>
        <item x="442"/>
        <item x="1006"/>
        <item x="561"/>
        <item x="27"/>
        <item x="1151"/>
        <item x="107"/>
        <item x="1956"/>
        <item x="38"/>
        <item x="1041"/>
        <item x="1896"/>
        <item x="1877"/>
        <item x="891"/>
        <item x="245"/>
        <item x="479"/>
        <item x="774"/>
        <item x="1316"/>
        <item x="665"/>
        <item x="70"/>
        <item x="505"/>
        <item x="1556"/>
        <item x="1883"/>
        <item x="946"/>
        <item x="261"/>
        <item x="1208"/>
        <item x="1059"/>
        <item x="2023"/>
        <item x="1683"/>
        <item x="1460"/>
        <item x="176"/>
        <item x="768"/>
        <item x="1251"/>
        <item x="554"/>
        <item x="1856"/>
        <item x="352"/>
        <item x="855"/>
        <item x="1021"/>
        <item x="711"/>
        <item x="1297"/>
        <item x="1229"/>
        <item x="1257"/>
        <item x="858"/>
        <item x="142"/>
        <item x="219"/>
        <item x="982"/>
        <item x="1421"/>
        <item x="952"/>
        <item x="790"/>
        <item x="209"/>
        <item x="823"/>
        <item x="1861"/>
        <item x="560"/>
        <item x="475"/>
        <item x="1542"/>
        <item x="1886"/>
        <item x="1613"/>
        <item x="1641"/>
        <item x="171"/>
        <item x="491"/>
        <item x="370"/>
        <item x="1727"/>
        <item x="413"/>
        <item x="1248"/>
        <item x="1559"/>
        <item x="741"/>
        <item x="472"/>
        <item x="1320"/>
        <item x="13"/>
        <item x="478"/>
        <item x="526"/>
        <item x="1884"/>
        <item x="1424"/>
        <item x="1420"/>
        <item x="1078"/>
        <item x="1621"/>
        <item x="1223"/>
        <item x="1927"/>
        <item x="1301"/>
        <item x="733"/>
        <item x="1455"/>
        <item x="1816"/>
        <item x="1767"/>
        <item x="674"/>
        <item x="709"/>
        <item x="819"/>
        <item x="1306"/>
        <item x="484"/>
        <item x="1697"/>
        <item x="1020"/>
        <item x="1433"/>
        <item x="2057"/>
        <item x="817"/>
        <item x="1308"/>
        <item x="2034"/>
        <item x="178"/>
        <item x="1841"/>
        <item x="372"/>
        <item x="462"/>
        <item x="45"/>
        <item x="1004"/>
        <item x="649"/>
        <item x="2086"/>
        <item x="388"/>
        <item x="329"/>
        <item x="1992"/>
        <item x="424"/>
        <item x="1470"/>
        <item x="99"/>
        <item x="1290"/>
        <item x="906"/>
        <item x="1214"/>
        <item x="1325"/>
        <item x="96"/>
        <item x="1571"/>
        <item x="1179"/>
        <item x="623"/>
        <item x="1484"/>
        <item x="1028"/>
        <item x="1129"/>
        <item x="1496"/>
        <item x="972"/>
        <item x="1061"/>
        <item x="43"/>
        <item x="2058"/>
        <item x="1069"/>
        <item x="190"/>
        <item x="857"/>
        <item x="975"/>
        <item x="775"/>
        <item x="523"/>
        <item x="31"/>
        <item x="1941"/>
        <item x="805"/>
        <item x="146"/>
        <item x="896"/>
        <item x="1575"/>
        <item x="1156"/>
        <item x="1015"/>
        <item x="105"/>
        <item x="925"/>
        <item x="1818"/>
        <item x="1219"/>
        <item x="1347"/>
        <item x="1160"/>
        <item x="1838"/>
        <item x="1565"/>
        <item x="1443"/>
        <item x="498"/>
        <item x="365"/>
        <item x="242"/>
        <item x="1887"/>
        <item x="177"/>
        <item x="1946"/>
        <item x="843"/>
        <item x="956"/>
        <item x="1508"/>
        <item x="862"/>
        <item x="1675"/>
        <item x="1677"/>
        <item x="1119"/>
        <item x="212"/>
        <item x="1611"/>
        <item x="51"/>
        <item x="1272"/>
        <item x="1624"/>
        <item x="1858"/>
        <item x="1047"/>
        <item x="269"/>
        <item x="603"/>
        <item x="2029"/>
        <item x="1831"/>
        <item x="89"/>
        <item x="1105"/>
        <item x="42"/>
        <item x="885"/>
        <item x="1218"/>
        <item x="1750"/>
        <item x="1722"/>
        <item x="1313"/>
        <item x="433"/>
        <item x="1779"/>
        <item x="1294"/>
        <item x="1073"/>
        <item x="218"/>
        <item x="480"/>
        <item x="1795"/>
        <item x="1043"/>
        <item x="380"/>
        <item x="860"/>
        <item x="591"/>
        <item x="828"/>
        <item x="1338"/>
        <item x="2015"/>
        <item x="1548"/>
        <item x="527"/>
        <item x="1519"/>
        <item x="1258"/>
        <item x="1345"/>
        <item x="1402"/>
        <item x="1319"/>
        <item x="1068"/>
        <item x="1303"/>
        <item x="567"/>
        <item x="940"/>
        <item x="1643"/>
        <item x="1600"/>
        <item x="564"/>
        <item x="376"/>
        <item x="86"/>
        <item x="26"/>
        <item x="909"/>
        <item x="1104"/>
        <item x="315"/>
        <item x="1522"/>
        <item x="2001"/>
        <item x="265"/>
        <item x="538"/>
        <item x="725"/>
        <item x="1513"/>
        <item x="1210"/>
        <item x="1362"/>
        <item x="233"/>
        <item x="248"/>
        <item x="1836"/>
        <item x="434"/>
        <item x="589"/>
        <item x="1819"/>
        <item x="696"/>
        <item x="452"/>
        <item x="181"/>
        <item x="552"/>
        <item x="1990"/>
        <item x="1907"/>
        <item x="94"/>
        <item x="184"/>
        <item x="831"/>
        <item x="1923"/>
        <item x="2056"/>
        <item x="1839"/>
        <item x="573"/>
        <item x="1429"/>
        <item x="76"/>
        <item x="194"/>
        <item x="969"/>
        <item x="1760"/>
        <item x="489"/>
        <item x="1344"/>
        <item x="1448"/>
        <item x="1180"/>
        <item x="1276"/>
        <item x="118"/>
        <item x="1815"/>
        <item x="1698"/>
        <item x="1254"/>
        <item x="1526"/>
        <item x="445"/>
        <item x="689"/>
        <item x="2012"/>
        <item x="246"/>
        <item x="1363"/>
        <item x="342"/>
        <item x="1724"/>
        <item x="137"/>
        <item x="170"/>
        <item x="326"/>
        <item x="1521"/>
        <item x="865"/>
        <item x="1810"/>
        <item x="135"/>
        <item x="53"/>
        <item x="811"/>
        <item x="1269"/>
        <item x="1843"/>
        <item x="1356"/>
        <item x="902"/>
        <item x="1081"/>
        <item x="953"/>
        <item x="1916"/>
        <item x="174"/>
        <item x="708"/>
        <item x="788"/>
        <item x="63"/>
        <item x="1441"/>
        <item x="528"/>
        <item x="256"/>
        <item x="313"/>
        <item x="394"/>
        <item x="1113"/>
        <item x="965"/>
        <item x="126"/>
        <item x="77"/>
        <item x="2045"/>
        <item x="1342"/>
        <item x="835"/>
        <item x="1314"/>
        <item x="1166"/>
        <item x="1610"/>
        <item x="1463"/>
        <item x="1790"/>
        <item x="1090"/>
        <item x="808"/>
        <item x="1458"/>
        <item x="399"/>
        <item x="1629"/>
        <item x="1885"/>
        <item x="1880"/>
        <item x="115"/>
        <item x="1225"/>
        <item x="1044"/>
        <item x="308"/>
        <item x="2051"/>
        <item x="21"/>
        <item x="948"/>
        <item x="1076"/>
        <item x="411"/>
        <item x="919"/>
        <item x="1131"/>
        <item x="1957"/>
        <item x="1636"/>
        <item x="550"/>
        <item x="1266"/>
        <item x="694"/>
        <item x="630"/>
        <item x="1945"/>
        <item x="1445"/>
        <item x="1869"/>
        <item x="1583"/>
        <item x="1074"/>
        <item x="879"/>
        <item x="1404"/>
        <item x="1752"/>
        <item x="1415"/>
        <item x="1060"/>
        <item x="1176"/>
        <item x="1241"/>
        <item x="1305"/>
        <item x="1486"/>
        <item x="1700"/>
        <item x="650"/>
        <item x="1951"/>
        <item x="522"/>
        <item x="803"/>
        <item x="1365"/>
        <item x="995"/>
        <item x="1101"/>
        <item x="1822"/>
        <item x="869"/>
        <item x="519"/>
        <item x="1537"/>
        <item x="570"/>
        <item x="1244"/>
        <item x="1358"/>
        <item x="756"/>
        <item x="797"/>
        <item x="2014"/>
        <item x="1227"/>
        <item x="905"/>
        <item x="1153"/>
        <item x="175"/>
        <item x="1024"/>
        <item x="303"/>
        <item x="412"/>
        <item x="908"/>
        <item x="1158"/>
        <item x="144"/>
        <item x="1679"/>
        <item x="1728"/>
        <item x="1216"/>
        <item x="2082"/>
        <item x="2031"/>
        <item x="1635"/>
        <item x="138"/>
        <item x="108"/>
        <item x="918"/>
        <item x="549"/>
        <item x="124"/>
        <item x="1091"/>
        <item x="297"/>
        <item x="1472"/>
        <item x="1118"/>
        <item x="1035"/>
        <item x="928"/>
        <item x="1748"/>
        <item x="764"/>
        <item x="1964"/>
        <item x="152"/>
        <item x="1499"/>
        <item x="341"/>
        <item x="1034"/>
        <item x="1109"/>
        <item x="369"/>
        <item x="427"/>
        <item x="1953"/>
        <item x="610"/>
        <item x="1080"/>
        <item x="1909"/>
        <item x="2000"/>
        <item x="1950"/>
        <item x="273"/>
        <item x="687"/>
        <item x="386"/>
        <item x="1812"/>
        <item x="1758"/>
        <item x="430"/>
        <item x="954"/>
        <item x="504"/>
        <item x="695"/>
        <item x="1602"/>
        <item x="1355"/>
        <item x="970"/>
        <item x="1567"/>
        <item x="1757"/>
        <item x="286"/>
        <item x="1633"/>
        <item x="1066"/>
        <item x="1596"/>
        <item x="1719"/>
        <item x="2059"/>
        <item x="2016"/>
        <item x="147"/>
        <item x="912"/>
        <item x="926"/>
        <item x="227"/>
        <item x="939"/>
        <item x="1317"/>
        <item x="1593"/>
        <item x="585"/>
        <item x="19"/>
        <item x="2072"/>
        <item x="54"/>
        <item x="483"/>
        <item x="464"/>
        <item m="1" x="2088"/>
        <item x="1281"/>
        <item x="1630"/>
        <item x="1348"/>
        <item x="1985"/>
        <item x="590"/>
        <item x="291"/>
        <item x="1149"/>
        <item x="1865"/>
        <item x="980"/>
        <item x="1622"/>
        <item x="1485"/>
        <item x="1030"/>
        <item x="536"/>
        <item x="264"/>
        <item x="2039"/>
        <item x="622"/>
        <item x="1796"/>
        <item x="461"/>
        <item x="907"/>
        <item x="1483"/>
        <item x="1515"/>
        <item x="379"/>
        <item x="1056"/>
        <item x="201"/>
        <item x="1640"/>
        <item x="872"/>
        <item x="276"/>
        <item x="1087"/>
        <item x="749"/>
        <item x="1904"/>
        <item x="548"/>
        <item x="299"/>
        <item x="1888"/>
        <item x="1396"/>
        <item x="1253"/>
        <item x="1970"/>
        <item x="465"/>
        <item x="1597"/>
        <item x="223"/>
        <item x="446"/>
        <item x="1231"/>
        <item x="545"/>
        <item x="392"/>
        <item x="1369"/>
        <item x="1283"/>
        <item x="1763"/>
        <item x="1936"/>
        <item x="2055"/>
        <item x="1866"/>
        <item x="197"/>
        <item x="633"/>
        <item x="166"/>
        <item x="1933"/>
        <item x="1007"/>
        <item x="280"/>
        <item x="866"/>
        <item x="710"/>
        <item x="56"/>
        <item x="325"/>
        <item x="738"/>
        <item x="721"/>
        <item x="409"/>
        <item x="1736"/>
        <item x="252"/>
        <item x="2009"/>
        <item x="408"/>
        <item x="1805"/>
        <item x="1689"/>
        <item x="1263"/>
        <item x="629"/>
        <item x="910"/>
        <item x="1370"/>
        <item x="917"/>
        <item x="121"/>
        <item x="473"/>
        <item x="187"/>
        <item x="897"/>
        <item x="307"/>
        <item x="129"/>
        <item x="1032"/>
        <item x="1554"/>
        <item x="1277"/>
        <item x="1851"/>
        <item x="1525"/>
        <item x="701"/>
        <item x="1988"/>
        <item x="1782"/>
        <item x="1217"/>
        <item x="503"/>
        <item x="1764"/>
        <item x="553"/>
        <item x="1552"/>
        <item x="705"/>
        <item x="1143"/>
        <item x="1083"/>
        <item x="728"/>
        <item x="1920"/>
        <item x="867"/>
        <item x="1237"/>
        <item x="1852"/>
        <item x="1326"/>
        <item x="486"/>
        <item x="1003"/>
        <item x="271"/>
        <item x="351"/>
        <item x="2052"/>
        <item x="1310"/>
        <item x="237"/>
        <item x="506"/>
        <item x="1374"/>
        <item x="497"/>
        <item x="651"/>
        <item x="1895"/>
        <item x="2065"/>
        <item x="1293"/>
        <item x="688"/>
        <item x="1747"/>
        <item x="1980"/>
        <item x="540"/>
        <item x="230"/>
        <item x="65"/>
        <item x="1150"/>
        <item x="1339"/>
        <item x="1872"/>
        <item x="1507"/>
        <item x="1889"/>
        <item x="719"/>
        <item x="565"/>
        <item x="646"/>
        <item x="1587"/>
        <item x="64"/>
        <item x="1025"/>
        <item x="1562"/>
        <item x="1284"/>
        <item x="1045"/>
        <item x="1196"/>
        <item x="1511"/>
        <item x="150"/>
        <item x="944"/>
        <item x="676"/>
        <item x="712"/>
        <item x="1809"/>
        <item x="1245"/>
        <item x="1692"/>
        <item x="986"/>
        <item x="2038"/>
        <item x="364"/>
        <item x="1"/>
        <item x="463"/>
        <item x="667"/>
        <item x="1174"/>
        <item x="2004"/>
        <item x="1686"/>
        <item x="492"/>
        <item x="1203"/>
        <item x="1864"/>
        <item x="1403"/>
        <item x="57"/>
        <item x="1273"/>
        <item x="1267"/>
        <item x="572"/>
        <item x="2075"/>
        <item x="1029"/>
        <item x="729"/>
        <item x="1774"/>
        <item x="62"/>
        <item x="617"/>
        <item x="641"/>
        <item x="441"/>
        <item x="2080"/>
        <item x="1022"/>
        <item x="1385"/>
        <item x="1840"/>
        <item x="1475"/>
        <item x="715"/>
        <item x="1714"/>
        <item x="1195"/>
        <item x="1797"/>
        <item x="787"/>
        <item x="501"/>
        <item x="335"/>
        <item x="1491"/>
        <item x="1653"/>
        <item x="1408"/>
        <item x="382"/>
        <item x="421"/>
        <item x="360"/>
        <item x="287"/>
        <item x="1775"/>
        <item x="1694"/>
        <item x="1343"/>
        <item x="1867"/>
        <item x="1793"/>
        <item x="518"/>
        <item x="847"/>
        <item x="761"/>
        <item x="44"/>
        <item x="1676"/>
        <item x="716"/>
        <item x="1144"/>
        <item x="1878"/>
        <item x="1791"/>
        <item x="740"/>
        <item x="1206"/>
        <item x="1925"/>
        <item x="1708"/>
        <item x="2"/>
        <item x="133"/>
        <item x="443"/>
        <item x="1380"/>
        <item x="1017"/>
        <item x="1855"/>
        <item x="1200"/>
        <item x="765"/>
        <item x="324"/>
        <item x="535"/>
        <item x="400"/>
        <item x="1407"/>
        <item x="302"/>
        <item x="780"/>
        <item x="1898"/>
        <item x="723"/>
        <item x="222"/>
        <item x="1038"/>
        <item x="251"/>
        <item x="214"/>
        <item x="1436"/>
        <item x="1614"/>
        <item x="672"/>
        <item x="920"/>
        <item x="2049"/>
        <item x="1072"/>
        <item x="870"/>
        <item x="1221"/>
        <item x="1642"/>
        <item x="1631"/>
        <item x="304"/>
        <item x="125"/>
        <item x="1681"/>
        <item x="1359"/>
        <item x="638"/>
        <item x="1204"/>
        <item x="544"/>
        <item x="1175"/>
        <item x="1094"/>
        <item x="195"/>
        <item x="1026"/>
        <item x="232"/>
        <item x="290"/>
        <item x="439"/>
        <item x="1982"/>
        <item x="224"/>
        <item x="1783"/>
        <item x="493"/>
        <item x="1999"/>
        <item x="226"/>
        <item x="587"/>
        <item x="148"/>
        <item x="81"/>
        <item x="882"/>
        <item x="405"/>
        <item x="1589"/>
        <item x="1825"/>
        <item x="1307"/>
        <item x="525"/>
        <item x="1197"/>
        <item x="193"/>
        <item x="1557"/>
        <item x="604"/>
        <item x="4"/>
        <item x="28"/>
        <item x="1928"/>
        <item x="771"/>
        <item x="1036"/>
        <item x="1146"/>
        <item x="258"/>
        <item x="1755"/>
        <item x="1857"/>
        <item x="1224"/>
        <item x="1540"/>
        <item x="1509"/>
        <item x="796"/>
        <item x="568"/>
        <item x="915"/>
        <item x="1186"/>
        <item x="626"/>
        <item x="40"/>
        <item x="1983"/>
        <item x="185"/>
        <item x="877"/>
        <item x="763"/>
        <item x="469"/>
        <item x="576"/>
        <item x="2061"/>
        <item x="128"/>
        <item x="1125"/>
        <item x="68"/>
        <item x="1807"/>
        <item x="1242"/>
        <item x="1321"/>
        <item x="762"/>
        <item x="348"/>
        <item x="816"/>
        <item x="2024"/>
        <item x="1411"/>
        <item x="1974"/>
        <item x="385"/>
        <item x="1465"/>
        <item x="566"/>
        <item x="1701"/>
        <item x="1976"/>
        <item x="642"/>
        <item x="234"/>
        <item x="1236"/>
        <item x="1397"/>
        <item x="1212"/>
        <item x="1547"/>
        <item x="1393"/>
        <item x="801"/>
        <item x="1518"/>
        <item x="377"/>
        <item x="1120"/>
        <item x="645"/>
        <item x="1669"/>
        <item x="281"/>
        <item x="1184"/>
        <item x="1738"/>
        <item x="607"/>
        <item x="1806"/>
        <item x="1967"/>
        <item x="253"/>
        <item x="1762"/>
        <item x="189"/>
        <item x="314"/>
        <item x="8"/>
        <item x="662"/>
        <item x="1268"/>
        <item x="490"/>
        <item x="806"/>
        <item x="1530"/>
        <item x="827"/>
        <item x="1291"/>
        <item x="1135"/>
        <item x="1480"/>
        <item x="283"/>
        <item x="1582"/>
        <item x="155"/>
        <item x="611"/>
        <item x="999"/>
        <item x="1447"/>
        <item x="1829"/>
        <item x="1037"/>
        <item x="1323"/>
        <item x="109"/>
        <item x="357"/>
        <item x="203"/>
        <item x="531"/>
        <item x="1623"/>
        <item x="1400"/>
        <item x="1828"/>
        <item x="825"/>
        <item x="1023"/>
        <item x="1664"/>
        <item x="978"/>
        <item x="1706"/>
        <item x="1541"/>
        <item x="1716"/>
        <item x="1388"/>
        <item x="471"/>
        <item x="255"/>
        <item x="1891"/>
        <item x="1340"/>
        <item x="842"/>
        <item x="1875"/>
        <item x="2083"/>
        <item x="1361"/>
        <item x="731"/>
        <item x="1457"/>
        <item x="1560"/>
        <item x="664"/>
        <item x="1873"/>
        <item x="602"/>
        <item x="260"/>
        <item x="1585"/>
        <item x="317"/>
        <item x="1367"/>
        <item x="1786"/>
        <item x="1787"/>
        <item x="1278"/>
        <item x="1324"/>
        <item x="494"/>
        <item x="1162"/>
        <item x="1780"/>
        <item x="72"/>
        <item x="1651"/>
        <item x="389"/>
        <item x="707"/>
        <item x="1777"/>
        <item x="1730"/>
        <item x="1739"/>
        <item x="542"/>
        <item x="1655"/>
        <item x="1620"/>
        <item x="2043"/>
        <item x="6"/>
        <item x="1488"/>
        <item x="593"/>
        <item x="804"/>
        <item x="1682"/>
        <item x="477"/>
        <item x="1939"/>
        <item x="435"/>
        <item x="416"/>
        <item x="1185"/>
        <item x="1830"/>
        <item x="17"/>
        <item x="161"/>
        <item x="850"/>
        <item x="766"/>
        <item x="681"/>
        <item x="1302"/>
        <item x="1139"/>
        <item x="140"/>
        <item x="1746"/>
        <item x="994"/>
        <item x="1577"/>
        <item x="398"/>
        <item x="1607"/>
        <item x="1046"/>
        <item x="2030"/>
        <item x="1685"/>
        <item x="845"/>
        <item x="517"/>
        <item x="1696"/>
        <item x="631"/>
        <item x="988"/>
        <item x="1479"/>
        <item x="131"/>
        <item x="1360"/>
        <item x="1654"/>
        <item x="1505"/>
        <item x="571"/>
        <item x="75"/>
        <item x="270"/>
        <item x="1098"/>
        <item x="1215"/>
        <item x="1471"/>
        <item x="887"/>
        <item x="415"/>
        <item x="254"/>
        <item x="815"/>
        <item x="863"/>
        <item x="1501"/>
        <item x="1656"/>
        <item x="1944"/>
        <item x="52"/>
        <item x="1116"/>
        <item x="1919"/>
        <item x="2026"/>
        <item x="742"/>
        <item x="859"/>
        <item x="1924"/>
        <item x="692"/>
        <item x="810"/>
        <item x="101"/>
        <item x="1287"/>
        <item x="91"/>
        <item x="228"/>
        <item x="1912"/>
        <item x="1115"/>
        <item x="886"/>
        <item x="165"/>
        <item x="1082"/>
        <item x="1958"/>
        <item x="1753"/>
        <item x="1658"/>
        <item x="429"/>
        <item x="221"/>
        <item x="353"/>
        <item x="448"/>
        <item x="637"/>
        <item x="1368"/>
        <item x="60"/>
        <item x="1799"/>
        <item x="1546"/>
        <item x="1114"/>
        <item x="1377"/>
        <item x="229"/>
        <item x="1695"/>
        <item x="205"/>
        <item x="2019"/>
        <item x="876"/>
        <item x="588"/>
        <item x="257"/>
        <item x="58"/>
        <item x="1282"/>
        <item x="117"/>
        <item x="1121"/>
        <item x="1993"/>
        <item x="191"/>
        <item x="864"/>
        <item x="71"/>
        <item x="92"/>
        <item x="1523"/>
        <item x="1012"/>
        <item x="785"/>
        <item x="1262"/>
        <item x="514"/>
        <item x="1862"/>
        <item x="425"/>
        <item x="332"/>
        <item x="963"/>
        <item x="720"/>
        <item x="529"/>
        <item x="1834"/>
        <item x="1910"/>
        <item x="1854"/>
        <item x="437"/>
        <item x="338"/>
        <item x="344"/>
        <item x="1879"/>
        <item x="1517"/>
        <item x="381"/>
        <item x="1487"/>
        <item x="558"/>
        <item x="1438"/>
        <item x="2042"/>
        <item x="1346"/>
        <item x="301"/>
        <item x="120"/>
        <item x="275"/>
        <item x="47"/>
        <item x="1528"/>
        <item x="1942"/>
        <item x="1333"/>
        <item x="1914"/>
        <item x="778"/>
        <item x="1220"/>
        <item x="1189"/>
        <item x="1147"/>
        <item x="159"/>
        <item x="993"/>
        <item x="1512"/>
        <item x="2087"/>
        <item x="2071"/>
        <item x="1703"/>
        <item x="384"/>
        <item x="2047"/>
        <item x="1498"/>
        <item x="1574"/>
        <item x="1381"/>
        <item x="1252"/>
        <item x="306"/>
        <item x="1049"/>
        <item x="1827"/>
        <item x="921"/>
        <item x="628"/>
        <item x="578"/>
        <item x="1766"/>
        <item x="100"/>
        <item x="1972"/>
        <item x="968"/>
        <item x="1543"/>
        <item x="1075"/>
        <item x="179"/>
        <item x="1312"/>
        <item x="1663"/>
        <item x="682"/>
        <item x="160"/>
        <item x="934"/>
        <item x="656"/>
        <item x="225"/>
        <item x="1870"/>
        <item x="192"/>
        <item x="110"/>
        <item x="1538"/>
        <item x="903"/>
        <item x="547"/>
        <item x="1662"/>
        <item x="1000"/>
        <item x="600"/>
        <item x="1761"/>
        <item x="1773"/>
        <item x="586"/>
        <item x="113"/>
        <item x="1894"/>
        <item x="1211"/>
        <item x="1892"/>
        <item x="750"/>
        <item x="2066"/>
        <item x="1968"/>
        <item x="422"/>
        <item x="1444"/>
        <item x="263"/>
        <item x="451"/>
        <item x="1580"/>
        <item x="1264"/>
        <item x="966"/>
        <item x="1603"/>
        <item x="644"/>
        <item x="172"/>
        <item x="769"/>
        <item x="1315"/>
        <item x="971"/>
        <item x="683"/>
        <item x="1134"/>
        <item x="420"/>
        <item x="1911"/>
        <item x="2033"/>
        <item x="1311"/>
        <item x="1979"/>
        <item x="693"/>
        <item x="24"/>
        <item x="61"/>
        <item x="1110"/>
        <item x="1336"/>
        <item x="684"/>
        <item x="457"/>
        <item x="1619"/>
        <item x="162"/>
        <item x="1011"/>
        <item x="59"/>
        <item x="991"/>
        <item x="624"/>
        <item x="1657"/>
        <item x="833"/>
        <item x="1637"/>
        <item x="466"/>
        <item x="217"/>
        <item x="1155"/>
        <item x="48"/>
        <item x="274"/>
        <item x="293"/>
        <item x="1566"/>
        <item x="668"/>
        <item x="1386"/>
        <item x="1962"/>
        <item x="923"/>
        <item x="639"/>
        <item x="643"/>
        <item x="793"/>
        <item x="1918"/>
        <item x="2084"/>
        <item x="16"/>
        <item x="743"/>
        <item x="1092"/>
        <item x="426"/>
        <item x="468"/>
        <item x="1768"/>
        <item x="97"/>
        <item x="1929"/>
        <item x="1524"/>
        <item x="904"/>
        <item x="1051"/>
        <item x="29"/>
        <item x="292"/>
        <item x="1398"/>
        <item x="1709"/>
        <item x="634"/>
        <item x="636"/>
        <item x="613"/>
        <item x="875"/>
        <item x="1289"/>
        <item x="1832"/>
        <item x="1798"/>
        <item x="675"/>
        <item x="1803"/>
        <item x="1205"/>
        <item x="1975"/>
        <item x="598"/>
        <item x="196"/>
        <item x="336"/>
        <item x="1625"/>
        <item x="871"/>
        <item x="199"/>
        <item x="1434"/>
        <item x="861"/>
        <item x="231"/>
        <item x="1093"/>
        <item x="973"/>
        <item x="1516"/>
        <item x="2081"/>
        <item x="1378"/>
        <item x="1054"/>
        <item x="584"/>
        <item x="1141"/>
        <item x="1628"/>
        <item x="1702"/>
        <item x="812"/>
        <item x="456"/>
        <item x="1298"/>
        <item x="569"/>
        <item x="247"/>
        <item x="1031"/>
        <item x="79"/>
        <item x="1966"/>
        <item x="647"/>
        <item x="1048"/>
        <item x="898"/>
        <item x="1644"/>
        <item x="216"/>
        <item x="1382"/>
        <item x="1426"/>
        <item x="868"/>
        <item x="1427"/>
        <item x="1334"/>
        <item x="164"/>
        <item x="1428"/>
        <item x="844"/>
        <item x="2044"/>
        <item x="632"/>
        <item x="78"/>
        <item x="648"/>
        <item x="916"/>
        <item x="502"/>
        <item x="1461"/>
        <item x="1240"/>
        <item x="1103"/>
        <item x="1201"/>
        <item x="947"/>
        <item x="186"/>
        <item x="36"/>
        <item x="507"/>
        <item x="238"/>
        <item x="1615"/>
        <item x="1994"/>
        <item x="1137"/>
        <item x="73"/>
        <item x="0"/>
        <item x="1550"/>
        <item x="1033"/>
        <item x="985"/>
        <item x="1198"/>
        <item x="2037"/>
        <item x="1781"/>
        <item x="1027"/>
        <item x="1584"/>
        <item x="1759"/>
        <item x="1123"/>
        <item x="1260"/>
        <item x="1973"/>
        <item x="691"/>
        <item x="1506"/>
        <item x="809"/>
        <item x="1751"/>
        <item x="941"/>
        <item x="1769"/>
        <item x="46"/>
        <item x="50"/>
        <item x="1617"/>
        <item x="1938"/>
        <item x="1720"/>
        <item x="132"/>
        <item x="1063"/>
        <item x="1070"/>
        <item x="1510"/>
        <item x="482"/>
        <item x="563"/>
        <item x="1833"/>
        <item x="854"/>
        <item x="1419"/>
        <item x="1375"/>
        <item x="1332"/>
        <item x="2062"/>
        <item x="1558"/>
        <item x="1932"/>
        <item x="267"/>
        <item x="574"/>
        <item x="901"/>
        <item x="1207"/>
        <item x="1309"/>
        <item x="373"/>
        <item x="1808"/>
        <item x="1650"/>
        <item x="2078"/>
        <item x="680"/>
        <item x="1430"/>
        <item x="2067"/>
        <item x="582"/>
        <item x="262"/>
        <item x="169"/>
        <item x="789"/>
        <item x="1042"/>
        <item x="1341"/>
        <item x="1868"/>
        <item x="1989"/>
        <item x="1383"/>
        <item x="1431"/>
        <item x="654"/>
        <item x="1181"/>
        <item x="599"/>
        <item x="1729"/>
        <item x="1145"/>
        <item x="1711"/>
        <item x="1423"/>
        <item x="1449"/>
        <item x="792"/>
        <item x="1743"/>
        <item x="35"/>
        <item x="1893"/>
        <item x="82"/>
        <item x="1122"/>
        <item x="1811"/>
        <item x="1202"/>
        <item x="1901"/>
        <item x="1250"/>
        <item x="1935"/>
        <item x="1551"/>
        <item x="1013"/>
        <item x="1437"/>
        <item x="1555"/>
        <item x="41"/>
        <item x="1469"/>
        <item x="1159"/>
        <item x="168"/>
        <item x="612"/>
        <item x="1349"/>
        <item x="2017"/>
        <item x="1504"/>
        <item x="104"/>
        <item x="1255"/>
        <item x="1187"/>
        <item x="1744"/>
        <item x="1707"/>
        <item x="1418"/>
        <item x="1222"/>
        <item x="1395"/>
        <item x="1995"/>
        <item x="943"/>
        <item x="1890"/>
        <item x="1439"/>
        <item x="757"/>
        <item x="856"/>
        <item x="640"/>
        <item x="1476"/>
        <item x="1064"/>
        <item x="914"/>
        <item x="1648"/>
        <item x="781"/>
        <item x="1527"/>
        <item x="403"/>
        <item x="635"/>
        <item x="2011"/>
        <item x="95"/>
        <item x="932"/>
        <item x="697"/>
        <item x="666"/>
        <item x="1652"/>
        <item x="1837"/>
        <item x="460"/>
        <item x="1256"/>
        <item x="1079"/>
        <item x="820"/>
        <item x="397"/>
        <item x="1804"/>
        <item x="652"/>
        <item x="1647"/>
        <item x="2079"/>
        <item x="1065"/>
        <item x="890"/>
        <item x="836"/>
        <item x="924"/>
        <item x="1789"/>
        <item x="345"/>
        <item x="2021"/>
        <item x="1353"/>
        <item x="1019"/>
        <item x="838"/>
        <item x="597"/>
        <item x="1055"/>
        <item x="767"/>
        <item x="151"/>
        <item x="511"/>
        <item x="87"/>
        <item x="1737"/>
        <item x="1482"/>
        <item x="1705"/>
        <item x="319"/>
        <item x="849"/>
        <item x="880"/>
        <item x="1274"/>
        <item x="1931"/>
        <item x="1261"/>
        <item x="581"/>
        <item x="658"/>
        <item x="337"/>
        <item x="937"/>
        <item x="1902"/>
        <item x="1271"/>
        <item x="516"/>
        <item x="1604"/>
        <item x="1387"/>
        <item x="2046"/>
        <item x="773"/>
        <item x="454"/>
        <item x="1300"/>
        <item x="1140"/>
        <item x="1723"/>
        <item x="499"/>
        <item x="1590"/>
        <item x="1357"/>
        <item x="1354"/>
        <item x="1405"/>
        <item x="621"/>
        <item x="1667"/>
        <item x="1756"/>
        <item x="732"/>
        <item x="23"/>
        <item x="1173"/>
        <item x="1328"/>
        <item x="322"/>
        <item x="1497"/>
        <item x="1649"/>
        <item x="239"/>
        <item x="1412"/>
        <item x="487"/>
        <item x="312"/>
        <item x="88"/>
        <item x="1569"/>
        <item x="893"/>
        <item x="346"/>
        <item x="69"/>
        <item x="754"/>
        <item x="2010"/>
        <item x="363"/>
        <item x="383"/>
        <item x="935"/>
        <item x="1616"/>
        <item x="356"/>
        <item x="1490"/>
        <item x="1599"/>
        <item x="358"/>
        <item x="2074"/>
        <item x="1481"/>
        <item x="1178"/>
        <item x="942"/>
        <item x="745"/>
        <item x="800"/>
        <item x="2002"/>
        <item x="799"/>
        <item x="1579"/>
        <item x="1770"/>
        <item x="495"/>
        <item x="12"/>
        <item x="533"/>
        <item x="410"/>
        <item x="539"/>
        <item x="2003"/>
        <item x="374"/>
        <item x="837"/>
        <item x="1337"/>
        <item x="1544"/>
        <item x="2054"/>
        <item x="141"/>
        <item x="1133"/>
        <item x="976"/>
        <item x="1096"/>
        <item x="316"/>
        <item x="2020"/>
        <item x="25"/>
        <item x="182"/>
        <item x="950"/>
        <item x="1772"/>
        <item x="328"/>
        <item x="111"/>
        <item x="1721"/>
        <item x="180"/>
        <item x="702"/>
        <item x="455"/>
        <item x="979"/>
        <item x="1712"/>
        <item x="83"/>
        <item x="1568"/>
        <item x="436"/>
        <item x="1199"/>
        <item x="1234"/>
        <item x="1520"/>
        <item x="1432"/>
        <item x="1570"/>
        <item x="1874"/>
        <item x="2035"/>
        <item x="699"/>
        <item x="296"/>
        <item x="657"/>
        <item x="30"/>
        <item x="15"/>
        <item x="1167"/>
        <item x="2070"/>
        <item x="557"/>
        <item x="1286"/>
        <item x="1776"/>
        <item x="577"/>
        <item x="18"/>
        <item x="496"/>
        <item x="760"/>
        <item x="899"/>
        <item x="310"/>
        <item x="1452"/>
        <item x="1406"/>
        <item x="2073"/>
        <item x="714"/>
        <item x="938"/>
        <item x="1270"/>
        <item x="739"/>
        <item x="892"/>
        <item x="992"/>
        <item x="249"/>
        <item x="1352"/>
        <item x="1468"/>
        <item x="2064"/>
        <item x="1008"/>
        <item x="1379"/>
        <item x="330"/>
        <item x="669"/>
        <item x="1563"/>
        <item x="949"/>
        <item x="1148"/>
        <item x="1634"/>
        <item x="660"/>
        <item x="1949"/>
        <item x="22"/>
        <item x="476"/>
        <item x="1451"/>
        <item x="1172"/>
        <item x="1322"/>
        <item x="305"/>
        <item x="1295"/>
        <item x="736"/>
        <item x="500"/>
        <item x="333"/>
        <item x="1598"/>
        <item x="183"/>
        <item x="1591"/>
        <item x="1937"/>
        <item x="724"/>
        <item x="1279"/>
        <item x="1058"/>
        <item x="1228"/>
        <item x="354"/>
        <item x="1668"/>
        <item x="1401"/>
        <item x="395"/>
        <item x="355"/>
        <item x="998"/>
        <item x="1986"/>
        <item x="1734"/>
        <item x="1645"/>
        <item x="735"/>
        <item x="1934"/>
        <item x="371"/>
        <item x="1492"/>
        <item x="1318"/>
        <item x="889"/>
        <item x="404"/>
        <item x="945"/>
        <item x="748"/>
        <item x="1646"/>
        <item x="1897"/>
        <item x="620"/>
        <item x="14"/>
        <item x="334"/>
        <item x="933"/>
        <item x="1961"/>
        <item x="2006"/>
        <item x="1871"/>
        <item x="340"/>
        <item x="829"/>
        <item x="1963"/>
        <item x="11"/>
        <item x="1127"/>
        <item x="1128"/>
        <item x="1996"/>
        <item x="737"/>
        <item x="981"/>
        <item x="686"/>
        <item x="616"/>
        <item x="361"/>
        <item x="1335"/>
        <item t="default"/>
      </items>
    </pivotField>
    <pivotField showAll="0"/>
    <pivotField showAll="0">
      <items count="23">
        <item x="17"/>
        <item x="13"/>
        <item x="19"/>
        <item x="7"/>
        <item x="1"/>
        <item x="0"/>
        <item x="14"/>
        <item x="8"/>
        <item x="5"/>
        <item x="9"/>
        <item x="6"/>
        <item x="11"/>
        <item x="3"/>
        <item x="15"/>
        <item x="2"/>
        <item m="1" x="21"/>
        <item x="16"/>
        <item x="10"/>
        <item x="4"/>
        <item x="12"/>
        <item x="18"/>
        <item x="20"/>
        <item t="default"/>
      </items>
    </pivotField>
    <pivotField showAll="0"/>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showAll="0"/>
    <pivotField showAll="0"/>
    <pivotField showAll="0"/>
    <pivotField dataField="1" showAll="0"/>
    <pivotField showAll="0"/>
    <pivotField showAll="0"/>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 showAll="0">
      <items count="7">
        <item sd="0" x="0"/>
        <item sd="0" x="1"/>
        <item sd="0" x="2"/>
        <item sd="0" x="3"/>
        <item sd="0" x="4"/>
        <item sd="0" x="5"/>
        <item t="default"/>
      </items>
    </pivotField>
    <pivotField axis="axisRow" showAll="0">
      <items count="5">
        <item x="0"/>
        <item x="1"/>
        <item x="2"/>
        <item x="3"/>
        <item t="default"/>
      </items>
    </pivotField>
  </pivotFields>
  <rowFields count="2">
    <field x="20"/>
    <field x="18"/>
  </rowFields>
  <rowItems count="22">
    <i>
      <x v="1"/>
    </i>
    <i r="1">
      <x v="1"/>
    </i>
    <i r="1">
      <x v="2"/>
    </i>
    <i r="1">
      <x v="3"/>
    </i>
    <i r="1">
      <x v="4"/>
    </i>
    <i r="1">
      <x v="5"/>
    </i>
    <i r="1">
      <x v="6"/>
    </i>
    <i r="1">
      <x v="7"/>
    </i>
    <i r="1">
      <x v="8"/>
    </i>
    <i r="1">
      <x v="9"/>
    </i>
    <i r="1">
      <x v="10"/>
    </i>
    <i r="1">
      <x v="11"/>
    </i>
    <i>
      <x v="2"/>
    </i>
    <i r="1">
      <x/>
    </i>
    <i r="1">
      <x v="1"/>
    </i>
    <i r="1">
      <x v="2"/>
    </i>
    <i r="1">
      <x v="3"/>
    </i>
    <i r="1">
      <x v="4"/>
    </i>
    <i r="1">
      <x v="5"/>
    </i>
    <i r="1">
      <x v="6"/>
    </i>
    <i r="1">
      <x v="7"/>
    </i>
    <i t="grand">
      <x/>
    </i>
  </rowItems>
  <colItems count="1">
    <i/>
  </colItems>
  <dataFields count="1">
    <dataField name="Sum of total_after_discount" fld="12" baseField="0" baseItem="0" numFmtId="43"/>
  </dataFields>
  <formats count="5">
    <format dxfId="167">
      <pivotArea outline="0" collapsedLevelsAreSubtotals="1" fieldPosition="0"/>
    </format>
    <format dxfId="166">
      <pivotArea collapsedLevelsAreSubtotals="1" fieldPosition="0">
        <references count="2">
          <reference field="18" count="11">
            <x v="1"/>
            <x v="2"/>
            <x v="3"/>
            <x v="4"/>
            <x v="5"/>
            <x v="6"/>
            <x v="7"/>
            <x v="8"/>
            <x v="9"/>
            <x v="10"/>
            <x v="11"/>
          </reference>
          <reference field="20" count="1" selected="0">
            <x v="1"/>
          </reference>
        </references>
      </pivotArea>
    </format>
    <format dxfId="165">
      <pivotArea collapsedLevelsAreSubtotals="1" fieldPosition="0">
        <references count="1">
          <reference field="20" count="1">
            <x v="2"/>
          </reference>
        </references>
      </pivotArea>
    </format>
    <format dxfId="164">
      <pivotArea collapsedLevelsAreSubtotals="1" fieldPosition="0">
        <references count="2">
          <reference field="18" count="8">
            <x v="0"/>
            <x v="1"/>
            <x v="2"/>
            <x v="3"/>
            <x v="4"/>
            <x v="5"/>
            <x v="6"/>
            <x v="7"/>
          </reference>
          <reference field="20" count="1" selected="0">
            <x v="2"/>
          </reference>
        </references>
      </pivotArea>
    </format>
    <format dxfId="16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4193D5-DD9C-4E39-A410-5B4AFCAB5B5E}" name="PivotTable2"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14" firstHeaderRow="1" firstDataRow="1" firstDataCol="1"/>
  <pivotFields count="21">
    <pivotField showAll="0"/>
    <pivotField axis="axisRow" showAll="0" sortType="ascending">
      <items count="14">
        <item x="6"/>
        <item x="4"/>
        <item x="3"/>
        <item x="8"/>
        <item x="0"/>
        <item x="7"/>
        <item x="2"/>
        <item x="1"/>
        <item x="5"/>
        <item m="1" x="12"/>
        <item x="11"/>
        <item x="9"/>
        <item x="10"/>
        <item t="default"/>
      </items>
    </pivotField>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items count="2090">
        <item x="1057"/>
        <item x="143"/>
        <item x="609"/>
        <item x="1494"/>
        <item x="1955"/>
        <item x="960"/>
        <item x="1561"/>
        <item x="1715"/>
        <item x="2048"/>
        <item x="449"/>
        <item x="206"/>
        <item x="1296"/>
        <item x="1239"/>
        <item x="1539"/>
        <item x="813"/>
        <item x="220"/>
        <item x="513"/>
        <item x="1699"/>
        <item x="1581"/>
        <item x="822"/>
        <item x="1535"/>
        <item x="1331"/>
        <item x="268"/>
        <item x="959"/>
        <item x="1971"/>
        <item x="1881"/>
        <item x="1233"/>
        <item x="1978"/>
        <item x="747"/>
        <item x="432"/>
        <item x="390"/>
        <item x="1052"/>
        <item x="772"/>
        <item x="1394"/>
        <item x="1848"/>
        <item x="791"/>
        <item x="10"/>
        <item x="515"/>
        <item x="1687"/>
        <item x="1905"/>
        <item x="321"/>
        <item x="1670"/>
        <item x="103"/>
        <item x="136"/>
        <item x="1106"/>
        <item x="703"/>
        <item x="1285"/>
        <item x="758"/>
        <item x="534"/>
        <item x="663"/>
        <item x="679"/>
        <item x="1462"/>
        <item x="387"/>
        <item x="1882"/>
        <item x="1164"/>
        <item x="1847"/>
        <item x="1414"/>
        <item x="488"/>
        <item x="1820"/>
        <item x="396"/>
        <item x="2013"/>
        <item x="1532"/>
        <item x="202"/>
        <item x="2060"/>
        <item x="339"/>
        <item x="423"/>
        <item x="1915"/>
        <item x="1459"/>
        <item x="2050"/>
        <item x="481"/>
        <item x="1680"/>
        <item x="1500"/>
        <item x="1718"/>
        <item x="440"/>
        <item x="911"/>
        <item x="1390"/>
        <item x="1665"/>
        <item x="1952"/>
        <item x="7"/>
        <item x="1391"/>
        <item x="393"/>
        <item x="1246"/>
        <item x="213"/>
        <item x="967"/>
        <item x="1514"/>
        <item x="1595"/>
        <item x="85"/>
        <item x="90"/>
        <item x="673"/>
        <item x="119"/>
        <item x="127"/>
        <item x="93"/>
        <item x="546"/>
        <item x="2005"/>
        <item x="1410"/>
        <item x="974"/>
        <item x="1948"/>
        <item x="331"/>
        <item x="20"/>
        <item x="508"/>
        <item x="417"/>
        <item x="250"/>
        <item x="1188"/>
        <item x="1192"/>
        <item x="1191"/>
        <item x="1265"/>
        <item x="1977"/>
        <item x="1389"/>
        <item x="834"/>
        <item x="1860"/>
        <item x="470"/>
        <item x="2007"/>
        <item x="1536"/>
        <item x="9"/>
        <item x="759"/>
        <item x="881"/>
        <item x="2022"/>
        <item x="1442"/>
        <item x="1733"/>
        <item x="1693"/>
        <item x="1906"/>
        <item x="300"/>
        <item x="1304"/>
        <item x="1111"/>
        <item x="826"/>
        <item x="659"/>
        <item x="1960"/>
        <item x="1572"/>
        <item x="1765"/>
        <item x="983"/>
        <item x="102"/>
        <item x="5"/>
        <item x="1194"/>
        <item x="958"/>
        <item x="1959"/>
        <item x="444"/>
        <item x="1409"/>
        <item x="188"/>
        <item x="1981"/>
        <item x="951"/>
        <item x="1489"/>
        <item x="1725"/>
        <item x="1586"/>
        <item x="930"/>
        <item x="32"/>
        <item x="1232"/>
        <item x="1853"/>
        <item x="139"/>
        <item x="1741"/>
        <item x="158"/>
        <item x="1672"/>
        <item x="878"/>
        <item x="1450"/>
        <item x="1824"/>
        <item x="1954"/>
        <item x="1917"/>
        <item x="67"/>
        <item x="846"/>
        <item x="401"/>
        <item x="1473"/>
        <item x="1014"/>
        <item x="204"/>
        <item x="678"/>
        <item x="1177"/>
        <item x="1549"/>
        <item x="874"/>
        <item x="1132"/>
        <item x="1016"/>
        <item x="786"/>
        <item x="278"/>
        <item x="1626"/>
        <item x="1900"/>
        <item x="551"/>
        <item x="285"/>
        <item x="1413"/>
        <item x="375"/>
        <item x="284"/>
        <item x="447"/>
        <item x="575"/>
        <item x="722"/>
        <item x="1235"/>
        <item x="294"/>
        <item x="888"/>
        <item x="173"/>
        <item x="2025"/>
        <item x="474"/>
        <item x="1299"/>
        <item x="1660"/>
        <item x="556"/>
        <item x="1124"/>
        <item x="1849"/>
        <item x="1678"/>
        <item x="2027"/>
        <item x="1876"/>
        <item x="1717"/>
        <item x="1446"/>
        <item x="55"/>
        <item x="1710"/>
        <item x="671"/>
        <item x="1998"/>
        <item x="1152"/>
        <item x="961"/>
        <item x="1502"/>
        <item x="1618"/>
        <item x="1922"/>
        <item x="1802"/>
        <item x="512"/>
        <item x="848"/>
        <item x="1731"/>
        <item x="2018"/>
        <item x="606"/>
        <item x="1435"/>
        <item x="1754"/>
        <item x="614"/>
        <item x="414"/>
        <item x="1376"/>
        <item x="295"/>
        <item x="955"/>
        <item x="208"/>
        <item x="320"/>
        <item x="318"/>
        <item x="1417"/>
        <item x="690"/>
        <item x="1704"/>
        <item x="49"/>
        <item x="1740"/>
        <item x="779"/>
        <item x="1671"/>
        <item x="1844"/>
        <item x="1084"/>
        <item x="1674"/>
        <item x="211"/>
        <item x="1503"/>
        <item x="990"/>
        <item x="608"/>
        <item x="1371"/>
        <item x="1817"/>
        <item x="1010"/>
        <item x="807"/>
        <item x="1921"/>
        <item x="2053"/>
        <item x="485"/>
        <item x="1788"/>
        <item x="1578"/>
        <item x="706"/>
        <item x="625"/>
        <item x="406"/>
        <item x="368"/>
        <item x="1930"/>
        <item x="1117"/>
        <item x="594"/>
        <item x="1691"/>
        <item x="1071"/>
        <item x="1659"/>
        <item x="37"/>
        <item x="685"/>
        <item x="418"/>
        <item x="1193"/>
        <item x="431"/>
        <item x="298"/>
        <item x="894"/>
        <item x="289"/>
        <item x="753"/>
        <item x="830"/>
        <item x="1713"/>
        <item x="244"/>
        <item x="900"/>
        <item x="1243"/>
        <item x="1899"/>
        <item x="596"/>
        <item x="1478"/>
        <item x="112"/>
        <item x="114"/>
        <item x="1477"/>
        <item x="987"/>
        <item x="583"/>
        <item x="84"/>
        <item x="752"/>
        <item x="1813"/>
        <item x="266"/>
        <item x="1095"/>
        <item x="1690"/>
        <item x="627"/>
        <item x="1908"/>
        <item x="210"/>
        <item x="1077"/>
        <item x="157"/>
        <item x="1327"/>
        <item x="149"/>
        <item x="1112"/>
        <item x="832"/>
        <item x="2036"/>
        <item x="1903"/>
        <item x="66"/>
        <item x="541"/>
        <item x="2076"/>
        <item x="661"/>
        <item x="1943"/>
        <item x="2063"/>
        <item x="802"/>
        <item x="1666"/>
        <item x="851"/>
        <item x="777"/>
        <item x="1467"/>
        <item x="98"/>
        <item x="235"/>
        <item x="74"/>
        <item x="884"/>
        <item x="1425"/>
        <item x="1292"/>
        <item x="1661"/>
        <item x="1001"/>
        <item x="1259"/>
        <item x="922"/>
        <item x="1627"/>
        <item x="428"/>
        <item x="1247"/>
        <item x="734"/>
        <item x="1605"/>
        <item x="1609"/>
        <item x="1745"/>
        <item x="1573"/>
        <item x="1226"/>
        <item x="615"/>
        <item x="366"/>
        <item x="1372"/>
        <item x="1384"/>
        <item x="343"/>
        <item x="1350"/>
        <item x="1991"/>
        <item x="1169"/>
        <item x="1771"/>
        <item x="1493"/>
        <item x="1108"/>
        <item x="1171"/>
        <item x="592"/>
        <item x="1592"/>
        <item x="1154"/>
        <item x="277"/>
        <item x="450"/>
        <item x="841"/>
        <item x="964"/>
        <item x="824"/>
        <item x="1040"/>
        <item x="1673"/>
        <item x="1784"/>
        <item x="39"/>
        <item x="1053"/>
        <item x="555"/>
        <item x="873"/>
        <item x="327"/>
        <item x="653"/>
        <item x="1792"/>
        <item x="1608"/>
        <item x="580"/>
        <item x="727"/>
        <item x="1373"/>
        <item x="1330"/>
        <item x="1533"/>
        <item x="1495"/>
        <item x="895"/>
        <item x="359"/>
        <item x="407"/>
        <item x="1086"/>
        <item x="1814"/>
        <item x="783"/>
        <item x="163"/>
        <item x="537"/>
        <item x="704"/>
        <item x="840"/>
        <item x="279"/>
        <item x="1969"/>
        <item x="259"/>
        <item x="154"/>
        <item x="2069"/>
        <item x="1275"/>
        <item x="1018"/>
        <item x="240"/>
        <item x="770"/>
        <item x="795"/>
        <item x="1163"/>
        <item x="122"/>
        <item x="1965"/>
        <item x="311"/>
        <item x="1913"/>
        <item x="1126"/>
        <item x="755"/>
        <item x="1826"/>
        <item x="852"/>
        <item x="272"/>
        <item x="1157"/>
        <item x="1230"/>
        <item x="438"/>
        <item x="784"/>
        <item x="821"/>
        <item x="1859"/>
        <item x="730"/>
        <item x="1638"/>
        <item x="1612"/>
        <item x="33"/>
        <item x="1821"/>
        <item x="200"/>
        <item x="2032"/>
        <item x="1553"/>
        <item x="1089"/>
        <item x="1997"/>
        <item x="1846"/>
        <item x="1062"/>
        <item x="1545"/>
        <item x="814"/>
        <item x="1684"/>
        <item x="1984"/>
        <item x="619"/>
        <item x="1422"/>
        <item x="106"/>
        <item x="458"/>
        <item x="1632"/>
        <item x="1392"/>
        <item x="2040"/>
        <item x="1351"/>
        <item x="776"/>
        <item x="718"/>
        <item x="243"/>
        <item x="1464"/>
        <item x="1601"/>
        <item x="1863"/>
        <item x="1165"/>
        <item x="1366"/>
        <item x="1845"/>
        <item x="1067"/>
        <item x="2077"/>
        <item x="215"/>
        <item x="236"/>
        <item x="1005"/>
        <item x="579"/>
        <item x="1726"/>
        <item x="130"/>
        <item x="1050"/>
        <item x="1329"/>
        <item x="1850"/>
        <item x="853"/>
        <item x="996"/>
        <item x="989"/>
        <item x="3"/>
        <item x="2008"/>
        <item x="798"/>
        <item x="453"/>
        <item x="1588"/>
        <item x="1474"/>
        <item x="347"/>
        <item x="378"/>
        <item x="559"/>
        <item x="700"/>
        <item x="1183"/>
        <item x="984"/>
        <item x="288"/>
        <item x="1926"/>
        <item x="595"/>
        <item x="1416"/>
        <item x="1785"/>
        <item x="1531"/>
        <item x="402"/>
        <item x="562"/>
        <item x="1732"/>
        <item x="419"/>
        <item x="1794"/>
        <item x="1594"/>
        <item x="1440"/>
        <item x="350"/>
        <item x="80"/>
        <item x="282"/>
        <item x="1364"/>
        <item x="530"/>
        <item x="655"/>
        <item x="391"/>
        <item x="931"/>
        <item x="726"/>
        <item x="1639"/>
        <item x="509"/>
        <item x="1576"/>
        <item x="116"/>
        <item x="883"/>
        <item x="744"/>
        <item x="1742"/>
        <item x="1182"/>
        <item x="929"/>
        <item x="134"/>
        <item x="1842"/>
        <item x="1749"/>
        <item x="1453"/>
        <item x="1100"/>
        <item x="2085"/>
        <item x="153"/>
        <item x="782"/>
        <item x="1835"/>
        <item x="323"/>
        <item x="1209"/>
        <item x="927"/>
        <item x="207"/>
        <item x="1947"/>
        <item x="2068"/>
        <item x="913"/>
        <item x="524"/>
        <item x="1534"/>
        <item x="1142"/>
        <item x="1249"/>
        <item x="1280"/>
        <item x="605"/>
        <item x="818"/>
        <item x="34"/>
        <item x="1735"/>
        <item x="362"/>
        <item x="1170"/>
        <item x="794"/>
        <item x="156"/>
        <item x="1288"/>
        <item x="1940"/>
        <item x="618"/>
        <item x="1102"/>
        <item x="1399"/>
        <item x="1130"/>
        <item x="1466"/>
        <item x="532"/>
        <item x="467"/>
        <item x="1456"/>
        <item x="962"/>
        <item x="2028"/>
        <item x="1213"/>
        <item x="1009"/>
        <item x="936"/>
        <item x="957"/>
        <item x="1688"/>
        <item x="1190"/>
        <item x="677"/>
        <item x="123"/>
        <item x="1002"/>
        <item x="1168"/>
        <item x="1778"/>
        <item x="167"/>
        <item x="746"/>
        <item x="698"/>
        <item x="1529"/>
        <item x="1097"/>
        <item x="717"/>
        <item x="198"/>
        <item x="1136"/>
        <item x="1238"/>
        <item x="2041"/>
        <item x="543"/>
        <item x="1088"/>
        <item x="713"/>
        <item x="1085"/>
        <item x="1161"/>
        <item x="1039"/>
        <item x="241"/>
        <item x="1138"/>
        <item x="1800"/>
        <item x="1823"/>
        <item x="349"/>
        <item x="1564"/>
        <item x="839"/>
        <item x="1454"/>
        <item x="601"/>
        <item x="977"/>
        <item x="367"/>
        <item x="670"/>
        <item x="1606"/>
        <item x="751"/>
        <item x="1099"/>
        <item x="1987"/>
        <item x="309"/>
        <item x="997"/>
        <item x="520"/>
        <item x="1107"/>
        <item x="145"/>
        <item x="1801"/>
        <item x="510"/>
        <item x="459"/>
        <item x="521"/>
        <item x="442"/>
        <item x="1006"/>
        <item x="561"/>
        <item x="27"/>
        <item x="1151"/>
        <item x="107"/>
        <item x="1956"/>
        <item x="38"/>
        <item x="1041"/>
        <item x="1896"/>
        <item x="1877"/>
        <item x="891"/>
        <item x="245"/>
        <item x="479"/>
        <item x="774"/>
        <item x="1316"/>
        <item x="665"/>
        <item x="70"/>
        <item x="505"/>
        <item x="1556"/>
        <item x="1883"/>
        <item x="946"/>
        <item x="261"/>
        <item x="1208"/>
        <item x="1059"/>
        <item x="2023"/>
        <item x="1683"/>
        <item x="1460"/>
        <item x="176"/>
        <item x="768"/>
        <item x="1251"/>
        <item x="554"/>
        <item x="1856"/>
        <item x="352"/>
        <item x="855"/>
        <item x="1021"/>
        <item x="711"/>
        <item x="1297"/>
        <item x="1229"/>
        <item x="1257"/>
        <item x="858"/>
        <item x="142"/>
        <item x="219"/>
        <item x="982"/>
        <item x="1421"/>
        <item x="952"/>
        <item x="790"/>
        <item x="209"/>
        <item x="823"/>
        <item x="1861"/>
        <item x="560"/>
        <item x="475"/>
        <item x="1542"/>
        <item x="1886"/>
        <item x="1613"/>
        <item x="1641"/>
        <item x="171"/>
        <item x="491"/>
        <item x="370"/>
        <item x="1727"/>
        <item x="413"/>
        <item x="1248"/>
        <item x="1559"/>
        <item x="741"/>
        <item x="472"/>
        <item x="1320"/>
        <item x="13"/>
        <item x="478"/>
        <item x="526"/>
        <item x="1884"/>
        <item x="1424"/>
        <item x="1420"/>
        <item x="1078"/>
        <item x="1621"/>
        <item x="1223"/>
        <item x="1927"/>
        <item x="1301"/>
        <item x="733"/>
        <item x="1455"/>
        <item x="1816"/>
        <item x="1767"/>
        <item x="674"/>
        <item x="709"/>
        <item x="819"/>
        <item x="1306"/>
        <item x="484"/>
        <item x="1697"/>
        <item x="1020"/>
        <item x="1433"/>
        <item x="2057"/>
        <item x="817"/>
        <item x="1308"/>
        <item x="2034"/>
        <item x="178"/>
        <item x="1841"/>
        <item x="372"/>
        <item x="462"/>
        <item x="45"/>
        <item x="1004"/>
        <item x="649"/>
        <item x="2086"/>
        <item x="388"/>
        <item x="329"/>
        <item x="1992"/>
        <item x="424"/>
        <item x="1470"/>
        <item x="99"/>
        <item x="1290"/>
        <item x="906"/>
        <item x="1214"/>
        <item x="1325"/>
        <item x="96"/>
        <item x="1571"/>
        <item x="1179"/>
        <item x="623"/>
        <item x="1484"/>
        <item x="1028"/>
        <item x="1129"/>
        <item x="1496"/>
        <item x="972"/>
        <item x="1061"/>
        <item x="43"/>
        <item x="2058"/>
        <item x="1069"/>
        <item x="190"/>
        <item x="857"/>
        <item x="975"/>
        <item x="775"/>
        <item x="523"/>
        <item x="31"/>
        <item x="1941"/>
        <item x="805"/>
        <item x="146"/>
        <item x="896"/>
        <item x="1575"/>
        <item x="1156"/>
        <item x="1015"/>
        <item x="105"/>
        <item x="925"/>
        <item x="1818"/>
        <item x="1219"/>
        <item x="1347"/>
        <item x="1160"/>
        <item x="1838"/>
        <item x="1565"/>
        <item x="1443"/>
        <item x="498"/>
        <item x="365"/>
        <item x="242"/>
        <item x="1887"/>
        <item x="177"/>
        <item x="1946"/>
        <item x="843"/>
        <item x="956"/>
        <item x="1508"/>
        <item x="862"/>
        <item x="1675"/>
        <item x="1677"/>
        <item x="1119"/>
        <item x="212"/>
        <item x="1611"/>
        <item x="51"/>
        <item x="1272"/>
        <item x="1624"/>
        <item x="1858"/>
        <item x="1047"/>
        <item x="269"/>
        <item x="603"/>
        <item x="2029"/>
        <item x="1831"/>
        <item x="89"/>
        <item x="1105"/>
        <item x="42"/>
        <item x="885"/>
        <item x="1218"/>
        <item x="1750"/>
        <item x="1722"/>
        <item x="1313"/>
        <item x="433"/>
        <item x="1779"/>
        <item x="1294"/>
        <item x="1073"/>
        <item x="218"/>
        <item x="480"/>
        <item x="1795"/>
        <item x="1043"/>
        <item x="380"/>
        <item x="860"/>
        <item x="591"/>
        <item x="828"/>
        <item x="1338"/>
        <item x="2015"/>
        <item x="1548"/>
        <item x="527"/>
        <item x="1519"/>
        <item x="1258"/>
        <item x="1345"/>
        <item x="1402"/>
        <item x="1319"/>
        <item x="1068"/>
        <item x="1303"/>
        <item x="567"/>
        <item x="940"/>
        <item x="1643"/>
        <item x="1600"/>
        <item x="564"/>
        <item x="376"/>
        <item x="86"/>
        <item x="26"/>
        <item x="909"/>
        <item x="1104"/>
        <item x="315"/>
        <item x="1522"/>
        <item x="2001"/>
        <item x="265"/>
        <item x="538"/>
        <item x="725"/>
        <item x="1513"/>
        <item x="1210"/>
        <item x="1362"/>
        <item x="233"/>
        <item x="248"/>
        <item x="1836"/>
        <item x="434"/>
        <item x="589"/>
        <item x="1819"/>
        <item x="696"/>
        <item x="452"/>
        <item x="181"/>
        <item x="552"/>
        <item x="1990"/>
        <item x="1907"/>
        <item x="94"/>
        <item x="184"/>
        <item x="831"/>
        <item x="1923"/>
        <item x="2056"/>
        <item x="1839"/>
        <item x="573"/>
        <item x="1429"/>
        <item x="76"/>
        <item x="194"/>
        <item x="969"/>
        <item x="1760"/>
        <item x="489"/>
        <item x="1344"/>
        <item x="1448"/>
        <item x="1180"/>
        <item x="1276"/>
        <item x="118"/>
        <item x="1815"/>
        <item x="1698"/>
        <item x="1254"/>
        <item x="1526"/>
        <item x="445"/>
        <item x="689"/>
        <item x="2012"/>
        <item x="246"/>
        <item x="1363"/>
        <item x="342"/>
        <item x="1724"/>
        <item x="137"/>
        <item x="170"/>
        <item x="326"/>
        <item x="1521"/>
        <item x="865"/>
        <item x="1810"/>
        <item x="135"/>
        <item x="53"/>
        <item x="811"/>
        <item x="1269"/>
        <item x="1843"/>
        <item x="1356"/>
        <item x="902"/>
        <item x="1081"/>
        <item x="953"/>
        <item x="1916"/>
        <item x="174"/>
        <item x="708"/>
        <item x="788"/>
        <item x="63"/>
        <item x="1441"/>
        <item x="528"/>
        <item x="256"/>
        <item x="313"/>
        <item x="394"/>
        <item x="1113"/>
        <item x="965"/>
        <item x="126"/>
        <item x="77"/>
        <item x="2045"/>
        <item x="1342"/>
        <item x="835"/>
        <item x="1314"/>
        <item x="1166"/>
        <item x="1610"/>
        <item x="1463"/>
        <item x="1790"/>
        <item x="1090"/>
        <item x="808"/>
        <item x="1458"/>
        <item x="399"/>
        <item x="1629"/>
        <item x="1885"/>
        <item x="1880"/>
        <item x="115"/>
        <item x="1225"/>
        <item x="1044"/>
        <item x="308"/>
        <item x="2051"/>
        <item x="21"/>
        <item x="948"/>
        <item x="1076"/>
        <item x="411"/>
        <item x="919"/>
        <item x="1131"/>
        <item x="1957"/>
        <item x="1636"/>
        <item x="550"/>
        <item x="1266"/>
        <item x="694"/>
        <item x="630"/>
        <item x="1945"/>
        <item x="1445"/>
        <item x="1869"/>
        <item x="1583"/>
        <item x="1074"/>
        <item x="879"/>
        <item x="1404"/>
        <item x="1752"/>
        <item x="1415"/>
        <item x="1060"/>
        <item x="1176"/>
        <item x="1241"/>
        <item x="1305"/>
        <item x="1486"/>
        <item x="1700"/>
        <item x="650"/>
        <item x="1951"/>
        <item x="522"/>
        <item x="803"/>
        <item x="1365"/>
        <item x="995"/>
        <item x="1101"/>
        <item x="1822"/>
        <item x="869"/>
        <item x="519"/>
        <item x="1537"/>
        <item x="570"/>
        <item x="1244"/>
        <item x="1358"/>
        <item x="756"/>
        <item x="797"/>
        <item x="2014"/>
        <item x="1227"/>
        <item x="905"/>
        <item x="1153"/>
        <item x="175"/>
        <item x="1024"/>
        <item x="303"/>
        <item x="412"/>
        <item x="908"/>
        <item x="1158"/>
        <item x="144"/>
        <item x="1679"/>
        <item x="1728"/>
        <item x="1216"/>
        <item x="2082"/>
        <item x="2031"/>
        <item x="1635"/>
        <item x="138"/>
        <item x="108"/>
        <item x="918"/>
        <item x="549"/>
        <item x="124"/>
        <item x="1091"/>
        <item x="297"/>
        <item x="1472"/>
        <item x="1118"/>
        <item x="1035"/>
        <item x="928"/>
        <item x="1748"/>
        <item x="764"/>
        <item x="1964"/>
        <item x="152"/>
        <item x="1499"/>
        <item x="341"/>
        <item x="1034"/>
        <item x="1109"/>
        <item x="369"/>
        <item x="427"/>
        <item x="1953"/>
        <item x="610"/>
        <item x="1080"/>
        <item x="1909"/>
        <item x="2000"/>
        <item x="1950"/>
        <item x="273"/>
        <item x="687"/>
        <item x="386"/>
        <item x="1812"/>
        <item x="1758"/>
        <item x="430"/>
        <item x="954"/>
        <item x="504"/>
        <item x="695"/>
        <item x="1602"/>
        <item x="1355"/>
        <item x="970"/>
        <item x="1567"/>
        <item x="1757"/>
        <item x="286"/>
        <item x="1633"/>
        <item x="1066"/>
        <item x="1596"/>
        <item x="1719"/>
        <item x="2059"/>
        <item x="2016"/>
        <item x="147"/>
        <item x="912"/>
        <item x="926"/>
        <item x="227"/>
        <item x="939"/>
        <item x="1317"/>
        <item x="1593"/>
        <item x="585"/>
        <item x="19"/>
        <item x="2072"/>
        <item x="54"/>
        <item x="483"/>
        <item x="464"/>
        <item m="1" x="2088"/>
        <item x="1281"/>
        <item x="1630"/>
        <item x="1348"/>
        <item x="1985"/>
        <item x="590"/>
        <item x="291"/>
        <item x="1149"/>
        <item x="1865"/>
        <item x="980"/>
        <item x="1622"/>
        <item x="1485"/>
        <item x="1030"/>
        <item x="536"/>
        <item x="264"/>
        <item x="2039"/>
        <item x="622"/>
        <item x="1796"/>
        <item x="461"/>
        <item x="907"/>
        <item x="1483"/>
        <item x="1515"/>
        <item x="379"/>
        <item x="1056"/>
        <item x="201"/>
        <item x="1640"/>
        <item x="872"/>
        <item x="276"/>
        <item x="1087"/>
        <item x="749"/>
        <item x="1904"/>
        <item x="548"/>
        <item x="299"/>
        <item x="1888"/>
        <item x="1396"/>
        <item x="1253"/>
        <item x="1970"/>
        <item x="465"/>
        <item x="1597"/>
        <item x="223"/>
        <item x="446"/>
        <item x="1231"/>
        <item x="545"/>
        <item x="392"/>
        <item x="1369"/>
        <item x="1283"/>
        <item x="1763"/>
        <item x="1936"/>
        <item x="2055"/>
        <item x="1866"/>
        <item x="197"/>
        <item x="633"/>
        <item x="166"/>
        <item x="1933"/>
        <item x="1007"/>
        <item x="280"/>
        <item x="866"/>
        <item x="710"/>
        <item x="56"/>
        <item x="325"/>
        <item x="738"/>
        <item x="721"/>
        <item x="409"/>
        <item x="1736"/>
        <item x="252"/>
        <item x="2009"/>
        <item x="408"/>
        <item x="1805"/>
        <item x="1689"/>
        <item x="1263"/>
        <item x="629"/>
        <item x="910"/>
        <item x="1370"/>
        <item x="917"/>
        <item x="121"/>
        <item x="473"/>
        <item x="187"/>
        <item x="897"/>
        <item x="307"/>
        <item x="129"/>
        <item x="1032"/>
        <item x="1554"/>
        <item x="1277"/>
        <item x="1851"/>
        <item x="1525"/>
        <item x="701"/>
        <item x="1988"/>
        <item x="1782"/>
        <item x="1217"/>
        <item x="503"/>
        <item x="1764"/>
        <item x="553"/>
        <item x="1552"/>
        <item x="705"/>
        <item x="1143"/>
        <item x="1083"/>
        <item x="728"/>
        <item x="1920"/>
        <item x="867"/>
        <item x="1237"/>
        <item x="1852"/>
        <item x="1326"/>
        <item x="486"/>
        <item x="1003"/>
        <item x="271"/>
        <item x="351"/>
        <item x="2052"/>
        <item x="1310"/>
        <item x="237"/>
        <item x="506"/>
        <item x="1374"/>
        <item x="497"/>
        <item x="651"/>
        <item x="1895"/>
        <item x="2065"/>
        <item x="1293"/>
        <item x="688"/>
        <item x="1747"/>
        <item x="1980"/>
        <item x="540"/>
        <item x="230"/>
        <item x="65"/>
        <item x="1150"/>
        <item x="1339"/>
        <item x="1872"/>
        <item x="1507"/>
        <item x="1889"/>
        <item x="719"/>
        <item x="565"/>
        <item x="646"/>
        <item x="1587"/>
        <item x="64"/>
        <item x="1025"/>
        <item x="1562"/>
        <item x="1284"/>
        <item x="1045"/>
        <item x="1196"/>
        <item x="1511"/>
        <item x="150"/>
        <item x="944"/>
        <item x="676"/>
        <item x="712"/>
        <item x="1809"/>
        <item x="1245"/>
        <item x="1692"/>
        <item x="986"/>
        <item x="2038"/>
        <item x="364"/>
        <item x="1"/>
        <item x="463"/>
        <item x="667"/>
        <item x="1174"/>
        <item x="2004"/>
        <item x="1686"/>
        <item x="492"/>
        <item x="1203"/>
        <item x="1864"/>
        <item x="1403"/>
        <item x="57"/>
        <item x="1273"/>
        <item x="1267"/>
        <item x="572"/>
        <item x="2075"/>
        <item x="1029"/>
        <item x="729"/>
        <item x="1774"/>
        <item x="62"/>
        <item x="617"/>
        <item x="641"/>
        <item x="441"/>
        <item x="2080"/>
        <item x="1022"/>
        <item x="1385"/>
        <item x="1840"/>
        <item x="1475"/>
        <item x="715"/>
        <item x="1714"/>
        <item x="1195"/>
        <item x="1797"/>
        <item x="787"/>
        <item x="501"/>
        <item x="335"/>
        <item x="1491"/>
        <item x="1653"/>
        <item x="1408"/>
        <item x="382"/>
        <item x="421"/>
        <item x="360"/>
        <item x="287"/>
        <item x="1775"/>
        <item x="1694"/>
        <item x="1343"/>
        <item x="1867"/>
        <item x="1793"/>
        <item x="518"/>
        <item x="847"/>
        <item x="761"/>
        <item x="44"/>
        <item x="1676"/>
        <item x="716"/>
        <item x="1144"/>
        <item x="1878"/>
        <item x="1791"/>
        <item x="740"/>
        <item x="1206"/>
        <item x="1925"/>
        <item x="1708"/>
        <item x="2"/>
        <item x="133"/>
        <item x="443"/>
        <item x="1380"/>
        <item x="1017"/>
        <item x="1855"/>
        <item x="1200"/>
        <item x="765"/>
        <item x="324"/>
        <item x="535"/>
        <item x="400"/>
        <item x="1407"/>
        <item x="302"/>
        <item x="780"/>
        <item x="1898"/>
        <item x="723"/>
        <item x="222"/>
        <item x="1038"/>
        <item x="251"/>
        <item x="214"/>
        <item x="1436"/>
        <item x="1614"/>
        <item x="672"/>
        <item x="920"/>
        <item x="2049"/>
        <item x="1072"/>
        <item x="870"/>
        <item x="1221"/>
        <item x="1642"/>
        <item x="1631"/>
        <item x="304"/>
        <item x="125"/>
        <item x="1681"/>
        <item x="1359"/>
        <item x="638"/>
        <item x="1204"/>
        <item x="544"/>
        <item x="1175"/>
        <item x="1094"/>
        <item x="195"/>
        <item x="1026"/>
        <item x="232"/>
        <item x="290"/>
        <item x="439"/>
        <item x="1982"/>
        <item x="224"/>
        <item x="1783"/>
        <item x="493"/>
        <item x="1999"/>
        <item x="226"/>
        <item x="587"/>
        <item x="148"/>
        <item x="81"/>
        <item x="882"/>
        <item x="405"/>
        <item x="1589"/>
        <item x="1825"/>
        <item x="1307"/>
        <item x="525"/>
        <item x="1197"/>
        <item x="193"/>
        <item x="1557"/>
        <item x="604"/>
        <item x="4"/>
        <item x="28"/>
        <item x="1928"/>
        <item x="771"/>
        <item x="1036"/>
        <item x="1146"/>
        <item x="258"/>
        <item x="1755"/>
        <item x="1857"/>
        <item x="1224"/>
        <item x="1540"/>
        <item x="1509"/>
        <item x="796"/>
        <item x="568"/>
        <item x="915"/>
        <item x="1186"/>
        <item x="626"/>
        <item x="40"/>
        <item x="1983"/>
        <item x="185"/>
        <item x="877"/>
        <item x="763"/>
        <item x="469"/>
        <item x="576"/>
        <item x="2061"/>
        <item x="128"/>
        <item x="1125"/>
        <item x="68"/>
        <item x="1807"/>
        <item x="1242"/>
        <item x="1321"/>
        <item x="762"/>
        <item x="348"/>
        <item x="816"/>
        <item x="2024"/>
        <item x="1411"/>
        <item x="1974"/>
        <item x="385"/>
        <item x="1465"/>
        <item x="566"/>
        <item x="1701"/>
        <item x="1976"/>
        <item x="642"/>
        <item x="234"/>
        <item x="1236"/>
        <item x="1397"/>
        <item x="1212"/>
        <item x="1547"/>
        <item x="1393"/>
        <item x="801"/>
        <item x="1518"/>
        <item x="377"/>
        <item x="1120"/>
        <item x="645"/>
        <item x="1669"/>
        <item x="281"/>
        <item x="1184"/>
        <item x="1738"/>
        <item x="607"/>
        <item x="1806"/>
        <item x="1967"/>
        <item x="253"/>
        <item x="1762"/>
        <item x="189"/>
        <item x="314"/>
        <item x="8"/>
        <item x="662"/>
        <item x="1268"/>
        <item x="490"/>
        <item x="806"/>
        <item x="1530"/>
        <item x="827"/>
        <item x="1291"/>
        <item x="1135"/>
        <item x="1480"/>
        <item x="283"/>
        <item x="1582"/>
        <item x="155"/>
        <item x="611"/>
        <item x="999"/>
        <item x="1447"/>
        <item x="1829"/>
        <item x="1037"/>
        <item x="1323"/>
        <item x="109"/>
        <item x="357"/>
        <item x="203"/>
        <item x="531"/>
        <item x="1623"/>
        <item x="1400"/>
        <item x="1828"/>
        <item x="825"/>
        <item x="1023"/>
        <item x="1664"/>
        <item x="978"/>
        <item x="1706"/>
        <item x="1541"/>
        <item x="1716"/>
        <item x="1388"/>
        <item x="471"/>
        <item x="255"/>
        <item x="1891"/>
        <item x="1340"/>
        <item x="842"/>
        <item x="1875"/>
        <item x="2083"/>
        <item x="1361"/>
        <item x="731"/>
        <item x="1457"/>
        <item x="1560"/>
        <item x="664"/>
        <item x="1873"/>
        <item x="602"/>
        <item x="260"/>
        <item x="1585"/>
        <item x="317"/>
        <item x="1367"/>
        <item x="1786"/>
        <item x="1787"/>
        <item x="1278"/>
        <item x="1324"/>
        <item x="494"/>
        <item x="1162"/>
        <item x="1780"/>
        <item x="72"/>
        <item x="1651"/>
        <item x="389"/>
        <item x="707"/>
        <item x="1777"/>
        <item x="1730"/>
        <item x="1739"/>
        <item x="542"/>
        <item x="1655"/>
        <item x="1620"/>
        <item x="2043"/>
        <item x="6"/>
        <item x="1488"/>
        <item x="593"/>
        <item x="804"/>
        <item x="1682"/>
        <item x="477"/>
        <item x="1939"/>
        <item x="435"/>
        <item x="416"/>
        <item x="1185"/>
        <item x="1830"/>
        <item x="17"/>
        <item x="161"/>
        <item x="850"/>
        <item x="766"/>
        <item x="681"/>
        <item x="1302"/>
        <item x="1139"/>
        <item x="140"/>
        <item x="1746"/>
        <item x="994"/>
        <item x="1577"/>
        <item x="398"/>
        <item x="1607"/>
        <item x="1046"/>
        <item x="2030"/>
        <item x="1685"/>
        <item x="845"/>
        <item x="517"/>
        <item x="1696"/>
        <item x="631"/>
        <item x="988"/>
        <item x="1479"/>
        <item x="131"/>
        <item x="1360"/>
        <item x="1654"/>
        <item x="1505"/>
        <item x="571"/>
        <item x="75"/>
        <item x="270"/>
        <item x="1098"/>
        <item x="1215"/>
        <item x="1471"/>
        <item x="887"/>
        <item x="415"/>
        <item x="254"/>
        <item x="815"/>
        <item x="863"/>
        <item x="1501"/>
        <item x="1656"/>
        <item x="1944"/>
        <item x="52"/>
        <item x="1116"/>
        <item x="1919"/>
        <item x="2026"/>
        <item x="742"/>
        <item x="859"/>
        <item x="1924"/>
        <item x="692"/>
        <item x="810"/>
        <item x="101"/>
        <item x="1287"/>
        <item x="91"/>
        <item x="228"/>
        <item x="1912"/>
        <item x="1115"/>
        <item x="886"/>
        <item x="165"/>
        <item x="1082"/>
        <item x="1958"/>
        <item x="1753"/>
        <item x="1658"/>
        <item x="429"/>
        <item x="221"/>
        <item x="353"/>
        <item x="448"/>
        <item x="637"/>
        <item x="1368"/>
        <item x="60"/>
        <item x="1799"/>
        <item x="1546"/>
        <item x="1114"/>
        <item x="1377"/>
        <item x="229"/>
        <item x="1695"/>
        <item x="205"/>
        <item x="2019"/>
        <item x="876"/>
        <item x="588"/>
        <item x="257"/>
        <item x="58"/>
        <item x="1282"/>
        <item x="117"/>
        <item x="1121"/>
        <item x="1993"/>
        <item x="191"/>
        <item x="864"/>
        <item x="71"/>
        <item x="92"/>
        <item x="1523"/>
        <item x="1012"/>
        <item x="785"/>
        <item x="1262"/>
        <item x="514"/>
        <item x="1862"/>
        <item x="425"/>
        <item x="332"/>
        <item x="963"/>
        <item x="720"/>
        <item x="529"/>
        <item x="1834"/>
        <item x="1910"/>
        <item x="1854"/>
        <item x="437"/>
        <item x="338"/>
        <item x="344"/>
        <item x="1879"/>
        <item x="1517"/>
        <item x="381"/>
        <item x="1487"/>
        <item x="558"/>
        <item x="1438"/>
        <item x="2042"/>
        <item x="1346"/>
        <item x="301"/>
        <item x="120"/>
        <item x="275"/>
        <item x="47"/>
        <item x="1528"/>
        <item x="1942"/>
        <item x="1333"/>
        <item x="1914"/>
        <item x="778"/>
        <item x="1220"/>
        <item x="1189"/>
        <item x="1147"/>
        <item x="159"/>
        <item x="993"/>
        <item x="1512"/>
        <item x="2087"/>
        <item x="2071"/>
        <item x="1703"/>
        <item x="384"/>
        <item x="2047"/>
        <item x="1498"/>
        <item x="1574"/>
        <item x="1381"/>
        <item x="1252"/>
        <item x="306"/>
        <item x="1049"/>
        <item x="1827"/>
        <item x="921"/>
        <item x="628"/>
        <item x="578"/>
        <item x="1766"/>
        <item x="100"/>
        <item x="1972"/>
        <item x="968"/>
        <item x="1543"/>
        <item x="1075"/>
        <item x="179"/>
        <item x="1312"/>
        <item x="1663"/>
        <item x="682"/>
        <item x="160"/>
        <item x="934"/>
        <item x="656"/>
        <item x="225"/>
        <item x="1870"/>
        <item x="192"/>
        <item x="110"/>
        <item x="1538"/>
        <item x="903"/>
        <item x="547"/>
        <item x="1662"/>
        <item x="1000"/>
        <item x="600"/>
        <item x="1761"/>
        <item x="1773"/>
        <item x="586"/>
        <item x="113"/>
        <item x="1894"/>
        <item x="1211"/>
        <item x="1892"/>
        <item x="750"/>
        <item x="2066"/>
        <item x="1968"/>
        <item x="422"/>
        <item x="1444"/>
        <item x="263"/>
        <item x="451"/>
        <item x="1580"/>
        <item x="1264"/>
        <item x="966"/>
        <item x="1603"/>
        <item x="644"/>
        <item x="172"/>
        <item x="769"/>
        <item x="1315"/>
        <item x="971"/>
        <item x="683"/>
        <item x="1134"/>
        <item x="420"/>
        <item x="1911"/>
        <item x="2033"/>
        <item x="1311"/>
        <item x="1979"/>
        <item x="693"/>
        <item x="24"/>
        <item x="61"/>
        <item x="1110"/>
        <item x="1336"/>
        <item x="684"/>
        <item x="457"/>
        <item x="1619"/>
        <item x="162"/>
        <item x="1011"/>
        <item x="59"/>
        <item x="991"/>
        <item x="624"/>
        <item x="1657"/>
        <item x="833"/>
        <item x="1637"/>
        <item x="466"/>
        <item x="217"/>
        <item x="1155"/>
        <item x="48"/>
        <item x="274"/>
        <item x="293"/>
        <item x="1566"/>
        <item x="668"/>
        <item x="1386"/>
        <item x="1962"/>
        <item x="923"/>
        <item x="639"/>
        <item x="643"/>
        <item x="793"/>
        <item x="1918"/>
        <item x="2084"/>
        <item x="16"/>
        <item x="743"/>
        <item x="1092"/>
        <item x="426"/>
        <item x="468"/>
        <item x="1768"/>
        <item x="97"/>
        <item x="1929"/>
        <item x="1524"/>
        <item x="904"/>
        <item x="1051"/>
        <item x="29"/>
        <item x="292"/>
        <item x="1398"/>
        <item x="1709"/>
        <item x="634"/>
        <item x="636"/>
        <item x="613"/>
        <item x="875"/>
        <item x="1289"/>
        <item x="1832"/>
        <item x="1798"/>
        <item x="675"/>
        <item x="1803"/>
        <item x="1205"/>
        <item x="1975"/>
        <item x="598"/>
        <item x="196"/>
        <item x="336"/>
        <item x="1625"/>
        <item x="871"/>
        <item x="199"/>
        <item x="1434"/>
        <item x="861"/>
        <item x="231"/>
        <item x="1093"/>
        <item x="973"/>
        <item x="1516"/>
        <item x="2081"/>
        <item x="1378"/>
        <item x="1054"/>
        <item x="584"/>
        <item x="1141"/>
        <item x="1628"/>
        <item x="1702"/>
        <item x="812"/>
        <item x="456"/>
        <item x="1298"/>
        <item x="569"/>
        <item x="247"/>
        <item x="1031"/>
        <item x="79"/>
        <item x="1966"/>
        <item x="647"/>
        <item x="1048"/>
        <item x="898"/>
        <item x="1644"/>
        <item x="216"/>
        <item x="1382"/>
        <item x="1426"/>
        <item x="868"/>
        <item x="1427"/>
        <item x="1334"/>
        <item x="164"/>
        <item x="1428"/>
        <item x="844"/>
        <item x="2044"/>
        <item x="632"/>
        <item x="78"/>
        <item x="648"/>
        <item x="916"/>
        <item x="502"/>
        <item x="1461"/>
        <item x="1240"/>
        <item x="1103"/>
        <item x="1201"/>
        <item x="947"/>
        <item x="186"/>
        <item x="36"/>
        <item x="507"/>
        <item x="238"/>
        <item x="1615"/>
        <item x="1994"/>
        <item x="1137"/>
        <item x="73"/>
        <item x="0"/>
        <item x="1550"/>
        <item x="1033"/>
        <item x="985"/>
        <item x="1198"/>
        <item x="2037"/>
        <item x="1781"/>
        <item x="1027"/>
        <item x="1584"/>
        <item x="1759"/>
        <item x="1123"/>
        <item x="1260"/>
        <item x="1973"/>
        <item x="691"/>
        <item x="1506"/>
        <item x="809"/>
        <item x="1751"/>
        <item x="941"/>
        <item x="1769"/>
        <item x="46"/>
        <item x="50"/>
        <item x="1617"/>
        <item x="1938"/>
        <item x="1720"/>
        <item x="132"/>
        <item x="1063"/>
        <item x="1070"/>
        <item x="1510"/>
        <item x="482"/>
        <item x="563"/>
        <item x="1833"/>
        <item x="854"/>
        <item x="1419"/>
        <item x="1375"/>
        <item x="1332"/>
        <item x="2062"/>
        <item x="1558"/>
        <item x="1932"/>
        <item x="267"/>
        <item x="574"/>
        <item x="901"/>
        <item x="1207"/>
        <item x="1309"/>
        <item x="373"/>
        <item x="1808"/>
        <item x="1650"/>
        <item x="2078"/>
        <item x="680"/>
        <item x="1430"/>
        <item x="2067"/>
        <item x="582"/>
        <item x="262"/>
        <item x="169"/>
        <item x="789"/>
        <item x="1042"/>
        <item x="1341"/>
        <item x="1868"/>
        <item x="1989"/>
        <item x="1383"/>
        <item x="1431"/>
        <item x="654"/>
        <item x="1181"/>
        <item x="599"/>
        <item x="1729"/>
        <item x="1145"/>
        <item x="1711"/>
        <item x="1423"/>
        <item x="1449"/>
        <item x="792"/>
        <item x="1743"/>
        <item x="35"/>
        <item x="1893"/>
        <item x="82"/>
        <item x="1122"/>
        <item x="1811"/>
        <item x="1202"/>
        <item x="1901"/>
        <item x="1250"/>
        <item x="1935"/>
        <item x="1551"/>
        <item x="1013"/>
        <item x="1437"/>
        <item x="1555"/>
        <item x="41"/>
        <item x="1469"/>
        <item x="1159"/>
        <item x="168"/>
        <item x="612"/>
        <item x="1349"/>
        <item x="2017"/>
        <item x="1504"/>
        <item x="104"/>
        <item x="1255"/>
        <item x="1187"/>
        <item x="1744"/>
        <item x="1707"/>
        <item x="1418"/>
        <item x="1222"/>
        <item x="1395"/>
        <item x="1995"/>
        <item x="943"/>
        <item x="1890"/>
        <item x="1439"/>
        <item x="757"/>
        <item x="856"/>
        <item x="640"/>
        <item x="1476"/>
        <item x="1064"/>
        <item x="914"/>
        <item x="1648"/>
        <item x="781"/>
        <item x="1527"/>
        <item x="403"/>
        <item x="635"/>
        <item x="2011"/>
        <item x="95"/>
        <item x="932"/>
        <item x="697"/>
        <item x="666"/>
        <item x="1652"/>
        <item x="1837"/>
        <item x="460"/>
        <item x="1256"/>
        <item x="1079"/>
        <item x="820"/>
        <item x="397"/>
        <item x="1804"/>
        <item x="652"/>
        <item x="1647"/>
        <item x="2079"/>
        <item x="1065"/>
        <item x="890"/>
        <item x="836"/>
        <item x="924"/>
        <item x="1789"/>
        <item x="345"/>
        <item x="2021"/>
        <item x="1353"/>
        <item x="1019"/>
        <item x="838"/>
        <item x="597"/>
        <item x="1055"/>
        <item x="767"/>
        <item x="151"/>
        <item x="511"/>
        <item x="87"/>
        <item x="1737"/>
        <item x="1482"/>
        <item x="1705"/>
        <item x="319"/>
        <item x="849"/>
        <item x="880"/>
        <item x="1274"/>
        <item x="1931"/>
        <item x="1261"/>
        <item x="581"/>
        <item x="658"/>
        <item x="337"/>
        <item x="937"/>
        <item x="1902"/>
        <item x="1271"/>
        <item x="516"/>
        <item x="1604"/>
        <item x="1387"/>
        <item x="2046"/>
        <item x="773"/>
        <item x="454"/>
        <item x="1300"/>
        <item x="1140"/>
        <item x="1723"/>
        <item x="499"/>
        <item x="1590"/>
        <item x="1357"/>
        <item x="1354"/>
        <item x="1405"/>
        <item x="621"/>
        <item x="1667"/>
        <item x="1756"/>
        <item x="732"/>
        <item x="23"/>
        <item x="1173"/>
        <item x="1328"/>
        <item x="322"/>
        <item x="1497"/>
        <item x="1649"/>
        <item x="239"/>
        <item x="1412"/>
        <item x="487"/>
        <item x="312"/>
        <item x="88"/>
        <item x="1569"/>
        <item x="893"/>
        <item x="346"/>
        <item x="69"/>
        <item x="754"/>
        <item x="2010"/>
        <item x="363"/>
        <item x="383"/>
        <item x="935"/>
        <item x="1616"/>
        <item x="356"/>
        <item x="1490"/>
        <item x="1599"/>
        <item x="358"/>
        <item x="2074"/>
        <item x="1481"/>
        <item x="1178"/>
        <item x="942"/>
        <item x="745"/>
        <item x="800"/>
        <item x="2002"/>
        <item x="799"/>
        <item x="1579"/>
        <item x="1770"/>
        <item x="495"/>
        <item x="12"/>
        <item x="533"/>
        <item x="410"/>
        <item x="539"/>
        <item x="2003"/>
        <item x="374"/>
        <item x="837"/>
        <item x="1337"/>
        <item x="1544"/>
        <item x="2054"/>
        <item x="141"/>
        <item x="1133"/>
        <item x="976"/>
        <item x="1096"/>
        <item x="316"/>
        <item x="2020"/>
        <item x="25"/>
        <item x="182"/>
        <item x="950"/>
        <item x="1772"/>
        <item x="328"/>
        <item x="111"/>
        <item x="1721"/>
        <item x="180"/>
        <item x="702"/>
        <item x="455"/>
        <item x="979"/>
        <item x="1712"/>
        <item x="83"/>
        <item x="1568"/>
        <item x="436"/>
        <item x="1199"/>
        <item x="1234"/>
        <item x="1520"/>
        <item x="1432"/>
        <item x="1570"/>
        <item x="1874"/>
        <item x="2035"/>
        <item x="699"/>
        <item x="296"/>
        <item x="657"/>
        <item x="30"/>
        <item x="15"/>
        <item x="1167"/>
        <item x="2070"/>
        <item x="557"/>
        <item x="1286"/>
        <item x="1776"/>
        <item x="577"/>
        <item x="18"/>
        <item x="496"/>
        <item x="760"/>
        <item x="899"/>
        <item x="310"/>
        <item x="1452"/>
        <item x="1406"/>
        <item x="2073"/>
        <item x="714"/>
        <item x="938"/>
        <item x="1270"/>
        <item x="739"/>
        <item x="892"/>
        <item x="992"/>
        <item x="249"/>
        <item x="1352"/>
        <item x="1468"/>
        <item x="2064"/>
        <item x="1008"/>
        <item x="1379"/>
        <item x="330"/>
        <item x="669"/>
        <item x="1563"/>
        <item x="949"/>
        <item x="1148"/>
        <item x="1634"/>
        <item x="660"/>
        <item x="1949"/>
        <item x="22"/>
        <item x="476"/>
        <item x="1451"/>
        <item x="1172"/>
        <item x="1322"/>
        <item x="305"/>
        <item x="1295"/>
        <item x="736"/>
        <item x="500"/>
        <item x="333"/>
        <item x="1598"/>
        <item x="183"/>
        <item x="1591"/>
        <item x="1937"/>
        <item x="724"/>
        <item x="1279"/>
        <item x="1058"/>
        <item x="1228"/>
        <item x="354"/>
        <item x="1668"/>
        <item x="1401"/>
        <item x="395"/>
        <item x="355"/>
        <item x="998"/>
        <item x="1986"/>
        <item x="1734"/>
        <item x="1645"/>
        <item x="735"/>
        <item x="1934"/>
        <item x="371"/>
        <item x="1492"/>
        <item x="1318"/>
        <item x="889"/>
        <item x="404"/>
        <item x="945"/>
        <item x="748"/>
        <item x="1646"/>
        <item x="1897"/>
        <item x="620"/>
        <item x="14"/>
        <item x="334"/>
        <item x="933"/>
        <item x="1961"/>
        <item x="2006"/>
        <item x="1871"/>
        <item x="340"/>
        <item x="829"/>
        <item x="1963"/>
        <item x="11"/>
        <item x="1127"/>
        <item x="1128"/>
        <item x="1996"/>
        <item x="737"/>
        <item x="981"/>
        <item x="686"/>
        <item x="616"/>
        <item x="361"/>
        <item x="1335"/>
        <item t="default"/>
      </items>
    </pivotField>
    <pivotField showAll="0"/>
    <pivotField showAll="0">
      <items count="23">
        <item x="17"/>
        <item x="13"/>
        <item x="19"/>
        <item x="7"/>
        <item x="1"/>
        <item x="0"/>
        <item x="14"/>
        <item x="8"/>
        <item x="5"/>
        <item x="9"/>
        <item x="6"/>
        <item x="11"/>
        <item x="3"/>
        <item x="15"/>
        <item x="2"/>
        <item m="1" x="21"/>
        <item x="16"/>
        <item x="10"/>
        <item x="4"/>
        <item x="12"/>
        <item x="18"/>
        <item x="20"/>
        <item t="default"/>
      </items>
    </pivotField>
    <pivotField showAll="0"/>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showAll="0"/>
    <pivotField showAll="0"/>
    <pivotField showAll="0"/>
    <pivotField dataField="1" showAll="0"/>
    <pivotField showAll="0"/>
    <pivotField showAll="0"/>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Fields count="1">
    <field x="1"/>
  </rowFields>
  <rowItems count="13">
    <i>
      <x/>
    </i>
    <i>
      <x v="1"/>
    </i>
    <i>
      <x v="2"/>
    </i>
    <i>
      <x v="3"/>
    </i>
    <i>
      <x v="4"/>
    </i>
    <i>
      <x v="5"/>
    </i>
    <i>
      <x v="6"/>
    </i>
    <i>
      <x v="7"/>
    </i>
    <i>
      <x v="8"/>
    </i>
    <i>
      <x v="10"/>
    </i>
    <i>
      <x v="11"/>
    </i>
    <i>
      <x v="12"/>
    </i>
    <i t="grand">
      <x/>
    </i>
  </rowItems>
  <colItems count="1">
    <i/>
  </colItems>
  <dataFields count="1">
    <dataField name="Sum of total_after_discount" fld="12" baseField="0" baseItem="0" numFmtId="165"/>
  </dataFields>
  <formats count="1">
    <format dxfId="16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35D8A8-B547-4604-B5E7-7C9F40424DCB}" name="PivotTable3"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62" firstHeaderRow="1" firstDataRow="1" firstDataCol="1"/>
  <pivotFields count="21">
    <pivotField showAll="0"/>
    <pivotField showAll="0">
      <items count="14">
        <item x="6"/>
        <item x="4"/>
        <item x="3"/>
        <item x="8"/>
        <item x="0"/>
        <item x="7"/>
        <item x="2"/>
        <item x="1"/>
        <item x="5"/>
        <item m="1" x="12"/>
        <item x="11"/>
        <item x="9"/>
        <item x="10"/>
        <item t="default"/>
      </items>
    </pivotField>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items count="2090">
        <item x="1057"/>
        <item x="143"/>
        <item x="609"/>
        <item x="1494"/>
        <item x="1955"/>
        <item x="960"/>
        <item x="1561"/>
        <item x="1715"/>
        <item x="2048"/>
        <item x="449"/>
        <item x="206"/>
        <item x="1296"/>
        <item x="1239"/>
        <item x="1539"/>
        <item x="813"/>
        <item x="220"/>
        <item x="513"/>
        <item x="1699"/>
        <item x="1581"/>
        <item x="822"/>
        <item x="1535"/>
        <item x="1331"/>
        <item x="268"/>
        <item x="959"/>
        <item x="1971"/>
        <item x="1881"/>
        <item x="1233"/>
        <item x="1978"/>
        <item x="747"/>
        <item x="432"/>
        <item x="390"/>
        <item x="1052"/>
        <item x="772"/>
        <item x="1394"/>
        <item x="1848"/>
        <item x="791"/>
        <item x="10"/>
        <item x="515"/>
        <item x="1687"/>
        <item x="1905"/>
        <item x="321"/>
        <item x="1670"/>
        <item x="103"/>
        <item x="136"/>
        <item x="1106"/>
        <item x="703"/>
        <item x="1285"/>
        <item x="758"/>
        <item x="534"/>
        <item x="663"/>
        <item x="679"/>
        <item x="1462"/>
        <item x="387"/>
        <item x="1882"/>
        <item x="1164"/>
        <item x="1847"/>
        <item x="1414"/>
        <item x="488"/>
        <item x="1820"/>
        <item x="396"/>
        <item x="2013"/>
        <item x="1532"/>
        <item x="202"/>
        <item x="2060"/>
        <item x="339"/>
        <item x="423"/>
        <item x="1915"/>
        <item x="1459"/>
        <item x="2050"/>
        <item x="481"/>
        <item x="1680"/>
        <item x="1500"/>
        <item x="1718"/>
        <item x="440"/>
        <item x="911"/>
        <item x="1390"/>
        <item x="1665"/>
        <item x="1952"/>
        <item x="7"/>
        <item x="1391"/>
        <item x="393"/>
        <item x="1246"/>
        <item x="213"/>
        <item x="967"/>
        <item x="1514"/>
        <item x="1595"/>
        <item x="85"/>
        <item x="90"/>
        <item x="673"/>
        <item x="119"/>
        <item x="127"/>
        <item x="93"/>
        <item x="546"/>
        <item x="2005"/>
        <item x="1410"/>
        <item x="974"/>
        <item x="1948"/>
        <item x="331"/>
        <item x="20"/>
        <item x="508"/>
        <item x="417"/>
        <item x="250"/>
        <item x="1188"/>
        <item x="1192"/>
        <item x="1191"/>
        <item x="1265"/>
        <item x="1977"/>
        <item x="1389"/>
        <item x="834"/>
        <item x="1860"/>
        <item x="470"/>
        <item x="2007"/>
        <item x="1536"/>
        <item x="9"/>
        <item x="759"/>
        <item x="881"/>
        <item x="2022"/>
        <item x="1442"/>
        <item x="1733"/>
        <item x="1693"/>
        <item x="1906"/>
        <item x="300"/>
        <item x="1304"/>
        <item x="1111"/>
        <item x="826"/>
        <item x="659"/>
        <item x="1960"/>
        <item x="1572"/>
        <item x="1765"/>
        <item x="983"/>
        <item x="102"/>
        <item x="5"/>
        <item x="1194"/>
        <item x="958"/>
        <item x="1959"/>
        <item x="444"/>
        <item x="1409"/>
        <item x="188"/>
        <item x="1981"/>
        <item x="951"/>
        <item x="1489"/>
        <item x="1725"/>
        <item x="1586"/>
        <item x="930"/>
        <item x="32"/>
        <item x="1232"/>
        <item x="1853"/>
        <item x="139"/>
        <item x="1741"/>
        <item x="158"/>
        <item x="1672"/>
        <item x="878"/>
        <item x="1450"/>
        <item x="1824"/>
        <item x="1954"/>
        <item x="1917"/>
        <item x="67"/>
        <item x="846"/>
        <item x="401"/>
        <item x="1473"/>
        <item x="1014"/>
        <item x="204"/>
        <item x="678"/>
        <item x="1177"/>
        <item x="1549"/>
        <item x="874"/>
        <item x="1132"/>
        <item x="1016"/>
        <item x="786"/>
        <item x="278"/>
        <item x="1626"/>
        <item x="1900"/>
        <item x="551"/>
        <item x="285"/>
        <item x="1413"/>
        <item x="375"/>
        <item x="284"/>
        <item x="447"/>
        <item x="575"/>
        <item x="722"/>
        <item x="1235"/>
        <item x="294"/>
        <item x="888"/>
        <item x="173"/>
        <item x="2025"/>
        <item x="474"/>
        <item x="1299"/>
        <item x="1660"/>
        <item x="556"/>
        <item x="1124"/>
        <item x="1849"/>
        <item x="1678"/>
        <item x="2027"/>
        <item x="1876"/>
        <item x="1717"/>
        <item x="1446"/>
        <item x="55"/>
        <item x="1710"/>
        <item x="671"/>
        <item x="1998"/>
        <item x="1152"/>
        <item x="961"/>
        <item x="1502"/>
        <item x="1618"/>
        <item x="1922"/>
        <item x="1802"/>
        <item x="512"/>
        <item x="848"/>
        <item x="1731"/>
        <item x="2018"/>
        <item x="606"/>
        <item x="1435"/>
        <item x="1754"/>
        <item x="614"/>
        <item x="414"/>
        <item x="1376"/>
        <item x="295"/>
        <item x="955"/>
        <item x="208"/>
        <item x="320"/>
        <item x="318"/>
        <item x="1417"/>
        <item x="690"/>
        <item x="1704"/>
        <item x="49"/>
        <item x="1740"/>
        <item x="779"/>
        <item x="1671"/>
        <item x="1844"/>
        <item x="1084"/>
        <item x="1674"/>
        <item x="211"/>
        <item x="1503"/>
        <item x="990"/>
        <item x="608"/>
        <item x="1371"/>
        <item x="1817"/>
        <item x="1010"/>
        <item x="807"/>
        <item x="1921"/>
        <item x="2053"/>
        <item x="485"/>
        <item x="1788"/>
        <item x="1578"/>
        <item x="706"/>
        <item x="625"/>
        <item x="406"/>
        <item x="368"/>
        <item x="1930"/>
        <item x="1117"/>
        <item x="594"/>
        <item x="1691"/>
        <item x="1071"/>
        <item x="1659"/>
        <item x="37"/>
        <item x="685"/>
        <item x="418"/>
        <item x="1193"/>
        <item x="431"/>
        <item x="298"/>
        <item x="894"/>
        <item x="289"/>
        <item x="753"/>
        <item x="830"/>
        <item x="1713"/>
        <item x="244"/>
        <item x="900"/>
        <item x="1243"/>
        <item x="1899"/>
        <item x="596"/>
        <item x="1478"/>
        <item x="112"/>
        <item x="114"/>
        <item x="1477"/>
        <item x="987"/>
        <item x="583"/>
        <item x="84"/>
        <item x="752"/>
        <item x="1813"/>
        <item x="266"/>
        <item x="1095"/>
        <item x="1690"/>
        <item x="627"/>
        <item x="1908"/>
        <item x="210"/>
        <item x="1077"/>
        <item x="157"/>
        <item x="1327"/>
        <item x="149"/>
        <item x="1112"/>
        <item x="832"/>
        <item x="2036"/>
        <item x="1903"/>
        <item x="66"/>
        <item x="541"/>
        <item x="2076"/>
        <item x="661"/>
        <item x="1943"/>
        <item x="2063"/>
        <item x="802"/>
        <item x="1666"/>
        <item x="851"/>
        <item x="777"/>
        <item x="1467"/>
        <item x="98"/>
        <item x="235"/>
        <item x="74"/>
        <item x="884"/>
        <item x="1425"/>
        <item x="1292"/>
        <item x="1661"/>
        <item x="1001"/>
        <item x="1259"/>
        <item x="922"/>
        <item x="1627"/>
        <item x="428"/>
        <item x="1247"/>
        <item x="734"/>
        <item x="1605"/>
        <item x="1609"/>
        <item x="1745"/>
        <item x="1573"/>
        <item x="1226"/>
        <item x="615"/>
        <item x="366"/>
        <item x="1372"/>
        <item x="1384"/>
        <item x="343"/>
        <item x="1350"/>
        <item x="1991"/>
        <item x="1169"/>
        <item x="1771"/>
        <item x="1493"/>
        <item x="1108"/>
        <item x="1171"/>
        <item x="592"/>
        <item x="1592"/>
        <item x="1154"/>
        <item x="277"/>
        <item x="450"/>
        <item x="841"/>
        <item x="964"/>
        <item x="824"/>
        <item x="1040"/>
        <item x="1673"/>
        <item x="1784"/>
        <item x="39"/>
        <item x="1053"/>
        <item x="555"/>
        <item x="873"/>
        <item x="327"/>
        <item x="653"/>
        <item x="1792"/>
        <item x="1608"/>
        <item x="580"/>
        <item x="727"/>
        <item x="1373"/>
        <item x="1330"/>
        <item x="1533"/>
        <item x="1495"/>
        <item x="895"/>
        <item x="359"/>
        <item x="407"/>
        <item x="1086"/>
        <item x="1814"/>
        <item x="783"/>
        <item x="163"/>
        <item x="537"/>
        <item x="704"/>
        <item x="840"/>
        <item x="279"/>
        <item x="1969"/>
        <item x="259"/>
        <item x="154"/>
        <item x="2069"/>
        <item x="1275"/>
        <item x="1018"/>
        <item x="240"/>
        <item x="770"/>
        <item x="795"/>
        <item x="1163"/>
        <item x="122"/>
        <item x="1965"/>
        <item x="311"/>
        <item x="1913"/>
        <item x="1126"/>
        <item x="755"/>
        <item x="1826"/>
        <item x="852"/>
        <item x="272"/>
        <item x="1157"/>
        <item x="1230"/>
        <item x="438"/>
        <item x="784"/>
        <item x="821"/>
        <item x="1859"/>
        <item x="730"/>
        <item x="1638"/>
        <item x="1612"/>
        <item x="33"/>
        <item x="1821"/>
        <item x="200"/>
        <item x="2032"/>
        <item x="1553"/>
        <item x="1089"/>
        <item x="1997"/>
        <item x="1846"/>
        <item x="1062"/>
        <item x="1545"/>
        <item x="814"/>
        <item x="1684"/>
        <item x="1984"/>
        <item x="619"/>
        <item x="1422"/>
        <item x="106"/>
        <item x="458"/>
        <item x="1632"/>
        <item x="1392"/>
        <item x="2040"/>
        <item x="1351"/>
        <item x="776"/>
        <item x="718"/>
        <item x="243"/>
        <item x="1464"/>
        <item x="1601"/>
        <item x="1863"/>
        <item x="1165"/>
        <item x="1366"/>
        <item x="1845"/>
        <item x="1067"/>
        <item x="2077"/>
        <item x="215"/>
        <item x="236"/>
        <item x="1005"/>
        <item x="579"/>
        <item x="1726"/>
        <item x="130"/>
        <item x="1050"/>
        <item x="1329"/>
        <item x="1850"/>
        <item x="853"/>
        <item x="996"/>
        <item x="989"/>
        <item x="3"/>
        <item x="2008"/>
        <item x="798"/>
        <item x="453"/>
        <item x="1588"/>
        <item x="1474"/>
        <item x="347"/>
        <item x="378"/>
        <item x="559"/>
        <item x="700"/>
        <item x="1183"/>
        <item x="984"/>
        <item x="288"/>
        <item x="1926"/>
        <item x="595"/>
        <item x="1416"/>
        <item x="1785"/>
        <item x="1531"/>
        <item x="402"/>
        <item x="562"/>
        <item x="1732"/>
        <item x="419"/>
        <item x="1794"/>
        <item x="1594"/>
        <item x="1440"/>
        <item x="350"/>
        <item x="80"/>
        <item x="282"/>
        <item x="1364"/>
        <item x="530"/>
        <item x="655"/>
        <item x="391"/>
        <item x="931"/>
        <item x="726"/>
        <item x="1639"/>
        <item x="509"/>
        <item x="1576"/>
        <item x="116"/>
        <item x="883"/>
        <item x="744"/>
        <item x="1742"/>
        <item x="1182"/>
        <item x="929"/>
        <item x="134"/>
        <item x="1842"/>
        <item x="1749"/>
        <item x="1453"/>
        <item x="1100"/>
        <item x="2085"/>
        <item x="153"/>
        <item x="782"/>
        <item x="1835"/>
        <item x="323"/>
        <item x="1209"/>
        <item x="927"/>
        <item x="207"/>
        <item x="1947"/>
        <item x="2068"/>
        <item x="913"/>
        <item x="524"/>
        <item x="1534"/>
        <item x="1142"/>
        <item x="1249"/>
        <item x="1280"/>
        <item x="605"/>
        <item x="818"/>
        <item x="34"/>
        <item x="1735"/>
        <item x="362"/>
        <item x="1170"/>
        <item x="794"/>
        <item x="156"/>
        <item x="1288"/>
        <item x="1940"/>
        <item x="618"/>
        <item x="1102"/>
        <item x="1399"/>
        <item x="1130"/>
        <item x="1466"/>
        <item x="532"/>
        <item x="467"/>
        <item x="1456"/>
        <item x="962"/>
        <item x="2028"/>
        <item x="1213"/>
        <item x="1009"/>
        <item x="936"/>
        <item x="957"/>
        <item x="1688"/>
        <item x="1190"/>
        <item x="677"/>
        <item x="123"/>
        <item x="1002"/>
        <item x="1168"/>
        <item x="1778"/>
        <item x="167"/>
        <item x="746"/>
        <item x="698"/>
        <item x="1529"/>
        <item x="1097"/>
        <item x="717"/>
        <item x="198"/>
        <item x="1136"/>
        <item x="1238"/>
        <item x="2041"/>
        <item x="543"/>
        <item x="1088"/>
        <item x="713"/>
        <item x="1085"/>
        <item x="1161"/>
        <item x="1039"/>
        <item x="241"/>
        <item x="1138"/>
        <item x="1800"/>
        <item x="1823"/>
        <item x="349"/>
        <item x="1564"/>
        <item x="839"/>
        <item x="1454"/>
        <item x="601"/>
        <item x="977"/>
        <item x="367"/>
        <item x="670"/>
        <item x="1606"/>
        <item x="751"/>
        <item x="1099"/>
        <item x="1987"/>
        <item x="309"/>
        <item x="997"/>
        <item x="520"/>
        <item x="1107"/>
        <item x="145"/>
        <item x="1801"/>
        <item x="510"/>
        <item x="459"/>
        <item x="521"/>
        <item x="442"/>
        <item x="1006"/>
        <item x="561"/>
        <item x="27"/>
        <item x="1151"/>
        <item x="107"/>
        <item x="1956"/>
        <item x="38"/>
        <item x="1041"/>
        <item x="1896"/>
        <item x="1877"/>
        <item x="891"/>
        <item x="245"/>
        <item x="479"/>
        <item x="774"/>
        <item x="1316"/>
        <item x="665"/>
        <item x="70"/>
        <item x="505"/>
        <item x="1556"/>
        <item x="1883"/>
        <item x="946"/>
        <item x="261"/>
        <item x="1208"/>
        <item x="1059"/>
        <item x="2023"/>
        <item x="1683"/>
        <item x="1460"/>
        <item x="176"/>
        <item x="768"/>
        <item x="1251"/>
        <item x="554"/>
        <item x="1856"/>
        <item x="352"/>
        <item x="855"/>
        <item x="1021"/>
        <item x="711"/>
        <item x="1297"/>
        <item x="1229"/>
        <item x="1257"/>
        <item x="858"/>
        <item x="142"/>
        <item x="219"/>
        <item x="982"/>
        <item x="1421"/>
        <item x="952"/>
        <item x="790"/>
        <item x="209"/>
        <item x="823"/>
        <item x="1861"/>
        <item x="560"/>
        <item x="475"/>
        <item x="1542"/>
        <item x="1886"/>
        <item x="1613"/>
        <item x="1641"/>
        <item x="171"/>
        <item x="491"/>
        <item x="370"/>
        <item x="1727"/>
        <item x="413"/>
        <item x="1248"/>
        <item x="1559"/>
        <item x="741"/>
        <item x="472"/>
        <item x="1320"/>
        <item x="13"/>
        <item x="478"/>
        <item x="526"/>
        <item x="1884"/>
        <item x="1424"/>
        <item x="1420"/>
        <item x="1078"/>
        <item x="1621"/>
        <item x="1223"/>
        <item x="1927"/>
        <item x="1301"/>
        <item x="733"/>
        <item x="1455"/>
        <item x="1816"/>
        <item x="1767"/>
        <item x="674"/>
        <item x="709"/>
        <item x="819"/>
        <item x="1306"/>
        <item x="484"/>
        <item x="1697"/>
        <item x="1020"/>
        <item x="1433"/>
        <item x="2057"/>
        <item x="817"/>
        <item x="1308"/>
        <item x="2034"/>
        <item x="178"/>
        <item x="1841"/>
        <item x="372"/>
        <item x="462"/>
        <item x="45"/>
        <item x="1004"/>
        <item x="649"/>
        <item x="2086"/>
        <item x="388"/>
        <item x="329"/>
        <item x="1992"/>
        <item x="424"/>
        <item x="1470"/>
        <item x="99"/>
        <item x="1290"/>
        <item x="906"/>
        <item x="1214"/>
        <item x="1325"/>
        <item x="96"/>
        <item x="1571"/>
        <item x="1179"/>
        <item x="623"/>
        <item x="1484"/>
        <item x="1028"/>
        <item x="1129"/>
        <item x="1496"/>
        <item x="972"/>
        <item x="1061"/>
        <item x="43"/>
        <item x="2058"/>
        <item x="1069"/>
        <item x="190"/>
        <item x="857"/>
        <item x="975"/>
        <item x="775"/>
        <item x="523"/>
        <item x="31"/>
        <item x="1941"/>
        <item x="805"/>
        <item x="146"/>
        <item x="896"/>
        <item x="1575"/>
        <item x="1156"/>
        <item x="1015"/>
        <item x="105"/>
        <item x="925"/>
        <item x="1818"/>
        <item x="1219"/>
        <item x="1347"/>
        <item x="1160"/>
        <item x="1838"/>
        <item x="1565"/>
        <item x="1443"/>
        <item x="498"/>
        <item x="365"/>
        <item x="242"/>
        <item x="1887"/>
        <item x="177"/>
        <item x="1946"/>
        <item x="843"/>
        <item x="956"/>
        <item x="1508"/>
        <item x="862"/>
        <item x="1675"/>
        <item x="1677"/>
        <item x="1119"/>
        <item x="212"/>
        <item x="1611"/>
        <item x="51"/>
        <item x="1272"/>
        <item x="1624"/>
        <item x="1858"/>
        <item x="1047"/>
        <item x="269"/>
        <item x="603"/>
        <item x="2029"/>
        <item x="1831"/>
        <item x="89"/>
        <item x="1105"/>
        <item x="42"/>
        <item x="885"/>
        <item x="1218"/>
        <item x="1750"/>
        <item x="1722"/>
        <item x="1313"/>
        <item x="433"/>
        <item x="1779"/>
        <item x="1294"/>
        <item x="1073"/>
        <item x="218"/>
        <item x="480"/>
        <item x="1795"/>
        <item x="1043"/>
        <item x="380"/>
        <item x="860"/>
        <item x="591"/>
        <item x="828"/>
        <item x="1338"/>
        <item x="2015"/>
        <item x="1548"/>
        <item x="527"/>
        <item x="1519"/>
        <item x="1258"/>
        <item x="1345"/>
        <item x="1402"/>
        <item x="1319"/>
        <item x="1068"/>
        <item x="1303"/>
        <item x="567"/>
        <item x="940"/>
        <item x="1643"/>
        <item x="1600"/>
        <item x="564"/>
        <item x="376"/>
        <item x="86"/>
        <item x="26"/>
        <item x="909"/>
        <item x="1104"/>
        <item x="315"/>
        <item x="1522"/>
        <item x="2001"/>
        <item x="265"/>
        <item x="538"/>
        <item x="725"/>
        <item x="1513"/>
        <item x="1210"/>
        <item x="1362"/>
        <item x="233"/>
        <item x="248"/>
        <item x="1836"/>
        <item x="434"/>
        <item x="589"/>
        <item x="1819"/>
        <item x="696"/>
        <item x="452"/>
        <item x="181"/>
        <item x="552"/>
        <item x="1990"/>
        <item x="1907"/>
        <item x="94"/>
        <item x="184"/>
        <item x="831"/>
        <item x="1923"/>
        <item x="2056"/>
        <item x="1839"/>
        <item x="573"/>
        <item x="1429"/>
        <item x="76"/>
        <item x="194"/>
        <item x="969"/>
        <item x="1760"/>
        <item x="489"/>
        <item x="1344"/>
        <item x="1448"/>
        <item x="1180"/>
        <item x="1276"/>
        <item x="118"/>
        <item x="1815"/>
        <item x="1698"/>
        <item x="1254"/>
        <item x="1526"/>
        <item x="445"/>
        <item x="689"/>
        <item x="2012"/>
        <item x="246"/>
        <item x="1363"/>
        <item x="342"/>
        <item x="1724"/>
        <item x="137"/>
        <item x="170"/>
        <item x="326"/>
        <item x="1521"/>
        <item x="865"/>
        <item x="1810"/>
        <item x="135"/>
        <item x="53"/>
        <item x="811"/>
        <item x="1269"/>
        <item x="1843"/>
        <item x="1356"/>
        <item x="902"/>
        <item x="1081"/>
        <item x="953"/>
        <item x="1916"/>
        <item x="174"/>
        <item x="708"/>
        <item x="788"/>
        <item x="63"/>
        <item x="1441"/>
        <item x="528"/>
        <item x="256"/>
        <item x="313"/>
        <item x="394"/>
        <item x="1113"/>
        <item x="965"/>
        <item x="126"/>
        <item x="77"/>
        <item x="2045"/>
        <item x="1342"/>
        <item x="835"/>
        <item x="1314"/>
        <item x="1166"/>
        <item x="1610"/>
        <item x="1463"/>
        <item x="1790"/>
        <item x="1090"/>
        <item x="808"/>
        <item x="1458"/>
        <item x="399"/>
        <item x="1629"/>
        <item x="1885"/>
        <item x="1880"/>
        <item x="115"/>
        <item x="1225"/>
        <item x="1044"/>
        <item x="308"/>
        <item x="2051"/>
        <item x="21"/>
        <item x="948"/>
        <item x="1076"/>
        <item x="411"/>
        <item x="919"/>
        <item x="1131"/>
        <item x="1957"/>
        <item x="1636"/>
        <item x="550"/>
        <item x="1266"/>
        <item x="694"/>
        <item x="630"/>
        <item x="1945"/>
        <item x="1445"/>
        <item x="1869"/>
        <item x="1583"/>
        <item x="1074"/>
        <item x="879"/>
        <item x="1404"/>
        <item x="1752"/>
        <item x="1415"/>
        <item x="1060"/>
        <item x="1176"/>
        <item x="1241"/>
        <item x="1305"/>
        <item x="1486"/>
        <item x="1700"/>
        <item x="650"/>
        <item x="1951"/>
        <item x="522"/>
        <item x="803"/>
        <item x="1365"/>
        <item x="995"/>
        <item x="1101"/>
        <item x="1822"/>
        <item x="869"/>
        <item x="519"/>
        <item x="1537"/>
        <item x="570"/>
        <item x="1244"/>
        <item x="1358"/>
        <item x="756"/>
        <item x="797"/>
        <item x="2014"/>
        <item x="1227"/>
        <item x="905"/>
        <item x="1153"/>
        <item x="175"/>
        <item x="1024"/>
        <item x="303"/>
        <item x="412"/>
        <item x="908"/>
        <item x="1158"/>
        <item x="144"/>
        <item x="1679"/>
        <item x="1728"/>
        <item x="1216"/>
        <item x="2082"/>
        <item x="2031"/>
        <item x="1635"/>
        <item x="138"/>
        <item x="108"/>
        <item x="918"/>
        <item x="549"/>
        <item x="124"/>
        <item x="1091"/>
        <item x="297"/>
        <item x="1472"/>
        <item x="1118"/>
        <item x="1035"/>
        <item x="928"/>
        <item x="1748"/>
        <item x="764"/>
        <item x="1964"/>
        <item x="152"/>
        <item x="1499"/>
        <item x="341"/>
        <item x="1034"/>
        <item x="1109"/>
        <item x="369"/>
        <item x="427"/>
        <item x="1953"/>
        <item x="610"/>
        <item x="1080"/>
        <item x="1909"/>
        <item x="2000"/>
        <item x="1950"/>
        <item x="273"/>
        <item x="687"/>
        <item x="386"/>
        <item x="1812"/>
        <item x="1758"/>
        <item x="430"/>
        <item x="954"/>
        <item x="504"/>
        <item x="695"/>
        <item x="1602"/>
        <item x="1355"/>
        <item x="970"/>
        <item x="1567"/>
        <item x="1757"/>
        <item x="286"/>
        <item x="1633"/>
        <item x="1066"/>
        <item x="1596"/>
        <item x="1719"/>
        <item x="2059"/>
        <item x="2016"/>
        <item x="147"/>
        <item x="912"/>
        <item x="926"/>
        <item x="227"/>
        <item x="939"/>
        <item x="1317"/>
        <item x="1593"/>
        <item x="585"/>
        <item x="19"/>
        <item x="2072"/>
        <item x="54"/>
        <item x="483"/>
        <item x="464"/>
        <item m="1" x="2088"/>
        <item x="1281"/>
        <item x="1630"/>
        <item x="1348"/>
        <item x="1985"/>
        <item x="590"/>
        <item x="291"/>
        <item x="1149"/>
        <item x="1865"/>
        <item x="980"/>
        <item x="1622"/>
        <item x="1485"/>
        <item x="1030"/>
        <item x="536"/>
        <item x="264"/>
        <item x="2039"/>
        <item x="622"/>
        <item x="1796"/>
        <item x="461"/>
        <item x="907"/>
        <item x="1483"/>
        <item x="1515"/>
        <item x="379"/>
        <item x="1056"/>
        <item x="201"/>
        <item x="1640"/>
        <item x="872"/>
        <item x="276"/>
        <item x="1087"/>
        <item x="749"/>
        <item x="1904"/>
        <item x="548"/>
        <item x="299"/>
        <item x="1888"/>
        <item x="1396"/>
        <item x="1253"/>
        <item x="1970"/>
        <item x="465"/>
        <item x="1597"/>
        <item x="223"/>
        <item x="446"/>
        <item x="1231"/>
        <item x="545"/>
        <item x="392"/>
        <item x="1369"/>
        <item x="1283"/>
        <item x="1763"/>
        <item x="1936"/>
        <item x="2055"/>
        <item x="1866"/>
        <item x="197"/>
        <item x="633"/>
        <item x="166"/>
        <item x="1933"/>
        <item x="1007"/>
        <item x="280"/>
        <item x="866"/>
        <item x="710"/>
        <item x="56"/>
        <item x="325"/>
        <item x="738"/>
        <item x="721"/>
        <item x="409"/>
        <item x="1736"/>
        <item x="252"/>
        <item x="2009"/>
        <item x="408"/>
        <item x="1805"/>
        <item x="1689"/>
        <item x="1263"/>
        <item x="629"/>
        <item x="910"/>
        <item x="1370"/>
        <item x="917"/>
        <item x="121"/>
        <item x="473"/>
        <item x="187"/>
        <item x="897"/>
        <item x="307"/>
        <item x="129"/>
        <item x="1032"/>
        <item x="1554"/>
        <item x="1277"/>
        <item x="1851"/>
        <item x="1525"/>
        <item x="701"/>
        <item x="1988"/>
        <item x="1782"/>
        <item x="1217"/>
        <item x="503"/>
        <item x="1764"/>
        <item x="553"/>
        <item x="1552"/>
        <item x="705"/>
        <item x="1143"/>
        <item x="1083"/>
        <item x="728"/>
        <item x="1920"/>
        <item x="867"/>
        <item x="1237"/>
        <item x="1852"/>
        <item x="1326"/>
        <item x="486"/>
        <item x="1003"/>
        <item x="271"/>
        <item x="351"/>
        <item x="2052"/>
        <item x="1310"/>
        <item x="237"/>
        <item x="506"/>
        <item x="1374"/>
        <item x="497"/>
        <item x="651"/>
        <item x="1895"/>
        <item x="2065"/>
        <item x="1293"/>
        <item x="688"/>
        <item x="1747"/>
        <item x="1980"/>
        <item x="540"/>
        <item x="230"/>
        <item x="65"/>
        <item x="1150"/>
        <item x="1339"/>
        <item x="1872"/>
        <item x="1507"/>
        <item x="1889"/>
        <item x="719"/>
        <item x="565"/>
        <item x="646"/>
        <item x="1587"/>
        <item x="64"/>
        <item x="1025"/>
        <item x="1562"/>
        <item x="1284"/>
        <item x="1045"/>
        <item x="1196"/>
        <item x="1511"/>
        <item x="150"/>
        <item x="944"/>
        <item x="676"/>
        <item x="712"/>
        <item x="1809"/>
        <item x="1245"/>
        <item x="1692"/>
        <item x="986"/>
        <item x="2038"/>
        <item x="364"/>
        <item x="1"/>
        <item x="463"/>
        <item x="667"/>
        <item x="1174"/>
        <item x="2004"/>
        <item x="1686"/>
        <item x="492"/>
        <item x="1203"/>
        <item x="1864"/>
        <item x="1403"/>
        <item x="57"/>
        <item x="1273"/>
        <item x="1267"/>
        <item x="572"/>
        <item x="2075"/>
        <item x="1029"/>
        <item x="729"/>
        <item x="1774"/>
        <item x="62"/>
        <item x="617"/>
        <item x="641"/>
        <item x="441"/>
        <item x="2080"/>
        <item x="1022"/>
        <item x="1385"/>
        <item x="1840"/>
        <item x="1475"/>
        <item x="715"/>
        <item x="1714"/>
        <item x="1195"/>
        <item x="1797"/>
        <item x="787"/>
        <item x="501"/>
        <item x="335"/>
        <item x="1491"/>
        <item x="1653"/>
        <item x="1408"/>
        <item x="382"/>
        <item x="421"/>
        <item x="360"/>
        <item x="287"/>
        <item x="1775"/>
        <item x="1694"/>
        <item x="1343"/>
        <item x="1867"/>
        <item x="1793"/>
        <item x="518"/>
        <item x="847"/>
        <item x="761"/>
        <item x="44"/>
        <item x="1676"/>
        <item x="716"/>
        <item x="1144"/>
        <item x="1878"/>
        <item x="1791"/>
        <item x="740"/>
        <item x="1206"/>
        <item x="1925"/>
        <item x="1708"/>
        <item x="2"/>
        <item x="133"/>
        <item x="443"/>
        <item x="1380"/>
        <item x="1017"/>
        <item x="1855"/>
        <item x="1200"/>
        <item x="765"/>
        <item x="324"/>
        <item x="535"/>
        <item x="400"/>
        <item x="1407"/>
        <item x="302"/>
        <item x="780"/>
        <item x="1898"/>
        <item x="723"/>
        <item x="222"/>
        <item x="1038"/>
        <item x="251"/>
        <item x="214"/>
        <item x="1436"/>
        <item x="1614"/>
        <item x="672"/>
        <item x="920"/>
        <item x="2049"/>
        <item x="1072"/>
        <item x="870"/>
        <item x="1221"/>
        <item x="1642"/>
        <item x="1631"/>
        <item x="304"/>
        <item x="125"/>
        <item x="1681"/>
        <item x="1359"/>
        <item x="638"/>
        <item x="1204"/>
        <item x="544"/>
        <item x="1175"/>
        <item x="1094"/>
        <item x="195"/>
        <item x="1026"/>
        <item x="232"/>
        <item x="290"/>
        <item x="439"/>
        <item x="1982"/>
        <item x="224"/>
        <item x="1783"/>
        <item x="493"/>
        <item x="1999"/>
        <item x="226"/>
        <item x="587"/>
        <item x="148"/>
        <item x="81"/>
        <item x="882"/>
        <item x="405"/>
        <item x="1589"/>
        <item x="1825"/>
        <item x="1307"/>
        <item x="525"/>
        <item x="1197"/>
        <item x="193"/>
        <item x="1557"/>
        <item x="604"/>
        <item x="4"/>
        <item x="28"/>
        <item x="1928"/>
        <item x="771"/>
        <item x="1036"/>
        <item x="1146"/>
        <item x="258"/>
        <item x="1755"/>
        <item x="1857"/>
        <item x="1224"/>
        <item x="1540"/>
        <item x="1509"/>
        <item x="796"/>
        <item x="568"/>
        <item x="915"/>
        <item x="1186"/>
        <item x="626"/>
        <item x="40"/>
        <item x="1983"/>
        <item x="185"/>
        <item x="877"/>
        <item x="763"/>
        <item x="469"/>
        <item x="576"/>
        <item x="2061"/>
        <item x="128"/>
        <item x="1125"/>
        <item x="68"/>
        <item x="1807"/>
        <item x="1242"/>
        <item x="1321"/>
        <item x="762"/>
        <item x="348"/>
        <item x="816"/>
        <item x="2024"/>
        <item x="1411"/>
        <item x="1974"/>
        <item x="385"/>
        <item x="1465"/>
        <item x="566"/>
        <item x="1701"/>
        <item x="1976"/>
        <item x="642"/>
        <item x="234"/>
        <item x="1236"/>
        <item x="1397"/>
        <item x="1212"/>
        <item x="1547"/>
        <item x="1393"/>
        <item x="801"/>
        <item x="1518"/>
        <item x="377"/>
        <item x="1120"/>
        <item x="645"/>
        <item x="1669"/>
        <item x="281"/>
        <item x="1184"/>
        <item x="1738"/>
        <item x="607"/>
        <item x="1806"/>
        <item x="1967"/>
        <item x="253"/>
        <item x="1762"/>
        <item x="189"/>
        <item x="314"/>
        <item x="8"/>
        <item x="662"/>
        <item x="1268"/>
        <item x="490"/>
        <item x="806"/>
        <item x="1530"/>
        <item x="827"/>
        <item x="1291"/>
        <item x="1135"/>
        <item x="1480"/>
        <item x="283"/>
        <item x="1582"/>
        <item x="155"/>
        <item x="611"/>
        <item x="999"/>
        <item x="1447"/>
        <item x="1829"/>
        <item x="1037"/>
        <item x="1323"/>
        <item x="109"/>
        <item x="357"/>
        <item x="203"/>
        <item x="531"/>
        <item x="1623"/>
        <item x="1400"/>
        <item x="1828"/>
        <item x="825"/>
        <item x="1023"/>
        <item x="1664"/>
        <item x="978"/>
        <item x="1706"/>
        <item x="1541"/>
        <item x="1716"/>
        <item x="1388"/>
        <item x="471"/>
        <item x="255"/>
        <item x="1891"/>
        <item x="1340"/>
        <item x="842"/>
        <item x="1875"/>
        <item x="2083"/>
        <item x="1361"/>
        <item x="731"/>
        <item x="1457"/>
        <item x="1560"/>
        <item x="664"/>
        <item x="1873"/>
        <item x="602"/>
        <item x="260"/>
        <item x="1585"/>
        <item x="317"/>
        <item x="1367"/>
        <item x="1786"/>
        <item x="1787"/>
        <item x="1278"/>
        <item x="1324"/>
        <item x="494"/>
        <item x="1162"/>
        <item x="1780"/>
        <item x="72"/>
        <item x="1651"/>
        <item x="389"/>
        <item x="707"/>
        <item x="1777"/>
        <item x="1730"/>
        <item x="1739"/>
        <item x="542"/>
        <item x="1655"/>
        <item x="1620"/>
        <item x="2043"/>
        <item x="6"/>
        <item x="1488"/>
        <item x="593"/>
        <item x="804"/>
        <item x="1682"/>
        <item x="477"/>
        <item x="1939"/>
        <item x="435"/>
        <item x="416"/>
        <item x="1185"/>
        <item x="1830"/>
        <item x="17"/>
        <item x="161"/>
        <item x="850"/>
        <item x="766"/>
        <item x="681"/>
        <item x="1302"/>
        <item x="1139"/>
        <item x="140"/>
        <item x="1746"/>
        <item x="994"/>
        <item x="1577"/>
        <item x="398"/>
        <item x="1607"/>
        <item x="1046"/>
        <item x="2030"/>
        <item x="1685"/>
        <item x="845"/>
        <item x="517"/>
        <item x="1696"/>
        <item x="631"/>
        <item x="988"/>
        <item x="1479"/>
        <item x="131"/>
        <item x="1360"/>
        <item x="1654"/>
        <item x="1505"/>
        <item x="571"/>
        <item x="75"/>
        <item x="270"/>
        <item x="1098"/>
        <item x="1215"/>
        <item x="1471"/>
        <item x="887"/>
        <item x="415"/>
        <item x="254"/>
        <item x="815"/>
        <item x="863"/>
        <item x="1501"/>
        <item x="1656"/>
        <item x="1944"/>
        <item x="52"/>
        <item x="1116"/>
        <item x="1919"/>
        <item x="2026"/>
        <item x="742"/>
        <item x="859"/>
        <item x="1924"/>
        <item x="692"/>
        <item x="810"/>
        <item x="101"/>
        <item x="1287"/>
        <item x="91"/>
        <item x="228"/>
        <item x="1912"/>
        <item x="1115"/>
        <item x="886"/>
        <item x="165"/>
        <item x="1082"/>
        <item x="1958"/>
        <item x="1753"/>
        <item x="1658"/>
        <item x="429"/>
        <item x="221"/>
        <item x="353"/>
        <item x="448"/>
        <item x="637"/>
        <item x="1368"/>
        <item x="60"/>
        <item x="1799"/>
        <item x="1546"/>
        <item x="1114"/>
        <item x="1377"/>
        <item x="229"/>
        <item x="1695"/>
        <item x="205"/>
        <item x="2019"/>
        <item x="876"/>
        <item x="588"/>
        <item x="257"/>
        <item x="58"/>
        <item x="1282"/>
        <item x="117"/>
        <item x="1121"/>
        <item x="1993"/>
        <item x="191"/>
        <item x="864"/>
        <item x="71"/>
        <item x="92"/>
        <item x="1523"/>
        <item x="1012"/>
        <item x="785"/>
        <item x="1262"/>
        <item x="514"/>
        <item x="1862"/>
        <item x="425"/>
        <item x="332"/>
        <item x="963"/>
        <item x="720"/>
        <item x="529"/>
        <item x="1834"/>
        <item x="1910"/>
        <item x="1854"/>
        <item x="437"/>
        <item x="338"/>
        <item x="344"/>
        <item x="1879"/>
        <item x="1517"/>
        <item x="381"/>
        <item x="1487"/>
        <item x="558"/>
        <item x="1438"/>
        <item x="2042"/>
        <item x="1346"/>
        <item x="301"/>
        <item x="120"/>
        <item x="275"/>
        <item x="47"/>
        <item x="1528"/>
        <item x="1942"/>
        <item x="1333"/>
        <item x="1914"/>
        <item x="778"/>
        <item x="1220"/>
        <item x="1189"/>
        <item x="1147"/>
        <item x="159"/>
        <item x="993"/>
        <item x="1512"/>
        <item x="2087"/>
        <item x="2071"/>
        <item x="1703"/>
        <item x="384"/>
        <item x="2047"/>
        <item x="1498"/>
        <item x="1574"/>
        <item x="1381"/>
        <item x="1252"/>
        <item x="306"/>
        <item x="1049"/>
        <item x="1827"/>
        <item x="921"/>
        <item x="628"/>
        <item x="578"/>
        <item x="1766"/>
        <item x="100"/>
        <item x="1972"/>
        <item x="968"/>
        <item x="1543"/>
        <item x="1075"/>
        <item x="179"/>
        <item x="1312"/>
        <item x="1663"/>
        <item x="682"/>
        <item x="160"/>
        <item x="934"/>
        <item x="656"/>
        <item x="225"/>
        <item x="1870"/>
        <item x="192"/>
        <item x="110"/>
        <item x="1538"/>
        <item x="903"/>
        <item x="547"/>
        <item x="1662"/>
        <item x="1000"/>
        <item x="600"/>
        <item x="1761"/>
        <item x="1773"/>
        <item x="586"/>
        <item x="113"/>
        <item x="1894"/>
        <item x="1211"/>
        <item x="1892"/>
        <item x="750"/>
        <item x="2066"/>
        <item x="1968"/>
        <item x="422"/>
        <item x="1444"/>
        <item x="263"/>
        <item x="451"/>
        <item x="1580"/>
        <item x="1264"/>
        <item x="966"/>
        <item x="1603"/>
        <item x="644"/>
        <item x="172"/>
        <item x="769"/>
        <item x="1315"/>
        <item x="971"/>
        <item x="683"/>
        <item x="1134"/>
        <item x="420"/>
        <item x="1911"/>
        <item x="2033"/>
        <item x="1311"/>
        <item x="1979"/>
        <item x="693"/>
        <item x="24"/>
        <item x="61"/>
        <item x="1110"/>
        <item x="1336"/>
        <item x="684"/>
        <item x="457"/>
        <item x="1619"/>
        <item x="162"/>
        <item x="1011"/>
        <item x="59"/>
        <item x="991"/>
        <item x="624"/>
        <item x="1657"/>
        <item x="833"/>
        <item x="1637"/>
        <item x="466"/>
        <item x="217"/>
        <item x="1155"/>
        <item x="48"/>
        <item x="274"/>
        <item x="293"/>
        <item x="1566"/>
        <item x="668"/>
        <item x="1386"/>
        <item x="1962"/>
        <item x="923"/>
        <item x="639"/>
        <item x="643"/>
        <item x="793"/>
        <item x="1918"/>
        <item x="2084"/>
        <item x="16"/>
        <item x="743"/>
        <item x="1092"/>
        <item x="426"/>
        <item x="468"/>
        <item x="1768"/>
        <item x="97"/>
        <item x="1929"/>
        <item x="1524"/>
        <item x="904"/>
        <item x="1051"/>
        <item x="29"/>
        <item x="292"/>
        <item x="1398"/>
        <item x="1709"/>
        <item x="634"/>
        <item x="636"/>
        <item x="613"/>
        <item x="875"/>
        <item x="1289"/>
        <item x="1832"/>
        <item x="1798"/>
        <item x="675"/>
        <item x="1803"/>
        <item x="1205"/>
        <item x="1975"/>
        <item x="598"/>
        <item x="196"/>
        <item x="336"/>
        <item x="1625"/>
        <item x="871"/>
        <item x="199"/>
        <item x="1434"/>
        <item x="861"/>
        <item x="231"/>
        <item x="1093"/>
        <item x="973"/>
        <item x="1516"/>
        <item x="2081"/>
        <item x="1378"/>
        <item x="1054"/>
        <item x="584"/>
        <item x="1141"/>
        <item x="1628"/>
        <item x="1702"/>
        <item x="812"/>
        <item x="456"/>
        <item x="1298"/>
        <item x="569"/>
        <item x="247"/>
        <item x="1031"/>
        <item x="79"/>
        <item x="1966"/>
        <item x="647"/>
        <item x="1048"/>
        <item x="898"/>
        <item x="1644"/>
        <item x="216"/>
        <item x="1382"/>
        <item x="1426"/>
        <item x="868"/>
        <item x="1427"/>
        <item x="1334"/>
        <item x="164"/>
        <item x="1428"/>
        <item x="844"/>
        <item x="2044"/>
        <item x="632"/>
        <item x="78"/>
        <item x="648"/>
        <item x="916"/>
        <item x="502"/>
        <item x="1461"/>
        <item x="1240"/>
        <item x="1103"/>
        <item x="1201"/>
        <item x="947"/>
        <item x="186"/>
        <item x="36"/>
        <item x="507"/>
        <item x="238"/>
        <item x="1615"/>
        <item x="1994"/>
        <item x="1137"/>
        <item x="73"/>
        <item x="0"/>
        <item x="1550"/>
        <item x="1033"/>
        <item x="985"/>
        <item x="1198"/>
        <item x="2037"/>
        <item x="1781"/>
        <item x="1027"/>
        <item x="1584"/>
        <item x="1759"/>
        <item x="1123"/>
        <item x="1260"/>
        <item x="1973"/>
        <item x="691"/>
        <item x="1506"/>
        <item x="809"/>
        <item x="1751"/>
        <item x="941"/>
        <item x="1769"/>
        <item x="46"/>
        <item x="50"/>
        <item x="1617"/>
        <item x="1938"/>
        <item x="1720"/>
        <item x="132"/>
        <item x="1063"/>
        <item x="1070"/>
        <item x="1510"/>
        <item x="482"/>
        <item x="563"/>
        <item x="1833"/>
        <item x="854"/>
        <item x="1419"/>
        <item x="1375"/>
        <item x="1332"/>
        <item x="2062"/>
        <item x="1558"/>
        <item x="1932"/>
        <item x="267"/>
        <item x="574"/>
        <item x="901"/>
        <item x="1207"/>
        <item x="1309"/>
        <item x="373"/>
        <item x="1808"/>
        <item x="1650"/>
        <item x="2078"/>
        <item x="680"/>
        <item x="1430"/>
        <item x="2067"/>
        <item x="582"/>
        <item x="262"/>
        <item x="169"/>
        <item x="789"/>
        <item x="1042"/>
        <item x="1341"/>
        <item x="1868"/>
        <item x="1989"/>
        <item x="1383"/>
        <item x="1431"/>
        <item x="654"/>
        <item x="1181"/>
        <item x="599"/>
        <item x="1729"/>
        <item x="1145"/>
        <item x="1711"/>
        <item x="1423"/>
        <item x="1449"/>
        <item x="792"/>
        <item x="1743"/>
        <item x="35"/>
        <item x="1893"/>
        <item x="82"/>
        <item x="1122"/>
        <item x="1811"/>
        <item x="1202"/>
        <item x="1901"/>
        <item x="1250"/>
        <item x="1935"/>
        <item x="1551"/>
        <item x="1013"/>
        <item x="1437"/>
        <item x="1555"/>
        <item x="41"/>
        <item x="1469"/>
        <item x="1159"/>
        <item x="168"/>
        <item x="612"/>
        <item x="1349"/>
        <item x="2017"/>
        <item x="1504"/>
        <item x="104"/>
        <item x="1255"/>
        <item x="1187"/>
        <item x="1744"/>
        <item x="1707"/>
        <item x="1418"/>
        <item x="1222"/>
        <item x="1395"/>
        <item x="1995"/>
        <item x="943"/>
        <item x="1890"/>
        <item x="1439"/>
        <item x="757"/>
        <item x="856"/>
        <item x="640"/>
        <item x="1476"/>
        <item x="1064"/>
        <item x="914"/>
        <item x="1648"/>
        <item x="781"/>
        <item x="1527"/>
        <item x="403"/>
        <item x="635"/>
        <item x="2011"/>
        <item x="95"/>
        <item x="932"/>
        <item x="697"/>
        <item x="666"/>
        <item x="1652"/>
        <item x="1837"/>
        <item x="460"/>
        <item x="1256"/>
        <item x="1079"/>
        <item x="820"/>
        <item x="397"/>
        <item x="1804"/>
        <item x="652"/>
        <item x="1647"/>
        <item x="2079"/>
        <item x="1065"/>
        <item x="890"/>
        <item x="836"/>
        <item x="924"/>
        <item x="1789"/>
        <item x="345"/>
        <item x="2021"/>
        <item x="1353"/>
        <item x="1019"/>
        <item x="838"/>
        <item x="597"/>
        <item x="1055"/>
        <item x="767"/>
        <item x="151"/>
        <item x="511"/>
        <item x="87"/>
        <item x="1737"/>
        <item x="1482"/>
        <item x="1705"/>
        <item x="319"/>
        <item x="849"/>
        <item x="880"/>
        <item x="1274"/>
        <item x="1931"/>
        <item x="1261"/>
        <item x="581"/>
        <item x="658"/>
        <item x="337"/>
        <item x="937"/>
        <item x="1902"/>
        <item x="1271"/>
        <item x="516"/>
        <item x="1604"/>
        <item x="1387"/>
        <item x="2046"/>
        <item x="773"/>
        <item x="454"/>
        <item x="1300"/>
        <item x="1140"/>
        <item x="1723"/>
        <item x="499"/>
        <item x="1590"/>
        <item x="1357"/>
        <item x="1354"/>
        <item x="1405"/>
        <item x="621"/>
        <item x="1667"/>
        <item x="1756"/>
        <item x="732"/>
        <item x="23"/>
        <item x="1173"/>
        <item x="1328"/>
        <item x="322"/>
        <item x="1497"/>
        <item x="1649"/>
        <item x="239"/>
        <item x="1412"/>
        <item x="487"/>
        <item x="312"/>
        <item x="88"/>
        <item x="1569"/>
        <item x="893"/>
        <item x="346"/>
        <item x="69"/>
        <item x="754"/>
        <item x="2010"/>
        <item x="363"/>
        <item x="383"/>
        <item x="935"/>
        <item x="1616"/>
        <item x="356"/>
        <item x="1490"/>
        <item x="1599"/>
        <item x="358"/>
        <item x="2074"/>
        <item x="1481"/>
        <item x="1178"/>
        <item x="942"/>
        <item x="745"/>
        <item x="800"/>
        <item x="2002"/>
        <item x="799"/>
        <item x="1579"/>
        <item x="1770"/>
        <item x="495"/>
        <item x="12"/>
        <item x="533"/>
        <item x="410"/>
        <item x="539"/>
        <item x="2003"/>
        <item x="374"/>
        <item x="837"/>
        <item x="1337"/>
        <item x="1544"/>
        <item x="2054"/>
        <item x="141"/>
        <item x="1133"/>
        <item x="976"/>
        <item x="1096"/>
        <item x="316"/>
        <item x="2020"/>
        <item x="25"/>
        <item x="182"/>
        <item x="950"/>
        <item x="1772"/>
        <item x="328"/>
        <item x="111"/>
        <item x="1721"/>
        <item x="180"/>
        <item x="702"/>
        <item x="455"/>
        <item x="979"/>
        <item x="1712"/>
        <item x="83"/>
        <item x="1568"/>
        <item x="436"/>
        <item x="1199"/>
        <item x="1234"/>
        <item x="1520"/>
        <item x="1432"/>
        <item x="1570"/>
        <item x="1874"/>
        <item x="2035"/>
        <item x="699"/>
        <item x="296"/>
        <item x="657"/>
        <item x="30"/>
        <item x="15"/>
        <item x="1167"/>
        <item x="2070"/>
        <item x="557"/>
        <item x="1286"/>
        <item x="1776"/>
        <item x="577"/>
        <item x="18"/>
        <item x="496"/>
        <item x="760"/>
        <item x="899"/>
        <item x="310"/>
        <item x="1452"/>
        <item x="1406"/>
        <item x="2073"/>
        <item x="714"/>
        <item x="938"/>
        <item x="1270"/>
        <item x="739"/>
        <item x="892"/>
        <item x="992"/>
        <item x="249"/>
        <item x="1352"/>
        <item x="1468"/>
        <item x="2064"/>
        <item x="1008"/>
        <item x="1379"/>
        <item x="330"/>
        <item x="669"/>
        <item x="1563"/>
        <item x="949"/>
        <item x="1148"/>
        <item x="1634"/>
        <item x="660"/>
        <item x="1949"/>
        <item x="22"/>
        <item x="476"/>
        <item x="1451"/>
        <item x="1172"/>
        <item x="1322"/>
        <item x="305"/>
        <item x="1295"/>
        <item x="736"/>
        <item x="500"/>
        <item x="333"/>
        <item x="1598"/>
        <item x="183"/>
        <item x="1591"/>
        <item x="1937"/>
        <item x="724"/>
        <item x="1279"/>
        <item x="1058"/>
        <item x="1228"/>
        <item x="354"/>
        <item x="1668"/>
        <item x="1401"/>
        <item x="395"/>
        <item x="355"/>
        <item x="998"/>
        <item x="1986"/>
        <item x="1734"/>
        <item x="1645"/>
        <item x="735"/>
        <item x="1934"/>
        <item x="371"/>
        <item x="1492"/>
        <item x="1318"/>
        <item x="889"/>
        <item x="404"/>
        <item x="945"/>
        <item x="748"/>
        <item x="1646"/>
        <item x="1897"/>
        <item x="620"/>
        <item x="14"/>
        <item x="334"/>
        <item x="933"/>
        <item x="1961"/>
        <item x="2006"/>
        <item x="1871"/>
        <item x="340"/>
        <item x="829"/>
        <item x="1963"/>
        <item x="11"/>
        <item x="1127"/>
        <item x="1128"/>
        <item x="1996"/>
        <item x="737"/>
        <item x="981"/>
        <item x="686"/>
        <item x="616"/>
        <item x="361"/>
        <item x="1335"/>
        <item t="default"/>
      </items>
    </pivotField>
    <pivotField axis="axisRow" showAll="0">
      <items count="62">
        <item x="3"/>
        <item x="47"/>
        <item x="16"/>
        <item x="0"/>
        <item x="40"/>
        <item x="57"/>
        <item x="52"/>
        <item x="32"/>
        <item x="14"/>
        <item x="27"/>
        <item x="6"/>
        <item x="42"/>
        <item x="29"/>
        <item x="25"/>
        <item x="24"/>
        <item x="12"/>
        <item x="45"/>
        <item x="4"/>
        <item x="59"/>
        <item x="28"/>
        <item x="39"/>
        <item x="43"/>
        <item x="7"/>
        <item x="22"/>
        <item x="20"/>
        <item x="51"/>
        <item x="26"/>
        <item x="36"/>
        <item x="15"/>
        <item x="55"/>
        <item x="1"/>
        <item x="31"/>
        <item x="33"/>
        <item x="10"/>
        <item x="9"/>
        <item x="35"/>
        <item x="13"/>
        <item x="17"/>
        <item x="23"/>
        <item x="48"/>
        <item x="18"/>
        <item x="46"/>
        <item x="41"/>
        <item x="21"/>
        <item x="5"/>
        <item x="34"/>
        <item x="44"/>
        <item x="50"/>
        <item x="53"/>
        <item x="38"/>
        <item x="2"/>
        <item x="49"/>
        <item x="30"/>
        <item x="54"/>
        <item x="58"/>
        <item x="11"/>
        <item x="56"/>
        <item x="19"/>
        <item x="37"/>
        <item m="1" x="60"/>
        <item x="8"/>
        <item t="default"/>
      </items>
    </pivotField>
    <pivotField showAll="0">
      <items count="23">
        <item x="17"/>
        <item x="13"/>
        <item x="19"/>
        <item x="7"/>
        <item x="1"/>
        <item x="0"/>
        <item x="14"/>
        <item x="8"/>
        <item x="5"/>
        <item x="9"/>
        <item x="6"/>
        <item x="11"/>
        <item x="3"/>
        <item x="15"/>
        <item x="2"/>
        <item m="1" x="21"/>
        <item x="16"/>
        <item x="10"/>
        <item x="4"/>
        <item x="12"/>
        <item x="18"/>
        <item x="20"/>
        <item t="default"/>
      </items>
    </pivotField>
    <pivotField showAll="0"/>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showAll="0"/>
    <pivotField showAll="0"/>
    <pivotField showAll="0"/>
    <pivotField dataField="1" showAll="0"/>
    <pivotField showAll="0"/>
    <pivotField showAll="0"/>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Fields count="1">
    <field x="4"/>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60"/>
    </i>
    <i t="grand">
      <x/>
    </i>
  </rowItems>
  <colItems count="1">
    <i/>
  </colItems>
  <dataFields count="1">
    <dataField name="Sum of total_after_discount" fld="12"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F89087-15A7-4E3E-846A-27A7F69F833E}" name="PivotTable2"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21">
    <pivotField showAll="0"/>
    <pivotField showAll="0">
      <items count="14">
        <item x="6"/>
        <item x="4"/>
        <item x="3"/>
        <item x="8"/>
        <item x="0"/>
        <item x="7"/>
        <item x="2"/>
        <item x="1"/>
        <item x="5"/>
        <item m="1" x="12"/>
        <item x="11"/>
        <item x="9"/>
        <item x="10"/>
        <item t="default"/>
      </items>
    </pivotField>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items count="2090">
        <item x="1057"/>
        <item x="143"/>
        <item x="609"/>
        <item x="1494"/>
        <item x="1955"/>
        <item x="960"/>
        <item x="1561"/>
        <item x="1715"/>
        <item x="2048"/>
        <item x="449"/>
        <item x="206"/>
        <item x="1296"/>
        <item x="1239"/>
        <item x="1539"/>
        <item x="813"/>
        <item x="220"/>
        <item x="513"/>
        <item x="1699"/>
        <item x="1581"/>
        <item x="822"/>
        <item x="1535"/>
        <item x="1331"/>
        <item x="268"/>
        <item x="959"/>
        <item x="1971"/>
        <item x="1881"/>
        <item x="1233"/>
        <item x="1978"/>
        <item x="747"/>
        <item x="432"/>
        <item x="390"/>
        <item x="1052"/>
        <item x="772"/>
        <item x="1394"/>
        <item x="1848"/>
        <item x="791"/>
        <item x="10"/>
        <item x="515"/>
        <item x="1687"/>
        <item x="1905"/>
        <item x="321"/>
        <item x="1670"/>
        <item x="103"/>
        <item x="136"/>
        <item x="1106"/>
        <item x="703"/>
        <item x="1285"/>
        <item x="758"/>
        <item x="534"/>
        <item x="663"/>
        <item x="679"/>
        <item x="1462"/>
        <item x="387"/>
        <item x="1882"/>
        <item x="1164"/>
        <item x="1847"/>
        <item x="1414"/>
        <item x="488"/>
        <item x="1820"/>
        <item x="396"/>
        <item x="2013"/>
        <item x="1532"/>
        <item x="202"/>
        <item x="2060"/>
        <item x="339"/>
        <item x="423"/>
        <item x="1915"/>
        <item x="1459"/>
        <item x="2050"/>
        <item x="481"/>
        <item x="1680"/>
        <item x="1500"/>
        <item x="1718"/>
        <item x="440"/>
        <item x="911"/>
        <item x="1390"/>
        <item x="1665"/>
        <item x="1952"/>
        <item x="7"/>
        <item x="1391"/>
        <item x="393"/>
        <item x="1246"/>
        <item x="213"/>
        <item x="967"/>
        <item x="1514"/>
        <item x="1595"/>
        <item x="85"/>
        <item x="90"/>
        <item x="673"/>
        <item x="119"/>
        <item x="127"/>
        <item x="93"/>
        <item x="546"/>
        <item x="2005"/>
        <item x="1410"/>
        <item x="974"/>
        <item x="1948"/>
        <item x="331"/>
        <item x="20"/>
        <item x="508"/>
        <item x="417"/>
        <item x="250"/>
        <item x="1188"/>
        <item x="1192"/>
        <item x="1191"/>
        <item x="1265"/>
        <item x="1977"/>
        <item x="1389"/>
        <item x="834"/>
        <item x="1860"/>
        <item x="470"/>
        <item x="2007"/>
        <item x="1536"/>
        <item x="9"/>
        <item x="759"/>
        <item x="881"/>
        <item x="2022"/>
        <item x="1442"/>
        <item x="1733"/>
        <item x="1693"/>
        <item x="1906"/>
        <item x="300"/>
        <item x="1304"/>
        <item x="1111"/>
        <item x="826"/>
        <item x="659"/>
        <item x="1960"/>
        <item x="1572"/>
        <item x="1765"/>
        <item x="983"/>
        <item x="102"/>
        <item x="5"/>
        <item x="1194"/>
        <item x="958"/>
        <item x="1959"/>
        <item x="444"/>
        <item x="1409"/>
        <item x="188"/>
        <item x="1981"/>
        <item x="951"/>
        <item x="1489"/>
        <item x="1725"/>
        <item x="1586"/>
        <item x="930"/>
        <item x="32"/>
        <item x="1232"/>
        <item x="1853"/>
        <item x="139"/>
        <item x="1741"/>
        <item x="158"/>
        <item x="1672"/>
        <item x="878"/>
        <item x="1450"/>
        <item x="1824"/>
        <item x="1954"/>
        <item x="1917"/>
        <item x="67"/>
        <item x="846"/>
        <item x="401"/>
        <item x="1473"/>
        <item x="1014"/>
        <item x="204"/>
        <item x="678"/>
        <item x="1177"/>
        <item x="1549"/>
        <item x="874"/>
        <item x="1132"/>
        <item x="1016"/>
        <item x="786"/>
        <item x="278"/>
        <item x="1626"/>
        <item x="1900"/>
        <item x="551"/>
        <item x="285"/>
        <item x="1413"/>
        <item x="375"/>
        <item x="284"/>
        <item x="447"/>
        <item x="575"/>
        <item x="722"/>
        <item x="1235"/>
        <item x="294"/>
        <item x="888"/>
        <item x="173"/>
        <item x="2025"/>
        <item x="474"/>
        <item x="1299"/>
        <item x="1660"/>
        <item x="556"/>
        <item x="1124"/>
        <item x="1849"/>
        <item x="1678"/>
        <item x="2027"/>
        <item x="1876"/>
        <item x="1717"/>
        <item x="1446"/>
        <item x="55"/>
        <item x="1710"/>
        <item x="671"/>
        <item x="1998"/>
        <item x="1152"/>
        <item x="961"/>
        <item x="1502"/>
        <item x="1618"/>
        <item x="1922"/>
        <item x="1802"/>
        <item x="512"/>
        <item x="848"/>
        <item x="1731"/>
        <item x="2018"/>
        <item x="606"/>
        <item x="1435"/>
        <item x="1754"/>
        <item x="614"/>
        <item x="414"/>
        <item x="1376"/>
        <item x="295"/>
        <item x="955"/>
        <item x="208"/>
        <item x="320"/>
        <item x="318"/>
        <item x="1417"/>
        <item x="690"/>
        <item x="1704"/>
        <item x="49"/>
        <item x="1740"/>
        <item x="779"/>
        <item x="1671"/>
        <item x="1844"/>
        <item x="1084"/>
        <item x="1674"/>
        <item x="211"/>
        <item x="1503"/>
        <item x="990"/>
        <item x="608"/>
        <item x="1371"/>
        <item x="1817"/>
        <item x="1010"/>
        <item x="807"/>
        <item x="1921"/>
        <item x="2053"/>
        <item x="485"/>
        <item x="1788"/>
        <item x="1578"/>
        <item x="706"/>
        <item x="625"/>
        <item x="406"/>
        <item x="368"/>
        <item x="1930"/>
        <item x="1117"/>
        <item x="594"/>
        <item x="1691"/>
        <item x="1071"/>
        <item x="1659"/>
        <item x="37"/>
        <item x="685"/>
        <item x="418"/>
        <item x="1193"/>
        <item x="431"/>
        <item x="298"/>
        <item x="894"/>
        <item x="289"/>
        <item x="753"/>
        <item x="830"/>
        <item x="1713"/>
        <item x="244"/>
        <item x="900"/>
        <item x="1243"/>
        <item x="1899"/>
        <item x="596"/>
        <item x="1478"/>
        <item x="112"/>
        <item x="114"/>
        <item x="1477"/>
        <item x="987"/>
        <item x="583"/>
        <item x="84"/>
        <item x="752"/>
        <item x="1813"/>
        <item x="266"/>
        <item x="1095"/>
        <item x="1690"/>
        <item x="627"/>
        <item x="1908"/>
        <item x="210"/>
        <item x="1077"/>
        <item x="157"/>
        <item x="1327"/>
        <item x="149"/>
        <item x="1112"/>
        <item x="832"/>
        <item x="2036"/>
        <item x="1903"/>
        <item x="66"/>
        <item x="541"/>
        <item x="2076"/>
        <item x="661"/>
        <item x="1943"/>
        <item x="2063"/>
        <item x="802"/>
        <item x="1666"/>
        <item x="851"/>
        <item x="777"/>
        <item x="1467"/>
        <item x="98"/>
        <item x="235"/>
        <item x="74"/>
        <item x="884"/>
        <item x="1425"/>
        <item x="1292"/>
        <item x="1661"/>
        <item x="1001"/>
        <item x="1259"/>
        <item x="922"/>
        <item x="1627"/>
        <item x="428"/>
        <item x="1247"/>
        <item x="734"/>
        <item x="1605"/>
        <item x="1609"/>
        <item x="1745"/>
        <item x="1573"/>
        <item x="1226"/>
        <item x="615"/>
        <item x="366"/>
        <item x="1372"/>
        <item x="1384"/>
        <item x="343"/>
        <item x="1350"/>
        <item x="1991"/>
        <item x="1169"/>
        <item x="1771"/>
        <item x="1493"/>
        <item x="1108"/>
        <item x="1171"/>
        <item x="592"/>
        <item x="1592"/>
        <item x="1154"/>
        <item x="277"/>
        <item x="450"/>
        <item x="841"/>
        <item x="964"/>
        <item x="824"/>
        <item x="1040"/>
        <item x="1673"/>
        <item x="1784"/>
        <item x="39"/>
        <item x="1053"/>
        <item x="555"/>
        <item x="873"/>
        <item x="327"/>
        <item x="653"/>
        <item x="1792"/>
        <item x="1608"/>
        <item x="580"/>
        <item x="727"/>
        <item x="1373"/>
        <item x="1330"/>
        <item x="1533"/>
        <item x="1495"/>
        <item x="895"/>
        <item x="359"/>
        <item x="407"/>
        <item x="1086"/>
        <item x="1814"/>
        <item x="783"/>
        <item x="163"/>
        <item x="537"/>
        <item x="704"/>
        <item x="840"/>
        <item x="279"/>
        <item x="1969"/>
        <item x="259"/>
        <item x="154"/>
        <item x="2069"/>
        <item x="1275"/>
        <item x="1018"/>
        <item x="240"/>
        <item x="770"/>
        <item x="795"/>
        <item x="1163"/>
        <item x="122"/>
        <item x="1965"/>
        <item x="311"/>
        <item x="1913"/>
        <item x="1126"/>
        <item x="755"/>
        <item x="1826"/>
        <item x="852"/>
        <item x="272"/>
        <item x="1157"/>
        <item x="1230"/>
        <item x="438"/>
        <item x="784"/>
        <item x="821"/>
        <item x="1859"/>
        <item x="730"/>
        <item x="1638"/>
        <item x="1612"/>
        <item x="33"/>
        <item x="1821"/>
        <item x="200"/>
        <item x="2032"/>
        <item x="1553"/>
        <item x="1089"/>
        <item x="1997"/>
        <item x="1846"/>
        <item x="1062"/>
        <item x="1545"/>
        <item x="814"/>
        <item x="1684"/>
        <item x="1984"/>
        <item x="619"/>
        <item x="1422"/>
        <item x="106"/>
        <item x="458"/>
        <item x="1632"/>
        <item x="1392"/>
        <item x="2040"/>
        <item x="1351"/>
        <item x="776"/>
        <item x="718"/>
        <item x="243"/>
        <item x="1464"/>
        <item x="1601"/>
        <item x="1863"/>
        <item x="1165"/>
        <item x="1366"/>
        <item x="1845"/>
        <item x="1067"/>
        <item x="2077"/>
        <item x="215"/>
        <item x="236"/>
        <item x="1005"/>
        <item x="579"/>
        <item x="1726"/>
        <item x="130"/>
        <item x="1050"/>
        <item x="1329"/>
        <item x="1850"/>
        <item x="853"/>
        <item x="996"/>
        <item x="989"/>
        <item x="3"/>
        <item x="2008"/>
        <item x="798"/>
        <item x="453"/>
        <item x="1588"/>
        <item x="1474"/>
        <item x="347"/>
        <item x="378"/>
        <item x="559"/>
        <item x="700"/>
        <item x="1183"/>
        <item x="984"/>
        <item x="288"/>
        <item x="1926"/>
        <item x="595"/>
        <item x="1416"/>
        <item x="1785"/>
        <item x="1531"/>
        <item x="402"/>
        <item x="562"/>
        <item x="1732"/>
        <item x="419"/>
        <item x="1794"/>
        <item x="1594"/>
        <item x="1440"/>
        <item x="350"/>
        <item x="80"/>
        <item x="282"/>
        <item x="1364"/>
        <item x="530"/>
        <item x="655"/>
        <item x="391"/>
        <item x="931"/>
        <item x="726"/>
        <item x="1639"/>
        <item x="509"/>
        <item x="1576"/>
        <item x="116"/>
        <item x="883"/>
        <item x="744"/>
        <item x="1742"/>
        <item x="1182"/>
        <item x="929"/>
        <item x="134"/>
        <item x="1842"/>
        <item x="1749"/>
        <item x="1453"/>
        <item x="1100"/>
        <item x="2085"/>
        <item x="153"/>
        <item x="782"/>
        <item x="1835"/>
        <item x="323"/>
        <item x="1209"/>
        <item x="927"/>
        <item x="207"/>
        <item x="1947"/>
        <item x="2068"/>
        <item x="913"/>
        <item x="524"/>
        <item x="1534"/>
        <item x="1142"/>
        <item x="1249"/>
        <item x="1280"/>
        <item x="605"/>
        <item x="818"/>
        <item x="34"/>
        <item x="1735"/>
        <item x="362"/>
        <item x="1170"/>
        <item x="794"/>
        <item x="156"/>
        <item x="1288"/>
        <item x="1940"/>
        <item x="618"/>
        <item x="1102"/>
        <item x="1399"/>
        <item x="1130"/>
        <item x="1466"/>
        <item x="532"/>
        <item x="467"/>
        <item x="1456"/>
        <item x="962"/>
        <item x="2028"/>
        <item x="1213"/>
        <item x="1009"/>
        <item x="936"/>
        <item x="957"/>
        <item x="1688"/>
        <item x="1190"/>
        <item x="677"/>
        <item x="123"/>
        <item x="1002"/>
        <item x="1168"/>
        <item x="1778"/>
        <item x="167"/>
        <item x="746"/>
        <item x="698"/>
        <item x="1529"/>
        <item x="1097"/>
        <item x="717"/>
        <item x="198"/>
        <item x="1136"/>
        <item x="1238"/>
        <item x="2041"/>
        <item x="543"/>
        <item x="1088"/>
        <item x="713"/>
        <item x="1085"/>
        <item x="1161"/>
        <item x="1039"/>
        <item x="241"/>
        <item x="1138"/>
        <item x="1800"/>
        <item x="1823"/>
        <item x="349"/>
        <item x="1564"/>
        <item x="839"/>
        <item x="1454"/>
        <item x="601"/>
        <item x="977"/>
        <item x="367"/>
        <item x="670"/>
        <item x="1606"/>
        <item x="751"/>
        <item x="1099"/>
        <item x="1987"/>
        <item x="309"/>
        <item x="997"/>
        <item x="520"/>
        <item x="1107"/>
        <item x="145"/>
        <item x="1801"/>
        <item x="510"/>
        <item x="459"/>
        <item x="521"/>
        <item x="442"/>
        <item x="1006"/>
        <item x="561"/>
        <item x="27"/>
        <item x="1151"/>
        <item x="107"/>
        <item x="1956"/>
        <item x="38"/>
        <item x="1041"/>
        <item x="1896"/>
        <item x="1877"/>
        <item x="891"/>
        <item x="245"/>
        <item x="479"/>
        <item x="774"/>
        <item x="1316"/>
        <item x="665"/>
        <item x="70"/>
        <item x="505"/>
        <item x="1556"/>
        <item x="1883"/>
        <item x="946"/>
        <item x="261"/>
        <item x="1208"/>
        <item x="1059"/>
        <item x="2023"/>
        <item x="1683"/>
        <item x="1460"/>
        <item x="176"/>
        <item x="768"/>
        <item x="1251"/>
        <item x="554"/>
        <item x="1856"/>
        <item x="352"/>
        <item x="855"/>
        <item x="1021"/>
        <item x="711"/>
        <item x="1297"/>
        <item x="1229"/>
        <item x="1257"/>
        <item x="858"/>
        <item x="142"/>
        <item x="219"/>
        <item x="982"/>
        <item x="1421"/>
        <item x="952"/>
        <item x="790"/>
        <item x="209"/>
        <item x="823"/>
        <item x="1861"/>
        <item x="560"/>
        <item x="475"/>
        <item x="1542"/>
        <item x="1886"/>
        <item x="1613"/>
        <item x="1641"/>
        <item x="171"/>
        <item x="491"/>
        <item x="370"/>
        <item x="1727"/>
        <item x="413"/>
        <item x="1248"/>
        <item x="1559"/>
        <item x="741"/>
        <item x="472"/>
        <item x="1320"/>
        <item x="13"/>
        <item x="478"/>
        <item x="526"/>
        <item x="1884"/>
        <item x="1424"/>
        <item x="1420"/>
        <item x="1078"/>
        <item x="1621"/>
        <item x="1223"/>
        <item x="1927"/>
        <item x="1301"/>
        <item x="733"/>
        <item x="1455"/>
        <item x="1816"/>
        <item x="1767"/>
        <item x="674"/>
        <item x="709"/>
        <item x="819"/>
        <item x="1306"/>
        <item x="484"/>
        <item x="1697"/>
        <item x="1020"/>
        <item x="1433"/>
        <item x="2057"/>
        <item x="817"/>
        <item x="1308"/>
        <item x="2034"/>
        <item x="178"/>
        <item x="1841"/>
        <item x="372"/>
        <item x="462"/>
        <item x="45"/>
        <item x="1004"/>
        <item x="649"/>
        <item x="2086"/>
        <item x="388"/>
        <item x="329"/>
        <item x="1992"/>
        <item x="424"/>
        <item x="1470"/>
        <item x="99"/>
        <item x="1290"/>
        <item x="906"/>
        <item x="1214"/>
        <item x="1325"/>
        <item x="96"/>
        <item x="1571"/>
        <item x="1179"/>
        <item x="623"/>
        <item x="1484"/>
        <item x="1028"/>
        <item x="1129"/>
        <item x="1496"/>
        <item x="972"/>
        <item x="1061"/>
        <item x="43"/>
        <item x="2058"/>
        <item x="1069"/>
        <item x="190"/>
        <item x="857"/>
        <item x="975"/>
        <item x="775"/>
        <item x="523"/>
        <item x="31"/>
        <item x="1941"/>
        <item x="805"/>
        <item x="146"/>
        <item x="896"/>
        <item x="1575"/>
        <item x="1156"/>
        <item x="1015"/>
        <item x="105"/>
        <item x="925"/>
        <item x="1818"/>
        <item x="1219"/>
        <item x="1347"/>
        <item x="1160"/>
        <item x="1838"/>
        <item x="1565"/>
        <item x="1443"/>
        <item x="498"/>
        <item x="365"/>
        <item x="242"/>
        <item x="1887"/>
        <item x="177"/>
        <item x="1946"/>
        <item x="843"/>
        <item x="956"/>
        <item x="1508"/>
        <item x="862"/>
        <item x="1675"/>
        <item x="1677"/>
        <item x="1119"/>
        <item x="212"/>
        <item x="1611"/>
        <item x="51"/>
        <item x="1272"/>
        <item x="1624"/>
        <item x="1858"/>
        <item x="1047"/>
        <item x="269"/>
        <item x="603"/>
        <item x="2029"/>
        <item x="1831"/>
        <item x="89"/>
        <item x="1105"/>
        <item x="42"/>
        <item x="885"/>
        <item x="1218"/>
        <item x="1750"/>
        <item x="1722"/>
        <item x="1313"/>
        <item x="433"/>
        <item x="1779"/>
        <item x="1294"/>
        <item x="1073"/>
        <item x="218"/>
        <item x="480"/>
        <item x="1795"/>
        <item x="1043"/>
        <item x="380"/>
        <item x="860"/>
        <item x="591"/>
        <item x="828"/>
        <item x="1338"/>
        <item x="2015"/>
        <item x="1548"/>
        <item x="527"/>
        <item x="1519"/>
        <item x="1258"/>
        <item x="1345"/>
        <item x="1402"/>
        <item x="1319"/>
        <item x="1068"/>
        <item x="1303"/>
        <item x="567"/>
        <item x="940"/>
        <item x="1643"/>
        <item x="1600"/>
        <item x="564"/>
        <item x="376"/>
        <item x="86"/>
        <item x="26"/>
        <item x="909"/>
        <item x="1104"/>
        <item x="315"/>
        <item x="1522"/>
        <item x="2001"/>
        <item x="265"/>
        <item x="538"/>
        <item x="725"/>
        <item x="1513"/>
        <item x="1210"/>
        <item x="1362"/>
        <item x="233"/>
        <item x="248"/>
        <item x="1836"/>
        <item x="434"/>
        <item x="589"/>
        <item x="1819"/>
        <item x="696"/>
        <item x="452"/>
        <item x="181"/>
        <item x="552"/>
        <item x="1990"/>
        <item x="1907"/>
        <item x="94"/>
        <item x="184"/>
        <item x="831"/>
        <item x="1923"/>
        <item x="2056"/>
        <item x="1839"/>
        <item x="573"/>
        <item x="1429"/>
        <item x="76"/>
        <item x="194"/>
        <item x="969"/>
        <item x="1760"/>
        <item x="489"/>
        <item x="1344"/>
        <item x="1448"/>
        <item x="1180"/>
        <item x="1276"/>
        <item x="118"/>
        <item x="1815"/>
        <item x="1698"/>
        <item x="1254"/>
        <item x="1526"/>
        <item x="445"/>
        <item x="689"/>
        <item x="2012"/>
        <item x="246"/>
        <item x="1363"/>
        <item x="342"/>
        <item x="1724"/>
        <item x="137"/>
        <item x="170"/>
        <item x="326"/>
        <item x="1521"/>
        <item x="865"/>
        <item x="1810"/>
        <item x="135"/>
        <item x="53"/>
        <item x="811"/>
        <item x="1269"/>
        <item x="1843"/>
        <item x="1356"/>
        <item x="902"/>
        <item x="1081"/>
        <item x="953"/>
        <item x="1916"/>
        <item x="174"/>
        <item x="708"/>
        <item x="788"/>
        <item x="63"/>
        <item x="1441"/>
        <item x="528"/>
        <item x="256"/>
        <item x="313"/>
        <item x="394"/>
        <item x="1113"/>
        <item x="965"/>
        <item x="126"/>
        <item x="77"/>
        <item x="2045"/>
        <item x="1342"/>
        <item x="835"/>
        <item x="1314"/>
        <item x="1166"/>
        <item x="1610"/>
        <item x="1463"/>
        <item x="1790"/>
        <item x="1090"/>
        <item x="808"/>
        <item x="1458"/>
        <item x="399"/>
        <item x="1629"/>
        <item x="1885"/>
        <item x="1880"/>
        <item x="115"/>
        <item x="1225"/>
        <item x="1044"/>
        <item x="308"/>
        <item x="2051"/>
        <item x="21"/>
        <item x="948"/>
        <item x="1076"/>
        <item x="411"/>
        <item x="919"/>
        <item x="1131"/>
        <item x="1957"/>
        <item x="1636"/>
        <item x="550"/>
        <item x="1266"/>
        <item x="694"/>
        <item x="630"/>
        <item x="1945"/>
        <item x="1445"/>
        <item x="1869"/>
        <item x="1583"/>
        <item x="1074"/>
        <item x="879"/>
        <item x="1404"/>
        <item x="1752"/>
        <item x="1415"/>
        <item x="1060"/>
        <item x="1176"/>
        <item x="1241"/>
        <item x="1305"/>
        <item x="1486"/>
        <item x="1700"/>
        <item x="650"/>
        <item x="1951"/>
        <item x="522"/>
        <item x="803"/>
        <item x="1365"/>
        <item x="995"/>
        <item x="1101"/>
        <item x="1822"/>
        <item x="869"/>
        <item x="519"/>
        <item x="1537"/>
        <item x="570"/>
        <item x="1244"/>
        <item x="1358"/>
        <item x="756"/>
        <item x="797"/>
        <item x="2014"/>
        <item x="1227"/>
        <item x="905"/>
        <item x="1153"/>
        <item x="175"/>
        <item x="1024"/>
        <item x="303"/>
        <item x="412"/>
        <item x="908"/>
        <item x="1158"/>
        <item x="144"/>
        <item x="1679"/>
        <item x="1728"/>
        <item x="1216"/>
        <item x="2082"/>
        <item x="2031"/>
        <item x="1635"/>
        <item x="138"/>
        <item x="108"/>
        <item x="918"/>
        <item x="549"/>
        <item x="124"/>
        <item x="1091"/>
        <item x="297"/>
        <item x="1472"/>
        <item x="1118"/>
        <item x="1035"/>
        <item x="928"/>
        <item x="1748"/>
        <item x="764"/>
        <item x="1964"/>
        <item x="152"/>
        <item x="1499"/>
        <item x="341"/>
        <item x="1034"/>
        <item x="1109"/>
        <item x="369"/>
        <item x="427"/>
        <item x="1953"/>
        <item x="610"/>
        <item x="1080"/>
        <item x="1909"/>
        <item x="2000"/>
        <item x="1950"/>
        <item x="273"/>
        <item x="687"/>
        <item x="386"/>
        <item x="1812"/>
        <item x="1758"/>
        <item x="430"/>
        <item x="954"/>
        <item x="504"/>
        <item x="695"/>
        <item x="1602"/>
        <item x="1355"/>
        <item x="970"/>
        <item x="1567"/>
        <item x="1757"/>
        <item x="286"/>
        <item x="1633"/>
        <item x="1066"/>
        <item x="1596"/>
        <item x="1719"/>
        <item x="2059"/>
        <item x="2016"/>
        <item x="147"/>
        <item x="912"/>
        <item x="926"/>
        <item x="227"/>
        <item x="939"/>
        <item x="1317"/>
        <item x="1593"/>
        <item x="585"/>
        <item x="19"/>
        <item x="2072"/>
        <item x="54"/>
        <item x="483"/>
        <item x="464"/>
        <item m="1" x="2088"/>
        <item x="1281"/>
        <item x="1630"/>
        <item x="1348"/>
        <item x="1985"/>
        <item x="590"/>
        <item x="291"/>
        <item x="1149"/>
        <item x="1865"/>
        <item x="980"/>
        <item x="1622"/>
        <item x="1485"/>
        <item x="1030"/>
        <item x="536"/>
        <item x="264"/>
        <item x="2039"/>
        <item x="622"/>
        <item x="1796"/>
        <item x="461"/>
        <item x="907"/>
        <item x="1483"/>
        <item x="1515"/>
        <item x="379"/>
        <item x="1056"/>
        <item x="201"/>
        <item x="1640"/>
        <item x="872"/>
        <item x="276"/>
        <item x="1087"/>
        <item x="749"/>
        <item x="1904"/>
        <item x="548"/>
        <item x="299"/>
        <item x="1888"/>
        <item x="1396"/>
        <item x="1253"/>
        <item x="1970"/>
        <item x="465"/>
        <item x="1597"/>
        <item x="223"/>
        <item x="446"/>
        <item x="1231"/>
        <item x="545"/>
        <item x="392"/>
        <item x="1369"/>
        <item x="1283"/>
        <item x="1763"/>
        <item x="1936"/>
        <item x="2055"/>
        <item x="1866"/>
        <item x="197"/>
        <item x="633"/>
        <item x="166"/>
        <item x="1933"/>
        <item x="1007"/>
        <item x="280"/>
        <item x="866"/>
        <item x="710"/>
        <item x="56"/>
        <item x="325"/>
        <item x="738"/>
        <item x="721"/>
        <item x="409"/>
        <item x="1736"/>
        <item x="252"/>
        <item x="2009"/>
        <item x="408"/>
        <item x="1805"/>
        <item x="1689"/>
        <item x="1263"/>
        <item x="629"/>
        <item x="910"/>
        <item x="1370"/>
        <item x="917"/>
        <item x="121"/>
        <item x="473"/>
        <item x="187"/>
        <item x="897"/>
        <item x="307"/>
        <item x="129"/>
        <item x="1032"/>
        <item x="1554"/>
        <item x="1277"/>
        <item x="1851"/>
        <item x="1525"/>
        <item x="701"/>
        <item x="1988"/>
        <item x="1782"/>
        <item x="1217"/>
        <item x="503"/>
        <item x="1764"/>
        <item x="553"/>
        <item x="1552"/>
        <item x="705"/>
        <item x="1143"/>
        <item x="1083"/>
        <item x="728"/>
        <item x="1920"/>
        <item x="867"/>
        <item x="1237"/>
        <item x="1852"/>
        <item x="1326"/>
        <item x="486"/>
        <item x="1003"/>
        <item x="271"/>
        <item x="351"/>
        <item x="2052"/>
        <item x="1310"/>
        <item x="237"/>
        <item x="506"/>
        <item x="1374"/>
        <item x="497"/>
        <item x="651"/>
        <item x="1895"/>
        <item x="2065"/>
        <item x="1293"/>
        <item x="688"/>
        <item x="1747"/>
        <item x="1980"/>
        <item x="540"/>
        <item x="230"/>
        <item x="65"/>
        <item x="1150"/>
        <item x="1339"/>
        <item x="1872"/>
        <item x="1507"/>
        <item x="1889"/>
        <item x="719"/>
        <item x="565"/>
        <item x="646"/>
        <item x="1587"/>
        <item x="64"/>
        <item x="1025"/>
        <item x="1562"/>
        <item x="1284"/>
        <item x="1045"/>
        <item x="1196"/>
        <item x="1511"/>
        <item x="150"/>
        <item x="944"/>
        <item x="676"/>
        <item x="712"/>
        <item x="1809"/>
        <item x="1245"/>
        <item x="1692"/>
        <item x="986"/>
        <item x="2038"/>
        <item x="364"/>
        <item x="1"/>
        <item x="463"/>
        <item x="667"/>
        <item x="1174"/>
        <item x="2004"/>
        <item x="1686"/>
        <item x="492"/>
        <item x="1203"/>
        <item x="1864"/>
        <item x="1403"/>
        <item x="57"/>
        <item x="1273"/>
        <item x="1267"/>
        <item x="572"/>
        <item x="2075"/>
        <item x="1029"/>
        <item x="729"/>
        <item x="1774"/>
        <item x="62"/>
        <item x="617"/>
        <item x="641"/>
        <item x="441"/>
        <item x="2080"/>
        <item x="1022"/>
        <item x="1385"/>
        <item x="1840"/>
        <item x="1475"/>
        <item x="715"/>
        <item x="1714"/>
        <item x="1195"/>
        <item x="1797"/>
        <item x="787"/>
        <item x="501"/>
        <item x="335"/>
        <item x="1491"/>
        <item x="1653"/>
        <item x="1408"/>
        <item x="382"/>
        <item x="421"/>
        <item x="360"/>
        <item x="287"/>
        <item x="1775"/>
        <item x="1694"/>
        <item x="1343"/>
        <item x="1867"/>
        <item x="1793"/>
        <item x="518"/>
        <item x="847"/>
        <item x="761"/>
        <item x="44"/>
        <item x="1676"/>
        <item x="716"/>
        <item x="1144"/>
        <item x="1878"/>
        <item x="1791"/>
        <item x="740"/>
        <item x="1206"/>
        <item x="1925"/>
        <item x="1708"/>
        <item x="2"/>
        <item x="133"/>
        <item x="443"/>
        <item x="1380"/>
        <item x="1017"/>
        <item x="1855"/>
        <item x="1200"/>
        <item x="765"/>
        <item x="324"/>
        <item x="535"/>
        <item x="400"/>
        <item x="1407"/>
        <item x="302"/>
        <item x="780"/>
        <item x="1898"/>
        <item x="723"/>
        <item x="222"/>
        <item x="1038"/>
        <item x="251"/>
        <item x="214"/>
        <item x="1436"/>
        <item x="1614"/>
        <item x="672"/>
        <item x="920"/>
        <item x="2049"/>
        <item x="1072"/>
        <item x="870"/>
        <item x="1221"/>
        <item x="1642"/>
        <item x="1631"/>
        <item x="304"/>
        <item x="125"/>
        <item x="1681"/>
        <item x="1359"/>
        <item x="638"/>
        <item x="1204"/>
        <item x="544"/>
        <item x="1175"/>
        <item x="1094"/>
        <item x="195"/>
        <item x="1026"/>
        <item x="232"/>
        <item x="290"/>
        <item x="439"/>
        <item x="1982"/>
        <item x="224"/>
        <item x="1783"/>
        <item x="493"/>
        <item x="1999"/>
        <item x="226"/>
        <item x="587"/>
        <item x="148"/>
        <item x="81"/>
        <item x="882"/>
        <item x="405"/>
        <item x="1589"/>
        <item x="1825"/>
        <item x="1307"/>
        <item x="525"/>
        <item x="1197"/>
        <item x="193"/>
        <item x="1557"/>
        <item x="604"/>
        <item x="4"/>
        <item x="28"/>
        <item x="1928"/>
        <item x="771"/>
        <item x="1036"/>
        <item x="1146"/>
        <item x="258"/>
        <item x="1755"/>
        <item x="1857"/>
        <item x="1224"/>
        <item x="1540"/>
        <item x="1509"/>
        <item x="796"/>
        <item x="568"/>
        <item x="915"/>
        <item x="1186"/>
        <item x="626"/>
        <item x="40"/>
        <item x="1983"/>
        <item x="185"/>
        <item x="877"/>
        <item x="763"/>
        <item x="469"/>
        <item x="576"/>
        <item x="2061"/>
        <item x="128"/>
        <item x="1125"/>
        <item x="68"/>
        <item x="1807"/>
        <item x="1242"/>
        <item x="1321"/>
        <item x="762"/>
        <item x="348"/>
        <item x="816"/>
        <item x="2024"/>
        <item x="1411"/>
        <item x="1974"/>
        <item x="385"/>
        <item x="1465"/>
        <item x="566"/>
        <item x="1701"/>
        <item x="1976"/>
        <item x="642"/>
        <item x="234"/>
        <item x="1236"/>
        <item x="1397"/>
        <item x="1212"/>
        <item x="1547"/>
        <item x="1393"/>
        <item x="801"/>
        <item x="1518"/>
        <item x="377"/>
        <item x="1120"/>
        <item x="645"/>
        <item x="1669"/>
        <item x="281"/>
        <item x="1184"/>
        <item x="1738"/>
        <item x="607"/>
        <item x="1806"/>
        <item x="1967"/>
        <item x="253"/>
        <item x="1762"/>
        <item x="189"/>
        <item x="314"/>
        <item x="8"/>
        <item x="662"/>
        <item x="1268"/>
        <item x="490"/>
        <item x="806"/>
        <item x="1530"/>
        <item x="827"/>
        <item x="1291"/>
        <item x="1135"/>
        <item x="1480"/>
        <item x="283"/>
        <item x="1582"/>
        <item x="155"/>
        <item x="611"/>
        <item x="999"/>
        <item x="1447"/>
        <item x="1829"/>
        <item x="1037"/>
        <item x="1323"/>
        <item x="109"/>
        <item x="357"/>
        <item x="203"/>
        <item x="531"/>
        <item x="1623"/>
        <item x="1400"/>
        <item x="1828"/>
        <item x="825"/>
        <item x="1023"/>
        <item x="1664"/>
        <item x="978"/>
        <item x="1706"/>
        <item x="1541"/>
        <item x="1716"/>
        <item x="1388"/>
        <item x="471"/>
        <item x="255"/>
        <item x="1891"/>
        <item x="1340"/>
        <item x="842"/>
        <item x="1875"/>
        <item x="2083"/>
        <item x="1361"/>
        <item x="731"/>
        <item x="1457"/>
        <item x="1560"/>
        <item x="664"/>
        <item x="1873"/>
        <item x="602"/>
        <item x="260"/>
        <item x="1585"/>
        <item x="317"/>
        <item x="1367"/>
        <item x="1786"/>
        <item x="1787"/>
        <item x="1278"/>
        <item x="1324"/>
        <item x="494"/>
        <item x="1162"/>
        <item x="1780"/>
        <item x="72"/>
        <item x="1651"/>
        <item x="389"/>
        <item x="707"/>
        <item x="1777"/>
        <item x="1730"/>
        <item x="1739"/>
        <item x="542"/>
        <item x="1655"/>
        <item x="1620"/>
        <item x="2043"/>
        <item x="6"/>
        <item x="1488"/>
        <item x="593"/>
        <item x="804"/>
        <item x="1682"/>
        <item x="477"/>
        <item x="1939"/>
        <item x="435"/>
        <item x="416"/>
        <item x="1185"/>
        <item x="1830"/>
        <item x="17"/>
        <item x="161"/>
        <item x="850"/>
        <item x="766"/>
        <item x="681"/>
        <item x="1302"/>
        <item x="1139"/>
        <item x="140"/>
        <item x="1746"/>
        <item x="994"/>
        <item x="1577"/>
        <item x="398"/>
        <item x="1607"/>
        <item x="1046"/>
        <item x="2030"/>
        <item x="1685"/>
        <item x="845"/>
        <item x="517"/>
        <item x="1696"/>
        <item x="631"/>
        <item x="988"/>
        <item x="1479"/>
        <item x="131"/>
        <item x="1360"/>
        <item x="1654"/>
        <item x="1505"/>
        <item x="571"/>
        <item x="75"/>
        <item x="270"/>
        <item x="1098"/>
        <item x="1215"/>
        <item x="1471"/>
        <item x="887"/>
        <item x="415"/>
        <item x="254"/>
        <item x="815"/>
        <item x="863"/>
        <item x="1501"/>
        <item x="1656"/>
        <item x="1944"/>
        <item x="52"/>
        <item x="1116"/>
        <item x="1919"/>
        <item x="2026"/>
        <item x="742"/>
        <item x="859"/>
        <item x="1924"/>
        <item x="692"/>
        <item x="810"/>
        <item x="101"/>
        <item x="1287"/>
        <item x="91"/>
        <item x="228"/>
        <item x="1912"/>
        <item x="1115"/>
        <item x="886"/>
        <item x="165"/>
        <item x="1082"/>
        <item x="1958"/>
        <item x="1753"/>
        <item x="1658"/>
        <item x="429"/>
        <item x="221"/>
        <item x="353"/>
        <item x="448"/>
        <item x="637"/>
        <item x="1368"/>
        <item x="60"/>
        <item x="1799"/>
        <item x="1546"/>
        <item x="1114"/>
        <item x="1377"/>
        <item x="229"/>
        <item x="1695"/>
        <item x="205"/>
        <item x="2019"/>
        <item x="876"/>
        <item x="588"/>
        <item x="257"/>
        <item x="58"/>
        <item x="1282"/>
        <item x="117"/>
        <item x="1121"/>
        <item x="1993"/>
        <item x="191"/>
        <item x="864"/>
        <item x="71"/>
        <item x="92"/>
        <item x="1523"/>
        <item x="1012"/>
        <item x="785"/>
        <item x="1262"/>
        <item x="514"/>
        <item x="1862"/>
        <item x="425"/>
        <item x="332"/>
        <item x="963"/>
        <item x="720"/>
        <item x="529"/>
        <item x="1834"/>
        <item x="1910"/>
        <item x="1854"/>
        <item x="437"/>
        <item x="338"/>
        <item x="344"/>
        <item x="1879"/>
        <item x="1517"/>
        <item x="381"/>
        <item x="1487"/>
        <item x="558"/>
        <item x="1438"/>
        <item x="2042"/>
        <item x="1346"/>
        <item x="301"/>
        <item x="120"/>
        <item x="275"/>
        <item x="47"/>
        <item x="1528"/>
        <item x="1942"/>
        <item x="1333"/>
        <item x="1914"/>
        <item x="778"/>
        <item x="1220"/>
        <item x="1189"/>
        <item x="1147"/>
        <item x="159"/>
        <item x="993"/>
        <item x="1512"/>
        <item x="2087"/>
        <item x="2071"/>
        <item x="1703"/>
        <item x="384"/>
        <item x="2047"/>
        <item x="1498"/>
        <item x="1574"/>
        <item x="1381"/>
        <item x="1252"/>
        <item x="306"/>
        <item x="1049"/>
        <item x="1827"/>
        <item x="921"/>
        <item x="628"/>
        <item x="578"/>
        <item x="1766"/>
        <item x="100"/>
        <item x="1972"/>
        <item x="968"/>
        <item x="1543"/>
        <item x="1075"/>
        <item x="179"/>
        <item x="1312"/>
        <item x="1663"/>
        <item x="682"/>
        <item x="160"/>
        <item x="934"/>
        <item x="656"/>
        <item x="225"/>
        <item x="1870"/>
        <item x="192"/>
        <item x="110"/>
        <item x="1538"/>
        <item x="903"/>
        <item x="547"/>
        <item x="1662"/>
        <item x="1000"/>
        <item x="600"/>
        <item x="1761"/>
        <item x="1773"/>
        <item x="586"/>
        <item x="113"/>
        <item x="1894"/>
        <item x="1211"/>
        <item x="1892"/>
        <item x="750"/>
        <item x="2066"/>
        <item x="1968"/>
        <item x="422"/>
        <item x="1444"/>
        <item x="263"/>
        <item x="451"/>
        <item x="1580"/>
        <item x="1264"/>
        <item x="966"/>
        <item x="1603"/>
        <item x="644"/>
        <item x="172"/>
        <item x="769"/>
        <item x="1315"/>
        <item x="971"/>
        <item x="683"/>
        <item x="1134"/>
        <item x="420"/>
        <item x="1911"/>
        <item x="2033"/>
        <item x="1311"/>
        <item x="1979"/>
        <item x="693"/>
        <item x="24"/>
        <item x="61"/>
        <item x="1110"/>
        <item x="1336"/>
        <item x="684"/>
        <item x="457"/>
        <item x="1619"/>
        <item x="162"/>
        <item x="1011"/>
        <item x="59"/>
        <item x="991"/>
        <item x="624"/>
        <item x="1657"/>
        <item x="833"/>
        <item x="1637"/>
        <item x="466"/>
        <item x="217"/>
        <item x="1155"/>
        <item x="48"/>
        <item x="274"/>
        <item x="293"/>
        <item x="1566"/>
        <item x="668"/>
        <item x="1386"/>
        <item x="1962"/>
        <item x="923"/>
        <item x="639"/>
        <item x="643"/>
        <item x="793"/>
        <item x="1918"/>
        <item x="2084"/>
        <item x="16"/>
        <item x="743"/>
        <item x="1092"/>
        <item x="426"/>
        <item x="468"/>
        <item x="1768"/>
        <item x="97"/>
        <item x="1929"/>
        <item x="1524"/>
        <item x="904"/>
        <item x="1051"/>
        <item x="29"/>
        <item x="292"/>
        <item x="1398"/>
        <item x="1709"/>
        <item x="634"/>
        <item x="636"/>
        <item x="613"/>
        <item x="875"/>
        <item x="1289"/>
        <item x="1832"/>
        <item x="1798"/>
        <item x="675"/>
        <item x="1803"/>
        <item x="1205"/>
        <item x="1975"/>
        <item x="598"/>
        <item x="196"/>
        <item x="336"/>
        <item x="1625"/>
        <item x="871"/>
        <item x="199"/>
        <item x="1434"/>
        <item x="861"/>
        <item x="231"/>
        <item x="1093"/>
        <item x="973"/>
        <item x="1516"/>
        <item x="2081"/>
        <item x="1378"/>
        <item x="1054"/>
        <item x="584"/>
        <item x="1141"/>
        <item x="1628"/>
        <item x="1702"/>
        <item x="812"/>
        <item x="456"/>
        <item x="1298"/>
        <item x="569"/>
        <item x="247"/>
        <item x="1031"/>
        <item x="79"/>
        <item x="1966"/>
        <item x="647"/>
        <item x="1048"/>
        <item x="898"/>
        <item x="1644"/>
        <item x="216"/>
        <item x="1382"/>
        <item x="1426"/>
        <item x="868"/>
        <item x="1427"/>
        <item x="1334"/>
        <item x="164"/>
        <item x="1428"/>
        <item x="844"/>
        <item x="2044"/>
        <item x="632"/>
        <item x="78"/>
        <item x="648"/>
        <item x="916"/>
        <item x="502"/>
        <item x="1461"/>
        <item x="1240"/>
        <item x="1103"/>
        <item x="1201"/>
        <item x="947"/>
        <item x="186"/>
        <item x="36"/>
        <item x="507"/>
        <item x="238"/>
        <item x="1615"/>
        <item x="1994"/>
        <item x="1137"/>
        <item x="73"/>
        <item x="0"/>
        <item x="1550"/>
        <item x="1033"/>
        <item x="985"/>
        <item x="1198"/>
        <item x="2037"/>
        <item x="1781"/>
        <item x="1027"/>
        <item x="1584"/>
        <item x="1759"/>
        <item x="1123"/>
        <item x="1260"/>
        <item x="1973"/>
        <item x="691"/>
        <item x="1506"/>
        <item x="809"/>
        <item x="1751"/>
        <item x="941"/>
        <item x="1769"/>
        <item x="46"/>
        <item x="50"/>
        <item x="1617"/>
        <item x="1938"/>
        <item x="1720"/>
        <item x="132"/>
        <item x="1063"/>
        <item x="1070"/>
        <item x="1510"/>
        <item x="482"/>
        <item x="563"/>
        <item x="1833"/>
        <item x="854"/>
        <item x="1419"/>
        <item x="1375"/>
        <item x="1332"/>
        <item x="2062"/>
        <item x="1558"/>
        <item x="1932"/>
        <item x="267"/>
        <item x="574"/>
        <item x="901"/>
        <item x="1207"/>
        <item x="1309"/>
        <item x="373"/>
        <item x="1808"/>
        <item x="1650"/>
        <item x="2078"/>
        <item x="680"/>
        <item x="1430"/>
        <item x="2067"/>
        <item x="582"/>
        <item x="262"/>
        <item x="169"/>
        <item x="789"/>
        <item x="1042"/>
        <item x="1341"/>
        <item x="1868"/>
        <item x="1989"/>
        <item x="1383"/>
        <item x="1431"/>
        <item x="654"/>
        <item x="1181"/>
        <item x="599"/>
        <item x="1729"/>
        <item x="1145"/>
        <item x="1711"/>
        <item x="1423"/>
        <item x="1449"/>
        <item x="792"/>
        <item x="1743"/>
        <item x="35"/>
        <item x="1893"/>
        <item x="82"/>
        <item x="1122"/>
        <item x="1811"/>
        <item x="1202"/>
        <item x="1901"/>
        <item x="1250"/>
        <item x="1935"/>
        <item x="1551"/>
        <item x="1013"/>
        <item x="1437"/>
        <item x="1555"/>
        <item x="41"/>
        <item x="1469"/>
        <item x="1159"/>
        <item x="168"/>
        <item x="612"/>
        <item x="1349"/>
        <item x="2017"/>
        <item x="1504"/>
        <item x="104"/>
        <item x="1255"/>
        <item x="1187"/>
        <item x="1744"/>
        <item x="1707"/>
        <item x="1418"/>
        <item x="1222"/>
        <item x="1395"/>
        <item x="1995"/>
        <item x="943"/>
        <item x="1890"/>
        <item x="1439"/>
        <item x="757"/>
        <item x="856"/>
        <item x="640"/>
        <item x="1476"/>
        <item x="1064"/>
        <item x="914"/>
        <item x="1648"/>
        <item x="781"/>
        <item x="1527"/>
        <item x="403"/>
        <item x="635"/>
        <item x="2011"/>
        <item x="95"/>
        <item x="932"/>
        <item x="697"/>
        <item x="666"/>
        <item x="1652"/>
        <item x="1837"/>
        <item x="460"/>
        <item x="1256"/>
        <item x="1079"/>
        <item x="820"/>
        <item x="397"/>
        <item x="1804"/>
        <item x="652"/>
        <item x="1647"/>
        <item x="2079"/>
        <item x="1065"/>
        <item x="890"/>
        <item x="836"/>
        <item x="924"/>
        <item x="1789"/>
        <item x="345"/>
        <item x="2021"/>
        <item x="1353"/>
        <item x="1019"/>
        <item x="838"/>
        <item x="597"/>
        <item x="1055"/>
        <item x="767"/>
        <item x="151"/>
        <item x="511"/>
        <item x="87"/>
        <item x="1737"/>
        <item x="1482"/>
        <item x="1705"/>
        <item x="319"/>
        <item x="849"/>
        <item x="880"/>
        <item x="1274"/>
        <item x="1931"/>
        <item x="1261"/>
        <item x="581"/>
        <item x="658"/>
        <item x="337"/>
        <item x="937"/>
        <item x="1902"/>
        <item x="1271"/>
        <item x="516"/>
        <item x="1604"/>
        <item x="1387"/>
        <item x="2046"/>
        <item x="773"/>
        <item x="454"/>
        <item x="1300"/>
        <item x="1140"/>
        <item x="1723"/>
        <item x="499"/>
        <item x="1590"/>
        <item x="1357"/>
        <item x="1354"/>
        <item x="1405"/>
        <item x="621"/>
        <item x="1667"/>
        <item x="1756"/>
        <item x="732"/>
        <item x="23"/>
        <item x="1173"/>
        <item x="1328"/>
        <item x="322"/>
        <item x="1497"/>
        <item x="1649"/>
        <item x="239"/>
        <item x="1412"/>
        <item x="487"/>
        <item x="312"/>
        <item x="88"/>
        <item x="1569"/>
        <item x="893"/>
        <item x="346"/>
        <item x="69"/>
        <item x="754"/>
        <item x="2010"/>
        <item x="363"/>
        <item x="383"/>
        <item x="935"/>
        <item x="1616"/>
        <item x="356"/>
        <item x="1490"/>
        <item x="1599"/>
        <item x="358"/>
        <item x="2074"/>
        <item x="1481"/>
        <item x="1178"/>
        <item x="942"/>
        <item x="745"/>
        <item x="800"/>
        <item x="2002"/>
        <item x="799"/>
        <item x="1579"/>
        <item x="1770"/>
        <item x="495"/>
        <item x="12"/>
        <item x="533"/>
        <item x="410"/>
        <item x="539"/>
        <item x="2003"/>
        <item x="374"/>
        <item x="837"/>
        <item x="1337"/>
        <item x="1544"/>
        <item x="2054"/>
        <item x="141"/>
        <item x="1133"/>
        <item x="976"/>
        <item x="1096"/>
        <item x="316"/>
        <item x="2020"/>
        <item x="25"/>
        <item x="182"/>
        <item x="950"/>
        <item x="1772"/>
        <item x="328"/>
        <item x="111"/>
        <item x="1721"/>
        <item x="180"/>
        <item x="702"/>
        <item x="455"/>
        <item x="979"/>
        <item x="1712"/>
        <item x="83"/>
        <item x="1568"/>
        <item x="436"/>
        <item x="1199"/>
        <item x="1234"/>
        <item x="1520"/>
        <item x="1432"/>
        <item x="1570"/>
        <item x="1874"/>
        <item x="2035"/>
        <item x="699"/>
        <item x="296"/>
        <item x="657"/>
        <item x="30"/>
        <item x="15"/>
        <item x="1167"/>
        <item x="2070"/>
        <item x="557"/>
        <item x="1286"/>
        <item x="1776"/>
        <item x="577"/>
        <item x="18"/>
        <item x="496"/>
        <item x="760"/>
        <item x="899"/>
        <item x="310"/>
        <item x="1452"/>
        <item x="1406"/>
        <item x="2073"/>
        <item x="714"/>
        <item x="938"/>
        <item x="1270"/>
        <item x="739"/>
        <item x="892"/>
        <item x="992"/>
        <item x="249"/>
        <item x="1352"/>
        <item x="1468"/>
        <item x="2064"/>
        <item x="1008"/>
        <item x="1379"/>
        <item x="330"/>
        <item x="669"/>
        <item x="1563"/>
        <item x="949"/>
        <item x="1148"/>
        <item x="1634"/>
        <item x="660"/>
        <item x="1949"/>
        <item x="22"/>
        <item x="476"/>
        <item x="1451"/>
        <item x="1172"/>
        <item x="1322"/>
        <item x="305"/>
        <item x="1295"/>
        <item x="736"/>
        <item x="500"/>
        <item x="333"/>
        <item x="1598"/>
        <item x="183"/>
        <item x="1591"/>
        <item x="1937"/>
        <item x="724"/>
        <item x="1279"/>
        <item x="1058"/>
        <item x="1228"/>
        <item x="354"/>
        <item x="1668"/>
        <item x="1401"/>
        <item x="395"/>
        <item x="355"/>
        <item x="998"/>
        <item x="1986"/>
        <item x="1734"/>
        <item x="1645"/>
        <item x="735"/>
        <item x="1934"/>
        <item x="371"/>
        <item x="1492"/>
        <item x="1318"/>
        <item x="889"/>
        <item x="404"/>
        <item x="945"/>
        <item x="748"/>
        <item x="1646"/>
        <item x="1897"/>
        <item x="620"/>
        <item x="14"/>
        <item x="334"/>
        <item x="933"/>
        <item x="1961"/>
        <item x="2006"/>
        <item x="1871"/>
        <item x="340"/>
        <item x="829"/>
        <item x="1963"/>
        <item x="11"/>
        <item x="1127"/>
        <item x="1128"/>
        <item x="1996"/>
        <item x="737"/>
        <item x="981"/>
        <item x="686"/>
        <item x="616"/>
        <item x="361"/>
        <item x="1335"/>
        <item t="default"/>
      </items>
    </pivotField>
    <pivotField showAll="0"/>
    <pivotField showAll="0">
      <items count="23">
        <item x="17"/>
        <item x="13"/>
        <item x="19"/>
        <item x="7"/>
        <item x="1"/>
        <item x="0"/>
        <item x="14"/>
        <item x="8"/>
        <item x="5"/>
        <item x="9"/>
        <item x="6"/>
        <item x="11"/>
        <item x="3"/>
        <item x="15"/>
        <item x="2"/>
        <item m="1" x="21"/>
        <item x="16"/>
        <item x="10"/>
        <item x="4"/>
        <item x="12"/>
        <item x="18"/>
        <item x="20"/>
        <item t="default"/>
      </items>
    </pivotField>
    <pivotField axis="axisRow" showAll="0" measureFilter="1">
      <items count="2316">
        <item x="160"/>
        <item x="1731"/>
        <item x="796"/>
        <item x="1261"/>
        <item x="329"/>
        <item x="1030"/>
        <item x="1822"/>
        <item x="2303"/>
        <item x="1848"/>
        <item x="477"/>
        <item x="804"/>
        <item x="1407"/>
        <item x="2013"/>
        <item x="2248"/>
        <item x="1422"/>
        <item x="527"/>
        <item x="2255"/>
        <item x="997"/>
        <item x="2190"/>
        <item x="1655"/>
        <item x="636"/>
        <item x="427"/>
        <item x="1209"/>
        <item x="149"/>
        <item x="2238"/>
        <item x="133"/>
        <item x="853"/>
        <item x="385"/>
        <item x="2132"/>
        <item x="465"/>
        <item x="87"/>
        <item x="670"/>
        <item x="182"/>
        <item x="1572"/>
        <item x="1070"/>
        <item x="1838"/>
        <item x="956"/>
        <item x="1197"/>
        <item x="1633"/>
        <item x="1895"/>
        <item x="1077"/>
        <item x="1541"/>
        <item x="2038"/>
        <item x="905"/>
        <item x="144"/>
        <item x="2279"/>
        <item x="995"/>
        <item x="475"/>
        <item x="692"/>
        <item x="478"/>
        <item x="652"/>
        <item x="1609"/>
        <item x="981"/>
        <item x="2058"/>
        <item x="2281"/>
        <item x="424"/>
        <item x="2000"/>
        <item x="625"/>
        <item x="323"/>
        <item x="2108"/>
        <item x="1665"/>
        <item x="2230"/>
        <item x="55"/>
        <item x="2261"/>
        <item x="1837"/>
        <item x="1474"/>
        <item x="2143"/>
        <item x="2262"/>
        <item x="1355"/>
        <item x="1778"/>
        <item x="764"/>
        <item x="1586"/>
        <item x="1976"/>
        <item x="1454"/>
        <item x="520"/>
        <item x="1947"/>
        <item x="1483"/>
        <item x="1239"/>
        <item x="1547"/>
        <item x="993"/>
        <item x="262"/>
        <item x="88"/>
        <item x="1987"/>
        <item x="1002"/>
        <item x="82"/>
        <item x="1830"/>
        <item x="1193"/>
        <item x="516"/>
        <item x="1242"/>
        <item x="937"/>
        <item x="468"/>
        <item x="968"/>
        <item x="592"/>
        <item x="255"/>
        <item x="1934"/>
        <item x="971"/>
        <item x="1556"/>
        <item x="759"/>
        <item x="169"/>
        <item x="252"/>
        <item x="1733"/>
        <item x="1515"/>
        <item x="1568"/>
        <item x="1461"/>
        <item x="886"/>
        <item x="969"/>
        <item x="397"/>
        <item x="637"/>
        <item x="1856"/>
        <item x="19"/>
        <item x="335"/>
        <item x="784"/>
        <item x="530"/>
        <item x="1963"/>
        <item x="501"/>
        <item x="1192"/>
        <item x="118"/>
        <item x="1296"/>
        <item x="589"/>
        <item x="2259"/>
        <item x="1994"/>
        <item x="2139"/>
        <item x="897"/>
        <item x="217"/>
        <item x="28"/>
        <item x="116"/>
        <item x="24"/>
        <item x="1477"/>
        <item x="1384"/>
        <item x="1180"/>
        <item x="644"/>
        <item x="377"/>
        <item x="1661"/>
        <item x="1215"/>
        <item x="1756"/>
        <item x="2223"/>
        <item x="1621"/>
        <item x="1010"/>
        <item x="657"/>
        <item x="1099"/>
        <item x="681"/>
        <item x="93"/>
        <item x="622"/>
        <item x="1154"/>
        <item x="441"/>
        <item x="1351"/>
        <item x="2056"/>
        <item x="147"/>
        <item x="1248"/>
        <item x="1995"/>
        <item x="371"/>
        <item x="2287"/>
        <item x="925"/>
        <item x="2276"/>
        <item x="1237"/>
        <item x="1613"/>
        <item x="2292"/>
        <item x="218"/>
        <item x="551"/>
        <item x="235"/>
        <item x="895"/>
        <item x="333"/>
        <item x="314"/>
        <item x="1465"/>
        <item x="815"/>
        <item x="1159"/>
        <item x="190"/>
        <item x="2187"/>
        <item x="89"/>
        <item x="646"/>
        <item x="1802"/>
        <item x="268"/>
        <item x="1132"/>
        <item x="691"/>
        <item x="2175"/>
        <item x="1056"/>
        <item x="84"/>
        <item x="1219"/>
        <item x="2264"/>
        <item x="1309"/>
        <item x="1501"/>
        <item x="124"/>
        <item x="2012"/>
        <item x="350"/>
        <item x="1344"/>
        <item x="834"/>
        <item x="197"/>
        <item x="1390"/>
        <item x="502"/>
        <item x="1365"/>
        <item x="1206"/>
        <item x="1509"/>
        <item x="140"/>
        <item x="920"/>
        <item x="362"/>
        <item x="282"/>
        <item x="633"/>
        <item x="514"/>
        <item x="953"/>
        <item x="959"/>
        <item x="924"/>
        <item x="2036"/>
        <item x="1688"/>
        <item x="1353"/>
        <item x="172"/>
        <item x="810"/>
        <item x="1596"/>
        <item x="453"/>
        <item x="164"/>
        <item x="1337"/>
        <item x="1795"/>
        <item x="642"/>
        <item x="1651"/>
        <item x="1306"/>
        <item x="1560"/>
        <item x="2168"/>
        <item x="856"/>
        <item x="1428"/>
        <item x="985"/>
        <item x="2240"/>
        <item x="1970"/>
        <item x="2050"/>
        <item x="1363"/>
        <item x="1094"/>
        <item x="559"/>
        <item x="1634"/>
        <item x="33"/>
        <item x="1551"/>
        <item x="658"/>
        <item x="2087"/>
        <item x="232"/>
        <item x="2046"/>
        <item x="604"/>
        <item x="1068"/>
        <item x="1098"/>
        <item x="1643"/>
        <item x="836"/>
        <item x="1786"/>
        <item x="2311"/>
        <item x="798"/>
        <item x="1388"/>
        <item x="1048"/>
        <item x="571"/>
        <item x="1614"/>
        <item x="1750"/>
        <item x="310"/>
        <item x="1941"/>
        <item x="237"/>
        <item x="1738"/>
        <item x="2299"/>
        <item x="1537"/>
        <item x="1490"/>
        <item x="2213"/>
        <item x="1487"/>
        <item x="826"/>
        <item x="1902"/>
        <item x="1204"/>
        <item x="259"/>
        <item x="153"/>
        <item x="1922"/>
        <item x="456"/>
        <item x="1937"/>
        <item x="1912"/>
        <item x="279"/>
        <item x="2037"/>
        <item x="1507"/>
        <item x="1829"/>
        <item x="2178"/>
        <item x="100"/>
        <item x="772"/>
        <item x="566"/>
        <item x="1224"/>
        <item x="1605"/>
        <item x="901"/>
        <item x="2185"/>
        <item x="324"/>
        <item x="2266"/>
        <item x="257"/>
        <item x="1606"/>
        <item x="128"/>
        <item x="1076"/>
        <item x="1267"/>
        <item x="1183"/>
        <item x="1228"/>
        <item x="2153"/>
        <item x="509"/>
        <item x="380"/>
        <item x="813"/>
        <item x="510"/>
        <item x="1175"/>
        <item x="668"/>
        <item x="1108"/>
        <item x="1389"/>
        <item x="1961"/>
        <item x="728"/>
        <item x="1313"/>
        <item x="2029"/>
        <item x="1695"/>
        <item x="1015"/>
        <item x="1543"/>
        <item x="407"/>
        <item x="1846"/>
        <item x="1162"/>
        <item x="1011"/>
        <item x="1693"/>
        <item x="626"/>
        <item x="597"/>
        <item x="1519"/>
        <item x="1144"/>
        <item x="1485"/>
        <item x="1973"/>
        <item x="1032"/>
        <item x="758"/>
        <item x="750"/>
        <item x="746"/>
        <item x="793"/>
        <item x="249"/>
        <item x="469"/>
        <item x="1788"/>
        <item x="2165"/>
        <item x="231"/>
        <item x="2260"/>
        <item x="1534"/>
        <item x="1923"/>
        <item x="1718"/>
        <item x="406"/>
        <item x="2107"/>
        <item x="1334"/>
        <item x="941"/>
        <item x="8"/>
        <item x="303"/>
        <item x="653"/>
        <item x="2007"/>
        <item x="2092"/>
        <item x="1141"/>
        <item x="748"/>
        <item x="1890"/>
        <item x="708"/>
        <item x="1589"/>
        <item x="1917"/>
        <item x="990"/>
        <item x="2080"/>
        <item x="81"/>
        <item x="1"/>
        <item x="2045"/>
        <item x="1531"/>
        <item x="1924"/>
        <item x="1792"/>
        <item x="518"/>
        <item x="694"/>
        <item x="1145"/>
        <item x="802"/>
        <item x="1073"/>
        <item x="709"/>
        <item x="2274"/>
        <item x="811"/>
        <item x="2271"/>
        <item x="1765"/>
        <item x="1775"/>
        <item x="1752"/>
        <item x="2294"/>
        <item x="842"/>
        <item x="666"/>
        <item x="1326"/>
        <item x="1492"/>
        <item x="1042"/>
        <item x="2150"/>
        <item x="1863"/>
        <item x="1186"/>
        <item x="1723"/>
        <item x="287"/>
        <item x="1762"/>
        <item x="733"/>
        <item x="1831"/>
        <item x="816"/>
        <item x="714"/>
        <item x="71"/>
        <item x="213"/>
        <item x="2073"/>
        <item x="1035"/>
        <item x="1986"/>
        <item x="2052"/>
        <item x="975"/>
        <item x="2254"/>
        <item x="552"/>
        <item x="1833"/>
        <item x="866"/>
        <item x="768"/>
        <item x="1882"/>
        <item x="2256"/>
        <item x="915"/>
        <item x="1753"/>
        <item x="187"/>
        <item x="918"/>
        <item x="484"/>
        <item x="1656"/>
        <item x="1859"/>
        <item x="1868"/>
        <item x="1406"/>
        <item x="1360"/>
        <item x="181"/>
        <item x="106"/>
        <item x="1397"/>
        <item x="1213"/>
        <item x="1391"/>
        <item x="480"/>
        <item x="1116"/>
        <item x="1142"/>
        <item x="1378"/>
        <item x="1710"/>
        <item x="342"/>
        <item x="126"/>
        <item x="209"/>
        <item x="2128"/>
        <item x="855"/>
        <item x="1340"/>
        <item x="14"/>
        <item x="1110"/>
        <item x="630"/>
        <item x="987"/>
        <item x="438"/>
        <item x="638"/>
        <item x="908"/>
        <item x="1415"/>
        <item x="913"/>
        <item x="2250"/>
        <item x="2249"/>
        <item x="963"/>
        <item x="1332"/>
        <item x="21"/>
        <item x="2069"/>
        <item x="186"/>
        <item x="1744"/>
        <item x="1459"/>
        <item x="2017"/>
        <item x="451"/>
        <item x="403"/>
        <item x="405"/>
        <item x="1071"/>
        <item x="1642"/>
        <item x="2009"/>
        <item x="113"/>
        <item x="1057"/>
        <item x="521"/>
        <item x="844"/>
        <item x="2117"/>
        <item x="2066"/>
        <item x="2133"/>
        <item x="381"/>
        <item x="730"/>
        <item x="1121"/>
        <item x="1608"/>
        <item x="1166"/>
        <item x="690"/>
        <item x="68"/>
        <item x="1208"/>
        <item x="83"/>
        <item x="80"/>
        <item x="2231"/>
        <item x="1925"/>
        <item x="1139"/>
        <item x="1412"/>
        <item x="548"/>
        <item x="69"/>
        <item x="1884"/>
        <item x="1815"/>
        <item x="1092"/>
        <item x="503"/>
        <item x="135"/>
        <item x="184"/>
        <item x="415"/>
        <item x="1018"/>
        <item x="1832"/>
        <item x="1730"/>
        <item x="2101"/>
        <item x="929"/>
        <item x="567"/>
        <item x="347"/>
        <item x="43"/>
        <item x="628"/>
        <item x="2151"/>
        <item x="1317"/>
        <item x="869"/>
        <item x="870"/>
        <item x="903"/>
        <item x="1262"/>
        <item x="1468"/>
        <item x="1244"/>
        <item x="1747"/>
        <item x="216"/>
        <item x="2113"/>
        <item x="1620"/>
        <item x="25"/>
        <item x="574"/>
        <item x="726"/>
        <item x="1342"/>
        <item x="1245"/>
        <item x="2215"/>
        <item x="841"/>
        <item x="1303"/>
        <item x="2109"/>
        <item x="1724"/>
        <item x="751"/>
        <item x="263"/>
        <item x="1981"/>
        <item x="253"/>
        <item x="935"/>
        <item x="23"/>
        <item x="449"/>
        <item x="2041"/>
        <item x="145"/>
        <item x="2180"/>
        <item x="1140"/>
        <item x="1532"/>
        <item x="1825"/>
        <item x="686"/>
        <item x="1130"/>
        <item x="719"/>
        <item x="110"/>
        <item x="645"/>
        <item x="936"/>
        <item x="2208"/>
        <item x="368"/>
        <item x="1623"/>
        <item x="132"/>
        <item x="1419"/>
        <item x="2"/>
        <item x="387"/>
        <item x="2032"/>
        <item x="2225"/>
        <item x="2137"/>
        <item x="373"/>
        <item x="1148"/>
        <item x="448"/>
        <item x="1858"/>
        <item x="1111"/>
        <item x="678"/>
        <item x="945"/>
        <item x="1555"/>
        <item x="1545"/>
        <item x="1502"/>
        <item x="86"/>
        <item x="158"/>
        <item x="127"/>
        <item x="2035"/>
        <item x="1599"/>
        <item x="459"/>
        <item x="955"/>
        <item x="1433"/>
        <item x="1120"/>
        <item x="1803"/>
        <item x="443"/>
        <item x="1703"/>
        <item x="0"/>
        <item x="2154"/>
        <item x="312"/>
        <item x="1315"/>
        <item x="2008"/>
        <item x="112"/>
        <item x="517"/>
        <item x="63"/>
        <item x="1787"/>
        <item x="1979"/>
        <item x="921"/>
        <item x="1442"/>
        <item x="1595"/>
        <item x="605"/>
        <item x="2155"/>
        <item x="762"/>
        <item x="136"/>
        <item x="281"/>
        <item x="1736"/>
        <item x="499"/>
        <item x="52"/>
        <item x="927"/>
        <item x="457"/>
        <item x="976"/>
        <item x="766"/>
        <item x="2210"/>
        <item x="327"/>
        <item x="1240"/>
        <item x="77"/>
        <item x="1794"/>
        <item x="1358"/>
        <item x="1339"/>
        <item x="426"/>
        <item x="1913"/>
        <item x="301"/>
        <item x="219"/>
        <item x="801"/>
        <item x="967"/>
        <item x="1051"/>
        <item x="1269"/>
        <item x="382"/>
        <item x="624"/>
        <item x="1684"/>
        <item x="2003"/>
        <item x="2071"/>
        <item x="833"/>
        <item x="1372"/>
        <item x="417"/>
        <item x="2280"/>
        <item x="1536"/>
        <item x="2146"/>
        <item x="814"/>
        <item x="369"/>
        <item x="2211"/>
        <item x="1460"/>
        <item x="744"/>
        <item x="340"/>
        <item x="512"/>
        <item x="1085"/>
        <item x="523"/>
        <item x="1177"/>
        <item x="957"/>
        <item x="2257"/>
        <item x="822"/>
        <item x="1834"/>
        <item x="1285"/>
        <item x="1629"/>
        <item x="1479"/>
        <item x="586"/>
        <item x="2219"/>
        <item x="40"/>
        <item x="359"/>
        <item x="1103"/>
        <item x="2040"/>
        <item x="1243"/>
        <item x="1376"/>
        <item x="1852"/>
        <item x="536"/>
        <item x="494"/>
        <item x="1850"/>
        <item x="827"/>
        <item x="214"/>
        <item x="2237"/>
        <item x="1708"/>
        <item x="610"/>
        <item x="341"/>
        <item x="120"/>
        <item x="1187"/>
        <item x="1023"/>
        <item x="1538"/>
        <item x="2277"/>
        <item x="2061"/>
        <item x="450"/>
        <item x="1600"/>
        <item x="2147"/>
        <item x="803"/>
        <item x="2064"/>
        <item x="713"/>
        <item x="2205"/>
        <item x="227"/>
        <item x="1654"/>
        <item x="898"/>
        <item x="134"/>
        <item x="1472"/>
        <item x="1284"/>
        <item x="2158"/>
        <item x="2224"/>
        <item x="2112"/>
        <item x="256"/>
        <item x="463"/>
        <item x="734"/>
        <item x="1497"/>
        <item x="695"/>
        <item x="1093"/>
        <item x="376"/>
        <item x="432"/>
        <item x="2129"/>
        <item x="439"/>
        <item x="1496"/>
        <item x="1191"/>
        <item x="115"/>
        <item x="1692"/>
        <item x="2020"/>
        <item x="1156"/>
        <item x="1327"/>
        <item x="1566"/>
        <item x="272"/>
        <item x="1574"/>
        <item x="664"/>
        <item x="1821"/>
        <item x="7"/>
        <item x="1702"/>
        <item x="722"/>
        <item x="1774"/>
        <item x="1164"/>
        <item x="500"/>
        <item x="1203"/>
        <item x="210"/>
        <item x="879"/>
        <item x="1381"/>
        <item x="445"/>
        <item x="922"/>
        <item x="2258"/>
        <item x="161"/>
        <item x="1489"/>
        <item x="305"/>
        <item x="139"/>
        <item x="662"/>
        <item x="850"/>
        <item x="1959"/>
        <item x="26"/>
        <item x="1727"/>
        <item x="1824"/>
        <item x="2072"/>
        <item x="829"/>
        <item x="1280"/>
        <item x="22"/>
        <item x="425"/>
        <item x="175"/>
        <item x="1910"/>
        <item x="1932"/>
        <item x="156"/>
        <item x="1089"/>
        <item x="56"/>
        <item x="830"/>
        <item x="1113"/>
        <item x="1653"/>
        <item x="2242"/>
        <item x="159"/>
        <item x="1527"/>
        <item x="374"/>
        <item x="1423"/>
        <item x="1430"/>
        <item x="612"/>
        <item x="946"/>
        <item x="1131"/>
        <item x="1324"/>
        <item x="729"/>
        <item x="1732"/>
        <item x="15"/>
        <item x="1199"/>
        <item x="1914"/>
        <item x="267"/>
        <item x="2161"/>
        <item x="276"/>
        <item x="1637"/>
        <item x="1403"/>
        <item x="1592"/>
        <item x="965"/>
        <item x="1559"/>
        <item x="1779"/>
        <item x="1812"/>
        <item x="162"/>
        <item x="891"/>
        <item x="194"/>
        <item x="472"/>
        <item x="1354"/>
        <item x="1674"/>
        <item x="1090"/>
        <item x="1225"/>
        <item x="617"/>
        <item x="2193"/>
        <item x="1438"/>
        <item x="2090"/>
        <item x="1806"/>
        <item x="698"/>
        <item x="863"/>
        <item x="648"/>
        <item x="1936"/>
        <item x="1805"/>
        <item x="584"/>
        <item x="723"/>
        <item x="894"/>
        <item x="364"/>
        <item x="727"/>
        <item x="1367"/>
        <item x="298"/>
        <item x="1943"/>
        <item x="2282"/>
        <item x="2053"/>
        <item x="2063"/>
        <item x="1926"/>
        <item x="2184"/>
        <item x="742"/>
        <item x="789"/>
        <item x="320"/>
        <item x="702"/>
        <item x="949"/>
        <item x="155"/>
        <item x="2243"/>
        <item x="404"/>
        <item x="797"/>
        <item x="1286"/>
        <item x="2189"/>
        <item x="2055"/>
        <item x="1658"/>
        <item x="1513"/>
        <item x="631"/>
        <item x="1115"/>
        <item x="703"/>
        <item x="398"/>
        <item x="1526"/>
        <item x="2170"/>
        <item x="1005"/>
        <item x="1664"/>
        <item x="569"/>
        <item x="1673"/>
        <item x="682"/>
        <item x="585"/>
        <item x="2245"/>
        <item x="1889"/>
        <item x="1619"/>
        <item x="600"/>
        <item x="775"/>
        <item x="1297"/>
        <item x="489"/>
        <item x="1791"/>
        <item x="887"/>
        <item x="2016"/>
        <item x="317"/>
        <item x="17"/>
        <item x="1726"/>
        <item x="1352"/>
        <item x="1666"/>
        <item x="1464"/>
        <item x="1041"/>
        <item x="1036"/>
        <item x="498"/>
        <item x="1740"/>
        <item x="2005"/>
        <item x="400"/>
        <item x="1631"/>
        <item x="992"/>
        <item x="2086"/>
        <item x="1212"/>
        <item x="1630"/>
        <item x="528"/>
        <item x="974"/>
        <item x="1576"/>
        <item x="1983"/>
        <item x="1540"/>
        <item x="1897"/>
        <item x="62"/>
        <item x="36"/>
        <item x="1157"/>
        <item x="1871"/>
        <item x="117"/>
        <item x="64"/>
        <item x="66"/>
        <item x="761"/>
        <item x="807"/>
        <item x="1611"/>
        <item x="1516"/>
        <item x="1685"/>
        <item x="916"/>
        <item x="1019"/>
        <item x="1095"/>
        <item x="568"/>
        <item x="2149"/>
        <item x="1782"/>
        <item x="740"/>
        <item x="1373"/>
        <item x="2234"/>
        <item x="1796"/>
        <item x="1999"/>
        <item x="1737"/>
        <item x="141"/>
        <item x="1439"/>
        <item x="858"/>
        <item x="716"/>
        <item x="724"/>
        <item x="1714"/>
        <item x="1823"/>
        <item x="1026"/>
        <item x="1888"/>
        <item x="2136"/>
        <item x="1149"/>
        <item x="1341"/>
        <item x="2135"/>
        <item x="1292"/>
        <item x="446"/>
        <item x="1299"/>
        <item x="507"/>
        <item x="837"/>
        <item x="1194"/>
        <item x="526"/>
        <item x="679"/>
        <item x="2004"/>
        <item x="1256"/>
        <item x="130"/>
        <item x="1405"/>
        <item x="1607"/>
        <item x="1503"/>
        <item x="283"/>
        <item x="1455"/>
        <item x="619"/>
        <item x="1855"/>
        <item x="191"/>
        <item x="2166"/>
        <item x="1058"/>
        <item x="1277"/>
        <item x="1835"/>
        <item x="641"/>
        <item x="904"/>
        <item x="1230"/>
        <item x="125"/>
        <item x="67"/>
        <item x="99"/>
        <item x="1001"/>
        <item x="654"/>
        <item x="1178"/>
        <item x="1050"/>
        <item x="1962"/>
        <item x="1827"/>
        <item x="986"/>
        <item x="806"/>
        <item x="2267"/>
        <item x="1220"/>
        <item x="1274"/>
        <item x="1528"/>
        <item x="2051"/>
        <item x="1427"/>
        <item x="2126"/>
        <item x="2174"/>
        <item x="1418"/>
        <item x="275"/>
        <item x="1715"/>
        <item x="1441"/>
        <item x="782"/>
        <item x="982"/>
        <item x="1686"/>
        <item x="1975"/>
        <item x="1583"/>
        <item x="315"/>
        <item x="615"/>
        <item x="2049"/>
        <item x="1257"/>
        <item x="983"/>
        <item x="1699"/>
        <item x="2307"/>
        <item x="547"/>
        <item x="1424"/>
        <item x="1046"/>
        <item x="1952"/>
        <item x="2191"/>
        <item x="173"/>
        <item x="179"/>
        <item x="234"/>
        <item x="1728"/>
        <item x="1059"/>
        <item x="61"/>
        <item x="765"/>
        <item x="419"/>
        <item x="902"/>
        <item x="1052"/>
        <item x="1210"/>
        <item x="1429"/>
        <item x="180"/>
        <item x="519"/>
        <item x="1404"/>
        <item x="832"/>
        <item x="372"/>
        <item x="593"/>
        <item x="2120"/>
        <item x="1919"/>
        <item x="2197"/>
        <item x="884"/>
        <item x="1717"/>
        <item x="1062"/>
        <item x="1958"/>
        <item x="238"/>
        <item x="1700"/>
        <item x="712"/>
        <item x="54"/>
        <item x="964"/>
        <item x="246"/>
        <item x="2093"/>
        <item x="1399"/>
        <item x="1488"/>
        <item x="1028"/>
        <item x="785"/>
        <item x="313"/>
        <item x="1839"/>
        <item x="1645"/>
        <item x="271"/>
        <item x="195"/>
        <item x="2103"/>
        <item x="1759"/>
        <item x="288"/>
        <item x="1969"/>
        <item x="242"/>
        <item x="442"/>
        <item x="1584"/>
        <item x="2091"/>
        <item x="906"/>
        <item x="1558"/>
        <item x="294"/>
        <item x="1908"/>
        <item x="1289"/>
        <item x="1704"/>
        <item x="1264"/>
        <item x="1078"/>
        <item x="109"/>
        <item x="429"/>
        <item x="674"/>
        <item x="627"/>
        <item x="1676"/>
        <item x="1065"/>
        <item x="10"/>
        <item x="1359"/>
        <item x="607"/>
        <item x="910"/>
        <item x="1302"/>
        <item x="545"/>
        <item x="278"/>
        <item x="629"/>
        <item x="1701"/>
        <item x="1639"/>
        <item x="1598"/>
        <item x="1304"/>
        <item x="1960"/>
        <item x="241"/>
        <item x="201"/>
        <item x="1877"/>
        <item x="458"/>
        <item x="467"/>
        <item x="1939"/>
        <item x="843"/>
        <item x="791"/>
        <item x="152"/>
        <item x="1126"/>
        <item x="57"/>
        <item x="307"/>
        <item x="943"/>
        <item x="582"/>
        <item x="933"/>
        <item x="389"/>
        <item x="958"/>
        <item x="673"/>
        <item x="486"/>
        <item x="1069"/>
        <item x="1169"/>
        <item x="962"/>
        <item x="1290"/>
        <item x="1152"/>
        <item x="1053"/>
        <item x="1135"/>
        <item x="1066"/>
        <item x="1604"/>
        <item x="1622"/>
        <item x="667"/>
        <item x="890"/>
        <item x="166"/>
        <item x="1644"/>
        <item x="394"/>
        <item x="185"/>
        <item x="1040"/>
        <item x="490"/>
        <item x="874"/>
        <item x="864"/>
        <item x="266"/>
        <item x="854"/>
        <item x="410"/>
        <item x="1885"/>
        <item x="522"/>
        <item x="2160"/>
        <item x="1392"/>
        <item x="614"/>
        <item x="930"/>
        <item x="1044"/>
        <item x="2083"/>
        <item x="2162"/>
        <item x="1196"/>
        <item x="2094"/>
        <item x="779"/>
        <item x="711"/>
        <item x="535"/>
        <item x="1546"/>
        <item x="316"/>
        <item x="1458"/>
        <item x="1813"/>
        <item x="739"/>
        <item x="809"/>
        <item x="311"/>
        <item x="94"/>
        <item x="1785"/>
        <item x="1539"/>
        <item x="1766"/>
        <item x="302"/>
        <item x="979"/>
        <item x="1652"/>
        <item x="544"/>
        <item x="1200"/>
        <item x="1188"/>
        <item x="558"/>
        <item x="92"/>
        <item x="669"/>
        <item x="1801"/>
        <item x="2290"/>
        <item x="1426"/>
        <item x="923"/>
        <item x="738"/>
        <item x="2221"/>
        <item x="689"/>
        <item x="1720"/>
        <item x="1291"/>
        <item x="1896"/>
        <item x="296"/>
        <item x="755"/>
        <item x="978"/>
        <item x="934"/>
        <item x="399"/>
        <item x="1942"/>
        <item x="634"/>
        <item x="353"/>
        <item x="655"/>
        <item x="1945"/>
        <item x="771"/>
        <item x="1883"/>
        <item x="1557"/>
        <item x="1640"/>
        <item x="1893"/>
        <item x="1234"/>
        <item x="360"/>
        <item x="1055"/>
        <item x="1074"/>
        <item x="1751"/>
        <item x="1283"/>
        <item x="1435"/>
        <item x="1844"/>
        <item x="1755"/>
        <item x="1480"/>
        <item x="1506"/>
        <item x="1670"/>
        <item x="684"/>
        <item x="2295"/>
        <item x="2047"/>
        <item x="1338"/>
        <item x="1258"/>
        <item x="947"/>
        <item x="483"/>
        <item x="6"/>
        <item x="1892"/>
        <item x="1921"/>
        <item x="849"/>
        <item x="178"/>
        <item x="1862"/>
        <item x="1450"/>
        <item x="1096"/>
        <item x="697"/>
        <item x="2169"/>
        <item x="1915"/>
        <item x="882"/>
        <item x="647"/>
        <item x="2284"/>
        <item x="1314"/>
        <item x="1452"/>
        <item x="251"/>
        <item x="1456"/>
        <item x="1025"/>
        <item x="2209"/>
        <item x="2270"/>
        <item x="122"/>
        <item x="107"/>
        <item x="1903"/>
        <item x="820"/>
        <item x="1529"/>
        <item x="422"/>
        <item x="1635"/>
        <item x="1898"/>
        <item x="1564"/>
        <item x="581"/>
        <item x="2152"/>
        <item x="1729"/>
        <item x="2059"/>
        <item x="880"/>
        <item x="2171"/>
        <item x="401"/>
        <item x="1985"/>
        <item x="1320"/>
        <item x="1013"/>
        <item x="412"/>
        <item x="454"/>
        <item x="1125"/>
        <item x="1137"/>
        <item x="1706"/>
        <item x="1667"/>
        <item x="200"/>
        <item x="1569"/>
        <item x="1348"/>
        <item x="1440"/>
        <item x="643"/>
        <item x="1565"/>
        <item x="991"/>
        <item x="1662"/>
        <item x="1872"/>
        <item x="2025"/>
        <item x="665"/>
        <item x="1758"/>
        <item x="464"/>
        <item x="1310"/>
        <item x="1743"/>
        <item x="621"/>
        <item x="1657"/>
        <item x="199"/>
        <item x="114"/>
        <item x="1453"/>
        <item x="2296"/>
        <item x="778"/>
        <item x="2148"/>
        <item x="474"/>
        <item x="940"/>
        <item x="11"/>
        <item x="1550"/>
        <item x="1575"/>
        <item x="878"/>
        <item x="105"/>
        <item x="396"/>
        <item x="304"/>
        <item x="1386"/>
        <item x="1713"/>
        <item x="1571"/>
        <item x="1617"/>
        <item x="2006"/>
        <item x="331"/>
        <item x="1238"/>
        <item x="1989"/>
        <item x="2227"/>
        <item x="1864"/>
        <item x="13"/>
        <item x="1618"/>
        <item x="2300"/>
        <item x="753"/>
        <item x="1471"/>
        <item x="2118"/>
        <item x="620"/>
        <item x="50"/>
        <item x="1616"/>
        <item x="649"/>
        <item x="137"/>
        <item x="656"/>
        <item x="1311"/>
        <item x="538"/>
        <item x="838"/>
        <item x="1079"/>
        <item x="1385"/>
        <item x="707"/>
        <item x="1683"/>
        <item x="973"/>
        <item x="1370"/>
        <item x="264"/>
        <item x="121"/>
        <item x="2065"/>
        <item x="825"/>
        <item x="1950"/>
        <item x="330"/>
        <item x="2309"/>
        <item x="221"/>
        <item x="308"/>
        <item x="119"/>
        <item x="37"/>
        <item x="2291"/>
        <item x="611"/>
        <item x="851"/>
        <item x="1585"/>
        <item x="1594"/>
        <item x="1767"/>
        <item x="1346"/>
        <item x="2057"/>
        <item x="1757"/>
        <item x="1955"/>
        <item x="687"/>
        <item x="138"/>
        <item x="776"/>
        <item x="1628"/>
        <item x="1826"/>
        <item x="1853"/>
        <item x="989"/>
        <item x="388"/>
        <item x="883"/>
        <item x="1719"/>
        <item x="2172"/>
        <item x="2220"/>
        <item x="561"/>
        <item x="1610"/>
        <item x="805"/>
        <item x="1860"/>
        <item x="749"/>
        <item x="1974"/>
        <item x="12"/>
        <item x="250"/>
        <item x="1022"/>
        <item x="1561"/>
        <item x="2173"/>
        <item x="672"/>
        <item x="818"/>
        <item x="1421"/>
        <item x="1520"/>
        <item x="1836"/>
        <item x="1928"/>
        <item x="2228"/>
        <item x="1270"/>
        <item x="1361"/>
        <item x="1049"/>
        <item x="2269"/>
        <item x="683"/>
        <item x="893"/>
        <item x="44"/>
        <item x="2308"/>
        <item x="2084"/>
        <item x="1578"/>
        <item x="151"/>
        <item x="661"/>
        <item x="1316"/>
        <item x="1475"/>
        <item x="1992"/>
        <item x="228"/>
        <item x="1510"/>
        <item x="1008"/>
        <item x="45"/>
        <item x="352"/>
        <item x="2241"/>
        <item x="344"/>
        <item x="395"/>
        <item x="533"/>
        <item x="2001"/>
        <item x="1672"/>
        <item x="2195"/>
        <item x="1029"/>
        <item x="951"/>
        <item x="1580"/>
        <item x="244"/>
        <item x="1227"/>
        <item x="757"/>
        <item x="1577"/>
        <item x="38"/>
        <item x="470"/>
        <item x="46"/>
        <item x="1129"/>
        <item x="529"/>
        <item x="710"/>
        <item x="942"/>
        <item x="108"/>
        <item x="680"/>
        <item x="1544"/>
        <item x="487"/>
        <item x="1198"/>
        <item x="370"/>
        <item x="1123"/>
        <item x="1374"/>
        <item x="1432"/>
        <item x="948"/>
        <item x="685"/>
        <item x="222"/>
        <item x="800"/>
        <item x="1072"/>
        <item x="1780"/>
        <item x="1678"/>
        <item x="1603"/>
        <item x="794"/>
        <item x="176"/>
        <item x="1669"/>
        <item x="1356"/>
        <item x="177"/>
        <item x="737"/>
        <item x="1944"/>
        <item x="390"/>
        <item x="2077"/>
        <item x="931"/>
        <item x="240"/>
        <item x="542"/>
        <item x="1512"/>
        <item x="1467"/>
        <item x="602"/>
        <item x="1894"/>
        <item x="1401"/>
        <item x="1906"/>
        <item x="35"/>
        <item x="2181"/>
        <item x="1102"/>
        <item x="1293"/>
        <item x="1769"/>
        <item x="660"/>
        <item x="2089"/>
        <item x="318"/>
        <item x="1118"/>
        <item x="831"/>
        <item x="1081"/>
        <item x="1998"/>
        <item x="1876"/>
        <item x="1246"/>
        <item x="623"/>
        <item x="435"/>
        <item x="5"/>
        <item x="2163"/>
        <item x="375"/>
        <item x="663"/>
        <item x="817"/>
        <item x="911"/>
        <item x="1168"/>
        <item x="1233"/>
        <item x="2115"/>
        <item x="1163"/>
        <item x="792"/>
        <item x="2236"/>
        <item x="731"/>
        <item x="1231"/>
        <item x="146"/>
        <item x="1172"/>
        <item x="265"/>
        <item x="1954"/>
        <item x="513"/>
        <item x="618"/>
        <item x="1150"/>
        <item x="1229"/>
        <item x="42"/>
        <item x="1865"/>
        <item x="58"/>
        <item x="104"/>
        <item x="1217"/>
        <item x="907"/>
        <item x="1336"/>
        <item x="1816"/>
        <item x="1694"/>
        <item x="293"/>
        <item x="696"/>
        <item x="650"/>
        <item x="1680"/>
        <item x="848"/>
        <item x="1996"/>
        <item x="1776"/>
        <item x="1869"/>
        <item x="1151"/>
        <item x="1808"/>
        <item x="248"/>
        <item x="1235"/>
        <item x="1171"/>
        <item x="1414"/>
        <item x="2275"/>
        <item x="260"/>
        <item x="1368"/>
        <item x="1393"/>
        <item x="1918"/>
        <item x="1043"/>
        <item x="1668"/>
        <item x="1777"/>
        <item x="1343"/>
        <item x="1331"/>
        <item x="1931"/>
        <item x="1851"/>
        <item x="1333"/>
        <item x="261"/>
        <item x="550"/>
        <item x="212"/>
        <item x="1498"/>
        <item x="938"/>
        <item x="1409"/>
        <item x="1847"/>
        <item x="1940"/>
        <item x="174"/>
        <item x="1380"/>
        <item x="2142"/>
        <item x="34"/>
        <item x="337"/>
        <item x="840"/>
        <item x="1964"/>
        <item x="577"/>
        <item x="2030"/>
        <item x="95"/>
        <item x="73"/>
        <item x="392"/>
        <item x="226"/>
        <item x="1742"/>
        <item x="2079"/>
        <item x="1466"/>
        <item x="598"/>
        <item x="1469"/>
        <item x="932"/>
        <item x="1362"/>
        <item x="1965"/>
        <item x="1482"/>
        <item x="1841"/>
        <item x="123"/>
        <item x="1748"/>
        <item x="150"/>
        <item x="447"/>
        <item x="2145"/>
        <item x="247"/>
        <item x="1470"/>
        <item x="245"/>
        <item x="1104"/>
        <item x="2096"/>
        <item x="1990"/>
        <item x="1734"/>
        <item x="1886"/>
        <item x="1689"/>
        <item x="1247"/>
        <item x="2114"/>
        <item m="1" x="2314"/>
        <item x="872"/>
        <item x="1241"/>
        <item x="306"/>
        <item x="409"/>
        <item x="413"/>
        <item x="736"/>
        <item x="1382"/>
        <item x="1984"/>
        <item x="1570"/>
        <item x="1232"/>
        <item x="1448"/>
        <item x="1295"/>
        <item x="635"/>
        <item x="587"/>
        <item x="2183"/>
        <item x="386"/>
        <item x="773"/>
        <item x="1641"/>
        <item x="1991"/>
        <item x="345"/>
        <item x="338"/>
        <item x="651"/>
        <item x="867"/>
        <item x="1909"/>
        <item x="1410"/>
        <item x="1867"/>
        <item x="1625"/>
        <item x="2026"/>
        <item x="2097"/>
        <item x="444"/>
        <item x="1101"/>
        <item x="562"/>
        <item x="2054"/>
        <item x="1615"/>
        <item x="433"/>
        <item x="1722"/>
        <item x="725"/>
        <item x="491"/>
        <item x="774"/>
        <item x="1222"/>
        <item x="2024"/>
        <item x="2067"/>
        <item x="2074"/>
        <item x="2123"/>
        <item x="777"/>
        <item x="812"/>
        <item x="229"/>
        <item x="2039"/>
        <item x="349"/>
        <item x="1935"/>
        <item x="1814"/>
        <item x="189"/>
        <item x="1793"/>
        <item x="476"/>
        <item x="2283"/>
        <item x="505"/>
        <item x="215"/>
        <item x="1335"/>
        <item x="862"/>
        <item x="1375"/>
        <item x="557"/>
        <item x="1021"/>
        <item x="356"/>
        <item x="2011"/>
        <item x="9"/>
        <item x="2293"/>
        <item x="1260"/>
        <item x="1522"/>
        <item x="1268"/>
        <item x="1549"/>
        <item x="1155"/>
        <item x="676"/>
        <item x="1275"/>
        <item x="2104"/>
        <item x="203"/>
        <item x="295"/>
        <item x="1128"/>
        <item x="1648"/>
        <item x="2302"/>
        <item x="1254"/>
        <item x="321"/>
        <item x="1763"/>
        <item x="1037"/>
        <item x="102"/>
        <item x="2297"/>
        <item x="1977"/>
        <item x="876"/>
        <item x="2177"/>
        <item x="1006"/>
        <item x="1907"/>
        <item x="889"/>
        <item x="2048"/>
        <item x="319"/>
        <item x="286"/>
        <item x="1745"/>
        <item x="1797"/>
        <item x="1828"/>
        <item x="1328"/>
        <item x="348"/>
        <item x="1698"/>
        <item x="2014"/>
        <item x="524"/>
        <item x="1160"/>
        <item x="198"/>
        <item x="1760"/>
        <item x="999"/>
        <item x="289"/>
        <item x="1279"/>
        <item x="285"/>
        <item x="270"/>
        <item x="1573"/>
        <item x="2060"/>
        <item x="2216"/>
        <item x="1271"/>
        <item x="1920"/>
        <item x="857"/>
        <item x="1854"/>
        <item x="939"/>
        <item x="977"/>
        <item x="2200"/>
        <item x="1933"/>
        <item x="912"/>
        <item x="1696"/>
        <item x="1039"/>
        <item x="1739"/>
        <item x="1100"/>
        <item x="1905"/>
        <item x="603"/>
        <item x="2075"/>
        <item x="479"/>
        <item x="1031"/>
        <item x="1511"/>
        <item x="2121"/>
        <item x="2218"/>
        <item x="741"/>
        <item x="384"/>
        <item x="1179"/>
        <item x="743"/>
        <item x="735"/>
        <item x="1866"/>
        <item x="277"/>
        <item x="1874"/>
        <item x="1716"/>
        <item x="47"/>
        <item x="1681"/>
        <item x="2134"/>
        <item x="1843"/>
        <item x="2088"/>
        <item x="1504"/>
        <item x="1446"/>
        <item x="1161"/>
        <item x="693"/>
        <item x="1982"/>
        <item x="2034"/>
        <item x="960"/>
        <item x="1112"/>
        <item x="3"/>
        <item x="1687"/>
        <item x="875"/>
        <item x="732"/>
        <item x="2252"/>
        <item x="1255"/>
        <item x="1783"/>
        <item x="1626"/>
        <item x="1249"/>
        <item x="336"/>
        <item x="1567"/>
        <item x="223"/>
        <item x="309"/>
        <item x="488"/>
        <item x="2022"/>
        <item x="795"/>
        <item x="861"/>
        <item x="1840"/>
        <item x="1417"/>
        <item x="254"/>
        <item x="1473"/>
        <item x="183"/>
        <item x="846"/>
        <item x="1067"/>
        <item x="1948"/>
        <item x="819"/>
        <item x="2298"/>
        <item x="2124"/>
        <item x="1811"/>
        <item x="885"/>
        <item x="1870"/>
        <item x="1017"/>
        <item x="2306"/>
        <item x="1588"/>
        <item x="2182"/>
        <item x="16"/>
        <item x="578"/>
        <item x="539"/>
        <item x="1127"/>
        <item x="2164"/>
        <item x="896"/>
        <item x="41"/>
        <item x="1659"/>
        <item x="1807"/>
        <item x="1147"/>
        <item x="1201"/>
        <item x="2081"/>
        <item x="1590"/>
        <item x="1930"/>
        <item x="74"/>
        <item x="332"/>
        <item x="434"/>
        <item x="1084"/>
        <item x="675"/>
        <item x="346"/>
        <item x="2167"/>
        <item x="1184"/>
        <item x="2095"/>
        <item x="1307"/>
        <item x="2201"/>
        <item x="363"/>
        <item x="928"/>
        <item x="1000"/>
        <item x="1562"/>
        <item x="492"/>
        <item x="1024"/>
        <item x="1988"/>
        <item x="357"/>
        <item x="1581"/>
        <item x="30"/>
        <item x="2232"/>
        <item x="705"/>
        <item x="2130"/>
        <item x="2222"/>
        <item x="2246"/>
        <item x="1946"/>
        <item x="440"/>
        <item x="1878"/>
        <item x="1809"/>
        <item x="411"/>
        <item x="75"/>
        <item x="554"/>
        <item x="786"/>
        <item x="919"/>
        <item x="2212"/>
        <item x="1221"/>
        <item x="211"/>
        <item x="1929"/>
        <item x="65"/>
        <item x="2082"/>
        <item x="909"/>
        <item x="78"/>
        <item x="1349"/>
        <item x="1117"/>
        <item x="170"/>
        <item x="1548"/>
        <item x="1972"/>
        <item x="2127"/>
        <item x="1205"/>
        <item x="455"/>
        <item x="2192"/>
        <item x="1236"/>
        <item x="760"/>
        <item x="1281"/>
        <item x="720"/>
        <item x="996"/>
        <item x="1402"/>
        <item x="1649"/>
        <item x="1966"/>
        <item x="1413"/>
        <item x="970"/>
        <item x="2288"/>
        <item x="1398"/>
        <item x="2207"/>
        <item x="1276"/>
        <item x="595"/>
        <item x="416"/>
        <item x="2206"/>
        <item x="563"/>
        <item x="1873"/>
        <item x="299"/>
        <item x="1563"/>
        <item x="1016"/>
        <item x="2244"/>
        <item x="274"/>
        <item x="1978"/>
        <item x="859"/>
        <item x="1395"/>
        <item x="2235"/>
        <item x="2198"/>
        <item x="1875"/>
        <item x="428"/>
        <item x="1518"/>
        <item x="788"/>
        <item x="1462"/>
        <item x="1451"/>
        <item x="365"/>
        <item x="1437"/>
        <item x="1845"/>
        <item x="2196"/>
        <item x="1273"/>
        <item x="609"/>
        <item x="101"/>
        <item x="461"/>
        <item x="2105"/>
        <item x="944"/>
        <item x="556"/>
        <item x="570"/>
        <item x="954"/>
        <item x="1394"/>
        <item x="1593"/>
        <item x="868"/>
        <item x="606"/>
        <item x="367"/>
        <item x="590"/>
        <item x="2019"/>
        <item x="2253"/>
        <item x="1810"/>
        <item x="1202"/>
        <item x="828"/>
        <item x="1554"/>
        <item x="532"/>
        <item x="718"/>
        <item x="1499"/>
        <item x="482"/>
        <item x="2062"/>
        <item x="1679"/>
        <item x="2070"/>
        <item x="525"/>
        <item x="1371"/>
        <item x="917"/>
        <item x="1773"/>
        <item x="1579"/>
        <item x="1282"/>
        <item x="1514"/>
        <item x="1491"/>
        <item x="546"/>
        <item x="471"/>
        <item x="2203"/>
        <item x="1582"/>
        <item x="1601"/>
        <item x="900"/>
        <item x="1597"/>
        <item x="715"/>
        <item x="1083"/>
        <item x="745"/>
        <item x="2229"/>
        <item x="926"/>
        <item x="300"/>
        <item x="452"/>
        <item x="871"/>
        <item x="1411"/>
        <item x="1003"/>
        <item x="143"/>
        <item x="481"/>
        <item x="787"/>
        <item x="1927"/>
        <item x="1820"/>
        <item x="1899"/>
        <item x="1298"/>
        <item x="1379"/>
        <item x="1408"/>
        <item x="2027"/>
        <item x="1047"/>
        <item x="1764"/>
        <item x="1521"/>
        <item x="111"/>
        <item x="53"/>
        <item x="148"/>
        <item x="85"/>
        <item x="543"/>
        <item x="616"/>
        <item x="1190"/>
        <item x="1627"/>
        <item x="1097"/>
        <item x="984"/>
        <item x="39"/>
        <item x="2273"/>
        <item x="1887"/>
        <item x="1711"/>
        <item x="790"/>
        <item x="1707"/>
        <item x="583"/>
        <item x="379"/>
        <item x="1004"/>
        <item x="2018"/>
        <item x="1195"/>
        <item x="1879"/>
        <item x="2068"/>
        <item x="1216"/>
        <item x="560"/>
        <item x="2251"/>
        <item x="752"/>
        <item x="1153"/>
        <item x="1027"/>
        <item x="354"/>
        <item x="596"/>
        <item x="230"/>
        <item x="1170"/>
        <item x="1107"/>
        <item x="273"/>
        <item x="1675"/>
        <item x="1535"/>
        <item x="1075"/>
        <item x="2247"/>
        <item x="565"/>
        <item x="1953"/>
        <item x="358"/>
        <item x="966"/>
        <item x="1305"/>
        <item x="485"/>
        <item x="640"/>
        <item x="2310"/>
        <item x="1857"/>
        <item x="1272"/>
        <item x="1167"/>
        <item x="1799"/>
        <item x="225"/>
        <item x="1176"/>
        <item x="436"/>
        <item x="2031"/>
        <item x="1325"/>
        <item x="1789"/>
        <item x="1207"/>
        <item x="2202"/>
        <item x="763"/>
        <item x="756"/>
        <item x="91"/>
        <item x="1481"/>
        <item x="1523"/>
        <item x="701"/>
        <item x="196"/>
        <item x="1949"/>
        <item x="131"/>
        <item x="2301"/>
        <item x="555"/>
        <item x="1691"/>
        <item x="1086"/>
        <item x="1007"/>
        <item x="408"/>
        <item x="780"/>
        <item x="1484"/>
        <item x="70"/>
        <item x="892"/>
        <item x="1396"/>
        <item x="588"/>
        <item x="950"/>
        <item x="2313"/>
        <item x="378"/>
        <item x="579"/>
        <item x="1968"/>
        <item x="1552"/>
        <item x="1900"/>
        <item x="769"/>
        <item x="2194"/>
        <item x="1294"/>
        <item x="493"/>
        <item x="322"/>
        <item x="1660"/>
        <item x="781"/>
        <item x="1173"/>
        <item x="1790"/>
        <item x="980"/>
        <item x="2076"/>
        <item x="1266"/>
        <item x="613"/>
        <item x="1741"/>
        <item x="1725"/>
        <item x="154"/>
        <item x="1861"/>
        <item x="575"/>
        <item x="534"/>
        <item x="1772"/>
        <item x="2141"/>
        <item x="2021"/>
        <item x="2002"/>
        <item x="103"/>
        <item x="632"/>
        <item x="1133"/>
        <item x="747"/>
        <item x="51"/>
        <item x="1012"/>
        <item x="343"/>
        <item x="284"/>
        <item x="2159"/>
        <item x="1553"/>
        <item x="608"/>
        <item x="1636"/>
        <item x="1508"/>
        <item x="49"/>
        <item x="1431"/>
        <item x="1881"/>
        <item x="1904"/>
        <item x="1174"/>
        <item x="994"/>
        <item x="1287"/>
        <item x="1971"/>
        <item x="1185"/>
        <item x="1223"/>
        <item x="671"/>
        <item x="1045"/>
        <item x="1308"/>
        <item x="564"/>
        <item x="2304"/>
        <item x="1063"/>
        <item x="192"/>
        <item x="1916"/>
        <item x="2156"/>
        <item x="18"/>
        <item x="1463"/>
        <item x="1250"/>
        <item x="1542"/>
        <item x="972"/>
        <item x="1138"/>
        <item x="1494"/>
        <item x="1278"/>
        <item x="2138"/>
        <item x="506"/>
        <item x="721"/>
        <item x="1091"/>
        <item x="2285"/>
        <item x="2131"/>
        <item x="2176"/>
        <item x="1956"/>
        <item x="2116"/>
        <item x="355"/>
        <item x="72"/>
        <item x="1476"/>
        <item x="1770"/>
        <item x="1106"/>
        <item x="142"/>
        <item x="2099"/>
        <item x="2015"/>
        <item x="1447"/>
        <item x="704"/>
        <item x="1146"/>
        <item x="2033"/>
        <item x="2263"/>
        <item x="1425"/>
        <item x="881"/>
        <item x="2023"/>
        <item x="495"/>
        <item x="1434"/>
        <item x="1709"/>
        <item x="1721"/>
        <item x="207"/>
        <item x="1911"/>
        <item x="1768"/>
        <item x="1444"/>
        <item x="193"/>
        <item x="171"/>
        <item x="601"/>
        <item x="2239"/>
        <item x="2110"/>
        <item x="1602"/>
        <item x="1938"/>
        <item x="269"/>
        <item x="290"/>
        <item x="1530"/>
        <item x="639"/>
        <item x="220"/>
        <item x="1443"/>
        <item x="1182"/>
        <item x="914"/>
        <item x="466"/>
        <item x="1524"/>
        <item x="473"/>
        <item x="1493"/>
        <item x="860"/>
        <item x="1712"/>
        <item x="29"/>
        <item x="165"/>
        <item x="847"/>
        <item x="1322"/>
        <item x="437"/>
        <item x="2125"/>
        <item x="1478"/>
        <item x="1109"/>
        <item x="1383"/>
        <item x="496"/>
        <item x="2100"/>
        <item x="835"/>
        <item x="2268"/>
        <item x="2028"/>
        <item x="157"/>
        <item x="1457"/>
        <item x="1495"/>
        <item x="76"/>
        <item x="1591"/>
        <item x="1088"/>
        <item x="877"/>
        <item x="2085"/>
        <item x="1369"/>
        <item x="1997"/>
        <item x="821"/>
        <item x="1114"/>
        <item x="460"/>
        <item x="1165"/>
        <item x="258"/>
        <item x="243"/>
        <item x="97"/>
        <item x="48"/>
        <item x="2043"/>
        <item x="2102"/>
        <item x="1252"/>
        <item x="2204"/>
        <item x="511"/>
        <item x="2226"/>
        <item x="888"/>
        <item x="1054"/>
        <item x="799"/>
        <item x="224"/>
        <item x="1033"/>
        <item x="188"/>
        <item x="961"/>
        <item x="1517"/>
        <item x="1436"/>
        <item x="1323"/>
        <item x="2042"/>
        <item x="1771"/>
        <item x="540"/>
        <item x="1416"/>
        <item x="573"/>
        <item x="823"/>
        <item x="2010"/>
        <item x="383"/>
        <item x="1226"/>
        <item x="328"/>
        <item x="1819"/>
        <item x="2233"/>
        <item x="1842"/>
        <item x="1122"/>
        <item x="2044"/>
        <item x="59"/>
        <item x="1087"/>
        <item x="1119"/>
        <item x="79"/>
        <item x="1880"/>
        <item x="1251"/>
        <item x="431"/>
        <item x="824"/>
        <item x="594"/>
        <item x="361"/>
        <item x="423"/>
        <item x="1319"/>
        <item x="2199"/>
        <item x="236"/>
        <item x="1525"/>
        <item x="1312"/>
        <item x="1329"/>
        <item x="1143"/>
        <item x="168"/>
        <item x="537"/>
        <item x="366"/>
        <item x="699"/>
        <item x="1449"/>
        <item x="402"/>
        <item x="1318"/>
        <item x="325"/>
        <item x="2217"/>
        <item x="2265"/>
        <item x="233"/>
        <item x="504"/>
        <item x="1064"/>
        <item x="1761"/>
        <item x="1060"/>
        <item x="1259"/>
        <item x="1357"/>
        <item x="2286"/>
        <item x="1818"/>
        <item x="1705"/>
        <item x="1817"/>
        <item x="1624"/>
        <item x="297"/>
        <item x="770"/>
        <item x="1690"/>
        <item x="2111"/>
        <item x="2098"/>
        <item x="1632"/>
        <item x="129"/>
        <item x="767"/>
        <item x="1505"/>
        <item x="1901"/>
        <item x="393"/>
        <item x="783"/>
        <item x="1253"/>
        <item x="1105"/>
        <item x="206"/>
        <item x="98"/>
        <item x="1034"/>
        <item x="688"/>
        <item x="1020"/>
        <item x="553"/>
        <item x="96"/>
        <item x="572"/>
        <item x="1697"/>
        <item x="20"/>
        <item x="1009"/>
        <item x="497"/>
        <item x="2122"/>
        <item x="845"/>
        <item x="205"/>
        <item x="1486"/>
        <item x="462"/>
        <item x="1500"/>
        <item x="2312"/>
        <item x="1612"/>
        <item x="1400"/>
        <item x="1650"/>
        <item x="1330"/>
        <item x="418"/>
        <item x="2078"/>
        <item x="1347"/>
        <item x="549"/>
        <item x="1189"/>
        <item x="1080"/>
        <item x="1781"/>
        <item x="1891"/>
        <item x="1211"/>
        <item x="2140"/>
        <item x="1134"/>
        <item x="754"/>
        <item x="1377"/>
        <item x="541"/>
        <item x="291"/>
        <item x="1646"/>
        <item x="1265"/>
        <item x="90"/>
        <item x="2179"/>
        <item x="1749"/>
        <item x="2157"/>
        <item x="1158"/>
        <item x="351"/>
        <item x="1061"/>
        <item x="852"/>
        <item x="1677"/>
        <item x="508"/>
        <item x="2144"/>
        <item x="2186"/>
        <item x="4"/>
        <item x="32"/>
        <item x="706"/>
        <item x="421"/>
        <item x="1181"/>
        <item x="952"/>
        <item x="1804"/>
        <item x="391"/>
        <item x="1364"/>
        <item x="1445"/>
        <item x="1798"/>
        <item x="1218"/>
        <item x="1038"/>
        <item x="2119"/>
        <item x="599"/>
        <item x="1136"/>
        <item x="1663"/>
        <item x="1746"/>
        <item x="865"/>
        <item x="1345"/>
        <item x="280"/>
        <item x="27"/>
        <item x="1951"/>
        <item x="1124"/>
        <item x="2305"/>
        <item x="1387"/>
        <item x="163"/>
        <item x="1420"/>
        <item x="420"/>
        <item x="1754"/>
        <item x="2106"/>
        <item x="1980"/>
        <item x="1587"/>
        <item x="1647"/>
        <item x="292"/>
        <item x="1957"/>
        <item x="591"/>
        <item x="1735"/>
        <item x="998"/>
        <item x="1366"/>
        <item x="839"/>
        <item x="531"/>
        <item x="1321"/>
        <item x="2289"/>
        <item x="1350"/>
        <item x="31"/>
        <item x="1784"/>
        <item x="339"/>
        <item x="334"/>
        <item x="1800"/>
        <item x="1638"/>
        <item x="899"/>
        <item x="808"/>
        <item x="1301"/>
        <item x="1300"/>
        <item x="1967"/>
        <item x="1082"/>
        <item x="576"/>
        <item x="515"/>
        <item x="239"/>
        <item x="2188"/>
        <item x="988"/>
        <item x="326"/>
        <item x="430"/>
        <item x="1214"/>
        <item x="1263"/>
        <item x="1288"/>
        <item x="1993"/>
        <item x="873"/>
        <item x="1014"/>
        <item x="700"/>
        <item x="414"/>
        <item x="204"/>
        <item x="2278"/>
        <item x="2214"/>
        <item x="1533"/>
        <item x="659"/>
        <item x="677"/>
        <item x="580"/>
        <item x="167"/>
        <item x="208"/>
        <item x="1682"/>
        <item x="202"/>
        <item x="1671"/>
        <item x="1849"/>
        <item x="2272"/>
        <item x="717"/>
        <item x="60"/>
        <item t="default"/>
      </items>
    </pivotField>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showAll="0"/>
    <pivotField showAll="0"/>
    <pivotField showAll="0"/>
    <pivotField dataField="1" showAll="0"/>
    <pivotField showAll="0"/>
    <pivotField showAll="0"/>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Fields count="1">
    <field x="6"/>
  </rowFields>
  <rowItems count="11">
    <i>
      <x v="81"/>
    </i>
    <i>
      <x v="148"/>
    </i>
    <i>
      <x v="899"/>
    </i>
    <i>
      <x v="912"/>
    </i>
    <i>
      <x v="925"/>
    </i>
    <i>
      <x v="969"/>
    </i>
    <i>
      <x v="1071"/>
    </i>
    <i>
      <x v="1087"/>
    </i>
    <i>
      <x v="1117"/>
    </i>
    <i>
      <x v="2314"/>
    </i>
    <i t="grand">
      <x/>
    </i>
  </rowItems>
  <colItems count="1">
    <i/>
  </colItems>
  <dataFields count="1">
    <dataField name="Sum of total_after_discount" fld="12" baseField="0" baseItem="0" numFmtId="165"/>
  </dataFields>
  <formats count="1">
    <format dxfId="16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C84AEE-98F5-485C-BD2A-695112BBB94D}" name="PivotTable4"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22" firstHeaderRow="1" firstDataRow="1" firstDataCol="1"/>
  <pivotFields count="21">
    <pivotField showAll="0"/>
    <pivotField showAll="0">
      <items count="14">
        <item x="6"/>
        <item x="4"/>
        <item x="3"/>
        <item x="8"/>
        <item x="0"/>
        <item x="7"/>
        <item x="2"/>
        <item x="1"/>
        <item x="5"/>
        <item m="1" x="12"/>
        <item x="11"/>
        <item x="9"/>
        <item x="10"/>
        <item t="default"/>
      </items>
    </pivotField>
    <pivotField showAll="0">
      <items count="2272">
        <item x="1107"/>
        <item x="146"/>
        <item x="631"/>
        <item x="1593"/>
        <item x="2119"/>
        <item x="1001"/>
        <item x="1672"/>
        <item x="1841"/>
        <item x="2224"/>
        <item x="462"/>
        <item x="212"/>
        <item x="1365"/>
        <item x="1303"/>
        <item x="1649"/>
        <item x="847"/>
        <item x="227"/>
        <item x="530"/>
        <item x="1824"/>
        <item x="1695"/>
        <item x="856"/>
        <item x="1644"/>
        <item x="1402"/>
        <item x="276"/>
        <item x="1000"/>
        <item x="2135"/>
        <item x="2034"/>
        <item x="1297"/>
        <item x="2142"/>
        <item x="779"/>
        <item x="444"/>
        <item x="400"/>
        <item x="1102"/>
        <item x="1390"/>
        <item x="804"/>
        <item x="1477"/>
        <item x="1997"/>
        <item x="824"/>
        <item x="106"/>
        <item x="10"/>
        <item x="532"/>
        <item x="1811"/>
        <item x="2060"/>
        <item x="331"/>
        <item x="1794"/>
        <item x="104"/>
        <item x="138"/>
        <item x="1160"/>
        <item x="1843"/>
        <item x="733"/>
        <item x="1353"/>
        <item x="790"/>
        <item x="551"/>
        <item x="688"/>
        <item x="706"/>
        <item x="1557"/>
        <item x="397"/>
        <item x="2036"/>
        <item x="1221"/>
        <item x="1996"/>
        <item x="1501"/>
        <item x="503"/>
        <item x="1963"/>
        <item x="406"/>
        <item x="2182"/>
        <item x="1641"/>
        <item x="208"/>
        <item x="2237"/>
        <item x="349"/>
        <item x="434"/>
        <item x="2075"/>
        <item x="1554"/>
        <item x="2226"/>
        <item x="1140"/>
        <item x="496"/>
        <item x="1804"/>
        <item x="1601"/>
        <item x="1845"/>
        <item x="452"/>
        <item x="946"/>
        <item x="1473"/>
        <item x="1789"/>
        <item x="2116"/>
        <item x="7"/>
        <item x="1779"/>
        <item x="1474"/>
        <item x="403"/>
        <item x="1311"/>
        <item x="220"/>
        <item x="1010"/>
        <item x="2202"/>
        <item x="1617"/>
        <item x="1711"/>
        <item x="86"/>
        <item x="91"/>
        <item x="699"/>
        <item x="121"/>
        <item x="129"/>
        <item x="94"/>
        <item x="563"/>
        <item x="2171"/>
        <item x="1497"/>
        <item x="1017"/>
        <item x="2111"/>
        <item x="341"/>
        <item x="20"/>
        <item x="524"/>
        <item x="1433"/>
        <item x="428"/>
        <item x="258"/>
        <item x="1247"/>
        <item x="1253"/>
        <item x="1251"/>
        <item x="1330"/>
        <item x="2141"/>
        <item x="1472"/>
        <item x="868"/>
        <item x="2010"/>
        <item x="483"/>
        <item x="1629"/>
        <item x="2176"/>
        <item x="1646"/>
        <item x="9"/>
        <item x="791"/>
        <item x="916"/>
        <item x="2194"/>
        <item x="1536"/>
        <item x="1863"/>
        <item x="1818"/>
        <item x="2061"/>
        <item x="309"/>
        <item x="1374"/>
        <item x="1166"/>
        <item x="1859"/>
        <item x="1238"/>
        <item x="860"/>
        <item x="684"/>
        <item x="2124"/>
        <item x="1685"/>
        <item x="1902"/>
        <item x="1026"/>
        <item x="103"/>
        <item x="5"/>
        <item x="1255"/>
        <item x="999"/>
        <item x="2123"/>
        <item x="456"/>
        <item x="1496"/>
        <item x="194"/>
        <item x="2146"/>
        <item x="989"/>
        <item x="1588"/>
        <item x="1854"/>
        <item x="1700"/>
        <item x="966"/>
        <item x="32"/>
        <item x="1296"/>
        <item x="2003"/>
        <item x="142"/>
        <item x="1872"/>
        <item x="164"/>
        <item x="1796"/>
        <item x="913"/>
        <item x="1545"/>
        <item x="1969"/>
        <item x="2118"/>
        <item x="2077"/>
        <item x="67"/>
        <item x="881"/>
        <item x="411"/>
        <item x="1682"/>
        <item x="1571"/>
        <item x="1060"/>
        <item x="210"/>
        <item x="704"/>
        <item x="1234"/>
        <item x="1659"/>
        <item x="909"/>
        <item x="1188"/>
        <item x="1062"/>
        <item x="819"/>
        <item x="287"/>
        <item x="1749"/>
        <item x="2055"/>
        <item x="568"/>
        <item x="294"/>
        <item x="1500"/>
        <item x="385"/>
        <item x="293"/>
        <item x="460"/>
        <item x="594"/>
        <item x="754"/>
        <item x="1299"/>
        <item x="303"/>
        <item x="923"/>
        <item x="179"/>
        <item x="2197"/>
        <item x="489"/>
        <item x="1368"/>
        <item x="1784"/>
        <item x="574"/>
        <item x="1179"/>
        <item x="1998"/>
        <item x="1802"/>
        <item x="2200"/>
        <item x="2028"/>
        <item x="1844"/>
        <item x="1541"/>
        <item x="55"/>
        <item x="1836"/>
        <item x="697"/>
        <item x="2164"/>
        <item x="1209"/>
        <item x="1003"/>
        <item x="1603"/>
        <item x="1739"/>
        <item x="2083"/>
        <item x="1942"/>
        <item x="528"/>
        <item x="883"/>
        <item x="1861"/>
        <item x="2190"/>
        <item x="628"/>
        <item x="1528"/>
        <item x="1888"/>
        <item x="636"/>
        <item x="425"/>
        <item x="1455"/>
        <item x="304"/>
        <item x="994"/>
        <item x="214"/>
        <item x="330"/>
        <item x="328"/>
        <item x="1504"/>
        <item x="719"/>
        <item x="1830"/>
        <item x="49"/>
        <item x="1871"/>
        <item x="812"/>
        <item x="1795"/>
        <item x="1992"/>
        <item x="1137"/>
        <item x="1798"/>
        <item x="217"/>
        <item x="997"/>
        <item x="1604"/>
        <item x="1034"/>
        <item x="630"/>
        <item x="1853"/>
        <item x="1449"/>
        <item x="1960"/>
        <item x="2173"/>
        <item x="1056"/>
        <item x="840"/>
        <item x="2081"/>
        <item x="2230"/>
        <item x="500"/>
        <item x="1927"/>
        <item x="1692"/>
        <item x="736"/>
        <item x="647"/>
        <item x="416"/>
        <item x="378"/>
        <item x="2092"/>
        <item x="1172"/>
        <item x="615"/>
        <item x="1815"/>
        <item x="1123"/>
        <item x="1783"/>
        <item x="37"/>
        <item x="714"/>
        <item x="429"/>
        <item x="1254"/>
        <item x="442"/>
        <item x="307"/>
        <item x="929"/>
        <item x="298"/>
        <item x="785"/>
        <item x="864"/>
        <item x="1839"/>
        <item x="251"/>
        <item x="935"/>
        <item x="1307"/>
        <item x="2054"/>
        <item x="617"/>
        <item x="1577"/>
        <item x="114"/>
        <item x="116"/>
        <item x="1576"/>
        <item x="1030"/>
        <item x="1633"/>
        <item x="602"/>
        <item x="85"/>
        <item x="784"/>
        <item x="1953"/>
        <item x="274"/>
        <item x="1149"/>
        <item x="1814"/>
        <item x="649"/>
        <item x="2064"/>
        <item x="216"/>
        <item x="1130"/>
        <item x="162"/>
        <item x="1398"/>
        <item x="153"/>
        <item x="1167"/>
        <item x="866"/>
        <item x="2211"/>
        <item x="2058"/>
        <item x="66"/>
        <item x="558"/>
        <item x="2257"/>
        <item x="686"/>
        <item x="2106"/>
        <item x="2241"/>
        <item x="835"/>
        <item x="1790"/>
        <item x="886"/>
        <item x="810"/>
        <item x="1564"/>
        <item x="99"/>
        <item x="242"/>
        <item x="74"/>
        <item x="1468"/>
        <item x="1720"/>
        <item x="708"/>
        <item x="919"/>
        <item x="1518"/>
        <item x="1361"/>
        <item x="1785"/>
        <item x="1046"/>
        <item x="1442"/>
        <item x="1324"/>
        <item x="958"/>
        <item x="1750"/>
        <item x="439"/>
        <item x="443"/>
        <item x="1312"/>
        <item x="766"/>
        <item x="1724"/>
        <item x="1728"/>
        <item x="1967"/>
        <item x="1877"/>
        <item x="2070"/>
        <item x="1686"/>
        <item x="1289"/>
        <item x="1124"/>
        <item x="637"/>
        <item x="376"/>
        <item x="1450"/>
        <item x="1466"/>
        <item x="353"/>
        <item x="1423"/>
        <item x="2157"/>
        <item x="1226"/>
        <item x="1910"/>
        <item x="1592"/>
        <item x="1162"/>
        <item x="1228"/>
        <item x="613"/>
        <item x="1707"/>
        <item x="1211"/>
        <item x="286"/>
        <item x="463"/>
        <item x="876"/>
        <item x="1007"/>
        <item x="858"/>
        <item x="1089"/>
        <item x="2114"/>
        <item x="1797"/>
        <item x="1923"/>
        <item x="39"/>
        <item x="1103"/>
        <item x="1645"/>
        <item x="573"/>
        <item x="908"/>
        <item x="337"/>
        <item x="677"/>
        <item x="1931"/>
        <item x="1727"/>
        <item x="599"/>
        <item x="759"/>
        <item x="1452"/>
        <item x="1401"/>
        <item x="1642"/>
        <item x="1594"/>
        <item x="930"/>
        <item x="369"/>
        <item x="1351"/>
        <item x="417"/>
        <item x="1139"/>
        <item x="1954"/>
        <item x="816"/>
        <item x="169"/>
        <item x="554"/>
        <item x="734"/>
        <item x="875"/>
        <item x="288"/>
        <item x="2133"/>
        <item x="267"/>
        <item x="159"/>
        <item x="2249"/>
        <item x="1340"/>
        <item x="1064"/>
        <item x="247"/>
        <item x="802"/>
        <item x="828"/>
        <item x="1220"/>
        <item x="124"/>
        <item x="2129"/>
        <item x="321"/>
        <item x="2017"/>
        <item x="2073"/>
        <item x="1182"/>
        <item x="1567"/>
        <item x="787"/>
        <item x="1971"/>
        <item x="887"/>
        <item x="280"/>
        <item x="1214"/>
        <item x="1294"/>
        <item x="450"/>
        <item x="817"/>
        <item x="855"/>
        <item x="2009"/>
        <item x="762"/>
        <item x="1761"/>
        <item x="1731"/>
        <item x="33"/>
        <item x="1965"/>
        <item x="206"/>
        <item x="2207"/>
        <item x="1663"/>
        <item x="1143"/>
        <item x="2163"/>
        <item x="1994"/>
        <item x="1113"/>
        <item x="1655"/>
        <item x="848"/>
        <item x="1808"/>
        <item x="2149"/>
        <item x="641"/>
        <item x="1510"/>
        <item x="108"/>
        <item x="471"/>
        <item x="1755"/>
        <item x="1475"/>
        <item x="2216"/>
        <item x="1424"/>
        <item x="809"/>
        <item x="750"/>
        <item x="250"/>
        <item x="1560"/>
        <item x="1718"/>
        <item x="2013"/>
        <item x="1222"/>
        <item x="1443"/>
        <item x="2244"/>
        <item x="1993"/>
        <item x="1119"/>
        <item x="2258"/>
        <item x="222"/>
        <item x="487"/>
        <item x="243"/>
        <item x="1051"/>
        <item x="598"/>
        <item x="1855"/>
        <item x="132"/>
        <item x="1100"/>
        <item x="1400"/>
        <item x="1999"/>
        <item x="888"/>
        <item x="1040"/>
        <item x="1032"/>
        <item x="3"/>
        <item x="2177"/>
        <item x="831"/>
        <item x="466"/>
        <item x="1702"/>
        <item x="1572"/>
        <item x="357"/>
        <item x="388"/>
        <item x="577"/>
        <item x="729"/>
        <item x="1242"/>
        <item x="1027"/>
        <item x="297"/>
        <item x="2088"/>
        <item x="616"/>
        <item x="1503"/>
        <item x="1924"/>
        <item x="1640"/>
        <item x="412"/>
        <item x="580"/>
        <item x="1862"/>
        <item x="430"/>
        <item x="1933"/>
        <item x="1710"/>
        <item x="1534"/>
        <item x="360"/>
        <item x="81"/>
        <item x="291"/>
        <item x="1438"/>
        <item x="547"/>
        <item x="679"/>
        <item x="401"/>
        <item x="967"/>
        <item x="758"/>
        <item x="1762"/>
        <item x="525"/>
        <item x="1690"/>
        <item x="118"/>
        <item x="918"/>
        <item x="776"/>
        <item x="1873"/>
        <item x="1241"/>
        <item x="965"/>
        <item x="136"/>
        <item x="1989"/>
        <item x="1881"/>
        <item x="1548"/>
        <item x="1154"/>
        <item x="2267"/>
        <item x="157"/>
        <item x="815"/>
        <item x="1981"/>
        <item x="333"/>
        <item x="1270"/>
        <item x="963"/>
        <item x="213"/>
        <item x="484"/>
        <item x="2110"/>
        <item x="2248"/>
        <item x="948"/>
        <item x="541"/>
        <item x="1643"/>
        <item x="1199"/>
        <item x="1314"/>
        <item x="1347"/>
        <item x="627"/>
        <item x="852"/>
        <item x="34"/>
        <item x="1865"/>
        <item x="372"/>
        <item x="2071"/>
        <item x="1227"/>
        <item x="827"/>
        <item x="161"/>
        <item x="1357"/>
        <item x="2103"/>
        <item x="640"/>
        <item x="1156"/>
        <item x="1483"/>
        <item x="1186"/>
        <item x="1563"/>
        <item x="549"/>
        <item x="480"/>
        <item x="1551"/>
        <item x="1004"/>
        <item x="2201"/>
        <item x="1275"/>
        <item x="1055"/>
        <item x="972"/>
        <item x="1508"/>
        <item x="998"/>
        <item x="1812"/>
        <item x="1250"/>
        <item x="703"/>
        <item x="125"/>
        <item x="1047"/>
        <item x="1225"/>
        <item x="1917"/>
        <item x="173"/>
        <item x="778"/>
        <item x="2174"/>
        <item x="727"/>
        <item x="1637"/>
        <item x="1151"/>
        <item x="749"/>
        <item x="204"/>
        <item x="1192"/>
        <item x="1302"/>
        <item x="2217"/>
        <item x="1955"/>
        <item x="560"/>
        <item x="1142"/>
        <item x="744"/>
        <item x="1138"/>
        <item x="1218"/>
        <item x="1088"/>
        <item x="248"/>
        <item x="1194"/>
        <item x="1940"/>
        <item x="1968"/>
        <item x="359"/>
        <item x="1675"/>
        <item x="873"/>
        <item x="1549"/>
        <item x="1610"/>
        <item x="623"/>
        <item x="1020"/>
        <item x="377"/>
        <item x="2035"/>
        <item x="696"/>
        <item x="1725"/>
        <item x="783"/>
        <item x="1153"/>
        <item x="1308"/>
        <item x="2152"/>
        <item x="319"/>
        <item x="1041"/>
        <item x="537"/>
        <item x="1161"/>
        <item x="148"/>
        <item x="1941"/>
        <item x="526"/>
        <item x="472"/>
        <item x="538"/>
        <item x="454"/>
        <item x="1052"/>
        <item x="579"/>
        <item x="27"/>
        <item x="1208"/>
        <item x="109"/>
        <item x="2120"/>
        <item x="38"/>
        <item x="1090"/>
        <item x="2051"/>
        <item x="2029"/>
        <item x="926"/>
        <item x="252"/>
        <item x="494"/>
        <item x="807"/>
        <item x="1386"/>
        <item x="690"/>
        <item x="70"/>
        <item x="1494"/>
        <item x="521"/>
        <item x="1666"/>
        <item x="2037"/>
        <item x="983"/>
        <item x="269"/>
        <item x="1269"/>
        <item x="1109"/>
        <item x="2195"/>
        <item x="1807"/>
        <item x="1555"/>
        <item x="1893"/>
        <item x="182"/>
        <item x="800"/>
        <item x="1316"/>
        <item x="572"/>
        <item x="2006"/>
        <item x="362"/>
        <item x="890"/>
        <item x="1067"/>
        <item x="742"/>
        <item x="1366"/>
        <item x="1293"/>
        <item x="1322"/>
        <item x="893"/>
        <item x="145"/>
        <item x="226"/>
        <item x="1025"/>
        <item x="1509"/>
        <item x="990"/>
        <item x="823"/>
        <item x="215"/>
        <item x="857"/>
        <item x="2011"/>
        <item x="578"/>
        <item x="1492"/>
        <item x="490"/>
        <item x="1652"/>
        <item x="2040"/>
        <item x="1732"/>
        <item x="1764"/>
        <item x="177"/>
        <item x="506"/>
        <item x="380"/>
        <item x="1856"/>
        <item x="424"/>
        <item x="1313"/>
        <item x="1670"/>
        <item x="2213"/>
        <item x="773"/>
        <item x="486"/>
        <item x="1391"/>
        <item x="13"/>
        <item x="493"/>
        <item x="543"/>
        <item x="2038"/>
        <item x="1515"/>
        <item x="1507"/>
        <item x="1131"/>
        <item x="1744"/>
        <item x="1286"/>
        <item x="2089"/>
        <item x="1371"/>
        <item x="765"/>
        <item x="1550"/>
        <item x="1959"/>
        <item x="1905"/>
        <item x="700"/>
        <item x="740"/>
        <item x="853"/>
        <item x="1376"/>
        <item x="499"/>
        <item x="1822"/>
        <item x="1066"/>
        <item x="1082"/>
        <item x="1526"/>
        <item x="2234"/>
        <item x="851"/>
        <item x="1378"/>
        <item x="2209"/>
        <item x="184"/>
        <item x="1988"/>
        <item x="382"/>
        <item x="475"/>
        <item x="1459"/>
        <item x="45"/>
        <item x="1050"/>
        <item x="673"/>
        <item x="683"/>
        <item x="2268"/>
        <item x="398"/>
        <item x="339"/>
        <item x="2158"/>
        <item x="435"/>
        <item x="1568"/>
        <item x="100"/>
        <item x="1359"/>
        <item x="941"/>
        <item x="1276"/>
        <item x="1396"/>
        <item x="219"/>
        <item x="97"/>
        <item x="1684"/>
        <item x="1236"/>
        <item x="645"/>
        <item x="1583"/>
        <item x="1074"/>
        <item x="1185"/>
        <item x="1595"/>
        <item x="1015"/>
        <item x="1112"/>
        <item x="43"/>
        <item x="2235"/>
        <item x="1121"/>
        <item x="196"/>
        <item x="892"/>
        <item x="1018"/>
        <item x="808"/>
        <item x="540"/>
        <item x="31"/>
        <item x="2104"/>
        <item x="838"/>
        <item x="149"/>
        <item x="931"/>
        <item x="1688"/>
        <item x="1213"/>
        <item x="1061"/>
        <item x="107"/>
        <item x="961"/>
        <item x="1961"/>
        <item x="1282"/>
        <item x="1420"/>
        <item x="1217"/>
        <item x="1985"/>
        <item x="1676"/>
        <item x="1537"/>
        <item x="513"/>
        <item x="375"/>
        <item x="249"/>
        <item x="2041"/>
        <item x="183"/>
        <item x="2109"/>
        <item x="878"/>
        <item x="995"/>
        <item x="1611"/>
        <item x="897"/>
        <item x="1799"/>
        <item x="1801"/>
        <item x="1174"/>
        <item x="218"/>
        <item x="1735"/>
        <item x="1730"/>
        <item x="51"/>
        <item x="1337"/>
        <item x="1747"/>
        <item x="2008"/>
        <item x="1096"/>
        <item x="277"/>
        <item x="608"/>
        <item x="625"/>
        <item x="2204"/>
        <item x="1976"/>
        <item x="90"/>
        <item x="1159"/>
        <item x="42"/>
        <item x="920"/>
        <item x="1281"/>
        <item x="1882"/>
        <item x="1849"/>
        <item x="1383"/>
        <item x="445"/>
        <item x="1918"/>
        <item x="1363"/>
        <item x="1126"/>
        <item x="225"/>
        <item x="495"/>
        <item x="2001"/>
        <item x="1934"/>
        <item x="1092"/>
        <item x="390"/>
        <item x="895"/>
        <item x="612"/>
        <item x="691"/>
        <item x="862"/>
        <item x="1410"/>
        <item x="2184"/>
        <item x="1658"/>
        <item x="544"/>
        <item x="1624"/>
        <item x="1323"/>
        <item x="1418"/>
        <item x="1487"/>
        <item x="1389"/>
        <item x="1120"/>
        <item x="1373"/>
        <item x="585"/>
        <item x="977"/>
        <item x="1766"/>
        <item x="1717"/>
        <item x="582"/>
        <item x="386"/>
        <item x="1439"/>
        <item x="87"/>
        <item x="26"/>
        <item x="944"/>
        <item x="1158"/>
        <item x="325"/>
        <item x="1628"/>
        <item x="2167"/>
        <item x="273"/>
        <item x="555"/>
        <item x="757"/>
        <item x="1616"/>
        <item x="1272"/>
        <item x="1436"/>
        <item x="240"/>
        <item x="255"/>
        <item x="1982"/>
        <item x="446"/>
        <item x="610"/>
        <item x="1962"/>
        <item x="725"/>
        <item x="465"/>
        <item x="571"/>
        <item x="187"/>
        <item x="569"/>
        <item x="2155"/>
        <item x="2063"/>
        <item x="95"/>
        <item x="190"/>
        <item x="865"/>
        <item x="2084"/>
        <item x="2233"/>
        <item x="1986"/>
        <item x="592"/>
        <item x="1522"/>
        <item x="76"/>
        <item x="200"/>
        <item x="1012"/>
        <item x="1896"/>
        <item x="504"/>
        <item x="1416"/>
        <item x="1543"/>
        <item x="1237"/>
        <item x="1342"/>
        <item x="1196"/>
        <item x="120"/>
        <item x="1957"/>
        <item x="1823"/>
        <item x="1319"/>
        <item x="1634"/>
        <item x="457"/>
        <item x="718"/>
        <item x="2181"/>
        <item x="253"/>
        <item x="1437"/>
        <item x="352"/>
        <item x="1851"/>
        <item x="139"/>
        <item x="176"/>
        <item x="336"/>
        <item x="953"/>
        <item x="747"/>
        <item x="1627"/>
        <item x="900"/>
        <item x="1950"/>
        <item x="137"/>
        <item x="53"/>
        <item x="844"/>
        <item x="1334"/>
        <item x="1990"/>
        <item x="1429"/>
        <item x="937"/>
        <item x="1134"/>
        <item x="991"/>
        <item x="1956"/>
        <item x="2076"/>
        <item x="180"/>
        <item x="738"/>
        <item x="821"/>
        <item x="63"/>
        <item x="1535"/>
        <item x="545"/>
        <item x="264"/>
        <item x="1099"/>
        <item x="323"/>
        <item x="404"/>
        <item x="1168"/>
        <item x="1008"/>
        <item x="1115"/>
        <item x="128"/>
        <item x="77"/>
        <item x="2221"/>
        <item x="1414"/>
        <item x="869"/>
        <item x="1384"/>
        <item x="1223"/>
        <item x="1729"/>
        <item x="1559"/>
        <item x="1929"/>
        <item x="1144"/>
        <item x="841"/>
        <item x="1553"/>
        <item x="409"/>
        <item x="1752"/>
        <item x="2039"/>
        <item x="2033"/>
        <item x="117"/>
        <item x="1288"/>
        <item x="1093"/>
        <item x="318"/>
        <item x="2228"/>
        <item x="21"/>
        <item x="986"/>
        <item x="1129"/>
        <item x="421"/>
        <item x="955"/>
        <item x="1187"/>
        <item x="2121"/>
        <item x="1759"/>
        <item x="567"/>
        <item x="1331"/>
        <item x="723"/>
        <item x="652"/>
        <item x="2108"/>
        <item x="1539"/>
        <item x="2021"/>
        <item x="1697"/>
        <item x="1127"/>
        <item x="914"/>
        <item x="1677"/>
        <item x="1489"/>
        <item x="1886"/>
        <item x="1502"/>
        <item x="1111"/>
        <item x="1233"/>
        <item x="1305"/>
        <item x="1375"/>
        <item x="1585"/>
        <item x="1826"/>
        <item x="674"/>
        <item x="2115"/>
        <item x="539"/>
        <item x="1252"/>
        <item x="836"/>
        <item x="1441"/>
        <item x="1039"/>
        <item x="1155"/>
        <item x="1966"/>
        <item x="904"/>
        <item x="536"/>
        <item x="1002"/>
        <item x="1647"/>
        <item x="588"/>
        <item x="1309"/>
        <item x="1431"/>
        <item x="788"/>
        <item x="830"/>
        <item x="2183"/>
        <item x="1291"/>
        <item x="940"/>
        <item x="1210"/>
        <item x="181"/>
        <item x="1070"/>
        <item x="312"/>
        <item x="423"/>
        <item x="943"/>
        <item x="1215"/>
        <item x="147"/>
        <item x="1803"/>
        <item x="1857"/>
        <item x="1279"/>
        <item x="2264"/>
        <item x="2206"/>
        <item x="1758"/>
        <item x="140"/>
        <item x="110"/>
        <item x="954"/>
        <item x="566"/>
        <item x="1995"/>
        <item x="126"/>
        <item x="1145"/>
        <item x="306"/>
        <item x="1513"/>
        <item x="1736"/>
        <item x="1570"/>
        <item x="1173"/>
        <item x="1083"/>
        <item x="964"/>
        <item x="1880"/>
        <item x="796"/>
        <item x="2128"/>
        <item x="156"/>
        <item x="1600"/>
        <item x="351"/>
        <item x="1081"/>
        <item x="1163"/>
        <item x="379"/>
        <item x="438"/>
        <item x="2117"/>
        <item x="632"/>
        <item x="1133"/>
        <item x="2066"/>
        <item x="2166"/>
        <item x="2113"/>
        <item x="281"/>
        <item x="716"/>
        <item x="396"/>
        <item x="1952"/>
        <item x="1894"/>
        <item x="441"/>
        <item x="992"/>
        <item x="1343"/>
        <item x="520"/>
        <item x="724"/>
        <item x="1719"/>
        <item x="1428"/>
        <item x="1013"/>
        <item x="1679"/>
        <item x="1892"/>
        <item x="295"/>
        <item x="1756"/>
        <item x="1118"/>
        <item x="1712"/>
        <item x="1852"/>
        <item x="1846"/>
        <item x="2236"/>
        <item x="2186"/>
        <item x="151"/>
        <item x="947"/>
        <item x="962"/>
        <item x="234"/>
        <item x="976"/>
        <item x="1387"/>
        <item x="1709"/>
        <item x="604"/>
        <item x="19"/>
        <item x="2253"/>
        <item x="54"/>
        <item x="498"/>
        <item x="477"/>
        <item m="1" x="2270"/>
        <item x="1348"/>
        <item x="1753"/>
        <item x="1421"/>
        <item x="2150"/>
        <item x="611"/>
        <item x="300"/>
        <item x="1206"/>
        <item x="2203"/>
        <item x="2016"/>
        <item x="1023"/>
        <item x="1745"/>
        <item x="1584"/>
        <item x="1077"/>
        <item x="1708"/>
        <item x="553"/>
        <item x="272"/>
        <item x="2215"/>
        <item x="644"/>
        <item x="1936"/>
        <item x="474"/>
        <item x="1249"/>
        <item x="942"/>
        <item x="1582"/>
        <item x="1618"/>
        <item x="2086"/>
        <item x="389"/>
        <item x="1106"/>
        <item x="2156"/>
        <item x="207"/>
        <item x="1763"/>
        <item x="907"/>
        <item x="284"/>
        <item x="1141"/>
        <item x="781"/>
        <item x="2059"/>
        <item x="565"/>
        <item x="308"/>
        <item x="2043"/>
        <item x="1480"/>
        <item x="1318"/>
        <item x="2134"/>
        <item x="478"/>
        <item x="1713"/>
        <item x="230"/>
        <item x="458"/>
        <item x="1295"/>
        <item x="562"/>
        <item x="402"/>
        <item x="1447"/>
        <item x="1350"/>
        <item x="2242"/>
        <item x="1899"/>
        <item x="2099"/>
        <item x="2232"/>
        <item x="2018"/>
        <item x="285"/>
        <item x="203"/>
        <item x="655"/>
        <item x="172"/>
        <item x="2095"/>
        <item x="1053"/>
        <item x="289"/>
        <item x="901"/>
        <item x="741"/>
        <item x="56"/>
        <item x="335"/>
        <item x="770"/>
        <item x="753"/>
        <item x="419"/>
        <item x="1866"/>
        <item x="985"/>
        <item x="260"/>
        <item x="2178"/>
        <item x="418"/>
        <item x="1945"/>
        <item x="1813"/>
        <item x="1328"/>
        <item x="651"/>
        <item x="945"/>
        <item x="1448"/>
        <item x="952"/>
        <item x="1598"/>
        <item x="1958"/>
        <item x="123"/>
        <item x="488"/>
        <item x="193"/>
        <item x="932"/>
        <item x="317"/>
        <item x="131"/>
        <item x="1079"/>
        <item x="1664"/>
        <item x="1344"/>
        <item x="2000"/>
        <item x="1632"/>
        <item x="731"/>
        <item x="2153"/>
        <item x="1921"/>
        <item x="1280"/>
        <item x="1991"/>
        <item x="519"/>
        <item x="1900"/>
        <item x="570"/>
        <item x="1662"/>
        <item x="735"/>
        <item x="1200"/>
        <item x="1478"/>
        <item x="1136"/>
        <item x="760"/>
        <item x="2080"/>
        <item x="902"/>
        <item x="1301"/>
        <item x="2002"/>
        <item x="1397"/>
        <item x="1722"/>
        <item x="501"/>
        <item x="1049"/>
        <item x="279"/>
        <item x="361"/>
        <item x="2229"/>
        <item x="1380"/>
        <item x="244"/>
        <item x="522"/>
        <item x="1453"/>
        <item x="1561"/>
        <item x="512"/>
        <item x="1033"/>
        <item x="675"/>
        <item x="1165"/>
        <item x="874"/>
        <item x="1825"/>
        <item x="2050"/>
        <item x="2245"/>
        <item x="1362"/>
        <item x="805"/>
        <item x="717"/>
        <item x="1879"/>
        <item x="2144"/>
        <item x="557"/>
        <item x="237"/>
        <item x="65"/>
        <item x="1207"/>
        <item x="1411"/>
        <item x="2024"/>
        <item x="1609"/>
        <item x="2044"/>
        <item x="751"/>
        <item x="1370"/>
        <item x="583"/>
        <item x="669"/>
        <item x="1701"/>
        <item x="64"/>
        <item x="1071"/>
        <item x="1673"/>
        <item x="1689"/>
        <item x="1352"/>
        <item x="1094"/>
        <item x="1257"/>
        <item x="1614"/>
        <item x="154"/>
        <item x="1626"/>
        <item x="981"/>
        <item x="702"/>
        <item x="743"/>
        <item x="1949"/>
        <item x="1310"/>
        <item x="1817"/>
        <item x="1029"/>
        <item x="2214"/>
        <item x="374"/>
        <item x="1406"/>
        <item x="1"/>
        <item x="476"/>
        <item x="693"/>
        <item x="1231"/>
        <item x="2170"/>
        <item x="1810"/>
        <item x="507"/>
        <item x="1264"/>
        <item x="2014"/>
        <item x="1488"/>
        <item x="57"/>
        <item x="1338"/>
        <item x="1332"/>
        <item x="590"/>
        <item x="2256"/>
        <item x="1075"/>
        <item x="761"/>
        <item x="993"/>
        <item x="1913"/>
        <item x="257"/>
        <item x="62"/>
        <item x="639"/>
        <item x="664"/>
        <item x="453"/>
        <item x="2262"/>
        <item x="1068"/>
        <item x="1467"/>
        <item x="1987"/>
        <item x="1574"/>
        <item x="746"/>
        <item x="1840"/>
        <item x="1256"/>
        <item x="1937"/>
        <item x="820"/>
        <item x="517"/>
        <item x="345"/>
        <item x="1590"/>
        <item x="1776"/>
        <item x="1495"/>
        <item x="1620"/>
        <item x="392"/>
        <item x="432"/>
        <item x="1458"/>
        <item x="370"/>
        <item x="1901"/>
        <item x="296"/>
        <item x="1914"/>
        <item x="1819"/>
        <item x="1415"/>
        <item x="2019"/>
        <item x="1932"/>
        <item x="535"/>
        <item x="882"/>
        <item x="1341"/>
        <item x="793"/>
        <item x="44"/>
        <item x="1800"/>
        <item x="748"/>
        <item x="1201"/>
        <item x="2030"/>
        <item x="1930"/>
        <item x="772"/>
        <item x="1267"/>
        <item x="2087"/>
        <item x="1834"/>
        <item x="2"/>
        <item x="135"/>
        <item x="455"/>
        <item x="1461"/>
        <item x="1063"/>
        <item x="2005"/>
        <item x="1261"/>
        <item x="797"/>
        <item x="334"/>
        <item x="552"/>
        <item x="410"/>
        <item x="1493"/>
        <item x="311"/>
        <item x="813"/>
        <item x="2053"/>
        <item x="755"/>
        <item x="1271"/>
        <item x="229"/>
        <item x="1639"/>
        <item x="1086"/>
        <item x="259"/>
        <item x="221"/>
        <item x="1529"/>
        <item x="1733"/>
        <item x="698"/>
        <item x="956"/>
        <item x="2225"/>
        <item x="1125"/>
        <item x="905"/>
        <item x="1284"/>
        <item x="1765"/>
        <item x="1754"/>
        <item x="313"/>
        <item x="2252"/>
        <item x="127"/>
        <item x="1805"/>
        <item x="1432"/>
        <item x="661"/>
        <item x="1265"/>
        <item x="561"/>
        <item x="1232"/>
        <item x="1148"/>
        <item x="201"/>
        <item x="1072"/>
        <item x="239"/>
        <item x="1290"/>
        <item x="299"/>
        <item x="451"/>
        <item x="2147"/>
        <item x="231"/>
        <item x="1922"/>
        <item x="508"/>
        <item x="2165"/>
        <item x="233"/>
        <item x="606"/>
        <item x="152"/>
        <item x="82"/>
        <item x="917"/>
        <item x="415"/>
        <item x="1703"/>
        <item x="1970"/>
        <item x="1377"/>
        <item x="542"/>
        <item x="1258"/>
        <item x="199"/>
        <item x="1667"/>
        <item x="626"/>
        <item x="4"/>
        <item x="28"/>
        <item x="2090"/>
        <item x="803"/>
        <item x="1084"/>
        <item x="1203"/>
        <item x="266"/>
        <item x="2261"/>
        <item x="1076"/>
        <item x="973"/>
        <item x="1890"/>
        <item x="2007"/>
        <item x="1287"/>
        <item x="1650"/>
        <item x="1612"/>
        <item x="829"/>
        <item x="586"/>
        <item x="950"/>
        <item x="1245"/>
        <item x="648"/>
        <item x="40"/>
        <item x="2148"/>
        <item x="191"/>
        <item x="912"/>
        <item x="795"/>
        <item x="482"/>
        <item x="595"/>
        <item x="2238"/>
        <item x="130"/>
        <item x="1180"/>
        <item x="68"/>
        <item x="1947"/>
        <item x="1306"/>
        <item x="1392"/>
        <item x="794"/>
        <item x="358"/>
        <item x="850"/>
        <item x="2196"/>
        <item x="1498"/>
        <item x="2138"/>
        <item x="395"/>
        <item x="1562"/>
        <item x="584"/>
        <item x="1827"/>
        <item x="2140"/>
        <item x="665"/>
        <item x="241"/>
        <item x="1300"/>
        <item x="1481"/>
        <item x="1274"/>
        <item x="1657"/>
        <item x="1476"/>
        <item x="834"/>
        <item x="1622"/>
        <item x="387"/>
        <item x="1175"/>
        <item x="668"/>
        <item x="1793"/>
        <item x="290"/>
        <item x="1243"/>
        <item x="1869"/>
        <item x="629"/>
        <item x="1946"/>
        <item x="2131"/>
        <item x="261"/>
        <item x="1898"/>
        <item x="195"/>
        <item x="324"/>
        <item x="8"/>
        <item x="687"/>
        <item x="1333"/>
        <item x="505"/>
        <item x="839"/>
        <item x="1638"/>
        <item x="861"/>
        <item x="1360"/>
        <item x="1191"/>
        <item x="1579"/>
        <item x="292"/>
        <item x="1696"/>
        <item x="1006"/>
        <item x="160"/>
        <item x="459"/>
        <item x="633"/>
        <item x="1043"/>
        <item x="1542"/>
        <item x="1974"/>
        <item x="1085"/>
        <item x="1394"/>
        <item x="111"/>
        <item x="367"/>
        <item x="209"/>
        <item x="548"/>
        <item x="1746"/>
        <item x="1485"/>
        <item x="1973"/>
        <item x="859"/>
        <item x="1069"/>
        <item x="1788"/>
        <item x="1021"/>
        <item x="1832"/>
        <item x="1651"/>
        <item x="1842"/>
        <item x="1471"/>
        <item x="485"/>
        <item x="263"/>
        <item x="2046"/>
        <item x="1412"/>
        <item x="877"/>
        <item x="2027"/>
        <item x="2265"/>
        <item x="1435"/>
        <item x="763"/>
        <item x="1552"/>
        <item x="1671"/>
        <item x="689"/>
        <item x="2025"/>
        <item x="624"/>
        <item x="1484"/>
        <item x="2062"/>
        <item x="268"/>
        <item x="1699"/>
        <item x="327"/>
        <item x="1444"/>
        <item x="1925"/>
        <item x="1926"/>
        <item x="1345"/>
        <item x="1395"/>
        <item x="509"/>
        <item x="1219"/>
        <item x="1919"/>
        <item x="72"/>
        <item x="1774"/>
        <item x="399"/>
        <item x="737"/>
        <item x="1181"/>
        <item x="1516"/>
        <item x="1916"/>
        <item x="1860"/>
        <item x="1870"/>
        <item x="1904"/>
        <item x="559"/>
        <item x="1778"/>
        <item x="1742"/>
        <item x="2219"/>
        <item x="6"/>
        <item x="1587"/>
        <item x="614"/>
        <item x="837"/>
        <item x="1806"/>
        <item x="492"/>
        <item x="2102"/>
        <item x="707"/>
        <item x="447"/>
        <item x="739"/>
        <item x="427"/>
        <item x="1244"/>
        <item x="1975"/>
        <item x="17"/>
        <item x="167"/>
        <item x="671"/>
        <item x="885"/>
        <item x="798"/>
        <item x="710"/>
        <item x="1372"/>
        <item x="1195"/>
        <item x="143"/>
        <item x="1878"/>
        <item x="1038"/>
        <item x="1874"/>
        <item x="1691"/>
        <item x="408"/>
        <item x="1726"/>
        <item x="1095"/>
        <item x="2205"/>
        <item x="1809"/>
        <item x="880"/>
        <item x="1087"/>
        <item x="534"/>
        <item x="1821"/>
        <item x="653"/>
        <item x="1031"/>
        <item x="1578"/>
        <item x="133"/>
        <item x="1434"/>
        <item x="1777"/>
        <item x="1606"/>
        <item x="589"/>
        <item x="75"/>
        <item x="278"/>
        <item x="619"/>
        <item x="1152"/>
        <item x="2032"/>
        <item x="1868"/>
        <item x="1278"/>
        <item x="1569"/>
        <item x="922"/>
        <item x="426"/>
        <item x="262"/>
        <item x="849"/>
        <item x="898"/>
        <item x="1602"/>
        <item x="1780"/>
        <item x="2107"/>
        <item x="52"/>
        <item x="1171"/>
        <item x="2079"/>
        <item x="2199"/>
        <item x="774"/>
        <item x="894"/>
        <item x="2085"/>
        <item x="721"/>
        <item x="843"/>
        <item x="102"/>
        <item x="141"/>
        <item x="1355"/>
        <item x="92"/>
        <item x="235"/>
        <item x="2072"/>
        <item x="1170"/>
        <item x="921"/>
        <item x="2227"/>
        <item x="171"/>
        <item x="705"/>
        <item x="1135"/>
        <item x="1983"/>
        <item x="2122"/>
        <item x="1887"/>
        <item x="1782"/>
        <item x="440"/>
        <item x="228"/>
        <item x="363"/>
        <item x="461"/>
        <item x="659"/>
        <item x="1446"/>
        <item x="60"/>
        <item x="1939"/>
        <item x="1656"/>
        <item x="1169"/>
        <item x="1456"/>
        <item x="236"/>
        <item x="1820"/>
        <item x="211"/>
        <item x="2191"/>
        <item x="911"/>
        <item x="609"/>
        <item x="265"/>
        <item x="58"/>
        <item x="1349"/>
        <item x="158"/>
        <item x="119"/>
        <item x="1176"/>
        <item x="2159"/>
        <item x="197"/>
        <item x="899"/>
        <item x="71"/>
        <item x="93"/>
        <item x="1630"/>
        <item x="2188"/>
        <item x="1058"/>
        <item x="818"/>
        <item x="1327"/>
        <item x="531"/>
        <item x="2012"/>
        <item x="436"/>
        <item x="342"/>
        <item x="1005"/>
        <item x="752"/>
        <item x="546"/>
        <item x="1979"/>
        <item x="2067"/>
        <item x="2004"/>
        <item x="449"/>
        <item x="348"/>
        <item x="354"/>
        <item x="2031"/>
        <item x="1621"/>
        <item x="391"/>
        <item x="1586"/>
        <item x="576"/>
        <item x="1532"/>
        <item x="2218"/>
        <item x="1512"/>
        <item x="2098"/>
        <item x="1419"/>
        <item x="310"/>
        <item x="122"/>
        <item x="283"/>
        <item x="47"/>
        <item x="1636"/>
        <item x="2105"/>
        <item x="1404"/>
        <item x="2074"/>
        <item x="811"/>
        <item x="1283"/>
        <item x="1248"/>
        <item x="1204"/>
        <item x="165"/>
        <item x="1037"/>
        <item x="1615"/>
        <item x="1623"/>
        <item x="2269"/>
        <item x="2251"/>
        <item x="1829"/>
        <item x="394"/>
        <item x="2223"/>
        <item x="1599"/>
        <item x="2185"/>
        <item x="1687"/>
        <item x="1462"/>
        <item x="1317"/>
        <item x="315"/>
        <item x="1098"/>
        <item x="1972"/>
        <item x="957"/>
        <item x="650"/>
        <item x="597"/>
        <item x="1903"/>
        <item x="101"/>
        <item x="2136"/>
        <item x="1011"/>
        <item x="1653"/>
        <item x="1128"/>
        <item x="185"/>
        <item x="1382"/>
        <item x="1787"/>
        <item x="711"/>
        <item x="166"/>
        <item x="1277"/>
        <item x="970"/>
        <item x="680"/>
        <item x="232"/>
        <item x="2022"/>
        <item x="198"/>
        <item x="112"/>
        <item x="1648"/>
        <item x="2082"/>
        <item x="938"/>
        <item x="564"/>
        <item x="1558"/>
        <item x="1786"/>
        <item x="1044"/>
        <item x="622"/>
        <item x="1897"/>
        <item x="1912"/>
        <item x="605"/>
        <item x="2240"/>
        <item x="115"/>
        <item x="2049"/>
        <item x="1273"/>
        <item x="2047"/>
        <item x="782"/>
        <item x="2246"/>
        <item x="2132"/>
        <item x="433"/>
        <item x="1538"/>
        <item x="271"/>
        <item x="464"/>
        <item x="1694"/>
        <item x="1329"/>
        <item x="1009"/>
        <item x="1721"/>
        <item x="667"/>
        <item x="178"/>
        <item x="801"/>
        <item x="1883"/>
        <item x="1385"/>
        <item x="1014"/>
        <item x="712"/>
        <item x="1190"/>
        <item x="431"/>
        <item x="2068"/>
        <item x="2208"/>
        <item x="1381"/>
        <item x="2143"/>
        <item x="722"/>
        <item x="24"/>
        <item x="61"/>
        <item x="1164"/>
        <item x="1408"/>
        <item x="713"/>
        <item x="514"/>
        <item x="470"/>
        <item x="1740"/>
        <item x="1741"/>
        <item x="168"/>
        <item x="1057"/>
        <item x="59"/>
        <item x="1035"/>
        <item x="646"/>
        <item x="1531"/>
        <item x="1781"/>
        <item x="867"/>
        <item x="1760"/>
        <item x="479"/>
        <item x="224"/>
        <item x="1212"/>
        <item x="48"/>
        <item x="282"/>
        <item x="302"/>
        <item x="1678"/>
        <item x="694"/>
        <item x="1469"/>
        <item x="2126"/>
        <item x="959"/>
        <item x="662"/>
        <item x="666"/>
        <item x="826"/>
        <item x="2078"/>
        <item x="2266"/>
        <item x="16"/>
        <item x="78"/>
        <item x="163"/>
        <item x="1417"/>
        <item x="775"/>
        <item x="1146"/>
        <item x="1045"/>
        <item x="437"/>
        <item x="730"/>
        <item x="1451"/>
        <item x="481"/>
        <item x="1907"/>
        <item x="98"/>
        <item x="996"/>
        <item x="2091"/>
        <item x="1631"/>
        <item x="939"/>
        <item x="1101"/>
        <item x="29"/>
        <item x="301"/>
        <item x="1482"/>
        <item x="1835"/>
        <item x="656"/>
        <item x="1906"/>
        <item x="658"/>
        <item x="846"/>
        <item x="635"/>
        <item x="910"/>
        <item x="1358"/>
        <item x="1977"/>
        <item x="1938"/>
        <item x="701"/>
        <item x="1943"/>
        <item x="1266"/>
        <item x="2139"/>
        <item x="620"/>
        <item x="202"/>
        <item x="346"/>
        <item x="1748"/>
        <item x="906"/>
        <item x="205"/>
        <item x="1527"/>
        <item x="896"/>
        <item x="238"/>
        <item x="1147"/>
        <item x="1016"/>
        <item x="1619"/>
        <item x="2263"/>
        <item x="1457"/>
        <item x="1104"/>
        <item x="603"/>
        <item x="1198"/>
        <item x="1751"/>
        <item x="1828"/>
        <item x="845"/>
        <item x="469"/>
        <item x="2187"/>
        <item x="1367"/>
        <item x="587"/>
        <item x="254"/>
        <item x="1078"/>
        <item x="80"/>
        <item x="2130"/>
        <item x="670"/>
        <item x="1097"/>
        <item x="933"/>
        <item x="1767"/>
        <item x="223"/>
        <item x="1463"/>
        <item x="1519"/>
        <item x="903"/>
        <item x="1520"/>
        <item x="1405"/>
        <item x="170"/>
        <item x="1521"/>
        <item x="879"/>
        <item x="2220"/>
        <item x="654"/>
        <item x="79"/>
        <item x="672"/>
        <item x="951"/>
        <item x="518"/>
        <item x="1556"/>
        <item x="1304"/>
        <item x="1157"/>
        <item x="1356"/>
        <item x="1262"/>
        <item x="1935"/>
        <item x="984"/>
        <item x="192"/>
        <item x="36"/>
        <item x="523"/>
        <item x="245"/>
        <item x="1734"/>
        <item x="2160"/>
        <item x="1193"/>
        <item x="1964"/>
        <item x="73"/>
        <item x="0"/>
        <item x="1660"/>
        <item x="1080"/>
        <item x="1028"/>
        <item x="1259"/>
        <item x="2212"/>
        <item x="1920"/>
        <item x="1073"/>
        <item x="1698"/>
        <item x="1895"/>
        <item x="1178"/>
        <item x="1440"/>
        <item x="1325"/>
        <item x="2137"/>
        <item x="720"/>
        <item x="1608"/>
        <item x="842"/>
        <item x="1884"/>
        <item x="978"/>
        <item x="1908"/>
        <item x="46"/>
        <item x="50"/>
        <item x="1738"/>
        <item x="2101"/>
        <item x="1847"/>
        <item x="134"/>
        <item x="422"/>
        <item x="1114"/>
        <item x="1122"/>
        <item x="1613"/>
        <item x="497"/>
        <item x="581"/>
        <item x="1978"/>
        <item x="889"/>
        <item x="1506"/>
        <item x="1454"/>
        <item x="1403"/>
        <item x="2239"/>
        <item x="1668"/>
        <item x="2094"/>
        <item x="275"/>
        <item x="593"/>
        <item x="936"/>
        <item x="1268"/>
        <item x="1379"/>
        <item x="383"/>
        <item x="1948"/>
        <item x="2015"/>
        <item x="1773"/>
        <item x="2259"/>
        <item x="709"/>
        <item x="1523"/>
        <item x="2247"/>
        <item x="601"/>
        <item x="270"/>
        <item x="175"/>
        <item x="1517"/>
        <item x="1240"/>
        <item x="822"/>
        <item x="1091"/>
        <item x="1413"/>
        <item x="2020"/>
        <item x="2154"/>
        <item x="1465"/>
        <item x="1524"/>
        <item x="678"/>
        <item x="1239"/>
        <item x="621"/>
        <item x="1858"/>
        <item x="1202"/>
        <item x="1837"/>
        <item x="1511"/>
        <item x="1544"/>
        <item x="825"/>
        <item x="1875"/>
        <item x="35"/>
        <item x="2048"/>
        <item x="83"/>
        <item x="1177"/>
        <item x="1951"/>
        <item x="1263"/>
        <item x="2056"/>
        <item x="1315"/>
        <item x="2097"/>
        <item x="1661"/>
        <item x="1059"/>
        <item x="1530"/>
        <item x="1665"/>
        <item x="1573"/>
        <item x="41"/>
        <item x="1566"/>
        <item x="1216"/>
        <item x="174"/>
        <item x="634"/>
        <item x="1422"/>
        <item x="2189"/>
        <item x="1605"/>
        <item x="105"/>
        <item x="1320"/>
        <item x="1246"/>
        <item x="1876"/>
        <item x="1833"/>
        <item x="1505"/>
        <item x="1285"/>
        <item x="1479"/>
        <item x="2161"/>
        <item x="980"/>
        <item x="2045"/>
        <item x="1533"/>
        <item x="789"/>
        <item x="891"/>
        <item x="663"/>
        <item x="1575"/>
        <item x="1116"/>
        <item x="949"/>
        <item x="1980"/>
        <item x="1816"/>
        <item x="1771"/>
        <item x="814"/>
        <item x="1669"/>
        <item x="1635"/>
        <item x="413"/>
        <item x="1889"/>
        <item x="657"/>
        <item x="2180"/>
        <item x="660"/>
        <item x="96"/>
        <item x="591"/>
        <item x="968"/>
        <item x="726"/>
        <item x="692"/>
        <item x="1775"/>
        <item x="1984"/>
        <item x="473"/>
        <item x="1321"/>
        <item x="1132"/>
        <item x="854"/>
        <item x="407"/>
        <item x="1944"/>
        <item x="676"/>
        <item x="1770"/>
        <item x="2260"/>
        <item x="1117"/>
        <item x="925"/>
        <item x="870"/>
        <item x="960"/>
        <item x="1928"/>
        <item x="355"/>
        <item x="2193"/>
        <item x="1426"/>
        <item x="1065"/>
        <item x="872"/>
        <item x="618"/>
        <item x="1105"/>
        <item x="799"/>
        <item x="155"/>
        <item x="527"/>
        <item x="88"/>
        <item x="1867"/>
        <item x="1581"/>
        <item x="1831"/>
        <item x="329"/>
        <item x="884"/>
        <item x="915"/>
        <item x="1339"/>
        <item x="2093"/>
        <item x="1326"/>
        <item x="600"/>
        <item x="682"/>
        <item x="347"/>
        <item x="974"/>
        <item x="2057"/>
        <item x="1336"/>
        <item x="533"/>
        <item x="1723"/>
        <item x="1470"/>
        <item x="2222"/>
        <item x="1514"/>
        <item x="806"/>
        <item x="467"/>
        <item x="1369"/>
        <item x="1197"/>
        <item x="1850"/>
        <item x="515"/>
        <item x="1705"/>
        <item x="1430"/>
        <item x="1427"/>
        <item x="1490"/>
        <item x="643"/>
        <item x="1791"/>
        <item x="1891"/>
        <item x="764"/>
        <item x="150"/>
        <item x="23"/>
        <item x="1716"/>
        <item x="1230"/>
        <item x="1399"/>
        <item x="332"/>
        <item x="1596"/>
        <item x="1772"/>
        <item x="246"/>
        <item x="1499"/>
        <item x="502"/>
        <item x="322"/>
        <item x="607"/>
        <item x="89"/>
        <item x="1681"/>
        <item x="928"/>
        <item x="356"/>
        <item x="69"/>
        <item x="786"/>
        <item x="2179"/>
        <item x="373"/>
        <item x="393"/>
        <item x="971"/>
        <item x="1737"/>
        <item x="366"/>
        <item x="1607"/>
        <item x="1589"/>
        <item x="1715"/>
        <item x="368"/>
        <item x="2255"/>
        <item x="1580"/>
        <item x="1235"/>
        <item x="979"/>
        <item x="777"/>
        <item x="833"/>
        <item x="2168"/>
        <item x="832"/>
        <item x="1693"/>
        <item x="1909"/>
        <item x="510"/>
        <item x="12"/>
        <item x="550"/>
        <item x="420"/>
        <item x="556"/>
        <item x="2169"/>
        <item x="384"/>
        <item x="871"/>
        <item x="1409"/>
        <item x="1654"/>
        <item x="2231"/>
        <item x="144"/>
        <item x="1189"/>
        <item x="1019"/>
        <item x="2175"/>
        <item x="1150"/>
        <item x="326"/>
        <item x="2192"/>
        <item x="25"/>
        <item x="188"/>
        <item x="988"/>
        <item x="1911"/>
        <item x="338"/>
        <item x="113"/>
        <item x="1848"/>
        <item x="186"/>
        <item x="1704"/>
        <item x="732"/>
        <item x="468"/>
        <item x="1464"/>
        <item x="2145"/>
        <item x="1022"/>
        <item x="1838"/>
        <item x="529"/>
        <item x="84"/>
        <item x="1048"/>
        <item x="316"/>
        <item x="1680"/>
        <item x="448"/>
        <item x="1260"/>
        <item x="1298"/>
        <item x="2069"/>
        <item x="1625"/>
        <item x="1525"/>
        <item x="1683"/>
        <item x="2026"/>
        <item x="2210"/>
        <item x="728"/>
        <item x="305"/>
        <item x="1540"/>
        <item x="681"/>
        <item x="1743"/>
        <item x="30"/>
        <item x="15"/>
        <item x="1224"/>
        <item x="2250"/>
        <item x="575"/>
        <item x="1354"/>
        <item x="1915"/>
        <item x="596"/>
        <item x="18"/>
        <item x="511"/>
        <item x="1597"/>
        <item x="792"/>
        <item x="934"/>
        <item x="320"/>
        <item x="1885"/>
        <item x="1547"/>
        <item x="1491"/>
        <item x="2254"/>
        <item x="745"/>
        <item x="975"/>
        <item x="1445"/>
        <item x="1335"/>
        <item x="771"/>
        <item x="927"/>
        <item x="1036"/>
        <item x="256"/>
        <item x="1425"/>
        <item x="1565"/>
        <item x="2243"/>
        <item x="1054"/>
        <item x="1460"/>
        <item x="340"/>
        <item x="695"/>
        <item x="1674"/>
        <item x="987"/>
        <item x="1205"/>
        <item x="1757"/>
        <item x="685"/>
        <item x="2112"/>
        <item x="22"/>
        <item x="491"/>
        <item x="1546"/>
        <item x="1229"/>
        <item x="1393"/>
        <item x="314"/>
        <item x="1364"/>
        <item x="768"/>
        <item x="516"/>
        <item x="343"/>
        <item x="1714"/>
        <item x="189"/>
        <item x="1706"/>
        <item x="2100"/>
        <item x="756"/>
        <item x="1346"/>
        <item x="2198"/>
        <item x="1108"/>
        <item x="1292"/>
        <item x="364"/>
        <item x="1792"/>
        <item x="1486"/>
        <item x="405"/>
        <item x="365"/>
        <item x="1042"/>
        <item x="2151"/>
        <item x="1864"/>
        <item x="1768"/>
        <item x="767"/>
        <item x="2096"/>
        <item x="381"/>
        <item x="1591"/>
        <item x="1388"/>
        <item x="924"/>
        <item x="414"/>
        <item x="982"/>
        <item x="780"/>
        <item x="1769"/>
        <item x="2065"/>
        <item x="2052"/>
        <item x="642"/>
        <item x="14"/>
        <item x="2042"/>
        <item x="344"/>
        <item x="969"/>
        <item x="2125"/>
        <item x="2172"/>
        <item x="2023"/>
        <item x="350"/>
        <item x="863"/>
        <item x="2127"/>
        <item x="11"/>
        <item x="1183"/>
        <item x="1184"/>
        <item x="2162"/>
        <item x="769"/>
        <item x="1024"/>
        <item x="715"/>
        <item x="638"/>
        <item x="1110"/>
        <item x="371"/>
        <item x="1407"/>
        <item t="default"/>
      </items>
    </pivotField>
    <pivotField showAll="0">
      <items count="2090">
        <item x="1057"/>
        <item x="143"/>
        <item x="609"/>
        <item x="1494"/>
        <item x="1955"/>
        <item x="960"/>
        <item x="1561"/>
        <item x="1715"/>
        <item x="2048"/>
        <item x="449"/>
        <item x="206"/>
        <item x="1296"/>
        <item x="1239"/>
        <item x="1539"/>
        <item x="813"/>
        <item x="220"/>
        <item x="513"/>
        <item x="1699"/>
        <item x="1581"/>
        <item x="822"/>
        <item x="1535"/>
        <item x="1331"/>
        <item x="268"/>
        <item x="959"/>
        <item x="1971"/>
        <item x="1881"/>
        <item x="1233"/>
        <item x="1978"/>
        <item x="747"/>
        <item x="432"/>
        <item x="390"/>
        <item x="1052"/>
        <item x="772"/>
        <item x="1394"/>
        <item x="1848"/>
        <item x="791"/>
        <item x="10"/>
        <item x="515"/>
        <item x="1687"/>
        <item x="1905"/>
        <item x="321"/>
        <item x="1670"/>
        <item x="103"/>
        <item x="136"/>
        <item x="1106"/>
        <item x="703"/>
        <item x="1285"/>
        <item x="758"/>
        <item x="534"/>
        <item x="663"/>
        <item x="679"/>
        <item x="1462"/>
        <item x="387"/>
        <item x="1882"/>
        <item x="1164"/>
        <item x="1847"/>
        <item x="1414"/>
        <item x="488"/>
        <item x="1820"/>
        <item x="396"/>
        <item x="2013"/>
        <item x="1532"/>
        <item x="202"/>
        <item x="2060"/>
        <item x="339"/>
        <item x="423"/>
        <item x="1915"/>
        <item x="1459"/>
        <item x="2050"/>
        <item x="481"/>
        <item x="1680"/>
        <item x="1500"/>
        <item x="1718"/>
        <item x="440"/>
        <item x="911"/>
        <item x="1390"/>
        <item x="1665"/>
        <item x="1952"/>
        <item x="7"/>
        <item x="1391"/>
        <item x="393"/>
        <item x="1246"/>
        <item x="213"/>
        <item x="967"/>
        <item x="1514"/>
        <item x="1595"/>
        <item x="85"/>
        <item x="90"/>
        <item x="673"/>
        <item x="119"/>
        <item x="127"/>
        <item x="93"/>
        <item x="546"/>
        <item x="2005"/>
        <item x="1410"/>
        <item x="974"/>
        <item x="1948"/>
        <item x="331"/>
        <item x="20"/>
        <item x="508"/>
        <item x="417"/>
        <item x="250"/>
        <item x="1188"/>
        <item x="1192"/>
        <item x="1191"/>
        <item x="1265"/>
        <item x="1977"/>
        <item x="1389"/>
        <item x="834"/>
        <item x="1860"/>
        <item x="470"/>
        <item x="2007"/>
        <item x="1536"/>
        <item x="9"/>
        <item x="759"/>
        <item x="881"/>
        <item x="2022"/>
        <item x="1442"/>
        <item x="1733"/>
        <item x="1693"/>
        <item x="1906"/>
        <item x="300"/>
        <item x="1304"/>
        <item x="1111"/>
        <item x="826"/>
        <item x="659"/>
        <item x="1960"/>
        <item x="1572"/>
        <item x="1765"/>
        <item x="983"/>
        <item x="102"/>
        <item x="5"/>
        <item x="1194"/>
        <item x="958"/>
        <item x="1959"/>
        <item x="444"/>
        <item x="1409"/>
        <item x="188"/>
        <item x="1981"/>
        <item x="951"/>
        <item x="1489"/>
        <item x="1725"/>
        <item x="1586"/>
        <item x="930"/>
        <item x="32"/>
        <item x="1232"/>
        <item x="1853"/>
        <item x="139"/>
        <item x="1741"/>
        <item x="158"/>
        <item x="1672"/>
        <item x="878"/>
        <item x="1450"/>
        <item x="1824"/>
        <item x="1954"/>
        <item x="1917"/>
        <item x="67"/>
        <item x="846"/>
        <item x="401"/>
        <item x="1473"/>
        <item x="1014"/>
        <item x="204"/>
        <item x="678"/>
        <item x="1177"/>
        <item x="1549"/>
        <item x="874"/>
        <item x="1132"/>
        <item x="1016"/>
        <item x="786"/>
        <item x="278"/>
        <item x="1626"/>
        <item x="1900"/>
        <item x="551"/>
        <item x="285"/>
        <item x="1413"/>
        <item x="375"/>
        <item x="284"/>
        <item x="447"/>
        <item x="575"/>
        <item x="722"/>
        <item x="1235"/>
        <item x="294"/>
        <item x="888"/>
        <item x="173"/>
        <item x="2025"/>
        <item x="474"/>
        <item x="1299"/>
        <item x="1660"/>
        <item x="556"/>
        <item x="1124"/>
        <item x="1849"/>
        <item x="1678"/>
        <item x="2027"/>
        <item x="1876"/>
        <item x="1717"/>
        <item x="1446"/>
        <item x="55"/>
        <item x="1710"/>
        <item x="671"/>
        <item x="1998"/>
        <item x="1152"/>
        <item x="961"/>
        <item x="1502"/>
        <item x="1618"/>
        <item x="1922"/>
        <item x="1802"/>
        <item x="512"/>
        <item x="848"/>
        <item x="1731"/>
        <item x="2018"/>
        <item x="606"/>
        <item x="1435"/>
        <item x="1754"/>
        <item x="614"/>
        <item x="414"/>
        <item x="1376"/>
        <item x="295"/>
        <item x="955"/>
        <item x="208"/>
        <item x="320"/>
        <item x="318"/>
        <item x="1417"/>
        <item x="690"/>
        <item x="1704"/>
        <item x="49"/>
        <item x="1740"/>
        <item x="779"/>
        <item x="1671"/>
        <item x="1844"/>
        <item x="1084"/>
        <item x="1674"/>
        <item x="211"/>
        <item x="1503"/>
        <item x="990"/>
        <item x="608"/>
        <item x="1371"/>
        <item x="1817"/>
        <item x="1010"/>
        <item x="807"/>
        <item x="1921"/>
        <item x="2053"/>
        <item x="485"/>
        <item x="1788"/>
        <item x="1578"/>
        <item x="706"/>
        <item x="625"/>
        <item x="406"/>
        <item x="368"/>
        <item x="1930"/>
        <item x="1117"/>
        <item x="594"/>
        <item x="1691"/>
        <item x="1071"/>
        <item x="1659"/>
        <item x="37"/>
        <item x="685"/>
        <item x="418"/>
        <item x="1193"/>
        <item x="431"/>
        <item x="298"/>
        <item x="894"/>
        <item x="289"/>
        <item x="753"/>
        <item x="830"/>
        <item x="1713"/>
        <item x="244"/>
        <item x="900"/>
        <item x="1243"/>
        <item x="1899"/>
        <item x="596"/>
        <item x="1478"/>
        <item x="112"/>
        <item x="114"/>
        <item x="1477"/>
        <item x="987"/>
        <item x="583"/>
        <item x="84"/>
        <item x="752"/>
        <item x="1813"/>
        <item x="266"/>
        <item x="1095"/>
        <item x="1690"/>
        <item x="627"/>
        <item x="1908"/>
        <item x="210"/>
        <item x="1077"/>
        <item x="157"/>
        <item x="1327"/>
        <item x="149"/>
        <item x="1112"/>
        <item x="832"/>
        <item x="2036"/>
        <item x="1903"/>
        <item x="66"/>
        <item x="541"/>
        <item x="2076"/>
        <item x="661"/>
        <item x="1943"/>
        <item x="2063"/>
        <item x="802"/>
        <item x="1666"/>
        <item x="851"/>
        <item x="777"/>
        <item x="1467"/>
        <item x="98"/>
        <item x="235"/>
        <item x="74"/>
        <item x="884"/>
        <item x="1425"/>
        <item x="1292"/>
        <item x="1661"/>
        <item x="1001"/>
        <item x="1259"/>
        <item x="922"/>
        <item x="1627"/>
        <item x="428"/>
        <item x="1247"/>
        <item x="734"/>
        <item x="1605"/>
        <item x="1609"/>
        <item x="1745"/>
        <item x="1573"/>
        <item x="1226"/>
        <item x="615"/>
        <item x="366"/>
        <item x="1372"/>
        <item x="1384"/>
        <item x="343"/>
        <item x="1350"/>
        <item x="1991"/>
        <item x="1169"/>
        <item x="1771"/>
        <item x="1493"/>
        <item x="1108"/>
        <item x="1171"/>
        <item x="592"/>
        <item x="1592"/>
        <item x="1154"/>
        <item x="277"/>
        <item x="450"/>
        <item x="841"/>
        <item x="964"/>
        <item x="824"/>
        <item x="1040"/>
        <item x="1673"/>
        <item x="1784"/>
        <item x="39"/>
        <item x="1053"/>
        <item x="555"/>
        <item x="873"/>
        <item x="327"/>
        <item x="653"/>
        <item x="1792"/>
        <item x="1608"/>
        <item x="580"/>
        <item x="727"/>
        <item x="1373"/>
        <item x="1330"/>
        <item x="1533"/>
        <item x="1495"/>
        <item x="895"/>
        <item x="359"/>
        <item x="407"/>
        <item x="1086"/>
        <item x="1814"/>
        <item x="783"/>
        <item x="163"/>
        <item x="537"/>
        <item x="704"/>
        <item x="840"/>
        <item x="279"/>
        <item x="1969"/>
        <item x="259"/>
        <item x="154"/>
        <item x="2069"/>
        <item x="1275"/>
        <item x="1018"/>
        <item x="240"/>
        <item x="770"/>
        <item x="795"/>
        <item x="1163"/>
        <item x="122"/>
        <item x="1965"/>
        <item x="311"/>
        <item x="1913"/>
        <item x="1126"/>
        <item x="755"/>
        <item x="1826"/>
        <item x="852"/>
        <item x="272"/>
        <item x="1157"/>
        <item x="1230"/>
        <item x="438"/>
        <item x="784"/>
        <item x="821"/>
        <item x="1859"/>
        <item x="730"/>
        <item x="1638"/>
        <item x="1612"/>
        <item x="33"/>
        <item x="1821"/>
        <item x="200"/>
        <item x="2032"/>
        <item x="1553"/>
        <item x="1089"/>
        <item x="1997"/>
        <item x="1846"/>
        <item x="1062"/>
        <item x="1545"/>
        <item x="814"/>
        <item x="1684"/>
        <item x="1984"/>
        <item x="619"/>
        <item x="1422"/>
        <item x="106"/>
        <item x="458"/>
        <item x="1632"/>
        <item x="1392"/>
        <item x="2040"/>
        <item x="1351"/>
        <item x="776"/>
        <item x="718"/>
        <item x="243"/>
        <item x="1464"/>
        <item x="1601"/>
        <item x="1863"/>
        <item x="1165"/>
        <item x="1366"/>
        <item x="1845"/>
        <item x="1067"/>
        <item x="2077"/>
        <item x="215"/>
        <item x="236"/>
        <item x="1005"/>
        <item x="579"/>
        <item x="1726"/>
        <item x="130"/>
        <item x="1050"/>
        <item x="1329"/>
        <item x="1850"/>
        <item x="853"/>
        <item x="996"/>
        <item x="989"/>
        <item x="3"/>
        <item x="2008"/>
        <item x="798"/>
        <item x="453"/>
        <item x="1588"/>
        <item x="1474"/>
        <item x="347"/>
        <item x="378"/>
        <item x="559"/>
        <item x="700"/>
        <item x="1183"/>
        <item x="984"/>
        <item x="288"/>
        <item x="1926"/>
        <item x="595"/>
        <item x="1416"/>
        <item x="1785"/>
        <item x="1531"/>
        <item x="402"/>
        <item x="562"/>
        <item x="1732"/>
        <item x="419"/>
        <item x="1794"/>
        <item x="1594"/>
        <item x="1440"/>
        <item x="350"/>
        <item x="80"/>
        <item x="282"/>
        <item x="1364"/>
        <item x="530"/>
        <item x="655"/>
        <item x="391"/>
        <item x="931"/>
        <item x="726"/>
        <item x="1639"/>
        <item x="509"/>
        <item x="1576"/>
        <item x="116"/>
        <item x="883"/>
        <item x="744"/>
        <item x="1742"/>
        <item x="1182"/>
        <item x="929"/>
        <item x="134"/>
        <item x="1842"/>
        <item x="1749"/>
        <item x="1453"/>
        <item x="1100"/>
        <item x="2085"/>
        <item x="153"/>
        <item x="782"/>
        <item x="1835"/>
        <item x="323"/>
        <item x="1209"/>
        <item x="927"/>
        <item x="207"/>
        <item x="1947"/>
        <item x="2068"/>
        <item x="913"/>
        <item x="524"/>
        <item x="1534"/>
        <item x="1142"/>
        <item x="1249"/>
        <item x="1280"/>
        <item x="605"/>
        <item x="818"/>
        <item x="34"/>
        <item x="1735"/>
        <item x="362"/>
        <item x="1170"/>
        <item x="794"/>
        <item x="156"/>
        <item x="1288"/>
        <item x="1940"/>
        <item x="618"/>
        <item x="1102"/>
        <item x="1399"/>
        <item x="1130"/>
        <item x="1466"/>
        <item x="532"/>
        <item x="467"/>
        <item x="1456"/>
        <item x="962"/>
        <item x="2028"/>
        <item x="1213"/>
        <item x="1009"/>
        <item x="936"/>
        <item x="957"/>
        <item x="1688"/>
        <item x="1190"/>
        <item x="677"/>
        <item x="123"/>
        <item x="1002"/>
        <item x="1168"/>
        <item x="1778"/>
        <item x="167"/>
        <item x="746"/>
        <item x="698"/>
        <item x="1529"/>
        <item x="1097"/>
        <item x="717"/>
        <item x="198"/>
        <item x="1136"/>
        <item x="1238"/>
        <item x="2041"/>
        <item x="543"/>
        <item x="1088"/>
        <item x="713"/>
        <item x="1085"/>
        <item x="1161"/>
        <item x="1039"/>
        <item x="241"/>
        <item x="1138"/>
        <item x="1800"/>
        <item x="1823"/>
        <item x="349"/>
        <item x="1564"/>
        <item x="839"/>
        <item x="1454"/>
        <item x="601"/>
        <item x="977"/>
        <item x="367"/>
        <item x="670"/>
        <item x="1606"/>
        <item x="751"/>
        <item x="1099"/>
        <item x="1987"/>
        <item x="309"/>
        <item x="997"/>
        <item x="520"/>
        <item x="1107"/>
        <item x="145"/>
        <item x="1801"/>
        <item x="510"/>
        <item x="459"/>
        <item x="521"/>
        <item x="442"/>
        <item x="1006"/>
        <item x="561"/>
        <item x="27"/>
        <item x="1151"/>
        <item x="107"/>
        <item x="1956"/>
        <item x="38"/>
        <item x="1041"/>
        <item x="1896"/>
        <item x="1877"/>
        <item x="891"/>
        <item x="245"/>
        <item x="479"/>
        <item x="774"/>
        <item x="1316"/>
        <item x="665"/>
        <item x="70"/>
        <item x="505"/>
        <item x="1556"/>
        <item x="1883"/>
        <item x="946"/>
        <item x="261"/>
        <item x="1208"/>
        <item x="1059"/>
        <item x="2023"/>
        <item x="1683"/>
        <item x="1460"/>
        <item x="176"/>
        <item x="768"/>
        <item x="1251"/>
        <item x="554"/>
        <item x="1856"/>
        <item x="352"/>
        <item x="855"/>
        <item x="1021"/>
        <item x="711"/>
        <item x="1297"/>
        <item x="1229"/>
        <item x="1257"/>
        <item x="858"/>
        <item x="142"/>
        <item x="219"/>
        <item x="982"/>
        <item x="1421"/>
        <item x="952"/>
        <item x="790"/>
        <item x="209"/>
        <item x="823"/>
        <item x="1861"/>
        <item x="560"/>
        <item x="475"/>
        <item x="1542"/>
        <item x="1886"/>
        <item x="1613"/>
        <item x="1641"/>
        <item x="171"/>
        <item x="491"/>
        <item x="370"/>
        <item x="1727"/>
        <item x="413"/>
        <item x="1248"/>
        <item x="1559"/>
        <item x="741"/>
        <item x="472"/>
        <item x="1320"/>
        <item x="13"/>
        <item x="478"/>
        <item x="526"/>
        <item x="1884"/>
        <item x="1424"/>
        <item x="1420"/>
        <item x="1078"/>
        <item x="1621"/>
        <item x="1223"/>
        <item x="1927"/>
        <item x="1301"/>
        <item x="733"/>
        <item x="1455"/>
        <item x="1816"/>
        <item x="1767"/>
        <item x="674"/>
        <item x="709"/>
        <item x="819"/>
        <item x="1306"/>
        <item x="484"/>
        <item x="1697"/>
        <item x="1020"/>
        <item x="1433"/>
        <item x="2057"/>
        <item x="817"/>
        <item x="1308"/>
        <item x="2034"/>
        <item x="178"/>
        <item x="1841"/>
        <item x="372"/>
        <item x="462"/>
        <item x="45"/>
        <item x="1004"/>
        <item x="649"/>
        <item x="2086"/>
        <item x="388"/>
        <item x="329"/>
        <item x="1992"/>
        <item x="424"/>
        <item x="1470"/>
        <item x="99"/>
        <item x="1290"/>
        <item x="906"/>
        <item x="1214"/>
        <item x="1325"/>
        <item x="96"/>
        <item x="1571"/>
        <item x="1179"/>
        <item x="623"/>
        <item x="1484"/>
        <item x="1028"/>
        <item x="1129"/>
        <item x="1496"/>
        <item x="972"/>
        <item x="1061"/>
        <item x="43"/>
        <item x="2058"/>
        <item x="1069"/>
        <item x="190"/>
        <item x="857"/>
        <item x="975"/>
        <item x="775"/>
        <item x="523"/>
        <item x="31"/>
        <item x="1941"/>
        <item x="805"/>
        <item x="146"/>
        <item x="896"/>
        <item x="1575"/>
        <item x="1156"/>
        <item x="1015"/>
        <item x="105"/>
        <item x="925"/>
        <item x="1818"/>
        <item x="1219"/>
        <item x="1347"/>
        <item x="1160"/>
        <item x="1838"/>
        <item x="1565"/>
        <item x="1443"/>
        <item x="498"/>
        <item x="365"/>
        <item x="242"/>
        <item x="1887"/>
        <item x="177"/>
        <item x="1946"/>
        <item x="843"/>
        <item x="956"/>
        <item x="1508"/>
        <item x="862"/>
        <item x="1675"/>
        <item x="1677"/>
        <item x="1119"/>
        <item x="212"/>
        <item x="1611"/>
        <item x="51"/>
        <item x="1272"/>
        <item x="1624"/>
        <item x="1858"/>
        <item x="1047"/>
        <item x="269"/>
        <item x="603"/>
        <item x="2029"/>
        <item x="1831"/>
        <item x="89"/>
        <item x="1105"/>
        <item x="42"/>
        <item x="885"/>
        <item x="1218"/>
        <item x="1750"/>
        <item x="1722"/>
        <item x="1313"/>
        <item x="433"/>
        <item x="1779"/>
        <item x="1294"/>
        <item x="1073"/>
        <item x="218"/>
        <item x="480"/>
        <item x="1795"/>
        <item x="1043"/>
        <item x="380"/>
        <item x="860"/>
        <item x="591"/>
        <item x="828"/>
        <item x="1338"/>
        <item x="2015"/>
        <item x="1548"/>
        <item x="527"/>
        <item x="1519"/>
        <item x="1258"/>
        <item x="1345"/>
        <item x="1402"/>
        <item x="1319"/>
        <item x="1068"/>
        <item x="1303"/>
        <item x="567"/>
        <item x="940"/>
        <item x="1643"/>
        <item x="1600"/>
        <item x="564"/>
        <item x="376"/>
        <item x="86"/>
        <item x="26"/>
        <item x="909"/>
        <item x="1104"/>
        <item x="315"/>
        <item x="1522"/>
        <item x="2001"/>
        <item x="265"/>
        <item x="538"/>
        <item x="725"/>
        <item x="1513"/>
        <item x="1210"/>
        <item x="1362"/>
        <item x="233"/>
        <item x="248"/>
        <item x="1836"/>
        <item x="434"/>
        <item x="589"/>
        <item x="1819"/>
        <item x="696"/>
        <item x="452"/>
        <item x="181"/>
        <item x="552"/>
        <item x="1990"/>
        <item x="1907"/>
        <item x="94"/>
        <item x="184"/>
        <item x="831"/>
        <item x="1923"/>
        <item x="2056"/>
        <item x="1839"/>
        <item x="573"/>
        <item x="1429"/>
        <item x="76"/>
        <item x="194"/>
        <item x="969"/>
        <item x="1760"/>
        <item x="489"/>
        <item x="1344"/>
        <item x="1448"/>
        <item x="1180"/>
        <item x="1276"/>
        <item x="118"/>
        <item x="1815"/>
        <item x="1698"/>
        <item x="1254"/>
        <item x="1526"/>
        <item x="445"/>
        <item x="689"/>
        <item x="2012"/>
        <item x="246"/>
        <item x="1363"/>
        <item x="342"/>
        <item x="1724"/>
        <item x="137"/>
        <item x="170"/>
        <item x="326"/>
        <item x="1521"/>
        <item x="865"/>
        <item x="1810"/>
        <item x="135"/>
        <item x="53"/>
        <item x="811"/>
        <item x="1269"/>
        <item x="1843"/>
        <item x="1356"/>
        <item x="902"/>
        <item x="1081"/>
        <item x="953"/>
        <item x="1916"/>
        <item x="174"/>
        <item x="708"/>
        <item x="788"/>
        <item x="63"/>
        <item x="1441"/>
        <item x="528"/>
        <item x="256"/>
        <item x="313"/>
        <item x="394"/>
        <item x="1113"/>
        <item x="965"/>
        <item x="126"/>
        <item x="77"/>
        <item x="2045"/>
        <item x="1342"/>
        <item x="835"/>
        <item x="1314"/>
        <item x="1166"/>
        <item x="1610"/>
        <item x="1463"/>
        <item x="1790"/>
        <item x="1090"/>
        <item x="808"/>
        <item x="1458"/>
        <item x="399"/>
        <item x="1629"/>
        <item x="1885"/>
        <item x="1880"/>
        <item x="115"/>
        <item x="1225"/>
        <item x="1044"/>
        <item x="308"/>
        <item x="2051"/>
        <item x="21"/>
        <item x="948"/>
        <item x="1076"/>
        <item x="411"/>
        <item x="919"/>
        <item x="1131"/>
        <item x="1957"/>
        <item x="1636"/>
        <item x="550"/>
        <item x="1266"/>
        <item x="694"/>
        <item x="630"/>
        <item x="1945"/>
        <item x="1445"/>
        <item x="1869"/>
        <item x="1583"/>
        <item x="1074"/>
        <item x="879"/>
        <item x="1404"/>
        <item x="1752"/>
        <item x="1415"/>
        <item x="1060"/>
        <item x="1176"/>
        <item x="1241"/>
        <item x="1305"/>
        <item x="1486"/>
        <item x="1700"/>
        <item x="650"/>
        <item x="1951"/>
        <item x="522"/>
        <item x="803"/>
        <item x="1365"/>
        <item x="995"/>
        <item x="1101"/>
        <item x="1822"/>
        <item x="869"/>
        <item x="519"/>
        <item x="1537"/>
        <item x="570"/>
        <item x="1244"/>
        <item x="1358"/>
        <item x="756"/>
        <item x="797"/>
        <item x="2014"/>
        <item x="1227"/>
        <item x="905"/>
        <item x="1153"/>
        <item x="175"/>
        <item x="1024"/>
        <item x="303"/>
        <item x="412"/>
        <item x="908"/>
        <item x="1158"/>
        <item x="144"/>
        <item x="1679"/>
        <item x="1728"/>
        <item x="1216"/>
        <item x="2082"/>
        <item x="2031"/>
        <item x="1635"/>
        <item x="138"/>
        <item x="108"/>
        <item x="918"/>
        <item x="549"/>
        <item x="124"/>
        <item x="1091"/>
        <item x="297"/>
        <item x="1472"/>
        <item x="1118"/>
        <item x="1035"/>
        <item x="928"/>
        <item x="1748"/>
        <item x="764"/>
        <item x="1964"/>
        <item x="152"/>
        <item x="1499"/>
        <item x="341"/>
        <item x="1034"/>
        <item x="1109"/>
        <item x="369"/>
        <item x="427"/>
        <item x="1953"/>
        <item x="610"/>
        <item x="1080"/>
        <item x="1909"/>
        <item x="2000"/>
        <item x="1950"/>
        <item x="273"/>
        <item x="687"/>
        <item x="386"/>
        <item x="1812"/>
        <item x="1758"/>
        <item x="430"/>
        <item x="954"/>
        <item x="504"/>
        <item x="695"/>
        <item x="1602"/>
        <item x="1355"/>
        <item x="970"/>
        <item x="1567"/>
        <item x="1757"/>
        <item x="286"/>
        <item x="1633"/>
        <item x="1066"/>
        <item x="1596"/>
        <item x="1719"/>
        <item x="2059"/>
        <item x="2016"/>
        <item x="147"/>
        <item x="912"/>
        <item x="926"/>
        <item x="227"/>
        <item x="939"/>
        <item x="1317"/>
        <item x="1593"/>
        <item x="585"/>
        <item x="19"/>
        <item x="2072"/>
        <item x="54"/>
        <item x="483"/>
        <item x="464"/>
        <item m="1" x="2088"/>
        <item x="1281"/>
        <item x="1630"/>
        <item x="1348"/>
        <item x="1985"/>
        <item x="590"/>
        <item x="291"/>
        <item x="1149"/>
        <item x="1865"/>
        <item x="980"/>
        <item x="1622"/>
        <item x="1485"/>
        <item x="1030"/>
        <item x="536"/>
        <item x="264"/>
        <item x="2039"/>
        <item x="622"/>
        <item x="1796"/>
        <item x="461"/>
        <item x="907"/>
        <item x="1483"/>
        <item x="1515"/>
        <item x="379"/>
        <item x="1056"/>
        <item x="201"/>
        <item x="1640"/>
        <item x="872"/>
        <item x="276"/>
        <item x="1087"/>
        <item x="749"/>
        <item x="1904"/>
        <item x="548"/>
        <item x="299"/>
        <item x="1888"/>
        <item x="1396"/>
        <item x="1253"/>
        <item x="1970"/>
        <item x="465"/>
        <item x="1597"/>
        <item x="223"/>
        <item x="446"/>
        <item x="1231"/>
        <item x="545"/>
        <item x="392"/>
        <item x="1369"/>
        <item x="1283"/>
        <item x="1763"/>
        <item x="1936"/>
        <item x="2055"/>
        <item x="1866"/>
        <item x="197"/>
        <item x="633"/>
        <item x="166"/>
        <item x="1933"/>
        <item x="1007"/>
        <item x="280"/>
        <item x="866"/>
        <item x="710"/>
        <item x="56"/>
        <item x="325"/>
        <item x="738"/>
        <item x="721"/>
        <item x="409"/>
        <item x="1736"/>
        <item x="252"/>
        <item x="2009"/>
        <item x="408"/>
        <item x="1805"/>
        <item x="1689"/>
        <item x="1263"/>
        <item x="629"/>
        <item x="910"/>
        <item x="1370"/>
        <item x="917"/>
        <item x="121"/>
        <item x="473"/>
        <item x="187"/>
        <item x="897"/>
        <item x="307"/>
        <item x="129"/>
        <item x="1032"/>
        <item x="1554"/>
        <item x="1277"/>
        <item x="1851"/>
        <item x="1525"/>
        <item x="701"/>
        <item x="1988"/>
        <item x="1782"/>
        <item x="1217"/>
        <item x="503"/>
        <item x="1764"/>
        <item x="553"/>
        <item x="1552"/>
        <item x="705"/>
        <item x="1143"/>
        <item x="1083"/>
        <item x="728"/>
        <item x="1920"/>
        <item x="867"/>
        <item x="1237"/>
        <item x="1852"/>
        <item x="1326"/>
        <item x="486"/>
        <item x="1003"/>
        <item x="271"/>
        <item x="351"/>
        <item x="2052"/>
        <item x="1310"/>
        <item x="237"/>
        <item x="506"/>
        <item x="1374"/>
        <item x="497"/>
        <item x="651"/>
        <item x="1895"/>
        <item x="2065"/>
        <item x="1293"/>
        <item x="688"/>
        <item x="1747"/>
        <item x="1980"/>
        <item x="540"/>
        <item x="230"/>
        <item x="65"/>
        <item x="1150"/>
        <item x="1339"/>
        <item x="1872"/>
        <item x="1507"/>
        <item x="1889"/>
        <item x="719"/>
        <item x="565"/>
        <item x="646"/>
        <item x="1587"/>
        <item x="64"/>
        <item x="1025"/>
        <item x="1562"/>
        <item x="1284"/>
        <item x="1045"/>
        <item x="1196"/>
        <item x="1511"/>
        <item x="150"/>
        <item x="944"/>
        <item x="676"/>
        <item x="712"/>
        <item x="1809"/>
        <item x="1245"/>
        <item x="1692"/>
        <item x="986"/>
        <item x="2038"/>
        <item x="364"/>
        <item x="1"/>
        <item x="463"/>
        <item x="667"/>
        <item x="1174"/>
        <item x="2004"/>
        <item x="1686"/>
        <item x="492"/>
        <item x="1203"/>
        <item x="1864"/>
        <item x="1403"/>
        <item x="57"/>
        <item x="1273"/>
        <item x="1267"/>
        <item x="572"/>
        <item x="2075"/>
        <item x="1029"/>
        <item x="729"/>
        <item x="1774"/>
        <item x="62"/>
        <item x="617"/>
        <item x="641"/>
        <item x="441"/>
        <item x="2080"/>
        <item x="1022"/>
        <item x="1385"/>
        <item x="1840"/>
        <item x="1475"/>
        <item x="715"/>
        <item x="1714"/>
        <item x="1195"/>
        <item x="1797"/>
        <item x="787"/>
        <item x="501"/>
        <item x="335"/>
        <item x="1491"/>
        <item x="1653"/>
        <item x="1408"/>
        <item x="382"/>
        <item x="421"/>
        <item x="360"/>
        <item x="287"/>
        <item x="1775"/>
        <item x="1694"/>
        <item x="1343"/>
        <item x="1867"/>
        <item x="1793"/>
        <item x="518"/>
        <item x="847"/>
        <item x="761"/>
        <item x="44"/>
        <item x="1676"/>
        <item x="716"/>
        <item x="1144"/>
        <item x="1878"/>
        <item x="1791"/>
        <item x="740"/>
        <item x="1206"/>
        <item x="1925"/>
        <item x="1708"/>
        <item x="2"/>
        <item x="133"/>
        <item x="443"/>
        <item x="1380"/>
        <item x="1017"/>
        <item x="1855"/>
        <item x="1200"/>
        <item x="765"/>
        <item x="324"/>
        <item x="535"/>
        <item x="400"/>
        <item x="1407"/>
        <item x="302"/>
        <item x="780"/>
        <item x="1898"/>
        <item x="723"/>
        <item x="222"/>
        <item x="1038"/>
        <item x="251"/>
        <item x="214"/>
        <item x="1436"/>
        <item x="1614"/>
        <item x="672"/>
        <item x="920"/>
        <item x="2049"/>
        <item x="1072"/>
        <item x="870"/>
        <item x="1221"/>
        <item x="1642"/>
        <item x="1631"/>
        <item x="304"/>
        <item x="125"/>
        <item x="1681"/>
        <item x="1359"/>
        <item x="638"/>
        <item x="1204"/>
        <item x="544"/>
        <item x="1175"/>
        <item x="1094"/>
        <item x="195"/>
        <item x="1026"/>
        <item x="232"/>
        <item x="290"/>
        <item x="439"/>
        <item x="1982"/>
        <item x="224"/>
        <item x="1783"/>
        <item x="493"/>
        <item x="1999"/>
        <item x="226"/>
        <item x="587"/>
        <item x="148"/>
        <item x="81"/>
        <item x="882"/>
        <item x="405"/>
        <item x="1589"/>
        <item x="1825"/>
        <item x="1307"/>
        <item x="525"/>
        <item x="1197"/>
        <item x="193"/>
        <item x="1557"/>
        <item x="604"/>
        <item x="4"/>
        <item x="28"/>
        <item x="1928"/>
        <item x="771"/>
        <item x="1036"/>
        <item x="1146"/>
        <item x="258"/>
        <item x="1755"/>
        <item x="1857"/>
        <item x="1224"/>
        <item x="1540"/>
        <item x="1509"/>
        <item x="796"/>
        <item x="568"/>
        <item x="915"/>
        <item x="1186"/>
        <item x="626"/>
        <item x="40"/>
        <item x="1983"/>
        <item x="185"/>
        <item x="877"/>
        <item x="763"/>
        <item x="469"/>
        <item x="576"/>
        <item x="2061"/>
        <item x="128"/>
        <item x="1125"/>
        <item x="68"/>
        <item x="1807"/>
        <item x="1242"/>
        <item x="1321"/>
        <item x="762"/>
        <item x="348"/>
        <item x="816"/>
        <item x="2024"/>
        <item x="1411"/>
        <item x="1974"/>
        <item x="385"/>
        <item x="1465"/>
        <item x="566"/>
        <item x="1701"/>
        <item x="1976"/>
        <item x="642"/>
        <item x="234"/>
        <item x="1236"/>
        <item x="1397"/>
        <item x="1212"/>
        <item x="1547"/>
        <item x="1393"/>
        <item x="801"/>
        <item x="1518"/>
        <item x="377"/>
        <item x="1120"/>
        <item x="645"/>
        <item x="1669"/>
        <item x="281"/>
        <item x="1184"/>
        <item x="1738"/>
        <item x="607"/>
        <item x="1806"/>
        <item x="1967"/>
        <item x="253"/>
        <item x="1762"/>
        <item x="189"/>
        <item x="314"/>
        <item x="8"/>
        <item x="662"/>
        <item x="1268"/>
        <item x="490"/>
        <item x="806"/>
        <item x="1530"/>
        <item x="827"/>
        <item x="1291"/>
        <item x="1135"/>
        <item x="1480"/>
        <item x="283"/>
        <item x="1582"/>
        <item x="155"/>
        <item x="611"/>
        <item x="999"/>
        <item x="1447"/>
        <item x="1829"/>
        <item x="1037"/>
        <item x="1323"/>
        <item x="109"/>
        <item x="357"/>
        <item x="203"/>
        <item x="531"/>
        <item x="1623"/>
        <item x="1400"/>
        <item x="1828"/>
        <item x="825"/>
        <item x="1023"/>
        <item x="1664"/>
        <item x="978"/>
        <item x="1706"/>
        <item x="1541"/>
        <item x="1716"/>
        <item x="1388"/>
        <item x="471"/>
        <item x="255"/>
        <item x="1891"/>
        <item x="1340"/>
        <item x="842"/>
        <item x="1875"/>
        <item x="2083"/>
        <item x="1361"/>
        <item x="731"/>
        <item x="1457"/>
        <item x="1560"/>
        <item x="664"/>
        <item x="1873"/>
        <item x="602"/>
        <item x="260"/>
        <item x="1585"/>
        <item x="317"/>
        <item x="1367"/>
        <item x="1786"/>
        <item x="1787"/>
        <item x="1278"/>
        <item x="1324"/>
        <item x="494"/>
        <item x="1162"/>
        <item x="1780"/>
        <item x="72"/>
        <item x="1651"/>
        <item x="389"/>
        <item x="707"/>
        <item x="1777"/>
        <item x="1730"/>
        <item x="1739"/>
        <item x="542"/>
        <item x="1655"/>
        <item x="1620"/>
        <item x="2043"/>
        <item x="6"/>
        <item x="1488"/>
        <item x="593"/>
        <item x="804"/>
        <item x="1682"/>
        <item x="477"/>
        <item x="1939"/>
        <item x="435"/>
        <item x="416"/>
        <item x="1185"/>
        <item x="1830"/>
        <item x="17"/>
        <item x="161"/>
        <item x="850"/>
        <item x="766"/>
        <item x="681"/>
        <item x="1302"/>
        <item x="1139"/>
        <item x="140"/>
        <item x="1746"/>
        <item x="994"/>
        <item x="1577"/>
        <item x="398"/>
        <item x="1607"/>
        <item x="1046"/>
        <item x="2030"/>
        <item x="1685"/>
        <item x="845"/>
        <item x="517"/>
        <item x="1696"/>
        <item x="631"/>
        <item x="988"/>
        <item x="1479"/>
        <item x="131"/>
        <item x="1360"/>
        <item x="1654"/>
        <item x="1505"/>
        <item x="571"/>
        <item x="75"/>
        <item x="270"/>
        <item x="1098"/>
        <item x="1215"/>
        <item x="1471"/>
        <item x="887"/>
        <item x="415"/>
        <item x="254"/>
        <item x="815"/>
        <item x="863"/>
        <item x="1501"/>
        <item x="1656"/>
        <item x="1944"/>
        <item x="52"/>
        <item x="1116"/>
        <item x="1919"/>
        <item x="2026"/>
        <item x="742"/>
        <item x="859"/>
        <item x="1924"/>
        <item x="692"/>
        <item x="810"/>
        <item x="101"/>
        <item x="1287"/>
        <item x="91"/>
        <item x="228"/>
        <item x="1912"/>
        <item x="1115"/>
        <item x="886"/>
        <item x="165"/>
        <item x="1082"/>
        <item x="1958"/>
        <item x="1753"/>
        <item x="1658"/>
        <item x="429"/>
        <item x="221"/>
        <item x="353"/>
        <item x="448"/>
        <item x="637"/>
        <item x="1368"/>
        <item x="60"/>
        <item x="1799"/>
        <item x="1546"/>
        <item x="1114"/>
        <item x="1377"/>
        <item x="229"/>
        <item x="1695"/>
        <item x="205"/>
        <item x="2019"/>
        <item x="876"/>
        <item x="588"/>
        <item x="257"/>
        <item x="58"/>
        <item x="1282"/>
        <item x="117"/>
        <item x="1121"/>
        <item x="1993"/>
        <item x="191"/>
        <item x="864"/>
        <item x="71"/>
        <item x="92"/>
        <item x="1523"/>
        <item x="1012"/>
        <item x="785"/>
        <item x="1262"/>
        <item x="514"/>
        <item x="1862"/>
        <item x="425"/>
        <item x="332"/>
        <item x="963"/>
        <item x="720"/>
        <item x="529"/>
        <item x="1834"/>
        <item x="1910"/>
        <item x="1854"/>
        <item x="437"/>
        <item x="338"/>
        <item x="344"/>
        <item x="1879"/>
        <item x="1517"/>
        <item x="381"/>
        <item x="1487"/>
        <item x="558"/>
        <item x="1438"/>
        <item x="2042"/>
        <item x="1346"/>
        <item x="301"/>
        <item x="120"/>
        <item x="275"/>
        <item x="47"/>
        <item x="1528"/>
        <item x="1942"/>
        <item x="1333"/>
        <item x="1914"/>
        <item x="778"/>
        <item x="1220"/>
        <item x="1189"/>
        <item x="1147"/>
        <item x="159"/>
        <item x="993"/>
        <item x="1512"/>
        <item x="2087"/>
        <item x="2071"/>
        <item x="1703"/>
        <item x="384"/>
        <item x="2047"/>
        <item x="1498"/>
        <item x="1574"/>
        <item x="1381"/>
        <item x="1252"/>
        <item x="306"/>
        <item x="1049"/>
        <item x="1827"/>
        <item x="921"/>
        <item x="628"/>
        <item x="578"/>
        <item x="1766"/>
        <item x="100"/>
        <item x="1972"/>
        <item x="968"/>
        <item x="1543"/>
        <item x="1075"/>
        <item x="179"/>
        <item x="1312"/>
        <item x="1663"/>
        <item x="682"/>
        <item x="160"/>
        <item x="934"/>
        <item x="656"/>
        <item x="225"/>
        <item x="1870"/>
        <item x="192"/>
        <item x="110"/>
        <item x="1538"/>
        <item x="903"/>
        <item x="547"/>
        <item x="1662"/>
        <item x="1000"/>
        <item x="600"/>
        <item x="1761"/>
        <item x="1773"/>
        <item x="586"/>
        <item x="113"/>
        <item x="1894"/>
        <item x="1211"/>
        <item x="1892"/>
        <item x="750"/>
        <item x="2066"/>
        <item x="1968"/>
        <item x="422"/>
        <item x="1444"/>
        <item x="263"/>
        <item x="451"/>
        <item x="1580"/>
        <item x="1264"/>
        <item x="966"/>
        <item x="1603"/>
        <item x="644"/>
        <item x="172"/>
        <item x="769"/>
        <item x="1315"/>
        <item x="971"/>
        <item x="683"/>
        <item x="1134"/>
        <item x="420"/>
        <item x="1911"/>
        <item x="2033"/>
        <item x="1311"/>
        <item x="1979"/>
        <item x="693"/>
        <item x="24"/>
        <item x="61"/>
        <item x="1110"/>
        <item x="1336"/>
        <item x="684"/>
        <item x="457"/>
        <item x="1619"/>
        <item x="162"/>
        <item x="1011"/>
        <item x="59"/>
        <item x="991"/>
        <item x="624"/>
        <item x="1657"/>
        <item x="833"/>
        <item x="1637"/>
        <item x="466"/>
        <item x="217"/>
        <item x="1155"/>
        <item x="48"/>
        <item x="274"/>
        <item x="293"/>
        <item x="1566"/>
        <item x="668"/>
        <item x="1386"/>
        <item x="1962"/>
        <item x="923"/>
        <item x="639"/>
        <item x="643"/>
        <item x="793"/>
        <item x="1918"/>
        <item x="2084"/>
        <item x="16"/>
        <item x="743"/>
        <item x="1092"/>
        <item x="426"/>
        <item x="468"/>
        <item x="1768"/>
        <item x="97"/>
        <item x="1929"/>
        <item x="1524"/>
        <item x="904"/>
        <item x="1051"/>
        <item x="29"/>
        <item x="292"/>
        <item x="1398"/>
        <item x="1709"/>
        <item x="634"/>
        <item x="636"/>
        <item x="613"/>
        <item x="875"/>
        <item x="1289"/>
        <item x="1832"/>
        <item x="1798"/>
        <item x="675"/>
        <item x="1803"/>
        <item x="1205"/>
        <item x="1975"/>
        <item x="598"/>
        <item x="196"/>
        <item x="336"/>
        <item x="1625"/>
        <item x="871"/>
        <item x="199"/>
        <item x="1434"/>
        <item x="861"/>
        <item x="231"/>
        <item x="1093"/>
        <item x="973"/>
        <item x="1516"/>
        <item x="2081"/>
        <item x="1378"/>
        <item x="1054"/>
        <item x="584"/>
        <item x="1141"/>
        <item x="1628"/>
        <item x="1702"/>
        <item x="812"/>
        <item x="456"/>
        <item x="1298"/>
        <item x="569"/>
        <item x="247"/>
        <item x="1031"/>
        <item x="79"/>
        <item x="1966"/>
        <item x="647"/>
        <item x="1048"/>
        <item x="898"/>
        <item x="1644"/>
        <item x="216"/>
        <item x="1382"/>
        <item x="1426"/>
        <item x="868"/>
        <item x="1427"/>
        <item x="1334"/>
        <item x="164"/>
        <item x="1428"/>
        <item x="844"/>
        <item x="2044"/>
        <item x="632"/>
        <item x="78"/>
        <item x="648"/>
        <item x="916"/>
        <item x="502"/>
        <item x="1461"/>
        <item x="1240"/>
        <item x="1103"/>
        <item x="1201"/>
        <item x="947"/>
        <item x="186"/>
        <item x="36"/>
        <item x="507"/>
        <item x="238"/>
        <item x="1615"/>
        <item x="1994"/>
        <item x="1137"/>
        <item x="73"/>
        <item x="0"/>
        <item x="1550"/>
        <item x="1033"/>
        <item x="985"/>
        <item x="1198"/>
        <item x="2037"/>
        <item x="1781"/>
        <item x="1027"/>
        <item x="1584"/>
        <item x="1759"/>
        <item x="1123"/>
        <item x="1260"/>
        <item x="1973"/>
        <item x="691"/>
        <item x="1506"/>
        <item x="809"/>
        <item x="1751"/>
        <item x="941"/>
        <item x="1769"/>
        <item x="46"/>
        <item x="50"/>
        <item x="1617"/>
        <item x="1938"/>
        <item x="1720"/>
        <item x="132"/>
        <item x="1063"/>
        <item x="1070"/>
        <item x="1510"/>
        <item x="482"/>
        <item x="563"/>
        <item x="1833"/>
        <item x="854"/>
        <item x="1419"/>
        <item x="1375"/>
        <item x="1332"/>
        <item x="2062"/>
        <item x="1558"/>
        <item x="1932"/>
        <item x="267"/>
        <item x="574"/>
        <item x="901"/>
        <item x="1207"/>
        <item x="1309"/>
        <item x="373"/>
        <item x="1808"/>
        <item x="1650"/>
        <item x="2078"/>
        <item x="680"/>
        <item x="1430"/>
        <item x="2067"/>
        <item x="582"/>
        <item x="262"/>
        <item x="169"/>
        <item x="789"/>
        <item x="1042"/>
        <item x="1341"/>
        <item x="1868"/>
        <item x="1989"/>
        <item x="1383"/>
        <item x="1431"/>
        <item x="654"/>
        <item x="1181"/>
        <item x="599"/>
        <item x="1729"/>
        <item x="1145"/>
        <item x="1711"/>
        <item x="1423"/>
        <item x="1449"/>
        <item x="792"/>
        <item x="1743"/>
        <item x="35"/>
        <item x="1893"/>
        <item x="82"/>
        <item x="1122"/>
        <item x="1811"/>
        <item x="1202"/>
        <item x="1901"/>
        <item x="1250"/>
        <item x="1935"/>
        <item x="1551"/>
        <item x="1013"/>
        <item x="1437"/>
        <item x="1555"/>
        <item x="41"/>
        <item x="1469"/>
        <item x="1159"/>
        <item x="168"/>
        <item x="612"/>
        <item x="1349"/>
        <item x="2017"/>
        <item x="1504"/>
        <item x="104"/>
        <item x="1255"/>
        <item x="1187"/>
        <item x="1744"/>
        <item x="1707"/>
        <item x="1418"/>
        <item x="1222"/>
        <item x="1395"/>
        <item x="1995"/>
        <item x="943"/>
        <item x="1890"/>
        <item x="1439"/>
        <item x="757"/>
        <item x="856"/>
        <item x="640"/>
        <item x="1476"/>
        <item x="1064"/>
        <item x="914"/>
        <item x="1648"/>
        <item x="781"/>
        <item x="1527"/>
        <item x="403"/>
        <item x="635"/>
        <item x="2011"/>
        <item x="95"/>
        <item x="932"/>
        <item x="697"/>
        <item x="666"/>
        <item x="1652"/>
        <item x="1837"/>
        <item x="460"/>
        <item x="1256"/>
        <item x="1079"/>
        <item x="820"/>
        <item x="397"/>
        <item x="1804"/>
        <item x="652"/>
        <item x="1647"/>
        <item x="2079"/>
        <item x="1065"/>
        <item x="890"/>
        <item x="836"/>
        <item x="924"/>
        <item x="1789"/>
        <item x="345"/>
        <item x="2021"/>
        <item x="1353"/>
        <item x="1019"/>
        <item x="838"/>
        <item x="597"/>
        <item x="1055"/>
        <item x="767"/>
        <item x="151"/>
        <item x="511"/>
        <item x="87"/>
        <item x="1737"/>
        <item x="1482"/>
        <item x="1705"/>
        <item x="319"/>
        <item x="849"/>
        <item x="880"/>
        <item x="1274"/>
        <item x="1931"/>
        <item x="1261"/>
        <item x="581"/>
        <item x="658"/>
        <item x="337"/>
        <item x="937"/>
        <item x="1902"/>
        <item x="1271"/>
        <item x="516"/>
        <item x="1604"/>
        <item x="1387"/>
        <item x="2046"/>
        <item x="773"/>
        <item x="454"/>
        <item x="1300"/>
        <item x="1140"/>
        <item x="1723"/>
        <item x="499"/>
        <item x="1590"/>
        <item x="1357"/>
        <item x="1354"/>
        <item x="1405"/>
        <item x="621"/>
        <item x="1667"/>
        <item x="1756"/>
        <item x="732"/>
        <item x="23"/>
        <item x="1173"/>
        <item x="1328"/>
        <item x="322"/>
        <item x="1497"/>
        <item x="1649"/>
        <item x="239"/>
        <item x="1412"/>
        <item x="487"/>
        <item x="312"/>
        <item x="88"/>
        <item x="1569"/>
        <item x="893"/>
        <item x="346"/>
        <item x="69"/>
        <item x="754"/>
        <item x="2010"/>
        <item x="363"/>
        <item x="383"/>
        <item x="935"/>
        <item x="1616"/>
        <item x="356"/>
        <item x="1490"/>
        <item x="1599"/>
        <item x="358"/>
        <item x="2074"/>
        <item x="1481"/>
        <item x="1178"/>
        <item x="942"/>
        <item x="745"/>
        <item x="800"/>
        <item x="2002"/>
        <item x="799"/>
        <item x="1579"/>
        <item x="1770"/>
        <item x="495"/>
        <item x="12"/>
        <item x="533"/>
        <item x="410"/>
        <item x="539"/>
        <item x="2003"/>
        <item x="374"/>
        <item x="837"/>
        <item x="1337"/>
        <item x="1544"/>
        <item x="2054"/>
        <item x="141"/>
        <item x="1133"/>
        <item x="976"/>
        <item x="1096"/>
        <item x="316"/>
        <item x="2020"/>
        <item x="25"/>
        <item x="182"/>
        <item x="950"/>
        <item x="1772"/>
        <item x="328"/>
        <item x="111"/>
        <item x="1721"/>
        <item x="180"/>
        <item x="702"/>
        <item x="455"/>
        <item x="979"/>
        <item x="1712"/>
        <item x="83"/>
        <item x="1568"/>
        <item x="436"/>
        <item x="1199"/>
        <item x="1234"/>
        <item x="1520"/>
        <item x="1432"/>
        <item x="1570"/>
        <item x="1874"/>
        <item x="2035"/>
        <item x="699"/>
        <item x="296"/>
        <item x="657"/>
        <item x="30"/>
        <item x="15"/>
        <item x="1167"/>
        <item x="2070"/>
        <item x="557"/>
        <item x="1286"/>
        <item x="1776"/>
        <item x="577"/>
        <item x="18"/>
        <item x="496"/>
        <item x="760"/>
        <item x="899"/>
        <item x="310"/>
        <item x="1452"/>
        <item x="1406"/>
        <item x="2073"/>
        <item x="714"/>
        <item x="938"/>
        <item x="1270"/>
        <item x="739"/>
        <item x="892"/>
        <item x="992"/>
        <item x="249"/>
        <item x="1352"/>
        <item x="1468"/>
        <item x="2064"/>
        <item x="1008"/>
        <item x="1379"/>
        <item x="330"/>
        <item x="669"/>
        <item x="1563"/>
        <item x="949"/>
        <item x="1148"/>
        <item x="1634"/>
        <item x="660"/>
        <item x="1949"/>
        <item x="22"/>
        <item x="476"/>
        <item x="1451"/>
        <item x="1172"/>
        <item x="1322"/>
        <item x="305"/>
        <item x="1295"/>
        <item x="736"/>
        <item x="500"/>
        <item x="333"/>
        <item x="1598"/>
        <item x="183"/>
        <item x="1591"/>
        <item x="1937"/>
        <item x="724"/>
        <item x="1279"/>
        <item x="1058"/>
        <item x="1228"/>
        <item x="354"/>
        <item x="1668"/>
        <item x="1401"/>
        <item x="395"/>
        <item x="355"/>
        <item x="998"/>
        <item x="1986"/>
        <item x="1734"/>
        <item x="1645"/>
        <item x="735"/>
        <item x="1934"/>
        <item x="371"/>
        <item x="1492"/>
        <item x="1318"/>
        <item x="889"/>
        <item x="404"/>
        <item x="945"/>
        <item x="748"/>
        <item x="1646"/>
        <item x="1897"/>
        <item x="620"/>
        <item x="14"/>
        <item x="334"/>
        <item x="933"/>
        <item x="1961"/>
        <item x="2006"/>
        <item x="1871"/>
        <item x="340"/>
        <item x="829"/>
        <item x="1963"/>
        <item x="11"/>
        <item x="1127"/>
        <item x="1128"/>
        <item x="1996"/>
        <item x="737"/>
        <item x="981"/>
        <item x="686"/>
        <item x="616"/>
        <item x="361"/>
        <item x="1335"/>
        <item t="default"/>
      </items>
    </pivotField>
    <pivotField showAll="0"/>
    <pivotField showAll="0">
      <items count="23">
        <item x="17"/>
        <item x="13"/>
        <item x="19"/>
        <item x="7"/>
        <item x="1"/>
        <item x="0"/>
        <item x="14"/>
        <item x="8"/>
        <item x="5"/>
        <item x="9"/>
        <item x="6"/>
        <item x="11"/>
        <item x="3"/>
        <item x="15"/>
        <item x="2"/>
        <item m="1" x="21"/>
        <item x="16"/>
        <item x="10"/>
        <item x="4"/>
        <item x="12"/>
        <item x="18"/>
        <item x="20"/>
        <item t="default"/>
      </items>
    </pivotField>
    <pivotField showAll="0"/>
    <pivotField showAll="0">
      <items count="24">
        <item x="0"/>
        <item x="18"/>
        <item x="13"/>
        <item x="9"/>
        <item x="19"/>
        <item x="14"/>
        <item x="20"/>
        <item x="11"/>
        <item x="5"/>
        <item x="17"/>
        <item x="4"/>
        <item x="3"/>
        <item x="6"/>
        <item x="16"/>
        <item m="1" x="22"/>
        <item x="2"/>
        <item x="1"/>
        <item x="15"/>
        <item x="21"/>
        <item x="12"/>
        <item x="10"/>
        <item x="7"/>
        <item x="8"/>
        <item t="default"/>
      </items>
    </pivotField>
    <pivotField showAll="0"/>
    <pivotField showAll="0"/>
    <pivotField axis="axisRow" showAll="0">
      <items count="21">
        <item x="3"/>
        <item x="9"/>
        <item x="7"/>
        <item x="0"/>
        <item x="8"/>
        <item x="14"/>
        <item x="5"/>
        <item x="12"/>
        <item x="13"/>
        <item x="1"/>
        <item x="10"/>
        <item x="4"/>
        <item x="6"/>
        <item x="16"/>
        <item x="18"/>
        <item x="2"/>
        <item x="15"/>
        <item x="11"/>
        <item x="17"/>
        <item x="19"/>
        <item t="default"/>
      </items>
    </pivotField>
    <pivotField showAll="0"/>
    <pivotField dataField="1" showAll="0"/>
    <pivotField showAll="0"/>
    <pivotField showAll="0"/>
    <pivotField numFmtId="14" showAll="0">
      <items count="2342">
        <item x="1414"/>
        <item x="1678"/>
        <item x="2332"/>
        <item x="1966"/>
        <item x="147"/>
        <item x="684"/>
        <item x="1736"/>
        <item x="303"/>
        <item x="724"/>
        <item x="347"/>
        <item x="1268"/>
        <item x="1783"/>
        <item x="353"/>
        <item x="2072"/>
        <item x="1079"/>
        <item x="2325"/>
        <item x="1497"/>
        <item x="164"/>
        <item x="313"/>
        <item x="1005"/>
        <item x="1525"/>
        <item x="2324"/>
        <item x="346"/>
        <item x="1820"/>
        <item x="941"/>
        <item x="1434"/>
        <item x="878"/>
        <item x="2313"/>
        <item x="1488"/>
        <item x="110"/>
        <item x="966"/>
        <item x="1073"/>
        <item x="876"/>
        <item x="1127"/>
        <item x="1123"/>
        <item x="855"/>
        <item x="1136"/>
        <item x="1738"/>
        <item x="552"/>
        <item x="1179"/>
        <item x="372"/>
        <item x="2106"/>
        <item x="589"/>
        <item x="10"/>
        <item x="1924"/>
        <item x="1893"/>
        <item x="2116"/>
        <item x="765"/>
        <item x="1880"/>
        <item x="2121"/>
        <item x="703"/>
        <item x="1061"/>
        <item x="704"/>
        <item x="1292"/>
        <item x="170"/>
        <item x="727"/>
        <item x="672"/>
        <item x="91"/>
        <item x="1744"/>
        <item x="1748"/>
        <item x="881"/>
        <item x="381"/>
        <item x="1836"/>
        <item x="166"/>
        <item x="2195"/>
        <item x="654"/>
        <item x="1146"/>
        <item x="1933"/>
        <item x="1082"/>
        <item x="542"/>
        <item x="23"/>
        <item x="722"/>
        <item x="1643"/>
        <item x="2309"/>
        <item x="633"/>
        <item x="424"/>
        <item x="206"/>
        <item x="2340"/>
        <item x="433"/>
        <item x="1633"/>
        <item x="2051"/>
        <item x="2035"/>
        <item x="377"/>
        <item x="2179"/>
        <item x="1204"/>
        <item x="1263"/>
        <item x="2000"/>
        <item x="1879"/>
        <item x="1657"/>
        <item x="1571"/>
        <item x="721"/>
        <item x="2014"/>
        <item x="1175"/>
        <item x="43"/>
        <item x="2221"/>
        <item x="708"/>
        <item x="1410"/>
        <item x="419"/>
        <item x="329"/>
        <item x="691"/>
        <item x="1746"/>
        <item x="922"/>
        <item x="1797"/>
        <item x="494"/>
        <item x="1775"/>
        <item x="914"/>
        <item x="1994"/>
        <item x="2058"/>
        <item x="1850"/>
        <item x="1696"/>
        <item x="90"/>
        <item x="535"/>
        <item x="2086"/>
        <item x="414"/>
        <item x="2219"/>
        <item x="1549"/>
        <item x="157"/>
        <item x="479"/>
        <item x="452"/>
        <item x="5"/>
        <item x="1822"/>
        <item x="431"/>
        <item x="958"/>
        <item x="565"/>
        <item x="674"/>
        <item x="2258"/>
        <item x="1375"/>
        <item x="1101"/>
        <item x="1627"/>
        <item x="2145"/>
        <item x="731"/>
        <item x="951"/>
        <item x="1559"/>
        <item x="1427"/>
        <item x="923"/>
        <item x="54"/>
        <item x="1670"/>
        <item x="29"/>
        <item x="1007"/>
        <item x="927"/>
        <item x="1349"/>
        <item x="2210"/>
        <item x="1114"/>
        <item x="1985"/>
        <item x="564"/>
        <item x="100"/>
        <item x="197"/>
        <item x="1765"/>
        <item x="394"/>
        <item x="2172"/>
        <item x="1156"/>
        <item x="1500"/>
        <item x="1489"/>
        <item x="321"/>
        <item x="64"/>
        <item x="1634"/>
        <item x="46"/>
        <item x="2135"/>
        <item x="1219"/>
        <item x="48"/>
        <item x="134"/>
        <item x="31"/>
        <item x="1067"/>
        <item x="1737"/>
        <item x="738"/>
        <item x="1798"/>
        <item x="237"/>
        <item x="786"/>
        <item x="1212"/>
        <item x="1272"/>
        <item x="531"/>
        <item x="1716"/>
        <item x="557"/>
        <item x="286"/>
        <item x="1006"/>
        <item x="1540"/>
        <item x="1947"/>
        <item x="1701"/>
        <item x="982"/>
        <item x="842"/>
        <item x="161"/>
        <item x="681"/>
        <item x="58"/>
        <item x="262"/>
        <item x="1086"/>
        <item x="1510"/>
        <item x="284"/>
        <item x="1946"/>
        <item x="1526"/>
        <item x="118"/>
        <item x="2168"/>
        <item x="2155"/>
        <item x="30"/>
        <item x="68"/>
        <item x="699"/>
        <item x="1023"/>
        <item x="26"/>
        <item x="2117"/>
        <item x="379"/>
        <item x="938"/>
        <item x="57"/>
        <item x="1560"/>
        <item x="864"/>
        <item x="948"/>
        <item x="949"/>
        <item x="1109"/>
        <item x="706"/>
        <item x="2071"/>
        <item x="1582"/>
        <item x="1672"/>
        <item x="1839"/>
        <item x="1222"/>
        <item x="1661"/>
        <item x="461"/>
        <item x="167"/>
        <item x="1707"/>
        <item x="53"/>
        <item x="1724"/>
        <item x="1762"/>
        <item x="1604"/>
        <item x="2068"/>
        <item x="1992"/>
        <item x="771"/>
        <item x="1012"/>
        <item x="1134"/>
        <item x="1024"/>
        <item x="2170"/>
        <item x="848"/>
        <item x="2012"/>
        <item x="1652"/>
        <item x="2031"/>
        <item x="154"/>
        <item x="2042"/>
        <item x="1688"/>
        <item x="2148"/>
        <item x="1817"/>
        <item x="988"/>
        <item x="2126"/>
        <item x="443"/>
        <item x="1448"/>
        <item x="757"/>
        <item x="1027"/>
        <item x="2184"/>
        <item x="312"/>
        <item x="136"/>
        <item x="1628"/>
        <item x="979"/>
        <item x="2163"/>
        <item x="1389"/>
        <item x="725"/>
        <item x="468"/>
        <item x="1601"/>
        <item x="965"/>
        <item x="813"/>
        <item x="662"/>
        <item x="2319"/>
        <item x="2193"/>
        <item x="1644"/>
        <item x="986"/>
        <item x="1829"/>
        <item x="1542"/>
        <item x="603"/>
        <item x="246"/>
        <item x="487"/>
        <item x="2299"/>
        <item x="1944"/>
        <item x="1615"/>
        <item x="2138"/>
        <item x="621"/>
        <item x="69"/>
        <item x="1164"/>
        <item x="1348"/>
        <item x="1989"/>
        <item x="1028"/>
        <item x="1201"/>
        <item x="2159"/>
        <item x="794"/>
        <item x="2190"/>
        <item x="1544"/>
        <item x="124"/>
        <item x="222"/>
        <item x="1767"/>
        <item x="150"/>
        <item x="694"/>
        <item x="1769"/>
        <item x="2238"/>
        <item x="1218"/>
        <item x="1687"/>
        <item x="1742"/>
        <item x="643"/>
        <item x="2120"/>
        <item x="1443"/>
        <item x="1990"/>
        <item x="1873"/>
        <item x="1564"/>
        <item x="2310"/>
        <item x="1722"/>
        <item x="326"/>
        <item x="1490"/>
        <item x="192"/>
        <item x="1319"/>
        <item x="678"/>
        <item x="1726"/>
        <item x="420"/>
        <item x="866"/>
        <item x="1328"/>
        <item x="129"/>
        <item x="1248"/>
        <item x="123"/>
        <item x="670"/>
        <item x="1273"/>
        <item x="1830"/>
        <item x="1228"/>
        <item x="1733"/>
        <item x="84"/>
        <item x="1889"/>
        <item x="1112"/>
        <item x="172"/>
        <item x="367"/>
        <item x="213"/>
        <item x="840"/>
        <item x="666"/>
        <item x="9"/>
        <item x="999"/>
        <item x="801"/>
        <item x="1235"/>
        <item x="1103"/>
        <item x="593"/>
        <item x="1143"/>
        <item x="1119"/>
        <item x="2056"/>
        <item x="499"/>
        <item x="447"/>
        <item x="141"/>
        <item x="76"/>
        <item x="1629"/>
        <item x="1777"/>
        <item x="1241"/>
        <item x="1954"/>
        <item x="1964"/>
        <item x="610"/>
        <item x="73"/>
        <item x="820"/>
        <item x="510"/>
        <item x="2149"/>
        <item x="2231"/>
        <item x="620"/>
        <item x="1262"/>
        <item x="1245"/>
        <item x="756"/>
        <item x="1624"/>
        <item x="309"/>
        <item x="1258"/>
        <item x="1599"/>
        <item x="1925"/>
        <item x="1888"/>
        <item x="82"/>
        <item x="1693"/>
        <item x="11"/>
        <item x="1003"/>
        <item x="1496"/>
        <item x="1419"/>
        <item x="1343"/>
        <item x="176"/>
        <item x="735"/>
        <item x="162"/>
        <item x="264"/>
        <item x="805"/>
        <item x="436"/>
        <item x="341"/>
        <item x="1216"/>
        <item x="2137"/>
        <item x="1881"/>
        <item x="1943"/>
        <item x="974"/>
        <item x="2100"/>
        <item x="680"/>
        <item x="553"/>
        <item x="2"/>
        <item x="1922"/>
        <item x="8"/>
        <item x="334"/>
        <item x="897"/>
        <item x="2257"/>
        <item x="652"/>
        <item x="962"/>
        <item x="132"/>
        <item x="1425"/>
        <item x="2334"/>
        <item x="1382"/>
        <item x="883"/>
        <item x="2208"/>
        <item x="547"/>
        <item x="688"/>
        <item x="51"/>
        <item x="1747"/>
        <item x="1530"/>
        <item x="1677"/>
        <item x="448"/>
        <item x="504"/>
        <item x="1545"/>
        <item x="280"/>
        <item x="1256"/>
        <item x="1491"/>
        <item x="1183"/>
        <item x="108"/>
        <item x="244"/>
        <item x="182"/>
        <item x="1968"/>
        <item x="538"/>
        <item x="885"/>
        <item x="481"/>
        <item x="1107"/>
        <item x="1853"/>
        <item x="1011"/>
        <item x="1470"/>
        <item x="2304"/>
        <item x="485"/>
        <item x="899"/>
        <item x="1717"/>
        <item x="2097"/>
        <item x="1790"/>
        <item x="2187"/>
        <item x="2205"/>
        <item x="299"/>
        <item x="2339"/>
        <item x="817"/>
        <item x="2109"/>
        <item x="218"/>
        <item x="1793"/>
        <item x="561"/>
        <item x="2134"/>
        <item x="1734"/>
        <item x="1527"/>
        <item x="2289"/>
        <item x="1874"/>
        <item x="1675"/>
        <item x="857"/>
        <item x="318"/>
        <item x="1938"/>
        <item x="996"/>
        <item x="133"/>
        <item x="2234"/>
        <item x="258"/>
        <item x="661"/>
        <item x="1834"/>
        <item x="374"/>
        <item x="1372"/>
        <item x="903"/>
        <item x="392"/>
        <item x="16"/>
        <item x="1230"/>
        <item x="2144"/>
        <item x="1158"/>
        <item x="851"/>
        <item x="342"/>
        <item x="1619"/>
        <item x="1260"/>
        <item x="1662"/>
        <item x="1391"/>
        <item x="828"/>
        <item x="1648"/>
        <item x="622"/>
        <item x="344"/>
        <item x="1620"/>
        <item x="1465"/>
        <item x="1477"/>
        <item x="1417"/>
        <item x="882"/>
        <item x="1686"/>
        <item x="2015"/>
        <item x="1239"/>
        <item x="243"/>
        <item x="1487"/>
        <item x="2288"/>
        <item x="1299"/>
        <item x="1635"/>
        <item x="406"/>
        <item x="1094"/>
        <item x="1166"/>
        <item x="1555"/>
        <item x="1138"/>
        <item x="736"/>
        <item x="1149"/>
        <item x="1059"/>
        <item x="521"/>
        <item x="1723"/>
        <item x="1983"/>
        <item x="505"/>
        <item x="328"/>
        <item x="482"/>
        <item x="1076"/>
        <item x="1710"/>
        <item x="963"/>
        <item x="2136"/>
        <item x="644"/>
        <item x="916"/>
        <item x="984"/>
        <item x="296"/>
        <item x="1948"/>
        <item x="92"/>
        <item x="435"/>
        <item x="1578"/>
        <item x="1835"/>
        <item x="1806"/>
        <item x="549"/>
        <item x="32"/>
        <item x="1229"/>
        <item x="1754"/>
        <item x="991"/>
        <item x="1859"/>
        <item x="227"/>
        <item x="1824"/>
        <item x="1617"/>
        <item x="361"/>
        <item x="17"/>
        <item x="835"/>
        <item x="93"/>
        <item x="1026"/>
        <item x="1761"/>
        <item x="967"/>
        <item x="1097"/>
        <item x="1062"/>
        <item x="685"/>
        <item x="1572"/>
        <item x="1416"/>
        <item x="2045"/>
        <item x="516"/>
        <item x="1118"/>
        <item x="2007"/>
        <item x="1021"/>
        <item x="292"/>
        <item x="249"/>
        <item x="648"/>
        <item x="1892"/>
        <item x="454"/>
        <item x="1609"/>
        <item x="137"/>
        <item x="1093"/>
        <item x="1015"/>
        <item x="1576"/>
        <item x="1187"/>
        <item x="2028"/>
        <item x="834"/>
        <item x="877"/>
        <item x="1139"/>
        <item x="294"/>
        <item x="1680"/>
        <item x="1631"/>
        <item x="434"/>
        <item x="1492"/>
        <item x="628"/>
        <item x="1408"/>
        <item x="1815"/>
        <item x="1916"/>
        <item x="815"/>
        <item x="1104"/>
        <item x="2164"/>
        <item x="389"/>
        <item x="474"/>
        <item x="518"/>
        <item x="1225"/>
        <item x="1930"/>
        <item x="1441"/>
        <item x="333"/>
        <item x="2318"/>
        <item x="1900"/>
        <item x="714"/>
        <item x="1387"/>
        <item x="2204"/>
        <item x="709"/>
        <item x="2010"/>
        <item x="155"/>
        <item x="1961"/>
        <item x="2271"/>
        <item x="1741"/>
        <item x="2083"/>
        <item x="1154"/>
        <item x="1199"/>
        <item x="954"/>
        <item x="862"/>
        <item x="843"/>
        <item x="2242"/>
        <item x="2322"/>
        <item x="1901"/>
        <item x="2090"/>
        <item x="2183"/>
        <item x="1814"/>
        <item x="921"/>
        <item x="511"/>
        <item x="1291"/>
        <item x="532"/>
        <item x="2199"/>
        <item x="2040"/>
        <item x="2212"/>
        <item x="1232"/>
        <item x="1192"/>
        <item x="1474"/>
        <item x="839"/>
        <item x="907"/>
        <item x="1532"/>
        <item x="1377"/>
        <item x="248"/>
        <item x="1826"/>
        <item x="1035"/>
        <item x="1321"/>
        <item x="405"/>
        <item x="1226"/>
        <item x="716"/>
        <item x="689"/>
        <item x="508"/>
        <item x="298"/>
        <item x="1017"/>
        <item x="2254"/>
        <item x="1129"/>
        <item x="269"/>
        <item x="2227"/>
        <item x="1715"/>
        <item x="1907"/>
        <item x="950"/>
        <item x="1390"/>
        <item x="1344"/>
        <item x="88"/>
        <item x="486"/>
        <item x="1031"/>
        <item x="7"/>
        <item x="306"/>
        <item x="2018"/>
        <item x="814"/>
        <item x="1208"/>
        <item x="1312"/>
        <item x="446"/>
        <item x="1514"/>
        <item x="1325"/>
        <item x="473"/>
        <item x="720"/>
        <item x="1172"/>
        <item x="1276"/>
        <item x="1437"/>
        <item x="384"/>
        <item x="594"/>
        <item x="1432"/>
        <item x="1584"/>
        <item x="60"/>
        <item x="1049"/>
        <item x="754"/>
        <item x="961"/>
        <item x="55"/>
        <item x="910"/>
        <item x="2338"/>
        <item x="769"/>
        <item x="1638"/>
        <item x="784"/>
        <item x="627"/>
        <item x="2284"/>
        <item x="1957"/>
        <item x="362"/>
        <item x="145"/>
        <item x="1987"/>
        <item x="638"/>
        <item x="993"/>
        <item x="238"/>
        <item x="1773"/>
        <item x="1190"/>
        <item x="536"/>
        <item x="1998"/>
        <item x="4"/>
        <item x="398"/>
        <item x="107"/>
        <item x="519"/>
        <item x="1431"/>
        <item x="649"/>
        <item x="1310"/>
        <item x="2096"/>
        <item x="2128"/>
        <item x="1794"/>
        <item x="541"/>
        <item x="1306"/>
        <item x="2089"/>
        <item x="1456"/>
        <item x="1698"/>
        <item x="393"/>
        <item x="1553"/>
        <item x="1787"/>
        <item x="1041"/>
        <item x="792"/>
        <item x="2189"/>
        <item x="713"/>
        <item x="1967"/>
        <item x="582"/>
        <item x="1512"/>
        <item x="1649"/>
        <item x="1896"/>
        <item x="1872"/>
        <item x="1818"/>
        <item x="2087"/>
        <item x="1207"/>
        <item x="2265"/>
        <item x="1250"/>
        <item x="2175"/>
        <item x="1683"/>
        <item x="858"/>
        <item x="1963"/>
        <item x="99"/>
        <item x="1799"/>
        <item x="143"/>
        <item x="2122"/>
        <item x="1396"/>
        <item x="2182"/>
        <item x="1731"/>
        <item x="1289"/>
        <item x="889"/>
        <item x="1975"/>
        <item x="2022"/>
        <item x="1476"/>
        <item x="970"/>
        <item x="109"/>
        <item x="1664"/>
        <item x="1475"/>
        <item x="1849"/>
        <item x="830"/>
        <item x="2207"/>
        <item x="1140"/>
        <item x="1590"/>
        <item x="1986"/>
        <item x="148"/>
        <item x="1597"/>
        <item x="2081"/>
        <item x="1558"/>
        <item x="2235"/>
        <item x="1395"/>
        <item x="808"/>
        <item x="1636"/>
        <item x="131"/>
        <item x="2226"/>
        <item x="408"/>
        <item x="2217"/>
        <item x="915"/>
        <item x="416"/>
        <item x="1903"/>
        <item x="459"/>
        <item x="2061"/>
        <item x="1254"/>
        <item x="25"/>
        <item x="2151"/>
        <item x="1984"/>
        <item x="457"/>
        <item x="125"/>
        <item x="1556"/>
        <item x="290"/>
        <item x="831"/>
        <item x="2130"/>
        <item x="1577"/>
        <item x="283"/>
        <item x="2298"/>
        <item x="2124"/>
        <item x="1749"/>
        <item x="87"/>
        <item x="1308"/>
        <item x="1776"/>
        <item x="383"/>
        <item x="718"/>
        <item x="72"/>
        <item x="274"/>
        <item x="969"/>
        <item x="933"/>
        <item x="1405"/>
        <item x="2101"/>
        <item x="439"/>
        <item x="1407"/>
        <item x="1288"/>
        <item x="1378"/>
        <item x="1231"/>
        <item x="798"/>
        <item x="1463"/>
        <item x="245"/>
        <item x="1970"/>
        <item x="1043"/>
        <item x="1153"/>
        <item x="1518"/>
        <item x="105"/>
        <item x="1266"/>
        <item x="1942"/>
        <item x="1155"/>
        <item x="289"/>
        <item x="528"/>
        <item x="1959"/>
        <item x="849"/>
        <item x="89"/>
        <item x="572"/>
        <item x="450"/>
        <item x="1915"/>
        <item x="47"/>
        <item x="1052"/>
        <item x="440"/>
        <item x="2201"/>
        <item x="1210"/>
        <item x="854"/>
        <item x="1654"/>
        <item x="1145"/>
        <item x="1296"/>
        <item x="1311"/>
        <item x="1092"/>
        <item x="297"/>
        <item x="1265"/>
        <item x="106"/>
        <item x="650"/>
        <item x="1791"/>
        <item x="1621"/>
        <item x="1089"/>
        <item x="34"/>
        <item x="741"/>
        <item x="425"/>
        <item x="2186"/>
        <item x="2278"/>
        <item x="613"/>
        <item x="782"/>
        <item x="826"/>
        <item x="778"/>
        <item x="1805"/>
        <item x="368"/>
        <item x="2139"/>
        <item x="260"/>
        <item x="1034"/>
        <item x="478"/>
        <item x="560"/>
        <item x="2140"/>
        <item x="1524"/>
        <item x="783"/>
        <item x="543"/>
        <item x="1927"/>
        <item x="1977"/>
        <item x="1206"/>
        <item x="1013"/>
        <item x="1332"/>
        <item x="1150"/>
        <item x="1483"/>
        <item x="2307"/>
        <item x="551"/>
        <item x="1257"/>
        <item x="1453"/>
        <item x="807"/>
        <item x="2206"/>
        <item x="2169"/>
        <item x="615"/>
        <item x="715"/>
        <item x="1557"/>
        <item x="1894"/>
        <item x="251"/>
        <item x="671"/>
        <item x="1890"/>
        <item x="2200"/>
        <item x="1106"/>
        <item x="1223"/>
        <item x="205"/>
        <item x="1380"/>
        <item x="1630"/>
        <item x="760"/>
        <item x="1128"/>
        <item x="2084"/>
        <item x="1393"/>
        <item x="1004"/>
        <item x="1077"/>
        <item x="156"/>
        <item x="669"/>
        <item x="0"/>
        <item x="203"/>
        <item x="1318"/>
        <item x="204"/>
        <item x="1697"/>
        <item x="1866"/>
        <item x="888"/>
        <item x="1501"/>
        <item x="79"/>
        <item x="1271"/>
        <item x="177"/>
        <item x="61"/>
        <item x="667"/>
        <item x="1435"/>
        <item x="230"/>
        <item x="2080"/>
        <item x="785"/>
        <item x="1364"/>
        <item x="1667"/>
        <item x="761"/>
        <item x="1965"/>
        <item x="1099"/>
        <item x="1177"/>
        <item x="1252"/>
        <item x="550"/>
        <item x="42"/>
        <item x="2328"/>
        <item x="56"/>
        <item x="2043"/>
        <item x="445"/>
        <item x="744"/>
        <item x="1197"/>
        <item x="2154"/>
        <item x="1014"/>
        <item x="12"/>
        <item x="707"/>
        <item x="113"/>
        <item x="449"/>
        <item x="171"/>
        <item x="314"/>
        <item x="1847"/>
        <item x="385"/>
        <item x="14"/>
        <item x="1494"/>
        <item x="1236"/>
        <item x="975"/>
        <item x="912"/>
        <item x="1169"/>
        <item x="2317"/>
        <item x="2011"/>
        <item x="1713"/>
        <item x="371"/>
        <item x="1433"/>
        <item x="1788"/>
        <item x="263"/>
        <item x="2108"/>
        <item x="1759"/>
        <item x="1929"/>
        <item x="2268"/>
        <item x="1163"/>
        <item x="1607"/>
        <item x="953"/>
        <item x="1679"/>
        <item x="189"/>
        <item x="1357"/>
        <item x="1397"/>
        <item x="1386"/>
        <item x="1752"/>
        <item x="1840"/>
        <item x="1108"/>
        <item x="1135"/>
        <item x="194"/>
        <item x="1044"/>
        <item x="2025"/>
        <item x="1991"/>
        <item x="887"/>
        <item x="1979"/>
        <item x="257"/>
        <item x="2251"/>
        <item x="514"/>
        <item x="375"/>
        <item x="931"/>
        <item x="1871"/>
        <item x="895"/>
        <item x="1238"/>
        <item x="1940"/>
        <item x="1422"/>
        <item x="918"/>
        <item x="2078"/>
        <item x="1415"/>
        <item x="759"/>
        <item x="1379"/>
        <item x="1033"/>
        <item x="311"/>
        <item x="2019"/>
        <item x="355"/>
        <item x="1920"/>
        <item x="1090"/>
        <item x="1478"/>
        <item x="1125"/>
        <item x="1142"/>
        <item x="2098"/>
        <item x="1130"/>
        <item x="1316"/>
        <item x="742"/>
        <item x="1438"/>
        <item x="1030"/>
        <item x="2113"/>
        <item x="1194"/>
        <item x="1247"/>
        <item x="1711"/>
        <item x="534"/>
        <item x="437"/>
        <item x="2150"/>
        <item x="1904"/>
        <item x="1039"/>
        <item x="1912"/>
        <item x="562"/>
        <item x="1105"/>
        <item x="186"/>
        <item x="2142"/>
        <item x="673"/>
        <item x="423"/>
        <item x="856"/>
        <item x="940"/>
        <item x="770"/>
        <item x="1842"/>
        <item x="766"/>
        <item x="2246"/>
        <item x="1363"/>
        <item x="998"/>
        <item x="902"/>
        <item x="827"/>
        <item x="2161"/>
        <item x="2321"/>
        <item x="2273"/>
        <item x="421"/>
        <item x="1622"/>
        <item x="968"/>
        <item x="340"/>
        <item x="1301"/>
        <item x="252"/>
        <item x="2229"/>
        <item x="2099"/>
        <item x="1329"/>
        <item x="80"/>
        <item x="232"/>
        <item x="471"/>
        <item x="818"/>
        <item x="1535"/>
        <item x="175"/>
        <item x="1284"/>
        <item x="1335"/>
        <item x="556"/>
        <item x="763"/>
        <item x="665"/>
        <item x="841"/>
        <item x="2036"/>
        <item x="664"/>
        <item x="432"/>
        <item x="1999"/>
        <item x="2232"/>
        <item x="873"/>
        <item x="1980"/>
        <item x="1796"/>
        <item x="216"/>
        <item x="892"/>
        <item x="578"/>
        <item x="2248"/>
        <item x="1358"/>
        <item x="529"/>
        <item x="1860"/>
        <item x="2223"/>
        <item x="569"/>
        <item x="978"/>
        <item x="1137"/>
        <item x="1771"/>
        <item x="411"/>
        <item x="365"/>
        <item x="1167"/>
        <item x="2264"/>
        <item x="1445"/>
        <item x="804"/>
        <item x="663"/>
        <item x="1322"/>
        <item x="655"/>
        <item x="2001"/>
        <item x="2066"/>
        <item x="359"/>
        <item x="545"/>
        <item x="934"/>
        <item x="438"/>
        <item x="1863"/>
        <item x="1792"/>
        <item x="451"/>
        <item x="701"/>
        <item x="886"/>
        <item x="382"/>
        <item x="235"/>
        <item x="409"/>
        <item x="1442"/>
        <item x="1185"/>
        <item x="2092"/>
        <item x="1691"/>
        <item x="605"/>
        <item x="530"/>
        <item x="739"/>
        <item x="1566"/>
        <item x="712"/>
        <item x="277"/>
        <item x="317"/>
        <item x="94"/>
        <item x="2004"/>
        <item x="2178"/>
        <item x="580"/>
        <item x="387"/>
        <item x="1878"/>
        <item x="1659"/>
        <item x="1758"/>
        <item x="860"/>
        <item x="211"/>
        <item x="2222"/>
        <item x="239"/>
        <item x="1342"/>
        <item x="2104"/>
        <item x="749"/>
        <item x="1320"/>
        <item x="2285"/>
        <item x="1730"/>
        <item x="1735"/>
        <item x="1993"/>
        <item x="255"/>
        <item x="1932"/>
        <item x="743"/>
        <item x="22"/>
        <item x="1"/>
        <item x="1261"/>
        <item x="2033"/>
        <item x="1122"/>
        <item x="363"/>
        <item x="1053"/>
        <item x="1354"/>
        <item x="1159"/>
        <item x="1877"/>
        <item x="1361"/>
        <item x="1404"/>
        <item x="1694"/>
        <item x="477"/>
        <item x="169"/>
        <item x="1585"/>
        <item x="78"/>
        <item x="905"/>
        <item x="1978"/>
        <item x="1282"/>
        <item x="601"/>
        <item x="1141"/>
        <item x="746"/>
        <item x="1331"/>
        <item x="15"/>
        <item x="2057"/>
        <item x="3"/>
        <item x="581"/>
        <item x="1523"/>
        <item x="1016"/>
        <item x="1953"/>
        <item x="1832"/>
        <item x="630"/>
        <item x="533"/>
        <item x="2315"/>
        <item x="989"/>
        <item x="1883"/>
        <item x="1277"/>
        <item x="1541"/>
        <item x="184"/>
        <item x="1918"/>
        <item x="1846"/>
        <item x="2215"/>
        <item x="2143"/>
        <item x="496"/>
        <item x="2024"/>
        <item x="1336"/>
        <item x="66"/>
        <item x="2050"/>
        <item x="1786"/>
        <item x="635"/>
        <item x="1327"/>
        <item x="415"/>
        <item x="753"/>
        <item x="575"/>
        <item x="1203"/>
        <item x="2038"/>
        <item x="524"/>
        <item x="1612"/>
        <item x="1637"/>
        <item x="1750"/>
        <item x="1579"/>
        <item x="65"/>
        <item x="1632"/>
        <item x="1251"/>
        <item x="2085"/>
        <item x="1772"/>
        <item x="1521"/>
        <item x="660"/>
        <item x="832"/>
        <item x="1596"/>
        <item x="1029"/>
        <item x="116"/>
        <item x="1193"/>
        <item x="2291"/>
        <item x="1516"/>
        <item x="1346"/>
        <item x="1374"/>
        <item x="1468"/>
        <item x="250"/>
        <item x="1570"/>
        <item x="21"/>
        <item x="2073"/>
        <item x="1550"/>
        <item x="2225"/>
        <item x="63"/>
        <item x="2095"/>
        <item x="2102"/>
        <item x="1038"/>
        <item x="1285"/>
        <item x="1452"/>
        <item x="871"/>
        <item x="1580"/>
        <item x="1353"/>
        <item x="135"/>
        <item x="348"/>
        <item x="2026"/>
        <item x="1075"/>
        <item x="616"/>
        <item x="497"/>
        <item x="1764"/>
        <item x="1174"/>
        <item x="737"/>
        <item x="1091"/>
        <item x="2054"/>
        <item x="498"/>
        <item x="428"/>
        <item x="195"/>
        <item x="1509"/>
        <item x="242"/>
        <item x="1060"/>
        <item x="2282"/>
        <item x="1780"/>
        <item x="1605"/>
        <item x="1616"/>
        <item x="942"/>
        <item x="520"/>
        <item x="626"/>
        <item x="2103"/>
        <item x="2316"/>
        <item x="1064"/>
        <item x="859"/>
        <item x="1563"/>
        <item x="316"/>
        <item x="1910"/>
        <item x="1962"/>
        <item x="2281"/>
        <item x="1592"/>
        <item x="1567"/>
        <item x="41"/>
        <item x="28"/>
        <item x="1032"/>
        <item x="874"/>
        <item x="1603"/>
        <item x="466"/>
        <item x="2013"/>
        <item x="1466"/>
        <item x="957"/>
        <item x="1508"/>
        <item x="1196"/>
        <item x="315"/>
        <item x="1459"/>
        <item x="612"/>
        <item x="1269"/>
        <item x="343"/>
        <item x="1290"/>
        <item x="2188"/>
        <item x="2297"/>
        <item x="85"/>
        <item x="1813"/>
        <item x="717"/>
        <item x="837"/>
        <item x="1534"/>
        <item x="890"/>
        <item x="1253"/>
        <item x="1274"/>
        <item x="791"/>
        <item x="1401"/>
        <item x="1255"/>
        <item x="2302"/>
        <item x="2277"/>
        <item x="33"/>
        <item x="710"/>
        <item x="463"/>
        <item x="1969"/>
        <item x="829"/>
        <item x="1658"/>
        <item x="679"/>
        <item x="1937"/>
        <item x="151"/>
        <item x="893"/>
        <item x="310"/>
        <item x="1950"/>
        <item x="1444"/>
        <item x="1515"/>
        <item x="1611"/>
        <item x="1398"/>
        <item x="1479"/>
        <item x="1760"/>
        <item x="388"/>
        <item x="1610"/>
        <item x="1022"/>
        <item x="2091"/>
        <item x="846"/>
        <item x="1665"/>
        <item x="198"/>
        <item x="1864"/>
        <item x="2272"/>
        <item x="2002"/>
        <item x="1132"/>
        <item x="1429"/>
        <item x="1120"/>
        <item x="2301"/>
        <item x="185"/>
        <item x="139"/>
        <item x="696"/>
        <item x="1505"/>
        <item x="819"/>
        <item x="1287"/>
        <item x="1152"/>
        <item x="1841"/>
        <item x="1085"/>
        <item x="483"/>
        <item x="1753"/>
        <item x="2243"/>
        <item x="604"/>
        <item x="659"/>
        <item x="1926"/>
        <item x="364"/>
        <item x="219"/>
        <item x="600"/>
        <item x="2290"/>
        <item x="1165"/>
        <item x="1536"/>
        <item x="396"/>
        <item x="1042"/>
        <item x="1369"/>
        <item x="2046"/>
        <item x="880"/>
        <item x="1436"/>
        <item x="790"/>
        <item x="2211"/>
        <item x="45"/>
        <item x="2055"/>
        <item x="810"/>
        <item x="2180"/>
        <item x="2146"/>
        <item x="1406"/>
        <item x="512"/>
        <item x="229"/>
        <item x="470"/>
        <item x="1117"/>
        <item x="2303"/>
        <item x="1083"/>
        <item x="2171"/>
        <item x="1831"/>
        <item x="1976"/>
        <item x="1837"/>
        <item x="339"/>
        <item x="563"/>
        <item x="944"/>
        <item x="2331"/>
        <item x="50"/>
        <item x="1482"/>
        <item x="491"/>
        <item x="1833"/>
        <item x="2177"/>
        <item x="288"/>
        <item x="1589"/>
        <item x="253"/>
        <item x="1074"/>
        <item x="2247"/>
        <item x="1098"/>
        <item x="179"/>
        <item x="2008"/>
        <item x="619"/>
        <item x="1867"/>
        <item x="2034"/>
        <item x="755"/>
        <item x="356"/>
        <item x="199"/>
        <item x="1816"/>
        <item x="2115"/>
        <item x="901"/>
        <item x="331"/>
        <item x="1640"/>
        <item x="469"/>
        <item x="845"/>
        <item x="904"/>
        <item x="370"/>
        <item x="947"/>
        <item x="525"/>
        <item x="429"/>
        <item x="977"/>
        <item x="668"/>
        <item x="144"/>
        <item x="1366"/>
        <item x="609"/>
        <item x="1057"/>
        <item x="751"/>
        <item x="1279"/>
        <item x="1333"/>
        <item x="2088"/>
        <item x="2224"/>
        <item x="1804"/>
        <item x="240"/>
        <item x="1162"/>
        <item x="2069"/>
        <item x="1897"/>
        <item x="1360"/>
        <item x="1982"/>
        <item x="908"/>
        <item x="693"/>
        <item x="1827"/>
        <item x="126"/>
        <item x="653"/>
        <item x="1684"/>
        <item x="2333"/>
        <item x="220"/>
        <item x="2245"/>
        <item x="1729"/>
        <item x="971"/>
        <item x="2320"/>
        <item x="917"/>
        <item x="776"/>
        <item x="1211"/>
        <item x="523"/>
        <item x="1227"/>
        <item x="2213"/>
        <item x="336"/>
        <item x="1898"/>
        <item x="1068"/>
        <item x="506"/>
        <item x="272"/>
        <item x="1305"/>
        <item x="149"/>
        <item x="465"/>
        <item x="226"/>
        <item x="369"/>
        <item x="799"/>
        <item x="201"/>
        <item x="1851"/>
        <item x="675"/>
        <item x="1681"/>
        <item x="267"/>
        <item x="77"/>
        <item x="1704"/>
        <item x="1660"/>
        <item x="809"/>
        <item x="475"/>
        <item x="1778"/>
        <item x="540"/>
        <item x="1848"/>
        <item x="1313"/>
        <item x="1182"/>
        <item x="546"/>
        <item x="816"/>
        <item x="1972"/>
        <item x="1278"/>
        <item x="1958"/>
        <item x="1757"/>
        <item x="2314"/>
        <item x="574"/>
        <item x="1528"/>
        <item x="1668"/>
        <item x="577"/>
        <item x="1882"/>
        <item x="1399"/>
        <item x="634"/>
        <item x="121"/>
        <item x="1756"/>
        <item x="1855"/>
        <item x="1259"/>
        <item x="119"/>
        <item x="803"/>
        <item x="1450"/>
        <item x="180"/>
        <item x="1065"/>
        <item x="1981"/>
        <item x="1205"/>
        <item x="354"/>
        <item x="2156"/>
        <item x="1785"/>
        <item x="1533"/>
        <item x="879"/>
        <item x="2233"/>
        <item x="1184"/>
        <item x="1051"/>
        <item x="787"/>
        <item x="1069"/>
        <item x="1220"/>
        <item x="279"/>
        <item x="2131"/>
        <item x="1939"/>
        <item x="291"/>
        <item x="2266"/>
        <item x="146"/>
        <item x="1341"/>
        <item x="467"/>
        <item x="1543"/>
        <item x="1914"/>
        <item x="259"/>
        <item x="2270"/>
        <item x="2196"/>
        <item x="824"/>
        <item x="1685"/>
        <item x="985"/>
        <item x="1270"/>
        <item x="1302"/>
        <item x="943"/>
        <item x="1234"/>
        <item x="1469"/>
        <item x="1100"/>
        <item x="945"/>
        <item x="2064"/>
        <item x="1960"/>
        <item x="236"/>
        <item x="1111"/>
        <item x="1157"/>
        <item x="462"/>
        <item x="39"/>
        <item x="723"/>
        <item x="271"/>
        <item x="1115"/>
        <item x="2275"/>
        <item x="1936"/>
        <item x="1383"/>
        <item x="2118"/>
        <item x="1727"/>
        <item x="287"/>
        <item x="1121"/>
        <item x="964"/>
        <item x="1546"/>
        <item x="952"/>
        <item x="13"/>
        <item x="1209"/>
        <item x="128"/>
        <item x="590"/>
        <item x="852"/>
        <item x="265"/>
        <item x="507"/>
        <item x="1743"/>
        <item x="1808"/>
        <item x="1371"/>
        <item x="1618"/>
        <item x="484"/>
        <item x="2336"/>
        <item x="548"/>
        <item x="1949"/>
        <item x="558"/>
        <item x="513"/>
        <item x="573"/>
        <item x="2119"/>
        <item x="1173"/>
        <item x="2230"/>
        <item x="305"/>
        <item x="836"/>
        <item x="1267"/>
        <item x="1385"/>
        <item x="733"/>
        <item x="285"/>
        <item x="2269"/>
        <item x="891"/>
        <item x="224"/>
        <item x="898"/>
        <item x="1454"/>
        <item x="493"/>
        <item x="1520"/>
        <item x="1770"/>
        <item x="500"/>
        <item x="1517"/>
        <item x="1037"/>
        <item x="1593"/>
        <item x="1739"/>
        <item x="956"/>
        <item x="1460"/>
        <item x="677"/>
        <item x="2152"/>
        <item x="138"/>
        <item x="1180"/>
        <item x="2209"/>
        <item x="268"/>
        <item x="2197"/>
        <item x="811"/>
        <item x="1695"/>
        <item x="2335"/>
        <item x="2237"/>
        <item x="1856"/>
        <item x="1144"/>
        <item x="607"/>
        <item x="386"/>
        <item x="1368"/>
        <item x="1779"/>
        <item x="2283"/>
        <item x="1001"/>
        <item x="74"/>
        <item x="2250"/>
        <item x="163"/>
        <item x="595"/>
        <item x="441"/>
        <item x="1113"/>
        <item x="1655"/>
        <item x="802"/>
        <item x="1951"/>
        <item x="1653"/>
        <item x="2003"/>
        <item x="1486"/>
        <item x="1440"/>
        <item x="591"/>
        <item x="990"/>
        <item x="583"/>
        <item x="1281"/>
        <item x="1854"/>
        <item x="1845"/>
        <item x="1451"/>
        <item x="1641"/>
        <item x="2228"/>
        <item x="1413"/>
        <item x="774"/>
        <item x="515"/>
        <item x="59"/>
        <item x="349"/>
        <item x="1275"/>
        <item x="2262"/>
        <item x="426"/>
        <item x="1909"/>
        <item x="1956"/>
        <item x="847"/>
        <item x="935"/>
        <item x="1365"/>
        <item x="1699"/>
        <item x="1857"/>
        <item x="2029"/>
        <item x="872"/>
        <item x="2279"/>
        <item x="2306"/>
        <item x="686"/>
        <item x="2274"/>
        <item x="2158"/>
        <item x="1314"/>
        <item x="1317"/>
        <item x="332"/>
        <item x="1923"/>
        <item x="656"/>
        <item x="276"/>
        <item x="1338"/>
        <item x="1800"/>
        <item x="1614"/>
        <item x="338"/>
        <item x="780"/>
        <item x="711"/>
        <item x="1055"/>
        <item x="1403"/>
        <item x="1548"/>
        <item x="492"/>
        <item x="2337"/>
        <item x="2253"/>
        <item x="1010"/>
        <item x="1087"/>
        <item x="1412"/>
        <item x="181"/>
        <item x="1732"/>
        <item x="130"/>
        <item x="734"/>
        <item x="40"/>
        <item x="2082"/>
        <item x="924"/>
        <item x="442"/>
        <item x="2220"/>
        <item x="1674"/>
        <item x="596"/>
        <item x="1019"/>
        <item x="1537"/>
        <item x="1588"/>
        <item x="233"/>
        <item x="2094"/>
        <item x="1996"/>
        <item x="779"/>
        <item x="20"/>
        <item x="740"/>
        <item x="1886"/>
        <item x="168"/>
        <item x="2125"/>
        <item x="444"/>
        <item x="366"/>
        <item x="404"/>
        <item x="1297"/>
        <item x="2005"/>
        <item x="1870"/>
        <item x="861"/>
        <item x="1221"/>
        <item x="324"/>
        <item x="209"/>
        <item x="200"/>
        <item x="584"/>
        <item x="1712"/>
        <item x="1337"/>
        <item x="1481"/>
        <item x="2236"/>
        <item x="588"/>
        <item x="1645"/>
        <item x="261"/>
        <item x="1819"/>
        <item x="1058"/>
        <item x="455"/>
        <item x="397"/>
        <item x="608"/>
        <item x="606"/>
        <item x="417"/>
        <item x="183"/>
        <item x="247"/>
        <item x="2077"/>
        <item x="1008"/>
        <item x="1911"/>
        <item x="868"/>
        <item x="568"/>
        <item x="71"/>
        <item x="571"/>
        <item x="1464"/>
        <item x="422"/>
        <item x="193"/>
        <item x="936"/>
        <item x="1084"/>
        <item x="1568"/>
        <item x="1868"/>
        <item x="2065"/>
        <item x="2009"/>
        <item x="158"/>
        <item x="495"/>
        <item x="812"/>
        <item x="1295"/>
        <item x="2255"/>
        <item x="293"/>
        <item x="909"/>
        <item x="1056"/>
        <item x="683"/>
        <item x="351"/>
        <item x="1181"/>
        <item x="2123"/>
        <item x="1249"/>
        <item x="1323"/>
        <item x="1176"/>
        <item x="2192"/>
        <item x="2305"/>
        <item x="1066"/>
        <item x="1080"/>
        <item x="1719"/>
        <item x="1392"/>
        <item x="719"/>
        <item x="2312"/>
        <item x="1810"/>
        <item x="1869"/>
        <item x="117"/>
        <item x="427"/>
        <item x="925"/>
        <item x="697"/>
        <item x="884"/>
        <item x="1581"/>
        <item x="2191"/>
        <item x="1071"/>
        <item x="1373"/>
        <item x="301"/>
        <item x="1300"/>
        <item x="1148"/>
        <item x="2259"/>
        <item x="399"/>
        <item x="1766"/>
        <item x="646"/>
        <item x="115"/>
        <item x="1088"/>
        <item x="2244"/>
        <item x="2107"/>
        <item x="2293"/>
        <item x="1054"/>
        <item x="981"/>
        <item x="1745"/>
        <item x="2252"/>
        <item x="1988"/>
        <item x="2276"/>
        <item x="1430"/>
        <item x="1376"/>
        <item x="278"/>
        <item x="2295"/>
        <item x="1838"/>
        <item x="2030"/>
        <item x="1025"/>
        <item x="225"/>
        <item x="86"/>
        <item x="939"/>
        <item x="625"/>
        <item x="955"/>
        <item x="490"/>
        <item x="308"/>
        <item x="2157"/>
        <item x="322"/>
        <item x="196"/>
        <item x="2027"/>
        <item x="231"/>
        <item x="1381"/>
        <item x="62"/>
        <item x="1705"/>
        <item x="1326"/>
        <item x="1161"/>
        <item x="325"/>
        <item x="579"/>
        <item x="1935"/>
        <item x="1400"/>
        <item x="647"/>
        <item x="1908"/>
        <item x="2133"/>
        <item x="559"/>
        <item x="1351"/>
        <item x="1574"/>
        <item x="1703"/>
        <item x="1625"/>
        <item x="2041"/>
        <item x="795"/>
        <item x="1485"/>
        <item x="2044"/>
        <item x="929"/>
        <item x="1458"/>
        <item x="241"/>
        <item x="806"/>
        <item x="1700"/>
        <item x="335"/>
        <item x="1447"/>
        <item x="1623"/>
        <item x="1781"/>
        <item x="2075"/>
        <item x="629"/>
        <item x="1330"/>
        <item x="1513"/>
        <item x="1345"/>
        <item x="821"/>
        <item x="2153"/>
        <item x="1240"/>
        <item x="1887"/>
        <item x="602"/>
        <item x="464"/>
        <item x="1689"/>
        <item x="152"/>
        <item x="212"/>
        <item x="1050"/>
        <item x="2261"/>
        <item x="1283"/>
        <item x="337"/>
        <item x="1875"/>
        <item x="994"/>
        <item x="1529"/>
        <item x="373"/>
        <item x="2047"/>
        <item x="83"/>
        <item x="875"/>
        <item x="833"/>
        <item x="1647"/>
        <item x="570"/>
        <item x="2300"/>
        <item x="2173"/>
        <item x="418"/>
        <item x="1449"/>
        <item x="1919"/>
        <item x="1650"/>
        <item x="2287"/>
        <item x="1040"/>
        <item x="1782"/>
        <item x="1784"/>
        <item x="1561"/>
        <item x="1531"/>
        <item x="453"/>
        <item x="527"/>
        <item x="282"/>
        <item x="1642"/>
        <item x="357"/>
        <item x="900"/>
        <item x="1286"/>
        <item x="2105"/>
        <item x="1844"/>
        <item x="1280"/>
        <item x="327"/>
        <item x="1147"/>
        <item x="618"/>
        <item x="838"/>
        <item x="142"/>
        <item x="1424"/>
        <item x="1547"/>
        <item x="2239"/>
        <item x="1356"/>
        <item x="190"/>
        <item x="489"/>
        <item x="2286"/>
        <item x="509"/>
        <item x="1565"/>
        <item x="1801"/>
        <item x="1307"/>
        <item x="695"/>
        <item x="2280"/>
        <item x="658"/>
        <item x="2166"/>
        <item x="2240"/>
        <item x="1913"/>
        <item x="641"/>
        <item x="2323"/>
        <item x="300"/>
        <item x="980"/>
        <item x="1789"/>
        <item x="1388"/>
        <item x="1224"/>
        <item x="1591"/>
        <item x="728"/>
        <item x="1293"/>
        <item x="1671"/>
        <item x="1186"/>
        <item x="1081"/>
        <item x="2198"/>
        <item x="188"/>
        <item x="2039"/>
        <item x="745"/>
        <item x="788"/>
        <item x="1168"/>
        <item x="304"/>
        <item x="636"/>
        <item x="2326"/>
        <item x="1507"/>
        <item x="598"/>
        <item x="2067"/>
        <item x="460"/>
        <item x="705"/>
        <item x="256"/>
        <item x="1852"/>
        <item x="307"/>
        <item x="360"/>
        <item x="1725"/>
        <item x="122"/>
        <item x="676"/>
        <item x="403"/>
        <item x="1048"/>
        <item x="187"/>
        <item x="2256"/>
        <item x="302"/>
        <item x="400"/>
        <item x="2048"/>
        <item x="2032"/>
        <item x="1676"/>
        <item x="127"/>
        <item x="1763"/>
        <item x="2185"/>
        <item x="476"/>
        <item x="159"/>
        <item x="1426"/>
        <item x="330"/>
        <item x="946"/>
        <item x="458"/>
        <item x="480"/>
        <item x="729"/>
        <item x="1955"/>
        <item x="928"/>
        <item x="1602"/>
        <item x="614"/>
        <item x="1861"/>
        <item x="1997"/>
        <item x="526"/>
        <item x="2218"/>
        <item x="1606"/>
        <item x="208"/>
        <item x="410"/>
        <item x="611"/>
        <item x="1709"/>
        <item x="752"/>
        <item x="165"/>
        <item x="1237"/>
        <item x="1472"/>
        <item x="1421"/>
        <item x="1202"/>
        <item x="1188"/>
        <item x="2093"/>
        <item x="1706"/>
        <item x="1802"/>
        <item x="390"/>
        <item x="1070"/>
        <item x="2267"/>
        <item x="587"/>
        <item x="401"/>
        <item x="2063"/>
        <item x="1587"/>
        <item x="865"/>
        <item x="456"/>
        <item x="822"/>
        <item x="896"/>
        <item x="1461"/>
        <item x="1418"/>
        <item x="111"/>
        <item x="870"/>
        <item x="700"/>
        <item x="217"/>
        <item x="2110"/>
        <item x="768"/>
        <item x="1884"/>
        <item x="1498"/>
        <item x="913"/>
        <item x="1367"/>
        <item x="395"/>
        <item x="1812"/>
        <item x="517"/>
        <item x="800"/>
        <item x="2129"/>
        <item x="2160"/>
        <item x="2074"/>
        <item x="1656"/>
        <item x="1439"/>
        <item x="104"/>
        <item x="2037"/>
        <item x="1562"/>
        <item x="772"/>
        <item x="767"/>
        <item x="81"/>
        <item x="1934"/>
        <item x="597"/>
        <item x="502"/>
        <item x="1411"/>
        <item x="1170"/>
        <item x="764"/>
        <item x="2216"/>
        <item x="1200"/>
        <item x="1195"/>
        <item x="2308"/>
        <item x="1473"/>
        <item x="566"/>
        <item x="1309"/>
        <item x="234"/>
        <item x="281"/>
        <item x="1178"/>
        <item x="223"/>
        <item x="352"/>
        <item x="2076"/>
        <item x="2060"/>
        <item x="1803"/>
        <item x="995"/>
        <item x="773"/>
        <item x="1243"/>
        <item x="640"/>
        <item x="2023"/>
        <item x="2165"/>
        <item x="1865"/>
        <item x="1583"/>
        <item x="1952"/>
        <item x="730"/>
        <item x="976"/>
        <item x="2147"/>
        <item x="825"/>
        <item x="1575"/>
        <item x="960"/>
        <item x="430"/>
        <item x="503"/>
        <item x="1740"/>
        <item x="1821"/>
        <item x="407"/>
        <item x="919"/>
        <item x="1895"/>
        <item x="1600"/>
        <item x="1613"/>
        <item x="732"/>
        <item x="1702"/>
        <item x="959"/>
        <item x="1359"/>
        <item x="1151"/>
        <item x="2141"/>
        <item x="323"/>
        <item x="1116"/>
        <item x="632"/>
        <item x="36"/>
        <item x="1046"/>
        <item x="1160"/>
        <item x="67"/>
        <item x="789"/>
        <item x="1045"/>
        <item x="2006"/>
        <item x="1692"/>
        <item x="1917"/>
        <item x="1905"/>
        <item x="1078"/>
        <item x="1063"/>
        <item x="1213"/>
        <item x="937"/>
        <item x="1362"/>
        <item x="1673"/>
        <item x="1315"/>
        <item x="555"/>
        <item x="623"/>
        <item x="1858"/>
        <item x="1047"/>
        <item x="378"/>
        <item x="1428"/>
        <item x="702"/>
        <item x="221"/>
        <item x="793"/>
        <item x="1639"/>
        <item x="2176"/>
        <item x="1462"/>
        <item x="750"/>
        <item x="215"/>
        <item x="1522"/>
        <item x="1539"/>
        <item x="1171"/>
        <item x="2062"/>
        <item x="380"/>
        <item x="690"/>
        <item x="599"/>
        <item x="1651"/>
        <item x="797"/>
        <item x="1131"/>
        <item x="1974"/>
        <item x="1795"/>
        <item x="2249"/>
        <item x="2263"/>
        <item x="1506"/>
        <item x="1191"/>
        <item x="1244"/>
        <item x="178"/>
        <item x="1446"/>
        <item x="2053"/>
        <item x="228"/>
        <item x="1198"/>
        <item x="522"/>
        <item x="1971"/>
        <item x="1352"/>
        <item x="1423"/>
        <item x="273"/>
        <item x="2174"/>
        <item x="1720"/>
        <item x="266"/>
        <item x="1384"/>
        <item x="687"/>
        <item x="103"/>
        <item x="911"/>
        <item x="275"/>
        <item x="747"/>
        <item x="1768"/>
        <item x="775"/>
        <item x="97"/>
        <item x="539"/>
        <item x="1394"/>
        <item x="2296"/>
        <item x="1420"/>
        <item x="391"/>
        <item x="210"/>
        <item x="637"/>
        <item x="1928"/>
        <item x="1690"/>
        <item x="748"/>
        <item x="75"/>
        <item x="777"/>
        <item x="120"/>
        <item x="1000"/>
        <item x="1096"/>
        <item x="1264"/>
        <item x="1807"/>
        <item x="2327"/>
        <item x="682"/>
        <item x="350"/>
        <item x="2294"/>
        <item x="657"/>
        <item x="402"/>
        <item x="19"/>
        <item x="1811"/>
        <item x="96"/>
        <item x="973"/>
        <item x="2052"/>
        <item x="2329"/>
        <item x="1646"/>
        <item x="2021"/>
        <item x="270"/>
        <item x="726"/>
        <item x="850"/>
        <item x="1133"/>
        <item x="319"/>
        <item x="867"/>
        <item x="1714"/>
        <item x="1931"/>
        <item x="1751"/>
        <item x="1682"/>
        <item x="1020"/>
        <item x="412"/>
        <item x="2167"/>
        <item x="1018"/>
        <item x="52"/>
        <item x="624"/>
        <item x="1355"/>
        <item x="18"/>
        <item x="1334"/>
        <item x="38"/>
        <item x="1499"/>
        <item x="1809"/>
        <item x="781"/>
        <item x="2162"/>
        <item x="1095"/>
        <item x="1669"/>
        <item x="1626"/>
        <item x="639"/>
        <item x="1721"/>
        <item x="926"/>
        <item x="2330"/>
        <item x="2311"/>
        <item x="1294"/>
        <item x="2241"/>
        <item x="1484"/>
        <item x="44"/>
        <item x="95"/>
        <item x="1598"/>
        <item x="1457"/>
        <item x="983"/>
        <item x="1902"/>
        <item x="645"/>
        <item x="101"/>
        <item x="796"/>
        <item x="1728"/>
        <item x="1995"/>
        <item x="1304"/>
        <item x="1891"/>
        <item x="1370"/>
        <item x="1586"/>
        <item x="1402"/>
        <item x="112"/>
        <item x="114"/>
        <item x="1126"/>
        <item x="1538"/>
        <item x="997"/>
        <item x="585"/>
        <item x="2111"/>
        <item x="160"/>
        <item x="642"/>
        <item x="972"/>
        <item x="894"/>
        <item x="554"/>
        <item x="207"/>
        <item x="1708"/>
        <item x="2049"/>
        <item x="254"/>
        <item x="1189"/>
        <item x="413"/>
        <item x="1906"/>
        <item x="345"/>
        <item x="1009"/>
        <item x="2260"/>
        <item x="1340"/>
        <item x="1594"/>
        <item x="1467"/>
        <item x="920"/>
        <item x="173"/>
        <item x="2059"/>
        <item x="853"/>
        <item x="2203"/>
        <item x="295"/>
        <item x="376"/>
        <item x="1455"/>
        <item x="35"/>
        <item x="1554"/>
        <item x="2020"/>
        <item x="1885"/>
        <item x="70"/>
        <item x="1973"/>
        <item x="1495"/>
        <item x="501"/>
        <item x="98"/>
        <item x="2292"/>
        <item x="2132"/>
        <item x="1595"/>
        <item x="2070"/>
        <item x="698"/>
        <item x="1843"/>
        <item x="1471"/>
        <item x="24"/>
        <item x="1876"/>
        <item x="2127"/>
        <item x="592"/>
        <item x="1480"/>
        <item x="651"/>
        <item x="2112"/>
        <item x="6"/>
        <item x="631"/>
        <item x="1215"/>
        <item x="1124"/>
        <item x="1666"/>
        <item x="1339"/>
        <item x="869"/>
        <item x="1569"/>
        <item x="863"/>
        <item x="567"/>
        <item x="1519"/>
        <item x="2079"/>
        <item x="1233"/>
        <item x="358"/>
        <item x="1350"/>
        <item x="1608"/>
        <item x="823"/>
        <item x="2016"/>
        <item x="617"/>
        <item x="576"/>
        <item x="1409"/>
        <item x="844"/>
        <item x="537"/>
        <item x="692"/>
        <item x="762"/>
        <item x="1324"/>
        <item x="174"/>
        <item x="992"/>
        <item x="586"/>
        <item x="1828"/>
        <item x="1504"/>
        <item x="930"/>
        <item x="544"/>
        <item x="1573"/>
        <item x="1303"/>
        <item x="1246"/>
        <item x="758"/>
        <item x="1347"/>
        <item x="1755"/>
        <item x="27"/>
        <item x="2194"/>
        <item x="1511"/>
        <item x="1774"/>
        <item x="1825"/>
        <item x="191"/>
        <item x="1036"/>
        <item x="1072"/>
        <item x="37"/>
        <item x="1663"/>
        <item x="1493"/>
        <item x="1941"/>
        <item x="932"/>
        <item x="202"/>
        <item x="906"/>
        <item x="2181"/>
        <item x="2214"/>
        <item x="1502"/>
        <item x="1298"/>
        <item x="2114"/>
        <item x="214"/>
        <item x="1214"/>
        <item x="102"/>
        <item x="1899"/>
        <item x="1551"/>
        <item x="1921"/>
        <item x="472"/>
        <item x="1242"/>
        <item x="1102"/>
        <item x="1718"/>
        <item x="1110"/>
        <item x="1002"/>
        <item x="320"/>
        <item x="49"/>
        <item x="1862"/>
        <item x="1217"/>
        <item x="1823"/>
        <item x="1503"/>
        <item x="2017"/>
        <item x="2202"/>
        <item x="1945"/>
        <item x="1552"/>
        <item x="987"/>
        <item x="140"/>
        <item x="488"/>
        <item x="153"/>
        <item t="default"/>
      </items>
    </pivotField>
    <pivotField showAll="0">
      <items count="3">
        <item x="0"/>
        <item x="1"/>
        <item t="default"/>
      </items>
    </pivotField>
    <pivotField showAll="0"/>
    <pivotField showAll="0" defaultSubtotal="0"/>
    <pivotField showAll="0" defaultSubtotal="0"/>
    <pivotField showAll="0" defaultSubtotal="0">
      <items count="4">
        <item x="0"/>
        <item x="1"/>
        <item x="2"/>
        <item x="3"/>
      </items>
    </pivotField>
  </pivotFields>
  <rowFields count="1">
    <field x="1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_after_discount" fld="12" baseField="0" baseItem="0" numFmtId="164"/>
  </dataFields>
  <formats count="1">
    <format dxfId="16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1"/>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ABA71C4B-5569-41A2-B0AA-6F23118069E0}" sourceName="retailer">
  <pivotTables>
    <pivotTable tabId="11" name="PivotTable3"/>
    <pivotTable tabId="8" name="PivotTable4"/>
    <pivotTable tabId="4" name="PivotTable4"/>
    <pivotTable tabId="4" name="PivotTable5"/>
    <pivotTable tabId="4" name="PivotTable6"/>
    <pivotTable tabId="7" name="PivotTable3"/>
    <pivotTable tabId="10" name="PivotTable2"/>
    <pivotTable tabId="6" name="PivotTable2"/>
    <pivotTable tabId="5" name="PivotTable1"/>
  </pivotTables>
  <data>
    <tabular pivotCacheId="994334343">
      <items count="13">
        <i x="6" s="1"/>
        <i x="4" s="1"/>
        <i x="3" s="1"/>
        <i x="8" s="1"/>
        <i x="0" s="1"/>
        <i x="7" s="1"/>
        <i x="2" s="1"/>
        <i x="1" s="1"/>
        <i x="5" s="1"/>
        <i x="11" s="1"/>
        <i x="9" s="1"/>
        <i x="10"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81796529-63A6-47EE-9420-01971A6698E4}" sourceName="store_location">
  <pivotTables>
    <pivotTable tabId="11" name="PivotTable3"/>
    <pivotTable tabId="8" name="PivotTable4"/>
    <pivotTable tabId="4" name="PivotTable4"/>
    <pivotTable tabId="4" name="PivotTable5"/>
    <pivotTable tabId="4" name="PivotTable6"/>
    <pivotTable tabId="4" name="PivotTable7"/>
    <pivotTable tabId="7" name="PivotTable3"/>
    <pivotTable tabId="10" name="PivotTable2"/>
    <pivotTable tabId="6" name="PivotTable2"/>
    <pivotTable tabId="5" name="PivotTable1"/>
  </pivotTables>
  <data>
    <tabular pivotCacheId="994334343">
      <items count="2271">
        <i x="1107" s="1"/>
        <i x="146" s="1"/>
        <i x="631" s="1"/>
        <i x="1593" s="1"/>
        <i x="2119" s="1"/>
        <i x="1001" s="1"/>
        <i x="1672" s="1"/>
        <i x="1841" s="1"/>
        <i x="2224" s="1"/>
        <i x="462" s="1"/>
        <i x="212" s="1"/>
        <i x="1365" s="1"/>
        <i x="1303" s="1"/>
        <i x="1649" s="1"/>
        <i x="847" s="1"/>
        <i x="227" s="1"/>
        <i x="530" s="1"/>
        <i x="1824" s="1"/>
        <i x="1695" s="1"/>
        <i x="856" s="1"/>
        <i x="1644" s="1"/>
        <i x="1402" s="1"/>
        <i x="276" s="1"/>
        <i x="1000" s="1"/>
        <i x="2135" s="1"/>
        <i x="2034" s="1"/>
        <i x="1297" s="1"/>
        <i x="2142" s="1"/>
        <i x="779" s="1"/>
        <i x="444" s="1"/>
        <i x="400" s="1"/>
        <i x="1102" s="1"/>
        <i x="1390" s="1"/>
        <i x="804" s="1"/>
        <i x="1477" s="1"/>
        <i x="1997" s="1"/>
        <i x="824" s="1"/>
        <i x="106" s="1"/>
        <i x="10" s="1"/>
        <i x="532" s="1"/>
        <i x="1811" s="1"/>
        <i x="2060" s="1"/>
        <i x="331" s="1"/>
        <i x="1794" s="1"/>
        <i x="104" s="1"/>
        <i x="138" s="1"/>
        <i x="1160" s="1"/>
        <i x="1843" s="1"/>
        <i x="733" s="1"/>
        <i x="1353" s="1"/>
        <i x="790" s="1"/>
        <i x="551" s="1"/>
        <i x="688" s="1"/>
        <i x="706" s="1"/>
        <i x="1557" s="1"/>
        <i x="397" s="1"/>
        <i x="2036" s="1"/>
        <i x="1221" s="1"/>
        <i x="1996" s="1"/>
        <i x="1501" s="1"/>
        <i x="503" s="1"/>
        <i x="1963" s="1"/>
        <i x="406" s="1"/>
        <i x="2182" s="1"/>
        <i x="1641" s="1"/>
        <i x="208" s="1"/>
        <i x="2237" s="1"/>
        <i x="349" s="1"/>
        <i x="434" s="1"/>
        <i x="2075" s="1"/>
        <i x="1554" s="1"/>
        <i x="2226" s="1"/>
        <i x="1140" s="1"/>
        <i x="496" s="1"/>
        <i x="1804" s="1"/>
        <i x="1601" s="1"/>
        <i x="1845" s="1"/>
        <i x="452" s="1"/>
        <i x="946" s="1"/>
        <i x="1473" s="1"/>
        <i x="1789" s="1"/>
        <i x="2116" s="1"/>
        <i x="7" s="1"/>
        <i x="1779" s="1"/>
        <i x="1474" s="1"/>
        <i x="403" s="1"/>
        <i x="1311" s="1"/>
        <i x="220" s="1"/>
        <i x="1010" s="1"/>
        <i x="2202" s="1"/>
        <i x="1617" s="1"/>
        <i x="1711" s="1"/>
        <i x="86" s="1"/>
        <i x="91" s="1"/>
        <i x="699" s="1"/>
        <i x="121" s="1"/>
        <i x="129" s="1"/>
        <i x="94" s="1"/>
        <i x="563" s="1"/>
        <i x="2171" s="1"/>
        <i x="1497" s="1"/>
        <i x="1017" s="1"/>
        <i x="2111" s="1"/>
        <i x="341" s="1"/>
        <i x="20" s="1"/>
        <i x="524" s="1"/>
        <i x="1433" s="1"/>
        <i x="428" s="1"/>
        <i x="258" s="1"/>
        <i x="1247" s="1"/>
        <i x="1253" s="1"/>
        <i x="1251" s="1"/>
        <i x="1330" s="1"/>
        <i x="2141" s="1"/>
        <i x="1472" s="1"/>
        <i x="868" s="1"/>
        <i x="2010" s="1"/>
        <i x="483" s="1"/>
        <i x="1629" s="1"/>
        <i x="2176" s="1"/>
        <i x="1646" s="1"/>
        <i x="9" s="1"/>
        <i x="791" s="1"/>
        <i x="916" s="1"/>
        <i x="2194" s="1"/>
        <i x="1536" s="1"/>
        <i x="1863" s="1"/>
        <i x="1818" s="1"/>
        <i x="2061" s="1"/>
        <i x="309" s="1"/>
        <i x="1374" s="1"/>
        <i x="1166" s="1"/>
        <i x="1859" s="1"/>
        <i x="1238" s="1"/>
        <i x="860" s="1"/>
        <i x="684" s="1"/>
        <i x="2124" s="1"/>
        <i x="1685" s="1"/>
        <i x="1902" s="1"/>
        <i x="1026" s="1"/>
        <i x="103" s="1"/>
        <i x="5" s="1"/>
        <i x="1255" s="1"/>
        <i x="999" s="1"/>
        <i x="2123" s="1"/>
        <i x="456" s="1"/>
        <i x="1496" s="1"/>
        <i x="194" s="1"/>
        <i x="2146" s="1"/>
        <i x="989" s="1"/>
        <i x="1588" s="1"/>
        <i x="1854" s="1"/>
        <i x="1700" s="1"/>
        <i x="966" s="1"/>
        <i x="32" s="1"/>
        <i x="1296" s="1"/>
        <i x="2003" s="1"/>
        <i x="142" s="1"/>
        <i x="1872" s="1"/>
        <i x="164" s="1"/>
        <i x="1796" s="1"/>
        <i x="913" s="1"/>
        <i x="1545" s="1"/>
        <i x="1969" s="1"/>
        <i x="2118" s="1"/>
        <i x="2077" s="1"/>
        <i x="67" s="1"/>
        <i x="881" s="1"/>
        <i x="411" s="1"/>
        <i x="1682" s="1"/>
        <i x="1571" s="1"/>
        <i x="1060" s="1"/>
        <i x="210" s="1"/>
        <i x="704" s="1"/>
        <i x="1234" s="1"/>
        <i x="1659" s="1"/>
        <i x="909" s="1"/>
        <i x="1188" s="1"/>
        <i x="1062" s="1"/>
        <i x="819" s="1"/>
        <i x="287" s="1"/>
        <i x="1749" s="1"/>
        <i x="2055" s="1"/>
        <i x="568" s="1"/>
        <i x="294" s="1"/>
        <i x="1500" s="1"/>
        <i x="385" s="1"/>
        <i x="293" s="1"/>
        <i x="460" s="1"/>
        <i x="594" s="1"/>
        <i x="754" s="1"/>
        <i x="1299" s="1"/>
        <i x="303" s="1"/>
        <i x="923" s="1"/>
        <i x="179" s="1"/>
        <i x="2197" s="1"/>
        <i x="489" s="1"/>
        <i x="1368" s="1"/>
        <i x="1784" s="1"/>
        <i x="574" s="1"/>
        <i x="1179" s="1"/>
        <i x="1998" s="1"/>
        <i x="1802" s="1"/>
        <i x="2200" s="1"/>
        <i x="2028" s="1"/>
        <i x="1844" s="1"/>
        <i x="1541" s="1"/>
        <i x="55" s="1"/>
        <i x="1836" s="1"/>
        <i x="697" s="1"/>
        <i x="2164" s="1"/>
        <i x="1209" s="1"/>
        <i x="1003" s="1"/>
        <i x="1603" s="1"/>
        <i x="1739" s="1"/>
        <i x="2083" s="1"/>
        <i x="1942" s="1"/>
        <i x="528" s="1"/>
        <i x="883" s="1"/>
        <i x="1861" s="1"/>
        <i x="2190" s="1"/>
        <i x="628" s="1"/>
        <i x="1528" s="1"/>
        <i x="1888" s="1"/>
        <i x="636" s="1"/>
        <i x="425" s="1"/>
        <i x="1455" s="1"/>
        <i x="304" s="1"/>
        <i x="994" s="1"/>
        <i x="214" s="1"/>
        <i x="330" s="1"/>
        <i x="328" s="1"/>
        <i x="1504" s="1"/>
        <i x="719" s="1"/>
        <i x="1830" s="1"/>
        <i x="49" s="1"/>
        <i x="1871" s="1"/>
        <i x="812" s="1"/>
        <i x="1795" s="1"/>
        <i x="1992" s="1"/>
        <i x="1137" s="1"/>
        <i x="1798" s="1"/>
        <i x="217" s="1"/>
        <i x="997" s="1"/>
        <i x="1604" s="1"/>
        <i x="1034" s="1"/>
        <i x="630" s="1"/>
        <i x="1853" s="1"/>
        <i x="1449" s="1"/>
        <i x="1960" s="1"/>
        <i x="2173" s="1"/>
        <i x="1056" s="1"/>
        <i x="840" s="1"/>
        <i x="2081" s="1"/>
        <i x="2230" s="1"/>
        <i x="500" s="1"/>
        <i x="1927" s="1"/>
        <i x="1692" s="1"/>
        <i x="736" s="1"/>
        <i x="647" s="1"/>
        <i x="416" s="1"/>
        <i x="378" s="1"/>
        <i x="2092" s="1"/>
        <i x="1172" s="1"/>
        <i x="615" s="1"/>
        <i x="1815" s="1"/>
        <i x="1123" s="1"/>
        <i x="1783" s="1"/>
        <i x="37" s="1"/>
        <i x="714" s="1"/>
        <i x="429" s="1"/>
        <i x="1254" s="1"/>
        <i x="442" s="1"/>
        <i x="307" s="1"/>
        <i x="929" s="1"/>
        <i x="298" s="1"/>
        <i x="785" s="1"/>
        <i x="864" s="1"/>
        <i x="1839" s="1"/>
        <i x="251" s="1"/>
        <i x="935" s="1"/>
        <i x="1307" s="1"/>
        <i x="2054" s="1"/>
        <i x="617" s="1"/>
        <i x="1577" s="1"/>
        <i x="114" s="1"/>
        <i x="116" s="1"/>
        <i x="1576" s="1"/>
        <i x="1030" s="1"/>
        <i x="1633" s="1"/>
        <i x="602" s="1"/>
        <i x="85" s="1"/>
        <i x="784" s="1"/>
        <i x="1953" s="1"/>
        <i x="274" s="1"/>
        <i x="1149" s="1"/>
        <i x="1814" s="1"/>
        <i x="649" s="1"/>
        <i x="2064" s="1"/>
        <i x="216" s="1"/>
        <i x="1130" s="1"/>
        <i x="162" s="1"/>
        <i x="1398" s="1"/>
        <i x="153" s="1"/>
        <i x="1167" s="1"/>
        <i x="866" s="1"/>
        <i x="2211" s="1"/>
        <i x="2058" s="1"/>
        <i x="66" s="1"/>
        <i x="558" s="1"/>
        <i x="2257" s="1"/>
        <i x="686" s="1"/>
        <i x="2106" s="1"/>
        <i x="2241" s="1"/>
        <i x="835" s="1"/>
        <i x="1790" s="1"/>
        <i x="886" s="1"/>
        <i x="810" s="1"/>
        <i x="1564" s="1"/>
        <i x="99" s="1"/>
        <i x="242" s="1"/>
        <i x="74" s="1"/>
        <i x="1468" s="1"/>
        <i x="1720" s="1"/>
        <i x="708" s="1"/>
        <i x="919" s="1"/>
        <i x="1518" s="1"/>
        <i x="1361" s="1"/>
        <i x="1785" s="1"/>
        <i x="1046" s="1"/>
        <i x="1442" s="1"/>
        <i x="1324" s="1"/>
        <i x="958" s="1"/>
        <i x="1750" s="1"/>
        <i x="439" s="1"/>
        <i x="443" s="1"/>
        <i x="1312" s="1"/>
        <i x="766" s="1"/>
        <i x="1724" s="1"/>
        <i x="1728" s="1"/>
        <i x="1967" s="1"/>
        <i x="1877" s="1"/>
        <i x="2070" s="1"/>
        <i x="1686" s="1"/>
        <i x="1289" s="1"/>
        <i x="1124" s="1"/>
        <i x="637" s="1"/>
        <i x="376" s="1"/>
        <i x="1450" s="1"/>
        <i x="1466" s="1"/>
        <i x="353" s="1"/>
        <i x="1423" s="1"/>
        <i x="2157" s="1"/>
        <i x="1226" s="1"/>
        <i x="1910" s="1"/>
        <i x="1592" s="1"/>
        <i x="1162" s="1"/>
        <i x="1228" s="1"/>
        <i x="613" s="1"/>
        <i x="1707" s="1"/>
        <i x="1211" s="1"/>
        <i x="286" s="1"/>
        <i x="463" s="1"/>
        <i x="876" s="1"/>
        <i x="1007" s="1"/>
        <i x="858" s="1"/>
        <i x="1089" s="1"/>
        <i x="2114" s="1"/>
        <i x="1797" s="1"/>
        <i x="1923" s="1"/>
        <i x="39" s="1"/>
        <i x="1103" s="1"/>
        <i x="1645" s="1"/>
        <i x="573" s="1"/>
        <i x="908" s="1"/>
        <i x="337" s="1"/>
        <i x="677" s="1"/>
        <i x="1931" s="1"/>
        <i x="1727" s="1"/>
        <i x="599" s="1"/>
        <i x="759" s="1"/>
        <i x="1452" s="1"/>
        <i x="1401" s="1"/>
        <i x="1642" s="1"/>
        <i x="1594" s="1"/>
        <i x="930" s="1"/>
        <i x="369" s="1"/>
        <i x="1351" s="1"/>
        <i x="417" s="1"/>
        <i x="1139" s="1"/>
        <i x="1954" s="1"/>
        <i x="816" s="1"/>
        <i x="169" s="1"/>
        <i x="554" s="1"/>
        <i x="734" s="1"/>
        <i x="875" s="1"/>
        <i x="288" s="1"/>
        <i x="2133" s="1"/>
        <i x="267" s="1"/>
        <i x="159" s="1"/>
        <i x="2249" s="1"/>
        <i x="1340" s="1"/>
        <i x="1064" s="1"/>
        <i x="247" s="1"/>
        <i x="802" s="1"/>
        <i x="828" s="1"/>
        <i x="1220" s="1"/>
        <i x="124" s="1"/>
        <i x="2129" s="1"/>
        <i x="321" s="1"/>
        <i x="2017" s="1"/>
        <i x="2073" s="1"/>
        <i x="1182" s="1"/>
        <i x="1567" s="1"/>
        <i x="787" s="1"/>
        <i x="1971" s="1"/>
        <i x="887" s="1"/>
        <i x="280" s="1"/>
        <i x="1214" s="1"/>
        <i x="1294" s="1"/>
        <i x="450" s="1"/>
        <i x="817" s="1"/>
        <i x="855" s="1"/>
        <i x="2009" s="1"/>
        <i x="762" s="1"/>
        <i x="1761" s="1"/>
        <i x="1731" s="1"/>
        <i x="33" s="1"/>
        <i x="1965" s="1"/>
        <i x="206" s="1"/>
        <i x="2207" s="1"/>
        <i x="1663" s="1"/>
        <i x="1143" s="1"/>
        <i x="2163" s="1"/>
        <i x="1994" s="1"/>
        <i x="1113" s="1"/>
        <i x="1655" s="1"/>
        <i x="848" s="1"/>
        <i x="1808" s="1"/>
        <i x="2149" s="1"/>
        <i x="641" s="1"/>
        <i x="1510" s="1"/>
        <i x="108" s="1"/>
        <i x="471" s="1"/>
        <i x="1755" s="1"/>
        <i x="1475" s="1"/>
        <i x="2216" s="1"/>
        <i x="1424" s="1"/>
        <i x="809" s="1"/>
        <i x="750" s="1"/>
        <i x="250" s="1"/>
        <i x="1560" s="1"/>
        <i x="1718" s="1"/>
        <i x="2013" s="1"/>
        <i x="1222" s="1"/>
        <i x="1443" s="1"/>
        <i x="2244" s="1"/>
        <i x="1993" s="1"/>
        <i x="1119" s="1"/>
        <i x="2258" s="1"/>
        <i x="222" s="1"/>
        <i x="487" s="1"/>
        <i x="243" s="1"/>
        <i x="1051" s="1"/>
        <i x="598" s="1"/>
        <i x="1855" s="1"/>
        <i x="132" s="1"/>
        <i x="1100" s="1"/>
        <i x="1400" s="1"/>
        <i x="1999" s="1"/>
        <i x="888" s="1"/>
        <i x="1040" s="1"/>
        <i x="1032" s="1"/>
        <i x="3" s="1"/>
        <i x="2177" s="1"/>
        <i x="831" s="1"/>
        <i x="466" s="1"/>
        <i x="1702" s="1"/>
        <i x="1572" s="1"/>
        <i x="357" s="1"/>
        <i x="388" s="1"/>
        <i x="577" s="1"/>
        <i x="729" s="1"/>
        <i x="1242" s="1"/>
        <i x="1027" s="1"/>
        <i x="297" s="1"/>
        <i x="2088" s="1"/>
        <i x="616" s="1"/>
        <i x="1503" s="1"/>
        <i x="1924" s="1"/>
        <i x="1640" s="1"/>
        <i x="412" s="1"/>
        <i x="580" s="1"/>
        <i x="1862" s="1"/>
        <i x="430" s="1"/>
        <i x="1933" s="1"/>
        <i x="1710" s="1"/>
        <i x="1534" s="1"/>
        <i x="360" s="1"/>
        <i x="81" s="1"/>
        <i x="291" s="1"/>
        <i x="1438" s="1"/>
        <i x="547" s="1"/>
        <i x="679" s="1"/>
        <i x="401" s="1"/>
        <i x="967" s="1"/>
        <i x="758" s="1"/>
        <i x="1762" s="1"/>
        <i x="525" s="1"/>
        <i x="1690" s="1"/>
        <i x="118" s="1"/>
        <i x="918" s="1"/>
        <i x="776" s="1"/>
        <i x="1873" s="1"/>
        <i x="1241" s="1"/>
        <i x="965" s="1"/>
        <i x="136" s="1"/>
        <i x="1989" s="1"/>
        <i x="1881" s="1"/>
        <i x="1548" s="1"/>
        <i x="1154" s="1"/>
        <i x="2267" s="1"/>
        <i x="157" s="1"/>
        <i x="815" s="1"/>
        <i x="1981" s="1"/>
        <i x="333" s="1"/>
        <i x="1270" s="1"/>
        <i x="963" s="1"/>
        <i x="213" s="1"/>
        <i x="484" s="1"/>
        <i x="2110" s="1"/>
        <i x="2248" s="1"/>
        <i x="948" s="1"/>
        <i x="541" s="1"/>
        <i x="1643" s="1"/>
        <i x="1199" s="1"/>
        <i x="1314" s="1"/>
        <i x="1347" s="1"/>
        <i x="627" s="1"/>
        <i x="852" s="1"/>
        <i x="34" s="1"/>
        <i x="1865" s="1"/>
        <i x="372" s="1"/>
        <i x="2071" s="1"/>
        <i x="1227" s="1"/>
        <i x="827" s="1"/>
        <i x="161" s="1"/>
        <i x="1357" s="1"/>
        <i x="2103" s="1"/>
        <i x="640" s="1"/>
        <i x="1156" s="1"/>
        <i x="1483" s="1"/>
        <i x="1186" s="1"/>
        <i x="1563" s="1"/>
        <i x="549" s="1"/>
        <i x="480" s="1"/>
        <i x="1551" s="1"/>
        <i x="1004" s="1"/>
        <i x="2201" s="1"/>
        <i x="1275" s="1"/>
        <i x="1055" s="1"/>
        <i x="972" s="1"/>
        <i x="1508" s="1"/>
        <i x="998" s="1"/>
        <i x="1812" s="1"/>
        <i x="1250" s="1"/>
        <i x="703" s="1"/>
        <i x="125" s="1"/>
        <i x="1047" s="1"/>
        <i x="1225" s="1"/>
        <i x="1917" s="1"/>
        <i x="173" s="1"/>
        <i x="778" s="1"/>
        <i x="2174" s="1"/>
        <i x="727" s="1"/>
        <i x="1637" s="1"/>
        <i x="1151" s="1"/>
        <i x="749" s="1"/>
        <i x="204" s="1"/>
        <i x="1192" s="1"/>
        <i x="1302" s="1"/>
        <i x="2217" s="1"/>
        <i x="1955" s="1"/>
        <i x="560" s="1"/>
        <i x="1142" s="1"/>
        <i x="744" s="1"/>
        <i x="1138" s="1"/>
        <i x="1218" s="1"/>
        <i x="1088" s="1"/>
        <i x="248" s="1"/>
        <i x="1194" s="1"/>
        <i x="1940" s="1"/>
        <i x="1968" s="1"/>
        <i x="359" s="1"/>
        <i x="1675" s="1"/>
        <i x="873" s="1"/>
        <i x="1549" s="1"/>
        <i x="1610" s="1"/>
        <i x="623" s="1"/>
        <i x="1020" s="1"/>
        <i x="377" s="1"/>
        <i x="2035" s="1"/>
        <i x="696" s="1"/>
        <i x="1725" s="1"/>
        <i x="783" s="1"/>
        <i x="1153" s="1"/>
        <i x="1308" s="1"/>
        <i x="2152" s="1"/>
        <i x="319" s="1"/>
        <i x="1041" s="1"/>
        <i x="537" s="1"/>
        <i x="1161" s="1"/>
        <i x="148" s="1"/>
        <i x="1941" s="1"/>
        <i x="526" s="1"/>
        <i x="472" s="1"/>
        <i x="538" s="1"/>
        <i x="454" s="1"/>
        <i x="1052" s="1"/>
        <i x="579" s="1"/>
        <i x="27" s="1"/>
        <i x="1208" s="1"/>
        <i x="109" s="1"/>
        <i x="2120" s="1"/>
        <i x="38" s="1"/>
        <i x="1090" s="1"/>
        <i x="2051" s="1"/>
        <i x="2029" s="1"/>
        <i x="926" s="1"/>
        <i x="252" s="1"/>
        <i x="494" s="1"/>
        <i x="807" s="1"/>
        <i x="1386" s="1"/>
        <i x="690" s="1"/>
        <i x="70" s="1"/>
        <i x="1494" s="1"/>
        <i x="521" s="1"/>
        <i x="1666" s="1"/>
        <i x="2037" s="1"/>
        <i x="983" s="1"/>
        <i x="269" s="1"/>
        <i x="1269" s="1"/>
        <i x="1109" s="1"/>
        <i x="2195" s="1"/>
        <i x="1807" s="1"/>
        <i x="1555" s="1"/>
        <i x="1893" s="1"/>
        <i x="182" s="1"/>
        <i x="800" s="1"/>
        <i x="1316" s="1"/>
        <i x="572" s="1"/>
        <i x="2006" s="1"/>
        <i x="362" s="1"/>
        <i x="890" s="1"/>
        <i x="1067" s="1"/>
        <i x="742" s="1"/>
        <i x="1366" s="1"/>
        <i x="1293" s="1"/>
        <i x="1322" s="1"/>
        <i x="893" s="1"/>
        <i x="145" s="1"/>
        <i x="226" s="1"/>
        <i x="1025" s="1"/>
        <i x="1509" s="1"/>
        <i x="990" s="1"/>
        <i x="823" s="1"/>
        <i x="215" s="1"/>
        <i x="857" s="1"/>
        <i x="2011" s="1"/>
        <i x="578" s="1"/>
        <i x="1492" s="1"/>
        <i x="490" s="1"/>
        <i x="1652" s="1"/>
        <i x="2040" s="1"/>
        <i x="1732" s="1"/>
        <i x="1764" s="1"/>
        <i x="177" s="1"/>
        <i x="506" s="1"/>
        <i x="380" s="1"/>
        <i x="1856" s="1"/>
        <i x="424" s="1"/>
        <i x="1313" s="1"/>
        <i x="1670" s="1"/>
        <i x="2213" s="1"/>
        <i x="773" s="1"/>
        <i x="486" s="1"/>
        <i x="1391" s="1"/>
        <i x="13" s="1"/>
        <i x="493" s="1"/>
        <i x="543" s="1"/>
        <i x="2038" s="1"/>
        <i x="1515" s="1"/>
        <i x="1507" s="1"/>
        <i x="1131" s="1"/>
        <i x="1744" s="1"/>
        <i x="1286" s="1"/>
        <i x="2089" s="1"/>
        <i x="1371" s="1"/>
        <i x="765" s="1"/>
        <i x="1550" s="1"/>
        <i x="1959" s="1"/>
        <i x="1905" s="1"/>
        <i x="700" s="1"/>
        <i x="740" s="1"/>
        <i x="853" s="1"/>
        <i x="1376" s="1"/>
        <i x="499" s="1"/>
        <i x="1822" s="1"/>
        <i x="1066" s="1"/>
        <i x="1082" s="1"/>
        <i x="1526" s="1"/>
        <i x="2234" s="1"/>
        <i x="851" s="1"/>
        <i x="1378" s="1"/>
        <i x="2209" s="1"/>
        <i x="184" s="1"/>
        <i x="1988" s="1"/>
        <i x="382" s="1"/>
        <i x="475" s="1"/>
        <i x="1459" s="1"/>
        <i x="45" s="1"/>
        <i x="1050" s="1"/>
        <i x="673" s="1"/>
        <i x="683" s="1"/>
        <i x="2268" s="1"/>
        <i x="398" s="1"/>
        <i x="339" s="1"/>
        <i x="2158" s="1"/>
        <i x="435" s="1"/>
        <i x="1568" s="1"/>
        <i x="100" s="1"/>
        <i x="1359" s="1"/>
        <i x="941" s="1"/>
        <i x="1276" s="1"/>
        <i x="1396" s="1"/>
        <i x="219" s="1"/>
        <i x="97" s="1"/>
        <i x="1684" s="1"/>
        <i x="1236" s="1"/>
        <i x="645" s="1"/>
        <i x="1583" s="1"/>
        <i x="1074" s="1"/>
        <i x="1185" s="1"/>
        <i x="1595" s="1"/>
        <i x="1015" s="1"/>
        <i x="1112" s="1"/>
        <i x="43" s="1"/>
        <i x="2235" s="1"/>
        <i x="1121" s="1"/>
        <i x="196" s="1"/>
        <i x="892" s="1"/>
        <i x="1018" s="1"/>
        <i x="808" s="1"/>
        <i x="540" s="1"/>
        <i x="31" s="1"/>
        <i x="2104" s="1"/>
        <i x="838" s="1"/>
        <i x="149" s="1"/>
        <i x="931" s="1"/>
        <i x="1688" s="1"/>
        <i x="1213" s="1"/>
        <i x="1061" s="1"/>
        <i x="107" s="1"/>
        <i x="961" s="1"/>
        <i x="1961" s="1"/>
        <i x="1282" s="1"/>
        <i x="1420" s="1"/>
        <i x="1217" s="1"/>
        <i x="1985" s="1"/>
        <i x="1676" s="1"/>
        <i x="1537" s="1"/>
        <i x="513" s="1"/>
        <i x="375" s="1"/>
        <i x="249" s="1"/>
        <i x="2041" s="1"/>
        <i x="183" s="1"/>
        <i x="2109" s="1"/>
        <i x="878" s="1"/>
        <i x="995" s="1"/>
        <i x="1611" s="1"/>
        <i x="897" s="1"/>
        <i x="1799" s="1"/>
        <i x="1801" s="1"/>
        <i x="1174" s="1"/>
        <i x="218" s="1"/>
        <i x="1735" s="1"/>
        <i x="1730" s="1"/>
        <i x="51" s="1"/>
        <i x="1337" s="1"/>
        <i x="1747" s="1"/>
        <i x="2008" s="1"/>
        <i x="1096" s="1"/>
        <i x="277" s="1"/>
        <i x="608" s="1"/>
        <i x="625" s="1"/>
        <i x="2204" s="1"/>
        <i x="1976" s="1"/>
        <i x="90" s="1"/>
        <i x="1159" s="1"/>
        <i x="42" s="1"/>
        <i x="920" s="1"/>
        <i x="1281" s="1"/>
        <i x="1882" s="1"/>
        <i x="1849" s="1"/>
        <i x="1383" s="1"/>
        <i x="445" s="1"/>
        <i x="1918" s="1"/>
        <i x="1363" s="1"/>
        <i x="1126" s="1"/>
        <i x="225" s="1"/>
        <i x="495" s="1"/>
        <i x="2001" s="1"/>
        <i x="1934" s="1"/>
        <i x="1092" s="1"/>
        <i x="390" s="1"/>
        <i x="895" s="1"/>
        <i x="612" s="1"/>
        <i x="691" s="1"/>
        <i x="862" s="1"/>
        <i x="1410" s="1"/>
        <i x="2184" s="1"/>
        <i x="1658" s="1"/>
        <i x="544" s="1"/>
        <i x="1624" s="1"/>
        <i x="1323" s="1"/>
        <i x="1418" s="1"/>
        <i x="1487" s="1"/>
        <i x="1389" s="1"/>
        <i x="1120" s="1"/>
        <i x="1373" s="1"/>
        <i x="585" s="1"/>
        <i x="977" s="1"/>
        <i x="1766" s="1"/>
        <i x="1717" s="1"/>
        <i x="582" s="1"/>
        <i x="386" s="1"/>
        <i x="1439" s="1"/>
        <i x="87" s="1"/>
        <i x="26" s="1"/>
        <i x="944" s="1"/>
        <i x="1158" s="1"/>
        <i x="325" s="1"/>
        <i x="1628" s="1"/>
        <i x="2167" s="1"/>
        <i x="273" s="1"/>
        <i x="555" s="1"/>
        <i x="757" s="1"/>
        <i x="1616" s="1"/>
        <i x="1272" s="1"/>
        <i x="1436" s="1"/>
        <i x="240" s="1"/>
        <i x="255" s="1"/>
        <i x="1982" s="1"/>
        <i x="446" s="1"/>
        <i x="610" s="1"/>
        <i x="1962" s="1"/>
        <i x="725" s="1"/>
        <i x="465" s="1"/>
        <i x="571" s="1"/>
        <i x="187" s="1"/>
        <i x="569" s="1"/>
        <i x="2155" s="1"/>
        <i x="2063" s="1"/>
        <i x="95" s="1"/>
        <i x="190" s="1"/>
        <i x="865" s="1"/>
        <i x="2084" s="1"/>
        <i x="2233" s="1"/>
        <i x="1986" s="1"/>
        <i x="592" s="1"/>
        <i x="1522" s="1"/>
        <i x="76" s="1"/>
        <i x="200" s="1"/>
        <i x="1012" s="1"/>
        <i x="1896" s="1"/>
        <i x="504" s="1"/>
        <i x="1416" s="1"/>
        <i x="1543" s="1"/>
        <i x="1237" s="1"/>
        <i x="1342" s="1"/>
        <i x="1196" s="1"/>
        <i x="120" s="1"/>
        <i x="1957" s="1"/>
        <i x="1823" s="1"/>
        <i x="1319" s="1"/>
        <i x="1634" s="1"/>
        <i x="457" s="1"/>
        <i x="718" s="1"/>
        <i x="2181" s="1"/>
        <i x="253" s="1"/>
        <i x="1437" s="1"/>
        <i x="352" s="1"/>
        <i x="1851" s="1"/>
        <i x="139" s="1"/>
        <i x="176" s="1"/>
        <i x="336" s="1"/>
        <i x="953" s="1"/>
        <i x="747" s="1"/>
        <i x="1627" s="1"/>
        <i x="900" s="1"/>
        <i x="1950" s="1"/>
        <i x="137" s="1"/>
        <i x="53" s="1"/>
        <i x="844" s="1"/>
        <i x="1334" s="1"/>
        <i x="1990" s="1"/>
        <i x="1429" s="1"/>
        <i x="937" s="1"/>
        <i x="1134" s="1"/>
        <i x="991" s="1"/>
        <i x="1956" s="1"/>
        <i x="2076" s="1"/>
        <i x="180" s="1"/>
        <i x="738" s="1"/>
        <i x="821" s="1"/>
        <i x="63" s="1"/>
        <i x="1535" s="1"/>
        <i x="545" s="1"/>
        <i x="264" s="1"/>
        <i x="1099" s="1"/>
        <i x="323" s="1"/>
        <i x="404" s="1"/>
        <i x="1168" s="1"/>
        <i x="1008" s="1"/>
        <i x="1115" s="1"/>
        <i x="128" s="1"/>
        <i x="77" s="1"/>
        <i x="2221" s="1"/>
        <i x="1414" s="1"/>
        <i x="869" s="1"/>
        <i x="1384" s="1"/>
        <i x="1223" s="1"/>
        <i x="1729" s="1"/>
        <i x="1559" s="1"/>
        <i x="1929" s="1"/>
        <i x="1144" s="1"/>
        <i x="841" s="1"/>
        <i x="1553" s="1"/>
        <i x="409" s="1"/>
        <i x="1752" s="1"/>
        <i x="2039" s="1"/>
        <i x="2033" s="1"/>
        <i x="117" s="1"/>
        <i x="1288" s="1"/>
        <i x="1093" s="1"/>
        <i x="318" s="1"/>
        <i x="2228" s="1"/>
        <i x="21" s="1"/>
        <i x="986" s="1"/>
        <i x="1129" s="1"/>
        <i x="421" s="1"/>
        <i x="955" s="1"/>
        <i x="1187" s="1"/>
        <i x="2121" s="1"/>
        <i x="1759" s="1"/>
        <i x="567" s="1"/>
        <i x="1331" s="1"/>
        <i x="723" s="1"/>
        <i x="652" s="1"/>
        <i x="2108" s="1"/>
        <i x="1539" s="1"/>
        <i x="2021" s="1"/>
        <i x="1697" s="1"/>
        <i x="1127" s="1"/>
        <i x="914" s="1"/>
        <i x="1677" s="1"/>
        <i x="1489" s="1"/>
        <i x="1886" s="1"/>
        <i x="1502" s="1"/>
        <i x="1111" s="1"/>
        <i x="1233" s="1"/>
        <i x="1305" s="1"/>
        <i x="1375" s="1"/>
        <i x="1585" s="1"/>
        <i x="1826" s="1"/>
        <i x="674" s="1"/>
        <i x="2115" s="1"/>
        <i x="539" s="1"/>
        <i x="1252" s="1"/>
        <i x="836" s="1"/>
        <i x="1441" s="1"/>
        <i x="1039" s="1"/>
        <i x="1155" s="1"/>
        <i x="1966" s="1"/>
        <i x="904" s="1"/>
        <i x="536" s="1"/>
        <i x="1002" s="1"/>
        <i x="1647" s="1"/>
        <i x="588" s="1"/>
        <i x="1309" s="1"/>
        <i x="1431" s="1"/>
        <i x="788" s="1"/>
        <i x="830" s="1"/>
        <i x="2183" s="1"/>
        <i x="1291" s="1"/>
        <i x="940" s="1"/>
        <i x="1210" s="1"/>
        <i x="181" s="1"/>
        <i x="1070" s="1"/>
        <i x="312" s="1"/>
        <i x="423" s="1"/>
        <i x="943" s="1"/>
        <i x="1215" s="1"/>
        <i x="147" s="1"/>
        <i x="1803" s="1"/>
        <i x="1857" s="1"/>
        <i x="1279" s="1"/>
        <i x="2264" s="1"/>
        <i x="2206" s="1"/>
        <i x="1758" s="1"/>
        <i x="140" s="1"/>
        <i x="110" s="1"/>
        <i x="954" s="1"/>
        <i x="566" s="1"/>
        <i x="1995" s="1"/>
        <i x="126" s="1"/>
        <i x="1145" s="1"/>
        <i x="306" s="1"/>
        <i x="1513" s="1"/>
        <i x="1736" s="1"/>
        <i x="1570" s="1"/>
        <i x="1173" s="1"/>
        <i x="1083" s="1"/>
        <i x="964" s="1"/>
        <i x="1880" s="1"/>
        <i x="796" s="1"/>
        <i x="2128" s="1"/>
        <i x="156" s="1"/>
        <i x="1600" s="1"/>
        <i x="351" s="1"/>
        <i x="1081" s="1"/>
        <i x="1163" s="1"/>
        <i x="379" s="1"/>
        <i x="438" s="1"/>
        <i x="2117" s="1"/>
        <i x="632" s="1"/>
        <i x="1133" s="1"/>
        <i x="2066" s="1"/>
        <i x="2166" s="1"/>
        <i x="2113" s="1"/>
        <i x="281" s="1"/>
        <i x="716" s="1"/>
        <i x="396" s="1"/>
        <i x="1952" s="1"/>
        <i x="1894" s="1"/>
        <i x="441" s="1"/>
        <i x="992" s="1"/>
        <i x="1343" s="1"/>
        <i x="520" s="1"/>
        <i x="724" s="1"/>
        <i x="1719" s="1"/>
        <i x="1428" s="1"/>
        <i x="1013" s="1"/>
        <i x="1679" s="1"/>
        <i x="1892" s="1"/>
        <i x="295" s="1"/>
        <i x="1756" s="1"/>
        <i x="1118" s="1"/>
        <i x="1712" s="1"/>
        <i x="1852" s="1"/>
        <i x="1846" s="1"/>
        <i x="2236" s="1"/>
        <i x="2186" s="1"/>
        <i x="151" s="1"/>
        <i x="947" s="1"/>
        <i x="962" s="1"/>
        <i x="234" s="1"/>
        <i x="976" s="1"/>
        <i x="1387" s="1"/>
        <i x="1709" s="1"/>
        <i x="604" s="1"/>
        <i x="19" s="1"/>
        <i x="2253" s="1"/>
        <i x="54" s="1"/>
        <i x="498" s="1"/>
        <i x="477" s="1"/>
        <i x="1348" s="1"/>
        <i x="1753" s="1"/>
        <i x="1421" s="1"/>
        <i x="2150" s="1"/>
        <i x="611" s="1"/>
        <i x="300" s="1"/>
        <i x="1206" s="1"/>
        <i x="2203" s="1"/>
        <i x="2016" s="1"/>
        <i x="1023" s="1"/>
        <i x="1745" s="1"/>
        <i x="1584" s="1"/>
        <i x="1077" s="1"/>
        <i x="1708" s="1"/>
        <i x="553" s="1"/>
        <i x="272" s="1"/>
        <i x="2215" s="1"/>
        <i x="644" s="1"/>
        <i x="1936" s="1"/>
        <i x="474" s="1"/>
        <i x="1249" s="1"/>
        <i x="942" s="1"/>
        <i x="1582" s="1"/>
        <i x="1618" s="1"/>
        <i x="2086" s="1"/>
        <i x="389" s="1"/>
        <i x="1106" s="1"/>
        <i x="2156" s="1"/>
        <i x="207" s="1"/>
        <i x="1763" s="1"/>
        <i x="907" s="1"/>
        <i x="284" s="1"/>
        <i x="1141" s="1"/>
        <i x="781" s="1"/>
        <i x="2059" s="1"/>
        <i x="565" s="1"/>
        <i x="308" s="1"/>
        <i x="2043" s="1"/>
        <i x="1480" s="1"/>
        <i x="1318" s="1"/>
        <i x="2134" s="1"/>
        <i x="478" s="1"/>
        <i x="1713" s="1"/>
        <i x="230" s="1"/>
        <i x="458" s="1"/>
        <i x="1295" s="1"/>
        <i x="562" s="1"/>
        <i x="402" s="1"/>
        <i x="1447" s="1"/>
        <i x="1350" s="1"/>
        <i x="2242" s="1"/>
        <i x="1899" s="1"/>
        <i x="2099" s="1"/>
        <i x="2232" s="1"/>
        <i x="2018" s="1"/>
        <i x="285" s="1"/>
        <i x="203" s="1"/>
        <i x="655" s="1"/>
        <i x="172" s="1"/>
        <i x="2095" s="1"/>
        <i x="1053" s="1"/>
        <i x="289" s="1"/>
        <i x="901" s="1"/>
        <i x="741" s="1"/>
        <i x="56" s="1"/>
        <i x="335" s="1"/>
        <i x="770" s="1"/>
        <i x="753" s="1"/>
        <i x="419" s="1"/>
        <i x="1866" s="1"/>
        <i x="985" s="1"/>
        <i x="260" s="1"/>
        <i x="2178" s="1"/>
        <i x="418" s="1"/>
        <i x="1945" s="1"/>
        <i x="1813" s="1"/>
        <i x="1328" s="1"/>
        <i x="651" s="1"/>
        <i x="945" s="1"/>
        <i x="1448" s="1"/>
        <i x="952" s="1"/>
        <i x="1598" s="1"/>
        <i x="1958" s="1"/>
        <i x="123" s="1"/>
        <i x="488" s="1"/>
        <i x="193" s="1"/>
        <i x="932" s="1"/>
        <i x="317" s="1"/>
        <i x="131" s="1"/>
        <i x="1079" s="1"/>
        <i x="1664" s="1"/>
        <i x="1344" s="1"/>
        <i x="2000" s="1"/>
        <i x="1632" s="1"/>
        <i x="731" s="1"/>
        <i x="2153" s="1"/>
        <i x="1921" s="1"/>
        <i x="1280" s="1"/>
        <i x="1991" s="1"/>
        <i x="519" s="1"/>
        <i x="1900" s="1"/>
        <i x="570" s="1"/>
        <i x="1662" s="1"/>
        <i x="735" s="1"/>
        <i x="1200" s="1"/>
        <i x="1478" s="1"/>
        <i x="1136" s="1"/>
        <i x="760" s="1"/>
        <i x="2080" s="1"/>
        <i x="902" s="1"/>
        <i x="1301" s="1"/>
        <i x="2002" s="1"/>
        <i x="1397" s="1"/>
        <i x="1722" s="1"/>
        <i x="501" s="1"/>
        <i x="1049" s="1"/>
        <i x="279" s="1"/>
        <i x="361" s="1"/>
        <i x="2229" s="1"/>
        <i x="1380" s="1"/>
        <i x="244" s="1"/>
        <i x="522" s="1"/>
        <i x="1453" s="1"/>
        <i x="1561" s="1"/>
        <i x="512" s="1"/>
        <i x="1033" s="1"/>
        <i x="675" s="1"/>
        <i x="1165" s="1"/>
        <i x="874" s="1"/>
        <i x="1825" s="1"/>
        <i x="2050" s="1"/>
        <i x="2245" s="1"/>
        <i x="1362" s="1"/>
        <i x="805" s="1"/>
        <i x="717" s="1"/>
        <i x="1879" s="1"/>
        <i x="2144" s="1"/>
        <i x="557" s="1"/>
        <i x="237" s="1"/>
        <i x="65" s="1"/>
        <i x="1207" s="1"/>
        <i x="1411" s="1"/>
        <i x="2024" s="1"/>
        <i x="1609" s="1"/>
        <i x="2044" s="1"/>
        <i x="751" s="1"/>
        <i x="1370" s="1"/>
        <i x="583" s="1"/>
        <i x="669" s="1"/>
        <i x="1701" s="1"/>
        <i x="64" s="1"/>
        <i x="1071" s="1"/>
        <i x="1673" s="1"/>
        <i x="1689" s="1"/>
        <i x="1352" s="1"/>
        <i x="1094" s="1"/>
        <i x="1257" s="1"/>
        <i x="1614" s="1"/>
        <i x="154" s="1"/>
        <i x="1626" s="1"/>
        <i x="981" s="1"/>
        <i x="702" s="1"/>
        <i x="743" s="1"/>
        <i x="1949" s="1"/>
        <i x="1310" s="1"/>
        <i x="1817" s="1"/>
        <i x="1029" s="1"/>
        <i x="2214" s="1"/>
        <i x="374" s="1"/>
        <i x="1406" s="1"/>
        <i x="1" s="1"/>
        <i x="476" s="1"/>
        <i x="693" s="1"/>
        <i x="1231" s="1"/>
        <i x="2170" s="1"/>
        <i x="1810" s="1"/>
        <i x="507" s="1"/>
        <i x="1264" s="1"/>
        <i x="2014" s="1"/>
        <i x="1488" s="1"/>
        <i x="57" s="1"/>
        <i x="1338" s="1"/>
        <i x="1332" s="1"/>
        <i x="590" s="1"/>
        <i x="2256" s="1"/>
        <i x="1075" s="1"/>
        <i x="761" s="1"/>
        <i x="993" s="1"/>
        <i x="1913" s="1"/>
        <i x="257" s="1"/>
        <i x="62" s="1"/>
        <i x="639" s="1"/>
        <i x="664" s="1"/>
        <i x="453" s="1"/>
        <i x="2262" s="1"/>
        <i x="1068" s="1"/>
        <i x="1467" s="1"/>
        <i x="1987" s="1"/>
        <i x="1574" s="1"/>
        <i x="746" s="1"/>
        <i x="1840" s="1"/>
        <i x="1256" s="1"/>
        <i x="1937" s="1"/>
        <i x="820" s="1"/>
        <i x="517" s="1"/>
        <i x="345" s="1"/>
        <i x="1590" s="1"/>
        <i x="1776" s="1"/>
        <i x="1495" s="1"/>
        <i x="1620" s="1"/>
        <i x="392" s="1"/>
        <i x="432" s="1"/>
        <i x="1458" s="1"/>
        <i x="370" s="1"/>
        <i x="1901" s="1"/>
        <i x="296" s="1"/>
        <i x="1914" s="1"/>
        <i x="1819" s="1"/>
        <i x="1415" s="1"/>
        <i x="2019" s="1"/>
        <i x="1932" s="1"/>
        <i x="535" s="1"/>
        <i x="882" s="1"/>
        <i x="1341" s="1"/>
        <i x="793" s="1"/>
        <i x="44" s="1"/>
        <i x="1800" s="1"/>
        <i x="748" s="1"/>
        <i x="1201" s="1"/>
        <i x="2030" s="1"/>
        <i x="1930" s="1"/>
        <i x="772" s="1"/>
        <i x="1267" s="1"/>
        <i x="2087" s="1"/>
        <i x="1834" s="1"/>
        <i x="2" s="1"/>
        <i x="135" s="1"/>
        <i x="455" s="1"/>
        <i x="1461" s="1"/>
        <i x="1063" s="1"/>
        <i x="2005" s="1"/>
        <i x="1261" s="1"/>
        <i x="797" s="1"/>
        <i x="334" s="1"/>
        <i x="552" s="1"/>
        <i x="410" s="1"/>
        <i x="1493" s="1"/>
        <i x="311" s="1"/>
        <i x="813" s="1"/>
        <i x="2053" s="1"/>
        <i x="755" s="1"/>
        <i x="1271" s="1"/>
        <i x="229" s="1"/>
        <i x="1639" s="1"/>
        <i x="1086" s="1"/>
        <i x="259" s="1"/>
        <i x="221" s="1"/>
        <i x="1529" s="1"/>
        <i x="1733" s="1"/>
        <i x="698" s="1"/>
        <i x="956" s="1"/>
        <i x="2225" s="1"/>
        <i x="1125" s="1"/>
        <i x="905" s="1"/>
        <i x="1284" s="1"/>
        <i x="1765" s="1"/>
        <i x="1754" s="1"/>
        <i x="313" s="1"/>
        <i x="2252" s="1"/>
        <i x="127" s="1"/>
        <i x="1805" s="1"/>
        <i x="1432" s="1"/>
        <i x="661" s="1"/>
        <i x="1265" s="1"/>
        <i x="561" s="1"/>
        <i x="1232" s="1"/>
        <i x="1148" s="1"/>
        <i x="201" s="1"/>
        <i x="1072" s="1"/>
        <i x="239" s="1"/>
        <i x="1290" s="1"/>
        <i x="299" s="1"/>
        <i x="451" s="1"/>
        <i x="2147" s="1"/>
        <i x="231" s="1"/>
        <i x="1922" s="1"/>
        <i x="508" s="1"/>
        <i x="2165" s="1"/>
        <i x="233" s="1"/>
        <i x="606" s="1"/>
        <i x="152" s="1"/>
        <i x="82" s="1"/>
        <i x="917" s="1"/>
        <i x="415" s="1"/>
        <i x="1703" s="1"/>
        <i x="1970" s="1"/>
        <i x="1377" s="1"/>
        <i x="542" s="1"/>
        <i x="1258" s="1"/>
        <i x="199" s="1"/>
        <i x="1667" s="1"/>
        <i x="626" s="1"/>
        <i x="4" s="1"/>
        <i x="28" s="1"/>
        <i x="2090" s="1"/>
        <i x="803" s="1"/>
        <i x="1084" s="1"/>
        <i x="1203" s="1"/>
        <i x="266" s="1"/>
        <i x="2261" s="1"/>
        <i x="1076" s="1"/>
        <i x="973" s="1"/>
        <i x="1890" s="1"/>
        <i x="2007" s="1"/>
        <i x="1287" s="1"/>
        <i x="1650" s="1"/>
        <i x="1612" s="1"/>
        <i x="829" s="1"/>
        <i x="586" s="1"/>
        <i x="950" s="1"/>
        <i x="1245" s="1"/>
        <i x="648" s="1"/>
        <i x="40" s="1"/>
        <i x="2148" s="1"/>
        <i x="191" s="1"/>
        <i x="912" s="1"/>
        <i x="795" s="1"/>
        <i x="482" s="1"/>
        <i x="595" s="1"/>
        <i x="2238" s="1"/>
        <i x="130" s="1"/>
        <i x="1180" s="1"/>
        <i x="68" s="1"/>
        <i x="1947" s="1"/>
        <i x="1306" s="1"/>
        <i x="1392" s="1"/>
        <i x="794" s="1"/>
        <i x="358" s="1"/>
        <i x="850" s="1"/>
        <i x="2196" s="1"/>
        <i x="1498" s="1"/>
        <i x="2138" s="1"/>
        <i x="395" s="1"/>
        <i x="1562" s="1"/>
        <i x="584" s="1"/>
        <i x="1827" s="1"/>
        <i x="2140" s="1"/>
        <i x="665" s="1"/>
        <i x="241" s="1"/>
        <i x="1300" s="1"/>
        <i x="1481" s="1"/>
        <i x="1274" s="1"/>
        <i x="1657" s="1"/>
        <i x="1476" s="1"/>
        <i x="834" s="1"/>
        <i x="1622" s="1"/>
        <i x="387" s="1"/>
        <i x="1175" s="1"/>
        <i x="668" s="1"/>
        <i x="1793" s="1"/>
        <i x="290" s="1"/>
        <i x="1243" s="1"/>
        <i x="1869" s="1"/>
        <i x="629" s="1"/>
        <i x="1946" s="1"/>
        <i x="2131" s="1"/>
        <i x="261" s="1"/>
        <i x="1898" s="1"/>
        <i x="195" s="1"/>
        <i x="324" s="1"/>
        <i x="8" s="1"/>
        <i x="687" s="1"/>
        <i x="1333" s="1"/>
        <i x="505" s="1"/>
        <i x="839" s="1"/>
        <i x="1638" s="1"/>
        <i x="861" s="1"/>
        <i x="1360" s="1"/>
        <i x="1191" s="1"/>
        <i x="1579" s="1"/>
        <i x="292" s="1"/>
        <i x="1696" s="1"/>
        <i x="1006" s="1"/>
        <i x="160" s="1"/>
        <i x="459" s="1"/>
        <i x="633" s="1"/>
        <i x="1043" s="1"/>
        <i x="1542" s="1"/>
        <i x="1974" s="1"/>
        <i x="1085" s="1"/>
        <i x="1394" s="1"/>
        <i x="111" s="1"/>
        <i x="367" s="1"/>
        <i x="209" s="1"/>
        <i x="548" s="1"/>
        <i x="1746" s="1"/>
        <i x="1485" s="1"/>
        <i x="1973" s="1"/>
        <i x="859" s="1"/>
        <i x="1069" s="1"/>
        <i x="1788" s="1"/>
        <i x="1021" s="1"/>
        <i x="1832" s="1"/>
        <i x="1651" s="1"/>
        <i x="1842" s="1"/>
        <i x="1471" s="1"/>
        <i x="485" s="1"/>
        <i x="263" s="1"/>
        <i x="2046" s="1"/>
        <i x="1412" s="1"/>
        <i x="877" s="1"/>
        <i x="2027" s="1"/>
        <i x="2265" s="1"/>
        <i x="1435" s="1"/>
        <i x="763" s="1"/>
        <i x="1552" s="1"/>
        <i x="1671" s="1"/>
        <i x="689" s="1"/>
        <i x="2025" s="1"/>
        <i x="624" s="1"/>
        <i x="1484" s="1"/>
        <i x="2062" s="1"/>
        <i x="268" s="1"/>
        <i x="1699" s="1"/>
        <i x="327" s="1"/>
        <i x="1444" s="1"/>
        <i x="1925" s="1"/>
        <i x="1926" s="1"/>
        <i x="1345" s="1"/>
        <i x="1395" s="1"/>
        <i x="509" s="1"/>
        <i x="1219" s="1"/>
        <i x="1919" s="1"/>
        <i x="72" s="1"/>
        <i x="1774" s="1"/>
        <i x="399" s="1"/>
        <i x="737" s="1"/>
        <i x="1181" s="1"/>
        <i x="1516" s="1"/>
        <i x="1916" s="1"/>
        <i x="1860" s="1"/>
        <i x="1870" s="1"/>
        <i x="1904" s="1"/>
        <i x="559" s="1"/>
        <i x="1778" s="1"/>
        <i x="1742" s="1"/>
        <i x="2219" s="1"/>
        <i x="6" s="1"/>
        <i x="1587" s="1"/>
        <i x="614" s="1"/>
        <i x="837" s="1"/>
        <i x="1806" s="1"/>
        <i x="492" s="1"/>
        <i x="2102" s="1"/>
        <i x="707" s="1"/>
        <i x="447" s="1"/>
        <i x="739" s="1"/>
        <i x="427" s="1"/>
        <i x="1244" s="1"/>
        <i x="1975" s="1"/>
        <i x="17" s="1"/>
        <i x="167" s="1"/>
        <i x="671" s="1"/>
        <i x="885" s="1"/>
        <i x="798" s="1"/>
        <i x="710" s="1"/>
        <i x="1372" s="1"/>
        <i x="1195" s="1"/>
        <i x="143" s="1"/>
        <i x="1878" s="1"/>
        <i x="1038" s="1"/>
        <i x="1874" s="1"/>
        <i x="1691" s="1"/>
        <i x="408" s="1"/>
        <i x="1726" s="1"/>
        <i x="1095" s="1"/>
        <i x="2205" s="1"/>
        <i x="1809" s="1"/>
        <i x="880" s="1"/>
        <i x="1087" s="1"/>
        <i x="534" s="1"/>
        <i x="1821" s="1"/>
        <i x="653" s="1"/>
        <i x="1031" s="1"/>
        <i x="1578" s="1"/>
        <i x="133" s="1"/>
        <i x="1434" s="1"/>
        <i x="1777" s="1"/>
        <i x="1606" s="1"/>
        <i x="589" s="1"/>
        <i x="75" s="1"/>
        <i x="278" s="1"/>
        <i x="619" s="1"/>
        <i x="1152" s="1"/>
        <i x="2032" s="1"/>
        <i x="1868" s="1"/>
        <i x="1278" s="1"/>
        <i x="1569" s="1"/>
        <i x="922" s="1"/>
        <i x="426" s="1"/>
        <i x="262" s="1"/>
        <i x="849" s="1"/>
        <i x="898" s="1"/>
        <i x="1602" s="1"/>
        <i x="1780" s="1"/>
        <i x="2107" s="1"/>
        <i x="52" s="1"/>
        <i x="1171" s="1"/>
        <i x="2079" s="1"/>
        <i x="2199" s="1"/>
        <i x="774" s="1"/>
        <i x="894" s="1"/>
        <i x="2085" s="1"/>
        <i x="721" s="1"/>
        <i x="843" s="1"/>
        <i x="102" s="1"/>
        <i x="141" s="1"/>
        <i x="1355" s="1"/>
        <i x="92" s="1"/>
        <i x="235" s="1"/>
        <i x="2072" s="1"/>
        <i x="1170" s="1"/>
        <i x="921" s="1"/>
        <i x="2227" s="1"/>
        <i x="171" s="1"/>
        <i x="705" s="1"/>
        <i x="1135" s="1"/>
        <i x="1983" s="1"/>
        <i x="2122" s="1"/>
        <i x="1887" s="1"/>
        <i x="1782" s="1"/>
        <i x="440" s="1"/>
        <i x="228" s="1"/>
        <i x="363" s="1"/>
        <i x="461" s="1"/>
        <i x="659" s="1"/>
        <i x="1446" s="1"/>
        <i x="60" s="1"/>
        <i x="1939" s="1"/>
        <i x="1656" s="1"/>
        <i x="1169" s="1"/>
        <i x="1456" s="1"/>
        <i x="236" s="1"/>
        <i x="1820" s="1"/>
        <i x="211" s="1"/>
        <i x="2191" s="1"/>
        <i x="911" s="1"/>
        <i x="609" s="1"/>
        <i x="265" s="1"/>
        <i x="58" s="1"/>
        <i x="1349" s="1"/>
        <i x="158" s="1"/>
        <i x="119" s="1"/>
        <i x="1176" s="1"/>
        <i x="2159" s="1"/>
        <i x="197" s="1"/>
        <i x="899" s="1"/>
        <i x="71" s="1"/>
        <i x="93" s="1"/>
        <i x="1630" s="1"/>
        <i x="2188" s="1"/>
        <i x="1058" s="1"/>
        <i x="818" s="1"/>
        <i x="1327" s="1"/>
        <i x="531" s="1"/>
        <i x="2012" s="1"/>
        <i x="436" s="1"/>
        <i x="342" s="1"/>
        <i x="1005" s="1"/>
        <i x="752" s="1"/>
        <i x="546" s="1"/>
        <i x="1979" s="1"/>
        <i x="2067" s="1"/>
        <i x="2004" s="1"/>
        <i x="449" s="1"/>
        <i x="348" s="1"/>
        <i x="354" s="1"/>
        <i x="2031" s="1"/>
        <i x="1621" s="1"/>
        <i x="391" s="1"/>
        <i x="1586" s="1"/>
        <i x="576" s="1"/>
        <i x="1532" s="1"/>
        <i x="2218" s="1"/>
        <i x="1512" s="1"/>
        <i x="2098" s="1"/>
        <i x="1419" s="1"/>
        <i x="310" s="1"/>
        <i x="122" s="1"/>
        <i x="283" s="1"/>
        <i x="47" s="1"/>
        <i x="1636" s="1"/>
        <i x="2105" s="1"/>
        <i x="1404" s="1"/>
        <i x="2074" s="1"/>
        <i x="811" s="1"/>
        <i x="1283" s="1"/>
        <i x="1248" s="1"/>
        <i x="1204" s="1"/>
        <i x="165" s="1"/>
        <i x="1037" s="1"/>
        <i x="1615" s="1"/>
        <i x="1623" s="1"/>
        <i x="2269" s="1"/>
        <i x="2251" s="1"/>
        <i x="1829" s="1"/>
        <i x="394" s="1"/>
        <i x="2223" s="1"/>
        <i x="1599" s="1"/>
        <i x="2185" s="1"/>
        <i x="1687" s="1"/>
        <i x="1462" s="1"/>
        <i x="1317" s="1"/>
        <i x="315" s="1"/>
        <i x="1098" s="1"/>
        <i x="1972" s="1"/>
        <i x="957" s="1"/>
        <i x="650" s="1"/>
        <i x="597" s="1"/>
        <i x="1903" s="1"/>
        <i x="101" s="1"/>
        <i x="2136" s="1"/>
        <i x="1011" s="1"/>
        <i x="1653" s="1"/>
        <i x="1128" s="1"/>
        <i x="185" s="1"/>
        <i x="1382" s="1"/>
        <i x="1787" s="1"/>
        <i x="711" s="1"/>
        <i x="166" s="1"/>
        <i x="1277" s="1"/>
        <i x="970" s="1"/>
        <i x="680" s="1"/>
        <i x="232" s="1"/>
        <i x="2022" s="1"/>
        <i x="198" s="1"/>
        <i x="112" s="1"/>
        <i x="1648" s="1"/>
        <i x="2082" s="1"/>
        <i x="938" s="1"/>
        <i x="564" s="1"/>
        <i x="1558" s="1"/>
        <i x="1786" s="1"/>
        <i x="1044" s="1"/>
        <i x="622" s="1"/>
        <i x="1897" s="1"/>
        <i x="1912" s="1"/>
        <i x="605" s="1"/>
        <i x="2240" s="1"/>
        <i x="115" s="1"/>
        <i x="2049" s="1"/>
        <i x="1273" s="1"/>
        <i x="2047" s="1"/>
        <i x="782" s="1"/>
        <i x="2246" s="1"/>
        <i x="2132" s="1"/>
        <i x="433" s="1"/>
        <i x="1538" s="1"/>
        <i x="271" s="1"/>
        <i x="464" s="1"/>
        <i x="1694" s="1"/>
        <i x="1329" s="1"/>
        <i x="1009" s="1"/>
        <i x="1721" s="1"/>
        <i x="667" s="1"/>
        <i x="178" s="1"/>
        <i x="801" s="1"/>
        <i x="1883" s="1"/>
        <i x="1385" s="1"/>
        <i x="1014" s="1"/>
        <i x="712" s="1"/>
        <i x="1190" s="1"/>
        <i x="431" s="1"/>
        <i x="2068" s="1"/>
        <i x="2208" s="1"/>
        <i x="1381" s="1"/>
        <i x="2143" s="1"/>
        <i x="722" s="1"/>
        <i x="24" s="1"/>
        <i x="61" s="1"/>
        <i x="1164" s="1"/>
        <i x="1408" s="1"/>
        <i x="713" s="1"/>
        <i x="514" s="1"/>
        <i x="470" s="1"/>
        <i x="1740" s="1"/>
        <i x="1741" s="1"/>
        <i x="168" s="1"/>
        <i x="1057" s="1"/>
        <i x="59" s="1"/>
        <i x="1035" s="1"/>
        <i x="646" s="1"/>
        <i x="1531" s="1"/>
        <i x="1781" s="1"/>
        <i x="867" s="1"/>
        <i x="1760" s="1"/>
        <i x="479" s="1"/>
        <i x="224" s="1"/>
        <i x="1212" s="1"/>
        <i x="48" s="1"/>
        <i x="282" s="1"/>
        <i x="302" s="1"/>
        <i x="1678" s="1"/>
        <i x="694" s="1"/>
        <i x="1469" s="1"/>
        <i x="2126" s="1"/>
        <i x="959" s="1"/>
        <i x="662" s="1"/>
        <i x="666" s="1"/>
        <i x="826" s="1"/>
        <i x="2078" s="1"/>
        <i x="2266" s="1"/>
        <i x="16" s="1"/>
        <i x="78" s="1"/>
        <i x="163" s="1"/>
        <i x="1417" s="1"/>
        <i x="775" s="1"/>
        <i x="1146" s="1"/>
        <i x="1045" s="1"/>
        <i x="437" s="1"/>
        <i x="730" s="1"/>
        <i x="1451" s="1"/>
        <i x="481" s="1"/>
        <i x="1907" s="1"/>
        <i x="98" s="1"/>
        <i x="996" s="1"/>
        <i x="2091" s="1"/>
        <i x="1631" s="1"/>
        <i x="939" s="1"/>
        <i x="1101" s="1"/>
        <i x="29" s="1"/>
        <i x="301" s="1"/>
        <i x="1482" s="1"/>
        <i x="1835" s="1"/>
        <i x="656" s="1"/>
        <i x="1906" s="1"/>
        <i x="658" s="1"/>
        <i x="846" s="1"/>
        <i x="635" s="1"/>
        <i x="910" s="1"/>
        <i x="1358" s="1"/>
        <i x="1977" s="1"/>
        <i x="1938" s="1"/>
        <i x="701" s="1"/>
        <i x="1943" s="1"/>
        <i x="1266" s="1"/>
        <i x="2139" s="1"/>
        <i x="620" s="1"/>
        <i x="202" s="1"/>
        <i x="346" s="1"/>
        <i x="1748" s="1"/>
        <i x="906" s="1"/>
        <i x="205" s="1"/>
        <i x="1527" s="1"/>
        <i x="896" s="1"/>
        <i x="238" s="1"/>
        <i x="1147" s="1"/>
        <i x="1016" s="1"/>
        <i x="1619" s="1"/>
        <i x="2263" s="1"/>
        <i x="1457" s="1"/>
        <i x="1104" s="1"/>
        <i x="603" s="1"/>
        <i x="1198" s="1"/>
        <i x="1751" s="1"/>
        <i x="1828" s="1"/>
        <i x="845" s="1"/>
        <i x="469" s="1"/>
        <i x="2187" s="1"/>
        <i x="1367" s="1"/>
        <i x="587" s="1"/>
        <i x="254" s="1"/>
        <i x="1078" s="1"/>
        <i x="80" s="1"/>
        <i x="2130" s="1"/>
        <i x="670" s="1"/>
        <i x="1097" s="1"/>
        <i x="933" s="1"/>
        <i x="1767" s="1"/>
        <i x="223" s="1"/>
        <i x="1463" s="1"/>
        <i x="1519" s="1"/>
        <i x="903" s="1"/>
        <i x="1520" s="1"/>
        <i x="1405" s="1"/>
        <i x="170" s="1"/>
        <i x="1521" s="1"/>
        <i x="879" s="1"/>
        <i x="2220" s="1"/>
        <i x="654" s="1"/>
        <i x="79" s="1"/>
        <i x="672" s="1"/>
        <i x="951" s="1"/>
        <i x="518" s="1"/>
        <i x="1556" s="1"/>
        <i x="1304" s="1"/>
        <i x="1157" s="1"/>
        <i x="1356" s="1"/>
        <i x="1262" s="1"/>
        <i x="1935" s="1"/>
        <i x="984" s="1"/>
        <i x="192" s="1"/>
        <i x="36" s="1"/>
        <i x="523" s="1"/>
        <i x="245" s="1"/>
        <i x="1734" s="1"/>
        <i x="2160" s="1"/>
        <i x="1193" s="1"/>
        <i x="1964" s="1"/>
        <i x="73" s="1"/>
        <i x="0" s="1"/>
        <i x="1660" s="1"/>
        <i x="1080" s="1"/>
        <i x="1028" s="1"/>
        <i x="1259" s="1"/>
        <i x="2212" s="1"/>
        <i x="1920" s="1"/>
        <i x="1073" s="1"/>
        <i x="1698" s="1"/>
        <i x="1895" s="1"/>
        <i x="1178" s="1"/>
        <i x="1440" s="1"/>
        <i x="1325" s="1"/>
        <i x="2137" s="1"/>
        <i x="720" s="1"/>
        <i x="1608" s="1"/>
        <i x="842" s="1"/>
        <i x="1884" s="1"/>
        <i x="978" s="1"/>
        <i x="1908" s="1"/>
        <i x="46" s="1"/>
        <i x="50" s="1"/>
        <i x="1738" s="1"/>
        <i x="2101" s="1"/>
        <i x="1847" s="1"/>
        <i x="134" s="1"/>
        <i x="422" s="1"/>
        <i x="1114" s="1"/>
        <i x="1122" s="1"/>
        <i x="1613" s="1"/>
        <i x="497" s="1"/>
        <i x="581" s="1"/>
        <i x="1978" s="1"/>
        <i x="889" s="1"/>
        <i x="1506" s="1"/>
        <i x="1454" s="1"/>
        <i x="1403" s="1"/>
        <i x="2239" s="1"/>
        <i x="1668" s="1"/>
        <i x="2094" s="1"/>
        <i x="275" s="1"/>
        <i x="593" s="1"/>
        <i x="936" s="1"/>
        <i x="1268" s="1"/>
        <i x="1379" s="1"/>
        <i x="383" s="1"/>
        <i x="1948" s="1"/>
        <i x="2015" s="1"/>
        <i x="1773" s="1"/>
        <i x="2259" s="1"/>
        <i x="709" s="1"/>
        <i x="1523" s="1"/>
        <i x="2247" s="1"/>
        <i x="601" s="1"/>
        <i x="270" s="1"/>
        <i x="175" s="1"/>
        <i x="1517" s="1"/>
        <i x="1240" s="1"/>
        <i x="822" s="1"/>
        <i x="1091" s="1"/>
        <i x="1413" s="1"/>
        <i x="2020" s="1"/>
        <i x="2154" s="1"/>
        <i x="1465" s="1"/>
        <i x="1524" s="1"/>
        <i x="678" s="1"/>
        <i x="1239" s="1"/>
        <i x="621" s="1"/>
        <i x="1858" s="1"/>
        <i x="1202" s="1"/>
        <i x="1837" s="1"/>
        <i x="1511" s="1"/>
        <i x="1544" s="1"/>
        <i x="825" s="1"/>
        <i x="1875" s="1"/>
        <i x="35" s="1"/>
        <i x="2048" s="1"/>
        <i x="83" s="1"/>
        <i x="1177" s="1"/>
        <i x="1951" s="1"/>
        <i x="1263" s="1"/>
        <i x="2056" s="1"/>
        <i x="1315" s="1"/>
        <i x="2097" s="1"/>
        <i x="1661" s="1"/>
        <i x="1059" s="1"/>
        <i x="1530" s="1"/>
        <i x="1665" s="1"/>
        <i x="1573" s="1"/>
        <i x="41" s="1"/>
        <i x="1566" s="1"/>
        <i x="1216" s="1"/>
        <i x="174" s="1"/>
        <i x="634" s="1"/>
        <i x="1422" s="1"/>
        <i x="2189" s="1"/>
        <i x="1605" s="1"/>
        <i x="105" s="1"/>
        <i x="1320" s="1"/>
        <i x="1246" s="1"/>
        <i x="1876" s="1"/>
        <i x="1833" s="1"/>
        <i x="1505" s="1"/>
        <i x="1285" s="1"/>
        <i x="1479" s="1"/>
        <i x="2161" s="1"/>
        <i x="980" s="1"/>
        <i x="2045" s="1"/>
        <i x="1533" s="1"/>
        <i x="789" s="1"/>
        <i x="891" s="1"/>
        <i x="663" s="1"/>
        <i x="1575" s="1"/>
        <i x="1116" s="1"/>
        <i x="949" s="1"/>
        <i x="1980" s="1"/>
        <i x="1816" s="1"/>
        <i x="1771" s="1"/>
        <i x="814" s="1"/>
        <i x="1669" s="1"/>
        <i x="1635" s="1"/>
        <i x="413" s="1"/>
        <i x="1889" s="1"/>
        <i x="657" s="1"/>
        <i x="2180" s="1"/>
        <i x="660" s="1"/>
        <i x="96" s="1"/>
        <i x="591" s="1"/>
        <i x="968" s="1"/>
        <i x="726" s="1"/>
        <i x="692" s="1"/>
        <i x="1775" s="1"/>
        <i x="1984" s="1"/>
        <i x="473" s="1"/>
        <i x="1321" s="1"/>
        <i x="1132" s="1"/>
        <i x="854" s="1"/>
        <i x="407" s="1"/>
        <i x="1944" s="1"/>
        <i x="676" s="1"/>
        <i x="1770" s="1"/>
        <i x="2260" s="1"/>
        <i x="1117" s="1"/>
        <i x="925" s="1"/>
        <i x="870" s="1"/>
        <i x="960" s="1"/>
        <i x="1928" s="1"/>
        <i x="355" s="1"/>
        <i x="2193" s="1"/>
        <i x="1426" s="1"/>
        <i x="1065" s="1"/>
        <i x="872" s="1"/>
        <i x="618" s="1"/>
        <i x="1105" s="1"/>
        <i x="799" s="1"/>
        <i x="155" s="1"/>
        <i x="527" s="1"/>
        <i x="88" s="1"/>
        <i x="1867" s="1"/>
        <i x="1581" s="1"/>
        <i x="1831" s="1"/>
        <i x="329" s="1"/>
        <i x="884" s="1"/>
        <i x="915" s="1"/>
        <i x="1339" s="1"/>
        <i x="2093" s="1"/>
        <i x="1326" s="1"/>
        <i x="600" s="1"/>
        <i x="682" s="1"/>
        <i x="347" s="1"/>
        <i x="974" s="1"/>
        <i x="2057" s="1"/>
        <i x="1336" s="1"/>
        <i x="533" s="1"/>
        <i x="1723" s="1"/>
        <i x="1470" s="1"/>
        <i x="2222" s="1"/>
        <i x="1514" s="1"/>
        <i x="806" s="1"/>
        <i x="467" s="1"/>
        <i x="1369" s="1"/>
        <i x="1197" s="1"/>
        <i x="1850" s="1"/>
        <i x="515" s="1"/>
        <i x="1705" s="1"/>
        <i x="1430" s="1"/>
        <i x="1427" s="1"/>
        <i x="1490" s="1"/>
        <i x="643" s="1"/>
        <i x="1791" s="1"/>
        <i x="1891" s="1"/>
        <i x="764" s="1"/>
        <i x="150" s="1"/>
        <i x="23" s="1"/>
        <i x="1716" s="1"/>
        <i x="1230" s="1"/>
        <i x="1399" s="1"/>
        <i x="332" s="1"/>
        <i x="1596" s="1"/>
        <i x="1772" s="1"/>
        <i x="246" s="1"/>
        <i x="1499" s="1"/>
        <i x="502" s="1"/>
        <i x="322" s="1"/>
        <i x="607" s="1"/>
        <i x="89" s="1"/>
        <i x="1681" s="1"/>
        <i x="928" s="1"/>
        <i x="356" s="1"/>
        <i x="69" s="1"/>
        <i x="786" s="1"/>
        <i x="2179" s="1"/>
        <i x="373" s="1"/>
        <i x="393" s="1"/>
        <i x="971" s="1"/>
        <i x="1737" s="1"/>
        <i x="366" s="1"/>
        <i x="1607" s="1"/>
        <i x="1589" s="1"/>
        <i x="1715" s="1"/>
        <i x="368" s="1"/>
        <i x="2255" s="1"/>
        <i x="1580" s="1"/>
        <i x="1235" s="1"/>
        <i x="979" s="1"/>
        <i x="777" s="1"/>
        <i x="833" s="1"/>
        <i x="2168" s="1"/>
        <i x="832" s="1"/>
        <i x="1693" s="1"/>
        <i x="1909" s="1"/>
        <i x="510" s="1"/>
        <i x="12" s="1"/>
        <i x="550" s="1"/>
        <i x="420" s="1"/>
        <i x="556" s="1"/>
        <i x="2169" s="1"/>
        <i x="384" s="1"/>
        <i x="871" s="1"/>
        <i x="1409" s="1"/>
        <i x="1654" s="1"/>
        <i x="2231" s="1"/>
        <i x="144" s="1"/>
        <i x="1189" s="1"/>
        <i x="1019" s="1"/>
        <i x="2175" s="1"/>
        <i x="1150" s="1"/>
        <i x="326" s="1"/>
        <i x="2192" s="1"/>
        <i x="25" s="1"/>
        <i x="188" s="1"/>
        <i x="988" s="1"/>
        <i x="1911" s="1"/>
        <i x="338" s="1"/>
        <i x="113" s="1"/>
        <i x="1848" s="1"/>
        <i x="186" s="1"/>
        <i x="1704" s="1"/>
        <i x="732" s="1"/>
        <i x="468" s="1"/>
        <i x="1464" s="1"/>
        <i x="2145" s="1"/>
        <i x="1022" s="1"/>
        <i x="1838" s="1"/>
        <i x="529" s="1"/>
        <i x="84" s="1"/>
        <i x="1048" s="1"/>
        <i x="316" s="1"/>
        <i x="1680" s="1"/>
        <i x="448" s="1"/>
        <i x="1260" s="1"/>
        <i x="1298" s="1"/>
        <i x="2069" s="1"/>
        <i x="1625" s="1"/>
        <i x="1525" s="1"/>
        <i x="1683" s="1"/>
        <i x="2026" s="1"/>
        <i x="2210" s="1"/>
        <i x="728" s="1"/>
        <i x="305" s="1"/>
        <i x="1540" s="1"/>
        <i x="681" s="1"/>
        <i x="1743" s="1"/>
        <i x="30" s="1"/>
        <i x="15" s="1"/>
        <i x="1224" s="1"/>
        <i x="2250" s="1"/>
        <i x="575" s="1"/>
        <i x="1354" s="1"/>
        <i x="1915" s="1"/>
        <i x="596" s="1"/>
        <i x="18" s="1"/>
        <i x="511" s="1"/>
        <i x="1597" s="1"/>
        <i x="792" s="1"/>
        <i x="934" s="1"/>
        <i x="320" s="1"/>
        <i x="1885" s="1"/>
        <i x="1547" s="1"/>
        <i x="1491" s="1"/>
        <i x="2254" s="1"/>
        <i x="745" s="1"/>
        <i x="975" s="1"/>
        <i x="1445" s="1"/>
        <i x="1335" s="1"/>
        <i x="771" s="1"/>
        <i x="927" s="1"/>
        <i x="1036" s="1"/>
        <i x="256" s="1"/>
        <i x="1425" s="1"/>
        <i x="1565" s="1"/>
        <i x="2243" s="1"/>
        <i x="1054" s="1"/>
        <i x="1460" s="1"/>
        <i x="340" s="1"/>
        <i x="695" s="1"/>
        <i x="1674" s="1"/>
        <i x="987" s="1"/>
        <i x="1205" s="1"/>
        <i x="1757" s="1"/>
        <i x="685" s="1"/>
        <i x="2112" s="1"/>
        <i x="22" s="1"/>
        <i x="491" s="1"/>
        <i x="1546" s="1"/>
        <i x="1229" s="1"/>
        <i x="1393" s="1"/>
        <i x="314" s="1"/>
        <i x="1364" s="1"/>
        <i x="768" s="1"/>
        <i x="516" s="1"/>
        <i x="343" s="1"/>
        <i x="1714" s="1"/>
        <i x="189" s="1"/>
        <i x="1706" s="1"/>
        <i x="2100" s="1"/>
        <i x="756" s="1"/>
        <i x="1346" s="1"/>
        <i x="2198" s="1"/>
        <i x="1108" s="1"/>
        <i x="1292" s="1"/>
        <i x="364" s="1"/>
        <i x="1792" s="1"/>
        <i x="1486" s="1"/>
        <i x="405" s="1"/>
        <i x="365" s="1"/>
        <i x="1042" s="1"/>
        <i x="2151" s="1"/>
        <i x="1864" s="1"/>
        <i x="1768" s="1"/>
        <i x="767" s="1"/>
        <i x="2096" s="1"/>
        <i x="381" s="1"/>
        <i x="1591" s="1"/>
        <i x="1388" s="1"/>
        <i x="924" s="1"/>
        <i x="414" s="1"/>
        <i x="982" s="1"/>
        <i x="780" s="1"/>
        <i x="1769" s="1"/>
        <i x="2065" s="1"/>
        <i x="2052" s="1"/>
        <i x="642" s="1"/>
        <i x="14" s="1"/>
        <i x="2042" s="1"/>
        <i x="344" s="1"/>
        <i x="969" s="1"/>
        <i x="2125" s="1"/>
        <i x="2172" s="1"/>
        <i x="2023" s="1"/>
        <i x="350" s="1"/>
        <i x="863" s="1"/>
        <i x="2127" s="1"/>
        <i x="11" s="1"/>
        <i x="1183" s="1"/>
        <i x="1184" s="1"/>
        <i x="2162" s="1"/>
        <i x="769" s="1"/>
        <i x="1024" s="1"/>
        <i x="715" s="1"/>
        <i x="638" s="1"/>
        <i x="1110" s="1"/>
        <i x="371" s="1"/>
        <i x="1407" s="1"/>
        <i x="227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type" xr10:uid="{274D40AC-3557-4A40-A31F-D2D11703C4BE}" sourceName="project_type">
  <pivotTables>
    <pivotTable tabId="11" name="PivotTable3"/>
    <pivotTable tabId="8" name="PivotTable4"/>
    <pivotTable tabId="4" name="PivotTable4"/>
    <pivotTable tabId="4" name="PivotTable5"/>
    <pivotTable tabId="4" name="PivotTable6"/>
    <pivotTable tabId="4" name="PivotTable7"/>
    <pivotTable tabId="7" name="PivotTable3"/>
    <pivotTable tabId="10" name="PivotTable2"/>
    <pivotTable tabId="6" name="PivotTable2"/>
    <pivotTable tabId="5" name="PivotTable1"/>
  </pivotTables>
  <data>
    <tabular pivotCacheId="994334343">
      <items count="22">
        <i x="17" s="1"/>
        <i x="13" s="1"/>
        <i x="19" s="1"/>
        <i x="7" s="1"/>
        <i x="1" s="1"/>
        <i x="0" s="1"/>
        <i x="14" s="1"/>
        <i x="8" s="1"/>
        <i x="5" s="1"/>
        <i x="9" s="1"/>
        <i x="6" s="1"/>
        <i x="11" s="1"/>
        <i x="3" s="1"/>
        <i x="15" s="1"/>
        <i x="2" s="1"/>
        <i x="16" s="1"/>
        <i x="10" s="1"/>
        <i x="4" s="1"/>
        <i x="12" s="1"/>
        <i x="18" s="1"/>
        <i x="20" s="1"/>
        <i x="2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BF347EBD-D592-4EF5-AD87-1AD196A15948}" sourceName="brand">
  <pivotTables>
    <pivotTable tabId="11" name="PivotTable3"/>
    <pivotTable tabId="8" name="PivotTable4"/>
    <pivotTable tabId="4" name="PivotTable4"/>
    <pivotTable tabId="4" name="PivotTable5"/>
    <pivotTable tabId="4" name="PivotTable6"/>
    <pivotTable tabId="4" name="PivotTable7"/>
    <pivotTable tabId="7" name="PivotTable3"/>
    <pivotTable tabId="10" name="PivotTable2"/>
    <pivotTable tabId="6" name="PivotTable2"/>
    <pivotTable tabId="5" name="PivotTable1"/>
  </pivotTables>
  <data>
    <tabular pivotCacheId="994334343">
      <items count="23">
        <i x="0" s="1"/>
        <i x="18" s="1"/>
        <i x="13" s="1"/>
        <i x="9" s="1"/>
        <i x="19" s="1"/>
        <i x="14" s="1"/>
        <i x="20" s="1"/>
        <i x="11" s="1"/>
        <i x="5" s="1"/>
        <i x="17" s="1"/>
        <i x="4" s="1"/>
        <i x="3" s="1"/>
        <i x="6" s="1"/>
        <i x="16" s="1"/>
        <i x="2" s="1"/>
        <i x="1" s="1"/>
        <i x="15" s="1"/>
        <i x="21" s="1"/>
        <i x="12" s="1"/>
        <i x="10" s="1"/>
        <i x="7" s="1"/>
        <i x="8" s="1"/>
        <i x="2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250DE6-13A0-4F46-AD16-E6281B4F331C}" sourceName="Year">
  <pivotTables>
    <pivotTable tabId="11" name="PivotTable3"/>
    <pivotTable tabId="8" name="PivotTable4"/>
    <pivotTable tabId="4" name="PivotTable4"/>
    <pivotTable tabId="4" name="PivotTable5"/>
    <pivotTable tabId="4" name="PivotTable6"/>
    <pivotTable tabId="4" name="PivotTable7"/>
    <pivotTable tabId="7" name="PivotTable3"/>
    <pivotTable tabId="10" name="PivotTable2"/>
    <pivotTable tabId="6" name="PivotTable2"/>
    <pivotTable tabId="5" name="PivotTable1"/>
  </pivotTables>
  <data>
    <tabular pivotCacheId="994334343">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667F9C4-44D6-484C-BE34-839571ADD762}" sourceName="City">
  <pivotTables>
    <pivotTable tabId="11" name="PivotTable3"/>
    <pivotTable tabId="8" name="PivotTable4"/>
    <pivotTable tabId="4" name="PivotTable4"/>
    <pivotTable tabId="4" name="PivotTable5"/>
    <pivotTable tabId="7" name="PivotTable3"/>
    <pivotTable tabId="10" name="PivotTable2"/>
    <pivotTable tabId="6" name="PivotTable2"/>
    <pivotTable tabId="5" name="PivotTable1"/>
  </pivotTables>
  <data>
    <tabular pivotCacheId="994334343">
      <items count="2089">
        <i x="1057" s="1"/>
        <i x="143" s="1"/>
        <i x="609" s="1"/>
        <i x="1494" s="1"/>
        <i x="1955" s="1"/>
        <i x="960" s="1"/>
        <i x="1561" s="1"/>
        <i x="1715" s="1"/>
        <i x="2048" s="1"/>
        <i x="449" s="1"/>
        <i x="206" s="1"/>
        <i x="1296" s="1"/>
        <i x="1239" s="1"/>
        <i x="1539" s="1"/>
        <i x="813" s="1"/>
        <i x="220" s="1"/>
        <i x="513" s="1"/>
        <i x="1699" s="1"/>
        <i x="1581" s="1"/>
        <i x="822" s="1"/>
        <i x="1535" s="1"/>
        <i x="1331" s="1"/>
        <i x="268" s="1"/>
        <i x="959" s="1"/>
        <i x="1971" s="1"/>
        <i x="1881" s="1"/>
        <i x="1233" s="1"/>
        <i x="1978" s="1"/>
        <i x="747" s="1"/>
        <i x="432" s="1"/>
        <i x="390" s="1"/>
        <i x="1052" s="1"/>
        <i x="772" s="1"/>
        <i x="1394" s="1"/>
        <i x="1848" s="1"/>
        <i x="791" s="1"/>
        <i x="10" s="1"/>
        <i x="515" s="1"/>
        <i x="1687" s="1"/>
        <i x="1905" s="1"/>
        <i x="321" s="1"/>
        <i x="1670" s="1"/>
        <i x="103" s="1"/>
        <i x="136" s="1"/>
        <i x="1106" s="1"/>
        <i x="703" s="1"/>
        <i x="1285" s="1"/>
        <i x="758" s="1"/>
        <i x="534" s="1"/>
        <i x="663" s="1"/>
        <i x="679" s="1"/>
        <i x="1462" s="1"/>
        <i x="387" s="1"/>
        <i x="1882" s="1"/>
        <i x="1164" s="1"/>
        <i x="1847" s="1"/>
        <i x="1414" s="1"/>
        <i x="488" s="1"/>
        <i x="1820" s="1"/>
        <i x="396" s="1"/>
        <i x="2013" s="1"/>
        <i x="1532" s="1"/>
        <i x="202" s="1"/>
        <i x="2060" s="1"/>
        <i x="339" s="1"/>
        <i x="423" s="1"/>
        <i x="1915" s="1"/>
        <i x="1459" s="1"/>
        <i x="2050" s="1"/>
        <i x="481" s="1"/>
        <i x="1680" s="1"/>
        <i x="1500" s="1"/>
        <i x="1718" s="1"/>
        <i x="440" s="1"/>
        <i x="911" s="1"/>
        <i x="1390" s="1"/>
        <i x="1665" s="1"/>
        <i x="1952" s="1"/>
        <i x="7" s="1"/>
        <i x="1391" s="1"/>
        <i x="393" s="1"/>
        <i x="1246" s="1"/>
        <i x="213" s="1"/>
        <i x="967" s="1"/>
        <i x="1514" s="1"/>
        <i x="1595" s="1"/>
        <i x="85" s="1"/>
        <i x="90" s="1"/>
        <i x="673" s="1"/>
        <i x="119" s="1"/>
        <i x="127" s="1"/>
        <i x="93" s="1"/>
        <i x="546" s="1"/>
        <i x="2005" s="1"/>
        <i x="1410" s="1"/>
        <i x="974" s="1"/>
        <i x="1948" s="1"/>
        <i x="331" s="1"/>
        <i x="20" s="1"/>
        <i x="508" s="1"/>
        <i x="417" s="1"/>
        <i x="250" s="1"/>
        <i x="1188" s="1"/>
        <i x="1192" s="1"/>
        <i x="1191" s="1"/>
        <i x="1265" s="1"/>
        <i x="1977" s="1"/>
        <i x="1389" s="1"/>
        <i x="834" s="1"/>
        <i x="1860" s="1"/>
        <i x="470" s="1"/>
        <i x="2007" s="1"/>
        <i x="1536" s="1"/>
        <i x="9" s="1"/>
        <i x="759" s="1"/>
        <i x="881" s="1"/>
        <i x="2022" s="1"/>
        <i x="1442" s="1"/>
        <i x="1733" s="1"/>
        <i x="1693" s="1"/>
        <i x="1906" s="1"/>
        <i x="300" s="1"/>
        <i x="1304" s="1"/>
        <i x="1111" s="1"/>
        <i x="826" s="1"/>
        <i x="659" s="1"/>
        <i x="1960" s="1"/>
        <i x="1572" s="1"/>
        <i x="1765" s="1"/>
        <i x="983" s="1"/>
        <i x="102" s="1"/>
        <i x="5" s="1"/>
        <i x="1194" s="1"/>
        <i x="958" s="1"/>
        <i x="1959" s="1"/>
        <i x="444" s="1"/>
        <i x="1409" s="1"/>
        <i x="188" s="1"/>
        <i x="1981" s="1"/>
        <i x="951" s="1"/>
        <i x="1489" s="1"/>
        <i x="1725" s="1"/>
        <i x="1586" s="1"/>
        <i x="930" s="1"/>
        <i x="32" s="1"/>
        <i x="1232" s="1"/>
        <i x="1853" s="1"/>
        <i x="139" s="1"/>
        <i x="1741" s="1"/>
        <i x="158" s="1"/>
        <i x="1672" s="1"/>
        <i x="878" s="1"/>
        <i x="1450" s="1"/>
        <i x="1824" s="1"/>
        <i x="1954" s="1"/>
        <i x="1917" s="1"/>
        <i x="67" s="1"/>
        <i x="846" s="1"/>
        <i x="401" s="1"/>
        <i x="1473" s="1"/>
        <i x="1014" s="1"/>
        <i x="204" s="1"/>
        <i x="678" s="1"/>
        <i x="1177" s="1"/>
        <i x="1549" s="1"/>
        <i x="874" s="1"/>
        <i x="1132" s="1"/>
        <i x="1016" s="1"/>
        <i x="786" s="1"/>
        <i x="278" s="1"/>
        <i x="1626" s="1"/>
        <i x="1900" s="1"/>
        <i x="551" s="1"/>
        <i x="285" s="1"/>
        <i x="1413" s="1"/>
        <i x="375" s="1"/>
        <i x="284" s="1"/>
        <i x="447" s="1"/>
        <i x="575" s="1"/>
        <i x="722" s="1"/>
        <i x="1235" s="1"/>
        <i x="294" s="1"/>
        <i x="888" s="1"/>
        <i x="173" s="1"/>
        <i x="2025" s="1"/>
        <i x="474" s="1"/>
        <i x="1299" s="1"/>
        <i x="1660" s="1"/>
        <i x="556" s="1"/>
        <i x="1124" s="1"/>
        <i x="1849" s="1"/>
        <i x="1678" s="1"/>
        <i x="2027" s="1"/>
        <i x="1876" s="1"/>
        <i x="1717" s="1"/>
        <i x="1446" s="1"/>
        <i x="55" s="1"/>
        <i x="1710" s="1"/>
        <i x="671" s="1"/>
        <i x="1998" s="1"/>
        <i x="1152" s="1"/>
        <i x="961" s="1"/>
        <i x="1502" s="1"/>
        <i x="1618" s="1"/>
        <i x="1922" s="1"/>
        <i x="1802" s="1"/>
        <i x="512" s="1"/>
        <i x="848" s="1"/>
        <i x="1731" s="1"/>
        <i x="2018" s="1"/>
        <i x="606" s="1"/>
        <i x="1435" s="1"/>
        <i x="1754" s="1"/>
        <i x="614" s="1"/>
        <i x="414" s="1"/>
        <i x="1376" s="1"/>
        <i x="295" s="1"/>
        <i x="955" s="1"/>
        <i x="208" s="1"/>
        <i x="320" s="1"/>
        <i x="318" s="1"/>
        <i x="1417" s="1"/>
        <i x="690" s="1"/>
        <i x="1704" s="1"/>
        <i x="49" s="1"/>
        <i x="1740" s="1"/>
        <i x="779" s="1"/>
        <i x="1671" s="1"/>
        <i x="1844" s="1"/>
        <i x="1084" s="1"/>
        <i x="1674" s="1"/>
        <i x="211" s="1"/>
        <i x="1503" s="1"/>
        <i x="990" s="1"/>
        <i x="608" s="1"/>
        <i x="1371" s="1"/>
        <i x="1817" s="1"/>
        <i x="1010" s="1"/>
        <i x="807" s="1"/>
        <i x="1921" s="1"/>
        <i x="2053" s="1"/>
        <i x="485" s="1"/>
        <i x="1788" s="1"/>
        <i x="1578" s="1"/>
        <i x="706" s="1"/>
        <i x="625" s="1"/>
        <i x="406" s="1"/>
        <i x="368" s="1"/>
        <i x="1930" s="1"/>
        <i x="1117" s="1"/>
        <i x="594" s="1"/>
        <i x="1691" s="1"/>
        <i x="1071" s="1"/>
        <i x="1659" s="1"/>
        <i x="37" s="1"/>
        <i x="685" s="1"/>
        <i x="418" s="1"/>
        <i x="1193" s="1"/>
        <i x="431" s="1"/>
        <i x="298" s="1"/>
        <i x="894" s="1"/>
        <i x="289" s="1"/>
        <i x="753" s="1"/>
        <i x="830" s="1"/>
        <i x="1713" s="1"/>
        <i x="244" s="1"/>
        <i x="900" s="1"/>
        <i x="1243" s="1"/>
        <i x="1899" s="1"/>
        <i x="596" s="1"/>
        <i x="1478" s="1"/>
        <i x="112" s="1"/>
        <i x="114" s="1"/>
        <i x="1477" s="1"/>
        <i x="987" s="1"/>
        <i x="583" s="1"/>
        <i x="84" s="1"/>
        <i x="752" s="1"/>
        <i x="1813" s="1"/>
        <i x="266" s="1"/>
        <i x="1095" s="1"/>
        <i x="1690" s="1"/>
        <i x="627" s="1"/>
        <i x="1908" s="1"/>
        <i x="210" s="1"/>
        <i x="1077" s="1"/>
        <i x="157" s="1"/>
        <i x="1327" s="1"/>
        <i x="149" s="1"/>
        <i x="1112" s="1"/>
        <i x="832" s="1"/>
        <i x="2036" s="1"/>
        <i x="1903" s="1"/>
        <i x="66" s="1"/>
        <i x="541" s="1"/>
        <i x="2076" s="1"/>
        <i x="661" s="1"/>
        <i x="1943" s="1"/>
        <i x="2063" s="1"/>
        <i x="802" s="1"/>
        <i x="1666" s="1"/>
        <i x="851" s="1"/>
        <i x="777" s="1"/>
        <i x="1467" s="1"/>
        <i x="98" s="1"/>
        <i x="235" s="1"/>
        <i x="74" s="1"/>
        <i x="884" s="1"/>
        <i x="1425" s="1"/>
        <i x="1292" s="1"/>
        <i x="1661" s="1"/>
        <i x="1001" s="1"/>
        <i x="1259" s="1"/>
        <i x="922" s="1"/>
        <i x="1627" s="1"/>
        <i x="428" s="1"/>
        <i x="1247" s="1"/>
        <i x="734" s="1"/>
        <i x="1605" s="1"/>
        <i x="1609" s="1"/>
        <i x="1745" s="1"/>
        <i x="1573" s="1"/>
        <i x="1226" s="1"/>
        <i x="615" s="1"/>
        <i x="366" s="1"/>
        <i x="1372" s="1"/>
        <i x="1384" s="1"/>
        <i x="343" s="1"/>
        <i x="1350" s="1"/>
        <i x="1991" s="1"/>
        <i x="1169" s="1"/>
        <i x="1771" s="1"/>
        <i x="1493" s="1"/>
        <i x="1108" s="1"/>
        <i x="1171" s="1"/>
        <i x="592" s="1"/>
        <i x="1592" s="1"/>
        <i x="1154" s="1"/>
        <i x="277" s="1"/>
        <i x="450" s="1"/>
        <i x="841" s="1"/>
        <i x="964" s="1"/>
        <i x="824" s="1"/>
        <i x="1040" s="1"/>
        <i x="1673" s="1"/>
        <i x="1784" s="1"/>
        <i x="39" s="1"/>
        <i x="1053" s="1"/>
        <i x="555" s="1"/>
        <i x="873" s="1"/>
        <i x="327" s="1"/>
        <i x="653" s="1"/>
        <i x="1792" s="1"/>
        <i x="1608" s="1"/>
        <i x="580" s="1"/>
        <i x="727" s="1"/>
        <i x="1373" s="1"/>
        <i x="1330" s="1"/>
        <i x="1533" s="1"/>
        <i x="1495" s="1"/>
        <i x="895" s="1"/>
        <i x="359" s="1"/>
        <i x="407" s="1"/>
        <i x="1086" s="1"/>
        <i x="1814" s="1"/>
        <i x="783" s="1"/>
        <i x="163" s="1"/>
        <i x="537" s="1"/>
        <i x="704" s="1"/>
        <i x="840" s="1"/>
        <i x="279" s="1"/>
        <i x="1969" s="1"/>
        <i x="259" s="1"/>
        <i x="154" s="1"/>
        <i x="2069" s="1"/>
        <i x="1275" s="1"/>
        <i x="1018" s="1"/>
        <i x="240" s="1"/>
        <i x="770" s="1"/>
        <i x="795" s="1"/>
        <i x="1163" s="1"/>
        <i x="122" s="1"/>
        <i x="1965" s="1"/>
        <i x="311" s="1"/>
        <i x="1913" s="1"/>
        <i x="1126" s="1"/>
        <i x="755" s="1"/>
        <i x="1826" s="1"/>
        <i x="852" s="1"/>
        <i x="272" s="1"/>
        <i x="1157" s="1"/>
        <i x="1230" s="1"/>
        <i x="438" s="1"/>
        <i x="784" s="1"/>
        <i x="821" s="1"/>
        <i x="1859" s="1"/>
        <i x="730" s="1"/>
        <i x="1638" s="1"/>
        <i x="1612" s="1"/>
        <i x="33" s="1"/>
        <i x="1821" s="1"/>
        <i x="200" s="1"/>
        <i x="2032" s="1"/>
        <i x="1553" s="1"/>
        <i x="1089" s="1"/>
        <i x="1997" s="1"/>
        <i x="1846" s="1"/>
        <i x="1062" s="1"/>
        <i x="1545" s="1"/>
        <i x="814" s="1"/>
        <i x="1684" s="1"/>
        <i x="1984" s="1"/>
        <i x="619" s="1"/>
        <i x="1422" s="1"/>
        <i x="106" s="1"/>
        <i x="458" s="1"/>
        <i x="1632" s="1"/>
        <i x="1392" s="1"/>
        <i x="2040" s="1"/>
        <i x="1351" s="1"/>
        <i x="776" s="1"/>
        <i x="718" s="1"/>
        <i x="243" s="1"/>
        <i x="1464" s="1"/>
        <i x="1601" s="1"/>
        <i x="1863" s="1"/>
        <i x="1165" s="1"/>
        <i x="1366" s="1"/>
        <i x="1845" s="1"/>
        <i x="1067" s="1"/>
        <i x="2077" s="1"/>
        <i x="215" s="1"/>
        <i x="236" s="1"/>
        <i x="1005" s="1"/>
        <i x="579" s="1"/>
        <i x="1726" s="1"/>
        <i x="130" s="1"/>
        <i x="1050" s="1"/>
        <i x="1329" s="1"/>
        <i x="1850" s="1"/>
        <i x="853" s="1"/>
        <i x="996" s="1"/>
        <i x="989" s="1"/>
        <i x="3" s="1"/>
        <i x="2008" s="1"/>
        <i x="798" s="1"/>
        <i x="453" s="1"/>
        <i x="1588" s="1"/>
        <i x="1474" s="1"/>
        <i x="347" s="1"/>
        <i x="378" s="1"/>
        <i x="559" s="1"/>
        <i x="700" s="1"/>
        <i x="1183" s="1"/>
        <i x="984" s="1"/>
        <i x="288" s="1"/>
        <i x="1926" s="1"/>
        <i x="595" s="1"/>
        <i x="1416" s="1"/>
        <i x="1785" s="1"/>
        <i x="1531" s="1"/>
        <i x="402" s="1"/>
        <i x="562" s="1"/>
        <i x="1732" s="1"/>
        <i x="419" s="1"/>
        <i x="1794" s="1"/>
        <i x="1594" s="1"/>
        <i x="1440" s="1"/>
        <i x="350" s="1"/>
        <i x="80" s="1"/>
        <i x="282" s="1"/>
        <i x="1364" s="1"/>
        <i x="530" s="1"/>
        <i x="655" s="1"/>
        <i x="391" s="1"/>
        <i x="931" s="1"/>
        <i x="726" s="1"/>
        <i x="1639" s="1"/>
        <i x="509" s="1"/>
        <i x="1576" s="1"/>
        <i x="116" s="1"/>
        <i x="883" s="1"/>
        <i x="744" s="1"/>
        <i x="1742" s="1"/>
        <i x="1182" s="1"/>
        <i x="929" s="1"/>
        <i x="134" s="1"/>
        <i x="1842" s="1"/>
        <i x="1749" s="1"/>
        <i x="1453" s="1"/>
        <i x="1100" s="1"/>
        <i x="2085" s="1"/>
        <i x="153" s="1"/>
        <i x="782" s="1"/>
        <i x="1835" s="1"/>
        <i x="323" s="1"/>
        <i x="1209" s="1"/>
        <i x="927" s="1"/>
        <i x="207" s="1"/>
        <i x="1947" s="1"/>
        <i x="2068" s="1"/>
        <i x="913" s="1"/>
        <i x="524" s="1"/>
        <i x="1534" s="1"/>
        <i x="1142" s="1"/>
        <i x="1249" s="1"/>
        <i x="1280" s="1"/>
        <i x="605" s="1"/>
        <i x="818" s="1"/>
        <i x="34" s="1"/>
        <i x="1735" s="1"/>
        <i x="362" s="1"/>
        <i x="1170" s="1"/>
        <i x="794" s="1"/>
        <i x="156" s="1"/>
        <i x="1288" s="1"/>
        <i x="1940" s="1"/>
        <i x="618" s="1"/>
        <i x="1102" s="1"/>
        <i x="1399" s="1"/>
        <i x="1130" s="1"/>
        <i x="1466" s="1"/>
        <i x="532" s="1"/>
        <i x="467" s="1"/>
        <i x="1456" s="1"/>
        <i x="962" s="1"/>
        <i x="2028" s="1"/>
        <i x="1213" s="1"/>
        <i x="1009" s="1"/>
        <i x="936" s="1"/>
        <i x="957" s="1"/>
        <i x="1688" s="1"/>
        <i x="1190" s="1"/>
        <i x="677" s="1"/>
        <i x="123" s="1"/>
        <i x="1002" s="1"/>
        <i x="1168" s="1"/>
        <i x="1778" s="1"/>
        <i x="167" s="1"/>
        <i x="746" s="1"/>
        <i x="698" s="1"/>
        <i x="1529" s="1"/>
        <i x="1097" s="1"/>
        <i x="717" s="1"/>
        <i x="198" s="1"/>
        <i x="1136" s="1"/>
        <i x="1238" s="1"/>
        <i x="2041" s="1"/>
        <i x="543" s="1"/>
        <i x="1088" s="1"/>
        <i x="713" s="1"/>
        <i x="1085" s="1"/>
        <i x="1161" s="1"/>
        <i x="1039" s="1"/>
        <i x="241" s="1"/>
        <i x="1138" s="1"/>
        <i x="1800" s="1"/>
        <i x="1823" s="1"/>
        <i x="349" s="1"/>
        <i x="1564" s="1"/>
        <i x="839" s="1"/>
        <i x="1454" s="1"/>
        <i x="601" s="1"/>
        <i x="977" s="1"/>
        <i x="367" s="1"/>
        <i x="670" s="1"/>
        <i x="1606" s="1"/>
        <i x="751" s="1"/>
        <i x="1099" s="1"/>
        <i x="1987" s="1"/>
        <i x="309" s="1"/>
        <i x="997" s="1"/>
        <i x="520" s="1"/>
        <i x="1107" s="1"/>
        <i x="145" s="1"/>
        <i x="1801" s="1"/>
        <i x="510" s="1"/>
        <i x="459" s="1"/>
        <i x="521" s="1"/>
        <i x="442" s="1"/>
        <i x="1006" s="1"/>
        <i x="561" s="1"/>
        <i x="27" s="1"/>
        <i x="1151" s="1"/>
        <i x="107" s="1"/>
        <i x="1956" s="1"/>
        <i x="38" s="1"/>
        <i x="1041" s="1"/>
        <i x="1896" s="1"/>
        <i x="1877" s="1"/>
        <i x="891" s="1"/>
        <i x="245" s="1"/>
        <i x="479" s="1"/>
        <i x="774" s="1"/>
        <i x="1316" s="1"/>
        <i x="665" s="1"/>
        <i x="70" s="1"/>
        <i x="505" s="1"/>
        <i x="1556" s="1"/>
        <i x="1883" s="1"/>
        <i x="946" s="1"/>
        <i x="261" s="1"/>
        <i x="1208" s="1"/>
        <i x="1059" s="1"/>
        <i x="2023" s="1"/>
        <i x="1683" s="1"/>
        <i x="1460" s="1"/>
        <i x="176" s="1"/>
        <i x="768" s="1"/>
        <i x="1251" s="1"/>
        <i x="554" s="1"/>
        <i x="1856" s="1"/>
        <i x="352" s="1"/>
        <i x="855" s="1"/>
        <i x="1021" s="1"/>
        <i x="711" s="1"/>
        <i x="1297" s="1"/>
        <i x="1229" s="1"/>
        <i x="1257" s="1"/>
        <i x="858" s="1"/>
        <i x="142" s="1"/>
        <i x="219" s="1"/>
        <i x="982" s="1"/>
        <i x="1421" s="1"/>
        <i x="952" s="1"/>
        <i x="790" s="1"/>
        <i x="209" s="1"/>
        <i x="823" s="1"/>
        <i x="1861" s="1"/>
        <i x="560" s="1"/>
        <i x="475" s="1"/>
        <i x="1542" s="1"/>
        <i x="1886" s="1"/>
        <i x="1613" s="1"/>
        <i x="1641" s="1"/>
        <i x="171" s="1"/>
        <i x="491" s="1"/>
        <i x="370" s="1"/>
        <i x="1727" s="1"/>
        <i x="413" s="1"/>
        <i x="1248" s="1"/>
        <i x="1559" s="1"/>
        <i x="741" s="1"/>
        <i x="472" s="1"/>
        <i x="1320" s="1"/>
        <i x="13" s="1"/>
        <i x="478" s="1"/>
        <i x="526" s="1"/>
        <i x="1884" s="1"/>
        <i x="1424" s="1"/>
        <i x="1420" s="1"/>
        <i x="1078" s="1"/>
        <i x="1621" s="1"/>
        <i x="1223" s="1"/>
        <i x="1927" s="1"/>
        <i x="1301" s="1"/>
        <i x="733" s="1"/>
        <i x="1455" s="1"/>
        <i x="1816" s="1"/>
        <i x="1767" s="1"/>
        <i x="674" s="1"/>
        <i x="709" s="1"/>
        <i x="819" s="1"/>
        <i x="1306" s="1"/>
        <i x="484" s="1"/>
        <i x="1697" s="1"/>
        <i x="1020" s="1"/>
        <i x="1433" s="1"/>
        <i x="2057" s="1"/>
        <i x="817" s="1"/>
        <i x="1308" s="1"/>
        <i x="2034" s="1"/>
        <i x="178" s="1"/>
        <i x="1841" s="1"/>
        <i x="372" s="1"/>
        <i x="462" s="1"/>
        <i x="45" s="1"/>
        <i x="1004" s="1"/>
        <i x="649" s="1"/>
        <i x="2086" s="1"/>
        <i x="388" s="1"/>
        <i x="329" s="1"/>
        <i x="1992" s="1"/>
        <i x="424" s="1"/>
        <i x="1470" s="1"/>
        <i x="99" s="1"/>
        <i x="1290" s="1"/>
        <i x="906" s="1"/>
        <i x="1214" s="1"/>
        <i x="1325" s="1"/>
        <i x="96" s="1"/>
        <i x="1571" s="1"/>
        <i x="1179" s="1"/>
        <i x="623" s="1"/>
        <i x="1484" s="1"/>
        <i x="1028" s="1"/>
        <i x="1129" s="1"/>
        <i x="1496" s="1"/>
        <i x="972" s="1"/>
        <i x="1061" s="1"/>
        <i x="43" s="1"/>
        <i x="2058" s="1"/>
        <i x="1069" s="1"/>
        <i x="190" s="1"/>
        <i x="857" s="1"/>
        <i x="975" s="1"/>
        <i x="775" s="1"/>
        <i x="523" s="1"/>
        <i x="31" s="1"/>
        <i x="1941" s="1"/>
        <i x="805" s="1"/>
        <i x="146" s="1"/>
        <i x="896" s="1"/>
        <i x="1575" s="1"/>
        <i x="1156" s="1"/>
        <i x="1015" s="1"/>
        <i x="105" s="1"/>
        <i x="925" s="1"/>
        <i x="1818" s="1"/>
        <i x="1219" s="1"/>
        <i x="1347" s="1"/>
        <i x="1160" s="1"/>
        <i x="1838" s="1"/>
        <i x="1565" s="1"/>
        <i x="1443" s="1"/>
        <i x="498" s="1"/>
        <i x="365" s="1"/>
        <i x="242" s="1"/>
        <i x="1887" s="1"/>
        <i x="177" s="1"/>
        <i x="1946" s="1"/>
        <i x="843" s="1"/>
        <i x="956" s="1"/>
        <i x="1508" s="1"/>
        <i x="862" s="1"/>
        <i x="1675" s="1"/>
        <i x="1677" s="1"/>
        <i x="1119" s="1"/>
        <i x="212" s="1"/>
        <i x="1611" s="1"/>
        <i x="51" s="1"/>
        <i x="1272" s="1"/>
        <i x="1624" s="1"/>
        <i x="1858" s="1"/>
        <i x="1047" s="1"/>
        <i x="269" s="1"/>
        <i x="603" s="1"/>
        <i x="2029" s="1"/>
        <i x="1831" s="1"/>
        <i x="89" s="1"/>
        <i x="1105" s="1"/>
        <i x="42" s="1"/>
        <i x="885" s="1"/>
        <i x="1218" s="1"/>
        <i x="1750" s="1"/>
        <i x="1722" s="1"/>
        <i x="1313" s="1"/>
        <i x="433" s="1"/>
        <i x="1779" s="1"/>
        <i x="1294" s="1"/>
        <i x="1073" s="1"/>
        <i x="218" s="1"/>
        <i x="480" s="1"/>
        <i x="1795" s="1"/>
        <i x="1043" s="1"/>
        <i x="380" s="1"/>
        <i x="860" s="1"/>
        <i x="591" s="1"/>
        <i x="828" s="1"/>
        <i x="1338" s="1"/>
        <i x="2015" s="1"/>
        <i x="1548" s="1"/>
        <i x="527" s="1"/>
        <i x="1519" s="1"/>
        <i x="1258" s="1"/>
        <i x="1345" s="1"/>
        <i x="1402" s="1"/>
        <i x="1319" s="1"/>
        <i x="1068" s="1"/>
        <i x="1303" s="1"/>
        <i x="567" s="1"/>
        <i x="940" s="1"/>
        <i x="1643" s="1"/>
        <i x="1600" s="1"/>
        <i x="564" s="1"/>
        <i x="376" s="1"/>
        <i x="86" s="1"/>
        <i x="26" s="1"/>
        <i x="909" s="1"/>
        <i x="1104" s="1"/>
        <i x="315" s="1"/>
        <i x="1522" s="1"/>
        <i x="2001" s="1"/>
        <i x="265" s="1"/>
        <i x="538" s="1"/>
        <i x="725" s="1"/>
        <i x="1513" s="1"/>
        <i x="1210" s="1"/>
        <i x="1362" s="1"/>
        <i x="233" s="1"/>
        <i x="248" s="1"/>
        <i x="1836" s="1"/>
        <i x="434" s="1"/>
        <i x="589" s="1"/>
        <i x="1819" s="1"/>
        <i x="696" s="1"/>
        <i x="452" s="1"/>
        <i x="181" s="1"/>
        <i x="552" s="1"/>
        <i x="1990" s="1"/>
        <i x="1907" s="1"/>
        <i x="94" s="1"/>
        <i x="184" s="1"/>
        <i x="831" s="1"/>
        <i x="1923" s="1"/>
        <i x="2056" s="1"/>
        <i x="1839" s="1"/>
        <i x="573" s="1"/>
        <i x="1429" s="1"/>
        <i x="76" s="1"/>
        <i x="194" s="1"/>
        <i x="969" s="1"/>
        <i x="1760" s="1"/>
        <i x="489" s="1"/>
        <i x="1344" s="1"/>
        <i x="1448" s="1"/>
        <i x="1180" s="1"/>
        <i x="1276" s="1"/>
        <i x="118" s="1"/>
        <i x="1815" s="1"/>
        <i x="1698" s="1"/>
        <i x="1254" s="1"/>
        <i x="1526" s="1"/>
        <i x="445" s="1"/>
        <i x="689" s="1"/>
        <i x="2012" s="1"/>
        <i x="246" s="1"/>
        <i x="1363" s="1"/>
        <i x="342" s="1"/>
        <i x="1724" s="1"/>
        <i x="137" s="1"/>
        <i x="170" s="1"/>
        <i x="326" s="1"/>
        <i x="1521" s="1"/>
        <i x="865" s="1"/>
        <i x="1810" s="1"/>
        <i x="135" s="1"/>
        <i x="53" s="1"/>
        <i x="811" s="1"/>
        <i x="1269" s="1"/>
        <i x="1843" s="1"/>
        <i x="1356" s="1"/>
        <i x="902" s="1"/>
        <i x="1081" s="1"/>
        <i x="953" s="1"/>
        <i x="1916" s="1"/>
        <i x="174" s="1"/>
        <i x="708" s="1"/>
        <i x="788" s="1"/>
        <i x="63" s="1"/>
        <i x="1441" s="1"/>
        <i x="528" s="1"/>
        <i x="256" s="1"/>
        <i x="313" s="1"/>
        <i x="394" s="1"/>
        <i x="1113" s="1"/>
        <i x="965" s="1"/>
        <i x="126" s="1"/>
        <i x="77" s="1"/>
        <i x="2045" s="1"/>
        <i x="1342" s="1"/>
        <i x="835" s="1"/>
        <i x="1314" s="1"/>
        <i x="1166" s="1"/>
        <i x="1610" s="1"/>
        <i x="1463" s="1"/>
        <i x="1790" s="1"/>
        <i x="1090" s="1"/>
        <i x="808" s="1"/>
        <i x="1458" s="1"/>
        <i x="399" s="1"/>
        <i x="1629" s="1"/>
        <i x="1885" s="1"/>
        <i x="1880" s="1"/>
        <i x="115" s="1"/>
        <i x="1225" s="1"/>
        <i x="1044" s="1"/>
        <i x="308" s="1"/>
        <i x="2051" s="1"/>
        <i x="21" s="1"/>
        <i x="948" s="1"/>
        <i x="1076" s="1"/>
        <i x="411" s="1"/>
        <i x="919" s="1"/>
        <i x="1131" s="1"/>
        <i x="1957" s="1"/>
        <i x="1636" s="1"/>
        <i x="550" s="1"/>
        <i x="1266" s="1"/>
        <i x="694" s="1"/>
        <i x="630" s="1"/>
        <i x="1945" s="1"/>
        <i x="1445" s="1"/>
        <i x="1869" s="1"/>
        <i x="1583" s="1"/>
        <i x="1074" s="1"/>
        <i x="879" s="1"/>
        <i x="1404" s="1"/>
        <i x="1752" s="1"/>
        <i x="1415" s="1"/>
        <i x="1060" s="1"/>
        <i x="1176" s="1"/>
        <i x="1241" s="1"/>
        <i x="1305" s="1"/>
        <i x="1486" s="1"/>
        <i x="1700" s="1"/>
        <i x="650" s="1"/>
        <i x="1951" s="1"/>
        <i x="522" s="1"/>
        <i x="803" s="1"/>
        <i x="1365" s="1"/>
        <i x="995" s="1"/>
        <i x="1101" s="1"/>
        <i x="1822" s="1"/>
        <i x="869" s="1"/>
        <i x="519" s="1"/>
        <i x="1537" s="1"/>
        <i x="570" s="1"/>
        <i x="1244" s="1"/>
        <i x="1358" s="1"/>
        <i x="756" s="1"/>
        <i x="797" s="1"/>
        <i x="2014" s="1"/>
        <i x="1227" s="1"/>
        <i x="905" s="1"/>
        <i x="1153" s="1"/>
        <i x="175" s="1"/>
        <i x="1024" s="1"/>
        <i x="303" s="1"/>
        <i x="412" s="1"/>
        <i x="908" s="1"/>
        <i x="1158" s="1"/>
        <i x="144" s="1"/>
        <i x="1679" s="1"/>
        <i x="1728" s="1"/>
        <i x="1216" s="1"/>
        <i x="2082" s="1"/>
        <i x="2031" s="1"/>
        <i x="1635" s="1"/>
        <i x="138" s="1"/>
        <i x="108" s="1"/>
        <i x="918" s="1"/>
        <i x="549" s="1"/>
        <i x="124" s="1"/>
        <i x="1091" s="1"/>
        <i x="297" s="1"/>
        <i x="1472" s="1"/>
        <i x="1118" s="1"/>
        <i x="1035" s="1"/>
        <i x="928" s="1"/>
        <i x="1748" s="1"/>
        <i x="764" s="1"/>
        <i x="1964" s="1"/>
        <i x="152" s="1"/>
        <i x="1499" s="1"/>
        <i x="341" s="1"/>
        <i x="1034" s="1"/>
        <i x="1109" s="1"/>
        <i x="369" s="1"/>
        <i x="427" s="1"/>
        <i x="1953" s="1"/>
        <i x="610" s="1"/>
        <i x="1080" s="1"/>
        <i x="1909" s="1"/>
        <i x="2000" s="1"/>
        <i x="1950" s="1"/>
        <i x="273" s="1"/>
        <i x="687" s="1"/>
        <i x="386" s="1"/>
        <i x="1812" s="1"/>
        <i x="1758" s="1"/>
        <i x="430" s="1"/>
        <i x="954" s="1"/>
        <i x="504" s="1"/>
        <i x="695" s="1"/>
        <i x="1602" s="1"/>
        <i x="1355" s="1"/>
        <i x="970" s="1"/>
        <i x="1567" s="1"/>
        <i x="1757" s="1"/>
        <i x="286" s="1"/>
        <i x="1633" s="1"/>
        <i x="1066" s="1"/>
        <i x="1596" s="1"/>
        <i x="1719" s="1"/>
        <i x="2059" s="1"/>
        <i x="2016" s="1"/>
        <i x="147" s="1"/>
        <i x="912" s="1"/>
        <i x="926" s="1"/>
        <i x="227" s="1"/>
        <i x="939" s="1"/>
        <i x="1317" s="1"/>
        <i x="1593" s="1"/>
        <i x="585" s="1"/>
        <i x="19" s="1"/>
        <i x="2072" s="1"/>
        <i x="54" s="1"/>
        <i x="483" s="1"/>
        <i x="464" s="1"/>
        <i x="1281" s="1"/>
        <i x="1630" s="1"/>
        <i x="1348" s="1"/>
        <i x="1985" s="1"/>
        <i x="590" s="1"/>
        <i x="291" s="1"/>
        <i x="1149" s="1"/>
        <i x="1865" s="1"/>
        <i x="980" s="1"/>
        <i x="1622" s="1"/>
        <i x="1485" s="1"/>
        <i x="1030" s="1"/>
        <i x="536" s="1"/>
        <i x="264" s="1"/>
        <i x="2039" s="1"/>
        <i x="622" s="1"/>
        <i x="1796" s="1"/>
        <i x="461" s="1"/>
        <i x="907" s="1"/>
        <i x="1483" s="1"/>
        <i x="1515" s="1"/>
        <i x="379" s="1"/>
        <i x="1056" s="1"/>
        <i x="201" s="1"/>
        <i x="1640" s="1"/>
        <i x="872" s="1"/>
        <i x="276" s="1"/>
        <i x="1087" s="1"/>
        <i x="749" s="1"/>
        <i x="1904" s="1"/>
        <i x="548" s="1"/>
        <i x="299" s="1"/>
        <i x="1888" s="1"/>
        <i x="1396" s="1"/>
        <i x="1253" s="1"/>
        <i x="1970" s="1"/>
        <i x="465" s="1"/>
        <i x="1597" s="1"/>
        <i x="223" s="1"/>
        <i x="446" s="1"/>
        <i x="1231" s="1"/>
        <i x="545" s="1"/>
        <i x="392" s="1"/>
        <i x="1369" s="1"/>
        <i x="1283" s="1"/>
        <i x="1763" s="1"/>
        <i x="1936" s="1"/>
        <i x="2055" s="1"/>
        <i x="1866" s="1"/>
        <i x="197" s="1"/>
        <i x="633" s="1"/>
        <i x="166" s="1"/>
        <i x="1933" s="1"/>
        <i x="1007" s="1"/>
        <i x="280" s="1"/>
        <i x="866" s="1"/>
        <i x="710" s="1"/>
        <i x="56" s="1"/>
        <i x="325" s="1"/>
        <i x="738" s="1"/>
        <i x="721" s="1"/>
        <i x="409" s="1"/>
        <i x="1736" s="1"/>
        <i x="252" s="1"/>
        <i x="2009" s="1"/>
        <i x="408" s="1"/>
        <i x="1805" s="1"/>
        <i x="1689" s="1"/>
        <i x="1263" s="1"/>
        <i x="629" s="1"/>
        <i x="910" s="1"/>
        <i x="1370" s="1"/>
        <i x="917" s="1"/>
        <i x="121" s="1"/>
        <i x="473" s="1"/>
        <i x="187" s="1"/>
        <i x="897" s="1"/>
        <i x="307" s="1"/>
        <i x="129" s="1"/>
        <i x="1032" s="1"/>
        <i x="1554" s="1"/>
        <i x="1277" s="1"/>
        <i x="1851" s="1"/>
        <i x="1525" s="1"/>
        <i x="701" s="1"/>
        <i x="1988" s="1"/>
        <i x="1782" s="1"/>
        <i x="1217" s="1"/>
        <i x="503" s="1"/>
        <i x="1764" s="1"/>
        <i x="553" s="1"/>
        <i x="1552" s="1"/>
        <i x="705" s="1"/>
        <i x="1143" s="1"/>
        <i x="1083" s="1"/>
        <i x="728" s="1"/>
        <i x="1920" s="1"/>
        <i x="867" s="1"/>
        <i x="1237" s="1"/>
        <i x="1852" s="1"/>
        <i x="1326" s="1"/>
        <i x="486" s="1"/>
        <i x="1003" s="1"/>
        <i x="271" s="1"/>
        <i x="351" s="1"/>
        <i x="2052" s="1"/>
        <i x="1310" s="1"/>
        <i x="237" s="1"/>
        <i x="506" s="1"/>
        <i x="1374" s="1"/>
        <i x="497" s="1"/>
        <i x="651" s="1"/>
        <i x="1895" s="1"/>
        <i x="2065" s="1"/>
        <i x="1293" s="1"/>
        <i x="688" s="1"/>
        <i x="1747" s="1"/>
        <i x="1980" s="1"/>
        <i x="540" s="1"/>
        <i x="230" s="1"/>
        <i x="65" s="1"/>
        <i x="1150" s="1"/>
        <i x="1339" s="1"/>
        <i x="1872" s="1"/>
        <i x="1507" s="1"/>
        <i x="1889" s="1"/>
        <i x="719" s="1"/>
        <i x="565" s="1"/>
        <i x="646" s="1"/>
        <i x="1587" s="1"/>
        <i x="64" s="1"/>
        <i x="1025" s="1"/>
        <i x="1562" s="1"/>
        <i x="1284" s="1"/>
        <i x="1045" s="1"/>
        <i x="1196" s="1"/>
        <i x="1511" s="1"/>
        <i x="150" s="1"/>
        <i x="944" s="1"/>
        <i x="676" s="1"/>
        <i x="712" s="1"/>
        <i x="1809" s="1"/>
        <i x="1245" s="1"/>
        <i x="1692" s="1"/>
        <i x="986" s="1"/>
        <i x="2038" s="1"/>
        <i x="364" s="1"/>
        <i x="1" s="1"/>
        <i x="463" s="1"/>
        <i x="667" s="1"/>
        <i x="1174" s="1"/>
        <i x="2004" s="1"/>
        <i x="1686" s="1"/>
        <i x="492" s="1"/>
        <i x="1203" s="1"/>
        <i x="1864" s="1"/>
        <i x="1403" s="1"/>
        <i x="57" s="1"/>
        <i x="1273" s="1"/>
        <i x="1267" s="1"/>
        <i x="572" s="1"/>
        <i x="2075" s="1"/>
        <i x="1029" s="1"/>
        <i x="729" s="1"/>
        <i x="1774" s="1"/>
        <i x="62" s="1"/>
        <i x="617" s="1"/>
        <i x="641" s="1"/>
        <i x="441" s="1"/>
        <i x="2080" s="1"/>
        <i x="1022" s="1"/>
        <i x="1385" s="1"/>
        <i x="1840" s="1"/>
        <i x="1475" s="1"/>
        <i x="715" s="1"/>
        <i x="1714" s="1"/>
        <i x="1195" s="1"/>
        <i x="1797" s="1"/>
        <i x="787" s="1"/>
        <i x="501" s="1"/>
        <i x="335" s="1"/>
        <i x="1491" s="1"/>
        <i x="1653" s="1"/>
        <i x="1408" s="1"/>
        <i x="382" s="1"/>
        <i x="421" s="1"/>
        <i x="360" s="1"/>
        <i x="287" s="1"/>
        <i x="1775" s="1"/>
        <i x="1694" s="1"/>
        <i x="1343" s="1"/>
        <i x="1867" s="1"/>
        <i x="1793" s="1"/>
        <i x="518" s="1"/>
        <i x="847" s="1"/>
        <i x="761" s="1"/>
        <i x="44" s="1"/>
        <i x="1676" s="1"/>
        <i x="716" s="1"/>
        <i x="1144" s="1"/>
        <i x="1878" s="1"/>
        <i x="1791" s="1"/>
        <i x="740" s="1"/>
        <i x="1206" s="1"/>
        <i x="1925" s="1"/>
        <i x="1708" s="1"/>
        <i x="2" s="1"/>
        <i x="133" s="1"/>
        <i x="443" s="1"/>
        <i x="1380" s="1"/>
        <i x="1017" s="1"/>
        <i x="1855" s="1"/>
        <i x="1200" s="1"/>
        <i x="765" s="1"/>
        <i x="324" s="1"/>
        <i x="535" s="1"/>
        <i x="400" s="1"/>
        <i x="1407" s="1"/>
        <i x="302" s="1"/>
        <i x="780" s="1"/>
        <i x="1898" s="1"/>
        <i x="723" s="1"/>
        <i x="222" s="1"/>
        <i x="1038" s="1"/>
        <i x="251" s="1"/>
        <i x="214" s="1"/>
        <i x="1436" s="1"/>
        <i x="1614" s="1"/>
        <i x="672" s="1"/>
        <i x="920" s="1"/>
        <i x="2049" s="1"/>
        <i x="1072" s="1"/>
        <i x="870" s="1"/>
        <i x="1221" s="1"/>
        <i x="1642" s="1"/>
        <i x="1631" s="1"/>
        <i x="304" s="1"/>
        <i x="125" s="1"/>
        <i x="1681" s="1"/>
        <i x="1359" s="1"/>
        <i x="638" s="1"/>
        <i x="1204" s="1"/>
        <i x="544" s="1"/>
        <i x="1175" s="1"/>
        <i x="1094" s="1"/>
        <i x="195" s="1"/>
        <i x="1026" s="1"/>
        <i x="232" s="1"/>
        <i x="290" s="1"/>
        <i x="439" s="1"/>
        <i x="1982" s="1"/>
        <i x="224" s="1"/>
        <i x="1783" s="1"/>
        <i x="493" s="1"/>
        <i x="1999" s="1"/>
        <i x="226" s="1"/>
        <i x="587" s="1"/>
        <i x="148" s="1"/>
        <i x="81" s="1"/>
        <i x="882" s="1"/>
        <i x="405" s="1"/>
        <i x="1589" s="1"/>
        <i x="1825" s="1"/>
        <i x="1307" s="1"/>
        <i x="525" s="1"/>
        <i x="1197" s="1"/>
        <i x="193" s="1"/>
        <i x="1557" s="1"/>
        <i x="604" s="1"/>
        <i x="4" s="1"/>
        <i x="28" s="1"/>
        <i x="1928" s="1"/>
        <i x="771" s="1"/>
        <i x="1036" s="1"/>
        <i x="1146" s="1"/>
        <i x="258" s="1"/>
        <i x="1755" s="1"/>
        <i x="1857" s="1"/>
        <i x="1224" s="1"/>
        <i x="1540" s="1"/>
        <i x="1509" s="1"/>
        <i x="796" s="1"/>
        <i x="568" s="1"/>
        <i x="915" s="1"/>
        <i x="1186" s="1"/>
        <i x="626" s="1"/>
        <i x="40" s="1"/>
        <i x="1983" s="1"/>
        <i x="185" s="1"/>
        <i x="877" s="1"/>
        <i x="763" s="1"/>
        <i x="469" s="1"/>
        <i x="576" s="1"/>
        <i x="2061" s="1"/>
        <i x="128" s="1"/>
        <i x="1125" s="1"/>
        <i x="68" s="1"/>
        <i x="1807" s="1"/>
        <i x="1242" s="1"/>
        <i x="1321" s="1"/>
        <i x="762" s="1"/>
        <i x="348" s="1"/>
        <i x="816" s="1"/>
        <i x="2024" s="1"/>
        <i x="1411" s="1"/>
        <i x="1974" s="1"/>
        <i x="385" s="1"/>
        <i x="1465" s="1"/>
        <i x="566" s="1"/>
        <i x="1701" s="1"/>
        <i x="1976" s="1"/>
        <i x="642" s="1"/>
        <i x="234" s="1"/>
        <i x="1236" s="1"/>
        <i x="1397" s="1"/>
        <i x="1212" s="1"/>
        <i x="1547" s="1"/>
        <i x="1393" s="1"/>
        <i x="801" s="1"/>
        <i x="1518" s="1"/>
        <i x="377" s="1"/>
        <i x="1120" s="1"/>
        <i x="645" s="1"/>
        <i x="1669" s="1"/>
        <i x="281" s="1"/>
        <i x="1184" s="1"/>
        <i x="1738" s="1"/>
        <i x="607" s="1"/>
        <i x="1806" s="1"/>
        <i x="1967" s="1"/>
        <i x="253" s="1"/>
        <i x="1762" s="1"/>
        <i x="189" s="1"/>
        <i x="314" s="1"/>
        <i x="8" s="1"/>
        <i x="662" s="1"/>
        <i x="1268" s="1"/>
        <i x="490" s="1"/>
        <i x="806" s="1"/>
        <i x="1530" s="1"/>
        <i x="827" s="1"/>
        <i x="1291" s="1"/>
        <i x="1135" s="1"/>
        <i x="1480" s="1"/>
        <i x="283" s="1"/>
        <i x="1582" s="1"/>
        <i x="155" s="1"/>
        <i x="611" s="1"/>
        <i x="999" s="1"/>
        <i x="1447" s="1"/>
        <i x="1829" s="1"/>
        <i x="1037" s="1"/>
        <i x="1323" s="1"/>
        <i x="109" s="1"/>
        <i x="357" s="1"/>
        <i x="203" s="1"/>
        <i x="531" s="1"/>
        <i x="1623" s="1"/>
        <i x="1400" s="1"/>
        <i x="1828" s="1"/>
        <i x="825" s="1"/>
        <i x="1023" s="1"/>
        <i x="1664" s="1"/>
        <i x="978" s="1"/>
        <i x="1706" s="1"/>
        <i x="1541" s="1"/>
        <i x="1716" s="1"/>
        <i x="1388" s="1"/>
        <i x="471" s="1"/>
        <i x="255" s="1"/>
        <i x="1891" s="1"/>
        <i x="1340" s="1"/>
        <i x="842" s="1"/>
        <i x="1875" s="1"/>
        <i x="2083" s="1"/>
        <i x="1361" s="1"/>
        <i x="731" s="1"/>
        <i x="1457" s="1"/>
        <i x="1560" s="1"/>
        <i x="664" s="1"/>
        <i x="1873" s="1"/>
        <i x="602" s="1"/>
        <i x="260" s="1"/>
        <i x="1585" s="1"/>
        <i x="317" s="1"/>
        <i x="1367" s="1"/>
        <i x="1786" s="1"/>
        <i x="1787" s="1"/>
        <i x="1278" s="1"/>
        <i x="1324" s="1"/>
        <i x="494" s="1"/>
        <i x="1162" s="1"/>
        <i x="1780" s="1"/>
        <i x="72" s="1"/>
        <i x="1651" s="1"/>
        <i x="389" s="1"/>
        <i x="707" s="1"/>
        <i x="1777" s="1"/>
        <i x="1730" s="1"/>
        <i x="1739" s="1"/>
        <i x="542" s="1"/>
        <i x="1655" s="1"/>
        <i x="1620" s="1"/>
        <i x="2043" s="1"/>
        <i x="6" s="1"/>
        <i x="1488" s="1"/>
        <i x="593" s="1"/>
        <i x="804" s="1"/>
        <i x="1682" s="1"/>
        <i x="477" s="1"/>
        <i x="1939" s="1"/>
        <i x="435" s="1"/>
        <i x="416" s="1"/>
        <i x="1185" s="1"/>
        <i x="1830" s="1"/>
        <i x="17" s="1"/>
        <i x="161" s="1"/>
        <i x="850" s="1"/>
        <i x="766" s="1"/>
        <i x="681" s="1"/>
        <i x="1302" s="1"/>
        <i x="1139" s="1"/>
        <i x="140" s="1"/>
        <i x="1746" s="1"/>
        <i x="994" s="1"/>
        <i x="1577" s="1"/>
        <i x="398" s="1"/>
        <i x="1607" s="1"/>
        <i x="1046" s="1"/>
        <i x="2030" s="1"/>
        <i x="1685" s="1"/>
        <i x="845" s="1"/>
        <i x="517" s="1"/>
        <i x="1696" s="1"/>
        <i x="631" s="1"/>
        <i x="988" s="1"/>
        <i x="1479" s="1"/>
        <i x="131" s="1"/>
        <i x="1360" s="1"/>
        <i x="1654" s="1"/>
        <i x="1505" s="1"/>
        <i x="571" s="1"/>
        <i x="75" s="1"/>
        <i x="270" s="1"/>
        <i x="1098" s="1"/>
        <i x="1215" s="1"/>
        <i x="1471" s="1"/>
        <i x="887" s="1"/>
        <i x="415" s="1"/>
        <i x="254" s="1"/>
        <i x="815" s="1"/>
        <i x="863" s="1"/>
        <i x="1501" s="1"/>
        <i x="1656" s="1"/>
        <i x="1944" s="1"/>
        <i x="52" s="1"/>
        <i x="1116" s="1"/>
        <i x="1919" s="1"/>
        <i x="2026" s="1"/>
        <i x="742" s="1"/>
        <i x="859" s="1"/>
        <i x="1924" s="1"/>
        <i x="692" s="1"/>
        <i x="810" s="1"/>
        <i x="101" s="1"/>
        <i x="1287" s="1"/>
        <i x="91" s="1"/>
        <i x="228" s="1"/>
        <i x="1912" s="1"/>
        <i x="1115" s="1"/>
        <i x="886" s="1"/>
        <i x="165" s="1"/>
        <i x="1082" s="1"/>
        <i x="1958" s="1"/>
        <i x="1753" s="1"/>
        <i x="1658" s="1"/>
        <i x="429" s="1"/>
        <i x="221" s="1"/>
        <i x="353" s="1"/>
        <i x="448" s="1"/>
        <i x="637" s="1"/>
        <i x="1368" s="1"/>
        <i x="60" s="1"/>
        <i x="1799" s="1"/>
        <i x="1546" s="1"/>
        <i x="1114" s="1"/>
        <i x="1377" s="1"/>
        <i x="229" s="1"/>
        <i x="1695" s="1"/>
        <i x="205" s="1"/>
        <i x="2019" s="1"/>
        <i x="876" s="1"/>
        <i x="588" s="1"/>
        <i x="257" s="1"/>
        <i x="58" s="1"/>
        <i x="1282" s="1"/>
        <i x="117" s="1"/>
        <i x="1121" s="1"/>
        <i x="1993" s="1"/>
        <i x="191" s="1"/>
        <i x="864" s="1"/>
        <i x="71" s="1"/>
        <i x="92" s="1"/>
        <i x="1523" s="1"/>
        <i x="1012" s="1"/>
        <i x="785" s="1"/>
        <i x="1262" s="1"/>
        <i x="514" s="1"/>
        <i x="1862" s="1"/>
        <i x="425" s="1"/>
        <i x="332" s="1"/>
        <i x="963" s="1"/>
        <i x="720" s="1"/>
        <i x="529" s="1"/>
        <i x="1834" s="1"/>
        <i x="1910" s="1"/>
        <i x="1854" s="1"/>
        <i x="437" s="1"/>
        <i x="338" s="1"/>
        <i x="344" s="1"/>
        <i x="1879" s="1"/>
        <i x="1517" s="1"/>
        <i x="381" s="1"/>
        <i x="1487" s="1"/>
        <i x="558" s="1"/>
        <i x="1438" s="1"/>
        <i x="2042" s="1"/>
        <i x="1346" s="1"/>
        <i x="301" s="1"/>
        <i x="120" s="1"/>
        <i x="275" s="1"/>
        <i x="47" s="1"/>
        <i x="1528" s="1"/>
        <i x="1942" s="1"/>
        <i x="1333" s="1"/>
        <i x="1914" s="1"/>
        <i x="778" s="1"/>
        <i x="1220" s="1"/>
        <i x="1189" s="1"/>
        <i x="1147" s="1"/>
        <i x="159" s="1"/>
        <i x="993" s="1"/>
        <i x="1512" s="1"/>
        <i x="2087" s="1"/>
        <i x="2071" s="1"/>
        <i x="1703" s="1"/>
        <i x="384" s="1"/>
        <i x="2047" s="1"/>
        <i x="1498" s="1"/>
        <i x="1574" s="1"/>
        <i x="1381" s="1"/>
        <i x="1252" s="1"/>
        <i x="306" s="1"/>
        <i x="1049" s="1"/>
        <i x="1827" s="1"/>
        <i x="921" s="1"/>
        <i x="628" s="1"/>
        <i x="578" s="1"/>
        <i x="1766" s="1"/>
        <i x="100" s="1"/>
        <i x="1972" s="1"/>
        <i x="968" s="1"/>
        <i x="1543" s="1"/>
        <i x="1075" s="1"/>
        <i x="179" s="1"/>
        <i x="1312" s="1"/>
        <i x="1663" s="1"/>
        <i x="682" s="1"/>
        <i x="160" s="1"/>
        <i x="934" s="1"/>
        <i x="656" s="1"/>
        <i x="225" s="1"/>
        <i x="1870" s="1"/>
        <i x="192" s="1"/>
        <i x="110" s="1"/>
        <i x="1538" s="1"/>
        <i x="903" s="1"/>
        <i x="547" s="1"/>
        <i x="1662" s="1"/>
        <i x="1000" s="1"/>
        <i x="600" s="1"/>
        <i x="1761" s="1"/>
        <i x="1773" s="1"/>
        <i x="586" s="1"/>
        <i x="113" s="1"/>
        <i x="1894" s="1"/>
        <i x="1211" s="1"/>
        <i x="1892" s="1"/>
        <i x="750" s="1"/>
        <i x="2066" s="1"/>
        <i x="1968" s="1"/>
        <i x="422" s="1"/>
        <i x="1444" s="1"/>
        <i x="263" s="1"/>
        <i x="451" s="1"/>
        <i x="1580" s="1"/>
        <i x="1264" s="1"/>
        <i x="966" s="1"/>
        <i x="1603" s="1"/>
        <i x="644" s="1"/>
        <i x="172" s="1"/>
        <i x="769" s="1"/>
        <i x="1315" s="1"/>
        <i x="971" s="1"/>
        <i x="683" s="1"/>
        <i x="1134" s="1"/>
        <i x="420" s="1"/>
        <i x="1911" s="1"/>
        <i x="2033" s="1"/>
        <i x="1311" s="1"/>
        <i x="1979" s="1"/>
        <i x="693" s="1"/>
        <i x="24" s="1"/>
        <i x="61" s="1"/>
        <i x="1110" s="1"/>
        <i x="1336" s="1"/>
        <i x="684" s="1"/>
        <i x="457" s="1"/>
        <i x="1619" s="1"/>
        <i x="162" s="1"/>
        <i x="1011" s="1"/>
        <i x="59" s="1"/>
        <i x="991" s="1"/>
        <i x="624" s="1"/>
        <i x="1657" s="1"/>
        <i x="833" s="1"/>
        <i x="1637" s="1"/>
        <i x="466" s="1"/>
        <i x="217" s="1"/>
        <i x="1155" s="1"/>
        <i x="48" s="1"/>
        <i x="274" s="1"/>
        <i x="293" s="1"/>
        <i x="1566" s="1"/>
        <i x="668" s="1"/>
        <i x="1386" s="1"/>
        <i x="1962" s="1"/>
        <i x="923" s="1"/>
        <i x="639" s="1"/>
        <i x="643" s="1"/>
        <i x="793" s="1"/>
        <i x="1918" s="1"/>
        <i x="2084" s="1"/>
        <i x="16" s="1"/>
        <i x="743" s="1"/>
        <i x="1092" s="1"/>
        <i x="426" s="1"/>
        <i x="468" s="1"/>
        <i x="1768" s="1"/>
        <i x="97" s="1"/>
        <i x="1929" s="1"/>
        <i x="1524" s="1"/>
        <i x="904" s="1"/>
        <i x="1051" s="1"/>
        <i x="29" s="1"/>
        <i x="292" s="1"/>
        <i x="1398" s="1"/>
        <i x="1709" s="1"/>
        <i x="634" s="1"/>
        <i x="636" s="1"/>
        <i x="613" s="1"/>
        <i x="875" s="1"/>
        <i x="1289" s="1"/>
        <i x="1832" s="1"/>
        <i x="1798" s="1"/>
        <i x="675" s="1"/>
        <i x="1803" s="1"/>
        <i x="1205" s="1"/>
        <i x="1975" s="1"/>
        <i x="598" s="1"/>
        <i x="196" s="1"/>
        <i x="336" s="1"/>
        <i x="1625" s="1"/>
        <i x="871" s="1"/>
        <i x="199" s="1"/>
        <i x="1434" s="1"/>
        <i x="861" s="1"/>
        <i x="231" s="1"/>
        <i x="1093" s="1"/>
        <i x="973" s="1"/>
        <i x="1516" s="1"/>
        <i x="2081" s="1"/>
        <i x="1378" s="1"/>
        <i x="1054" s="1"/>
        <i x="584" s="1"/>
        <i x="1141" s="1"/>
        <i x="1628" s="1"/>
        <i x="1702" s="1"/>
        <i x="812" s="1"/>
        <i x="456" s="1"/>
        <i x="1298" s="1"/>
        <i x="569" s="1"/>
        <i x="247" s="1"/>
        <i x="1031" s="1"/>
        <i x="79" s="1"/>
        <i x="1966" s="1"/>
        <i x="647" s="1"/>
        <i x="1048" s="1"/>
        <i x="898" s="1"/>
        <i x="1644" s="1"/>
        <i x="216" s="1"/>
        <i x="1382" s="1"/>
        <i x="1426" s="1"/>
        <i x="868" s="1"/>
        <i x="1427" s="1"/>
        <i x="1334" s="1"/>
        <i x="164" s="1"/>
        <i x="1428" s="1"/>
        <i x="844" s="1"/>
        <i x="2044" s="1"/>
        <i x="632" s="1"/>
        <i x="78" s="1"/>
        <i x="648" s="1"/>
        <i x="916" s="1"/>
        <i x="502" s="1"/>
        <i x="1461" s="1"/>
        <i x="1240" s="1"/>
        <i x="1103" s="1"/>
        <i x="1201" s="1"/>
        <i x="947" s="1"/>
        <i x="186" s="1"/>
        <i x="36" s="1"/>
        <i x="507" s="1"/>
        <i x="238" s="1"/>
        <i x="1615" s="1"/>
        <i x="1994" s="1"/>
        <i x="1137" s="1"/>
        <i x="73" s="1"/>
        <i x="0" s="1"/>
        <i x="1550" s="1"/>
        <i x="1033" s="1"/>
        <i x="985" s="1"/>
        <i x="1198" s="1"/>
        <i x="2037" s="1"/>
        <i x="1781" s="1"/>
        <i x="1027" s="1"/>
        <i x="1584" s="1"/>
        <i x="1759" s="1"/>
        <i x="1123" s="1"/>
        <i x="1260" s="1"/>
        <i x="1973" s="1"/>
        <i x="691" s="1"/>
        <i x="1506" s="1"/>
        <i x="809" s="1"/>
        <i x="1751" s="1"/>
        <i x="941" s="1"/>
        <i x="1769" s="1"/>
        <i x="46" s="1"/>
        <i x="50" s="1"/>
        <i x="1617" s="1"/>
        <i x="1938" s="1"/>
        <i x="1720" s="1"/>
        <i x="132" s="1"/>
        <i x="1063" s="1"/>
        <i x="1070" s="1"/>
        <i x="1510" s="1"/>
        <i x="482" s="1"/>
        <i x="563" s="1"/>
        <i x="1833" s="1"/>
        <i x="854" s="1"/>
        <i x="1419" s="1"/>
        <i x="1375" s="1"/>
        <i x="1332" s="1"/>
        <i x="2062" s="1"/>
        <i x="1558" s="1"/>
        <i x="1932" s="1"/>
        <i x="267" s="1"/>
        <i x="574" s="1"/>
        <i x="901" s="1"/>
        <i x="1207" s="1"/>
        <i x="1309" s="1"/>
        <i x="373" s="1"/>
        <i x="1808" s="1"/>
        <i x="1650" s="1"/>
        <i x="2078" s="1"/>
        <i x="680" s="1"/>
        <i x="1430" s="1"/>
        <i x="2067" s="1"/>
        <i x="582" s="1"/>
        <i x="262" s="1"/>
        <i x="169" s="1"/>
        <i x="789" s="1"/>
        <i x="1042" s="1"/>
        <i x="1341" s="1"/>
        <i x="1868" s="1"/>
        <i x="1989" s="1"/>
        <i x="1383" s="1"/>
        <i x="1431" s="1"/>
        <i x="654" s="1"/>
        <i x="1181" s="1"/>
        <i x="599" s="1"/>
        <i x="1729" s="1"/>
        <i x="1145" s="1"/>
        <i x="1711" s="1"/>
        <i x="1423" s="1"/>
        <i x="1449" s="1"/>
        <i x="792" s="1"/>
        <i x="1743" s="1"/>
        <i x="35" s="1"/>
        <i x="1893" s="1"/>
        <i x="82" s="1"/>
        <i x="1122" s="1"/>
        <i x="1811" s="1"/>
        <i x="1202" s="1"/>
        <i x="1901" s="1"/>
        <i x="1250" s="1"/>
        <i x="1935" s="1"/>
        <i x="1551" s="1"/>
        <i x="1013" s="1"/>
        <i x="1437" s="1"/>
        <i x="1555" s="1"/>
        <i x="41" s="1"/>
        <i x="1469" s="1"/>
        <i x="1159" s="1"/>
        <i x="168" s="1"/>
        <i x="612" s="1"/>
        <i x="1349" s="1"/>
        <i x="2017" s="1"/>
        <i x="1504" s="1"/>
        <i x="104" s="1"/>
        <i x="1255" s="1"/>
        <i x="1187" s="1"/>
        <i x="1744" s="1"/>
        <i x="1707" s="1"/>
        <i x="1418" s="1"/>
        <i x="1222" s="1"/>
        <i x="1395" s="1"/>
        <i x="1995" s="1"/>
        <i x="943" s="1"/>
        <i x="1890" s="1"/>
        <i x="1439" s="1"/>
        <i x="757" s="1"/>
        <i x="856" s="1"/>
        <i x="640" s="1"/>
        <i x="1476" s="1"/>
        <i x="1064" s="1"/>
        <i x="914" s="1"/>
        <i x="1648" s="1"/>
        <i x="781" s="1"/>
        <i x="1527" s="1"/>
        <i x="403" s="1"/>
        <i x="635" s="1"/>
        <i x="2011" s="1"/>
        <i x="95" s="1"/>
        <i x="932" s="1"/>
        <i x="697" s="1"/>
        <i x="666" s="1"/>
        <i x="1652" s="1"/>
        <i x="1837" s="1"/>
        <i x="460" s="1"/>
        <i x="1256" s="1"/>
        <i x="1079" s="1"/>
        <i x="820" s="1"/>
        <i x="397" s="1"/>
        <i x="1804" s="1"/>
        <i x="652" s="1"/>
        <i x="1647" s="1"/>
        <i x="2079" s="1"/>
        <i x="1065" s="1"/>
        <i x="890" s="1"/>
        <i x="836" s="1"/>
        <i x="924" s="1"/>
        <i x="1789" s="1"/>
        <i x="345" s="1"/>
        <i x="2021" s="1"/>
        <i x="1353" s="1"/>
        <i x="1019" s="1"/>
        <i x="838" s="1"/>
        <i x="597" s="1"/>
        <i x="1055" s="1"/>
        <i x="767" s="1"/>
        <i x="151" s="1"/>
        <i x="511" s="1"/>
        <i x="87" s="1"/>
        <i x="1737" s="1"/>
        <i x="1482" s="1"/>
        <i x="1705" s="1"/>
        <i x="319" s="1"/>
        <i x="849" s="1"/>
        <i x="880" s="1"/>
        <i x="1274" s="1"/>
        <i x="1931" s="1"/>
        <i x="1261" s="1"/>
        <i x="581" s="1"/>
        <i x="658" s="1"/>
        <i x="337" s="1"/>
        <i x="937" s="1"/>
        <i x="1902" s="1"/>
        <i x="1271" s="1"/>
        <i x="516" s="1"/>
        <i x="1604" s="1"/>
        <i x="1387" s="1"/>
        <i x="2046" s="1"/>
        <i x="773" s="1"/>
        <i x="454" s="1"/>
        <i x="1300" s="1"/>
        <i x="1140" s="1"/>
        <i x="1723" s="1"/>
        <i x="499" s="1"/>
        <i x="1590" s="1"/>
        <i x="1357" s="1"/>
        <i x="1354" s="1"/>
        <i x="1405" s="1"/>
        <i x="621" s="1"/>
        <i x="1667" s="1"/>
        <i x="1756" s="1"/>
        <i x="732" s="1"/>
        <i x="23" s="1"/>
        <i x="1173" s="1"/>
        <i x="1328" s="1"/>
        <i x="322" s="1"/>
        <i x="1497" s="1"/>
        <i x="1649" s="1"/>
        <i x="239" s="1"/>
        <i x="1412" s="1"/>
        <i x="487" s="1"/>
        <i x="312" s="1"/>
        <i x="88" s="1"/>
        <i x="1569" s="1"/>
        <i x="893" s="1"/>
        <i x="346" s="1"/>
        <i x="69" s="1"/>
        <i x="754" s="1"/>
        <i x="2010" s="1"/>
        <i x="363" s="1"/>
        <i x="383" s="1"/>
        <i x="935" s="1"/>
        <i x="1616" s="1"/>
        <i x="356" s="1"/>
        <i x="1490" s="1"/>
        <i x="1599" s="1"/>
        <i x="358" s="1"/>
        <i x="2074" s="1"/>
        <i x="1481" s="1"/>
        <i x="1178" s="1"/>
        <i x="942" s="1"/>
        <i x="745" s="1"/>
        <i x="800" s="1"/>
        <i x="2002" s="1"/>
        <i x="799" s="1"/>
        <i x="1579" s="1"/>
        <i x="1770" s="1"/>
        <i x="495" s="1"/>
        <i x="12" s="1"/>
        <i x="533" s="1"/>
        <i x="410" s="1"/>
        <i x="539" s="1"/>
        <i x="2003" s="1"/>
        <i x="374" s="1"/>
        <i x="837" s="1"/>
        <i x="1337" s="1"/>
        <i x="1544" s="1"/>
        <i x="2054" s="1"/>
        <i x="141" s="1"/>
        <i x="1133" s="1"/>
        <i x="976" s="1"/>
        <i x="1096" s="1"/>
        <i x="316" s="1"/>
        <i x="2020" s="1"/>
        <i x="25" s="1"/>
        <i x="182" s="1"/>
        <i x="950" s="1"/>
        <i x="1772" s="1"/>
        <i x="328" s="1"/>
        <i x="111" s="1"/>
        <i x="1721" s="1"/>
        <i x="180" s="1"/>
        <i x="702" s="1"/>
        <i x="455" s="1"/>
        <i x="979" s="1"/>
        <i x="1712" s="1"/>
        <i x="83" s="1"/>
        <i x="1568" s="1"/>
        <i x="436" s="1"/>
        <i x="1199" s="1"/>
        <i x="1234" s="1"/>
        <i x="1520" s="1"/>
        <i x="1432" s="1"/>
        <i x="1570" s="1"/>
        <i x="1874" s="1"/>
        <i x="2035" s="1"/>
        <i x="699" s="1"/>
        <i x="296" s="1"/>
        <i x="657" s="1"/>
        <i x="30" s="1"/>
        <i x="15" s="1"/>
        <i x="1167" s="1"/>
        <i x="2070" s="1"/>
        <i x="557" s="1"/>
        <i x="1286" s="1"/>
        <i x="1776" s="1"/>
        <i x="577" s="1"/>
        <i x="18" s="1"/>
        <i x="496" s="1"/>
        <i x="760" s="1"/>
        <i x="899" s="1"/>
        <i x="310" s="1"/>
        <i x="1452" s="1"/>
        <i x="1406" s="1"/>
        <i x="2073" s="1"/>
        <i x="714" s="1"/>
        <i x="938" s="1"/>
        <i x="1270" s="1"/>
        <i x="739" s="1"/>
        <i x="892" s="1"/>
        <i x="992" s="1"/>
        <i x="249" s="1"/>
        <i x="1352" s="1"/>
        <i x="1468" s="1"/>
        <i x="2064" s="1"/>
        <i x="1008" s="1"/>
        <i x="1379" s="1"/>
        <i x="330" s="1"/>
        <i x="669" s="1"/>
        <i x="1563" s="1"/>
        <i x="949" s="1"/>
        <i x="1148" s="1"/>
        <i x="1634" s="1"/>
        <i x="660" s="1"/>
        <i x="1949" s="1"/>
        <i x="22" s="1"/>
        <i x="476" s="1"/>
        <i x="1451" s="1"/>
        <i x="1172" s="1"/>
        <i x="1322" s="1"/>
        <i x="305" s="1"/>
        <i x="1295" s="1"/>
        <i x="736" s="1"/>
        <i x="500" s="1"/>
        <i x="333" s="1"/>
        <i x="1598" s="1"/>
        <i x="183" s="1"/>
        <i x="1591" s="1"/>
        <i x="1937" s="1"/>
        <i x="724" s="1"/>
        <i x="1279" s="1"/>
        <i x="1058" s="1"/>
        <i x="1228" s="1"/>
        <i x="354" s="1"/>
        <i x="1668" s="1"/>
        <i x="1401" s="1"/>
        <i x="395" s="1"/>
        <i x="355" s="1"/>
        <i x="998" s="1"/>
        <i x="1986" s="1"/>
        <i x="1734" s="1"/>
        <i x="1645" s="1"/>
        <i x="735" s="1"/>
        <i x="1934" s="1"/>
        <i x="371" s="1"/>
        <i x="1492" s="1"/>
        <i x="1318" s="1"/>
        <i x="889" s="1"/>
        <i x="404" s="1"/>
        <i x="945" s="1"/>
        <i x="748" s="1"/>
        <i x="1646" s="1"/>
        <i x="1897" s="1"/>
        <i x="620" s="1"/>
        <i x="14" s="1"/>
        <i x="334" s="1"/>
        <i x="933" s="1"/>
        <i x="1961" s="1"/>
        <i x="2006" s="1"/>
        <i x="1871" s="1"/>
        <i x="340" s="1"/>
        <i x="829" s="1"/>
        <i x="1963" s="1"/>
        <i x="11" s="1"/>
        <i x="1127" s="1"/>
        <i x="1128" s="1"/>
        <i x="1996" s="1"/>
        <i x="737" s="1"/>
        <i x="981" s="1"/>
        <i x="686" s="1"/>
        <i x="616" s="1"/>
        <i x="361" s="1"/>
        <i x="1335" s="1"/>
        <i x="2088"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50012A45-4AE4-41F7-871D-2709A7DD39CE}" sourceName="brand">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31A28FB6-6425-4FA1-BDF1-C72EE89D2C31}" cache="Slicer_retailer" caption="Retailer" style="SlicerStyleOther1" rowHeight="247650"/>
  <slicer name="store_location" xr10:uid="{DCD113D1-07DD-4DA7-9681-A90BA087C673}" cache="Slicer_store_location" caption="Location" style="SlicerStyleOther1" rowHeight="247650"/>
  <slicer name="project_type" xr10:uid="{23ADDF09-63C1-4F06-AB15-7C1A246456C5}" cache="Slicer_project_type" caption="Department" startItem="19" style="SlicerStyleOther1" rowHeight="247650"/>
  <slicer name="brand" xr10:uid="{A9CA03F9-811A-4BF1-BACE-17FA7789C6DB}" cache="Slicer_brand" caption="Brand" startItem="21" style="SlicerStyleOther1" rowHeight="247650"/>
  <slicer name="Year" xr10:uid="{D3D4C49A-A7D2-4E78-B4D3-C03E1B751930}" cache="Slicer_Year" caption="Year" style="SlicerStyleOther1" rowHeight="247650"/>
  <slicer name="City" xr10:uid="{811340EE-F060-4105-86B0-8E1453D25BD1}" cache="Slicer_City" caption="City" startItem="2082" style="SlicerStyleOther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1" xr10:uid="{A7F4910C-54EC-4F79-ABE3-4599C61AB7AA}" cache="Slicer_retailer" caption="Retailer" style="SlicerStyleOther1" rowHeight="247650"/>
  <slicer name="store_location 1" xr10:uid="{9C5397A8-206C-455E-A44E-03FFE0675725}" cache="Slicer_store_location" caption="Location" startItem="2264" style="SlicerStyleOther1" rowHeight="247650"/>
  <slicer name="project_type 1" xr10:uid="{4F1BF86F-882C-4D44-BD26-656FE04B2AA3}" cache="Slicer_project_type" caption="Department" startItem="19" style="SlicerStyleOther1" rowHeight="247650"/>
  <slicer name="Year 1" xr10:uid="{F84F863B-2E8E-4FD3-A0C2-8A43FFF3B677}" cache="Slicer_Year" caption="Year" style="SlicerStyleOther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2" xr10:uid="{AAE3C002-7998-4ABA-9375-A5B694C3B0CC}" cache="Slicer_brand1" caption="Brand"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9C447-2DC7-4474-9C3A-0EA8E79F807A}" name="Salesdata" displayName="Salesdata" ref="A1:R2342" totalsRowShown="0">
  <autoFilter ref="A1:R2342" xr:uid="{6A79C447-2DC7-4474-9C3A-0EA8E79F807A}"/>
  <tableColumns count="18">
    <tableColumn id="1" xr3:uid="{18D0B1A2-AF5C-4264-9178-7E1E1E27DD61}" name="transaction_id"/>
    <tableColumn id="2" xr3:uid="{B91FB0B4-7F95-47F2-93FD-4B121D943E01}" name="retailer"/>
    <tableColumn id="3" xr3:uid="{66B3D26A-DFD5-43D4-8FD1-719046A7F5FE}" name="store_location"/>
    <tableColumn id="16" xr3:uid="{7DCDF631-7921-4FF6-9134-E8D61925BFD0}" name="City" dataDxfId="175"/>
    <tableColumn id="4" xr3:uid="{4B844017-C028-4503-B7A0-EC6FB9427E01}" name="State" dataDxfId="174"/>
    <tableColumn id="5" xr3:uid="{8126CCD8-28A3-4516-89C7-6A7A2FA89A66}" name="project_type"/>
    <tableColumn id="6" xr3:uid="{19113CCC-053B-4550-A246-4BD2A3C56B26}" name="sku"/>
    <tableColumn id="7" xr3:uid="{AAF87765-9DEE-4604-A945-A34E8843D7D9}" name="brand"/>
    <tableColumn id="8" xr3:uid="{F23F7482-81B9-4661-9C53-53568969E4AF}" name="unit_price"/>
    <tableColumn id="9" xr3:uid="{5520078D-0AF4-4252-B8CC-F3BBF037007A}" name="quantity"/>
    <tableColumn id="10" xr3:uid="{9B1CBDC5-AE0D-4E9C-9C7B-EE3AE00C1681}" name="bulk_discount_applied_%"/>
    <tableColumn id="11" xr3:uid="{A7403AF7-927A-446E-9E6C-B7EB16E2EF21}" name="subtotal_before_discount"/>
    <tableColumn id="12" xr3:uid="{8B12ED6F-D4DB-4584-906E-3A447C14C793}" name="total_after_discount"/>
    <tableColumn id="15" xr3:uid="{A24834CF-4A56-4C81-8175-148A4CCBEB3D}" name="Discount Amount" dataDxfId="173">
      <calculatedColumnFormula>Salesdata[[#This Row],[subtotal_before_discount]]-Salesdata[[#This Row],[total_after_discount]]</calculatedColumnFormula>
    </tableColumn>
    <tableColumn id="13" xr3:uid="{8EBC171F-B825-456D-9439-1F75E691E8D1}" name="pro_program"/>
    <tableColumn id="14" xr3:uid="{F674A0FF-E638-4573-B9EC-CBD0635D4123}" name="purchase_date" dataDxfId="172"/>
    <tableColumn id="17" xr3:uid="{B73A431C-70FF-4518-B52A-3CF37FB51C14}" name="Year" dataDxfId="171">
      <calculatedColumnFormula>YEAR(Salesdata[[#This Row],[purchase_date]])</calculatedColumnFormula>
    </tableColumn>
    <tableColumn id="18" xr3:uid="{2A9CBAA7-A479-4657-AD71-A19CB0812B10}" name="Month" dataDxfId="170">
      <calculatedColumnFormula>TEXT(Salesdata[[#This Row],[purchase_date]], "mmm")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77ED8-78AB-4479-850A-792CFAB21486}">
  <dimension ref="A1:N2342"/>
  <sheetViews>
    <sheetView topLeftCell="C1" workbookViewId="0">
      <selection activeCell="C25" sqref="C25"/>
    </sheetView>
  </sheetViews>
  <sheetFormatPr defaultRowHeight="14.4" x14ac:dyDescent="0.3"/>
  <cols>
    <col min="1" max="1" width="19.44140625" bestFit="1" customWidth="1"/>
    <col min="2" max="2" width="20.6640625" bestFit="1" customWidth="1"/>
    <col min="3" max="3" width="24.21875" bestFit="1" customWidth="1"/>
    <col min="4" max="4" width="23.44140625" bestFit="1" customWidth="1"/>
    <col min="5" max="5" width="18.6640625" bestFit="1" customWidth="1"/>
    <col min="6" max="6" width="11.5546875" bestFit="1" customWidth="1"/>
    <col min="7" max="7" width="10.5546875" bestFit="1" customWidth="1"/>
    <col min="9" max="9" width="7.33203125" bestFit="1" customWidth="1"/>
    <col min="10" max="10" width="21.33203125" bestFit="1" customWidth="1"/>
    <col min="11" max="11" width="21.44140625" bestFit="1" customWidth="1"/>
    <col min="12" max="12" width="16.88671875" bestFit="1" customWidth="1"/>
    <col min="13" max="13" width="24.6640625" bestFit="1" customWidth="1"/>
    <col min="14" max="14" width="15.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F2" t="s">
        <v>19</v>
      </c>
      <c r="G2" t="s">
        <v>20</v>
      </c>
      <c r="H2">
        <v>187.31</v>
      </c>
      <c r="I2">
        <v>20</v>
      </c>
      <c r="J2">
        <v>5</v>
      </c>
      <c r="K2">
        <v>3746.2</v>
      </c>
      <c r="L2">
        <v>3558.89</v>
      </c>
      <c r="M2" t="s">
        <v>21</v>
      </c>
      <c r="N2" s="1">
        <v>45545.09443287037</v>
      </c>
    </row>
    <row r="3" spans="1:14" x14ac:dyDescent="0.3">
      <c r="A3" t="s">
        <v>22</v>
      </c>
      <c r="B3" t="s">
        <v>23</v>
      </c>
      <c r="C3" t="s">
        <v>24</v>
      </c>
      <c r="D3" t="s">
        <v>25</v>
      </c>
      <c r="E3" t="s">
        <v>18</v>
      </c>
      <c r="F3" t="s">
        <v>26</v>
      </c>
      <c r="G3" t="s">
        <v>27</v>
      </c>
      <c r="H3">
        <v>29.88</v>
      </c>
      <c r="I3">
        <v>75</v>
      </c>
      <c r="J3">
        <v>15</v>
      </c>
      <c r="K3">
        <v>2241</v>
      </c>
      <c r="L3">
        <v>1904.85</v>
      </c>
      <c r="M3" t="s">
        <v>28</v>
      </c>
      <c r="N3" s="1">
        <v>45602.293483796297</v>
      </c>
    </row>
    <row r="4" spans="1:14" x14ac:dyDescent="0.3">
      <c r="A4" t="s">
        <v>29</v>
      </c>
      <c r="B4" t="s">
        <v>30</v>
      </c>
      <c r="C4" t="s">
        <v>31</v>
      </c>
      <c r="E4" t="s">
        <v>32</v>
      </c>
      <c r="F4" t="s">
        <v>33</v>
      </c>
      <c r="H4">
        <v>497.18</v>
      </c>
      <c r="I4">
        <v>60</v>
      </c>
      <c r="J4">
        <v>25</v>
      </c>
      <c r="K4">
        <v>29830.799999999999</v>
      </c>
      <c r="L4">
        <v>22373.1</v>
      </c>
      <c r="M4" t="s">
        <v>21</v>
      </c>
      <c r="N4" s="1">
        <v>45428.535104166665</v>
      </c>
    </row>
    <row r="5" spans="1:14" x14ac:dyDescent="0.3">
      <c r="A5" t="s">
        <v>34</v>
      </c>
      <c r="B5" t="s">
        <v>23</v>
      </c>
      <c r="C5" t="s">
        <v>35</v>
      </c>
      <c r="D5" t="s">
        <v>36</v>
      </c>
      <c r="E5" t="s">
        <v>37</v>
      </c>
      <c r="F5" t="s">
        <v>38</v>
      </c>
      <c r="G5" t="s">
        <v>39</v>
      </c>
      <c r="H5">
        <v>155.18</v>
      </c>
      <c r="I5">
        <v>10</v>
      </c>
      <c r="J5">
        <v>15</v>
      </c>
      <c r="K5">
        <v>1551.8</v>
      </c>
      <c r="L5">
        <v>1319.03</v>
      </c>
      <c r="M5" t="s">
        <v>40</v>
      </c>
      <c r="N5" s="1">
        <v>45606.234143518515</v>
      </c>
    </row>
    <row r="6" spans="1:14" x14ac:dyDescent="0.3">
      <c r="A6" t="s">
        <v>41</v>
      </c>
      <c r="B6" t="s">
        <v>30</v>
      </c>
      <c r="C6" t="s">
        <v>42</v>
      </c>
      <c r="D6" t="s">
        <v>43</v>
      </c>
      <c r="E6" t="s">
        <v>44</v>
      </c>
      <c r="F6" t="s">
        <v>45</v>
      </c>
      <c r="G6" t="s">
        <v>46</v>
      </c>
      <c r="H6">
        <v>799.08</v>
      </c>
      <c r="I6">
        <v>1</v>
      </c>
      <c r="J6">
        <v>0</v>
      </c>
      <c r="K6">
        <v>799.08</v>
      </c>
      <c r="L6">
        <v>799.08</v>
      </c>
      <c r="M6" t="s">
        <v>47</v>
      </c>
      <c r="N6" s="1">
        <v>45497.668668981481</v>
      </c>
    </row>
    <row r="7" spans="1:14" x14ac:dyDescent="0.3">
      <c r="A7" t="s">
        <v>48</v>
      </c>
      <c r="B7" t="s">
        <v>49</v>
      </c>
      <c r="C7" t="s">
        <v>50</v>
      </c>
      <c r="D7" t="s">
        <v>51</v>
      </c>
      <c r="E7" t="s">
        <v>18</v>
      </c>
      <c r="F7" t="s">
        <v>52</v>
      </c>
      <c r="G7" t="s">
        <v>53</v>
      </c>
      <c r="H7">
        <v>24.68</v>
      </c>
      <c r="I7">
        <v>30</v>
      </c>
      <c r="J7">
        <v>18</v>
      </c>
      <c r="K7">
        <v>740.4</v>
      </c>
      <c r="L7">
        <v>607.13</v>
      </c>
      <c r="M7" t="s">
        <v>40</v>
      </c>
      <c r="N7" s="1">
        <v>45368.399155092593</v>
      </c>
    </row>
    <row r="8" spans="1:14" x14ac:dyDescent="0.3">
      <c r="A8" t="s">
        <v>54</v>
      </c>
      <c r="B8" t="s">
        <v>55</v>
      </c>
      <c r="C8" t="s">
        <v>56</v>
      </c>
      <c r="E8" t="s">
        <v>57</v>
      </c>
      <c r="F8" t="s">
        <v>58</v>
      </c>
      <c r="G8" t="s">
        <v>59</v>
      </c>
      <c r="H8">
        <v>1989.69</v>
      </c>
      <c r="I8">
        <v>12</v>
      </c>
      <c r="J8">
        <v>5</v>
      </c>
      <c r="K8">
        <v>23876.28</v>
      </c>
      <c r="L8">
        <v>22682.47</v>
      </c>
      <c r="M8" t="s">
        <v>60</v>
      </c>
      <c r="N8" s="1">
        <v>45861.775543981479</v>
      </c>
    </row>
    <row r="9" spans="1:14" x14ac:dyDescent="0.3">
      <c r="A9" t="s">
        <v>61</v>
      </c>
      <c r="B9" t="s">
        <v>55</v>
      </c>
      <c r="C9" t="s">
        <v>62</v>
      </c>
      <c r="D9" t="s">
        <v>63</v>
      </c>
      <c r="E9" t="s">
        <v>18</v>
      </c>
      <c r="F9" t="s">
        <v>64</v>
      </c>
      <c r="G9" t="s">
        <v>65</v>
      </c>
      <c r="H9">
        <v>3.76</v>
      </c>
      <c r="I9">
        <v>295</v>
      </c>
      <c r="J9">
        <v>0</v>
      </c>
      <c r="K9">
        <v>1109.2</v>
      </c>
      <c r="L9">
        <v>1109.2</v>
      </c>
      <c r="M9" t="s">
        <v>28</v>
      </c>
      <c r="N9" s="1">
        <v>45485.814733796295</v>
      </c>
    </row>
    <row r="10" spans="1:14" x14ac:dyDescent="0.3">
      <c r="A10" t="s">
        <v>66</v>
      </c>
      <c r="B10" t="s">
        <v>23</v>
      </c>
      <c r="D10" t="s">
        <v>67</v>
      </c>
      <c r="E10" t="s">
        <v>68</v>
      </c>
      <c r="F10" t="s">
        <v>69</v>
      </c>
      <c r="G10" t="s">
        <v>70</v>
      </c>
      <c r="H10">
        <v>490.01</v>
      </c>
      <c r="I10">
        <v>8</v>
      </c>
      <c r="J10">
        <v>10</v>
      </c>
      <c r="K10">
        <v>3920.08</v>
      </c>
      <c r="L10">
        <v>3528.07</v>
      </c>
      <c r="M10" t="s">
        <v>47</v>
      </c>
      <c r="N10" s="1">
        <v>45428.711805555555</v>
      </c>
    </row>
    <row r="11" spans="1:14" x14ac:dyDescent="0.3">
      <c r="A11" t="s">
        <v>71</v>
      </c>
      <c r="B11" t="s">
        <v>72</v>
      </c>
      <c r="C11" t="s">
        <v>73</v>
      </c>
      <c r="D11" t="s">
        <v>36</v>
      </c>
      <c r="E11" t="s">
        <v>74</v>
      </c>
      <c r="F11" t="s">
        <v>75</v>
      </c>
      <c r="G11" t="s">
        <v>76</v>
      </c>
      <c r="H11">
        <v>1340.35</v>
      </c>
      <c r="I11">
        <v>1</v>
      </c>
      <c r="J11">
        <v>0</v>
      </c>
      <c r="K11">
        <v>1340.35</v>
      </c>
      <c r="L11">
        <v>1340.35</v>
      </c>
      <c r="M11" t="s">
        <v>77</v>
      </c>
      <c r="N11" s="1">
        <v>45418.372083333335</v>
      </c>
    </row>
    <row r="12" spans="1:14" x14ac:dyDescent="0.3">
      <c r="A12" t="s">
        <v>78</v>
      </c>
      <c r="B12" t="s">
        <v>23</v>
      </c>
      <c r="C12" t="s">
        <v>79</v>
      </c>
      <c r="D12" t="s">
        <v>80</v>
      </c>
      <c r="E12" t="s">
        <v>44</v>
      </c>
      <c r="F12" t="s">
        <v>81</v>
      </c>
      <c r="G12" t="s">
        <v>82</v>
      </c>
      <c r="H12">
        <v>1804.3</v>
      </c>
      <c r="I12">
        <v>6</v>
      </c>
      <c r="J12">
        <v>0</v>
      </c>
      <c r="K12">
        <v>10825.8</v>
      </c>
      <c r="L12">
        <v>10825.8</v>
      </c>
      <c r="M12" t="s">
        <v>21</v>
      </c>
      <c r="N12" s="1">
        <v>45349.175763888888</v>
      </c>
    </row>
    <row r="13" spans="1:14" x14ac:dyDescent="0.3">
      <c r="A13" t="s">
        <v>83</v>
      </c>
      <c r="B13" t="s">
        <v>84</v>
      </c>
      <c r="C13" t="s">
        <v>85</v>
      </c>
      <c r="D13" t="s">
        <v>86</v>
      </c>
      <c r="E13" t="s">
        <v>87</v>
      </c>
      <c r="F13" t="s">
        <v>88</v>
      </c>
      <c r="G13" t="s">
        <v>59</v>
      </c>
      <c r="H13">
        <v>320.58999999999997</v>
      </c>
      <c r="I13">
        <v>5</v>
      </c>
      <c r="J13">
        <v>10</v>
      </c>
      <c r="K13">
        <v>1602.95</v>
      </c>
      <c r="L13">
        <v>1442.65</v>
      </c>
      <c r="M13" t="s">
        <v>21</v>
      </c>
      <c r="N13" s="1">
        <v>45424.650393518517</v>
      </c>
    </row>
    <row r="14" spans="1:14" x14ac:dyDescent="0.3">
      <c r="A14" t="s">
        <v>89</v>
      </c>
      <c r="B14" t="s">
        <v>49</v>
      </c>
      <c r="C14" t="s">
        <v>90</v>
      </c>
      <c r="D14" t="s">
        <v>86</v>
      </c>
      <c r="E14" t="s">
        <v>91</v>
      </c>
      <c r="F14" t="s">
        <v>92</v>
      </c>
      <c r="G14" t="s">
        <v>93</v>
      </c>
      <c r="H14">
        <v>348.02</v>
      </c>
      <c r="I14">
        <v>5</v>
      </c>
      <c r="J14">
        <v>0</v>
      </c>
      <c r="K14">
        <v>1740.1</v>
      </c>
      <c r="L14">
        <v>1740.1</v>
      </c>
      <c r="M14" t="s">
        <v>77</v>
      </c>
      <c r="N14" s="1">
        <v>45554.053865740738</v>
      </c>
    </row>
    <row r="15" spans="1:14" x14ac:dyDescent="0.3">
      <c r="A15" t="s">
        <v>94</v>
      </c>
      <c r="B15" t="s">
        <v>95</v>
      </c>
      <c r="C15" t="s">
        <v>96</v>
      </c>
      <c r="D15" t="s">
        <v>86</v>
      </c>
      <c r="E15" t="s">
        <v>68</v>
      </c>
      <c r="F15" t="s">
        <v>97</v>
      </c>
      <c r="G15" t="s">
        <v>39</v>
      </c>
      <c r="H15">
        <v>558.33000000000004</v>
      </c>
      <c r="I15">
        <v>2</v>
      </c>
      <c r="J15">
        <v>0</v>
      </c>
      <c r="K15">
        <v>1116.6600000000001</v>
      </c>
      <c r="L15">
        <v>1116.6600000000001</v>
      </c>
      <c r="M15" t="s">
        <v>21</v>
      </c>
      <c r="N15" s="1">
        <v>45692.712604166663</v>
      </c>
    </row>
    <row r="16" spans="1:14" x14ac:dyDescent="0.3">
      <c r="A16" t="s">
        <v>98</v>
      </c>
      <c r="B16" t="s">
        <v>23</v>
      </c>
      <c r="C16" t="s">
        <v>99</v>
      </c>
      <c r="D16" t="s">
        <v>25</v>
      </c>
      <c r="E16" t="s">
        <v>100</v>
      </c>
      <c r="F16" t="s">
        <v>101</v>
      </c>
      <c r="G16" t="s">
        <v>102</v>
      </c>
      <c r="H16">
        <v>9.6999999999999993</v>
      </c>
      <c r="I16">
        <v>2</v>
      </c>
      <c r="J16">
        <v>10</v>
      </c>
      <c r="K16">
        <v>19.399999999999999</v>
      </c>
      <c r="L16">
        <v>17.46</v>
      </c>
      <c r="M16" t="s">
        <v>47</v>
      </c>
      <c r="N16" s="1">
        <v>45556.38853009259</v>
      </c>
    </row>
    <row r="17" spans="1:14" x14ac:dyDescent="0.3">
      <c r="A17" t="s">
        <v>103</v>
      </c>
      <c r="B17" t="s">
        <v>49</v>
      </c>
      <c r="C17" t="s">
        <v>104</v>
      </c>
      <c r="D17" t="s">
        <v>63</v>
      </c>
      <c r="E17" t="s">
        <v>105</v>
      </c>
      <c r="F17" t="s">
        <v>106</v>
      </c>
      <c r="G17" t="s">
        <v>107</v>
      </c>
      <c r="H17">
        <v>3.07</v>
      </c>
      <c r="I17">
        <v>238</v>
      </c>
      <c r="J17">
        <v>25</v>
      </c>
      <c r="K17">
        <v>730.66</v>
      </c>
      <c r="L17">
        <v>548</v>
      </c>
      <c r="M17" t="s">
        <v>60</v>
      </c>
      <c r="N17" s="1">
        <v>45605.705231481479</v>
      </c>
    </row>
    <row r="18" spans="1:14" x14ac:dyDescent="0.3">
      <c r="A18" t="s">
        <v>108</v>
      </c>
      <c r="B18" t="s">
        <v>30</v>
      </c>
      <c r="C18" t="s">
        <v>109</v>
      </c>
      <c r="D18" t="s">
        <v>110</v>
      </c>
      <c r="E18" t="s">
        <v>111</v>
      </c>
      <c r="F18" t="s">
        <v>112</v>
      </c>
      <c r="G18" t="s">
        <v>39</v>
      </c>
      <c r="H18">
        <v>198.15</v>
      </c>
      <c r="I18">
        <v>2</v>
      </c>
      <c r="J18">
        <v>0</v>
      </c>
      <c r="K18">
        <v>396.3</v>
      </c>
      <c r="L18">
        <v>396.3</v>
      </c>
      <c r="M18" t="s">
        <v>40</v>
      </c>
      <c r="N18" s="1">
        <v>45447.579965277779</v>
      </c>
    </row>
    <row r="19" spans="1:14" x14ac:dyDescent="0.3">
      <c r="A19" t="s">
        <v>113</v>
      </c>
      <c r="B19" t="s">
        <v>55</v>
      </c>
      <c r="C19" t="s">
        <v>114</v>
      </c>
      <c r="D19" t="s">
        <v>63</v>
      </c>
      <c r="E19" t="s">
        <v>68</v>
      </c>
      <c r="F19" t="s">
        <v>115</v>
      </c>
      <c r="G19" t="s">
        <v>76</v>
      </c>
      <c r="H19">
        <v>1.71</v>
      </c>
      <c r="I19">
        <v>289</v>
      </c>
      <c r="J19">
        <v>15</v>
      </c>
      <c r="K19">
        <v>494.19</v>
      </c>
      <c r="L19">
        <v>420.06</v>
      </c>
      <c r="M19" t="s">
        <v>116</v>
      </c>
      <c r="N19" s="1">
        <v>45461.899791666663</v>
      </c>
    </row>
    <row r="20" spans="1:14" x14ac:dyDescent="0.3">
      <c r="A20" t="s">
        <v>117</v>
      </c>
      <c r="B20" t="s">
        <v>118</v>
      </c>
      <c r="C20" t="s">
        <v>119</v>
      </c>
      <c r="D20" t="s">
        <v>120</v>
      </c>
      <c r="E20" t="s">
        <v>121</v>
      </c>
      <c r="F20" t="s">
        <v>122</v>
      </c>
      <c r="G20" t="s">
        <v>39</v>
      </c>
      <c r="H20">
        <v>95.11</v>
      </c>
      <c r="I20">
        <v>100</v>
      </c>
      <c r="J20">
        <v>15</v>
      </c>
      <c r="K20">
        <v>9511</v>
      </c>
      <c r="L20">
        <v>8084.35</v>
      </c>
      <c r="M20" t="s">
        <v>40</v>
      </c>
      <c r="N20" s="1">
        <v>45838.205393518518</v>
      </c>
    </row>
    <row r="21" spans="1:14" x14ac:dyDescent="0.3">
      <c r="A21" t="s">
        <v>123</v>
      </c>
      <c r="B21" t="s">
        <v>55</v>
      </c>
      <c r="C21" t="s">
        <v>124</v>
      </c>
      <c r="D21" t="s">
        <v>125</v>
      </c>
      <c r="E21" t="s">
        <v>74</v>
      </c>
      <c r="F21" t="s">
        <v>126</v>
      </c>
      <c r="G21" t="s">
        <v>76</v>
      </c>
      <c r="H21">
        <v>564.32000000000005</v>
      </c>
      <c r="I21">
        <v>8</v>
      </c>
      <c r="J21">
        <v>0</v>
      </c>
      <c r="K21">
        <v>4514.5600000000004</v>
      </c>
      <c r="L21">
        <v>4514.5600000000004</v>
      </c>
      <c r="M21" t="s">
        <v>77</v>
      </c>
      <c r="N21" s="1">
        <v>45832.711145833331</v>
      </c>
    </row>
    <row r="22" spans="1:14" x14ac:dyDescent="0.3">
      <c r="A22" t="s">
        <v>127</v>
      </c>
      <c r="B22" t="s">
        <v>30</v>
      </c>
      <c r="C22" t="s">
        <v>128</v>
      </c>
      <c r="D22" t="s">
        <v>43</v>
      </c>
      <c r="E22" t="s">
        <v>105</v>
      </c>
      <c r="F22" t="s">
        <v>129</v>
      </c>
      <c r="G22" t="s">
        <v>130</v>
      </c>
      <c r="H22">
        <v>210.89</v>
      </c>
      <c r="I22">
        <v>75</v>
      </c>
      <c r="J22">
        <v>0</v>
      </c>
      <c r="K22">
        <v>15816.75</v>
      </c>
      <c r="L22">
        <v>15816.75</v>
      </c>
      <c r="M22" t="s">
        <v>60</v>
      </c>
      <c r="N22" s="1">
        <v>45723.485277777778</v>
      </c>
    </row>
    <row r="23" spans="1:14" x14ac:dyDescent="0.3">
      <c r="A23" t="s">
        <v>131</v>
      </c>
      <c r="B23" t="s">
        <v>23</v>
      </c>
      <c r="C23" t="s">
        <v>132</v>
      </c>
      <c r="D23" t="s">
        <v>25</v>
      </c>
      <c r="E23" t="s">
        <v>133</v>
      </c>
      <c r="F23" t="s">
        <v>134</v>
      </c>
      <c r="G23" t="s">
        <v>135</v>
      </c>
      <c r="H23">
        <v>91.61</v>
      </c>
      <c r="I23">
        <v>2</v>
      </c>
      <c r="J23">
        <v>0</v>
      </c>
      <c r="K23">
        <v>183.22</v>
      </c>
      <c r="L23">
        <v>183.22</v>
      </c>
      <c r="M23" t="s">
        <v>21</v>
      </c>
      <c r="N23" s="1">
        <v>45619.317615740743</v>
      </c>
    </row>
    <row r="24" spans="1:14" x14ac:dyDescent="0.3">
      <c r="A24" t="s">
        <v>136</v>
      </c>
      <c r="B24" t="s">
        <v>15</v>
      </c>
      <c r="C24" t="s">
        <v>137</v>
      </c>
      <c r="D24" t="s">
        <v>63</v>
      </c>
      <c r="E24" t="s">
        <v>18</v>
      </c>
      <c r="F24" t="s">
        <v>138</v>
      </c>
      <c r="G24" t="s">
        <v>130</v>
      </c>
      <c r="H24">
        <v>1.1499999999999999</v>
      </c>
      <c r="I24">
        <v>64</v>
      </c>
      <c r="J24">
        <v>25</v>
      </c>
      <c r="K24">
        <v>73.599999999999994</v>
      </c>
      <c r="L24">
        <v>55.2</v>
      </c>
      <c r="M24" t="s">
        <v>77</v>
      </c>
      <c r="N24" s="1">
        <v>45601.716620370367</v>
      </c>
    </row>
    <row r="25" spans="1:14" x14ac:dyDescent="0.3">
      <c r="A25" t="s">
        <v>139</v>
      </c>
      <c r="B25" t="s">
        <v>15</v>
      </c>
      <c r="C25" t="s">
        <v>140</v>
      </c>
      <c r="D25" t="s">
        <v>25</v>
      </c>
      <c r="E25" t="s">
        <v>18</v>
      </c>
      <c r="F25" t="s">
        <v>141</v>
      </c>
      <c r="G25" t="s">
        <v>53</v>
      </c>
      <c r="H25">
        <v>101.64</v>
      </c>
      <c r="I25">
        <v>5</v>
      </c>
      <c r="J25">
        <v>10</v>
      </c>
      <c r="K25">
        <v>508.2</v>
      </c>
      <c r="L25">
        <v>457.38</v>
      </c>
      <c r="M25" t="s">
        <v>28</v>
      </c>
      <c r="N25" s="1">
        <v>45354.829131944447</v>
      </c>
    </row>
    <row r="26" spans="1:14" x14ac:dyDescent="0.3">
      <c r="A26" t="s">
        <v>142</v>
      </c>
      <c r="B26" t="s">
        <v>55</v>
      </c>
      <c r="D26" t="s">
        <v>125</v>
      </c>
      <c r="E26" t="s">
        <v>100</v>
      </c>
      <c r="F26" t="s">
        <v>143</v>
      </c>
      <c r="G26" t="s">
        <v>102</v>
      </c>
      <c r="H26">
        <v>2787.37</v>
      </c>
      <c r="I26">
        <v>20</v>
      </c>
      <c r="J26">
        <v>20</v>
      </c>
      <c r="K26">
        <v>55747.4</v>
      </c>
      <c r="L26">
        <v>44597.919999999998</v>
      </c>
      <c r="M26" t="s">
        <v>77</v>
      </c>
      <c r="N26" s="1">
        <v>45859.514490740738</v>
      </c>
    </row>
    <row r="27" spans="1:14" x14ac:dyDescent="0.3">
      <c r="A27" t="s">
        <v>144</v>
      </c>
      <c r="B27" t="s">
        <v>72</v>
      </c>
      <c r="C27" t="s">
        <v>145</v>
      </c>
      <c r="D27" t="s">
        <v>25</v>
      </c>
      <c r="E27" t="s">
        <v>87</v>
      </c>
      <c r="F27" t="s">
        <v>146</v>
      </c>
      <c r="G27" t="s">
        <v>46</v>
      </c>
      <c r="H27">
        <v>123.82</v>
      </c>
      <c r="I27">
        <v>25</v>
      </c>
      <c r="J27">
        <v>20</v>
      </c>
      <c r="K27">
        <v>3095.5</v>
      </c>
      <c r="L27">
        <v>2476.4</v>
      </c>
      <c r="M27" t="s">
        <v>28</v>
      </c>
      <c r="N27" s="1">
        <v>45519.13386574074</v>
      </c>
    </row>
    <row r="28" spans="1:14" x14ac:dyDescent="0.3">
      <c r="A28" t="s">
        <v>147</v>
      </c>
      <c r="B28" t="s">
        <v>15</v>
      </c>
      <c r="C28" t="s">
        <v>148</v>
      </c>
      <c r="D28" t="s">
        <v>63</v>
      </c>
      <c r="E28" t="s">
        <v>133</v>
      </c>
      <c r="F28" t="s">
        <v>149</v>
      </c>
      <c r="H28">
        <v>4.63</v>
      </c>
      <c r="I28">
        <v>302</v>
      </c>
      <c r="J28">
        <v>20</v>
      </c>
      <c r="K28">
        <v>1398.26</v>
      </c>
      <c r="L28">
        <v>1118.6099999999999</v>
      </c>
      <c r="M28" t="s">
        <v>77</v>
      </c>
      <c r="N28" s="1">
        <v>45386.037048611113</v>
      </c>
    </row>
    <row r="29" spans="1:14" x14ac:dyDescent="0.3">
      <c r="A29" t="s">
        <v>150</v>
      </c>
      <c r="B29" t="s">
        <v>15</v>
      </c>
      <c r="C29" t="s">
        <v>151</v>
      </c>
      <c r="D29" t="s">
        <v>43</v>
      </c>
      <c r="E29" t="s">
        <v>37</v>
      </c>
      <c r="F29" t="s">
        <v>152</v>
      </c>
      <c r="G29" t="s">
        <v>130</v>
      </c>
      <c r="H29">
        <v>1412.96</v>
      </c>
      <c r="I29">
        <v>8</v>
      </c>
      <c r="J29">
        <v>0</v>
      </c>
      <c r="K29">
        <v>11303.68</v>
      </c>
      <c r="L29">
        <v>11303.68</v>
      </c>
      <c r="M29" t="s">
        <v>47</v>
      </c>
      <c r="N29" s="1">
        <v>45868.407893518517</v>
      </c>
    </row>
    <row r="30" spans="1:14" x14ac:dyDescent="0.3">
      <c r="A30" t="s">
        <v>153</v>
      </c>
      <c r="B30" t="s">
        <v>49</v>
      </c>
      <c r="C30" t="s">
        <v>154</v>
      </c>
      <c r="D30" t="s">
        <v>125</v>
      </c>
      <c r="E30" t="s">
        <v>155</v>
      </c>
      <c r="F30" t="s">
        <v>156</v>
      </c>
      <c r="G30" t="s">
        <v>76</v>
      </c>
      <c r="H30">
        <v>627.5</v>
      </c>
      <c r="I30">
        <v>15</v>
      </c>
      <c r="J30">
        <v>0</v>
      </c>
      <c r="K30">
        <v>9412.5</v>
      </c>
      <c r="L30">
        <v>9412.5</v>
      </c>
      <c r="M30" t="s">
        <v>77</v>
      </c>
      <c r="N30" s="1">
        <v>45629.489004629628</v>
      </c>
    </row>
    <row r="31" spans="1:14" x14ac:dyDescent="0.3">
      <c r="A31" t="s">
        <v>157</v>
      </c>
      <c r="B31" t="s">
        <v>15</v>
      </c>
      <c r="C31" t="s">
        <v>158</v>
      </c>
      <c r="D31" t="s">
        <v>159</v>
      </c>
      <c r="E31" t="s">
        <v>91</v>
      </c>
      <c r="F31" t="s">
        <v>160</v>
      </c>
      <c r="G31" t="s">
        <v>161</v>
      </c>
      <c r="H31">
        <v>393.12</v>
      </c>
      <c r="I31">
        <v>4</v>
      </c>
      <c r="J31">
        <v>0</v>
      </c>
      <c r="K31">
        <v>1572.48</v>
      </c>
      <c r="L31">
        <v>1572.48</v>
      </c>
      <c r="N31" s="1">
        <v>45372.268657407411</v>
      </c>
    </row>
    <row r="32" spans="1:14" x14ac:dyDescent="0.3">
      <c r="A32" t="s">
        <v>162</v>
      </c>
      <c r="B32" t="s">
        <v>84</v>
      </c>
      <c r="C32" t="s">
        <v>163</v>
      </c>
      <c r="D32" t="s">
        <v>110</v>
      </c>
      <c r="E32" t="s">
        <v>37</v>
      </c>
      <c r="F32" t="s">
        <v>164</v>
      </c>
      <c r="G32" t="s">
        <v>161</v>
      </c>
      <c r="H32">
        <v>289.91000000000003</v>
      </c>
      <c r="I32">
        <v>40</v>
      </c>
      <c r="J32">
        <v>15</v>
      </c>
      <c r="K32">
        <v>11596.4</v>
      </c>
      <c r="L32">
        <v>9856.94</v>
      </c>
      <c r="M32" t="s">
        <v>60</v>
      </c>
      <c r="N32" s="1">
        <v>45385.198321759257</v>
      </c>
    </row>
    <row r="33" spans="1:14" x14ac:dyDescent="0.3">
      <c r="A33" t="s">
        <v>165</v>
      </c>
      <c r="B33" t="s">
        <v>23</v>
      </c>
      <c r="C33" t="s">
        <v>166</v>
      </c>
      <c r="D33" t="s">
        <v>43</v>
      </c>
      <c r="E33" t="s">
        <v>87</v>
      </c>
      <c r="F33" t="s">
        <v>167</v>
      </c>
      <c r="H33">
        <v>589.21</v>
      </c>
      <c r="I33">
        <v>2</v>
      </c>
      <c r="J33">
        <v>0</v>
      </c>
      <c r="K33">
        <v>1178.42</v>
      </c>
      <c r="L33">
        <v>1178.42</v>
      </c>
      <c r="M33" t="s">
        <v>47</v>
      </c>
      <c r="N33" s="1">
        <v>45377.838553240741</v>
      </c>
    </row>
    <row r="34" spans="1:14" x14ac:dyDescent="0.3">
      <c r="A34" t="s">
        <v>168</v>
      </c>
      <c r="B34" t="s">
        <v>23</v>
      </c>
      <c r="C34" t="s">
        <v>169</v>
      </c>
      <c r="D34" t="s">
        <v>43</v>
      </c>
      <c r="E34" t="s">
        <v>100</v>
      </c>
      <c r="F34" t="s">
        <v>170</v>
      </c>
      <c r="G34" t="s">
        <v>135</v>
      </c>
      <c r="H34">
        <v>1402.85</v>
      </c>
      <c r="I34">
        <v>2</v>
      </c>
      <c r="J34">
        <v>0</v>
      </c>
      <c r="K34">
        <v>2805.7</v>
      </c>
      <c r="L34">
        <v>2805.7</v>
      </c>
      <c r="M34" t="s">
        <v>116</v>
      </c>
      <c r="N34" s="1">
        <v>45458.780775462961</v>
      </c>
    </row>
    <row r="35" spans="1:14" x14ac:dyDescent="0.3">
      <c r="A35" t="s">
        <v>171</v>
      </c>
      <c r="B35" t="s">
        <v>172</v>
      </c>
      <c r="C35" t="s">
        <v>173</v>
      </c>
      <c r="D35" t="s">
        <v>67</v>
      </c>
      <c r="E35" t="s">
        <v>74</v>
      </c>
      <c r="F35" t="s">
        <v>174</v>
      </c>
      <c r="G35" t="s">
        <v>76</v>
      </c>
      <c r="H35">
        <v>455.9</v>
      </c>
      <c r="I35">
        <v>10</v>
      </c>
      <c r="J35">
        <v>15</v>
      </c>
      <c r="K35">
        <v>4559</v>
      </c>
      <c r="L35">
        <v>3875.15</v>
      </c>
      <c r="M35" t="s">
        <v>116</v>
      </c>
      <c r="N35" s="1">
        <v>45636.699155092596</v>
      </c>
    </row>
    <row r="36" spans="1:14" x14ac:dyDescent="0.3">
      <c r="A36" t="s">
        <v>175</v>
      </c>
      <c r="B36" t="s">
        <v>95</v>
      </c>
      <c r="C36" t="s">
        <v>176</v>
      </c>
      <c r="D36" t="s">
        <v>51</v>
      </c>
      <c r="E36" t="s">
        <v>177</v>
      </c>
      <c r="F36" t="s">
        <v>178</v>
      </c>
      <c r="G36" t="s">
        <v>179</v>
      </c>
      <c r="H36">
        <v>964.03</v>
      </c>
      <c r="I36">
        <v>8</v>
      </c>
      <c r="J36">
        <v>0</v>
      </c>
      <c r="K36">
        <v>7712.24</v>
      </c>
      <c r="L36">
        <v>7712.24</v>
      </c>
      <c r="N36" s="1">
        <v>45532.314444444448</v>
      </c>
    </row>
    <row r="37" spans="1:14" x14ac:dyDescent="0.3">
      <c r="A37" t="s">
        <v>180</v>
      </c>
      <c r="B37" t="s">
        <v>181</v>
      </c>
      <c r="C37" t="s">
        <v>182</v>
      </c>
      <c r="D37" t="s">
        <v>51</v>
      </c>
      <c r="E37" t="s">
        <v>57</v>
      </c>
      <c r="F37" t="s">
        <v>183</v>
      </c>
      <c r="G37" t="s">
        <v>184</v>
      </c>
      <c r="H37">
        <v>940.74</v>
      </c>
      <c r="I37">
        <v>12</v>
      </c>
      <c r="J37">
        <v>5</v>
      </c>
      <c r="K37">
        <v>11288.88</v>
      </c>
      <c r="L37">
        <v>10724.44</v>
      </c>
      <c r="M37" t="s">
        <v>21</v>
      </c>
      <c r="N37" s="1">
        <v>45854.284756944442</v>
      </c>
    </row>
    <row r="38" spans="1:14" x14ac:dyDescent="0.3">
      <c r="A38" t="s">
        <v>185</v>
      </c>
      <c r="B38" t="s">
        <v>172</v>
      </c>
      <c r="C38" t="s">
        <v>186</v>
      </c>
      <c r="D38" t="s">
        <v>63</v>
      </c>
      <c r="E38" t="s">
        <v>57</v>
      </c>
      <c r="F38" t="s">
        <v>187</v>
      </c>
      <c r="G38" t="s">
        <v>135</v>
      </c>
      <c r="H38">
        <v>5.32</v>
      </c>
      <c r="I38">
        <v>262</v>
      </c>
      <c r="J38">
        <v>20</v>
      </c>
      <c r="K38">
        <v>1393.84</v>
      </c>
      <c r="L38">
        <v>1115.07</v>
      </c>
      <c r="M38" t="s">
        <v>60</v>
      </c>
      <c r="N38" s="1">
        <v>45812.822916666664</v>
      </c>
    </row>
    <row r="39" spans="1:14" x14ac:dyDescent="0.3">
      <c r="A39" t="s">
        <v>188</v>
      </c>
      <c r="B39" t="s">
        <v>181</v>
      </c>
      <c r="C39" t="s">
        <v>189</v>
      </c>
      <c r="D39" t="s">
        <v>86</v>
      </c>
      <c r="E39" t="s">
        <v>121</v>
      </c>
      <c r="F39" t="s">
        <v>190</v>
      </c>
      <c r="G39" t="s">
        <v>46</v>
      </c>
      <c r="H39">
        <v>566.41999999999996</v>
      </c>
      <c r="I39">
        <v>60</v>
      </c>
      <c r="J39">
        <v>0</v>
      </c>
      <c r="K39">
        <v>33985.199999999997</v>
      </c>
      <c r="L39">
        <v>33985.199999999997</v>
      </c>
      <c r="M39" t="s">
        <v>28</v>
      </c>
      <c r="N39" s="1">
        <v>45870.388981481483</v>
      </c>
    </row>
    <row r="40" spans="1:14" x14ac:dyDescent="0.3">
      <c r="A40" t="s">
        <v>191</v>
      </c>
      <c r="B40" t="s">
        <v>84</v>
      </c>
      <c r="C40" t="s">
        <v>192</v>
      </c>
      <c r="D40" t="s">
        <v>51</v>
      </c>
      <c r="E40" t="s">
        <v>32</v>
      </c>
      <c r="F40" t="s">
        <v>193</v>
      </c>
      <c r="G40" t="s">
        <v>130</v>
      </c>
      <c r="H40">
        <v>437.72</v>
      </c>
      <c r="I40">
        <v>6</v>
      </c>
      <c r="J40">
        <v>10</v>
      </c>
      <c r="K40">
        <v>2626.32</v>
      </c>
      <c r="L40">
        <v>2363.69</v>
      </c>
      <c r="M40" t="s">
        <v>40</v>
      </c>
      <c r="N40" s="1">
        <v>45838.413599537038</v>
      </c>
    </row>
    <row r="41" spans="1:14" x14ac:dyDescent="0.3">
      <c r="A41" t="s">
        <v>194</v>
      </c>
      <c r="B41" t="s">
        <v>118</v>
      </c>
      <c r="C41" t="s">
        <v>195</v>
      </c>
      <c r="D41" t="s">
        <v>120</v>
      </c>
      <c r="E41" t="s">
        <v>100</v>
      </c>
      <c r="F41" t="s">
        <v>196</v>
      </c>
      <c r="H41">
        <v>541.16999999999996</v>
      </c>
      <c r="I41">
        <v>6</v>
      </c>
      <c r="J41">
        <v>0</v>
      </c>
      <c r="K41">
        <v>3247.02</v>
      </c>
      <c r="L41">
        <v>3247.02</v>
      </c>
      <c r="M41" t="s">
        <v>60</v>
      </c>
      <c r="N41" s="1">
        <v>45689.787939814814</v>
      </c>
    </row>
    <row r="42" spans="1:14" x14ac:dyDescent="0.3">
      <c r="A42" t="s">
        <v>197</v>
      </c>
      <c r="B42" t="s">
        <v>23</v>
      </c>
      <c r="C42" t="s">
        <v>198</v>
      </c>
      <c r="D42" t="s">
        <v>17</v>
      </c>
      <c r="E42" t="s">
        <v>105</v>
      </c>
      <c r="F42" t="s">
        <v>199</v>
      </c>
      <c r="H42">
        <v>175</v>
      </c>
      <c r="I42">
        <v>5</v>
      </c>
      <c r="J42">
        <v>5</v>
      </c>
      <c r="K42">
        <v>875</v>
      </c>
      <c r="L42">
        <v>831.25</v>
      </c>
      <c r="M42" t="s">
        <v>77</v>
      </c>
      <c r="N42" s="1">
        <v>45720.025625000002</v>
      </c>
    </row>
    <row r="43" spans="1:14" x14ac:dyDescent="0.3">
      <c r="A43" t="s">
        <v>200</v>
      </c>
      <c r="B43" t="s">
        <v>84</v>
      </c>
      <c r="C43" t="s">
        <v>201</v>
      </c>
      <c r="D43" t="s">
        <v>110</v>
      </c>
      <c r="E43" t="s">
        <v>111</v>
      </c>
      <c r="F43" t="s">
        <v>202</v>
      </c>
      <c r="G43" t="s">
        <v>102</v>
      </c>
      <c r="H43">
        <v>209.89</v>
      </c>
      <c r="I43">
        <v>2</v>
      </c>
      <c r="J43">
        <v>10</v>
      </c>
      <c r="K43">
        <v>419.78</v>
      </c>
      <c r="L43">
        <v>377.8</v>
      </c>
      <c r="N43" s="1">
        <v>45629.296898148146</v>
      </c>
    </row>
    <row r="44" spans="1:14" x14ac:dyDescent="0.3">
      <c r="A44" t="s">
        <v>203</v>
      </c>
      <c r="B44" t="s">
        <v>95</v>
      </c>
      <c r="C44" t="s">
        <v>204</v>
      </c>
      <c r="D44" t="s">
        <v>51</v>
      </c>
      <c r="E44" t="s">
        <v>121</v>
      </c>
      <c r="F44" t="s">
        <v>205</v>
      </c>
      <c r="G44" t="s">
        <v>27</v>
      </c>
      <c r="H44">
        <v>939.18</v>
      </c>
      <c r="I44">
        <v>12</v>
      </c>
      <c r="J44">
        <v>15</v>
      </c>
      <c r="K44">
        <v>11270.16</v>
      </c>
      <c r="L44">
        <v>9579.64</v>
      </c>
      <c r="M44" t="s">
        <v>77</v>
      </c>
      <c r="N44" s="1">
        <v>45550.281805555554</v>
      </c>
    </row>
    <row r="45" spans="1:14" x14ac:dyDescent="0.3">
      <c r="A45" t="s">
        <v>206</v>
      </c>
      <c r="B45" t="s">
        <v>49</v>
      </c>
      <c r="C45" t="s">
        <v>207</v>
      </c>
      <c r="D45" t="s">
        <v>25</v>
      </c>
      <c r="F45" t="s">
        <v>208</v>
      </c>
      <c r="G45" t="s">
        <v>209</v>
      </c>
      <c r="H45">
        <v>102.18</v>
      </c>
      <c r="I45">
        <v>1</v>
      </c>
      <c r="J45">
        <v>3</v>
      </c>
      <c r="K45">
        <v>102.18</v>
      </c>
      <c r="L45">
        <v>99.11</v>
      </c>
      <c r="M45" t="s">
        <v>40</v>
      </c>
      <c r="N45" s="1">
        <v>45361.019108796296</v>
      </c>
    </row>
    <row r="46" spans="1:14" x14ac:dyDescent="0.3">
      <c r="A46" t="s">
        <v>210</v>
      </c>
      <c r="B46" t="s">
        <v>23</v>
      </c>
      <c r="C46" t="s">
        <v>211</v>
      </c>
      <c r="D46" t="s">
        <v>86</v>
      </c>
      <c r="E46" t="s">
        <v>133</v>
      </c>
      <c r="F46" t="s">
        <v>212</v>
      </c>
      <c r="H46">
        <v>480.4</v>
      </c>
      <c r="I46">
        <v>25</v>
      </c>
      <c r="J46">
        <v>18</v>
      </c>
      <c r="K46">
        <v>12010</v>
      </c>
      <c r="L46">
        <v>9848.2000000000007</v>
      </c>
      <c r="M46" t="s">
        <v>40</v>
      </c>
      <c r="N46" s="1">
        <v>45843.550092592595</v>
      </c>
    </row>
    <row r="47" spans="1:14" x14ac:dyDescent="0.3">
      <c r="A47" t="s">
        <v>213</v>
      </c>
      <c r="B47" t="s">
        <v>30</v>
      </c>
      <c r="C47" t="s">
        <v>214</v>
      </c>
      <c r="D47" t="s">
        <v>86</v>
      </c>
      <c r="E47" t="s">
        <v>87</v>
      </c>
      <c r="F47" t="s">
        <v>215</v>
      </c>
      <c r="G47" t="s">
        <v>161</v>
      </c>
      <c r="H47">
        <v>177.04</v>
      </c>
      <c r="I47">
        <v>12</v>
      </c>
      <c r="J47">
        <v>5</v>
      </c>
      <c r="K47">
        <v>2124.48</v>
      </c>
      <c r="L47">
        <v>2018.26</v>
      </c>
      <c r="M47" t="s">
        <v>77</v>
      </c>
      <c r="N47" s="1">
        <v>45648.437060185184</v>
      </c>
    </row>
    <row r="48" spans="1:14" x14ac:dyDescent="0.3">
      <c r="A48" t="s">
        <v>216</v>
      </c>
      <c r="B48" t="s">
        <v>84</v>
      </c>
      <c r="C48" t="s">
        <v>217</v>
      </c>
      <c r="D48" t="s">
        <v>51</v>
      </c>
      <c r="E48" t="s">
        <v>74</v>
      </c>
      <c r="F48" t="s">
        <v>218</v>
      </c>
      <c r="H48">
        <v>11.92</v>
      </c>
      <c r="I48">
        <v>20</v>
      </c>
      <c r="J48">
        <v>20</v>
      </c>
      <c r="K48">
        <v>238.4</v>
      </c>
      <c r="L48">
        <v>190.72</v>
      </c>
      <c r="M48" t="s">
        <v>116</v>
      </c>
      <c r="N48" s="1">
        <v>45377.217951388891</v>
      </c>
    </row>
    <row r="49" spans="1:14" x14ac:dyDescent="0.3">
      <c r="A49" t="s">
        <v>219</v>
      </c>
      <c r="B49" t="s">
        <v>181</v>
      </c>
      <c r="C49" t="s">
        <v>220</v>
      </c>
      <c r="E49" t="s">
        <v>44</v>
      </c>
      <c r="F49" t="s">
        <v>221</v>
      </c>
      <c r="G49" t="s">
        <v>107</v>
      </c>
      <c r="H49">
        <v>672.01</v>
      </c>
      <c r="I49">
        <v>12</v>
      </c>
      <c r="J49">
        <v>15</v>
      </c>
      <c r="K49">
        <v>8064.12</v>
      </c>
      <c r="L49">
        <v>6854.5</v>
      </c>
      <c r="M49" t="s">
        <v>40</v>
      </c>
      <c r="N49" s="1">
        <v>45527.649085648147</v>
      </c>
    </row>
    <row r="50" spans="1:14" x14ac:dyDescent="0.3">
      <c r="A50" t="s">
        <v>222</v>
      </c>
      <c r="B50" t="s">
        <v>172</v>
      </c>
      <c r="C50" t="s">
        <v>223</v>
      </c>
      <c r="D50" t="s">
        <v>159</v>
      </c>
      <c r="E50" t="s">
        <v>224</v>
      </c>
      <c r="F50" t="s">
        <v>225</v>
      </c>
      <c r="G50" t="s">
        <v>20</v>
      </c>
      <c r="H50">
        <v>322.3</v>
      </c>
      <c r="I50">
        <v>1</v>
      </c>
      <c r="J50">
        <v>0</v>
      </c>
      <c r="K50">
        <v>322.3</v>
      </c>
      <c r="L50">
        <v>322.3</v>
      </c>
      <c r="M50" t="s">
        <v>47</v>
      </c>
      <c r="N50" s="1">
        <v>45377.651597222219</v>
      </c>
    </row>
    <row r="51" spans="1:14" x14ac:dyDescent="0.3">
      <c r="A51" t="s">
        <v>226</v>
      </c>
      <c r="B51" t="s">
        <v>55</v>
      </c>
      <c r="C51" t="s">
        <v>227</v>
      </c>
      <c r="D51" t="s">
        <v>120</v>
      </c>
      <c r="E51" t="s">
        <v>91</v>
      </c>
      <c r="F51" t="s">
        <v>228</v>
      </c>
      <c r="G51" t="s">
        <v>70</v>
      </c>
      <c r="H51">
        <v>233.91</v>
      </c>
      <c r="I51">
        <v>5</v>
      </c>
      <c r="J51">
        <v>7</v>
      </c>
      <c r="K51">
        <v>1169.55</v>
      </c>
      <c r="L51">
        <v>1087.68</v>
      </c>
      <c r="M51" t="s">
        <v>60</v>
      </c>
      <c r="N51" s="1">
        <v>45874.634328703702</v>
      </c>
    </row>
    <row r="52" spans="1:14" x14ac:dyDescent="0.3">
      <c r="A52" t="s">
        <v>229</v>
      </c>
      <c r="B52" t="s">
        <v>15</v>
      </c>
      <c r="C52" t="s">
        <v>230</v>
      </c>
      <c r="D52" t="s">
        <v>86</v>
      </c>
      <c r="E52" t="s">
        <v>91</v>
      </c>
      <c r="F52" t="s">
        <v>231</v>
      </c>
      <c r="H52">
        <v>238.26</v>
      </c>
      <c r="I52">
        <v>4</v>
      </c>
      <c r="J52">
        <v>5</v>
      </c>
      <c r="K52">
        <v>953.04</v>
      </c>
      <c r="L52">
        <v>905.39</v>
      </c>
      <c r="M52" t="s">
        <v>60</v>
      </c>
      <c r="N52" s="1">
        <v>45653.886435185188</v>
      </c>
    </row>
    <row r="53" spans="1:14" x14ac:dyDescent="0.3">
      <c r="A53" t="s">
        <v>232</v>
      </c>
      <c r="B53" t="s">
        <v>84</v>
      </c>
      <c r="C53" t="s">
        <v>233</v>
      </c>
      <c r="D53" t="s">
        <v>120</v>
      </c>
      <c r="E53" t="s">
        <v>224</v>
      </c>
      <c r="F53" t="s">
        <v>234</v>
      </c>
      <c r="G53" t="s">
        <v>102</v>
      </c>
      <c r="H53">
        <v>506.98</v>
      </c>
      <c r="I53">
        <v>5</v>
      </c>
      <c r="J53">
        <v>10</v>
      </c>
      <c r="K53">
        <v>2534.9</v>
      </c>
      <c r="L53">
        <v>2281.41</v>
      </c>
      <c r="M53" t="s">
        <v>28</v>
      </c>
      <c r="N53" s="1">
        <v>45432.90797453704</v>
      </c>
    </row>
    <row r="54" spans="1:14" x14ac:dyDescent="0.3">
      <c r="A54" t="s">
        <v>235</v>
      </c>
      <c r="B54" t="s">
        <v>23</v>
      </c>
      <c r="C54" t="s">
        <v>236</v>
      </c>
      <c r="D54" t="s">
        <v>17</v>
      </c>
      <c r="E54" t="s">
        <v>105</v>
      </c>
      <c r="F54" t="s">
        <v>237</v>
      </c>
      <c r="G54" t="s">
        <v>93</v>
      </c>
      <c r="H54">
        <v>27.66</v>
      </c>
      <c r="I54">
        <v>3</v>
      </c>
      <c r="J54">
        <v>0</v>
      </c>
      <c r="K54">
        <v>82.98</v>
      </c>
      <c r="L54">
        <v>82.98</v>
      </c>
      <c r="M54" t="s">
        <v>77</v>
      </c>
      <c r="N54" s="1">
        <v>45837.935381944444</v>
      </c>
    </row>
    <row r="55" spans="1:14" x14ac:dyDescent="0.3">
      <c r="A55" t="s">
        <v>238</v>
      </c>
      <c r="B55" t="s">
        <v>55</v>
      </c>
      <c r="C55" t="s">
        <v>239</v>
      </c>
      <c r="D55" t="s">
        <v>120</v>
      </c>
      <c r="E55" t="s">
        <v>18</v>
      </c>
      <c r="F55" t="s">
        <v>240</v>
      </c>
      <c r="G55" t="s">
        <v>102</v>
      </c>
      <c r="H55">
        <v>186.37</v>
      </c>
      <c r="I55">
        <v>1</v>
      </c>
      <c r="J55">
        <v>0</v>
      </c>
      <c r="K55">
        <v>186.37</v>
      </c>
      <c r="L55">
        <v>186.37</v>
      </c>
      <c r="M55" t="s">
        <v>40</v>
      </c>
      <c r="N55" s="1">
        <v>45389.66510416667</v>
      </c>
    </row>
    <row r="56" spans="1:14" x14ac:dyDescent="0.3">
      <c r="A56" t="s">
        <v>241</v>
      </c>
      <c r="B56" t="s">
        <v>49</v>
      </c>
      <c r="C56" t="s">
        <v>242</v>
      </c>
      <c r="D56" t="s">
        <v>80</v>
      </c>
      <c r="E56" t="s">
        <v>32</v>
      </c>
      <c r="F56" t="s">
        <v>243</v>
      </c>
      <c r="G56" t="s">
        <v>59</v>
      </c>
      <c r="H56">
        <v>2740.78</v>
      </c>
      <c r="I56">
        <v>15</v>
      </c>
      <c r="J56">
        <v>0</v>
      </c>
      <c r="K56">
        <v>41111.699999999997</v>
      </c>
      <c r="L56">
        <v>41111.699999999997</v>
      </c>
      <c r="M56" t="s">
        <v>116</v>
      </c>
      <c r="N56" s="1">
        <v>45371.875347222223</v>
      </c>
    </row>
    <row r="57" spans="1:14" x14ac:dyDescent="0.3">
      <c r="A57" t="s">
        <v>244</v>
      </c>
      <c r="B57" t="s">
        <v>15</v>
      </c>
      <c r="C57" t="s">
        <v>245</v>
      </c>
      <c r="D57" t="s">
        <v>125</v>
      </c>
      <c r="E57" t="s">
        <v>246</v>
      </c>
      <c r="F57" t="s">
        <v>247</v>
      </c>
      <c r="G57" t="s">
        <v>248</v>
      </c>
      <c r="H57">
        <v>2954.94</v>
      </c>
      <c r="I57">
        <v>6</v>
      </c>
      <c r="J57">
        <v>10</v>
      </c>
      <c r="K57">
        <v>17729.64</v>
      </c>
      <c r="L57">
        <v>15956.68</v>
      </c>
      <c r="M57" t="s">
        <v>21</v>
      </c>
      <c r="N57" s="1">
        <v>45492.966365740744</v>
      </c>
    </row>
    <row r="58" spans="1:14" x14ac:dyDescent="0.3">
      <c r="A58" t="s">
        <v>249</v>
      </c>
      <c r="B58" t="s">
        <v>84</v>
      </c>
      <c r="C58" t="s">
        <v>250</v>
      </c>
      <c r="D58" t="s">
        <v>63</v>
      </c>
      <c r="E58" t="s">
        <v>251</v>
      </c>
      <c r="F58" t="s">
        <v>252</v>
      </c>
      <c r="G58" t="s">
        <v>130</v>
      </c>
      <c r="H58">
        <v>5.2</v>
      </c>
      <c r="I58">
        <v>263</v>
      </c>
      <c r="J58">
        <v>15</v>
      </c>
      <c r="K58">
        <v>1367.6</v>
      </c>
      <c r="L58">
        <v>1162.46</v>
      </c>
      <c r="M58" t="s">
        <v>116</v>
      </c>
      <c r="N58" s="1">
        <v>45550.668356481481</v>
      </c>
    </row>
    <row r="59" spans="1:14" x14ac:dyDescent="0.3">
      <c r="A59" t="s">
        <v>253</v>
      </c>
      <c r="B59" t="s">
        <v>172</v>
      </c>
      <c r="C59" t="s">
        <v>254</v>
      </c>
      <c r="D59" t="s">
        <v>255</v>
      </c>
      <c r="E59" t="s">
        <v>177</v>
      </c>
      <c r="F59" t="s">
        <v>256</v>
      </c>
      <c r="G59" t="s">
        <v>248</v>
      </c>
      <c r="H59">
        <v>1246.8699999999999</v>
      </c>
      <c r="I59">
        <v>8</v>
      </c>
      <c r="J59">
        <v>0</v>
      </c>
      <c r="K59">
        <v>9974.9599999999991</v>
      </c>
      <c r="L59">
        <v>9974.9599999999991</v>
      </c>
      <c r="M59" t="s">
        <v>47</v>
      </c>
      <c r="N59" s="1">
        <v>45386.621354166666</v>
      </c>
    </row>
    <row r="60" spans="1:14" x14ac:dyDescent="0.3">
      <c r="A60" t="s">
        <v>257</v>
      </c>
      <c r="B60" t="s">
        <v>181</v>
      </c>
      <c r="C60" t="s">
        <v>258</v>
      </c>
      <c r="D60" t="s">
        <v>51</v>
      </c>
      <c r="E60" t="s">
        <v>74</v>
      </c>
      <c r="F60" t="s">
        <v>259</v>
      </c>
      <c r="G60" t="s">
        <v>39</v>
      </c>
      <c r="H60">
        <v>265.77</v>
      </c>
      <c r="I60">
        <v>1</v>
      </c>
      <c r="J60">
        <v>0</v>
      </c>
      <c r="K60">
        <v>265.77</v>
      </c>
      <c r="L60">
        <v>265.77</v>
      </c>
      <c r="M60" t="s">
        <v>28</v>
      </c>
      <c r="N60" s="1">
        <v>45381.427719907406</v>
      </c>
    </row>
    <row r="61" spans="1:14" x14ac:dyDescent="0.3">
      <c r="A61" t="s">
        <v>260</v>
      </c>
      <c r="B61" t="s">
        <v>118</v>
      </c>
      <c r="C61" t="s">
        <v>261</v>
      </c>
      <c r="D61" t="s">
        <v>159</v>
      </c>
      <c r="E61" t="s">
        <v>105</v>
      </c>
      <c r="F61" t="s">
        <v>262</v>
      </c>
      <c r="G61" t="s">
        <v>135</v>
      </c>
      <c r="H61">
        <v>335.75</v>
      </c>
      <c r="I61">
        <v>10</v>
      </c>
      <c r="J61">
        <v>0</v>
      </c>
      <c r="K61">
        <v>3357.5</v>
      </c>
      <c r="L61">
        <v>3357.5</v>
      </c>
      <c r="N61" s="1">
        <v>45711.336574074077</v>
      </c>
    </row>
    <row r="62" spans="1:14" x14ac:dyDescent="0.3">
      <c r="A62" t="s">
        <v>263</v>
      </c>
      <c r="B62" t="s">
        <v>55</v>
      </c>
      <c r="C62" t="s">
        <v>264</v>
      </c>
      <c r="D62" t="s">
        <v>80</v>
      </c>
      <c r="E62" t="s">
        <v>133</v>
      </c>
      <c r="G62" t="s">
        <v>248</v>
      </c>
      <c r="H62">
        <v>4252.1400000000003</v>
      </c>
      <c r="I62">
        <v>8</v>
      </c>
      <c r="J62">
        <v>0</v>
      </c>
      <c r="K62">
        <v>34017.120000000003</v>
      </c>
      <c r="L62">
        <v>34017.120000000003</v>
      </c>
      <c r="M62" t="s">
        <v>47</v>
      </c>
      <c r="N62" s="1">
        <v>45491.920659722222</v>
      </c>
    </row>
    <row r="63" spans="1:14" x14ac:dyDescent="0.3">
      <c r="A63" t="s">
        <v>265</v>
      </c>
      <c r="B63" t="s">
        <v>30</v>
      </c>
      <c r="C63" t="s">
        <v>266</v>
      </c>
      <c r="D63" t="s">
        <v>80</v>
      </c>
      <c r="E63" t="s">
        <v>105</v>
      </c>
      <c r="F63" t="s">
        <v>267</v>
      </c>
      <c r="G63" t="s">
        <v>179</v>
      </c>
      <c r="H63">
        <v>3349.18</v>
      </c>
      <c r="I63">
        <v>1</v>
      </c>
      <c r="J63">
        <v>0</v>
      </c>
      <c r="K63">
        <v>3349.18</v>
      </c>
      <c r="L63">
        <v>3349.18</v>
      </c>
      <c r="M63" t="s">
        <v>47</v>
      </c>
      <c r="N63" s="1">
        <v>45547.221076388887</v>
      </c>
    </row>
    <row r="64" spans="1:14" x14ac:dyDescent="0.3">
      <c r="A64" t="s">
        <v>268</v>
      </c>
      <c r="B64" t="s">
        <v>23</v>
      </c>
      <c r="D64" t="s">
        <v>63</v>
      </c>
      <c r="E64" t="s">
        <v>100</v>
      </c>
      <c r="F64" t="s">
        <v>269</v>
      </c>
      <c r="G64" t="s">
        <v>102</v>
      </c>
      <c r="H64">
        <v>0.98</v>
      </c>
      <c r="I64">
        <v>385</v>
      </c>
      <c r="J64">
        <v>2</v>
      </c>
      <c r="K64">
        <v>377.3</v>
      </c>
      <c r="L64">
        <v>369.75</v>
      </c>
      <c r="N64" s="1">
        <v>45751.557210648149</v>
      </c>
    </row>
    <row r="65" spans="1:14" x14ac:dyDescent="0.3">
      <c r="A65" t="s">
        <v>270</v>
      </c>
      <c r="B65" t="s">
        <v>181</v>
      </c>
      <c r="C65" t="s">
        <v>271</v>
      </c>
      <c r="D65" t="s">
        <v>17</v>
      </c>
      <c r="E65" t="s">
        <v>74</v>
      </c>
      <c r="F65" t="s">
        <v>272</v>
      </c>
      <c r="G65" t="s">
        <v>59</v>
      </c>
      <c r="H65">
        <v>581.38</v>
      </c>
      <c r="I65">
        <v>5</v>
      </c>
      <c r="J65">
        <v>0</v>
      </c>
      <c r="K65">
        <v>2906.9</v>
      </c>
      <c r="L65">
        <v>2906.9</v>
      </c>
      <c r="M65" t="s">
        <v>40</v>
      </c>
      <c r="N65" s="1">
        <v>45620.607731481483</v>
      </c>
    </row>
    <row r="66" spans="1:14" x14ac:dyDescent="0.3">
      <c r="A66" t="s">
        <v>273</v>
      </c>
      <c r="B66" t="s">
        <v>84</v>
      </c>
      <c r="C66" t="s">
        <v>274</v>
      </c>
      <c r="D66" t="s">
        <v>63</v>
      </c>
      <c r="E66" t="s">
        <v>32</v>
      </c>
      <c r="F66" t="s">
        <v>275</v>
      </c>
      <c r="G66" t="s">
        <v>130</v>
      </c>
      <c r="H66">
        <v>1.31</v>
      </c>
      <c r="I66">
        <v>322</v>
      </c>
      <c r="J66">
        <v>0</v>
      </c>
      <c r="K66">
        <v>421.82</v>
      </c>
      <c r="L66">
        <v>421.82</v>
      </c>
      <c r="M66" t="s">
        <v>116</v>
      </c>
      <c r="N66" s="1">
        <v>45376.95212962963</v>
      </c>
    </row>
    <row r="67" spans="1:14" x14ac:dyDescent="0.3">
      <c r="A67" t="s">
        <v>276</v>
      </c>
      <c r="B67" t="s">
        <v>15</v>
      </c>
      <c r="D67" t="s">
        <v>110</v>
      </c>
      <c r="E67" t="s">
        <v>277</v>
      </c>
      <c r="F67" t="s">
        <v>278</v>
      </c>
      <c r="G67" t="s">
        <v>248</v>
      </c>
      <c r="H67">
        <v>173.64</v>
      </c>
      <c r="I67">
        <v>6</v>
      </c>
      <c r="J67">
        <v>0</v>
      </c>
      <c r="K67">
        <v>1041.8399999999999</v>
      </c>
      <c r="L67">
        <v>1041.8399999999999</v>
      </c>
      <c r="M67" t="s">
        <v>28</v>
      </c>
      <c r="N67" s="1">
        <v>45614.802708333336</v>
      </c>
    </row>
    <row r="68" spans="1:14" x14ac:dyDescent="0.3">
      <c r="A68" t="s">
        <v>279</v>
      </c>
      <c r="B68" t="s">
        <v>95</v>
      </c>
      <c r="C68" t="s">
        <v>280</v>
      </c>
      <c r="D68" t="s">
        <v>63</v>
      </c>
      <c r="E68" t="s">
        <v>155</v>
      </c>
      <c r="F68" t="s">
        <v>281</v>
      </c>
      <c r="G68" t="s">
        <v>107</v>
      </c>
      <c r="H68">
        <v>4.17</v>
      </c>
      <c r="I68">
        <v>34</v>
      </c>
      <c r="J68">
        <v>15</v>
      </c>
      <c r="K68">
        <v>141.78</v>
      </c>
      <c r="L68">
        <v>120.51</v>
      </c>
      <c r="M68" t="s">
        <v>77</v>
      </c>
      <c r="N68" s="1">
        <v>45610.864895833336</v>
      </c>
    </row>
    <row r="69" spans="1:14" x14ac:dyDescent="0.3">
      <c r="A69" t="s">
        <v>282</v>
      </c>
      <c r="B69" t="s">
        <v>84</v>
      </c>
      <c r="C69" t="s">
        <v>283</v>
      </c>
      <c r="D69" t="s">
        <v>80</v>
      </c>
      <c r="E69" t="s">
        <v>74</v>
      </c>
      <c r="F69" t="s">
        <v>284</v>
      </c>
      <c r="G69" t="s">
        <v>27</v>
      </c>
      <c r="H69">
        <v>3776.89</v>
      </c>
      <c r="I69">
        <v>100</v>
      </c>
      <c r="J69">
        <v>20</v>
      </c>
      <c r="K69">
        <v>377689</v>
      </c>
      <c r="L69">
        <v>302151.2</v>
      </c>
      <c r="M69" t="s">
        <v>47</v>
      </c>
      <c r="N69" s="1">
        <v>45813.643020833333</v>
      </c>
    </row>
    <row r="70" spans="1:14" x14ac:dyDescent="0.3">
      <c r="A70" t="s">
        <v>285</v>
      </c>
      <c r="B70" t="s">
        <v>72</v>
      </c>
      <c r="C70" t="s">
        <v>286</v>
      </c>
      <c r="D70" t="s">
        <v>25</v>
      </c>
      <c r="E70" t="s">
        <v>74</v>
      </c>
      <c r="F70" t="s">
        <v>287</v>
      </c>
      <c r="G70" t="s">
        <v>179</v>
      </c>
      <c r="H70">
        <v>114.69</v>
      </c>
      <c r="I70">
        <v>3</v>
      </c>
      <c r="J70">
        <v>3</v>
      </c>
      <c r="K70">
        <v>344.07</v>
      </c>
      <c r="L70">
        <v>333.75</v>
      </c>
      <c r="M70" t="s">
        <v>28</v>
      </c>
      <c r="N70" s="1">
        <v>45385.414143518516</v>
      </c>
    </row>
    <row r="71" spans="1:14" x14ac:dyDescent="0.3">
      <c r="A71" t="s">
        <v>288</v>
      </c>
      <c r="B71" t="s">
        <v>30</v>
      </c>
      <c r="C71" t="s">
        <v>289</v>
      </c>
      <c r="D71" t="s">
        <v>25</v>
      </c>
      <c r="E71" t="s">
        <v>246</v>
      </c>
      <c r="F71" t="s">
        <v>290</v>
      </c>
      <c r="G71" t="s">
        <v>46</v>
      </c>
      <c r="H71">
        <v>115.81</v>
      </c>
      <c r="I71">
        <v>1</v>
      </c>
      <c r="J71">
        <v>0</v>
      </c>
      <c r="K71">
        <v>115.81</v>
      </c>
      <c r="L71">
        <v>115.81</v>
      </c>
      <c r="M71" t="s">
        <v>60</v>
      </c>
      <c r="N71" s="1">
        <v>45406.091134259259</v>
      </c>
    </row>
    <row r="72" spans="1:14" x14ac:dyDescent="0.3">
      <c r="A72" t="s">
        <v>291</v>
      </c>
      <c r="B72" t="s">
        <v>172</v>
      </c>
      <c r="C72" t="s">
        <v>292</v>
      </c>
      <c r="D72" t="s">
        <v>120</v>
      </c>
      <c r="E72" t="s">
        <v>133</v>
      </c>
      <c r="F72" t="s">
        <v>293</v>
      </c>
      <c r="G72" t="s">
        <v>27</v>
      </c>
      <c r="H72">
        <v>314.93</v>
      </c>
      <c r="I72">
        <v>15</v>
      </c>
      <c r="J72">
        <v>0</v>
      </c>
      <c r="K72">
        <v>4723.95</v>
      </c>
      <c r="L72">
        <v>4723.95</v>
      </c>
      <c r="M72" t="s">
        <v>60</v>
      </c>
      <c r="N72" s="1">
        <v>45855.4062962963</v>
      </c>
    </row>
    <row r="73" spans="1:14" x14ac:dyDescent="0.3">
      <c r="A73" t="s">
        <v>294</v>
      </c>
      <c r="B73" t="s">
        <v>181</v>
      </c>
      <c r="C73" t="s">
        <v>295</v>
      </c>
      <c r="D73" t="s">
        <v>25</v>
      </c>
      <c r="E73" t="s">
        <v>44</v>
      </c>
      <c r="F73" t="s">
        <v>296</v>
      </c>
      <c r="G73" t="s">
        <v>82</v>
      </c>
      <c r="H73">
        <v>62.33</v>
      </c>
      <c r="I73">
        <v>25</v>
      </c>
      <c r="J73">
        <v>0</v>
      </c>
      <c r="K73">
        <v>1558.25</v>
      </c>
      <c r="L73">
        <v>1558.25</v>
      </c>
      <c r="M73" t="s">
        <v>40</v>
      </c>
      <c r="N73" s="1">
        <v>45733.907465277778</v>
      </c>
    </row>
    <row r="74" spans="1:14" x14ac:dyDescent="0.3">
      <c r="A74" t="s">
        <v>297</v>
      </c>
      <c r="B74" t="s">
        <v>118</v>
      </c>
      <c r="C74" t="s">
        <v>298</v>
      </c>
      <c r="E74" t="s">
        <v>121</v>
      </c>
      <c r="F74" t="s">
        <v>299</v>
      </c>
      <c r="G74" t="s">
        <v>76</v>
      </c>
      <c r="H74">
        <v>137.55000000000001</v>
      </c>
      <c r="I74">
        <v>30</v>
      </c>
      <c r="J74">
        <v>15</v>
      </c>
      <c r="K74">
        <v>4126.5</v>
      </c>
      <c r="L74">
        <v>3507.53</v>
      </c>
      <c r="N74" s="1">
        <v>45522.599004629628</v>
      </c>
    </row>
    <row r="75" spans="1:14" x14ac:dyDescent="0.3">
      <c r="A75" t="s">
        <v>300</v>
      </c>
      <c r="B75" t="s">
        <v>118</v>
      </c>
      <c r="C75" t="s">
        <v>301</v>
      </c>
      <c r="E75" t="s">
        <v>277</v>
      </c>
      <c r="F75" t="s">
        <v>302</v>
      </c>
      <c r="G75" t="s">
        <v>27</v>
      </c>
      <c r="H75">
        <v>1099.44</v>
      </c>
      <c r="I75">
        <v>5</v>
      </c>
      <c r="J75">
        <v>10</v>
      </c>
      <c r="K75">
        <v>5497.2</v>
      </c>
      <c r="L75">
        <v>4947.4799999999996</v>
      </c>
      <c r="M75" t="s">
        <v>40</v>
      </c>
      <c r="N75" s="1">
        <v>45422.631562499999</v>
      </c>
    </row>
    <row r="76" spans="1:14" x14ac:dyDescent="0.3">
      <c r="A76" t="s">
        <v>303</v>
      </c>
      <c r="B76" t="s">
        <v>118</v>
      </c>
      <c r="C76" t="s">
        <v>304</v>
      </c>
      <c r="D76" t="s">
        <v>110</v>
      </c>
      <c r="E76" t="s">
        <v>18</v>
      </c>
      <c r="F76" t="s">
        <v>305</v>
      </c>
      <c r="G76" t="s">
        <v>53</v>
      </c>
      <c r="H76">
        <v>285.74</v>
      </c>
      <c r="I76">
        <v>6</v>
      </c>
      <c r="J76">
        <v>3</v>
      </c>
      <c r="K76">
        <v>1714.44</v>
      </c>
      <c r="L76">
        <v>1663.01</v>
      </c>
      <c r="N76" s="1">
        <v>45706.967893518522</v>
      </c>
    </row>
    <row r="77" spans="1:14" x14ac:dyDescent="0.3">
      <c r="A77" t="s">
        <v>306</v>
      </c>
      <c r="B77" t="s">
        <v>49</v>
      </c>
      <c r="C77" t="s">
        <v>307</v>
      </c>
      <c r="D77" t="s">
        <v>110</v>
      </c>
      <c r="E77" t="s">
        <v>246</v>
      </c>
      <c r="F77" t="s">
        <v>308</v>
      </c>
      <c r="G77" t="s">
        <v>53</v>
      </c>
      <c r="H77">
        <v>185.95</v>
      </c>
      <c r="I77">
        <v>3</v>
      </c>
      <c r="J77">
        <v>5</v>
      </c>
      <c r="K77">
        <v>557.85</v>
      </c>
      <c r="L77">
        <v>529.96</v>
      </c>
      <c r="M77" t="s">
        <v>47</v>
      </c>
      <c r="N77" s="1">
        <v>45830.475787037038</v>
      </c>
    </row>
    <row r="78" spans="1:14" x14ac:dyDescent="0.3">
      <c r="A78" t="s">
        <v>309</v>
      </c>
      <c r="B78" t="s">
        <v>84</v>
      </c>
      <c r="C78" t="s">
        <v>310</v>
      </c>
      <c r="D78" t="s">
        <v>159</v>
      </c>
      <c r="E78" t="s">
        <v>87</v>
      </c>
      <c r="F78" t="s">
        <v>311</v>
      </c>
      <c r="G78" t="s">
        <v>184</v>
      </c>
      <c r="H78">
        <v>475.25</v>
      </c>
      <c r="I78">
        <v>8</v>
      </c>
      <c r="J78">
        <v>0</v>
      </c>
      <c r="K78">
        <v>3802</v>
      </c>
      <c r="L78">
        <v>3802</v>
      </c>
      <c r="M78" t="s">
        <v>47</v>
      </c>
      <c r="N78" s="1">
        <v>45421.115358796298</v>
      </c>
    </row>
    <row r="79" spans="1:14" x14ac:dyDescent="0.3">
      <c r="A79" t="s">
        <v>312</v>
      </c>
      <c r="B79" t="s">
        <v>49</v>
      </c>
      <c r="C79" t="s">
        <v>313</v>
      </c>
      <c r="D79" t="s">
        <v>17</v>
      </c>
      <c r="E79" t="s">
        <v>18</v>
      </c>
      <c r="F79" t="s">
        <v>314</v>
      </c>
      <c r="G79" t="s">
        <v>46</v>
      </c>
      <c r="H79">
        <v>40.72</v>
      </c>
      <c r="I79">
        <v>1</v>
      </c>
      <c r="J79">
        <v>0</v>
      </c>
      <c r="K79">
        <v>40.72</v>
      </c>
      <c r="L79">
        <v>40.72</v>
      </c>
      <c r="M79" t="s">
        <v>60</v>
      </c>
      <c r="N79" s="1">
        <v>45673.048020833332</v>
      </c>
    </row>
    <row r="80" spans="1:14" x14ac:dyDescent="0.3">
      <c r="A80" t="s">
        <v>315</v>
      </c>
      <c r="B80" t="s">
        <v>72</v>
      </c>
      <c r="C80" t="s">
        <v>316</v>
      </c>
      <c r="D80" t="s">
        <v>110</v>
      </c>
      <c r="E80" t="s">
        <v>57</v>
      </c>
      <c r="F80" t="s">
        <v>317</v>
      </c>
      <c r="G80" t="s">
        <v>53</v>
      </c>
      <c r="H80">
        <v>256.72000000000003</v>
      </c>
      <c r="I80">
        <v>30</v>
      </c>
      <c r="J80">
        <v>0</v>
      </c>
      <c r="K80">
        <v>7701.6</v>
      </c>
      <c r="L80">
        <v>7701.6</v>
      </c>
      <c r="M80" t="s">
        <v>21</v>
      </c>
      <c r="N80" s="1">
        <v>45604.222418981481</v>
      </c>
    </row>
    <row r="81" spans="1:14" x14ac:dyDescent="0.3">
      <c r="A81" t="s">
        <v>318</v>
      </c>
      <c r="B81" t="s">
        <v>181</v>
      </c>
      <c r="C81" t="s">
        <v>319</v>
      </c>
      <c r="D81" t="s">
        <v>159</v>
      </c>
      <c r="E81" t="s">
        <v>111</v>
      </c>
      <c r="F81" t="s">
        <v>320</v>
      </c>
      <c r="G81" t="s">
        <v>70</v>
      </c>
      <c r="H81">
        <v>376.12</v>
      </c>
      <c r="I81">
        <v>10</v>
      </c>
      <c r="J81">
        <v>10</v>
      </c>
      <c r="K81">
        <v>3761.2</v>
      </c>
      <c r="L81">
        <v>3385.08</v>
      </c>
      <c r="M81" t="s">
        <v>60</v>
      </c>
      <c r="N81" s="1">
        <v>45546.57304398148</v>
      </c>
    </row>
    <row r="82" spans="1:14" x14ac:dyDescent="0.3">
      <c r="A82" t="s">
        <v>321</v>
      </c>
      <c r="B82" t="s">
        <v>84</v>
      </c>
      <c r="C82" t="s">
        <v>322</v>
      </c>
      <c r="D82" t="s">
        <v>25</v>
      </c>
      <c r="E82" t="s">
        <v>32</v>
      </c>
      <c r="F82" t="s">
        <v>323</v>
      </c>
      <c r="G82" t="s">
        <v>102</v>
      </c>
      <c r="H82">
        <v>75.36</v>
      </c>
      <c r="I82">
        <v>12</v>
      </c>
      <c r="J82">
        <v>5</v>
      </c>
      <c r="K82">
        <v>904.32</v>
      </c>
      <c r="L82">
        <v>859.1</v>
      </c>
      <c r="M82" t="s">
        <v>116</v>
      </c>
      <c r="N82" s="1">
        <v>45581.214537037034</v>
      </c>
    </row>
    <row r="83" spans="1:14" x14ac:dyDescent="0.3">
      <c r="A83" t="s">
        <v>324</v>
      </c>
      <c r="B83" t="s">
        <v>181</v>
      </c>
      <c r="C83" t="s">
        <v>325</v>
      </c>
      <c r="D83" t="s">
        <v>25</v>
      </c>
      <c r="E83" t="s">
        <v>32</v>
      </c>
      <c r="F83" t="s">
        <v>326</v>
      </c>
      <c r="G83" t="s">
        <v>82</v>
      </c>
      <c r="H83">
        <v>113.34</v>
      </c>
      <c r="I83">
        <v>20</v>
      </c>
      <c r="J83">
        <v>0</v>
      </c>
      <c r="K83">
        <v>2266.8000000000002</v>
      </c>
      <c r="L83">
        <v>2266.8000000000002</v>
      </c>
      <c r="M83" t="s">
        <v>60</v>
      </c>
      <c r="N83" s="1">
        <v>45800.461412037039</v>
      </c>
    </row>
    <row r="84" spans="1:14" x14ac:dyDescent="0.3">
      <c r="A84" t="s">
        <v>327</v>
      </c>
      <c r="B84" t="s">
        <v>95</v>
      </c>
      <c r="C84" t="s">
        <v>328</v>
      </c>
      <c r="D84" t="s">
        <v>125</v>
      </c>
      <c r="E84" t="s">
        <v>251</v>
      </c>
      <c r="F84" t="s">
        <v>329</v>
      </c>
      <c r="G84" t="s">
        <v>82</v>
      </c>
      <c r="H84">
        <v>1478.36</v>
      </c>
      <c r="I84">
        <v>2</v>
      </c>
      <c r="J84">
        <v>5</v>
      </c>
      <c r="K84">
        <v>2956.72</v>
      </c>
      <c r="L84">
        <v>2808.88</v>
      </c>
      <c r="M84" t="s">
        <v>60</v>
      </c>
      <c r="N84" s="1">
        <v>45424.456469907411</v>
      </c>
    </row>
    <row r="85" spans="1:14" x14ac:dyDescent="0.3">
      <c r="A85" t="s">
        <v>330</v>
      </c>
      <c r="B85" t="s">
        <v>49</v>
      </c>
      <c r="C85" t="s">
        <v>331</v>
      </c>
      <c r="D85" t="s">
        <v>25</v>
      </c>
      <c r="E85" t="s">
        <v>111</v>
      </c>
      <c r="F85" t="s">
        <v>332</v>
      </c>
      <c r="G85" t="s">
        <v>82</v>
      </c>
      <c r="H85">
        <v>139.53</v>
      </c>
      <c r="I85">
        <v>15</v>
      </c>
      <c r="J85">
        <v>17</v>
      </c>
      <c r="K85">
        <v>2092.9499999999998</v>
      </c>
      <c r="L85">
        <v>1737.15</v>
      </c>
      <c r="N85" s="1">
        <v>45764.035914351851</v>
      </c>
    </row>
    <row r="86" spans="1:14" x14ac:dyDescent="0.3">
      <c r="A86" t="s">
        <v>333</v>
      </c>
      <c r="B86" t="s">
        <v>15</v>
      </c>
      <c r="C86" t="s">
        <v>334</v>
      </c>
      <c r="D86" t="s">
        <v>67</v>
      </c>
      <c r="E86" t="s">
        <v>224</v>
      </c>
      <c r="F86" t="s">
        <v>335</v>
      </c>
      <c r="G86" t="s">
        <v>82</v>
      </c>
      <c r="H86">
        <v>213.92</v>
      </c>
      <c r="I86">
        <v>25</v>
      </c>
      <c r="J86">
        <v>10</v>
      </c>
      <c r="K86">
        <v>5348</v>
      </c>
      <c r="L86">
        <v>4813.2</v>
      </c>
      <c r="M86" t="s">
        <v>28</v>
      </c>
      <c r="N86" s="1">
        <v>45416.700995370367</v>
      </c>
    </row>
    <row r="87" spans="1:14" x14ac:dyDescent="0.3">
      <c r="A87" t="s">
        <v>336</v>
      </c>
      <c r="B87" t="s">
        <v>23</v>
      </c>
      <c r="C87" t="s">
        <v>337</v>
      </c>
      <c r="D87" t="s">
        <v>120</v>
      </c>
      <c r="F87" t="s">
        <v>338</v>
      </c>
      <c r="G87" t="s">
        <v>179</v>
      </c>
      <c r="H87">
        <v>554.03</v>
      </c>
      <c r="I87">
        <v>6</v>
      </c>
      <c r="J87">
        <v>0</v>
      </c>
      <c r="K87">
        <v>3324.18</v>
      </c>
      <c r="L87">
        <v>3324.18</v>
      </c>
      <c r="M87" t="s">
        <v>77</v>
      </c>
      <c r="N87" s="1">
        <v>45633.402280092596</v>
      </c>
    </row>
    <row r="88" spans="1:14" x14ac:dyDescent="0.3">
      <c r="A88" t="s">
        <v>339</v>
      </c>
      <c r="B88" t="s">
        <v>49</v>
      </c>
      <c r="C88" t="s">
        <v>340</v>
      </c>
      <c r="D88" t="s">
        <v>17</v>
      </c>
      <c r="E88" t="s">
        <v>74</v>
      </c>
      <c r="F88" t="s">
        <v>341</v>
      </c>
      <c r="G88" t="s">
        <v>248</v>
      </c>
      <c r="H88">
        <v>264.24</v>
      </c>
      <c r="I88">
        <v>40</v>
      </c>
      <c r="J88">
        <v>10</v>
      </c>
      <c r="K88">
        <v>10569.6</v>
      </c>
      <c r="L88">
        <v>9512.64</v>
      </c>
      <c r="M88" t="s">
        <v>28</v>
      </c>
      <c r="N88" s="1">
        <v>45749.082870370374</v>
      </c>
    </row>
    <row r="89" spans="1:14" x14ac:dyDescent="0.3">
      <c r="A89" t="s">
        <v>342</v>
      </c>
      <c r="B89" t="s">
        <v>72</v>
      </c>
      <c r="C89" t="s">
        <v>343</v>
      </c>
      <c r="D89" t="s">
        <v>125</v>
      </c>
      <c r="E89" t="s">
        <v>18</v>
      </c>
      <c r="F89" t="s">
        <v>344</v>
      </c>
      <c r="G89" t="s">
        <v>107</v>
      </c>
      <c r="H89">
        <v>601.72</v>
      </c>
      <c r="I89">
        <v>12</v>
      </c>
      <c r="J89">
        <v>7</v>
      </c>
      <c r="K89">
        <v>7220.64</v>
      </c>
      <c r="L89">
        <v>6715.2</v>
      </c>
      <c r="M89" t="s">
        <v>21</v>
      </c>
      <c r="N89" s="1">
        <v>45522.079791666663</v>
      </c>
    </row>
    <row r="90" spans="1:14" x14ac:dyDescent="0.3">
      <c r="A90" t="s">
        <v>345</v>
      </c>
      <c r="B90" t="s">
        <v>15</v>
      </c>
      <c r="C90" t="s">
        <v>346</v>
      </c>
      <c r="D90" t="s">
        <v>125</v>
      </c>
      <c r="F90" t="s">
        <v>347</v>
      </c>
      <c r="G90" t="s">
        <v>135</v>
      </c>
      <c r="H90">
        <v>1393.18</v>
      </c>
      <c r="I90">
        <v>100</v>
      </c>
      <c r="J90">
        <v>0</v>
      </c>
      <c r="K90">
        <v>139318</v>
      </c>
      <c r="L90">
        <v>139318</v>
      </c>
      <c r="M90" t="s">
        <v>21</v>
      </c>
      <c r="N90" s="1">
        <v>45485.013009259259</v>
      </c>
    </row>
    <row r="91" spans="1:14" x14ac:dyDescent="0.3">
      <c r="A91" t="s">
        <v>348</v>
      </c>
      <c r="B91" t="s">
        <v>15</v>
      </c>
      <c r="C91" t="s">
        <v>349</v>
      </c>
      <c r="D91" t="s">
        <v>67</v>
      </c>
      <c r="E91" t="s">
        <v>91</v>
      </c>
      <c r="F91" t="s">
        <v>350</v>
      </c>
      <c r="G91" t="s">
        <v>161</v>
      </c>
      <c r="H91">
        <v>492.29</v>
      </c>
      <c r="I91">
        <v>25</v>
      </c>
      <c r="J91">
        <v>3</v>
      </c>
      <c r="K91">
        <v>12307.25</v>
      </c>
      <c r="L91">
        <v>11938.03</v>
      </c>
      <c r="M91" t="s">
        <v>40</v>
      </c>
      <c r="N91" s="1">
        <v>45526.570787037039</v>
      </c>
    </row>
    <row r="92" spans="1:14" x14ac:dyDescent="0.3">
      <c r="A92" t="s">
        <v>351</v>
      </c>
      <c r="B92" t="s">
        <v>84</v>
      </c>
      <c r="C92" t="s">
        <v>352</v>
      </c>
      <c r="D92" t="s">
        <v>43</v>
      </c>
      <c r="E92" t="s">
        <v>87</v>
      </c>
      <c r="F92" t="s">
        <v>353</v>
      </c>
      <c r="G92" t="s">
        <v>76</v>
      </c>
      <c r="H92">
        <v>204.89</v>
      </c>
      <c r="I92">
        <v>6</v>
      </c>
      <c r="J92">
        <v>10</v>
      </c>
      <c r="K92">
        <v>1229.3399999999999</v>
      </c>
      <c r="L92">
        <v>1106.4100000000001</v>
      </c>
      <c r="M92" t="s">
        <v>77</v>
      </c>
      <c r="N92" s="1">
        <v>45366.413842592592</v>
      </c>
    </row>
    <row r="93" spans="1:14" x14ac:dyDescent="0.3">
      <c r="A93" t="s">
        <v>354</v>
      </c>
      <c r="B93" t="s">
        <v>118</v>
      </c>
      <c r="C93" t="s">
        <v>355</v>
      </c>
      <c r="D93" t="s">
        <v>120</v>
      </c>
      <c r="E93" t="s">
        <v>177</v>
      </c>
      <c r="F93" t="s">
        <v>356</v>
      </c>
      <c r="G93" t="s">
        <v>179</v>
      </c>
      <c r="H93">
        <v>72.36</v>
      </c>
      <c r="I93">
        <v>4</v>
      </c>
      <c r="J93">
        <v>5</v>
      </c>
      <c r="K93">
        <v>289.44</v>
      </c>
      <c r="L93">
        <v>274.97000000000003</v>
      </c>
      <c r="M93" t="s">
        <v>40</v>
      </c>
      <c r="N93" s="1">
        <v>45352.2344212963</v>
      </c>
    </row>
    <row r="94" spans="1:14" x14ac:dyDescent="0.3">
      <c r="A94" t="s">
        <v>357</v>
      </c>
      <c r="B94" t="s">
        <v>15</v>
      </c>
      <c r="C94" t="s">
        <v>358</v>
      </c>
      <c r="D94" t="s">
        <v>255</v>
      </c>
      <c r="E94" t="s">
        <v>18</v>
      </c>
      <c r="F94" t="s">
        <v>359</v>
      </c>
      <c r="H94">
        <v>2589.16</v>
      </c>
      <c r="I94">
        <v>25</v>
      </c>
      <c r="J94">
        <v>15</v>
      </c>
      <c r="K94">
        <v>64729</v>
      </c>
      <c r="L94">
        <v>55019.65</v>
      </c>
      <c r="M94" t="s">
        <v>28</v>
      </c>
      <c r="N94" s="1">
        <v>45457.147673611114</v>
      </c>
    </row>
    <row r="95" spans="1:14" x14ac:dyDescent="0.3">
      <c r="A95" t="s">
        <v>360</v>
      </c>
      <c r="B95" t="s">
        <v>172</v>
      </c>
      <c r="C95" t="s">
        <v>361</v>
      </c>
      <c r="D95" t="s">
        <v>125</v>
      </c>
      <c r="E95" t="s">
        <v>224</v>
      </c>
      <c r="F95" t="s">
        <v>362</v>
      </c>
      <c r="G95" t="s">
        <v>46</v>
      </c>
      <c r="H95">
        <v>1179.57</v>
      </c>
      <c r="I95">
        <v>10</v>
      </c>
      <c r="J95">
        <v>0</v>
      </c>
      <c r="K95">
        <v>11795.7</v>
      </c>
      <c r="L95">
        <v>11795.7</v>
      </c>
      <c r="M95" t="s">
        <v>60</v>
      </c>
      <c r="N95" s="1">
        <v>45462.454872685186</v>
      </c>
    </row>
    <row r="96" spans="1:14" x14ac:dyDescent="0.3">
      <c r="A96" t="s">
        <v>363</v>
      </c>
      <c r="B96" t="s">
        <v>181</v>
      </c>
      <c r="C96" t="s">
        <v>364</v>
      </c>
      <c r="D96" t="s">
        <v>255</v>
      </c>
      <c r="E96" t="s">
        <v>251</v>
      </c>
      <c r="F96" t="s">
        <v>365</v>
      </c>
      <c r="G96" t="s">
        <v>20</v>
      </c>
      <c r="H96">
        <v>1504.96</v>
      </c>
      <c r="I96">
        <v>3</v>
      </c>
      <c r="J96">
        <v>3</v>
      </c>
      <c r="K96">
        <v>4514.88</v>
      </c>
      <c r="L96">
        <v>4379.43</v>
      </c>
      <c r="M96" t="s">
        <v>28</v>
      </c>
      <c r="N96" s="1">
        <v>45594.81177083333</v>
      </c>
    </row>
    <row r="97" spans="1:14" x14ac:dyDescent="0.3">
      <c r="A97" t="s">
        <v>366</v>
      </c>
      <c r="B97" t="s">
        <v>181</v>
      </c>
      <c r="C97" t="s">
        <v>367</v>
      </c>
      <c r="D97" t="s">
        <v>51</v>
      </c>
      <c r="E97" t="s">
        <v>32</v>
      </c>
      <c r="F97" t="s">
        <v>368</v>
      </c>
      <c r="G97" t="s">
        <v>130</v>
      </c>
      <c r="H97">
        <v>574.04999999999995</v>
      </c>
      <c r="I97">
        <v>40</v>
      </c>
      <c r="J97">
        <v>15</v>
      </c>
      <c r="K97">
        <v>22962</v>
      </c>
      <c r="L97">
        <v>19517.7</v>
      </c>
      <c r="M97" t="s">
        <v>77</v>
      </c>
      <c r="N97" s="1">
        <v>45843.574664351851</v>
      </c>
    </row>
    <row r="98" spans="1:14" x14ac:dyDescent="0.3">
      <c r="A98" t="s">
        <v>369</v>
      </c>
      <c r="C98" t="s">
        <v>370</v>
      </c>
      <c r="D98" t="s">
        <v>43</v>
      </c>
      <c r="E98" t="s">
        <v>44</v>
      </c>
      <c r="F98" t="s">
        <v>371</v>
      </c>
      <c r="G98" t="s">
        <v>107</v>
      </c>
      <c r="H98">
        <v>571.78</v>
      </c>
      <c r="I98">
        <v>20</v>
      </c>
      <c r="J98">
        <v>0</v>
      </c>
      <c r="K98">
        <v>11435.6</v>
      </c>
      <c r="L98">
        <v>11435.6</v>
      </c>
      <c r="M98" t="s">
        <v>40</v>
      </c>
      <c r="N98" s="1">
        <v>45832.889178240737</v>
      </c>
    </row>
    <row r="99" spans="1:14" x14ac:dyDescent="0.3">
      <c r="A99" t="s">
        <v>372</v>
      </c>
      <c r="B99" t="s">
        <v>181</v>
      </c>
      <c r="C99" t="s">
        <v>373</v>
      </c>
      <c r="D99" t="s">
        <v>159</v>
      </c>
      <c r="E99" t="s">
        <v>121</v>
      </c>
      <c r="F99" t="s">
        <v>374</v>
      </c>
      <c r="G99" t="s">
        <v>59</v>
      </c>
      <c r="H99">
        <v>419.9</v>
      </c>
      <c r="I99">
        <v>15</v>
      </c>
      <c r="J99">
        <v>10</v>
      </c>
      <c r="K99">
        <v>6298.5</v>
      </c>
      <c r="L99">
        <v>5668.65</v>
      </c>
      <c r="M99" t="s">
        <v>40</v>
      </c>
      <c r="N99" s="1">
        <v>45828.344143518516</v>
      </c>
    </row>
    <row r="100" spans="1:14" x14ac:dyDescent="0.3">
      <c r="A100" t="s">
        <v>375</v>
      </c>
      <c r="B100" t="s">
        <v>172</v>
      </c>
      <c r="C100" t="s">
        <v>376</v>
      </c>
      <c r="D100" t="s">
        <v>43</v>
      </c>
      <c r="E100" t="s">
        <v>251</v>
      </c>
      <c r="F100" t="s">
        <v>377</v>
      </c>
      <c r="G100" t="s">
        <v>184</v>
      </c>
      <c r="H100">
        <v>1006.75</v>
      </c>
      <c r="I100">
        <v>30</v>
      </c>
      <c r="J100">
        <v>10</v>
      </c>
      <c r="K100">
        <v>30202.5</v>
      </c>
      <c r="L100">
        <v>27182.25</v>
      </c>
      <c r="M100" t="s">
        <v>77</v>
      </c>
      <c r="N100" s="1">
        <v>45856.575798611113</v>
      </c>
    </row>
    <row r="101" spans="1:14" x14ac:dyDescent="0.3">
      <c r="A101" t="s">
        <v>378</v>
      </c>
      <c r="B101" t="s">
        <v>118</v>
      </c>
      <c r="C101" t="s">
        <v>379</v>
      </c>
      <c r="D101" t="s">
        <v>80</v>
      </c>
      <c r="E101" t="s">
        <v>100</v>
      </c>
      <c r="F101" t="s">
        <v>380</v>
      </c>
      <c r="G101" t="s">
        <v>70</v>
      </c>
      <c r="H101">
        <v>4057.16</v>
      </c>
      <c r="I101">
        <v>8</v>
      </c>
      <c r="J101">
        <v>0</v>
      </c>
      <c r="K101">
        <v>32457.279999999999</v>
      </c>
      <c r="L101">
        <v>32457.279999999999</v>
      </c>
      <c r="M101" t="s">
        <v>21</v>
      </c>
      <c r="N101" s="1">
        <v>45507.206689814811</v>
      </c>
    </row>
    <row r="102" spans="1:14" x14ac:dyDescent="0.3">
      <c r="A102" t="s">
        <v>381</v>
      </c>
      <c r="B102" t="s">
        <v>72</v>
      </c>
      <c r="C102" t="s">
        <v>382</v>
      </c>
      <c r="D102" t="s">
        <v>67</v>
      </c>
      <c r="E102" t="s">
        <v>246</v>
      </c>
      <c r="F102" t="s">
        <v>383</v>
      </c>
      <c r="G102" t="s">
        <v>82</v>
      </c>
      <c r="H102">
        <v>456.18</v>
      </c>
      <c r="I102">
        <v>60</v>
      </c>
      <c r="J102">
        <v>20</v>
      </c>
      <c r="K102">
        <v>27370.799999999999</v>
      </c>
      <c r="L102">
        <v>21896.639999999999</v>
      </c>
      <c r="M102" t="s">
        <v>47</v>
      </c>
      <c r="N102" s="1">
        <v>45374.369502314818</v>
      </c>
    </row>
    <row r="103" spans="1:14" x14ac:dyDescent="0.3">
      <c r="A103" t="s">
        <v>384</v>
      </c>
      <c r="B103" t="s">
        <v>84</v>
      </c>
      <c r="C103" t="s">
        <v>385</v>
      </c>
      <c r="D103" t="s">
        <v>110</v>
      </c>
      <c r="E103" t="s">
        <v>251</v>
      </c>
      <c r="F103" t="s">
        <v>386</v>
      </c>
      <c r="G103" t="s">
        <v>46</v>
      </c>
      <c r="H103">
        <v>161.69999999999999</v>
      </c>
      <c r="I103">
        <v>15</v>
      </c>
      <c r="J103">
        <v>10</v>
      </c>
      <c r="K103">
        <v>2425.5</v>
      </c>
      <c r="L103">
        <v>2182.9499999999998</v>
      </c>
      <c r="M103" t="s">
        <v>77</v>
      </c>
      <c r="N103" s="1">
        <v>45844.702106481483</v>
      </c>
    </row>
    <row r="104" spans="1:14" x14ac:dyDescent="0.3">
      <c r="A104" t="s">
        <v>387</v>
      </c>
      <c r="B104" t="s">
        <v>30</v>
      </c>
      <c r="C104" t="s">
        <v>388</v>
      </c>
      <c r="D104" t="s">
        <v>36</v>
      </c>
      <c r="E104" t="s">
        <v>277</v>
      </c>
      <c r="F104" t="s">
        <v>389</v>
      </c>
      <c r="G104" t="s">
        <v>53</v>
      </c>
      <c r="H104">
        <v>1059.75</v>
      </c>
      <c r="I104">
        <v>2</v>
      </c>
      <c r="J104">
        <v>0</v>
      </c>
      <c r="K104">
        <v>2119.5</v>
      </c>
      <c r="L104">
        <v>2119.5</v>
      </c>
      <c r="M104" t="s">
        <v>28</v>
      </c>
      <c r="N104" s="1">
        <v>45872.653344907405</v>
      </c>
    </row>
    <row r="105" spans="1:14" x14ac:dyDescent="0.3">
      <c r="A105" t="s">
        <v>390</v>
      </c>
      <c r="B105" t="s">
        <v>118</v>
      </c>
      <c r="C105" t="s">
        <v>391</v>
      </c>
      <c r="D105" t="s">
        <v>120</v>
      </c>
      <c r="E105" t="s">
        <v>277</v>
      </c>
      <c r="F105" t="s">
        <v>392</v>
      </c>
      <c r="G105" t="s">
        <v>20</v>
      </c>
      <c r="H105">
        <v>167.73</v>
      </c>
      <c r="I105">
        <v>25</v>
      </c>
      <c r="J105">
        <v>20</v>
      </c>
      <c r="K105">
        <v>4193.25</v>
      </c>
      <c r="L105">
        <v>3354.6</v>
      </c>
      <c r="M105" t="s">
        <v>21</v>
      </c>
      <c r="N105" s="1">
        <v>45827.396180555559</v>
      </c>
    </row>
    <row r="106" spans="1:14" x14ac:dyDescent="0.3">
      <c r="A106" t="s">
        <v>393</v>
      </c>
      <c r="B106" t="s">
        <v>23</v>
      </c>
      <c r="C106" t="s">
        <v>394</v>
      </c>
      <c r="D106" t="s">
        <v>51</v>
      </c>
      <c r="E106" t="s">
        <v>133</v>
      </c>
      <c r="F106" t="s">
        <v>395</v>
      </c>
      <c r="G106" t="s">
        <v>76</v>
      </c>
      <c r="H106">
        <v>479.01</v>
      </c>
      <c r="I106">
        <v>1</v>
      </c>
      <c r="J106">
        <v>5</v>
      </c>
      <c r="K106">
        <v>479.01</v>
      </c>
      <c r="L106">
        <v>455.06</v>
      </c>
      <c r="M106" t="s">
        <v>40</v>
      </c>
      <c r="N106" s="1">
        <v>45799.187627314815</v>
      </c>
    </row>
    <row r="107" spans="1:14" x14ac:dyDescent="0.3">
      <c r="A107" t="s">
        <v>396</v>
      </c>
      <c r="B107" t="s">
        <v>172</v>
      </c>
      <c r="C107" t="s">
        <v>397</v>
      </c>
      <c r="D107" t="s">
        <v>86</v>
      </c>
      <c r="E107" t="s">
        <v>74</v>
      </c>
      <c r="F107" t="s">
        <v>398</v>
      </c>
      <c r="G107" t="s">
        <v>70</v>
      </c>
      <c r="H107">
        <v>182.43</v>
      </c>
      <c r="I107">
        <v>12</v>
      </c>
      <c r="J107">
        <v>15</v>
      </c>
      <c r="K107">
        <v>2189.16</v>
      </c>
      <c r="L107">
        <v>1860.79</v>
      </c>
      <c r="M107" t="s">
        <v>28</v>
      </c>
      <c r="N107" s="1">
        <v>45524.864861111113</v>
      </c>
    </row>
    <row r="108" spans="1:14" x14ac:dyDescent="0.3">
      <c r="A108" t="s">
        <v>399</v>
      </c>
      <c r="B108" t="s">
        <v>49</v>
      </c>
      <c r="C108" t="s">
        <v>400</v>
      </c>
      <c r="D108" t="s">
        <v>25</v>
      </c>
      <c r="E108" t="s">
        <v>177</v>
      </c>
      <c r="F108" t="s">
        <v>401</v>
      </c>
      <c r="G108" t="s">
        <v>59</v>
      </c>
      <c r="H108">
        <v>56.16</v>
      </c>
      <c r="I108">
        <v>4</v>
      </c>
      <c r="J108">
        <v>0</v>
      </c>
      <c r="K108">
        <v>224.64</v>
      </c>
      <c r="L108">
        <v>224.64</v>
      </c>
      <c r="M108" t="s">
        <v>40</v>
      </c>
      <c r="N108" s="1">
        <v>45530.585347222222</v>
      </c>
    </row>
    <row r="109" spans="1:14" x14ac:dyDescent="0.3">
      <c r="A109" t="s">
        <v>402</v>
      </c>
      <c r="B109" t="s">
        <v>23</v>
      </c>
      <c r="C109" t="s">
        <v>403</v>
      </c>
      <c r="D109" t="s">
        <v>255</v>
      </c>
      <c r="E109" t="s">
        <v>155</v>
      </c>
      <c r="F109" t="s">
        <v>404</v>
      </c>
      <c r="G109" t="s">
        <v>102</v>
      </c>
      <c r="H109">
        <v>2984.16</v>
      </c>
      <c r="I109">
        <v>10</v>
      </c>
      <c r="J109">
        <v>15</v>
      </c>
      <c r="K109">
        <v>29841.599999999999</v>
      </c>
      <c r="L109">
        <v>25365.360000000001</v>
      </c>
      <c r="M109" t="s">
        <v>47</v>
      </c>
      <c r="N109" s="1">
        <v>45498.089456018519</v>
      </c>
    </row>
    <row r="110" spans="1:14" x14ac:dyDescent="0.3">
      <c r="A110" t="s">
        <v>405</v>
      </c>
      <c r="B110" t="s">
        <v>181</v>
      </c>
      <c r="C110" t="s">
        <v>406</v>
      </c>
      <c r="D110" t="s">
        <v>51</v>
      </c>
      <c r="E110" t="s">
        <v>18</v>
      </c>
      <c r="F110" t="s">
        <v>407</v>
      </c>
      <c r="G110" t="s">
        <v>102</v>
      </c>
      <c r="H110">
        <v>675.51</v>
      </c>
      <c r="I110">
        <v>2</v>
      </c>
      <c r="J110">
        <v>0</v>
      </c>
      <c r="K110">
        <v>1351.02</v>
      </c>
      <c r="L110">
        <v>1351.02</v>
      </c>
      <c r="M110" t="s">
        <v>116</v>
      </c>
      <c r="N110" s="1">
        <v>45435.609189814815</v>
      </c>
    </row>
    <row r="111" spans="1:14" x14ac:dyDescent="0.3">
      <c r="A111" t="s">
        <v>408</v>
      </c>
      <c r="B111" t="s">
        <v>30</v>
      </c>
      <c r="C111" t="s">
        <v>409</v>
      </c>
      <c r="D111" t="s">
        <v>80</v>
      </c>
      <c r="E111" t="s">
        <v>32</v>
      </c>
      <c r="F111" t="s">
        <v>410</v>
      </c>
      <c r="G111" t="s">
        <v>39</v>
      </c>
      <c r="H111">
        <v>2686.17</v>
      </c>
      <c r="I111">
        <v>2</v>
      </c>
      <c r="J111">
        <v>0</v>
      </c>
      <c r="K111">
        <v>5372.34</v>
      </c>
      <c r="L111">
        <v>5372.34</v>
      </c>
      <c r="M111" t="s">
        <v>47</v>
      </c>
      <c r="N111" s="1">
        <v>45512.052893518521</v>
      </c>
    </row>
    <row r="112" spans="1:14" x14ac:dyDescent="0.3">
      <c r="A112" t="s">
        <v>411</v>
      </c>
      <c r="B112" t="s">
        <v>118</v>
      </c>
      <c r="C112" t="s">
        <v>412</v>
      </c>
      <c r="D112" t="s">
        <v>17</v>
      </c>
      <c r="E112" t="s">
        <v>246</v>
      </c>
      <c r="F112" t="s">
        <v>413</v>
      </c>
      <c r="G112" t="s">
        <v>65</v>
      </c>
      <c r="H112">
        <v>701.96</v>
      </c>
      <c r="I112">
        <v>40</v>
      </c>
      <c r="J112">
        <v>15</v>
      </c>
      <c r="K112">
        <v>28078.400000000001</v>
      </c>
      <c r="L112">
        <v>23866.639999999999</v>
      </c>
      <c r="M112" t="s">
        <v>21</v>
      </c>
      <c r="N112" s="1">
        <v>45345.841041666667</v>
      </c>
    </row>
    <row r="113" spans="1:14" x14ac:dyDescent="0.3">
      <c r="A113" t="s">
        <v>414</v>
      </c>
      <c r="B113" t="s">
        <v>30</v>
      </c>
      <c r="C113" t="s">
        <v>415</v>
      </c>
      <c r="D113" t="s">
        <v>120</v>
      </c>
      <c r="E113" t="s">
        <v>44</v>
      </c>
      <c r="F113" t="s">
        <v>416</v>
      </c>
      <c r="G113" t="s">
        <v>135</v>
      </c>
      <c r="H113">
        <v>447.89</v>
      </c>
      <c r="I113">
        <v>4</v>
      </c>
      <c r="J113">
        <v>0</v>
      </c>
      <c r="K113">
        <v>1791.56</v>
      </c>
      <c r="L113">
        <v>1791.56</v>
      </c>
      <c r="M113" t="s">
        <v>116</v>
      </c>
      <c r="N113" s="1">
        <v>45796.176562499997</v>
      </c>
    </row>
    <row r="114" spans="1:14" x14ac:dyDescent="0.3">
      <c r="A114" t="s">
        <v>417</v>
      </c>
      <c r="B114" t="s">
        <v>55</v>
      </c>
      <c r="C114" t="s">
        <v>418</v>
      </c>
      <c r="D114" t="s">
        <v>17</v>
      </c>
      <c r="E114" t="s">
        <v>155</v>
      </c>
      <c r="F114" t="s">
        <v>419</v>
      </c>
      <c r="G114" t="s">
        <v>93</v>
      </c>
      <c r="H114">
        <v>704.91</v>
      </c>
      <c r="I114">
        <v>40</v>
      </c>
      <c r="J114">
        <v>0</v>
      </c>
      <c r="K114">
        <v>28196.400000000001</v>
      </c>
      <c r="L114">
        <v>28196.400000000001</v>
      </c>
      <c r="M114" t="s">
        <v>77</v>
      </c>
      <c r="N114" s="1">
        <v>45846.224502314813</v>
      </c>
    </row>
    <row r="115" spans="1:14" x14ac:dyDescent="0.3">
      <c r="A115" t="s">
        <v>420</v>
      </c>
      <c r="B115" t="s">
        <v>23</v>
      </c>
      <c r="C115" t="s">
        <v>421</v>
      </c>
      <c r="D115" t="s">
        <v>25</v>
      </c>
      <c r="E115" t="s">
        <v>251</v>
      </c>
      <c r="F115" t="s">
        <v>422</v>
      </c>
      <c r="G115" t="s">
        <v>59</v>
      </c>
      <c r="H115">
        <v>6.28</v>
      </c>
      <c r="I115">
        <v>8</v>
      </c>
      <c r="J115">
        <v>0</v>
      </c>
      <c r="K115">
        <v>50.24</v>
      </c>
      <c r="L115">
        <v>50.24</v>
      </c>
      <c r="M115" t="s">
        <v>40</v>
      </c>
      <c r="N115" s="1">
        <v>45554.864641203705</v>
      </c>
    </row>
    <row r="116" spans="1:14" x14ac:dyDescent="0.3">
      <c r="A116" t="s">
        <v>423</v>
      </c>
      <c r="C116" t="s">
        <v>424</v>
      </c>
      <c r="D116" t="s">
        <v>86</v>
      </c>
      <c r="E116" t="s">
        <v>74</v>
      </c>
      <c r="F116" t="s">
        <v>425</v>
      </c>
      <c r="G116" t="s">
        <v>130</v>
      </c>
      <c r="H116">
        <v>256.49</v>
      </c>
      <c r="I116">
        <v>3</v>
      </c>
      <c r="J116">
        <v>0</v>
      </c>
      <c r="K116">
        <v>769.47</v>
      </c>
      <c r="L116">
        <v>769.47</v>
      </c>
      <c r="M116" t="s">
        <v>21</v>
      </c>
      <c r="N116" s="1">
        <v>45846.403483796297</v>
      </c>
    </row>
    <row r="117" spans="1:14" x14ac:dyDescent="0.3">
      <c r="A117" t="s">
        <v>426</v>
      </c>
      <c r="B117" t="s">
        <v>15</v>
      </c>
      <c r="C117" t="s">
        <v>427</v>
      </c>
      <c r="D117" t="s">
        <v>17</v>
      </c>
      <c r="E117" t="s">
        <v>133</v>
      </c>
      <c r="F117" t="s">
        <v>428</v>
      </c>
      <c r="G117" t="s">
        <v>20</v>
      </c>
      <c r="H117">
        <v>561.25</v>
      </c>
      <c r="I117">
        <v>6</v>
      </c>
      <c r="J117">
        <v>10</v>
      </c>
      <c r="K117">
        <v>3367.5</v>
      </c>
      <c r="L117">
        <v>3030.75</v>
      </c>
      <c r="M117" t="s">
        <v>40</v>
      </c>
      <c r="N117" s="1">
        <v>45745.081087962964</v>
      </c>
    </row>
    <row r="118" spans="1:14" x14ac:dyDescent="0.3">
      <c r="A118" t="s">
        <v>429</v>
      </c>
      <c r="B118" t="s">
        <v>84</v>
      </c>
      <c r="C118" t="s">
        <v>430</v>
      </c>
      <c r="D118" t="s">
        <v>125</v>
      </c>
      <c r="E118" t="s">
        <v>155</v>
      </c>
      <c r="F118" t="s">
        <v>431</v>
      </c>
      <c r="G118" t="s">
        <v>135</v>
      </c>
      <c r="H118">
        <v>1991.06</v>
      </c>
      <c r="I118">
        <v>1</v>
      </c>
      <c r="J118">
        <v>5</v>
      </c>
      <c r="K118">
        <v>1991.06</v>
      </c>
      <c r="L118">
        <v>1891.51</v>
      </c>
      <c r="M118" t="s">
        <v>40</v>
      </c>
      <c r="N118" s="1">
        <v>45618.040763888886</v>
      </c>
    </row>
    <row r="119" spans="1:14" x14ac:dyDescent="0.3">
      <c r="A119" t="s">
        <v>432</v>
      </c>
      <c r="B119" t="s">
        <v>23</v>
      </c>
      <c r="C119" t="s">
        <v>433</v>
      </c>
      <c r="D119" t="s">
        <v>63</v>
      </c>
      <c r="E119" t="s">
        <v>57</v>
      </c>
      <c r="F119" t="s">
        <v>434</v>
      </c>
      <c r="G119" t="s">
        <v>135</v>
      </c>
      <c r="H119">
        <v>4.5599999999999996</v>
      </c>
      <c r="I119">
        <v>270</v>
      </c>
      <c r="J119">
        <v>25</v>
      </c>
      <c r="K119">
        <v>1231.2</v>
      </c>
      <c r="L119">
        <v>923.4</v>
      </c>
      <c r="M119" t="s">
        <v>60</v>
      </c>
      <c r="N119" s="1">
        <v>45742.603125000001</v>
      </c>
    </row>
    <row r="120" spans="1:14" x14ac:dyDescent="0.3">
      <c r="A120" t="s">
        <v>435</v>
      </c>
      <c r="B120" t="s">
        <v>49</v>
      </c>
      <c r="C120" t="s">
        <v>436</v>
      </c>
      <c r="D120" t="s">
        <v>125</v>
      </c>
      <c r="E120" t="s">
        <v>57</v>
      </c>
      <c r="F120" t="s">
        <v>437</v>
      </c>
      <c r="G120" t="s">
        <v>39</v>
      </c>
      <c r="H120">
        <v>202.59</v>
      </c>
      <c r="I120">
        <v>5</v>
      </c>
      <c r="J120">
        <v>10</v>
      </c>
      <c r="K120">
        <v>1012.95</v>
      </c>
      <c r="L120">
        <v>911.66</v>
      </c>
      <c r="M120" t="s">
        <v>47</v>
      </c>
      <c r="N120" s="1">
        <v>45383.734525462962</v>
      </c>
    </row>
    <row r="121" spans="1:14" x14ac:dyDescent="0.3">
      <c r="A121" t="s">
        <v>438</v>
      </c>
      <c r="B121" t="s">
        <v>172</v>
      </c>
      <c r="C121" t="s">
        <v>439</v>
      </c>
      <c r="D121" t="s">
        <v>86</v>
      </c>
      <c r="E121" t="s">
        <v>91</v>
      </c>
      <c r="F121" t="s">
        <v>440</v>
      </c>
      <c r="G121" t="s">
        <v>46</v>
      </c>
      <c r="H121">
        <v>244.01</v>
      </c>
      <c r="I121">
        <v>15</v>
      </c>
      <c r="J121">
        <v>10</v>
      </c>
      <c r="K121">
        <v>3660.15</v>
      </c>
      <c r="L121">
        <v>3294.14</v>
      </c>
      <c r="M121" t="s">
        <v>28</v>
      </c>
      <c r="N121" s="1">
        <v>45679.948865740742</v>
      </c>
    </row>
    <row r="122" spans="1:14" x14ac:dyDescent="0.3">
      <c r="A122" t="s">
        <v>441</v>
      </c>
      <c r="B122" t="s">
        <v>72</v>
      </c>
      <c r="C122" t="s">
        <v>442</v>
      </c>
      <c r="D122" t="s">
        <v>17</v>
      </c>
      <c r="E122" t="s">
        <v>57</v>
      </c>
      <c r="F122" t="s">
        <v>443</v>
      </c>
      <c r="G122" t="s">
        <v>179</v>
      </c>
      <c r="H122">
        <v>28.11</v>
      </c>
      <c r="I122">
        <v>50</v>
      </c>
      <c r="J122">
        <v>25</v>
      </c>
      <c r="K122">
        <v>1405.5</v>
      </c>
      <c r="L122">
        <v>1054.1199999999999</v>
      </c>
      <c r="M122" t="s">
        <v>28</v>
      </c>
      <c r="N122" s="1">
        <v>45830.617037037038</v>
      </c>
    </row>
    <row r="123" spans="1:14" x14ac:dyDescent="0.3">
      <c r="A123" t="s">
        <v>444</v>
      </c>
      <c r="B123" t="s">
        <v>95</v>
      </c>
      <c r="C123" t="s">
        <v>445</v>
      </c>
      <c r="D123" t="s">
        <v>86</v>
      </c>
      <c r="E123" t="s">
        <v>224</v>
      </c>
      <c r="F123" t="s">
        <v>446</v>
      </c>
      <c r="G123" t="s">
        <v>130</v>
      </c>
      <c r="H123">
        <v>236.23</v>
      </c>
      <c r="I123">
        <v>30</v>
      </c>
      <c r="J123">
        <v>0</v>
      </c>
      <c r="K123">
        <v>7086.9</v>
      </c>
      <c r="L123">
        <v>7086.9</v>
      </c>
      <c r="M123" t="s">
        <v>47</v>
      </c>
      <c r="N123" s="1">
        <v>45679.161226851851</v>
      </c>
    </row>
    <row r="124" spans="1:14" x14ac:dyDescent="0.3">
      <c r="A124" t="s">
        <v>447</v>
      </c>
      <c r="B124" t="s">
        <v>181</v>
      </c>
      <c r="C124" t="s">
        <v>448</v>
      </c>
      <c r="D124" t="s">
        <v>255</v>
      </c>
      <c r="E124" t="s">
        <v>155</v>
      </c>
      <c r="F124" t="s">
        <v>449</v>
      </c>
      <c r="G124" t="s">
        <v>27</v>
      </c>
      <c r="H124">
        <v>600.09</v>
      </c>
      <c r="I124">
        <v>40</v>
      </c>
      <c r="J124">
        <v>18</v>
      </c>
      <c r="K124">
        <v>24003.599999999999</v>
      </c>
      <c r="L124">
        <v>19682.95</v>
      </c>
      <c r="M124" t="s">
        <v>116</v>
      </c>
      <c r="N124" s="1">
        <v>45782.464641203704</v>
      </c>
    </row>
    <row r="125" spans="1:14" x14ac:dyDescent="0.3">
      <c r="A125" t="s">
        <v>450</v>
      </c>
      <c r="B125" t="s">
        <v>72</v>
      </c>
      <c r="C125" t="s">
        <v>451</v>
      </c>
      <c r="D125" t="s">
        <v>51</v>
      </c>
      <c r="E125" t="s">
        <v>246</v>
      </c>
      <c r="F125" t="s">
        <v>452</v>
      </c>
      <c r="G125" t="s">
        <v>93</v>
      </c>
      <c r="H125">
        <v>509.96</v>
      </c>
      <c r="I125">
        <v>30</v>
      </c>
      <c r="J125">
        <v>0</v>
      </c>
      <c r="K125">
        <v>15298.8</v>
      </c>
      <c r="L125">
        <v>15298.8</v>
      </c>
      <c r="M125" t="s">
        <v>77</v>
      </c>
      <c r="N125" s="1">
        <v>45414.563576388886</v>
      </c>
    </row>
    <row r="126" spans="1:14" x14ac:dyDescent="0.3">
      <c r="A126" t="s">
        <v>453</v>
      </c>
      <c r="B126" t="s">
        <v>84</v>
      </c>
      <c r="C126" t="s">
        <v>454</v>
      </c>
      <c r="D126" t="s">
        <v>67</v>
      </c>
      <c r="E126" t="s">
        <v>277</v>
      </c>
      <c r="F126" t="s">
        <v>455</v>
      </c>
      <c r="G126" t="s">
        <v>209</v>
      </c>
      <c r="H126">
        <v>803.24</v>
      </c>
      <c r="I126">
        <v>2</v>
      </c>
      <c r="J126">
        <v>0</v>
      </c>
      <c r="K126">
        <v>1606.48</v>
      </c>
      <c r="L126">
        <v>1606.48</v>
      </c>
      <c r="M126" t="s">
        <v>60</v>
      </c>
      <c r="N126" s="1">
        <v>45407.130254629628</v>
      </c>
    </row>
    <row r="127" spans="1:14" x14ac:dyDescent="0.3">
      <c r="A127" t="s">
        <v>456</v>
      </c>
      <c r="B127" t="s">
        <v>172</v>
      </c>
      <c r="C127" t="s">
        <v>457</v>
      </c>
      <c r="D127" t="s">
        <v>80</v>
      </c>
      <c r="E127" t="s">
        <v>155</v>
      </c>
      <c r="F127" t="s">
        <v>458</v>
      </c>
      <c r="G127" t="s">
        <v>107</v>
      </c>
      <c r="H127">
        <v>2253.1799999999998</v>
      </c>
      <c r="I127">
        <v>12</v>
      </c>
      <c r="J127">
        <v>5</v>
      </c>
      <c r="K127">
        <v>27038.16</v>
      </c>
      <c r="L127">
        <v>25686.25</v>
      </c>
      <c r="N127" s="1">
        <v>45519.951921296299</v>
      </c>
    </row>
    <row r="128" spans="1:14" x14ac:dyDescent="0.3">
      <c r="A128" t="s">
        <v>459</v>
      </c>
      <c r="B128" t="s">
        <v>49</v>
      </c>
      <c r="C128" t="s">
        <v>460</v>
      </c>
      <c r="D128" t="s">
        <v>25</v>
      </c>
      <c r="F128" t="s">
        <v>461</v>
      </c>
      <c r="G128" t="s">
        <v>130</v>
      </c>
      <c r="H128">
        <v>115.41</v>
      </c>
      <c r="I128">
        <v>1</v>
      </c>
      <c r="J128">
        <v>0</v>
      </c>
      <c r="K128">
        <v>115.41</v>
      </c>
      <c r="L128">
        <v>115.41</v>
      </c>
      <c r="M128" t="s">
        <v>40</v>
      </c>
      <c r="N128" s="1">
        <v>45666.044479166667</v>
      </c>
    </row>
    <row r="129" spans="1:14" x14ac:dyDescent="0.3">
      <c r="A129" t="s">
        <v>462</v>
      </c>
      <c r="B129" t="s">
        <v>30</v>
      </c>
      <c r="C129" t="s">
        <v>463</v>
      </c>
      <c r="D129" t="s">
        <v>17</v>
      </c>
      <c r="E129" t="s">
        <v>105</v>
      </c>
      <c r="F129" t="s">
        <v>464</v>
      </c>
      <c r="G129" t="s">
        <v>465</v>
      </c>
      <c r="H129">
        <v>332.37</v>
      </c>
      <c r="I129">
        <v>4</v>
      </c>
      <c r="J129">
        <v>5</v>
      </c>
      <c r="K129">
        <v>1329.48</v>
      </c>
      <c r="L129">
        <v>1263.01</v>
      </c>
      <c r="M129" t="s">
        <v>21</v>
      </c>
      <c r="N129" s="1">
        <v>45784.935416666667</v>
      </c>
    </row>
    <row r="130" spans="1:14" x14ac:dyDescent="0.3">
      <c r="A130" t="s">
        <v>466</v>
      </c>
      <c r="B130" t="s">
        <v>49</v>
      </c>
      <c r="C130" t="s">
        <v>467</v>
      </c>
      <c r="D130" t="s">
        <v>67</v>
      </c>
      <c r="E130" t="s">
        <v>224</v>
      </c>
      <c r="F130" t="s">
        <v>468</v>
      </c>
      <c r="G130" t="s">
        <v>20</v>
      </c>
      <c r="H130">
        <v>793.96</v>
      </c>
      <c r="I130">
        <v>12</v>
      </c>
      <c r="J130">
        <v>10</v>
      </c>
      <c r="K130">
        <v>9527.52</v>
      </c>
      <c r="L130">
        <v>8574.77</v>
      </c>
      <c r="M130" t="s">
        <v>77</v>
      </c>
      <c r="N130" s="1">
        <v>45693.150069444448</v>
      </c>
    </row>
    <row r="131" spans="1:14" x14ac:dyDescent="0.3">
      <c r="A131" t="s">
        <v>469</v>
      </c>
      <c r="B131" t="s">
        <v>84</v>
      </c>
      <c r="C131" t="s">
        <v>470</v>
      </c>
      <c r="D131" t="s">
        <v>43</v>
      </c>
      <c r="E131" t="s">
        <v>155</v>
      </c>
      <c r="F131" t="s">
        <v>471</v>
      </c>
      <c r="H131">
        <v>508.53</v>
      </c>
      <c r="I131">
        <v>6</v>
      </c>
      <c r="J131">
        <v>0</v>
      </c>
      <c r="K131">
        <v>3051.18</v>
      </c>
      <c r="L131">
        <v>3051.18</v>
      </c>
      <c r="M131" t="s">
        <v>60</v>
      </c>
      <c r="N131" s="1">
        <v>45413.983414351853</v>
      </c>
    </row>
    <row r="132" spans="1:14" x14ac:dyDescent="0.3">
      <c r="A132" t="s">
        <v>472</v>
      </c>
      <c r="B132" t="s">
        <v>118</v>
      </c>
      <c r="C132" t="s">
        <v>473</v>
      </c>
      <c r="D132" t="s">
        <v>80</v>
      </c>
      <c r="E132" t="s">
        <v>121</v>
      </c>
      <c r="F132" t="s">
        <v>474</v>
      </c>
      <c r="G132" t="s">
        <v>20</v>
      </c>
      <c r="H132">
        <v>1519.56</v>
      </c>
      <c r="I132">
        <v>10</v>
      </c>
      <c r="J132">
        <v>5</v>
      </c>
      <c r="K132">
        <v>15195.6</v>
      </c>
      <c r="L132">
        <v>14435.82</v>
      </c>
      <c r="M132" t="s">
        <v>21</v>
      </c>
      <c r="N132" s="1">
        <v>45719.919421296298</v>
      </c>
    </row>
    <row r="133" spans="1:14" x14ac:dyDescent="0.3">
      <c r="A133" t="s">
        <v>475</v>
      </c>
      <c r="B133" t="s">
        <v>15</v>
      </c>
      <c r="C133" t="s">
        <v>476</v>
      </c>
      <c r="D133" t="s">
        <v>120</v>
      </c>
      <c r="E133" t="s">
        <v>177</v>
      </c>
      <c r="F133" t="s">
        <v>477</v>
      </c>
      <c r="G133" t="s">
        <v>53</v>
      </c>
      <c r="H133">
        <v>87.98</v>
      </c>
      <c r="I133">
        <v>15</v>
      </c>
      <c r="J133">
        <v>10</v>
      </c>
      <c r="K133">
        <v>1319.7</v>
      </c>
      <c r="L133">
        <v>1187.73</v>
      </c>
      <c r="M133" t="s">
        <v>28</v>
      </c>
      <c r="N133" s="1">
        <v>45517.489849537036</v>
      </c>
    </row>
    <row r="134" spans="1:14" x14ac:dyDescent="0.3">
      <c r="A134" t="s">
        <v>478</v>
      </c>
      <c r="B134" t="s">
        <v>118</v>
      </c>
      <c r="C134" t="s">
        <v>479</v>
      </c>
      <c r="D134" t="s">
        <v>17</v>
      </c>
      <c r="E134" t="s">
        <v>133</v>
      </c>
      <c r="F134" t="s">
        <v>480</v>
      </c>
      <c r="G134" t="s">
        <v>184</v>
      </c>
      <c r="H134">
        <v>172.69</v>
      </c>
      <c r="I134">
        <v>1</v>
      </c>
      <c r="J134">
        <v>0</v>
      </c>
      <c r="K134">
        <v>172.69</v>
      </c>
      <c r="L134">
        <v>172.69</v>
      </c>
      <c r="N134" s="1">
        <v>45430.461562500001</v>
      </c>
    </row>
    <row r="135" spans="1:14" x14ac:dyDescent="0.3">
      <c r="A135" t="s">
        <v>481</v>
      </c>
      <c r="B135" t="s">
        <v>72</v>
      </c>
      <c r="C135" t="s">
        <v>482</v>
      </c>
      <c r="D135" t="s">
        <v>125</v>
      </c>
      <c r="E135" t="s">
        <v>74</v>
      </c>
      <c r="F135" t="s">
        <v>483</v>
      </c>
      <c r="H135">
        <v>1269.8900000000001</v>
      </c>
      <c r="I135">
        <v>20</v>
      </c>
      <c r="J135">
        <v>20</v>
      </c>
      <c r="K135">
        <v>25397.8</v>
      </c>
      <c r="L135">
        <v>20318.240000000002</v>
      </c>
      <c r="M135" t="s">
        <v>21</v>
      </c>
      <c r="N135" s="1">
        <v>45444.862685185188</v>
      </c>
    </row>
    <row r="136" spans="1:14" x14ac:dyDescent="0.3">
      <c r="A136" t="s">
        <v>484</v>
      </c>
      <c r="B136" t="s">
        <v>23</v>
      </c>
      <c r="C136" t="s">
        <v>485</v>
      </c>
      <c r="D136" t="s">
        <v>17</v>
      </c>
      <c r="E136" t="s">
        <v>155</v>
      </c>
      <c r="F136" t="s">
        <v>486</v>
      </c>
      <c r="G136" t="s">
        <v>70</v>
      </c>
      <c r="H136">
        <v>490.54</v>
      </c>
      <c r="I136">
        <v>15</v>
      </c>
      <c r="J136">
        <v>0</v>
      </c>
      <c r="K136">
        <v>7358.1</v>
      </c>
      <c r="L136">
        <v>7358.1</v>
      </c>
      <c r="M136" t="s">
        <v>77</v>
      </c>
      <c r="N136" s="1">
        <v>45377.81890046296</v>
      </c>
    </row>
    <row r="137" spans="1:14" x14ac:dyDescent="0.3">
      <c r="A137" t="s">
        <v>487</v>
      </c>
      <c r="B137" t="s">
        <v>84</v>
      </c>
      <c r="C137" t="s">
        <v>488</v>
      </c>
      <c r="D137" t="s">
        <v>25</v>
      </c>
      <c r="E137" t="s">
        <v>57</v>
      </c>
      <c r="F137" t="s">
        <v>489</v>
      </c>
      <c r="G137" t="s">
        <v>59</v>
      </c>
      <c r="H137">
        <v>38.53</v>
      </c>
      <c r="I137">
        <v>6</v>
      </c>
      <c r="J137">
        <v>5</v>
      </c>
      <c r="K137">
        <v>231.18</v>
      </c>
      <c r="L137">
        <v>219.62</v>
      </c>
      <c r="M137" t="s">
        <v>60</v>
      </c>
      <c r="N137" s="1">
        <v>45622.201608796298</v>
      </c>
    </row>
    <row r="138" spans="1:14" x14ac:dyDescent="0.3">
      <c r="A138" t="s">
        <v>490</v>
      </c>
      <c r="B138" t="s">
        <v>84</v>
      </c>
      <c r="C138" t="s">
        <v>491</v>
      </c>
      <c r="D138" t="s">
        <v>17</v>
      </c>
      <c r="E138" t="s">
        <v>121</v>
      </c>
      <c r="F138" t="s">
        <v>492</v>
      </c>
      <c r="G138" t="s">
        <v>248</v>
      </c>
      <c r="H138">
        <v>641.66999999999996</v>
      </c>
      <c r="I138">
        <v>15</v>
      </c>
      <c r="J138">
        <v>10</v>
      </c>
      <c r="K138">
        <v>9625.0499999999993</v>
      </c>
      <c r="L138">
        <v>8662.5499999999993</v>
      </c>
      <c r="M138" t="s">
        <v>77</v>
      </c>
      <c r="N138" s="1">
        <v>45398.623206018521</v>
      </c>
    </row>
    <row r="139" spans="1:14" x14ac:dyDescent="0.3">
      <c r="A139" t="s">
        <v>493</v>
      </c>
      <c r="B139" t="s">
        <v>118</v>
      </c>
      <c r="C139" t="s">
        <v>494</v>
      </c>
      <c r="D139" t="s">
        <v>86</v>
      </c>
      <c r="F139" t="s">
        <v>495</v>
      </c>
      <c r="G139" t="s">
        <v>70</v>
      </c>
      <c r="H139">
        <v>565.14</v>
      </c>
      <c r="I139">
        <v>25</v>
      </c>
      <c r="J139">
        <v>3</v>
      </c>
      <c r="K139">
        <v>14128.5</v>
      </c>
      <c r="L139">
        <v>13704.65</v>
      </c>
      <c r="M139" t="s">
        <v>77</v>
      </c>
      <c r="N139" s="1">
        <v>45466.797002314815</v>
      </c>
    </row>
    <row r="140" spans="1:14" x14ac:dyDescent="0.3">
      <c r="A140" t="s">
        <v>496</v>
      </c>
      <c r="B140" t="s">
        <v>84</v>
      </c>
      <c r="C140" t="s">
        <v>497</v>
      </c>
      <c r="D140" t="s">
        <v>86</v>
      </c>
      <c r="E140" t="s">
        <v>155</v>
      </c>
      <c r="F140" t="s">
        <v>498</v>
      </c>
      <c r="G140" t="s">
        <v>248</v>
      </c>
      <c r="H140">
        <v>248.49</v>
      </c>
      <c r="I140">
        <v>20</v>
      </c>
      <c r="J140">
        <v>20</v>
      </c>
      <c r="K140">
        <v>4969.8</v>
      </c>
      <c r="L140">
        <v>3975.84</v>
      </c>
      <c r="M140" t="s">
        <v>60</v>
      </c>
      <c r="N140" s="1">
        <v>45702.696550925924</v>
      </c>
    </row>
    <row r="141" spans="1:14" x14ac:dyDescent="0.3">
      <c r="A141" t="s">
        <v>499</v>
      </c>
      <c r="B141" t="s">
        <v>55</v>
      </c>
      <c r="C141" t="s">
        <v>500</v>
      </c>
      <c r="D141" t="s">
        <v>63</v>
      </c>
      <c r="E141" t="s">
        <v>32</v>
      </c>
      <c r="F141" t="s">
        <v>501</v>
      </c>
      <c r="G141" t="s">
        <v>65</v>
      </c>
      <c r="H141">
        <v>5.12</v>
      </c>
      <c r="I141">
        <v>387</v>
      </c>
      <c r="J141">
        <v>15</v>
      </c>
      <c r="K141">
        <v>1981.44</v>
      </c>
      <c r="L141">
        <v>1684.22</v>
      </c>
      <c r="M141" t="s">
        <v>28</v>
      </c>
      <c r="N141" s="1">
        <v>45644.161562499998</v>
      </c>
    </row>
    <row r="142" spans="1:14" x14ac:dyDescent="0.3">
      <c r="A142" t="s">
        <v>502</v>
      </c>
      <c r="B142" t="s">
        <v>181</v>
      </c>
      <c r="C142" t="s">
        <v>503</v>
      </c>
      <c r="D142" t="s">
        <v>67</v>
      </c>
      <c r="E142" t="s">
        <v>37</v>
      </c>
      <c r="F142" t="s">
        <v>504</v>
      </c>
      <c r="G142" t="s">
        <v>179</v>
      </c>
      <c r="H142">
        <v>619.04999999999995</v>
      </c>
      <c r="I142">
        <v>5</v>
      </c>
      <c r="J142">
        <v>5</v>
      </c>
      <c r="K142">
        <v>3095.25</v>
      </c>
      <c r="L142">
        <v>2940.49</v>
      </c>
      <c r="M142" t="s">
        <v>116</v>
      </c>
      <c r="N142" s="1">
        <v>45876.452581018515</v>
      </c>
    </row>
    <row r="143" spans="1:14" x14ac:dyDescent="0.3">
      <c r="A143" t="s">
        <v>505</v>
      </c>
      <c r="B143" t="s">
        <v>30</v>
      </c>
      <c r="C143" t="s">
        <v>506</v>
      </c>
      <c r="D143" t="s">
        <v>80</v>
      </c>
      <c r="E143" t="s">
        <v>32</v>
      </c>
      <c r="F143" t="s">
        <v>507</v>
      </c>
      <c r="G143" t="s">
        <v>76</v>
      </c>
      <c r="H143">
        <v>3773</v>
      </c>
      <c r="I143">
        <v>4</v>
      </c>
      <c r="J143">
        <v>0</v>
      </c>
      <c r="K143">
        <v>15092</v>
      </c>
      <c r="L143">
        <v>15092</v>
      </c>
      <c r="M143" t="s">
        <v>40</v>
      </c>
      <c r="N143" s="1">
        <v>45421.052858796298</v>
      </c>
    </row>
    <row r="144" spans="1:14" x14ac:dyDescent="0.3">
      <c r="A144" t="s">
        <v>508</v>
      </c>
      <c r="B144" t="s">
        <v>49</v>
      </c>
      <c r="C144" t="s">
        <v>509</v>
      </c>
      <c r="D144" t="s">
        <v>159</v>
      </c>
      <c r="E144" t="s">
        <v>155</v>
      </c>
      <c r="F144" t="s">
        <v>510</v>
      </c>
      <c r="G144" t="s">
        <v>130</v>
      </c>
      <c r="H144">
        <v>315.16000000000003</v>
      </c>
      <c r="I144">
        <v>25</v>
      </c>
      <c r="J144">
        <v>20</v>
      </c>
      <c r="K144">
        <v>7879</v>
      </c>
      <c r="L144">
        <v>6303.2</v>
      </c>
      <c r="M144" t="s">
        <v>40</v>
      </c>
      <c r="N144" s="1">
        <v>45771.508518518516</v>
      </c>
    </row>
    <row r="145" spans="1:14" x14ac:dyDescent="0.3">
      <c r="A145" t="s">
        <v>511</v>
      </c>
      <c r="B145" t="s">
        <v>181</v>
      </c>
      <c r="C145" t="s">
        <v>512</v>
      </c>
      <c r="D145" t="s">
        <v>120</v>
      </c>
      <c r="E145" t="s">
        <v>224</v>
      </c>
      <c r="F145" t="s">
        <v>513</v>
      </c>
      <c r="G145" t="s">
        <v>39</v>
      </c>
      <c r="H145">
        <v>336.26</v>
      </c>
      <c r="I145">
        <v>60</v>
      </c>
      <c r="J145">
        <v>0</v>
      </c>
      <c r="K145">
        <v>20175.599999999999</v>
      </c>
      <c r="L145">
        <v>20175.599999999999</v>
      </c>
      <c r="N145" s="1">
        <v>45507.795127314814</v>
      </c>
    </row>
    <row r="146" spans="1:14" x14ac:dyDescent="0.3">
      <c r="A146" t="s">
        <v>514</v>
      </c>
      <c r="B146" t="s">
        <v>181</v>
      </c>
      <c r="C146" t="s">
        <v>515</v>
      </c>
      <c r="D146" t="s">
        <v>125</v>
      </c>
      <c r="E146" t="s">
        <v>246</v>
      </c>
      <c r="F146" t="s">
        <v>516</v>
      </c>
      <c r="G146" t="s">
        <v>135</v>
      </c>
      <c r="H146">
        <v>2160.7199999999998</v>
      </c>
      <c r="I146">
        <v>8</v>
      </c>
      <c r="J146">
        <v>0</v>
      </c>
      <c r="K146">
        <v>17285.759999999998</v>
      </c>
      <c r="L146">
        <v>17285.759999999998</v>
      </c>
      <c r="M146" t="s">
        <v>77</v>
      </c>
      <c r="N146" s="1">
        <v>45661.251122685186</v>
      </c>
    </row>
    <row r="147" spans="1:14" x14ac:dyDescent="0.3">
      <c r="A147" t="s">
        <v>517</v>
      </c>
      <c r="C147" t="s">
        <v>518</v>
      </c>
      <c r="D147" t="s">
        <v>25</v>
      </c>
      <c r="E147" t="s">
        <v>224</v>
      </c>
      <c r="F147" t="s">
        <v>519</v>
      </c>
      <c r="G147" t="s">
        <v>130</v>
      </c>
      <c r="H147">
        <v>71.39</v>
      </c>
      <c r="I147">
        <v>12</v>
      </c>
      <c r="J147">
        <v>10</v>
      </c>
      <c r="K147">
        <v>856.68</v>
      </c>
      <c r="L147">
        <v>771.01</v>
      </c>
      <c r="M147" t="s">
        <v>47</v>
      </c>
      <c r="N147" s="1">
        <v>45495.241354166668</v>
      </c>
    </row>
    <row r="148" spans="1:14" x14ac:dyDescent="0.3">
      <c r="A148" t="s">
        <v>520</v>
      </c>
      <c r="B148" t="s">
        <v>95</v>
      </c>
      <c r="C148" t="s">
        <v>521</v>
      </c>
      <c r="D148" t="s">
        <v>51</v>
      </c>
      <c r="E148" t="s">
        <v>57</v>
      </c>
      <c r="F148" t="s">
        <v>522</v>
      </c>
      <c r="G148" t="s">
        <v>135</v>
      </c>
      <c r="H148">
        <v>612.66</v>
      </c>
      <c r="I148">
        <v>5</v>
      </c>
      <c r="J148">
        <v>5</v>
      </c>
      <c r="K148">
        <v>3063.3</v>
      </c>
      <c r="L148">
        <v>2910.14</v>
      </c>
      <c r="M148" t="s">
        <v>40</v>
      </c>
      <c r="N148" s="1">
        <v>45684.30810185185</v>
      </c>
    </row>
    <row r="149" spans="1:14" x14ac:dyDescent="0.3">
      <c r="A149" t="s">
        <v>523</v>
      </c>
      <c r="B149" t="s">
        <v>95</v>
      </c>
      <c r="C149" t="s">
        <v>524</v>
      </c>
      <c r="D149" t="s">
        <v>125</v>
      </c>
      <c r="E149" t="s">
        <v>32</v>
      </c>
      <c r="F149" t="s">
        <v>525</v>
      </c>
      <c r="G149" t="s">
        <v>59</v>
      </c>
      <c r="H149">
        <v>2971.9</v>
      </c>
      <c r="I149">
        <v>15</v>
      </c>
      <c r="J149">
        <v>15</v>
      </c>
      <c r="K149">
        <v>44578.5</v>
      </c>
      <c r="L149">
        <v>37891.72</v>
      </c>
      <c r="M149" t="s">
        <v>116</v>
      </c>
      <c r="N149" s="1">
        <v>45338.024270833332</v>
      </c>
    </row>
    <row r="150" spans="1:14" x14ac:dyDescent="0.3">
      <c r="A150" t="s">
        <v>526</v>
      </c>
      <c r="B150" t="s">
        <v>30</v>
      </c>
      <c r="C150" t="s">
        <v>527</v>
      </c>
      <c r="D150" t="s">
        <v>120</v>
      </c>
      <c r="E150" t="s">
        <v>68</v>
      </c>
      <c r="F150" t="s">
        <v>528</v>
      </c>
      <c r="G150" t="s">
        <v>20</v>
      </c>
      <c r="H150">
        <v>393.65</v>
      </c>
      <c r="I150">
        <v>15</v>
      </c>
      <c r="J150">
        <v>17</v>
      </c>
      <c r="K150">
        <v>5904.75</v>
      </c>
      <c r="L150">
        <v>4900.9399999999996</v>
      </c>
      <c r="M150" t="s">
        <v>77</v>
      </c>
      <c r="N150" s="1">
        <v>45514.570636574077</v>
      </c>
    </row>
    <row r="151" spans="1:14" x14ac:dyDescent="0.3">
      <c r="A151" t="s">
        <v>529</v>
      </c>
      <c r="B151" t="s">
        <v>84</v>
      </c>
      <c r="C151" t="s">
        <v>530</v>
      </c>
      <c r="D151" t="s">
        <v>125</v>
      </c>
      <c r="E151" t="s">
        <v>87</v>
      </c>
      <c r="F151" t="s">
        <v>531</v>
      </c>
      <c r="G151" t="s">
        <v>102</v>
      </c>
      <c r="H151">
        <v>1070.03</v>
      </c>
      <c r="I151">
        <v>12</v>
      </c>
      <c r="J151">
        <v>20</v>
      </c>
      <c r="K151">
        <v>12840.36</v>
      </c>
      <c r="L151">
        <v>10272.290000000001</v>
      </c>
      <c r="M151" t="s">
        <v>28</v>
      </c>
      <c r="N151" s="1">
        <v>45670.811377314814</v>
      </c>
    </row>
    <row r="152" spans="1:14" x14ac:dyDescent="0.3">
      <c r="A152" t="s">
        <v>532</v>
      </c>
      <c r="B152" t="s">
        <v>84</v>
      </c>
      <c r="C152" t="s">
        <v>533</v>
      </c>
      <c r="D152" t="s">
        <v>51</v>
      </c>
      <c r="E152" t="s">
        <v>155</v>
      </c>
      <c r="F152" t="s">
        <v>534</v>
      </c>
      <c r="G152" t="s">
        <v>46</v>
      </c>
      <c r="H152">
        <v>972.64</v>
      </c>
      <c r="I152">
        <v>60</v>
      </c>
      <c r="J152">
        <v>28</v>
      </c>
      <c r="K152">
        <v>58358.400000000001</v>
      </c>
      <c r="L152">
        <v>42018.05</v>
      </c>
      <c r="M152" t="s">
        <v>21</v>
      </c>
      <c r="N152" s="1">
        <v>45407.368159722224</v>
      </c>
    </row>
    <row r="153" spans="1:14" x14ac:dyDescent="0.3">
      <c r="A153" t="s">
        <v>535</v>
      </c>
      <c r="B153" t="s">
        <v>72</v>
      </c>
      <c r="C153" t="s">
        <v>536</v>
      </c>
      <c r="D153" t="s">
        <v>86</v>
      </c>
      <c r="E153" t="s">
        <v>57</v>
      </c>
      <c r="F153" t="s">
        <v>537</v>
      </c>
      <c r="G153" t="s">
        <v>107</v>
      </c>
      <c r="H153">
        <v>28.27</v>
      </c>
      <c r="I153">
        <v>12</v>
      </c>
      <c r="J153">
        <v>5</v>
      </c>
      <c r="K153">
        <v>339.24</v>
      </c>
      <c r="L153">
        <v>322.27999999999997</v>
      </c>
      <c r="N153" s="1">
        <v>45638.137777777774</v>
      </c>
    </row>
    <row r="154" spans="1:14" x14ac:dyDescent="0.3">
      <c r="A154" t="s">
        <v>538</v>
      </c>
      <c r="B154" t="s">
        <v>172</v>
      </c>
      <c r="C154" t="s">
        <v>539</v>
      </c>
      <c r="D154" t="s">
        <v>255</v>
      </c>
      <c r="E154" t="s">
        <v>155</v>
      </c>
      <c r="F154" t="s">
        <v>540</v>
      </c>
      <c r="G154" t="s">
        <v>46</v>
      </c>
      <c r="H154">
        <v>617</v>
      </c>
      <c r="I154">
        <v>25</v>
      </c>
      <c r="J154">
        <v>18</v>
      </c>
      <c r="K154">
        <v>15425</v>
      </c>
      <c r="L154">
        <v>12648.5</v>
      </c>
      <c r="M154" t="s">
        <v>40</v>
      </c>
      <c r="N154" s="1">
        <v>45761.802233796298</v>
      </c>
    </row>
    <row r="155" spans="1:14" x14ac:dyDescent="0.3">
      <c r="A155" t="s">
        <v>541</v>
      </c>
      <c r="B155" t="s">
        <v>181</v>
      </c>
      <c r="C155" t="s">
        <v>542</v>
      </c>
      <c r="D155" t="s">
        <v>67</v>
      </c>
      <c r="E155" t="s">
        <v>87</v>
      </c>
      <c r="F155" t="s">
        <v>543</v>
      </c>
      <c r="G155" t="s">
        <v>179</v>
      </c>
      <c r="H155">
        <v>746.73</v>
      </c>
      <c r="I155">
        <v>4</v>
      </c>
      <c r="J155">
        <v>0</v>
      </c>
      <c r="K155">
        <v>2986.92</v>
      </c>
      <c r="L155">
        <v>2986.92</v>
      </c>
      <c r="M155" t="s">
        <v>47</v>
      </c>
      <c r="N155" s="1">
        <v>45876.924675925926</v>
      </c>
    </row>
    <row r="156" spans="1:14" x14ac:dyDescent="0.3">
      <c r="A156" t="s">
        <v>544</v>
      </c>
      <c r="B156" t="s">
        <v>15</v>
      </c>
      <c r="C156" t="s">
        <v>545</v>
      </c>
      <c r="D156" t="s">
        <v>120</v>
      </c>
      <c r="E156" t="s">
        <v>105</v>
      </c>
      <c r="F156" t="s">
        <v>546</v>
      </c>
      <c r="G156" t="s">
        <v>59</v>
      </c>
      <c r="H156">
        <v>452.33</v>
      </c>
      <c r="I156">
        <v>4</v>
      </c>
      <c r="J156">
        <v>5</v>
      </c>
      <c r="K156">
        <v>1809.32</v>
      </c>
      <c r="L156">
        <v>1718.85</v>
      </c>
      <c r="M156" t="s">
        <v>116</v>
      </c>
      <c r="N156" s="1">
        <v>45394.868437500001</v>
      </c>
    </row>
    <row r="157" spans="1:14" x14ac:dyDescent="0.3">
      <c r="A157" t="s">
        <v>547</v>
      </c>
      <c r="B157" t="s">
        <v>172</v>
      </c>
      <c r="C157" t="s">
        <v>548</v>
      </c>
      <c r="D157" t="s">
        <v>110</v>
      </c>
      <c r="E157" t="s">
        <v>251</v>
      </c>
      <c r="G157" t="s">
        <v>102</v>
      </c>
      <c r="H157">
        <v>324.75</v>
      </c>
      <c r="I157">
        <v>5</v>
      </c>
      <c r="J157">
        <v>5</v>
      </c>
      <c r="K157">
        <v>1623.75</v>
      </c>
      <c r="L157">
        <v>1542.56</v>
      </c>
      <c r="M157" t="s">
        <v>47</v>
      </c>
      <c r="N157" s="1">
        <v>45473.671516203707</v>
      </c>
    </row>
    <row r="158" spans="1:14" x14ac:dyDescent="0.3">
      <c r="A158" t="s">
        <v>549</v>
      </c>
      <c r="B158" t="s">
        <v>172</v>
      </c>
      <c r="C158" t="s">
        <v>550</v>
      </c>
      <c r="D158" t="s">
        <v>63</v>
      </c>
      <c r="E158" t="s">
        <v>44</v>
      </c>
      <c r="F158" t="s">
        <v>551</v>
      </c>
      <c r="G158" t="s">
        <v>46</v>
      </c>
      <c r="H158">
        <v>5.88</v>
      </c>
      <c r="I158">
        <v>288</v>
      </c>
      <c r="J158">
        <v>20</v>
      </c>
      <c r="K158">
        <v>1693.44</v>
      </c>
      <c r="L158">
        <v>1354.75</v>
      </c>
      <c r="M158" t="s">
        <v>40</v>
      </c>
      <c r="N158" s="1">
        <v>45544.742893518516</v>
      </c>
    </row>
    <row r="159" spans="1:14" x14ac:dyDescent="0.3">
      <c r="A159" t="s">
        <v>552</v>
      </c>
      <c r="B159" t="s">
        <v>30</v>
      </c>
      <c r="C159" t="s">
        <v>553</v>
      </c>
      <c r="D159" t="s">
        <v>63</v>
      </c>
      <c r="E159" t="s">
        <v>155</v>
      </c>
      <c r="F159" t="s">
        <v>554</v>
      </c>
      <c r="G159" t="s">
        <v>209</v>
      </c>
      <c r="H159">
        <v>5.22</v>
      </c>
      <c r="I159">
        <v>89</v>
      </c>
      <c r="J159">
        <v>0</v>
      </c>
      <c r="K159">
        <v>464.58</v>
      </c>
      <c r="L159">
        <v>464.58</v>
      </c>
      <c r="M159" t="s">
        <v>77</v>
      </c>
      <c r="N159" s="1">
        <v>45367.685416666667</v>
      </c>
    </row>
    <row r="160" spans="1:14" x14ac:dyDescent="0.3">
      <c r="A160" t="s">
        <v>555</v>
      </c>
      <c r="B160" t="s">
        <v>172</v>
      </c>
      <c r="C160" t="s">
        <v>556</v>
      </c>
      <c r="D160" t="s">
        <v>159</v>
      </c>
      <c r="F160" t="s">
        <v>557</v>
      </c>
      <c r="G160" t="s">
        <v>184</v>
      </c>
      <c r="H160">
        <v>358.42</v>
      </c>
      <c r="I160">
        <v>20</v>
      </c>
      <c r="J160">
        <v>20</v>
      </c>
      <c r="K160">
        <v>7168.4</v>
      </c>
      <c r="L160">
        <v>5734.72</v>
      </c>
      <c r="M160" t="s">
        <v>21</v>
      </c>
      <c r="N160" s="1">
        <v>45736.162557870368</v>
      </c>
    </row>
    <row r="161" spans="1:14" x14ac:dyDescent="0.3">
      <c r="A161" t="s">
        <v>558</v>
      </c>
      <c r="B161" t="s">
        <v>172</v>
      </c>
      <c r="C161" t="s">
        <v>559</v>
      </c>
      <c r="D161" t="s">
        <v>17</v>
      </c>
      <c r="E161" t="s">
        <v>100</v>
      </c>
      <c r="F161" t="s">
        <v>560</v>
      </c>
      <c r="G161" t="s">
        <v>27</v>
      </c>
      <c r="H161">
        <v>81.25</v>
      </c>
      <c r="I161">
        <v>6</v>
      </c>
      <c r="J161">
        <v>3</v>
      </c>
      <c r="K161">
        <v>487.5</v>
      </c>
      <c r="L161">
        <v>472.88</v>
      </c>
      <c r="M161" t="s">
        <v>28</v>
      </c>
      <c r="N161" s="1">
        <v>45786.814710648148</v>
      </c>
    </row>
    <row r="162" spans="1:14" x14ac:dyDescent="0.3">
      <c r="A162" t="s">
        <v>561</v>
      </c>
      <c r="B162" t="s">
        <v>95</v>
      </c>
      <c r="C162" t="s">
        <v>562</v>
      </c>
      <c r="D162" t="s">
        <v>63</v>
      </c>
      <c r="E162" t="s">
        <v>32</v>
      </c>
      <c r="F162" t="s">
        <v>563</v>
      </c>
      <c r="G162" t="s">
        <v>102</v>
      </c>
      <c r="H162">
        <v>1.77</v>
      </c>
      <c r="I162">
        <v>185</v>
      </c>
      <c r="J162">
        <v>15</v>
      </c>
      <c r="K162">
        <v>327.45</v>
      </c>
      <c r="L162">
        <v>278.33</v>
      </c>
      <c r="M162" t="s">
        <v>60</v>
      </c>
      <c r="N162" s="1">
        <v>45847.902951388889</v>
      </c>
    </row>
    <row r="163" spans="1:14" x14ac:dyDescent="0.3">
      <c r="A163" t="s">
        <v>564</v>
      </c>
      <c r="B163" t="s">
        <v>55</v>
      </c>
      <c r="C163" t="s">
        <v>565</v>
      </c>
      <c r="D163" t="s">
        <v>125</v>
      </c>
      <c r="E163" t="s">
        <v>18</v>
      </c>
      <c r="F163" t="s">
        <v>566</v>
      </c>
      <c r="G163" t="s">
        <v>20</v>
      </c>
      <c r="H163">
        <v>2534.1799999999998</v>
      </c>
      <c r="I163">
        <v>10</v>
      </c>
      <c r="J163">
        <v>10</v>
      </c>
      <c r="K163">
        <v>25341.8</v>
      </c>
      <c r="L163">
        <v>22807.62</v>
      </c>
      <c r="M163" t="s">
        <v>47</v>
      </c>
      <c r="N163" s="1">
        <v>45381.18954861111</v>
      </c>
    </row>
    <row r="164" spans="1:14" x14ac:dyDescent="0.3">
      <c r="A164" t="s">
        <v>567</v>
      </c>
      <c r="B164" t="s">
        <v>95</v>
      </c>
      <c r="C164" t="s">
        <v>568</v>
      </c>
      <c r="D164" t="s">
        <v>63</v>
      </c>
      <c r="E164" t="s">
        <v>111</v>
      </c>
      <c r="F164" t="s">
        <v>569</v>
      </c>
      <c r="G164" t="s">
        <v>65</v>
      </c>
      <c r="H164">
        <v>3.83</v>
      </c>
      <c r="I164">
        <v>309</v>
      </c>
      <c r="J164">
        <v>15</v>
      </c>
      <c r="K164">
        <v>1183.47</v>
      </c>
      <c r="L164">
        <v>1005.95</v>
      </c>
      <c r="M164" t="s">
        <v>116</v>
      </c>
      <c r="N164" s="1">
        <v>45425.962731481479</v>
      </c>
    </row>
    <row r="165" spans="1:14" x14ac:dyDescent="0.3">
      <c r="A165" t="s">
        <v>570</v>
      </c>
      <c r="B165" t="s">
        <v>72</v>
      </c>
      <c r="C165" t="s">
        <v>571</v>
      </c>
      <c r="D165" t="s">
        <v>63</v>
      </c>
      <c r="E165" t="s">
        <v>32</v>
      </c>
      <c r="F165" t="s">
        <v>572</v>
      </c>
      <c r="G165" t="s">
        <v>53</v>
      </c>
      <c r="H165">
        <v>4.7300000000000004</v>
      </c>
      <c r="I165">
        <v>32</v>
      </c>
      <c r="J165">
        <v>10</v>
      </c>
      <c r="K165">
        <v>151.36000000000001</v>
      </c>
      <c r="L165">
        <v>136.22</v>
      </c>
      <c r="M165" t="s">
        <v>116</v>
      </c>
      <c r="N165" s="1">
        <v>45707.387256944443</v>
      </c>
    </row>
    <row r="166" spans="1:14" x14ac:dyDescent="0.3">
      <c r="A166" t="s">
        <v>573</v>
      </c>
      <c r="B166" t="s">
        <v>84</v>
      </c>
      <c r="C166" t="s">
        <v>574</v>
      </c>
      <c r="D166" t="s">
        <v>43</v>
      </c>
      <c r="E166" t="s">
        <v>44</v>
      </c>
      <c r="F166" t="s">
        <v>575</v>
      </c>
      <c r="G166" t="s">
        <v>59</v>
      </c>
      <c r="H166">
        <v>345.13</v>
      </c>
      <c r="I166">
        <v>5</v>
      </c>
      <c r="J166">
        <v>5</v>
      </c>
      <c r="K166">
        <v>1725.65</v>
      </c>
      <c r="L166">
        <v>1639.37</v>
      </c>
      <c r="M166" t="s">
        <v>77</v>
      </c>
      <c r="N166" s="1">
        <v>45341.959629629629</v>
      </c>
    </row>
    <row r="167" spans="1:14" x14ac:dyDescent="0.3">
      <c r="A167" t="s">
        <v>576</v>
      </c>
      <c r="B167" t="s">
        <v>118</v>
      </c>
      <c r="C167" t="s">
        <v>577</v>
      </c>
      <c r="D167" t="s">
        <v>67</v>
      </c>
      <c r="E167" t="s">
        <v>155</v>
      </c>
      <c r="F167" t="s">
        <v>578</v>
      </c>
      <c r="G167" t="s">
        <v>135</v>
      </c>
      <c r="H167">
        <v>234.93</v>
      </c>
      <c r="I167">
        <v>1</v>
      </c>
      <c r="J167">
        <v>10</v>
      </c>
      <c r="K167">
        <v>234.93</v>
      </c>
      <c r="L167">
        <v>211.44</v>
      </c>
      <c r="M167" t="s">
        <v>116</v>
      </c>
      <c r="N167" s="1">
        <v>45791.238240740742</v>
      </c>
    </row>
    <row r="168" spans="1:14" x14ac:dyDescent="0.3">
      <c r="A168" t="s">
        <v>579</v>
      </c>
      <c r="B168" t="s">
        <v>72</v>
      </c>
      <c r="C168" t="s">
        <v>580</v>
      </c>
      <c r="D168" t="s">
        <v>159</v>
      </c>
      <c r="E168" t="s">
        <v>37</v>
      </c>
      <c r="F168" t="s">
        <v>581</v>
      </c>
      <c r="G168" t="s">
        <v>161</v>
      </c>
      <c r="H168">
        <v>86.76</v>
      </c>
      <c r="I168">
        <v>40</v>
      </c>
      <c r="J168">
        <v>15</v>
      </c>
      <c r="K168">
        <v>3470.4</v>
      </c>
      <c r="L168">
        <v>2949.84</v>
      </c>
      <c r="M168" t="s">
        <v>116</v>
      </c>
      <c r="N168" s="1">
        <v>45353.384027777778</v>
      </c>
    </row>
    <row r="169" spans="1:14" x14ac:dyDescent="0.3">
      <c r="A169" t="s">
        <v>582</v>
      </c>
      <c r="B169" t="s">
        <v>72</v>
      </c>
      <c r="C169" t="s">
        <v>583</v>
      </c>
      <c r="D169" t="s">
        <v>255</v>
      </c>
      <c r="E169" t="s">
        <v>251</v>
      </c>
      <c r="F169" t="s">
        <v>584</v>
      </c>
      <c r="G169" t="s">
        <v>184</v>
      </c>
      <c r="H169">
        <v>277.81</v>
      </c>
      <c r="I169">
        <v>50</v>
      </c>
      <c r="J169">
        <v>0</v>
      </c>
      <c r="K169">
        <v>13890.5</v>
      </c>
      <c r="L169">
        <v>13890.5</v>
      </c>
      <c r="M169" t="s">
        <v>60</v>
      </c>
      <c r="N169" s="1">
        <v>45389.526875000003</v>
      </c>
    </row>
    <row r="170" spans="1:14" x14ac:dyDescent="0.3">
      <c r="A170" t="s">
        <v>585</v>
      </c>
      <c r="B170" t="s">
        <v>84</v>
      </c>
      <c r="C170" t="s">
        <v>586</v>
      </c>
      <c r="D170" t="s">
        <v>43</v>
      </c>
      <c r="E170" t="s">
        <v>105</v>
      </c>
      <c r="F170" t="s">
        <v>587</v>
      </c>
      <c r="G170" t="s">
        <v>46</v>
      </c>
      <c r="H170">
        <v>982.67</v>
      </c>
      <c r="I170">
        <v>8</v>
      </c>
      <c r="J170">
        <v>15</v>
      </c>
      <c r="K170">
        <v>7861.36</v>
      </c>
      <c r="L170">
        <v>6682.16</v>
      </c>
      <c r="M170" t="s">
        <v>28</v>
      </c>
      <c r="N170" s="1">
        <v>45723.84611111111</v>
      </c>
    </row>
    <row r="171" spans="1:14" x14ac:dyDescent="0.3">
      <c r="A171" t="s">
        <v>588</v>
      </c>
      <c r="B171" t="s">
        <v>23</v>
      </c>
      <c r="C171" t="s">
        <v>589</v>
      </c>
      <c r="D171" t="s">
        <v>159</v>
      </c>
      <c r="E171" t="s">
        <v>100</v>
      </c>
      <c r="F171" t="s">
        <v>590</v>
      </c>
      <c r="G171" t="s">
        <v>59</v>
      </c>
      <c r="H171">
        <v>357.2</v>
      </c>
      <c r="I171">
        <v>1</v>
      </c>
      <c r="J171">
        <v>0</v>
      </c>
      <c r="K171">
        <v>357.2</v>
      </c>
      <c r="L171">
        <v>357.2</v>
      </c>
      <c r="M171" t="s">
        <v>47</v>
      </c>
      <c r="N171" s="1">
        <v>45603.918449074074</v>
      </c>
    </row>
    <row r="172" spans="1:14" x14ac:dyDescent="0.3">
      <c r="A172" t="s">
        <v>591</v>
      </c>
      <c r="B172" t="s">
        <v>118</v>
      </c>
      <c r="C172" t="s">
        <v>592</v>
      </c>
      <c r="D172" t="s">
        <v>125</v>
      </c>
      <c r="E172" t="s">
        <v>74</v>
      </c>
      <c r="F172" t="s">
        <v>593</v>
      </c>
      <c r="G172" t="s">
        <v>70</v>
      </c>
      <c r="H172">
        <v>2462.5</v>
      </c>
      <c r="I172">
        <v>4</v>
      </c>
      <c r="J172">
        <v>0</v>
      </c>
      <c r="K172">
        <v>9850</v>
      </c>
      <c r="L172">
        <v>9850</v>
      </c>
      <c r="N172" s="1">
        <v>45351.696030092593</v>
      </c>
    </row>
    <row r="173" spans="1:14" x14ac:dyDescent="0.3">
      <c r="A173" t="s">
        <v>594</v>
      </c>
      <c r="B173" t="s">
        <v>72</v>
      </c>
      <c r="C173" t="s">
        <v>595</v>
      </c>
      <c r="D173" t="s">
        <v>110</v>
      </c>
      <c r="E173" t="s">
        <v>224</v>
      </c>
      <c r="F173" t="s">
        <v>596</v>
      </c>
      <c r="G173" t="s">
        <v>465</v>
      </c>
      <c r="H173">
        <v>281.70999999999998</v>
      </c>
      <c r="I173">
        <v>20</v>
      </c>
      <c r="J173">
        <v>15</v>
      </c>
      <c r="K173">
        <v>5634.2</v>
      </c>
      <c r="L173">
        <v>4789.07</v>
      </c>
      <c r="M173" t="s">
        <v>47</v>
      </c>
      <c r="N173" s="1">
        <v>45554.967766203707</v>
      </c>
    </row>
    <row r="174" spans="1:14" x14ac:dyDescent="0.3">
      <c r="A174" t="s">
        <v>597</v>
      </c>
      <c r="B174" t="s">
        <v>72</v>
      </c>
      <c r="C174" t="s">
        <v>598</v>
      </c>
      <c r="D174" t="s">
        <v>159</v>
      </c>
      <c r="E174" t="s">
        <v>155</v>
      </c>
      <c r="F174" t="s">
        <v>599</v>
      </c>
      <c r="G174" t="s">
        <v>179</v>
      </c>
      <c r="H174">
        <v>75.45</v>
      </c>
      <c r="I174">
        <v>1</v>
      </c>
      <c r="J174">
        <v>0</v>
      </c>
      <c r="K174">
        <v>75.45</v>
      </c>
      <c r="L174">
        <v>75.45</v>
      </c>
      <c r="M174" t="s">
        <v>40</v>
      </c>
      <c r="N174" s="1">
        <v>45417.061956018515</v>
      </c>
    </row>
    <row r="175" spans="1:14" x14ac:dyDescent="0.3">
      <c r="A175" t="s">
        <v>600</v>
      </c>
      <c r="B175" t="s">
        <v>72</v>
      </c>
      <c r="C175" t="s">
        <v>601</v>
      </c>
      <c r="D175" t="s">
        <v>67</v>
      </c>
      <c r="E175" t="s">
        <v>105</v>
      </c>
      <c r="F175" t="s">
        <v>602</v>
      </c>
      <c r="G175" t="s">
        <v>39</v>
      </c>
      <c r="H175">
        <v>1005.4</v>
      </c>
      <c r="I175">
        <v>8</v>
      </c>
      <c r="J175">
        <v>5</v>
      </c>
      <c r="K175">
        <v>8043.2</v>
      </c>
      <c r="L175">
        <v>7641.04</v>
      </c>
      <c r="M175" t="s">
        <v>28</v>
      </c>
      <c r="N175" s="1">
        <v>45851.801388888889</v>
      </c>
    </row>
    <row r="176" spans="1:14" x14ac:dyDescent="0.3">
      <c r="A176" t="s">
        <v>603</v>
      </c>
      <c r="B176" t="s">
        <v>181</v>
      </c>
      <c r="C176" t="s">
        <v>604</v>
      </c>
      <c r="D176" t="s">
        <v>80</v>
      </c>
      <c r="E176" t="s">
        <v>246</v>
      </c>
      <c r="F176" t="s">
        <v>605</v>
      </c>
      <c r="H176">
        <v>2912.32</v>
      </c>
      <c r="I176">
        <v>1</v>
      </c>
      <c r="J176">
        <v>0</v>
      </c>
      <c r="K176">
        <v>2912.32</v>
      </c>
      <c r="L176">
        <v>2912.32</v>
      </c>
      <c r="M176" t="s">
        <v>47</v>
      </c>
      <c r="N176" s="1">
        <v>45865.775057870371</v>
      </c>
    </row>
    <row r="177" spans="1:14" x14ac:dyDescent="0.3">
      <c r="A177" t="s">
        <v>606</v>
      </c>
      <c r="B177" t="s">
        <v>84</v>
      </c>
      <c r="C177" t="s">
        <v>607</v>
      </c>
      <c r="D177" t="s">
        <v>51</v>
      </c>
      <c r="E177" t="s">
        <v>251</v>
      </c>
      <c r="F177" t="s">
        <v>608</v>
      </c>
      <c r="G177" t="s">
        <v>248</v>
      </c>
      <c r="H177">
        <v>1104.6500000000001</v>
      </c>
      <c r="I177">
        <v>6</v>
      </c>
      <c r="J177">
        <v>15</v>
      </c>
      <c r="K177">
        <v>6627.9</v>
      </c>
      <c r="L177">
        <v>5633.71</v>
      </c>
      <c r="M177" t="s">
        <v>28</v>
      </c>
      <c r="N177" s="1">
        <v>45582.198935185188</v>
      </c>
    </row>
    <row r="178" spans="1:14" x14ac:dyDescent="0.3">
      <c r="A178" t="s">
        <v>609</v>
      </c>
      <c r="B178" t="s">
        <v>30</v>
      </c>
      <c r="C178" t="s">
        <v>610</v>
      </c>
      <c r="D178" t="s">
        <v>63</v>
      </c>
      <c r="E178" t="s">
        <v>105</v>
      </c>
      <c r="F178" t="s">
        <v>611</v>
      </c>
      <c r="G178" t="s">
        <v>184</v>
      </c>
      <c r="H178">
        <v>0.98</v>
      </c>
      <c r="I178">
        <v>305</v>
      </c>
      <c r="J178">
        <v>25</v>
      </c>
      <c r="K178">
        <v>298.89999999999998</v>
      </c>
      <c r="L178">
        <v>224.17</v>
      </c>
      <c r="M178" t="s">
        <v>28</v>
      </c>
      <c r="N178" s="1">
        <v>45425.665381944447</v>
      </c>
    </row>
    <row r="179" spans="1:14" x14ac:dyDescent="0.3">
      <c r="A179" t="s">
        <v>612</v>
      </c>
      <c r="B179" t="s">
        <v>95</v>
      </c>
      <c r="C179" t="s">
        <v>613</v>
      </c>
      <c r="D179" t="s">
        <v>51</v>
      </c>
      <c r="E179" t="s">
        <v>32</v>
      </c>
      <c r="F179" t="s">
        <v>614</v>
      </c>
      <c r="G179" t="s">
        <v>248</v>
      </c>
      <c r="H179">
        <v>918</v>
      </c>
      <c r="I179">
        <v>2</v>
      </c>
      <c r="J179">
        <v>5</v>
      </c>
      <c r="K179">
        <v>1836</v>
      </c>
      <c r="L179">
        <v>1744.2</v>
      </c>
      <c r="M179" t="s">
        <v>28</v>
      </c>
      <c r="N179" s="1">
        <v>45547.145543981482</v>
      </c>
    </row>
    <row r="180" spans="1:14" x14ac:dyDescent="0.3">
      <c r="A180" t="s">
        <v>615</v>
      </c>
      <c r="B180" t="s">
        <v>15</v>
      </c>
      <c r="C180" t="s">
        <v>616</v>
      </c>
      <c r="D180" t="s">
        <v>51</v>
      </c>
      <c r="E180" t="s">
        <v>111</v>
      </c>
      <c r="F180" t="s">
        <v>617</v>
      </c>
      <c r="G180" t="s">
        <v>93</v>
      </c>
      <c r="H180">
        <v>586.09</v>
      </c>
      <c r="I180">
        <v>15</v>
      </c>
      <c r="J180">
        <v>10</v>
      </c>
      <c r="K180">
        <v>8791.35</v>
      </c>
      <c r="L180">
        <v>7912.22</v>
      </c>
      <c r="M180" t="s">
        <v>116</v>
      </c>
      <c r="N180" s="1">
        <v>45825.349305555559</v>
      </c>
    </row>
    <row r="181" spans="1:14" x14ac:dyDescent="0.3">
      <c r="A181" t="s">
        <v>618</v>
      </c>
      <c r="B181" t="s">
        <v>15</v>
      </c>
      <c r="C181" t="s">
        <v>619</v>
      </c>
      <c r="D181" t="s">
        <v>255</v>
      </c>
      <c r="E181" t="s">
        <v>57</v>
      </c>
      <c r="F181" t="s">
        <v>620</v>
      </c>
      <c r="G181" t="s">
        <v>135</v>
      </c>
      <c r="H181">
        <v>2164.98</v>
      </c>
      <c r="I181">
        <v>20</v>
      </c>
      <c r="J181">
        <v>15</v>
      </c>
      <c r="K181">
        <v>43299.6</v>
      </c>
      <c r="L181">
        <v>36804.660000000003</v>
      </c>
      <c r="M181" t="s">
        <v>28</v>
      </c>
      <c r="N181" s="1">
        <v>45656.868842592594</v>
      </c>
    </row>
    <row r="182" spans="1:14" x14ac:dyDescent="0.3">
      <c r="A182" t="s">
        <v>621</v>
      </c>
      <c r="B182" t="s">
        <v>95</v>
      </c>
      <c r="C182" t="s">
        <v>622</v>
      </c>
      <c r="D182" t="s">
        <v>80</v>
      </c>
      <c r="E182" t="s">
        <v>155</v>
      </c>
      <c r="F182" t="s">
        <v>623</v>
      </c>
      <c r="H182">
        <v>1891.18</v>
      </c>
      <c r="I182">
        <v>3</v>
      </c>
      <c r="J182">
        <v>5</v>
      </c>
      <c r="K182">
        <v>5673.54</v>
      </c>
      <c r="L182">
        <v>5389.86</v>
      </c>
      <c r="M182" t="s">
        <v>77</v>
      </c>
      <c r="N182" s="1">
        <v>45680.547743055555</v>
      </c>
    </row>
    <row r="183" spans="1:14" x14ac:dyDescent="0.3">
      <c r="A183" t="s">
        <v>624</v>
      </c>
      <c r="B183" t="s">
        <v>30</v>
      </c>
      <c r="C183" t="s">
        <v>625</v>
      </c>
      <c r="D183" t="s">
        <v>80</v>
      </c>
      <c r="E183" t="s">
        <v>177</v>
      </c>
      <c r="F183" t="s">
        <v>626</v>
      </c>
      <c r="G183" t="s">
        <v>39</v>
      </c>
      <c r="H183">
        <v>4282.45</v>
      </c>
      <c r="I183">
        <v>20</v>
      </c>
      <c r="J183">
        <v>15</v>
      </c>
      <c r="K183">
        <v>85649</v>
      </c>
      <c r="L183">
        <v>72801.649999999994</v>
      </c>
      <c r="M183" t="s">
        <v>60</v>
      </c>
      <c r="N183" s="1">
        <v>45719.569374999999</v>
      </c>
    </row>
    <row r="184" spans="1:14" x14ac:dyDescent="0.3">
      <c r="A184" t="s">
        <v>627</v>
      </c>
      <c r="B184" t="s">
        <v>181</v>
      </c>
      <c r="D184" t="s">
        <v>25</v>
      </c>
      <c r="E184" t="s">
        <v>277</v>
      </c>
      <c r="F184" t="s">
        <v>628</v>
      </c>
      <c r="G184" t="s">
        <v>130</v>
      </c>
      <c r="H184">
        <v>147.19999999999999</v>
      </c>
      <c r="I184">
        <v>30</v>
      </c>
      <c r="J184">
        <v>15</v>
      </c>
      <c r="K184">
        <v>4416</v>
      </c>
      <c r="L184">
        <v>3753.6</v>
      </c>
      <c r="M184" t="s">
        <v>47</v>
      </c>
      <c r="N184" s="1">
        <v>45435.68681712963</v>
      </c>
    </row>
    <row r="185" spans="1:14" x14ac:dyDescent="0.3">
      <c r="A185" t="s">
        <v>629</v>
      </c>
      <c r="B185" t="s">
        <v>23</v>
      </c>
      <c r="D185" t="s">
        <v>125</v>
      </c>
      <c r="E185" t="s">
        <v>18</v>
      </c>
      <c r="F185" t="s">
        <v>630</v>
      </c>
      <c r="G185" t="s">
        <v>65</v>
      </c>
      <c r="H185">
        <v>1126.23</v>
      </c>
      <c r="I185">
        <v>6</v>
      </c>
      <c r="J185">
        <v>3</v>
      </c>
      <c r="K185">
        <v>6757.38</v>
      </c>
      <c r="L185">
        <v>6554.66</v>
      </c>
      <c r="M185" t="s">
        <v>40</v>
      </c>
      <c r="N185" s="1">
        <v>45732.846076388887</v>
      </c>
    </row>
    <row r="186" spans="1:14" x14ac:dyDescent="0.3">
      <c r="A186" t="s">
        <v>631</v>
      </c>
      <c r="B186" t="s">
        <v>23</v>
      </c>
      <c r="C186" t="s">
        <v>632</v>
      </c>
      <c r="D186" t="s">
        <v>36</v>
      </c>
      <c r="E186" t="s">
        <v>246</v>
      </c>
      <c r="F186" t="s">
        <v>633</v>
      </c>
      <c r="H186">
        <v>1395.27</v>
      </c>
      <c r="I186">
        <v>8</v>
      </c>
      <c r="J186">
        <v>0</v>
      </c>
      <c r="K186">
        <v>11162.16</v>
      </c>
      <c r="L186">
        <v>11162.16</v>
      </c>
      <c r="M186" t="s">
        <v>40</v>
      </c>
      <c r="N186" s="1">
        <v>45609.813368055555</v>
      </c>
    </row>
    <row r="187" spans="1:14" x14ac:dyDescent="0.3">
      <c r="A187" t="s">
        <v>634</v>
      </c>
      <c r="B187" t="s">
        <v>95</v>
      </c>
      <c r="C187" t="s">
        <v>635</v>
      </c>
      <c r="D187" t="s">
        <v>25</v>
      </c>
      <c r="E187" t="s">
        <v>37</v>
      </c>
      <c r="F187" t="s">
        <v>636</v>
      </c>
      <c r="G187" t="s">
        <v>130</v>
      </c>
      <c r="H187">
        <v>49.8</v>
      </c>
      <c r="I187">
        <v>12</v>
      </c>
      <c r="J187">
        <v>20</v>
      </c>
      <c r="K187">
        <v>597.6</v>
      </c>
      <c r="L187">
        <v>478.08</v>
      </c>
      <c r="M187" t="s">
        <v>21</v>
      </c>
      <c r="N187" s="1">
        <v>45643.559884259259</v>
      </c>
    </row>
    <row r="188" spans="1:14" x14ac:dyDescent="0.3">
      <c r="A188" t="s">
        <v>637</v>
      </c>
      <c r="B188" t="s">
        <v>172</v>
      </c>
      <c r="C188" t="s">
        <v>638</v>
      </c>
      <c r="D188" t="s">
        <v>255</v>
      </c>
      <c r="E188" t="s">
        <v>121</v>
      </c>
      <c r="F188" t="s">
        <v>639</v>
      </c>
      <c r="G188" t="s">
        <v>248</v>
      </c>
      <c r="H188">
        <v>246.75</v>
      </c>
      <c r="I188">
        <v>3</v>
      </c>
      <c r="J188">
        <v>2</v>
      </c>
      <c r="K188">
        <v>740.25</v>
      </c>
      <c r="L188">
        <v>725.44</v>
      </c>
      <c r="M188" t="s">
        <v>21</v>
      </c>
      <c r="N188" s="1">
        <v>45574.179664351854</v>
      </c>
    </row>
    <row r="189" spans="1:14" x14ac:dyDescent="0.3">
      <c r="A189" t="s">
        <v>640</v>
      </c>
      <c r="B189" t="s">
        <v>181</v>
      </c>
      <c r="C189" t="s">
        <v>641</v>
      </c>
      <c r="D189" t="s">
        <v>25</v>
      </c>
      <c r="E189" t="s">
        <v>44</v>
      </c>
      <c r="F189" t="s">
        <v>642</v>
      </c>
      <c r="G189" t="s">
        <v>20</v>
      </c>
      <c r="H189">
        <v>36.01</v>
      </c>
      <c r="I189">
        <v>15</v>
      </c>
      <c r="J189">
        <v>12</v>
      </c>
      <c r="K189">
        <v>540.15</v>
      </c>
      <c r="L189">
        <v>475.33</v>
      </c>
      <c r="M189" t="s">
        <v>28</v>
      </c>
      <c r="N189" s="1">
        <v>45783.292141203703</v>
      </c>
    </row>
    <row r="190" spans="1:14" x14ac:dyDescent="0.3">
      <c r="A190" t="s">
        <v>643</v>
      </c>
      <c r="B190" t="s">
        <v>172</v>
      </c>
      <c r="C190" t="s">
        <v>644</v>
      </c>
      <c r="D190" t="s">
        <v>25</v>
      </c>
      <c r="E190" t="s">
        <v>105</v>
      </c>
      <c r="F190" t="s">
        <v>645</v>
      </c>
      <c r="G190" t="s">
        <v>130</v>
      </c>
      <c r="H190">
        <v>11.6</v>
      </c>
      <c r="I190">
        <v>25</v>
      </c>
      <c r="J190">
        <v>20</v>
      </c>
      <c r="K190">
        <v>290</v>
      </c>
      <c r="L190">
        <v>232</v>
      </c>
      <c r="M190" t="s">
        <v>60</v>
      </c>
      <c r="N190" s="1">
        <v>45777.508912037039</v>
      </c>
    </row>
    <row r="191" spans="1:14" x14ac:dyDescent="0.3">
      <c r="A191" t="s">
        <v>646</v>
      </c>
      <c r="B191" t="s">
        <v>118</v>
      </c>
      <c r="C191" t="s">
        <v>647</v>
      </c>
      <c r="D191" t="s">
        <v>159</v>
      </c>
      <c r="E191" t="s">
        <v>44</v>
      </c>
      <c r="F191" t="s">
        <v>648</v>
      </c>
      <c r="G191" t="s">
        <v>53</v>
      </c>
      <c r="H191">
        <v>194.48</v>
      </c>
      <c r="I191">
        <v>2</v>
      </c>
      <c r="J191">
        <v>0</v>
      </c>
      <c r="K191">
        <v>388.96</v>
      </c>
      <c r="L191">
        <v>388.96</v>
      </c>
      <c r="M191" t="s">
        <v>21</v>
      </c>
      <c r="N191" s="1">
        <v>45561.863402777781</v>
      </c>
    </row>
    <row r="192" spans="1:14" x14ac:dyDescent="0.3">
      <c r="A192" t="s">
        <v>649</v>
      </c>
      <c r="B192" t="s">
        <v>181</v>
      </c>
      <c r="C192" t="s">
        <v>650</v>
      </c>
      <c r="D192" t="s">
        <v>36</v>
      </c>
      <c r="E192" t="s">
        <v>155</v>
      </c>
      <c r="F192" t="s">
        <v>651</v>
      </c>
      <c r="G192" t="s">
        <v>70</v>
      </c>
      <c r="H192">
        <v>116.57</v>
      </c>
      <c r="I192">
        <v>6</v>
      </c>
      <c r="J192">
        <v>10</v>
      </c>
      <c r="K192">
        <v>699.42</v>
      </c>
      <c r="L192">
        <v>629.48</v>
      </c>
      <c r="N192" s="1">
        <v>45771.978321759256</v>
      </c>
    </row>
    <row r="193" spans="1:14" x14ac:dyDescent="0.3">
      <c r="A193" t="s">
        <v>652</v>
      </c>
      <c r="B193" t="s">
        <v>84</v>
      </c>
      <c r="C193" t="s">
        <v>653</v>
      </c>
      <c r="D193" t="s">
        <v>67</v>
      </c>
      <c r="E193" t="s">
        <v>74</v>
      </c>
      <c r="F193" t="s">
        <v>654</v>
      </c>
      <c r="G193" t="s">
        <v>135</v>
      </c>
      <c r="H193">
        <v>672.52</v>
      </c>
      <c r="I193">
        <v>15</v>
      </c>
      <c r="J193">
        <v>15</v>
      </c>
      <c r="K193">
        <v>10087.799999999999</v>
      </c>
      <c r="L193">
        <v>8574.6299999999992</v>
      </c>
      <c r="M193" t="s">
        <v>77</v>
      </c>
      <c r="N193" s="1">
        <v>45869.906226851854</v>
      </c>
    </row>
    <row r="194" spans="1:14" x14ac:dyDescent="0.3">
      <c r="A194" t="s">
        <v>655</v>
      </c>
      <c r="C194" t="s">
        <v>656</v>
      </c>
      <c r="D194" t="s">
        <v>80</v>
      </c>
      <c r="F194" t="s">
        <v>657</v>
      </c>
      <c r="G194" t="s">
        <v>59</v>
      </c>
      <c r="H194">
        <v>181.8</v>
      </c>
      <c r="I194">
        <v>15</v>
      </c>
      <c r="J194">
        <v>10</v>
      </c>
      <c r="K194">
        <v>2727</v>
      </c>
      <c r="L194">
        <v>2454.3000000000002</v>
      </c>
      <c r="M194" t="s">
        <v>47</v>
      </c>
      <c r="N194" s="1">
        <v>45411.431643518517</v>
      </c>
    </row>
    <row r="195" spans="1:14" x14ac:dyDescent="0.3">
      <c r="A195" t="s">
        <v>658</v>
      </c>
      <c r="B195" t="s">
        <v>84</v>
      </c>
      <c r="C195" t="s">
        <v>659</v>
      </c>
      <c r="D195" t="s">
        <v>120</v>
      </c>
      <c r="E195" t="s">
        <v>44</v>
      </c>
      <c r="F195" t="s">
        <v>660</v>
      </c>
      <c r="G195" t="s">
        <v>102</v>
      </c>
      <c r="H195">
        <v>343.87</v>
      </c>
      <c r="I195">
        <v>50</v>
      </c>
      <c r="J195">
        <v>0</v>
      </c>
      <c r="K195">
        <v>17193.5</v>
      </c>
      <c r="L195">
        <v>17193.5</v>
      </c>
      <c r="M195" t="s">
        <v>116</v>
      </c>
      <c r="N195" s="1">
        <v>45734.112175925926</v>
      </c>
    </row>
    <row r="196" spans="1:14" x14ac:dyDescent="0.3">
      <c r="A196" t="s">
        <v>661</v>
      </c>
      <c r="B196" t="s">
        <v>172</v>
      </c>
      <c r="C196" t="s">
        <v>662</v>
      </c>
      <c r="D196" t="s">
        <v>159</v>
      </c>
      <c r="E196" t="s">
        <v>37</v>
      </c>
      <c r="F196" t="s">
        <v>663</v>
      </c>
      <c r="G196" t="s">
        <v>248</v>
      </c>
      <c r="H196">
        <v>333.05</v>
      </c>
      <c r="I196">
        <v>1</v>
      </c>
      <c r="J196">
        <v>13</v>
      </c>
      <c r="K196">
        <v>333.05</v>
      </c>
      <c r="L196">
        <v>289.75</v>
      </c>
      <c r="M196" t="s">
        <v>28</v>
      </c>
      <c r="N196" s="1">
        <v>45563.453182870369</v>
      </c>
    </row>
    <row r="197" spans="1:14" x14ac:dyDescent="0.3">
      <c r="A197" t="s">
        <v>664</v>
      </c>
      <c r="B197" t="s">
        <v>172</v>
      </c>
      <c r="C197" t="s">
        <v>665</v>
      </c>
      <c r="D197" t="s">
        <v>63</v>
      </c>
      <c r="F197" t="s">
        <v>666</v>
      </c>
      <c r="G197" t="s">
        <v>135</v>
      </c>
      <c r="H197">
        <v>4.67</v>
      </c>
      <c r="I197">
        <v>35</v>
      </c>
      <c r="J197">
        <v>10</v>
      </c>
      <c r="K197">
        <v>163.44999999999999</v>
      </c>
      <c r="L197">
        <v>147.1</v>
      </c>
      <c r="M197" t="s">
        <v>60</v>
      </c>
      <c r="N197" s="1">
        <v>45625.108541666668</v>
      </c>
    </row>
    <row r="198" spans="1:14" x14ac:dyDescent="0.3">
      <c r="A198" t="s">
        <v>667</v>
      </c>
      <c r="B198" t="s">
        <v>23</v>
      </c>
      <c r="C198" t="s">
        <v>668</v>
      </c>
      <c r="D198" t="s">
        <v>80</v>
      </c>
      <c r="E198" t="s">
        <v>91</v>
      </c>
      <c r="F198" t="s">
        <v>669</v>
      </c>
      <c r="G198" t="s">
        <v>209</v>
      </c>
      <c r="H198">
        <v>831.22</v>
      </c>
      <c r="I198">
        <v>6</v>
      </c>
      <c r="J198">
        <v>0</v>
      </c>
      <c r="K198">
        <v>4987.32</v>
      </c>
      <c r="L198">
        <v>4987.32</v>
      </c>
      <c r="M198" t="s">
        <v>47</v>
      </c>
      <c r="N198" s="1">
        <v>45751.370717592596</v>
      </c>
    </row>
    <row r="199" spans="1:14" x14ac:dyDescent="0.3">
      <c r="A199" t="s">
        <v>670</v>
      </c>
      <c r="B199" t="s">
        <v>84</v>
      </c>
      <c r="C199" t="s">
        <v>671</v>
      </c>
      <c r="D199" t="s">
        <v>120</v>
      </c>
      <c r="E199" t="s">
        <v>133</v>
      </c>
      <c r="F199" t="s">
        <v>672</v>
      </c>
      <c r="G199" t="s">
        <v>65</v>
      </c>
      <c r="H199">
        <v>447.92</v>
      </c>
      <c r="I199">
        <v>1</v>
      </c>
      <c r="J199">
        <v>2</v>
      </c>
      <c r="K199">
        <v>447.92</v>
      </c>
      <c r="L199">
        <v>438.96</v>
      </c>
      <c r="M199" t="s">
        <v>60</v>
      </c>
      <c r="N199" s="1">
        <v>45374.449317129627</v>
      </c>
    </row>
    <row r="200" spans="1:14" x14ac:dyDescent="0.3">
      <c r="A200" t="s">
        <v>673</v>
      </c>
      <c r="B200" t="s">
        <v>30</v>
      </c>
      <c r="C200" t="s">
        <v>674</v>
      </c>
      <c r="D200" t="s">
        <v>67</v>
      </c>
      <c r="E200" t="s">
        <v>133</v>
      </c>
      <c r="F200" t="s">
        <v>675</v>
      </c>
      <c r="G200" t="s">
        <v>161</v>
      </c>
      <c r="H200">
        <v>949.87</v>
      </c>
      <c r="I200">
        <v>2</v>
      </c>
      <c r="J200">
        <v>0</v>
      </c>
      <c r="K200">
        <v>1899.74</v>
      </c>
      <c r="L200">
        <v>1899.74</v>
      </c>
      <c r="M200" t="s">
        <v>21</v>
      </c>
      <c r="N200" s="1">
        <v>45641.109976851854</v>
      </c>
    </row>
    <row r="201" spans="1:14" x14ac:dyDescent="0.3">
      <c r="A201" t="s">
        <v>676</v>
      </c>
      <c r="B201" t="s">
        <v>23</v>
      </c>
      <c r="C201" t="s">
        <v>677</v>
      </c>
      <c r="D201" t="s">
        <v>36</v>
      </c>
      <c r="E201" t="s">
        <v>44</v>
      </c>
      <c r="F201" t="s">
        <v>678</v>
      </c>
      <c r="G201" t="s">
        <v>209</v>
      </c>
      <c r="H201">
        <v>121.5</v>
      </c>
      <c r="I201">
        <v>2</v>
      </c>
      <c r="J201">
        <v>0</v>
      </c>
      <c r="K201">
        <v>243</v>
      </c>
      <c r="L201">
        <v>243</v>
      </c>
      <c r="M201" t="s">
        <v>40</v>
      </c>
      <c r="N201" s="1">
        <v>45657.973263888889</v>
      </c>
    </row>
    <row r="202" spans="1:14" x14ac:dyDescent="0.3">
      <c r="A202" t="s">
        <v>679</v>
      </c>
      <c r="B202" t="s">
        <v>95</v>
      </c>
      <c r="C202" t="s">
        <v>680</v>
      </c>
      <c r="D202" t="s">
        <v>86</v>
      </c>
      <c r="E202" t="s">
        <v>44</v>
      </c>
      <c r="F202" t="s">
        <v>681</v>
      </c>
      <c r="G202" t="s">
        <v>93</v>
      </c>
      <c r="H202">
        <v>259.10000000000002</v>
      </c>
      <c r="I202">
        <v>8</v>
      </c>
      <c r="J202">
        <v>20</v>
      </c>
      <c r="K202">
        <v>2072.8000000000002</v>
      </c>
      <c r="L202">
        <v>1658.24</v>
      </c>
      <c r="M202" t="s">
        <v>47</v>
      </c>
      <c r="N202" s="1">
        <v>45727.156574074077</v>
      </c>
    </row>
    <row r="203" spans="1:14" x14ac:dyDescent="0.3">
      <c r="A203" t="s">
        <v>682</v>
      </c>
      <c r="B203" t="s">
        <v>49</v>
      </c>
      <c r="C203" t="s">
        <v>683</v>
      </c>
      <c r="D203" t="s">
        <v>86</v>
      </c>
      <c r="E203" t="s">
        <v>155</v>
      </c>
      <c r="F203" t="s">
        <v>684</v>
      </c>
      <c r="G203" t="s">
        <v>53</v>
      </c>
      <c r="H203">
        <v>453.19</v>
      </c>
      <c r="I203">
        <v>1</v>
      </c>
      <c r="J203">
        <v>0</v>
      </c>
      <c r="K203">
        <v>453.19</v>
      </c>
      <c r="L203">
        <v>453.19</v>
      </c>
      <c r="M203" t="s">
        <v>60</v>
      </c>
      <c r="N203" s="1">
        <v>45671.860173611109</v>
      </c>
    </row>
    <row r="204" spans="1:14" x14ac:dyDescent="0.3">
      <c r="A204" t="s">
        <v>685</v>
      </c>
      <c r="B204" t="s">
        <v>181</v>
      </c>
      <c r="D204" t="s">
        <v>255</v>
      </c>
      <c r="E204" t="s">
        <v>133</v>
      </c>
      <c r="F204" t="s">
        <v>686</v>
      </c>
      <c r="G204" t="s">
        <v>184</v>
      </c>
      <c r="H204">
        <v>1308.77</v>
      </c>
      <c r="I204">
        <v>6</v>
      </c>
      <c r="J204">
        <v>10</v>
      </c>
      <c r="K204">
        <v>7852.62</v>
      </c>
      <c r="L204">
        <v>7067.36</v>
      </c>
      <c r="M204" t="s">
        <v>116</v>
      </c>
      <c r="N204" s="1">
        <v>45870.998981481483</v>
      </c>
    </row>
    <row r="205" spans="1:14" x14ac:dyDescent="0.3">
      <c r="A205" t="s">
        <v>687</v>
      </c>
      <c r="B205" t="s">
        <v>72</v>
      </c>
      <c r="D205" t="s">
        <v>43</v>
      </c>
      <c r="E205" t="s">
        <v>100</v>
      </c>
      <c r="F205" t="s">
        <v>688</v>
      </c>
      <c r="G205" t="s">
        <v>209</v>
      </c>
      <c r="H205">
        <v>217.35</v>
      </c>
      <c r="I205">
        <v>30</v>
      </c>
      <c r="J205">
        <v>10</v>
      </c>
      <c r="K205">
        <v>6520.5</v>
      </c>
      <c r="L205">
        <v>5868.45</v>
      </c>
      <c r="N205" s="1">
        <v>45545.144363425927</v>
      </c>
    </row>
    <row r="206" spans="1:14" x14ac:dyDescent="0.3">
      <c r="A206" t="s">
        <v>689</v>
      </c>
      <c r="B206" t="s">
        <v>181</v>
      </c>
      <c r="C206" t="s">
        <v>690</v>
      </c>
      <c r="D206" t="s">
        <v>36</v>
      </c>
      <c r="E206" t="s">
        <v>121</v>
      </c>
      <c r="F206" t="s">
        <v>691</v>
      </c>
      <c r="G206" t="s">
        <v>102</v>
      </c>
      <c r="H206">
        <v>363</v>
      </c>
      <c r="I206">
        <v>25</v>
      </c>
      <c r="J206">
        <v>20</v>
      </c>
      <c r="K206">
        <v>9075</v>
      </c>
      <c r="L206">
        <v>7260</v>
      </c>
      <c r="M206" t="s">
        <v>116</v>
      </c>
      <c r="N206" s="1">
        <v>45545.908784722225</v>
      </c>
    </row>
    <row r="207" spans="1:14" x14ac:dyDescent="0.3">
      <c r="A207" t="s">
        <v>692</v>
      </c>
      <c r="B207" t="s">
        <v>30</v>
      </c>
      <c r="C207" t="s">
        <v>693</v>
      </c>
      <c r="D207" t="s">
        <v>43</v>
      </c>
      <c r="E207" t="s">
        <v>246</v>
      </c>
      <c r="F207" t="s">
        <v>694</v>
      </c>
      <c r="G207" t="s">
        <v>59</v>
      </c>
      <c r="H207">
        <v>1442.75</v>
      </c>
      <c r="I207">
        <v>5</v>
      </c>
      <c r="J207">
        <v>5</v>
      </c>
      <c r="K207">
        <v>7213.75</v>
      </c>
      <c r="L207">
        <v>6853.06</v>
      </c>
      <c r="M207" t="s">
        <v>21</v>
      </c>
      <c r="N207" s="1">
        <v>45542.038726851853</v>
      </c>
    </row>
    <row r="208" spans="1:14" x14ac:dyDescent="0.3">
      <c r="A208" t="s">
        <v>695</v>
      </c>
      <c r="B208" t="s">
        <v>49</v>
      </c>
      <c r="C208" t="s">
        <v>696</v>
      </c>
      <c r="D208" t="s">
        <v>43</v>
      </c>
      <c r="E208" t="s">
        <v>37</v>
      </c>
      <c r="F208" t="s">
        <v>697</v>
      </c>
      <c r="G208" t="s">
        <v>46</v>
      </c>
      <c r="H208">
        <v>669.9</v>
      </c>
      <c r="I208">
        <v>25</v>
      </c>
      <c r="J208">
        <v>20</v>
      </c>
      <c r="K208">
        <v>16747.5</v>
      </c>
      <c r="L208">
        <v>13398</v>
      </c>
      <c r="M208" t="s">
        <v>47</v>
      </c>
      <c r="N208" s="1">
        <v>45356.000254629631</v>
      </c>
    </row>
    <row r="209" spans="1:14" x14ac:dyDescent="0.3">
      <c r="A209" t="s">
        <v>698</v>
      </c>
      <c r="B209" t="s">
        <v>95</v>
      </c>
      <c r="C209" t="s">
        <v>699</v>
      </c>
      <c r="D209" t="s">
        <v>43</v>
      </c>
      <c r="E209" t="s">
        <v>74</v>
      </c>
      <c r="G209" t="s">
        <v>65</v>
      </c>
      <c r="H209">
        <v>211.1</v>
      </c>
      <c r="I209">
        <v>25</v>
      </c>
      <c r="J209">
        <v>20</v>
      </c>
      <c r="K209">
        <v>5277.5</v>
      </c>
      <c r="L209">
        <v>4222</v>
      </c>
      <c r="M209" t="s">
        <v>40</v>
      </c>
      <c r="N209" s="1">
        <v>45849.102858796294</v>
      </c>
    </row>
    <row r="210" spans="1:14" x14ac:dyDescent="0.3">
      <c r="A210" t="s">
        <v>700</v>
      </c>
      <c r="B210" t="s">
        <v>15</v>
      </c>
      <c r="C210" t="s">
        <v>701</v>
      </c>
      <c r="D210" t="s">
        <v>43</v>
      </c>
      <c r="E210" t="s">
        <v>277</v>
      </c>
      <c r="F210" t="s">
        <v>702</v>
      </c>
      <c r="G210" t="s">
        <v>20</v>
      </c>
      <c r="H210">
        <v>1078.47</v>
      </c>
      <c r="I210">
        <v>3</v>
      </c>
      <c r="J210">
        <v>5</v>
      </c>
      <c r="K210">
        <v>3235.41</v>
      </c>
      <c r="L210">
        <v>3073.64</v>
      </c>
      <c r="M210" t="s">
        <v>116</v>
      </c>
      <c r="N210" s="1">
        <v>45790.657453703701</v>
      </c>
    </row>
    <row r="211" spans="1:14" x14ac:dyDescent="0.3">
      <c r="A211" t="s">
        <v>703</v>
      </c>
      <c r="B211" t="s">
        <v>55</v>
      </c>
      <c r="C211" t="s">
        <v>704</v>
      </c>
      <c r="D211" t="s">
        <v>159</v>
      </c>
      <c r="E211" t="s">
        <v>32</v>
      </c>
      <c r="F211" t="s">
        <v>705</v>
      </c>
      <c r="H211">
        <v>29.09</v>
      </c>
      <c r="I211">
        <v>25</v>
      </c>
      <c r="J211">
        <v>15</v>
      </c>
      <c r="K211">
        <v>727.25</v>
      </c>
      <c r="L211">
        <v>618.16</v>
      </c>
      <c r="M211" t="s">
        <v>116</v>
      </c>
      <c r="N211" s="1">
        <v>45727.082928240743</v>
      </c>
    </row>
    <row r="212" spans="1:14" x14ac:dyDescent="0.3">
      <c r="A212" t="s">
        <v>706</v>
      </c>
      <c r="B212" t="s">
        <v>172</v>
      </c>
      <c r="C212" t="s">
        <v>707</v>
      </c>
      <c r="D212" t="s">
        <v>43</v>
      </c>
      <c r="E212" t="s">
        <v>155</v>
      </c>
      <c r="F212" t="s">
        <v>708</v>
      </c>
      <c r="G212" t="s">
        <v>248</v>
      </c>
      <c r="H212">
        <v>506.36</v>
      </c>
      <c r="I212">
        <v>4</v>
      </c>
      <c r="J212">
        <v>5</v>
      </c>
      <c r="K212">
        <v>2025.44</v>
      </c>
      <c r="L212">
        <v>1924.17</v>
      </c>
      <c r="M212" t="s">
        <v>28</v>
      </c>
      <c r="N212" s="1">
        <v>45829.57708333333</v>
      </c>
    </row>
    <row r="213" spans="1:14" x14ac:dyDescent="0.3">
      <c r="A213" t="s">
        <v>709</v>
      </c>
      <c r="B213" t="s">
        <v>172</v>
      </c>
      <c r="C213" t="s">
        <v>710</v>
      </c>
      <c r="D213" t="s">
        <v>25</v>
      </c>
      <c r="E213" t="s">
        <v>32</v>
      </c>
      <c r="F213" t="s">
        <v>711</v>
      </c>
      <c r="G213" t="s">
        <v>70</v>
      </c>
      <c r="H213">
        <v>100.73</v>
      </c>
      <c r="I213">
        <v>8</v>
      </c>
      <c r="J213">
        <v>15</v>
      </c>
      <c r="K213">
        <v>805.84</v>
      </c>
      <c r="L213">
        <v>684.96</v>
      </c>
      <c r="M213" t="s">
        <v>40</v>
      </c>
      <c r="N213" s="1">
        <v>45597.247314814813</v>
      </c>
    </row>
    <row r="214" spans="1:14" x14ac:dyDescent="0.3">
      <c r="A214" t="s">
        <v>712</v>
      </c>
      <c r="B214" t="s">
        <v>84</v>
      </c>
      <c r="C214" t="s">
        <v>713</v>
      </c>
      <c r="D214" t="s">
        <v>63</v>
      </c>
      <c r="E214" t="s">
        <v>44</v>
      </c>
      <c r="F214" t="s">
        <v>714</v>
      </c>
      <c r="G214" t="s">
        <v>179</v>
      </c>
      <c r="H214">
        <v>5.33</v>
      </c>
      <c r="I214">
        <v>229</v>
      </c>
      <c r="J214">
        <v>15</v>
      </c>
      <c r="K214">
        <v>1220.57</v>
      </c>
      <c r="L214">
        <v>1037.48</v>
      </c>
      <c r="M214" t="s">
        <v>28</v>
      </c>
      <c r="N214" s="1">
        <v>45762.008819444447</v>
      </c>
    </row>
    <row r="215" spans="1:14" x14ac:dyDescent="0.3">
      <c r="A215" t="s">
        <v>715</v>
      </c>
      <c r="B215" t="s">
        <v>118</v>
      </c>
      <c r="C215" t="s">
        <v>716</v>
      </c>
      <c r="D215" t="s">
        <v>110</v>
      </c>
      <c r="E215" t="s">
        <v>32</v>
      </c>
      <c r="F215" t="s">
        <v>717</v>
      </c>
      <c r="G215" t="s">
        <v>130</v>
      </c>
      <c r="H215">
        <v>242.62</v>
      </c>
      <c r="I215">
        <v>2</v>
      </c>
      <c r="J215">
        <v>2</v>
      </c>
      <c r="K215">
        <v>485.24</v>
      </c>
      <c r="L215">
        <v>475.54</v>
      </c>
      <c r="M215" t="s">
        <v>21</v>
      </c>
      <c r="N215" s="1">
        <v>45417.42150462963</v>
      </c>
    </row>
    <row r="216" spans="1:14" x14ac:dyDescent="0.3">
      <c r="A216" t="s">
        <v>718</v>
      </c>
      <c r="B216" t="s">
        <v>49</v>
      </c>
      <c r="C216" t="s">
        <v>719</v>
      </c>
      <c r="D216" t="s">
        <v>51</v>
      </c>
      <c r="E216" t="s">
        <v>155</v>
      </c>
      <c r="F216" t="s">
        <v>720</v>
      </c>
      <c r="G216" t="s">
        <v>65</v>
      </c>
      <c r="H216">
        <v>50.25</v>
      </c>
      <c r="I216">
        <v>30</v>
      </c>
      <c r="J216">
        <v>20</v>
      </c>
      <c r="K216">
        <v>1507.5</v>
      </c>
      <c r="L216">
        <v>1206</v>
      </c>
      <c r="M216" t="s">
        <v>28</v>
      </c>
      <c r="N216" s="1">
        <v>45872.508252314816</v>
      </c>
    </row>
    <row r="217" spans="1:14" x14ac:dyDescent="0.3">
      <c r="A217" t="s">
        <v>721</v>
      </c>
      <c r="B217" t="s">
        <v>55</v>
      </c>
      <c r="C217" t="s">
        <v>722</v>
      </c>
      <c r="D217" t="s">
        <v>25</v>
      </c>
      <c r="E217" t="s">
        <v>32</v>
      </c>
      <c r="F217" t="s">
        <v>723</v>
      </c>
      <c r="G217" t="s">
        <v>93</v>
      </c>
      <c r="H217">
        <v>143.88999999999999</v>
      </c>
      <c r="I217">
        <v>30</v>
      </c>
      <c r="J217">
        <v>15</v>
      </c>
      <c r="K217">
        <v>4316.7</v>
      </c>
      <c r="L217">
        <v>3669.19</v>
      </c>
      <c r="M217" t="s">
        <v>116</v>
      </c>
      <c r="N217" s="1">
        <v>45819.587800925925</v>
      </c>
    </row>
    <row r="218" spans="1:14" x14ac:dyDescent="0.3">
      <c r="A218" t="s">
        <v>724</v>
      </c>
      <c r="B218" t="s">
        <v>118</v>
      </c>
      <c r="C218" t="s">
        <v>725</v>
      </c>
      <c r="D218" t="s">
        <v>17</v>
      </c>
      <c r="E218" t="s">
        <v>68</v>
      </c>
      <c r="F218" t="s">
        <v>726</v>
      </c>
      <c r="G218" t="s">
        <v>184</v>
      </c>
      <c r="H218">
        <v>394.41</v>
      </c>
      <c r="I218">
        <v>30</v>
      </c>
      <c r="J218">
        <v>12</v>
      </c>
      <c r="K218">
        <v>11832.3</v>
      </c>
      <c r="L218">
        <v>10412.42</v>
      </c>
      <c r="M218" t="s">
        <v>40</v>
      </c>
      <c r="N218" s="1">
        <v>45584.537523148145</v>
      </c>
    </row>
    <row r="219" spans="1:14" x14ac:dyDescent="0.3">
      <c r="A219" t="s">
        <v>727</v>
      </c>
      <c r="B219" t="s">
        <v>72</v>
      </c>
      <c r="C219" t="s">
        <v>728</v>
      </c>
      <c r="D219" t="s">
        <v>36</v>
      </c>
      <c r="E219" t="s">
        <v>121</v>
      </c>
      <c r="F219" t="s">
        <v>729</v>
      </c>
      <c r="G219" t="s">
        <v>59</v>
      </c>
      <c r="H219">
        <v>172.35</v>
      </c>
      <c r="I219">
        <v>50</v>
      </c>
      <c r="J219">
        <v>25</v>
      </c>
      <c r="K219">
        <v>8617.5</v>
      </c>
      <c r="L219">
        <v>6463.12</v>
      </c>
      <c r="M219" t="s">
        <v>28</v>
      </c>
      <c r="N219" s="1">
        <v>45796.639155092591</v>
      </c>
    </row>
    <row r="220" spans="1:14" x14ac:dyDescent="0.3">
      <c r="A220" t="s">
        <v>730</v>
      </c>
      <c r="B220" t="s">
        <v>15</v>
      </c>
      <c r="C220" t="s">
        <v>731</v>
      </c>
      <c r="D220" t="s">
        <v>25</v>
      </c>
      <c r="E220" t="s">
        <v>44</v>
      </c>
      <c r="F220" t="s">
        <v>732</v>
      </c>
      <c r="G220" t="s">
        <v>53</v>
      </c>
      <c r="H220">
        <v>84.79</v>
      </c>
      <c r="I220">
        <v>20</v>
      </c>
      <c r="J220">
        <v>0</v>
      </c>
      <c r="K220">
        <v>1695.8</v>
      </c>
      <c r="L220">
        <v>1695.8</v>
      </c>
      <c r="M220" t="s">
        <v>116</v>
      </c>
      <c r="N220" s="1">
        <v>45441.753865740742</v>
      </c>
    </row>
    <row r="221" spans="1:14" x14ac:dyDescent="0.3">
      <c r="A221" t="s">
        <v>733</v>
      </c>
      <c r="B221" t="s">
        <v>55</v>
      </c>
      <c r="C221" t="s">
        <v>734</v>
      </c>
      <c r="D221" t="s">
        <v>125</v>
      </c>
      <c r="E221" t="s">
        <v>91</v>
      </c>
      <c r="F221" t="s">
        <v>735</v>
      </c>
      <c r="G221" t="s">
        <v>70</v>
      </c>
      <c r="H221">
        <v>808.59</v>
      </c>
      <c r="I221">
        <v>8</v>
      </c>
      <c r="J221">
        <v>10</v>
      </c>
      <c r="K221">
        <v>6468.72</v>
      </c>
      <c r="L221">
        <v>5821.85</v>
      </c>
      <c r="M221" t="s">
        <v>28</v>
      </c>
      <c r="N221" s="1">
        <v>45646.559131944443</v>
      </c>
    </row>
    <row r="222" spans="1:14" x14ac:dyDescent="0.3">
      <c r="A222" t="s">
        <v>736</v>
      </c>
      <c r="B222" t="s">
        <v>23</v>
      </c>
      <c r="C222" t="s">
        <v>737</v>
      </c>
      <c r="D222" t="s">
        <v>125</v>
      </c>
      <c r="E222" t="s">
        <v>105</v>
      </c>
      <c r="F222" t="s">
        <v>738</v>
      </c>
      <c r="G222" t="s">
        <v>93</v>
      </c>
      <c r="H222">
        <v>2954.75</v>
      </c>
      <c r="I222">
        <v>3</v>
      </c>
      <c r="J222">
        <v>3</v>
      </c>
      <c r="K222">
        <v>8864.25</v>
      </c>
      <c r="L222">
        <v>8598.32</v>
      </c>
      <c r="M222" t="s">
        <v>28</v>
      </c>
      <c r="N222" s="1">
        <v>45667.443206018521</v>
      </c>
    </row>
    <row r="223" spans="1:14" x14ac:dyDescent="0.3">
      <c r="A223" t="s">
        <v>739</v>
      </c>
      <c r="B223" t="s">
        <v>15</v>
      </c>
      <c r="C223" t="s">
        <v>740</v>
      </c>
      <c r="D223" t="s">
        <v>17</v>
      </c>
      <c r="E223" t="s">
        <v>224</v>
      </c>
      <c r="F223" t="s">
        <v>741</v>
      </c>
      <c r="G223" t="s">
        <v>59</v>
      </c>
      <c r="H223">
        <v>271.37</v>
      </c>
      <c r="I223">
        <v>100</v>
      </c>
      <c r="J223">
        <v>20</v>
      </c>
      <c r="K223">
        <v>27137</v>
      </c>
      <c r="L223">
        <v>21709.599999999999</v>
      </c>
      <c r="M223" t="s">
        <v>77</v>
      </c>
      <c r="N223" s="1">
        <v>45818.528541666667</v>
      </c>
    </row>
    <row r="224" spans="1:14" x14ac:dyDescent="0.3">
      <c r="A224" t="s">
        <v>742</v>
      </c>
      <c r="B224" t="s">
        <v>49</v>
      </c>
      <c r="C224" t="s">
        <v>743</v>
      </c>
      <c r="D224" t="s">
        <v>159</v>
      </c>
      <c r="E224" t="s">
        <v>18</v>
      </c>
      <c r="F224" t="s">
        <v>744</v>
      </c>
      <c r="G224" t="s">
        <v>65</v>
      </c>
      <c r="H224">
        <v>204.07</v>
      </c>
      <c r="I224">
        <v>5</v>
      </c>
      <c r="J224">
        <v>0</v>
      </c>
      <c r="K224">
        <v>1020.35</v>
      </c>
      <c r="L224">
        <v>1020.35</v>
      </c>
      <c r="M224" t="s">
        <v>60</v>
      </c>
      <c r="N224" s="1">
        <v>45407.195879629631</v>
      </c>
    </row>
    <row r="225" spans="1:14" x14ac:dyDescent="0.3">
      <c r="A225" t="s">
        <v>745</v>
      </c>
      <c r="B225" t="s">
        <v>55</v>
      </c>
      <c r="C225" t="s">
        <v>746</v>
      </c>
      <c r="D225" t="s">
        <v>86</v>
      </c>
      <c r="E225" t="s">
        <v>37</v>
      </c>
      <c r="F225" t="s">
        <v>747</v>
      </c>
      <c r="G225" t="s">
        <v>82</v>
      </c>
      <c r="H225">
        <v>478.01</v>
      </c>
      <c r="I225">
        <v>5</v>
      </c>
      <c r="J225">
        <v>3</v>
      </c>
      <c r="K225">
        <v>2390.0500000000002</v>
      </c>
      <c r="L225">
        <v>2318.35</v>
      </c>
      <c r="M225" t="s">
        <v>77</v>
      </c>
      <c r="N225" s="1">
        <v>45803.510520833333</v>
      </c>
    </row>
    <row r="226" spans="1:14" x14ac:dyDescent="0.3">
      <c r="A226" t="s">
        <v>748</v>
      </c>
      <c r="B226" t="s">
        <v>181</v>
      </c>
      <c r="D226" t="s">
        <v>51</v>
      </c>
      <c r="E226" t="s">
        <v>57</v>
      </c>
      <c r="F226" t="s">
        <v>749</v>
      </c>
      <c r="G226" t="s">
        <v>130</v>
      </c>
      <c r="H226">
        <v>704.5</v>
      </c>
      <c r="I226">
        <v>15</v>
      </c>
      <c r="J226">
        <v>15</v>
      </c>
      <c r="K226">
        <v>10567.5</v>
      </c>
      <c r="L226">
        <v>8982.3799999999992</v>
      </c>
      <c r="M226" t="s">
        <v>77</v>
      </c>
      <c r="N226" s="1">
        <v>45699.498831018522</v>
      </c>
    </row>
    <row r="227" spans="1:14" x14ac:dyDescent="0.3">
      <c r="A227" t="s">
        <v>750</v>
      </c>
      <c r="B227" t="s">
        <v>84</v>
      </c>
      <c r="C227" t="s">
        <v>751</v>
      </c>
      <c r="D227" t="s">
        <v>36</v>
      </c>
      <c r="E227" t="s">
        <v>133</v>
      </c>
      <c r="F227" t="s">
        <v>752</v>
      </c>
      <c r="G227" t="s">
        <v>248</v>
      </c>
      <c r="H227">
        <v>1000.31</v>
      </c>
      <c r="I227">
        <v>8</v>
      </c>
      <c r="J227">
        <v>10</v>
      </c>
      <c r="K227">
        <v>8002.48</v>
      </c>
      <c r="L227">
        <v>7202.23</v>
      </c>
      <c r="M227" t="s">
        <v>116</v>
      </c>
      <c r="N227" s="1">
        <v>45748.99013888889</v>
      </c>
    </row>
    <row r="228" spans="1:14" x14ac:dyDescent="0.3">
      <c r="A228" t="s">
        <v>753</v>
      </c>
      <c r="B228" t="s">
        <v>181</v>
      </c>
      <c r="C228" t="s">
        <v>754</v>
      </c>
      <c r="D228" t="s">
        <v>159</v>
      </c>
      <c r="E228" t="s">
        <v>44</v>
      </c>
      <c r="F228" t="s">
        <v>755</v>
      </c>
      <c r="G228" t="s">
        <v>161</v>
      </c>
      <c r="H228">
        <v>446.82</v>
      </c>
      <c r="I228">
        <v>20</v>
      </c>
      <c r="J228">
        <v>10</v>
      </c>
      <c r="K228">
        <v>8936.4</v>
      </c>
      <c r="L228">
        <v>8042.76</v>
      </c>
      <c r="N228" s="1">
        <v>45671.508530092593</v>
      </c>
    </row>
    <row r="229" spans="1:14" x14ac:dyDescent="0.3">
      <c r="A229" t="s">
        <v>756</v>
      </c>
      <c r="B229" t="s">
        <v>172</v>
      </c>
      <c r="C229" t="s">
        <v>757</v>
      </c>
      <c r="D229" t="s">
        <v>120</v>
      </c>
      <c r="E229" t="s">
        <v>57</v>
      </c>
      <c r="F229" t="s">
        <v>758</v>
      </c>
      <c r="G229" t="s">
        <v>20</v>
      </c>
      <c r="H229">
        <v>693.14</v>
      </c>
      <c r="I229">
        <v>50</v>
      </c>
      <c r="J229">
        <v>10</v>
      </c>
      <c r="K229">
        <v>34657</v>
      </c>
      <c r="L229">
        <v>31191.3</v>
      </c>
      <c r="M229" t="s">
        <v>40</v>
      </c>
      <c r="N229" s="1">
        <v>45459.797418981485</v>
      </c>
    </row>
    <row r="230" spans="1:14" x14ac:dyDescent="0.3">
      <c r="A230" t="s">
        <v>759</v>
      </c>
      <c r="B230" t="s">
        <v>118</v>
      </c>
      <c r="C230" t="s">
        <v>760</v>
      </c>
      <c r="D230" t="s">
        <v>51</v>
      </c>
      <c r="E230" t="s">
        <v>121</v>
      </c>
      <c r="F230" t="s">
        <v>761</v>
      </c>
      <c r="G230" t="s">
        <v>65</v>
      </c>
      <c r="H230">
        <v>250.23</v>
      </c>
      <c r="I230">
        <v>2</v>
      </c>
      <c r="J230">
        <v>0</v>
      </c>
      <c r="K230">
        <v>500.46</v>
      </c>
      <c r="L230">
        <v>500.46</v>
      </c>
      <c r="M230" t="s">
        <v>21</v>
      </c>
      <c r="N230" s="1">
        <v>45825.627708333333</v>
      </c>
    </row>
    <row r="231" spans="1:14" x14ac:dyDescent="0.3">
      <c r="A231" t="s">
        <v>762</v>
      </c>
      <c r="B231" t="s">
        <v>72</v>
      </c>
      <c r="C231" t="s">
        <v>763</v>
      </c>
      <c r="D231" t="s">
        <v>17</v>
      </c>
      <c r="E231" t="s">
        <v>155</v>
      </c>
      <c r="F231" t="s">
        <v>764</v>
      </c>
      <c r="G231" t="s">
        <v>465</v>
      </c>
      <c r="H231">
        <v>793.44</v>
      </c>
      <c r="I231">
        <v>6</v>
      </c>
      <c r="J231">
        <v>0</v>
      </c>
      <c r="K231">
        <v>4760.6400000000003</v>
      </c>
      <c r="L231">
        <v>4760.6400000000003</v>
      </c>
      <c r="N231" s="1">
        <v>45651.740902777776</v>
      </c>
    </row>
    <row r="232" spans="1:14" x14ac:dyDescent="0.3">
      <c r="A232" t="s">
        <v>765</v>
      </c>
      <c r="B232" t="s">
        <v>172</v>
      </c>
      <c r="D232" t="s">
        <v>86</v>
      </c>
      <c r="E232" t="s">
        <v>44</v>
      </c>
      <c r="F232" t="s">
        <v>766</v>
      </c>
      <c r="G232" t="s">
        <v>130</v>
      </c>
      <c r="H232">
        <v>299.5</v>
      </c>
      <c r="I232">
        <v>6</v>
      </c>
      <c r="J232">
        <v>0</v>
      </c>
      <c r="K232">
        <v>1797</v>
      </c>
      <c r="L232">
        <v>1797</v>
      </c>
      <c r="M232" t="s">
        <v>77</v>
      </c>
      <c r="N232" s="1">
        <v>45548.109652777777</v>
      </c>
    </row>
    <row r="233" spans="1:14" x14ac:dyDescent="0.3">
      <c r="A233" t="s">
        <v>767</v>
      </c>
      <c r="B233" t="s">
        <v>181</v>
      </c>
      <c r="C233" t="s">
        <v>768</v>
      </c>
      <c r="D233" t="s">
        <v>36</v>
      </c>
      <c r="E233" t="s">
        <v>277</v>
      </c>
      <c r="F233" t="s">
        <v>769</v>
      </c>
      <c r="G233" t="s">
        <v>184</v>
      </c>
      <c r="H233">
        <v>893.13</v>
      </c>
      <c r="I233">
        <v>20</v>
      </c>
      <c r="J233">
        <v>15</v>
      </c>
      <c r="K233">
        <v>17862.599999999999</v>
      </c>
      <c r="L233">
        <v>15183.21</v>
      </c>
      <c r="M233" t="s">
        <v>60</v>
      </c>
      <c r="N233" s="1">
        <v>45751.509918981479</v>
      </c>
    </row>
    <row r="234" spans="1:14" x14ac:dyDescent="0.3">
      <c r="A234" t="s">
        <v>770</v>
      </c>
      <c r="B234" t="s">
        <v>72</v>
      </c>
      <c r="C234" t="s">
        <v>771</v>
      </c>
      <c r="D234" t="s">
        <v>120</v>
      </c>
      <c r="E234" t="s">
        <v>91</v>
      </c>
      <c r="F234" t="s">
        <v>772</v>
      </c>
      <c r="G234" t="s">
        <v>93</v>
      </c>
      <c r="H234">
        <v>209.62</v>
      </c>
      <c r="I234">
        <v>1</v>
      </c>
      <c r="J234">
        <v>0</v>
      </c>
      <c r="K234">
        <v>209.62</v>
      </c>
      <c r="L234">
        <v>209.62</v>
      </c>
      <c r="M234" t="s">
        <v>116</v>
      </c>
      <c r="N234" s="1">
        <v>45581.318020833336</v>
      </c>
    </row>
    <row r="235" spans="1:14" x14ac:dyDescent="0.3">
      <c r="A235" t="s">
        <v>773</v>
      </c>
      <c r="B235" t="s">
        <v>23</v>
      </c>
      <c r="C235" t="s">
        <v>774</v>
      </c>
      <c r="D235" t="s">
        <v>67</v>
      </c>
      <c r="E235" t="s">
        <v>57</v>
      </c>
      <c r="F235" t="s">
        <v>775</v>
      </c>
      <c r="G235" t="s">
        <v>53</v>
      </c>
      <c r="H235">
        <v>507.18</v>
      </c>
      <c r="I235">
        <v>2</v>
      </c>
      <c r="J235">
        <v>0</v>
      </c>
      <c r="K235">
        <v>1014.36</v>
      </c>
      <c r="L235">
        <v>1014.36</v>
      </c>
      <c r="M235" t="s">
        <v>116</v>
      </c>
      <c r="N235" s="1">
        <v>45722.994699074072</v>
      </c>
    </row>
    <row r="236" spans="1:14" x14ac:dyDescent="0.3">
      <c r="A236" t="s">
        <v>776</v>
      </c>
      <c r="B236" t="s">
        <v>181</v>
      </c>
      <c r="C236" t="s">
        <v>777</v>
      </c>
      <c r="D236" t="s">
        <v>67</v>
      </c>
      <c r="E236" t="s">
        <v>87</v>
      </c>
      <c r="F236" t="s">
        <v>778</v>
      </c>
      <c r="G236" t="s">
        <v>59</v>
      </c>
      <c r="H236">
        <v>682.15</v>
      </c>
      <c r="I236">
        <v>30</v>
      </c>
      <c r="J236">
        <v>10</v>
      </c>
      <c r="K236">
        <v>20464.5</v>
      </c>
      <c r="L236">
        <v>18418.05</v>
      </c>
      <c r="M236" t="s">
        <v>77</v>
      </c>
      <c r="N236" s="1">
        <v>45802.975983796299</v>
      </c>
    </row>
    <row r="237" spans="1:14" x14ac:dyDescent="0.3">
      <c r="A237" t="s">
        <v>779</v>
      </c>
      <c r="B237" t="s">
        <v>49</v>
      </c>
      <c r="C237" t="s">
        <v>780</v>
      </c>
      <c r="D237" t="s">
        <v>159</v>
      </c>
      <c r="E237" t="s">
        <v>91</v>
      </c>
      <c r="F237" t="s">
        <v>781</v>
      </c>
      <c r="G237" t="s">
        <v>107</v>
      </c>
      <c r="H237">
        <v>48.54</v>
      </c>
      <c r="I237">
        <v>4</v>
      </c>
      <c r="J237">
        <v>0</v>
      </c>
      <c r="K237">
        <v>194.16</v>
      </c>
      <c r="L237">
        <v>194.16</v>
      </c>
      <c r="M237" t="s">
        <v>77</v>
      </c>
      <c r="N237" s="1">
        <v>45592.730787037035</v>
      </c>
    </row>
    <row r="238" spans="1:14" x14ac:dyDescent="0.3">
      <c r="A238" t="s">
        <v>782</v>
      </c>
      <c r="B238" t="s">
        <v>30</v>
      </c>
      <c r="C238" t="s">
        <v>783</v>
      </c>
      <c r="D238" t="s">
        <v>80</v>
      </c>
      <c r="E238" t="s">
        <v>74</v>
      </c>
      <c r="F238" t="s">
        <v>784</v>
      </c>
      <c r="G238" t="s">
        <v>20</v>
      </c>
      <c r="H238">
        <v>2500.4299999999998</v>
      </c>
      <c r="I238">
        <v>10</v>
      </c>
      <c r="J238">
        <v>0</v>
      </c>
      <c r="K238">
        <v>25004.3</v>
      </c>
      <c r="L238">
        <v>25004.3</v>
      </c>
      <c r="M238" t="s">
        <v>60</v>
      </c>
      <c r="N238" s="1">
        <v>45687.921932870369</v>
      </c>
    </row>
    <row r="239" spans="1:14" x14ac:dyDescent="0.3">
      <c r="A239" t="s">
        <v>785</v>
      </c>
      <c r="B239" t="s">
        <v>181</v>
      </c>
      <c r="C239" t="s">
        <v>786</v>
      </c>
      <c r="D239" t="s">
        <v>125</v>
      </c>
      <c r="F239" t="s">
        <v>787</v>
      </c>
      <c r="G239" t="s">
        <v>209</v>
      </c>
      <c r="H239">
        <v>1738.33</v>
      </c>
      <c r="I239">
        <v>10</v>
      </c>
      <c r="J239">
        <v>0</v>
      </c>
      <c r="K239">
        <v>17383.3</v>
      </c>
      <c r="L239">
        <v>17383.3</v>
      </c>
      <c r="M239" t="s">
        <v>40</v>
      </c>
      <c r="N239" s="1">
        <v>45378.970520833333</v>
      </c>
    </row>
    <row r="240" spans="1:14" x14ac:dyDescent="0.3">
      <c r="A240" t="s">
        <v>788</v>
      </c>
      <c r="C240" t="s">
        <v>789</v>
      </c>
      <c r="D240" t="s">
        <v>159</v>
      </c>
      <c r="E240" t="s">
        <v>68</v>
      </c>
      <c r="F240" t="s">
        <v>790</v>
      </c>
      <c r="G240" t="s">
        <v>107</v>
      </c>
      <c r="H240">
        <v>75.97</v>
      </c>
      <c r="I240">
        <v>3</v>
      </c>
      <c r="J240">
        <v>0</v>
      </c>
      <c r="K240">
        <v>227.91</v>
      </c>
      <c r="L240">
        <v>227.91</v>
      </c>
      <c r="M240" t="s">
        <v>21</v>
      </c>
      <c r="N240" s="1">
        <v>45496.589363425926</v>
      </c>
    </row>
    <row r="241" spans="1:14" x14ac:dyDescent="0.3">
      <c r="A241" t="s">
        <v>791</v>
      </c>
      <c r="B241" t="s">
        <v>15</v>
      </c>
      <c r="C241" t="s">
        <v>792</v>
      </c>
      <c r="D241" t="s">
        <v>67</v>
      </c>
      <c r="E241" t="s">
        <v>100</v>
      </c>
      <c r="F241" t="s">
        <v>793</v>
      </c>
      <c r="G241" t="s">
        <v>93</v>
      </c>
      <c r="H241">
        <v>310.47000000000003</v>
      </c>
      <c r="I241">
        <v>15</v>
      </c>
      <c r="J241">
        <v>15</v>
      </c>
      <c r="K241">
        <v>4657.05</v>
      </c>
      <c r="L241">
        <v>3958.49</v>
      </c>
      <c r="M241" t="s">
        <v>47</v>
      </c>
      <c r="N241" s="1">
        <v>45598.704687500001</v>
      </c>
    </row>
    <row r="242" spans="1:14" x14ac:dyDescent="0.3">
      <c r="A242" t="s">
        <v>794</v>
      </c>
      <c r="B242" t="s">
        <v>181</v>
      </c>
      <c r="C242" t="s">
        <v>795</v>
      </c>
      <c r="D242" t="s">
        <v>80</v>
      </c>
      <c r="E242" t="s">
        <v>277</v>
      </c>
      <c r="F242" t="s">
        <v>796</v>
      </c>
      <c r="G242" t="s">
        <v>27</v>
      </c>
      <c r="H242">
        <v>3194.55</v>
      </c>
      <c r="I242">
        <v>10</v>
      </c>
      <c r="J242">
        <v>5</v>
      </c>
      <c r="K242">
        <v>31945.5</v>
      </c>
      <c r="L242">
        <v>30348.22</v>
      </c>
      <c r="M242" t="s">
        <v>77</v>
      </c>
      <c r="N242" s="1">
        <v>45663.836724537039</v>
      </c>
    </row>
    <row r="243" spans="1:14" x14ac:dyDescent="0.3">
      <c r="A243" t="s">
        <v>797</v>
      </c>
      <c r="B243" t="s">
        <v>172</v>
      </c>
      <c r="C243" t="s">
        <v>798</v>
      </c>
      <c r="D243" t="s">
        <v>43</v>
      </c>
      <c r="E243" t="s">
        <v>177</v>
      </c>
      <c r="F243" t="s">
        <v>799</v>
      </c>
      <c r="G243" t="s">
        <v>39</v>
      </c>
      <c r="H243">
        <v>1378.49</v>
      </c>
      <c r="I243">
        <v>1</v>
      </c>
      <c r="J243">
        <v>0</v>
      </c>
      <c r="K243">
        <v>1378.49</v>
      </c>
      <c r="L243">
        <v>1378.49</v>
      </c>
      <c r="M243" t="s">
        <v>47</v>
      </c>
      <c r="N243" s="1">
        <v>45757.355150462965</v>
      </c>
    </row>
    <row r="244" spans="1:14" x14ac:dyDescent="0.3">
      <c r="A244" t="s">
        <v>800</v>
      </c>
      <c r="B244" t="s">
        <v>55</v>
      </c>
      <c r="C244" t="s">
        <v>801</v>
      </c>
      <c r="D244" t="s">
        <v>51</v>
      </c>
      <c r="E244" t="s">
        <v>91</v>
      </c>
      <c r="F244" t="s">
        <v>802</v>
      </c>
      <c r="G244" t="s">
        <v>102</v>
      </c>
      <c r="H244">
        <v>1130.42</v>
      </c>
      <c r="I244">
        <v>4</v>
      </c>
      <c r="J244">
        <v>0</v>
      </c>
      <c r="K244">
        <v>4521.68</v>
      </c>
      <c r="L244">
        <v>4521.68</v>
      </c>
      <c r="M244" t="s">
        <v>60</v>
      </c>
      <c r="N244" s="1">
        <v>45625.549004629633</v>
      </c>
    </row>
    <row r="245" spans="1:14" x14ac:dyDescent="0.3">
      <c r="A245" t="s">
        <v>803</v>
      </c>
      <c r="B245" t="s">
        <v>84</v>
      </c>
      <c r="C245" t="s">
        <v>804</v>
      </c>
      <c r="D245" t="s">
        <v>255</v>
      </c>
      <c r="E245" t="s">
        <v>121</v>
      </c>
      <c r="F245" t="s">
        <v>805</v>
      </c>
      <c r="G245" t="s">
        <v>93</v>
      </c>
      <c r="H245">
        <v>2871.88</v>
      </c>
      <c r="I245">
        <v>5</v>
      </c>
      <c r="J245">
        <v>0</v>
      </c>
      <c r="K245">
        <v>14359.4</v>
      </c>
      <c r="L245">
        <v>14359.4</v>
      </c>
      <c r="M245" t="s">
        <v>47</v>
      </c>
      <c r="N245" s="1">
        <v>45450.715821759259</v>
      </c>
    </row>
    <row r="246" spans="1:14" x14ac:dyDescent="0.3">
      <c r="A246" t="s">
        <v>806</v>
      </c>
      <c r="B246" t="s">
        <v>49</v>
      </c>
      <c r="C246" t="s">
        <v>807</v>
      </c>
      <c r="D246" t="s">
        <v>80</v>
      </c>
      <c r="E246" t="s">
        <v>37</v>
      </c>
      <c r="F246" t="s">
        <v>808</v>
      </c>
      <c r="G246" t="s">
        <v>20</v>
      </c>
      <c r="H246">
        <v>1089.44</v>
      </c>
      <c r="I246">
        <v>12</v>
      </c>
      <c r="J246">
        <v>15</v>
      </c>
      <c r="K246">
        <v>13073.28</v>
      </c>
      <c r="L246">
        <v>11112.29</v>
      </c>
      <c r="N246" s="1">
        <v>45435.632465277777</v>
      </c>
    </row>
    <row r="247" spans="1:14" x14ac:dyDescent="0.3">
      <c r="A247" t="s">
        <v>809</v>
      </c>
      <c r="B247" t="s">
        <v>95</v>
      </c>
      <c r="C247" t="s">
        <v>810</v>
      </c>
      <c r="D247" t="s">
        <v>159</v>
      </c>
      <c r="E247" t="s">
        <v>277</v>
      </c>
      <c r="F247" t="s">
        <v>811</v>
      </c>
      <c r="G247" t="s">
        <v>46</v>
      </c>
      <c r="H247">
        <v>76.37</v>
      </c>
      <c r="I247">
        <v>3</v>
      </c>
      <c r="J247">
        <v>0</v>
      </c>
      <c r="K247">
        <v>229.11</v>
      </c>
      <c r="L247">
        <v>229.11</v>
      </c>
      <c r="M247" t="s">
        <v>21</v>
      </c>
      <c r="N247" s="1">
        <v>45524.088576388887</v>
      </c>
    </row>
    <row r="248" spans="1:14" x14ac:dyDescent="0.3">
      <c r="A248" t="s">
        <v>812</v>
      </c>
      <c r="B248" t="s">
        <v>95</v>
      </c>
      <c r="C248" t="s">
        <v>813</v>
      </c>
      <c r="D248" t="s">
        <v>51</v>
      </c>
      <c r="E248" t="s">
        <v>105</v>
      </c>
      <c r="F248" t="s">
        <v>814</v>
      </c>
      <c r="G248" t="s">
        <v>135</v>
      </c>
      <c r="H248">
        <v>488.6</v>
      </c>
      <c r="I248">
        <v>1</v>
      </c>
      <c r="J248">
        <v>0</v>
      </c>
      <c r="K248">
        <v>488.6</v>
      </c>
      <c r="L248">
        <v>488.6</v>
      </c>
      <c r="M248" t="s">
        <v>40</v>
      </c>
      <c r="N248" s="1">
        <v>45404.247835648152</v>
      </c>
    </row>
    <row r="249" spans="1:14" x14ac:dyDescent="0.3">
      <c r="A249" t="s">
        <v>815</v>
      </c>
      <c r="B249" t="s">
        <v>55</v>
      </c>
      <c r="C249" t="s">
        <v>816</v>
      </c>
      <c r="D249" t="s">
        <v>51</v>
      </c>
      <c r="E249" t="s">
        <v>121</v>
      </c>
      <c r="F249" t="s">
        <v>817</v>
      </c>
      <c r="G249" t="s">
        <v>102</v>
      </c>
      <c r="H249">
        <v>894.84</v>
      </c>
      <c r="I249">
        <v>8</v>
      </c>
      <c r="J249">
        <v>10</v>
      </c>
      <c r="K249">
        <v>7158.72</v>
      </c>
      <c r="L249">
        <v>6442.85</v>
      </c>
      <c r="M249" t="s">
        <v>116</v>
      </c>
      <c r="N249" s="1">
        <v>45732.969513888886</v>
      </c>
    </row>
    <row r="250" spans="1:14" x14ac:dyDescent="0.3">
      <c r="A250" t="s">
        <v>818</v>
      </c>
      <c r="B250" t="s">
        <v>95</v>
      </c>
      <c r="C250" t="s">
        <v>819</v>
      </c>
      <c r="D250" t="s">
        <v>80</v>
      </c>
      <c r="E250" t="s">
        <v>155</v>
      </c>
      <c r="F250" t="s">
        <v>820</v>
      </c>
      <c r="G250" t="s">
        <v>209</v>
      </c>
      <c r="H250">
        <v>1048.23</v>
      </c>
      <c r="I250">
        <v>25</v>
      </c>
      <c r="J250">
        <v>20</v>
      </c>
      <c r="K250">
        <v>26205.75</v>
      </c>
      <c r="L250">
        <v>20964.599999999999</v>
      </c>
      <c r="M250" t="s">
        <v>60</v>
      </c>
      <c r="N250" s="1">
        <v>45480.144571759258</v>
      </c>
    </row>
    <row r="251" spans="1:14" x14ac:dyDescent="0.3">
      <c r="A251" t="s">
        <v>821</v>
      </c>
      <c r="B251" t="s">
        <v>15</v>
      </c>
      <c r="C251" t="s">
        <v>822</v>
      </c>
      <c r="D251" t="s">
        <v>51</v>
      </c>
      <c r="E251" t="s">
        <v>18</v>
      </c>
      <c r="F251" t="s">
        <v>823</v>
      </c>
      <c r="H251">
        <v>118.18</v>
      </c>
      <c r="I251">
        <v>40</v>
      </c>
      <c r="J251">
        <v>10</v>
      </c>
      <c r="K251">
        <v>4727.2</v>
      </c>
      <c r="L251">
        <v>4254.4799999999996</v>
      </c>
      <c r="M251" t="s">
        <v>77</v>
      </c>
      <c r="N251" s="1">
        <v>45465.557025462964</v>
      </c>
    </row>
    <row r="252" spans="1:14" x14ac:dyDescent="0.3">
      <c r="A252" t="s">
        <v>824</v>
      </c>
      <c r="B252" t="s">
        <v>49</v>
      </c>
      <c r="C252" t="s">
        <v>825</v>
      </c>
      <c r="D252" t="s">
        <v>51</v>
      </c>
      <c r="E252" t="s">
        <v>57</v>
      </c>
      <c r="F252" t="s">
        <v>826</v>
      </c>
      <c r="G252" t="s">
        <v>59</v>
      </c>
      <c r="H252">
        <v>1051.08</v>
      </c>
      <c r="I252">
        <v>12</v>
      </c>
      <c r="J252">
        <v>10</v>
      </c>
      <c r="K252">
        <v>12612.96</v>
      </c>
      <c r="L252">
        <v>11351.66</v>
      </c>
      <c r="M252" t="s">
        <v>77</v>
      </c>
      <c r="N252" s="1">
        <v>45618.852129629631</v>
      </c>
    </row>
    <row r="253" spans="1:14" x14ac:dyDescent="0.3">
      <c r="A253" t="s">
        <v>827</v>
      </c>
      <c r="B253" t="s">
        <v>72</v>
      </c>
      <c r="C253" t="s">
        <v>828</v>
      </c>
      <c r="D253" t="s">
        <v>67</v>
      </c>
      <c r="E253" t="s">
        <v>37</v>
      </c>
      <c r="F253" t="s">
        <v>829</v>
      </c>
      <c r="G253" t="s">
        <v>70</v>
      </c>
      <c r="H253">
        <v>195.91</v>
      </c>
      <c r="I253">
        <v>2</v>
      </c>
      <c r="J253">
        <v>5</v>
      </c>
      <c r="K253">
        <v>391.82</v>
      </c>
      <c r="L253">
        <v>372.23</v>
      </c>
      <c r="M253" t="s">
        <v>77</v>
      </c>
      <c r="N253" s="1">
        <v>45540.578703703701</v>
      </c>
    </row>
    <row r="254" spans="1:14" x14ac:dyDescent="0.3">
      <c r="A254" t="s">
        <v>830</v>
      </c>
      <c r="B254" t="s">
        <v>49</v>
      </c>
      <c r="C254" t="s">
        <v>831</v>
      </c>
      <c r="D254" t="s">
        <v>86</v>
      </c>
      <c r="E254" t="s">
        <v>91</v>
      </c>
      <c r="F254" t="s">
        <v>832</v>
      </c>
      <c r="G254" t="s">
        <v>93</v>
      </c>
      <c r="H254">
        <v>56.84</v>
      </c>
      <c r="I254">
        <v>3</v>
      </c>
      <c r="J254">
        <v>0</v>
      </c>
      <c r="K254">
        <v>170.52</v>
      </c>
      <c r="L254">
        <v>170.52</v>
      </c>
      <c r="M254" t="s">
        <v>60</v>
      </c>
      <c r="N254" s="1">
        <v>45579.609942129631</v>
      </c>
    </row>
    <row r="255" spans="1:14" x14ac:dyDescent="0.3">
      <c r="A255" t="s">
        <v>833</v>
      </c>
      <c r="B255" t="s">
        <v>118</v>
      </c>
      <c r="C255" t="s">
        <v>834</v>
      </c>
      <c r="D255" t="s">
        <v>255</v>
      </c>
      <c r="E255" t="s">
        <v>155</v>
      </c>
      <c r="F255" t="s">
        <v>835</v>
      </c>
      <c r="G255" t="s">
        <v>248</v>
      </c>
      <c r="H255">
        <v>2379.7800000000002</v>
      </c>
      <c r="I255">
        <v>1</v>
      </c>
      <c r="J255">
        <v>0</v>
      </c>
      <c r="K255">
        <v>2379.7800000000002</v>
      </c>
      <c r="L255">
        <v>2379.7800000000002</v>
      </c>
      <c r="M255" t="s">
        <v>21</v>
      </c>
      <c r="N255" s="1">
        <v>45656.051631944443</v>
      </c>
    </row>
    <row r="256" spans="1:14" x14ac:dyDescent="0.3">
      <c r="A256" t="s">
        <v>836</v>
      </c>
      <c r="B256" t="s">
        <v>118</v>
      </c>
      <c r="C256" t="s">
        <v>837</v>
      </c>
      <c r="D256" t="s">
        <v>125</v>
      </c>
      <c r="E256" t="s">
        <v>251</v>
      </c>
      <c r="F256" t="s">
        <v>838</v>
      </c>
      <c r="G256" t="s">
        <v>27</v>
      </c>
      <c r="H256">
        <v>1834.32</v>
      </c>
      <c r="I256">
        <v>12</v>
      </c>
      <c r="J256">
        <v>15</v>
      </c>
      <c r="K256">
        <v>22011.84</v>
      </c>
      <c r="L256">
        <v>18710.060000000001</v>
      </c>
      <c r="M256" t="s">
        <v>21</v>
      </c>
      <c r="N256" s="1">
        <v>45849.586400462962</v>
      </c>
    </row>
    <row r="257" spans="1:14" x14ac:dyDescent="0.3">
      <c r="A257" t="s">
        <v>839</v>
      </c>
      <c r="B257" t="s">
        <v>23</v>
      </c>
      <c r="C257" t="s">
        <v>840</v>
      </c>
      <c r="D257" t="s">
        <v>25</v>
      </c>
      <c r="E257" t="s">
        <v>121</v>
      </c>
      <c r="F257" t="s">
        <v>841</v>
      </c>
      <c r="G257" t="s">
        <v>82</v>
      </c>
      <c r="H257">
        <v>29.33</v>
      </c>
      <c r="I257">
        <v>5</v>
      </c>
      <c r="J257">
        <v>8</v>
      </c>
      <c r="K257">
        <v>146.65</v>
      </c>
      <c r="L257">
        <v>134.91999999999999</v>
      </c>
      <c r="M257" t="s">
        <v>28</v>
      </c>
      <c r="N257" s="1">
        <v>45601.225960648146</v>
      </c>
    </row>
    <row r="258" spans="1:14" x14ac:dyDescent="0.3">
      <c r="A258" t="s">
        <v>842</v>
      </c>
      <c r="B258" t="s">
        <v>95</v>
      </c>
      <c r="C258" t="s">
        <v>843</v>
      </c>
      <c r="D258" t="s">
        <v>36</v>
      </c>
      <c r="E258" t="s">
        <v>251</v>
      </c>
      <c r="F258" t="s">
        <v>844</v>
      </c>
      <c r="G258" t="s">
        <v>93</v>
      </c>
      <c r="H258">
        <v>1227.5999999999999</v>
      </c>
      <c r="I258">
        <v>12</v>
      </c>
      <c r="J258">
        <v>12</v>
      </c>
      <c r="K258">
        <v>14731.2</v>
      </c>
      <c r="L258">
        <v>12963.46</v>
      </c>
      <c r="M258" t="s">
        <v>77</v>
      </c>
      <c r="N258" s="1">
        <v>45781.44458333333</v>
      </c>
    </row>
    <row r="259" spans="1:14" x14ac:dyDescent="0.3">
      <c r="A259" t="s">
        <v>845</v>
      </c>
      <c r="B259" t="s">
        <v>15</v>
      </c>
      <c r="C259" t="s">
        <v>846</v>
      </c>
      <c r="D259" t="s">
        <v>125</v>
      </c>
      <c r="E259" t="s">
        <v>91</v>
      </c>
      <c r="F259" t="s">
        <v>847</v>
      </c>
      <c r="G259" t="s">
        <v>93</v>
      </c>
      <c r="H259">
        <v>1434</v>
      </c>
      <c r="I259">
        <v>4</v>
      </c>
      <c r="J259">
        <v>5</v>
      </c>
      <c r="K259">
        <v>5736</v>
      </c>
      <c r="L259">
        <v>5449.2</v>
      </c>
      <c r="M259" t="s">
        <v>77</v>
      </c>
      <c r="N259" s="1">
        <v>45564.329444444447</v>
      </c>
    </row>
    <row r="260" spans="1:14" x14ac:dyDescent="0.3">
      <c r="A260" t="s">
        <v>848</v>
      </c>
      <c r="B260" t="s">
        <v>181</v>
      </c>
      <c r="C260" t="s">
        <v>849</v>
      </c>
      <c r="D260" t="s">
        <v>17</v>
      </c>
      <c r="E260" t="s">
        <v>111</v>
      </c>
      <c r="F260" t="s">
        <v>850</v>
      </c>
      <c r="G260" t="s">
        <v>70</v>
      </c>
      <c r="H260">
        <v>737.44</v>
      </c>
      <c r="I260">
        <v>40</v>
      </c>
      <c r="J260">
        <v>20</v>
      </c>
      <c r="K260">
        <v>29497.599999999999</v>
      </c>
      <c r="L260">
        <v>23598.080000000002</v>
      </c>
      <c r="M260" t="s">
        <v>116</v>
      </c>
      <c r="N260" s="1">
        <v>45445.902395833335</v>
      </c>
    </row>
    <row r="261" spans="1:14" x14ac:dyDescent="0.3">
      <c r="A261" t="s">
        <v>851</v>
      </c>
      <c r="B261" t="s">
        <v>72</v>
      </c>
      <c r="C261" t="s">
        <v>852</v>
      </c>
      <c r="D261" t="s">
        <v>67</v>
      </c>
      <c r="E261" t="s">
        <v>68</v>
      </c>
      <c r="F261" t="s">
        <v>853</v>
      </c>
      <c r="G261" t="s">
        <v>102</v>
      </c>
      <c r="H261">
        <v>827.67</v>
      </c>
      <c r="I261">
        <v>100</v>
      </c>
      <c r="J261">
        <v>2</v>
      </c>
      <c r="K261">
        <v>82767</v>
      </c>
      <c r="L261">
        <v>81111.66</v>
      </c>
      <c r="M261" t="s">
        <v>21</v>
      </c>
      <c r="N261" s="1">
        <v>45684.790798611109</v>
      </c>
    </row>
    <row r="262" spans="1:14" x14ac:dyDescent="0.3">
      <c r="A262" t="s">
        <v>854</v>
      </c>
      <c r="B262" t="s">
        <v>55</v>
      </c>
      <c r="C262" t="s">
        <v>855</v>
      </c>
      <c r="D262" t="s">
        <v>159</v>
      </c>
      <c r="E262" t="s">
        <v>68</v>
      </c>
      <c r="F262" t="s">
        <v>856</v>
      </c>
      <c r="G262" t="s">
        <v>107</v>
      </c>
      <c r="H262">
        <v>151.02000000000001</v>
      </c>
      <c r="I262">
        <v>20</v>
      </c>
      <c r="J262">
        <v>0</v>
      </c>
      <c r="K262">
        <v>3020.4</v>
      </c>
      <c r="L262">
        <v>3020.4</v>
      </c>
      <c r="M262" t="s">
        <v>116</v>
      </c>
      <c r="N262" s="1">
        <v>45533.853819444441</v>
      </c>
    </row>
    <row r="263" spans="1:14" x14ac:dyDescent="0.3">
      <c r="A263" t="s">
        <v>857</v>
      </c>
      <c r="B263" t="s">
        <v>118</v>
      </c>
      <c r="C263" t="s">
        <v>858</v>
      </c>
      <c r="D263" t="s">
        <v>67</v>
      </c>
      <c r="E263" t="s">
        <v>57</v>
      </c>
      <c r="F263" t="s">
        <v>859</v>
      </c>
      <c r="G263" t="s">
        <v>179</v>
      </c>
      <c r="H263">
        <v>434.96</v>
      </c>
      <c r="I263">
        <v>4</v>
      </c>
      <c r="J263">
        <v>10</v>
      </c>
      <c r="K263">
        <v>1739.84</v>
      </c>
      <c r="L263">
        <v>1565.86</v>
      </c>
      <c r="M263" t="s">
        <v>77</v>
      </c>
      <c r="N263" s="1">
        <v>45727.92695601852</v>
      </c>
    </row>
    <row r="264" spans="1:14" x14ac:dyDescent="0.3">
      <c r="A264" t="s">
        <v>860</v>
      </c>
      <c r="B264" t="s">
        <v>172</v>
      </c>
      <c r="C264" t="s">
        <v>861</v>
      </c>
      <c r="D264" t="s">
        <v>51</v>
      </c>
      <c r="E264" t="s">
        <v>224</v>
      </c>
      <c r="F264" t="s">
        <v>862</v>
      </c>
      <c r="H264">
        <v>1095.74</v>
      </c>
      <c r="I264">
        <v>1</v>
      </c>
      <c r="J264">
        <v>0</v>
      </c>
      <c r="K264">
        <v>1095.74</v>
      </c>
      <c r="L264">
        <v>1095.74</v>
      </c>
      <c r="M264" t="s">
        <v>47</v>
      </c>
      <c r="N264" s="1">
        <v>45381.493472222224</v>
      </c>
    </row>
    <row r="265" spans="1:14" x14ac:dyDescent="0.3">
      <c r="A265" t="s">
        <v>863</v>
      </c>
      <c r="B265" t="s">
        <v>30</v>
      </c>
      <c r="C265" t="s">
        <v>864</v>
      </c>
      <c r="D265" t="s">
        <v>51</v>
      </c>
      <c r="E265" t="s">
        <v>37</v>
      </c>
      <c r="F265" t="s">
        <v>865</v>
      </c>
      <c r="G265" t="s">
        <v>65</v>
      </c>
      <c r="H265">
        <v>830.11</v>
      </c>
      <c r="I265">
        <v>4</v>
      </c>
      <c r="J265">
        <v>7</v>
      </c>
      <c r="K265">
        <v>3320.44</v>
      </c>
      <c r="L265">
        <v>3088.01</v>
      </c>
      <c r="M265" t="s">
        <v>28</v>
      </c>
      <c r="N265" s="1">
        <v>45560.498240740744</v>
      </c>
    </row>
    <row r="266" spans="1:14" x14ac:dyDescent="0.3">
      <c r="A266" t="s">
        <v>866</v>
      </c>
      <c r="B266" t="s">
        <v>15</v>
      </c>
      <c r="C266" t="s">
        <v>867</v>
      </c>
      <c r="D266" t="s">
        <v>125</v>
      </c>
      <c r="E266" t="s">
        <v>74</v>
      </c>
      <c r="F266" t="s">
        <v>868</v>
      </c>
      <c r="G266" t="s">
        <v>82</v>
      </c>
      <c r="H266">
        <v>1205.27</v>
      </c>
      <c r="I266">
        <v>25</v>
      </c>
      <c r="J266">
        <v>15</v>
      </c>
      <c r="K266">
        <v>30131.75</v>
      </c>
      <c r="L266">
        <v>25611.99</v>
      </c>
      <c r="N266" s="1">
        <v>45426.430798611109</v>
      </c>
    </row>
    <row r="267" spans="1:14" x14ac:dyDescent="0.3">
      <c r="A267" t="s">
        <v>869</v>
      </c>
      <c r="B267" t="s">
        <v>84</v>
      </c>
      <c r="C267" t="s">
        <v>870</v>
      </c>
      <c r="D267" t="s">
        <v>25</v>
      </c>
      <c r="E267" t="s">
        <v>37</v>
      </c>
      <c r="F267" t="s">
        <v>871</v>
      </c>
      <c r="G267" t="s">
        <v>39</v>
      </c>
      <c r="H267">
        <v>9.6999999999999993</v>
      </c>
      <c r="I267">
        <v>3</v>
      </c>
      <c r="J267">
        <v>0</v>
      </c>
      <c r="K267">
        <v>29.1</v>
      </c>
      <c r="L267">
        <v>29.1</v>
      </c>
      <c r="M267" t="s">
        <v>40</v>
      </c>
      <c r="N267" s="1">
        <v>45694.01326388889</v>
      </c>
    </row>
    <row r="268" spans="1:14" x14ac:dyDescent="0.3">
      <c r="A268" t="s">
        <v>872</v>
      </c>
      <c r="B268" t="s">
        <v>72</v>
      </c>
      <c r="C268" t="s">
        <v>873</v>
      </c>
      <c r="D268" t="s">
        <v>86</v>
      </c>
      <c r="E268" t="s">
        <v>68</v>
      </c>
      <c r="F268" t="s">
        <v>874</v>
      </c>
      <c r="G268" t="s">
        <v>76</v>
      </c>
      <c r="H268">
        <v>230.97</v>
      </c>
      <c r="I268">
        <v>4</v>
      </c>
      <c r="J268">
        <v>5</v>
      </c>
      <c r="K268">
        <v>923.88</v>
      </c>
      <c r="L268">
        <v>877.69</v>
      </c>
      <c r="M268" t="s">
        <v>40</v>
      </c>
      <c r="N268" s="1">
        <v>45827.056875000002</v>
      </c>
    </row>
    <row r="269" spans="1:14" x14ac:dyDescent="0.3">
      <c r="A269" t="s">
        <v>875</v>
      </c>
      <c r="B269" t="s">
        <v>15</v>
      </c>
      <c r="C269" t="s">
        <v>876</v>
      </c>
      <c r="D269" t="s">
        <v>51</v>
      </c>
      <c r="E269" t="s">
        <v>18</v>
      </c>
      <c r="F269" t="s">
        <v>877</v>
      </c>
      <c r="G269" t="s">
        <v>107</v>
      </c>
      <c r="H269">
        <v>476.92</v>
      </c>
      <c r="I269">
        <v>2</v>
      </c>
      <c r="J269">
        <v>0</v>
      </c>
      <c r="K269">
        <v>953.84</v>
      </c>
      <c r="L269">
        <v>953.84</v>
      </c>
      <c r="N269" s="1">
        <v>45672.926747685182</v>
      </c>
    </row>
    <row r="270" spans="1:14" x14ac:dyDescent="0.3">
      <c r="A270" t="s">
        <v>878</v>
      </c>
      <c r="B270" t="s">
        <v>49</v>
      </c>
      <c r="C270" t="s">
        <v>879</v>
      </c>
      <c r="D270" t="s">
        <v>255</v>
      </c>
      <c r="E270" t="s">
        <v>121</v>
      </c>
      <c r="F270" t="s">
        <v>880</v>
      </c>
      <c r="G270" t="s">
        <v>82</v>
      </c>
      <c r="H270">
        <v>2337.41</v>
      </c>
      <c r="I270">
        <v>8</v>
      </c>
      <c r="J270">
        <v>0</v>
      </c>
      <c r="K270">
        <v>18699.28</v>
      </c>
      <c r="L270">
        <v>18699.28</v>
      </c>
      <c r="M270" t="s">
        <v>60</v>
      </c>
      <c r="N270" s="1">
        <v>45703.728101851855</v>
      </c>
    </row>
    <row r="271" spans="1:14" x14ac:dyDescent="0.3">
      <c r="A271" t="s">
        <v>881</v>
      </c>
      <c r="B271" t="s">
        <v>172</v>
      </c>
      <c r="C271" t="s">
        <v>882</v>
      </c>
      <c r="D271" t="s">
        <v>63</v>
      </c>
      <c r="E271" t="s">
        <v>111</v>
      </c>
      <c r="F271" t="s">
        <v>883</v>
      </c>
      <c r="G271" t="s">
        <v>20</v>
      </c>
      <c r="H271">
        <v>5.94</v>
      </c>
      <c r="I271">
        <v>397</v>
      </c>
      <c r="J271">
        <v>28</v>
      </c>
      <c r="K271">
        <v>2358.1799999999998</v>
      </c>
      <c r="L271">
        <v>1697.89</v>
      </c>
      <c r="N271" s="1">
        <v>45482.967106481483</v>
      </c>
    </row>
    <row r="272" spans="1:14" x14ac:dyDescent="0.3">
      <c r="A272" t="s">
        <v>884</v>
      </c>
      <c r="B272" t="s">
        <v>95</v>
      </c>
      <c r="C272" t="s">
        <v>885</v>
      </c>
      <c r="D272" t="s">
        <v>67</v>
      </c>
      <c r="E272" t="s">
        <v>251</v>
      </c>
      <c r="F272" t="s">
        <v>886</v>
      </c>
      <c r="G272" t="s">
        <v>107</v>
      </c>
      <c r="H272">
        <v>582.75</v>
      </c>
      <c r="I272">
        <v>5</v>
      </c>
      <c r="J272">
        <v>5</v>
      </c>
      <c r="K272">
        <v>2913.75</v>
      </c>
      <c r="L272">
        <v>2768.06</v>
      </c>
      <c r="M272" t="s">
        <v>77</v>
      </c>
      <c r="N272" s="1">
        <v>45833.987187500003</v>
      </c>
    </row>
    <row r="273" spans="1:14" x14ac:dyDescent="0.3">
      <c r="A273" t="s">
        <v>887</v>
      </c>
      <c r="B273" t="s">
        <v>30</v>
      </c>
      <c r="C273" t="s">
        <v>888</v>
      </c>
      <c r="D273" t="s">
        <v>159</v>
      </c>
      <c r="E273" t="s">
        <v>32</v>
      </c>
      <c r="F273" t="s">
        <v>889</v>
      </c>
      <c r="G273" t="s">
        <v>135</v>
      </c>
      <c r="H273">
        <v>252.77</v>
      </c>
      <c r="I273">
        <v>6</v>
      </c>
      <c r="J273">
        <v>3</v>
      </c>
      <c r="K273">
        <v>1516.62</v>
      </c>
      <c r="L273">
        <v>1471.12</v>
      </c>
      <c r="M273" t="s">
        <v>77</v>
      </c>
      <c r="N273" s="1">
        <v>45690.298356481479</v>
      </c>
    </row>
    <row r="274" spans="1:14" x14ac:dyDescent="0.3">
      <c r="A274" t="s">
        <v>890</v>
      </c>
      <c r="B274" t="s">
        <v>84</v>
      </c>
      <c r="C274" t="s">
        <v>891</v>
      </c>
      <c r="D274" t="s">
        <v>36</v>
      </c>
      <c r="E274" t="s">
        <v>177</v>
      </c>
      <c r="F274" t="s">
        <v>892</v>
      </c>
      <c r="G274" t="s">
        <v>53</v>
      </c>
      <c r="H274">
        <v>556.17999999999995</v>
      </c>
      <c r="I274">
        <v>5</v>
      </c>
      <c r="J274">
        <v>10</v>
      </c>
      <c r="K274">
        <v>2780.9</v>
      </c>
      <c r="L274">
        <v>2502.81</v>
      </c>
      <c r="M274" t="s">
        <v>28</v>
      </c>
      <c r="N274" s="1">
        <v>45670.667893518519</v>
      </c>
    </row>
    <row r="275" spans="1:14" x14ac:dyDescent="0.3">
      <c r="A275" t="s">
        <v>893</v>
      </c>
      <c r="B275" t="s">
        <v>55</v>
      </c>
      <c r="D275" t="s">
        <v>80</v>
      </c>
      <c r="E275" t="s">
        <v>105</v>
      </c>
      <c r="F275" t="s">
        <v>894</v>
      </c>
      <c r="G275" t="s">
        <v>179</v>
      </c>
      <c r="H275">
        <v>4284.0600000000004</v>
      </c>
      <c r="I275">
        <v>10</v>
      </c>
      <c r="J275">
        <v>5</v>
      </c>
      <c r="K275">
        <v>42840.6</v>
      </c>
      <c r="L275">
        <v>40698.57</v>
      </c>
      <c r="N275" s="1">
        <v>45826.630393518521</v>
      </c>
    </row>
    <row r="276" spans="1:14" x14ac:dyDescent="0.3">
      <c r="A276" t="s">
        <v>895</v>
      </c>
      <c r="B276" t="s">
        <v>15</v>
      </c>
      <c r="C276" t="s">
        <v>896</v>
      </c>
      <c r="D276" t="s">
        <v>63</v>
      </c>
      <c r="E276" t="s">
        <v>133</v>
      </c>
      <c r="F276" t="s">
        <v>897</v>
      </c>
      <c r="G276" t="s">
        <v>184</v>
      </c>
      <c r="H276">
        <v>3.88</v>
      </c>
      <c r="I276">
        <v>165</v>
      </c>
      <c r="J276">
        <v>15</v>
      </c>
      <c r="K276">
        <v>640.20000000000005</v>
      </c>
      <c r="L276">
        <v>544.16999999999996</v>
      </c>
      <c r="M276" t="s">
        <v>116</v>
      </c>
      <c r="N276" s="1">
        <v>45522.828263888892</v>
      </c>
    </row>
    <row r="277" spans="1:14" x14ac:dyDescent="0.3">
      <c r="A277" t="s">
        <v>898</v>
      </c>
      <c r="B277" t="s">
        <v>49</v>
      </c>
      <c r="C277" t="s">
        <v>899</v>
      </c>
      <c r="D277" t="s">
        <v>120</v>
      </c>
      <c r="E277" t="s">
        <v>155</v>
      </c>
      <c r="F277" t="s">
        <v>900</v>
      </c>
      <c r="G277" t="s">
        <v>248</v>
      </c>
      <c r="H277">
        <v>231.54</v>
      </c>
      <c r="I277">
        <v>60</v>
      </c>
      <c r="J277">
        <v>20</v>
      </c>
      <c r="K277">
        <v>13892.4</v>
      </c>
      <c r="L277">
        <v>11113.92</v>
      </c>
      <c r="M277" t="s">
        <v>47</v>
      </c>
      <c r="N277" s="1">
        <v>45827.497789351852</v>
      </c>
    </row>
    <row r="278" spans="1:14" x14ac:dyDescent="0.3">
      <c r="A278" t="s">
        <v>901</v>
      </c>
      <c r="B278" t="s">
        <v>118</v>
      </c>
      <c r="C278" t="s">
        <v>902</v>
      </c>
      <c r="D278" t="s">
        <v>110</v>
      </c>
      <c r="E278" t="s">
        <v>246</v>
      </c>
      <c r="F278" t="s">
        <v>903</v>
      </c>
      <c r="G278" t="s">
        <v>248</v>
      </c>
      <c r="H278">
        <v>231.86</v>
      </c>
      <c r="I278">
        <v>1</v>
      </c>
      <c r="J278">
        <v>0</v>
      </c>
      <c r="K278">
        <v>231.86</v>
      </c>
      <c r="L278">
        <v>231.86</v>
      </c>
      <c r="M278" t="s">
        <v>47</v>
      </c>
      <c r="N278" s="1">
        <v>45716.948252314818</v>
      </c>
    </row>
    <row r="279" spans="1:14" x14ac:dyDescent="0.3">
      <c r="A279" t="s">
        <v>904</v>
      </c>
      <c r="B279" t="s">
        <v>55</v>
      </c>
      <c r="C279" t="s">
        <v>905</v>
      </c>
      <c r="D279" t="s">
        <v>80</v>
      </c>
      <c r="E279" t="s">
        <v>111</v>
      </c>
      <c r="F279" t="s">
        <v>906</v>
      </c>
      <c r="G279" t="s">
        <v>82</v>
      </c>
      <c r="H279">
        <v>510.88</v>
      </c>
      <c r="I279">
        <v>25</v>
      </c>
      <c r="J279">
        <v>15</v>
      </c>
      <c r="K279">
        <v>12772</v>
      </c>
      <c r="L279">
        <v>10856.2</v>
      </c>
      <c r="M279" t="s">
        <v>47</v>
      </c>
      <c r="N279" s="1">
        <v>45594.716307870367</v>
      </c>
    </row>
    <row r="280" spans="1:14" x14ac:dyDescent="0.3">
      <c r="A280" t="s">
        <v>907</v>
      </c>
      <c r="B280" t="s">
        <v>30</v>
      </c>
      <c r="C280" t="s">
        <v>908</v>
      </c>
      <c r="D280" t="s">
        <v>63</v>
      </c>
      <c r="E280" t="s">
        <v>105</v>
      </c>
      <c r="F280" t="s">
        <v>909</v>
      </c>
      <c r="G280" t="s">
        <v>82</v>
      </c>
      <c r="H280">
        <v>3.8</v>
      </c>
      <c r="I280">
        <v>245</v>
      </c>
      <c r="J280">
        <v>20</v>
      </c>
      <c r="K280">
        <v>931</v>
      </c>
      <c r="L280">
        <v>744.8</v>
      </c>
      <c r="M280" t="s">
        <v>21</v>
      </c>
      <c r="N280" s="1">
        <v>45748.077361111114</v>
      </c>
    </row>
    <row r="281" spans="1:14" x14ac:dyDescent="0.3">
      <c r="A281" t="s">
        <v>910</v>
      </c>
      <c r="B281" t="s">
        <v>181</v>
      </c>
      <c r="C281" t="s">
        <v>911</v>
      </c>
      <c r="D281" t="s">
        <v>36</v>
      </c>
      <c r="E281" t="s">
        <v>57</v>
      </c>
      <c r="F281" t="s">
        <v>912</v>
      </c>
      <c r="G281" t="s">
        <v>248</v>
      </c>
      <c r="H281">
        <v>212.55</v>
      </c>
      <c r="I281">
        <v>3</v>
      </c>
      <c r="J281">
        <v>0</v>
      </c>
      <c r="K281">
        <v>637.65</v>
      </c>
      <c r="L281">
        <v>637.65</v>
      </c>
      <c r="M281" t="s">
        <v>40</v>
      </c>
      <c r="N281" s="1">
        <v>45683.503472222219</v>
      </c>
    </row>
    <row r="282" spans="1:14" x14ac:dyDescent="0.3">
      <c r="A282" t="s">
        <v>913</v>
      </c>
      <c r="B282" t="s">
        <v>49</v>
      </c>
      <c r="C282" t="s">
        <v>914</v>
      </c>
      <c r="D282" t="s">
        <v>80</v>
      </c>
      <c r="E282" t="s">
        <v>18</v>
      </c>
      <c r="F282" t="s">
        <v>915</v>
      </c>
      <c r="G282" t="s">
        <v>161</v>
      </c>
      <c r="H282">
        <v>315.51</v>
      </c>
      <c r="I282">
        <v>1</v>
      </c>
      <c r="J282">
        <v>0</v>
      </c>
      <c r="K282">
        <v>315.51</v>
      </c>
      <c r="L282">
        <v>315.51</v>
      </c>
      <c r="M282" t="s">
        <v>28</v>
      </c>
      <c r="N282" s="1">
        <v>45434.292951388888</v>
      </c>
    </row>
    <row r="283" spans="1:14" x14ac:dyDescent="0.3">
      <c r="A283" t="s">
        <v>916</v>
      </c>
      <c r="B283" t="s">
        <v>118</v>
      </c>
      <c r="C283" t="s">
        <v>917</v>
      </c>
      <c r="D283" t="s">
        <v>67</v>
      </c>
      <c r="E283" t="s">
        <v>155</v>
      </c>
      <c r="F283" t="s">
        <v>918</v>
      </c>
      <c r="G283" t="s">
        <v>248</v>
      </c>
      <c r="H283">
        <v>1060.53</v>
      </c>
      <c r="I283">
        <v>20</v>
      </c>
      <c r="J283">
        <v>15</v>
      </c>
      <c r="K283">
        <v>21210.6</v>
      </c>
      <c r="L283">
        <v>18029.009999999998</v>
      </c>
      <c r="M283" t="s">
        <v>28</v>
      </c>
      <c r="N283" s="1">
        <v>45803.129942129628</v>
      </c>
    </row>
    <row r="284" spans="1:14" x14ac:dyDescent="0.3">
      <c r="A284" t="s">
        <v>919</v>
      </c>
      <c r="B284" t="s">
        <v>49</v>
      </c>
      <c r="C284" t="s">
        <v>920</v>
      </c>
      <c r="D284" t="s">
        <v>43</v>
      </c>
      <c r="E284" t="s">
        <v>155</v>
      </c>
      <c r="F284" t="s">
        <v>921</v>
      </c>
      <c r="G284" t="s">
        <v>59</v>
      </c>
      <c r="H284">
        <v>219.66</v>
      </c>
      <c r="I284">
        <v>3</v>
      </c>
      <c r="J284">
        <v>0</v>
      </c>
      <c r="K284">
        <v>658.98</v>
      </c>
      <c r="L284">
        <v>658.98</v>
      </c>
      <c r="M284" t="s">
        <v>60</v>
      </c>
      <c r="N284" s="1">
        <v>45768.577627314815</v>
      </c>
    </row>
    <row r="285" spans="1:14" x14ac:dyDescent="0.3">
      <c r="A285" t="s">
        <v>922</v>
      </c>
      <c r="B285" t="s">
        <v>15</v>
      </c>
      <c r="C285" t="s">
        <v>923</v>
      </c>
      <c r="D285" t="s">
        <v>17</v>
      </c>
      <c r="E285" t="s">
        <v>177</v>
      </c>
      <c r="F285" t="s">
        <v>924</v>
      </c>
      <c r="G285" t="s">
        <v>130</v>
      </c>
      <c r="H285">
        <v>24.35</v>
      </c>
      <c r="I285">
        <v>5</v>
      </c>
      <c r="J285">
        <v>0</v>
      </c>
      <c r="K285">
        <v>121.75</v>
      </c>
      <c r="L285">
        <v>121.75</v>
      </c>
      <c r="M285" t="s">
        <v>40</v>
      </c>
      <c r="N285" s="1">
        <v>45521.490787037037</v>
      </c>
    </row>
    <row r="286" spans="1:14" x14ac:dyDescent="0.3">
      <c r="A286" t="s">
        <v>925</v>
      </c>
      <c r="B286" t="s">
        <v>118</v>
      </c>
      <c r="C286" t="s">
        <v>926</v>
      </c>
      <c r="D286" t="s">
        <v>67</v>
      </c>
      <c r="E286" t="s">
        <v>121</v>
      </c>
      <c r="F286" t="s">
        <v>927</v>
      </c>
      <c r="G286" t="s">
        <v>59</v>
      </c>
      <c r="H286">
        <v>1146.56</v>
      </c>
      <c r="I286">
        <v>3</v>
      </c>
      <c r="J286">
        <v>0</v>
      </c>
      <c r="K286">
        <v>3439.68</v>
      </c>
      <c r="L286">
        <v>3439.68</v>
      </c>
      <c r="M286" t="s">
        <v>47</v>
      </c>
      <c r="N286" s="1">
        <v>45382.24355324074</v>
      </c>
    </row>
    <row r="287" spans="1:14" x14ac:dyDescent="0.3">
      <c r="A287" t="s">
        <v>928</v>
      </c>
      <c r="B287" t="s">
        <v>55</v>
      </c>
      <c r="C287" t="s">
        <v>929</v>
      </c>
      <c r="D287" t="s">
        <v>80</v>
      </c>
      <c r="E287" t="s">
        <v>224</v>
      </c>
      <c r="F287" t="s">
        <v>930</v>
      </c>
      <c r="G287" t="s">
        <v>27</v>
      </c>
      <c r="H287">
        <v>1658.19</v>
      </c>
      <c r="I287">
        <v>10</v>
      </c>
      <c r="J287">
        <v>5</v>
      </c>
      <c r="K287">
        <v>16581.900000000001</v>
      </c>
      <c r="L287">
        <v>15752.81</v>
      </c>
      <c r="M287" t="s">
        <v>116</v>
      </c>
      <c r="N287" s="1">
        <v>45698.986319444448</v>
      </c>
    </row>
    <row r="288" spans="1:14" x14ac:dyDescent="0.3">
      <c r="A288" t="s">
        <v>931</v>
      </c>
      <c r="B288" t="s">
        <v>23</v>
      </c>
      <c r="C288" t="s">
        <v>932</v>
      </c>
      <c r="D288" t="s">
        <v>120</v>
      </c>
      <c r="E288" t="s">
        <v>105</v>
      </c>
      <c r="F288" t="s">
        <v>933</v>
      </c>
      <c r="G288" t="s">
        <v>179</v>
      </c>
      <c r="H288">
        <v>516</v>
      </c>
      <c r="I288">
        <v>6</v>
      </c>
      <c r="J288">
        <v>0</v>
      </c>
      <c r="K288">
        <v>3096</v>
      </c>
      <c r="L288">
        <v>3096</v>
      </c>
      <c r="M288" t="s">
        <v>116</v>
      </c>
      <c r="N288" s="1">
        <v>45380.252696759257</v>
      </c>
    </row>
    <row r="289" spans="1:14" x14ac:dyDescent="0.3">
      <c r="A289" t="s">
        <v>934</v>
      </c>
      <c r="B289" t="s">
        <v>181</v>
      </c>
      <c r="C289" t="s">
        <v>935</v>
      </c>
      <c r="D289" t="s">
        <v>36</v>
      </c>
      <c r="E289" t="s">
        <v>87</v>
      </c>
      <c r="F289" t="s">
        <v>936</v>
      </c>
      <c r="G289" t="s">
        <v>93</v>
      </c>
      <c r="H289">
        <v>174.98</v>
      </c>
      <c r="I289">
        <v>12</v>
      </c>
      <c r="J289">
        <v>5</v>
      </c>
      <c r="K289">
        <v>2099.7600000000002</v>
      </c>
      <c r="L289">
        <v>1994.77</v>
      </c>
      <c r="M289" t="s">
        <v>47</v>
      </c>
      <c r="N289" s="1">
        <v>45691.29005787037</v>
      </c>
    </row>
    <row r="290" spans="1:14" x14ac:dyDescent="0.3">
      <c r="A290" t="s">
        <v>937</v>
      </c>
      <c r="B290" t="s">
        <v>30</v>
      </c>
      <c r="C290" t="s">
        <v>938</v>
      </c>
      <c r="D290" t="s">
        <v>36</v>
      </c>
      <c r="E290" t="s">
        <v>277</v>
      </c>
      <c r="F290" t="s">
        <v>939</v>
      </c>
      <c r="G290" t="s">
        <v>102</v>
      </c>
      <c r="H290">
        <v>555.20000000000005</v>
      </c>
      <c r="I290">
        <v>2</v>
      </c>
      <c r="J290">
        <v>0</v>
      </c>
      <c r="K290">
        <v>1110.4000000000001</v>
      </c>
      <c r="L290">
        <v>1110.4000000000001</v>
      </c>
      <c r="M290" t="s">
        <v>21</v>
      </c>
      <c r="N290" s="1">
        <v>45655.230937499997</v>
      </c>
    </row>
    <row r="291" spans="1:14" x14ac:dyDescent="0.3">
      <c r="A291" t="s">
        <v>940</v>
      </c>
      <c r="B291" t="s">
        <v>23</v>
      </c>
      <c r="C291" t="s">
        <v>941</v>
      </c>
      <c r="D291" t="s">
        <v>25</v>
      </c>
      <c r="E291" t="s">
        <v>155</v>
      </c>
      <c r="F291" t="s">
        <v>942</v>
      </c>
      <c r="G291" t="s">
        <v>27</v>
      </c>
      <c r="H291">
        <v>147.34</v>
      </c>
      <c r="I291">
        <v>2</v>
      </c>
      <c r="J291">
        <v>5</v>
      </c>
      <c r="K291">
        <v>294.68</v>
      </c>
      <c r="L291">
        <v>279.95</v>
      </c>
      <c r="M291" t="s">
        <v>60</v>
      </c>
      <c r="N291" s="1">
        <v>45525.604004629633</v>
      </c>
    </row>
    <row r="292" spans="1:14" x14ac:dyDescent="0.3">
      <c r="A292" t="s">
        <v>943</v>
      </c>
      <c r="B292" t="s">
        <v>15</v>
      </c>
      <c r="C292" t="s">
        <v>944</v>
      </c>
      <c r="D292" t="s">
        <v>80</v>
      </c>
      <c r="E292" t="s">
        <v>91</v>
      </c>
      <c r="F292" t="s">
        <v>945</v>
      </c>
      <c r="G292" t="s">
        <v>93</v>
      </c>
      <c r="H292">
        <v>3977.97</v>
      </c>
      <c r="I292">
        <v>5</v>
      </c>
      <c r="J292">
        <v>0</v>
      </c>
      <c r="K292">
        <v>19889.849999999999</v>
      </c>
      <c r="L292">
        <v>19889.849999999999</v>
      </c>
      <c r="M292" t="s">
        <v>40</v>
      </c>
      <c r="N292" s="1">
        <v>45520.796909722223</v>
      </c>
    </row>
    <row r="293" spans="1:14" x14ac:dyDescent="0.3">
      <c r="A293" t="s">
        <v>946</v>
      </c>
      <c r="C293" t="s">
        <v>947</v>
      </c>
      <c r="D293" t="s">
        <v>36</v>
      </c>
      <c r="E293" t="s">
        <v>100</v>
      </c>
      <c r="F293" t="s">
        <v>948</v>
      </c>
      <c r="G293" t="s">
        <v>161</v>
      </c>
      <c r="H293">
        <v>947.42</v>
      </c>
      <c r="I293">
        <v>6</v>
      </c>
      <c r="J293">
        <v>10</v>
      </c>
      <c r="K293">
        <v>5684.52</v>
      </c>
      <c r="L293">
        <v>5116.07</v>
      </c>
      <c r="M293" t="s">
        <v>21</v>
      </c>
      <c r="N293" s="1">
        <v>45683.974270833336</v>
      </c>
    </row>
    <row r="294" spans="1:14" x14ac:dyDescent="0.3">
      <c r="A294" t="s">
        <v>949</v>
      </c>
      <c r="B294" t="s">
        <v>181</v>
      </c>
      <c r="C294" t="s">
        <v>950</v>
      </c>
      <c r="D294" t="s">
        <v>159</v>
      </c>
      <c r="E294" t="s">
        <v>121</v>
      </c>
      <c r="F294" t="s">
        <v>951</v>
      </c>
      <c r="H294">
        <v>166.86</v>
      </c>
      <c r="I294">
        <v>8</v>
      </c>
      <c r="J294">
        <v>5</v>
      </c>
      <c r="K294">
        <v>1334.88</v>
      </c>
      <c r="L294">
        <v>1268.1400000000001</v>
      </c>
      <c r="M294" t="s">
        <v>40</v>
      </c>
      <c r="N294" s="1">
        <v>45465.434398148151</v>
      </c>
    </row>
    <row r="295" spans="1:14" x14ac:dyDescent="0.3">
      <c r="A295" t="s">
        <v>952</v>
      </c>
      <c r="B295" t="s">
        <v>172</v>
      </c>
      <c r="C295" t="s">
        <v>953</v>
      </c>
      <c r="D295" t="s">
        <v>43</v>
      </c>
      <c r="E295" t="s">
        <v>246</v>
      </c>
      <c r="F295" t="s">
        <v>954</v>
      </c>
      <c r="G295" t="s">
        <v>161</v>
      </c>
      <c r="H295">
        <v>1196.56</v>
      </c>
      <c r="I295">
        <v>6</v>
      </c>
      <c r="J295">
        <v>10</v>
      </c>
      <c r="K295">
        <v>7179.36</v>
      </c>
      <c r="L295">
        <v>6461.42</v>
      </c>
      <c r="M295" t="s">
        <v>60</v>
      </c>
      <c r="N295" s="1">
        <v>45737.454791666663</v>
      </c>
    </row>
    <row r="296" spans="1:14" x14ac:dyDescent="0.3">
      <c r="A296" t="s">
        <v>955</v>
      </c>
      <c r="B296" t="s">
        <v>172</v>
      </c>
      <c r="C296" t="s">
        <v>956</v>
      </c>
      <c r="D296" t="s">
        <v>43</v>
      </c>
      <c r="E296" t="s">
        <v>246</v>
      </c>
      <c r="F296" t="s">
        <v>957</v>
      </c>
      <c r="G296" t="s">
        <v>27</v>
      </c>
      <c r="H296">
        <v>308.39</v>
      </c>
      <c r="I296">
        <v>4</v>
      </c>
      <c r="J296">
        <v>0</v>
      </c>
      <c r="K296">
        <v>1233.56</v>
      </c>
      <c r="L296">
        <v>1233.56</v>
      </c>
      <c r="M296" t="s">
        <v>40</v>
      </c>
      <c r="N296" s="1">
        <v>45469.402627314812</v>
      </c>
    </row>
    <row r="297" spans="1:14" x14ac:dyDescent="0.3">
      <c r="A297" t="s">
        <v>958</v>
      </c>
      <c r="B297" t="s">
        <v>181</v>
      </c>
      <c r="C297" t="s">
        <v>959</v>
      </c>
      <c r="D297" t="s">
        <v>51</v>
      </c>
      <c r="E297" t="s">
        <v>246</v>
      </c>
      <c r="F297" t="s">
        <v>960</v>
      </c>
      <c r="G297" t="s">
        <v>179</v>
      </c>
      <c r="H297">
        <v>565.33000000000004</v>
      </c>
      <c r="I297">
        <v>60</v>
      </c>
      <c r="J297">
        <v>15</v>
      </c>
      <c r="K297">
        <v>33919.800000000003</v>
      </c>
      <c r="L297">
        <v>28831.83</v>
      </c>
      <c r="M297" t="s">
        <v>40</v>
      </c>
      <c r="N297" s="1">
        <v>45853.375439814816</v>
      </c>
    </row>
    <row r="298" spans="1:14" x14ac:dyDescent="0.3">
      <c r="A298" t="s">
        <v>961</v>
      </c>
      <c r="B298" t="s">
        <v>181</v>
      </c>
      <c r="C298" t="s">
        <v>962</v>
      </c>
      <c r="D298" t="s">
        <v>80</v>
      </c>
      <c r="E298" t="s">
        <v>91</v>
      </c>
      <c r="F298" t="s">
        <v>963</v>
      </c>
      <c r="G298" t="s">
        <v>209</v>
      </c>
      <c r="H298">
        <v>2490.64</v>
      </c>
      <c r="I298">
        <v>30</v>
      </c>
      <c r="J298">
        <v>18</v>
      </c>
      <c r="K298">
        <v>74719.199999999997</v>
      </c>
      <c r="L298">
        <v>61269.74</v>
      </c>
      <c r="M298" t="s">
        <v>60</v>
      </c>
      <c r="N298" s="1">
        <v>45456.079444444447</v>
      </c>
    </row>
    <row r="299" spans="1:14" x14ac:dyDescent="0.3">
      <c r="A299" t="s">
        <v>964</v>
      </c>
      <c r="B299" t="s">
        <v>30</v>
      </c>
      <c r="C299" t="s">
        <v>965</v>
      </c>
      <c r="D299" t="s">
        <v>36</v>
      </c>
      <c r="E299" t="s">
        <v>18</v>
      </c>
      <c r="F299" t="s">
        <v>966</v>
      </c>
      <c r="G299" t="s">
        <v>107</v>
      </c>
      <c r="H299">
        <v>982.71</v>
      </c>
      <c r="I299">
        <v>2</v>
      </c>
      <c r="J299">
        <v>0</v>
      </c>
      <c r="K299">
        <v>1965.42</v>
      </c>
      <c r="L299">
        <v>1965.42</v>
      </c>
      <c r="M299" t="s">
        <v>47</v>
      </c>
      <c r="N299" s="1">
        <v>45529.607939814814</v>
      </c>
    </row>
    <row r="300" spans="1:14" x14ac:dyDescent="0.3">
      <c r="A300" t="s">
        <v>967</v>
      </c>
      <c r="B300" t="s">
        <v>95</v>
      </c>
      <c r="C300" t="s">
        <v>968</v>
      </c>
      <c r="D300" t="s">
        <v>255</v>
      </c>
      <c r="E300" t="s">
        <v>74</v>
      </c>
      <c r="F300" t="s">
        <v>969</v>
      </c>
      <c r="G300" t="s">
        <v>161</v>
      </c>
      <c r="H300">
        <v>510.72</v>
      </c>
      <c r="I300">
        <v>25</v>
      </c>
      <c r="J300">
        <v>20</v>
      </c>
      <c r="K300">
        <v>12768</v>
      </c>
      <c r="L300">
        <v>10214.4</v>
      </c>
      <c r="M300" t="s">
        <v>77</v>
      </c>
      <c r="N300" s="1">
        <v>45482.454050925924</v>
      </c>
    </row>
    <row r="301" spans="1:14" x14ac:dyDescent="0.3">
      <c r="A301" t="s">
        <v>970</v>
      </c>
      <c r="C301" t="s">
        <v>971</v>
      </c>
      <c r="D301" t="s">
        <v>43</v>
      </c>
      <c r="E301" t="s">
        <v>44</v>
      </c>
      <c r="F301" t="s">
        <v>972</v>
      </c>
      <c r="G301" t="s">
        <v>65</v>
      </c>
      <c r="H301">
        <v>64.08</v>
      </c>
      <c r="I301">
        <v>5</v>
      </c>
      <c r="J301">
        <v>0</v>
      </c>
      <c r="K301">
        <v>320.39999999999998</v>
      </c>
      <c r="L301">
        <v>320.39999999999998</v>
      </c>
      <c r="M301" t="s">
        <v>40</v>
      </c>
      <c r="N301" s="1">
        <v>45440.762997685182</v>
      </c>
    </row>
    <row r="302" spans="1:14" x14ac:dyDescent="0.3">
      <c r="A302" t="s">
        <v>973</v>
      </c>
      <c r="B302" t="s">
        <v>181</v>
      </c>
      <c r="C302" t="s">
        <v>974</v>
      </c>
      <c r="D302" t="s">
        <v>63</v>
      </c>
      <c r="E302" t="s">
        <v>224</v>
      </c>
      <c r="F302" t="s">
        <v>975</v>
      </c>
      <c r="G302" t="s">
        <v>130</v>
      </c>
      <c r="H302">
        <v>5.31</v>
      </c>
      <c r="I302">
        <v>331</v>
      </c>
      <c r="J302">
        <v>15</v>
      </c>
      <c r="K302">
        <v>1757.61</v>
      </c>
      <c r="L302">
        <v>1493.97</v>
      </c>
      <c r="M302" t="s">
        <v>21</v>
      </c>
      <c r="N302" s="1">
        <v>45775.608854166669</v>
      </c>
    </row>
    <row r="303" spans="1:14" x14ac:dyDescent="0.3">
      <c r="A303" t="s">
        <v>976</v>
      </c>
      <c r="B303" t="s">
        <v>95</v>
      </c>
      <c r="C303" t="s">
        <v>977</v>
      </c>
      <c r="D303" t="s">
        <v>110</v>
      </c>
      <c r="E303" t="s">
        <v>18</v>
      </c>
      <c r="F303" t="s">
        <v>978</v>
      </c>
      <c r="G303" t="s">
        <v>82</v>
      </c>
      <c r="H303">
        <v>131.66999999999999</v>
      </c>
      <c r="I303">
        <v>50</v>
      </c>
      <c r="J303">
        <v>20</v>
      </c>
      <c r="K303">
        <v>6583.5</v>
      </c>
      <c r="L303">
        <v>5266.8</v>
      </c>
      <c r="M303" t="s">
        <v>21</v>
      </c>
      <c r="N303" s="1">
        <v>45743.266967592594</v>
      </c>
    </row>
    <row r="304" spans="1:14" x14ac:dyDescent="0.3">
      <c r="A304" t="s">
        <v>979</v>
      </c>
      <c r="B304" t="s">
        <v>15</v>
      </c>
      <c r="C304" t="s">
        <v>980</v>
      </c>
      <c r="D304" t="s">
        <v>120</v>
      </c>
      <c r="E304" t="s">
        <v>32</v>
      </c>
      <c r="F304" t="s">
        <v>981</v>
      </c>
      <c r="G304" t="s">
        <v>20</v>
      </c>
      <c r="H304">
        <v>258.61</v>
      </c>
      <c r="I304">
        <v>6</v>
      </c>
      <c r="J304">
        <v>5</v>
      </c>
      <c r="K304">
        <v>1551.66</v>
      </c>
      <c r="L304">
        <v>1474.08</v>
      </c>
      <c r="M304" t="s">
        <v>60</v>
      </c>
      <c r="N304" s="1">
        <v>45783.544074074074</v>
      </c>
    </row>
    <row r="305" spans="1:14" x14ac:dyDescent="0.3">
      <c r="A305" t="s">
        <v>982</v>
      </c>
      <c r="B305" t="s">
        <v>95</v>
      </c>
      <c r="C305" t="s">
        <v>983</v>
      </c>
      <c r="D305" t="s">
        <v>17</v>
      </c>
      <c r="E305" t="s">
        <v>155</v>
      </c>
      <c r="F305" t="s">
        <v>984</v>
      </c>
      <c r="H305">
        <v>167.54</v>
      </c>
      <c r="I305">
        <v>15</v>
      </c>
      <c r="J305">
        <v>5</v>
      </c>
      <c r="K305">
        <v>2513.1</v>
      </c>
      <c r="L305">
        <v>2387.44</v>
      </c>
      <c r="M305" t="s">
        <v>40</v>
      </c>
      <c r="N305" s="1">
        <v>45339.026412037034</v>
      </c>
    </row>
    <row r="306" spans="1:14" x14ac:dyDescent="0.3">
      <c r="A306" t="s">
        <v>985</v>
      </c>
      <c r="B306" t="s">
        <v>95</v>
      </c>
      <c r="C306" t="s">
        <v>986</v>
      </c>
      <c r="D306" t="s">
        <v>255</v>
      </c>
      <c r="E306" t="s">
        <v>177</v>
      </c>
      <c r="F306" t="s">
        <v>987</v>
      </c>
      <c r="G306" t="s">
        <v>70</v>
      </c>
      <c r="H306">
        <v>2923.19</v>
      </c>
      <c r="I306">
        <v>4</v>
      </c>
      <c r="J306">
        <v>0</v>
      </c>
      <c r="K306">
        <v>11692.76</v>
      </c>
      <c r="L306">
        <v>11692.76</v>
      </c>
      <c r="M306" t="s">
        <v>28</v>
      </c>
      <c r="N306" s="1">
        <v>45778.953229166669</v>
      </c>
    </row>
    <row r="307" spans="1:14" x14ac:dyDescent="0.3">
      <c r="A307" t="s">
        <v>988</v>
      </c>
      <c r="B307" t="s">
        <v>118</v>
      </c>
      <c r="C307" t="s">
        <v>989</v>
      </c>
      <c r="D307" t="s">
        <v>67</v>
      </c>
      <c r="E307" t="s">
        <v>121</v>
      </c>
      <c r="F307" t="s">
        <v>990</v>
      </c>
      <c r="G307" t="s">
        <v>465</v>
      </c>
      <c r="H307">
        <v>693.53</v>
      </c>
      <c r="I307">
        <v>3</v>
      </c>
      <c r="J307">
        <v>0</v>
      </c>
      <c r="K307">
        <v>2080.59</v>
      </c>
      <c r="L307">
        <v>2080.59</v>
      </c>
      <c r="M307" t="s">
        <v>28</v>
      </c>
      <c r="N307" s="1">
        <v>45697.927175925928</v>
      </c>
    </row>
    <row r="308" spans="1:14" x14ac:dyDescent="0.3">
      <c r="A308" t="s">
        <v>991</v>
      </c>
      <c r="B308" t="s">
        <v>181</v>
      </c>
      <c r="C308" t="s">
        <v>992</v>
      </c>
      <c r="D308" t="s">
        <v>86</v>
      </c>
      <c r="E308" t="s">
        <v>44</v>
      </c>
      <c r="F308" t="s">
        <v>993</v>
      </c>
      <c r="G308" t="s">
        <v>130</v>
      </c>
      <c r="H308">
        <v>523.52</v>
      </c>
      <c r="I308">
        <v>6</v>
      </c>
      <c r="J308">
        <v>8</v>
      </c>
      <c r="K308">
        <v>3141.12</v>
      </c>
      <c r="L308">
        <v>2889.83</v>
      </c>
      <c r="M308" t="s">
        <v>21</v>
      </c>
      <c r="N308" s="1">
        <v>45486.103865740741</v>
      </c>
    </row>
    <row r="309" spans="1:14" x14ac:dyDescent="0.3">
      <c r="A309" t="s">
        <v>994</v>
      </c>
      <c r="B309" t="s">
        <v>55</v>
      </c>
      <c r="C309" t="s">
        <v>995</v>
      </c>
      <c r="D309" t="s">
        <v>63</v>
      </c>
      <c r="E309" t="s">
        <v>18</v>
      </c>
      <c r="F309" t="s">
        <v>996</v>
      </c>
      <c r="G309" t="s">
        <v>53</v>
      </c>
      <c r="H309">
        <v>5.66</v>
      </c>
      <c r="I309">
        <v>301</v>
      </c>
      <c r="J309">
        <v>27</v>
      </c>
      <c r="K309">
        <v>1703.66</v>
      </c>
      <c r="L309">
        <v>1243.67</v>
      </c>
      <c r="M309" t="s">
        <v>40</v>
      </c>
      <c r="N309" s="1">
        <v>45782.221828703703</v>
      </c>
    </row>
    <row r="310" spans="1:14" x14ac:dyDescent="0.3">
      <c r="A310" t="s">
        <v>997</v>
      </c>
      <c r="B310" t="s">
        <v>84</v>
      </c>
      <c r="C310" t="s">
        <v>998</v>
      </c>
      <c r="D310" t="s">
        <v>36</v>
      </c>
      <c r="E310" t="s">
        <v>68</v>
      </c>
      <c r="F310" t="s">
        <v>999</v>
      </c>
      <c r="G310" t="s">
        <v>179</v>
      </c>
      <c r="H310">
        <v>259.62</v>
      </c>
      <c r="I310">
        <v>2</v>
      </c>
      <c r="J310">
        <v>0</v>
      </c>
      <c r="K310">
        <v>519.24</v>
      </c>
      <c r="L310">
        <v>519.24</v>
      </c>
      <c r="N310" s="1">
        <v>45750.291620370372</v>
      </c>
    </row>
    <row r="311" spans="1:14" x14ac:dyDescent="0.3">
      <c r="A311" t="s">
        <v>1000</v>
      </c>
      <c r="B311" t="s">
        <v>118</v>
      </c>
      <c r="C311" t="s">
        <v>1001</v>
      </c>
      <c r="D311" t="s">
        <v>255</v>
      </c>
      <c r="E311" t="s">
        <v>37</v>
      </c>
      <c r="F311" t="s">
        <v>1002</v>
      </c>
      <c r="G311" t="s">
        <v>130</v>
      </c>
      <c r="H311">
        <v>2803.9</v>
      </c>
      <c r="I311">
        <v>3</v>
      </c>
      <c r="J311">
        <v>0</v>
      </c>
      <c r="K311">
        <v>8411.7000000000007</v>
      </c>
      <c r="L311">
        <v>8411.7000000000007</v>
      </c>
      <c r="M311" t="s">
        <v>40</v>
      </c>
      <c r="N311" s="1">
        <v>45423.943067129629</v>
      </c>
    </row>
    <row r="312" spans="1:14" x14ac:dyDescent="0.3">
      <c r="A312" t="s">
        <v>1003</v>
      </c>
      <c r="B312" t="s">
        <v>95</v>
      </c>
      <c r="C312" t="s">
        <v>1004</v>
      </c>
      <c r="D312" t="s">
        <v>86</v>
      </c>
      <c r="E312" t="s">
        <v>251</v>
      </c>
      <c r="F312" t="s">
        <v>1005</v>
      </c>
      <c r="G312" t="s">
        <v>184</v>
      </c>
      <c r="H312">
        <v>501.21</v>
      </c>
      <c r="I312">
        <v>40</v>
      </c>
      <c r="J312">
        <v>20</v>
      </c>
      <c r="K312">
        <v>20048.400000000001</v>
      </c>
      <c r="L312">
        <v>16038.72</v>
      </c>
      <c r="M312" t="s">
        <v>116</v>
      </c>
      <c r="N312" s="1">
        <v>45638.288553240738</v>
      </c>
    </row>
    <row r="313" spans="1:14" x14ac:dyDescent="0.3">
      <c r="A313" t="s">
        <v>1006</v>
      </c>
      <c r="B313" t="s">
        <v>95</v>
      </c>
      <c r="C313" t="s">
        <v>1007</v>
      </c>
      <c r="D313" t="s">
        <v>36</v>
      </c>
      <c r="E313" t="s">
        <v>91</v>
      </c>
      <c r="F313" t="s">
        <v>1008</v>
      </c>
      <c r="G313" t="s">
        <v>248</v>
      </c>
      <c r="H313">
        <v>964.91</v>
      </c>
      <c r="I313">
        <v>5</v>
      </c>
      <c r="J313">
        <v>0</v>
      </c>
      <c r="K313">
        <v>4824.55</v>
      </c>
      <c r="L313">
        <v>4824.55</v>
      </c>
      <c r="M313" t="s">
        <v>21</v>
      </c>
      <c r="N313" s="1">
        <v>45568.505578703705</v>
      </c>
    </row>
    <row r="314" spans="1:14" x14ac:dyDescent="0.3">
      <c r="A314" t="s">
        <v>1009</v>
      </c>
      <c r="B314" t="s">
        <v>181</v>
      </c>
      <c r="C314" t="s">
        <v>1010</v>
      </c>
      <c r="D314" t="s">
        <v>67</v>
      </c>
      <c r="E314" t="s">
        <v>224</v>
      </c>
      <c r="F314" t="s">
        <v>1011</v>
      </c>
      <c r="G314" t="s">
        <v>161</v>
      </c>
      <c r="H314">
        <v>908.57</v>
      </c>
      <c r="I314">
        <v>1</v>
      </c>
      <c r="J314">
        <v>0</v>
      </c>
      <c r="K314">
        <v>908.57</v>
      </c>
      <c r="L314">
        <v>908.57</v>
      </c>
      <c r="M314" t="s">
        <v>116</v>
      </c>
      <c r="N314" s="1">
        <v>45398.454606481479</v>
      </c>
    </row>
    <row r="315" spans="1:14" x14ac:dyDescent="0.3">
      <c r="A315" t="s">
        <v>1012</v>
      </c>
      <c r="B315" t="s">
        <v>181</v>
      </c>
      <c r="C315" t="s">
        <v>1013</v>
      </c>
      <c r="D315" t="s">
        <v>255</v>
      </c>
      <c r="E315" t="s">
        <v>177</v>
      </c>
      <c r="F315" t="s">
        <v>1014</v>
      </c>
      <c r="G315" t="s">
        <v>184</v>
      </c>
      <c r="H315">
        <v>1634.72</v>
      </c>
      <c r="I315">
        <v>12</v>
      </c>
      <c r="J315">
        <v>0</v>
      </c>
      <c r="K315">
        <v>19616.64</v>
      </c>
      <c r="L315">
        <v>19616.64</v>
      </c>
      <c r="M315" t="s">
        <v>40</v>
      </c>
      <c r="N315" s="1">
        <v>45342.270266203705</v>
      </c>
    </row>
    <row r="316" spans="1:14" x14ac:dyDescent="0.3">
      <c r="A316" t="s">
        <v>1015</v>
      </c>
      <c r="B316" t="s">
        <v>15</v>
      </c>
      <c r="C316" t="s">
        <v>1016</v>
      </c>
      <c r="D316" t="s">
        <v>17</v>
      </c>
      <c r="E316" t="s">
        <v>57</v>
      </c>
      <c r="F316" t="s">
        <v>1017</v>
      </c>
      <c r="G316" t="s">
        <v>27</v>
      </c>
      <c r="H316">
        <v>277.32</v>
      </c>
      <c r="I316">
        <v>6</v>
      </c>
      <c r="J316">
        <v>7</v>
      </c>
      <c r="K316">
        <v>1663.92</v>
      </c>
      <c r="L316">
        <v>1547.45</v>
      </c>
      <c r="M316" t="s">
        <v>60</v>
      </c>
      <c r="N316" s="1">
        <v>45555.430381944447</v>
      </c>
    </row>
    <row r="317" spans="1:14" x14ac:dyDescent="0.3">
      <c r="A317" t="s">
        <v>1018</v>
      </c>
      <c r="B317" t="s">
        <v>23</v>
      </c>
      <c r="C317" t="s">
        <v>1019</v>
      </c>
      <c r="D317" t="s">
        <v>80</v>
      </c>
      <c r="E317" t="s">
        <v>155</v>
      </c>
      <c r="F317" t="s">
        <v>1020</v>
      </c>
      <c r="G317" t="s">
        <v>161</v>
      </c>
      <c r="H317">
        <v>4140.75</v>
      </c>
      <c r="I317">
        <v>4</v>
      </c>
      <c r="J317">
        <v>10</v>
      </c>
      <c r="K317">
        <v>16563</v>
      </c>
      <c r="L317">
        <v>14906.7</v>
      </c>
      <c r="N317" s="1">
        <v>45631.564849537041</v>
      </c>
    </row>
    <row r="318" spans="1:14" x14ac:dyDescent="0.3">
      <c r="A318" t="s">
        <v>1021</v>
      </c>
      <c r="B318" t="s">
        <v>49</v>
      </c>
      <c r="C318" t="s">
        <v>1022</v>
      </c>
      <c r="D318" t="s">
        <v>67</v>
      </c>
      <c r="E318" t="s">
        <v>100</v>
      </c>
      <c r="F318" t="s">
        <v>1023</v>
      </c>
      <c r="G318" t="s">
        <v>102</v>
      </c>
      <c r="H318">
        <v>824.33</v>
      </c>
      <c r="I318">
        <v>50</v>
      </c>
      <c r="J318">
        <v>15</v>
      </c>
      <c r="K318">
        <v>41216.5</v>
      </c>
      <c r="L318">
        <v>35034.03</v>
      </c>
      <c r="M318" t="s">
        <v>21</v>
      </c>
      <c r="N318" s="1">
        <v>45628.092314814814</v>
      </c>
    </row>
    <row r="319" spans="1:14" x14ac:dyDescent="0.3">
      <c r="A319" t="s">
        <v>1024</v>
      </c>
      <c r="B319" t="s">
        <v>30</v>
      </c>
      <c r="C319" t="s">
        <v>1025</v>
      </c>
      <c r="D319" t="s">
        <v>80</v>
      </c>
      <c r="E319" t="s">
        <v>111</v>
      </c>
      <c r="F319" t="s">
        <v>1026</v>
      </c>
      <c r="G319" t="s">
        <v>161</v>
      </c>
      <c r="H319">
        <v>583.75</v>
      </c>
      <c r="I319">
        <v>30</v>
      </c>
      <c r="J319">
        <v>15</v>
      </c>
      <c r="K319">
        <v>17512.5</v>
      </c>
      <c r="L319">
        <v>14885.62</v>
      </c>
      <c r="M319" t="s">
        <v>28</v>
      </c>
      <c r="N319" s="1">
        <v>45594.722928240742</v>
      </c>
    </row>
    <row r="320" spans="1:14" x14ac:dyDescent="0.3">
      <c r="A320" t="s">
        <v>1027</v>
      </c>
      <c r="B320" t="s">
        <v>84</v>
      </c>
      <c r="C320" t="s">
        <v>1028</v>
      </c>
      <c r="D320" t="s">
        <v>255</v>
      </c>
      <c r="E320" t="s">
        <v>57</v>
      </c>
      <c r="F320" t="s">
        <v>1029</v>
      </c>
      <c r="G320" t="s">
        <v>39</v>
      </c>
      <c r="H320">
        <v>1909.19</v>
      </c>
      <c r="I320">
        <v>100</v>
      </c>
      <c r="J320">
        <v>25</v>
      </c>
      <c r="K320">
        <v>190919</v>
      </c>
      <c r="L320">
        <v>143189.25</v>
      </c>
      <c r="M320" t="s">
        <v>28</v>
      </c>
      <c r="N320" s="1">
        <v>45444.107997685183</v>
      </c>
    </row>
    <row r="321" spans="1:14" x14ac:dyDescent="0.3">
      <c r="A321" t="s">
        <v>1030</v>
      </c>
      <c r="B321" t="s">
        <v>49</v>
      </c>
      <c r="C321" t="s">
        <v>1031</v>
      </c>
      <c r="D321" t="s">
        <v>63</v>
      </c>
      <c r="E321" t="s">
        <v>32</v>
      </c>
      <c r="F321" t="s">
        <v>1032</v>
      </c>
      <c r="G321" t="s">
        <v>209</v>
      </c>
      <c r="H321">
        <v>4.24</v>
      </c>
      <c r="I321">
        <v>375</v>
      </c>
      <c r="J321">
        <v>25</v>
      </c>
      <c r="K321">
        <v>1590</v>
      </c>
      <c r="L321">
        <v>1192.5</v>
      </c>
      <c r="M321" t="s">
        <v>40</v>
      </c>
      <c r="N321" s="1">
        <v>45834.93209490741</v>
      </c>
    </row>
    <row r="322" spans="1:14" x14ac:dyDescent="0.3">
      <c r="A322" t="s">
        <v>1033</v>
      </c>
      <c r="B322" t="s">
        <v>181</v>
      </c>
      <c r="C322" t="s">
        <v>1034</v>
      </c>
      <c r="D322" t="s">
        <v>51</v>
      </c>
      <c r="E322" t="s">
        <v>133</v>
      </c>
      <c r="F322" t="s">
        <v>1035</v>
      </c>
      <c r="G322" t="s">
        <v>20</v>
      </c>
      <c r="H322">
        <v>644.77</v>
      </c>
      <c r="I322">
        <v>20</v>
      </c>
      <c r="J322">
        <v>0</v>
      </c>
      <c r="K322">
        <v>12895.4</v>
      </c>
      <c r="L322">
        <v>12895.4</v>
      </c>
      <c r="M322" t="s">
        <v>47</v>
      </c>
      <c r="N322" s="1">
        <v>45874.3284375</v>
      </c>
    </row>
    <row r="323" spans="1:14" x14ac:dyDescent="0.3">
      <c r="A323" t="s">
        <v>1036</v>
      </c>
      <c r="B323" t="s">
        <v>95</v>
      </c>
      <c r="C323" t="s">
        <v>1037</v>
      </c>
      <c r="D323" t="s">
        <v>36</v>
      </c>
      <c r="E323" t="s">
        <v>91</v>
      </c>
      <c r="F323" t="s">
        <v>1038</v>
      </c>
      <c r="H323">
        <v>1375.97</v>
      </c>
      <c r="I323">
        <v>15</v>
      </c>
      <c r="J323">
        <v>15</v>
      </c>
      <c r="K323">
        <v>20639.55</v>
      </c>
      <c r="L323">
        <v>17543.62</v>
      </c>
      <c r="M323" t="s">
        <v>21</v>
      </c>
      <c r="N323" s="1">
        <v>45375.878032407411</v>
      </c>
    </row>
    <row r="324" spans="1:14" x14ac:dyDescent="0.3">
      <c r="A324" t="s">
        <v>1039</v>
      </c>
      <c r="B324" t="s">
        <v>55</v>
      </c>
      <c r="C324" t="s">
        <v>1040</v>
      </c>
      <c r="D324" t="s">
        <v>63</v>
      </c>
      <c r="E324" t="s">
        <v>37</v>
      </c>
      <c r="F324" t="s">
        <v>1041</v>
      </c>
      <c r="G324" t="s">
        <v>70</v>
      </c>
      <c r="H324">
        <v>3.14</v>
      </c>
      <c r="I324">
        <v>31</v>
      </c>
      <c r="J324">
        <v>15</v>
      </c>
      <c r="K324">
        <v>97.34</v>
      </c>
      <c r="L324">
        <v>82.74</v>
      </c>
      <c r="M324" t="s">
        <v>60</v>
      </c>
      <c r="N324" s="1">
        <v>45751.082048611112</v>
      </c>
    </row>
    <row r="325" spans="1:14" x14ac:dyDescent="0.3">
      <c r="A325" t="s">
        <v>1042</v>
      </c>
      <c r="B325" t="s">
        <v>55</v>
      </c>
      <c r="C325" t="s">
        <v>1043</v>
      </c>
      <c r="D325" t="s">
        <v>36</v>
      </c>
      <c r="E325" t="s">
        <v>111</v>
      </c>
      <c r="F325" t="s">
        <v>1044</v>
      </c>
      <c r="G325" t="s">
        <v>70</v>
      </c>
      <c r="H325">
        <v>1256.9100000000001</v>
      </c>
      <c r="I325">
        <v>10</v>
      </c>
      <c r="J325">
        <v>0</v>
      </c>
      <c r="K325">
        <v>12569.1</v>
      </c>
      <c r="L325">
        <v>12569.1</v>
      </c>
      <c r="M325" t="s">
        <v>116</v>
      </c>
      <c r="N325" s="1">
        <v>45812.615185185183</v>
      </c>
    </row>
    <row r="326" spans="1:14" x14ac:dyDescent="0.3">
      <c r="A326" t="s">
        <v>1045</v>
      </c>
      <c r="B326" t="s">
        <v>55</v>
      </c>
      <c r="C326" t="s">
        <v>1046</v>
      </c>
      <c r="D326" t="s">
        <v>120</v>
      </c>
      <c r="E326" t="s">
        <v>155</v>
      </c>
      <c r="F326" t="s">
        <v>1047</v>
      </c>
      <c r="G326" t="s">
        <v>27</v>
      </c>
      <c r="H326">
        <v>616.89</v>
      </c>
      <c r="I326">
        <v>1</v>
      </c>
      <c r="J326">
        <v>0</v>
      </c>
      <c r="K326">
        <v>616.89</v>
      </c>
      <c r="L326">
        <v>616.89</v>
      </c>
      <c r="M326" t="s">
        <v>28</v>
      </c>
      <c r="N326" s="1">
        <v>45727.069120370368</v>
      </c>
    </row>
    <row r="327" spans="1:14" x14ac:dyDescent="0.3">
      <c r="A327" t="s">
        <v>1048</v>
      </c>
      <c r="B327" t="s">
        <v>84</v>
      </c>
      <c r="C327" t="s">
        <v>1049</v>
      </c>
      <c r="D327" t="s">
        <v>125</v>
      </c>
      <c r="E327" t="s">
        <v>277</v>
      </c>
      <c r="F327" t="s">
        <v>1050</v>
      </c>
      <c r="G327" t="s">
        <v>93</v>
      </c>
      <c r="H327">
        <v>217.37</v>
      </c>
      <c r="I327">
        <v>2</v>
      </c>
      <c r="J327">
        <v>0</v>
      </c>
      <c r="K327">
        <v>434.74</v>
      </c>
      <c r="L327">
        <v>434.74</v>
      </c>
      <c r="M327" t="s">
        <v>77</v>
      </c>
      <c r="N327" s="1">
        <v>45752.578472222223</v>
      </c>
    </row>
    <row r="328" spans="1:14" x14ac:dyDescent="0.3">
      <c r="A328" t="s">
        <v>1051</v>
      </c>
      <c r="B328" t="s">
        <v>72</v>
      </c>
      <c r="C328" t="s">
        <v>1052</v>
      </c>
      <c r="D328" t="s">
        <v>67</v>
      </c>
      <c r="E328" t="s">
        <v>224</v>
      </c>
      <c r="F328" t="s">
        <v>1053</v>
      </c>
      <c r="G328" t="s">
        <v>184</v>
      </c>
      <c r="H328">
        <v>652.91</v>
      </c>
      <c r="I328">
        <v>12</v>
      </c>
      <c r="J328">
        <v>0</v>
      </c>
      <c r="K328">
        <v>7834.92</v>
      </c>
      <c r="L328">
        <v>7834.92</v>
      </c>
      <c r="M328" t="s">
        <v>21</v>
      </c>
      <c r="N328" s="1">
        <v>45410.935914351852</v>
      </c>
    </row>
    <row r="329" spans="1:14" x14ac:dyDescent="0.3">
      <c r="A329" t="s">
        <v>1054</v>
      </c>
      <c r="B329" t="s">
        <v>72</v>
      </c>
      <c r="C329" t="s">
        <v>1055</v>
      </c>
      <c r="D329" t="s">
        <v>159</v>
      </c>
      <c r="E329" t="s">
        <v>177</v>
      </c>
      <c r="F329" t="s">
        <v>1056</v>
      </c>
      <c r="G329" t="s">
        <v>130</v>
      </c>
      <c r="H329">
        <v>250.61</v>
      </c>
      <c r="I329">
        <v>1</v>
      </c>
      <c r="J329">
        <v>0</v>
      </c>
      <c r="K329">
        <v>250.61</v>
      </c>
      <c r="L329">
        <v>250.61</v>
      </c>
      <c r="M329" t="s">
        <v>28</v>
      </c>
      <c r="N329" s="1">
        <v>45769.985625000001</v>
      </c>
    </row>
    <row r="330" spans="1:14" x14ac:dyDescent="0.3">
      <c r="A330" t="s">
        <v>1057</v>
      </c>
      <c r="B330" t="s">
        <v>72</v>
      </c>
      <c r="C330" t="s">
        <v>1058</v>
      </c>
      <c r="D330" t="s">
        <v>43</v>
      </c>
      <c r="E330" t="s">
        <v>246</v>
      </c>
      <c r="F330" t="s">
        <v>1059</v>
      </c>
      <c r="G330" t="s">
        <v>53</v>
      </c>
      <c r="H330">
        <v>741.38</v>
      </c>
      <c r="I330">
        <v>25</v>
      </c>
      <c r="J330">
        <v>0</v>
      </c>
      <c r="K330">
        <v>18534.5</v>
      </c>
      <c r="L330">
        <v>18534.5</v>
      </c>
      <c r="M330" t="s">
        <v>77</v>
      </c>
      <c r="N330" s="1">
        <v>45454.140648148146</v>
      </c>
    </row>
    <row r="331" spans="1:14" x14ac:dyDescent="0.3">
      <c r="A331" t="s">
        <v>1060</v>
      </c>
      <c r="B331" t="s">
        <v>95</v>
      </c>
      <c r="C331" t="s">
        <v>1061</v>
      </c>
      <c r="D331" t="s">
        <v>17</v>
      </c>
      <c r="E331" t="s">
        <v>57</v>
      </c>
      <c r="F331" t="s">
        <v>1062</v>
      </c>
      <c r="G331" t="s">
        <v>70</v>
      </c>
      <c r="H331">
        <v>107.57</v>
      </c>
      <c r="I331">
        <v>75</v>
      </c>
      <c r="J331">
        <v>15</v>
      </c>
      <c r="K331">
        <v>8067.75</v>
      </c>
      <c r="L331">
        <v>6857.59</v>
      </c>
      <c r="M331" t="s">
        <v>21</v>
      </c>
      <c r="N331" s="1">
        <v>45362.35297453704</v>
      </c>
    </row>
    <row r="332" spans="1:14" x14ac:dyDescent="0.3">
      <c r="A332" t="s">
        <v>1063</v>
      </c>
      <c r="B332" t="s">
        <v>72</v>
      </c>
      <c r="C332" t="s">
        <v>1064</v>
      </c>
      <c r="D332" t="s">
        <v>159</v>
      </c>
      <c r="E332" t="s">
        <v>74</v>
      </c>
      <c r="F332" t="s">
        <v>1065</v>
      </c>
      <c r="G332" t="s">
        <v>130</v>
      </c>
      <c r="H332">
        <v>141.49</v>
      </c>
      <c r="I332">
        <v>50</v>
      </c>
      <c r="J332">
        <v>0</v>
      </c>
      <c r="K332">
        <v>7074.5</v>
      </c>
      <c r="L332">
        <v>7074.5</v>
      </c>
      <c r="M332" t="s">
        <v>40</v>
      </c>
      <c r="N332" s="1">
        <v>45787.168900462966</v>
      </c>
    </row>
    <row r="333" spans="1:14" x14ac:dyDescent="0.3">
      <c r="A333" t="s">
        <v>1066</v>
      </c>
      <c r="B333" t="s">
        <v>84</v>
      </c>
      <c r="C333" t="s">
        <v>1067</v>
      </c>
      <c r="D333" t="s">
        <v>125</v>
      </c>
      <c r="E333" t="s">
        <v>277</v>
      </c>
      <c r="F333" t="s">
        <v>1068</v>
      </c>
      <c r="G333" t="s">
        <v>107</v>
      </c>
      <c r="H333">
        <v>724.07</v>
      </c>
      <c r="I333">
        <v>1</v>
      </c>
      <c r="J333">
        <v>0</v>
      </c>
      <c r="K333">
        <v>724.07</v>
      </c>
      <c r="L333">
        <v>724.07</v>
      </c>
      <c r="M333" t="s">
        <v>47</v>
      </c>
      <c r="N333" s="1">
        <v>45658.512141203704</v>
      </c>
    </row>
    <row r="334" spans="1:14" x14ac:dyDescent="0.3">
      <c r="A334" t="s">
        <v>1069</v>
      </c>
      <c r="B334" t="s">
        <v>118</v>
      </c>
      <c r="C334" t="s">
        <v>1070</v>
      </c>
      <c r="D334" t="s">
        <v>86</v>
      </c>
      <c r="E334" t="s">
        <v>246</v>
      </c>
      <c r="F334" t="s">
        <v>1071</v>
      </c>
      <c r="G334" t="s">
        <v>93</v>
      </c>
      <c r="H334">
        <v>143.53</v>
      </c>
      <c r="I334">
        <v>1</v>
      </c>
      <c r="J334">
        <v>5</v>
      </c>
      <c r="K334">
        <v>143.53</v>
      </c>
      <c r="L334">
        <v>136.35</v>
      </c>
      <c r="M334" t="s">
        <v>77</v>
      </c>
      <c r="N334" s="1">
        <v>45716.097314814811</v>
      </c>
    </row>
    <row r="335" spans="1:14" x14ac:dyDescent="0.3">
      <c r="A335" t="s">
        <v>1072</v>
      </c>
      <c r="B335" t="s">
        <v>49</v>
      </c>
      <c r="C335" t="s">
        <v>1073</v>
      </c>
      <c r="D335" t="s">
        <v>86</v>
      </c>
      <c r="E335" t="s">
        <v>100</v>
      </c>
      <c r="F335" t="s">
        <v>1074</v>
      </c>
      <c r="G335" t="s">
        <v>107</v>
      </c>
      <c r="H335">
        <v>340.69</v>
      </c>
      <c r="I335">
        <v>1</v>
      </c>
      <c r="J335">
        <v>0</v>
      </c>
      <c r="K335">
        <v>340.69</v>
      </c>
      <c r="L335">
        <v>340.69</v>
      </c>
      <c r="M335" t="s">
        <v>60</v>
      </c>
      <c r="N335" s="1">
        <v>45472.665625000001</v>
      </c>
    </row>
    <row r="336" spans="1:14" x14ac:dyDescent="0.3">
      <c r="A336" t="s">
        <v>1075</v>
      </c>
      <c r="B336" t="s">
        <v>181</v>
      </c>
      <c r="C336" t="s">
        <v>1076</v>
      </c>
      <c r="D336" t="s">
        <v>110</v>
      </c>
      <c r="E336" t="s">
        <v>32</v>
      </c>
      <c r="F336" t="s">
        <v>1077</v>
      </c>
      <c r="G336" t="s">
        <v>465</v>
      </c>
      <c r="H336">
        <v>166.78</v>
      </c>
      <c r="I336">
        <v>3</v>
      </c>
      <c r="J336">
        <v>7</v>
      </c>
      <c r="K336">
        <v>500.34</v>
      </c>
      <c r="L336">
        <v>465.32</v>
      </c>
      <c r="M336" t="s">
        <v>60</v>
      </c>
      <c r="N336" s="1">
        <v>45429.025590277779</v>
      </c>
    </row>
    <row r="337" spans="1:14" x14ac:dyDescent="0.3">
      <c r="A337" t="s">
        <v>1078</v>
      </c>
      <c r="B337" t="s">
        <v>30</v>
      </c>
      <c r="C337" t="s">
        <v>1079</v>
      </c>
      <c r="D337" t="s">
        <v>67</v>
      </c>
      <c r="E337" t="s">
        <v>121</v>
      </c>
      <c r="F337" t="s">
        <v>1080</v>
      </c>
      <c r="G337" t="s">
        <v>76</v>
      </c>
      <c r="H337">
        <v>659.43</v>
      </c>
      <c r="I337">
        <v>1</v>
      </c>
      <c r="J337">
        <v>0</v>
      </c>
      <c r="K337">
        <v>659.43</v>
      </c>
      <c r="L337">
        <v>659.43</v>
      </c>
      <c r="M337" t="s">
        <v>116</v>
      </c>
      <c r="N337" s="1">
        <v>45757.604710648149</v>
      </c>
    </row>
    <row r="338" spans="1:14" x14ac:dyDescent="0.3">
      <c r="A338" t="s">
        <v>1081</v>
      </c>
      <c r="B338" t="s">
        <v>23</v>
      </c>
      <c r="C338" t="s">
        <v>1082</v>
      </c>
      <c r="D338" t="s">
        <v>43</v>
      </c>
      <c r="E338" t="s">
        <v>57</v>
      </c>
      <c r="F338" t="s">
        <v>1083</v>
      </c>
      <c r="G338" t="s">
        <v>59</v>
      </c>
      <c r="H338">
        <v>590.30999999999995</v>
      </c>
      <c r="I338">
        <v>10</v>
      </c>
      <c r="J338">
        <v>10</v>
      </c>
      <c r="K338">
        <v>5903.1</v>
      </c>
      <c r="L338">
        <v>5312.79</v>
      </c>
      <c r="M338" t="s">
        <v>116</v>
      </c>
      <c r="N338" s="1">
        <v>45668.785104166665</v>
      </c>
    </row>
    <row r="339" spans="1:14" x14ac:dyDescent="0.3">
      <c r="A339" t="s">
        <v>1084</v>
      </c>
      <c r="B339" t="s">
        <v>95</v>
      </c>
      <c r="C339" t="s">
        <v>1085</v>
      </c>
      <c r="D339" t="s">
        <v>125</v>
      </c>
      <c r="E339" t="s">
        <v>121</v>
      </c>
      <c r="F339" t="s">
        <v>1086</v>
      </c>
      <c r="G339" t="s">
        <v>184</v>
      </c>
      <c r="H339">
        <v>2051.85</v>
      </c>
      <c r="I339">
        <v>15</v>
      </c>
      <c r="J339">
        <v>15</v>
      </c>
      <c r="K339">
        <v>30777.75</v>
      </c>
      <c r="L339">
        <v>26161.09</v>
      </c>
      <c r="M339" t="s">
        <v>116</v>
      </c>
      <c r="N339" s="1">
        <v>45762.475937499999</v>
      </c>
    </row>
    <row r="340" spans="1:14" x14ac:dyDescent="0.3">
      <c r="A340" t="s">
        <v>1087</v>
      </c>
      <c r="B340" t="s">
        <v>84</v>
      </c>
      <c r="C340" t="s">
        <v>1088</v>
      </c>
      <c r="D340" t="s">
        <v>36</v>
      </c>
      <c r="F340" t="s">
        <v>1089</v>
      </c>
      <c r="G340" t="s">
        <v>130</v>
      </c>
      <c r="H340">
        <v>1429.5</v>
      </c>
      <c r="I340">
        <v>50</v>
      </c>
      <c r="J340">
        <v>28</v>
      </c>
      <c r="K340">
        <v>71475</v>
      </c>
      <c r="L340">
        <v>51462</v>
      </c>
      <c r="M340" t="s">
        <v>77</v>
      </c>
      <c r="N340" s="1">
        <v>45718.259629629632</v>
      </c>
    </row>
    <row r="341" spans="1:14" x14ac:dyDescent="0.3">
      <c r="A341" t="s">
        <v>1090</v>
      </c>
      <c r="B341" t="s">
        <v>30</v>
      </c>
      <c r="C341" t="s">
        <v>1091</v>
      </c>
      <c r="D341" t="s">
        <v>51</v>
      </c>
      <c r="E341" t="s">
        <v>87</v>
      </c>
      <c r="F341" t="s">
        <v>1092</v>
      </c>
      <c r="G341" t="s">
        <v>465</v>
      </c>
      <c r="H341">
        <v>303.26</v>
      </c>
      <c r="I341">
        <v>5</v>
      </c>
      <c r="J341">
        <v>10</v>
      </c>
      <c r="K341">
        <v>1516.3</v>
      </c>
      <c r="L341">
        <v>1364.67</v>
      </c>
      <c r="M341" t="s">
        <v>47</v>
      </c>
      <c r="N341" s="1">
        <v>45652.929178240738</v>
      </c>
    </row>
    <row r="342" spans="1:14" x14ac:dyDescent="0.3">
      <c r="A342" t="s">
        <v>1093</v>
      </c>
      <c r="B342" t="s">
        <v>172</v>
      </c>
      <c r="C342" t="s">
        <v>1094</v>
      </c>
      <c r="D342" t="s">
        <v>36</v>
      </c>
      <c r="E342" t="s">
        <v>44</v>
      </c>
      <c r="F342" t="s">
        <v>1095</v>
      </c>
      <c r="G342" t="s">
        <v>27</v>
      </c>
      <c r="H342">
        <v>640.71</v>
      </c>
      <c r="I342">
        <v>60</v>
      </c>
      <c r="J342">
        <v>27</v>
      </c>
      <c r="K342">
        <v>38442.6</v>
      </c>
      <c r="L342">
        <v>28063.1</v>
      </c>
      <c r="M342" t="s">
        <v>40</v>
      </c>
      <c r="N342" s="1">
        <v>45579.376504629632</v>
      </c>
    </row>
    <row r="343" spans="1:14" x14ac:dyDescent="0.3">
      <c r="A343" t="s">
        <v>1096</v>
      </c>
      <c r="B343" t="s">
        <v>30</v>
      </c>
      <c r="C343" t="s">
        <v>1097</v>
      </c>
      <c r="D343" t="s">
        <v>43</v>
      </c>
      <c r="F343" t="s">
        <v>1098</v>
      </c>
      <c r="G343" t="s">
        <v>135</v>
      </c>
      <c r="H343">
        <v>331.96</v>
      </c>
      <c r="I343">
        <v>4</v>
      </c>
      <c r="J343">
        <v>0</v>
      </c>
      <c r="K343">
        <v>1327.84</v>
      </c>
      <c r="L343">
        <v>1327.84</v>
      </c>
      <c r="M343" t="s">
        <v>47</v>
      </c>
      <c r="N343" s="1">
        <v>45426.738634259258</v>
      </c>
    </row>
    <row r="344" spans="1:14" x14ac:dyDescent="0.3">
      <c r="A344" t="s">
        <v>1099</v>
      </c>
      <c r="B344" t="s">
        <v>118</v>
      </c>
      <c r="C344" t="s">
        <v>1100</v>
      </c>
      <c r="D344" t="s">
        <v>17</v>
      </c>
      <c r="E344" t="s">
        <v>44</v>
      </c>
      <c r="F344" t="s">
        <v>1101</v>
      </c>
      <c r="G344" t="s">
        <v>209</v>
      </c>
      <c r="H344">
        <v>195.85</v>
      </c>
      <c r="I344">
        <v>15</v>
      </c>
      <c r="J344">
        <v>10</v>
      </c>
      <c r="K344">
        <v>2937.75</v>
      </c>
      <c r="L344">
        <v>2643.97</v>
      </c>
      <c r="M344" t="s">
        <v>40</v>
      </c>
      <c r="N344" s="1">
        <v>45448.380266203705</v>
      </c>
    </row>
    <row r="345" spans="1:14" x14ac:dyDescent="0.3">
      <c r="A345" t="s">
        <v>1102</v>
      </c>
      <c r="B345" t="s">
        <v>181</v>
      </c>
      <c r="C345" t="s">
        <v>1103</v>
      </c>
      <c r="D345" t="s">
        <v>17</v>
      </c>
      <c r="E345" t="s">
        <v>87</v>
      </c>
      <c r="F345" t="s">
        <v>1104</v>
      </c>
      <c r="G345" t="s">
        <v>161</v>
      </c>
      <c r="H345">
        <v>420.77</v>
      </c>
      <c r="I345">
        <v>2</v>
      </c>
      <c r="J345">
        <v>0</v>
      </c>
      <c r="K345">
        <v>841.54</v>
      </c>
      <c r="L345">
        <v>841.54</v>
      </c>
      <c r="M345" t="s">
        <v>28</v>
      </c>
      <c r="N345" s="1">
        <v>45632.956770833334</v>
      </c>
    </row>
    <row r="346" spans="1:14" x14ac:dyDescent="0.3">
      <c r="A346" t="s">
        <v>1105</v>
      </c>
      <c r="B346" t="s">
        <v>55</v>
      </c>
      <c r="C346" t="s">
        <v>1106</v>
      </c>
      <c r="D346" t="s">
        <v>25</v>
      </c>
      <c r="E346" t="s">
        <v>121</v>
      </c>
      <c r="F346" t="s">
        <v>1107</v>
      </c>
      <c r="G346" t="s">
        <v>46</v>
      </c>
      <c r="H346">
        <v>69.91</v>
      </c>
      <c r="I346">
        <v>4</v>
      </c>
      <c r="J346">
        <v>10</v>
      </c>
      <c r="K346">
        <v>279.64</v>
      </c>
      <c r="L346">
        <v>251.68</v>
      </c>
      <c r="M346" t="s">
        <v>60</v>
      </c>
      <c r="N346" s="1">
        <v>45449.661030092589</v>
      </c>
    </row>
    <row r="347" spans="1:14" x14ac:dyDescent="0.3">
      <c r="A347" t="s">
        <v>1108</v>
      </c>
      <c r="B347" t="s">
        <v>95</v>
      </c>
      <c r="C347" t="s">
        <v>1109</v>
      </c>
      <c r="D347" t="s">
        <v>120</v>
      </c>
      <c r="E347" t="s">
        <v>57</v>
      </c>
      <c r="F347" t="s">
        <v>1110</v>
      </c>
      <c r="G347" t="s">
        <v>76</v>
      </c>
      <c r="H347">
        <v>115.88</v>
      </c>
      <c r="I347">
        <v>6</v>
      </c>
      <c r="J347">
        <v>0</v>
      </c>
      <c r="K347">
        <v>695.28</v>
      </c>
      <c r="L347">
        <v>695.28</v>
      </c>
      <c r="M347" t="s">
        <v>28</v>
      </c>
      <c r="N347" s="1">
        <v>45850.284953703704</v>
      </c>
    </row>
    <row r="348" spans="1:14" x14ac:dyDescent="0.3">
      <c r="A348" t="s">
        <v>1111</v>
      </c>
      <c r="B348" t="s">
        <v>55</v>
      </c>
      <c r="C348" t="s">
        <v>1112</v>
      </c>
      <c r="D348" t="s">
        <v>86</v>
      </c>
      <c r="E348" t="s">
        <v>121</v>
      </c>
      <c r="F348" t="s">
        <v>1113</v>
      </c>
      <c r="G348" t="s">
        <v>465</v>
      </c>
      <c r="H348">
        <v>291.39999999999998</v>
      </c>
      <c r="I348">
        <v>12</v>
      </c>
      <c r="J348">
        <v>5</v>
      </c>
      <c r="K348">
        <v>3496.8</v>
      </c>
      <c r="L348">
        <v>3321.96</v>
      </c>
      <c r="M348" t="s">
        <v>47</v>
      </c>
      <c r="N348" s="1">
        <v>45343.519988425927</v>
      </c>
    </row>
    <row r="349" spans="1:14" x14ac:dyDescent="0.3">
      <c r="A349" t="s">
        <v>1114</v>
      </c>
      <c r="B349" t="s">
        <v>49</v>
      </c>
      <c r="C349" t="s">
        <v>1115</v>
      </c>
      <c r="D349" t="s">
        <v>36</v>
      </c>
      <c r="E349" t="s">
        <v>246</v>
      </c>
      <c r="F349" t="s">
        <v>1116</v>
      </c>
      <c r="G349" t="s">
        <v>184</v>
      </c>
      <c r="H349">
        <v>1114.48</v>
      </c>
      <c r="I349">
        <v>1</v>
      </c>
      <c r="J349">
        <v>5</v>
      </c>
      <c r="K349">
        <v>1114.48</v>
      </c>
      <c r="L349">
        <v>1058.76</v>
      </c>
      <c r="M349" t="s">
        <v>60</v>
      </c>
      <c r="N349" s="1">
        <v>45339.777673611112</v>
      </c>
    </row>
    <row r="350" spans="1:14" x14ac:dyDescent="0.3">
      <c r="A350" t="s">
        <v>1117</v>
      </c>
      <c r="B350" t="s">
        <v>49</v>
      </c>
      <c r="C350" t="s">
        <v>1118</v>
      </c>
      <c r="D350" t="s">
        <v>110</v>
      </c>
      <c r="E350" t="s">
        <v>105</v>
      </c>
      <c r="F350" t="s">
        <v>1119</v>
      </c>
      <c r="H350">
        <v>128.57</v>
      </c>
      <c r="I350">
        <v>1</v>
      </c>
      <c r="J350">
        <v>10</v>
      </c>
      <c r="K350">
        <v>128.57</v>
      </c>
      <c r="L350">
        <v>115.71</v>
      </c>
      <c r="M350" t="s">
        <v>116</v>
      </c>
      <c r="N350" s="1">
        <v>45622.333136574074</v>
      </c>
    </row>
    <row r="351" spans="1:14" x14ac:dyDescent="0.3">
      <c r="A351" t="s">
        <v>1120</v>
      </c>
      <c r="B351" t="s">
        <v>55</v>
      </c>
      <c r="C351" t="s">
        <v>1121</v>
      </c>
      <c r="D351" t="s">
        <v>25</v>
      </c>
      <c r="E351" t="s">
        <v>251</v>
      </c>
      <c r="F351" t="s">
        <v>1122</v>
      </c>
      <c r="G351" t="s">
        <v>161</v>
      </c>
      <c r="H351">
        <v>104.19</v>
      </c>
      <c r="I351">
        <v>1</v>
      </c>
      <c r="J351">
        <v>0</v>
      </c>
      <c r="K351">
        <v>104.19</v>
      </c>
      <c r="L351">
        <v>104.19</v>
      </c>
      <c r="M351" t="s">
        <v>21</v>
      </c>
      <c r="N351" s="1">
        <v>45711.495775462965</v>
      </c>
    </row>
    <row r="352" spans="1:14" x14ac:dyDescent="0.3">
      <c r="A352" t="s">
        <v>1123</v>
      </c>
      <c r="B352" t="s">
        <v>23</v>
      </c>
      <c r="C352" t="s">
        <v>1124</v>
      </c>
      <c r="D352" t="s">
        <v>36</v>
      </c>
      <c r="E352" t="s">
        <v>133</v>
      </c>
      <c r="F352" t="s">
        <v>1125</v>
      </c>
      <c r="G352" t="s">
        <v>209</v>
      </c>
      <c r="H352">
        <v>133.27000000000001</v>
      </c>
      <c r="I352">
        <v>2</v>
      </c>
      <c r="J352">
        <v>0</v>
      </c>
      <c r="K352">
        <v>266.54000000000002</v>
      </c>
      <c r="L352">
        <v>266.54000000000002</v>
      </c>
      <c r="M352" t="s">
        <v>47</v>
      </c>
      <c r="N352" s="1">
        <v>45832.064201388886</v>
      </c>
    </row>
    <row r="353" spans="1:14" x14ac:dyDescent="0.3">
      <c r="A353" t="s">
        <v>1126</v>
      </c>
      <c r="B353" t="s">
        <v>30</v>
      </c>
      <c r="C353" t="s">
        <v>1127</v>
      </c>
      <c r="D353" t="s">
        <v>36</v>
      </c>
      <c r="E353" t="s">
        <v>74</v>
      </c>
      <c r="F353" t="s">
        <v>1128</v>
      </c>
      <c r="G353" t="s">
        <v>184</v>
      </c>
      <c r="H353">
        <v>740.8</v>
      </c>
      <c r="I353">
        <v>25</v>
      </c>
      <c r="J353">
        <v>20</v>
      </c>
      <c r="K353">
        <v>18520</v>
      </c>
      <c r="L353">
        <v>14816</v>
      </c>
      <c r="M353" t="s">
        <v>47</v>
      </c>
      <c r="N353" s="1">
        <v>45738.338240740741</v>
      </c>
    </row>
    <row r="354" spans="1:14" x14ac:dyDescent="0.3">
      <c r="A354" t="s">
        <v>1129</v>
      </c>
      <c r="B354" t="s">
        <v>49</v>
      </c>
      <c r="C354" t="s">
        <v>1130</v>
      </c>
      <c r="D354" t="s">
        <v>67</v>
      </c>
      <c r="E354" t="s">
        <v>37</v>
      </c>
      <c r="F354" t="s">
        <v>1131</v>
      </c>
      <c r="G354" t="s">
        <v>65</v>
      </c>
      <c r="H354">
        <v>184.19</v>
      </c>
      <c r="I354">
        <v>4</v>
      </c>
      <c r="J354">
        <v>3</v>
      </c>
      <c r="K354">
        <v>736.76</v>
      </c>
      <c r="L354">
        <v>714.66</v>
      </c>
      <c r="M354" t="s">
        <v>77</v>
      </c>
      <c r="N354" s="1">
        <v>45803.896307870367</v>
      </c>
    </row>
    <row r="355" spans="1:14" x14ac:dyDescent="0.3">
      <c r="A355" t="s">
        <v>1132</v>
      </c>
      <c r="B355" t="s">
        <v>95</v>
      </c>
      <c r="C355" t="s">
        <v>1133</v>
      </c>
      <c r="D355" t="s">
        <v>43</v>
      </c>
      <c r="E355" t="s">
        <v>105</v>
      </c>
      <c r="F355" t="s">
        <v>1134</v>
      </c>
      <c r="G355" t="s">
        <v>184</v>
      </c>
      <c r="H355">
        <v>93.03</v>
      </c>
      <c r="I355">
        <v>10</v>
      </c>
      <c r="J355">
        <v>12</v>
      </c>
      <c r="K355">
        <v>930.3</v>
      </c>
      <c r="L355">
        <v>818.66</v>
      </c>
      <c r="M355" t="s">
        <v>60</v>
      </c>
      <c r="N355" s="1">
        <v>45341.022662037038</v>
      </c>
    </row>
    <row r="356" spans="1:14" x14ac:dyDescent="0.3">
      <c r="A356" t="s">
        <v>1135</v>
      </c>
      <c r="B356" t="s">
        <v>72</v>
      </c>
      <c r="C356" t="s">
        <v>1136</v>
      </c>
      <c r="D356" t="s">
        <v>86</v>
      </c>
      <c r="E356" t="s">
        <v>37</v>
      </c>
      <c r="F356" t="s">
        <v>1137</v>
      </c>
      <c r="G356" t="s">
        <v>184</v>
      </c>
      <c r="H356">
        <v>65.61</v>
      </c>
      <c r="I356">
        <v>2</v>
      </c>
      <c r="J356">
        <v>0</v>
      </c>
      <c r="K356">
        <v>131.22</v>
      </c>
      <c r="L356">
        <v>131.22</v>
      </c>
      <c r="M356" t="s">
        <v>21</v>
      </c>
      <c r="N356" s="1">
        <v>45681.017835648148</v>
      </c>
    </row>
    <row r="357" spans="1:14" x14ac:dyDescent="0.3">
      <c r="A357" t="s">
        <v>1138</v>
      </c>
      <c r="B357" t="s">
        <v>72</v>
      </c>
      <c r="C357" t="s">
        <v>1139</v>
      </c>
      <c r="D357" t="s">
        <v>255</v>
      </c>
      <c r="E357" t="s">
        <v>74</v>
      </c>
      <c r="F357" t="s">
        <v>1140</v>
      </c>
      <c r="G357" t="s">
        <v>184</v>
      </c>
      <c r="H357">
        <v>2001.57</v>
      </c>
      <c r="I357">
        <v>3</v>
      </c>
      <c r="J357">
        <v>0</v>
      </c>
      <c r="K357">
        <v>6004.71</v>
      </c>
      <c r="L357">
        <v>6004.71</v>
      </c>
      <c r="M357" t="s">
        <v>40</v>
      </c>
      <c r="N357" s="1">
        <v>45568.81832175926</v>
      </c>
    </row>
    <row r="358" spans="1:14" x14ac:dyDescent="0.3">
      <c r="A358" t="s">
        <v>1141</v>
      </c>
      <c r="B358" t="s">
        <v>118</v>
      </c>
      <c r="C358" t="s">
        <v>1142</v>
      </c>
      <c r="D358" t="s">
        <v>120</v>
      </c>
      <c r="E358" t="s">
        <v>32</v>
      </c>
      <c r="F358" t="s">
        <v>1143</v>
      </c>
      <c r="G358" t="s">
        <v>130</v>
      </c>
      <c r="H358">
        <v>39.75</v>
      </c>
      <c r="I358">
        <v>5</v>
      </c>
      <c r="J358">
        <v>2</v>
      </c>
      <c r="K358">
        <v>198.75</v>
      </c>
      <c r="L358">
        <v>194.78</v>
      </c>
      <c r="N358" s="1">
        <v>45657.689143518517</v>
      </c>
    </row>
    <row r="359" spans="1:14" x14ac:dyDescent="0.3">
      <c r="A359" t="s">
        <v>1144</v>
      </c>
      <c r="B359" t="s">
        <v>15</v>
      </c>
      <c r="C359" t="s">
        <v>1145</v>
      </c>
      <c r="D359" t="s">
        <v>159</v>
      </c>
      <c r="E359" t="s">
        <v>277</v>
      </c>
      <c r="F359" t="s">
        <v>1146</v>
      </c>
      <c r="G359" t="s">
        <v>102</v>
      </c>
      <c r="H359">
        <v>389.49</v>
      </c>
      <c r="I359">
        <v>3</v>
      </c>
      <c r="J359">
        <v>0</v>
      </c>
      <c r="K359">
        <v>1168.47</v>
      </c>
      <c r="L359">
        <v>1168.47</v>
      </c>
      <c r="M359" t="s">
        <v>77</v>
      </c>
      <c r="N359" s="1">
        <v>45769.27144675926</v>
      </c>
    </row>
    <row r="360" spans="1:14" x14ac:dyDescent="0.3">
      <c r="A360" t="s">
        <v>1147</v>
      </c>
      <c r="B360" t="s">
        <v>181</v>
      </c>
      <c r="C360" t="s">
        <v>1148</v>
      </c>
      <c r="D360" t="s">
        <v>36</v>
      </c>
      <c r="E360" t="s">
        <v>111</v>
      </c>
      <c r="F360" t="s">
        <v>1149</v>
      </c>
      <c r="G360" t="s">
        <v>102</v>
      </c>
      <c r="H360">
        <v>1471.48</v>
      </c>
      <c r="I360">
        <v>12</v>
      </c>
      <c r="J360">
        <v>15</v>
      </c>
      <c r="K360">
        <v>17657.759999999998</v>
      </c>
      <c r="L360">
        <v>15009.1</v>
      </c>
      <c r="M360" t="s">
        <v>28</v>
      </c>
      <c r="N360" s="1">
        <v>45863.968865740739</v>
      </c>
    </row>
    <row r="361" spans="1:14" x14ac:dyDescent="0.3">
      <c r="A361" t="s">
        <v>1150</v>
      </c>
      <c r="B361" t="s">
        <v>15</v>
      </c>
      <c r="C361" t="s">
        <v>1151</v>
      </c>
      <c r="D361" t="s">
        <v>110</v>
      </c>
      <c r="E361" t="s">
        <v>155</v>
      </c>
      <c r="F361" t="s">
        <v>1152</v>
      </c>
      <c r="G361" t="s">
        <v>39</v>
      </c>
      <c r="H361">
        <v>320.06</v>
      </c>
      <c r="I361">
        <v>10</v>
      </c>
      <c r="J361">
        <v>15</v>
      </c>
      <c r="K361">
        <v>3200.6</v>
      </c>
      <c r="L361">
        <v>2720.51</v>
      </c>
      <c r="M361" t="s">
        <v>60</v>
      </c>
      <c r="N361" s="1">
        <v>45590.038564814815</v>
      </c>
    </row>
    <row r="362" spans="1:14" x14ac:dyDescent="0.3">
      <c r="A362" t="s">
        <v>1153</v>
      </c>
      <c r="B362" t="s">
        <v>55</v>
      </c>
      <c r="C362" t="s">
        <v>1154</v>
      </c>
      <c r="D362" t="s">
        <v>120</v>
      </c>
      <c r="E362" t="s">
        <v>224</v>
      </c>
      <c r="F362" t="s">
        <v>1155</v>
      </c>
      <c r="G362" t="s">
        <v>53</v>
      </c>
      <c r="H362">
        <v>65.31</v>
      </c>
      <c r="I362">
        <v>3</v>
      </c>
      <c r="J362">
        <v>0</v>
      </c>
      <c r="K362">
        <v>195.93</v>
      </c>
      <c r="L362">
        <v>195.93</v>
      </c>
      <c r="M362" t="s">
        <v>47</v>
      </c>
      <c r="N362" s="1">
        <v>45782.245347222219</v>
      </c>
    </row>
    <row r="363" spans="1:14" x14ac:dyDescent="0.3">
      <c r="A363" t="s">
        <v>1156</v>
      </c>
      <c r="B363" t="s">
        <v>181</v>
      </c>
      <c r="C363" t="s">
        <v>1157</v>
      </c>
      <c r="D363" t="s">
        <v>17</v>
      </c>
      <c r="E363" t="s">
        <v>44</v>
      </c>
      <c r="F363" t="s">
        <v>1158</v>
      </c>
      <c r="G363" t="s">
        <v>161</v>
      </c>
      <c r="H363">
        <v>372.52</v>
      </c>
      <c r="I363">
        <v>5</v>
      </c>
      <c r="J363">
        <v>0</v>
      </c>
      <c r="K363">
        <v>1862.6</v>
      </c>
      <c r="L363">
        <v>1862.6</v>
      </c>
      <c r="M363" t="s">
        <v>40</v>
      </c>
      <c r="N363" s="1">
        <v>45460.768865740742</v>
      </c>
    </row>
    <row r="364" spans="1:14" x14ac:dyDescent="0.3">
      <c r="A364" t="s">
        <v>1159</v>
      </c>
      <c r="B364" t="s">
        <v>49</v>
      </c>
      <c r="C364" t="s">
        <v>1160</v>
      </c>
      <c r="D364" t="s">
        <v>255</v>
      </c>
      <c r="E364" t="s">
        <v>91</v>
      </c>
      <c r="F364" t="s">
        <v>1161</v>
      </c>
      <c r="G364" t="s">
        <v>107</v>
      </c>
      <c r="H364">
        <v>2505.9</v>
      </c>
      <c r="I364">
        <v>3</v>
      </c>
      <c r="J364">
        <v>0</v>
      </c>
      <c r="K364">
        <v>7517.7</v>
      </c>
      <c r="L364">
        <v>7517.7</v>
      </c>
      <c r="M364" t="s">
        <v>21</v>
      </c>
      <c r="N364" s="1">
        <v>45494.80127314815</v>
      </c>
    </row>
    <row r="365" spans="1:14" x14ac:dyDescent="0.3">
      <c r="A365" t="s">
        <v>1162</v>
      </c>
      <c r="B365" t="s">
        <v>181</v>
      </c>
      <c r="C365" t="s">
        <v>1163</v>
      </c>
      <c r="D365" t="s">
        <v>159</v>
      </c>
      <c r="E365" t="s">
        <v>105</v>
      </c>
      <c r="F365" t="s">
        <v>1164</v>
      </c>
      <c r="G365" t="s">
        <v>184</v>
      </c>
      <c r="H365">
        <v>158.6</v>
      </c>
      <c r="I365">
        <v>2</v>
      </c>
      <c r="J365">
        <v>0</v>
      </c>
      <c r="K365">
        <v>317.2</v>
      </c>
      <c r="L365">
        <v>317.2</v>
      </c>
      <c r="M365" t="s">
        <v>47</v>
      </c>
      <c r="N365" s="1">
        <v>45602.956817129627</v>
      </c>
    </row>
    <row r="366" spans="1:14" x14ac:dyDescent="0.3">
      <c r="A366" t="s">
        <v>1165</v>
      </c>
      <c r="B366" t="s">
        <v>72</v>
      </c>
      <c r="C366" t="s">
        <v>1166</v>
      </c>
      <c r="D366" t="s">
        <v>67</v>
      </c>
      <c r="E366" t="s">
        <v>224</v>
      </c>
      <c r="F366" t="s">
        <v>1167</v>
      </c>
      <c r="G366" t="s">
        <v>161</v>
      </c>
      <c r="H366">
        <v>316.36</v>
      </c>
      <c r="I366">
        <v>2</v>
      </c>
      <c r="J366">
        <v>0</v>
      </c>
      <c r="K366">
        <v>632.72</v>
      </c>
      <c r="L366">
        <v>632.72</v>
      </c>
      <c r="M366" t="s">
        <v>77</v>
      </c>
      <c r="N366" s="1">
        <v>45646.374965277777</v>
      </c>
    </row>
    <row r="367" spans="1:14" x14ac:dyDescent="0.3">
      <c r="A367" t="s">
        <v>1168</v>
      </c>
      <c r="B367" t="s">
        <v>172</v>
      </c>
      <c r="C367" t="s">
        <v>1169</v>
      </c>
      <c r="D367" t="s">
        <v>110</v>
      </c>
      <c r="E367" t="s">
        <v>121</v>
      </c>
      <c r="F367" t="s">
        <v>1170</v>
      </c>
      <c r="G367" t="s">
        <v>102</v>
      </c>
      <c r="H367">
        <v>51.74</v>
      </c>
      <c r="I367">
        <v>12</v>
      </c>
      <c r="J367">
        <v>8</v>
      </c>
      <c r="K367">
        <v>620.88</v>
      </c>
      <c r="L367">
        <v>571.21</v>
      </c>
      <c r="M367" t="s">
        <v>21</v>
      </c>
      <c r="N367" s="1">
        <v>45588.040150462963</v>
      </c>
    </row>
    <row r="368" spans="1:14" x14ac:dyDescent="0.3">
      <c r="A368" t="s">
        <v>1171</v>
      </c>
      <c r="B368" t="s">
        <v>30</v>
      </c>
      <c r="C368" t="s">
        <v>1172</v>
      </c>
      <c r="D368" t="s">
        <v>63</v>
      </c>
      <c r="E368" t="s">
        <v>105</v>
      </c>
      <c r="F368" t="s">
        <v>1173</v>
      </c>
      <c r="G368" t="s">
        <v>135</v>
      </c>
      <c r="H368">
        <v>3.89</v>
      </c>
      <c r="I368">
        <v>185</v>
      </c>
      <c r="J368">
        <v>0</v>
      </c>
      <c r="K368">
        <v>719.65</v>
      </c>
      <c r="L368">
        <v>719.65</v>
      </c>
      <c r="M368" t="s">
        <v>47</v>
      </c>
      <c r="N368" s="1">
        <v>45724.04314814815</v>
      </c>
    </row>
    <row r="369" spans="1:14" x14ac:dyDescent="0.3">
      <c r="A369" t="s">
        <v>1174</v>
      </c>
      <c r="C369" t="s">
        <v>1175</v>
      </c>
      <c r="D369" t="s">
        <v>110</v>
      </c>
      <c r="E369" t="s">
        <v>277</v>
      </c>
      <c r="F369" t="s">
        <v>1176</v>
      </c>
      <c r="G369" t="s">
        <v>53</v>
      </c>
      <c r="H369">
        <v>167.15</v>
      </c>
      <c r="I369">
        <v>50</v>
      </c>
      <c r="J369">
        <v>15</v>
      </c>
      <c r="K369">
        <v>8357.5</v>
      </c>
      <c r="L369">
        <v>7103.88</v>
      </c>
      <c r="M369" t="s">
        <v>47</v>
      </c>
      <c r="N369" s="1">
        <v>45417.400266203702</v>
      </c>
    </row>
    <row r="370" spans="1:14" x14ac:dyDescent="0.3">
      <c r="A370" t="s">
        <v>1177</v>
      </c>
      <c r="B370" t="s">
        <v>30</v>
      </c>
      <c r="C370" t="s">
        <v>1178</v>
      </c>
      <c r="D370" t="s">
        <v>159</v>
      </c>
      <c r="E370" t="s">
        <v>251</v>
      </c>
      <c r="F370" t="s">
        <v>1179</v>
      </c>
      <c r="G370" t="s">
        <v>161</v>
      </c>
      <c r="H370">
        <v>46.78</v>
      </c>
      <c r="I370">
        <v>8</v>
      </c>
      <c r="J370">
        <v>10</v>
      </c>
      <c r="K370">
        <v>374.24</v>
      </c>
      <c r="L370">
        <v>336.82</v>
      </c>
      <c r="M370" t="s">
        <v>40</v>
      </c>
      <c r="N370" s="1">
        <v>45533.820243055554</v>
      </c>
    </row>
    <row r="371" spans="1:14" x14ac:dyDescent="0.3">
      <c r="A371" t="s">
        <v>1180</v>
      </c>
      <c r="B371" t="s">
        <v>15</v>
      </c>
      <c r="C371" t="s">
        <v>1181</v>
      </c>
      <c r="D371" t="s">
        <v>110</v>
      </c>
      <c r="E371" t="s">
        <v>121</v>
      </c>
      <c r="F371" t="s">
        <v>1182</v>
      </c>
      <c r="G371" t="s">
        <v>82</v>
      </c>
      <c r="H371">
        <v>296.43</v>
      </c>
      <c r="I371">
        <v>5</v>
      </c>
      <c r="J371">
        <v>0</v>
      </c>
      <c r="K371">
        <v>1482.15</v>
      </c>
      <c r="L371">
        <v>1482.15</v>
      </c>
      <c r="M371" t="s">
        <v>116</v>
      </c>
      <c r="N371" s="1">
        <v>45671.555694444447</v>
      </c>
    </row>
    <row r="372" spans="1:14" x14ac:dyDescent="0.3">
      <c r="A372" t="s">
        <v>1183</v>
      </c>
      <c r="B372" t="s">
        <v>49</v>
      </c>
      <c r="C372" t="s">
        <v>1184</v>
      </c>
      <c r="D372" t="s">
        <v>17</v>
      </c>
      <c r="E372" t="s">
        <v>177</v>
      </c>
      <c r="F372" t="s">
        <v>1185</v>
      </c>
      <c r="G372" t="s">
        <v>39</v>
      </c>
      <c r="H372">
        <v>92.98</v>
      </c>
      <c r="I372">
        <v>2</v>
      </c>
      <c r="J372">
        <v>0</v>
      </c>
      <c r="K372">
        <v>185.96</v>
      </c>
      <c r="L372">
        <v>185.96</v>
      </c>
      <c r="M372" t="s">
        <v>21</v>
      </c>
      <c r="N372" s="1">
        <v>45660.450613425928</v>
      </c>
    </row>
    <row r="373" spans="1:14" x14ac:dyDescent="0.3">
      <c r="A373" t="s">
        <v>1186</v>
      </c>
      <c r="B373" t="s">
        <v>49</v>
      </c>
      <c r="C373" t="s">
        <v>1187</v>
      </c>
      <c r="D373" t="s">
        <v>17</v>
      </c>
      <c r="E373" t="s">
        <v>87</v>
      </c>
      <c r="F373" t="s">
        <v>1188</v>
      </c>
      <c r="G373" t="s">
        <v>93</v>
      </c>
      <c r="H373">
        <v>272.60000000000002</v>
      </c>
      <c r="I373">
        <v>20</v>
      </c>
      <c r="J373">
        <v>17</v>
      </c>
      <c r="K373">
        <v>5452</v>
      </c>
      <c r="L373">
        <v>4525.16</v>
      </c>
      <c r="M373" t="s">
        <v>21</v>
      </c>
      <c r="N373" s="1">
        <v>45559.12159722222</v>
      </c>
    </row>
    <row r="374" spans="1:14" x14ac:dyDescent="0.3">
      <c r="A374" t="s">
        <v>1189</v>
      </c>
      <c r="B374" t="s">
        <v>55</v>
      </c>
      <c r="C374" t="s">
        <v>1190</v>
      </c>
      <c r="D374" t="s">
        <v>51</v>
      </c>
      <c r="E374" t="s">
        <v>155</v>
      </c>
      <c r="F374" t="s">
        <v>1191</v>
      </c>
      <c r="G374" t="s">
        <v>70</v>
      </c>
      <c r="H374">
        <v>1077.55</v>
      </c>
      <c r="I374">
        <v>12</v>
      </c>
      <c r="J374">
        <v>0</v>
      </c>
      <c r="K374">
        <v>12930.6</v>
      </c>
      <c r="L374">
        <v>12930.6</v>
      </c>
      <c r="N374" s="1">
        <v>45348.813958333332</v>
      </c>
    </row>
    <row r="375" spans="1:14" x14ac:dyDescent="0.3">
      <c r="A375" t="s">
        <v>1192</v>
      </c>
      <c r="B375" t="s">
        <v>118</v>
      </c>
      <c r="C375" t="s">
        <v>1193</v>
      </c>
      <c r="D375" t="s">
        <v>125</v>
      </c>
      <c r="E375" t="s">
        <v>277</v>
      </c>
      <c r="F375" t="s">
        <v>1194</v>
      </c>
      <c r="G375" t="s">
        <v>209</v>
      </c>
      <c r="H375">
        <v>866.88</v>
      </c>
      <c r="I375">
        <v>50</v>
      </c>
      <c r="J375">
        <v>20</v>
      </c>
      <c r="K375">
        <v>43344</v>
      </c>
      <c r="L375">
        <v>34675.199999999997</v>
      </c>
      <c r="M375" t="s">
        <v>60</v>
      </c>
      <c r="N375" s="1">
        <v>45763.678784722222</v>
      </c>
    </row>
    <row r="376" spans="1:14" x14ac:dyDescent="0.3">
      <c r="A376" t="s">
        <v>1195</v>
      </c>
      <c r="B376" t="s">
        <v>23</v>
      </c>
      <c r="C376" t="s">
        <v>1196</v>
      </c>
      <c r="D376" t="s">
        <v>120</v>
      </c>
      <c r="E376" t="s">
        <v>105</v>
      </c>
      <c r="G376" t="s">
        <v>93</v>
      </c>
      <c r="H376">
        <v>428.71</v>
      </c>
      <c r="I376">
        <v>6</v>
      </c>
      <c r="J376">
        <v>10</v>
      </c>
      <c r="K376">
        <v>2572.2600000000002</v>
      </c>
      <c r="L376">
        <v>2315.0300000000002</v>
      </c>
      <c r="N376" s="1">
        <v>45447.105925925927</v>
      </c>
    </row>
    <row r="377" spans="1:14" x14ac:dyDescent="0.3">
      <c r="A377" t="s">
        <v>1197</v>
      </c>
      <c r="B377" t="s">
        <v>95</v>
      </c>
      <c r="C377" t="s">
        <v>1198</v>
      </c>
      <c r="D377" t="s">
        <v>80</v>
      </c>
      <c r="E377" t="s">
        <v>246</v>
      </c>
      <c r="F377" t="s">
        <v>1199</v>
      </c>
      <c r="G377" t="s">
        <v>107</v>
      </c>
      <c r="H377">
        <v>1697.65</v>
      </c>
      <c r="I377">
        <v>1</v>
      </c>
      <c r="J377">
        <v>0</v>
      </c>
      <c r="K377">
        <v>1697.65</v>
      </c>
      <c r="L377">
        <v>1697.65</v>
      </c>
      <c r="M377" t="s">
        <v>116</v>
      </c>
      <c r="N377" s="1">
        <v>45565.680995370371</v>
      </c>
    </row>
    <row r="378" spans="1:14" x14ac:dyDescent="0.3">
      <c r="A378" t="s">
        <v>1200</v>
      </c>
      <c r="B378" t="s">
        <v>49</v>
      </c>
      <c r="C378" t="s">
        <v>1201</v>
      </c>
      <c r="D378" t="s">
        <v>17</v>
      </c>
      <c r="E378" t="s">
        <v>177</v>
      </c>
      <c r="F378" t="s">
        <v>1202</v>
      </c>
      <c r="G378" t="s">
        <v>70</v>
      </c>
      <c r="H378">
        <v>36.83</v>
      </c>
      <c r="I378">
        <v>12</v>
      </c>
      <c r="J378">
        <v>18</v>
      </c>
      <c r="K378">
        <v>441.96</v>
      </c>
      <c r="L378">
        <v>362.41</v>
      </c>
      <c r="M378" t="s">
        <v>60</v>
      </c>
      <c r="N378" s="1">
        <v>45853.378032407411</v>
      </c>
    </row>
    <row r="379" spans="1:14" x14ac:dyDescent="0.3">
      <c r="A379" t="s">
        <v>1203</v>
      </c>
      <c r="B379" t="s">
        <v>30</v>
      </c>
      <c r="C379" t="s">
        <v>1204</v>
      </c>
      <c r="D379" t="s">
        <v>63</v>
      </c>
      <c r="E379" t="s">
        <v>44</v>
      </c>
      <c r="F379" t="s">
        <v>1205</v>
      </c>
      <c r="H379">
        <v>5.42</v>
      </c>
      <c r="I379">
        <v>303</v>
      </c>
      <c r="J379">
        <v>0</v>
      </c>
      <c r="K379">
        <v>1642.26</v>
      </c>
      <c r="L379">
        <v>1642.26</v>
      </c>
      <c r="M379" t="s">
        <v>47</v>
      </c>
      <c r="N379" s="1">
        <v>45358.455439814818</v>
      </c>
    </row>
    <row r="380" spans="1:14" x14ac:dyDescent="0.3">
      <c r="A380" t="s">
        <v>1206</v>
      </c>
      <c r="B380" t="s">
        <v>15</v>
      </c>
      <c r="C380" t="s">
        <v>1207</v>
      </c>
      <c r="D380" t="s">
        <v>51</v>
      </c>
      <c r="E380" t="s">
        <v>74</v>
      </c>
      <c r="F380" t="s">
        <v>1208</v>
      </c>
      <c r="G380" t="s">
        <v>46</v>
      </c>
      <c r="H380">
        <v>472.28</v>
      </c>
      <c r="I380">
        <v>3</v>
      </c>
      <c r="J380">
        <v>5</v>
      </c>
      <c r="K380">
        <v>1416.84</v>
      </c>
      <c r="L380">
        <v>1346</v>
      </c>
      <c r="M380" t="s">
        <v>21</v>
      </c>
      <c r="N380" s="1">
        <v>45818.064953703702</v>
      </c>
    </row>
    <row r="381" spans="1:14" x14ac:dyDescent="0.3">
      <c r="A381" t="s">
        <v>1209</v>
      </c>
      <c r="B381" t="s">
        <v>72</v>
      </c>
      <c r="C381" t="s">
        <v>1210</v>
      </c>
      <c r="D381" t="s">
        <v>17</v>
      </c>
      <c r="F381" t="s">
        <v>1211</v>
      </c>
      <c r="G381" t="s">
        <v>107</v>
      </c>
      <c r="H381">
        <v>712.81</v>
      </c>
      <c r="I381">
        <v>8</v>
      </c>
      <c r="J381">
        <v>13</v>
      </c>
      <c r="K381">
        <v>5702.48</v>
      </c>
      <c r="L381">
        <v>4961.16</v>
      </c>
      <c r="M381" t="s">
        <v>77</v>
      </c>
      <c r="N381" s="1">
        <v>45386.209027777775</v>
      </c>
    </row>
    <row r="382" spans="1:14" x14ac:dyDescent="0.3">
      <c r="A382" t="s">
        <v>1212</v>
      </c>
      <c r="B382" t="s">
        <v>15</v>
      </c>
      <c r="C382" t="s">
        <v>1213</v>
      </c>
      <c r="D382" t="s">
        <v>125</v>
      </c>
      <c r="E382" t="s">
        <v>111</v>
      </c>
      <c r="F382" t="s">
        <v>1214</v>
      </c>
      <c r="G382" t="s">
        <v>135</v>
      </c>
      <c r="H382">
        <v>2260.54</v>
      </c>
      <c r="I382">
        <v>1</v>
      </c>
      <c r="J382">
        <v>0</v>
      </c>
      <c r="K382">
        <v>2260.54</v>
      </c>
      <c r="L382">
        <v>2260.54</v>
      </c>
      <c r="M382" t="s">
        <v>116</v>
      </c>
      <c r="N382" s="1">
        <v>45820.886620370373</v>
      </c>
    </row>
    <row r="383" spans="1:14" x14ac:dyDescent="0.3">
      <c r="A383" t="s">
        <v>1215</v>
      </c>
      <c r="B383" t="s">
        <v>55</v>
      </c>
      <c r="C383" t="s">
        <v>1216</v>
      </c>
      <c r="D383" t="s">
        <v>120</v>
      </c>
      <c r="E383" t="s">
        <v>111</v>
      </c>
      <c r="F383" t="s">
        <v>1217</v>
      </c>
      <c r="G383" t="s">
        <v>130</v>
      </c>
      <c r="H383">
        <v>679.96</v>
      </c>
      <c r="I383">
        <v>100</v>
      </c>
      <c r="J383">
        <v>0</v>
      </c>
      <c r="K383">
        <v>67996</v>
      </c>
      <c r="L383">
        <v>67996</v>
      </c>
      <c r="M383" t="s">
        <v>40</v>
      </c>
      <c r="N383" s="1">
        <v>45352.75236111111</v>
      </c>
    </row>
    <row r="384" spans="1:14" x14ac:dyDescent="0.3">
      <c r="A384" t="s">
        <v>1218</v>
      </c>
      <c r="B384" t="s">
        <v>84</v>
      </c>
      <c r="C384" t="s">
        <v>1219</v>
      </c>
      <c r="D384" t="s">
        <v>120</v>
      </c>
      <c r="E384" t="s">
        <v>32</v>
      </c>
      <c r="F384" t="s">
        <v>1220</v>
      </c>
      <c r="G384" t="s">
        <v>161</v>
      </c>
      <c r="H384">
        <v>410.41</v>
      </c>
      <c r="I384">
        <v>8</v>
      </c>
      <c r="J384">
        <v>0</v>
      </c>
      <c r="K384">
        <v>3283.28</v>
      </c>
      <c r="L384">
        <v>3283.28</v>
      </c>
      <c r="M384" t="s">
        <v>47</v>
      </c>
      <c r="N384" s="1">
        <v>45591.851643518516</v>
      </c>
    </row>
    <row r="385" spans="1:14" x14ac:dyDescent="0.3">
      <c r="A385" t="s">
        <v>1221</v>
      </c>
      <c r="B385" t="s">
        <v>72</v>
      </c>
      <c r="C385" t="s">
        <v>1222</v>
      </c>
      <c r="D385" t="s">
        <v>67</v>
      </c>
      <c r="E385" t="s">
        <v>133</v>
      </c>
      <c r="F385" t="s">
        <v>1223</v>
      </c>
      <c r="H385">
        <v>1073.1099999999999</v>
      </c>
      <c r="I385">
        <v>8</v>
      </c>
      <c r="J385">
        <v>0</v>
      </c>
      <c r="K385">
        <v>8584.8799999999992</v>
      </c>
      <c r="L385">
        <v>8584.8799999999992</v>
      </c>
      <c r="M385" t="s">
        <v>40</v>
      </c>
      <c r="N385" s="1">
        <v>45522.509768518517</v>
      </c>
    </row>
    <row r="386" spans="1:14" x14ac:dyDescent="0.3">
      <c r="A386" t="s">
        <v>1224</v>
      </c>
      <c r="B386" t="s">
        <v>95</v>
      </c>
      <c r="C386" t="s">
        <v>1225</v>
      </c>
      <c r="D386" t="s">
        <v>25</v>
      </c>
      <c r="E386" t="s">
        <v>57</v>
      </c>
      <c r="F386" t="s">
        <v>1226</v>
      </c>
      <c r="G386" t="s">
        <v>70</v>
      </c>
      <c r="H386">
        <v>69.11</v>
      </c>
      <c r="I386">
        <v>2</v>
      </c>
      <c r="J386">
        <v>0</v>
      </c>
      <c r="K386">
        <v>138.22</v>
      </c>
      <c r="L386">
        <v>138.22</v>
      </c>
      <c r="M386" t="s">
        <v>40</v>
      </c>
      <c r="N386" s="1">
        <v>45490.669710648152</v>
      </c>
    </row>
    <row r="387" spans="1:14" x14ac:dyDescent="0.3">
      <c r="A387" t="s">
        <v>1227</v>
      </c>
      <c r="B387" t="s">
        <v>72</v>
      </c>
      <c r="C387" t="s">
        <v>1228</v>
      </c>
      <c r="D387" t="s">
        <v>17</v>
      </c>
      <c r="E387" t="s">
        <v>44</v>
      </c>
      <c r="F387" t="s">
        <v>1229</v>
      </c>
      <c r="G387" t="s">
        <v>107</v>
      </c>
      <c r="H387">
        <v>492.46</v>
      </c>
      <c r="I387">
        <v>1</v>
      </c>
      <c r="J387">
        <v>0</v>
      </c>
      <c r="K387">
        <v>492.46</v>
      </c>
      <c r="L387">
        <v>492.46</v>
      </c>
      <c r="M387" t="s">
        <v>77</v>
      </c>
      <c r="N387" s="1">
        <v>45555.809513888889</v>
      </c>
    </row>
    <row r="388" spans="1:14" x14ac:dyDescent="0.3">
      <c r="A388" t="s">
        <v>1230</v>
      </c>
      <c r="B388" t="s">
        <v>15</v>
      </c>
      <c r="C388" t="s">
        <v>1231</v>
      </c>
      <c r="D388" t="s">
        <v>159</v>
      </c>
      <c r="E388" t="s">
        <v>37</v>
      </c>
      <c r="F388" t="s">
        <v>1232</v>
      </c>
      <c r="G388" t="s">
        <v>465</v>
      </c>
      <c r="H388">
        <v>296.47000000000003</v>
      </c>
      <c r="I388">
        <v>15</v>
      </c>
      <c r="J388">
        <v>10</v>
      </c>
      <c r="K388">
        <v>4447.05</v>
      </c>
      <c r="L388">
        <v>4002.35</v>
      </c>
      <c r="M388" t="s">
        <v>28</v>
      </c>
      <c r="N388" s="1">
        <v>45705.395694444444</v>
      </c>
    </row>
    <row r="389" spans="1:14" x14ac:dyDescent="0.3">
      <c r="A389" t="s">
        <v>1233</v>
      </c>
      <c r="B389" t="s">
        <v>49</v>
      </c>
      <c r="C389" t="s">
        <v>1234</v>
      </c>
      <c r="D389" t="s">
        <v>36</v>
      </c>
      <c r="E389" t="s">
        <v>57</v>
      </c>
      <c r="F389" t="s">
        <v>1235</v>
      </c>
      <c r="G389" t="s">
        <v>465</v>
      </c>
      <c r="H389">
        <v>668.03</v>
      </c>
      <c r="I389">
        <v>2</v>
      </c>
      <c r="J389">
        <v>0</v>
      </c>
      <c r="K389">
        <v>1336.06</v>
      </c>
      <c r="L389">
        <v>1336.06</v>
      </c>
      <c r="M389" t="s">
        <v>47</v>
      </c>
      <c r="N389" s="1">
        <v>45596.692557870374</v>
      </c>
    </row>
    <row r="390" spans="1:14" x14ac:dyDescent="0.3">
      <c r="A390" t="s">
        <v>1236</v>
      </c>
      <c r="B390" t="s">
        <v>118</v>
      </c>
      <c r="C390" t="s">
        <v>1237</v>
      </c>
      <c r="D390" t="s">
        <v>125</v>
      </c>
      <c r="F390" t="s">
        <v>1238</v>
      </c>
      <c r="G390" t="s">
        <v>20</v>
      </c>
      <c r="H390">
        <v>1811.86</v>
      </c>
      <c r="I390">
        <v>10</v>
      </c>
      <c r="J390">
        <v>5</v>
      </c>
      <c r="K390">
        <v>18118.599999999999</v>
      </c>
      <c r="L390">
        <v>17212.669999999998</v>
      </c>
      <c r="M390" t="s">
        <v>28</v>
      </c>
      <c r="N390" s="1">
        <v>45639.781886574077</v>
      </c>
    </row>
    <row r="391" spans="1:14" x14ac:dyDescent="0.3">
      <c r="A391" t="s">
        <v>1239</v>
      </c>
      <c r="B391" t="s">
        <v>30</v>
      </c>
      <c r="C391" t="s">
        <v>1240</v>
      </c>
      <c r="D391" t="s">
        <v>36</v>
      </c>
      <c r="E391" t="s">
        <v>111</v>
      </c>
      <c r="F391" t="s">
        <v>1241</v>
      </c>
      <c r="G391" t="s">
        <v>107</v>
      </c>
      <c r="H391">
        <v>350.24</v>
      </c>
      <c r="I391">
        <v>30</v>
      </c>
      <c r="J391">
        <v>15</v>
      </c>
      <c r="K391">
        <v>10507.2</v>
      </c>
      <c r="L391">
        <v>8931.1200000000008</v>
      </c>
      <c r="M391" t="s">
        <v>28</v>
      </c>
      <c r="N391" s="1">
        <v>45471.120983796296</v>
      </c>
    </row>
    <row r="392" spans="1:14" x14ac:dyDescent="0.3">
      <c r="A392" t="s">
        <v>1242</v>
      </c>
      <c r="B392" t="s">
        <v>30</v>
      </c>
      <c r="C392" t="s">
        <v>1243</v>
      </c>
      <c r="D392" t="s">
        <v>17</v>
      </c>
      <c r="E392" t="s">
        <v>87</v>
      </c>
      <c r="F392" t="s">
        <v>1244</v>
      </c>
      <c r="G392" t="s">
        <v>39</v>
      </c>
      <c r="H392">
        <v>449.06</v>
      </c>
      <c r="I392">
        <v>40</v>
      </c>
      <c r="J392">
        <v>15</v>
      </c>
      <c r="K392">
        <v>17962.400000000001</v>
      </c>
      <c r="L392">
        <v>15268.04</v>
      </c>
      <c r="M392" t="s">
        <v>47</v>
      </c>
      <c r="N392" s="1">
        <v>45793.327928240738</v>
      </c>
    </row>
    <row r="393" spans="1:14" x14ac:dyDescent="0.3">
      <c r="A393" t="s">
        <v>1245</v>
      </c>
      <c r="B393" t="s">
        <v>55</v>
      </c>
      <c r="C393" t="s">
        <v>1246</v>
      </c>
      <c r="D393" t="s">
        <v>86</v>
      </c>
      <c r="F393" t="s">
        <v>1247</v>
      </c>
      <c r="G393" t="s">
        <v>65</v>
      </c>
      <c r="H393">
        <v>24.19</v>
      </c>
      <c r="I393">
        <v>10</v>
      </c>
      <c r="J393">
        <v>10</v>
      </c>
      <c r="K393">
        <v>241.9</v>
      </c>
      <c r="L393">
        <v>217.71</v>
      </c>
      <c r="M393" t="s">
        <v>116</v>
      </c>
      <c r="N393" s="1">
        <v>45829.550393518519</v>
      </c>
    </row>
    <row r="394" spans="1:14" x14ac:dyDescent="0.3">
      <c r="A394" t="s">
        <v>1248</v>
      </c>
      <c r="B394" t="s">
        <v>181</v>
      </c>
      <c r="C394" t="s">
        <v>1249</v>
      </c>
      <c r="D394" t="s">
        <v>255</v>
      </c>
      <c r="E394" t="s">
        <v>100</v>
      </c>
      <c r="F394" t="s">
        <v>1250</v>
      </c>
      <c r="G394" t="s">
        <v>135</v>
      </c>
      <c r="H394">
        <v>468.07</v>
      </c>
      <c r="I394">
        <v>5</v>
      </c>
      <c r="J394">
        <v>7</v>
      </c>
      <c r="K394">
        <v>2340.35</v>
      </c>
      <c r="L394">
        <v>2176.5300000000002</v>
      </c>
      <c r="M394" t="s">
        <v>40</v>
      </c>
      <c r="N394" s="1">
        <v>45447.555625000001</v>
      </c>
    </row>
    <row r="395" spans="1:14" x14ac:dyDescent="0.3">
      <c r="A395" t="s">
        <v>1251</v>
      </c>
      <c r="B395" t="s">
        <v>23</v>
      </c>
      <c r="C395" t="s">
        <v>1252</v>
      </c>
      <c r="D395" t="s">
        <v>51</v>
      </c>
      <c r="E395" t="s">
        <v>87</v>
      </c>
      <c r="F395" t="s">
        <v>1253</v>
      </c>
      <c r="G395" t="s">
        <v>59</v>
      </c>
      <c r="H395">
        <v>1134.01</v>
      </c>
      <c r="I395">
        <v>1</v>
      </c>
      <c r="J395">
        <v>0</v>
      </c>
      <c r="K395">
        <v>1134.01</v>
      </c>
      <c r="L395">
        <v>1134.01</v>
      </c>
      <c r="M395" t="s">
        <v>28</v>
      </c>
      <c r="N395" s="1">
        <v>45502.266238425924</v>
      </c>
    </row>
    <row r="396" spans="1:14" x14ac:dyDescent="0.3">
      <c r="A396" t="s">
        <v>1254</v>
      </c>
      <c r="B396" t="s">
        <v>55</v>
      </c>
      <c r="C396" t="s">
        <v>1255</v>
      </c>
      <c r="D396" t="s">
        <v>43</v>
      </c>
      <c r="E396" t="s">
        <v>57</v>
      </c>
      <c r="F396" t="s">
        <v>1256</v>
      </c>
      <c r="G396" t="s">
        <v>59</v>
      </c>
      <c r="H396">
        <v>203.19</v>
      </c>
      <c r="I396">
        <v>40</v>
      </c>
      <c r="J396">
        <v>22</v>
      </c>
      <c r="K396">
        <v>8127.6</v>
      </c>
      <c r="L396">
        <v>6339.53</v>
      </c>
      <c r="M396" t="s">
        <v>28</v>
      </c>
      <c r="N396" s="1">
        <v>45374.754537037035</v>
      </c>
    </row>
    <row r="397" spans="1:14" x14ac:dyDescent="0.3">
      <c r="A397" t="s">
        <v>1257</v>
      </c>
      <c r="B397" t="s">
        <v>84</v>
      </c>
      <c r="C397" t="s">
        <v>1258</v>
      </c>
      <c r="D397" t="s">
        <v>51</v>
      </c>
      <c r="E397" t="s">
        <v>57</v>
      </c>
      <c r="F397" t="s">
        <v>1259</v>
      </c>
      <c r="G397" t="s">
        <v>179</v>
      </c>
      <c r="H397">
        <v>650.07000000000005</v>
      </c>
      <c r="I397">
        <v>4</v>
      </c>
      <c r="J397">
        <v>10</v>
      </c>
      <c r="K397">
        <v>2600.2800000000002</v>
      </c>
      <c r="L397">
        <v>2340.25</v>
      </c>
      <c r="M397" t="s">
        <v>116</v>
      </c>
      <c r="N397" s="1">
        <v>45797.746087962965</v>
      </c>
    </row>
    <row r="398" spans="1:14" x14ac:dyDescent="0.3">
      <c r="A398" t="s">
        <v>1260</v>
      </c>
      <c r="B398" t="s">
        <v>84</v>
      </c>
      <c r="C398" t="s">
        <v>1261</v>
      </c>
      <c r="D398" t="s">
        <v>43</v>
      </c>
      <c r="E398" t="s">
        <v>57</v>
      </c>
      <c r="F398" t="s">
        <v>1262</v>
      </c>
      <c r="G398" t="s">
        <v>161</v>
      </c>
      <c r="H398">
        <v>401.38</v>
      </c>
      <c r="I398">
        <v>8</v>
      </c>
      <c r="J398">
        <v>0</v>
      </c>
      <c r="K398">
        <v>3211.04</v>
      </c>
      <c r="L398">
        <v>3211.04</v>
      </c>
      <c r="M398" t="s">
        <v>77</v>
      </c>
      <c r="N398" s="1">
        <v>45646.925625000003</v>
      </c>
    </row>
    <row r="399" spans="1:14" x14ac:dyDescent="0.3">
      <c r="A399" t="s">
        <v>1263</v>
      </c>
      <c r="B399" t="s">
        <v>172</v>
      </c>
      <c r="C399" t="s">
        <v>1264</v>
      </c>
      <c r="D399" t="s">
        <v>255</v>
      </c>
      <c r="E399" t="s">
        <v>277</v>
      </c>
      <c r="F399" t="s">
        <v>1265</v>
      </c>
      <c r="G399" t="s">
        <v>70</v>
      </c>
      <c r="H399">
        <v>1467.06</v>
      </c>
      <c r="I399">
        <v>4</v>
      </c>
      <c r="J399">
        <v>0</v>
      </c>
      <c r="K399">
        <v>5868.24</v>
      </c>
      <c r="L399">
        <v>5868.24</v>
      </c>
      <c r="M399" t="s">
        <v>77</v>
      </c>
      <c r="N399" s="1">
        <v>45730.158125000002</v>
      </c>
    </row>
    <row r="400" spans="1:14" x14ac:dyDescent="0.3">
      <c r="A400" t="s">
        <v>1266</v>
      </c>
      <c r="B400" t="s">
        <v>95</v>
      </c>
      <c r="C400" t="s">
        <v>1267</v>
      </c>
      <c r="D400" t="s">
        <v>86</v>
      </c>
      <c r="E400" t="s">
        <v>246</v>
      </c>
      <c r="F400" t="s">
        <v>1268</v>
      </c>
      <c r="G400" t="s">
        <v>93</v>
      </c>
      <c r="H400">
        <v>49.51</v>
      </c>
      <c r="I400">
        <v>10</v>
      </c>
      <c r="J400">
        <v>0</v>
      </c>
      <c r="K400">
        <v>495.1</v>
      </c>
      <c r="L400">
        <v>495.1</v>
      </c>
      <c r="M400" t="s">
        <v>77</v>
      </c>
      <c r="N400" s="1">
        <v>45497.747581018521</v>
      </c>
    </row>
    <row r="401" spans="1:14" x14ac:dyDescent="0.3">
      <c r="A401" t="s">
        <v>1269</v>
      </c>
      <c r="B401" t="s">
        <v>55</v>
      </c>
      <c r="C401" t="s">
        <v>1270</v>
      </c>
      <c r="D401" t="s">
        <v>86</v>
      </c>
      <c r="E401" t="s">
        <v>277</v>
      </c>
      <c r="F401" t="s">
        <v>1271</v>
      </c>
      <c r="G401" t="s">
        <v>59</v>
      </c>
      <c r="H401">
        <v>37.25</v>
      </c>
      <c r="I401">
        <v>10</v>
      </c>
      <c r="J401">
        <v>2</v>
      </c>
      <c r="K401">
        <v>372.5</v>
      </c>
      <c r="L401">
        <v>365.05</v>
      </c>
      <c r="M401" t="s">
        <v>40</v>
      </c>
      <c r="N401" s="1">
        <v>45743.968159722222</v>
      </c>
    </row>
    <row r="402" spans="1:14" x14ac:dyDescent="0.3">
      <c r="A402" t="s">
        <v>1272</v>
      </c>
      <c r="B402" t="s">
        <v>95</v>
      </c>
      <c r="C402" t="s">
        <v>1273</v>
      </c>
      <c r="D402" t="s">
        <v>125</v>
      </c>
      <c r="E402" t="s">
        <v>100</v>
      </c>
      <c r="F402" t="s">
        <v>1274</v>
      </c>
      <c r="H402">
        <v>1745.98</v>
      </c>
      <c r="I402">
        <v>5</v>
      </c>
      <c r="J402">
        <v>5</v>
      </c>
      <c r="K402">
        <v>8729.9</v>
      </c>
      <c r="L402">
        <v>8293.4</v>
      </c>
      <c r="M402" t="s">
        <v>77</v>
      </c>
      <c r="N402" s="1">
        <v>45783.972129629627</v>
      </c>
    </row>
    <row r="403" spans="1:14" x14ac:dyDescent="0.3">
      <c r="A403" t="s">
        <v>1275</v>
      </c>
      <c r="B403" t="s">
        <v>84</v>
      </c>
      <c r="C403" t="s">
        <v>1276</v>
      </c>
      <c r="D403" t="s">
        <v>63</v>
      </c>
      <c r="F403" t="s">
        <v>1277</v>
      </c>
      <c r="H403">
        <v>3.45</v>
      </c>
      <c r="I403">
        <v>303</v>
      </c>
      <c r="J403">
        <v>20</v>
      </c>
      <c r="K403">
        <v>1045.3499999999999</v>
      </c>
      <c r="L403">
        <v>836.28</v>
      </c>
      <c r="M403" t="s">
        <v>60</v>
      </c>
      <c r="N403" s="1">
        <v>45794.112407407411</v>
      </c>
    </row>
    <row r="404" spans="1:14" x14ac:dyDescent="0.3">
      <c r="A404" t="s">
        <v>1278</v>
      </c>
      <c r="B404" t="s">
        <v>84</v>
      </c>
      <c r="C404" t="s">
        <v>1279</v>
      </c>
      <c r="D404" t="s">
        <v>255</v>
      </c>
      <c r="E404" t="s">
        <v>57</v>
      </c>
      <c r="F404" t="s">
        <v>1280</v>
      </c>
      <c r="G404" t="s">
        <v>53</v>
      </c>
      <c r="H404">
        <v>800.9</v>
      </c>
      <c r="I404">
        <v>1</v>
      </c>
      <c r="J404">
        <v>0</v>
      </c>
      <c r="K404">
        <v>800.9</v>
      </c>
      <c r="L404">
        <v>800.9</v>
      </c>
      <c r="M404" t="s">
        <v>40</v>
      </c>
      <c r="N404" s="1">
        <v>45832.480011574073</v>
      </c>
    </row>
    <row r="405" spans="1:14" x14ac:dyDescent="0.3">
      <c r="A405" t="s">
        <v>1281</v>
      </c>
      <c r="B405" t="s">
        <v>23</v>
      </c>
      <c r="C405" t="s">
        <v>1282</v>
      </c>
      <c r="D405" t="s">
        <v>63</v>
      </c>
      <c r="E405" t="s">
        <v>177</v>
      </c>
      <c r="F405" t="s">
        <v>1283</v>
      </c>
      <c r="G405" t="s">
        <v>65</v>
      </c>
      <c r="H405">
        <v>0.94</v>
      </c>
      <c r="I405">
        <v>204</v>
      </c>
      <c r="J405">
        <v>25</v>
      </c>
      <c r="K405">
        <v>191.76</v>
      </c>
      <c r="L405">
        <v>143.82</v>
      </c>
      <c r="M405" t="s">
        <v>28</v>
      </c>
      <c r="N405" s="1">
        <v>45783.083749999998</v>
      </c>
    </row>
    <row r="406" spans="1:14" x14ac:dyDescent="0.3">
      <c r="A406" t="s">
        <v>1284</v>
      </c>
      <c r="B406" t="s">
        <v>181</v>
      </c>
      <c r="C406" t="s">
        <v>1285</v>
      </c>
      <c r="D406" t="s">
        <v>255</v>
      </c>
      <c r="E406" t="s">
        <v>121</v>
      </c>
      <c r="F406" t="s">
        <v>1286</v>
      </c>
      <c r="G406" t="s">
        <v>70</v>
      </c>
      <c r="H406">
        <v>906.74</v>
      </c>
      <c r="I406">
        <v>2</v>
      </c>
      <c r="J406">
        <v>5</v>
      </c>
      <c r="K406">
        <v>1813.48</v>
      </c>
      <c r="L406">
        <v>1722.81</v>
      </c>
      <c r="M406" t="s">
        <v>28</v>
      </c>
      <c r="N406" s="1">
        <v>45724.156215277777</v>
      </c>
    </row>
    <row r="407" spans="1:14" x14ac:dyDescent="0.3">
      <c r="A407" t="s">
        <v>1287</v>
      </c>
      <c r="B407" t="s">
        <v>55</v>
      </c>
      <c r="C407" t="s">
        <v>1288</v>
      </c>
      <c r="D407" t="s">
        <v>159</v>
      </c>
      <c r="E407" t="s">
        <v>121</v>
      </c>
      <c r="F407" t="s">
        <v>1289</v>
      </c>
      <c r="G407" t="s">
        <v>248</v>
      </c>
      <c r="H407">
        <v>440.94</v>
      </c>
      <c r="I407">
        <v>2</v>
      </c>
      <c r="J407">
        <v>0</v>
      </c>
      <c r="K407">
        <v>881.88</v>
      </c>
      <c r="L407">
        <v>881.88</v>
      </c>
      <c r="M407" t="s">
        <v>40</v>
      </c>
      <c r="N407" s="1">
        <v>45480.707395833335</v>
      </c>
    </row>
    <row r="408" spans="1:14" x14ac:dyDescent="0.3">
      <c r="A408" t="s">
        <v>1290</v>
      </c>
      <c r="B408" t="s">
        <v>49</v>
      </c>
      <c r="C408" t="s">
        <v>1291</v>
      </c>
      <c r="D408" t="s">
        <v>25</v>
      </c>
      <c r="E408" t="s">
        <v>224</v>
      </c>
      <c r="F408" t="s">
        <v>1292</v>
      </c>
      <c r="G408" t="s">
        <v>20</v>
      </c>
      <c r="H408">
        <v>74.13</v>
      </c>
      <c r="I408">
        <v>8</v>
      </c>
      <c r="J408">
        <v>10</v>
      </c>
      <c r="K408">
        <v>593.04</v>
      </c>
      <c r="L408">
        <v>533.74</v>
      </c>
      <c r="M408" t="s">
        <v>47</v>
      </c>
      <c r="N408" s="1">
        <v>45451.697731481479</v>
      </c>
    </row>
    <row r="409" spans="1:14" x14ac:dyDescent="0.3">
      <c r="A409" t="s">
        <v>1293</v>
      </c>
      <c r="B409" t="s">
        <v>95</v>
      </c>
      <c r="C409" t="s">
        <v>1294</v>
      </c>
      <c r="D409" t="s">
        <v>63</v>
      </c>
      <c r="E409" t="s">
        <v>155</v>
      </c>
      <c r="F409" t="s">
        <v>1295</v>
      </c>
      <c r="G409" t="s">
        <v>209</v>
      </c>
      <c r="H409">
        <v>1.42</v>
      </c>
      <c r="I409">
        <v>335</v>
      </c>
      <c r="J409">
        <v>15</v>
      </c>
      <c r="K409">
        <v>475.7</v>
      </c>
      <c r="L409">
        <v>404.34</v>
      </c>
      <c r="M409" t="s">
        <v>77</v>
      </c>
      <c r="N409" s="1">
        <v>45809.166261574072</v>
      </c>
    </row>
    <row r="410" spans="1:14" x14ac:dyDescent="0.3">
      <c r="A410" t="s">
        <v>1296</v>
      </c>
      <c r="B410" t="s">
        <v>181</v>
      </c>
      <c r="C410" t="s">
        <v>1297</v>
      </c>
      <c r="D410" t="s">
        <v>25</v>
      </c>
      <c r="E410" t="s">
        <v>18</v>
      </c>
      <c r="F410" t="s">
        <v>1298</v>
      </c>
      <c r="G410" t="s">
        <v>27</v>
      </c>
      <c r="H410">
        <v>57.01</v>
      </c>
      <c r="I410">
        <v>20</v>
      </c>
      <c r="J410">
        <v>15</v>
      </c>
      <c r="K410">
        <v>1140.2</v>
      </c>
      <c r="L410">
        <v>969.17</v>
      </c>
      <c r="M410" t="s">
        <v>21</v>
      </c>
      <c r="N410" s="1">
        <v>45517.649293981478</v>
      </c>
    </row>
    <row r="411" spans="1:14" x14ac:dyDescent="0.3">
      <c r="A411" t="s">
        <v>1299</v>
      </c>
      <c r="B411" t="s">
        <v>118</v>
      </c>
      <c r="C411" t="s">
        <v>1300</v>
      </c>
      <c r="D411" t="s">
        <v>67</v>
      </c>
      <c r="E411" t="s">
        <v>251</v>
      </c>
      <c r="F411" t="s">
        <v>1301</v>
      </c>
      <c r="G411" t="s">
        <v>46</v>
      </c>
      <c r="H411">
        <v>383.09</v>
      </c>
      <c r="I411">
        <v>2</v>
      </c>
      <c r="J411">
        <v>0</v>
      </c>
      <c r="K411">
        <v>766.18</v>
      </c>
      <c r="L411">
        <v>766.18</v>
      </c>
      <c r="M411" t="s">
        <v>116</v>
      </c>
      <c r="N411" s="1">
        <v>45592.797858796293</v>
      </c>
    </row>
    <row r="412" spans="1:14" x14ac:dyDescent="0.3">
      <c r="A412" t="s">
        <v>1302</v>
      </c>
      <c r="B412" t="s">
        <v>30</v>
      </c>
      <c r="C412" t="s">
        <v>1303</v>
      </c>
      <c r="D412" t="s">
        <v>67</v>
      </c>
      <c r="E412" t="s">
        <v>246</v>
      </c>
      <c r="F412" t="s">
        <v>1304</v>
      </c>
      <c r="G412" t="s">
        <v>76</v>
      </c>
      <c r="H412">
        <v>756.52</v>
      </c>
      <c r="I412">
        <v>25</v>
      </c>
      <c r="J412">
        <v>0</v>
      </c>
      <c r="K412">
        <v>18913</v>
      </c>
      <c r="L412">
        <v>18913</v>
      </c>
      <c r="M412" t="s">
        <v>28</v>
      </c>
      <c r="N412" s="1">
        <v>45790.721250000002</v>
      </c>
    </row>
    <row r="413" spans="1:14" x14ac:dyDescent="0.3">
      <c r="A413" t="s">
        <v>1305</v>
      </c>
      <c r="B413" t="s">
        <v>95</v>
      </c>
      <c r="C413" t="s">
        <v>1306</v>
      </c>
      <c r="D413" t="s">
        <v>120</v>
      </c>
      <c r="E413" t="s">
        <v>177</v>
      </c>
      <c r="F413" t="s">
        <v>1307</v>
      </c>
      <c r="G413" t="s">
        <v>76</v>
      </c>
      <c r="H413">
        <v>115.09</v>
      </c>
      <c r="I413">
        <v>10</v>
      </c>
      <c r="J413">
        <v>0</v>
      </c>
      <c r="K413">
        <v>1150.9000000000001</v>
      </c>
      <c r="L413">
        <v>1150.9000000000001</v>
      </c>
      <c r="M413" t="s">
        <v>21</v>
      </c>
      <c r="N413" s="1">
        <v>45587.018472222226</v>
      </c>
    </row>
    <row r="414" spans="1:14" x14ac:dyDescent="0.3">
      <c r="A414" t="s">
        <v>1308</v>
      </c>
      <c r="B414" t="s">
        <v>55</v>
      </c>
      <c r="C414" t="s">
        <v>1309</v>
      </c>
      <c r="D414" t="s">
        <v>36</v>
      </c>
      <c r="E414" t="s">
        <v>177</v>
      </c>
      <c r="F414" t="s">
        <v>1310</v>
      </c>
      <c r="G414" t="s">
        <v>107</v>
      </c>
      <c r="H414">
        <v>1162.72</v>
      </c>
      <c r="I414">
        <v>3</v>
      </c>
      <c r="J414">
        <v>0</v>
      </c>
      <c r="K414">
        <v>3488.16</v>
      </c>
      <c r="L414">
        <v>3488.16</v>
      </c>
      <c r="M414" t="s">
        <v>60</v>
      </c>
      <c r="N414" s="1">
        <v>45837.357002314813</v>
      </c>
    </row>
    <row r="415" spans="1:14" x14ac:dyDescent="0.3">
      <c r="A415" t="s">
        <v>1311</v>
      </c>
      <c r="B415" t="s">
        <v>172</v>
      </c>
      <c r="C415" t="s">
        <v>1312</v>
      </c>
      <c r="D415" t="s">
        <v>255</v>
      </c>
      <c r="E415" t="s">
        <v>32</v>
      </c>
      <c r="F415" t="s">
        <v>1313</v>
      </c>
      <c r="G415" t="s">
        <v>135</v>
      </c>
      <c r="H415">
        <v>754.38</v>
      </c>
      <c r="I415">
        <v>6</v>
      </c>
      <c r="J415">
        <v>5</v>
      </c>
      <c r="K415">
        <v>4526.28</v>
      </c>
      <c r="L415">
        <v>4299.97</v>
      </c>
      <c r="M415" t="s">
        <v>77</v>
      </c>
      <c r="N415" s="1">
        <v>45849.971817129626</v>
      </c>
    </row>
    <row r="416" spans="1:14" x14ac:dyDescent="0.3">
      <c r="A416" t="s">
        <v>1314</v>
      </c>
      <c r="B416" t="s">
        <v>55</v>
      </c>
      <c r="C416" t="s">
        <v>1315</v>
      </c>
      <c r="D416" t="s">
        <v>110</v>
      </c>
      <c r="E416" t="s">
        <v>18</v>
      </c>
      <c r="F416" t="s">
        <v>1316</v>
      </c>
      <c r="G416" t="s">
        <v>46</v>
      </c>
      <c r="H416">
        <v>38.97</v>
      </c>
      <c r="I416">
        <v>4</v>
      </c>
      <c r="J416">
        <v>5</v>
      </c>
      <c r="K416">
        <v>155.88</v>
      </c>
      <c r="L416">
        <v>148.09</v>
      </c>
      <c r="M416" t="s">
        <v>40</v>
      </c>
      <c r="N416" s="1">
        <v>45366.794594907406</v>
      </c>
    </row>
    <row r="417" spans="1:14" x14ac:dyDescent="0.3">
      <c r="A417" t="s">
        <v>1317</v>
      </c>
      <c r="B417" t="s">
        <v>118</v>
      </c>
      <c r="C417" t="s">
        <v>1318</v>
      </c>
      <c r="E417" t="s">
        <v>91</v>
      </c>
      <c r="F417" t="s">
        <v>1319</v>
      </c>
      <c r="G417" t="s">
        <v>248</v>
      </c>
      <c r="H417">
        <v>463.22</v>
      </c>
      <c r="I417">
        <v>12</v>
      </c>
      <c r="J417">
        <v>15</v>
      </c>
      <c r="K417">
        <v>5558.64</v>
      </c>
      <c r="L417">
        <v>4724.84</v>
      </c>
      <c r="M417" t="s">
        <v>47</v>
      </c>
      <c r="N417" s="1">
        <v>45612.137488425928</v>
      </c>
    </row>
    <row r="418" spans="1:14" x14ac:dyDescent="0.3">
      <c r="A418" t="s">
        <v>1320</v>
      </c>
      <c r="B418" t="s">
        <v>23</v>
      </c>
      <c r="C418" t="s">
        <v>1321</v>
      </c>
      <c r="D418" t="s">
        <v>36</v>
      </c>
      <c r="E418" t="s">
        <v>74</v>
      </c>
      <c r="F418" t="s">
        <v>1322</v>
      </c>
      <c r="G418" t="s">
        <v>130</v>
      </c>
      <c r="H418">
        <v>828.55</v>
      </c>
      <c r="I418">
        <v>6</v>
      </c>
      <c r="J418">
        <v>5</v>
      </c>
      <c r="K418">
        <v>4971.3</v>
      </c>
      <c r="L418">
        <v>4722.7299999999996</v>
      </c>
      <c r="M418" t="s">
        <v>77</v>
      </c>
      <c r="N418" s="1">
        <v>45518.254756944443</v>
      </c>
    </row>
    <row r="419" spans="1:14" x14ac:dyDescent="0.3">
      <c r="A419" t="s">
        <v>1323</v>
      </c>
      <c r="B419" t="s">
        <v>172</v>
      </c>
      <c r="C419" t="s">
        <v>1324</v>
      </c>
      <c r="D419" t="s">
        <v>43</v>
      </c>
      <c r="E419" t="s">
        <v>57</v>
      </c>
      <c r="F419" t="s">
        <v>1325</v>
      </c>
      <c r="G419" t="s">
        <v>46</v>
      </c>
      <c r="H419">
        <v>15.13</v>
      </c>
      <c r="I419">
        <v>4</v>
      </c>
      <c r="J419">
        <v>0</v>
      </c>
      <c r="K419">
        <v>60.52</v>
      </c>
      <c r="L419">
        <v>60.52</v>
      </c>
      <c r="M419" t="s">
        <v>47</v>
      </c>
      <c r="N419" s="1">
        <v>45732.518055555556</v>
      </c>
    </row>
    <row r="420" spans="1:14" x14ac:dyDescent="0.3">
      <c r="A420" t="s">
        <v>1326</v>
      </c>
      <c r="B420" t="s">
        <v>118</v>
      </c>
      <c r="C420" t="s">
        <v>1327</v>
      </c>
      <c r="D420" t="s">
        <v>25</v>
      </c>
      <c r="E420" t="s">
        <v>251</v>
      </c>
      <c r="F420" t="s">
        <v>1328</v>
      </c>
      <c r="G420" t="s">
        <v>53</v>
      </c>
      <c r="H420">
        <v>112.81</v>
      </c>
      <c r="I420">
        <v>40</v>
      </c>
      <c r="J420">
        <v>15</v>
      </c>
      <c r="K420">
        <v>4512.3999999999996</v>
      </c>
      <c r="L420">
        <v>3835.54</v>
      </c>
      <c r="M420" t="s">
        <v>28</v>
      </c>
      <c r="N420" s="1">
        <v>45765.304224537038</v>
      </c>
    </row>
    <row r="421" spans="1:14" x14ac:dyDescent="0.3">
      <c r="A421" t="s">
        <v>1329</v>
      </c>
      <c r="B421" t="s">
        <v>84</v>
      </c>
      <c r="C421" t="s">
        <v>1330</v>
      </c>
      <c r="D421" t="s">
        <v>110</v>
      </c>
      <c r="E421" t="s">
        <v>251</v>
      </c>
      <c r="F421" t="s">
        <v>1331</v>
      </c>
      <c r="G421" t="s">
        <v>161</v>
      </c>
      <c r="H421">
        <v>248.78</v>
      </c>
      <c r="I421">
        <v>20</v>
      </c>
      <c r="J421">
        <v>20</v>
      </c>
      <c r="K421">
        <v>4975.6000000000004</v>
      </c>
      <c r="L421">
        <v>3980.48</v>
      </c>
      <c r="M421" t="s">
        <v>21</v>
      </c>
      <c r="N421" s="1">
        <v>45361.823645833334</v>
      </c>
    </row>
    <row r="422" spans="1:14" x14ac:dyDescent="0.3">
      <c r="A422" t="s">
        <v>1332</v>
      </c>
      <c r="B422" t="s">
        <v>95</v>
      </c>
      <c r="C422" t="s">
        <v>1333</v>
      </c>
      <c r="D422" t="s">
        <v>17</v>
      </c>
      <c r="E422" t="s">
        <v>251</v>
      </c>
      <c r="F422" t="s">
        <v>1334</v>
      </c>
      <c r="G422" t="s">
        <v>130</v>
      </c>
      <c r="H422">
        <v>355</v>
      </c>
      <c r="I422">
        <v>12</v>
      </c>
      <c r="J422">
        <v>10</v>
      </c>
      <c r="K422">
        <v>4260</v>
      </c>
      <c r="L422">
        <v>3834</v>
      </c>
      <c r="M422" t="s">
        <v>60</v>
      </c>
      <c r="N422" s="1">
        <v>45412.591724537036</v>
      </c>
    </row>
    <row r="423" spans="1:14" x14ac:dyDescent="0.3">
      <c r="A423" t="s">
        <v>1335</v>
      </c>
      <c r="B423" t="s">
        <v>23</v>
      </c>
      <c r="C423" t="s">
        <v>1336</v>
      </c>
      <c r="D423" t="s">
        <v>159</v>
      </c>
      <c r="E423" t="s">
        <v>37</v>
      </c>
      <c r="G423" t="s">
        <v>53</v>
      </c>
      <c r="H423">
        <v>232.35</v>
      </c>
      <c r="I423">
        <v>3</v>
      </c>
      <c r="J423">
        <v>2</v>
      </c>
      <c r="K423">
        <v>697.05</v>
      </c>
      <c r="L423">
        <v>683.11</v>
      </c>
      <c r="M423" t="s">
        <v>40</v>
      </c>
      <c r="N423" s="1">
        <v>45578.873124999998</v>
      </c>
    </row>
    <row r="424" spans="1:14" x14ac:dyDescent="0.3">
      <c r="A424" t="s">
        <v>1337</v>
      </c>
      <c r="B424" t="s">
        <v>84</v>
      </c>
      <c r="C424" t="s">
        <v>1338</v>
      </c>
      <c r="D424" t="s">
        <v>43</v>
      </c>
      <c r="E424" t="s">
        <v>37</v>
      </c>
      <c r="F424" t="s">
        <v>1339</v>
      </c>
      <c r="G424" t="s">
        <v>161</v>
      </c>
      <c r="H424">
        <v>93.78</v>
      </c>
      <c r="I424">
        <v>1</v>
      </c>
      <c r="J424">
        <v>2</v>
      </c>
      <c r="K424">
        <v>93.78</v>
      </c>
      <c r="L424">
        <v>91.9</v>
      </c>
      <c r="M424" t="s">
        <v>116</v>
      </c>
      <c r="N424" s="1">
        <v>45734.094409722224</v>
      </c>
    </row>
    <row r="425" spans="1:14" x14ac:dyDescent="0.3">
      <c r="A425" t="s">
        <v>1340</v>
      </c>
      <c r="B425" t="s">
        <v>23</v>
      </c>
      <c r="C425" t="s">
        <v>1341</v>
      </c>
      <c r="D425" t="s">
        <v>80</v>
      </c>
      <c r="E425" t="s">
        <v>100</v>
      </c>
      <c r="F425" t="s">
        <v>1342</v>
      </c>
      <c r="G425" t="s">
        <v>46</v>
      </c>
      <c r="H425">
        <v>1584.34</v>
      </c>
      <c r="I425">
        <v>3</v>
      </c>
      <c r="J425">
        <v>0</v>
      </c>
      <c r="K425">
        <v>4753.0200000000004</v>
      </c>
      <c r="L425">
        <v>4753.0200000000004</v>
      </c>
      <c r="M425" t="s">
        <v>47</v>
      </c>
      <c r="N425" s="1">
        <v>45574.827152777776</v>
      </c>
    </row>
    <row r="426" spans="1:14" x14ac:dyDescent="0.3">
      <c r="A426" t="s">
        <v>1343</v>
      </c>
      <c r="B426" t="s">
        <v>72</v>
      </c>
      <c r="C426" t="s">
        <v>1344</v>
      </c>
      <c r="D426" t="s">
        <v>43</v>
      </c>
      <c r="E426" t="s">
        <v>37</v>
      </c>
      <c r="F426" t="s">
        <v>1345</v>
      </c>
      <c r="G426" t="s">
        <v>76</v>
      </c>
      <c r="H426">
        <v>663.63</v>
      </c>
      <c r="I426">
        <v>20</v>
      </c>
      <c r="J426">
        <v>0</v>
      </c>
      <c r="K426">
        <v>13272.6</v>
      </c>
      <c r="L426">
        <v>13272.6</v>
      </c>
      <c r="M426" t="s">
        <v>47</v>
      </c>
      <c r="N426" s="1">
        <v>45355.793344907404</v>
      </c>
    </row>
    <row r="427" spans="1:14" x14ac:dyDescent="0.3">
      <c r="A427" t="s">
        <v>1346</v>
      </c>
      <c r="B427" t="s">
        <v>72</v>
      </c>
      <c r="C427" t="s">
        <v>1347</v>
      </c>
      <c r="D427" t="s">
        <v>43</v>
      </c>
      <c r="E427" t="s">
        <v>177</v>
      </c>
      <c r="F427" t="s">
        <v>1348</v>
      </c>
      <c r="G427" t="s">
        <v>82</v>
      </c>
      <c r="H427">
        <v>453.45</v>
      </c>
      <c r="I427">
        <v>12</v>
      </c>
      <c r="J427">
        <v>15</v>
      </c>
      <c r="K427">
        <v>5441.4</v>
      </c>
      <c r="L427">
        <v>4625.1899999999996</v>
      </c>
      <c r="M427" t="s">
        <v>40</v>
      </c>
      <c r="N427" s="1">
        <v>45532.497361111113</v>
      </c>
    </row>
    <row r="428" spans="1:14" x14ac:dyDescent="0.3">
      <c r="A428" t="s">
        <v>1349</v>
      </c>
      <c r="B428" t="s">
        <v>118</v>
      </c>
      <c r="C428" t="s">
        <v>1350</v>
      </c>
      <c r="D428" t="s">
        <v>255</v>
      </c>
      <c r="E428" t="s">
        <v>100</v>
      </c>
      <c r="F428" t="s">
        <v>1351</v>
      </c>
      <c r="G428" t="s">
        <v>65</v>
      </c>
      <c r="H428">
        <v>2995.58</v>
      </c>
      <c r="I428">
        <v>20</v>
      </c>
      <c r="J428">
        <v>20</v>
      </c>
      <c r="K428">
        <v>59911.6</v>
      </c>
      <c r="L428">
        <v>47929.279999999999</v>
      </c>
      <c r="M428" t="s">
        <v>60</v>
      </c>
      <c r="N428" s="1">
        <v>45712.2659375</v>
      </c>
    </row>
    <row r="429" spans="1:14" x14ac:dyDescent="0.3">
      <c r="A429" t="s">
        <v>1352</v>
      </c>
      <c r="B429" t="s">
        <v>15</v>
      </c>
      <c r="C429" t="s">
        <v>1353</v>
      </c>
      <c r="D429" t="s">
        <v>159</v>
      </c>
      <c r="E429" t="s">
        <v>18</v>
      </c>
      <c r="F429" t="s">
        <v>1354</v>
      </c>
      <c r="G429" t="s">
        <v>82</v>
      </c>
      <c r="H429">
        <v>36.17</v>
      </c>
      <c r="I429">
        <v>6</v>
      </c>
      <c r="J429">
        <v>0</v>
      </c>
      <c r="K429">
        <v>217.02</v>
      </c>
      <c r="L429">
        <v>217.02</v>
      </c>
      <c r="M429" t="s">
        <v>116</v>
      </c>
      <c r="N429" s="1">
        <v>45742.666481481479</v>
      </c>
    </row>
    <row r="430" spans="1:14" x14ac:dyDescent="0.3">
      <c r="A430" t="s">
        <v>1355</v>
      </c>
      <c r="B430" t="s">
        <v>23</v>
      </c>
      <c r="C430" t="s">
        <v>1356</v>
      </c>
      <c r="D430" t="s">
        <v>125</v>
      </c>
      <c r="E430" t="s">
        <v>224</v>
      </c>
      <c r="F430" t="s">
        <v>1357</v>
      </c>
      <c r="G430" t="s">
        <v>53</v>
      </c>
      <c r="H430">
        <v>2527.4299999999998</v>
      </c>
      <c r="I430">
        <v>1</v>
      </c>
      <c r="J430">
        <v>0</v>
      </c>
      <c r="K430">
        <v>2527.4299999999998</v>
      </c>
      <c r="L430">
        <v>2527.4299999999998</v>
      </c>
      <c r="M430" t="s">
        <v>40</v>
      </c>
      <c r="N430" s="1">
        <v>45624.883726851855</v>
      </c>
    </row>
    <row r="431" spans="1:14" x14ac:dyDescent="0.3">
      <c r="A431" t="s">
        <v>1358</v>
      </c>
      <c r="B431" t="s">
        <v>84</v>
      </c>
      <c r="C431" t="s">
        <v>1359</v>
      </c>
      <c r="D431" t="s">
        <v>63</v>
      </c>
      <c r="E431" t="s">
        <v>32</v>
      </c>
      <c r="F431" t="s">
        <v>1360</v>
      </c>
      <c r="G431" t="s">
        <v>184</v>
      </c>
      <c r="H431">
        <v>4.9000000000000004</v>
      </c>
      <c r="I431">
        <v>86</v>
      </c>
      <c r="J431">
        <v>3</v>
      </c>
      <c r="K431">
        <v>421.4</v>
      </c>
      <c r="L431">
        <v>408.76</v>
      </c>
      <c r="M431" t="s">
        <v>28</v>
      </c>
      <c r="N431" s="1">
        <v>45660.841898148145</v>
      </c>
    </row>
    <row r="432" spans="1:14" x14ac:dyDescent="0.3">
      <c r="A432" t="s">
        <v>1361</v>
      </c>
      <c r="B432" t="s">
        <v>55</v>
      </c>
      <c r="C432" t="s">
        <v>1362</v>
      </c>
      <c r="D432" t="s">
        <v>17</v>
      </c>
      <c r="E432" t="s">
        <v>111</v>
      </c>
      <c r="F432" t="s">
        <v>1363</v>
      </c>
      <c r="G432" t="s">
        <v>65</v>
      </c>
      <c r="H432">
        <v>351.34</v>
      </c>
      <c r="I432">
        <v>2</v>
      </c>
      <c r="J432">
        <v>0</v>
      </c>
      <c r="K432">
        <v>702.68</v>
      </c>
      <c r="L432">
        <v>702.68</v>
      </c>
      <c r="M432" t="s">
        <v>47</v>
      </c>
      <c r="N432" s="1">
        <v>45807.933692129627</v>
      </c>
    </row>
    <row r="433" spans="1:14" x14ac:dyDescent="0.3">
      <c r="A433" t="s">
        <v>1364</v>
      </c>
      <c r="B433" t="s">
        <v>55</v>
      </c>
      <c r="C433" t="s">
        <v>1365</v>
      </c>
      <c r="D433" t="s">
        <v>125</v>
      </c>
      <c r="E433" t="s">
        <v>87</v>
      </c>
      <c r="F433" t="s">
        <v>1366</v>
      </c>
      <c r="G433" t="s">
        <v>20</v>
      </c>
      <c r="H433">
        <v>1785.89</v>
      </c>
      <c r="I433">
        <v>15</v>
      </c>
      <c r="J433">
        <v>2</v>
      </c>
      <c r="K433">
        <v>26788.35</v>
      </c>
      <c r="L433">
        <v>26252.58</v>
      </c>
      <c r="M433" t="s">
        <v>21</v>
      </c>
      <c r="N433" s="1">
        <v>45368.677569444444</v>
      </c>
    </row>
    <row r="434" spans="1:14" x14ac:dyDescent="0.3">
      <c r="A434" t="s">
        <v>1367</v>
      </c>
      <c r="B434" t="s">
        <v>23</v>
      </c>
      <c r="C434" t="s">
        <v>1368</v>
      </c>
      <c r="D434" t="s">
        <v>110</v>
      </c>
      <c r="E434" t="s">
        <v>37</v>
      </c>
      <c r="F434" t="s">
        <v>1369</v>
      </c>
      <c r="G434" t="s">
        <v>107</v>
      </c>
      <c r="H434">
        <v>93.98</v>
      </c>
      <c r="I434">
        <v>5</v>
      </c>
      <c r="J434">
        <v>5</v>
      </c>
      <c r="K434">
        <v>469.9</v>
      </c>
      <c r="L434">
        <v>446.4</v>
      </c>
      <c r="M434" t="s">
        <v>28</v>
      </c>
      <c r="N434" s="1">
        <v>45582.986539351848</v>
      </c>
    </row>
    <row r="435" spans="1:14" x14ac:dyDescent="0.3">
      <c r="A435" t="s">
        <v>1370</v>
      </c>
      <c r="B435" t="s">
        <v>181</v>
      </c>
      <c r="C435" t="s">
        <v>1371</v>
      </c>
      <c r="D435" t="s">
        <v>80</v>
      </c>
      <c r="E435" t="s">
        <v>57</v>
      </c>
      <c r="F435" t="s">
        <v>1372</v>
      </c>
      <c r="G435" t="s">
        <v>46</v>
      </c>
      <c r="H435">
        <v>1824.3</v>
      </c>
      <c r="I435">
        <v>12</v>
      </c>
      <c r="J435">
        <v>15</v>
      </c>
      <c r="K435">
        <v>21891.599999999999</v>
      </c>
      <c r="L435">
        <v>18607.86</v>
      </c>
      <c r="M435" t="s">
        <v>40</v>
      </c>
      <c r="N435" s="1">
        <v>45356.844201388885</v>
      </c>
    </row>
    <row r="436" spans="1:14" x14ac:dyDescent="0.3">
      <c r="A436" t="s">
        <v>1373</v>
      </c>
      <c r="B436" t="s">
        <v>49</v>
      </c>
      <c r="C436" t="s">
        <v>1374</v>
      </c>
      <c r="D436" t="s">
        <v>43</v>
      </c>
      <c r="E436" t="s">
        <v>74</v>
      </c>
      <c r="F436" t="s">
        <v>1375</v>
      </c>
      <c r="G436" t="s">
        <v>248</v>
      </c>
      <c r="H436">
        <v>1025.95</v>
      </c>
      <c r="I436">
        <v>100</v>
      </c>
      <c r="J436">
        <v>0</v>
      </c>
      <c r="K436">
        <v>102595</v>
      </c>
      <c r="L436">
        <v>102595</v>
      </c>
      <c r="M436" t="s">
        <v>40</v>
      </c>
      <c r="N436" s="1">
        <v>45469.87195601852</v>
      </c>
    </row>
    <row r="437" spans="1:14" x14ac:dyDescent="0.3">
      <c r="A437" t="s">
        <v>1376</v>
      </c>
      <c r="B437" t="s">
        <v>95</v>
      </c>
      <c r="C437" t="s">
        <v>1377</v>
      </c>
      <c r="D437" t="s">
        <v>159</v>
      </c>
      <c r="E437" t="s">
        <v>100</v>
      </c>
      <c r="F437" t="s">
        <v>1378</v>
      </c>
      <c r="G437" t="s">
        <v>248</v>
      </c>
      <c r="H437">
        <v>29.94</v>
      </c>
      <c r="I437">
        <v>12</v>
      </c>
      <c r="J437">
        <v>0</v>
      </c>
      <c r="K437">
        <v>359.28</v>
      </c>
      <c r="L437">
        <v>359.28</v>
      </c>
      <c r="M437" t="s">
        <v>47</v>
      </c>
      <c r="N437" s="1">
        <v>45457.823854166665</v>
      </c>
    </row>
    <row r="438" spans="1:14" x14ac:dyDescent="0.3">
      <c r="A438" t="s">
        <v>1379</v>
      </c>
      <c r="C438" t="s">
        <v>1380</v>
      </c>
      <c r="D438" t="s">
        <v>17</v>
      </c>
      <c r="E438" t="s">
        <v>37</v>
      </c>
      <c r="F438" t="s">
        <v>1381</v>
      </c>
      <c r="G438" t="s">
        <v>135</v>
      </c>
      <c r="H438">
        <v>775.55</v>
      </c>
      <c r="I438">
        <v>3</v>
      </c>
      <c r="J438">
        <v>2</v>
      </c>
      <c r="K438">
        <v>2326.65</v>
      </c>
      <c r="L438">
        <v>2280.12</v>
      </c>
      <c r="M438" t="s">
        <v>21</v>
      </c>
      <c r="N438" s="1">
        <v>45426.710555555554</v>
      </c>
    </row>
    <row r="439" spans="1:14" x14ac:dyDescent="0.3">
      <c r="A439" t="s">
        <v>1382</v>
      </c>
      <c r="B439" t="s">
        <v>118</v>
      </c>
      <c r="C439" t="s">
        <v>1383</v>
      </c>
      <c r="D439" t="s">
        <v>36</v>
      </c>
      <c r="E439" t="s">
        <v>100</v>
      </c>
      <c r="F439" t="s">
        <v>1384</v>
      </c>
      <c r="G439" t="s">
        <v>59</v>
      </c>
      <c r="H439">
        <v>951</v>
      </c>
      <c r="I439">
        <v>10</v>
      </c>
      <c r="J439">
        <v>5</v>
      </c>
      <c r="K439">
        <v>9510</v>
      </c>
      <c r="L439">
        <v>9034.5</v>
      </c>
      <c r="M439" t="s">
        <v>28</v>
      </c>
      <c r="N439" s="1">
        <v>45573.418020833335</v>
      </c>
    </row>
    <row r="440" spans="1:14" x14ac:dyDescent="0.3">
      <c r="A440" t="s">
        <v>1385</v>
      </c>
      <c r="B440" t="s">
        <v>49</v>
      </c>
      <c r="C440" t="s">
        <v>1386</v>
      </c>
      <c r="D440" t="s">
        <v>110</v>
      </c>
      <c r="E440" t="s">
        <v>68</v>
      </c>
      <c r="F440" t="s">
        <v>1387</v>
      </c>
      <c r="G440" t="s">
        <v>59</v>
      </c>
      <c r="H440">
        <v>89.96</v>
      </c>
      <c r="I440">
        <v>1</v>
      </c>
      <c r="J440">
        <v>0</v>
      </c>
      <c r="K440">
        <v>89.96</v>
      </c>
      <c r="L440">
        <v>89.96</v>
      </c>
      <c r="M440" t="s">
        <v>47</v>
      </c>
      <c r="N440" s="1">
        <v>45590.40996527778</v>
      </c>
    </row>
    <row r="441" spans="1:14" x14ac:dyDescent="0.3">
      <c r="A441" t="s">
        <v>1388</v>
      </c>
      <c r="B441" t="s">
        <v>72</v>
      </c>
      <c r="C441" t="s">
        <v>1389</v>
      </c>
      <c r="D441" t="s">
        <v>51</v>
      </c>
      <c r="E441" t="s">
        <v>105</v>
      </c>
      <c r="F441" t="s">
        <v>1390</v>
      </c>
      <c r="G441" t="s">
        <v>130</v>
      </c>
      <c r="H441">
        <v>999.11</v>
      </c>
      <c r="I441">
        <v>5</v>
      </c>
      <c r="J441">
        <v>0</v>
      </c>
      <c r="K441">
        <v>4995.55</v>
      </c>
      <c r="L441">
        <v>4995.55</v>
      </c>
      <c r="M441" t="s">
        <v>60</v>
      </c>
      <c r="N441" s="1">
        <v>45523.500833333332</v>
      </c>
    </row>
    <row r="442" spans="1:14" x14ac:dyDescent="0.3">
      <c r="A442" t="s">
        <v>1391</v>
      </c>
      <c r="B442" t="s">
        <v>172</v>
      </c>
      <c r="C442" t="s">
        <v>1392</v>
      </c>
      <c r="D442" t="s">
        <v>120</v>
      </c>
      <c r="E442" t="s">
        <v>246</v>
      </c>
      <c r="F442" t="s">
        <v>1393</v>
      </c>
      <c r="G442" t="s">
        <v>184</v>
      </c>
      <c r="H442">
        <v>178.26</v>
      </c>
      <c r="I442">
        <v>15</v>
      </c>
      <c r="J442">
        <v>5</v>
      </c>
      <c r="K442">
        <v>2673.9</v>
      </c>
      <c r="L442">
        <v>2540.1999999999998</v>
      </c>
      <c r="M442" t="s">
        <v>60</v>
      </c>
      <c r="N442" s="1">
        <v>45527.947280092594</v>
      </c>
    </row>
    <row r="443" spans="1:14" x14ac:dyDescent="0.3">
      <c r="A443" t="s">
        <v>1394</v>
      </c>
      <c r="B443" t="s">
        <v>55</v>
      </c>
      <c r="C443" t="s">
        <v>1395</v>
      </c>
      <c r="D443" t="s">
        <v>159</v>
      </c>
      <c r="E443" t="s">
        <v>277</v>
      </c>
      <c r="F443" t="s">
        <v>1396</v>
      </c>
      <c r="G443" t="s">
        <v>179</v>
      </c>
      <c r="H443">
        <v>73.88</v>
      </c>
      <c r="I443">
        <v>8</v>
      </c>
      <c r="J443">
        <v>10</v>
      </c>
      <c r="K443">
        <v>591.04</v>
      </c>
      <c r="L443">
        <v>531.94000000000005</v>
      </c>
      <c r="M443" t="s">
        <v>60</v>
      </c>
      <c r="N443" s="1">
        <v>45707.717789351853</v>
      </c>
    </row>
    <row r="444" spans="1:14" x14ac:dyDescent="0.3">
      <c r="A444" t="s">
        <v>1397</v>
      </c>
      <c r="B444" t="s">
        <v>30</v>
      </c>
      <c r="C444" t="s">
        <v>1398</v>
      </c>
      <c r="D444" t="s">
        <v>25</v>
      </c>
      <c r="E444" t="s">
        <v>155</v>
      </c>
      <c r="F444" t="s">
        <v>1399</v>
      </c>
      <c r="G444" t="s">
        <v>27</v>
      </c>
      <c r="H444">
        <v>8.93</v>
      </c>
      <c r="I444">
        <v>3</v>
      </c>
      <c r="J444">
        <v>10</v>
      </c>
      <c r="K444">
        <v>26.79</v>
      </c>
      <c r="L444">
        <v>24.11</v>
      </c>
      <c r="M444" t="s">
        <v>28</v>
      </c>
      <c r="N444" s="1">
        <v>45720.820393518516</v>
      </c>
    </row>
    <row r="445" spans="1:14" x14ac:dyDescent="0.3">
      <c r="A445" t="s">
        <v>1400</v>
      </c>
      <c r="C445" t="s">
        <v>1401</v>
      </c>
      <c r="D445" t="s">
        <v>17</v>
      </c>
      <c r="E445" t="s">
        <v>155</v>
      </c>
      <c r="F445" t="s">
        <v>1402</v>
      </c>
      <c r="G445" t="s">
        <v>76</v>
      </c>
      <c r="H445">
        <v>317.76</v>
      </c>
      <c r="I445">
        <v>3</v>
      </c>
      <c r="J445">
        <v>0</v>
      </c>
      <c r="K445">
        <v>953.28</v>
      </c>
      <c r="L445">
        <v>953.28</v>
      </c>
      <c r="N445" s="1">
        <v>45396.727418981478</v>
      </c>
    </row>
    <row r="446" spans="1:14" x14ac:dyDescent="0.3">
      <c r="A446" t="s">
        <v>1403</v>
      </c>
      <c r="B446" t="s">
        <v>30</v>
      </c>
      <c r="C446" t="s">
        <v>1404</v>
      </c>
      <c r="D446" t="s">
        <v>110</v>
      </c>
      <c r="E446" t="s">
        <v>177</v>
      </c>
      <c r="F446" t="s">
        <v>1405</v>
      </c>
      <c r="G446" t="s">
        <v>39</v>
      </c>
      <c r="H446">
        <v>178.29</v>
      </c>
      <c r="I446">
        <v>12</v>
      </c>
      <c r="J446">
        <v>15</v>
      </c>
      <c r="K446">
        <v>2139.48</v>
      </c>
      <c r="L446">
        <v>1818.56</v>
      </c>
      <c r="M446" t="s">
        <v>60</v>
      </c>
      <c r="N446" s="1">
        <v>45723.966631944444</v>
      </c>
    </row>
    <row r="447" spans="1:14" x14ac:dyDescent="0.3">
      <c r="A447" t="s">
        <v>1406</v>
      </c>
      <c r="B447" t="s">
        <v>30</v>
      </c>
      <c r="C447" t="s">
        <v>1407</v>
      </c>
      <c r="D447" t="s">
        <v>125</v>
      </c>
      <c r="E447" t="s">
        <v>74</v>
      </c>
      <c r="F447" t="s">
        <v>1408</v>
      </c>
      <c r="G447" t="s">
        <v>76</v>
      </c>
      <c r="H447">
        <v>2115.64</v>
      </c>
      <c r="I447">
        <v>12</v>
      </c>
      <c r="J447">
        <v>18</v>
      </c>
      <c r="K447">
        <v>25387.68</v>
      </c>
      <c r="L447">
        <v>20817.900000000001</v>
      </c>
      <c r="M447" t="s">
        <v>28</v>
      </c>
      <c r="N447" s="1">
        <v>45551.465868055559</v>
      </c>
    </row>
    <row r="448" spans="1:14" x14ac:dyDescent="0.3">
      <c r="A448" t="s">
        <v>1409</v>
      </c>
      <c r="B448" t="s">
        <v>23</v>
      </c>
      <c r="C448" t="s">
        <v>1410</v>
      </c>
      <c r="D448" t="s">
        <v>80</v>
      </c>
      <c r="E448" t="s">
        <v>246</v>
      </c>
      <c r="F448" t="s">
        <v>1411</v>
      </c>
      <c r="G448" t="s">
        <v>39</v>
      </c>
      <c r="H448">
        <v>4111.5</v>
      </c>
      <c r="I448">
        <v>15</v>
      </c>
      <c r="J448">
        <v>10</v>
      </c>
      <c r="K448">
        <v>61672.5</v>
      </c>
      <c r="L448">
        <v>55505.25</v>
      </c>
      <c r="N448" s="1">
        <v>45487.323576388888</v>
      </c>
    </row>
    <row r="449" spans="1:14" x14ac:dyDescent="0.3">
      <c r="A449" t="s">
        <v>1412</v>
      </c>
      <c r="B449" t="s">
        <v>95</v>
      </c>
      <c r="C449" t="s">
        <v>1413</v>
      </c>
      <c r="D449" t="s">
        <v>17</v>
      </c>
      <c r="F449" t="s">
        <v>1414</v>
      </c>
      <c r="G449" t="s">
        <v>70</v>
      </c>
      <c r="H449">
        <v>684.88</v>
      </c>
      <c r="I449">
        <v>50</v>
      </c>
      <c r="J449">
        <v>0</v>
      </c>
      <c r="K449">
        <v>34244</v>
      </c>
      <c r="L449">
        <v>34244</v>
      </c>
      <c r="M449" t="s">
        <v>21</v>
      </c>
      <c r="N449" s="1">
        <v>45420.895671296297</v>
      </c>
    </row>
    <row r="450" spans="1:14" x14ac:dyDescent="0.3">
      <c r="A450" t="s">
        <v>1415</v>
      </c>
      <c r="B450" t="s">
        <v>181</v>
      </c>
      <c r="C450" t="s">
        <v>1416</v>
      </c>
      <c r="D450" t="s">
        <v>36</v>
      </c>
      <c r="E450" t="s">
        <v>100</v>
      </c>
      <c r="F450" t="s">
        <v>1417</v>
      </c>
      <c r="G450" t="s">
        <v>130</v>
      </c>
      <c r="H450">
        <v>787.91</v>
      </c>
      <c r="I450">
        <v>30</v>
      </c>
      <c r="J450">
        <v>15</v>
      </c>
      <c r="K450">
        <v>23637.3</v>
      </c>
      <c r="L450">
        <v>20091.7</v>
      </c>
      <c r="M450" t="s">
        <v>28</v>
      </c>
      <c r="N450" s="1">
        <v>45433.874120370368</v>
      </c>
    </row>
    <row r="451" spans="1:14" x14ac:dyDescent="0.3">
      <c r="A451" t="s">
        <v>1418</v>
      </c>
      <c r="B451" t="s">
        <v>15</v>
      </c>
      <c r="C451" t="s">
        <v>1419</v>
      </c>
      <c r="D451" t="s">
        <v>63</v>
      </c>
      <c r="E451" t="s">
        <v>100</v>
      </c>
      <c r="F451" t="s">
        <v>1420</v>
      </c>
      <c r="G451" t="s">
        <v>102</v>
      </c>
      <c r="H451">
        <v>2.2999999999999998</v>
      </c>
      <c r="I451">
        <v>327</v>
      </c>
      <c r="J451">
        <v>25</v>
      </c>
      <c r="K451">
        <v>752.1</v>
      </c>
      <c r="L451">
        <v>564.08000000000004</v>
      </c>
      <c r="M451" t="s">
        <v>77</v>
      </c>
      <c r="N451" s="1">
        <v>45554.96465277778</v>
      </c>
    </row>
    <row r="452" spans="1:14" x14ac:dyDescent="0.3">
      <c r="A452" t="s">
        <v>1421</v>
      </c>
      <c r="B452" t="s">
        <v>49</v>
      </c>
      <c r="D452" t="s">
        <v>80</v>
      </c>
      <c r="E452" t="s">
        <v>68</v>
      </c>
      <c r="F452" t="s">
        <v>1422</v>
      </c>
      <c r="G452" t="s">
        <v>161</v>
      </c>
      <c r="H452">
        <v>2940.5</v>
      </c>
      <c r="I452">
        <v>1</v>
      </c>
      <c r="J452">
        <v>10</v>
      </c>
      <c r="K452">
        <v>2940.5</v>
      </c>
      <c r="L452">
        <v>2646.45</v>
      </c>
      <c r="M452" t="s">
        <v>47</v>
      </c>
      <c r="N452" s="1">
        <v>45526.850092592591</v>
      </c>
    </row>
    <row r="453" spans="1:14" x14ac:dyDescent="0.3">
      <c r="A453" t="s">
        <v>1423</v>
      </c>
      <c r="B453" t="s">
        <v>95</v>
      </c>
      <c r="C453" t="s">
        <v>1424</v>
      </c>
      <c r="D453" t="s">
        <v>51</v>
      </c>
      <c r="F453" t="s">
        <v>1425</v>
      </c>
      <c r="G453" t="s">
        <v>59</v>
      </c>
      <c r="H453">
        <v>885.36</v>
      </c>
      <c r="I453">
        <v>30</v>
      </c>
      <c r="J453">
        <v>10</v>
      </c>
      <c r="K453">
        <v>26560.799999999999</v>
      </c>
      <c r="L453">
        <v>23904.720000000001</v>
      </c>
      <c r="M453" t="s">
        <v>40</v>
      </c>
      <c r="N453" s="1">
        <v>45590.803414351853</v>
      </c>
    </row>
    <row r="454" spans="1:14" x14ac:dyDescent="0.3">
      <c r="A454" t="s">
        <v>1426</v>
      </c>
      <c r="B454" t="s">
        <v>30</v>
      </c>
      <c r="C454" t="s">
        <v>1427</v>
      </c>
      <c r="D454" t="s">
        <v>17</v>
      </c>
      <c r="E454" t="s">
        <v>177</v>
      </c>
      <c r="F454" t="s">
        <v>1428</v>
      </c>
      <c r="G454" t="s">
        <v>107</v>
      </c>
      <c r="H454">
        <v>8.5</v>
      </c>
      <c r="I454">
        <v>3</v>
      </c>
      <c r="J454">
        <v>0</v>
      </c>
      <c r="K454">
        <v>25.5</v>
      </c>
      <c r="L454">
        <v>25.5</v>
      </c>
      <c r="M454" t="s">
        <v>77</v>
      </c>
      <c r="N454" s="1">
        <v>45368.345648148148</v>
      </c>
    </row>
    <row r="455" spans="1:14" x14ac:dyDescent="0.3">
      <c r="A455" t="s">
        <v>1429</v>
      </c>
      <c r="B455" t="s">
        <v>55</v>
      </c>
      <c r="C455" t="s">
        <v>1430</v>
      </c>
      <c r="D455" t="s">
        <v>25</v>
      </c>
      <c r="E455" t="s">
        <v>105</v>
      </c>
      <c r="F455" t="s">
        <v>1431</v>
      </c>
      <c r="G455" t="s">
        <v>179</v>
      </c>
      <c r="H455">
        <v>75.319999999999993</v>
      </c>
      <c r="I455">
        <v>8</v>
      </c>
      <c r="J455">
        <v>10</v>
      </c>
      <c r="K455">
        <v>602.55999999999995</v>
      </c>
      <c r="L455">
        <v>542.29999999999995</v>
      </c>
      <c r="M455" t="s">
        <v>40</v>
      </c>
      <c r="N455" s="1">
        <v>45768.236250000002</v>
      </c>
    </row>
    <row r="456" spans="1:14" x14ac:dyDescent="0.3">
      <c r="A456" t="s">
        <v>1432</v>
      </c>
      <c r="B456" t="s">
        <v>72</v>
      </c>
      <c r="C456" t="s">
        <v>1433</v>
      </c>
      <c r="D456" t="s">
        <v>17</v>
      </c>
      <c r="E456" t="s">
        <v>18</v>
      </c>
      <c r="F456" t="s">
        <v>1434</v>
      </c>
      <c r="G456" t="s">
        <v>179</v>
      </c>
      <c r="H456">
        <v>181.61</v>
      </c>
      <c r="I456">
        <v>60</v>
      </c>
      <c r="J456">
        <v>0</v>
      </c>
      <c r="K456">
        <v>10896.6</v>
      </c>
      <c r="L456">
        <v>10896.6</v>
      </c>
      <c r="M456" t="s">
        <v>47</v>
      </c>
      <c r="N456" s="1">
        <v>45466.355486111112</v>
      </c>
    </row>
    <row r="457" spans="1:14" x14ac:dyDescent="0.3">
      <c r="A457" t="s">
        <v>1435</v>
      </c>
      <c r="B457" t="s">
        <v>23</v>
      </c>
      <c r="C457" t="s">
        <v>1436</v>
      </c>
      <c r="D457" t="s">
        <v>25</v>
      </c>
      <c r="E457" t="s">
        <v>100</v>
      </c>
      <c r="F457" t="s">
        <v>1437</v>
      </c>
      <c r="G457" t="s">
        <v>161</v>
      </c>
      <c r="H457">
        <v>15.43</v>
      </c>
      <c r="I457">
        <v>15</v>
      </c>
      <c r="J457">
        <v>0</v>
      </c>
      <c r="K457">
        <v>231.45</v>
      </c>
      <c r="L457">
        <v>231.45</v>
      </c>
      <c r="M457" t="s">
        <v>116</v>
      </c>
      <c r="N457" s="1">
        <v>45729.269583333335</v>
      </c>
    </row>
    <row r="458" spans="1:14" x14ac:dyDescent="0.3">
      <c r="A458" t="s">
        <v>1438</v>
      </c>
      <c r="B458" t="s">
        <v>72</v>
      </c>
      <c r="C458" t="s">
        <v>1439</v>
      </c>
      <c r="D458" t="s">
        <v>120</v>
      </c>
      <c r="E458" t="s">
        <v>224</v>
      </c>
      <c r="F458" t="s">
        <v>1440</v>
      </c>
      <c r="G458" t="s">
        <v>53</v>
      </c>
      <c r="H458">
        <v>62.48</v>
      </c>
      <c r="I458">
        <v>1</v>
      </c>
      <c r="J458">
        <v>2</v>
      </c>
      <c r="K458">
        <v>62.48</v>
      </c>
      <c r="L458">
        <v>61.23</v>
      </c>
      <c r="M458" t="s">
        <v>40</v>
      </c>
      <c r="N458" s="1">
        <v>45795.167731481481</v>
      </c>
    </row>
    <row r="459" spans="1:14" x14ac:dyDescent="0.3">
      <c r="A459" t="s">
        <v>1441</v>
      </c>
      <c r="B459" t="s">
        <v>181</v>
      </c>
      <c r="C459" t="s">
        <v>1442</v>
      </c>
      <c r="D459" t="s">
        <v>67</v>
      </c>
      <c r="E459" t="s">
        <v>87</v>
      </c>
      <c r="F459" t="s">
        <v>1443</v>
      </c>
      <c r="G459" t="s">
        <v>93</v>
      </c>
      <c r="H459">
        <v>768.6</v>
      </c>
      <c r="I459">
        <v>15</v>
      </c>
      <c r="J459">
        <v>0</v>
      </c>
      <c r="K459">
        <v>11529</v>
      </c>
      <c r="L459">
        <v>11529</v>
      </c>
      <c r="M459" t="s">
        <v>47</v>
      </c>
      <c r="N459" s="1">
        <v>45519.609398148146</v>
      </c>
    </row>
    <row r="460" spans="1:14" x14ac:dyDescent="0.3">
      <c r="A460" t="s">
        <v>1444</v>
      </c>
      <c r="B460" t="s">
        <v>30</v>
      </c>
      <c r="C460" t="s">
        <v>1445</v>
      </c>
      <c r="D460" t="s">
        <v>86</v>
      </c>
      <c r="E460" t="s">
        <v>74</v>
      </c>
      <c r="F460" t="s">
        <v>1446</v>
      </c>
      <c r="G460" t="s">
        <v>184</v>
      </c>
      <c r="H460">
        <v>95.98</v>
      </c>
      <c r="I460">
        <v>40</v>
      </c>
      <c r="J460">
        <v>10</v>
      </c>
      <c r="K460">
        <v>3839.2</v>
      </c>
      <c r="L460">
        <v>3455.28</v>
      </c>
      <c r="N460" s="1">
        <v>45788.063645833332</v>
      </c>
    </row>
    <row r="461" spans="1:14" x14ac:dyDescent="0.3">
      <c r="A461" t="s">
        <v>1447</v>
      </c>
      <c r="B461" t="s">
        <v>49</v>
      </c>
      <c r="C461" t="s">
        <v>1448</v>
      </c>
      <c r="D461" t="s">
        <v>110</v>
      </c>
      <c r="E461" t="s">
        <v>44</v>
      </c>
      <c r="F461" t="s">
        <v>1449</v>
      </c>
      <c r="G461" t="s">
        <v>248</v>
      </c>
      <c r="H461">
        <v>23.48</v>
      </c>
      <c r="I461">
        <v>75</v>
      </c>
      <c r="J461">
        <v>15</v>
      </c>
      <c r="K461">
        <v>1761</v>
      </c>
      <c r="L461">
        <v>1496.85</v>
      </c>
      <c r="M461" t="s">
        <v>21</v>
      </c>
      <c r="N461" s="1">
        <v>45518.73400462963</v>
      </c>
    </row>
    <row r="462" spans="1:14" x14ac:dyDescent="0.3">
      <c r="A462" t="s">
        <v>1450</v>
      </c>
      <c r="B462" t="s">
        <v>55</v>
      </c>
      <c r="C462" t="s">
        <v>1451</v>
      </c>
      <c r="D462" t="s">
        <v>67</v>
      </c>
      <c r="E462" t="s">
        <v>177</v>
      </c>
      <c r="F462" t="s">
        <v>1452</v>
      </c>
      <c r="G462" t="s">
        <v>65</v>
      </c>
      <c r="H462">
        <v>296.57</v>
      </c>
      <c r="I462">
        <v>10</v>
      </c>
      <c r="J462">
        <v>5</v>
      </c>
      <c r="K462">
        <v>2965.7</v>
      </c>
      <c r="L462">
        <v>2817.41</v>
      </c>
      <c r="M462" t="s">
        <v>47</v>
      </c>
      <c r="N462" s="1">
        <v>45781.375092592592</v>
      </c>
    </row>
    <row r="463" spans="1:14" x14ac:dyDescent="0.3">
      <c r="A463" t="s">
        <v>1453</v>
      </c>
      <c r="B463" t="s">
        <v>181</v>
      </c>
      <c r="C463" t="s">
        <v>1454</v>
      </c>
      <c r="D463" t="s">
        <v>17</v>
      </c>
      <c r="E463" t="s">
        <v>111</v>
      </c>
      <c r="F463" t="s">
        <v>1455</v>
      </c>
      <c r="G463" t="s">
        <v>135</v>
      </c>
      <c r="H463">
        <v>775.04</v>
      </c>
      <c r="I463">
        <v>40</v>
      </c>
      <c r="J463">
        <v>0</v>
      </c>
      <c r="K463">
        <v>31001.599999999999</v>
      </c>
      <c r="L463">
        <v>31001.599999999999</v>
      </c>
      <c r="M463" t="s">
        <v>47</v>
      </c>
      <c r="N463" s="1">
        <v>45389.487534722219</v>
      </c>
    </row>
    <row r="464" spans="1:14" x14ac:dyDescent="0.3">
      <c r="A464" t="s">
        <v>1456</v>
      </c>
      <c r="B464" t="s">
        <v>15</v>
      </c>
      <c r="C464" t="s">
        <v>1457</v>
      </c>
      <c r="D464" t="s">
        <v>255</v>
      </c>
      <c r="E464" t="s">
        <v>224</v>
      </c>
      <c r="F464" t="s">
        <v>1458</v>
      </c>
      <c r="G464" t="s">
        <v>39</v>
      </c>
      <c r="H464">
        <v>1343.82</v>
      </c>
      <c r="I464">
        <v>4</v>
      </c>
      <c r="J464">
        <v>10</v>
      </c>
      <c r="K464">
        <v>5375.28</v>
      </c>
      <c r="L464">
        <v>4837.75</v>
      </c>
      <c r="M464" t="s">
        <v>77</v>
      </c>
      <c r="N464" s="1">
        <v>45689.576319444444</v>
      </c>
    </row>
    <row r="465" spans="1:14" x14ac:dyDescent="0.3">
      <c r="A465" t="s">
        <v>1459</v>
      </c>
      <c r="B465" t="s">
        <v>23</v>
      </c>
      <c r="C465" t="s">
        <v>1460</v>
      </c>
      <c r="D465" t="s">
        <v>17</v>
      </c>
      <c r="E465" t="s">
        <v>155</v>
      </c>
      <c r="F465" t="s">
        <v>1461</v>
      </c>
      <c r="G465" t="s">
        <v>53</v>
      </c>
      <c r="H465">
        <v>773.01</v>
      </c>
      <c r="I465">
        <v>4</v>
      </c>
      <c r="J465">
        <v>0</v>
      </c>
      <c r="K465">
        <v>3092.04</v>
      </c>
      <c r="L465">
        <v>3092.04</v>
      </c>
      <c r="M465" t="s">
        <v>40</v>
      </c>
      <c r="N465" s="1">
        <v>45637.197118055556</v>
      </c>
    </row>
    <row r="466" spans="1:14" x14ac:dyDescent="0.3">
      <c r="A466" t="s">
        <v>1462</v>
      </c>
      <c r="B466" t="s">
        <v>95</v>
      </c>
      <c r="C466" t="s">
        <v>1463</v>
      </c>
      <c r="D466" t="s">
        <v>159</v>
      </c>
      <c r="F466" t="s">
        <v>1464</v>
      </c>
      <c r="H466">
        <v>156.9</v>
      </c>
      <c r="I466">
        <v>2</v>
      </c>
      <c r="J466">
        <v>3</v>
      </c>
      <c r="K466">
        <v>313.8</v>
      </c>
      <c r="L466">
        <v>304.39</v>
      </c>
      <c r="M466" t="s">
        <v>116</v>
      </c>
      <c r="N466" s="1">
        <v>45761.376712962963</v>
      </c>
    </row>
    <row r="467" spans="1:14" x14ac:dyDescent="0.3">
      <c r="A467" t="s">
        <v>1465</v>
      </c>
      <c r="B467" t="s">
        <v>49</v>
      </c>
      <c r="C467" t="s">
        <v>1466</v>
      </c>
      <c r="D467" t="s">
        <v>110</v>
      </c>
      <c r="E467" t="s">
        <v>32</v>
      </c>
      <c r="F467" t="s">
        <v>1467</v>
      </c>
      <c r="G467" t="s">
        <v>130</v>
      </c>
      <c r="H467">
        <v>224</v>
      </c>
      <c r="I467">
        <v>8</v>
      </c>
      <c r="J467">
        <v>5</v>
      </c>
      <c r="K467">
        <v>1792</v>
      </c>
      <c r="L467">
        <v>1702.4</v>
      </c>
      <c r="M467" t="s">
        <v>60</v>
      </c>
      <c r="N467" s="1">
        <v>45670.911076388889</v>
      </c>
    </row>
    <row r="468" spans="1:14" x14ac:dyDescent="0.3">
      <c r="A468" t="s">
        <v>1468</v>
      </c>
      <c r="B468" t="s">
        <v>23</v>
      </c>
      <c r="C468" t="s">
        <v>1469</v>
      </c>
      <c r="D468" t="s">
        <v>43</v>
      </c>
      <c r="E468" t="s">
        <v>91</v>
      </c>
      <c r="F468" t="s">
        <v>1470</v>
      </c>
      <c r="G468" t="s">
        <v>39</v>
      </c>
      <c r="H468">
        <v>1192.95</v>
      </c>
      <c r="I468">
        <v>15</v>
      </c>
      <c r="J468">
        <v>13</v>
      </c>
      <c r="K468">
        <v>17894.25</v>
      </c>
      <c r="L468">
        <v>15568</v>
      </c>
      <c r="M468" t="s">
        <v>28</v>
      </c>
      <c r="N468" s="1">
        <v>45630.86074074074</v>
      </c>
    </row>
    <row r="469" spans="1:14" x14ac:dyDescent="0.3">
      <c r="A469" t="s">
        <v>1471</v>
      </c>
      <c r="C469" t="s">
        <v>1472</v>
      </c>
      <c r="D469" t="s">
        <v>17</v>
      </c>
      <c r="E469" t="s">
        <v>44</v>
      </c>
      <c r="F469" t="s">
        <v>1473</v>
      </c>
      <c r="G469" t="s">
        <v>107</v>
      </c>
      <c r="H469">
        <v>639.62</v>
      </c>
      <c r="I469">
        <v>4</v>
      </c>
      <c r="J469">
        <v>0</v>
      </c>
      <c r="K469">
        <v>2558.48</v>
      </c>
      <c r="L469">
        <v>2558.48</v>
      </c>
      <c r="N469" s="1">
        <v>45684.535069444442</v>
      </c>
    </row>
    <row r="470" spans="1:14" x14ac:dyDescent="0.3">
      <c r="A470" t="s">
        <v>1474</v>
      </c>
      <c r="B470" t="s">
        <v>181</v>
      </c>
      <c r="C470" t="s">
        <v>1475</v>
      </c>
      <c r="D470" t="s">
        <v>86</v>
      </c>
      <c r="E470" t="s">
        <v>87</v>
      </c>
      <c r="F470" t="s">
        <v>1476</v>
      </c>
      <c r="G470" t="s">
        <v>53</v>
      </c>
      <c r="H470">
        <v>196.6</v>
      </c>
      <c r="I470">
        <v>6</v>
      </c>
      <c r="J470">
        <v>15</v>
      </c>
      <c r="K470">
        <v>1179.5999999999999</v>
      </c>
      <c r="L470">
        <v>1002.66</v>
      </c>
      <c r="M470" t="s">
        <v>21</v>
      </c>
      <c r="N470" s="1">
        <v>45400.158460648148</v>
      </c>
    </row>
    <row r="471" spans="1:14" x14ac:dyDescent="0.3">
      <c r="A471" t="s">
        <v>1477</v>
      </c>
      <c r="B471" t="s">
        <v>84</v>
      </c>
      <c r="C471" t="s">
        <v>1478</v>
      </c>
      <c r="D471" t="s">
        <v>125</v>
      </c>
      <c r="E471" t="s">
        <v>100</v>
      </c>
      <c r="F471" t="s">
        <v>1479</v>
      </c>
      <c r="G471" t="s">
        <v>53</v>
      </c>
      <c r="H471">
        <v>344.98</v>
      </c>
      <c r="I471">
        <v>1</v>
      </c>
      <c r="J471">
        <v>0</v>
      </c>
      <c r="K471">
        <v>344.98</v>
      </c>
      <c r="L471">
        <v>344.98</v>
      </c>
      <c r="M471" t="s">
        <v>47</v>
      </c>
      <c r="N471" s="1">
        <v>45659.007245370369</v>
      </c>
    </row>
    <row r="472" spans="1:14" x14ac:dyDescent="0.3">
      <c r="A472" t="s">
        <v>1480</v>
      </c>
      <c r="B472" t="s">
        <v>172</v>
      </c>
      <c r="C472" t="s">
        <v>1481</v>
      </c>
      <c r="D472" t="s">
        <v>159</v>
      </c>
      <c r="E472" t="s">
        <v>111</v>
      </c>
      <c r="F472" t="s">
        <v>1482</v>
      </c>
      <c r="G472" t="s">
        <v>70</v>
      </c>
      <c r="H472">
        <v>80.44</v>
      </c>
      <c r="I472">
        <v>3</v>
      </c>
      <c r="J472">
        <v>2</v>
      </c>
      <c r="K472">
        <v>241.32</v>
      </c>
      <c r="L472">
        <v>236.49</v>
      </c>
      <c r="M472" t="s">
        <v>116</v>
      </c>
      <c r="N472" s="1">
        <v>45652.076122685183</v>
      </c>
    </row>
    <row r="473" spans="1:14" x14ac:dyDescent="0.3">
      <c r="A473" t="s">
        <v>1483</v>
      </c>
      <c r="B473" t="s">
        <v>84</v>
      </c>
      <c r="C473" t="s">
        <v>1484</v>
      </c>
      <c r="D473" t="s">
        <v>255</v>
      </c>
      <c r="E473" t="s">
        <v>277</v>
      </c>
      <c r="F473" t="s">
        <v>1485</v>
      </c>
      <c r="G473" t="s">
        <v>39</v>
      </c>
      <c r="H473">
        <v>2394.04</v>
      </c>
      <c r="I473">
        <v>2</v>
      </c>
      <c r="J473">
        <v>0</v>
      </c>
      <c r="K473">
        <v>4788.08</v>
      </c>
      <c r="L473">
        <v>4788.08</v>
      </c>
      <c r="M473" t="s">
        <v>60</v>
      </c>
      <c r="N473" s="1">
        <v>45581.473506944443</v>
      </c>
    </row>
    <row r="474" spans="1:14" x14ac:dyDescent="0.3">
      <c r="A474" t="s">
        <v>1486</v>
      </c>
      <c r="B474" t="s">
        <v>172</v>
      </c>
      <c r="C474" t="s">
        <v>1487</v>
      </c>
      <c r="D474" t="s">
        <v>125</v>
      </c>
      <c r="E474" t="s">
        <v>18</v>
      </c>
      <c r="F474" t="s">
        <v>1488</v>
      </c>
      <c r="G474" t="s">
        <v>39</v>
      </c>
      <c r="H474">
        <v>1097.44</v>
      </c>
      <c r="I474">
        <v>10</v>
      </c>
      <c r="J474">
        <v>5</v>
      </c>
      <c r="K474">
        <v>10974.4</v>
      </c>
      <c r="L474">
        <v>10425.68</v>
      </c>
      <c r="M474" t="s">
        <v>77</v>
      </c>
      <c r="N474" s="1">
        <v>45873.194074074076</v>
      </c>
    </row>
    <row r="475" spans="1:14" x14ac:dyDescent="0.3">
      <c r="A475" t="s">
        <v>1489</v>
      </c>
      <c r="B475" t="s">
        <v>181</v>
      </c>
      <c r="C475" t="s">
        <v>1490</v>
      </c>
      <c r="D475" t="s">
        <v>67</v>
      </c>
      <c r="E475" t="s">
        <v>121</v>
      </c>
      <c r="F475" t="s">
        <v>1491</v>
      </c>
      <c r="G475" t="s">
        <v>53</v>
      </c>
      <c r="H475">
        <v>1052.71</v>
      </c>
      <c r="I475">
        <v>5</v>
      </c>
      <c r="J475">
        <v>0</v>
      </c>
      <c r="K475">
        <v>5263.55</v>
      </c>
      <c r="L475">
        <v>5263.55</v>
      </c>
      <c r="M475" t="s">
        <v>77</v>
      </c>
      <c r="N475" s="1">
        <v>45488.135833333334</v>
      </c>
    </row>
    <row r="476" spans="1:14" x14ac:dyDescent="0.3">
      <c r="A476" t="s">
        <v>1492</v>
      </c>
      <c r="B476" t="s">
        <v>55</v>
      </c>
      <c r="C476" t="s">
        <v>1493</v>
      </c>
      <c r="D476" t="s">
        <v>51</v>
      </c>
      <c r="E476" t="s">
        <v>74</v>
      </c>
      <c r="F476" t="s">
        <v>1494</v>
      </c>
      <c r="G476" t="s">
        <v>76</v>
      </c>
      <c r="H476">
        <v>799.97</v>
      </c>
      <c r="I476">
        <v>20</v>
      </c>
      <c r="J476">
        <v>0</v>
      </c>
      <c r="K476">
        <v>15999.4</v>
      </c>
      <c r="L476">
        <v>15999.4</v>
      </c>
      <c r="M476" t="s">
        <v>60</v>
      </c>
      <c r="N476" s="1">
        <v>45471.214456018519</v>
      </c>
    </row>
    <row r="477" spans="1:14" x14ac:dyDescent="0.3">
      <c r="A477" t="s">
        <v>1495</v>
      </c>
      <c r="B477" t="s">
        <v>84</v>
      </c>
      <c r="C477" t="s">
        <v>1496</v>
      </c>
      <c r="D477" t="s">
        <v>110</v>
      </c>
      <c r="E477" t="s">
        <v>155</v>
      </c>
      <c r="F477" t="s">
        <v>1497</v>
      </c>
      <c r="G477" t="s">
        <v>39</v>
      </c>
      <c r="H477">
        <v>80.27</v>
      </c>
      <c r="I477">
        <v>1</v>
      </c>
      <c r="J477">
        <v>0</v>
      </c>
      <c r="K477">
        <v>80.27</v>
      </c>
      <c r="L477">
        <v>80.27</v>
      </c>
      <c r="M477" t="s">
        <v>21</v>
      </c>
      <c r="N477" s="1">
        <v>45673.446446759262</v>
      </c>
    </row>
    <row r="478" spans="1:14" x14ac:dyDescent="0.3">
      <c r="A478" t="s">
        <v>1498</v>
      </c>
      <c r="B478" t="s">
        <v>181</v>
      </c>
      <c r="C478" t="s">
        <v>1499</v>
      </c>
      <c r="D478" t="s">
        <v>63</v>
      </c>
      <c r="E478" t="s">
        <v>177</v>
      </c>
      <c r="F478" t="s">
        <v>1500</v>
      </c>
      <c r="G478" t="s">
        <v>39</v>
      </c>
      <c r="H478">
        <v>2.9</v>
      </c>
      <c r="I478">
        <v>396</v>
      </c>
      <c r="J478">
        <v>25</v>
      </c>
      <c r="K478">
        <v>1148.4000000000001</v>
      </c>
      <c r="L478">
        <v>861.3</v>
      </c>
      <c r="M478" t="s">
        <v>47</v>
      </c>
      <c r="N478" s="1">
        <v>45786.807222222225</v>
      </c>
    </row>
    <row r="479" spans="1:14" x14ac:dyDescent="0.3">
      <c r="A479" t="s">
        <v>1501</v>
      </c>
      <c r="B479" t="s">
        <v>95</v>
      </c>
      <c r="C479" t="s">
        <v>1502</v>
      </c>
      <c r="D479" t="s">
        <v>159</v>
      </c>
      <c r="E479" t="s">
        <v>74</v>
      </c>
      <c r="F479" t="s">
        <v>1503</v>
      </c>
      <c r="G479" t="s">
        <v>65</v>
      </c>
      <c r="H479">
        <v>445.02</v>
      </c>
      <c r="I479">
        <v>3</v>
      </c>
      <c r="J479">
        <v>0</v>
      </c>
      <c r="K479">
        <v>1335.06</v>
      </c>
      <c r="L479">
        <v>1335.06</v>
      </c>
      <c r="M479" t="s">
        <v>77</v>
      </c>
      <c r="N479" s="1">
        <v>45603.827037037037</v>
      </c>
    </row>
    <row r="480" spans="1:14" x14ac:dyDescent="0.3">
      <c r="A480" t="s">
        <v>1504</v>
      </c>
      <c r="B480" t="s">
        <v>95</v>
      </c>
      <c r="C480" t="s">
        <v>1505</v>
      </c>
      <c r="D480" t="s">
        <v>86</v>
      </c>
      <c r="E480" t="s">
        <v>105</v>
      </c>
      <c r="F480" t="s">
        <v>1506</v>
      </c>
      <c r="G480" t="s">
        <v>59</v>
      </c>
      <c r="H480">
        <v>519.63</v>
      </c>
      <c r="I480">
        <v>4</v>
      </c>
      <c r="J480">
        <v>3</v>
      </c>
      <c r="K480">
        <v>2078.52</v>
      </c>
      <c r="L480">
        <v>2016.16</v>
      </c>
      <c r="M480" t="s">
        <v>28</v>
      </c>
      <c r="N480" s="1">
        <v>45533.968159722222</v>
      </c>
    </row>
    <row r="481" spans="1:14" x14ac:dyDescent="0.3">
      <c r="A481" t="s">
        <v>1507</v>
      </c>
      <c r="B481" t="s">
        <v>172</v>
      </c>
      <c r="D481" t="s">
        <v>125</v>
      </c>
      <c r="E481" t="s">
        <v>133</v>
      </c>
      <c r="F481" t="s">
        <v>1508</v>
      </c>
      <c r="G481" t="s">
        <v>76</v>
      </c>
      <c r="H481">
        <v>2441.37</v>
      </c>
      <c r="I481">
        <v>4</v>
      </c>
      <c r="J481">
        <v>0</v>
      </c>
      <c r="K481">
        <v>9765.48</v>
      </c>
      <c r="L481">
        <v>9765.48</v>
      </c>
      <c r="M481" t="s">
        <v>116</v>
      </c>
      <c r="N481" s="1">
        <v>45367.883298611108</v>
      </c>
    </row>
    <row r="482" spans="1:14" x14ac:dyDescent="0.3">
      <c r="A482" t="s">
        <v>1509</v>
      </c>
      <c r="B482" t="s">
        <v>49</v>
      </c>
      <c r="C482" t="s">
        <v>1510</v>
      </c>
      <c r="D482" t="s">
        <v>36</v>
      </c>
      <c r="E482" t="s">
        <v>74</v>
      </c>
      <c r="F482" t="s">
        <v>1511</v>
      </c>
      <c r="G482" t="s">
        <v>161</v>
      </c>
      <c r="H482">
        <v>1393.23</v>
      </c>
      <c r="I482">
        <v>8</v>
      </c>
      <c r="J482">
        <v>5</v>
      </c>
      <c r="K482">
        <v>11145.84</v>
      </c>
      <c r="L482">
        <v>10588.55</v>
      </c>
      <c r="M482" t="s">
        <v>21</v>
      </c>
      <c r="N482" s="1">
        <v>45788.198645833334</v>
      </c>
    </row>
    <row r="483" spans="1:14" x14ac:dyDescent="0.3">
      <c r="A483" t="s">
        <v>1512</v>
      </c>
      <c r="B483" t="s">
        <v>15</v>
      </c>
      <c r="C483" t="s">
        <v>1513</v>
      </c>
      <c r="D483" t="s">
        <v>125</v>
      </c>
      <c r="E483" t="s">
        <v>68</v>
      </c>
      <c r="F483" t="s">
        <v>1514</v>
      </c>
      <c r="G483" t="s">
        <v>39</v>
      </c>
      <c r="H483">
        <v>2121.9</v>
      </c>
      <c r="I483">
        <v>4</v>
      </c>
      <c r="J483">
        <v>2</v>
      </c>
      <c r="K483">
        <v>8487.6</v>
      </c>
      <c r="L483">
        <v>8317.85</v>
      </c>
      <c r="M483" t="s">
        <v>28</v>
      </c>
      <c r="N483" s="1">
        <v>45436.265787037039</v>
      </c>
    </row>
    <row r="484" spans="1:14" x14ac:dyDescent="0.3">
      <c r="A484" t="s">
        <v>1515</v>
      </c>
      <c r="B484" t="s">
        <v>118</v>
      </c>
      <c r="C484" t="s">
        <v>1516</v>
      </c>
      <c r="D484" t="s">
        <v>125</v>
      </c>
      <c r="E484" t="s">
        <v>155</v>
      </c>
      <c r="F484" t="s">
        <v>1517</v>
      </c>
      <c r="G484" t="s">
        <v>107</v>
      </c>
      <c r="H484">
        <v>1073.9000000000001</v>
      </c>
      <c r="I484">
        <v>15</v>
      </c>
      <c r="J484">
        <v>0</v>
      </c>
      <c r="K484">
        <v>16108.5</v>
      </c>
      <c r="L484">
        <v>16108.5</v>
      </c>
      <c r="M484" t="s">
        <v>28</v>
      </c>
      <c r="N484" s="1">
        <v>45454.572789351849</v>
      </c>
    </row>
    <row r="485" spans="1:14" x14ac:dyDescent="0.3">
      <c r="A485" t="s">
        <v>1518</v>
      </c>
      <c r="B485" t="s">
        <v>118</v>
      </c>
      <c r="C485" t="s">
        <v>1519</v>
      </c>
      <c r="D485" t="s">
        <v>36</v>
      </c>
      <c r="E485" t="s">
        <v>68</v>
      </c>
      <c r="F485" t="s">
        <v>1520</v>
      </c>
      <c r="G485" t="s">
        <v>82</v>
      </c>
      <c r="H485">
        <v>28.23</v>
      </c>
      <c r="I485">
        <v>12</v>
      </c>
      <c r="J485">
        <v>15</v>
      </c>
      <c r="K485">
        <v>338.76</v>
      </c>
      <c r="L485">
        <v>287.95</v>
      </c>
      <c r="M485" t="s">
        <v>21</v>
      </c>
      <c r="N485" s="1">
        <v>45644.798935185187</v>
      </c>
    </row>
    <row r="486" spans="1:14" x14ac:dyDescent="0.3">
      <c r="A486" t="s">
        <v>1521</v>
      </c>
      <c r="B486" t="s">
        <v>23</v>
      </c>
      <c r="C486" t="s">
        <v>1522</v>
      </c>
      <c r="D486" t="s">
        <v>25</v>
      </c>
      <c r="E486" t="s">
        <v>18</v>
      </c>
      <c r="F486" t="s">
        <v>1523</v>
      </c>
      <c r="H486">
        <v>113.13</v>
      </c>
      <c r="I486">
        <v>6</v>
      </c>
      <c r="J486">
        <v>0</v>
      </c>
      <c r="K486">
        <v>678.78</v>
      </c>
      <c r="L486">
        <v>678.78</v>
      </c>
      <c r="M486" t="s">
        <v>116</v>
      </c>
      <c r="N486" s="1">
        <v>45696.219212962962</v>
      </c>
    </row>
    <row r="487" spans="1:14" x14ac:dyDescent="0.3">
      <c r="A487" t="s">
        <v>1524</v>
      </c>
      <c r="B487" t="s">
        <v>84</v>
      </c>
      <c r="C487" t="s">
        <v>1525</v>
      </c>
      <c r="D487" t="s">
        <v>120</v>
      </c>
      <c r="E487" t="s">
        <v>100</v>
      </c>
      <c r="F487" t="s">
        <v>1526</v>
      </c>
      <c r="G487" t="s">
        <v>46</v>
      </c>
      <c r="H487">
        <v>73.930000000000007</v>
      </c>
      <c r="I487">
        <v>25</v>
      </c>
      <c r="J487">
        <v>30</v>
      </c>
      <c r="K487">
        <v>1848.25</v>
      </c>
      <c r="L487">
        <v>1293.77</v>
      </c>
      <c r="M487" t="s">
        <v>116</v>
      </c>
      <c r="N487" s="1">
        <v>45439.127789351849</v>
      </c>
    </row>
    <row r="488" spans="1:14" x14ac:dyDescent="0.3">
      <c r="A488" t="s">
        <v>1527</v>
      </c>
      <c r="B488" t="s">
        <v>172</v>
      </c>
      <c r="C488" t="s">
        <v>1528</v>
      </c>
      <c r="D488" t="s">
        <v>110</v>
      </c>
      <c r="E488" t="s">
        <v>155</v>
      </c>
      <c r="F488" t="s">
        <v>1529</v>
      </c>
      <c r="G488" t="s">
        <v>46</v>
      </c>
      <c r="H488">
        <v>123.43</v>
      </c>
      <c r="I488">
        <v>40</v>
      </c>
      <c r="J488">
        <v>15</v>
      </c>
      <c r="K488">
        <v>4937.2</v>
      </c>
      <c r="L488">
        <v>4196.62</v>
      </c>
      <c r="M488" t="s">
        <v>21</v>
      </c>
      <c r="N488" s="1">
        <v>45485.668379629627</v>
      </c>
    </row>
    <row r="489" spans="1:14" x14ac:dyDescent="0.3">
      <c r="A489" t="s">
        <v>1530</v>
      </c>
      <c r="B489" t="s">
        <v>72</v>
      </c>
      <c r="C489" t="s">
        <v>1531</v>
      </c>
      <c r="D489" t="s">
        <v>255</v>
      </c>
      <c r="E489" t="s">
        <v>111</v>
      </c>
      <c r="F489" t="s">
        <v>1532</v>
      </c>
      <c r="G489" t="s">
        <v>107</v>
      </c>
      <c r="H489">
        <v>1413.69</v>
      </c>
      <c r="I489">
        <v>3</v>
      </c>
      <c r="J489">
        <v>8</v>
      </c>
      <c r="K489">
        <v>4241.07</v>
      </c>
      <c r="L489">
        <v>3901.78</v>
      </c>
      <c r="M489" t="s">
        <v>40</v>
      </c>
      <c r="N489" s="1">
        <v>45404.278182870374</v>
      </c>
    </row>
    <row r="490" spans="1:14" x14ac:dyDescent="0.3">
      <c r="A490" t="s">
        <v>1533</v>
      </c>
      <c r="B490" t="s">
        <v>55</v>
      </c>
      <c r="C490" t="s">
        <v>1534</v>
      </c>
      <c r="D490" t="s">
        <v>25</v>
      </c>
      <c r="E490" t="s">
        <v>68</v>
      </c>
      <c r="F490" t="s">
        <v>1535</v>
      </c>
      <c r="G490" t="s">
        <v>130</v>
      </c>
      <c r="H490">
        <v>23.98</v>
      </c>
      <c r="I490">
        <v>5</v>
      </c>
      <c r="J490">
        <v>0</v>
      </c>
      <c r="K490">
        <v>119.9</v>
      </c>
      <c r="L490">
        <v>119.9</v>
      </c>
      <c r="M490" t="s">
        <v>40</v>
      </c>
      <c r="N490" s="1">
        <v>45876.655300925922</v>
      </c>
    </row>
    <row r="491" spans="1:14" x14ac:dyDescent="0.3">
      <c r="A491" t="s">
        <v>1536</v>
      </c>
      <c r="B491" t="s">
        <v>23</v>
      </c>
      <c r="C491" t="s">
        <v>1537</v>
      </c>
      <c r="D491" t="s">
        <v>120</v>
      </c>
      <c r="F491" t="s">
        <v>1538</v>
      </c>
      <c r="G491" t="s">
        <v>135</v>
      </c>
      <c r="H491">
        <v>284.68</v>
      </c>
      <c r="I491">
        <v>60</v>
      </c>
      <c r="J491">
        <v>20</v>
      </c>
      <c r="K491">
        <v>17080.8</v>
      </c>
      <c r="L491">
        <v>13664.64</v>
      </c>
      <c r="M491" t="s">
        <v>116</v>
      </c>
      <c r="N491" s="1">
        <v>45772.356562499997</v>
      </c>
    </row>
    <row r="492" spans="1:14" x14ac:dyDescent="0.3">
      <c r="A492" t="s">
        <v>1539</v>
      </c>
      <c r="B492" t="s">
        <v>49</v>
      </c>
      <c r="C492" t="s">
        <v>1540</v>
      </c>
      <c r="D492" t="s">
        <v>255</v>
      </c>
      <c r="E492" t="s">
        <v>246</v>
      </c>
      <c r="F492" t="s">
        <v>1541</v>
      </c>
      <c r="G492" t="s">
        <v>184</v>
      </c>
      <c r="H492">
        <v>1000.34</v>
      </c>
      <c r="I492">
        <v>6</v>
      </c>
      <c r="J492">
        <v>0</v>
      </c>
      <c r="K492">
        <v>6002.04</v>
      </c>
      <c r="L492">
        <v>6002.04</v>
      </c>
      <c r="M492" t="s">
        <v>77</v>
      </c>
      <c r="N492" s="1">
        <v>45750.067673611113</v>
      </c>
    </row>
    <row r="493" spans="1:14" x14ac:dyDescent="0.3">
      <c r="A493" t="s">
        <v>1542</v>
      </c>
      <c r="B493" t="s">
        <v>15</v>
      </c>
      <c r="C493" t="s">
        <v>1543</v>
      </c>
      <c r="D493" t="s">
        <v>51</v>
      </c>
      <c r="E493" t="s">
        <v>105</v>
      </c>
      <c r="F493" t="s">
        <v>1544</v>
      </c>
      <c r="G493" t="s">
        <v>248</v>
      </c>
      <c r="H493">
        <v>333.98</v>
      </c>
      <c r="I493">
        <v>2</v>
      </c>
      <c r="J493">
        <v>0</v>
      </c>
      <c r="K493">
        <v>667.96</v>
      </c>
      <c r="L493">
        <v>667.96</v>
      </c>
      <c r="M493" t="s">
        <v>60</v>
      </c>
      <c r="N493" s="1">
        <v>45655.031273148146</v>
      </c>
    </row>
    <row r="494" spans="1:14" x14ac:dyDescent="0.3">
      <c r="A494" t="s">
        <v>1545</v>
      </c>
      <c r="B494" t="s">
        <v>49</v>
      </c>
      <c r="C494" t="s">
        <v>1546</v>
      </c>
      <c r="D494" t="s">
        <v>36</v>
      </c>
      <c r="F494" t="s">
        <v>1547</v>
      </c>
      <c r="G494" t="s">
        <v>179</v>
      </c>
      <c r="H494">
        <v>628.55999999999995</v>
      </c>
      <c r="I494">
        <v>100</v>
      </c>
      <c r="J494">
        <v>3</v>
      </c>
      <c r="K494">
        <v>62856</v>
      </c>
      <c r="L494">
        <v>60970.32</v>
      </c>
      <c r="N494" s="1">
        <v>45718.641817129632</v>
      </c>
    </row>
    <row r="495" spans="1:14" x14ac:dyDescent="0.3">
      <c r="A495" t="s">
        <v>1548</v>
      </c>
      <c r="B495" t="s">
        <v>55</v>
      </c>
      <c r="C495" t="s">
        <v>1549</v>
      </c>
      <c r="D495" t="s">
        <v>63</v>
      </c>
      <c r="E495" t="s">
        <v>121</v>
      </c>
      <c r="F495" t="s">
        <v>1550</v>
      </c>
      <c r="G495" t="s">
        <v>27</v>
      </c>
      <c r="H495">
        <v>2.19</v>
      </c>
      <c r="I495">
        <v>314</v>
      </c>
      <c r="J495">
        <v>0</v>
      </c>
      <c r="K495">
        <v>687.66</v>
      </c>
      <c r="L495">
        <v>687.66</v>
      </c>
      <c r="M495" t="s">
        <v>77</v>
      </c>
      <c r="N495" s="1">
        <v>45700.848622685182</v>
      </c>
    </row>
    <row r="496" spans="1:14" x14ac:dyDescent="0.3">
      <c r="A496" t="s">
        <v>1551</v>
      </c>
      <c r="B496" t="s">
        <v>15</v>
      </c>
      <c r="C496" t="s">
        <v>1552</v>
      </c>
      <c r="D496" t="s">
        <v>255</v>
      </c>
      <c r="E496" t="s">
        <v>177</v>
      </c>
      <c r="F496" t="s">
        <v>1553</v>
      </c>
      <c r="G496" t="s">
        <v>82</v>
      </c>
      <c r="H496">
        <v>2650.5</v>
      </c>
      <c r="I496">
        <v>12</v>
      </c>
      <c r="J496">
        <v>15</v>
      </c>
      <c r="K496">
        <v>31806</v>
      </c>
      <c r="L496">
        <v>27035.1</v>
      </c>
      <c r="M496" t="s">
        <v>21</v>
      </c>
      <c r="N496" s="1">
        <v>45363.810520833336</v>
      </c>
    </row>
    <row r="497" spans="1:14" x14ac:dyDescent="0.3">
      <c r="A497" t="s">
        <v>1554</v>
      </c>
      <c r="B497" t="s">
        <v>55</v>
      </c>
      <c r="C497" t="s">
        <v>1555</v>
      </c>
      <c r="D497" t="s">
        <v>36</v>
      </c>
      <c r="E497" t="s">
        <v>91</v>
      </c>
      <c r="F497" t="s">
        <v>1556</v>
      </c>
      <c r="G497" t="s">
        <v>209</v>
      </c>
      <c r="H497">
        <v>652.6</v>
      </c>
      <c r="I497">
        <v>4</v>
      </c>
      <c r="J497">
        <v>5</v>
      </c>
      <c r="K497">
        <v>2610.4</v>
      </c>
      <c r="L497">
        <v>2479.88</v>
      </c>
      <c r="M497" t="s">
        <v>28</v>
      </c>
      <c r="N497" s="1">
        <v>45736.271122685182</v>
      </c>
    </row>
    <row r="498" spans="1:14" x14ac:dyDescent="0.3">
      <c r="A498" t="s">
        <v>1557</v>
      </c>
      <c r="B498" t="s">
        <v>95</v>
      </c>
      <c r="C498" t="s">
        <v>1558</v>
      </c>
      <c r="D498" t="s">
        <v>110</v>
      </c>
      <c r="E498" t="s">
        <v>246</v>
      </c>
      <c r="F498" t="s">
        <v>1559</v>
      </c>
      <c r="G498" t="s">
        <v>76</v>
      </c>
      <c r="H498">
        <v>83.19</v>
      </c>
      <c r="I498">
        <v>1</v>
      </c>
      <c r="J498">
        <v>0</v>
      </c>
      <c r="K498">
        <v>83.19</v>
      </c>
      <c r="L498">
        <v>83.19</v>
      </c>
      <c r="M498" t="s">
        <v>116</v>
      </c>
      <c r="N498" s="1">
        <v>45610.452766203707</v>
      </c>
    </row>
    <row r="499" spans="1:14" x14ac:dyDescent="0.3">
      <c r="A499" t="s">
        <v>1560</v>
      </c>
      <c r="B499" t="s">
        <v>23</v>
      </c>
      <c r="C499" t="s">
        <v>1561</v>
      </c>
      <c r="D499" t="s">
        <v>120</v>
      </c>
      <c r="E499" t="s">
        <v>246</v>
      </c>
      <c r="F499" t="s">
        <v>1562</v>
      </c>
      <c r="G499" t="s">
        <v>248</v>
      </c>
      <c r="H499">
        <v>77.23</v>
      </c>
      <c r="I499">
        <v>2</v>
      </c>
      <c r="J499">
        <v>0</v>
      </c>
      <c r="K499">
        <v>154.46</v>
      </c>
      <c r="L499">
        <v>154.46</v>
      </c>
      <c r="M499" t="s">
        <v>116</v>
      </c>
      <c r="N499" s="1">
        <v>45624.067349537036</v>
      </c>
    </row>
    <row r="500" spans="1:14" x14ac:dyDescent="0.3">
      <c r="A500" t="s">
        <v>1563</v>
      </c>
      <c r="B500" t="s">
        <v>118</v>
      </c>
      <c r="C500" t="s">
        <v>1564</v>
      </c>
      <c r="E500" t="s">
        <v>155</v>
      </c>
      <c r="F500" t="s">
        <v>1565</v>
      </c>
      <c r="G500" t="s">
        <v>39</v>
      </c>
      <c r="H500">
        <v>394.89</v>
      </c>
      <c r="I500">
        <v>3</v>
      </c>
      <c r="J500">
        <v>10</v>
      </c>
      <c r="K500">
        <v>1184.67</v>
      </c>
      <c r="L500">
        <v>1066.2</v>
      </c>
      <c r="M500" t="s">
        <v>47</v>
      </c>
      <c r="N500" s="1">
        <v>45624.516817129632</v>
      </c>
    </row>
    <row r="501" spans="1:14" x14ac:dyDescent="0.3">
      <c r="A501" t="s">
        <v>1566</v>
      </c>
      <c r="B501" t="s">
        <v>118</v>
      </c>
      <c r="C501" t="s">
        <v>1567</v>
      </c>
      <c r="D501" t="s">
        <v>159</v>
      </c>
      <c r="E501" t="s">
        <v>155</v>
      </c>
      <c r="F501" t="s">
        <v>1568</v>
      </c>
      <c r="G501" t="s">
        <v>209</v>
      </c>
      <c r="H501">
        <v>218.19</v>
      </c>
      <c r="I501">
        <v>4</v>
      </c>
      <c r="J501">
        <v>0</v>
      </c>
      <c r="K501">
        <v>872.76</v>
      </c>
      <c r="L501">
        <v>872.76</v>
      </c>
      <c r="M501" t="s">
        <v>47</v>
      </c>
      <c r="N501" s="1">
        <v>45420.54351851852</v>
      </c>
    </row>
    <row r="502" spans="1:14" x14ac:dyDescent="0.3">
      <c r="A502" t="s">
        <v>1569</v>
      </c>
      <c r="B502" t="s">
        <v>30</v>
      </c>
      <c r="C502" t="s">
        <v>1570</v>
      </c>
      <c r="D502" t="s">
        <v>159</v>
      </c>
      <c r="E502" t="s">
        <v>246</v>
      </c>
      <c r="F502" t="s">
        <v>1571</v>
      </c>
      <c r="G502" t="s">
        <v>53</v>
      </c>
      <c r="H502">
        <v>219.49</v>
      </c>
      <c r="I502">
        <v>3</v>
      </c>
      <c r="J502">
        <v>0</v>
      </c>
      <c r="K502">
        <v>658.47</v>
      </c>
      <c r="L502">
        <v>658.47</v>
      </c>
      <c r="M502" t="s">
        <v>40</v>
      </c>
      <c r="N502" s="1">
        <v>45701.083333333336</v>
      </c>
    </row>
    <row r="503" spans="1:14" x14ac:dyDescent="0.3">
      <c r="A503" t="s">
        <v>1572</v>
      </c>
      <c r="B503" t="s">
        <v>181</v>
      </c>
      <c r="C503" t="s">
        <v>1573</v>
      </c>
      <c r="D503" t="s">
        <v>43</v>
      </c>
      <c r="E503" t="s">
        <v>44</v>
      </c>
      <c r="F503" t="s">
        <v>1574</v>
      </c>
      <c r="G503" t="s">
        <v>184</v>
      </c>
      <c r="H503">
        <v>991.01</v>
      </c>
      <c r="I503">
        <v>1</v>
      </c>
      <c r="J503">
        <v>3</v>
      </c>
      <c r="K503">
        <v>991.01</v>
      </c>
      <c r="L503">
        <v>961.28</v>
      </c>
      <c r="M503" t="s">
        <v>40</v>
      </c>
      <c r="N503" s="1">
        <v>45856.46435185185</v>
      </c>
    </row>
    <row r="504" spans="1:14" x14ac:dyDescent="0.3">
      <c r="A504" t="s">
        <v>1575</v>
      </c>
      <c r="B504" t="s">
        <v>95</v>
      </c>
      <c r="C504" t="s">
        <v>1576</v>
      </c>
      <c r="D504" t="s">
        <v>63</v>
      </c>
      <c r="E504" t="s">
        <v>177</v>
      </c>
      <c r="F504" t="s">
        <v>1577</v>
      </c>
      <c r="G504" t="s">
        <v>76</v>
      </c>
      <c r="H504">
        <v>5.25</v>
      </c>
      <c r="I504">
        <v>266</v>
      </c>
      <c r="J504">
        <v>25</v>
      </c>
      <c r="K504">
        <v>1396.5</v>
      </c>
      <c r="L504">
        <v>1047.3800000000001</v>
      </c>
      <c r="M504" t="s">
        <v>116</v>
      </c>
      <c r="N504" s="1">
        <v>45801.496666666666</v>
      </c>
    </row>
    <row r="505" spans="1:14" x14ac:dyDescent="0.3">
      <c r="A505" t="s">
        <v>1578</v>
      </c>
      <c r="B505" t="s">
        <v>118</v>
      </c>
      <c r="C505" t="s">
        <v>1579</v>
      </c>
      <c r="D505" t="s">
        <v>17</v>
      </c>
      <c r="E505" t="s">
        <v>121</v>
      </c>
      <c r="F505" t="s">
        <v>1580</v>
      </c>
      <c r="G505" t="s">
        <v>27</v>
      </c>
      <c r="H505">
        <v>284.57</v>
      </c>
      <c r="I505">
        <v>6</v>
      </c>
      <c r="J505">
        <v>5</v>
      </c>
      <c r="K505">
        <v>1707.42</v>
      </c>
      <c r="L505">
        <v>1622.05</v>
      </c>
      <c r="M505" t="s">
        <v>47</v>
      </c>
      <c r="N505" s="1">
        <v>45808.108935185184</v>
      </c>
    </row>
    <row r="506" spans="1:14" x14ac:dyDescent="0.3">
      <c r="A506" t="s">
        <v>1581</v>
      </c>
      <c r="B506" t="s">
        <v>118</v>
      </c>
      <c r="C506" t="s">
        <v>1582</v>
      </c>
      <c r="D506" t="s">
        <v>63</v>
      </c>
      <c r="E506" t="s">
        <v>111</v>
      </c>
      <c r="F506" t="s">
        <v>1583</v>
      </c>
      <c r="G506" t="s">
        <v>46</v>
      </c>
      <c r="H506">
        <v>4.49</v>
      </c>
      <c r="I506">
        <v>185</v>
      </c>
      <c r="J506">
        <v>0</v>
      </c>
      <c r="K506">
        <v>830.65</v>
      </c>
      <c r="L506">
        <v>830.65</v>
      </c>
      <c r="N506" s="1">
        <v>45433.974166666667</v>
      </c>
    </row>
    <row r="507" spans="1:14" x14ac:dyDescent="0.3">
      <c r="A507" t="s">
        <v>1584</v>
      </c>
      <c r="B507" t="s">
        <v>172</v>
      </c>
      <c r="C507" t="s">
        <v>1585</v>
      </c>
      <c r="D507" t="s">
        <v>125</v>
      </c>
      <c r="E507" t="s">
        <v>74</v>
      </c>
      <c r="F507" t="s">
        <v>1586</v>
      </c>
      <c r="G507" t="s">
        <v>102</v>
      </c>
      <c r="H507">
        <v>1929.82</v>
      </c>
      <c r="I507">
        <v>3</v>
      </c>
      <c r="J507">
        <v>0</v>
      </c>
      <c r="K507">
        <v>5789.46</v>
      </c>
      <c r="L507">
        <v>5789.46</v>
      </c>
      <c r="M507" t="s">
        <v>60</v>
      </c>
      <c r="N507" s="1">
        <v>45454.066365740742</v>
      </c>
    </row>
    <row r="508" spans="1:14" x14ac:dyDescent="0.3">
      <c r="A508" t="s">
        <v>1587</v>
      </c>
      <c r="B508" t="s">
        <v>181</v>
      </c>
      <c r="C508" t="s">
        <v>1588</v>
      </c>
      <c r="D508" t="s">
        <v>67</v>
      </c>
      <c r="E508" t="s">
        <v>251</v>
      </c>
      <c r="F508" t="s">
        <v>1589</v>
      </c>
      <c r="G508" t="s">
        <v>248</v>
      </c>
      <c r="H508">
        <v>1002.07</v>
      </c>
      <c r="I508">
        <v>50</v>
      </c>
      <c r="J508">
        <v>20</v>
      </c>
      <c r="K508">
        <v>50103.5</v>
      </c>
      <c r="L508">
        <v>40082.800000000003</v>
      </c>
      <c r="M508" t="s">
        <v>60</v>
      </c>
      <c r="N508" s="1">
        <v>45670.021192129629</v>
      </c>
    </row>
    <row r="509" spans="1:14" x14ac:dyDescent="0.3">
      <c r="A509" t="s">
        <v>1590</v>
      </c>
      <c r="B509" t="s">
        <v>95</v>
      </c>
      <c r="C509" t="s">
        <v>1591</v>
      </c>
      <c r="D509" t="s">
        <v>25</v>
      </c>
      <c r="E509" t="s">
        <v>133</v>
      </c>
      <c r="F509" t="s">
        <v>1592</v>
      </c>
      <c r="G509" t="s">
        <v>130</v>
      </c>
      <c r="H509">
        <v>60.15</v>
      </c>
      <c r="I509">
        <v>25</v>
      </c>
      <c r="J509">
        <v>0</v>
      </c>
      <c r="K509">
        <v>1503.75</v>
      </c>
      <c r="L509">
        <v>1503.75</v>
      </c>
      <c r="M509" t="s">
        <v>60</v>
      </c>
      <c r="N509" s="1">
        <v>45694.043321759258</v>
      </c>
    </row>
    <row r="510" spans="1:14" x14ac:dyDescent="0.3">
      <c r="A510" t="s">
        <v>1593</v>
      </c>
      <c r="B510" t="s">
        <v>23</v>
      </c>
      <c r="C510" t="s">
        <v>1594</v>
      </c>
      <c r="D510" t="s">
        <v>159</v>
      </c>
      <c r="E510" t="s">
        <v>18</v>
      </c>
      <c r="F510" t="s">
        <v>1595</v>
      </c>
      <c r="G510" t="s">
        <v>161</v>
      </c>
      <c r="H510">
        <v>288.39999999999998</v>
      </c>
      <c r="I510">
        <v>8</v>
      </c>
      <c r="J510">
        <v>10</v>
      </c>
      <c r="K510">
        <v>2307.1999999999998</v>
      </c>
      <c r="L510">
        <v>2076.48</v>
      </c>
      <c r="M510" t="s">
        <v>28</v>
      </c>
      <c r="N510" s="1">
        <v>45482.442094907405</v>
      </c>
    </row>
    <row r="511" spans="1:14" x14ac:dyDescent="0.3">
      <c r="A511" t="s">
        <v>1596</v>
      </c>
      <c r="B511" t="s">
        <v>172</v>
      </c>
      <c r="C511" t="s">
        <v>1597</v>
      </c>
      <c r="D511" t="s">
        <v>36</v>
      </c>
      <c r="E511" t="s">
        <v>246</v>
      </c>
      <c r="F511" t="s">
        <v>1598</v>
      </c>
      <c r="H511">
        <v>107.83</v>
      </c>
      <c r="I511">
        <v>4</v>
      </c>
      <c r="J511">
        <v>0</v>
      </c>
      <c r="K511">
        <v>431.32</v>
      </c>
      <c r="L511">
        <v>431.32</v>
      </c>
      <c r="M511" t="s">
        <v>116</v>
      </c>
      <c r="N511" s="1">
        <v>45772.595636574071</v>
      </c>
    </row>
    <row r="512" spans="1:14" x14ac:dyDescent="0.3">
      <c r="A512" t="s">
        <v>1599</v>
      </c>
      <c r="B512" t="s">
        <v>30</v>
      </c>
      <c r="C512" t="s">
        <v>1600</v>
      </c>
      <c r="D512" t="s">
        <v>159</v>
      </c>
      <c r="E512" t="s">
        <v>246</v>
      </c>
      <c r="F512" t="s">
        <v>1601</v>
      </c>
      <c r="G512" t="s">
        <v>53</v>
      </c>
      <c r="H512">
        <v>441.41</v>
      </c>
      <c r="I512">
        <v>25</v>
      </c>
      <c r="J512">
        <v>0</v>
      </c>
      <c r="K512">
        <v>11035.25</v>
      </c>
      <c r="L512">
        <v>11035.25</v>
      </c>
      <c r="M512" t="s">
        <v>40</v>
      </c>
      <c r="N512" s="1">
        <v>45423.084803240738</v>
      </c>
    </row>
    <row r="513" spans="1:14" x14ac:dyDescent="0.3">
      <c r="A513" t="s">
        <v>1602</v>
      </c>
      <c r="B513" t="s">
        <v>84</v>
      </c>
      <c r="C513" t="s">
        <v>1603</v>
      </c>
      <c r="D513" t="s">
        <v>80</v>
      </c>
      <c r="E513" t="s">
        <v>224</v>
      </c>
      <c r="F513" t="s">
        <v>1604</v>
      </c>
      <c r="G513" t="s">
        <v>102</v>
      </c>
      <c r="H513">
        <v>2824.14</v>
      </c>
      <c r="I513">
        <v>40</v>
      </c>
      <c r="J513">
        <v>18</v>
      </c>
      <c r="K513">
        <v>112965.6</v>
      </c>
      <c r="L513">
        <v>92631.79</v>
      </c>
      <c r="M513" t="s">
        <v>21</v>
      </c>
      <c r="N513" s="1">
        <v>45477.274212962962</v>
      </c>
    </row>
    <row r="514" spans="1:14" x14ac:dyDescent="0.3">
      <c r="A514" t="s">
        <v>1605</v>
      </c>
      <c r="B514" t="s">
        <v>118</v>
      </c>
      <c r="C514" t="s">
        <v>1606</v>
      </c>
      <c r="D514" t="s">
        <v>43</v>
      </c>
      <c r="E514" t="s">
        <v>68</v>
      </c>
      <c r="F514" t="s">
        <v>1607</v>
      </c>
      <c r="G514" t="s">
        <v>46</v>
      </c>
      <c r="H514">
        <v>1069.6099999999999</v>
      </c>
      <c r="I514">
        <v>3</v>
      </c>
      <c r="J514">
        <v>8</v>
      </c>
      <c r="K514">
        <v>3208.83</v>
      </c>
      <c r="L514">
        <v>2952.12</v>
      </c>
      <c r="M514" t="s">
        <v>60</v>
      </c>
      <c r="N514" s="1">
        <v>45649.692094907405</v>
      </c>
    </row>
    <row r="515" spans="1:14" x14ac:dyDescent="0.3">
      <c r="A515" t="s">
        <v>1608</v>
      </c>
      <c r="B515" t="s">
        <v>55</v>
      </c>
      <c r="C515" t="s">
        <v>1609</v>
      </c>
      <c r="D515" t="s">
        <v>67</v>
      </c>
      <c r="E515" t="s">
        <v>224</v>
      </c>
      <c r="F515" t="s">
        <v>1610</v>
      </c>
      <c r="G515" t="s">
        <v>39</v>
      </c>
      <c r="H515">
        <v>1115.44</v>
      </c>
      <c r="I515">
        <v>30</v>
      </c>
      <c r="J515">
        <v>0</v>
      </c>
      <c r="K515">
        <v>33463.199999999997</v>
      </c>
      <c r="L515">
        <v>33463.199999999997</v>
      </c>
      <c r="M515" t="s">
        <v>47</v>
      </c>
      <c r="N515" s="1">
        <v>45697.452662037038</v>
      </c>
    </row>
    <row r="516" spans="1:14" x14ac:dyDescent="0.3">
      <c r="A516" t="s">
        <v>1611</v>
      </c>
      <c r="B516" t="s">
        <v>95</v>
      </c>
      <c r="C516" t="s">
        <v>1612</v>
      </c>
      <c r="D516" t="s">
        <v>67</v>
      </c>
      <c r="E516" t="s">
        <v>68</v>
      </c>
      <c r="F516" t="s">
        <v>1613</v>
      </c>
      <c r="G516" t="s">
        <v>65</v>
      </c>
      <c r="H516">
        <v>968.21</v>
      </c>
      <c r="I516">
        <v>5</v>
      </c>
      <c r="J516">
        <v>0</v>
      </c>
      <c r="K516">
        <v>4841.05</v>
      </c>
      <c r="L516">
        <v>4841.05</v>
      </c>
      <c r="M516" t="s">
        <v>116</v>
      </c>
      <c r="N516" s="1">
        <v>45565.041296296295</v>
      </c>
    </row>
    <row r="517" spans="1:14" x14ac:dyDescent="0.3">
      <c r="A517" t="s">
        <v>1614</v>
      </c>
      <c r="B517" t="s">
        <v>72</v>
      </c>
      <c r="C517" t="s">
        <v>1615</v>
      </c>
      <c r="D517" t="s">
        <v>159</v>
      </c>
      <c r="E517" t="s">
        <v>155</v>
      </c>
      <c r="F517" t="s">
        <v>1616</v>
      </c>
      <c r="G517" t="s">
        <v>179</v>
      </c>
      <c r="H517">
        <v>246.26</v>
      </c>
      <c r="I517">
        <v>75</v>
      </c>
      <c r="J517">
        <v>0</v>
      </c>
      <c r="K517">
        <v>18469.5</v>
      </c>
      <c r="L517">
        <v>18469.5</v>
      </c>
      <c r="M517" t="s">
        <v>47</v>
      </c>
      <c r="N517" s="1">
        <v>45711.202847222223</v>
      </c>
    </row>
    <row r="518" spans="1:14" x14ac:dyDescent="0.3">
      <c r="A518" t="s">
        <v>1617</v>
      </c>
      <c r="B518" t="s">
        <v>55</v>
      </c>
      <c r="C518" t="s">
        <v>1618</v>
      </c>
      <c r="D518" t="s">
        <v>17</v>
      </c>
      <c r="E518" t="s">
        <v>74</v>
      </c>
      <c r="F518" t="s">
        <v>1619</v>
      </c>
      <c r="G518" t="s">
        <v>76</v>
      </c>
      <c r="H518">
        <v>746.86</v>
      </c>
      <c r="I518">
        <v>10</v>
      </c>
      <c r="J518">
        <v>0</v>
      </c>
      <c r="K518">
        <v>7468.6</v>
      </c>
      <c r="L518">
        <v>7468.6</v>
      </c>
      <c r="M518" t="s">
        <v>21</v>
      </c>
      <c r="N518" s="1">
        <v>45464.996041666665</v>
      </c>
    </row>
    <row r="519" spans="1:14" x14ac:dyDescent="0.3">
      <c r="A519" t="s">
        <v>1620</v>
      </c>
      <c r="B519" t="s">
        <v>49</v>
      </c>
      <c r="C519" t="s">
        <v>1621</v>
      </c>
      <c r="D519" t="s">
        <v>51</v>
      </c>
      <c r="E519" t="s">
        <v>91</v>
      </c>
      <c r="F519" t="s">
        <v>1622</v>
      </c>
      <c r="G519" t="s">
        <v>82</v>
      </c>
      <c r="H519">
        <v>1130.74</v>
      </c>
      <c r="I519">
        <v>12</v>
      </c>
      <c r="J519">
        <v>0</v>
      </c>
      <c r="K519">
        <v>13568.88</v>
      </c>
      <c r="L519">
        <v>13568.88</v>
      </c>
      <c r="M519" t="s">
        <v>47</v>
      </c>
      <c r="N519" s="1">
        <v>45798.250636574077</v>
      </c>
    </row>
    <row r="520" spans="1:14" x14ac:dyDescent="0.3">
      <c r="A520" t="s">
        <v>1623</v>
      </c>
      <c r="B520" t="s">
        <v>95</v>
      </c>
      <c r="C520" t="s">
        <v>1624</v>
      </c>
      <c r="D520" t="s">
        <v>67</v>
      </c>
      <c r="E520" t="s">
        <v>121</v>
      </c>
      <c r="F520" t="s">
        <v>1625</v>
      </c>
      <c r="G520" t="s">
        <v>135</v>
      </c>
      <c r="H520">
        <v>330.27</v>
      </c>
      <c r="I520">
        <v>8</v>
      </c>
      <c r="J520">
        <v>0</v>
      </c>
      <c r="K520">
        <v>2642.16</v>
      </c>
      <c r="L520">
        <v>2642.16</v>
      </c>
      <c r="M520" t="s">
        <v>47</v>
      </c>
      <c r="N520" s="1">
        <v>45471.888344907406</v>
      </c>
    </row>
    <row r="521" spans="1:14" x14ac:dyDescent="0.3">
      <c r="A521" t="s">
        <v>1626</v>
      </c>
      <c r="B521" t="s">
        <v>84</v>
      </c>
      <c r="D521" t="s">
        <v>43</v>
      </c>
      <c r="E521" t="s">
        <v>100</v>
      </c>
      <c r="F521" t="s">
        <v>1627</v>
      </c>
      <c r="G521" t="s">
        <v>39</v>
      </c>
      <c r="H521">
        <v>933.08</v>
      </c>
      <c r="I521">
        <v>4</v>
      </c>
      <c r="J521">
        <v>0</v>
      </c>
      <c r="K521">
        <v>3732.32</v>
      </c>
      <c r="L521">
        <v>3732.32</v>
      </c>
      <c r="M521" t="s">
        <v>60</v>
      </c>
      <c r="N521" s="1">
        <v>45498.507152777776</v>
      </c>
    </row>
    <row r="522" spans="1:14" x14ac:dyDescent="0.3">
      <c r="A522" t="s">
        <v>1628</v>
      </c>
      <c r="B522" t="s">
        <v>95</v>
      </c>
      <c r="C522" t="s">
        <v>1629</v>
      </c>
      <c r="D522" t="s">
        <v>125</v>
      </c>
      <c r="E522" t="s">
        <v>251</v>
      </c>
      <c r="F522" t="s">
        <v>1630</v>
      </c>
      <c r="G522" t="s">
        <v>130</v>
      </c>
      <c r="H522">
        <v>557.66</v>
      </c>
      <c r="I522">
        <v>20</v>
      </c>
      <c r="J522">
        <v>0</v>
      </c>
      <c r="K522">
        <v>11153.2</v>
      </c>
      <c r="L522">
        <v>11153.2</v>
      </c>
      <c r="M522" t="s">
        <v>47</v>
      </c>
      <c r="N522" s="1">
        <v>45626.497476851851</v>
      </c>
    </row>
    <row r="523" spans="1:14" x14ac:dyDescent="0.3">
      <c r="A523" t="s">
        <v>1631</v>
      </c>
      <c r="B523" t="s">
        <v>72</v>
      </c>
      <c r="C523" t="s">
        <v>1632</v>
      </c>
      <c r="D523" t="s">
        <v>17</v>
      </c>
      <c r="E523" t="s">
        <v>57</v>
      </c>
      <c r="F523" t="s">
        <v>1633</v>
      </c>
      <c r="G523" t="s">
        <v>130</v>
      </c>
      <c r="H523">
        <v>784.58</v>
      </c>
      <c r="I523">
        <v>1</v>
      </c>
      <c r="J523">
        <v>0</v>
      </c>
      <c r="K523">
        <v>784.58</v>
      </c>
      <c r="L523">
        <v>784.58</v>
      </c>
      <c r="M523" t="s">
        <v>40</v>
      </c>
      <c r="N523" s="1">
        <v>45453.587118055555</v>
      </c>
    </row>
    <row r="524" spans="1:14" x14ac:dyDescent="0.3">
      <c r="A524" t="s">
        <v>1634</v>
      </c>
      <c r="B524" t="s">
        <v>172</v>
      </c>
      <c r="C524" t="s">
        <v>1635</v>
      </c>
      <c r="D524" t="s">
        <v>25</v>
      </c>
      <c r="E524" t="s">
        <v>74</v>
      </c>
      <c r="F524" t="s">
        <v>1636</v>
      </c>
      <c r="G524" t="s">
        <v>107</v>
      </c>
      <c r="H524">
        <v>66.8</v>
      </c>
      <c r="I524">
        <v>15</v>
      </c>
      <c r="J524">
        <v>10</v>
      </c>
      <c r="K524">
        <v>1002</v>
      </c>
      <c r="L524">
        <v>901.8</v>
      </c>
      <c r="M524" t="s">
        <v>47</v>
      </c>
      <c r="N524" s="1">
        <v>45826.061053240737</v>
      </c>
    </row>
    <row r="525" spans="1:14" x14ac:dyDescent="0.3">
      <c r="A525" t="s">
        <v>1637</v>
      </c>
      <c r="B525" t="s">
        <v>55</v>
      </c>
      <c r="C525" t="s">
        <v>1638</v>
      </c>
      <c r="D525" t="s">
        <v>80</v>
      </c>
      <c r="E525" t="s">
        <v>37</v>
      </c>
      <c r="F525" t="s">
        <v>1639</v>
      </c>
      <c r="G525" t="s">
        <v>248</v>
      </c>
      <c r="H525">
        <v>1615.88</v>
      </c>
      <c r="I525">
        <v>15</v>
      </c>
      <c r="J525">
        <v>15</v>
      </c>
      <c r="K525">
        <v>24238.2</v>
      </c>
      <c r="L525">
        <v>20602.47</v>
      </c>
      <c r="M525" t="s">
        <v>60</v>
      </c>
      <c r="N525" s="1">
        <v>45668.42564814815</v>
      </c>
    </row>
    <row r="526" spans="1:14" x14ac:dyDescent="0.3">
      <c r="A526" t="s">
        <v>1640</v>
      </c>
      <c r="B526" t="s">
        <v>84</v>
      </c>
      <c r="C526" t="s">
        <v>1641</v>
      </c>
      <c r="D526" t="s">
        <v>125</v>
      </c>
      <c r="E526" t="s">
        <v>121</v>
      </c>
      <c r="F526" t="s">
        <v>1642</v>
      </c>
      <c r="G526" t="s">
        <v>70</v>
      </c>
      <c r="H526">
        <v>1246.33</v>
      </c>
      <c r="I526">
        <v>1</v>
      </c>
      <c r="J526">
        <v>2</v>
      </c>
      <c r="K526">
        <v>1246.33</v>
      </c>
      <c r="L526">
        <v>1221.4000000000001</v>
      </c>
      <c r="M526" t="s">
        <v>116</v>
      </c>
      <c r="N526" s="1">
        <v>45613.245162037034</v>
      </c>
    </row>
    <row r="527" spans="1:14" x14ac:dyDescent="0.3">
      <c r="A527" t="s">
        <v>1643</v>
      </c>
      <c r="B527" t="s">
        <v>72</v>
      </c>
      <c r="C527" t="s">
        <v>1644</v>
      </c>
      <c r="D527" t="s">
        <v>25</v>
      </c>
      <c r="E527" t="s">
        <v>37</v>
      </c>
      <c r="F527" t="s">
        <v>1645</v>
      </c>
      <c r="G527" t="s">
        <v>93</v>
      </c>
      <c r="H527">
        <v>5.05</v>
      </c>
      <c r="I527">
        <v>8</v>
      </c>
      <c r="J527">
        <v>0</v>
      </c>
      <c r="K527">
        <v>40.4</v>
      </c>
      <c r="L527">
        <v>40.4</v>
      </c>
      <c r="M527" t="s">
        <v>47</v>
      </c>
      <c r="N527" s="1">
        <v>45660.719467592593</v>
      </c>
    </row>
    <row r="528" spans="1:14" x14ac:dyDescent="0.3">
      <c r="A528" t="s">
        <v>1646</v>
      </c>
      <c r="B528" t="s">
        <v>55</v>
      </c>
      <c r="C528" t="s">
        <v>1647</v>
      </c>
      <c r="D528" t="s">
        <v>255</v>
      </c>
      <c r="E528" t="s">
        <v>18</v>
      </c>
      <c r="F528" t="s">
        <v>1648</v>
      </c>
      <c r="G528" t="s">
        <v>465</v>
      </c>
      <c r="H528">
        <v>735.33</v>
      </c>
      <c r="I528">
        <v>100</v>
      </c>
      <c r="J528">
        <v>0</v>
      </c>
      <c r="K528">
        <v>73533</v>
      </c>
      <c r="L528">
        <v>73533</v>
      </c>
      <c r="M528" t="s">
        <v>60</v>
      </c>
      <c r="N528" s="1">
        <v>45790.219317129631</v>
      </c>
    </row>
    <row r="529" spans="1:14" x14ac:dyDescent="0.3">
      <c r="A529" t="s">
        <v>1649</v>
      </c>
      <c r="B529" t="s">
        <v>49</v>
      </c>
      <c r="C529" t="s">
        <v>1650</v>
      </c>
      <c r="D529" t="s">
        <v>17</v>
      </c>
      <c r="E529" t="s">
        <v>32</v>
      </c>
      <c r="F529" t="s">
        <v>1651</v>
      </c>
      <c r="G529" t="s">
        <v>465</v>
      </c>
      <c r="H529">
        <v>574.9</v>
      </c>
      <c r="I529">
        <v>2</v>
      </c>
      <c r="J529">
        <v>0</v>
      </c>
      <c r="K529">
        <v>1149.8</v>
      </c>
      <c r="L529">
        <v>1149.8</v>
      </c>
      <c r="M529" t="s">
        <v>47</v>
      </c>
      <c r="N529" s="1">
        <v>45768.529594907406</v>
      </c>
    </row>
    <row r="530" spans="1:14" x14ac:dyDescent="0.3">
      <c r="A530" t="s">
        <v>1652</v>
      </c>
      <c r="B530" t="s">
        <v>172</v>
      </c>
      <c r="C530" t="s">
        <v>1653</v>
      </c>
      <c r="D530" t="s">
        <v>36</v>
      </c>
      <c r="E530" t="s">
        <v>251</v>
      </c>
      <c r="F530" t="s">
        <v>1654</v>
      </c>
      <c r="G530" t="s">
        <v>248</v>
      </c>
      <c r="H530">
        <v>1061.1400000000001</v>
      </c>
      <c r="I530">
        <v>5</v>
      </c>
      <c r="J530">
        <v>0</v>
      </c>
      <c r="K530">
        <v>5305.7</v>
      </c>
      <c r="L530">
        <v>5305.7</v>
      </c>
      <c r="M530" t="s">
        <v>60</v>
      </c>
      <c r="N530" s="1">
        <v>45525.680428240739</v>
      </c>
    </row>
    <row r="531" spans="1:14" x14ac:dyDescent="0.3">
      <c r="A531" t="s">
        <v>1655</v>
      </c>
      <c r="B531" t="s">
        <v>15</v>
      </c>
      <c r="C531" t="s">
        <v>1656</v>
      </c>
      <c r="D531" t="s">
        <v>110</v>
      </c>
      <c r="E531" t="s">
        <v>111</v>
      </c>
      <c r="F531" t="s">
        <v>1657</v>
      </c>
      <c r="G531" t="s">
        <v>107</v>
      </c>
      <c r="H531">
        <v>156.71</v>
      </c>
      <c r="I531">
        <v>4</v>
      </c>
      <c r="J531">
        <v>0</v>
      </c>
      <c r="K531">
        <v>626.84</v>
      </c>
      <c r="L531">
        <v>626.84</v>
      </c>
      <c r="M531" t="s">
        <v>60</v>
      </c>
      <c r="N531" s="1">
        <v>45586.01798611111</v>
      </c>
    </row>
    <row r="532" spans="1:14" x14ac:dyDescent="0.3">
      <c r="A532" t="s">
        <v>1658</v>
      </c>
      <c r="B532" t="s">
        <v>172</v>
      </c>
      <c r="C532" t="s">
        <v>1659</v>
      </c>
      <c r="D532" t="s">
        <v>80</v>
      </c>
      <c r="E532" t="s">
        <v>224</v>
      </c>
      <c r="F532" t="s">
        <v>1660</v>
      </c>
      <c r="G532" t="s">
        <v>93</v>
      </c>
      <c r="H532">
        <v>1775.42</v>
      </c>
      <c r="I532">
        <v>3</v>
      </c>
      <c r="J532">
        <v>0</v>
      </c>
      <c r="K532">
        <v>5326.26</v>
      </c>
      <c r="L532">
        <v>5326.26</v>
      </c>
      <c r="M532" t="s">
        <v>116</v>
      </c>
      <c r="N532" s="1">
        <v>45593.825416666667</v>
      </c>
    </row>
    <row r="533" spans="1:14" x14ac:dyDescent="0.3">
      <c r="A533" t="s">
        <v>1661</v>
      </c>
      <c r="B533" t="s">
        <v>172</v>
      </c>
      <c r="C533" t="s">
        <v>1662</v>
      </c>
      <c r="D533" t="s">
        <v>125</v>
      </c>
      <c r="E533" t="s">
        <v>177</v>
      </c>
      <c r="F533" t="s">
        <v>1663</v>
      </c>
      <c r="G533" t="s">
        <v>82</v>
      </c>
      <c r="H533">
        <v>2471.7199999999998</v>
      </c>
      <c r="I533">
        <v>8</v>
      </c>
      <c r="J533">
        <v>0</v>
      </c>
      <c r="K533">
        <v>19773.759999999998</v>
      </c>
      <c r="L533">
        <v>19773.759999999998</v>
      </c>
      <c r="M533" t="s">
        <v>116</v>
      </c>
      <c r="N533" s="1">
        <v>45379.731724537036</v>
      </c>
    </row>
    <row r="534" spans="1:14" x14ac:dyDescent="0.3">
      <c r="A534" t="s">
        <v>1664</v>
      </c>
      <c r="B534" t="s">
        <v>72</v>
      </c>
      <c r="C534" t="s">
        <v>1665</v>
      </c>
      <c r="D534" t="s">
        <v>63</v>
      </c>
      <c r="E534" t="s">
        <v>133</v>
      </c>
      <c r="F534" t="s">
        <v>1666</v>
      </c>
      <c r="G534" t="s">
        <v>135</v>
      </c>
      <c r="H534">
        <v>5.91</v>
      </c>
      <c r="I534">
        <v>244</v>
      </c>
      <c r="J534">
        <v>20</v>
      </c>
      <c r="K534">
        <v>1442.04</v>
      </c>
      <c r="L534">
        <v>1153.6300000000001</v>
      </c>
      <c r="M534" t="s">
        <v>21</v>
      </c>
      <c r="N534" s="1">
        <v>45477.420324074075</v>
      </c>
    </row>
    <row r="535" spans="1:14" x14ac:dyDescent="0.3">
      <c r="A535" t="s">
        <v>1667</v>
      </c>
      <c r="B535" t="s">
        <v>84</v>
      </c>
      <c r="C535" t="s">
        <v>1668</v>
      </c>
      <c r="D535" t="s">
        <v>51</v>
      </c>
      <c r="E535" t="s">
        <v>91</v>
      </c>
      <c r="F535" t="s">
        <v>1669</v>
      </c>
      <c r="G535" t="s">
        <v>107</v>
      </c>
      <c r="H535">
        <v>1080.29</v>
      </c>
      <c r="I535">
        <v>25</v>
      </c>
      <c r="J535">
        <v>5</v>
      </c>
      <c r="K535">
        <v>27007.25</v>
      </c>
      <c r="L535">
        <v>25656.89</v>
      </c>
      <c r="M535" t="s">
        <v>40</v>
      </c>
      <c r="N535" s="1">
        <v>45608.488877314812</v>
      </c>
    </row>
    <row r="536" spans="1:14" x14ac:dyDescent="0.3">
      <c r="A536" t="s">
        <v>1670</v>
      </c>
      <c r="B536" t="s">
        <v>172</v>
      </c>
      <c r="C536" t="s">
        <v>1671</v>
      </c>
      <c r="D536" t="s">
        <v>125</v>
      </c>
      <c r="E536" t="s">
        <v>251</v>
      </c>
      <c r="F536" t="s">
        <v>1672</v>
      </c>
      <c r="G536" t="s">
        <v>184</v>
      </c>
      <c r="H536">
        <v>372.16</v>
      </c>
      <c r="I536">
        <v>1</v>
      </c>
      <c r="J536">
        <v>2</v>
      </c>
      <c r="K536">
        <v>372.16</v>
      </c>
      <c r="L536">
        <v>364.72</v>
      </c>
      <c r="M536" t="s">
        <v>60</v>
      </c>
      <c r="N536" s="1">
        <v>45573.294571759259</v>
      </c>
    </row>
    <row r="537" spans="1:14" x14ac:dyDescent="0.3">
      <c r="A537" t="s">
        <v>1673</v>
      </c>
      <c r="B537" t="s">
        <v>172</v>
      </c>
      <c r="C537" t="s">
        <v>1674</v>
      </c>
      <c r="D537" t="s">
        <v>43</v>
      </c>
      <c r="E537" t="s">
        <v>251</v>
      </c>
      <c r="F537" t="s">
        <v>1675</v>
      </c>
      <c r="G537" t="s">
        <v>20</v>
      </c>
      <c r="H537">
        <v>1000.43</v>
      </c>
      <c r="I537">
        <v>8</v>
      </c>
      <c r="J537">
        <v>0</v>
      </c>
      <c r="K537">
        <v>8003.44</v>
      </c>
      <c r="L537">
        <v>8003.44</v>
      </c>
      <c r="M537" t="s">
        <v>28</v>
      </c>
      <c r="N537" s="1">
        <v>45366.442164351851</v>
      </c>
    </row>
    <row r="538" spans="1:14" x14ac:dyDescent="0.3">
      <c r="A538" t="s">
        <v>1676</v>
      </c>
      <c r="B538" t="s">
        <v>95</v>
      </c>
      <c r="C538" t="s">
        <v>1677</v>
      </c>
      <c r="D538" t="s">
        <v>110</v>
      </c>
      <c r="E538" t="s">
        <v>121</v>
      </c>
      <c r="F538" t="s">
        <v>1678</v>
      </c>
      <c r="G538" t="s">
        <v>135</v>
      </c>
      <c r="H538">
        <v>278.02999999999997</v>
      </c>
      <c r="I538">
        <v>4</v>
      </c>
      <c r="J538">
        <v>5</v>
      </c>
      <c r="K538">
        <v>1112.1199999999999</v>
      </c>
      <c r="L538">
        <v>1056.51</v>
      </c>
      <c r="M538" t="s">
        <v>28</v>
      </c>
      <c r="N538" s="1">
        <v>45497.381481481483</v>
      </c>
    </row>
    <row r="539" spans="1:14" x14ac:dyDescent="0.3">
      <c r="A539" t="s">
        <v>1679</v>
      </c>
      <c r="B539" t="s">
        <v>49</v>
      </c>
      <c r="C539" t="s">
        <v>1680</v>
      </c>
      <c r="D539" t="s">
        <v>86</v>
      </c>
      <c r="E539" t="s">
        <v>277</v>
      </c>
      <c r="F539" t="s">
        <v>1681</v>
      </c>
      <c r="G539" t="s">
        <v>70</v>
      </c>
      <c r="H539">
        <v>96.67</v>
      </c>
      <c r="I539">
        <v>15</v>
      </c>
      <c r="J539">
        <v>0</v>
      </c>
      <c r="K539">
        <v>1450.05</v>
      </c>
      <c r="L539">
        <v>1450.05</v>
      </c>
      <c r="M539" t="s">
        <v>40</v>
      </c>
      <c r="N539" s="1">
        <v>45865.337395833332</v>
      </c>
    </row>
    <row r="540" spans="1:14" x14ac:dyDescent="0.3">
      <c r="A540" t="s">
        <v>1682</v>
      </c>
      <c r="B540" t="s">
        <v>95</v>
      </c>
      <c r="C540" t="s">
        <v>1683</v>
      </c>
      <c r="D540" t="s">
        <v>120</v>
      </c>
      <c r="E540" t="s">
        <v>277</v>
      </c>
      <c r="F540" t="s">
        <v>1684</v>
      </c>
      <c r="H540">
        <v>471.09</v>
      </c>
      <c r="I540">
        <v>50</v>
      </c>
      <c r="J540">
        <v>18</v>
      </c>
      <c r="K540">
        <v>23554.5</v>
      </c>
      <c r="L540">
        <v>19314.689999999999</v>
      </c>
      <c r="M540" t="s">
        <v>21</v>
      </c>
      <c r="N540" s="1">
        <v>45435.886076388888</v>
      </c>
    </row>
    <row r="541" spans="1:14" x14ac:dyDescent="0.3">
      <c r="A541" t="s">
        <v>1685</v>
      </c>
      <c r="B541" t="s">
        <v>72</v>
      </c>
      <c r="C541" t="s">
        <v>1686</v>
      </c>
      <c r="D541" t="s">
        <v>255</v>
      </c>
      <c r="E541" t="s">
        <v>155</v>
      </c>
      <c r="F541" t="s">
        <v>1687</v>
      </c>
      <c r="G541" t="s">
        <v>39</v>
      </c>
      <c r="H541">
        <v>861.48</v>
      </c>
      <c r="I541">
        <v>8</v>
      </c>
      <c r="J541">
        <v>0</v>
      </c>
      <c r="K541">
        <v>6891.84</v>
      </c>
      <c r="L541">
        <v>6891.84</v>
      </c>
      <c r="M541" t="s">
        <v>77</v>
      </c>
      <c r="N541" s="1">
        <v>45828.48505787037</v>
      </c>
    </row>
    <row r="542" spans="1:14" x14ac:dyDescent="0.3">
      <c r="A542" t="s">
        <v>1688</v>
      </c>
      <c r="B542" t="s">
        <v>172</v>
      </c>
      <c r="C542" t="s">
        <v>1689</v>
      </c>
      <c r="D542" t="s">
        <v>17</v>
      </c>
      <c r="E542" t="s">
        <v>44</v>
      </c>
      <c r="F542" t="s">
        <v>1690</v>
      </c>
      <c r="G542" t="s">
        <v>20</v>
      </c>
      <c r="H542">
        <v>128.08000000000001</v>
      </c>
      <c r="I542">
        <v>4</v>
      </c>
      <c r="J542">
        <v>5</v>
      </c>
      <c r="K542">
        <v>512.32000000000005</v>
      </c>
      <c r="L542">
        <v>486.7</v>
      </c>
      <c r="M542" t="s">
        <v>60</v>
      </c>
      <c r="N542" s="1">
        <v>45673.728900462964</v>
      </c>
    </row>
    <row r="543" spans="1:14" x14ac:dyDescent="0.3">
      <c r="A543" t="s">
        <v>1691</v>
      </c>
      <c r="B543" t="s">
        <v>95</v>
      </c>
      <c r="C543" t="s">
        <v>1692</v>
      </c>
      <c r="D543" t="s">
        <v>159</v>
      </c>
      <c r="E543" t="s">
        <v>91</v>
      </c>
      <c r="F543" t="s">
        <v>1693</v>
      </c>
      <c r="G543" t="s">
        <v>184</v>
      </c>
      <c r="H543">
        <v>163.69999999999999</v>
      </c>
      <c r="I543">
        <v>3</v>
      </c>
      <c r="J543">
        <v>10</v>
      </c>
      <c r="K543">
        <v>491.1</v>
      </c>
      <c r="L543">
        <v>441.99</v>
      </c>
      <c r="M543" t="s">
        <v>47</v>
      </c>
      <c r="N543" s="1">
        <v>45501.790729166663</v>
      </c>
    </row>
    <row r="544" spans="1:14" x14ac:dyDescent="0.3">
      <c r="A544" t="s">
        <v>1694</v>
      </c>
      <c r="B544" t="s">
        <v>30</v>
      </c>
      <c r="C544" t="s">
        <v>1695</v>
      </c>
      <c r="D544" t="s">
        <v>86</v>
      </c>
      <c r="E544" t="s">
        <v>100</v>
      </c>
      <c r="F544" t="s">
        <v>1696</v>
      </c>
      <c r="G544" t="s">
        <v>39</v>
      </c>
      <c r="H544">
        <v>328.65</v>
      </c>
      <c r="I544">
        <v>2</v>
      </c>
      <c r="J544">
        <v>0</v>
      </c>
      <c r="K544">
        <v>657.3</v>
      </c>
      <c r="L544">
        <v>657.3</v>
      </c>
      <c r="N544" s="1">
        <v>45354.281585648147</v>
      </c>
    </row>
    <row r="545" spans="1:14" x14ac:dyDescent="0.3">
      <c r="A545" t="s">
        <v>1697</v>
      </c>
      <c r="B545" t="s">
        <v>118</v>
      </c>
      <c r="C545" t="s">
        <v>1698</v>
      </c>
      <c r="D545" t="s">
        <v>110</v>
      </c>
      <c r="E545" t="s">
        <v>246</v>
      </c>
      <c r="F545" t="s">
        <v>1699</v>
      </c>
      <c r="G545" t="s">
        <v>135</v>
      </c>
      <c r="H545">
        <v>228.48</v>
      </c>
      <c r="I545">
        <v>8</v>
      </c>
      <c r="J545">
        <v>12</v>
      </c>
      <c r="K545">
        <v>1827.84</v>
      </c>
      <c r="L545">
        <v>1608.5</v>
      </c>
      <c r="M545" t="s">
        <v>21</v>
      </c>
      <c r="N545" s="1">
        <v>45535.838321759256</v>
      </c>
    </row>
    <row r="546" spans="1:14" x14ac:dyDescent="0.3">
      <c r="A546" t="s">
        <v>1700</v>
      </c>
      <c r="B546" t="s">
        <v>172</v>
      </c>
      <c r="C546" t="s">
        <v>1701</v>
      </c>
      <c r="D546" t="s">
        <v>159</v>
      </c>
      <c r="E546" t="s">
        <v>251</v>
      </c>
      <c r="F546" t="s">
        <v>1702</v>
      </c>
      <c r="G546" t="s">
        <v>76</v>
      </c>
      <c r="H546">
        <v>57.58</v>
      </c>
      <c r="I546">
        <v>50</v>
      </c>
      <c r="J546">
        <v>0</v>
      </c>
      <c r="K546">
        <v>2879</v>
      </c>
      <c r="L546">
        <v>2879</v>
      </c>
      <c r="M546" t="s">
        <v>60</v>
      </c>
      <c r="N546" s="1">
        <v>45866.719907407409</v>
      </c>
    </row>
    <row r="547" spans="1:14" x14ac:dyDescent="0.3">
      <c r="A547" t="s">
        <v>1703</v>
      </c>
      <c r="B547" t="s">
        <v>15</v>
      </c>
      <c r="C547" t="s">
        <v>1704</v>
      </c>
      <c r="D547" t="s">
        <v>43</v>
      </c>
      <c r="E547" t="s">
        <v>105</v>
      </c>
      <c r="F547" t="s">
        <v>1705</v>
      </c>
      <c r="G547" t="s">
        <v>82</v>
      </c>
      <c r="H547">
        <v>1491.37</v>
      </c>
      <c r="I547">
        <v>20</v>
      </c>
      <c r="J547">
        <v>0</v>
      </c>
      <c r="K547">
        <v>29827.4</v>
      </c>
      <c r="L547">
        <v>29827.4</v>
      </c>
      <c r="M547" t="s">
        <v>77</v>
      </c>
      <c r="N547" s="1">
        <v>45590.075706018521</v>
      </c>
    </row>
    <row r="548" spans="1:14" x14ac:dyDescent="0.3">
      <c r="A548" t="s">
        <v>1706</v>
      </c>
      <c r="B548" t="s">
        <v>84</v>
      </c>
      <c r="C548" t="s">
        <v>1707</v>
      </c>
      <c r="D548" t="s">
        <v>51</v>
      </c>
      <c r="F548" t="s">
        <v>1708</v>
      </c>
      <c r="G548" t="s">
        <v>209</v>
      </c>
      <c r="H548">
        <v>1120.24</v>
      </c>
      <c r="I548">
        <v>12</v>
      </c>
      <c r="J548">
        <v>13</v>
      </c>
      <c r="K548">
        <v>13442.88</v>
      </c>
      <c r="L548">
        <v>11695.31</v>
      </c>
      <c r="M548" t="s">
        <v>28</v>
      </c>
      <c r="N548" s="1">
        <v>45674.839131944442</v>
      </c>
    </row>
    <row r="549" spans="1:14" x14ac:dyDescent="0.3">
      <c r="A549" t="s">
        <v>1709</v>
      </c>
      <c r="C549" t="s">
        <v>1710</v>
      </c>
      <c r="D549" t="s">
        <v>120</v>
      </c>
      <c r="E549" t="s">
        <v>251</v>
      </c>
      <c r="F549" t="s">
        <v>1711</v>
      </c>
      <c r="G549" t="s">
        <v>184</v>
      </c>
      <c r="H549">
        <v>454.79</v>
      </c>
      <c r="I549">
        <v>6</v>
      </c>
      <c r="J549">
        <v>5</v>
      </c>
      <c r="K549">
        <v>2728.74</v>
      </c>
      <c r="L549">
        <v>2592.3000000000002</v>
      </c>
      <c r="M549" t="s">
        <v>28</v>
      </c>
      <c r="N549" s="1">
        <v>45432.098067129627</v>
      </c>
    </row>
    <row r="550" spans="1:14" x14ac:dyDescent="0.3">
      <c r="A550" t="s">
        <v>1712</v>
      </c>
      <c r="B550" t="s">
        <v>23</v>
      </c>
      <c r="C550" t="s">
        <v>1713</v>
      </c>
      <c r="D550" t="s">
        <v>255</v>
      </c>
      <c r="E550" t="s">
        <v>100</v>
      </c>
      <c r="F550" t="s">
        <v>1714</v>
      </c>
      <c r="G550" t="s">
        <v>184</v>
      </c>
      <c r="H550">
        <v>905.67</v>
      </c>
      <c r="I550">
        <v>10</v>
      </c>
      <c r="J550">
        <v>10</v>
      </c>
      <c r="K550">
        <v>9056.7000000000007</v>
      </c>
      <c r="L550">
        <v>8151.03</v>
      </c>
      <c r="M550" t="s">
        <v>47</v>
      </c>
      <c r="N550" s="1">
        <v>45697.077974537038</v>
      </c>
    </row>
    <row r="551" spans="1:14" x14ac:dyDescent="0.3">
      <c r="A551" t="s">
        <v>1715</v>
      </c>
      <c r="B551" t="s">
        <v>172</v>
      </c>
      <c r="C551" t="s">
        <v>1716</v>
      </c>
      <c r="D551" t="s">
        <v>80</v>
      </c>
      <c r="E551" t="s">
        <v>133</v>
      </c>
      <c r="F551" t="s">
        <v>1717</v>
      </c>
      <c r="G551" t="s">
        <v>107</v>
      </c>
      <c r="H551">
        <v>2285.87</v>
      </c>
      <c r="I551">
        <v>12</v>
      </c>
      <c r="J551">
        <v>15</v>
      </c>
      <c r="K551">
        <v>27430.44</v>
      </c>
      <c r="L551">
        <v>23315.87</v>
      </c>
      <c r="M551" t="s">
        <v>28</v>
      </c>
      <c r="N551" s="1">
        <v>45458.502743055556</v>
      </c>
    </row>
    <row r="552" spans="1:14" x14ac:dyDescent="0.3">
      <c r="A552" t="s">
        <v>1718</v>
      </c>
      <c r="B552" t="s">
        <v>172</v>
      </c>
      <c r="C552" t="s">
        <v>1719</v>
      </c>
      <c r="D552" t="s">
        <v>110</v>
      </c>
      <c r="E552" t="s">
        <v>133</v>
      </c>
      <c r="F552" t="s">
        <v>1720</v>
      </c>
      <c r="G552" t="s">
        <v>70</v>
      </c>
      <c r="H552">
        <v>300.16000000000003</v>
      </c>
      <c r="I552">
        <v>25</v>
      </c>
      <c r="J552">
        <v>10</v>
      </c>
      <c r="K552">
        <v>7504</v>
      </c>
      <c r="L552">
        <v>6753.6</v>
      </c>
      <c r="M552" t="s">
        <v>21</v>
      </c>
      <c r="N552" s="1">
        <v>45549.811840277776</v>
      </c>
    </row>
    <row r="553" spans="1:14" x14ac:dyDescent="0.3">
      <c r="A553" t="s">
        <v>1721</v>
      </c>
      <c r="B553" t="s">
        <v>15</v>
      </c>
      <c r="C553" t="s">
        <v>1722</v>
      </c>
      <c r="D553" t="s">
        <v>80</v>
      </c>
      <c r="E553" t="s">
        <v>251</v>
      </c>
      <c r="F553" t="s">
        <v>1723</v>
      </c>
      <c r="G553" t="s">
        <v>65</v>
      </c>
      <c r="H553">
        <v>4241.13</v>
      </c>
      <c r="I553">
        <v>4</v>
      </c>
      <c r="J553">
        <v>0</v>
      </c>
      <c r="K553">
        <v>16964.52</v>
      </c>
      <c r="L553">
        <v>16964.52</v>
      </c>
      <c r="M553" t="s">
        <v>116</v>
      </c>
      <c r="N553" s="1">
        <v>45538.225671296299</v>
      </c>
    </row>
    <row r="554" spans="1:14" x14ac:dyDescent="0.3">
      <c r="A554" t="s">
        <v>1724</v>
      </c>
      <c r="B554" t="s">
        <v>23</v>
      </c>
      <c r="C554" t="s">
        <v>1725</v>
      </c>
      <c r="D554" t="s">
        <v>25</v>
      </c>
      <c r="E554" t="s">
        <v>277</v>
      </c>
      <c r="F554" t="s">
        <v>1726</v>
      </c>
      <c r="G554" t="s">
        <v>20</v>
      </c>
      <c r="H554">
        <v>85.27</v>
      </c>
      <c r="I554">
        <v>1</v>
      </c>
      <c r="J554">
        <v>2</v>
      </c>
      <c r="K554">
        <v>85.27</v>
      </c>
      <c r="L554">
        <v>83.56</v>
      </c>
      <c r="M554" t="s">
        <v>40</v>
      </c>
      <c r="N554" s="1">
        <v>45348.546111111114</v>
      </c>
    </row>
    <row r="555" spans="1:14" x14ac:dyDescent="0.3">
      <c r="A555" t="s">
        <v>1727</v>
      </c>
      <c r="B555" t="s">
        <v>95</v>
      </c>
      <c r="C555" t="s">
        <v>1728</v>
      </c>
      <c r="D555" t="s">
        <v>43</v>
      </c>
      <c r="E555" t="s">
        <v>246</v>
      </c>
      <c r="F555" t="s">
        <v>1729</v>
      </c>
      <c r="G555" t="s">
        <v>161</v>
      </c>
      <c r="H555">
        <v>1263.1199999999999</v>
      </c>
      <c r="I555">
        <v>8</v>
      </c>
      <c r="J555">
        <v>5</v>
      </c>
      <c r="K555">
        <v>10104.959999999999</v>
      </c>
      <c r="L555">
        <v>9599.7099999999991</v>
      </c>
      <c r="N555" s="1">
        <v>45428.445520833331</v>
      </c>
    </row>
    <row r="556" spans="1:14" x14ac:dyDescent="0.3">
      <c r="A556" t="s">
        <v>1730</v>
      </c>
      <c r="B556" t="s">
        <v>84</v>
      </c>
      <c r="C556" t="s">
        <v>1731</v>
      </c>
      <c r="D556" t="s">
        <v>51</v>
      </c>
      <c r="E556" t="s">
        <v>57</v>
      </c>
      <c r="F556" t="s">
        <v>1732</v>
      </c>
      <c r="G556" t="s">
        <v>65</v>
      </c>
      <c r="H556">
        <v>294.63</v>
      </c>
      <c r="I556">
        <v>75</v>
      </c>
      <c r="J556">
        <v>25</v>
      </c>
      <c r="K556">
        <v>22097.25</v>
      </c>
      <c r="L556">
        <v>16572.939999999999</v>
      </c>
      <c r="M556" t="s">
        <v>28</v>
      </c>
      <c r="N556" s="1">
        <v>45849.087488425925</v>
      </c>
    </row>
    <row r="557" spans="1:14" x14ac:dyDescent="0.3">
      <c r="A557" t="s">
        <v>1733</v>
      </c>
      <c r="C557" t="s">
        <v>1734</v>
      </c>
      <c r="D557" t="s">
        <v>125</v>
      </c>
      <c r="E557" t="s">
        <v>32</v>
      </c>
      <c r="F557" t="s">
        <v>1735</v>
      </c>
      <c r="G557" t="s">
        <v>70</v>
      </c>
      <c r="H557">
        <v>2939.96</v>
      </c>
      <c r="I557">
        <v>4</v>
      </c>
      <c r="J557">
        <v>3</v>
      </c>
      <c r="K557">
        <v>11759.84</v>
      </c>
      <c r="L557">
        <v>11407.04</v>
      </c>
      <c r="M557" t="s">
        <v>116</v>
      </c>
      <c r="N557" s="1">
        <v>45817.438368055555</v>
      </c>
    </row>
    <row r="558" spans="1:14" x14ac:dyDescent="0.3">
      <c r="A558" t="s">
        <v>1736</v>
      </c>
      <c r="B558" t="s">
        <v>15</v>
      </c>
      <c r="C558" t="s">
        <v>1737</v>
      </c>
      <c r="D558" t="s">
        <v>25</v>
      </c>
      <c r="E558" t="s">
        <v>68</v>
      </c>
      <c r="F558" t="s">
        <v>1738</v>
      </c>
      <c r="G558" t="s">
        <v>161</v>
      </c>
      <c r="H558">
        <v>13.28</v>
      </c>
      <c r="I558">
        <v>5</v>
      </c>
      <c r="J558">
        <v>3</v>
      </c>
      <c r="K558">
        <v>66.400000000000006</v>
      </c>
      <c r="L558">
        <v>64.41</v>
      </c>
      <c r="M558" t="s">
        <v>60</v>
      </c>
      <c r="N558" s="1">
        <v>45582.31417824074</v>
      </c>
    </row>
    <row r="559" spans="1:14" x14ac:dyDescent="0.3">
      <c r="A559" t="s">
        <v>1739</v>
      </c>
      <c r="B559" t="s">
        <v>84</v>
      </c>
      <c r="C559" t="s">
        <v>1740</v>
      </c>
      <c r="D559" t="s">
        <v>43</v>
      </c>
      <c r="E559" t="s">
        <v>37</v>
      </c>
      <c r="F559" t="s">
        <v>1741</v>
      </c>
      <c r="G559" t="s">
        <v>53</v>
      </c>
      <c r="H559">
        <v>248.53</v>
      </c>
      <c r="I559">
        <v>5</v>
      </c>
      <c r="J559">
        <v>0</v>
      </c>
      <c r="K559">
        <v>1242.6500000000001</v>
      </c>
      <c r="L559">
        <v>1242.6500000000001</v>
      </c>
      <c r="M559" t="s">
        <v>40</v>
      </c>
      <c r="N559" s="1">
        <v>45380.097962962966</v>
      </c>
    </row>
    <row r="560" spans="1:14" x14ac:dyDescent="0.3">
      <c r="A560" t="s">
        <v>1742</v>
      </c>
      <c r="B560" t="s">
        <v>95</v>
      </c>
      <c r="C560" t="s">
        <v>1743</v>
      </c>
      <c r="D560" t="s">
        <v>110</v>
      </c>
      <c r="E560" t="s">
        <v>18</v>
      </c>
      <c r="F560" t="s">
        <v>1744</v>
      </c>
      <c r="G560" t="s">
        <v>59</v>
      </c>
      <c r="H560">
        <v>340.86</v>
      </c>
      <c r="I560">
        <v>8</v>
      </c>
      <c r="J560">
        <v>0</v>
      </c>
      <c r="K560">
        <v>2726.88</v>
      </c>
      <c r="L560">
        <v>2726.88</v>
      </c>
      <c r="M560" t="s">
        <v>47</v>
      </c>
      <c r="N560" s="1">
        <v>45697.322430555556</v>
      </c>
    </row>
    <row r="561" spans="1:14" x14ac:dyDescent="0.3">
      <c r="A561" t="s">
        <v>1745</v>
      </c>
      <c r="B561" t="s">
        <v>84</v>
      </c>
      <c r="D561" t="s">
        <v>120</v>
      </c>
      <c r="E561" t="s">
        <v>91</v>
      </c>
      <c r="F561" t="s">
        <v>1746</v>
      </c>
      <c r="G561" t="s">
        <v>70</v>
      </c>
      <c r="H561">
        <v>325.35000000000002</v>
      </c>
      <c r="I561">
        <v>2</v>
      </c>
      <c r="J561">
        <v>5</v>
      </c>
      <c r="K561">
        <v>650.70000000000005</v>
      </c>
      <c r="L561">
        <v>618.16</v>
      </c>
      <c r="M561" t="s">
        <v>77</v>
      </c>
      <c r="N561" s="1">
        <v>45754.47142361111</v>
      </c>
    </row>
    <row r="562" spans="1:14" x14ac:dyDescent="0.3">
      <c r="A562" t="s">
        <v>1747</v>
      </c>
      <c r="B562" t="s">
        <v>30</v>
      </c>
      <c r="C562" t="s">
        <v>1748</v>
      </c>
      <c r="D562" t="s">
        <v>110</v>
      </c>
      <c r="E562" t="s">
        <v>246</v>
      </c>
      <c r="F562" t="s">
        <v>1749</v>
      </c>
      <c r="G562" t="s">
        <v>46</v>
      </c>
      <c r="H562">
        <v>251.2</v>
      </c>
      <c r="I562">
        <v>1</v>
      </c>
      <c r="J562">
        <v>0</v>
      </c>
      <c r="K562">
        <v>251.2</v>
      </c>
      <c r="L562">
        <v>251.2</v>
      </c>
      <c r="M562" t="s">
        <v>60</v>
      </c>
      <c r="N562" s="1">
        <v>45534.188576388886</v>
      </c>
    </row>
    <row r="563" spans="1:14" x14ac:dyDescent="0.3">
      <c r="A563" t="s">
        <v>1750</v>
      </c>
      <c r="B563" t="s">
        <v>118</v>
      </c>
      <c r="C563" t="s">
        <v>1751</v>
      </c>
      <c r="D563" t="s">
        <v>36</v>
      </c>
      <c r="E563" t="s">
        <v>37</v>
      </c>
      <c r="F563" t="s">
        <v>1752</v>
      </c>
      <c r="G563" t="s">
        <v>65</v>
      </c>
      <c r="H563">
        <v>386.98</v>
      </c>
      <c r="I563">
        <v>12</v>
      </c>
      <c r="J563">
        <v>0</v>
      </c>
      <c r="K563">
        <v>4643.76</v>
      </c>
      <c r="L563">
        <v>4643.76</v>
      </c>
      <c r="M563" t="s">
        <v>60</v>
      </c>
      <c r="N563" s="1">
        <v>45442.95753472222</v>
      </c>
    </row>
    <row r="564" spans="1:14" x14ac:dyDescent="0.3">
      <c r="A564" t="s">
        <v>1753</v>
      </c>
      <c r="B564" t="s">
        <v>23</v>
      </c>
      <c r="C564" t="s">
        <v>1754</v>
      </c>
      <c r="D564" t="s">
        <v>255</v>
      </c>
      <c r="E564" t="s">
        <v>44</v>
      </c>
      <c r="F564" t="s">
        <v>1755</v>
      </c>
      <c r="G564" t="s">
        <v>465</v>
      </c>
      <c r="H564">
        <v>2809.55</v>
      </c>
      <c r="I564">
        <v>75</v>
      </c>
      <c r="J564">
        <v>22</v>
      </c>
      <c r="K564">
        <v>210716.25</v>
      </c>
      <c r="L564">
        <v>164358.68</v>
      </c>
      <c r="M564" t="s">
        <v>116</v>
      </c>
      <c r="N564" s="1">
        <v>45574.147280092591</v>
      </c>
    </row>
    <row r="565" spans="1:14" x14ac:dyDescent="0.3">
      <c r="A565" t="s">
        <v>1756</v>
      </c>
      <c r="C565" t="s">
        <v>1757</v>
      </c>
      <c r="D565" t="s">
        <v>67</v>
      </c>
      <c r="E565" t="s">
        <v>91</v>
      </c>
      <c r="F565" t="s">
        <v>1758</v>
      </c>
      <c r="G565" t="s">
        <v>184</v>
      </c>
      <c r="H565">
        <v>1093.0999999999999</v>
      </c>
      <c r="I565">
        <v>10</v>
      </c>
      <c r="J565">
        <v>15</v>
      </c>
      <c r="K565">
        <v>10931</v>
      </c>
      <c r="L565">
        <v>9291.35</v>
      </c>
      <c r="M565" t="s">
        <v>116</v>
      </c>
      <c r="N565" s="1">
        <v>45652.952546296299</v>
      </c>
    </row>
    <row r="566" spans="1:14" x14ac:dyDescent="0.3">
      <c r="A566" t="s">
        <v>1759</v>
      </c>
      <c r="B566" t="s">
        <v>55</v>
      </c>
      <c r="C566" t="s">
        <v>1760</v>
      </c>
      <c r="D566" t="s">
        <v>120</v>
      </c>
      <c r="E566" t="s">
        <v>37</v>
      </c>
      <c r="F566" t="s">
        <v>1761</v>
      </c>
      <c r="G566" t="s">
        <v>161</v>
      </c>
      <c r="H566">
        <v>658.27</v>
      </c>
      <c r="I566">
        <v>1</v>
      </c>
      <c r="J566">
        <v>5</v>
      </c>
      <c r="K566">
        <v>658.27</v>
      </c>
      <c r="L566">
        <v>625.36</v>
      </c>
      <c r="M566" t="s">
        <v>40</v>
      </c>
      <c r="N566" s="1">
        <v>45374.1953587963</v>
      </c>
    </row>
    <row r="567" spans="1:14" x14ac:dyDescent="0.3">
      <c r="A567" t="s">
        <v>1762</v>
      </c>
      <c r="B567" t="s">
        <v>172</v>
      </c>
      <c r="C567" t="s">
        <v>1763</v>
      </c>
      <c r="D567" t="s">
        <v>86</v>
      </c>
      <c r="E567" t="s">
        <v>18</v>
      </c>
      <c r="F567" t="s">
        <v>1764</v>
      </c>
      <c r="G567" t="s">
        <v>465</v>
      </c>
      <c r="H567">
        <v>522.4</v>
      </c>
      <c r="I567">
        <v>25</v>
      </c>
      <c r="J567">
        <v>5</v>
      </c>
      <c r="K567">
        <v>13060</v>
      </c>
      <c r="L567">
        <v>12407</v>
      </c>
      <c r="M567" t="s">
        <v>28</v>
      </c>
      <c r="N567" s="1">
        <v>45368.739120370374</v>
      </c>
    </row>
    <row r="568" spans="1:14" x14ac:dyDescent="0.3">
      <c r="A568" t="s">
        <v>1765</v>
      </c>
      <c r="B568" t="s">
        <v>118</v>
      </c>
      <c r="C568" t="s">
        <v>1766</v>
      </c>
      <c r="D568" t="s">
        <v>36</v>
      </c>
      <c r="E568" t="s">
        <v>87</v>
      </c>
      <c r="F568" t="s">
        <v>1767</v>
      </c>
      <c r="G568" t="s">
        <v>248</v>
      </c>
      <c r="H568">
        <v>633.20000000000005</v>
      </c>
      <c r="I568">
        <v>1</v>
      </c>
      <c r="J568">
        <v>0</v>
      </c>
      <c r="K568">
        <v>633.20000000000005</v>
      </c>
      <c r="L568">
        <v>633.20000000000005</v>
      </c>
      <c r="M568" t="s">
        <v>47</v>
      </c>
      <c r="N568" s="1">
        <v>45802.233043981483</v>
      </c>
    </row>
    <row r="569" spans="1:14" x14ac:dyDescent="0.3">
      <c r="A569" t="s">
        <v>1768</v>
      </c>
      <c r="B569" t="s">
        <v>118</v>
      </c>
      <c r="C569" t="s">
        <v>1769</v>
      </c>
      <c r="D569" t="s">
        <v>110</v>
      </c>
      <c r="E569" t="s">
        <v>246</v>
      </c>
      <c r="F569" t="s">
        <v>1770</v>
      </c>
      <c r="G569" t="s">
        <v>102</v>
      </c>
      <c r="H569">
        <v>348.19</v>
      </c>
      <c r="I569">
        <v>5</v>
      </c>
      <c r="J569">
        <v>10</v>
      </c>
      <c r="K569">
        <v>1740.95</v>
      </c>
      <c r="L569">
        <v>1566.86</v>
      </c>
      <c r="M569" t="s">
        <v>116</v>
      </c>
      <c r="N569" s="1">
        <v>45863.535856481481</v>
      </c>
    </row>
    <row r="570" spans="1:14" x14ac:dyDescent="0.3">
      <c r="A570" t="s">
        <v>1771</v>
      </c>
      <c r="B570" t="s">
        <v>15</v>
      </c>
      <c r="C570" t="s">
        <v>1772</v>
      </c>
      <c r="D570" t="s">
        <v>120</v>
      </c>
      <c r="E570" t="s">
        <v>121</v>
      </c>
      <c r="F570" t="s">
        <v>1773</v>
      </c>
      <c r="G570" t="s">
        <v>184</v>
      </c>
      <c r="H570">
        <v>109.94</v>
      </c>
      <c r="I570">
        <v>12</v>
      </c>
      <c r="J570">
        <v>15</v>
      </c>
      <c r="K570">
        <v>1319.28</v>
      </c>
      <c r="L570">
        <v>1121.3900000000001</v>
      </c>
      <c r="M570" t="s">
        <v>60</v>
      </c>
      <c r="N570" s="1">
        <v>45733.827511574076</v>
      </c>
    </row>
    <row r="571" spans="1:14" x14ac:dyDescent="0.3">
      <c r="A571" t="s">
        <v>1774</v>
      </c>
      <c r="B571" t="s">
        <v>15</v>
      </c>
      <c r="C571" t="s">
        <v>1775</v>
      </c>
      <c r="D571" t="s">
        <v>120</v>
      </c>
      <c r="E571" t="s">
        <v>277</v>
      </c>
      <c r="F571" t="s">
        <v>1776</v>
      </c>
      <c r="G571" t="s">
        <v>46</v>
      </c>
      <c r="H571">
        <v>45.62</v>
      </c>
      <c r="I571">
        <v>10</v>
      </c>
      <c r="J571">
        <v>15</v>
      </c>
      <c r="K571">
        <v>456.2</v>
      </c>
      <c r="L571">
        <v>387.77</v>
      </c>
      <c r="M571" t="s">
        <v>40</v>
      </c>
      <c r="N571" s="1">
        <v>45586.514745370368</v>
      </c>
    </row>
    <row r="572" spans="1:14" x14ac:dyDescent="0.3">
      <c r="A572" t="s">
        <v>1777</v>
      </c>
      <c r="B572" t="s">
        <v>172</v>
      </c>
      <c r="C572" t="s">
        <v>1778</v>
      </c>
      <c r="D572" t="s">
        <v>67</v>
      </c>
      <c r="E572" t="s">
        <v>246</v>
      </c>
      <c r="F572" t="s">
        <v>1779</v>
      </c>
      <c r="G572" t="s">
        <v>59</v>
      </c>
      <c r="H572">
        <v>605.9</v>
      </c>
      <c r="I572">
        <v>15</v>
      </c>
      <c r="J572">
        <v>15</v>
      </c>
      <c r="K572">
        <v>9088.5</v>
      </c>
      <c r="L572">
        <v>7725.22</v>
      </c>
      <c r="M572" t="s">
        <v>116</v>
      </c>
      <c r="N572" s="1">
        <v>45765.031828703701</v>
      </c>
    </row>
    <row r="573" spans="1:14" x14ac:dyDescent="0.3">
      <c r="A573" t="s">
        <v>1780</v>
      </c>
      <c r="B573" t="s">
        <v>15</v>
      </c>
      <c r="C573" t="s">
        <v>1781</v>
      </c>
      <c r="D573" t="s">
        <v>25</v>
      </c>
      <c r="E573" t="s">
        <v>57</v>
      </c>
      <c r="F573" t="s">
        <v>1782</v>
      </c>
      <c r="G573" t="s">
        <v>76</v>
      </c>
      <c r="H573">
        <v>101.23</v>
      </c>
      <c r="I573">
        <v>5</v>
      </c>
      <c r="J573">
        <v>7</v>
      </c>
      <c r="K573">
        <v>506.15</v>
      </c>
      <c r="L573">
        <v>470.72</v>
      </c>
      <c r="M573" t="s">
        <v>60</v>
      </c>
      <c r="N573" s="1">
        <v>45733.940555555557</v>
      </c>
    </row>
    <row r="574" spans="1:14" x14ac:dyDescent="0.3">
      <c r="A574" t="s">
        <v>1783</v>
      </c>
      <c r="B574" t="s">
        <v>30</v>
      </c>
      <c r="C574" t="s">
        <v>1784</v>
      </c>
      <c r="D574" t="s">
        <v>80</v>
      </c>
      <c r="E574" t="s">
        <v>37</v>
      </c>
      <c r="F574" t="s">
        <v>1785</v>
      </c>
      <c r="G574" t="s">
        <v>46</v>
      </c>
      <c r="H574">
        <v>1607.09</v>
      </c>
      <c r="I574">
        <v>2</v>
      </c>
      <c r="J574">
        <v>0</v>
      </c>
      <c r="K574">
        <v>3214.18</v>
      </c>
      <c r="L574">
        <v>3214.18</v>
      </c>
      <c r="M574" t="s">
        <v>28</v>
      </c>
      <c r="N574" s="1">
        <v>45526.827326388891</v>
      </c>
    </row>
    <row r="575" spans="1:14" x14ac:dyDescent="0.3">
      <c r="A575" t="s">
        <v>1786</v>
      </c>
      <c r="B575" t="s">
        <v>118</v>
      </c>
      <c r="C575" t="s">
        <v>1787</v>
      </c>
      <c r="D575" t="s">
        <v>63</v>
      </c>
      <c r="E575" t="s">
        <v>251</v>
      </c>
      <c r="F575" t="s">
        <v>1788</v>
      </c>
      <c r="G575" t="s">
        <v>102</v>
      </c>
      <c r="H575">
        <v>5</v>
      </c>
      <c r="I575">
        <v>291</v>
      </c>
      <c r="J575">
        <v>0</v>
      </c>
      <c r="K575">
        <v>1455</v>
      </c>
      <c r="L575">
        <v>1455</v>
      </c>
      <c r="M575" t="s">
        <v>40</v>
      </c>
      <c r="N575" s="1">
        <v>45697.561307870368</v>
      </c>
    </row>
    <row r="576" spans="1:14" x14ac:dyDescent="0.3">
      <c r="A576" t="s">
        <v>1789</v>
      </c>
      <c r="B576" t="s">
        <v>84</v>
      </c>
      <c r="C576" t="s">
        <v>1790</v>
      </c>
      <c r="D576" t="s">
        <v>110</v>
      </c>
      <c r="E576" t="s">
        <v>177</v>
      </c>
      <c r="F576" t="s">
        <v>1791</v>
      </c>
      <c r="G576" t="s">
        <v>93</v>
      </c>
      <c r="H576">
        <v>292.91000000000003</v>
      </c>
      <c r="I576">
        <v>40</v>
      </c>
      <c r="J576">
        <v>15</v>
      </c>
      <c r="K576">
        <v>11716.4</v>
      </c>
      <c r="L576">
        <v>9958.94</v>
      </c>
      <c r="M576" t="s">
        <v>77</v>
      </c>
      <c r="N576" s="1">
        <v>45676.455138888887</v>
      </c>
    </row>
    <row r="577" spans="1:14" x14ac:dyDescent="0.3">
      <c r="A577" t="s">
        <v>1792</v>
      </c>
      <c r="B577" t="s">
        <v>95</v>
      </c>
      <c r="C577" t="s">
        <v>1793</v>
      </c>
      <c r="D577" t="s">
        <v>67</v>
      </c>
      <c r="F577" t="s">
        <v>1794</v>
      </c>
      <c r="G577" t="s">
        <v>130</v>
      </c>
      <c r="H577">
        <v>697.62</v>
      </c>
      <c r="I577">
        <v>20</v>
      </c>
      <c r="J577">
        <v>0</v>
      </c>
      <c r="K577">
        <v>13952.4</v>
      </c>
      <c r="L577">
        <v>13952.4</v>
      </c>
      <c r="M577" t="s">
        <v>77</v>
      </c>
      <c r="N577" s="1">
        <v>45612.80704861111</v>
      </c>
    </row>
    <row r="578" spans="1:14" x14ac:dyDescent="0.3">
      <c r="A578" t="s">
        <v>1795</v>
      </c>
      <c r="B578" t="s">
        <v>172</v>
      </c>
      <c r="C578" t="s">
        <v>1796</v>
      </c>
      <c r="D578" t="s">
        <v>43</v>
      </c>
      <c r="E578" t="s">
        <v>32</v>
      </c>
      <c r="F578" t="s">
        <v>1797</v>
      </c>
      <c r="G578" t="s">
        <v>107</v>
      </c>
      <c r="H578">
        <v>1234.6400000000001</v>
      </c>
      <c r="I578">
        <v>1</v>
      </c>
      <c r="J578">
        <v>0</v>
      </c>
      <c r="K578">
        <v>1234.6400000000001</v>
      </c>
      <c r="L578">
        <v>1234.6400000000001</v>
      </c>
      <c r="M578" t="s">
        <v>77</v>
      </c>
      <c r="N578" s="1">
        <v>45865.164097222223</v>
      </c>
    </row>
    <row r="579" spans="1:14" x14ac:dyDescent="0.3">
      <c r="A579" t="s">
        <v>1798</v>
      </c>
      <c r="B579" t="s">
        <v>23</v>
      </c>
      <c r="C579" t="s">
        <v>1799</v>
      </c>
      <c r="D579" t="s">
        <v>159</v>
      </c>
      <c r="E579" t="s">
        <v>32</v>
      </c>
      <c r="F579" t="s">
        <v>1800</v>
      </c>
      <c r="G579" t="s">
        <v>179</v>
      </c>
      <c r="H579">
        <v>253.21</v>
      </c>
      <c r="I579">
        <v>2</v>
      </c>
      <c r="J579">
        <v>0</v>
      </c>
      <c r="K579">
        <v>506.42</v>
      </c>
      <c r="L579">
        <v>506.42</v>
      </c>
      <c r="M579" t="s">
        <v>21</v>
      </c>
      <c r="N579" s="1">
        <v>45678.037719907406</v>
      </c>
    </row>
    <row r="580" spans="1:14" x14ac:dyDescent="0.3">
      <c r="A580" t="s">
        <v>1801</v>
      </c>
      <c r="B580" t="s">
        <v>72</v>
      </c>
      <c r="C580" t="s">
        <v>1802</v>
      </c>
      <c r="D580" t="s">
        <v>25</v>
      </c>
      <c r="E580" t="s">
        <v>87</v>
      </c>
      <c r="F580" t="s">
        <v>1803</v>
      </c>
      <c r="G580" t="s">
        <v>59</v>
      </c>
      <c r="H580">
        <v>132.56</v>
      </c>
      <c r="I580">
        <v>1</v>
      </c>
      <c r="J580">
        <v>0</v>
      </c>
      <c r="K580">
        <v>132.56</v>
      </c>
      <c r="L580">
        <v>132.56</v>
      </c>
      <c r="M580" t="s">
        <v>47</v>
      </c>
      <c r="N580" s="1">
        <v>45584.707418981481</v>
      </c>
    </row>
    <row r="581" spans="1:14" x14ac:dyDescent="0.3">
      <c r="A581" t="s">
        <v>1804</v>
      </c>
      <c r="B581" t="s">
        <v>72</v>
      </c>
      <c r="C581" t="s">
        <v>1805</v>
      </c>
      <c r="D581" t="s">
        <v>120</v>
      </c>
      <c r="E581" t="s">
        <v>68</v>
      </c>
      <c r="F581" t="s">
        <v>1806</v>
      </c>
      <c r="H581">
        <v>220.92</v>
      </c>
      <c r="I581">
        <v>6</v>
      </c>
      <c r="J581">
        <v>10</v>
      </c>
      <c r="K581">
        <v>1325.52</v>
      </c>
      <c r="L581">
        <v>1192.97</v>
      </c>
      <c r="M581" t="s">
        <v>60</v>
      </c>
      <c r="N581" s="1">
        <v>45752.713009259256</v>
      </c>
    </row>
    <row r="582" spans="1:14" x14ac:dyDescent="0.3">
      <c r="A582" t="s">
        <v>1807</v>
      </c>
      <c r="B582" t="s">
        <v>181</v>
      </c>
      <c r="C582" t="s">
        <v>1808</v>
      </c>
      <c r="D582" t="s">
        <v>43</v>
      </c>
      <c r="E582" t="s">
        <v>74</v>
      </c>
      <c r="F582" t="s">
        <v>1809</v>
      </c>
      <c r="H582">
        <v>1097.99</v>
      </c>
      <c r="I582">
        <v>5</v>
      </c>
      <c r="J582">
        <v>5</v>
      </c>
      <c r="K582">
        <v>5489.95</v>
      </c>
      <c r="L582">
        <v>5215.45</v>
      </c>
      <c r="M582" t="s">
        <v>40</v>
      </c>
      <c r="N582" s="1">
        <v>45595.775902777779</v>
      </c>
    </row>
    <row r="583" spans="1:14" x14ac:dyDescent="0.3">
      <c r="A583" t="s">
        <v>1810</v>
      </c>
      <c r="B583" t="s">
        <v>172</v>
      </c>
      <c r="C583" t="s">
        <v>1811</v>
      </c>
      <c r="D583" t="s">
        <v>51</v>
      </c>
      <c r="E583" t="s">
        <v>251</v>
      </c>
      <c r="F583" t="s">
        <v>1812</v>
      </c>
      <c r="G583" t="s">
        <v>248</v>
      </c>
      <c r="H583">
        <v>767.67</v>
      </c>
      <c r="I583">
        <v>4</v>
      </c>
      <c r="J583">
        <v>0</v>
      </c>
      <c r="K583">
        <v>3070.68</v>
      </c>
      <c r="L583">
        <v>3070.68</v>
      </c>
      <c r="M583" t="s">
        <v>47</v>
      </c>
      <c r="N583" s="1">
        <v>45606.995671296296</v>
      </c>
    </row>
    <row r="584" spans="1:14" x14ac:dyDescent="0.3">
      <c r="A584" t="s">
        <v>1813</v>
      </c>
      <c r="B584" t="s">
        <v>49</v>
      </c>
      <c r="C584" t="s">
        <v>1814</v>
      </c>
      <c r="D584" t="s">
        <v>110</v>
      </c>
      <c r="E584" t="s">
        <v>177</v>
      </c>
      <c r="F584" t="s">
        <v>1815</v>
      </c>
      <c r="H584">
        <v>312.37</v>
      </c>
      <c r="I584">
        <v>3</v>
      </c>
      <c r="J584">
        <v>0</v>
      </c>
      <c r="K584">
        <v>937.11</v>
      </c>
      <c r="L584">
        <v>937.11</v>
      </c>
      <c r="M584" t="s">
        <v>28</v>
      </c>
      <c r="N584" s="1">
        <v>45504.081724537034</v>
      </c>
    </row>
    <row r="585" spans="1:14" x14ac:dyDescent="0.3">
      <c r="A585" t="s">
        <v>1816</v>
      </c>
      <c r="B585" t="s">
        <v>15</v>
      </c>
      <c r="C585" t="s">
        <v>1817</v>
      </c>
      <c r="D585" t="s">
        <v>120</v>
      </c>
      <c r="E585" t="s">
        <v>32</v>
      </c>
      <c r="F585" t="s">
        <v>1818</v>
      </c>
      <c r="G585" t="s">
        <v>93</v>
      </c>
      <c r="H585">
        <v>622.77</v>
      </c>
      <c r="I585">
        <v>8</v>
      </c>
      <c r="J585">
        <v>0</v>
      </c>
      <c r="K585">
        <v>4982.16</v>
      </c>
      <c r="L585">
        <v>4982.16</v>
      </c>
      <c r="M585" t="s">
        <v>77</v>
      </c>
      <c r="N585" s="1">
        <v>45709.84946759259</v>
      </c>
    </row>
    <row r="586" spans="1:14" x14ac:dyDescent="0.3">
      <c r="A586" t="s">
        <v>1819</v>
      </c>
      <c r="B586" t="s">
        <v>55</v>
      </c>
      <c r="C586" t="s">
        <v>1820</v>
      </c>
      <c r="D586" t="s">
        <v>43</v>
      </c>
      <c r="E586" t="s">
        <v>32</v>
      </c>
      <c r="F586" t="s">
        <v>1821</v>
      </c>
      <c r="H586">
        <v>523.04999999999995</v>
      </c>
      <c r="I586">
        <v>3</v>
      </c>
      <c r="J586">
        <v>5</v>
      </c>
      <c r="K586">
        <v>1569.15</v>
      </c>
      <c r="L586">
        <v>1490.69</v>
      </c>
      <c r="M586" t="s">
        <v>28</v>
      </c>
      <c r="N586" s="1">
        <v>45727.163032407407</v>
      </c>
    </row>
    <row r="587" spans="1:14" x14ac:dyDescent="0.3">
      <c r="A587" t="s">
        <v>1822</v>
      </c>
      <c r="B587" t="s">
        <v>72</v>
      </c>
      <c r="C587" t="s">
        <v>1823</v>
      </c>
      <c r="D587" t="s">
        <v>255</v>
      </c>
      <c r="E587" t="s">
        <v>91</v>
      </c>
      <c r="F587" t="s">
        <v>1824</v>
      </c>
      <c r="G587" t="s">
        <v>59</v>
      </c>
      <c r="H587">
        <v>652.48</v>
      </c>
      <c r="I587">
        <v>60</v>
      </c>
      <c r="J587">
        <v>25</v>
      </c>
      <c r="K587">
        <v>39148.800000000003</v>
      </c>
      <c r="L587">
        <v>29361.599999999999</v>
      </c>
      <c r="N587" s="1">
        <v>45847.549988425926</v>
      </c>
    </row>
    <row r="588" spans="1:14" x14ac:dyDescent="0.3">
      <c r="A588" t="s">
        <v>1825</v>
      </c>
      <c r="B588" t="s">
        <v>49</v>
      </c>
      <c r="C588" t="s">
        <v>1826</v>
      </c>
      <c r="D588" t="s">
        <v>255</v>
      </c>
      <c r="E588" t="s">
        <v>277</v>
      </c>
      <c r="F588" t="s">
        <v>1827</v>
      </c>
      <c r="G588" t="s">
        <v>209</v>
      </c>
      <c r="H588">
        <v>213.03</v>
      </c>
      <c r="I588">
        <v>8</v>
      </c>
      <c r="J588">
        <v>0</v>
      </c>
      <c r="K588">
        <v>1704.24</v>
      </c>
      <c r="L588">
        <v>1704.24</v>
      </c>
      <c r="M588" t="s">
        <v>28</v>
      </c>
      <c r="N588" s="1">
        <v>45866.039722222224</v>
      </c>
    </row>
    <row r="589" spans="1:14" x14ac:dyDescent="0.3">
      <c r="A589" t="s">
        <v>1828</v>
      </c>
      <c r="B589" t="s">
        <v>30</v>
      </c>
      <c r="C589" t="s">
        <v>1829</v>
      </c>
      <c r="D589" t="s">
        <v>120</v>
      </c>
      <c r="E589" t="s">
        <v>277</v>
      </c>
      <c r="F589" t="s">
        <v>1830</v>
      </c>
      <c r="G589" t="s">
        <v>82</v>
      </c>
      <c r="H589">
        <v>249.02</v>
      </c>
      <c r="I589">
        <v>25</v>
      </c>
      <c r="J589">
        <v>10</v>
      </c>
      <c r="K589">
        <v>6225.5</v>
      </c>
      <c r="L589">
        <v>5602.95</v>
      </c>
      <c r="M589" t="s">
        <v>40</v>
      </c>
      <c r="N589" s="1">
        <v>45793.993923611109</v>
      </c>
    </row>
    <row r="590" spans="1:14" x14ac:dyDescent="0.3">
      <c r="A590" t="s">
        <v>1831</v>
      </c>
      <c r="B590" t="s">
        <v>181</v>
      </c>
      <c r="C590" t="s">
        <v>1832</v>
      </c>
      <c r="D590" t="s">
        <v>63</v>
      </c>
      <c r="E590" t="s">
        <v>121</v>
      </c>
      <c r="F590" t="s">
        <v>1833</v>
      </c>
      <c r="G590" t="s">
        <v>53</v>
      </c>
      <c r="H590">
        <v>4.95</v>
      </c>
      <c r="I590">
        <v>183</v>
      </c>
      <c r="J590">
        <v>15</v>
      </c>
      <c r="K590">
        <v>905.85</v>
      </c>
      <c r="L590">
        <v>769.97</v>
      </c>
      <c r="M590" t="s">
        <v>60</v>
      </c>
      <c r="N590" s="1">
        <v>45727.555717592593</v>
      </c>
    </row>
    <row r="591" spans="1:14" x14ac:dyDescent="0.3">
      <c r="A591" t="s">
        <v>1834</v>
      </c>
      <c r="B591" t="s">
        <v>15</v>
      </c>
      <c r="C591" t="s">
        <v>1835</v>
      </c>
      <c r="D591" t="s">
        <v>63</v>
      </c>
      <c r="E591" t="s">
        <v>91</v>
      </c>
      <c r="F591" t="s">
        <v>1836</v>
      </c>
      <c r="G591" t="s">
        <v>70</v>
      </c>
      <c r="H591">
        <v>1.17</v>
      </c>
      <c r="I591">
        <v>164</v>
      </c>
      <c r="J591">
        <v>25</v>
      </c>
      <c r="K591">
        <v>191.88</v>
      </c>
      <c r="L591">
        <v>143.91</v>
      </c>
      <c r="M591" t="s">
        <v>116</v>
      </c>
      <c r="N591" s="1">
        <v>45348.980462962965</v>
      </c>
    </row>
    <row r="592" spans="1:14" x14ac:dyDescent="0.3">
      <c r="A592" t="s">
        <v>1837</v>
      </c>
      <c r="B592" t="s">
        <v>172</v>
      </c>
      <c r="C592" t="s">
        <v>1838</v>
      </c>
      <c r="D592" t="s">
        <v>17</v>
      </c>
      <c r="F592" t="s">
        <v>1839</v>
      </c>
      <c r="G592" t="s">
        <v>161</v>
      </c>
      <c r="H592">
        <v>23.54</v>
      </c>
      <c r="I592">
        <v>1</v>
      </c>
      <c r="J592">
        <v>2</v>
      </c>
      <c r="K592">
        <v>23.54</v>
      </c>
      <c r="L592">
        <v>23.07</v>
      </c>
      <c r="M592" t="s">
        <v>60</v>
      </c>
      <c r="N592" s="1">
        <v>45693.595995370371</v>
      </c>
    </row>
    <row r="593" spans="1:14" x14ac:dyDescent="0.3">
      <c r="A593" t="s">
        <v>1840</v>
      </c>
      <c r="B593" t="s">
        <v>15</v>
      </c>
      <c r="C593" t="s">
        <v>1841</v>
      </c>
      <c r="D593" t="s">
        <v>36</v>
      </c>
      <c r="E593" t="s">
        <v>57</v>
      </c>
      <c r="F593" t="s">
        <v>1842</v>
      </c>
      <c r="G593" t="s">
        <v>248</v>
      </c>
      <c r="H593">
        <v>787.03</v>
      </c>
      <c r="I593">
        <v>3</v>
      </c>
      <c r="J593">
        <v>5</v>
      </c>
      <c r="K593">
        <v>2361.09</v>
      </c>
      <c r="L593">
        <v>2243.04</v>
      </c>
      <c r="M593" t="s">
        <v>116</v>
      </c>
      <c r="N593" s="1">
        <v>45709.602800925924</v>
      </c>
    </row>
    <row r="594" spans="1:14" x14ac:dyDescent="0.3">
      <c r="A594" t="s">
        <v>1843</v>
      </c>
      <c r="B594" t="s">
        <v>23</v>
      </c>
      <c r="C594" t="s">
        <v>1844</v>
      </c>
      <c r="D594" t="s">
        <v>120</v>
      </c>
      <c r="E594" t="s">
        <v>224</v>
      </c>
      <c r="F594" t="s">
        <v>1845</v>
      </c>
      <c r="G594" t="s">
        <v>59</v>
      </c>
      <c r="H594">
        <v>246.18</v>
      </c>
      <c r="I594">
        <v>2</v>
      </c>
      <c r="J594">
        <v>0</v>
      </c>
      <c r="K594">
        <v>492.36</v>
      </c>
      <c r="L594">
        <v>492.36</v>
      </c>
      <c r="M594" t="s">
        <v>60</v>
      </c>
      <c r="N594" s="1">
        <v>45860.508159722223</v>
      </c>
    </row>
    <row r="595" spans="1:14" x14ac:dyDescent="0.3">
      <c r="A595" t="s">
        <v>1846</v>
      </c>
      <c r="B595" t="s">
        <v>15</v>
      </c>
      <c r="D595" t="s">
        <v>125</v>
      </c>
      <c r="E595" t="s">
        <v>177</v>
      </c>
      <c r="F595" t="s">
        <v>1847</v>
      </c>
      <c r="G595" t="s">
        <v>76</v>
      </c>
      <c r="H595">
        <v>1032.56</v>
      </c>
      <c r="I595">
        <v>25</v>
      </c>
      <c r="J595">
        <v>0</v>
      </c>
      <c r="K595">
        <v>25814</v>
      </c>
      <c r="L595">
        <v>25814</v>
      </c>
      <c r="M595" t="s">
        <v>60</v>
      </c>
      <c r="N595" s="1">
        <v>45419.182962962965</v>
      </c>
    </row>
    <row r="596" spans="1:14" x14ac:dyDescent="0.3">
      <c r="A596" t="s">
        <v>1848</v>
      </c>
      <c r="B596" t="s">
        <v>172</v>
      </c>
      <c r="C596" t="s">
        <v>1849</v>
      </c>
      <c r="D596" t="s">
        <v>110</v>
      </c>
      <c r="E596" t="s">
        <v>133</v>
      </c>
      <c r="F596" t="s">
        <v>1850</v>
      </c>
      <c r="G596" t="s">
        <v>465</v>
      </c>
      <c r="H596">
        <v>219.13</v>
      </c>
      <c r="I596">
        <v>8</v>
      </c>
      <c r="J596">
        <v>13</v>
      </c>
      <c r="K596">
        <v>1753.04</v>
      </c>
      <c r="L596">
        <v>1525.14</v>
      </c>
      <c r="M596" t="s">
        <v>60</v>
      </c>
      <c r="N596" s="1">
        <v>45491.17292824074</v>
      </c>
    </row>
    <row r="597" spans="1:14" x14ac:dyDescent="0.3">
      <c r="A597" t="s">
        <v>1851</v>
      </c>
      <c r="B597" t="s">
        <v>181</v>
      </c>
      <c r="C597" t="s">
        <v>1852</v>
      </c>
      <c r="D597" t="s">
        <v>43</v>
      </c>
      <c r="E597" t="s">
        <v>246</v>
      </c>
      <c r="F597" t="s">
        <v>1853</v>
      </c>
      <c r="G597" t="s">
        <v>65</v>
      </c>
      <c r="H597">
        <v>1291.76</v>
      </c>
      <c r="I597">
        <v>6</v>
      </c>
      <c r="J597">
        <v>10</v>
      </c>
      <c r="K597">
        <v>7750.56</v>
      </c>
      <c r="L597">
        <v>6975.5</v>
      </c>
      <c r="M597" t="s">
        <v>60</v>
      </c>
      <c r="N597" s="1">
        <v>45707.602835648147</v>
      </c>
    </row>
    <row r="598" spans="1:14" x14ac:dyDescent="0.3">
      <c r="A598" t="s">
        <v>1854</v>
      </c>
      <c r="B598" t="s">
        <v>15</v>
      </c>
      <c r="C598" t="s">
        <v>1855</v>
      </c>
      <c r="D598" t="s">
        <v>125</v>
      </c>
      <c r="E598" t="s">
        <v>44</v>
      </c>
      <c r="F598" t="s">
        <v>1856</v>
      </c>
      <c r="G598" t="s">
        <v>27</v>
      </c>
      <c r="H598">
        <v>1235.06</v>
      </c>
      <c r="I598">
        <v>1</v>
      </c>
      <c r="J598">
        <v>0</v>
      </c>
      <c r="K598">
        <v>1235.06</v>
      </c>
      <c r="L598">
        <v>1235.06</v>
      </c>
      <c r="M598" t="s">
        <v>40</v>
      </c>
      <c r="N598" s="1">
        <v>45722.345532407409</v>
      </c>
    </row>
    <row r="599" spans="1:14" x14ac:dyDescent="0.3">
      <c r="A599" t="s">
        <v>1857</v>
      </c>
      <c r="B599" t="s">
        <v>84</v>
      </c>
      <c r="C599" t="s">
        <v>1858</v>
      </c>
      <c r="D599" t="s">
        <v>80</v>
      </c>
      <c r="E599" t="s">
        <v>224</v>
      </c>
      <c r="F599" t="s">
        <v>1859</v>
      </c>
      <c r="G599" t="s">
        <v>53</v>
      </c>
      <c r="H599">
        <v>3429.36</v>
      </c>
      <c r="I599">
        <v>15</v>
      </c>
      <c r="J599">
        <v>10</v>
      </c>
      <c r="K599">
        <v>51440.4</v>
      </c>
      <c r="L599">
        <v>46296.36</v>
      </c>
      <c r="N599" s="1">
        <v>45801.222187500003</v>
      </c>
    </row>
    <row r="600" spans="1:14" x14ac:dyDescent="0.3">
      <c r="A600" t="s">
        <v>1860</v>
      </c>
      <c r="B600" t="s">
        <v>30</v>
      </c>
      <c r="C600" t="s">
        <v>1861</v>
      </c>
      <c r="D600" t="s">
        <v>159</v>
      </c>
      <c r="E600" t="s">
        <v>74</v>
      </c>
      <c r="F600" t="s">
        <v>1862</v>
      </c>
      <c r="G600" t="s">
        <v>82</v>
      </c>
      <c r="H600">
        <v>215.98</v>
      </c>
      <c r="I600">
        <v>20</v>
      </c>
      <c r="J600">
        <v>0</v>
      </c>
      <c r="K600">
        <v>4319.6000000000004</v>
      </c>
      <c r="L600">
        <v>4319.6000000000004</v>
      </c>
      <c r="M600" t="s">
        <v>77</v>
      </c>
      <c r="N600" s="1">
        <v>45780.867812500001</v>
      </c>
    </row>
    <row r="601" spans="1:14" x14ac:dyDescent="0.3">
      <c r="A601" t="s">
        <v>1863</v>
      </c>
      <c r="B601" t="s">
        <v>172</v>
      </c>
      <c r="C601" t="s">
        <v>1864</v>
      </c>
      <c r="D601" t="s">
        <v>110</v>
      </c>
      <c r="E601" t="s">
        <v>74</v>
      </c>
      <c r="F601" t="s">
        <v>1865</v>
      </c>
      <c r="G601" t="s">
        <v>27</v>
      </c>
      <c r="H601">
        <v>224.53</v>
      </c>
      <c r="I601">
        <v>15</v>
      </c>
      <c r="J601">
        <v>0</v>
      </c>
      <c r="K601">
        <v>3367.95</v>
      </c>
      <c r="L601">
        <v>3367.95</v>
      </c>
      <c r="M601" t="s">
        <v>47</v>
      </c>
      <c r="N601" s="1">
        <v>45821.585416666669</v>
      </c>
    </row>
    <row r="602" spans="1:14" x14ac:dyDescent="0.3">
      <c r="A602" t="s">
        <v>1866</v>
      </c>
      <c r="B602" t="s">
        <v>55</v>
      </c>
      <c r="C602" t="s">
        <v>1867</v>
      </c>
      <c r="D602" t="s">
        <v>120</v>
      </c>
      <c r="E602" t="s">
        <v>57</v>
      </c>
      <c r="F602" t="s">
        <v>1868</v>
      </c>
      <c r="G602" t="s">
        <v>135</v>
      </c>
      <c r="H602">
        <v>180.73</v>
      </c>
      <c r="I602">
        <v>25</v>
      </c>
      <c r="J602">
        <v>15</v>
      </c>
      <c r="K602">
        <v>4518.25</v>
      </c>
      <c r="L602">
        <v>3840.51</v>
      </c>
      <c r="M602" t="s">
        <v>28</v>
      </c>
      <c r="N602" s="1">
        <v>45646.569351851853</v>
      </c>
    </row>
    <row r="603" spans="1:14" x14ac:dyDescent="0.3">
      <c r="A603" t="s">
        <v>1869</v>
      </c>
      <c r="B603" t="s">
        <v>172</v>
      </c>
      <c r="C603" t="s">
        <v>1870</v>
      </c>
      <c r="D603" t="s">
        <v>67</v>
      </c>
      <c r="E603" t="s">
        <v>177</v>
      </c>
      <c r="F603" t="s">
        <v>1871</v>
      </c>
      <c r="G603" t="s">
        <v>93</v>
      </c>
      <c r="H603">
        <v>628.6</v>
      </c>
      <c r="I603">
        <v>25</v>
      </c>
      <c r="J603">
        <v>17</v>
      </c>
      <c r="K603">
        <v>15715</v>
      </c>
      <c r="L603">
        <v>13043.45</v>
      </c>
      <c r="M603" t="s">
        <v>40</v>
      </c>
      <c r="N603" s="1">
        <v>45604.900960648149</v>
      </c>
    </row>
    <row r="604" spans="1:14" x14ac:dyDescent="0.3">
      <c r="A604" t="s">
        <v>1872</v>
      </c>
      <c r="B604" t="s">
        <v>55</v>
      </c>
      <c r="D604" t="s">
        <v>51</v>
      </c>
      <c r="E604" t="s">
        <v>68</v>
      </c>
      <c r="F604" t="s">
        <v>1873</v>
      </c>
      <c r="G604" t="s">
        <v>102</v>
      </c>
      <c r="H604">
        <v>855.22</v>
      </c>
      <c r="I604">
        <v>20</v>
      </c>
      <c r="J604">
        <v>20</v>
      </c>
      <c r="K604">
        <v>17104.400000000001</v>
      </c>
      <c r="L604">
        <v>13683.52</v>
      </c>
      <c r="M604" t="s">
        <v>47</v>
      </c>
      <c r="N604" s="1">
        <v>45761.223564814813</v>
      </c>
    </row>
    <row r="605" spans="1:14" x14ac:dyDescent="0.3">
      <c r="A605" t="s">
        <v>1874</v>
      </c>
      <c r="B605" t="s">
        <v>84</v>
      </c>
      <c r="D605" t="s">
        <v>43</v>
      </c>
      <c r="E605" t="s">
        <v>91</v>
      </c>
      <c r="F605" t="s">
        <v>1875</v>
      </c>
      <c r="G605" t="s">
        <v>27</v>
      </c>
      <c r="H605">
        <v>753.6</v>
      </c>
      <c r="I605">
        <v>1</v>
      </c>
      <c r="J605">
        <v>0</v>
      </c>
      <c r="K605">
        <v>753.6</v>
      </c>
      <c r="L605">
        <v>753.6</v>
      </c>
      <c r="M605" t="s">
        <v>77</v>
      </c>
      <c r="N605" s="1">
        <v>45403.759664351855</v>
      </c>
    </row>
    <row r="606" spans="1:14" x14ac:dyDescent="0.3">
      <c r="A606" t="s">
        <v>1876</v>
      </c>
      <c r="B606" t="s">
        <v>172</v>
      </c>
      <c r="C606" t="s">
        <v>1877</v>
      </c>
      <c r="D606" t="s">
        <v>63</v>
      </c>
      <c r="E606" t="s">
        <v>277</v>
      </c>
      <c r="F606" t="s">
        <v>1878</v>
      </c>
      <c r="G606" t="s">
        <v>65</v>
      </c>
      <c r="H606">
        <v>4.57</v>
      </c>
      <c r="I606">
        <v>236</v>
      </c>
      <c r="J606">
        <v>0</v>
      </c>
      <c r="K606">
        <v>1078.52</v>
      </c>
      <c r="L606">
        <v>1078.52</v>
      </c>
      <c r="M606" t="s">
        <v>60</v>
      </c>
      <c r="N606" s="1">
        <v>45645.077291666668</v>
      </c>
    </row>
    <row r="607" spans="1:14" x14ac:dyDescent="0.3">
      <c r="A607" t="s">
        <v>1879</v>
      </c>
      <c r="C607" t="s">
        <v>1880</v>
      </c>
      <c r="D607" t="s">
        <v>159</v>
      </c>
      <c r="F607" t="s">
        <v>1881</v>
      </c>
      <c r="G607" t="s">
        <v>135</v>
      </c>
      <c r="H607">
        <v>99.02</v>
      </c>
      <c r="I607">
        <v>5</v>
      </c>
      <c r="J607">
        <v>0</v>
      </c>
      <c r="K607">
        <v>495.1</v>
      </c>
      <c r="L607">
        <v>495.1</v>
      </c>
      <c r="N607" s="1">
        <v>45593.781956018516</v>
      </c>
    </row>
    <row r="608" spans="1:14" x14ac:dyDescent="0.3">
      <c r="A608" t="s">
        <v>1882</v>
      </c>
      <c r="B608" t="s">
        <v>172</v>
      </c>
      <c r="C608" t="s">
        <v>1883</v>
      </c>
      <c r="D608" t="s">
        <v>51</v>
      </c>
      <c r="E608" t="s">
        <v>133</v>
      </c>
      <c r="F608" t="s">
        <v>1884</v>
      </c>
      <c r="G608" t="s">
        <v>59</v>
      </c>
      <c r="H608">
        <v>21.26</v>
      </c>
      <c r="I608">
        <v>8</v>
      </c>
      <c r="J608">
        <v>5</v>
      </c>
      <c r="K608">
        <v>170.08</v>
      </c>
      <c r="L608">
        <v>161.58000000000001</v>
      </c>
      <c r="M608" t="s">
        <v>21</v>
      </c>
      <c r="N608" s="1">
        <v>45730.448969907404</v>
      </c>
    </row>
    <row r="609" spans="1:14" x14ac:dyDescent="0.3">
      <c r="A609" t="s">
        <v>1885</v>
      </c>
      <c r="B609" t="s">
        <v>30</v>
      </c>
      <c r="C609" t="s">
        <v>1886</v>
      </c>
      <c r="D609" t="s">
        <v>36</v>
      </c>
      <c r="E609" t="s">
        <v>87</v>
      </c>
      <c r="F609" t="s">
        <v>1887</v>
      </c>
      <c r="G609" t="s">
        <v>82</v>
      </c>
      <c r="H609">
        <v>541.94000000000005</v>
      </c>
      <c r="I609">
        <v>12</v>
      </c>
      <c r="J609">
        <v>15</v>
      </c>
      <c r="K609">
        <v>6503.28</v>
      </c>
      <c r="L609">
        <v>5527.79</v>
      </c>
      <c r="M609" t="s">
        <v>116</v>
      </c>
      <c r="N609" s="1">
        <v>45705.182835648149</v>
      </c>
    </row>
    <row r="610" spans="1:14" x14ac:dyDescent="0.3">
      <c r="A610" t="s">
        <v>1888</v>
      </c>
      <c r="B610" t="s">
        <v>23</v>
      </c>
      <c r="C610" t="s">
        <v>1889</v>
      </c>
      <c r="D610" t="s">
        <v>67</v>
      </c>
      <c r="E610" t="s">
        <v>32</v>
      </c>
      <c r="F610" t="s">
        <v>1890</v>
      </c>
      <c r="G610" t="s">
        <v>59</v>
      </c>
      <c r="H610">
        <v>547.02</v>
      </c>
      <c r="I610">
        <v>4</v>
      </c>
      <c r="J610">
        <v>0</v>
      </c>
      <c r="K610">
        <v>2188.08</v>
      </c>
      <c r="L610">
        <v>2188.08</v>
      </c>
      <c r="M610" t="s">
        <v>47</v>
      </c>
      <c r="N610" s="1">
        <v>45730.378796296296</v>
      </c>
    </row>
    <row r="611" spans="1:14" x14ac:dyDescent="0.3">
      <c r="A611" t="s">
        <v>1891</v>
      </c>
      <c r="B611" t="s">
        <v>30</v>
      </c>
      <c r="C611" t="s">
        <v>1892</v>
      </c>
      <c r="D611" t="s">
        <v>17</v>
      </c>
      <c r="E611" t="s">
        <v>91</v>
      </c>
      <c r="F611" t="s">
        <v>1893</v>
      </c>
      <c r="G611" t="s">
        <v>27</v>
      </c>
      <c r="H611">
        <v>664.46</v>
      </c>
      <c r="I611">
        <v>1</v>
      </c>
      <c r="J611">
        <v>0</v>
      </c>
      <c r="K611">
        <v>664.46</v>
      </c>
      <c r="L611">
        <v>664.46</v>
      </c>
      <c r="M611" t="s">
        <v>116</v>
      </c>
      <c r="N611" s="1">
        <v>45661.415277777778</v>
      </c>
    </row>
    <row r="612" spans="1:14" x14ac:dyDescent="0.3">
      <c r="A612" t="s">
        <v>1894</v>
      </c>
      <c r="B612" t="s">
        <v>55</v>
      </c>
      <c r="C612" t="s">
        <v>1895</v>
      </c>
      <c r="D612" t="s">
        <v>110</v>
      </c>
      <c r="E612" t="s">
        <v>91</v>
      </c>
      <c r="F612" t="s">
        <v>1896</v>
      </c>
      <c r="G612" t="s">
        <v>184</v>
      </c>
      <c r="H612">
        <v>233.67</v>
      </c>
      <c r="I612">
        <v>2</v>
      </c>
      <c r="J612">
        <v>3</v>
      </c>
      <c r="K612">
        <v>467.34</v>
      </c>
      <c r="L612">
        <v>453.32</v>
      </c>
      <c r="M612" t="s">
        <v>60</v>
      </c>
      <c r="N612" s="1">
        <v>45422.360925925925</v>
      </c>
    </row>
    <row r="613" spans="1:14" x14ac:dyDescent="0.3">
      <c r="A613" t="s">
        <v>1897</v>
      </c>
      <c r="B613" t="s">
        <v>84</v>
      </c>
      <c r="C613" t="s">
        <v>1898</v>
      </c>
      <c r="D613" t="s">
        <v>80</v>
      </c>
      <c r="E613" t="s">
        <v>37</v>
      </c>
      <c r="F613" t="s">
        <v>1899</v>
      </c>
      <c r="G613" t="s">
        <v>39</v>
      </c>
      <c r="H613">
        <v>1933.77</v>
      </c>
      <c r="I613">
        <v>1</v>
      </c>
      <c r="J613">
        <v>5</v>
      </c>
      <c r="K613">
        <v>1933.77</v>
      </c>
      <c r="L613">
        <v>1837.08</v>
      </c>
      <c r="M613" t="s">
        <v>40</v>
      </c>
      <c r="N613" s="1">
        <v>45790.966377314813</v>
      </c>
    </row>
    <row r="614" spans="1:14" x14ac:dyDescent="0.3">
      <c r="A614" t="s">
        <v>1900</v>
      </c>
      <c r="B614" t="s">
        <v>55</v>
      </c>
      <c r="C614" t="s">
        <v>1901</v>
      </c>
      <c r="D614" t="s">
        <v>120</v>
      </c>
      <c r="E614" t="s">
        <v>18</v>
      </c>
      <c r="F614" t="s">
        <v>1902</v>
      </c>
      <c r="G614" t="s">
        <v>59</v>
      </c>
      <c r="H614">
        <v>6.28</v>
      </c>
      <c r="I614">
        <v>2</v>
      </c>
      <c r="J614">
        <v>0</v>
      </c>
      <c r="K614">
        <v>12.56</v>
      </c>
      <c r="L614">
        <v>12.56</v>
      </c>
      <c r="M614" t="s">
        <v>77</v>
      </c>
      <c r="N614" s="1">
        <v>45632.574629629627</v>
      </c>
    </row>
    <row r="615" spans="1:14" x14ac:dyDescent="0.3">
      <c r="A615" t="s">
        <v>1903</v>
      </c>
      <c r="B615" t="s">
        <v>23</v>
      </c>
      <c r="C615" t="s">
        <v>1904</v>
      </c>
      <c r="D615" t="s">
        <v>110</v>
      </c>
      <c r="E615" t="s">
        <v>100</v>
      </c>
      <c r="F615" t="s">
        <v>1905</v>
      </c>
      <c r="G615" t="s">
        <v>465</v>
      </c>
      <c r="H615">
        <v>16.91</v>
      </c>
      <c r="I615">
        <v>3</v>
      </c>
      <c r="J615">
        <v>5</v>
      </c>
      <c r="K615">
        <v>50.73</v>
      </c>
      <c r="L615">
        <v>48.19</v>
      </c>
      <c r="M615" t="s">
        <v>77</v>
      </c>
      <c r="N615" s="1">
        <v>45532.704918981479</v>
      </c>
    </row>
    <row r="616" spans="1:14" x14ac:dyDescent="0.3">
      <c r="A616" t="s">
        <v>1906</v>
      </c>
      <c r="B616" t="s">
        <v>118</v>
      </c>
      <c r="C616" t="s">
        <v>1907</v>
      </c>
      <c r="D616" t="s">
        <v>17</v>
      </c>
      <c r="E616" t="s">
        <v>37</v>
      </c>
      <c r="F616" t="s">
        <v>1908</v>
      </c>
      <c r="H616">
        <v>597.91999999999996</v>
      </c>
      <c r="I616">
        <v>40</v>
      </c>
      <c r="J616">
        <v>0</v>
      </c>
      <c r="K616">
        <v>23916.799999999999</v>
      </c>
      <c r="L616">
        <v>23916.799999999999</v>
      </c>
      <c r="M616" t="s">
        <v>28</v>
      </c>
      <c r="N616" s="1">
        <v>45790.090949074074</v>
      </c>
    </row>
    <row r="617" spans="1:14" x14ac:dyDescent="0.3">
      <c r="A617" t="s">
        <v>1909</v>
      </c>
      <c r="B617" t="s">
        <v>30</v>
      </c>
      <c r="C617" t="s">
        <v>1910</v>
      </c>
      <c r="D617" t="s">
        <v>86</v>
      </c>
      <c r="E617" t="s">
        <v>251</v>
      </c>
      <c r="F617" t="s">
        <v>1911</v>
      </c>
      <c r="G617" t="s">
        <v>46</v>
      </c>
      <c r="H617">
        <v>364.68</v>
      </c>
      <c r="I617">
        <v>1</v>
      </c>
      <c r="J617">
        <v>3</v>
      </c>
      <c r="K617">
        <v>364.68</v>
      </c>
      <c r="L617">
        <v>353.74</v>
      </c>
      <c r="M617" t="s">
        <v>40</v>
      </c>
      <c r="N617" s="1">
        <v>45540.35224537037</v>
      </c>
    </row>
    <row r="618" spans="1:14" x14ac:dyDescent="0.3">
      <c r="A618" t="s">
        <v>1912</v>
      </c>
      <c r="B618" t="s">
        <v>55</v>
      </c>
      <c r="C618" t="s">
        <v>1913</v>
      </c>
      <c r="D618" t="s">
        <v>63</v>
      </c>
      <c r="F618" t="s">
        <v>1914</v>
      </c>
      <c r="G618" t="s">
        <v>209</v>
      </c>
      <c r="H618">
        <v>4.6100000000000003</v>
      </c>
      <c r="I618">
        <v>106</v>
      </c>
      <c r="J618">
        <v>15</v>
      </c>
      <c r="K618">
        <v>488.66</v>
      </c>
      <c r="L618">
        <v>415.36</v>
      </c>
      <c r="M618" t="s">
        <v>40</v>
      </c>
      <c r="N618" s="1">
        <v>45623.330868055556</v>
      </c>
    </row>
    <row r="619" spans="1:14" x14ac:dyDescent="0.3">
      <c r="A619" t="s">
        <v>1915</v>
      </c>
      <c r="B619" t="s">
        <v>15</v>
      </c>
      <c r="C619" t="s">
        <v>1916</v>
      </c>
      <c r="D619" t="s">
        <v>120</v>
      </c>
      <c r="E619" t="s">
        <v>251</v>
      </c>
      <c r="F619" t="s">
        <v>1917</v>
      </c>
      <c r="G619" t="s">
        <v>209</v>
      </c>
      <c r="H619">
        <v>370.57</v>
      </c>
      <c r="I619">
        <v>2</v>
      </c>
      <c r="J619">
        <v>10</v>
      </c>
      <c r="K619">
        <v>741.14</v>
      </c>
      <c r="L619">
        <v>667.03</v>
      </c>
      <c r="M619" t="s">
        <v>60</v>
      </c>
      <c r="N619" s="1">
        <v>45865.059398148151</v>
      </c>
    </row>
    <row r="620" spans="1:14" x14ac:dyDescent="0.3">
      <c r="A620" t="s">
        <v>1918</v>
      </c>
      <c r="B620" t="s">
        <v>181</v>
      </c>
      <c r="C620" t="s">
        <v>1919</v>
      </c>
      <c r="D620" t="s">
        <v>255</v>
      </c>
      <c r="E620" t="s">
        <v>177</v>
      </c>
      <c r="F620" t="s">
        <v>1920</v>
      </c>
      <c r="G620" t="s">
        <v>130</v>
      </c>
      <c r="H620">
        <v>316.73</v>
      </c>
      <c r="I620">
        <v>15</v>
      </c>
      <c r="J620">
        <v>15</v>
      </c>
      <c r="K620">
        <v>4750.95</v>
      </c>
      <c r="L620">
        <v>4038.31</v>
      </c>
      <c r="M620" t="s">
        <v>40</v>
      </c>
      <c r="N620" s="1">
        <v>45770.206967592596</v>
      </c>
    </row>
    <row r="621" spans="1:14" x14ac:dyDescent="0.3">
      <c r="A621" t="s">
        <v>1921</v>
      </c>
      <c r="B621" t="s">
        <v>172</v>
      </c>
      <c r="D621" t="s">
        <v>80</v>
      </c>
      <c r="E621" t="s">
        <v>121</v>
      </c>
      <c r="F621" t="s">
        <v>1922</v>
      </c>
      <c r="G621" t="s">
        <v>102</v>
      </c>
      <c r="H621">
        <v>2379.1999999999998</v>
      </c>
      <c r="I621">
        <v>5</v>
      </c>
      <c r="J621">
        <v>5</v>
      </c>
      <c r="K621">
        <v>11896</v>
      </c>
      <c r="L621">
        <v>11301.2</v>
      </c>
      <c r="M621" t="s">
        <v>40</v>
      </c>
      <c r="N621" s="1">
        <v>45657.083622685182</v>
      </c>
    </row>
    <row r="622" spans="1:14" x14ac:dyDescent="0.3">
      <c r="A622" t="s">
        <v>1923</v>
      </c>
      <c r="B622" t="s">
        <v>49</v>
      </c>
      <c r="C622" t="s">
        <v>1924</v>
      </c>
      <c r="D622" t="s">
        <v>120</v>
      </c>
      <c r="E622" t="s">
        <v>68</v>
      </c>
      <c r="F622" t="s">
        <v>1925</v>
      </c>
      <c r="G622" t="s">
        <v>184</v>
      </c>
      <c r="H622">
        <v>556.49</v>
      </c>
      <c r="I622">
        <v>12</v>
      </c>
      <c r="J622">
        <v>15</v>
      </c>
      <c r="K622">
        <v>6677.88</v>
      </c>
      <c r="L622">
        <v>5676.2</v>
      </c>
      <c r="M622" t="s">
        <v>60</v>
      </c>
      <c r="N622" s="1">
        <v>45423.490972222222</v>
      </c>
    </row>
    <row r="623" spans="1:14" x14ac:dyDescent="0.3">
      <c r="A623" t="s">
        <v>1926</v>
      </c>
      <c r="B623" t="s">
        <v>30</v>
      </c>
      <c r="C623" t="s">
        <v>1927</v>
      </c>
      <c r="D623" t="s">
        <v>63</v>
      </c>
      <c r="E623" t="s">
        <v>74</v>
      </c>
      <c r="F623" t="s">
        <v>1928</v>
      </c>
      <c r="G623" t="s">
        <v>59</v>
      </c>
      <c r="H623">
        <v>3.72</v>
      </c>
      <c r="I623">
        <v>88</v>
      </c>
      <c r="J623">
        <v>25</v>
      </c>
      <c r="K623">
        <v>327.36</v>
      </c>
      <c r="L623">
        <v>245.52</v>
      </c>
      <c r="M623" t="s">
        <v>77</v>
      </c>
      <c r="N623" s="1">
        <v>45405.914201388892</v>
      </c>
    </row>
    <row r="624" spans="1:14" x14ac:dyDescent="0.3">
      <c r="A624" t="s">
        <v>1929</v>
      </c>
      <c r="B624" t="s">
        <v>84</v>
      </c>
      <c r="C624" t="s">
        <v>1930</v>
      </c>
      <c r="D624" t="s">
        <v>51</v>
      </c>
      <c r="E624" t="s">
        <v>277</v>
      </c>
      <c r="F624" t="s">
        <v>1931</v>
      </c>
      <c r="G624" t="s">
        <v>102</v>
      </c>
      <c r="H624">
        <v>647.74</v>
      </c>
      <c r="I624">
        <v>8</v>
      </c>
      <c r="J624">
        <v>0</v>
      </c>
      <c r="K624">
        <v>5181.92</v>
      </c>
      <c r="L624">
        <v>5181.92</v>
      </c>
      <c r="M624" t="s">
        <v>77</v>
      </c>
      <c r="N624" s="1">
        <v>45449.53738425926</v>
      </c>
    </row>
    <row r="625" spans="1:14" x14ac:dyDescent="0.3">
      <c r="A625" t="s">
        <v>1932</v>
      </c>
      <c r="B625" t="s">
        <v>23</v>
      </c>
      <c r="C625" t="s">
        <v>1933</v>
      </c>
      <c r="D625" t="s">
        <v>80</v>
      </c>
      <c r="E625" t="s">
        <v>224</v>
      </c>
      <c r="F625" t="s">
        <v>1934</v>
      </c>
      <c r="G625" t="s">
        <v>20</v>
      </c>
      <c r="H625">
        <v>3490.1</v>
      </c>
      <c r="I625">
        <v>20</v>
      </c>
      <c r="J625">
        <v>15</v>
      </c>
      <c r="K625">
        <v>69802</v>
      </c>
      <c r="L625">
        <v>59331.7</v>
      </c>
      <c r="M625" t="s">
        <v>60</v>
      </c>
      <c r="N625" s="1">
        <v>45817.534305555557</v>
      </c>
    </row>
    <row r="626" spans="1:14" x14ac:dyDescent="0.3">
      <c r="A626" t="s">
        <v>1935</v>
      </c>
      <c r="B626" t="s">
        <v>15</v>
      </c>
      <c r="C626" t="s">
        <v>1936</v>
      </c>
      <c r="D626" t="s">
        <v>86</v>
      </c>
      <c r="E626" t="s">
        <v>32</v>
      </c>
      <c r="F626" t="s">
        <v>1937</v>
      </c>
      <c r="H626">
        <v>276.29000000000002</v>
      </c>
      <c r="I626">
        <v>1</v>
      </c>
      <c r="J626">
        <v>10</v>
      </c>
      <c r="K626">
        <v>276.29000000000002</v>
      </c>
      <c r="L626">
        <v>248.66</v>
      </c>
      <c r="M626" t="s">
        <v>40</v>
      </c>
      <c r="N626" s="1">
        <v>45837.958437499998</v>
      </c>
    </row>
    <row r="627" spans="1:14" x14ac:dyDescent="0.3">
      <c r="A627" t="s">
        <v>1938</v>
      </c>
      <c r="B627" t="s">
        <v>84</v>
      </c>
      <c r="D627" t="s">
        <v>86</v>
      </c>
      <c r="E627" t="s">
        <v>224</v>
      </c>
      <c r="F627" t="s">
        <v>1939</v>
      </c>
      <c r="G627" t="s">
        <v>248</v>
      </c>
      <c r="H627">
        <v>444.27</v>
      </c>
      <c r="I627">
        <v>5</v>
      </c>
      <c r="J627">
        <v>0</v>
      </c>
      <c r="K627">
        <v>2221.35</v>
      </c>
      <c r="L627">
        <v>2221.35</v>
      </c>
      <c r="N627" s="1">
        <v>45749.290266203701</v>
      </c>
    </row>
    <row r="628" spans="1:14" x14ac:dyDescent="0.3">
      <c r="A628" t="s">
        <v>1940</v>
      </c>
      <c r="B628" t="s">
        <v>118</v>
      </c>
      <c r="C628" t="s">
        <v>1941</v>
      </c>
      <c r="D628" t="s">
        <v>125</v>
      </c>
      <c r="E628" t="s">
        <v>32</v>
      </c>
      <c r="F628" t="s">
        <v>1942</v>
      </c>
      <c r="G628" t="s">
        <v>179</v>
      </c>
      <c r="H628">
        <v>1186.02</v>
      </c>
      <c r="I628">
        <v>3</v>
      </c>
      <c r="J628">
        <v>5</v>
      </c>
      <c r="K628">
        <v>3558.06</v>
      </c>
      <c r="L628">
        <v>3380.16</v>
      </c>
      <c r="M628" t="s">
        <v>116</v>
      </c>
      <c r="N628" s="1">
        <v>45627.159953703704</v>
      </c>
    </row>
    <row r="629" spans="1:14" x14ac:dyDescent="0.3">
      <c r="A629" t="s">
        <v>1943</v>
      </c>
      <c r="B629" t="s">
        <v>118</v>
      </c>
      <c r="C629" t="s">
        <v>1944</v>
      </c>
      <c r="D629" t="s">
        <v>51</v>
      </c>
      <c r="E629" t="s">
        <v>57</v>
      </c>
      <c r="F629" t="s">
        <v>1945</v>
      </c>
      <c r="G629" t="s">
        <v>70</v>
      </c>
      <c r="H629">
        <v>470.48</v>
      </c>
      <c r="I629">
        <v>3</v>
      </c>
      <c r="J629">
        <v>0</v>
      </c>
      <c r="K629">
        <v>1411.44</v>
      </c>
      <c r="L629">
        <v>1411.44</v>
      </c>
      <c r="M629" t="s">
        <v>21</v>
      </c>
      <c r="N629" s="1">
        <v>45494.422824074078</v>
      </c>
    </row>
    <row r="630" spans="1:14" x14ac:dyDescent="0.3">
      <c r="A630" t="s">
        <v>1946</v>
      </c>
      <c r="B630" t="s">
        <v>118</v>
      </c>
      <c r="C630" t="s">
        <v>1947</v>
      </c>
      <c r="D630" t="s">
        <v>17</v>
      </c>
      <c r="E630" t="s">
        <v>91</v>
      </c>
      <c r="F630" t="s">
        <v>1948</v>
      </c>
      <c r="G630" t="s">
        <v>102</v>
      </c>
      <c r="H630">
        <v>547.72</v>
      </c>
      <c r="I630">
        <v>15</v>
      </c>
      <c r="J630">
        <v>5</v>
      </c>
      <c r="K630">
        <v>8215.7999999999993</v>
      </c>
      <c r="L630">
        <v>7805.01</v>
      </c>
      <c r="N630" s="1">
        <v>45470.505243055559</v>
      </c>
    </row>
    <row r="631" spans="1:14" x14ac:dyDescent="0.3">
      <c r="A631" t="s">
        <v>1949</v>
      </c>
      <c r="B631" t="s">
        <v>72</v>
      </c>
      <c r="C631" t="s">
        <v>1950</v>
      </c>
      <c r="D631" t="s">
        <v>125</v>
      </c>
      <c r="E631" t="s">
        <v>121</v>
      </c>
      <c r="F631" t="s">
        <v>1951</v>
      </c>
      <c r="G631" t="s">
        <v>107</v>
      </c>
      <c r="H631">
        <v>904.96</v>
      </c>
      <c r="I631">
        <v>60</v>
      </c>
      <c r="J631">
        <v>27</v>
      </c>
      <c r="K631">
        <v>54297.599999999999</v>
      </c>
      <c r="L631">
        <v>39637.25</v>
      </c>
      <c r="M631" t="s">
        <v>60</v>
      </c>
      <c r="N631" s="1">
        <v>45759.210740740738</v>
      </c>
    </row>
    <row r="632" spans="1:14" x14ac:dyDescent="0.3">
      <c r="A632" t="s">
        <v>1952</v>
      </c>
      <c r="B632" t="s">
        <v>55</v>
      </c>
      <c r="C632" t="s">
        <v>1953</v>
      </c>
      <c r="D632" t="s">
        <v>67</v>
      </c>
      <c r="E632" t="s">
        <v>111</v>
      </c>
      <c r="F632" t="s">
        <v>1954</v>
      </c>
      <c r="G632" t="s">
        <v>65</v>
      </c>
      <c r="H632">
        <v>851.96</v>
      </c>
      <c r="I632">
        <v>6</v>
      </c>
      <c r="J632">
        <v>10</v>
      </c>
      <c r="K632">
        <v>5111.76</v>
      </c>
      <c r="L632">
        <v>4600.58</v>
      </c>
      <c r="M632" t="s">
        <v>116</v>
      </c>
      <c r="N632" s="1">
        <v>45608.375358796293</v>
      </c>
    </row>
    <row r="633" spans="1:14" x14ac:dyDescent="0.3">
      <c r="A633" t="s">
        <v>1955</v>
      </c>
      <c r="B633" t="s">
        <v>30</v>
      </c>
      <c r="C633" t="s">
        <v>1956</v>
      </c>
      <c r="D633" t="s">
        <v>80</v>
      </c>
      <c r="E633" t="s">
        <v>74</v>
      </c>
      <c r="F633" t="s">
        <v>1957</v>
      </c>
      <c r="G633" t="s">
        <v>184</v>
      </c>
      <c r="H633">
        <v>491.42</v>
      </c>
      <c r="I633">
        <v>60</v>
      </c>
      <c r="J633">
        <v>20</v>
      </c>
      <c r="K633">
        <v>29485.200000000001</v>
      </c>
      <c r="L633">
        <v>23588.16</v>
      </c>
      <c r="M633" t="s">
        <v>60</v>
      </c>
      <c r="N633" s="1">
        <v>45862.278020833335</v>
      </c>
    </row>
    <row r="634" spans="1:14" x14ac:dyDescent="0.3">
      <c r="A634" t="s">
        <v>1958</v>
      </c>
      <c r="B634" t="s">
        <v>72</v>
      </c>
      <c r="C634" t="s">
        <v>1959</v>
      </c>
      <c r="D634" t="s">
        <v>25</v>
      </c>
      <c r="E634" t="s">
        <v>105</v>
      </c>
      <c r="F634" t="s">
        <v>1960</v>
      </c>
      <c r="G634" t="s">
        <v>93</v>
      </c>
      <c r="H634">
        <v>97.44</v>
      </c>
      <c r="I634">
        <v>6</v>
      </c>
      <c r="J634">
        <v>5</v>
      </c>
      <c r="K634">
        <v>584.64</v>
      </c>
      <c r="L634">
        <v>555.41</v>
      </c>
      <c r="M634" t="s">
        <v>116</v>
      </c>
      <c r="N634" s="1">
        <v>45812.808680555558</v>
      </c>
    </row>
    <row r="635" spans="1:14" x14ac:dyDescent="0.3">
      <c r="A635" t="s">
        <v>1961</v>
      </c>
      <c r="B635" t="s">
        <v>84</v>
      </c>
      <c r="C635" t="s">
        <v>1962</v>
      </c>
      <c r="D635" t="s">
        <v>80</v>
      </c>
      <c r="E635" t="s">
        <v>74</v>
      </c>
      <c r="F635" t="s">
        <v>1963</v>
      </c>
      <c r="G635" t="s">
        <v>248</v>
      </c>
      <c r="H635">
        <v>4364.28</v>
      </c>
      <c r="I635">
        <v>1</v>
      </c>
      <c r="J635">
        <v>0</v>
      </c>
      <c r="K635">
        <v>4364.28</v>
      </c>
      <c r="L635">
        <v>4364.28</v>
      </c>
      <c r="M635" t="s">
        <v>28</v>
      </c>
      <c r="N635" s="1">
        <v>45355.744467592594</v>
      </c>
    </row>
    <row r="636" spans="1:14" x14ac:dyDescent="0.3">
      <c r="A636" t="s">
        <v>1964</v>
      </c>
      <c r="B636" t="s">
        <v>118</v>
      </c>
      <c r="C636" t="s">
        <v>1965</v>
      </c>
      <c r="D636" t="s">
        <v>25</v>
      </c>
      <c r="E636" t="s">
        <v>32</v>
      </c>
      <c r="F636" t="s">
        <v>1966</v>
      </c>
      <c r="G636" t="s">
        <v>70</v>
      </c>
      <c r="H636">
        <v>143.46</v>
      </c>
      <c r="I636">
        <v>60</v>
      </c>
      <c r="J636">
        <v>0</v>
      </c>
      <c r="K636">
        <v>8607.6</v>
      </c>
      <c r="L636">
        <v>8607.6</v>
      </c>
      <c r="M636" t="s">
        <v>28</v>
      </c>
      <c r="N636" s="1">
        <v>45678.880069444444</v>
      </c>
    </row>
    <row r="637" spans="1:14" x14ac:dyDescent="0.3">
      <c r="A637" t="s">
        <v>1967</v>
      </c>
      <c r="B637" t="s">
        <v>49</v>
      </c>
      <c r="C637" t="s">
        <v>1968</v>
      </c>
      <c r="D637" t="s">
        <v>63</v>
      </c>
      <c r="E637" t="s">
        <v>87</v>
      </c>
      <c r="F637" t="s">
        <v>1969</v>
      </c>
      <c r="G637" t="s">
        <v>39</v>
      </c>
      <c r="H637">
        <v>1.88</v>
      </c>
      <c r="I637">
        <v>145</v>
      </c>
      <c r="J637">
        <v>25</v>
      </c>
      <c r="K637">
        <v>272.60000000000002</v>
      </c>
      <c r="L637">
        <v>204.45</v>
      </c>
      <c r="M637" t="s">
        <v>60</v>
      </c>
      <c r="N637" s="1">
        <v>45611.769687499997</v>
      </c>
    </row>
    <row r="638" spans="1:14" x14ac:dyDescent="0.3">
      <c r="A638" t="s">
        <v>1970</v>
      </c>
      <c r="B638" t="s">
        <v>181</v>
      </c>
      <c r="C638" t="s">
        <v>1971</v>
      </c>
      <c r="D638" t="s">
        <v>120</v>
      </c>
      <c r="E638" t="s">
        <v>44</v>
      </c>
      <c r="F638" t="s">
        <v>1972</v>
      </c>
      <c r="G638" t="s">
        <v>465</v>
      </c>
      <c r="H638">
        <v>568.65</v>
      </c>
      <c r="I638">
        <v>100</v>
      </c>
      <c r="J638">
        <v>20</v>
      </c>
      <c r="K638">
        <v>56865</v>
      </c>
      <c r="L638">
        <v>45492</v>
      </c>
      <c r="M638" t="s">
        <v>77</v>
      </c>
      <c r="N638" s="1">
        <v>45779.944687499999</v>
      </c>
    </row>
    <row r="639" spans="1:14" x14ac:dyDescent="0.3">
      <c r="A639" t="s">
        <v>1973</v>
      </c>
      <c r="B639" t="s">
        <v>30</v>
      </c>
      <c r="C639" t="s">
        <v>1974</v>
      </c>
      <c r="D639" t="s">
        <v>67</v>
      </c>
      <c r="E639" t="s">
        <v>87</v>
      </c>
      <c r="F639" t="s">
        <v>1975</v>
      </c>
      <c r="G639" t="s">
        <v>59</v>
      </c>
      <c r="H639">
        <v>290.45</v>
      </c>
      <c r="I639">
        <v>1</v>
      </c>
      <c r="J639">
        <v>10</v>
      </c>
      <c r="K639">
        <v>290.45</v>
      </c>
      <c r="L639">
        <v>261.39999999999998</v>
      </c>
      <c r="M639" t="s">
        <v>77</v>
      </c>
      <c r="N639" s="1">
        <v>45829.830775462964</v>
      </c>
    </row>
    <row r="640" spans="1:14" x14ac:dyDescent="0.3">
      <c r="A640" t="s">
        <v>1976</v>
      </c>
      <c r="B640" t="s">
        <v>181</v>
      </c>
      <c r="C640" t="s">
        <v>1977</v>
      </c>
      <c r="D640" t="s">
        <v>255</v>
      </c>
      <c r="E640" t="s">
        <v>87</v>
      </c>
      <c r="F640" t="s">
        <v>1978</v>
      </c>
      <c r="G640" t="s">
        <v>65</v>
      </c>
      <c r="H640">
        <v>76.27</v>
      </c>
      <c r="I640">
        <v>30</v>
      </c>
      <c r="J640">
        <v>15</v>
      </c>
      <c r="K640">
        <v>2288.1</v>
      </c>
      <c r="L640">
        <v>1944.88</v>
      </c>
      <c r="M640" t="s">
        <v>21</v>
      </c>
      <c r="N640" s="1">
        <v>45495.710034722222</v>
      </c>
    </row>
    <row r="641" spans="1:14" x14ac:dyDescent="0.3">
      <c r="A641" t="s">
        <v>1979</v>
      </c>
      <c r="B641" t="s">
        <v>49</v>
      </c>
      <c r="C641" t="s">
        <v>1980</v>
      </c>
      <c r="D641" t="s">
        <v>36</v>
      </c>
      <c r="E641" t="s">
        <v>74</v>
      </c>
      <c r="F641" t="s">
        <v>1981</v>
      </c>
      <c r="G641" t="s">
        <v>184</v>
      </c>
      <c r="H641">
        <v>1093.93</v>
      </c>
      <c r="I641">
        <v>4</v>
      </c>
      <c r="J641">
        <v>3</v>
      </c>
      <c r="K641">
        <v>4375.72</v>
      </c>
      <c r="L641">
        <v>4244.45</v>
      </c>
      <c r="M641" t="s">
        <v>116</v>
      </c>
      <c r="N641" s="1">
        <v>45841.850578703707</v>
      </c>
    </row>
    <row r="642" spans="1:14" x14ac:dyDescent="0.3">
      <c r="A642" t="s">
        <v>1982</v>
      </c>
      <c r="B642" t="s">
        <v>72</v>
      </c>
      <c r="C642" t="s">
        <v>1983</v>
      </c>
      <c r="D642" t="s">
        <v>125</v>
      </c>
      <c r="F642" t="s">
        <v>1984</v>
      </c>
      <c r="G642" t="s">
        <v>179</v>
      </c>
      <c r="H642">
        <v>2813.08</v>
      </c>
      <c r="I642">
        <v>2</v>
      </c>
      <c r="J642">
        <v>0</v>
      </c>
      <c r="K642">
        <v>5626.16</v>
      </c>
      <c r="L642">
        <v>5626.16</v>
      </c>
      <c r="M642" t="s">
        <v>116</v>
      </c>
      <c r="N642" s="1">
        <v>45805.691990740743</v>
      </c>
    </row>
    <row r="643" spans="1:14" x14ac:dyDescent="0.3">
      <c r="A643" t="s">
        <v>1985</v>
      </c>
      <c r="B643" t="s">
        <v>23</v>
      </c>
      <c r="C643" t="s">
        <v>1986</v>
      </c>
      <c r="D643" t="s">
        <v>125</v>
      </c>
      <c r="E643" t="s">
        <v>18</v>
      </c>
      <c r="F643" t="s">
        <v>1987</v>
      </c>
      <c r="G643" t="s">
        <v>209</v>
      </c>
      <c r="H643">
        <v>368.82</v>
      </c>
      <c r="I643">
        <v>2</v>
      </c>
      <c r="J643">
        <v>0</v>
      </c>
      <c r="K643">
        <v>737.64</v>
      </c>
      <c r="L643">
        <v>737.64</v>
      </c>
      <c r="M643" t="s">
        <v>21</v>
      </c>
      <c r="N643" s="1">
        <v>45775.525891203702</v>
      </c>
    </row>
    <row r="644" spans="1:14" x14ac:dyDescent="0.3">
      <c r="A644" t="s">
        <v>1988</v>
      </c>
      <c r="B644" t="s">
        <v>49</v>
      </c>
      <c r="C644" t="s">
        <v>1989</v>
      </c>
      <c r="D644" t="s">
        <v>25</v>
      </c>
      <c r="E644" t="s">
        <v>91</v>
      </c>
      <c r="F644" t="s">
        <v>1990</v>
      </c>
      <c r="G644" t="s">
        <v>179</v>
      </c>
      <c r="H644">
        <v>8.7799999999999994</v>
      </c>
      <c r="I644">
        <v>8</v>
      </c>
      <c r="J644">
        <v>10</v>
      </c>
      <c r="K644">
        <v>70.239999999999995</v>
      </c>
      <c r="L644">
        <v>63.22</v>
      </c>
      <c r="M644" t="s">
        <v>116</v>
      </c>
      <c r="N644" s="1">
        <v>45848.227789351855</v>
      </c>
    </row>
    <row r="645" spans="1:14" x14ac:dyDescent="0.3">
      <c r="A645" t="s">
        <v>1991</v>
      </c>
      <c r="B645" t="s">
        <v>84</v>
      </c>
      <c r="C645" t="s">
        <v>1992</v>
      </c>
      <c r="D645" t="s">
        <v>159</v>
      </c>
      <c r="E645" t="s">
        <v>111</v>
      </c>
      <c r="F645" t="s">
        <v>1993</v>
      </c>
      <c r="G645" t="s">
        <v>82</v>
      </c>
      <c r="H645">
        <v>347.63</v>
      </c>
      <c r="I645">
        <v>1</v>
      </c>
      <c r="J645">
        <v>2</v>
      </c>
      <c r="K645">
        <v>347.63</v>
      </c>
      <c r="L645">
        <v>340.68</v>
      </c>
      <c r="N645" s="1">
        <v>45409.737256944441</v>
      </c>
    </row>
    <row r="646" spans="1:14" x14ac:dyDescent="0.3">
      <c r="A646" t="s">
        <v>1994</v>
      </c>
      <c r="B646" t="s">
        <v>172</v>
      </c>
      <c r="C646" t="s">
        <v>1995</v>
      </c>
      <c r="D646" t="s">
        <v>120</v>
      </c>
      <c r="E646" t="s">
        <v>105</v>
      </c>
      <c r="F646" t="s">
        <v>1996</v>
      </c>
      <c r="G646" t="s">
        <v>135</v>
      </c>
      <c r="H646">
        <v>502.26</v>
      </c>
      <c r="I646">
        <v>50</v>
      </c>
      <c r="J646">
        <v>15</v>
      </c>
      <c r="K646">
        <v>25113</v>
      </c>
      <c r="L646">
        <v>21346.05</v>
      </c>
      <c r="M646" t="s">
        <v>21</v>
      </c>
      <c r="N646" s="1">
        <v>45455.289502314816</v>
      </c>
    </row>
    <row r="647" spans="1:14" x14ac:dyDescent="0.3">
      <c r="A647" t="s">
        <v>1997</v>
      </c>
      <c r="B647" t="s">
        <v>23</v>
      </c>
      <c r="C647" t="s">
        <v>1998</v>
      </c>
      <c r="D647" t="s">
        <v>80</v>
      </c>
      <c r="E647" t="s">
        <v>224</v>
      </c>
      <c r="F647" t="s">
        <v>1999</v>
      </c>
      <c r="G647" t="s">
        <v>46</v>
      </c>
      <c r="H647">
        <v>3007.13</v>
      </c>
      <c r="I647">
        <v>10</v>
      </c>
      <c r="J647">
        <v>5</v>
      </c>
      <c r="K647">
        <v>30071.3</v>
      </c>
      <c r="L647">
        <v>28567.73</v>
      </c>
      <c r="M647" t="s">
        <v>28</v>
      </c>
      <c r="N647" s="1">
        <v>45844.445</v>
      </c>
    </row>
    <row r="648" spans="1:14" x14ac:dyDescent="0.3">
      <c r="A648" t="s">
        <v>2000</v>
      </c>
      <c r="B648" t="s">
        <v>30</v>
      </c>
      <c r="C648" t="s">
        <v>2001</v>
      </c>
      <c r="D648" t="s">
        <v>67</v>
      </c>
      <c r="E648" t="s">
        <v>177</v>
      </c>
      <c r="F648" t="s">
        <v>2002</v>
      </c>
      <c r="G648" t="s">
        <v>76</v>
      </c>
      <c r="H648">
        <v>1178.8399999999999</v>
      </c>
      <c r="I648">
        <v>6</v>
      </c>
      <c r="J648">
        <v>10</v>
      </c>
      <c r="K648">
        <v>7073.04</v>
      </c>
      <c r="L648">
        <v>6365.74</v>
      </c>
      <c r="M648" t="s">
        <v>40</v>
      </c>
      <c r="N648" s="1">
        <v>45744.886331018519</v>
      </c>
    </row>
    <row r="649" spans="1:14" x14ac:dyDescent="0.3">
      <c r="A649" t="s">
        <v>2003</v>
      </c>
      <c r="B649" t="s">
        <v>118</v>
      </c>
      <c r="C649" t="s">
        <v>2004</v>
      </c>
      <c r="D649" t="s">
        <v>86</v>
      </c>
      <c r="E649" t="s">
        <v>44</v>
      </c>
      <c r="F649" t="s">
        <v>2005</v>
      </c>
      <c r="G649" t="s">
        <v>46</v>
      </c>
      <c r="H649">
        <v>147.22999999999999</v>
      </c>
      <c r="I649">
        <v>2</v>
      </c>
      <c r="J649">
        <v>0</v>
      </c>
      <c r="K649">
        <v>294.45999999999998</v>
      </c>
      <c r="L649">
        <v>294.45999999999998</v>
      </c>
      <c r="M649" t="s">
        <v>47</v>
      </c>
      <c r="N649" s="1">
        <v>45753.382488425923</v>
      </c>
    </row>
    <row r="650" spans="1:14" x14ac:dyDescent="0.3">
      <c r="A650" t="s">
        <v>2006</v>
      </c>
      <c r="B650" t="s">
        <v>49</v>
      </c>
      <c r="C650" t="s">
        <v>2007</v>
      </c>
      <c r="D650" t="s">
        <v>125</v>
      </c>
      <c r="E650" t="s">
        <v>224</v>
      </c>
      <c r="F650" t="s">
        <v>2008</v>
      </c>
      <c r="G650" t="s">
        <v>161</v>
      </c>
      <c r="H650">
        <v>1843.64</v>
      </c>
      <c r="I650">
        <v>8</v>
      </c>
      <c r="J650">
        <v>0</v>
      </c>
      <c r="K650">
        <v>14749.12</v>
      </c>
      <c r="L650">
        <v>14749.12</v>
      </c>
      <c r="M650" t="s">
        <v>21</v>
      </c>
      <c r="N650" s="1">
        <v>45465.766423611109</v>
      </c>
    </row>
    <row r="651" spans="1:14" x14ac:dyDescent="0.3">
      <c r="A651" t="s">
        <v>2009</v>
      </c>
      <c r="B651" t="s">
        <v>95</v>
      </c>
      <c r="C651" t="s">
        <v>2010</v>
      </c>
      <c r="D651" t="s">
        <v>17</v>
      </c>
      <c r="E651" t="s">
        <v>177</v>
      </c>
      <c r="F651" t="s">
        <v>2011</v>
      </c>
      <c r="G651" t="s">
        <v>102</v>
      </c>
      <c r="H651">
        <v>405.61</v>
      </c>
      <c r="I651">
        <v>10</v>
      </c>
      <c r="J651">
        <v>17</v>
      </c>
      <c r="K651">
        <v>4056.1</v>
      </c>
      <c r="L651">
        <v>3366.56</v>
      </c>
      <c r="M651" t="s">
        <v>116</v>
      </c>
      <c r="N651" s="1">
        <v>45499.539837962962</v>
      </c>
    </row>
    <row r="652" spans="1:14" x14ac:dyDescent="0.3">
      <c r="A652" t="s">
        <v>2012</v>
      </c>
      <c r="B652" t="s">
        <v>181</v>
      </c>
      <c r="C652" t="s">
        <v>2013</v>
      </c>
      <c r="D652" t="s">
        <v>67</v>
      </c>
      <c r="E652" t="s">
        <v>105</v>
      </c>
      <c r="F652" t="s">
        <v>2014</v>
      </c>
      <c r="G652" t="s">
        <v>107</v>
      </c>
      <c r="H652">
        <v>277.83</v>
      </c>
      <c r="I652">
        <v>4</v>
      </c>
      <c r="J652">
        <v>0</v>
      </c>
      <c r="K652">
        <v>1111.32</v>
      </c>
      <c r="L652">
        <v>1111.32</v>
      </c>
      <c r="M652" t="s">
        <v>21</v>
      </c>
      <c r="N652" s="1">
        <v>45531.124895833331</v>
      </c>
    </row>
    <row r="653" spans="1:14" x14ac:dyDescent="0.3">
      <c r="A653" t="s">
        <v>2015</v>
      </c>
      <c r="B653" t="s">
        <v>181</v>
      </c>
      <c r="C653" t="s">
        <v>2016</v>
      </c>
      <c r="D653" t="s">
        <v>255</v>
      </c>
      <c r="E653" t="s">
        <v>111</v>
      </c>
      <c r="F653" t="s">
        <v>2017</v>
      </c>
      <c r="G653" t="s">
        <v>465</v>
      </c>
      <c r="H653">
        <v>2795.73</v>
      </c>
      <c r="I653">
        <v>1</v>
      </c>
      <c r="J653">
        <v>5</v>
      </c>
      <c r="K653">
        <v>2795.73</v>
      </c>
      <c r="L653">
        <v>2655.94</v>
      </c>
      <c r="M653" t="s">
        <v>116</v>
      </c>
      <c r="N653" s="1">
        <v>45861.343969907408</v>
      </c>
    </row>
    <row r="654" spans="1:14" x14ac:dyDescent="0.3">
      <c r="A654" t="s">
        <v>2018</v>
      </c>
      <c r="B654" t="s">
        <v>49</v>
      </c>
      <c r="C654" t="s">
        <v>2019</v>
      </c>
      <c r="D654" t="s">
        <v>63</v>
      </c>
      <c r="E654" t="s">
        <v>111</v>
      </c>
      <c r="F654" t="s">
        <v>2020</v>
      </c>
      <c r="G654" t="s">
        <v>46</v>
      </c>
      <c r="H654">
        <v>2.0499999999999998</v>
      </c>
      <c r="I654">
        <v>315</v>
      </c>
      <c r="J654">
        <v>25</v>
      </c>
      <c r="K654">
        <v>645.75</v>
      </c>
      <c r="L654">
        <v>484.31</v>
      </c>
      <c r="M654" t="s">
        <v>77</v>
      </c>
      <c r="N654" s="1">
        <v>45430.45453703704</v>
      </c>
    </row>
    <row r="655" spans="1:14" x14ac:dyDescent="0.3">
      <c r="A655" t="s">
        <v>2021</v>
      </c>
      <c r="B655" t="s">
        <v>118</v>
      </c>
      <c r="C655" t="s">
        <v>2022</v>
      </c>
      <c r="D655" t="s">
        <v>86</v>
      </c>
      <c r="E655" t="s">
        <v>155</v>
      </c>
      <c r="F655" t="s">
        <v>2023</v>
      </c>
      <c r="G655" t="s">
        <v>76</v>
      </c>
      <c r="H655">
        <v>287.66000000000003</v>
      </c>
      <c r="I655">
        <v>1</v>
      </c>
      <c r="J655">
        <v>5</v>
      </c>
      <c r="K655">
        <v>287.66000000000003</v>
      </c>
      <c r="L655">
        <v>273.27999999999997</v>
      </c>
      <c r="M655" t="s">
        <v>40</v>
      </c>
      <c r="N655" s="1">
        <v>45666.412997685184</v>
      </c>
    </row>
    <row r="656" spans="1:14" x14ac:dyDescent="0.3">
      <c r="A656" t="s">
        <v>2024</v>
      </c>
      <c r="B656" t="s">
        <v>49</v>
      </c>
      <c r="C656" t="s">
        <v>2025</v>
      </c>
      <c r="D656" t="s">
        <v>51</v>
      </c>
      <c r="F656" t="s">
        <v>2026</v>
      </c>
      <c r="G656" t="s">
        <v>184</v>
      </c>
      <c r="H656">
        <v>1161.28</v>
      </c>
      <c r="I656">
        <v>2</v>
      </c>
      <c r="J656">
        <v>5</v>
      </c>
      <c r="K656">
        <v>2322.56</v>
      </c>
      <c r="L656">
        <v>2206.4299999999998</v>
      </c>
      <c r="M656" t="s">
        <v>21</v>
      </c>
      <c r="N656" s="1">
        <v>45353.538680555554</v>
      </c>
    </row>
    <row r="657" spans="1:14" x14ac:dyDescent="0.3">
      <c r="A657" t="s">
        <v>2027</v>
      </c>
      <c r="B657" t="s">
        <v>15</v>
      </c>
      <c r="C657" t="s">
        <v>2028</v>
      </c>
      <c r="D657" t="s">
        <v>36</v>
      </c>
      <c r="E657" t="s">
        <v>251</v>
      </c>
      <c r="F657" t="s">
        <v>2029</v>
      </c>
      <c r="G657" t="s">
        <v>209</v>
      </c>
      <c r="H657">
        <v>54.97</v>
      </c>
      <c r="I657">
        <v>10</v>
      </c>
      <c r="J657">
        <v>0</v>
      </c>
      <c r="K657">
        <v>549.70000000000005</v>
      </c>
      <c r="L657">
        <v>549.70000000000005</v>
      </c>
      <c r="M657" t="s">
        <v>47</v>
      </c>
      <c r="N657" s="1">
        <v>45589.207094907404</v>
      </c>
    </row>
    <row r="658" spans="1:14" x14ac:dyDescent="0.3">
      <c r="A658" t="s">
        <v>2030</v>
      </c>
      <c r="B658" t="s">
        <v>23</v>
      </c>
      <c r="C658" t="s">
        <v>2031</v>
      </c>
      <c r="D658" t="s">
        <v>125</v>
      </c>
      <c r="E658" t="s">
        <v>100</v>
      </c>
      <c r="F658" t="s">
        <v>2032</v>
      </c>
      <c r="G658" t="s">
        <v>65</v>
      </c>
      <c r="H658">
        <v>2626.19</v>
      </c>
      <c r="I658">
        <v>12</v>
      </c>
      <c r="J658">
        <v>5</v>
      </c>
      <c r="K658">
        <v>31514.28</v>
      </c>
      <c r="L658">
        <v>29938.57</v>
      </c>
      <c r="M658" t="s">
        <v>77</v>
      </c>
      <c r="N658" s="1">
        <v>45716.814652777779</v>
      </c>
    </row>
    <row r="659" spans="1:14" x14ac:dyDescent="0.3">
      <c r="A659" t="s">
        <v>2033</v>
      </c>
      <c r="B659" t="s">
        <v>118</v>
      </c>
      <c r="C659" t="s">
        <v>2034</v>
      </c>
      <c r="D659" t="s">
        <v>67</v>
      </c>
      <c r="E659" t="s">
        <v>100</v>
      </c>
      <c r="F659" t="s">
        <v>2035</v>
      </c>
      <c r="G659" t="s">
        <v>53</v>
      </c>
      <c r="H659">
        <v>1014.34</v>
      </c>
      <c r="I659">
        <v>1</v>
      </c>
      <c r="J659">
        <v>0</v>
      </c>
      <c r="K659">
        <v>1014.34</v>
      </c>
      <c r="L659">
        <v>1014.34</v>
      </c>
      <c r="M659" t="s">
        <v>116</v>
      </c>
      <c r="N659" s="1">
        <v>45832.46434027778</v>
      </c>
    </row>
    <row r="660" spans="1:14" x14ac:dyDescent="0.3">
      <c r="A660" t="s">
        <v>2036</v>
      </c>
      <c r="B660" t="s">
        <v>181</v>
      </c>
      <c r="C660" t="s">
        <v>2037</v>
      </c>
      <c r="D660" t="s">
        <v>80</v>
      </c>
      <c r="E660" t="s">
        <v>32</v>
      </c>
      <c r="F660" t="s">
        <v>2038</v>
      </c>
      <c r="G660" t="s">
        <v>107</v>
      </c>
      <c r="H660">
        <v>1300.45</v>
      </c>
      <c r="I660">
        <v>100</v>
      </c>
      <c r="J660">
        <v>25</v>
      </c>
      <c r="K660">
        <v>130045</v>
      </c>
      <c r="L660">
        <v>97533.75</v>
      </c>
      <c r="M660" t="s">
        <v>47</v>
      </c>
      <c r="N660" s="1">
        <v>45774.617708333331</v>
      </c>
    </row>
    <row r="661" spans="1:14" x14ac:dyDescent="0.3">
      <c r="A661" t="s">
        <v>2039</v>
      </c>
      <c r="B661" t="s">
        <v>118</v>
      </c>
      <c r="C661" t="s">
        <v>2040</v>
      </c>
      <c r="D661" t="s">
        <v>255</v>
      </c>
      <c r="E661" t="s">
        <v>177</v>
      </c>
      <c r="F661" t="s">
        <v>2041</v>
      </c>
      <c r="G661" t="s">
        <v>76</v>
      </c>
      <c r="H661">
        <v>1326.26</v>
      </c>
      <c r="I661">
        <v>8</v>
      </c>
      <c r="J661">
        <v>10</v>
      </c>
      <c r="K661">
        <v>10610.08</v>
      </c>
      <c r="L661">
        <v>9549.07</v>
      </c>
      <c r="M661" t="s">
        <v>77</v>
      </c>
      <c r="N661" s="1">
        <v>45645.515856481485</v>
      </c>
    </row>
    <row r="662" spans="1:14" x14ac:dyDescent="0.3">
      <c r="A662" t="s">
        <v>2042</v>
      </c>
      <c r="B662" t="s">
        <v>49</v>
      </c>
      <c r="C662" t="s">
        <v>2043</v>
      </c>
      <c r="D662" t="s">
        <v>86</v>
      </c>
      <c r="E662" t="s">
        <v>133</v>
      </c>
      <c r="F662" t="s">
        <v>2044</v>
      </c>
      <c r="G662" t="s">
        <v>465</v>
      </c>
      <c r="H662">
        <v>452.76</v>
      </c>
      <c r="I662">
        <v>4</v>
      </c>
      <c r="J662">
        <v>0</v>
      </c>
      <c r="K662">
        <v>1811.04</v>
      </c>
      <c r="L662">
        <v>1811.04</v>
      </c>
      <c r="M662" t="s">
        <v>77</v>
      </c>
      <c r="N662" s="1">
        <v>45616.894733796296</v>
      </c>
    </row>
    <row r="663" spans="1:14" x14ac:dyDescent="0.3">
      <c r="A663" t="s">
        <v>2045</v>
      </c>
      <c r="B663" t="s">
        <v>55</v>
      </c>
      <c r="C663" t="s">
        <v>2046</v>
      </c>
      <c r="E663" t="s">
        <v>105</v>
      </c>
      <c r="F663" t="s">
        <v>2047</v>
      </c>
      <c r="G663" t="s">
        <v>70</v>
      </c>
      <c r="H663">
        <v>2563.94</v>
      </c>
      <c r="I663">
        <v>6</v>
      </c>
      <c r="J663">
        <v>10</v>
      </c>
      <c r="K663">
        <v>15383.64</v>
      </c>
      <c r="L663">
        <v>13845.28</v>
      </c>
      <c r="M663" t="s">
        <v>21</v>
      </c>
      <c r="N663" s="1">
        <v>45446.144317129627</v>
      </c>
    </row>
    <row r="664" spans="1:14" x14ac:dyDescent="0.3">
      <c r="A664" t="s">
        <v>2048</v>
      </c>
      <c r="B664" t="s">
        <v>95</v>
      </c>
      <c r="C664" t="s">
        <v>2049</v>
      </c>
      <c r="D664" t="s">
        <v>67</v>
      </c>
      <c r="E664" t="s">
        <v>224</v>
      </c>
      <c r="F664" t="s">
        <v>2050</v>
      </c>
      <c r="G664" t="s">
        <v>135</v>
      </c>
      <c r="H664">
        <v>151.22</v>
      </c>
      <c r="I664">
        <v>5</v>
      </c>
      <c r="J664">
        <v>5</v>
      </c>
      <c r="K664">
        <v>756.1</v>
      </c>
      <c r="L664">
        <v>718.29</v>
      </c>
      <c r="M664" t="s">
        <v>116</v>
      </c>
      <c r="N664" s="1">
        <v>45401.078321759262</v>
      </c>
    </row>
    <row r="665" spans="1:14" x14ac:dyDescent="0.3">
      <c r="A665" t="s">
        <v>2051</v>
      </c>
      <c r="B665" t="s">
        <v>30</v>
      </c>
      <c r="C665" t="s">
        <v>2052</v>
      </c>
      <c r="D665" t="s">
        <v>43</v>
      </c>
      <c r="E665" t="s">
        <v>121</v>
      </c>
      <c r="F665" t="s">
        <v>2053</v>
      </c>
      <c r="G665" t="s">
        <v>59</v>
      </c>
      <c r="H665">
        <v>1491.75</v>
      </c>
      <c r="I665">
        <v>12</v>
      </c>
      <c r="J665">
        <v>0</v>
      </c>
      <c r="K665">
        <v>17901</v>
      </c>
      <c r="L665">
        <v>17901</v>
      </c>
      <c r="M665" t="s">
        <v>77</v>
      </c>
      <c r="N665" s="1">
        <v>45589.063344907408</v>
      </c>
    </row>
    <row r="666" spans="1:14" x14ac:dyDescent="0.3">
      <c r="A666" t="s">
        <v>2054</v>
      </c>
      <c r="B666" t="s">
        <v>72</v>
      </c>
      <c r="C666" t="s">
        <v>2055</v>
      </c>
      <c r="D666" t="s">
        <v>51</v>
      </c>
      <c r="E666" t="s">
        <v>87</v>
      </c>
      <c r="F666" t="s">
        <v>2056</v>
      </c>
      <c r="G666" t="s">
        <v>102</v>
      </c>
      <c r="H666">
        <v>835.37</v>
      </c>
      <c r="I666">
        <v>6</v>
      </c>
      <c r="J666">
        <v>5</v>
      </c>
      <c r="K666">
        <v>5012.22</v>
      </c>
      <c r="L666">
        <v>4761.6099999999997</v>
      </c>
      <c r="M666" t="s">
        <v>60</v>
      </c>
      <c r="N666" s="1">
        <v>45582.874282407407</v>
      </c>
    </row>
    <row r="667" spans="1:14" x14ac:dyDescent="0.3">
      <c r="A667" t="s">
        <v>2057</v>
      </c>
      <c r="B667" t="s">
        <v>72</v>
      </c>
      <c r="C667" t="s">
        <v>2058</v>
      </c>
      <c r="D667" t="s">
        <v>86</v>
      </c>
      <c r="E667" t="s">
        <v>177</v>
      </c>
      <c r="F667" t="s">
        <v>2059</v>
      </c>
      <c r="G667" t="s">
        <v>184</v>
      </c>
      <c r="H667">
        <v>421.2</v>
      </c>
      <c r="I667">
        <v>4</v>
      </c>
      <c r="J667">
        <v>0</v>
      </c>
      <c r="K667">
        <v>1684.8</v>
      </c>
      <c r="L667">
        <v>1684.8</v>
      </c>
      <c r="M667" t="s">
        <v>21</v>
      </c>
      <c r="N667" s="1">
        <v>45582.467951388891</v>
      </c>
    </row>
    <row r="668" spans="1:14" x14ac:dyDescent="0.3">
      <c r="A668" t="s">
        <v>2060</v>
      </c>
      <c r="B668" t="s">
        <v>55</v>
      </c>
      <c r="C668" t="s">
        <v>2061</v>
      </c>
      <c r="D668" t="s">
        <v>63</v>
      </c>
      <c r="E668" t="s">
        <v>105</v>
      </c>
      <c r="F668" t="s">
        <v>2062</v>
      </c>
      <c r="G668" t="s">
        <v>93</v>
      </c>
      <c r="H668">
        <v>5.45</v>
      </c>
      <c r="I668">
        <v>226</v>
      </c>
      <c r="J668">
        <v>3</v>
      </c>
      <c r="K668">
        <v>1231.7</v>
      </c>
      <c r="L668">
        <v>1194.75</v>
      </c>
      <c r="M668" t="s">
        <v>28</v>
      </c>
      <c r="N668" s="1">
        <v>45417.920254629629</v>
      </c>
    </row>
    <row r="669" spans="1:14" x14ac:dyDescent="0.3">
      <c r="A669" t="s">
        <v>2063</v>
      </c>
      <c r="B669" t="s">
        <v>95</v>
      </c>
      <c r="C669" t="s">
        <v>2064</v>
      </c>
      <c r="D669" t="s">
        <v>51</v>
      </c>
      <c r="E669" t="s">
        <v>224</v>
      </c>
      <c r="F669" t="s">
        <v>2065</v>
      </c>
      <c r="G669" t="s">
        <v>46</v>
      </c>
      <c r="H669">
        <v>372.26</v>
      </c>
      <c r="I669">
        <v>5</v>
      </c>
      <c r="J669">
        <v>5</v>
      </c>
      <c r="K669">
        <v>1861.3</v>
      </c>
      <c r="L669">
        <v>1768.23</v>
      </c>
      <c r="M669" t="s">
        <v>77</v>
      </c>
      <c r="N669" s="1">
        <v>45547.354097222225</v>
      </c>
    </row>
    <row r="670" spans="1:14" x14ac:dyDescent="0.3">
      <c r="A670" t="s">
        <v>2066</v>
      </c>
      <c r="B670" t="s">
        <v>172</v>
      </c>
      <c r="C670" t="s">
        <v>2067</v>
      </c>
      <c r="D670" t="s">
        <v>63</v>
      </c>
      <c r="E670" t="s">
        <v>32</v>
      </c>
      <c r="F670" t="s">
        <v>2068</v>
      </c>
      <c r="G670" t="s">
        <v>70</v>
      </c>
      <c r="H670">
        <v>1.48</v>
      </c>
      <c r="I670">
        <v>153</v>
      </c>
      <c r="J670">
        <v>0</v>
      </c>
      <c r="K670">
        <v>226.44</v>
      </c>
      <c r="L670">
        <v>226.44</v>
      </c>
      <c r="M670" t="s">
        <v>77</v>
      </c>
      <c r="N670" s="1">
        <v>45661.087893518517</v>
      </c>
    </row>
    <row r="671" spans="1:14" x14ac:dyDescent="0.3">
      <c r="A671" t="s">
        <v>2069</v>
      </c>
      <c r="B671" t="s">
        <v>181</v>
      </c>
      <c r="C671" t="s">
        <v>2070</v>
      </c>
      <c r="D671" t="s">
        <v>86</v>
      </c>
      <c r="E671" t="s">
        <v>277</v>
      </c>
      <c r="F671" t="s">
        <v>2071</v>
      </c>
      <c r="G671" t="s">
        <v>209</v>
      </c>
      <c r="H671">
        <v>44.3</v>
      </c>
      <c r="I671">
        <v>5</v>
      </c>
      <c r="J671">
        <v>5</v>
      </c>
      <c r="K671">
        <v>221.5</v>
      </c>
      <c r="L671">
        <v>210.42</v>
      </c>
      <c r="M671" t="s">
        <v>116</v>
      </c>
      <c r="N671" s="1">
        <v>45544.91777777778</v>
      </c>
    </row>
    <row r="672" spans="1:14" x14ac:dyDescent="0.3">
      <c r="A672" t="s">
        <v>2072</v>
      </c>
      <c r="B672" t="s">
        <v>49</v>
      </c>
      <c r="C672" t="s">
        <v>2073</v>
      </c>
      <c r="D672" t="s">
        <v>25</v>
      </c>
      <c r="E672" t="s">
        <v>32</v>
      </c>
      <c r="F672" t="s">
        <v>2074</v>
      </c>
      <c r="G672" t="s">
        <v>107</v>
      </c>
      <c r="H672">
        <v>19.600000000000001</v>
      </c>
      <c r="I672">
        <v>1</v>
      </c>
      <c r="J672">
        <v>0</v>
      </c>
      <c r="K672">
        <v>19.600000000000001</v>
      </c>
      <c r="L672">
        <v>19.600000000000001</v>
      </c>
      <c r="M672" t="s">
        <v>40</v>
      </c>
      <c r="N672" s="1">
        <v>45414.791689814818</v>
      </c>
    </row>
    <row r="673" spans="1:14" x14ac:dyDescent="0.3">
      <c r="A673" t="s">
        <v>2075</v>
      </c>
      <c r="B673" t="s">
        <v>15</v>
      </c>
      <c r="C673" t="s">
        <v>2076</v>
      </c>
      <c r="D673" t="s">
        <v>255</v>
      </c>
      <c r="E673" t="s">
        <v>68</v>
      </c>
      <c r="F673" t="s">
        <v>2077</v>
      </c>
      <c r="G673" t="s">
        <v>70</v>
      </c>
      <c r="H673">
        <v>1400.36</v>
      </c>
      <c r="I673">
        <v>10</v>
      </c>
      <c r="J673">
        <v>5</v>
      </c>
      <c r="K673">
        <v>14003.6</v>
      </c>
      <c r="L673">
        <v>13303.42</v>
      </c>
      <c r="M673" t="s">
        <v>60</v>
      </c>
      <c r="N673" s="1">
        <v>45540.62537037037</v>
      </c>
    </row>
    <row r="674" spans="1:14" x14ac:dyDescent="0.3">
      <c r="A674" t="s">
        <v>2078</v>
      </c>
      <c r="B674" t="s">
        <v>55</v>
      </c>
      <c r="C674" t="s">
        <v>2079</v>
      </c>
      <c r="D674" t="s">
        <v>67</v>
      </c>
      <c r="E674" t="s">
        <v>91</v>
      </c>
      <c r="F674" t="s">
        <v>2080</v>
      </c>
      <c r="G674" t="s">
        <v>465</v>
      </c>
      <c r="H674">
        <v>175.51</v>
      </c>
      <c r="I674">
        <v>5</v>
      </c>
      <c r="J674">
        <v>5</v>
      </c>
      <c r="K674">
        <v>877.55</v>
      </c>
      <c r="L674">
        <v>833.67</v>
      </c>
      <c r="M674" t="s">
        <v>47</v>
      </c>
      <c r="N674" s="1">
        <v>45352.0312037037</v>
      </c>
    </row>
    <row r="675" spans="1:14" x14ac:dyDescent="0.3">
      <c r="A675" t="s">
        <v>2081</v>
      </c>
      <c r="B675" t="s">
        <v>172</v>
      </c>
      <c r="C675" t="s">
        <v>2082</v>
      </c>
      <c r="D675" t="s">
        <v>255</v>
      </c>
      <c r="E675" t="s">
        <v>155</v>
      </c>
      <c r="F675" t="s">
        <v>2083</v>
      </c>
      <c r="G675" t="s">
        <v>161</v>
      </c>
      <c r="H675">
        <v>1469.62</v>
      </c>
      <c r="I675">
        <v>1</v>
      </c>
      <c r="J675">
        <v>0</v>
      </c>
      <c r="K675">
        <v>1469.62</v>
      </c>
      <c r="L675">
        <v>1469.62</v>
      </c>
      <c r="M675" t="s">
        <v>28</v>
      </c>
      <c r="N675" s="1">
        <v>45574.751516203702</v>
      </c>
    </row>
    <row r="676" spans="1:14" x14ac:dyDescent="0.3">
      <c r="A676" t="s">
        <v>2084</v>
      </c>
      <c r="B676" t="s">
        <v>55</v>
      </c>
      <c r="C676" t="s">
        <v>2085</v>
      </c>
      <c r="D676" t="s">
        <v>125</v>
      </c>
      <c r="E676" t="s">
        <v>111</v>
      </c>
      <c r="F676" t="s">
        <v>2086</v>
      </c>
      <c r="G676" t="s">
        <v>70</v>
      </c>
      <c r="H676">
        <v>2866.45</v>
      </c>
      <c r="I676">
        <v>2</v>
      </c>
      <c r="J676">
        <v>0</v>
      </c>
      <c r="K676">
        <v>5732.9</v>
      </c>
      <c r="L676">
        <v>5732.9</v>
      </c>
      <c r="M676" t="s">
        <v>28</v>
      </c>
      <c r="N676" s="1">
        <v>45368.931516203702</v>
      </c>
    </row>
    <row r="677" spans="1:14" x14ac:dyDescent="0.3">
      <c r="A677" t="s">
        <v>2087</v>
      </c>
      <c r="B677" t="s">
        <v>15</v>
      </c>
      <c r="C677" t="s">
        <v>2088</v>
      </c>
      <c r="D677" t="s">
        <v>120</v>
      </c>
      <c r="E677" t="s">
        <v>133</v>
      </c>
      <c r="F677" t="s">
        <v>2089</v>
      </c>
      <c r="G677" t="s">
        <v>76</v>
      </c>
      <c r="H677">
        <v>551.95000000000005</v>
      </c>
      <c r="I677">
        <v>3</v>
      </c>
      <c r="J677">
        <v>0</v>
      </c>
      <c r="K677">
        <v>1655.85</v>
      </c>
      <c r="L677">
        <v>1655.85</v>
      </c>
      <c r="M677" t="s">
        <v>47</v>
      </c>
      <c r="N677" s="1">
        <v>45672.323738425926</v>
      </c>
    </row>
    <row r="678" spans="1:14" x14ac:dyDescent="0.3">
      <c r="A678" t="s">
        <v>2090</v>
      </c>
      <c r="B678" t="s">
        <v>49</v>
      </c>
      <c r="C678" t="s">
        <v>2091</v>
      </c>
      <c r="D678" t="s">
        <v>86</v>
      </c>
      <c r="E678" t="s">
        <v>177</v>
      </c>
      <c r="F678" t="s">
        <v>2092</v>
      </c>
      <c r="G678" t="s">
        <v>76</v>
      </c>
      <c r="H678">
        <v>238.92</v>
      </c>
      <c r="I678">
        <v>3</v>
      </c>
      <c r="J678">
        <v>0</v>
      </c>
      <c r="K678">
        <v>716.76</v>
      </c>
      <c r="L678">
        <v>716.76</v>
      </c>
      <c r="M678" t="s">
        <v>21</v>
      </c>
      <c r="N678" s="1">
        <v>45782.540277777778</v>
      </c>
    </row>
    <row r="679" spans="1:14" x14ac:dyDescent="0.3">
      <c r="A679" t="s">
        <v>2093</v>
      </c>
      <c r="B679" t="s">
        <v>95</v>
      </c>
      <c r="C679" t="s">
        <v>2094</v>
      </c>
      <c r="D679" t="s">
        <v>255</v>
      </c>
      <c r="E679" t="s">
        <v>87</v>
      </c>
      <c r="F679" t="s">
        <v>2095</v>
      </c>
      <c r="G679" t="s">
        <v>179</v>
      </c>
      <c r="H679">
        <v>2204.58</v>
      </c>
      <c r="I679">
        <v>12</v>
      </c>
      <c r="J679">
        <v>0</v>
      </c>
      <c r="K679">
        <v>26454.959999999999</v>
      </c>
      <c r="L679">
        <v>26454.959999999999</v>
      </c>
      <c r="M679" t="s">
        <v>77</v>
      </c>
      <c r="N679" s="1">
        <v>45702.200335648151</v>
      </c>
    </row>
    <row r="680" spans="1:14" x14ac:dyDescent="0.3">
      <c r="A680" t="s">
        <v>2096</v>
      </c>
      <c r="B680" t="s">
        <v>84</v>
      </c>
      <c r="C680" t="s">
        <v>2097</v>
      </c>
      <c r="D680" t="s">
        <v>80</v>
      </c>
      <c r="E680" t="s">
        <v>91</v>
      </c>
      <c r="F680" t="s">
        <v>2098</v>
      </c>
      <c r="G680" t="s">
        <v>248</v>
      </c>
      <c r="H680">
        <v>3150.4</v>
      </c>
      <c r="I680">
        <v>3</v>
      </c>
      <c r="J680">
        <v>0</v>
      </c>
      <c r="K680">
        <v>9451.2000000000007</v>
      </c>
      <c r="L680">
        <v>9451.2000000000007</v>
      </c>
      <c r="M680" t="s">
        <v>40</v>
      </c>
      <c r="N680" s="1">
        <v>45411.663680555554</v>
      </c>
    </row>
    <row r="681" spans="1:14" x14ac:dyDescent="0.3">
      <c r="A681" t="s">
        <v>2099</v>
      </c>
      <c r="B681" t="s">
        <v>30</v>
      </c>
      <c r="C681" t="s">
        <v>2100</v>
      </c>
      <c r="D681" t="s">
        <v>110</v>
      </c>
      <c r="E681" t="s">
        <v>57</v>
      </c>
      <c r="F681" t="s">
        <v>2101</v>
      </c>
      <c r="G681" t="s">
        <v>65</v>
      </c>
      <c r="H681">
        <v>61.01</v>
      </c>
      <c r="I681">
        <v>2</v>
      </c>
      <c r="J681">
        <v>0</v>
      </c>
      <c r="K681">
        <v>122.02</v>
      </c>
      <c r="L681">
        <v>122.02</v>
      </c>
      <c r="M681" t="s">
        <v>21</v>
      </c>
      <c r="N681" s="1">
        <v>45637.746157407404</v>
      </c>
    </row>
    <row r="682" spans="1:14" x14ac:dyDescent="0.3">
      <c r="A682" t="s">
        <v>2102</v>
      </c>
      <c r="B682" t="s">
        <v>72</v>
      </c>
      <c r="C682" t="s">
        <v>2103</v>
      </c>
      <c r="D682" t="s">
        <v>36</v>
      </c>
      <c r="E682" t="s">
        <v>246</v>
      </c>
      <c r="F682" t="s">
        <v>2104</v>
      </c>
      <c r="G682" t="s">
        <v>135</v>
      </c>
      <c r="H682">
        <v>1382.74</v>
      </c>
      <c r="I682">
        <v>6</v>
      </c>
      <c r="J682">
        <v>0</v>
      </c>
      <c r="K682">
        <v>8296.44</v>
      </c>
      <c r="L682">
        <v>8296.44</v>
      </c>
      <c r="M682" t="s">
        <v>28</v>
      </c>
      <c r="N682" s="1">
        <v>45428.382627314815</v>
      </c>
    </row>
    <row r="683" spans="1:14" x14ac:dyDescent="0.3">
      <c r="A683" t="s">
        <v>2105</v>
      </c>
      <c r="B683" t="s">
        <v>181</v>
      </c>
      <c r="C683" t="s">
        <v>2106</v>
      </c>
      <c r="D683" t="s">
        <v>43</v>
      </c>
      <c r="E683" t="s">
        <v>111</v>
      </c>
      <c r="F683" t="s">
        <v>2107</v>
      </c>
      <c r="G683" t="s">
        <v>130</v>
      </c>
      <c r="H683">
        <v>154.41</v>
      </c>
      <c r="I683">
        <v>10</v>
      </c>
      <c r="J683">
        <v>5</v>
      </c>
      <c r="K683">
        <v>1544.1</v>
      </c>
      <c r="L683">
        <v>1466.89</v>
      </c>
      <c r="M683" t="s">
        <v>40</v>
      </c>
      <c r="N683" s="1">
        <v>45381.329918981479</v>
      </c>
    </row>
    <row r="684" spans="1:14" x14ac:dyDescent="0.3">
      <c r="A684" t="s">
        <v>2108</v>
      </c>
      <c r="B684" t="s">
        <v>172</v>
      </c>
      <c r="C684" t="s">
        <v>2109</v>
      </c>
      <c r="D684" t="s">
        <v>17</v>
      </c>
      <c r="E684" t="s">
        <v>224</v>
      </c>
      <c r="F684" t="s">
        <v>2110</v>
      </c>
      <c r="G684" t="s">
        <v>59</v>
      </c>
      <c r="H684">
        <v>215.43</v>
      </c>
      <c r="I684">
        <v>3</v>
      </c>
      <c r="J684">
        <v>0</v>
      </c>
      <c r="K684">
        <v>646.29</v>
      </c>
      <c r="L684">
        <v>646.29</v>
      </c>
      <c r="M684" t="s">
        <v>60</v>
      </c>
      <c r="N684" s="1">
        <v>45832.050995370373</v>
      </c>
    </row>
    <row r="685" spans="1:14" x14ac:dyDescent="0.3">
      <c r="A685" t="s">
        <v>2111</v>
      </c>
      <c r="B685" t="s">
        <v>72</v>
      </c>
      <c r="C685" t="s">
        <v>2112</v>
      </c>
      <c r="D685" t="s">
        <v>80</v>
      </c>
      <c r="E685" t="s">
        <v>277</v>
      </c>
      <c r="F685" t="s">
        <v>2113</v>
      </c>
      <c r="G685" t="s">
        <v>209</v>
      </c>
      <c r="H685">
        <v>961.3</v>
      </c>
      <c r="I685">
        <v>2</v>
      </c>
      <c r="J685">
        <v>0</v>
      </c>
      <c r="K685">
        <v>1922.6</v>
      </c>
      <c r="L685">
        <v>1922.6</v>
      </c>
      <c r="M685" t="s">
        <v>21</v>
      </c>
      <c r="N685" s="1">
        <v>45738.156099537038</v>
      </c>
    </row>
    <row r="686" spans="1:14" x14ac:dyDescent="0.3">
      <c r="A686" t="s">
        <v>2114</v>
      </c>
      <c r="B686" t="s">
        <v>49</v>
      </c>
      <c r="C686" t="s">
        <v>2115</v>
      </c>
      <c r="D686" t="s">
        <v>51</v>
      </c>
      <c r="E686" t="s">
        <v>37</v>
      </c>
      <c r="F686" t="s">
        <v>2116</v>
      </c>
      <c r="G686" t="s">
        <v>59</v>
      </c>
      <c r="H686">
        <v>494.08</v>
      </c>
      <c r="I686">
        <v>3</v>
      </c>
      <c r="J686">
        <v>5</v>
      </c>
      <c r="K686">
        <v>1482.24</v>
      </c>
      <c r="L686">
        <v>1408.13</v>
      </c>
      <c r="M686" t="s">
        <v>47</v>
      </c>
      <c r="N686" s="1">
        <v>45338.247673611113</v>
      </c>
    </row>
    <row r="687" spans="1:14" x14ac:dyDescent="0.3">
      <c r="A687" t="s">
        <v>2117</v>
      </c>
      <c r="B687" t="s">
        <v>72</v>
      </c>
      <c r="C687" t="s">
        <v>2118</v>
      </c>
      <c r="D687" t="s">
        <v>125</v>
      </c>
      <c r="E687" t="s">
        <v>277</v>
      </c>
      <c r="F687" t="s">
        <v>2119</v>
      </c>
      <c r="G687" t="s">
        <v>76</v>
      </c>
      <c r="H687">
        <v>1068.69</v>
      </c>
      <c r="I687">
        <v>30</v>
      </c>
      <c r="J687">
        <v>0</v>
      </c>
      <c r="K687">
        <v>32060.7</v>
      </c>
      <c r="L687">
        <v>32060.7</v>
      </c>
      <c r="M687" t="s">
        <v>47</v>
      </c>
      <c r="N687" s="1">
        <v>45464.55978009259</v>
      </c>
    </row>
    <row r="688" spans="1:14" x14ac:dyDescent="0.3">
      <c r="A688" t="s">
        <v>2120</v>
      </c>
      <c r="B688" t="s">
        <v>23</v>
      </c>
      <c r="C688" t="s">
        <v>2121</v>
      </c>
      <c r="D688" t="s">
        <v>63</v>
      </c>
      <c r="E688" t="s">
        <v>251</v>
      </c>
      <c r="F688" t="s">
        <v>2122</v>
      </c>
      <c r="G688" t="s">
        <v>179</v>
      </c>
      <c r="H688">
        <v>3.08</v>
      </c>
      <c r="I688">
        <v>212</v>
      </c>
      <c r="J688">
        <v>25</v>
      </c>
      <c r="K688">
        <v>652.96</v>
      </c>
      <c r="L688">
        <v>489.72</v>
      </c>
      <c r="M688" t="s">
        <v>40</v>
      </c>
      <c r="N688" s="1">
        <v>45714.931539351855</v>
      </c>
    </row>
    <row r="689" spans="1:14" x14ac:dyDescent="0.3">
      <c r="A689" t="s">
        <v>2123</v>
      </c>
      <c r="B689" t="s">
        <v>55</v>
      </c>
      <c r="C689" t="s">
        <v>2124</v>
      </c>
      <c r="D689" t="s">
        <v>86</v>
      </c>
      <c r="E689" t="s">
        <v>121</v>
      </c>
      <c r="F689" t="s">
        <v>2125</v>
      </c>
      <c r="G689" t="s">
        <v>135</v>
      </c>
      <c r="H689">
        <v>103.9</v>
      </c>
      <c r="I689">
        <v>6</v>
      </c>
      <c r="J689">
        <v>10</v>
      </c>
      <c r="K689">
        <v>623.4</v>
      </c>
      <c r="L689">
        <v>561.05999999999995</v>
      </c>
      <c r="M689" t="s">
        <v>47</v>
      </c>
      <c r="N689" s="1">
        <v>45827.386122685188</v>
      </c>
    </row>
    <row r="690" spans="1:14" x14ac:dyDescent="0.3">
      <c r="A690" t="s">
        <v>2126</v>
      </c>
      <c r="B690" t="s">
        <v>49</v>
      </c>
      <c r="C690" t="s">
        <v>2127</v>
      </c>
      <c r="D690" t="s">
        <v>255</v>
      </c>
      <c r="E690" t="s">
        <v>111</v>
      </c>
      <c r="F690" t="s">
        <v>2128</v>
      </c>
      <c r="G690" t="s">
        <v>248</v>
      </c>
      <c r="H690">
        <v>648.91999999999996</v>
      </c>
      <c r="I690">
        <v>5</v>
      </c>
      <c r="J690">
        <v>5</v>
      </c>
      <c r="K690">
        <v>3244.6</v>
      </c>
      <c r="L690">
        <v>3082.37</v>
      </c>
      <c r="M690" t="s">
        <v>21</v>
      </c>
      <c r="N690" s="1">
        <v>45432.233310185184</v>
      </c>
    </row>
    <row r="691" spans="1:14" x14ac:dyDescent="0.3">
      <c r="A691" t="s">
        <v>2129</v>
      </c>
      <c r="B691" t="s">
        <v>181</v>
      </c>
      <c r="C691" t="s">
        <v>2130</v>
      </c>
      <c r="D691" t="s">
        <v>51</v>
      </c>
      <c r="E691" t="s">
        <v>121</v>
      </c>
      <c r="F691" t="s">
        <v>2131</v>
      </c>
      <c r="G691" t="s">
        <v>46</v>
      </c>
      <c r="H691">
        <v>390.96</v>
      </c>
      <c r="I691">
        <v>2</v>
      </c>
      <c r="J691">
        <v>3</v>
      </c>
      <c r="K691">
        <v>781.92</v>
      </c>
      <c r="L691">
        <v>758.46</v>
      </c>
      <c r="M691" t="s">
        <v>116</v>
      </c>
      <c r="N691" s="1">
        <v>45481.645624999997</v>
      </c>
    </row>
    <row r="692" spans="1:14" x14ac:dyDescent="0.3">
      <c r="A692" t="s">
        <v>2132</v>
      </c>
      <c r="B692" t="s">
        <v>95</v>
      </c>
      <c r="C692" t="s">
        <v>2133</v>
      </c>
      <c r="D692" t="s">
        <v>25</v>
      </c>
      <c r="E692" t="s">
        <v>251</v>
      </c>
      <c r="F692" t="s">
        <v>2134</v>
      </c>
      <c r="G692" t="s">
        <v>53</v>
      </c>
      <c r="H692">
        <v>134.25</v>
      </c>
      <c r="I692">
        <v>40</v>
      </c>
      <c r="J692">
        <v>0</v>
      </c>
      <c r="K692">
        <v>5370</v>
      </c>
      <c r="L692">
        <v>5370</v>
      </c>
      <c r="M692" t="s">
        <v>116</v>
      </c>
      <c r="N692" s="1">
        <v>45820.93378472222</v>
      </c>
    </row>
    <row r="693" spans="1:14" x14ac:dyDescent="0.3">
      <c r="A693" t="s">
        <v>2135</v>
      </c>
      <c r="B693" t="s">
        <v>55</v>
      </c>
      <c r="C693" t="s">
        <v>2136</v>
      </c>
      <c r="D693" t="s">
        <v>86</v>
      </c>
      <c r="E693" t="s">
        <v>121</v>
      </c>
      <c r="F693" t="s">
        <v>2137</v>
      </c>
      <c r="H693">
        <v>506.13</v>
      </c>
      <c r="I693">
        <v>40</v>
      </c>
      <c r="J693">
        <v>15</v>
      </c>
      <c r="K693">
        <v>20245.2</v>
      </c>
      <c r="L693">
        <v>17208.419999999998</v>
      </c>
      <c r="M693" t="s">
        <v>28</v>
      </c>
      <c r="N693" s="1">
        <v>45362.48196759259</v>
      </c>
    </row>
    <row r="694" spans="1:14" x14ac:dyDescent="0.3">
      <c r="A694" t="s">
        <v>2138</v>
      </c>
      <c r="C694" t="s">
        <v>2139</v>
      </c>
      <c r="D694" t="s">
        <v>43</v>
      </c>
      <c r="E694" t="s">
        <v>32</v>
      </c>
      <c r="F694" t="s">
        <v>2140</v>
      </c>
      <c r="G694" t="s">
        <v>53</v>
      </c>
      <c r="H694">
        <v>815.3</v>
      </c>
      <c r="I694">
        <v>3</v>
      </c>
      <c r="J694">
        <v>0</v>
      </c>
      <c r="K694">
        <v>2445.9</v>
      </c>
      <c r="L694">
        <v>2445.9</v>
      </c>
      <c r="M694" t="s">
        <v>60</v>
      </c>
      <c r="N694" s="1">
        <v>45865.368645833332</v>
      </c>
    </row>
    <row r="695" spans="1:14" x14ac:dyDescent="0.3">
      <c r="A695" t="s">
        <v>2141</v>
      </c>
      <c r="B695" t="s">
        <v>55</v>
      </c>
      <c r="C695" t="s">
        <v>2142</v>
      </c>
      <c r="D695" t="s">
        <v>255</v>
      </c>
      <c r="E695" t="s">
        <v>44</v>
      </c>
      <c r="F695" t="s">
        <v>2143</v>
      </c>
      <c r="G695" t="s">
        <v>179</v>
      </c>
      <c r="H695">
        <v>2456.91</v>
      </c>
      <c r="I695">
        <v>2</v>
      </c>
      <c r="J695">
        <v>0</v>
      </c>
      <c r="K695">
        <v>4913.82</v>
      </c>
      <c r="L695">
        <v>4913.82</v>
      </c>
      <c r="M695" t="s">
        <v>21</v>
      </c>
      <c r="N695" s="1">
        <v>45665.644525462965</v>
      </c>
    </row>
    <row r="696" spans="1:14" x14ac:dyDescent="0.3">
      <c r="A696" t="s">
        <v>2144</v>
      </c>
      <c r="B696" t="s">
        <v>118</v>
      </c>
      <c r="C696" t="s">
        <v>2145</v>
      </c>
      <c r="D696" t="s">
        <v>25</v>
      </c>
      <c r="E696" t="s">
        <v>224</v>
      </c>
      <c r="F696" t="s">
        <v>2146</v>
      </c>
      <c r="G696" t="s">
        <v>93</v>
      </c>
      <c r="H696">
        <v>12.04</v>
      </c>
      <c r="I696">
        <v>5</v>
      </c>
      <c r="J696">
        <v>10</v>
      </c>
      <c r="K696">
        <v>60.2</v>
      </c>
      <c r="L696">
        <v>54.18</v>
      </c>
      <c r="M696" t="s">
        <v>21</v>
      </c>
      <c r="N696" s="1">
        <v>45407.650810185187</v>
      </c>
    </row>
    <row r="697" spans="1:14" x14ac:dyDescent="0.3">
      <c r="A697" t="s">
        <v>2147</v>
      </c>
      <c r="B697" t="s">
        <v>72</v>
      </c>
      <c r="C697" t="s">
        <v>2148</v>
      </c>
      <c r="D697" t="s">
        <v>67</v>
      </c>
      <c r="E697" t="s">
        <v>100</v>
      </c>
      <c r="F697" t="s">
        <v>2149</v>
      </c>
      <c r="G697" t="s">
        <v>93</v>
      </c>
      <c r="H697">
        <v>868.55</v>
      </c>
      <c r="I697">
        <v>3</v>
      </c>
      <c r="J697">
        <v>5</v>
      </c>
      <c r="K697">
        <v>2605.65</v>
      </c>
      <c r="L697">
        <v>2475.37</v>
      </c>
      <c r="M697" t="s">
        <v>116</v>
      </c>
      <c r="N697" s="1">
        <v>45774.525868055556</v>
      </c>
    </row>
    <row r="698" spans="1:14" x14ac:dyDescent="0.3">
      <c r="A698" t="s">
        <v>2150</v>
      </c>
      <c r="B698" t="s">
        <v>181</v>
      </c>
      <c r="C698" t="s">
        <v>2151</v>
      </c>
      <c r="D698" t="s">
        <v>125</v>
      </c>
      <c r="E698" t="s">
        <v>74</v>
      </c>
      <c r="F698" t="s">
        <v>2152</v>
      </c>
      <c r="G698" t="s">
        <v>184</v>
      </c>
      <c r="H698">
        <v>671.91</v>
      </c>
      <c r="I698">
        <v>30</v>
      </c>
      <c r="J698">
        <v>0</v>
      </c>
      <c r="K698">
        <v>20157.3</v>
      </c>
      <c r="L698">
        <v>20157.3</v>
      </c>
      <c r="M698" t="s">
        <v>77</v>
      </c>
      <c r="N698" s="1">
        <v>45644.202199074076</v>
      </c>
    </row>
    <row r="699" spans="1:14" x14ac:dyDescent="0.3">
      <c r="A699" t="s">
        <v>2153</v>
      </c>
      <c r="B699" t="s">
        <v>30</v>
      </c>
      <c r="C699" t="s">
        <v>2154</v>
      </c>
      <c r="D699" t="s">
        <v>36</v>
      </c>
      <c r="E699" t="s">
        <v>74</v>
      </c>
      <c r="F699" t="s">
        <v>2155</v>
      </c>
      <c r="G699" t="s">
        <v>93</v>
      </c>
      <c r="H699">
        <v>42.7</v>
      </c>
      <c r="I699">
        <v>20</v>
      </c>
      <c r="J699">
        <v>20</v>
      </c>
      <c r="K699">
        <v>854</v>
      </c>
      <c r="L699">
        <v>683.2</v>
      </c>
      <c r="M699" t="s">
        <v>116</v>
      </c>
      <c r="N699" s="1">
        <v>45742.876342592594</v>
      </c>
    </row>
    <row r="700" spans="1:14" x14ac:dyDescent="0.3">
      <c r="A700" t="s">
        <v>2156</v>
      </c>
      <c r="B700" t="s">
        <v>23</v>
      </c>
      <c r="C700" t="s">
        <v>2157</v>
      </c>
      <c r="D700" t="s">
        <v>25</v>
      </c>
      <c r="E700" t="s">
        <v>44</v>
      </c>
      <c r="F700" t="s">
        <v>2158</v>
      </c>
      <c r="G700" t="s">
        <v>161</v>
      </c>
      <c r="H700">
        <v>86.55</v>
      </c>
      <c r="I700">
        <v>4</v>
      </c>
      <c r="J700">
        <v>0</v>
      </c>
      <c r="K700">
        <v>346.2</v>
      </c>
      <c r="L700">
        <v>346.2</v>
      </c>
      <c r="M700" t="s">
        <v>28</v>
      </c>
      <c r="N700" s="1">
        <v>45857.278668981482</v>
      </c>
    </row>
    <row r="701" spans="1:14" x14ac:dyDescent="0.3">
      <c r="A701" t="s">
        <v>2159</v>
      </c>
      <c r="B701" t="s">
        <v>95</v>
      </c>
      <c r="C701" t="s">
        <v>2160</v>
      </c>
      <c r="D701" t="s">
        <v>17</v>
      </c>
      <c r="E701" t="s">
        <v>91</v>
      </c>
      <c r="F701" t="s">
        <v>2161</v>
      </c>
      <c r="G701" t="s">
        <v>53</v>
      </c>
      <c r="H701">
        <v>191.57</v>
      </c>
      <c r="I701">
        <v>6</v>
      </c>
      <c r="J701">
        <v>15</v>
      </c>
      <c r="K701">
        <v>1149.42</v>
      </c>
      <c r="L701">
        <v>977.01</v>
      </c>
      <c r="M701" t="s">
        <v>77</v>
      </c>
      <c r="N701" s="1">
        <v>45385.427187499998</v>
      </c>
    </row>
    <row r="702" spans="1:14" x14ac:dyDescent="0.3">
      <c r="A702" t="s">
        <v>2162</v>
      </c>
      <c r="B702" t="s">
        <v>49</v>
      </c>
      <c r="C702" t="s">
        <v>2163</v>
      </c>
      <c r="D702" t="s">
        <v>51</v>
      </c>
      <c r="E702" t="s">
        <v>37</v>
      </c>
      <c r="F702" t="s">
        <v>2164</v>
      </c>
      <c r="G702" t="s">
        <v>82</v>
      </c>
      <c r="H702">
        <v>578.59</v>
      </c>
      <c r="I702">
        <v>100</v>
      </c>
      <c r="J702">
        <v>17</v>
      </c>
      <c r="K702">
        <v>57859</v>
      </c>
      <c r="L702">
        <v>48022.97</v>
      </c>
      <c r="M702" t="s">
        <v>77</v>
      </c>
      <c r="N702" s="1">
        <v>45796.51289351852</v>
      </c>
    </row>
    <row r="703" spans="1:14" x14ac:dyDescent="0.3">
      <c r="A703" t="s">
        <v>2165</v>
      </c>
      <c r="B703" t="s">
        <v>49</v>
      </c>
      <c r="C703" t="s">
        <v>2166</v>
      </c>
      <c r="D703" t="s">
        <v>255</v>
      </c>
      <c r="E703" t="s">
        <v>224</v>
      </c>
      <c r="F703" t="s">
        <v>2167</v>
      </c>
      <c r="G703" t="s">
        <v>59</v>
      </c>
      <c r="H703">
        <v>92.85</v>
      </c>
      <c r="I703">
        <v>25</v>
      </c>
      <c r="J703">
        <v>0</v>
      </c>
      <c r="K703">
        <v>2321.25</v>
      </c>
      <c r="L703">
        <v>2321.25</v>
      </c>
      <c r="M703" t="s">
        <v>47</v>
      </c>
      <c r="N703" s="1">
        <v>45591.10769675926</v>
      </c>
    </row>
    <row r="704" spans="1:14" x14ac:dyDescent="0.3">
      <c r="A704" t="s">
        <v>2168</v>
      </c>
      <c r="B704" t="s">
        <v>30</v>
      </c>
      <c r="C704" t="s">
        <v>2169</v>
      </c>
      <c r="D704" t="s">
        <v>63</v>
      </c>
      <c r="E704" t="s">
        <v>91</v>
      </c>
      <c r="F704" t="s">
        <v>2170</v>
      </c>
      <c r="G704" t="s">
        <v>65</v>
      </c>
      <c r="H704">
        <v>4.6500000000000004</v>
      </c>
      <c r="I704">
        <v>104</v>
      </c>
      <c r="J704">
        <v>18</v>
      </c>
      <c r="K704">
        <v>483.6</v>
      </c>
      <c r="L704">
        <v>396.55</v>
      </c>
      <c r="M704" t="s">
        <v>77</v>
      </c>
      <c r="N704" s="1">
        <v>45818.453692129631</v>
      </c>
    </row>
    <row r="705" spans="1:14" x14ac:dyDescent="0.3">
      <c r="A705" t="s">
        <v>2171</v>
      </c>
      <c r="B705" t="s">
        <v>181</v>
      </c>
      <c r="D705" t="s">
        <v>159</v>
      </c>
      <c r="E705" t="s">
        <v>87</v>
      </c>
      <c r="F705" t="s">
        <v>2172</v>
      </c>
      <c r="G705" t="s">
        <v>179</v>
      </c>
      <c r="H705">
        <v>438.44</v>
      </c>
      <c r="I705">
        <v>2</v>
      </c>
      <c r="J705">
        <v>5</v>
      </c>
      <c r="K705">
        <v>876.88</v>
      </c>
      <c r="L705">
        <v>833.04</v>
      </c>
      <c r="M705" t="s">
        <v>21</v>
      </c>
      <c r="N705" s="1">
        <v>45350.486828703702</v>
      </c>
    </row>
    <row r="706" spans="1:14" x14ac:dyDescent="0.3">
      <c r="A706" t="s">
        <v>2173</v>
      </c>
      <c r="B706" t="s">
        <v>118</v>
      </c>
      <c r="C706" t="s">
        <v>2174</v>
      </c>
      <c r="D706" t="s">
        <v>43</v>
      </c>
      <c r="E706" t="s">
        <v>100</v>
      </c>
      <c r="F706" t="s">
        <v>2175</v>
      </c>
      <c r="G706" t="s">
        <v>130</v>
      </c>
      <c r="H706">
        <v>242.06</v>
      </c>
      <c r="I706">
        <v>2</v>
      </c>
      <c r="J706">
        <v>10</v>
      </c>
      <c r="K706">
        <v>484.12</v>
      </c>
      <c r="L706">
        <v>435.71</v>
      </c>
      <c r="M706" t="s">
        <v>47</v>
      </c>
      <c r="N706" s="1">
        <v>45351.414756944447</v>
      </c>
    </row>
    <row r="707" spans="1:14" x14ac:dyDescent="0.3">
      <c r="A707" t="s">
        <v>2176</v>
      </c>
      <c r="B707" t="s">
        <v>49</v>
      </c>
      <c r="C707" t="s">
        <v>2177</v>
      </c>
      <c r="D707" t="s">
        <v>120</v>
      </c>
      <c r="E707" t="s">
        <v>133</v>
      </c>
      <c r="F707" t="s">
        <v>2178</v>
      </c>
      <c r="G707" t="s">
        <v>76</v>
      </c>
      <c r="H707">
        <v>304.45</v>
      </c>
      <c r="I707">
        <v>5</v>
      </c>
      <c r="J707">
        <v>5</v>
      </c>
      <c r="K707">
        <v>1522.25</v>
      </c>
      <c r="L707">
        <v>1446.14</v>
      </c>
      <c r="M707" t="s">
        <v>47</v>
      </c>
      <c r="N707" s="1">
        <v>45781.439502314817</v>
      </c>
    </row>
    <row r="708" spans="1:14" x14ac:dyDescent="0.3">
      <c r="A708" t="s">
        <v>2179</v>
      </c>
      <c r="B708" t="s">
        <v>72</v>
      </c>
      <c r="C708" t="s">
        <v>2180</v>
      </c>
      <c r="D708" t="s">
        <v>63</v>
      </c>
      <c r="E708" t="s">
        <v>32</v>
      </c>
      <c r="F708" t="s">
        <v>2181</v>
      </c>
      <c r="G708" t="s">
        <v>70</v>
      </c>
      <c r="H708">
        <v>2.2400000000000002</v>
      </c>
      <c r="I708">
        <v>130</v>
      </c>
      <c r="J708">
        <v>30</v>
      </c>
      <c r="K708">
        <v>291.2</v>
      </c>
      <c r="L708">
        <v>203.84</v>
      </c>
      <c r="M708" t="s">
        <v>21</v>
      </c>
      <c r="N708" s="1">
        <v>45387.499664351853</v>
      </c>
    </row>
    <row r="709" spans="1:14" x14ac:dyDescent="0.3">
      <c r="A709" t="s">
        <v>2182</v>
      </c>
      <c r="B709" t="s">
        <v>181</v>
      </c>
      <c r="C709" t="s">
        <v>2183</v>
      </c>
      <c r="D709" t="s">
        <v>63</v>
      </c>
      <c r="E709" t="s">
        <v>32</v>
      </c>
      <c r="F709" t="s">
        <v>2184</v>
      </c>
      <c r="G709" t="s">
        <v>107</v>
      </c>
      <c r="H709">
        <v>1.81</v>
      </c>
      <c r="I709">
        <v>125</v>
      </c>
      <c r="J709">
        <v>15</v>
      </c>
      <c r="K709">
        <v>226.25</v>
      </c>
      <c r="L709">
        <v>192.31</v>
      </c>
      <c r="M709" t="s">
        <v>77</v>
      </c>
      <c r="N709" s="1">
        <v>45554.315266203703</v>
      </c>
    </row>
    <row r="710" spans="1:14" x14ac:dyDescent="0.3">
      <c r="A710" t="s">
        <v>2185</v>
      </c>
      <c r="B710" t="s">
        <v>49</v>
      </c>
      <c r="C710" t="s">
        <v>2186</v>
      </c>
      <c r="D710" t="s">
        <v>159</v>
      </c>
      <c r="E710" t="s">
        <v>251</v>
      </c>
      <c r="F710" t="s">
        <v>2187</v>
      </c>
      <c r="G710" t="s">
        <v>135</v>
      </c>
      <c r="H710">
        <v>59.69</v>
      </c>
      <c r="I710">
        <v>1</v>
      </c>
      <c r="J710">
        <v>2</v>
      </c>
      <c r="K710">
        <v>59.69</v>
      </c>
      <c r="L710">
        <v>58.5</v>
      </c>
      <c r="M710" t="s">
        <v>77</v>
      </c>
      <c r="N710" s="1">
        <v>45361.288599537038</v>
      </c>
    </row>
    <row r="711" spans="1:14" x14ac:dyDescent="0.3">
      <c r="A711" t="s">
        <v>2188</v>
      </c>
      <c r="B711" t="s">
        <v>181</v>
      </c>
      <c r="C711" t="s">
        <v>2189</v>
      </c>
      <c r="D711" t="s">
        <v>110</v>
      </c>
      <c r="E711" t="s">
        <v>224</v>
      </c>
      <c r="F711" t="s">
        <v>2190</v>
      </c>
      <c r="G711" t="s">
        <v>70</v>
      </c>
      <c r="H711">
        <v>62.82</v>
      </c>
      <c r="I711">
        <v>6</v>
      </c>
      <c r="J711">
        <v>15</v>
      </c>
      <c r="K711">
        <v>376.92</v>
      </c>
      <c r="L711">
        <v>320.38</v>
      </c>
      <c r="M711" t="s">
        <v>40</v>
      </c>
      <c r="N711" s="1">
        <v>45473.494247685187</v>
      </c>
    </row>
    <row r="712" spans="1:14" x14ac:dyDescent="0.3">
      <c r="A712" t="s">
        <v>2191</v>
      </c>
      <c r="B712" t="s">
        <v>49</v>
      </c>
      <c r="C712" t="s">
        <v>2192</v>
      </c>
      <c r="D712" t="s">
        <v>43</v>
      </c>
      <c r="E712" t="s">
        <v>18</v>
      </c>
      <c r="F712" t="s">
        <v>2193</v>
      </c>
      <c r="G712" t="s">
        <v>76</v>
      </c>
      <c r="H712">
        <v>1249.58</v>
      </c>
      <c r="I712">
        <v>25</v>
      </c>
      <c r="J712">
        <v>0</v>
      </c>
      <c r="K712">
        <v>31239.5</v>
      </c>
      <c r="L712">
        <v>31239.5</v>
      </c>
      <c r="M712" t="s">
        <v>21</v>
      </c>
      <c r="N712" s="1">
        <v>45637.17591435185</v>
      </c>
    </row>
    <row r="713" spans="1:14" x14ac:dyDescent="0.3">
      <c r="A713" t="s">
        <v>2194</v>
      </c>
      <c r="B713" t="s">
        <v>118</v>
      </c>
      <c r="C713" t="s">
        <v>2195</v>
      </c>
      <c r="D713" t="s">
        <v>86</v>
      </c>
      <c r="E713" t="s">
        <v>224</v>
      </c>
      <c r="F713" t="s">
        <v>2196</v>
      </c>
      <c r="G713" t="s">
        <v>465</v>
      </c>
      <c r="H713">
        <v>303.62</v>
      </c>
      <c r="I713">
        <v>3</v>
      </c>
      <c r="J713">
        <v>0</v>
      </c>
      <c r="K713">
        <v>910.86</v>
      </c>
      <c r="L713">
        <v>910.86</v>
      </c>
      <c r="M713" t="s">
        <v>116</v>
      </c>
      <c r="N713" s="1">
        <v>45718.502071759256</v>
      </c>
    </row>
    <row r="714" spans="1:14" x14ac:dyDescent="0.3">
      <c r="A714" t="s">
        <v>2197</v>
      </c>
      <c r="B714" t="s">
        <v>118</v>
      </c>
      <c r="C714" t="s">
        <v>2198</v>
      </c>
      <c r="D714" t="s">
        <v>67</v>
      </c>
      <c r="E714" t="s">
        <v>91</v>
      </c>
      <c r="F714" t="s">
        <v>2199</v>
      </c>
      <c r="G714" t="s">
        <v>53</v>
      </c>
      <c r="H714">
        <v>674.4</v>
      </c>
      <c r="I714">
        <v>15</v>
      </c>
      <c r="J714">
        <v>15</v>
      </c>
      <c r="K714">
        <v>10116</v>
      </c>
      <c r="L714">
        <v>8598.6</v>
      </c>
      <c r="M714" t="s">
        <v>60</v>
      </c>
      <c r="N714" s="1">
        <v>45594.509780092594</v>
      </c>
    </row>
    <row r="715" spans="1:14" x14ac:dyDescent="0.3">
      <c r="A715" t="s">
        <v>2200</v>
      </c>
      <c r="B715" t="s">
        <v>72</v>
      </c>
      <c r="C715" t="s">
        <v>2201</v>
      </c>
      <c r="D715" t="s">
        <v>25</v>
      </c>
      <c r="E715" t="s">
        <v>155</v>
      </c>
      <c r="F715" t="s">
        <v>2202</v>
      </c>
      <c r="G715" t="s">
        <v>65</v>
      </c>
      <c r="H715">
        <v>86.47</v>
      </c>
      <c r="I715">
        <v>5</v>
      </c>
      <c r="J715">
        <v>5</v>
      </c>
      <c r="K715">
        <v>432.35</v>
      </c>
      <c r="L715">
        <v>410.73</v>
      </c>
      <c r="M715" t="s">
        <v>47</v>
      </c>
      <c r="N715" s="1">
        <v>45503.950983796298</v>
      </c>
    </row>
    <row r="716" spans="1:14" x14ac:dyDescent="0.3">
      <c r="A716" t="s">
        <v>2203</v>
      </c>
      <c r="B716" t="s">
        <v>15</v>
      </c>
      <c r="C716" t="s">
        <v>2204</v>
      </c>
      <c r="D716" t="s">
        <v>51</v>
      </c>
      <c r="E716" t="s">
        <v>68</v>
      </c>
      <c r="F716" t="s">
        <v>2205</v>
      </c>
      <c r="H716">
        <v>735.16</v>
      </c>
      <c r="I716">
        <v>6</v>
      </c>
      <c r="J716">
        <v>10</v>
      </c>
      <c r="K716">
        <v>4410.96</v>
      </c>
      <c r="L716">
        <v>3969.86</v>
      </c>
      <c r="M716" t="s">
        <v>21</v>
      </c>
      <c r="N716" s="1">
        <v>45473.232106481482</v>
      </c>
    </row>
    <row r="717" spans="1:14" x14ac:dyDescent="0.3">
      <c r="A717" t="s">
        <v>2206</v>
      </c>
      <c r="B717" t="s">
        <v>72</v>
      </c>
      <c r="C717" t="s">
        <v>2207</v>
      </c>
      <c r="D717" t="s">
        <v>255</v>
      </c>
      <c r="E717" t="s">
        <v>37</v>
      </c>
      <c r="F717" t="s">
        <v>2208</v>
      </c>
      <c r="G717" t="s">
        <v>135</v>
      </c>
      <c r="H717">
        <v>2306.25</v>
      </c>
      <c r="I717">
        <v>25</v>
      </c>
      <c r="J717">
        <v>10</v>
      </c>
      <c r="K717">
        <v>57656.25</v>
      </c>
      <c r="L717">
        <v>51890.62</v>
      </c>
      <c r="M717" t="s">
        <v>40</v>
      </c>
      <c r="N717" s="1">
        <v>45540.456342592595</v>
      </c>
    </row>
    <row r="718" spans="1:14" x14ac:dyDescent="0.3">
      <c r="A718" t="s">
        <v>2209</v>
      </c>
      <c r="B718" t="s">
        <v>181</v>
      </c>
      <c r="C718" t="s">
        <v>2210</v>
      </c>
      <c r="D718" t="s">
        <v>80</v>
      </c>
      <c r="E718" t="s">
        <v>32</v>
      </c>
      <c r="F718" t="s">
        <v>2211</v>
      </c>
      <c r="H718">
        <v>364.46</v>
      </c>
      <c r="I718">
        <v>30</v>
      </c>
      <c r="J718">
        <v>18</v>
      </c>
      <c r="K718">
        <v>10933.8</v>
      </c>
      <c r="L718">
        <v>8965.7199999999993</v>
      </c>
      <c r="M718" t="s">
        <v>77</v>
      </c>
      <c r="N718" s="1">
        <v>45481.442986111113</v>
      </c>
    </row>
    <row r="719" spans="1:14" x14ac:dyDescent="0.3">
      <c r="A719" t="s">
        <v>2212</v>
      </c>
      <c r="B719" t="s">
        <v>84</v>
      </c>
      <c r="C719" t="s">
        <v>2213</v>
      </c>
      <c r="D719" t="s">
        <v>17</v>
      </c>
      <c r="E719" t="s">
        <v>18</v>
      </c>
      <c r="F719" t="s">
        <v>2214</v>
      </c>
      <c r="G719" t="s">
        <v>102</v>
      </c>
      <c r="H719">
        <v>609.55999999999995</v>
      </c>
      <c r="I719">
        <v>8</v>
      </c>
      <c r="J719">
        <v>10</v>
      </c>
      <c r="K719">
        <v>4876.4799999999996</v>
      </c>
      <c r="L719">
        <v>4388.83</v>
      </c>
      <c r="M719" t="s">
        <v>116</v>
      </c>
      <c r="N719" s="1">
        <v>45633.993981481479</v>
      </c>
    </row>
    <row r="720" spans="1:14" x14ac:dyDescent="0.3">
      <c r="A720" t="s">
        <v>2215</v>
      </c>
      <c r="B720" t="s">
        <v>84</v>
      </c>
      <c r="C720" t="s">
        <v>2216</v>
      </c>
      <c r="D720" t="s">
        <v>25</v>
      </c>
      <c r="E720" t="s">
        <v>91</v>
      </c>
      <c r="F720" t="s">
        <v>2217</v>
      </c>
      <c r="G720" t="s">
        <v>76</v>
      </c>
      <c r="H720">
        <v>120.61</v>
      </c>
      <c r="I720">
        <v>2</v>
      </c>
      <c r="J720">
        <v>3</v>
      </c>
      <c r="K720">
        <v>241.22</v>
      </c>
      <c r="L720">
        <v>233.98</v>
      </c>
      <c r="M720" t="s">
        <v>60</v>
      </c>
      <c r="N720" s="1">
        <v>45522.548043981478</v>
      </c>
    </row>
    <row r="721" spans="1:14" x14ac:dyDescent="0.3">
      <c r="A721" t="s">
        <v>2218</v>
      </c>
      <c r="B721" t="s">
        <v>30</v>
      </c>
      <c r="C721" t="s">
        <v>2219</v>
      </c>
      <c r="D721" t="s">
        <v>110</v>
      </c>
      <c r="E721" t="s">
        <v>246</v>
      </c>
      <c r="F721" t="s">
        <v>2220</v>
      </c>
      <c r="G721" t="s">
        <v>76</v>
      </c>
      <c r="H721">
        <v>279.14999999999998</v>
      </c>
      <c r="I721">
        <v>6</v>
      </c>
      <c r="J721">
        <v>5</v>
      </c>
      <c r="K721">
        <v>1674.9</v>
      </c>
      <c r="L721">
        <v>1591.15</v>
      </c>
      <c r="M721" t="s">
        <v>21</v>
      </c>
      <c r="N721" s="1">
        <v>45742.086539351854</v>
      </c>
    </row>
    <row r="722" spans="1:14" x14ac:dyDescent="0.3">
      <c r="A722" t="s">
        <v>2221</v>
      </c>
      <c r="B722" t="s">
        <v>172</v>
      </c>
      <c r="C722" t="s">
        <v>2222</v>
      </c>
      <c r="D722" t="s">
        <v>80</v>
      </c>
      <c r="E722" t="s">
        <v>87</v>
      </c>
      <c r="F722" t="s">
        <v>2223</v>
      </c>
      <c r="G722" t="s">
        <v>184</v>
      </c>
      <c r="H722">
        <v>2556.31</v>
      </c>
      <c r="I722">
        <v>15</v>
      </c>
      <c r="J722">
        <v>15</v>
      </c>
      <c r="K722">
        <v>38344.65</v>
      </c>
      <c r="L722">
        <v>32592.95</v>
      </c>
      <c r="M722" t="s">
        <v>60</v>
      </c>
      <c r="N722" s="1">
        <v>45488.554722222223</v>
      </c>
    </row>
    <row r="723" spans="1:14" x14ac:dyDescent="0.3">
      <c r="A723" t="s">
        <v>2224</v>
      </c>
      <c r="B723" t="s">
        <v>181</v>
      </c>
      <c r="C723" t="s">
        <v>2225</v>
      </c>
      <c r="D723" t="s">
        <v>43</v>
      </c>
      <c r="E723" t="s">
        <v>18</v>
      </c>
      <c r="F723" t="s">
        <v>2226</v>
      </c>
      <c r="G723" t="s">
        <v>102</v>
      </c>
      <c r="H723">
        <v>1396.83</v>
      </c>
      <c r="I723">
        <v>4</v>
      </c>
      <c r="J723">
        <v>5</v>
      </c>
      <c r="K723">
        <v>5587.32</v>
      </c>
      <c r="L723">
        <v>5307.95</v>
      </c>
      <c r="M723" t="s">
        <v>40</v>
      </c>
      <c r="N723" s="1">
        <v>45360.133402777778</v>
      </c>
    </row>
    <row r="724" spans="1:14" x14ac:dyDescent="0.3">
      <c r="A724" t="s">
        <v>2227</v>
      </c>
      <c r="B724" t="s">
        <v>84</v>
      </c>
      <c r="C724" t="s">
        <v>2228</v>
      </c>
      <c r="D724" t="s">
        <v>110</v>
      </c>
      <c r="E724" t="s">
        <v>37</v>
      </c>
      <c r="F724" t="s">
        <v>2229</v>
      </c>
      <c r="G724" t="s">
        <v>65</v>
      </c>
      <c r="H724">
        <v>160.35</v>
      </c>
      <c r="I724">
        <v>6</v>
      </c>
      <c r="J724">
        <v>0</v>
      </c>
      <c r="K724">
        <v>962.1</v>
      </c>
      <c r="L724">
        <v>962.1</v>
      </c>
      <c r="M724" t="s">
        <v>60</v>
      </c>
      <c r="N724" s="1">
        <v>45355.072395833333</v>
      </c>
    </row>
    <row r="725" spans="1:14" x14ac:dyDescent="0.3">
      <c r="A725" t="s">
        <v>2230</v>
      </c>
      <c r="B725" t="s">
        <v>95</v>
      </c>
      <c r="C725" t="s">
        <v>2231</v>
      </c>
      <c r="D725" t="s">
        <v>17</v>
      </c>
      <c r="E725" t="s">
        <v>111</v>
      </c>
      <c r="F725" t="s">
        <v>2232</v>
      </c>
      <c r="G725" t="s">
        <v>107</v>
      </c>
      <c r="H725">
        <v>677.66</v>
      </c>
      <c r="I725">
        <v>4</v>
      </c>
      <c r="J725">
        <v>2</v>
      </c>
      <c r="K725">
        <v>2710.64</v>
      </c>
      <c r="L725">
        <v>2656.43</v>
      </c>
      <c r="M725" t="s">
        <v>60</v>
      </c>
      <c r="N725" s="1">
        <v>45689.971655092595</v>
      </c>
    </row>
    <row r="726" spans="1:14" x14ac:dyDescent="0.3">
      <c r="A726" t="s">
        <v>2233</v>
      </c>
      <c r="B726" t="s">
        <v>55</v>
      </c>
      <c r="C726" t="s">
        <v>2234</v>
      </c>
      <c r="D726" t="s">
        <v>110</v>
      </c>
      <c r="E726" t="s">
        <v>251</v>
      </c>
      <c r="F726" t="s">
        <v>2235</v>
      </c>
      <c r="G726" t="s">
        <v>209</v>
      </c>
      <c r="H726">
        <v>331.83</v>
      </c>
      <c r="I726">
        <v>60</v>
      </c>
      <c r="J726">
        <v>15</v>
      </c>
      <c r="K726">
        <v>19909.8</v>
      </c>
      <c r="L726">
        <v>16923.330000000002</v>
      </c>
      <c r="M726" t="s">
        <v>116</v>
      </c>
      <c r="N726" s="1">
        <v>45339.517766203702</v>
      </c>
    </row>
    <row r="727" spans="1:14" x14ac:dyDescent="0.3">
      <c r="A727" t="s">
        <v>2236</v>
      </c>
      <c r="B727" t="s">
        <v>55</v>
      </c>
      <c r="C727" t="s">
        <v>2237</v>
      </c>
      <c r="D727" t="s">
        <v>159</v>
      </c>
      <c r="E727" t="s">
        <v>100</v>
      </c>
      <c r="F727" t="s">
        <v>2238</v>
      </c>
      <c r="G727" t="s">
        <v>135</v>
      </c>
      <c r="H727">
        <v>448.71</v>
      </c>
      <c r="I727">
        <v>10</v>
      </c>
      <c r="J727">
        <v>5</v>
      </c>
      <c r="K727">
        <v>4487.1000000000004</v>
      </c>
      <c r="L727">
        <v>4262.74</v>
      </c>
      <c r="M727" t="s">
        <v>28</v>
      </c>
      <c r="N727" s="1">
        <v>45400.070821759262</v>
      </c>
    </row>
    <row r="728" spans="1:14" x14ac:dyDescent="0.3">
      <c r="A728" t="s">
        <v>2239</v>
      </c>
      <c r="B728" t="s">
        <v>118</v>
      </c>
      <c r="C728" t="s">
        <v>2240</v>
      </c>
      <c r="D728" t="s">
        <v>63</v>
      </c>
      <c r="E728" t="s">
        <v>18</v>
      </c>
      <c r="F728" t="s">
        <v>2241</v>
      </c>
      <c r="G728" t="s">
        <v>107</v>
      </c>
      <c r="H728">
        <v>1.81</v>
      </c>
      <c r="I728">
        <v>129</v>
      </c>
      <c r="J728">
        <v>22</v>
      </c>
      <c r="K728">
        <v>233.49</v>
      </c>
      <c r="L728">
        <v>182.12</v>
      </c>
      <c r="M728" t="s">
        <v>28</v>
      </c>
      <c r="N728" s="1">
        <v>45834.205833333333</v>
      </c>
    </row>
    <row r="729" spans="1:14" x14ac:dyDescent="0.3">
      <c r="A729" t="s">
        <v>2242</v>
      </c>
      <c r="B729" t="s">
        <v>23</v>
      </c>
      <c r="C729" t="s">
        <v>2243</v>
      </c>
      <c r="D729" t="s">
        <v>63</v>
      </c>
      <c r="E729" t="s">
        <v>57</v>
      </c>
      <c r="F729" t="s">
        <v>2244</v>
      </c>
      <c r="G729" t="s">
        <v>27</v>
      </c>
      <c r="H729">
        <v>3</v>
      </c>
      <c r="I729">
        <v>209</v>
      </c>
      <c r="J729">
        <v>0</v>
      </c>
      <c r="K729">
        <v>627</v>
      </c>
      <c r="L729">
        <v>627</v>
      </c>
      <c r="M729" t="s">
        <v>47</v>
      </c>
      <c r="N729" s="1">
        <v>45351.935636574075</v>
      </c>
    </row>
    <row r="730" spans="1:14" x14ac:dyDescent="0.3">
      <c r="A730" t="s">
        <v>2245</v>
      </c>
      <c r="B730" t="s">
        <v>95</v>
      </c>
      <c r="C730" t="s">
        <v>2246</v>
      </c>
      <c r="D730" t="s">
        <v>80</v>
      </c>
      <c r="E730" t="s">
        <v>111</v>
      </c>
      <c r="F730" t="s">
        <v>2247</v>
      </c>
      <c r="G730" t="s">
        <v>179</v>
      </c>
      <c r="H730">
        <v>1318.93</v>
      </c>
      <c r="I730">
        <v>60</v>
      </c>
      <c r="J730">
        <v>20</v>
      </c>
      <c r="K730">
        <v>79135.8</v>
      </c>
      <c r="L730">
        <v>63308.639999999999</v>
      </c>
      <c r="M730" t="s">
        <v>40</v>
      </c>
      <c r="N730" s="1">
        <v>45776.876689814817</v>
      </c>
    </row>
    <row r="731" spans="1:14" x14ac:dyDescent="0.3">
      <c r="A731" t="s">
        <v>2248</v>
      </c>
      <c r="B731" t="s">
        <v>172</v>
      </c>
      <c r="C731" t="s">
        <v>2249</v>
      </c>
      <c r="D731" t="s">
        <v>36</v>
      </c>
      <c r="E731" t="s">
        <v>87</v>
      </c>
      <c r="F731" t="s">
        <v>2250</v>
      </c>
      <c r="G731" t="s">
        <v>130</v>
      </c>
      <c r="H731">
        <v>1038.42</v>
      </c>
      <c r="I731">
        <v>6</v>
      </c>
      <c r="J731">
        <v>3</v>
      </c>
      <c r="K731">
        <v>6230.52</v>
      </c>
      <c r="L731">
        <v>6043.6</v>
      </c>
      <c r="M731" t="s">
        <v>28</v>
      </c>
      <c r="N731" s="1">
        <v>45788.616979166669</v>
      </c>
    </row>
    <row r="732" spans="1:14" x14ac:dyDescent="0.3">
      <c r="A732" t="s">
        <v>2251</v>
      </c>
      <c r="B732" t="s">
        <v>181</v>
      </c>
      <c r="D732" t="s">
        <v>25</v>
      </c>
      <c r="E732" t="s">
        <v>44</v>
      </c>
      <c r="F732" t="s">
        <v>2252</v>
      </c>
      <c r="G732" t="s">
        <v>179</v>
      </c>
      <c r="H732">
        <v>107.82</v>
      </c>
      <c r="I732">
        <v>6</v>
      </c>
      <c r="J732">
        <v>0</v>
      </c>
      <c r="K732">
        <v>646.91999999999996</v>
      </c>
      <c r="L732">
        <v>646.91999999999996</v>
      </c>
      <c r="M732" t="s">
        <v>60</v>
      </c>
      <c r="N732" s="1">
        <v>45806.272951388892</v>
      </c>
    </row>
    <row r="733" spans="1:14" x14ac:dyDescent="0.3">
      <c r="A733" t="s">
        <v>2253</v>
      </c>
      <c r="B733" t="s">
        <v>95</v>
      </c>
      <c r="C733" t="s">
        <v>2254</v>
      </c>
      <c r="D733" t="s">
        <v>63</v>
      </c>
      <c r="E733" t="s">
        <v>44</v>
      </c>
      <c r="F733" t="s">
        <v>2255</v>
      </c>
      <c r="G733" t="s">
        <v>248</v>
      </c>
      <c r="H733">
        <v>2.0499999999999998</v>
      </c>
      <c r="I733">
        <v>282</v>
      </c>
      <c r="J733">
        <v>25</v>
      </c>
      <c r="K733">
        <v>578.1</v>
      </c>
      <c r="L733">
        <v>433.58</v>
      </c>
      <c r="N733" s="1">
        <v>45371.055613425924</v>
      </c>
    </row>
    <row r="734" spans="1:14" x14ac:dyDescent="0.3">
      <c r="A734" t="s">
        <v>2256</v>
      </c>
      <c r="B734" t="s">
        <v>55</v>
      </c>
      <c r="C734" t="s">
        <v>2257</v>
      </c>
      <c r="D734" t="s">
        <v>67</v>
      </c>
      <c r="E734" t="s">
        <v>87</v>
      </c>
      <c r="F734" t="s">
        <v>2258</v>
      </c>
      <c r="G734" t="s">
        <v>93</v>
      </c>
      <c r="H734">
        <v>472.94</v>
      </c>
      <c r="I734">
        <v>50</v>
      </c>
      <c r="J734">
        <v>20</v>
      </c>
      <c r="K734">
        <v>23647</v>
      </c>
      <c r="L734">
        <v>18917.599999999999</v>
      </c>
      <c r="M734" t="s">
        <v>28</v>
      </c>
      <c r="N734" s="1">
        <v>45810.056400462963</v>
      </c>
    </row>
    <row r="735" spans="1:14" x14ac:dyDescent="0.3">
      <c r="A735" t="s">
        <v>2259</v>
      </c>
      <c r="B735" t="s">
        <v>172</v>
      </c>
      <c r="D735" t="s">
        <v>63</v>
      </c>
      <c r="E735" t="s">
        <v>37</v>
      </c>
      <c r="F735" t="s">
        <v>2260</v>
      </c>
      <c r="G735" t="s">
        <v>20</v>
      </c>
      <c r="H735">
        <v>4.1900000000000004</v>
      </c>
      <c r="I735">
        <v>321</v>
      </c>
      <c r="J735">
        <v>0</v>
      </c>
      <c r="K735">
        <v>1344.99</v>
      </c>
      <c r="L735">
        <v>1344.99</v>
      </c>
      <c r="M735" t="s">
        <v>60</v>
      </c>
      <c r="N735" s="1">
        <v>45698.69263888889</v>
      </c>
    </row>
    <row r="736" spans="1:14" x14ac:dyDescent="0.3">
      <c r="A736" t="s">
        <v>2261</v>
      </c>
      <c r="B736" t="s">
        <v>55</v>
      </c>
      <c r="C736" t="s">
        <v>2262</v>
      </c>
      <c r="D736" t="s">
        <v>25</v>
      </c>
      <c r="E736" t="s">
        <v>100</v>
      </c>
      <c r="F736" t="s">
        <v>2263</v>
      </c>
      <c r="G736" t="s">
        <v>184</v>
      </c>
      <c r="H736">
        <v>92.9</v>
      </c>
      <c r="I736">
        <v>40</v>
      </c>
      <c r="J736">
        <v>15</v>
      </c>
      <c r="K736">
        <v>3716</v>
      </c>
      <c r="L736">
        <v>3158.6</v>
      </c>
      <c r="M736" t="s">
        <v>47</v>
      </c>
      <c r="N736" s="1">
        <v>45719.97079861111</v>
      </c>
    </row>
    <row r="737" spans="1:14" x14ac:dyDescent="0.3">
      <c r="A737" t="s">
        <v>2264</v>
      </c>
      <c r="B737" t="s">
        <v>95</v>
      </c>
      <c r="C737" t="s">
        <v>2265</v>
      </c>
      <c r="D737" t="s">
        <v>51</v>
      </c>
      <c r="E737" t="s">
        <v>87</v>
      </c>
      <c r="F737" t="s">
        <v>2266</v>
      </c>
      <c r="G737" t="s">
        <v>65</v>
      </c>
      <c r="H737">
        <v>260.08999999999997</v>
      </c>
      <c r="I737">
        <v>1</v>
      </c>
      <c r="J737">
        <v>0</v>
      </c>
      <c r="K737">
        <v>260.08999999999997</v>
      </c>
      <c r="L737">
        <v>260.08999999999997</v>
      </c>
      <c r="M737" t="s">
        <v>47</v>
      </c>
      <c r="N737" s="1">
        <v>45425.690682870372</v>
      </c>
    </row>
    <row r="738" spans="1:14" x14ac:dyDescent="0.3">
      <c r="A738" t="s">
        <v>2267</v>
      </c>
      <c r="B738" t="s">
        <v>172</v>
      </c>
      <c r="C738" t="s">
        <v>2268</v>
      </c>
      <c r="D738" t="s">
        <v>36</v>
      </c>
      <c r="E738" t="s">
        <v>44</v>
      </c>
      <c r="F738" t="s">
        <v>2269</v>
      </c>
      <c r="G738" t="s">
        <v>20</v>
      </c>
      <c r="H738">
        <v>114.23</v>
      </c>
      <c r="I738">
        <v>60</v>
      </c>
      <c r="J738">
        <v>25</v>
      </c>
      <c r="K738">
        <v>6853.8</v>
      </c>
      <c r="L738">
        <v>5140.3500000000004</v>
      </c>
      <c r="N738" s="1">
        <v>45452.932083333333</v>
      </c>
    </row>
    <row r="739" spans="1:14" x14ac:dyDescent="0.3">
      <c r="A739" t="s">
        <v>2270</v>
      </c>
      <c r="B739" t="s">
        <v>181</v>
      </c>
      <c r="C739" t="s">
        <v>2271</v>
      </c>
      <c r="D739" t="s">
        <v>25</v>
      </c>
      <c r="E739" t="s">
        <v>177</v>
      </c>
      <c r="F739" t="s">
        <v>2272</v>
      </c>
      <c r="G739" t="s">
        <v>465</v>
      </c>
      <c r="H739">
        <v>145.83000000000001</v>
      </c>
      <c r="I739">
        <v>15</v>
      </c>
      <c r="J739">
        <v>0</v>
      </c>
      <c r="K739">
        <v>2187.4499999999998</v>
      </c>
      <c r="L739">
        <v>2187.4499999999998</v>
      </c>
      <c r="N739" s="1">
        <v>45624.296331018515</v>
      </c>
    </row>
    <row r="740" spans="1:14" x14ac:dyDescent="0.3">
      <c r="A740" t="s">
        <v>2273</v>
      </c>
      <c r="B740" t="s">
        <v>49</v>
      </c>
      <c r="C740" t="s">
        <v>2274</v>
      </c>
      <c r="D740" t="s">
        <v>17</v>
      </c>
      <c r="E740" t="s">
        <v>57</v>
      </c>
      <c r="F740" t="s">
        <v>2275</v>
      </c>
      <c r="G740" t="s">
        <v>27</v>
      </c>
      <c r="H740">
        <v>257.52</v>
      </c>
      <c r="I740">
        <v>1</v>
      </c>
      <c r="J740">
        <v>2</v>
      </c>
      <c r="K740">
        <v>257.52</v>
      </c>
      <c r="L740">
        <v>252.37</v>
      </c>
      <c r="M740" t="s">
        <v>60</v>
      </c>
      <c r="N740" s="1">
        <v>45378.874699074076</v>
      </c>
    </row>
    <row r="741" spans="1:14" x14ac:dyDescent="0.3">
      <c r="A741" t="s">
        <v>2276</v>
      </c>
      <c r="B741" t="s">
        <v>95</v>
      </c>
      <c r="C741" t="s">
        <v>2277</v>
      </c>
      <c r="D741" t="s">
        <v>36</v>
      </c>
      <c r="E741" t="s">
        <v>177</v>
      </c>
      <c r="F741" t="s">
        <v>2278</v>
      </c>
      <c r="G741" t="s">
        <v>209</v>
      </c>
      <c r="H741">
        <v>389.79</v>
      </c>
      <c r="I741">
        <v>2</v>
      </c>
      <c r="J741">
        <v>0</v>
      </c>
      <c r="K741">
        <v>779.58</v>
      </c>
      <c r="L741">
        <v>779.58</v>
      </c>
      <c r="M741" t="s">
        <v>28</v>
      </c>
      <c r="N741" s="1">
        <v>45594.181770833333</v>
      </c>
    </row>
    <row r="742" spans="1:14" x14ac:dyDescent="0.3">
      <c r="A742" t="s">
        <v>2279</v>
      </c>
      <c r="B742" t="s">
        <v>15</v>
      </c>
      <c r="C742" t="s">
        <v>2280</v>
      </c>
      <c r="D742" t="s">
        <v>36</v>
      </c>
      <c r="E742" t="s">
        <v>155</v>
      </c>
      <c r="F742" t="s">
        <v>2281</v>
      </c>
      <c r="G742" t="s">
        <v>179</v>
      </c>
      <c r="H742">
        <v>165.09</v>
      </c>
      <c r="I742">
        <v>15</v>
      </c>
      <c r="J742">
        <v>0</v>
      </c>
      <c r="K742">
        <v>2476.35</v>
      </c>
      <c r="L742">
        <v>2476.35</v>
      </c>
      <c r="M742" t="s">
        <v>116</v>
      </c>
      <c r="N742" s="1">
        <v>45723.514282407406</v>
      </c>
    </row>
    <row r="743" spans="1:14" x14ac:dyDescent="0.3">
      <c r="A743" t="s">
        <v>2282</v>
      </c>
      <c r="B743" t="s">
        <v>15</v>
      </c>
      <c r="C743" t="s">
        <v>2283</v>
      </c>
      <c r="D743" t="s">
        <v>51</v>
      </c>
      <c r="E743" t="s">
        <v>224</v>
      </c>
      <c r="F743" t="s">
        <v>2284</v>
      </c>
      <c r="G743" t="s">
        <v>59</v>
      </c>
      <c r="H743">
        <v>25.88</v>
      </c>
      <c r="I743">
        <v>10</v>
      </c>
      <c r="J743">
        <v>10</v>
      </c>
      <c r="K743">
        <v>258.8</v>
      </c>
      <c r="L743">
        <v>232.92</v>
      </c>
      <c r="M743" t="s">
        <v>28</v>
      </c>
      <c r="N743" s="1">
        <v>45532.403553240743</v>
      </c>
    </row>
    <row r="744" spans="1:14" x14ac:dyDescent="0.3">
      <c r="A744" t="s">
        <v>2285</v>
      </c>
      <c r="B744" t="s">
        <v>181</v>
      </c>
      <c r="C744" t="s">
        <v>2286</v>
      </c>
      <c r="D744" t="s">
        <v>255</v>
      </c>
      <c r="E744" t="s">
        <v>277</v>
      </c>
      <c r="F744" t="s">
        <v>2287</v>
      </c>
      <c r="H744">
        <v>232.34</v>
      </c>
      <c r="I744">
        <v>30</v>
      </c>
      <c r="J744">
        <v>22</v>
      </c>
      <c r="K744">
        <v>6970.2</v>
      </c>
      <c r="L744">
        <v>5436.76</v>
      </c>
      <c r="M744" t="s">
        <v>21</v>
      </c>
      <c r="N744" s="1">
        <v>45570.318425925929</v>
      </c>
    </row>
    <row r="745" spans="1:14" x14ac:dyDescent="0.3">
      <c r="A745" t="s">
        <v>2288</v>
      </c>
      <c r="B745" t="s">
        <v>118</v>
      </c>
      <c r="C745" t="s">
        <v>2289</v>
      </c>
      <c r="D745" t="s">
        <v>255</v>
      </c>
      <c r="E745" t="s">
        <v>251</v>
      </c>
      <c r="F745" t="s">
        <v>2290</v>
      </c>
      <c r="G745" t="s">
        <v>179</v>
      </c>
      <c r="H745">
        <v>2823.67</v>
      </c>
      <c r="I745">
        <v>8</v>
      </c>
      <c r="J745">
        <v>5</v>
      </c>
      <c r="K745">
        <v>22589.360000000001</v>
      </c>
      <c r="L745">
        <v>21459.89</v>
      </c>
      <c r="M745" t="s">
        <v>116</v>
      </c>
      <c r="N745" s="1">
        <v>45601.623738425929</v>
      </c>
    </row>
    <row r="746" spans="1:14" x14ac:dyDescent="0.3">
      <c r="A746" t="s">
        <v>2291</v>
      </c>
      <c r="B746" t="s">
        <v>84</v>
      </c>
      <c r="C746" t="s">
        <v>2292</v>
      </c>
      <c r="D746" t="s">
        <v>80</v>
      </c>
      <c r="E746" t="s">
        <v>74</v>
      </c>
      <c r="F746" t="s">
        <v>2293</v>
      </c>
      <c r="G746" t="s">
        <v>102</v>
      </c>
      <c r="H746">
        <v>3996.5</v>
      </c>
      <c r="I746">
        <v>40</v>
      </c>
      <c r="J746">
        <v>30</v>
      </c>
      <c r="K746">
        <v>159860</v>
      </c>
      <c r="L746">
        <v>111902</v>
      </c>
      <c r="N746" s="1">
        <v>45552.033680555556</v>
      </c>
    </row>
    <row r="747" spans="1:14" x14ac:dyDescent="0.3">
      <c r="A747" t="s">
        <v>2294</v>
      </c>
      <c r="B747" t="s">
        <v>95</v>
      </c>
      <c r="C747" t="s">
        <v>2295</v>
      </c>
      <c r="D747" t="s">
        <v>36</v>
      </c>
      <c r="E747" t="s">
        <v>32</v>
      </c>
      <c r="F747" t="s">
        <v>2296</v>
      </c>
      <c r="G747" t="s">
        <v>130</v>
      </c>
      <c r="H747">
        <v>1236.73</v>
      </c>
      <c r="I747">
        <v>3</v>
      </c>
      <c r="J747">
        <v>5</v>
      </c>
      <c r="K747">
        <v>3710.19</v>
      </c>
      <c r="L747">
        <v>3524.68</v>
      </c>
      <c r="M747" t="s">
        <v>77</v>
      </c>
      <c r="N747" s="1">
        <v>45778.127488425926</v>
      </c>
    </row>
    <row r="748" spans="1:14" x14ac:dyDescent="0.3">
      <c r="A748" t="s">
        <v>2297</v>
      </c>
      <c r="B748" t="s">
        <v>84</v>
      </c>
      <c r="C748" t="s">
        <v>2298</v>
      </c>
      <c r="D748" t="s">
        <v>63</v>
      </c>
      <c r="E748" t="s">
        <v>100</v>
      </c>
      <c r="F748" t="s">
        <v>2299</v>
      </c>
      <c r="G748" t="s">
        <v>184</v>
      </c>
      <c r="H748">
        <v>4.55</v>
      </c>
      <c r="I748">
        <v>315</v>
      </c>
      <c r="J748">
        <v>0</v>
      </c>
      <c r="K748">
        <v>1433.25</v>
      </c>
      <c r="L748">
        <v>1433.25</v>
      </c>
      <c r="M748" t="s">
        <v>40</v>
      </c>
      <c r="N748" s="1">
        <v>45605.432939814818</v>
      </c>
    </row>
    <row r="749" spans="1:14" x14ac:dyDescent="0.3">
      <c r="A749" t="s">
        <v>2300</v>
      </c>
      <c r="B749" t="s">
        <v>15</v>
      </c>
      <c r="C749" t="s">
        <v>2301</v>
      </c>
      <c r="D749" t="s">
        <v>36</v>
      </c>
      <c r="E749" t="s">
        <v>224</v>
      </c>
      <c r="F749" t="s">
        <v>2302</v>
      </c>
      <c r="G749" t="s">
        <v>209</v>
      </c>
      <c r="H749">
        <v>440.34</v>
      </c>
      <c r="I749">
        <v>8</v>
      </c>
      <c r="J749">
        <v>10</v>
      </c>
      <c r="K749">
        <v>3522.72</v>
      </c>
      <c r="L749">
        <v>3170.45</v>
      </c>
      <c r="M749" t="s">
        <v>77</v>
      </c>
      <c r="N749" s="1">
        <v>45828.011921296296</v>
      </c>
    </row>
    <row r="750" spans="1:14" x14ac:dyDescent="0.3">
      <c r="A750" t="s">
        <v>2303</v>
      </c>
      <c r="B750" t="s">
        <v>72</v>
      </c>
      <c r="C750" t="s">
        <v>2304</v>
      </c>
      <c r="D750" t="s">
        <v>17</v>
      </c>
      <c r="E750" t="s">
        <v>32</v>
      </c>
      <c r="F750" t="s">
        <v>2305</v>
      </c>
      <c r="G750" t="s">
        <v>65</v>
      </c>
      <c r="H750">
        <v>723.77</v>
      </c>
      <c r="I750">
        <v>5</v>
      </c>
      <c r="J750">
        <v>0</v>
      </c>
      <c r="K750">
        <v>3618.85</v>
      </c>
      <c r="L750">
        <v>3618.85</v>
      </c>
      <c r="M750" t="s">
        <v>28</v>
      </c>
      <c r="N750" s="1">
        <v>45830.197800925926</v>
      </c>
    </row>
    <row r="751" spans="1:14" x14ac:dyDescent="0.3">
      <c r="A751" t="s">
        <v>2306</v>
      </c>
      <c r="B751" t="s">
        <v>49</v>
      </c>
      <c r="C751" t="s">
        <v>2307</v>
      </c>
      <c r="D751" t="s">
        <v>120</v>
      </c>
      <c r="E751" t="s">
        <v>91</v>
      </c>
      <c r="F751" t="s">
        <v>2308</v>
      </c>
      <c r="G751" t="s">
        <v>59</v>
      </c>
      <c r="H751">
        <v>408.26</v>
      </c>
      <c r="I751">
        <v>1</v>
      </c>
      <c r="J751">
        <v>0</v>
      </c>
      <c r="K751">
        <v>408.26</v>
      </c>
      <c r="L751">
        <v>408.26</v>
      </c>
      <c r="M751" t="s">
        <v>47</v>
      </c>
      <c r="N751" s="1">
        <v>45599.668263888889</v>
      </c>
    </row>
    <row r="752" spans="1:14" x14ac:dyDescent="0.3">
      <c r="A752" t="s">
        <v>2309</v>
      </c>
      <c r="B752" t="s">
        <v>84</v>
      </c>
      <c r="C752" t="s">
        <v>2310</v>
      </c>
      <c r="D752" t="s">
        <v>67</v>
      </c>
      <c r="E752" t="s">
        <v>246</v>
      </c>
      <c r="F752" t="s">
        <v>2311</v>
      </c>
      <c r="G752" t="s">
        <v>107</v>
      </c>
      <c r="H752">
        <v>180.34</v>
      </c>
      <c r="I752">
        <v>40</v>
      </c>
      <c r="J752">
        <v>15</v>
      </c>
      <c r="K752">
        <v>7213.6</v>
      </c>
      <c r="L752">
        <v>6131.56</v>
      </c>
      <c r="M752" t="s">
        <v>116</v>
      </c>
      <c r="N752" s="1">
        <v>45819.490347222221</v>
      </c>
    </row>
    <row r="753" spans="1:14" x14ac:dyDescent="0.3">
      <c r="A753" t="s">
        <v>2312</v>
      </c>
      <c r="B753" t="s">
        <v>30</v>
      </c>
      <c r="C753" t="s">
        <v>2313</v>
      </c>
      <c r="D753" t="s">
        <v>120</v>
      </c>
      <c r="E753" t="s">
        <v>18</v>
      </c>
      <c r="F753" t="s">
        <v>2314</v>
      </c>
      <c r="G753" t="s">
        <v>70</v>
      </c>
      <c r="H753">
        <v>600.04999999999995</v>
      </c>
      <c r="I753">
        <v>10</v>
      </c>
      <c r="J753">
        <v>15</v>
      </c>
      <c r="K753">
        <v>6000.5</v>
      </c>
      <c r="L753">
        <v>5100.43</v>
      </c>
      <c r="M753" t="s">
        <v>60</v>
      </c>
      <c r="N753" s="1">
        <v>45661.809895833336</v>
      </c>
    </row>
    <row r="754" spans="1:14" x14ac:dyDescent="0.3">
      <c r="A754" t="s">
        <v>2315</v>
      </c>
      <c r="B754" t="s">
        <v>181</v>
      </c>
      <c r="C754" t="s">
        <v>2316</v>
      </c>
      <c r="D754" t="s">
        <v>67</v>
      </c>
      <c r="E754" t="s">
        <v>18</v>
      </c>
      <c r="F754" t="s">
        <v>2317</v>
      </c>
      <c r="G754" t="s">
        <v>248</v>
      </c>
      <c r="H754">
        <v>323.07</v>
      </c>
      <c r="I754">
        <v>10</v>
      </c>
      <c r="J754">
        <v>5</v>
      </c>
      <c r="K754">
        <v>3230.7</v>
      </c>
      <c r="L754">
        <v>3069.16</v>
      </c>
      <c r="M754" t="s">
        <v>28</v>
      </c>
      <c r="N754" s="1">
        <v>45791.235000000001</v>
      </c>
    </row>
    <row r="755" spans="1:14" x14ac:dyDescent="0.3">
      <c r="A755" t="s">
        <v>2318</v>
      </c>
      <c r="B755" t="s">
        <v>95</v>
      </c>
      <c r="C755" t="s">
        <v>2319</v>
      </c>
      <c r="D755" t="s">
        <v>86</v>
      </c>
      <c r="E755" t="s">
        <v>155</v>
      </c>
      <c r="F755" t="s">
        <v>2320</v>
      </c>
      <c r="G755" t="s">
        <v>179</v>
      </c>
      <c r="H755">
        <v>407.72</v>
      </c>
      <c r="I755">
        <v>3</v>
      </c>
      <c r="J755">
        <v>0</v>
      </c>
      <c r="K755">
        <v>1223.1600000000001</v>
      </c>
      <c r="L755">
        <v>1223.1600000000001</v>
      </c>
      <c r="M755" t="s">
        <v>77</v>
      </c>
      <c r="N755" s="1">
        <v>45612.290902777779</v>
      </c>
    </row>
    <row r="756" spans="1:14" x14ac:dyDescent="0.3">
      <c r="A756" t="s">
        <v>2321</v>
      </c>
      <c r="B756" t="s">
        <v>55</v>
      </c>
      <c r="C756" t="s">
        <v>2322</v>
      </c>
      <c r="D756" t="s">
        <v>67</v>
      </c>
      <c r="E756" t="s">
        <v>57</v>
      </c>
      <c r="F756" t="s">
        <v>2323</v>
      </c>
      <c r="G756" t="s">
        <v>107</v>
      </c>
      <c r="H756">
        <v>1102.3</v>
      </c>
      <c r="I756">
        <v>3</v>
      </c>
      <c r="J756">
        <v>0</v>
      </c>
      <c r="K756">
        <v>3306.9</v>
      </c>
      <c r="L756">
        <v>3306.9</v>
      </c>
      <c r="N756" s="1">
        <v>45492.157708333332</v>
      </c>
    </row>
    <row r="757" spans="1:14" x14ac:dyDescent="0.3">
      <c r="A757" t="s">
        <v>2324</v>
      </c>
      <c r="B757" t="s">
        <v>172</v>
      </c>
      <c r="C757" t="s">
        <v>2325</v>
      </c>
      <c r="D757" t="s">
        <v>25</v>
      </c>
      <c r="F757" t="s">
        <v>2326</v>
      </c>
      <c r="G757" t="s">
        <v>27</v>
      </c>
      <c r="H757">
        <v>25.56</v>
      </c>
      <c r="I757">
        <v>1</v>
      </c>
      <c r="J757">
        <v>5</v>
      </c>
      <c r="K757">
        <v>25.56</v>
      </c>
      <c r="L757">
        <v>24.28</v>
      </c>
      <c r="M757" t="s">
        <v>116</v>
      </c>
      <c r="N757" s="1">
        <v>45657.459027777775</v>
      </c>
    </row>
    <row r="758" spans="1:14" x14ac:dyDescent="0.3">
      <c r="A758" t="s">
        <v>2327</v>
      </c>
      <c r="B758" t="s">
        <v>72</v>
      </c>
      <c r="C758" t="s">
        <v>2328</v>
      </c>
      <c r="D758" t="s">
        <v>120</v>
      </c>
      <c r="E758" t="s">
        <v>68</v>
      </c>
      <c r="F758" t="s">
        <v>2329</v>
      </c>
      <c r="G758" t="s">
        <v>65</v>
      </c>
      <c r="H758">
        <v>268.38</v>
      </c>
      <c r="I758">
        <v>3</v>
      </c>
      <c r="J758">
        <v>0</v>
      </c>
      <c r="K758">
        <v>805.14</v>
      </c>
      <c r="L758">
        <v>805.14</v>
      </c>
      <c r="M758" t="s">
        <v>40</v>
      </c>
      <c r="N758" s="1">
        <v>45423.673101851855</v>
      </c>
    </row>
    <row r="759" spans="1:14" x14ac:dyDescent="0.3">
      <c r="A759" t="s">
        <v>2330</v>
      </c>
      <c r="B759" t="s">
        <v>55</v>
      </c>
      <c r="C759" t="s">
        <v>2331</v>
      </c>
      <c r="D759" t="s">
        <v>86</v>
      </c>
      <c r="E759" t="s">
        <v>18</v>
      </c>
      <c r="F759" t="s">
        <v>2332</v>
      </c>
      <c r="G759" t="s">
        <v>53</v>
      </c>
      <c r="H759">
        <v>360.59</v>
      </c>
      <c r="I759">
        <v>2</v>
      </c>
      <c r="J759">
        <v>0</v>
      </c>
      <c r="K759">
        <v>721.18</v>
      </c>
      <c r="L759">
        <v>721.18</v>
      </c>
      <c r="M759" t="s">
        <v>77</v>
      </c>
      <c r="N759" s="1">
        <v>45397.160011574073</v>
      </c>
    </row>
    <row r="760" spans="1:14" x14ac:dyDescent="0.3">
      <c r="A760" t="s">
        <v>2333</v>
      </c>
      <c r="B760" t="s">
        <v>72</v>
      </c>
      <c r="C760" t="s">
        <v>2334</v>
      </c>
      <c r="D760" t="s">
        <v>43</v>
      </c>
      <c r="E760" t="s">
        <v>155</v>
      </c>
      <c r="F760" t="s">
        <v>2335</v>
      </c>
      <c r="G760" t="s">
        <v>184</v>
      </c>
      <c r="H760">
        <v>23.35</v>
      </c>
      <c r="I760">
        <v>4</v>
      </c>
      <c r="J760">
        <v>0</v>
      </c>
      <c r="K760">
        <v>93.4</v>
      </c>
      <c r="L760">
        <v>93.4</v>
      </c>
      <c r="M760" t="s">
        <v>28</v>
      </c>
      <c r="N760" s="1">
        <v>45867.474710648145</v>
      </c>
    </row>
    <row r="761" spans="1:14" x14ac:dyDescent="0.3">
      <c r="A761" t="s">
        <v>2336</v>
      </c>
      <c r="B761" t="s">
        <v>15</v>
      </c>
      <c r="C761" t="s">
        <v>2337</v>
      </c>
      <c r="D761" t="s">
        <v>255</v>
      </c>
      <c r="E761" t="s">
        <v>57</v>
      </c>
      <c r="F761" t="s">
        <v>2338</v>
      </c>
      <c r="H761">
        <v>2680.53</v>
      </c>
      <c r="I761">
        <v>3</v>
      </c>
      <c r="J761">
        <v>0</v>
      </c>
      <c r="K761">
        <v>8041.59</v>
      </c>
      <c r="L761">
        <v>8041.59</v>
      </c>
      <c r="M761" t="s">
        <v>40</v>
      </c>
      <c r="N761" s="1">
        <v>45568.287349537037</v>
      </c>
    </row>
    <row r="762" spans="1:14" x14ac:dyDescent="0.3">
      <c r="A762" t="s">
        <v>2339</v>
      </c>
      <c r="B762" t="s">
        <v>55</v>
      </c>
      <c r="C762" t="s">
        <v>2340</v>
      </c>
      <c r="D762" t="s">
        <v>120</v>
      </c>
      <c r="E762" t="s">
        <v>224</v>
      </c>
      <c r="F762" t="s">
        <v>2341</v>
      </c>
      <c r="G762" t="s">
        <v>161</v>
      </c>
      <c r="H762">
        <v>121.84</v>
      </c>
      <c r="I762">
        <v>2</v>
      </c>
      <c r="J762">
        <v>0</v>
      </c>
      <c r="K762">
        <v>243.68</v>
      </c>
      <c r="L762">
        <v>243.68</v>
      </c>
      <c r="M762" t="s">
        <v>116</v>
      </c>
      <c r="N762" s="1">
        <v>45542.606921296298</v>
      </c>
    </row>
    <row r="763" spans="1:14" x14ac:dyDescent="0.3">
      <c r="A763" t="s">
        <v>2342</v>
      </c>
      <c r="B763" t="s">
        <v>15</v>
      </c>
      <c r="C763" t="s">
        <v>2343</v>
      </c>
      <c r="D763" t="s">
        <v>51</v>
      </c>
      <c r="E763" t="s">
        <v>44</v>
      </c>
      <c r="F763" t="s">
        <v>2344</v>
      </c>
      <c r="G763" t="s">
        <v>161</v>
      </c>
      <c r="H763">
        <v>703.93</v>
      </c>
      <c r="I763">
        <v>10</v>
      </c>
      <c r="J763">
        <v>5</v>
      </c>
      <c r="K763">
        <v>7039.3</v>
      </c>
      <c r="L763">
        <v>6687.34</v>
      </c>
      <c r="M763" t="s">
        <v>60</v>
      </c>
      <c r="N763" s="1">
        <v>45548.767754629633</v>
      </c>
    </row>
    <row r="764" spans="1:14" x14ac:dyDescent="0.3">
      <c r="A764" t="s">
        <v>2345</v>
      </c>
      <c r="B764" t="s">
        <v>30</v>
      </c>
      <c r="C764" t="s">
        <v>2346</v>
      </c>
      <c r="D764" t="s">
        <v>67</v>
      </c>
      <c r="E764" t="s">
        <v>68</v>
      </c>
      <c r="F764" t="s">
        <v>2347</v>
      </c>
      <c r="G764" t="s">
        <v>39</v>
      </c>
      <c r="H764">
        <v>556.64</v>
      </c>
      <c r="I764">
        <v>2</v>
      </c>
      <c r="J764">
        <v>0</v>
      </c>
      <c r="K764">
        <v>1113.28</v>
      </c>
      <c r="L764">
        <v>1113.28</v>
      </c>
      <c r="M764" t="s">
        <v>40</v>
      </c>
      <c r="N764" s="1">
        <v>45865.408101851855</v>
      </c>
    </row>
    <row r="765" spans="1:14" x14ac:dyDescent="0.3">
      <c r="A765" t="s">
        <v>2348</v>
      </c>
      <c r="B765" t="s">
        <v>23</v>
      </c>
      <c r="C765" t="s">
        <v>2349</v>
      </c>
      <c r="D765" t="s">
        <v>125</v>
      </c>
      <c r="E765" t="s">
        <v>32</v>
      </c>
      <c r="F765" t="s">
        <v>2350</v>
      </c>
      <c r="H765">
        <v>1617.96</v>
      </c>
      <c r="I765">
        <v>6</v>
      </c>
      <c r="J765">
        <v>10</v>
      </c>
      <c r="K765">
        <v>9707.76</v>
      </c>
      <c r="L765">
        <v>8736.98</v>
      </c>
      <c r="M765" t="s">
        <v>116</v>
      </c>
      <c r="N765" s="1">
        <v>45582.430115740739</v>
      </c>
    </row>
    <row r="766" spans="1:14" x14ac:dyDescent="0.3">
      <c r="A766" t="s">
        <v>2351</v>
      </c>
      <c r="B766" t="s">
        <v>30</v>
      </c>
      <c r="C766" t="s">
        <v>2352</v>
      </c>
      <c r="D766" t="s">
        <v>110</v>
      </c>
      <c r="E766" t="s">
        <v>111</v>
      </c>
      <c r="F766" t="s">
        <v>2353</v>
      </c>
      <c r="G766" t="s">
        <v>53</v>
      </c>
      <c r="H766">
        <v>121.67</v>
      </c>
      <c r="I766">
        <v>8</v>
      </c>
      <c r="J766">
        <v>3</v>
      </c>
      <c r="K766">
        <v>973.36</v>
      </c>
      <c r="L766">
        <v>944.16</v>
      </c>
      <c r="M766" t="s">
        <v>21</v>
      </c>
      <c r="N766" s="1">
        <v>45801.704189814816</v>
      </c>
    </row>
    <row r="767" spans="1:14" x14ac:dyDescent="0.3">
      <c r="A767" t="s">
        <v>2354</v>
      </c>
      <c r="B767" t="s">
        <v>72</v>
      </c>
      <c r="C767" t="s">
        <v>2355</v>
      </c>
      <c r="D767" t="s">
        <v>63</v>
      </c>
      <c r="E767" t="s">
        <v>277</v>
      </c>
      <c r="F767" t="s">
        <v>2356</v>
      </c>
      <c r="G767" t="s">
        <v>93</v>
      </c>
      <c r="H767">
        <v>3.15</v>
      </c>
      <c r="I767">
        <v>208</v>
      </c>
      <c r="J767">
        <v>25</v>
      </c>
      <c r="K767">
        <v>655.20000000000005</v>
      </c>
      <c r="L767">
        <v>491.4</v>
      </c>
      <c r="M767" t="s">
        <v>60</v>
      </c>
      <c r="N767" s="1">
        <v>45349.743576388886</v>
      </c>
    </row>
    <row r="768" spans="1:14" x14ac:dyDescent="0.3">
      <c r="A768" t="s">
        <v>2357</v>
      </c>
      <c r="B768" t="s">
        <v>95</v>
      </c>
      <c r="C768" t="s">
        <v>2358</v>
      </c>
      <c r="D768" t="s">
        <v>17</v>
      </c>
      <c r="E768" t="s">
        <v>177</v>
      </c>
      <c r="F768" t="s">
        <v>2359</v>
      </c>
      <c r="G768" t="s">
        <v>82</v>
      </c>
      <c r="H768">
        <v>308.33999999999997</v>
      </c>
      <c r="I768">
        <v>2</v>
      </c>
      <c r="J768">
        <v>0</v>
      </c>
      <c r="K768">
        <v>616.67999999999995</v>
      </c>
      <c r="L768">
        <v>616.67999999999995</v>
      </c>
      <c r="M768" t="s">
        <v>47</v>
      </c>
      <c r="N768" s="1">
        <v>45575.971284722225</v>
      </c>
    </row>
    <row r="769" spans="1:14" x14ac:dyDescent="0.3">
      <c r="A769" t="s">
        <v>2360</v>
      </c>
      <c r="B769" t="s">
        <v>23</v>
      </c>
      <c r="C769" t="s">
        <v>2361</v>
      </c>
      <c r="D769" t="s">
        <v>120</v>
      </c>
      <c r="E769" t="s">
        <v>91</v>
      </c>
      <c r="F769" t="s">
        <v>2362</v>
      </c>
      <c r="G769" t="s">
        <v>107</v>
      </c>
      <c r="H769">
        <v>256.89</v>
      </c>
      <c r="I769">
        <v>4</v>
      </c>
      <c r="J769">
        <v>0</v>
      </c>
      <c r="K769">
        <v>1027.56</v>
      </c>
      <c r="L769">
        <v>1027.56</v>
      </c>
      <c r="M769" t="s">
        <v>60</v>
      </c>
      <c r="N769" s="1">
        <v>45800.29482638889</v>
      </c>
    </row>
    <row r="770" spans="1:14" x14ac:dyDescent="0.3">
      <c r="A770" t="s">
        <v>2363</v>
      </c>
      <c r="B770" t="s">
        <v>84</v>
      </c>
      <c r="C770" t="s">
        <v>2364</v>
      </c>
      <c r="D770" t="s">
        <v>125</v>
      </c>
      <c r="F770" t="s">
        <v>2365</v>
      </c>
      <c r="G770" t="s">
        <v>20</v>
      </c>
      <c r="H770">
        <v>2638.37</v>
      </c>
      <c r="I770">
        <v>1</v>
      </c>
      <c r="J770">
        <v>0</v>
      </c>
      <c r="K770">
        <v>2638.37</v>
      </c>
      <c r="L770">
        <v>2638.37</v>
      </c>
      <c r="M770" t="s">
        <v>40</v>
      </c>
      <c r="N770" s="1">
        <v>45796.854317129626</v>
      </c>
    </row>
    <row r="771" spans="1:14" x14ac:dyDescent="0.3">
      <c r="A771" t="s">
        <v>2366</v>
      </c>
      <c r="B771" t="s">
        <v>23</v>
      </c>
      <c r="C771" t="s">
        <v>2367</v>
      </c>
      <c r="D771" t="s">
        <v>80</v>
      </c>
      <c r="E771" t="s">
        <v>32</v>
      </c>
      <c r="F771" t="s">
        <v>2368</v>
      </c>
      <c r="G771" t="s">
        <v>20</v>
      </c>
      <c r="H771">
        <v>538.87</v>
      </c>
      <c r="I771">
        <v>25</v>
      </c>
      <c r="J771">
        <v>10</v>
      </c>
      <c r="K771">
        <v>13471.75</v>
      </c>
      <c r="L771">
        <v>12124.58</v>
      </c>
      <c r="M771" t="s">
        <v>40</v>
      </c>
      <c r="N771" s="1">
        <v>45493.343078703707</v>
      </c>
    </row>
    <row r="772" spans="1:14" x14ac:dyDescent="0.3">
      <c r="A772" t="s">
        <v>2369</v>
      </c>
      <c r="B772" t="s">
        <v>84</v>
      </c>
      <c r="C772" t="s">
        <v>2370</v>
      </c>
      <c r="D772" t="s">
        <v>17</v>
      </c>
      <c r="E772" t="s">
        <v>57</v>
      </c>
      <c r="F772" t="s">
        <v>2371</v>
      </c>
      <c r="G772" t="s">
        <v>53</v>
      </c>
      <c r="H772">
        <v>259.11</v>
      </c>
      <c r="I772">
        <v>15</v>
      </c>
      <c r="J772">
        <v>10</v>
      </c>
      <c r="K772">
        <v>3886.65</v>
      </c>
      <c r="L772">
        <v>3497.99</v>
      </c>
      <c r="M772" t="s">
        <v>60</v>
      </c>
      <c r="N772" s="1">
        <v>45575.539768518516</v>
      </c>
    </row>
    <row r="773" spans="1:14" x14ac:dyDescent="0.3">
      <c r="A773" t="s">
        <v>2372</v>
      </c>
      <c r="B773" t="s">
        <v>172</v>
      </c>
      <c r="C773" t="s">
        <v>2373</v>
      </c>
      <c r="D773" t="s">
        <v>43</v>
      </c>
      <c r="E773" t="s">
        <v>121</v>
      </c>
      <c r="F773" t="s">
        <v>2374</v>
      </c>
      <c r="G773" t="s">
        <v>107</v>
      </c>
      <c r="H773">
        <v>410.16</v>
      </c>
      <c r="I773">
        <v>4</v>
      </c>
      <c r="J773">
        <v>0</v>
      </c>
      <c r="K773">
        <v>1640.64</v>
      </c>
      <c r="L773">
        <v>1640.64</v>
      </c>
      <c r="M773" t="s">
        <v>77</v>
      </c>
      <c r="N773" s="1">
        <v>45392.507743055554</v>
      </c>
    </row>
    <row r="774" spans="1:14" x14ac:dyDescent="0.3">
      <c r="A774" t="s">
        <v>2375</v>
      </c>
      <c r="B774" t="s">
        <v>181</v>
      </c>
      <c r="C774" t="s">
        <v>2376</v>
      </c>
      <c r="D774" t="s">
        <v>25</v>
      </c>
      <c r="E774" t="s">
        <v>100</v>
      </c>
      <c r="F774" t="s">
        <v>2377</v>
      </c>
      <c r="G774" t="s">
        <v>107</v>
      </c>
      <c r="H774">
        <v>108.81</v>
      </c>
      <c r="I774">
        <v>8</v>
      </c>
      <c r="J774">
        <v>12</v>
      </c>
      <c r="K774">
        <v>870.48</v>
      </c>
      <c r="L774">
        <v>766.02</v>
      </c>
      <c r="M774" t="s">
        <v>116</v>
      </c>
      <c r="N774" s="1">
        <v>45800.015648148146</v>
      </c>
    </row>
    <row r="775" spans="1:14" x14ac:dyDescent="0.3">
      <c r="A775" t="s">
        <v>2378</v>
      </c>
      <c r="B775" t="s">
        <v>30</v>
      </c>
      <c r="C775" t="s">
        <v>2379</v>
      </c>
      <c r="D775" t="s">
        <v>120</v>
      </c>
      <c r="E775" t="s">
        <v>251</v>
      </c>
      <c r="F775" t="s">
        <v>2380</v>
      </c>
      <c r="G775" t="s">
        <v>107</v>
      </c>
      <c r="H775">
        <v>373.26</v>
      </c>
      <c r="I775">
        <v>2</v>
      </c>
      <c r="J775">
        <v>0</v>
      </c>
      <c r="K775">
        <v>746.52</v>
      </c>
      <c r="L775">
        <v>746.52</v>
      </c>
      <c r="M775" t="s">
        <v>60</v>
      </c>
      <c r="N775" s="1">
        <v>45805.535011574073</v>
      </c>
    </row>
    <row r="776" spans="1:14" x14ac:dyDescent="0.3">
      <c r="A776" t="s">
        <v>2381</v>
      </c>
      <c r="B776" t="s">
        <v>95</v>
      </c>
      <c r="C776" t="s">
        <v>2382</v>
      </c>
      <c r="D776" t="s">
        <v>43</v>
      </c>
      <c r="E776" t="s">
        <v>277</v>
      </c>
      <c r="F776" t="s">
        <v>2383</v>
      </c>
      <c r="G776" t="s">
        <v>184</v>
      </c>
      <c r="H776">
        <v>388.33</v>
      </c>
      <c r="I776">
        <v>6</v>
      </c>
      <c r="J776">
        <v>10</v>
      </c>
      <c r="K776">
        <v>2329.98</v>
      </c>
      <c r="L776">
        <v>2096.98</v>
      </c>
      <c r="M776" t="s">
        <v>47</v>
      </c>
      <c r="N776" s="1">
        <v>45711.100694444445</v>
      </c>
    </row>
    <row r="777" spans="1:14" x14ac:dyDescent="0.3">
      <c r="A777" t="s">
        <v>2384</v>
      </c>
      <c r="B777" t="s">
        <v>30</v>
      </c>
      <c r="C777" t="s">
        <v>2385</v>
      </c>
      <c r="D777" t="s">
        <v>255</v>
      </c>
      <c r="E777" t="s">
        <v>251</v>
      </c>
      <c r="F777" t="s">
        <v>2386</v>
      </c>
      <c r="G777" t="s">
        <v>102</v>
      </c>
      <c r="H777">
        <v>2162.89</v>
      </c>
      <c r="I777">
        <v>4</v>
      </c>
      <c r="J777">
        <v>0</v>
      </c>
      <c r="K777">
        <v>8651.56</v>
      </c>
      <c r="L777">
        <v>8651.56</v>
      </c>
      <c r="M777" t="s">
        <v>60</v>
      </c>
      <c r="N777" s="1">
        <v>45828.341354166667</v>
      </c>
    </row>
    <row r="778" spans="1:14" x14ac:dyDescent="0.3">
      <c r="A778" t="s">
        <v>2387</v>
      </c>
      <c r="B778" t="s">
        <v>55</v>
      </c>
      <c r="C778" t="s">
        <v>2388</v>
      </c>
      <c r="D778" t="s">
        <v>67</v>
      </c>
      <c r="E778" t="s">
        <v>74</v>
      </c>
      <c r="F778" t="s">
        <v>2389</v>
      </c>
      <c r="G778" t="s">
        <v>130</v>
      </c>
      <c r="H778">
        <v>531.37</v>
      </c>
      <c r="I778">
        <v>1</v>
      </c>
      <c r="J778">
        <v>2</v>
      </c>
      <c r="K778">
        <v>531.37</v>
      </c>
      <c r="L778">
        <v>520.74</v>
      </c>
      <c r="M778" t="s">
        <v>116</v>
      </c>
      <c r="N778" s="1">
        <v>45668.094212962962</v>
      </c>
    </row>
    <row r="779" spans="1:14" x14ac:dyDescent="0.3">
      <c r="A779" t="s">
        <v>2390</v>
      </c>
      <c r="B779" t="s">
        <v>55</v>
      </c>
      <c r="C779" t="s">
        <v>2391</v>
      </c>
      <c r="D779" t="s">
        <v>36</v>
      </c>
      <c r="E779" t="s">
        <v>44</v>
      </c>
      <c r="F779" t="s">
        <v>2392</v>
      </c>
      <c r="G779" t="s">
        <v>53</v>
      </c>
      <c r="H779">
        <v>1163.8699999999999</v>
      </c>
      <c r="I779">
        <v>6</v>
      </c>
      <c r="J779">
        <v>5</v>
      </c>
      <c r="K779">
        <v>6983.22</v>
      </c>
      <c r="L779">
        <v>6634.06</v>
      </c>
      <c r="M779" t="s">
        <v>21</v>
      </c>
      <c r="N779" s="1">
        <v>45830.536689814813</v>
      </c>
    </row>
    <row r="780" spans="1:14" x14ac:dyDescent="0.3">
      <c r="A780" t="s">
        <v>2393</v>
      </c>
      <c r="B780" t="s">
        <v>55</v>
      </c>
      <c r="C780" t="s">
        <v>2394</v>
      </c>
      <c r="D780" t="s">
        <v>36</v>
      </c>
      <c r="E780" t="s">
        <v>133</v>
      </c>
      <c r="F780" t="s">
        <v>2395</v>
      </c>
      <c r="G780" t="s">
        <v>130</v>
      </c>
      <c r="H780">
        <v>96.95</v>
      </c>
      <c r="I780">
        <v>10</v>
      </c>
      <c r="J780">
        <v>10</v>
      </c>
      <c r="K780">
        <v>969.5</v>
      </c>
      <c r="L780">
        <v>872.55</v>
      </c>
      <c r="M780" t="s">
        <v>28</v>
      </c>
      <c r="N780" s="1">
        <v>45533.344953703701</v>
      </c>
    </row>
    <row r="781" spans="1:14" x14ac:dyDescent="0.3">
      <c r="A781" t="s">
        <v>2396</v>
      </c>
      <c r="B781" t="s">
        <v>55</v>
      </c>
      <c r="C781" t="s">
        <v>2397</v>
      </c>
      <c r="D781" t="s">
        <v>63</v>
      </c>
      <c r="E781" t="s">
        <v>155</v>
      </c>
      <c r="F781" t="s">
        <v>2398</v>
      </c>
      <c r="G781" t="s">
        <v>39</v>
      </c>
      <c r="H781">
        <v>2.2000000000000002</v>
      </c>
      <c r="I781">
        <v>86</v>
      </c>
      <c r="J781">
        <v>0</v>
      </c>
      <c r="K781">
        <v>189.2</v>
      </c>
      <c r="L781">
        <v>189.2</v>
      </c>
      <c r="M781" t="s">
        <v>116</v>
      </c>
      <c r="N781" s="1">
        <v>45723.442986111113</v>
      </c>
    </row>
    <row r="782" spans="1:14" x14ac:dyDescent="0.3">
      <c r="A782" t="s">
        <v>2399</v>
      </c>
      <c r="B782" t="s">
        <v>23</v>
      </c>
      <c r="C782" t="s">
        <v>2400</v>
      </c>
      <c r="D782" t="s">
        <v>86</v>
      </c>
      <c r="E782" t="s">
        <v>37</v>
      </c>
      <c r="F782" t="s">
        <v>2401</v>
      </c>
      <c r="G782" t="s">
        <v>46</v>
      </c>
      <c r="H782">
        <v>143.72999999999999</v>
      </c>
      <c r="I782">
        <v>1</v>
      </c>
      <c r="J782">
        <v>0</v>
      </c>
      <c r="K782">
        <v>143.72999999999999</v>
      </c>
      <c r="L782">
        <v>143.72999999999999</v>
      </c>
      <c r="M782" t="s">
        <v>21</v>
      </c>
      <c r="N782" s="1">
        <v>45718.346828703703</v>
      </c>
    </row>
    <row r="783" spans="1:14" x14ac:dyDescent="0.3">
      <c r="A783" t="s">
        <v>2402</v>
      </c>
      <c r="B783" t="s">
        <v>30</v>
      </c>
      <c r="D783" t="s">
        <v>36</v>
      </c>
      <c r="E783" t="s">
        <v>100</v>
      </c>
      <c r="F783" t="s">
        <v>2403</v>
      </c>
      <c r="H783">
        <v>73.97</v>
      </c>
      <c r="I783">
        <v>6</v>
      </c>
      <c r="J783">
        <v>5</v>
      </c>
      <c r="K783">
        <v>443.82</v>
      </c>
      <c r="L783">
        <v>421.63</v>
      </c>
      <c r="M783" t="s">
        <v>21</v>
      </c>
      <c r="N783" s="1">
        <v>45840.812037037038</v>
      </c>
    </row>
    <row r="784" spans="1:14" x14ac:dyDescent="0.3">
      <c r="A784" t="s">
        <v>2404</v>
      </c>
      <c r="B784" t="s">
        <v>49</v>
      </c>
      <c r="C784" t="s">
        <v>2405</v>
      </c>
      <c r="D784" t="s">
        <v>86</v>
      </c>
      <c r="E784" t="s">
        <v>32</v>
      </c>
      <c r="F784" t="s">
        <v>2406</v>
      </c>
      <c r="G784" t="s">
        <v>82</v>
      </c>
      <c r="H784">
        <v>102.45</v>
      </c>
      <c r="I784">
        <v>3</v>
      </c>
      <c r="J784">
        <v>0</v>
      </c>
      <c r="K784">
        <v>307.35000000000002</v>
      </c>
      <c r="L784">
        <v>307.35000000000002</v>
      </c>
      <c r="M784" t="s">
        <v>28</v>
      </c>
      <c r="N784" s="1">
        <v>45532.970671296294</v>
      </c>
    </row>
    <row r="785" spans="1:14" x14ac:dyDescent="0.3">
      <c r="A785" t="s">
        <v>2407</v>
      </c>
      <c r="B785" t="s">
        <v>118</v>
      </c>
      <c r="C785" t="s">
        <v>2408</v>
      </c>
      <c r="D785" t="s">
        <v>255</v>
      </c>
      <c r="E785" t="s">
        <v>74</v>
      </c>
      <c r="F785" t="s">
        <v>2409</v>
      </c>
      <c r="G785" t="s">
        <v>76</v>
      </c>
      <c r="H785">
        <v>2686.12</v>
      </c>
      <c r="I785">
        <v>2</v>
      </c>
      <c r="J785">
        <v>0</v>
      </c>
      <c r="K785">
        <v>5372.24</v>
      </c>
      <c r="L785">
        <v>5372.24</v>
      </c>
      <c r="M785" t="s">
        <v>47</v>
      </c>
      <c r="N785" s="1">
        <v>45535.667754629627</v>
      </c>
    </row>
    <row r="786" spans="1:14" x14ac:dyDescent="0.3">
      <c r="A786" t="s">
        <v>2410</v>
      </c>
      <c r="B786" t="s">
        <v>118</v>
      </c>
      <c r="C786" t="s">
        <v>2411</v>
      </c>
      <c r="D786" t="s">
        <v>120</v>
      </c>
      <c r="E786" t="s">
        <v>32</v>
      </c>
      <c r="F786" t="s">
        <v>2412</v>
      </c>
      <c r="G786" t="s">
        <v>70</v>
      </c>
      <c r="H786">
        <v>82.16</v>
      </c>
      <c r="I786">
        <v>5</v>
      </c>
      <c r="J786">
        <v>5</v>
      </c>
      <c r="K786">
        <v>410.8</v>
      </c>
      <c r="L786">
        <v>390.26</v>
      </c>
      <c r="M786" t="s">
        <v>21</v>
      </c>
      <c r="N786" s="1">
        <v>45494.342731481483</v>
      </c>
    </row>
    <row r="787" spans="1:14" x14ac:dyDescent="0.3">
      <c r="A787" t="s">
        <v>2413</v>
      </c>
      <c r="B787" t="s">
        <v>118</v>
      </c>
      <c r="C787" t="s">
        <v>2414</v>
      </c>
      <c r="D787" t="s">
        <v>120</v>
      </c>
      <c r="E787" t="s">
        <v>74</v>
      </c>
      <c r="F787" t="s">
        <v>2415</v>
      </c>
      <c r="G787" t="s">
        <v>76</v>
      </c>
      <c r="H787">
        <v>668.46</v>
      </c>
      <c r="I787">
        <v>8</v>
      </c>
      <c r="J787">
        <v>10</v>
      </c>
      <c r="K787">
        <v>5347.68</v>
      </c>
      <c r="L787">
        <v>4812.91</v>
      </c>
      <c r="M787" t="s">
        <v>60</v>
      </c>
      <c r="N787" s="1">
        <v>45548.463229166664</v>
      </c>
    </row>
    <row r="788" spans="1:14" x14ac:dyDescent="0.3">
      <c r="A788" t="s">
        <v>2416</v>
      </c>
      <c r="B788" t="s">
        <v>55</v>
      </c>
      <c r="C788" t="s">
        <v>2417</v>
      </c>
      <c r="D788" t="s">
        <v>80</v>
      </c>
      <c r="F788" t="s">
        <v>2418</v>
      </c>
      <c r="G788" t="s">
        <v>130</v>
      </c>
      <c r="H788">
        <v>4015.75</v>
      </c>
      <c r="I788">
        <v>3</v>
      </c>
      <c r="J788">
        <v>0</v>
      </c>
      <c r="K788">
        <v>12047.25</v>
      </c>
      <c r="L788">
        <v>12047.25</v>
      </c>
      <c r="M788" t="s">
        <v>60</v>
      </c>
      <c r="N788" s="1">
        <v>45379.318657407406</v>
      </c>
    </row>
    <row r="789" spans="1:14" x14ac:dyDescent="0.3">
      <c r="A789" t="s">
        <v>2419</v>
      </c>
      <c r="B789" t="s">
        <v>181</v>
      </c>
      <c r="C789" t="s">
        <v>2420</v>
      </c>
      <c r="D789" t="s">
        <v>43</v>
      </c>
      <c r="E789" t="s">
        <v>91</v>
      </c>
      <c r="F789" t="s">
        <v>2421</v>
      </c>
      <c r="G789" t="s">
        <v>179</v>
      </c>
      <c r="H789">
        <v>37.979999999999997</v>
      </c>
      <c r="I789">
        <v>1</v>
      </c>
      <c r="J789">
        <v>0</v>
      </c>
      <c r="K789">
        <v>37.979999999999997</v>
      </c>
      <c r="L789">
        <v>37.979999999999997</v>
      </c>
      <c r="M789" t="s">
        <v>40</v>
      </c>
      <c r="N789" s="1">
        <v>45682.522685185184</v>
      </c>
    </row>
    <row r="790" spans="1:14" x14ac:dyDescent="0.3">
      <c r="A790" t="s">
        <v>2422</v>
      </c>
      <c r="B790" t="s">
        <v>30</v>
      </c>
      <c r="C790" t="s">
        <v>2423</v>
      </c>
      <c r="D790" t="s">
        <v>125</v>
      </c>
      <c r="E790" t="s">
        <v>74</v>
      </c>
      <c r="F790" t="s">
        <v>2424</v>
      </c>
      <c r="G790" t="s">
        <v>39</v>
      </c>
      <c r="H790">
        <v>1404.66</v>
      </c>
      <c r="I790">
        <v>1</v>
      </c>
      <c r="J790">
        <v>10</v>
      </c>
      <c r="K790">
        <v>1404.66</v>
      </c>
      <c r="L790">
        <v>1264.19</v>
      </c>
      <c r="M790" t="s">
        <v>77</v>
      </c>
      <c r="N790" s="1">
        <v>45778.19730324074</v>
      </c>
    </row>
    <row r="791" spans="1:14" x14ac:dyDescent="0.3">
      <c r="A791" t="s">
        <v>2425</v>
      </c>
      <c r="B791" t="s">
        <v>118</v>
      </c>
      <c r="C791" t="s">
        <v>2426</v>
      </c>
      <c r="D791" t="s">
        <v>80</v>
      </c>
      <c r="E791" t="s">
        <v>32</v>
      </c>
      <c r="F791" t="s">
        <v>2427</v>
      </c>
      <c r="G791" t="s">
        <v>70</v>
      </c>
      <c r="H791">
        <v>3736.59</v>
      </c>
      <c r="I791">
        <v>3</v>
      </c>
      <c r="J791">
        <v>7</v>
      </c>
      <c r="K791">
        <v>11209.77</v>
      </c>
      <c r="L791">
        <v>10425.09</v>
      </c>
      <c r="M791" t="s">
        <v>21</v>
      </c>
      <c r="N791" s="1">
        <v>45813.868854166663</v>
      </c>
    </row>
    <row r="792" spans="1:14" x14ac:dyDescent="0.3">
      <c r="A792" t="s">
        <v>2428</v>
      </c>
      <c r="B792" t="s">
        <v>172</v>
      </c>
      <c r="C792" t="s">
        <v>2429</v>
      </c>
      <c r="D792" t="s">
        <v>110</v>
      </c>
      <c r="E792" t="s">
        <v>44</v>
      </c>
      <c r="F792" t="s">
        <v>2430</v>
      </c>
      <c r="G792" t="s">
        <v>209</v>
      </c>
      <c r="H792">
        <v>317.95</v>
      </c>
      <c r="I792">
        <v>5</v>
      </c>
      <c r="J792">
        <v>0</v>
      </c>
      <c r="K792">
        <v>1589.75</v>
      </c>
      <c r="L792">
        <v>1589.75</v>
      </c>
      <c r="M792" t="s">
        <v>28</v>
      </c>
      <c r="N792" s="1">
        <v>45648.270138888889</v>
      </c>
    </row>
    <row r="793" spans="1:14" x14ac:dyDescent="0.3">
      <c r="A793" t="s">
        <v>2431</v>
      </c>
      <c r="B793" t="s">
        <v>84</v>
      </c>
      <c r="C793" t="s">
        <v>2432</v>
      </c>
      <c r="D793" t="s">
        <v>120</v>
      </c>
      <c r="E793" t="s">
        <v>100</v>
      </c>
      <c r="F793" t="s">
        <v>2433</v>
      </c>
      <c r="G793" t="s">
        <v>209</v>
      </c>
      <c r="H793">
        <v>484.18</v>
      </c>
      <c r="I793">
        <v>50</v>
      </c>
      <c r="J793">
        <v>20</v>
      </c>
      <c r="K793">
        <v>24209</v>
      </c>
      <c r="L793">
        <v>19367.2</v>
      </c>
      <c r="M793" t="s">
        <v>21</v>
      </c>
      <c r="N793" s="1">
        <v>45635.089479166665</v>
      </c>
    </row>
    <row r="794" spans="1:14" x14ac:dyDescent="0.3">
      <c r="A794" t="s">
        <v>2434</v>
      </c>
      <c r="B794" t="s">
        <v>55</v>
      </c>
      <c r="C794" t="s">
        <v>2435</v>
      </c>
      <c r="D794" t="s">
        <v>110</v>
      </c>
      <c r="E794" t="s">
        <v>68</v>
      </c>
      <c r="F794" t="s">
        <v>2436</v>
      </c>
      <c r="G794" t="s">
        <v>27</v>
      </c>
      <c r="H794">
        <v>210.46</v>
      </c>
      <c r="I794">
        <v>8</v>
      </c>
      <c r="J794">
        <v>3</v>
      </c>
      <c r="K794">
        <v>1683.68</v>
      </c>
      <c r="L794">
        <v>1633.17</v>
      </c>
      <c r="N794" s="1">
        <v>45503.304386574076</v>
      </c>
    </row>
    <row r="795" spans="1:14" x14ac:dyDescent="0.3">
      <c r="A795" t="s">
        <v>2437</v>
      </c>
      <c r="B795" t="s">
        <v>49</v>
      </c>
      <c r="C795" t="s">
        <v>2438</v>
      </c>
      <c r="D795" t="s">
        <v>63</v>
      </c>
      <c r="E795" t="s">
        <v>100</v>
      </c>
      <c r="F795" t="s">
        <v>2439</v>
      </c>
      <c r="H795">
        <v>5.86</v>
      </c>
      <c r="I795">
        <v>149</v>
      </c>
      <c r="J795">
        <v>18</v>
      </c>
      <c r="K795">
        <v>873.14</v>
      </c>
      <c r="L795">
        <v>715.97</v>
      </c>
      <c r="M795" t="s">
        <v>28</v>
      </c>
      <c r="N795" s="1">
        <v>45818.700138888889</v>
      </c>
    </row>
    <row r="796" spans="1:14" x14ac:dyDescent="0.3">
      <c r="A796" t="s">
        <v>2440</v>
      </c>
      <c r="B796" t="s">
        <v>172</v>
      </c>
      <c r="C796" t="s">
        <v>2441</v>
      </c>
      <c r="D796" t="s">
        <v>120</v>
      </c>
      <c r="E796" t="s">
        <v>100</v>
      </c>
      <c r="F796" t="s">
        <v>2442</v>
      </c>
      <c r="G796" t="s">
        <v>135</v>
      </c>
      <c r="H796">
        <v>301.20999999999998</v>
      </c>
      <c r="I796">
        <v>4</v>
      </c>
      <c r="J796">
        <v>5</v>
      </c>
      <c r="K796">
        <v>1204.8399999999999</v>
      </c>
      <c r="L796">
        <v>1144.5999999999999</v>
      </c>
      <c r="M796" t="s">
        <v>60</v>
      </c>
      <c r="N796" s="1">
        <v>45406.701863425929</v>
      </c>
    </row>
    <row r="797" spans="1:14" x14ac:dyDescent="0.3">
      <c r="A797" t="s">
        <v>2443</v>
      </c>
      <c r="B797" t="s">
        <v>49</v>
      </c>
      <c r="C797" t="s">
        <v>2444</v>
      </c>
      <c r="D797" t="s">
        <v>255</v>
      </c>
      <c r="E797" t="s">
        <v>68</v>
      </c>
      <c r="F797" t="s">
        <v>2445</v>
      </c>
      <c r="G797" t="s">
        <v>209</v>
      </c>
      <c r="H797">
        <v>1696.96</v>
      </c>
      <c r="I797">
        <v>4</v>
      </c>
      <c r="J797">
        <v>0</v>
      </c>
      <c r="K797">
        <v>6787.84</v>
      </c>
      <c r="L797">
        <v>6787.84</v>
      </c>
      <c r="M797" t="s">
        <v>47</v>
      </c>
      <c r="N797" s="1">
        <v>45755.857256944444</v>
      </c>
    </row>
    <row r="798" spans="1:14" x14ac:dyDescent="0.3">
      <c r="A798" t="s">
        <v>2446</v>
      </c>
      <c r="B798" t="s">
        <v>181</v>
      </c>
      <c r="C798" t="s">
        <v>2447</v>
      </c>
      <c r="D798" t="s">
        <v>51</v>
      </c>
      <c r="E798" t="s">
        <v>18</v>
      </c>
      <c r="F798" t="s">
        <v>2448</v>
      </c>
      <c r="G798" t="s">
        <v>161</v>
      </c>
      <c r="H798">
        <v>1172.1400000000001</v>
      </c>
      <c r="I798">
        <v>6</v>
      </c>
      <c r="J798">
        <v>10</v>
      </c>
      <c r="K798">
        <v>7032.84</v>
      </c>
      <c r="L798">
        <v>6329.56</v>
      </c>
      <c r="M798" t="s">
        <v>60</v>
      </c>
      <c r="N798" s="1">
        <v>45844.840844907405</v>
      </c>
    </row>
    <row r="799" spans="1:14" x14ac:dyDescent="0.3">
      <c r="A799" t="s">
        <v>2449</v>
      </c>
      <c r="B799" t="s">
        <v>95</v>
      </c>
      <c r="C799" t="s">
        <v>2450</v>
      </c>
      <c r="D799" t="s">
        <v>67</v>
      </c>
      <c r="E799" t="s">
        <v>100</v>
      </c>
      <c r="F799" t="s">
        <v>2451</v>
      </c>
      <c r="G799" t="s">
        <v>39</v>
      </c>
      <c r="H799">
        <v>129.6</v>
      </c>
      <c r="I799">
        <v>60</v>
      </c>
      <c r="J799">
        <v>30</v>
      </c>
      <c r="K799">
        <v>7776</v>
      </c>
      <c r="L799">
        <v>5443.2</v>
      </c>
      <c r="M799" t="s">
        <v>77</v>
      </c>
      <c r="N799" s="1">
        <v>45821.965381944443</v>
      </c>
    </row>
    <row r="800" spans="1:14" x14ac:dyDescent="0.3">
      <c r="A800" t="s">
        <v>2452</v>
      </c>
      <c r="B800" t="s">
        <v>72</v>
      </c>
      <c r="C800" t="s">
        <v>2453</v>
      </c>
      <c r="D800" t="s">
        <v>51</v>
      </c>
      <c r="E800" t="s">
        <v>18</v>
      </c>
      <c r="F800" t="s">
        <v>2454</v>
      </c>
      <c r="G800" t="s">
        <v>130</v>
      </c>
      <c r="H800">
        <v>567.97</v>
      </c>
      <c r="I800">
        <v>4</v>
      </c>
      <c r="J800">
        <v>7</v>
      </c>
      <c r="K800">
        <v>2271.88</v>
      </c>
      <c r="L800">
        <v>2112.85</v>
      </c>
      <c r="M800" t="s">
        <v>21</v>
      </c>
      <c r="N800" s="1">
        <v>45523.987060185187</v>
      </c>
    </row>
    <row r="801" spans="1:14" x14ac:dyDescent="0.3">
      <c r="A801" t="s">
        <v>2455</v>
      </c>
      <c r="B801" t="s">
        <v>72</v>
      </c>
      <c r="C801" t="s">
        <v>2456</v>
      </c>
      <c r="D801" t="s">
        <v>36</v>
      </c>
      <c r="E801" t="s">
        <v>100</v>
      </c>
      <c r="F801" t="s">
        <v>2457</v>
      </c>
      <c r="G801" t="s">
        <v>76</v>
      </c>
      <c r="H801">
        <v>410.15</v>
      </c>
      <c r="I801">
        <v>1</v>
      </c>
      <c r="J801">
        <v>0</v>
      </c>
      <c r="K801">
        <v>410.15</v>
      </c>
      <c r="L801">
        <v>410.15</v>
      </c>
      <c r="M801" t="s">
        <v>47</v>
      </c>
      <c r="N801" s="1">
        <v>45671.833229166667</v>
      </c>
    </row>
    <row r="802" spans="1:14" x14ac:dyDescent="0.3">
      <c r="A802" t="s">
        <v>2458</v>
      </c>
      <c r="B802" t="s">
        <v>15</v>
      </c>
      <c r="C802" t="s">
        <v>2459</v>
      </c>
      <c r="D802" t="s">
        <v>125</v>
      </c>
      <c r="E802" t="s">
        <v>277</v>
      </c>
      <c r="F802" t="s">
        <v>2460</v>
      </c>
      <c r="G802" t="s">
        <v>209</v>
      </c>
      <c r="H802">
        <v>518.67999999999995</v>
      </c>
      <c r="I802">
        <v>3</v>
      </c>
      <c r="J802">
        <v>0</v>
      </c>
      <c r="K802">
        <v>1556.04</v>
      </c>
      <c r="L802">
        <v>1556.04</v>
      </c>
      <c r="M802" t="s">
        <v>116</v>
      </c>
      <c r="N802" s="1">
        <v>45798.337372685186</v>
      </c>
    </row>
    <row r="803" spans="1:14" x14ac:dyDescent="0.3">
      <c r="A803" t="s">
        <v>2461</v>
      </c>
      <c r="B803" t="s">
        <v>49</v>
      </c>
      <c r="C803" t="s">
        <v>2462</v>
      </c>
      <c r="D803" t="s">
        <v>63</v>
      </c>
      <c r="E803" t="s">
        <v>44</v>
      </c>
      <c r="F803" t="s">
        <v>2463</v>
      </c>
      <c r="G803" t="s">
        <v>135</v>
      </c>
      <c r="H803">
        <v>2.97</v>
      </c>
      <c r="I803">
        <v>27</v>
      </c>
      <c r="J803">
        <v>15</v>
      </c>
      <c r="K803">
        <v>80.19</v>
      </c>
      <c r="L803">
        <v>68.16</v>
      </c>
      <c r="M803" t="s">
        <v>40</v>
      </c>
      <c r="N803" s="1">
        <v>45418.426747685182</v>
      </c>
    </row>
    <row r="804" spans="1:14" x14ac:dyDescent="0.3">
      <c r="A804" t="s">
        <v>2464</v>
      </c>
      <c r="B804" t="s">
        <v>172</v>
      </c>
      <c r="C804" t="s">
        <v>2465</v>
      </c>
      <c r="D804" t="s">
        <v>67</v>
      </c>
      <c r="E804" t="s">
        <v>57</v>
      </c>
      <c r="F804" t="s">
        <v>2466</v>
      </c>
      <c r="G804" t="s">
        <v>20</v>
      </c>
      <c r="H804">
        <v>438.58</v>
      </c>
      <c r="I804">
        <v>12</v>
      </c>
      <c r="J804">
        <v>3</v>
      </c>
      <c r="K804">
        <v>5262.96</v>
      </c>
      <c r="L804">
        <v>5105.07</v>
      </c>
      <c r="M804" t="s">
        <v>77</v>
      </c>
      <c r="N804" s="1">
        <v>45708.525416666664</v>
      </c>
    </row>
    <row r="805" spans="1:14" x14ac:dyDescent="0.3">
      <c r="A805" t="s">
        <v>2467</v>
      </c>
      <c r="B805" t="s">
        <v>172</v>
      </c>
      <c r="C805" t="s">
        <v>2468</v>
      </c>
      <c r="D805" t="s">
        <v>159</v>
      </c>
      <c r="E805" t="s">
        <v>91</v>
      </c>
      <c r="F805" t="s">
        <v>2469</v>
      </c>
      <c r="G805" t="s">
        <v>20</v>
      </c>
      <c r="H805">
        <v>48.08</v>
      </c>
      <c r="I805">
        <v>5</v>
      </c>
      <c r="J805">
        <v>2</v>
      </c>
      <c r="K805">
        <v>240.4</v>
      </c>
      <c r="L805">
        <v>235.59</v>
      </c>
      <c r="M805" t="s">
        <v>21</v>
      </c>
      <c r="N805" s="1">
        <v>45680.364918981482</v>
      </c>
    </row>
    <row r="806" spans="1:14" x14ac:dyDescent="0.3">
      <c r="A806" t="s">
        <v>2470</v>
      </c>
      <c r="B806" t="s">
        <v>30</v>
      </c>
      <c r="C806" t="s">
        <v>2471</v>
      </c>
      <c r="D806" t="s">
        <v>51</v>
      </c>
      <c r="E806" t="s">
        <v>37</v>
      </c>
      <c r="F806" t="s">
        <v>2472</v>
      </c>
      <c r="G806" t="s">
        <v>209</v>
      </c>
      <c r="H806">
        <v>332.95</v>
      </c>
      <c r="I806">
        <v>3</v>
      </c>
      <c r="J806">
        <v>2</v>
      </c>
      <c r="K806">
        <v>998.85</v>
      </c>
      <c r="L806">
        <v>978.87</v>
      </c>
      <c r="M806" t="s">
        <v>77</v>
      </c>
      <c r="N806" s="1">
        <v>45588.965636574074</v>
      </c>
    </row>
    <row r="807" spans="1:14" x14ac:dyDescent="0.3">
      <c r="A807" t="s">
        <v>2473</v>
      </c>
      <c r="C807" t="s">
        <v>2474</v>
      </c>
      <c r="D807" t="s">
        <v>17</v>
      </c>
      <c r="E807" t="s">
        <v>105</v>
      </c>
      <c r="F807" t="s">
        <v>2475</v>
      </c>
      <c r="G807" t="s">
        <v>46</v>
      </c>
      <c r="H807">
        <v>420.9</v>
      </c>
      <c r="I807">
        <v>3</v>
      </c>
      <c r="J807">
        <v>0</v>
      </c>
      <c r="K807">
        <v>1262.7</v>
      </c>
      <c r="L807">
        <v>1262.7</v>
      </c>
      <c r="M807" t="s">
        <v>47</v>
      </c>
      <c r="N807" s="1">
        <v>45426.469386574077</v>
      </c>
    </row>
    <row r="808" spans="1:14" x14ac:dyDescent="0.3">
      <c r="A808" t="s">
        <v>2476</v>
      </c>
      <c r="B808" t="s">
        <v>55</v>
      </c>
      <c r="C808" t="s">
        <v>2477</v>
      </c>
      <c r="D808" t="s">
        <v>25</v>
      </c>
      <c r="E808" t="s">
        <v>133</v>
      </c>
      <c r="F808" t="s">
        <v>2478</v>
      </c>
      <c r="G808" t="s">
        <v>82</v>
      </c>
      <c r="H808">
        <v>123.18</v>
      </c>
      <c r="I808">
        <v>4</v>
      </c>
      <c r="J808">
        <v>0</v>
      </c>
      <c r="K808">
        <v>492.72</v>
      </c>
      <c r="L808">
        <v>492.72</v>
      </c>
      <c r="M808" t="s">
        <v>60</v>
      </c>
      <c r="N808" s="1">
        <v>45757.555520833332</v>
      </c>
    </row>
    <row r="809" spans="1:14" x14ac:dyDescent="0.3">
      <c r="A809" t="s">
        <v>2479</v>
      </c>
      <c r="B809" t="s">
        <v>23</v>
      </c>
      <c r="C809" t="s">
        <v>2480</v>
      </c>
      <c r="D809" t="s">
        <v>17</v>
      </c>
      <c r="F809" t="s">
        <v>2481</v>
      </c>
      <c r="G809" t="s">
        <v>161</v>
      </c>
      <c r="H809">
        <v>357.51</v>
      </c>
      <c r="I809">
        <v>40</v>
      </c>
      <c r="J809">
        <v>0</v>
      </c>
      <c r="K809">
        <v>14300.4</v>
      </c>
      <c r="L809">
        <v>14300.4</v>
      </c>
      <c r="M809" t="s">
        <v>47</v>
      </c>
      <c r="N809" s="1">
        <v>45539.43959490741</v>
      </c>
    </row>
    <row r="810" spans="1:14" x14ac:dyDescent="0.3">
      <c r="A810" t="s">
        <v>2482</v>
      </c>
      <c r="B810" t="s">
        <v>172</v>
      </c>
      <c r="C810" t="s">
        <v>2483</v>
      </c>
      <c r="D810" t="s">
        <v>125</v>
      </c>
      <c r="E810" t="s">
        <v>87</v>
      </c>
      <c r="F810" t="s">
        <v>2484</v>
      </c>
      <c r="G810" t="s">
        <v>27</v>
      </c>
      <c r="H810">
        <v>2294.56</v>
      </c>
      <c r="I810">
        <v>1</v>
      </c>
      <c r="J810">
        <v>0</v>
      </c>
      <c r="K810">
        <v>2294.56</v>
      </c>
      <c r="L810">
        <v>2294.56</v>
      </c>
      <c r="M810" t="s">
        <v>77</v>
      </c>
      <c r="N810" s="1">
        <v>45517.131342592591</v>
      </c>
    </row>
    <row r="811" spans="1:14" x14ac:dyDescent="0.3">
      <c r="A811" t="s">
        <v>2485</v>
      </c>
      <c r="B811" t="s">
        <v>181</v>
      </c>
      <c r="C811" t="s">
        <v>2486</v>
      </c>
      <c r="D811" t="s">
        <v>86</v>
      </c>
      <c r="E811" t="s">
        <v>91</v>
      </c>
      <c r="F811" t="s">
        <v>2487</v>
      </c>
      <c r="G811" t="s">
        <v>70</v>
      </c>
      <c r="H811">
        <v>512.22</v>
      </c>
      <c r="I811">
        <v>2</v>
      </c>
      <c r="J811">
        <v>0</v>
      </c>
      <c r="K811">
        <v>1024.44</v>
      </c>
      <c r="L811">
        <v>1024.44</v>
      </c>
      <c r="M811" t="s">
        <v>21</v>
      </c>
      <c r="N811" s="1">
        <v>45673.311759259261</v>
      </c>
    </row>
    <row r="812" spans="1:14" x14ac:dyDescent="0.3">
      <c r="A812" t="s">
        <v>2488</v>
      </c>
      <c r="B812" t="s">
        <v>181</v>
      </c>
      <c r="C812" t="s">
        <v>2489</v>
      </c>
      <c r="D812" t="s">
        <v>80</v>
      </c>
      <c r="E812" t="s">
        <v>32</v>
      </c>
      <c r="F812" t="s">
        <v>2490</v>
      </c>
      <c r="G812" t="s">
        <v>184</v>
      </c>
      <c r="H812">
        <v>4479.6400000000003</v>
      </c>
      <c r="I812">
        <v>4</v>
      </c>
      <c r="J812">
        <v>2</v>
      </c>
      <c r="K812">
        <v>17918.560000000001</v>
      </c>
      <c r="L812">
        <v>17560.189999999999</v>
      </c>
      <c r="M812" t="s">
        <v>28</v>
      </c>
      <c r="N812" s="1">
        <v>45648.950624999998</v>
      </c>
    </row>
    <row r="813" spans="1:14" x14ac:dyDescent="0.3">
      <c r="A813" t="s">
        <v>2491</v>
      </c>
      <c r="B813" t="s">
        <v>172</v>
      </c>
      <c r="C813" t="s">
        <v>2492</v>
      </c>
      <c r="D813" t="s">
        <v>63</v>
      </c>
      <c r="E813" t="s">
        <v>105</v>
      </c>
      <c r="F813" t="s">
        <v>2493</v>
      </c>
      <c r="G813" t="s">
        <v>59</v>
      </c>
      <c r="H813">
        <v>5.28</v>
      </c>
      <c r="I813">
        <v>240</v>
      </c>
      <c r="J813">
        <v>20</v>
      </c>
      <c r="K813">
        <v>1267.2</v>
      </c>
      <c r="L813">
        <v>1013.76</v>
      </c>
      <c r="M813" t="s">
        <v>77</v>
      </c>
      <c r="N813" s="1">
        <v>45703.952476851853</v>
      </c>
    </row>
    <row r="814" spans="1:14" x14ac:dyDescent="0.3">
      <c r="A814" t="s">
        <v>2494</v>
      </c>
      <c r="B814" t="s">
        <v>30</v>
      </c>
      <c r="C814" t="s">
        <v>2495</v>
      </c>
      <c r="D814" t="s">
        <v>43</v>
      </c>
      <c r="E814" t="s">
        <v>251</v>
      </c>
      <c r="F814" t="s">
        <v>2496</v>
      </c>
      <c r="G814" t="s">
        <v>82</v>
      </c>
      <c r="H814">
        <v>1374.26</v>
      </c>
      <c r="I814">
        <v>4</v>
      </c>
      <c r="J814">
        <v>3</v>
      </c>
      <c r="K814">
        <v>5497.04</v>
      </c>
      <c r="L814">
        <v>5332.13</v>
      </c>
      <c r="M814" t="s">
        <v>77</v>
      </c>
      <c r="N814" s="1">
        <v>45736.372939814813</v>
      </c>
    </row>
    <row r="815" spans="1:14" x14ac:dyDescent="0.3">
      <c r="A815" t="s">
        <v>2497</v>
      </c>
      <c r="B815" t="s">
        <v>49</v>
      </c>
      <c r="C815" t="s">
        <v>2498</v>
      </c>
      <c r="D815" t="s">
        <v>255</v>
      </c>
      <c r="E815" t="s">
        <v>111</v>
      </c>
      <c r="F815" t="s">
        <v>2499</v>
      </c>
      <c r="G815" t="s">
        <v>135</v>
      </c>
      <c r="H815">
        <v>1489.11</v>
      </c>
      <c r="I815">
        <v>4</v>
      </c>
      <c r="J815">
        <v>0</v>
      </c>
      <c r="K815">
        <v>5956.44</v>
      </c>
      <c r="L815">
        <v>5956.44</v>
      </c>
      <c r="M815" t="s">
        <v>60</v>
      </c>
      <c r="N815" s="1">
        <v>45401.07167824074</v>
      </c>
    </row>
    <row r="816" spans="1:14" x14ac:dyDescent="0.3">
      <c r="A816" t="s">
        <v>2500</v>
      </c>
      <c r="B816" t="s">
        <v>72</v>
      </c>
      <c r="C816" t="s">
        <v>2501</v>
      </c>
      <c r="D816" t="s">
        <v>67</v>
      </c>
      <c r="E816" t="s">
        <v>100</v>
      </c>
      <c r="F816" t="s">
        <v>2502</v>
      </c>
      <c r="G816" t="s">
        <v>93</v>
      </c>
      <c r="H816">
        <v>1066.92</v>
      </c>
      <c r="I816">
        <v>1</v>
      </c>
      <c r="J816">
        <v>0</v>
      </c>
      <c r="K816">
        <v>1066.92</v>
      </c>
      <c r="L816">
        <v>1066.92</v>
      </c>
      <c r="M816" t="s">
        <v>47</v>
      </c>
      <c r="N816" s="1">
        <v>45486.613622685189</v>
      </c>
    </row>
    <row r="817" spans="1:14" x14ac:dyDescent="0.3">
      <c r="A817" t="s">
        <v>2503</v>
      </c>
      <c r="B817" t="s">
        <v>72</v>
      </c>
      <c r="C817" t="s">
        <v>2504</v>
      </c>
      <c r="D817" t="s">
        <v>25</v>
      </c>
      <c r="E817" t="s">
        <v>91</v>
      </c>
      <c r="F817" t="s">
        <v>2505</v>
      </c>
      <c r="G817" t="s">
        <v>135</v>
      </c>
      <c r="H817">
        <v>88.61</v>
      </c>
      <c r="I817">
        <v>2</v>
      </c>
      <c r="J817">
        <v>0</v>
      </c>
      <c r="K817">
        <v>177.22</v>
      </c>
      <c r="L817">
        <v>177.22</v>
      </c>
      <c r="M817" t="s">
        <v>21</v>
      </c>
      <c r="N817" s="1">
        <v>45470.85328703704</v>
      </c>
    </row>
    <row r="818" spans="1:14" x14ac:dyDescent="0.3">
      <c r="A818" t="s">
        <v>2506</v>
      </c>
      <c r="B818" t="s">
        <v>49</v>
      </c>
      <c r="C818" t="s">
        <v>2507</v>
      </c>
      <c r="D818" t="s">
        <v>36</v>
      </c>
      <c r="E818" t="s">
        <v>133</v>
      </c>
      <c r="F818" t="s">
        <v>2508</v>
      </c>
      <c r="G818" t="s">
        <v>248</v>
      </c>
      <c r="H818">
        <v>1491.85</v>
      </c>
      <c r="I818">
        <v>4</v>
      </c>
      <c r="J818">
        <v>3</v>
      </c>
      <c r="K818">
        <v>5967.4</v>
      </c>
      <c r="L818">
        <v>5788.38</v>
      </c>
      <c r="M818" t="s">
        <v>21</v>
      </c>
      <c r="N818" s="1">
        <v>45674.887187499997</v>
      </c>
    </row>
    <row r="819" spans="1:14" x14ac:dyDescent="0.3">
      <c r="A819" t="s">
        <v>2509</v>
      </c>
      <c r="B819" t="s">
        <v>15</v>
      </c>
      <c r="C819" t="s">
        <v>2510</v>
      </c>
      <c r="D819" t="s">
        <v>67</v>
      </c>
      <c r="E819" t="s">
        <v>57</v>
      </c>
      <c r="F819" t="s">
        <v>2511</v>
      </c>
      <c r="G819" t="s">
        <v>93</v>
      </c>
      <c r="H819">
        <v>498.07</v>
      </c>
      <c r="I819">
        <v>3</v>
      </c>
      <c r="J819">
        <v>0</v>
      </c>
      <c r="K819">
        <v>1494.21</v>
      </c>
      <c r="L819">
        <v>1494.21</v>
      </c>
      <c r="M819" t="s">
        <v>21</v>
      </c>
      <c r="N819" s="1">
        <v>45441.571400462963</v>
      </c>
    </row>
    <row r="820" spans="1:14" x14ac:dyDescent="0.3">
      <c r="A820" t="s">
        <v>2512</v>
      </c>
      <c r="B820" t="s">
        <v>172</v>
      </c>
      <c r="C820" t="s">
        <v>2513</v>
      </c>
      <c r="D820" t="s">
        <v>17</v>
      </c>
      <c r="E820" t="s">
        <v>91</v>
      </c>
      <c r="F820" t="s">
        <v>2514</v>
      </c>
      <c r="G820" t="s">
        <v>161</v>
      </c>
      <c r="H820">
        <v>715.02</v>
      </c>
      <c r="I820">
        <v>30</v>
      </c>
      <c r="J820">
        <v>3</v>
      </c>
      <c r="K820">
        <v>21450.6</v>
      </c>
      <c r="L820">
        <v>20807.080000000002</v>
      </c>
      <c r="M820" t="s">
        <v>60</v>
      </c>
      <c r="N820" s="1">
        <v>45581.910717592589</v>
      </c>
    </row>
    <row r="821" spans="1:14" x14ac:dyDescent="0.3">
      <c r="A821" t="s">
        <v>2515</v>
      </c>
      <c r="B821" t="s">
        <v>181</v>
      </c>
      <c r="C821" t="s">
        <v>2516</v>
      </c>
      <c r="D821" t="s">
        <v>67</v>
      </c>
      <c r="E821" t="s">
        <v>87</v>
      </c>
      <c r="F821" t="s">
        <v>2517</v>
      </c>
      <c r="G821" t="s">
        <v>70</v>
      </c>
      <c r="H821">
        <v>887.37</v>
      </c>
      <c r="I821">
        <v>4</v>
      </c>
      <c r="J821">
        <v>5</v>
      </c>
      <c r="K821">
        <v>3549.48</v>
      </c>
      <c r="L821">
        <v>3372.01</v>
      </c>
      <c r="N821" s="1">
        <v>45644.447233796294</v>
      </c>
    </row>
    <row r="822" spans="1:14" x14ac:dyDescent="0.3">
      <c r="A822" t="s">
        <v>2518</v>
      </c>
      <c r="B822" t="s">
        <v>172</v>
      </c>
      <c r="C822" t="s">
        <v>2519</v>
      </c>
      <c r="D822" t="s">
        <v>25</v>
      </c>
      <c r="E822" t="s">
        <v>133</v>
      </c>
      <c r="F822" t="s">
        <v>2520</v>
      </c>
      <c r="G822" t="s">
        <v>39</v>
      </c>
      <c r="H822">
        <v>17.329999999999998</v>
      </c>
      <c r="I822">
        <v>6</v>
      </c>
      <c r="J822">
        <v>5</v>
      </c>
      <c r="K822">
        <v>103.98</v>
      </c>
      <c r="L822">
        <v>98.78</v>
      </c>
      <c r="M822" t="s">
        <v>28</v>
      </c>
      <c r="N822" s="1">
        <v>45422.877650462964</v>
      </c>
    </row>
    <row r="823" spans="1:14" x14ac:dyDescent="0.3">
      <c r="A823" t="s">
        <v>2521</v>
      </c>
      <c r="B823" t="s">
        <v>84</v>
      </c>
      <c r="C823" t="s">
        <v>2522</v>
      </c>
      <c r="D823" t="s">
        <v>51</v>
      </c>
      <c r="E823" t="s">
        <v>121</v>
      </c>
      <c r="F823" t="s">
        <v>2523</v>
      </c>
      <c r="G823" t="s">
        <v>130</v>
      </c>
      <c r="H823">
        <v>28.93</v>
      </c>
      <c r="I823">
        <v>10</v>
      </c>
      <c r="J823">
        <v>5</v>
      </c>
      <c r="K823">
        <v>289.3</v>
      </c>
      <c r="L823">
        <v>274.83</v>
      </c>
      <c r="M823" t="s">
        <v>116</v>
      </c>
      <c r="N823" s="1">
        <v>45760.610648148147</v>
      </c>
    </row>
    <row r="824" spans="1:14" x14ac:dyDescent="0.3">
      <c r="A824" t="s">
        <v>2524</v>
      </c>
      <c r="B824" t="s">
        <v>15</v>
      </c>
      <c r="C824" t="s">
        <v>2525</v>
      </c>
      <c r="D824" t="s">
        <v>86</v>
      </c>
      <c r="E824" t="s">
        <v>68</v>
      </c>
      <c r="F824" t="s">
        <v>2526</v>
      </c>
      <c r="G824" t="s">
        <v>93</v>
      </c>
      <c r="H824">
        <v>108.43</v>
      </c>
      <c r="I824">
        <v>6</v>
      </c>
      <c r="J824">
        <v>0</v>
      </c>
      <c r="K824">
        <v>650.58000000000004</v>
      </c>
      <c r="L824">
        <v>650.58000000000004</v>
      </c>
      <c r="M824" t="s">
        <v>116</v>
      </c>
      <c r="N824" s="1">
        <v>45795.314837962964</v>
      </c>
    </row>
    <row r="825" spans="1:14" x14ac:dyDescent="0.3">
      <c r="A825" t="s">
        <v>2527</v>
      </c>
      <c r="B825" t="s">
        <v>15</v>
      </c>
      <c r="C825" t="s">
        <v>2528</v>
      </c>
      <c r="D825" t="s">
        <v>110</v>
      </c>
      <c r="E825" t="s">
        <v>251</v>
      </c>
      <c r="F825" t="s">
        <v>2529</v>
      </c>
      <c r="G825" t="s">
        <v>179</v>
      </c>
      <c r="H825">
        <v>163.99</v>
      </c>
      <c r="I825">
        <v>5</v>
      </c>
      <c r="J825">
        <v>0</v>
      </c>
      <c r="K825">
        <v>819.95</v>
      </c>
      <c r="L825">
        <v>819.95</v>
      </c>
      <c r="M825" t="s">
        <v>116</v>
      </c>
      <c r="N825" s="1">
        <v>45864.561354166668</v>
      </c>
    </row>
    <row r="826" spans="1:14" x14ac:dyDescent="0.3">
      <c r="A826" t="s">
        <v>2530</v>
      </c>
      <c r="B826" t="s">
        <v>30</v>
      </c>
      <c r="C826" t="s">
        <v>2531</v>
      </c>
      <c r="D826" t="s">
        <v>255</v>
      </c>
      <c r="E826" t="s">
        <v>32</v>
      </c>
      <c r="F826" t="s">
        <v>2532</v>
      </c>
      <c r="G826" t="s">
        <v>39</v>
      </c>
      <c r="H826">
        <v>2820.98</v>
      </c>
      <c r="I826">
        <v>3</v>
      </c>
      <c r="J826">
        <v>2</v>
      </c>
      <c r="K826">
        <v>8462.94</v>
      </c>
      <c r="L826">
        <v>8293.68</v>
      </c>
      <c r="M826" t="s">
        <v>21</v>
      </c>
      <c r="N826" s="1">
        <v>45685.139675925922</v>
      </c>
    </row>
    <row r="827" spans="1:14" x14ac:dyDescent="0.3">
      <c r="A827" t="s">
        <v>2533</v>
      </c>
      <c r="B827" t="s">
        <v>172</v>
      </c>
      <c r="C827" t="s">
        <v>2534</v>
      </c>
      <c r="D827" t="s">
        <v>120</v>
      </c>
      <c r="E827" t="s">
        <v>224</v>
      </c>
      <c r="G827" t="s">
        <v>184</v>
      </c>
      <c r="H827">
        <v>448.04</v>
      </c>
      <c r="I827">
        <v>6</v>
      </c>
      <c r="J827">
        <v>0</v>
      </c>
      <c r="K827">
        <v>2688.24</v>
      </c>
      <c r="L827">
        <v>2688.24</v>
      </c>
      <c r="M827" t="s">
        <v>60</v>
      </c>
      <c r="N827" s="1">
        <v>45806.787627314814</v>
      </c>
    </row>
    <row r="828" spans="1:14" x14ac:dyDescent="0.3">
      <c r="A828" t="s">
        <v>2535</v>
      </c>
      <c r="B828" t="s">
        <v>95</v>
      </c>
      <c r="C828" t="s">
        <v>2536</v>
      </c>
      <c r="D828" t="s">
        <v>159</v>
      </c>
      <c r="F828" t="s">
        <v>2537</v>
      </c>
      <c r="G828" t="s">
        <v>46</v>
      </c>
      <c r="H828">
        <v>5.94</v>
      </c>
      <c r="I828">
        <v>8</v>
      </c>
      <c r="J828">
        <v>10</v>
      </c>
      <c r="K828">
        <v>47.52</v>
      </c>
      <c r="L828">
        <v>42.77</v>
      </c>
      <c r="M828" t="s">
        <v>40</v>
      </c>
      <c r="N828" s="1">
        <v>45532.984733796293</v>
      </c>
    </row>
    <row r="829" spans="1:14" x14ac:dyDescent="0.3">
      <c r="A829" t="s">
        <v>2538</v>
      </c>
      <c r="B829" t="s">
        <v>15</v>
      </c>
      <c r="C829" t="s">
        <v>2539</v>
      </c>
      <c r="D829" t="s">
        <v>17</v>
      </c>
      <c r="E829" t="s">
        <v>18</v>
      </c>
      <c r="F829" t="s">
        <v>2540</v>
      </c>
      <c r="G829" t="s">
        <v>53</v>
      </c>
      <c r="H829">
        <v>392.69</v>
      </c>
      <c r="I829">
        <v>50</v>
      </c>
      <c r="J829">
        <v>17</v>
      </c>
      <c r="K829">
        <v>19634.5</v>
      </c>
      <c r="L829">
        <v>16296.63</v>
      </c>
      <c r="M829" t="s">
        <v>77</v>
      </c>
      <c r="N829" s="1">
        <v>45577.74359953704</v>
      </c>
    </row>
    <row r="830" spans="1:14" x14ac:dyDescent="0.3">
      <c r="A830" t="s">
        <v>2541</v>
      </c>
      <c r="B830" t="s">
        <v>72</v>
      </c>
      <c r="C830" t="s">
        <v>2542</v>
      </c>
      <c r="D830" t="s">
        <v>159</v>
      </c>
      <c r="E830" t="s">
        <v>32</v>
      </c>
      <c r="F830" t="s">
        <v>2543</v>
      </c>
      <c r="G830" t="s">
        <v>107</v>
      </c>
      <c r="H830">
        <v>80.34</v>
      </c>
      <c r="I830">
        <v>5</v>
      </c>
      <c r="J830">
        <v>5</v>
      </c>
      <c r="K830">
        <v>401.7</v>
      </c>
      <c r="L830">
        <v>381.61</v>
      </c>
      <c r="M830" t="s">
        <v>40</v>
      </c>
      <c r="N830" s="1">
        <v>45449.141921296294</v>
      </c>
    </row>
    <row r="831" spans="1:14" x14ac:dyDescent="0.3">
      <c r="A831" t="s">
        <v>2544</v>
      </c>
      <c r="B831" t="s">
        <v>84</v>
      </c>
      <c r="C831" t="s">
        <v>2545</v>
      </c>
      <c r="D831" t="s">
        <v>159</v>
      </c>
      <c r="E831" t="s">
        <v>44</v>
      </c>
      <c r="F831" t="s">
        <v>2546</v>
      </c>
      <c r="G831" t="s">
        <v>27</v>
      </c>
      <c r="H831">
        <v>330.36</v>
      </c>
      <c r="I831">
        <v>15</v>
      </c>
      <c r="J831">
        <v>15</v>
      </c>
      <c r="K831">
        <v>4955.3999999999996</v>
      </c>
      <c r="L831">
        <v>4212.09</v>
      </c>
      <c r="M831" t="s">
        <v>77</v>
      </c>
      <c r="N831" s="1">
        <v>45637.530023148145</v>
      </c>
    </row>
    <row r="832" spans="1:14" x14ac:dyDescent="0.3">
      <c r="A832" t="s">
        <v>2547</v>
      </c>
      <c r="B832" t="s">
        <v>84</v>
      </c>
      <c r="C832" t="s">
        <v>2548</v>
      </c>
      <c r="D832" t="s">
        <v>86</v>
      </c>
      <c r="E832" t="s">
        <v>246</v>
      </c>
      <c r="F832" t="s">
        <v>2549</v>
      </c>
      <c r="G832" t="s">
        <v>53</v>
      </c>
      <c r="H832">
        <v>303.83</v>
      </c>
      <c r="I832">
        <v>3</v>
      </c>
      <c r="J832">
        <v>0</v>
      </c>
      <c r="K832">
        <v>911.49</v>
      </c>
      <c r="L832">
        <v>911.49</v>
      </c>
      <c r="M832" t="s">
        <v>40</v>
      </c>
      <c r="N832" s="1">
        <v>45513.438333333332</v>
      </c>
    </row>
    <row r="833" spans="1:14" x14ac:dyDescent="0.3">
      <c r="A833" t="s">
        <v>2550</v>
      </c>
      <c r="B833" t="s">
        <v>172</v>
      </c>
      <c r="C833" t="s">
        <v>2551</v>
      </c>
      <c r="D833" t="s">
        <v>67</v>
      </c>
      <c r="E833" t="s">
        <v>100</v>
      </c>
      <c r="F833" t="s">
        <v>2552</v>
      </c>
      <c r="G833" t="s">
        <v>209</v>
      </c>
      <c r="H833">
        <v>1045.42</v>
      </c>
      <c r="I833">
        <v>1</v>
      </c>
      <c r="J833">
        <v>0</v>
      </c>
      <c r="K833">
        <v>1045.42</v>
      </c>
      <c r="L833">
        <v>1045.42</v>
      </c>
      <c r="M833" t="s">
        <v>60</v>
      </c>
      <c r="N833" s="1">
        <v>45521.047615740739</v>
      </c>
    </row>
    <row r="834" spans="1:14" x14ac:dyDescent="0.3">
      <c r="A834" t="s">
        <v>2553</v>
      </c>
      <c r="B834" t="s">
        <v>55</v>
      </c>
      <c r="C834" t="s">
        <v>2554</v>
      </c>
      <c r="D834" t="s">
        <v>17</v>
      </c>
      <c r="E834" t="s">
        <v>251</v>
      </c>
      <c r="F834" t="s">
        <v>2555</v>
      </c>
      <c r="H834">
        <v>282.70999999999998</v>
      </c>
      <c r="I834">
        <v>2</v>
      </c>
      <c r="J834">
        <v>0</v>
      </c>
      <c r="K834">
        <v>565.41999999999996</v>
      </c>
      <c r="L834">
        <v>565.41999999999996</v>
      </c>
      <c r="M834" t="s">
        <v>28</v>
      </c>
      <c r="N834" s="1">
        <v>45617.537812499999</v>
      </c>
    </row>
    <row r="835" spans="1:14" x14ac:dyDescent="0.3">
      <c r="A835" t="s">
        <v>2556</v>
      </c>
      <c r="B835" t="s">
        <v>15</v>
      </c>
      <c r="C835" t="s">
        <v>2557</v>
      </c>
      <c r="D835" t="s">
        <v>110</v>
      </c>
      <c r="E835" t="s">
        <v>91</v>
      </c>
      <c r="F835" t="s">
        <v>2558</v>
      </c>
      <c r="G835" t="s">
        <v>27</v>
      </c>
      <c r="H835">
        <v>149.15</v>
      </c>
      <c r="I835">
        <v>8</v>
      </c>
      <c r="J835">
        <v>5</v>
      </c>
      <c r="K835">
        <v>1193.2</v>
      </c>
      <c r="L835">
        <v>1133.54</v>
      </c>
      <c r="M835" t="s">
        <v>116</v>
      </c>
      <c r="N835" s="1">
        <v>45764.488946759258</v>
      </c>
    </row>
    <row r="836" spans="1:14" x14ac:dyDescent="0.3">
      <c r="A836" t="s">
        <v>2559</v>
      </c>
      <c r="B836" t="s">
        <v>23</v>
      </c>
      <c r="C836" t="s">
        <v>2560</v>
      </c>
      <c r="D836" t="s">
        <v>63</v>
      </c>
      <c r="E836" t="s">
        <v>44</v>
      </c>
      <c r="F836" t="s">
        <v>2561</v>
      </c>
      <c r="G836" t="s">
        <v>70</v>
      </c>
      <c r="H836">
        <v>2.02</v>
      </c>
      <c r="I836">
        <v>43</v>
      </c>
      <c r="J836">
        <v>15</v>
      </c>
      <c r="K836">
        <v>86.86</v>
      </c>
      <c r="L836">
        <v>73.83</v>
      </c>
      <c r="M836" t="s">
        <v>77</v>
      </c>
      <c r="N836" s="1">
        <v>45469.095219907409</v>
      </c>
    </row>
    <row r="837" spans="1:14" x14ac:dyDescent="0.3">
      <c r="A837" t="s">
        <v>2562</v>
      </c>
      <c r="B837" t="s">
        <v>30</v>
      </c>
      <c r="C837" t="s">
        <v>2563</v>
      </c>
      <c r="D837" t="s">
        <v>63</v>
      </c>
      <c r="E837" t="s">
        <v>74</v>
      </c>
      <c r="F837" t="s">
        <v>2564</v>
      </c>
      <c r="G837" t="s">
        <v>93</v>
      </c>
      <c r="H837">
        <v>4.51</v>
      </c>
      <c r="I837">
        <v>115</v>
      </c>
      <c r="J837">
        <v>15</v>
      </c>
      <c r="K837">
        <v>518.65</v>
      </c>
      <c r="L837">
        <v>440.85</v>
      </c>
      <c r="M837" t="s">
        <v>60</v>
      </c>
      <c r="N837" s="1">
        <v>45462.390555555554</v>
      </c>
    </row>
    <row r="838" spans="1:14" x14ac:dyDescent="0.3">
      <c r="A838" t="s">
        <v>2565</v>
      </c>
      <c r="B838" t="s">
        <v>23</v>
      </c>
      <c r="C838" t="s">
        <v>2566</v>
      </c>
      <c r="D838" t="s">
        <v>51</v>
      </c>
      <c r="E838" t="s">
        <v>44</v>
      </c>
      <c r="F838" t="s">
        <v>2567</v>
      </c>
      <c r="G838" t="s">
        <v>107</v>
      </c>
      <c r="H838">
        <v>974.37</v>
      </c>
      <c r="I838">
        <v>6</v>
      </c>
      <c r="J838">
        <v>15</v>
      </c>
      <c r="K838">
        <v>5846.22</v>
      </c>
      <c r="L838">
        <v>4969.29</v>
      </c>
      <c r="N838" s="1">
        <v>45697.936018518521</v>
      </c>
    </row>
    <row r="839" spans="1:14" x14ac:dyDescent="0.3">
      <c r="A839" t="s">
        <v>2568</v>
      </c>
      <c r="B839" t="s">
        <v>49</v>
      </c>
      <c r="C839" t="s">
        <v>2569</v>
      </c>
      <c r="D839" t="s">
        <v>80</v>
      </c>
      <c r="E839" t="s">
        <v>44</v>
      </c>
      <c r="F839" t="s">
        <v>2570</v>
      </c>
      <c r="G839" t="s">
        <v>179</v>
      </c>
      <c r="H839">
        <v>3567.28</v>
      </c>
      <c r="I839">
        <v>30</v>
      </c>
      <c r="J839">
        <v>5</v>
      </c>
      <c r="K839">
        <v>107018.4</v>
      </c>
      <c r="L839">
        <v>101667.48</v>
      </c>
      <c r="M839" t="s">
        <v>47</v>
      </c>
      <c r="N839" s="1">
        <v>45634.076886574076</v>
      </c>
    </row>
    <row r="840" spans="1:14" x14ac:dyDescent="0.3">
      <c r="A840" t="s">
        <v>2571</v>
      </c>
      <c r="B840" t="s">
        <v>172</v>
      </c>
      <c r="C840" t="s">
        <v>2572</v>
      </c>
      <c r="D840" t="s">
        <v>17</v>
      </c>
      <c r="E840" t="s">
        <v>246</v>
      </c>
      <c r="F840" t="s">
        <v>2573</v>
      </c>
      <c r="G840" t="s">
        <v>130</v>
      </c>
      <c r="H840">
        <v>283.42</v>
      </c>
      <c r="I840">
        <v>40</v>
      </c>
      <c r="J840">
        <v>20</v>
      </c>
      <c r="K840">
        <v>11336.8</v>
      </c>
      <c r="L840">
        <v>9069.44</v>
      </c>
      <c r="M840" t="s">
        <v>116</v>
      </c>
      <c r="N840" s="1">
        <v>45771.358807870369</v>
      </c>
    </row>
    <row r="841" spans="1:14" x14ac:dyDescent="0.3">
      <c r="A841" t="s">
        <v>2574</v>
      </c>
      <c r="B841" t="s">
        <v>15</v>
      </c>
      <c r="D841" t="s">
        <v>67</v>
      </c>
      <c r="F841" t="s">
        <v>2575</v>
      </c>
      <c r="G841" t="s">
        <v>93</v>
      </c>
      <c r="H841">
        <v>738.34</v>
      </c>
      <c r="I841">
        <v>30</v>
      </c>
      <c r="J841">
        <v>20</v>
      </c>
      <c r="K841">
        <v>22150.2</v>
      </c>
      <c r="L841">
        <v>17720.16</v>
      </c>
      <c r="M841" t="s">
        <v>40</v>
      </c>
      <c r="N841" s="1">
        <v>45479.365717592591</v>
      </c>
    </row>
    <row r="842" spans="1:14" x14ac:dyDescent="0.3">
      <c r="A842" t="s">
        <v>2576</v>
      </c>
      <c r="B842" t="s">
        <v>118</v>
      </c>
      <c r="C842" t="s">
        <v>2577</v>
      </c>
      <c r="D842" t="s">
        <v>159</v>
      </c>
      <c r="E842" t="s">
        <v>251</v>
      </c>
      <c r="F842" t="s">
        <v>2578</v>
      </c>
      <c r="G842" t="s">
        <v>93</v>
      </c>
      <c r="H842">
        <v>363.25</v>
      </c>
      <c r="I842">
        <v>40</v>
      </c>
      <c r="J842">
        <v>5</v>
      </c>
      <c r="K842">
        <v>14530</v>
      </c>
      <c r="L842">
        <v>13803.5</v>
      </c>
      <c r="M842" t="s">
        <v>21</v>
      </c>
      <c r="N842" s="1">
        <v>45417.462800925925</v>
      </c>
    </row>
    <row r="843" spans="1:14" x14ac:dyDescent="0.3">
      <c r="A843" t="s">
        <v>2579</v>
      </c>
      <c r="B843" t="s">
        <v>181</v>
      </c>
      <c r="C843" t="s">
        <v>2580</v>
      </c>
      <c r="D843" t="s">
        <v>67</v>
      </c>
      <c r="F843" t="s">
        <v>2581</v>
      </c>
      <c r="G843" t="s">
        <v>107</v>
      </c>
      <c r="H843">
        <v>1056.45</v>
      </c>
      <c r="I843">
        <v>15</v>
      </c>
      <c r="J843">
        <v>15</v>
      </c>
      <c r="K843">
        <v>15846.75</v>
      </c>
      <c r="L843">
        <v>13469.74</v>
      </c>
      <c r="M843" t="s">
        <v>77</v>
      </c>
      <c r="N843" s="1">
        <v>45582.721446759257</v>
      </c>
    </row>
    <row r="844" spans="1:14" x14ac:dyDescent="0.3">
      <c r="A844" t="s">
        <v>2582</v>
      </c>
      <c r="B844" t="s">
        <v>15</v>
      </c>
      <c r="C844" t="s">
        <v>2583</v>
      </c>
      <c r="D844" t="s">
        <v>80</v>
      </c>
      <c r="E844" t="s">
        <v>18</v>
      </c>
      <c r="F844" t="s">
        <v>2584</v>
      </c>
      <c r="G844" t="s">
        <v>82</v>
      </c>
      <c r="H844">
        <v>574.36</v>
      </c>
      <c r="I844">
        <v>4</v>
      </c>
      <c r="J844">
        <v>5</v>
      </c>
      <c r="K844">
        <v>2297.44</v>
      </c>
      <c r="L844">
        <v>2182.5700000000002</v>
      </c>
      <c r="M844" t="s">
        <v>40</v>
      </c>
      <c r="N844" s="1">
        <v>45380.893472222226</v>
      </c>
    </row>
    <row r="845" spans="1:14" x14ac:dyDescent="0.3">
      <c r="A845" t="s">
        <v>2585</v>
      </c>
      <c r="B845" t="s">
        <v>15</v>
      </c>
      <c r="C845" t="s">
        <v>2586</v>
      </c>
      <c r="D845" t="s">
        <v>86</v>
      </c>
      <c r="E845" t="s">
        <v>121</v>
      </c>
      <c r="F845" t="s">
        <v>2587</v>
      </c>
      <c r="G845" t="s">
        <v>135</v>
      </c>
      <c r="H845">
        <v>463.69</v>
      </c>
      <c r="I845">
        <v>8</v>
      </c>
      <c r="J845">
        <v>0</v>
      </c>
      <c r="K845">
        <v>3709.52</v>
      </c>
      <c r="L845">
        <v>3709.52</v>
      </c>
      <c r="M845" t="s">
        <v>47</v>
      </c>
      <c r="N845" s="1">
        <v>45475.813148148147</v>
      </c>
    </row>
    <row r="846" spans="1:14" x14ac:dyDescent="0.3">
      <c r="A846" t="s">
        <v>2588</v>
      </c>
      <c r="B846" t="s">
        <v>55</v>
      </c>
      <c r="C846" t="s">
        <v>2589</v>
      </c>
      <c r="D846" t="s">
        <v>43</v>
      </c>
      <c r="E846" t="s">
        <v>57</v>
      </c>
      <c r="F846" t="s">
        <v>2590</v>
      </c>
      <c r="G846" t="s">
        <v>130</v>
      </c>
      <c r="H846">
        <v>688.44</v>
      </c>
      <c r="I846">
        <v>1</v>
      </c>
      <c r="J846">
        <v>0</v>
      </c>
      <c r="K846">
        <v>688.44</v>
      </c>
      <c r="L846">
        <v>688.44</v>
      </c>
      <c r="M846" t="s">
        <v>21</v>
      </c>
      <c r="N846" s="1">
        <v>45865.336724537039</v>
      </c>
    </row>
    <row r="847" spans="1:14" x14ac:dyDescent="0.3">
      <c r="A847" t="s">
        <v>2591</v>
      </c>
      <c r="B847" t="s">
        <v>72</v>
      </c>
      <c r="C847" t="s">
        <v>2592</v>
      </c>
      <c r="D847" t="s">
        <v>51</v>
      </c>
      <c r="E847" t="s">
        <v>37</v>
      </c>
      <c r="F847" t="s">
        <v>2593</v>
      </c>
      <c r="G847" t="s">
        <v>248</v>
      </c>
      <c r="H847">
        <v>249.86</v>
      </c>
      <c r="I847">
        <v>3</v>
      </c>
      <c r="J847">
        <v>0</v>
      </c>
      <c r="K847">
        <v>749.58</v>
      </c>
      <c r="L847">
        <v>749.58</v>
      </c>
      <c r="M847" t="s">
        <v>47</v>
      </c>
      <c r="N847" s="1">
        <v>45659.526909722219</v>
      </c>
    </row>
    <row r="848" spans="1:14" x14ac:dyDescent="0.3">
      <c r="A848" t="s">
        <v>2594</v>
      </c>
      <c r="B848" t="s">
        <v>30</v>
      </c>
      <c r="C848" t="s">
        <v>2595</v>
      </c>
      <c r="D848" t="s">
        <v>25</v>
      </c>
      <c r="E848" t="s">
        <v>18</v>
      </c>
      <c r="F848" t="s">
        <v>2596</v>
      </c>
      <c r="G848" t="s">
        <v>20</v>
      </c>
      <c r="H848">
        <v>39.31</v>
      </c>
      <c r="I848">
        <v>3</v>
      </c>
      <c r="J848">
        <v>0</v>
      </c>
      <c r="K848">
        <v>117.93</v>
      </c>
      <c r="L848">
        <v>117.93</v>
      </c>
      <c r="M848" t="s">
        <v>60</v>
      </c>
      <c r="N848" s="1">
        <v>45640.647685185184</v>
      </c>
    </row>
    <row r="849" spans="1:14" x14ac:dyDescent="0.3">
      <c r="A849" t="s">
        <v>2597</v>
      </c>
      <c r="B849" t="s">
        <v>30</v>
      </c>
      <c r="C849" t="s">
        <v>2598</v>
      </c>
      <c r="D849" t="s">
        <v>25</v>
      </c>
      <c r="E849" t="s">
        <v>74</v>
      </c>
      <c r="F849" t="s">
        <v>2599</v>
      </c>
      <c r="H849">
        <v>8.0299999999999994</v>
      </c>
      <c r="I849">
        <v>6</v>
      </c>
      <c r="J849">
        <v>12</v>
      </c>
      <c r="K849">
        <v>48.18</v>
      </c>
      <c r="L849">
        <v>42.4</v>
      </c>
      <c r="M849" t="s">
        <v>28</v>
      </c>
      <c r="N849" s="1">
        <v>45712.875914351855</v>
      </c>
    </row>
    <row r="850" spans="1:14" x14ac:dyDescent="0.3">
      <c r="A850" t="s">
        <v>2600</v>
      </c>
      <c r="B850" t="s">
        <v>84</v>
      </c>
      <c r="C850" t="s">
        <v>2601</v>
      </c>
      <c r="D850" t="s">
        <v>86</v>
      </c>
      <c r="E850" t="s">
        <v>224</v>
      </c>
      <c r="G850" t="s">
        <v>107</v>
      </c>
      <c r="H850">
        <v>85.69</v>
      </c>
      <c r="I850">
        <v>2</v>
      </c>
      <c r="J850">
        <v>0</v>
      </c>
      <c r="K850">
        <v>171.38</v>
      </c>
      <c r="L850">
        <v>171.38</v>
      </c>
      <c r="M850" t="s">
        <v>47</v>
      </c>
      <c r="N850" s="1">
        <v>45393.05940972222</v>
      </c>
    </row>
    <row r="851" spans="1:14" x14ac:dyDescent="0.3">
      <c r="A851" t="s">
        <v>2602</v>
      </c>
      <c r="B851" t="s">
        <v>15</v>
      </c>
      <c r="C851" t="s">
        <v>2603</v>
      </c>
      <c r="D851" t="s">
        <v>255</v>
      </c>
      <c r="E851" t="s">
        <v>18</v>
      </c>
      <c r="F851" t="s">
        <v>2604</v>
      </c>
      <c r="H851">
        <v>1694.44</v>
      </c>
      <c r="I851">
        <v>6</v>
      </c>
      <c r="J851">
        <v>5</v>
      </c>
      <c r="K851">
        <v>10166.64</v>
      </c>
      <c r="L851">
        <v>9658.31</v>
      </c>
      <c r="M851" t="s">
        <v>40</v>
      </c>
      <c r="N851" s="1">
        <v>45526.301157407404</v>
      </c>
    </row>
    <row r="852" spans="1:14" x14ac:dyDescent="0.3">
      <c r="A852" t="s">
        <v>2605</v>
      </c>
      <c r="B852" t="s">
        <v>30</v>
      </c>
      <c r="C852" t="s">
        <v>2606</v>
      </c>
      <c r="D852" t="s">
        <v>25</v>
      </c>
      <c r="E852" t="s">
        <v>91</v>
      </c>
      <c r="F852" t="s">
        <v>2607</v>
      </c>
      <c r="G852" t="s">
        <v>107</v>
      </c>
      <c r="H852">
        <v>98.53</v>
      </c>
      <c r="I852">
        <v>6</v>
      </c>
      <c r="J852">
        <v>5</v>
      </c>
      <c r="K852">
        <v>591.17999999999995</v>
      </c>
      <c r="L852">
        <v>561.62</v>
      </c>
      <c r="M852" t="s">
        <v>60</v>
      </c>
      <c r="N852" s="1">
        <v>45834.272488425922</v>
      </c>
    </row>
    <row r="853" spans="1:14" x14ac:dyDescent="0.3">
      <c r="A853" t="s">
        <v>2608</v>
      </c>
      <c r="B853" t="s">
        <v>49</v>
      </c>
      <c r="C853" t="s">
        <v>2609</v>
      </c>
      <c r="D853" t="s">
        <v>43</v>
      </c>
      <c r="E853" t="s">
        <v>251</v>
      </c>
      <c r="F853" t="s">
        <v>2610</v>
      </c>
      <c r="H853">
        <v>383.45</v>
      </c>
      <c r="I853">
        <v>1</v>
      </c>
      <c r="J853">
        <v>0</v>
      </c>
      <c r="K853">
        <v>383.45</v>
      </c>
      <c r="L853">
        <v>383.45</v>
      </c>
      <c r="M853" t="s">
        <v>40</v>
      </c>
      <c r="N853" s="1">
        <v>45448.059247685182</v>
      </c>
    </row>
    <row r="854" spans="1:14" x14ac:dyDescent="0.3">
      <c r="A854" t="s">
        <v>2611</v>
      </c>
      <c r="B854" t="s">
        <v>172</v>
      </c>
      <c r="C854" t="s">
        <v>2612</v>
      </c>
      <c r="D854" t="s">
        <v>36</v>
      </c>
      <c r="E854" t="s">
        <v>277</v>
      </c>
      <c r="F854" t="s">
        <v>2613</v>
      </c>
      <c r="G854" t="s">
        <v>27</v>
      </c>
      <c r="H854">
        <v>1425.59</v>
      </c>
      <c r="I854">
        <v>4</v>
      </c>
      <c r="J854">
        <v>2</v>
      </c>
      <c r="K854">
        <v>5702.36</v>
      </c>
      <c r="L854">
        <v>5588.31</v>
      </c>
      <c r="N854" s="1">
        <v>45693.753506944442</v>
      </c>
    </row>
    <row r="855" spans="1:14" x14ac:dyDescent="0.3">
      <c r="A855" t="s">
        <v>2614</v>
      </c>
      <c r="B855" t="s">
        <v>72</v>
      </c>
      <c r="C855" t="s">
        <v>2615</v>
      </c>
      <c r="D855" t="s">
        <v>159</v>
      </c>
      <c r="E855" t="s">
        <v>32</v>
      </c>
      <c r="F855" t="s">
        <v>2616</v>
      </c>
      <c r="G855" t="s">
        <v>161</v>
      </c>
      <c r="H855">
        <v>98.25</v>
      </c>
      <c r="I855">
        <v>2</v>
      </c>
      <c r="J855">
        <v>3</v>
      </c>
      <c r="K855">
        <v>196.5</v>
      </c>
      <c r="L855">
        <v>190.6</v>
      </c>
      <c r="M855" t="s">
        <v>28</v>
      </c>
      <c r="N855" s="1">
        <v>45852.579444444447</v>
      </c>
    </row>
    <row r="856" spans="1:14" x14ac:dyDescent="0.3">
      <c r="A856" t="s">
        <v>2617</v>
      </c>
      <c r="B856" t="s">
        <v>49</v>
      </c>
      <c r="C856" t="s">
        <v>2618</v>
      </c>
      <c r="D856" t="s">
        <v>51</v>
      </c>
      <c r="E856" t="s">
        <v>155</v>
      </c>
      <c r="F856" t="s">
        <v>2619</v>
      </c>
      <c r="G856" t="s">
        <v>107</v>
      </c>
      <c r="H856">
        <v>472.15</v>
      </c>
      <c r="I856">
        <v>30</v>
      </c>
      <c r="J856">
        <v>20</v>
      </c>
      <c r="K856">
        <v>14164.5</v>
      </c>
      <c r="L856">
        <v>11331.6</v>
      </c>
      <c r="M856" t="s">
        <v>47</v>
      </c>
      <c r="N856" s="1">
        <v>45528.702002314814</v>
      </c>
    </row>
    <row r="857" spans="1:14" x14ac:dyDescent="0.3">
      <c r="A857" t="s">
        <v>2620</v>
      </c>
      <c r="B857" t="s">
        <v>30</v>
      </c>
      <c r="C857" t="s">
        <v>2621</v>
      </c>
      <c r="D857" t="s">
        <v>255</v>
      </c>
      <c r="E857" t="s">
        <v>105</v>
      </c>
      <c r="F857" t="s">
        <v>2622</v>
      </c>
      <c r="G857" t="s">
        <v>82</v>
      </c>
      <c r="H857">
        <v>32.479999999999997</v>
      </c>
      <c r="I857">
        <v>3</v>
      </c>
      <c r="J857">
        <v>0</v>
      </c>
      <c r="K857">
        <v>97.44</v>
      </c>
      <c r="L857">
        <v>97.44</v>
      </c>
      <c r="M857" t="s">
        <v>47</v>
      </c>
      <c r="N857" s="1">
        <v>45347.518229166664</v>
      </c>
    </row>
    <row r="858" spans="1:14" x14ac:dyDescent="0.3">
      <c r="A858" t="s">
        <v>2623</v>
      </c>
      <c r="B858" t="s">
        <v>23</v>
      </c>
      <c r="C858" t="s">
        <v>2624</v>
      </c>
      <c r="D858" t="s">
        <v>63</v>
      </c>
      <c r="E858" t="s">
        <v>68</v>
      </c>
      <c r="F858" t="s">
        <v>2625</v>
      </c>
      <c r="G858" t="s">
        <v>27</v>
      </c>
      <c r="H858">
        <v>5.72</v>
      </c>
      <c r="I858">
        <v>326</v>
      </c>
      <c r="J858">
        <v>3</v>
      </c>
      <c r="K858">
        <v>1864.72</v>
      </c>
      <c r="L858">
        <v>1808.78</v>
      </c>
      <c r="N858" s="1">
        <v>45575.058715277781</v>
      </c>
    </row>
    <row r="859" spans="1:14" x14ac:dyDescent="0.3">
      <c r="A859" t="s">
        <v>2626</v>
      </c>
      <c r="B859" t="s">
        <v>72</v>
      </c>
      <c r="C859" t="s">
        <v>2627</v>
      </c>
      <c r="D859" t="s">
        <v>86</v>
      </c>
      <c r="E859" t="s">
        <v>111</v>
      </c>
      <c r="F859" t="s">
        <v>2628</v>
      </c>
      <c r="G859" t="s">
        <v>70</v>
      </c>
      <c r="H859">
        <v>267.44</v>
      </c>
      <c r="I859">
        <v>3</v>
      </c>
      <c r="J859">
        <v>0</v>
      </c>
      <c r="K859">
        <v>802.32</v>
      </c>
      <c r="L859">
        <v>802.32</v>
      </c>
      <c r="M859" t="s">
        <v>77</v>
      </c>
      <c r="N859" s="1">
        <v>45443.995995370373</v>
      </c>
    </row>
    <row r="860" spans="1:14" x14ac:dyDescent="0.3">
      <c r="A860" t="s">
        <v>2629</v>
      </c>
      <c r="B860" t="s">
        <v>95</v>
      </c>
      <c r="C860" t="s">
        <v>2630</v>
      </c>
      <c r="D860" t="s">
        <v>43</v>
      </c>
      <c r="E860" t="s">
        <v>246</v>
      </c>
      <c r="F860" t="s">
        <v>2631</v>
      </c>
      <c r="G860" t="s">
        <v>93</v>
      </c>
      <c r="H860">
        <v>514.26</v>
      </c>
      <c r="I860">
        <v>15</v>
      </c>
      <c r="J860">
        <v>0</v>
      </c>
      <c r="K860">
        <v>7713.9</v>
      </c>
      <c r="L860">
        <v>7713.9</v>
      </c>
      <c r="M860" t="s">
        <v>47</v>
      </c>
      <c r="N860" s="1">
        <v>45506.765231481484</v>
      </c>
    </row>
    <row r="861" spans="1:14" x14ac:dyDescent="0.3">
      <c r="A861" t="s">
        <v>2632</v>
      </c>
      <c r="B861" t="s">
        <v>15</v>
      </c>
      <c r="C861" t="s">
        <v>2633</v>
      </c>
      <c r="D861" t="s">
        <v>125</v>
      </c>
      <c r="E861" t="s">
        <v>105</v>
      </c>
      <c r="F861" t="s">
        <v>2634</v>
      </c>
      <c r="G861" t="s">
        <v>39</v>
      </c>
      <c r="H861">
        <v>1052.77</v>
      </c>
      <c r="I861">
        <v>10</v>
      </c>
      <c r="J861">
        <v>15</v>
      </c>
      <c r="K861">
        <v>10527.7</v>
      </c>
      <c r="L861">
        <v>8948.5499999999993</v>
      </c>
      <c r="M861" t="s">
        <v>60</v>
      </c>
      <c r="N861" s="1">
        <v>45628.011863425927</v>
      </c>
    </row>
    <row r="862" spans="1:14" x14ac:dyDescent="0.3">
      <c r="A862" t="s">
        <v>2635</v>
      </c>
      <c r="B862" t="s">
        <v>84</v>
      </c>
      <c r="C862" t="s">
        <v>2636</v>
      </c>
      <c r="D862" t="s">
        <v>255</v>
      </c>
      <c r="E862" t="s">
        <v>277</v>
      </c>
      <c r="F862" t="s">
        <v>2637</v>
      </c>
      <c r="G862" t="s">
        <v>53</v>
      </c>
      <c r="H862">
        <v>2647.42</v>
      </c>
      <c r="I862">
        <v>1</v>
      </c>
      <c r="J862">
        <v>0</v>
      </c>
      <c r="K862">
        <v>2647.42</v>
      </c>
      <c r="L862">
        <v>2647.42</v>
      </c>
      <c r="M862" t="s">
        <v>116</v>
      </c>
      <c r="N862" s="1">
        <v>45597.130231481482</v>
      </c>
    </row>
    <row r="863" spans="1:14" x14ac:dyDescent="0.3">
      <c r="A863" t="s">
        <v>2638</v>
      </c>
      <c r="B863" t="s">
        <v>84</v>
      </c>
      <c r="C863" t="s">
        <v>2639</v>
      </c>
      <c r="D863" t="s">
        <v>25</v>
      </c>
      <c r="E863" t="s">
        <v>105</v>
      </c>
      <c r="F863" t="s">
        <v>2640</v>
      </c>
      <c r="G863" t="s">
        <v>135</v>
      </c>
      <c r="H863">
        <v>7.81</v>
      </c>
      <c r="I863">
        <v>2</v>
      </c>
      <c r="J863">
        <v>0</v>
      </c>
      <c r="K863">
        <v>15.62</v>
      </c>
      <c r="L863">
        <v>15.62</v>
      </c>
      <c r="N863" s="1">
        <v>45726.574166666665</v>
      </c>
    </row>
    <row r="864" spans="1:14" x14ac:dyDescent="0.3">
      <c r="A864" t="s">
        <v>2641</v>
      </c>
      <c r="B864" t="s">
        <v>172</v>
      </c>
      <c r="C864" t="s">
        <v>2642</v>
      </c>
      <c r="D864" t="s">
        <v>67</v>
      </c>
      <c r="E864" t="s">
        <v>100</v>
      </c>
      <c r="F864" t="s">
        <v>2643</v>
      </c>
      <c r="G864" t="s">
        <v>248</v>
      </c>
      <c r="H864">
        <v>396.11</v>
      </c>
      <c r="I864">
        <v>6</v>
      </c>
      <c r="J864">
        <v>5</v>
      </c>
      <c r="K864">
        <v>2376.66</v>
      </c>
      <c r="L864">
        <v>2257.83</v>
      </c>
      <c r="M864" t="s">
        <v>77</v>
      </c>
      <c r="N864" s="1">
        <v>45475.569143518522</v>
      </c>
    </row>
    <row r="865" spans="1:14" x14ac:dyDescent="0.3">
      <c r="A865" t="s">
        <v>2644</v>
      </c>
      <c r="B865" t="s">
        <v>49</v>
      </c>
      <c r="C865" t="s">
        <v>2645</v>
      </c>
      <c r="D865" t="s">
        <v>36</v>
      </c>
      <c r="E865" t="s">
        <v>87</v>
      </c>
      <c r="F865" t="s">
        <v>2646</v>
      </c>
      <c r="G865" t="s">
        <v>82</v>
      </c>
      <c r="H865">
        <v>45.51</v>
      </c>
      <c r="I865">
        <v>5</v>
      </c>
      <c r="J865">
        <v>5</v>
      </c>
      <c r="K865">
        <v>227.55</v>
      </c>
      <c r="L865">
        <v>216.17</v>
      </c>
      <c r="M865" t="s">
        <v>40</v>
      </c>
      <c r="N865" s="1">
        <v>45863.499849537038</v>
      </c>
    </row>
    <row r="866" spans="1:14" x14ac:dyDescent="0.3">
      <c r="A866" t="s">
        <v>2647</v>
      </c>
      <c r="B866" t="s">
        <v>30</v>
      </c>
      <c r="C866" t="s">
        <v>2648</v>
      </c>
      <c r="D866" t="s">
        <v>25</v>
      </c>
      <c r="E866" t="s">
        <v>177</v>
      </c>
      <c r="G866" t="s">
        <v>20</v>
      </c>
      <c r="H866">
        <v>105.48</v>
      </c>
      <c r="I866">
        <v>10</v>
      </c>
      <c r="J866">
        <v>10</v>
      </c>
      <c r="K866">
        <v>1054.8</v>
      </c>
      <c r="L866">
        <v>949.32</v>
      </c>
      <c r="M866" t="s">
        <v>21</v>
      </c>
      <c r="N866" s="1">
        <v>45387.203599537039</v>
      </c>
    </row>
    <row r="867" spans="1:14" x14ac:dyDescent="0.3">
      <c r="A867" t="s">
        <v>2649</v>
      </c>
      <c r="B867" t="s">
        <v>72</v>
      </c>
      <c r="C867" t="s">
        <v>2650</v>
      </c>
      <c r="D867" t="s">
        <v>80</v>
      </c>
      <c r="F867" t="s">
        <v>2651</v>
      </c>
      <c r="G867" t="s">
        <v>161</v>
      </c>
      <c r="H867">
        <v>112.99</v>
      </c>
      <c r="I867">
        <v>6</v>
      </c>
      <c r="J867">
        <v>5</v>
      </c>
      <c r="K867">
        <v>677.94</v>
      </c>
      <c r="L867">
        <v>644.04</v>
      </c>
      <c r="M867" t="s">
        <v>60</v>
      </c>
      <c r="N867" s="1">
        <v>45794.82949074074</v>
      </c>
    </row>
    <row r="868" spans="1:14" x14ac:dyDescent="0.3">
      <c r="A868" t="s">
        <v>2652</v>
      </c>
      <c r="B868" t="s">
        <v>23</v>
      </c>
      <c r="C868" t="s">
        <v>2653</v>
      </c>
      <c r="D868" t="s">
        <v>110</v>
      </c>
      <c r="E868" t="s">
        <v>224</v>
      </c>
      <c r="F868" t="s">
        <v>2654</v>
      </c>
      <c r="G868" t="s">
        <v>59</v>
      </c>
      <c r="H868">
        <v>25.93</v>
      </c>
      <c r="I868">
        <v>15</v>
      </c>
      <c r="J868">
        <v>15</v>
      </c>
      <c r="K868">
        <v>388.95</v>
      </c>
      <c r="L868">
        <v>330.61</v>
      </c>
      <c r="M868" t="s">
        <v>116</v>
      </c>
      <c r="N868" s="1">
        <v>45413.203773148147</v>
      </c>
    </row>
    <row r="869" spans="1:14" x14ac:dyDescent="0.3">
      <c r="A869" t="s">
        <v>2655</v>
      </c>
      <c r="B869" t="s">
        <v>95</v>
      </c>
      <c r="C869" t="s">
        <v>2656</v>
      </c>
      <c r="D869" t="s">
        <v>159</v>
      </c>
      <c r="E869" t="s">
        <v>37</v>
      </c>
      <c r="F869" t="s">
        <v>2657</v>
      </c>
      <c r="G869" t="s">
        <v>135</v>
      </c>
      <c r="H869">
        <v>452.73</v>
      </c>
      <c r="I869">
        <v>12</v>
      </c>
      <c r="J869">
        <v>15</v>
      </c>
      <c r="K869">
        <v>5432.76</v>
      </c>
      <c r="L869">
        <v>4617.8500000000004</v>
      </c>
      <c r="N869" s="1">
        <v>45835.129004629627</v>
      </c>
    </row>
    <row r="870" spans="1:14" x14ac:dyDescent="0.3">
      <c r="A870" t="s">
        <v>2658</v>
      </c>
      <c r="B870" t="s">
        <v>172</v>
      </c>
      <c r="C870" t="s">
        <v>2659</v>
      </c>
      <c r="D870" t="s">
        <v>36</v>
      </c>
      <c r="E870" t="s">
        <v>133</v>
      </c>
      <c r="F870" t="s">
        <v>2660</v>
      </c>
      <c r="G870" t="s">
        <v>135</v>
      </c>
      <c r="H870">
        <v>87.69</v>
      </c>
      <c r="I870">
        <v>15</v>
      </c>
      <c r="J870">
        <v>15</v>
      </c>
      <c r="K870">
        <v>1315.35</v>
      </c>
      <c r="L870">
        <v>1118.05</v>
      </c>
      <c r="M870" t="s">
        <v>28</v>
      </c>
      <c r="N870" s="1">
        <v>45733.809108796297</v>
      </c>
    </row>
    <row r="871" spans="1:14" x14ac:dyDescent="0.3">
      <c r="A871" t="s">
        <v>2661</v>
      </c>
      <c r="B871" t="s">
        <v>84</v>
      </c>
      <c r="D871" t="s">
        <v>36</v>
      </c>
      <c r="E871" t="s">
        <v>74</v>
      </c>
      <c r="F871" t="s">
        <v>2662</v>
      </c>
      <c r="G871" t="s">
        <v>82</v>
      </c>
      <c r="H871">
        <v>352.13</v>
      </c>
      <c r="I871">
        <v>5</v>
      </c>
      <c r="J871">
        <v>5</v>
      </c>
      <c r="K871">
        <v>1760.65</v>
      </c>
      <c r="L871">
        <v>1672.62</v>
      </c>
      <c r="M871" t="s">
        <v>77</v>
      </c>
      <c r="N871" s="1">
        <v>45863.338333333333</v>
      </c>
    </row>
    <row r="872" spans="1:14" x14ac:dyDescent="0.3">
      <c r="A872" t="s">
        <v>2663</v>
      </c>
      <c r="B872" t="s">
        <v>15</v>
      </c>
      <c r="C872" t="s">
        <v>2664</v>
      </c>
      <c r="D872" t="s">
        <v>63</v>
      </c>
      <c r="E872" t="s">
        <v>37</v>
      </c>
      <c r="F872" t="s">
        <v>2665</v>
      </c>
      <c r="G872" t="s">
        <v>102</v>
      </c>
      <c r="H872">
        <v>4.03</v>
      </c>
      <c r="I872">
        <v>151</v>
      </c>
      <c r="J872">
        <v>23</v>
      </c>
      <c r="K872">
        <v>608.53</v>
      </c>
      <c r="L872">
        <v>468.57</v>
      </c>
      <c r="M872" t="s">
        <v>28</v>
      </c>
      <c r="N872" s="1">
        <v>45796.404861111114</v>
      </c>
    </row>
    <row r="873" spans="1:14" x14ac:dyDescent="0.3">
      <c r="A873" t="s">
        <v>2666</v>
      </c>
      <c r="B873" t="s">
        <v>49</v>
      </c>
      <c r="C873" t="s">
        <v>2667</v>
      </c>
      <c r="D873" t="s">
        <v>255</v>
      </c>
      <c r="E873" t="s">
        <v>68</v>
      </c>
      <c r="F873" t="s">
        <v>2668</v>
      </c>
      <c r="G873" t="s">
        <v>59</v>
      </c>
      <c r="H873">
        <v>1457.54</v>
      </c>
      <c r="I873">
        <v>6</v>
      </c>
      <c r="J873">
        <v>0</v>
      </c>
      <c r="K873">
        <v>8745.24</v>
      </c>
      <c r="L873">
        <v>8745.24</v>
      </c>
      <c r="M873" t="s">
        <v>40</v>
      </c>
      <c r="N873" s="1">
        <v>45621.312719907408</v>
      </c>
    </row>
    <row r="874" spans="1:14" x14ac:dyDescent="0.3">
      <c r="A874" t="s">
        <v>2669</v>
      </c>
      <c r="B874" t="s">
        <v>49</v>
      </c>
      <c r="C874" t="s">
        <v>2670</v>
      </c>
      <c r="D874" t="s">
        <v>43</v>
      </c>
      <c r="E874" t="s">
        <v>251</v>
      </c>
      <c r="F874" t="s">
        <v>2671</v>
      </c>
      <c r="G874" t="s">
        <v>53</v>
      </c>
      <c r="H874">
        <v>270.56</v>
      </c>
      <c r="I874">
        <v>15</v>
      </c>
      <c r="J874">
        <v>0</v>
      </c>
      <c r="K874">
        <v>4058.4</v>
      </c>
      <c r="L874">
        <v>4058.4</v>
      </c>
      <c r="M874" t="s">
        <v>21</v>
      </c>
      <c r="N874" s="1">
        <v>45714.528738425928</v>
      </c>
    </row>
    <row r="875" spans="1:14" x14ac:dyDescent="0.3">
      <c r="A875" t="s">
        <v>2672</v>
      </c>
      <c r="B875" t="s">
        <v>49</v>
      </c>
      <c r="C875" t="s">
        <v>2673</v>
      </c>
      <c r="D875" t="s">
        <v>25</v>
      </c>
      <c r="E875" t="s">
        <v>32</v>
      </c>
      <c r="F875" t="s">
        <v>2674</v>
      </c>
      <c r="G875" t="s">
        <v>248</v>
      </c>
      <c r="H875">
        <v>13.94</v>
      </c>
      <c r="I875">
        <v>15</v>
      </c>
      <c r="J875">
        <v>15</v>
      </c>
      <c r="K875">
        <v>209.1</v>
      </c>
      <c r="L875">
        <v>177.73</v>
      </c>
      <c r="M875" t="s">
        <v>28</v>
      </c>
      <c r="N875" s="1">
        <v>45583.658310185187</v>
      </c>
    </row>
    <row r="876" spans="1:14" x14ac:dyDescent="0.3">
      <c r="A876" t="s">
        <v>2675</v>
      </c>
      <c r="B876" t="s">
        <v>15</v>
      </c>
      <c r="C876" t="s">
        <v>2676</v>
      </c>
      <c r="D876" t="s">
        <v>36</v>
      </c>
      <c r="F876" t="s">
        <v>2677</v>
      </c>
      <c r="G876" t="s">
        <v>248</v>
      </c>
      <c r="H876">
        <v>102.34</v>
      </c>
      <c r="I876">
        <v>6</v>
      </c>
      <c r="J876">
        <v>2</v>
      </c>
      <c r="K876">
        <v>614.04</v>
      </c>
      <c r="L876">
        <v>601.76</v>
      </c>
      <c r="M876" t="s">
        <v>40</v>
      </c>
      <c r="N876" s="1">
        <v>45630.0156712963</v>
      </c>
    </row>
    <row r="877" spans="1:14" x14ac:dyDescent="0.3">
      <c r="A877" t="s">
        <v>2678</v>
      </c>
      <c r="B877" t="s">
        <v>30</v>
      </c>
      <c r="C877" t="s">
        <v>2679</v>
      </c>
      <c r="D877" t="s">
        <v>110</v>
      </c>
      <c r="E877" t="s">
        <v>224</v>
      </c>
      <c r="F877" t="s">
        <v>2680</v>
      </c>
      <c r="G877" t="s">
        <v>107</v>
      </c>
      <c r="H877">
        <v>78.849999999999994</v>
      </c>
      <c r="I877">
        <v>5</v>
      </c>
      <c r="J877">
        <v>0</v>
      </c>
      <c r="K877">
        <v>394.25</v>
      </c>
      <c r="L877">
        <v>394.25</v>
      </c>
      <c r="M877" t="s">
        <v>21</v>
      </c>
      <c r="N877" s="1">
        <v>45764.475416666668</v>
      </c>
    </row>
    <row r="878" spans="1:14" x14ac:dyDescent="0.3">
      <c r="A878" t="s">
        <v>2681</v>
      </c>
      <c r="B878" t="s">
        <v>72</v>
      </c>
      <c r="C878" t="s">
        <v>2682</v>
      </c>
      <c r="D878" t="s">
        <v>25</v>
      </c>
      <c r="E878" t="s">
        <v>111</v>
      </c>
      <c r="F878" t="s">
        <v>2683</v>
      </c>
      <c r="G878" t="s">
        <v>465</v>
      </c>
      <c r="H878">
        <v>46.72</v>
      </c>
      <c r="I878">
        <v>4</v>
      </c>
      <c r="J878">
        <v>0</v>
      </c>
      <c r="K878">
        <v>186.88</v>
      </c>
      <c r="L878">
        <v>186.88</v>
      </c>
      <c r="N878" s="1">
        <v>45346.876030092593</v>
      </c>
    </row>
    <row r="879" spans="1:14" x14ac:dyDescent="0.3">
      <c r="A879" t="s">
        <v>2684</v>
      </c>
      <c r="B879" t="s">
        <v>84</v>
      </c>
      <c r="C879" t="s">
        <v>2685</v>
      </c>
      <c r="D879" t="s">
        <v>25</v>
      </c>
      <c r="E879" t="s">
        <v>251</v>
      </c>
      <c r="F879" t="s">
        <v>2686</v>
      </c>
      <c r="G879" t="s">
        <v>93</v>
      </c>
      <c r="H879">
        <v>108.39</v>
      </c>
      <c r="I879">
        <v>1</v>
      </c>
      <c r="J879">
        <v>0</v>
      </c>
      <c r="K879">
        <v>108.39</v>
      </c>
      <c r="L879">
        <v>108.39</v>
      </c>
      <c r="M879" t="s">
        <v>21</v>
      </c>
      <c r="N879" s="1">
        <v>45469.164537037039</v>
      </c>
    </row>
    <row r="880" spans="1:14" x14ac:dyDescent="0.3">
      <c r="A880" t="s">
        <v>2687</v>
      </c>
      <c r="B880" t="s">
        <v>84</v>
      </c>
      <c r="C880" t="s">
        <v>2688</v>
      </c>
      <c r="D880" t="s">
        <v>120</v>
      </c>
      <c r="E880" t="s">
        <v>121</v>
      </c>
      <c r="F880" t="s">
        <v>2689</v>
      </c>
      <c r="G880" t="s">
        <v>179</v>
      </c>
      <c r="H880">
        <v>105.93</v>
      </c>
      <c r="I880">
        <v>2</v>
      </c>
      <c r="J880">
        <v>0</v>
      </c>
      <c r="K880">
        <v>211.86</v>
      </c>
      <c r="L880">
        <v>211.86</v>
      </c>
      <c r="M880" t="s">
        <v>47</v>
      </c>
      <c r="N880" s="1">
        <v>45344.868854166663</v>
      </c>
    </row>
    <row r="881" spans="1:14" x14ac:dyDescent="0.3">
      <c r="A881" t="s">
        <v>2690</v>
      </c>
      <c r="B881" t="s">
        <v>118</v>
      </c>
      <c r="C881" t="s">
        <v>2691</v>
      </c>
      <c r="D881" t="s">
        <v>36</v>
      </c>
      <c r="E881" t="s">
        <v>57</v>
      </c>
      <c r="F881" t="s">
        <v>2692</v>
      </c>
      <c r="G881" t="s">
        <v>20</v>
      </c>
      <c r="H881">
        <v>1481.22</v>
      </c>
      <c r="I881">
        <v>20</v>
      </c>
      <c r="J881">
        <v>3</v>
      </c>
      <c r="K881">
        <v>29624.400000000001</v>
      </c>
      <c r="L881">
        <v>28735.67</v>
      </c>
      <c r="M881" t="s">
        <v>116</v>
      </c>
      <c r="N881" s="1">
        <v>45681.823263888888</v>
      </c>
    </row>
    <row r="882" spans="1:14" x14ac:dyDescent="0.3">
      <c r="A882" t="s">
        <v>2693</v>
      </c>
      <c r="B882" t="s">
        <v>118</v>
      </c>
      <c r="C882" t="s">
        <v>2694</v>
      </c>
      <c r="D882" t="s">
        <v>43</v>
      </c>
      <c r="E882" t="s">
        <v>246</v>
      </c>
      <c r="F882" t="s">
        <v>2695</v>
      </c>
      <c r="G882" t="s">
        <v>209</v>
      </c>
      <c r="H882">
        <v>445.69</v>
      </c>
      <c r="I882">
        <v>1</v>
      </c>
      <c r="J882">
        <v>0</v>
      </c>
      <c r="K882">
        <v>445.69</v>
      </c>
      <c r="L882">
        <v>445.69</v>
      </c>
      <c r="M882" t="s">
        <v>28</v>
      </c>
      <c r="N882" s="1">
        <v>45647.932824074072</v>
      </c>
    </row>
    <row r="883" spans="1:14" x14ac:dyDescent="0.3">
      <c r="A883" t="s">
        <v>2696</v>
      </c>
      <c r="B883" t="s">
        <v>49</v>
      </c>
      <c r="C883" t="s">
        <v>2697</v>
      </c>
      <c r="D883" t="s">
        <v>255</v>
      </c>
      <c r="E883" t="s">
        <v>32</v>
      </c>
      <c r="F883" t="s">
        <v>2698</v>
      </c>
      <c r="H883">
        <v>637.16</v>
      </c>
      <c r="I883">
        <v>3</v>
      </c>
      <c r="J883">
        <v>0</v>
      </c>
      <c r="K883">
        <v>1911.48</v>
      </c>
      <c r="L883">
        <v>1911.48</v>
      </c>
      <c r="M883" t="s">
        <v>47</v>
      </c>
      <c r="N883" s="1">
        <v>45352.568148148152</v>
      </c>
    </row>
    <row r="884" spans="1:14" x14ac:dyDescent="0.3">
      <c r="A884" t="s">
        <v>2699</v>
      </c>
      <c r="B884" t="s">
        <v>172</v>
      </c>
      <c r="C884" t="s">
        <v>2700</v>
      </c>
      <c r="D884" t="s">
        <v>36</v>
      </c>
      <c r="E884" t="s">
        <v>91</v>
      </c>
      <c r="F884" t="s">
        <v>2701</v>
      </c>
      <c r="G884" t="s">
        <v>102</v>
      </c>
      <c r="H884">
        <v>393.45</v>
      </c>
      <c r="I884">
        <v>25</v>
      </c>
      <c r="J884">
        <v>0</v>
      </c>
      <c r="K884">
        <v>9836.25</v>
      </c>
      <c r="L884">
        <v>9836.25</v>
      </c>
      <c r="M884" t="s">
        <v>40</v>
      </c>
      <c r="N884" s="1">
        <v>45450.237939814811</v>
      </c>
    </row>
    <row r="885" spans="1:14" x14ac:dyDescent="0.3">
      <c r="A885" t="s">
        <v>2702</v>
      </c>
      <c r="B885" t="s">
        <v>49</v>
      </c>
      <c r="C885" t="s">
        <v>2703</v>
      </c>
      <c r="D885" t="s">
        <v>36</v>
      </c>
      <c r="E885" t="s">
        <v>277</v>
      </c>
      <c r="F885" t="s">
        <v>2704</v>
      </c>
      <c r="G885" t="s">
        <v>53</v>
      </c>
      <c r="H885">
        <v>1498.88</v>
      </c>
      <c r="I885">
        <v>10</v>
      </c>
      <c r="J885">
        <v>0</v>
      </c>
      <c r="K885">
        <v>14988.8</v>
      </c>
      <c r="L885">
        <v>14988.8</v>
      </c>
      <c r="N885" s="1">
        <v>45431.467916666668</v>
      </c>
    </row>
    <row r="886" spans="1:14" x14ac:dyDescent="0.3">
      <c r="A886" t="s">
        <v>2705</v>
      </c>
      <c r="B886" t="s">
        <v>15</v>
      </c>
      <c r="C886" t="s">
        <v>2706</v>
      </c>
      <c r="D886" t="s">
        <v>159</v>
      </c>
      <c r="E886" t="s">
        <v>246</v>
      </c>
      <c r="F886" t="s">
        <v>2707</v>
      </c>
      <c r="G886" t="s">
        <v>130</v>
      </c>
      <c r="H886">
        <v>209.53</v>
      </c>
      <c r="I886">
        <v>20</v>
      </c>
      <c r="J886">
        <v>17</v>
      </c>
      <c r="K886">
        <v>4190.6000000000004</v>
      </c>
      <c r="L886">
        <v>3478.2</v>
      </c>
      <c r="M886" t="s">
        <v>40</v>
      </c>
      <c r="N886" s="1">
        <v>45742.935798611114</v>
      </c>
    </row>
    <row r="887" spans="1:14" x14ac:dyDescent="0.3">
      <c r="A887" t="s">
        <v>2708</v>
      </c>
      <c r="B887" t="s">
        <v>118</v>
      </c>
      <c r="C887" t="s">
        <v>2709</v>
      </c>
      <c r="D887" t="s">
        <v>86</v>
      </c>
      <c r="E887" t="s">
        <v>155</v>
      </c>
      <c r="F887" t="s">
        <v>2710</v>
      </c>
      <c r="G887" t="s">
        <v>161</v>
      </c>
      <c r="H887">
        <v>538.86</v>
      </c>
      <c r="I887">
        <v>10</v>
      </c>
      <c r="J887">
        <v>12</v>
      </c>
      <c r="K887">
        <v>5388.6</v>
      </c>
      <c r="L887">
        <v>4741.97</v>
      </c>
      <c r="M887" t="s">
        <v>116</v>
      </c>
      <c r="N887" s="1">
        <v>45436.131493055553</v>
      </c>
    </row>
    <row r="888" spans="1:14" x14ac:dyDescent="0.3">
      <c r="A888" t="s">
        <v>2711</v>
      </c>
      <c r="B888" t="s">
        <v>72</v>
      </c>
      <c r="C888" t="s">
        <v>2712</v>
      </c>
      <c r="D888" t="s">
        <v>63</v>
      </c>
      <c r="E888" t="s">
        <v>133</v>
      </c>
      <c r="F888" t="s">
        <v>2713</v>
      </c>
      <c r="G888" t="s">
        <v>70</v>
      </c>
      <c r="H888">
        <v>4.6100000000000003</v>
      </c>
      <c r="I888">
        <v>167</v>
      </c>
      <c r="J888">
        <v>5</v>
      </c>
      <c r="K888">
        <v>769.87</v>
      </c>
      <c r="L888">
        <v>731.38</v>
      </c>
      <c r="M888" t="s">
        <v>21</v>
      </c>
      <c r="N888" s="1">
        <v>45591.221030092594</v>
      </c>
    </row>
    <row r="889" spans="1:14" x14ac:dyDescent="0.3">
      <c r="A889" t="s">
        <v>2714</v>
      </c>
      <c r="B889" t="s">
        <v>15</v>
      </c>
      <c r="C889" t="s">
        <v>2715</v>
      </c>
      <c r="D889" t="s">
        <v>255</v>
      </c>
      <c r="E889" t="s">
        <v>74</v>
      </c>
      <c r="F889" t="s">
        <v>2716</v>
      </c>
      <c r="G889" t="s">
        <v>179</v>
      </c>
      <c r="H889">
        <v>1995.89</v>
      </c>
      <c r="I889">
        <v>10</v>
      </c>
      <c r="J889">
        <v>0</v>
      </c>
      <c r="K889">
        <v>19958.900000000001</v>
      </c>
      <c r="L889">
        <v>19958.900000000001</v>
      </c>
      <c r="M889" t="s">
        <v>116</v>
      </c>
      <c r="N889" s="1">
        <v>45564.107118055559</v>
      </c>
    </row>
    <row r="890" spans="1:14" x14ac:dyDescent="0.3">
      <c r="A890" t="s">
        <v>2717</v>
      </c>
      <c r="B890" t="s">
        <v>15</v>
      </c>
      <c r="C890" t="s">
        <v>2718</v>
      </c>
      <c r="D890" t="s">
        <v>159</v>
      </c>
      <c r="E890" t="s">
        <v>100</v>
      </c>
      <c r="F890" t="s">
        <v>2719</v>
      </c>
      <c r="G890" t="s">
        <v>465</v>
      </c>
      <c r="H890">
        <v>55.28</v>
      </c>
      <c r="I890">
        <v>60</v>
      </c>
      <c r="J890">
        <v>5</v>
      </c>
      <c r="K890">
        <v>3316.8</v>
      </c>
      <c r="L890">
        <v>3150.96</v>
      </c>
      <c r="M890" t="s">
        <v>28</v>
      </c>
      <c r="N890" s="1">
        <v>45546.468680555554</v>
      </c>
    </row>
    <row r="891" spans="1:14" x14ac:dyDescent="0.3">
      <c r="A891" t="s">
        <v>2720</v>
      </c>
      <c r="B891" t="s">
        <v>118</v>
      </c>
      <c r="C891" t="s">
        <v>2721</v>
      </c>
      <c r="D891" t="s">
        <v>255</v>
      </c>
      <c r="E891" t="s">
        <v>133</v>
      </c>
      <c r="F891" t="s">
        <v>2722</v>
      </c>
      <c r="G891" t="s">
        <v>465</v>
      </c>
      <c r="H891">
        <v>1312.65</v>
      </c>
      <c r="I891">
        <v>10</v>
      </c>
      <c r="J891">
        <v>10</v>
      </c>
      <c r="K891">
        <v>13126.5</v>
      </c>
      <c r="L891">
        <v>11813.85</v>
      </c>
      <c r="M891" t="s">
        <v>77</v>
      </c>
      <c r="N891" s="1">
        <v>45509.820729166669</v>
      </c>
    </row>
    <row r="892" spans="1:14" x14ac:dyDescent="0.3">
      <c r="A892" t="s">
        <v>2723</v>
      </c>
      <c r="B892" t="s">
        <v>55</v>
      </c>
      <c r="C892" t="s">
        <v>2724</v>
      </c>
      <c r="D892" t="s">
        <v>86</v>
      </c>
      <c r="E892" t="s">
        <v>87</v>
      </c>
      <c r="F892" t="s">
        <v>2725</v>
      </c>
      <c r="G892" t="s">
        <v>46</v>
      </c>
      <c r="H892">
        <v>345.19</v>
      </c>
      <c r="I892">
        <v>1</v>
      </c>
      <c r="J892">
        <v>0</v>
      </c>
      <c r="K892">
        <v>345.19</v>
      </c>
      <c r="L892">
        <v>345.19</v>
      </c>
      <c r="M892" t="s">
        <v>60</v>
      </c>
      <c r="N892" s="1">
        <v>45634.625439814816</v>
      </c>
    </row>
    <row r="893" spans="1:14" x14ac:dyDescent="0.3">
      <c r="A893" t="s">
        <v>2726</v>
      </c>
      <c r="B893" t="s">
        <v>181</v>
      </c>
      <c r="C893" t="s">
        <v>2727</v>
      </c>
      <c r="D893" t="s">
        <v>80</v>
      </c>
      <c r="E893" t="s">
        <v>32</v>
      </c>
      <c r="F893" t="s">
        <v>2728</v>
      </c>
      <c r="G893" t="s">
        <v>93</v>
      </c>
      <c r="H893">
        <v>2222.19</v>
      </c>
      <c r="I893">
        <v>20</v>
      </c>
      <c r="J893">
        <v>10</v>
      </c>
      <c r="K893">
        <v>44443.8</v>
      </c>
      <c r="L893">
        <v>39999.42</v>
      </c>
      <c r="M893" t="s">
        <v>40</v>
      </c>
      <c r="N893" s="1">
        <v>45699.241932870369</v>
      </c>
    </row>
    <row r="894" spans="1:14" x14ac:dyDescent="0.3">
      <c r="A894" t="s">
        <v>2729</v>
      </c>
      <c r="B894" t="s">
        <v>172</v>
      </c>
      <c r="C894" t="s">
        <v>2730</v>
      </c>
      <c r="D894" t="s">
        <v>110</v>
      </c>
      <c r="E894" t="s">
        <v>44</v>
      </c>
      <c r="F894" t="s">
        <v>2731</v>
      </c>
      <c r="G894" t="s">
        <v>161</v>
      </c>
      <c r="H894">
        <v>50.65</v>
      </c>
      <c r="I894">
        <v>1</v>
      </c>
      <c r="J894">
        <v>10</v>
      </c>
      <c r="K894">
        <v>50.65</v>
      </c>
      <c r="L894">
        <v>45.59</v>
      </c>
      <c r="M894" t="s">
        <v>47</v>
      </c>
      <c r="N894" s="1">
        <v>45584.656446759262</v>
      </c>
    </row>
    <row r="895" spans="1:14" x14ac:dyDescent="0.3">
      <c r="A895" t="s">
        <v>2732</v>
      </c>
      <c r="B895" t="s">
        <v>172</v>
      </c>
      <c r="C895" t="s">
        <v>2733</v>
      </c>
      <c r="D895" t="s">
        <v>125</v>
      </c>
      <c r="E895" t="s">
        <v>18</v>
      </c>
      <c r="F895" t="s">
        <v>2734</v>
      </c>
      <c r="G895" t="s">
        <v>82</v>
      </c>
      <c r="H895">
        <v>783.8</v>
      </c>
      <c r="I895">
        <v>6</v>
      </c>
      <c r="J895">
        <v>0</v>
      </c>
      <c r="K895">
        <v>4702.8</v>
      </c>
      <c r="L895">
        <v>4702.8</v>
      </c>
      <c r="M895" t="s">
        <v>28</v>
      </c>
      <c r="N895" s="1">
        <v>45638.175057870372</v>
      </c>
    </row>
    <row r="896" spans="1:14" x14ac:dyDescent="0.3">
      <c r="A896" t="s">
        <v>2735</v>
      </c>
      <c r="B896" t="s">
        <v>55</v>
      </c>
      <c r="C896" t="s">
        <v>2736</v>
      </c>
      <c r="D896" t="s">
        <v>63</v>
      </c>
      <c r="E896" t="s">
        <v>44</v>
      </c>
      <c r="F896" t="s">
        <v>2737</v>
      </c>
      <c r="G896" t="s">
        <v>161</v>
      </c>
      <c r="H896">
        <v>0.81</v>
      </c>
      <c r="I896">
        <v>72</v>
      </c>
      <c r="J896">
        <v>0</v>
      </c>
      <c r="K896">
        <v>58.32</v>
      </c>
      <c r="L896">
        <v>58.32</v>
      </c>
      <c r="M896" t="s">
        <v>40</v>
      </c>
      <c r="N896" s="1">
        <v>45849.007164351853</v>
      </c>
    </row>
    <row r="897" spans="1:14" x14ac:dyDescent="0.3">
      <c r="A897" t="s">
        <v>2738</v>
      </c>
      <c r="B897" t="s">
        <v>30</v>
      </c>
      <c r="C897" t="s">
        <v>2739</v>
      </c>
      <c r="D897" t="s">
        <v>159</v>
      </c>
      <c r="E897" t="s">
        <v>177</v>
      </c>
      <c r="F897" t="s">
        <v>2740</v>
      </c>
      <c r="G897" t="s">
        <v>184</v>
      </c>
      <c r="H897">
        <v>99.57</v>
      </c>
      <c r="I897">
        <v>10</v>
      </c>
      <c r="J897">
        <v>0</v>
      </c>
      <c r="K897">
        <v>995.7</v>
      </c>
      <c r="L897">
        <v>995.7</v>
      </c>
      <c r="M897" t="s">
        <v>47</v>
      </c>
      <c r="N897" s="1">
        <v>45566.27616898148</v>
      </c>
    </row>
    <row r="898" spans="1:14" x14ac:dyDescent="0.3">
      <c r="A898" t="s">
        <v>2741</v>
      </c>
      <c r="B898" t="s">
        <v>84</v>
      </c>
      <c r="C898" t="s">
        <v>2742</v>
      </c>
      <c r="D898" t="s">
        <v>125</v>
      </c>
      <c r="E898" t="s">
        <v>18</v>
      </c>
      <c r="G898" t="s">
        <v>39</v>
      </c>
      <c r="H898">
        <v>1876.3</v>
      </c>
      <c r="I898">
        <v>5</v>
      </c>
      <c r="J898">
        <v>0</v>
      </c>
      <c r="K898">
        <v>9381.5</v>
      </c>
      <c r="L898">
        <v>9381.5</v>
      </c>
      <c r="M898" t="s">
        <v>47</v>
      </c>
      <c r="N898" s="1">
        <v>45795.751701388886</v>
      </c>
    </row>
    <row r="899" spans="1:14" x14ac:dyDescent="0.3">
      <c r="A899" t="s">
        <v>2743</v>
      </c>
      <c r="B899" t="s">
        <v>118</v>
      </c>
      <c r="C899" t="s">
        <v>2744</v>
      </c>
      <c r="D899" t="s">
        <v>36</v>
      </c>
      <c r="E899" t="s">
        <v>246</v>
      </c>
      <c r="F899" t="s">
        <v>2745</v>
      </c>
      <c r="G899" t="s">
        <v>39</v>
      </c>
      <c r="H899">
        <v>1208.72</v>
      </c>
      <c r="I899">
        <v>4</v>
      </c>
      <c r="J899">
        <v>0</v>
      </c>
      <c r="K899">
        <v>4834.88</v>
      </c>
      <c r="L899">
        <v>4834.88</v>
      </c>
      <c r="M899" t="s">
        <v>40</v>
      </c>
      <c r="N899" s="1">
        <v>45429.289027777777</v>
      </c>
    </row>
    <row r="900" spans="1:14" x14ac:dyDescent="0.3">
      <c r="A900" t="s">
        <v>2746</v>
      </c>
      <c r="B900" t="s">
        <v>84</v>
      </c>
      <c r="C900" t="s">
        <v>2747</v>
      </c>
      <c r="D900" t="s">
        <v>255</v>
      </c>
      <c r="E900" t="s">
        <v>121</v>
      </c>
      <c r="F900" t="s">
        <v>2748</v>
      </c>
      <c r="G900" t="s">
        <v>102</v>
      </c>
      <c r="H900">
        <v>256.25</v>
      </c>
      <c r="I900">
        <v>1</v>
      </c>
      <c r="J900">
        <v>0</v>
      </c>
      <c r="K900">
        <v>256.25</v>
      </c>
      <c r="L900">
        <v>256.25</v>
      </c>
      <c r="M900" t="s">
        <v>77</v>
      </c>
      <c r="N900" s="1">
        <v>45699.717141203706</v>
      </c>
    </row>
    <row r="901" spans="1:14" x14ac:dyDescent="0.3">
      <c r="A901" t="s">
        <v>2749</v>
      </c>
      <c r="B901" t="s">
        <v>181</v>
      </c>
      <c r="C901" t="s">
        <v>2750</v>
      </c>
      <c r="D901" t="s">
        <v>63</v>
      </c>
      <c r="E901" t="s">
        <v>246</v>
      </c>
      <c r="F901" t="s">
        <v>2751</v>
      </c>
      <c r="G901" t="s">
        <v>161</v>
      </c>
      <c r="H901">
        <v>5.3</v>
      </c>
      <c r="I901">
        <v>95</v>
      </c>
      <c r="J901">
        <v>20</v>
      </c>
      <c r="K901">
        <v>503.5</v>
      </c>
      <c r="L901">
        <v>402.8</v>
      </c>
      <c r="M901" t="s">
        <v>28</v>
      </c>
      <c r="N901" s="1">
        <v>45439.686597222222</v>
      </c>
    </row>
    <row r="902" spans="1:14" x14ac:dyDescent="0.3">
      <c r="A902" t="s">
        <v>2752</v>
      </c>
      <c r="B902" t="s">
        <v>49</v>
      </c>
      <c r="C902" t="s">
        <v>2753</v>
      </c>
      <c r="D902" t="s">
        <v>120</v>
      </c>
      <c r="E902" t="s">
        <v>37</v>
      </c>
      <c r="F902" t="s">
        <v>2754</v>
      </c>
      <c r="G902" t="s">
        <v>82</v>
      </c>
      <c r="H902">
        <v>605.28</v>
      </c>
      <c r="I902">
        <v>25</v>
      </c>
      <c r="J902">
        <v>20</v>
      </c>
      <c r="K902">
        <v>15132</v>
      </c>
      <c r="L902">
        <v>12105.6</v>
      </c>
      <c r="M902" t="s">
        <v>60</v>
      </c>
      <c r="N902" s="1">
        <v>45769.736597222225</v>
      </c>
    </row>
    <row r="903" spans="1:14" x14ac:dyDescent="0.3">
      <c r="A903" t="s">
        <v>2755</v>
      </c>
      <c r="B903" t="s">
        <v>72</v>
      </c>
      <c r="C903" t="s">
        <v>2756</v>
      </c>
      <c r="D903" t="s">
        <v>86</v>
      </c>
      <c r="E903" t="s">
        <v>224</v>
      </c>
      <c r="F903" t="s">
        <v>2757</v>
      </c>
      <c r="G903" t="s">
        <v>161</v>
      </c>
      <c r="H903">
        <v>69.349999999999994</v>
      </c>
      <c r="I903">
        <v>1</v>
      </c>
      <c r="J903">
        <v>0</v>
      </c>
      <c r="K903">
        <v>69.349999999999994</v>
      </c>
      <c r="L903">
        <v>69.349999999999994</v>
      </c>
      <c r="M903" t="s">
        <v>21</v>
      </c>
      <c r="N903" s="1">
        <v>45658.467546296299</v>
      </c>
    </row>
    <row r="904" spans="1:14" x14ac:dyDescent="0.3">
      <c r="A904" t="s">
        <v>2758</v>
      </c>
      <c r="B904" t="s">
        <v>84</v>
      </c>
      <c r="C904" t="s">
        <v>2759</v>
      </c>
      <c r="D904" t="s">
        <v>63</v>
      </c>
      <c r="E904" t="s">
        <v>32</v>
      </c>
      <c r="F904" t="s">
        <v>2760</v>
      </c>
      <c r="G904" t="s">
        <v>465</v>
      </c>
      <c r="H904">
        <v>3.05</v>
      </c>
      <c r="I904">
        <v>259</v>
      </c>
      <c r="J904">
        <v>3</v>
      </c>
      <c r="K904">
        <v>789.95</v>
      </c>
      <c r="L904">
        <v>766.25</v>
      </c>
      <c r="M904" t="s">
        <v>28</v>
      </c>
      <c r="N904" s="1">
        <v>45577.557615740741</v>
      </c>
    </row>
    <row r="905" spans="1:14" x14ac:dyDescent="0.3">
      <c r="A905" t="s">
        <v>2761</v>
      </c>
      <c r="B905" t="s">
        <v>118</v>
      </c>
      <c r="C905" t="s">
        <v>2762</v>
      </c>
      <c r="D905" t="s">
        <v>67</v>
      </c>
      <c r="E905" t="s">
        <v>68</v>
      </c>
      <c r="F905" t="s">
        <v>2763</v>
      </c>
      <c r="G905" t="s">
        <v>161</v>
      </c>
      <c r="H905">
        <v>299.55</v>
      </c>
      <c r="I905">
        <v>10</v>
      </c>
      <c r="J905">
        <v>10</v>
      </c>
      <c r="K905">
        <v>2995.5</v>
      </c>
      <c r="L905">
        <v>2695.95</v>
      </c>
      <c r="M905" t="s">
        <v>60</v>
      </c>
      <c r="N905" s="1">
        <v>45447.360266203701</v>
      </c>
    </row>
    <row r="906" spans="1:14" x14ac:dyDescent="0.3">
      <c r="A906" t="s">
        <v>2764</v>
      </c>
      <c r="B906" t="s">
        <v>23</v>
      </c>
      <c r="C906" t="s">
        <v>2765</v>
      </c>
      <c r="D906" t="s">
        <v>110</v>
      </c>
      <c r="E906" t="s">
        <v>177</v>
      </c>
      <c r="F906" t="s">
        <v>2766</v>
      </c>
      <c r="G906" t="s">
        <v>102</v>
      </c>
      <c r="H906">
        <v>110.93</v>
      </c>
      <c r="I906">
        <v>15</v>
      </c>
      <c r="J906">
        <v>0</v>
      </c>
      <c r="K906">
        <v>1663.95</v>
      </c>
      <c r="L906">
        <v>1663.95</v>
      </c>
      <c r="M906" t="s">
        <v>21</v>
      </c>
      <c r="N906" s="1">
        <v>45659.964837962965</v>
      </c>
    </row>
    <row r="907" spans="1:14" x14ac:dyDescent="0.3">
      <c r="A907" t="s">
        <v>2767</v>
      </c>
      <c r="B907" t="s">
        <v>118</v>
      </c>
      <c r="C907" t="s">
        <v>2768</v>
      </c>
      <c r="D907" t="s">
        <v>125</v>
      </c>
      <c r="E907" t="s">
        <v>100</v>
      </c>
      <c r="F907" t="s">
        <v>2769</v>
      </c>
      <c r="G907" t="s">
        <v>161</v>
      </c>
      <c r="H907">
        <v>1391.31</v>
      </c>
      <c r="I907">
        <v>4</v>
      </c>
      <c r="J907">
        <v>0</v>
      </c>
      <c r="K907">
        <v>5565.24</v>
      </c>
      <c r="L907">
        <v>5565.24</v>
      </c>
      <c r="M907" t="s">
        <v>40</v>
      </c>
      <c r="N907" s="1">
        <v>45604.237372685187</v>
      </c>
    </row>
    <row r="908" spans="1:14" x14ac:dyDescent="0.3">
      <c r="A908" t="s">
        <v>2770</v>
      </c>
      <c r="B908" t="s">
        <v>84</v>
      </c>
      <c r="C908" t="s">
        <v>2771</v>
      </c>
      <c r="D908" t="s">
        <v>17</v>
      </c>
      <c r="E908" t="s">
        <v>177</v>
      </c>
      <c r="F908" t="s">
        <v>2772</v>
      </c>
      <c r="G908" t="s">
        <v>70</v>
      </c>
      <c r="H908">
        <v>77.25</v>
      </c>
      <c r="I908">
        <v>1</v>
      </c>
      <c r="J908">
        <v>8</v>
      </c>
      <c r="K908">
        <v>77.25</v>
      </c>
      <c r="L908">
        <v>71.069999999999993</v>
      </c>
      <c r="N908" s="1">
        <v>45871.257141203707</v>
      </c>
    </row>
    <row r="909" spans="1:14" x14ac:dyDescent="0.3">
      <c r="A909" t="s">
        <v>2773</v>
      </c>
      <c r="B909" t="s">
        <v>118</v>
      </c>
      <c r="C909" t="s">
        <v>2774</v>
      </c>
      <c r="D909" t="s">
        <v>43</v>
      </c>
      <c r="E909" t="s">
        <v>44</v>
      </c>
      <c r="F909" t="s">
        <v>2775</v>
      </c>
      <c r="G909" t="s">
        <v>39</v>
      </c>
      <c r="H909">
        <v>1439.47</v>
      </c>
      <c r="I909">
        <v>8</v>
      </c>
      <c r="J909">
        <v>0</v>
      </c>
      <c r="K909">
        <v>11515.76</v>
      </c>
      <c r="L909">
        <v>11515.76</v>
      </c>
      <c r="M909" t="s">
        <v>60</v>
      </c>
      <c r="N909" s="1">
        <v>45479.74082175926</v>
      </c>
    </row>
    <row r="910" spans="1:14" x14ac:dyDescent="0.3">
      <c r="A910" t="s">
        <v>2776</v>
      </c>
      <c r="B910" t="s">
        <v>84</v>
      </c>
      <c r="C910" t="s">
        <v>2777</v>
      </c>
      <c r="D910" t="s">
        <v>110</v>
      </c>
      <c r="E910" t="s">
        <v>105</v>
      </c>
      <c r="F910" t="s">
        <v>2778</v>
      </c>
      <c r="G910" t="s">
        <v>130</v>
      </c>
      <c r="H910">
        <v>212.17</v>
      </c>
      <c r="I910">
        <v>3</v>
      </c>
      <c r="J910">
        <v>0</v>
      </c>
      <c r="K910">
        <v>636.51</v>
      </c>
      <c r="L910">
        <v>636.51</v>
      </c>
      <c r="M910" t="s">
        <v>47</v>
      </c>
      <c r="N910" s="1">
        <v>45665.631319444445</v>
      </c>
    </row>
    <row r="911" spans="1:14" x14ac:dyDescent="0.3">
      <c r="A911" t="s">
        <v>2779</v>
      </c>
      <c r="B911" t="s">
        <v>72</v>
      </c>
      <c r="C911" t="s">
        <v>2780</v>
      </c>
      <c r="D911" t="s">
        <v>67</v>
      </c>
      <c r="E911" t="s">
        <v>74</v>
      </c>
      <c r="F911" t="s">
        <v>2781</v>
      </c>
      <c r="G911" t="s">
        <v>135</v>
      </c>
      <c r="H911">
        <v>84.42</v>
      </c>
      <c r="I911">
        <v>5</v>
      </c>
      <c r="J911">
        <v>0</v>
      </c>
      <c r="K911">
        <v>422.1</v>
      </c>
      <c r="L911">
        <v>422.1</v>
      </c>
      <c r="M911" t="s">
        <v>47</v>
      </c>
      <c r="N911" s="1">
        <v>45737.623252314814</v>
      </c>
    </row>
    <row r="912" spans="1:14" x14ac:dyDescent="0.3">
      <c r="A912" t="s">
        <v>2782</v>
      </c>
      <c r="B912" t="s">
        <v>15</v>
      </c>
      <c r="C912" t="s">
        <v>2783</v>
      </c>
      <c r="D912" t="s">
        <v>80</v>
      </c>
      <c r="E912" t="s">
        <v>246</v>
      </c>
      <c r="F912" t="s">
        <v>2784</v>
      </c>
      <c r="H912">
        <v>4252.57</v>
      </c>
      <c r="I912">
        <v>25</v>
      </c>
      <c r="J912">
        <v>13</v>
      </c>
      <c r="K912">
        <v>106314.25</v>
      </c>
      <c r="L912">
        <v>92493.4</v>
      </c>
      <c r="M912" t="s">
        <v>116</v>
      </c>
      <c r="N912" s="1">
        <v>45493.069606481484</v>
      </c>
    </row>
    <row r="913" spans="1:14" x14ac:dyDescent="0.3">
      <c r="A913" t="s">
        <v>2785</v>
      </c>
      <c r="B913" t="s">
        <v>172</v>
      </c>
      <c r="C913" t="s">
        <v>2786</v>
      </c>
      <c r="D913" t="s">
        <v>25</v>
      </c>
      <c r="E913" t="s">
        <v>121</v>
      </c>
      <c r="F913" t="s">
        <v>2787</v>
      </c>
      <c r="G913" t="s">
        <v>135</v>
      </c>
      <c r="H913">
        <v>131.85</v>
      </c>
      <c r="I913">
        <v>30</v>
      </c>
      <c r="J913">
        <v>20</v>
      </c>
      <c r="K913">
        <v>3955.5</v>
      </c>
      <c r="L913">
        <v>3164.4</v>
      </c>
      <c r="M913" t="s">
        <v>77</v>
      </c>
      <c r="N913" s="1">
        <v>45827.435439814813</v>
      </c>
    </row>
    <row r="914" spans="1:14" x14ac:dyDescent="0.3">
      <c r="A914" t="s">
        <v>2788</v>
      </c>
      <c r="B914" t="s">
        <v>72</v>
      </c>
      <c r="C914" t="s">
        <v>2789</v>
      </c>
      <c r="D914" t="s">
        <v>80</v>
      </c>
      <c r="E914" t="s">
        <v>105</v>
      </c>
      <c r="F914" t="s">
        <v>2790</v>
      </c>
      <c r="G914" t="s">
        <v>27</v>
      </c>
      <c r="H914">
        <v>524.4</v>
      </c>
      <c r="I914">
        <v>40</v>
      </c>
      <c r="J914">
        <v>10</v>
      </c>
      <c r="K914">
        <v>20976</v>
      </c>
      <c r="L914">
        <v>18878.400000000001</v>
      </c>
      <c r="N914" s="1">
        <v>45557.026550925926</v>
      </c>
    </row>
    <row r="915" spans="1:14" x14ac:dyDescent="0.3">
      <c r="A915" t="s">
        <v>2791</v>
      </c>
      <c r="B915" t="s">
        <v>15</v>
      </c>
      <c r="C915" t="s">
        <v>2792</v>
      </c>
      <c r="D915" t="s">
        <v>125</v>
      </c>
      <c r="E915" t="s">
        <v>224</v>
      </c>
      <c r="F915" t="s">
        <v>2793</v>
      </c>
      <c r="G915" t="s">
        <v>130</v>
      </c>
      <c r="H915">
        <v>533.52</v>
      </c>
      <c r="I915">
        <v>60</v>
      </c>
      <c r="J915">
        <v>25</v>
      </c>
      <c r="K915">
        <v>32011.200000000001</v>
      </c>
      <c r="L915">
        <v>24008.400000000001</v>
      </c>
      <c r="M915" t="s">
        <v>28</v>
      </c>
      <c r="N915" s="1">
        <v>45797.52983796296</v>
      </c>
    </row>
    <row r="916" spans="1:14" x14ac:dyDescent="0.3">
      <c r="A916" t="s">
        <v>2794</v>
      </c>
      <c r="B916" t="s">
        <v>172</v>
      </c>
      <c r="C916" t="s">
        <v>2795</v>
      </c>
      <c r="D916" t="s">
        <v>80</v>
      </c>
      <c r="E916" t="s">
        <v>177</v>
      </c>
      <c r="F916" t="s">
        <v>2796</v>
      </c>
      <c r="G916" t="s">
        <v>179</v>
      </c>
      <c r="H916">
        <v>1505.88</v>
      </c>
      <c r="I916">
        <v>4</v>
      </c>
      <c r="J916">
        <v>2</v>
      </c>
      <c r="K916">
        <v>6023.52</v>
      </c>
      <c r="L916">
        <v>5903.05</v>
      </c>
      <c r="M916" t="s">
        <v>28</v>
      </c>
      <c r="N916" s="1">
        <v>45364.455567129633</v>
      </c>
    </row>
    <row r="917" spans="1:14" x14ac:dyDescent="0.3">
      <c r="A917" t="s">
        <v>2797</v>
      </c>
      <c r="B917" t="s">
        <v>30</v>
      </c>
      <c r="D917" t="s">
        <v>51</v>
      </c>
      <c r="E917" t="s">
        <v>68</v>
      </c>
      <c r="F917" t="s">
        <v>2798</v>
      </c>
      <c r="G917" t="s">
        <v>248</v>
      </c>
      <c r="H917">
        <v>333.31</v>
      </c>
      <c r="I917">
        <v>40</v>
      </c>
      <c r="J917">
        <v>20</v>
      </c>
      <c r="K917">
        <v>13332.4</v>
      </c>
      <c r="L917">
        <v>10665.92</v>
      </c>
      <c r="M917" t="s">
        <v>21</v>
      </c>
      <c r="N917" s="1">
        <v>45518.108402777776</v>
      </c>
    </row>
    <row r="918" spans="1:14" x14ac:dyDescent="0.3">
      <c r="A918" t="s">
        <v>2799</v>
      </c>
      <c r="B918" t="s">
        <v>55</v>
      </c>
      <c r="C918" t="s">
        <v>2800</v>
      </c>
      <c r="D918" t="s">
        <v>25</v>
      </c>
      <c r="E918" t="s">
        <v>133</v>
      </c>
      <c r="F918" t="s">
        <v>2801</v>
      </c>
      <c r="G918" t="s">
        <v>39</v>
      </c>
      <c r="H918">
        <v>85.41</v>
      </c>
      <c r="I918">
        <v>2</v>
      </c>
      <c r="J918">
        <v>0</v>
      </c>
      <c r="K918">
        <v>170.82</v>
      </c>
      <c r="L918">
        <v>170.82</v>
      </c>
      <c r="M918" t="s">
        <v>60</v>
      </c>
      <c r="N918" s="1">
        <v>45455.501712962963</v>
      </c>
    </row>
    <row r="919" spans="1:14" x14ac:dyDescent="0.3">
      <c r="A919" t="s">
        <v>2802</v>
      </c>
      <c r="B919" t="s">
        <v>181</v>
      </c>
      <c r="C919" t="s">
        <v>2803</v>
      </c>
      <c r="D919" t="s">
        <v>110</v>
      </c>
      <c r="E919" t="s">
        <v>44</v>
      </c>
      <c r="F919" t="s">
        <v>2804</v>
      </c>
      <c r="G919" t="s">
        <v>135</v>
      </c>
      <c r="H919">
        <v>235.33</v>
      </c>
      <c r="I919">
        <v>4</v>
      </c>
      <c r="J919">
        <v>0</v>
      </c>
      <c r="K919">
        <v>941.32</v>
      </c>
      <c r="L919">
        <v>941.32</v>
      </c>
      <c r="M919" t="s">
        <v>21</v>
      </c>
      <c r="N919" s="1">
        <v>45667.734861111108</v>
      </c>
    </row>
    <row r="920" spans="1:14" x14ac:dyDescent="0.3">
      <c r="A920" t="s">
        <v>2805</v>
      </c>
      <c r="B920" t="s">
        <v>23</v>
      </c>
      <c r="C920" t="s">
        <v>2806</v>
      </c>
      <c r="D920" t="s">
        <v>80</v>
      </c>
      <c r="E920" t="s">
        <v>87</v>
      </c>
      <c r="F920" t="s">
        <v>2807</v>
      </c>
      <c r="G920" t="s">
        <v>70</v>
      </c>
      <c r="H920">
        <v>2493.16</v>
      </c>
      <c r="I920">
        <v>2</v>
      </c>
      <c r="J920">
        <v>0</v>
      </c>
      <c r="K920">
        <v>4986.32</v>
      </c>
      <c r="L920">
        <v>4986.32</v>
      </c>
      <c r="M920" t="s">
        <v>116</v>
      </c>
      <c r="N920" s="1">
        <v>45567.184155092589</v>
      </c>
    </row>
    <row r="921" spans="1:14" x14ac:dyDescent="0.3">
      <c r="A921" t="s">
        <v>2808</v>
      </c>
      <c r="B921" t="s">
        <v>95</v>
      </c>
      <c r="C921" t="s">
        <v>2809</v>
      </c>
      <c r="D921" t="s">
        <v>51</v>
      </c>
      <c r="E921" t="s">
        <v>251</v>
      </c>
      <c r="F921" t="s">
        <v>2810</v>
      </c>
      <c r="G921" t="s">
        <v>65</v>
      </c>
      <c r="H921">
        <v>253.23</v>
      </c>
      <c r="I921">
        <v>20</v>
      </c>
      <c r="J921">
        <v>20</v>
      </c>
      <c r="K921">
        <v>5064.6000000000004</v>
      </c>
      <c r="L921">
        <v>4051.68</v>
      </c>
      <c r="M921" t="s">
        <v>21</v>
      </c>
      <c r="N921" s="1">
        <v>45809.621886574074</v>
      </c>
    </row>
    <row r="922" spans="1:14" x14ac:dyDescent="0.3">
      <c r="A922" t="s">
        <v>2811</v>
      </c>
      <c r="B922" t="s">
        <v>23</v>
      </c>
      <c r="C922" t="s">
        <v>2812</v>
      </c>
      <c r="D922" t="s">
        <v>36</v>
      </c>
      <c r="E922" t="s">
        <v>111</v>
      </c>
      <c r="F922" t="s">
        <v>2813</v>
      </c>
      <c r="G922" t="s">
        <v>93</v>
      </c>
      <c r="H922">
        <v>316.23</v>
      </c>
      <c r="I922">
        <v>15</v>
      </c>
      <c r="J922">
        <v>5</v>
      </c>
      <c r="K922">
        <v>4743.45</v>
      </c>
      <c r="L922">
        <v>4506.28</v>
      </c>
      <c r="M922" t="s">
        <v>60</v>
      </c>
      <c r="N922" s="1">
        <v>45851.795115740744</v>
      </c>
    </row>
    <row r="923" spans="1:14" x14ac:dyDescent="0.3">
      <c r="A923" t="s">
        <v>2814</v>
      </c>
      <c r="B923" t="s">
        <v>55</v>
      </c>
      <c r="C923" t="s">
        <v>2815</v>
      </c>
      <c r="D923" t="s">
        <v>25</v>
      </c>
      <c r="E923" t="s">
        <v>111</v>
      </c>
      <c r="F923" t="s">
        <v>2816</v>
      </c>
      <c r="G923" t="s">
        <v>102</v>
      </c>
      <c r="H923">
        <v>147.44</v>
      </c>
      <c r="I923">
        <v>20</v>
      </c>
      <c r="J923">
        <v>20</v>
      </c>
      <c r="K923">
        <v>2948.8</v>
      </c>
      <c r="L923">
        <v>2359.04</v>
      </c>
      <c r="M923" t="s">
        <v>60</v>
      </c>
      <c r="N923" s="1">
        <v>45477.195405092592</v>
      </c>
    </row>
    <row r="924" spans="1:14" x14ac:dyDescent="0.3">
      <c r="A924" t="s">
        <v>2817</v>
      </c>
      <c r="B924" t="s">
        <v>15</v>
      </c>
      <c r="C924" t="s">
        <v>2818</v>
      </c>
      <c r="D924" t="s">
        <v>159</v>
      </c>
      <c r="E924" t="s">
        <v>246</v>
      </c>
      <c r="F924" t="s">
        <v>2819</v>
      </c>
      <c r="G924" t="s">
        <v>53</v>
      </c>
      <c r="H924">
        <v>266.70999999999998</v>
      </c>
      <c r="I924">
        <v>4</v>
      </c>
      <c r="J924">
        <v>0</v>
      </c>
      <c r="K924">
        <v>1066.8399999999999</v>
      </c>
      <c r="L924">
        <v>1066.8399999999999</v>
      </c>
      <c r="M924" t="s">
        <v>77</v>
      </c>
      <c r="N924" s="1">
        <v>45363.323113425926</v>
      </c>
    </row>
    <row r="925" spans="1:14" x14ac:dyDescent="0.3">
      <c r="A925" t="s">
        <v>2820</v>
      </c>
      <c r="B925" t="s">
        <v>84</v>
      </c>
      <c r="D925" t="s">
        <v>80</v>
      </c>
      <c r="E925" t="s">
        <v>57</v>
      </c>
      <c r="G925" t="s">
        <v>65</v>
      </c>
      <c r="H925">
        <v>3910.15</v>
      </c>
      <c r="I925">
        <v>8</v>
      </c>
      <c r="J925">
        <v>0</v>
      </c>
      <c r="K925">
        <v>31281.200000000001</v>
      </c>
      <c r="L925">
        <v>31281.200000000001</v>
      </c>
      <c r="N925" s="1">
        <v>45371.802291666667</v>
      </c>
    </row>
    <row r="926" spans="1:14" x14ac:dyDescent="0.3">
      <c r="A926" t="s">
        <v>2821</v>
      </c>
      <c r="B926" t="s">
        <v>118</v>
      </c>
      <c r="C926" t="s">
        <v>2822</v>
      </c>
      <c r="D926" t="s">
        <v>25</v>
      </c>
      <c r="E926" t="s">
        <v>251</v>
      </c>
      <c r="F926" t="s">
        <v>2823</v>
      </c>
      <c r="H926">
        <v>97.93</v>
      </c>
      <c r="I926">
        <v>3</v>
      </c>
      <c r="J926">
        <v>0</v>
      </c>
      <c r="K926">
        <v>293.79000000000002</v>
      </c>
      <c r="L926">
        <v>293.79000000000002</v>
      </c>
      <c r="M926" t="s">
        <v>77</v>
      </c>
      <c r="N926" s="1">
        <v>45720.652372685188</v>
      </c>
    </row>
    <row r="927" spans="1:14" x14ac:dyDescent="0.3">
      <c r="A927" t="s">
        <v>2824</v>
      </c>
      <c r="C927" t="s">
        <v>2825</v>
      </c>
      <c r="D927" t="s">
        <v>80</v>
      </c>
      <c r="E927" t="s">
        <v>74</v>
      </c>
      <c r="F927" t="s">
        <v>2826</v>
      </c>
      <c r="G927" t="s">
        <v>209</v>
      </c>
      <c r="H927">
        <v>3280.28</v>
      </c>
      <c r="I927">
        <v>1</v>
      </c>
      <c r="J927">
        <v>5</v>
      </c>
      <c r="K927">
        <v>3280.28</v>
      </c>
      <c r="L927">
        <v>3116.27</v>
      </c>
      <c r="M927" t="s">
        <v>40</v>
      </c>
      <c r="N927" s="1">
        <v>45742.850937499999</v>
      </c>
    </row>
    <row r="928" spans="1:14" x14ac:dyDescent="0.3">
      <c r="A928" t="s">
        <v>2827</v>
      </c>
      <c r="B928" t="s">
        <v>172</v>
      </c>
      <c r="C928" t="s">
        <v>2828</v>
      </c>
      <c r="D928" t="s">
        <v>110</v>
      </c>
      <c r="E928" t="s">
        <v>68</v>
      </c>
      <c r="F928" t="s">
        <v>2829</v>
      </c>
      <c r="G928" t="s">
        <v>209</v>
      </c>
      <c r="H928">
        <v>315.85000000000002</v>
      </c>
      <c r="I928">
        <v>30</v>
      </c>
      <c r="J928">
        <v>20</v>
      </c>
      <c r="K928">
        <v>9475.5</v>
      </c>
      <c r="L928">
        <v>7580.4</v>
      </c>
      <c r="N928" s="1">
        <v>45841.964363425926</v>
      </c>
    </row>
    <row r="929" spans="1:14" x14ac:dyDescent="0.3">
      <c r="A929" t="s">
        <v>2830</v>
      </c>
      <c r="B929" t="s">
        <v>72</v>
      </c>
      <c r="C929" t="s">
        <v>2831</v>
      </c>
      <c r="D929" t="s">
        <v>25</v>
      </c>
      <c r="E929" t="s">
        <v>277</v>
      </c>
      <c r="F929" t="s">
        <v>2832</v>
      </c>
      <c r="G929" t="s">
        <v>46</v>
      </c>
      <c r="H929">
        <v>93</v>
      </c>
      <c r="I929">
        <v>3</v>
      </c>
      <c r="J929">
        <v>2</v>
      </c>
      <c r="K929">
        <v>279</v>
      </c>
      <c r="L929">
        <v>273.42</v>
      </c>
      <c r="M929" t="s">
        <v>116</v>
      </c>
      <c r="N929" s="1">
        <v>45372.399872685186</v>
      </c>
    </row>
    <row r="930" spans="1:14" x14ac:dyDescent="0.3">
      <c r="A930" t="s">
        <v>2833</v>
      </c>
      <c r="B930" t="s">
        <v>118</v>
      </c>
      <c r="C930" t="s">
        <v>2834</v>
      </c>
      <c r="D930" t="s">
        <v>110</v>
      </c>
      <c r="F930" t="s">
        <v>2835</v>
      </c>
      <c r="G930" t="s">
        <v>65</v>
      </c>
      <c r="H930">
        <v>234.3</v>
      </c>
      <c r="I930">
        <v>5</v>
      </c>
      <c r="J930">
        <v>7</v>
      </c>
      <c r="K930">
        <v>1171.5</v>
      </c>
      <c r="L930">
        <v>1089.49</v>
      </c>
      <c r="M930" t="s">
        <v>60</v>
      </c>
      <c r="N930" s="1">
        <v>45789.704652777778</v>
      </c>
    </row>
    <row r="931" spans="1:14" x14ac:dyDescent="0.3">
      <c r="A931" t="s">
        <v>2836</v>
      </c>
      <c r="B931" t="s">
        <v>118</v>
      </c>
      <c r="C931" t="s">
        <v>2837</v>
      </c>
      <c r="D931" t="s">
        <v>67</v>
      </c>
      <c r="E931" t="s">
        <v>224</v>
      </c>
      <c r="F931" t="s">
        <v>2838</v>
      </c>
      <c r="H931">
        <v>731.14</v>
      </c>
      <c r="I931">
        <v>8</v>
      </c>
      <c r="J931">
        <v>0</v>
      </c>
      <c r="K931">
        <v>5849.12</v>
      </c>
      <c r="L931">
        <v>5849.12</v>
      </c>
      <c r="M931" t="s">
        <v>28</v>
      </c>
      <c r="N931" s="1">
        <v>45756.899861111109</v>
      </c>
    </row>
    <row r="932" spans="1:14" x14ac:dyDescent="0.3">
      <c r="A932" t="s">
        <v>2839</v>
      </c>
      <c r="B932" t="s">
        <v>72</v>
      </c>
      <c r="C932" t="s">
        <v>2840</v>
      </c>
      <c r="D932" t="s">
        <v>17</v>
      </c>
      <c r="E932" t="s">
        <v>224</v>
      </c>
      <c r="F932" t="s">
        <v>2841</v>
      </c>
      <c r="G932" t="s">
        <v>179</v>
      </c>
      <c r="H932">
        <v>736.53</v>
      </c>
      <c r="I932">
        <v>1</v>
      </c>
      <c r="J932">
        <v>0</v>
      </c>
      <c r="K932">
        <v>736.53</v>
      </c>
      <c r="L932">
        <v>736.53</v>
      </c>
      <c r="M932" t="s">
        <v>77</v>
      </c>
      <c r="N932" s="1">
        <v>45866.592106481483</v>
      </c>
    </row>
    <row r="933" spans="1:14" x14ac:dyDescent="0.3">
      <c r="A933" t="s">
        <v>2842</v>
      </c>
      <c r="B933" t="s">
        <v>181</v>
      </c>
      <c r="C933" t="s">
        <v>2843</v>
      </c>
      <c r="D933" t="s">
        <v>63</v>
      </c>
      <c r="E933" t="s">
        <v>251</v>
      </c>
      <c r="F933" t="s">
        <v>2844</v>
      </c>
      <c r="H933">
        <v>1.32</v>
      </c>
      <c r="I933">
        <v>159</v>
      </c>
      <c r="J933">
        <v>15</v>
      </c>
      <c r="K933">
        <v>209.88</v>
      </c>
      <c r="L933">
        <v>178.4</v>
      </c>
      <c r="M933" t="s">
        <v>21</v>
      </c>
      <c r="N933" s="1">
        <v>45565.815208333333</v>
      </c>
    </row>
    <row r="934" spans="1:14" x14ac:dyDescent="0.3">
      <c r="A934" t="s">
        <v>2845</v>
      </c>
      <c r="B934" t="s">
        <v>172</v>
      </c>
      <c r="C934" t="s">
        <v>2846</v>
      </c>
      <c r="D934" t="s">
        <v>255</v>
      </c>
      <c r="E934" t="s">
        <v>87</v>
      </c>
      <c r="F934" t="s">
        <v>2847</v>
      </c>
      <c r="H934">
        <v>1471.19</v>
      </c>
      <c r="I934">
        <v>4</v>
      </c>
      <c r="J934">
        <v>0</v>
      </c>
      <c r="K934">
        <v>5884.76</v>
      </c>
      <c r="L934">
        <v>5884.76</v>
      </c>
      <c r="M934" t="s">
        <v>116</v>
      </c>
      <c r="N934" s="1">
        <v>45870.983217592591</v>
      </c>
    </row>
    <row r="935" spans="1:14" x14ac:dyDescent="0.3">
      <c r="A935" t="s">
        <v>2848</v>
      </c>
      <c r="B935" t="s">
        <v>95</v>
      </c>
      <c r="C935" t="s">
        <v>2849</v>
      </c>
      <c r="D935" t="s">
        <v>67</v>
      </c>
      <c r="E935" t="s">
        <v>18</v>
      </c>
      <c r="F935" t="s">
        <v>2850</v>
      </c>
      <c r="G935" t="s">
        <v>248</v>
      </c>
      <c r="H935">
        <v>545.28</v>
      </c>
      <c r="I935">
        <v>60</v>
      </c>
      <c r="J935">
        <v>18</v>
      </c>
      <c r="K935">
        <v>32716.799999999999</v>
      </c>
      <c r="L935">
        <v>26827.78</v>
      </c>
      <c r="M935" t="s">
        <v>40</v>
      </c>
      <c r="N935" s="1">
        <v>45523.313750000001</v>
      </c>
    </row>
    <row r="936" spans="1:14" x14ac:dyDescent="0.3">
      <c r="A936" t="s">
        <v>2851</v>
      </c>
      <c r="B936" t="s">
        <v>118</v>
      </c>
      <c r="C936" t="s">
        <v>2852</v>
      </c>
      <c r="D936" t="s">
        <v>125</v>
      </c>
      <c r="E936" t="s">
        <v>177</v>
      </c>
      <c r="F936" t="s">
        <v>2853</v>
      </c>
      <c r="G936" t="s">
        <v>107</v>
      </c>
      <c r="H936">
        <v>1207.0899999999999</v>
      </c>
      <c r="I936">
        <v>3</v>
      </c>
      <c r="J936">
        <v>0</v>
      </c>
      <c r="K936">
        <v>3621.27</v>
      </c>
      <c r="L936">
        <v>3621.27</v>
      </c>
      <c r="M936" t="s">
        <v>60</v>
      </c>
      <c r="N936" s="1">
        <v>45590.174363425926</v>
      </c>
    </row>
    <row r="937" spans="1:14" x14ac:dyDescent="0.3">
      <c r="A937" t="s">
        <v>2854</v>
      </c>
      <c r="B937" t="s">
        <v>181</v>
      </c>
      <c r="C937" t="s">
        <v>2855</v>
      </c>
      <c r="D937" t="s">
        <v>120</v>
      </c>
      <c r="E937" t="s">
        <v>91</v>
      </c>
      <c r="F937" t="s">
        <v>2856</v>
      </c>
      <c r="G937" t="s">
        <v>248</v>
      </c>
      <c r="H937">
        <v>65.459999999999994</v>
      </c>
      <c r="I937">
        <v>8</v>
      </c>
      <c r="J937">
        <v>10</v>
      </c>
      <c r="K937">
        <v>523.67999999999995</v>
      </c>
      <c r="L937">
        <v>471.31</v>
      </c>
      <c r="M937" t="s">
        <v>116</v>
      </c>
      <c r="N937" s="1">
        <v>45713.008692129632</v>
      </c>
    </row>
    <row r="938" spans="1:14" x14ac:dyDescent="0.3">
      <c r="A938" t="s">
        <v>2857</v>
      </c>
      <c r="B938" t="s">
        <v>55</v>
      </c>
      <c r="C938" t="s">
        <v>2858</v>
      </c>
      <c r="D938" t="s">
        <v>17</v>
      </c>
      <c r="E938" t="s">
        <v>87</v>
      </c>
      <c r="F938" t="s">
        <v>2859</v>
      </c>
      <c r="G938" t="s">
        <v>465</v>
      </c>
      <c r="H938">
        <v>148.83000000000001</v>
      </c>
      <c r="I938">
        <v>3</v>
      </c>
      <c r="J938">
        <v>5</v>
      </c>
      <c r="K938">
        <v>446.49</v>
      </c>
      <c r="L938">
        <v>424.17</v>
      </c>
      <c r="M938" t="s">
        <v>40</v>
      </c>
      <c r="N938" s="1">
        <v>45734.360543981478</v>
      </c>
    </row>
    <row r="939" spans="1:14" x14ac:dyDescent="0.3">
      <c r="A939" t="s">
        <v>2860</v>
      </c>
      <c r="B939" t="s">
        <v>181</v>
      </c>
      <c r="C939" t="s">
        <v>2861</v>
      </c>
      <c r="D939" t="s">
        <v>110</v>
      </c>
      <c r="E939" t="s">
        <v>155</v>
      </c>
      <c r="F939" t="s">
        <v>2862</v>
      </c>
      <c r="G939" t="s">
        <v>76</v>
      </c>
      <c r="H939">
        <v>143.28</v>
      </c>
      <c r="I939">
        <v>2</v>
      </c>
      <c r="J939">
        <v>0</v>
      </c>
      <c r="K939">
        <v>286.56</v>
      </c>
      <c r="L939">
        <v>286.56</v>
      </c>
      <c r="M939" t="s">
        <v>77</v>
      </c>
      <c r="N939" s="1">
        <v>45817.132916666669</v>
      </c>
    </row>
    <row r="940" spans="1:14" x14ac:dyDescent="0.3">
      <c r="A940" t="s">
        <v>2863</v>
      </c>
      <c r="B940" t="s">
        <v>30</v>
      </c>
      <c r="C940" t="s">
        <v>2864</v>
      </c>
      <c r="D940" t="s">
        <v>25</v>
      </c>
      <c r="E940" t="s">
        <v>74</v>
      </c>
      <c r="F940" t="s">
        <v>2865</v>
      </c>
      <c r="G940" t="s">
        <v>102</v>
      </c>
      <c r="H940">
        <v>37.86</v>
      </c>
      <c r="I940">
        <v>50</v>
      </c>
      <c r="J940">
        <v>20</v>
      </c>
      <c r="K940">
        <v>1893</v>
      </c>
      <c r="L940">
        <v>1514.4</v>
      </c>
      <c r="M940" t="s">
        <v>60</v>
      </c>
      <c r="N940" s="1">
        <v>45386.56082175926</v>
      </c>
    </row>
    <row r="941" spans="1:14" x14ac:dyDescent="0.3">
      <c r="A941" t="s">
        <v>2866</v>
      </c>
      <c r="B941" t="s">
        <v>118</v>
      </c>
      <c r="C941" t="s">
        <v>2867</v>
      </c>
      <c r="D941" t="s">
        <v>255</v>
      </c>
      <c r="E941" t="s">
        <v>68</v>
      </c>
      <c r="F941" t="s">
        <v>2868</v>
      </c>
      <c r="H941">
        <v>1247.8800000000001</v>
      </c>
      <c r="I941">
        <v>8</v>
      </c>
      <c r="J941">
        <v>0</v>
      </c>
      <c r="K941">
        <v>9983.0400000000009</v>
      </c>
      <c r="L941">
        <v>9983.0400000000009</v>
      </c>
      <c r="M941" t="s">
        <v>116</v>
      </c>
      <c r="N941" s="1">
        <v>45749.093877314815</v>
      </c>
    </row>
    <row r="942" spans="1:14" x14ac:dyDescent="0.3">
      <c r="A942" t="s">
        <v>2869</v>
      </c>
      <c r="B942" t="s">
        <v>23</v>
      </c>
      <c r="C942" t="s">
        <v>2870</v>
      </c>
      <c r="F942" t="s">
        <v>2871</v>
      </c>
      <c r="G942" t="s">
        <v>102</v>
      </c>
      <c r="H942">
        <v>58.53</v>
      </c>
      <c r="I942">
        <v>12</v>
      </c>
      <c r="J942">
        <v>12</v>
      </c>
      <c r="K942">
        <v>702.36</v>
      </c>
      <c r="L942">
        <v>618.08000000000004</v>
      </c>
      <c r="M942" t="s">
        <v>60</v>
      </c>
      <c r="N942" s="1">
        <v>45575.529224537036</v>
      </c>
    </row>
    <row r="943" spans="1:14" x14ac:dyDescent="0.3">
      <c r="A943" t="s">
        <v>2872</v>
      </c>
      <c r="B943" t="s">
        <v>23</v>
      </c>
      <c r="C943" t="s">
        <v>2873</v>
      </c>
      <c r="D943" t="s">
        <v>51</v>
      </c>
      <c r="E943" t="s">
        <v>251</v>
      </c>
      <c r="F943" t="s">
        <v>2874</v>
      </c>
      <c r="G943" t="s">
        <v>65</v>
      </c>
      <c r="H943">
        <v>487.97</v>
      </c>
      <c r="I943">
        <v>5</v>
      </c>
      <c r="J943">
        <v>10</v>
      </c>
      <c r="K943">
        <v>2439.85</v>
      </c>
      <c r="L943">
        <v>2195.86</v>
      </c>
      <c r="M943" t="s">
        <v>28</v>
      </c>
      <c r="N943" s="1">
        <v>45344.416435185187</v>
      </c>
    </row>
    <row r="944" spans="1:14" x14ac:dyDescent="0.3">
      <c r="A944" t="s">
        <v>2875</v>
      </c>
      <c r="B944" t="s">
        <v>118</v>
      </c>
      <c r="C944" t="s">
        <v>2876</v>
      </c>
      <c r="D944" t="s">
        <v>255</v>
      </c>
      <c r="E944" t="s">
        <v>57</v>
      </c>
      <c r="F944" t="s">
        <v>2877</v>
      </c>
      <c r="G944" t="s">
        <v>93</v>
      </c>
      <c r="H944">
        <v>1164.92</v>
      </c>
      <c r="I944">
        <v>4</v>
      </c>
      <c r="J944">
        <v>0</v>
      </c>
      <c r="K944">
        <v>4659.68</v>
      </c>
      <c r="L944">
        <v>4659.68</v>
      </c>
      <c r="M944" t="s">
        <v>116</v>
      </c>
      <c r="N944" s="1">
        <v>45626.343958333331</v>
      </c>
    </row>
    <row r="945" spans="1:14" x14ac:dyDescent="0.3">
      <c r="A945" t="s">
        <v>2878</v>
      </c>
      <c r="B945" t="s">
        <v>72</v>
      </c>
      <c r="C945" t="s">
        <v>2879</v>
      </c>
      <c r="D945" t="s">
        <v>255</v>
      </c>
      <c r="F945" t="s">
        <v>2880</v>
      </c>
      <c r="G945" t="s">
        <v>209</v>
      </c>
      <c r="H945">
        <v>2576.7199999999998</v>
      </c>
      <c r="I945">
        <v>6</v>
      </c>
      <c r="J945">
        <v>10</v>
      </c>
      <c r="K945">
        <v>15460.32</v>
      </c>
      <c r="L945">
        <v>13914.29</v>
      </c>
      <c r="N945" s="1">
        <v>45686.450567129628</v>
      </c>
    </row>
    <row r="946" spans="1:14" x14ac:dyDescent="0.3">
      <c r="A946" t="s">
        <v>2881</v>
      </c>
      <c r="B946" t="s">
        <v>172</v>
      </c>
      <c r="C946" t="s">
        <v>2882</v>
      </c>
      <c r="D946" t="s">
        <v>25</v>
      </c>
      <c r="E946" t="s">
        <v>133</v>
      </c>
      <c r="F946" t="s">
        <v>2883</v>
      </c>
      <c r="G946" t="s">
        <v>65</v>
      </c>
      <c r="H946">
        <v>110.63</v>
      </c>
      <c r="I946">
        <v>2</v>
      </c>
      <c r="J946">
        <v>0</v>
      </c>
      <c r="K946">
        <v>221.26</v>
      </c>
      <c r="L946">
        <v>221.26</v>
      </c>
      <c r="M946" t="s">
        <v>28</v>
      </c>
      <c r="N946" s="1">
        <v>45653.171481481484</v>
      </c>
    </row>
    <row r="947" spans="1:14" x14ac:dyDescent="0.3">
      <c r="A947" t="s">
        <v>2884</v>
      </c>
      <c r="B947" t="s">
        <v>172</v>
      </c>
      <c r="C947" t="s">
        <v>2885</v>
      </c>
      <c r="D947" t="s">
        <v>17</v>
      </c>
      <c r="E947" t="s">
        <v>246</v>
      </c>
      <c r="F947" t="s">
        <v>2886</v>
      </c>
      <c r="G947" t="s">
        <v>248</v>
      </c>
      <c r="H947">
        <v>322.29000000000002</v>
      </c>
      <c r="I947">
        <v>15</v>
      </c>
      <c r="J947">
        <v>2</v>
      </c>
      <c r="K947">
        <v>4834.3500000000004</v>
      </c>
      <c r="L947">
        <v>4737.66</v>
      </c>
      <c r="M947" t="s">
        <v>28</v>
      </c>
      <c r="N947" s="1">
        <v>45687.699548611112</v>
      </c>
    </row>
    <row r="948" spans="1:14" x14ac:dyDescent="0.3">
      <c r="A948" t="s">
        <v>2887</v>
      </c>
      <c r="B948" t="s">
        <v>118</v>
      </c>
      <c r="C948" t="s">
        <v>2888</v>
      </c>
      <c r="D948" t="s">
        <v>125</v>
      </c>
      <c r="E948" t="s">
        <v>251</v>
      </c>
      <c r="F948" t="s">
        <v>2889</v>
      </c>
      <c r="G948" t="s">
        <v>93</v>
      </c>
      <c r="H948">
        <v>1197.51</v>
      </c>
      <c r="I948">
        <v>8</v>
      </c>
      <c r="J948">
        <v>5</v>
      </c>
      <c r="K948">
        <v>9580.08</v>
      </c>
      <c r="L948">
        <v>9101.08</v>
      </c>
      <c r="M948" t="s">
        <v>40</v>
      </c>
      <c r="N948" s="1">
        <v>45787.516840277778</v>
      </c>
    </row>
    <row r="949" spans="1:14" x14ac:dyDescent="0.3">
      <c r="A949" t="s">
        <v>2890</v>
      </c>
      <c r="B949" t="s">
        <v>72</v>
      </c>
      <c r="C949" t="s">
        <v>2891</v>
      </c>
      <c r="D949" t="s">
        <v>51</v>
      </c>
      <c r="E949" t="s">
        <v>155</v>
      </c>
      <c r="F949" t="s">
        <v>2892</v>
      </c>
      <c r="G949" t="s">
        <v>184</v>
      </c>
      <c r="H949">
        <v>629.58000000000004</v>
      </c>
      <c r="I949">
        <v>2</v>
      </c>
      <c r="J949">
        <v>0</v>
      </c>
      <c r="K949">
        <v>1259.1600000000001</v>
      </c>
      <c r="L949">
        <v>1259.1600000000001</v>
      </c>
      <c r="M949" t="s">
        <v>28</v>
      </c>
      <c r="N949" s="1">
        <v>45660.677974537037</v>
      </c>
    </row>
    <row r="950" spans="1:14" x14ac:dyDescent="0.3">
      <c r="A950" t="s">
        <v>2893</v>
      </c>
      <c r="B950" t="s">
        <v>84</v>
      </c>
      <c r="C950" t="s">
        <v>2894</v>
      </c>
      <c r="D950" t="s">
        <v>36</v>
      </c>
      <c r="F950" t="s">
        <v>2895</v>
      </c>
      <c r="G950" t="s">
        <v>102</v>
      </c>
      <c r="H950">
        <v>530.51</v>
      </c>
      <c r="I950">
        <v>5</v>
      </c>
      <c r="J950">
        <v>5</v>
      </c>
      <c r="K950">
        <v>2652.55</v>
      </c>
      <c r="L950">
        <v>2519.92</v>
      </c>
      <c r="M950" t="s">
        <v>28</v>
      </c>
      <c r="N950" s="1">
        <v>45387.263912037037</v>
      </c>
    </row>
    <row r="951" spans="1:14" x14ac:dyDescent="0.3">
      <c r="A951" t="s">
        <v>2896</v>
      </c>
      <c r="B951" t="s">
        <v>181</v>
      </c>
      <c r="C951" t="s">
        <v>2897</v>
      </c>
      <c r="D951" t="s">
        <v>86</v>
      </c>
      <c r="E951" t="s">
        <v>32</v>
      </c>
      <c r="F951" t="s">
        <v>2898</v>
      </c>
      <c r="G951" t="s">
        <v>93</v>
      </c>
      <c r="H951">
        <v>494.86</v>
      </c>
      <c r="I951">
        <v>10</v>
      </c>
      <c r="J951">
        <v>15</v>
      </c>
      <c r="K951">
        <v>4948.6000000000004</v>
      </c>
      <c r="L951">
        <v>4206.3100000000004</v>
      </c>
      <c r="M951" t="s">
        <v>77</v>
      </c>
      <c r="N951" s="1">
        <v>45387.329131944447</v>
      </c>
    </row>
    <row r="952" spans="1:14" x14ac:dyDescent="0.3">
      <c r="A952" t="s">
        <v>2899</v>
      </c>
      <c r="B952" t="s">
        <v>172</v>
      </c>
      <c r="C952" t="s">
        <v>2900</v>
      </c>
      <c r="D952" t="s">
        <v>67</v>
      </c>
      <c r="E952" t="s">
        <v>74</v>
      </c>
      <c r="F952" t="s">
        <v>2901</v>
      </c>
      <c r="G952" t="s">
        <v>70</v>
      </c>
      <c r="H952">
        <v>1047.74</v>
      </c>
      <c r="I952">
        <v>4</v>
      </c>
      <c r="J952">
        <v>0</v>
      </c>
      <c r="K952">
        <v>4190.96</v>
      </c>
      <c r="L952">
        <v>4190.96</v>
      </c>
      <c r="M952" t="s">
        <v>116</v>
      </c>
      <c r="N952" s="1">
        <v>45484.350127314814</v>
      </c>
    </row>
    <row r="953" spans="1:14" x14ac:dyDescent="0.3">
      <c r="A953" t="s">
        <v>2902</v>
      </c>
      <c r="B953" t="s">
        <v>72</v>
      </c>
      <c r="C953" t="s">
        <v>2903</v>
      </c>
      <c r="D953" t="s">
        <v>51</v>
      </c>
      <c r="E953" t="s">
        <v>105</v>
      </c>
      <c r="F953" t="s">
        <v>2904</v>
      </c>
      <c r="G953" t="s">
        <v>102</v>
      </c>
      <c r="H953">
        <v>1002.11</v>
      </c>
      <c r="I953">
        <v>15</v>
      </c>
      <c r="J953">
        <v>0</v>
      </c>
      <c r="K953">
        <v>15031.65</v>
      </c>
      <c r="L953">
        <v>15031.65</v>
      </c>
      <c r="M953" t="s">
        <v>47</v>
      </c>
      <c r="N953" s="1">
        <v>45371.266921296294</v>
      </c>
    </row>
    <row r="954" spans="1:14" x14ac:dyDescent="0.3">
      <c r="A954" t="s">
        <v>2905</v>
      </c>
      <c r="B954" t="s">
        <v>30</v>
      </c>
      <c r="C954" t="s">
        <v>2906</v>
      </c>
      <c r="D954" t="s">
        <v>255</v>
      </c>
      <c r="E954" t="s">
        <v>18</v>
      </c>
      <c r="F954" t="s">
        <v>2907</v>
      </c>
      <c r="G954" t="s">
        <v>107</v>
      </c>
      <c r="H954">
        <v>1584.93</v>
      </c>
      <c r="I954">
        <v>10</v>
      </c>
      <c r="J954">
        <v>15</v>
      </c>
      <c r="K954">
        <v>15849.3</v>
      </c>
      <c r="L954">
        <v>13471.9</v>
      </c>
      <c r="N954" s="1">
        <v>45692.653298611112</v>
      </c>
    </row>
    <row r="955" spans="1:14" x14ac:dyDescent="0.3">
      <c r="A955" t="s">
        <v>2908</v>
      </c>
      <c r="B955" t="s">
        <v>72</v>
      </c>
      <c r="C955" t="s">
        <v>2909</v>
      </c>
      <c r="D955" t="s">
        <v>110</v>
      </c>
      <c r="E955" t="s">
        <v>87</v>
      </c>
      <c r="F955" t="s">
        <v>2910</v>
      </c>
      <c r="G955" t="s">
        <v>130</v>
      </c>
      <c r="H955">
        <v>85.17</v>
      </c>
      <c r="I955">
        <v>1</v>
      </c>
      <c r="J955">
        <v>0</v>
      </c>
      <c r="K955">
        <v>85.17</v>
      </c>
      <c r="L955">
        <v>85.17</v>
      </c>
      <c r="M955" t="s">
        <v>47</v>
      </c>
      <c r="N955" s="1">
        <v>45561.458449074074</v>
      </c>
    </row>
    <row r="956" spans="1:14" x14ac:dyDescent="0.3">
      <c r="A956" t="s">
        <v>2911</v>
      </c>
      <c r="B956" t="s">
        <v>15</v>
      </c>
      <c r="C956" t="s">
        <v>2912</v>
      </c>
      <c r="D956" t="s">
        <v>17</v>
      </c>
      <c r="E956" t="s">
        <v>91</v>
      </c>
      <c r="F956" t="s">
        <v>2913</v>
      </c>
      <c r="G956" t="s">
        <v>179</v>
      </c>
      <c r="H956">
        <v>585.30999999999995</v>
      </c>
      <c r="I956">
        <v>25</v>
      </c>
      <c r="J956">
        <v>25</v>
      </c>
      <c r="K956">
        <v>14632.75</v>
      </c>
      <c r="L956">
        <v>10974.56</v>
      </c>
      <c r="M956" t="s">
        <v>116</v>
      </c>
      <c r="N956" s="1">
        <v>45475.317256944443</v>
      </c>
    </row>
    <row r="957" spans="1:14" x14ac:dyDescent="0.3">
      <c r="A957" t="s">
        <v>2914</v>
      </c>
      <c r="B957" t="s">
        <v>49</v>
      </c>
      <c r="C957" t="s">
        <v>2915</v>
      </c>
      <c r="D957" t="s">
        <v>63</v>
      </c>
      <c r="E957" t="s">
        <v>32</v>
      </c>
      <c r="F957" t="s">
        <v>2916</v>
      </c>
      <c r="G957" t="s">
        <v>39</v>
      </c>
      <c r="H957">
        <v>5.0999999999999996</v>
      </c>
      <c r="I957">
        <v>275</v>
      </c>
      <c r="J957">
        <v>20</v>
      </c>
      <c r="K957">
        <v>1402.5</v>
      </c>
      <c r="L957">
        <v>1122</v>
      </c>
      <c r="M957" t="s">
        <v>60</v>
      </c>
      <c r="N957" s="1">
        <v>45749.465937499997</v>
      </c>
    </row>
    <row r="958" spans="1:14" x14ac:dyDescent="0.3">
      <c r="A958" t="s">
        <v>2917</v>
      </c>
      <c r="B958" t="s">
        <v>181</v>
      </c>
      <c r="C958" t="s">
        <v>2918</v>
      </c>
      <c r="D958" t="s">
        <v>255</v>
      </c>
      <c r="E958" t="s">
        <v>57</v>
      </c>
      <c r="F958" t="s">
        <v>2919</v>
      </c>
      <c r="G958" t="s">
        <v>59</v>
      </c>
      <c r="H958">
        <v>164.81</v>
      </c>
      <c r="I958">
        <v>4</v>
      </c>
      <c r="J958">
        <v>0</v>
      </c>
      <c r="K958">
        <v>659.24</v>
      </c>
      <c r="L958">
        <v>659.24</v>
      </c>
      <c r="M958" t="s">
        <v>40</v>
      </c>
      <c r="N958" s="1">
        <v>45701.881458333337</v>
      </c>
    </row>
    <row r="959" spans="1:14" x14ac:dyDescent="0.3">
      <c r="A959" t="s">
        <v>2920</v>
      </c>
      <c r="B959" t="s">
        <v>72</v>
      </c>
      <c r="C959" t="s">
        <v>2921</v>
      </c>
      <c r="D959" t="s">
        <v>51</v>
      </c>
      <c r="E959" t="s">
        <v>177</v>
      </c>
      <c r="F959" t="s">
        <v>2922</v>
      </c>
      <c r="G959" t="s">
        <v>209</v>
      </c>
      <c r="H959">
        <v>1191.4100000000001</v>
      </c>
      <c r="I959">
        <v>5</v>
      </c>
      <c r="J959">
        <v>5</v>
      </c>
      <c r="K959">
        <v>5957.05</v>
      </c>
      <c r="L959">
        <v>5659.2</v>
      </c>
      <c r="M959" t="s">
        <v>47</v>
      </c>
      <c r="N959" s="1">
        <v>45631.467083333337</v>
      </c>
    </row>
    <row r="960" spans="1:14" x14ac:dyDescent="0.3">
      <c r="A960" t="s">
        <v>2923</v>
      </c>
      <c r="B960" t="s">
        <v>181</v>
      </c>
      <c r="C960" t="s">
        <v>2924</v>
      </c>
      <c r="D960" t="s">
        <v>63</v>
      </c>
      <c r="E960" t="s">
        <v>91</v>
      </c>
      <c r="F960" t="s">
        <v>2925</v>
      </c>
      <c r="G960" t="s">
        <v>82</v>
      </c>
      <c r="H960">
        <v>3.3</v>
      </c>
      <c r="I960">
        <v>166</v>
      </c>
      <c r="J960">
        <v>0</v>
      </c>
      <c r="K960">
        <v>547.79999999999995</v>
      </c>
      <c r="L960">
        <v>547.79999999999995</v>
      </c>
      <c r="M960" t="s">
        <v>21</v>
      </c>
      <c r="N960" s="1">
        <v>45368.711319444446</v>
      </c>
    </row>
    <row r="961" spans="1:14" x14ac:dyDescent="0.3">
      <c r="A961" t="s">
        <v>2926</v>
      </c>
      <c r="B961" t="s">
        <v>72</v>
      </c>
      <c r="C961" t="s">
        <v>2927</v>
      </c>
      <c r="D961" t="s">
        <v>120</v>
      </c>
      <c r="E961" t="s">
        <v>91</v>
      </c>
      <c r="F961" t="s">
        <v>2928</v>
      </c>
      <c r="G961" t="s">
        <v>93</v>
      </c>
      <c r="H961">
        <v>421.38</v>
      </c>
      <c r="I961">
        <v>20</v>
      </c>
      <c r="J961">
        <v>15</v>
      </c>
      <c r="K961">
        <v>8427.6</v>
      </c>
      <c r="L961">
        <v>7163.46</v>
      </c>
      <c r="M961" t="s">
        <v>47</v>
      </c>
      <c r="N961" s="1">
        <v>45811.683113425926</v>
      </c>
    </row>
    <row r="962" spans="1:14" x14ac:dyDescent="0.3">
      <c r="A962" t="s">
        <v>2929</v>
      </c>
      <c r="B962" t="s">
        <v>49</v>
      </c>
      <c r="C962" t="s">
        <v>2930</v>
      </c>
      <c r="D962" t="s">
        <v>51</v>
      </c>
      <c r="E962" t="s">
        <v>87</v>
      </c>
      <c r="F962" t="s">
        <v>2931</v>
      </c>
      <c r="G962" t="s">
        <v>82</v>
      </c>
      <c r="H962">
        <v>436.7</v>
      </c>
      <c r="I962">
        <v>20</v>
      </c>
      <c r="J962">
        <v>15</v>
      </c>
      <c r="K962">
        <v>8734</v>
      </c>
      <c r="L962">
        <v>7423.9</v>
      </c>
      <c r="M962" t="s">
        <v>21</v>
      </c>
      <c r="N962" s="1">
        <v>45807.750601851854</v>
      </c>
    </row>
    <row r="963" spans="1:14" x14ac:dyDescent="0.3">
      <c r="A963" t="s">
        <v>2932</v>
      </c>
      <c r="B963" t="s">
        <v>23</v>
      </c>
      <c r="D963" t="s">
        <v>43</v>
      </c>
      <c r="E963" t="s">
        <v>105</v>
      </c>
      <c r="F963" t="s">
        <v>2933</v>
      </c>
      <c r="G963" t="s">
        <v>184</v>
      </c>
      <c r="H963">
        <v>649.17999999999995</v>
      </c>
      <c r="I963">
        <v>20</v>
      </c>
      <c r="J963">
        <v>0</v>
      </c>
      <c r="K963">
        <v>12983.6</v>
      </c>
      <c r="L963">
        <v>12983.6</v>
      </c>
      <c r="M963" t="s">
        <v>77</v>
      </c>
      <c r="N963" s="1">
        <v>45492.397939814815</v>
      </c>
    </row>
    <row r="964" spans="1:14" x14ac:dyDescent="0.3">
      <c r="A964" t="s">
        <v>2934</v>
      </c>
      <c r="B964" t="s">
        <v>15</v>
      </c>
      <c r="C964" t="s">
        <v>2935</v>
      </c>
      <c r="D964" t="s">
        <v>67</v>
      </c>
      <c r="E964" t="s">
        <v>68</v>
      </c>
      <c r="F964" t="s">
        <v>2936</v>
      </c>
      <c r="G964" t="s">
        <v>65</v>
      </c>
      <c r="H964">
        <v>393.96</v>
      </c>
      <c r="I964">
        <v>25</v>
      </c>
      <c r="J964">
        <v>3</v>
      </c>
      <c r="K964">
        <v>9849</v>
      </c>
      <c r="L964">
        <v>9553.5300000000007</v>
      </c>
      <c r="N964" s="1">
        <v>45430.460532407407</v>
      </c>
    </row>
    <row r="965" spans="1:14" x14ac:dyDescent="0.3">
      <c r="A965" t="s">
        <v>2937</v>
      </c>
      <c r="B965" t="s">
        <v>72</v>
      </c>
      <c r="C965" t="s">
        <v>2938</v>
      </c>
      <c r="D965" t="s">
        <v>110</v>
      </c>
      <c r="E965" t="s">
        <v>121</v>
      </c>
      <c r="F965" t="s">
        <v>2939</v>
      </c>
      <c r="G965" t="s">
        <v>93</v>
      </c>
      <c r="H965">
        <v>99.66</v>
      </c>
      <c r="I965">
        <v>5</v>
      </c>
      <c r="J965">
        <v>2</v>
      </c>
      <c r="K965">
        <v>498.3</v>
      </c>
      <c r="L965">
        <v>488.33</v>
      </c>
      <c r="M965" t="s">
        <v>116</v>
      </c>
      <c r="N965" s="1">
        <v>45455.138252314813</v>
      </c>
    </row>
    <row r="966" spans="1:14" x14ac:dyDescent="0.3">
      <c r="A966" t="s">
        <v>2940</v>
      </c>
      <c r="B966" t="s">
        <v>30</v>
      </c>
      <c r="C966" t="s">
        <v>2941</v>
      </c>
      <c r="D966" t="s">
        <v>17</v>
      </c>
      <c r="E966" t="s">
        <v>111</v>
      </c>
      <c r="F966" t="s">
        <v>2942</v>
      </c>
      <c r="G966" t="s">
        <v>465</v>
      </c>
      <c r="H966">
        <v>674.77</v>
      </c>
      <c r="I966">
        <v>6</v>
      </c>
      <c r="J966">
        <v>10</v>
      </c>
      <c r="K966">
        <v>4048.62</v>
      </c>
      <c r="L966">
        <v>3643.76</v>
      </c>
      <c r="M966" t="s">
        <v>40</v>
      </c>
      <c r="N966" s="1">
        <v>45691.827407407407</v>
      </c>
    </row>
    <row r="967" spans="1:14" x14ac:dyDescent="0.3">
      <c r="A967" t="s">
        <v>2943</v>
      </c>
      <c r="B967" t="s">
        <v>49</v>
      </c>
      <c r="C967" t="s">
        <v>2944</v>
      </c>
      <c r="D967" t="s">
        <v>125</v>
      </c>
      <c r="E967" t="s">
        <v>37</v>
      </c>
      <c r="F967" t="s">
        <v>2945</v>
      </c>
      <c r="G967" t="s">
        <v>107</v>
      </c>
      <c r="H967">
        <v>2648.03</v>
      </c>
      <c r="I967">
        <v>2</v>
      </c>
      <c r="J967">
        <v>0</v>
      </c>
      <c r="K967">
        <v>5296.06</v>
      </c>
      <c r="L967">
        <v>5296.06</v>
      </c>
      <c r="M967" t="s">
        <v>28</v>
      </c>
      <c r="N967" s="1">
        <v>45400.362013888887</v>
      </c>
    </row>
    <row r="968" spans="1:14" x14ac:dyDescent="0.3">
      <c r="A968" t="s">
        <v>2946</v>
      </c>
      <c r="B968" t="s">
        <v>15</v>
      </c>
      <c r="C968" t="s">
        <v>2947</v>
      </c>
      <c r="D968" t="s">
        <v>17</v>
      </c>
      <c r="E968" t="s">
        <v>277</v>
      </c>
      <c r="F968" t="s">
        <v>2948</v>
      </c>
      <c r="H968">
        <v>257.38</v>
      </c>
      <c r="I968">
        <v>5</v>
      </c>
      <c r="J968">
        <v>5</v>
      </c>
      <c r="K968">
        <v>1286.9000000000001</v>
      </c>
      <c r="L968">
        <v>1222.56</v>
      </c>
      <c r="M968" t="s">
        <v>21</v>
      </c>
      <c r="N968" s="1">
        <v>45346.578217592592</v>
      </c>
    </row>
    <row r="969" spans="1:14" x14ac:dyDescent="0.3">
      <c r="A969" t="s">
        <v>2949</v>
      </c>
      <c r="B969" t="s">
        <v>181</v>
      </c>
      <c r="C969" t="s">
        <v>2950</v>
      </c>
      <c r="D969" t="s">
        <v>255</v>
      </c>
      <c r="E969" t="s">
        <v>277</v>
      </c>
      <c r="F969" t="s">
        <v>2951</v>
      </c>
      <c r="G969" t="s">
        <v>209</v>
      </c>
      <c r="H969">
        <v>2299.17</v>
      </c>
      <c r="I969">
        <v>12</v>
      </c>
      <c r="J969">
        <v>15</v>
      </c>
      <c r="K969">
        <v>27590.04</v>
      </c>
      <c r="L969">
        <v>23451.53</v>
      </c>
      <c r="M969" t="s">
        <v>28</v>
      </c>
      <c r="N969" s="1">
        <v>45463.369375000002</v>
      </c>
    </row>
    <row r="970" spans="1:14" x14ac:dyDescent="0.3">
      <c r="A970" t="s">
        <v>2952</v>
      </c>
      <c r="B970" t="s">
        <v>55</v>
      </c>
      <c r="C970" t="s">
        <v>2953</v>
      </c>
      <c r="D970" t="s">
        <v>67</v>
      </c>
      <c r="E970" t="s">
        <v>177</v>
      </c>
      <c r="F970" t="s">
        <v>2954</v>
      </c>
      <c r="G970" t="s">
        <v>102</v>
      </c>
      <c r="H970">
        <v>186.42</v>
      </c>
      <c r="I970">
        <v>5</v>
      </c>
      <c r="J970">
        <v>0</v>
      </c>
      <c r="K970">
        <v>932.1</v>
      </c>
      <c r="L970">
        <v>932.1</v>
      </c>
      <c r="M970" t="s">
        <v>21</v>
      </c>
      <c r="N970" s="1">
        <v>45579.285787037035</v>
      </c>
    </row>
    <row r="971" spans="1:14" x14ac:dyDescent="0.3">
      <c r="A971" t="s">
        <v>2955</v>
      </c>
      <c r="B971" t="s">
        <v>181</v>
      </c>
      <c r="C971" t="s">
        <v>2956</v>
      </c>
      <c r="D971" t="s">
        <v>36</v>
      </c>
      <c r="E971" t="s">
        <v>18</v>
      </c>
      <c r="F971" t="s">
        <v>2957</v>
      </c>
      <c r="G971" t="s">
        <v>102</v>
      </c>
      <c r="H971">
        <v>1241.9100000000001</v>
      </c>
      <c r="I971">
        <v>3</v>
      </c>
      <c r="J971">
        <v>2</v>
      </c>
      <c r="K971">
        <v>3725.73</v>
      </c>
      <c r="L971">
        <v>3651.22</v>
      </c>
      <c r="M971" t="s">
        <v>28</v>
      </c>
      <c r="N971" s="1">
        <v>45522.880185185182</v>
      </c>
    </row>
    <row r="972" spans="1:14" x14ac:dyDescent="0.3">
      <c r="A972" t="s">
        <v>2958</v>
      </c>
      <c r="B972" t="s">
        <v>118</v>
      </c>
      <c r="C972" t="s">
        <v>2959</v>
      </c>
      <c r="D972" t="s">
        <v>159</v>
      </c>
      <c r="E972" t="s">
        <v>105</v>
      </c>
      <c r="F972" t="s">
        <v>2960</v>
      </c>
      <c r="G972" t="s">
        <v>76</v>
      </c>
      <c r="H972">
        <v>304.07</v>
      </c>
      <c r="I972">
        <v>1</v>
      </c>
      <c r="J972">
        <v>0</v>
      </c>
      <c r="K972">
        <v>304.07</v>
      </c>
      <c r="L972">
        <v>304.07</v>
      </c>
      <c r="M972" t="s">
        <v>77</v>
      </c>
      <c r="N972" s="1">
        <v>45511.90253472222</v>
      </c>
    </row>
    <row r="973" spans="1:14" x14ac:dyDescent="0.3">
      <c r="A973" t="s">
        <v>2961</v>
      </c>
      <c r="B973" t="s">
        <v>118</v>
      </c>
      <c r="C973" t="s">
        <v>2962</v>
      </c>
      <c r="D973" t="s">
        <v>255</v>
      </c>
      <c r="E973" t="s">
        <v>57</v>
      </c>
      <c r="F973" t="s">
        <v>2963</v>
      </c>
      <c r="G973" t="s">
        <v>107</v>
      </c>
      <c r="H973">
        <v>2977.14</v>
      </c>
      <c r="I973">
        <v>3</v>
      </c>
      <c r="J973">
        <v>0</v>
      </c>
      <c r="K973">
        <v>8931.42</v>
      </c>
      <c r="L973">
        <v>8931.42</v>
      </c>
      <c r="M973" t="s">
        <v>60</v>
      </c>
      <c r="N973" s="1">
        <v>45667.626921296294</v>
      </c>
    </row>
    <row r="974" spans="1:14" x14ac:dyDescent="0.3">
      <c r="A974" t="s">
        <v>2964</v>
      </c>
      <c r="B974" t="s">
        <v>72</v>
      </c>
      <c r="C974" t="s">
        <v>2965</v>
      </c>
      <c r="D974" t="s">
        <v>25</v>
      </c>
      <c r="E974" t="s">
        <v>100</v>
      </c>
      <c r="F974" t="s">
        <v>2966</v>
      </c>
      <c r="G974" t="s">
        <v>59</v>
      </c>
      <c r="H974">
        <v>93.17</v>
      </c>
      <c r="I974">
        <v>25</v>
      </c>
      <c r="J974">
        <v>18</v>
      </c>
      <c r="K974">
        <v>2329.25</v>
      </c>
      <c r="L974">
        <v>1909.99</v>
      </c>
      <c r="M974" t="s">
        <v>60</v>
      </c>
      <c r="N974" s="1">
        <v>45848.6721412037</v>
      </c>
    </row>
    <row r="975" spans="1:14" x14ac:dyDescent="0.3">
      <c r="A975" t="s">
        <v>2967</v>
      </c>
      <c r="B975" t="s">
        <v>72</v>
      </c>
      <c r="C975" t="s">
        <v>2968</v>
      </c>
      <c r="D975" t="s">
        <v>80</v>
      </c>
      <c r="E975" t="s">
        <v>224</v>
      </c>
      <c r="F975" t="s">
        <v>2969</v>
      </c>
      <c r="G975" t="s">
        <v>46</v>
      </c>
      <c r="H975">
        <v>4185.78</v>
      </c>
      <c r="I975">
        <v>2</v>
      </c>
      <c r="J975">
        <v>0</v>
      </c>
      <c r="K975">
        <v>8371.56</v>
      </c>
      <c r="L975">
        <v>8371.56</v>
      </c>
      <c r="M975" t="s">
        <v>28</v>
      </c>
      <c r="N975" s="1">
        <v>45832.896134259259</v>
      </c>
    </row>
    <row r="976" spans="1:14" x14ac:dyDescent="0.3">
      <c r="A976" t="s">
        <v>2970</v>
      </c>
      <c r="B976" t="s">
        <v>84</v>
      </c>
      <c r="C976" t="s">
        <v>2971</v>
      </c>
      <c r="D976" t="s">
        <v>63</v>
      </c>
      <c r="F976" t="s">
        <v>2972</v>
      </c>
      <c r="G976" t="s">
        <v>93</v>
      </c>
      <c r="H976">
        <v>3.61</v>
      </c>
      <c r="I976">
        <v>156</v>
      </c>
      <c r="J976">
        <v>0</v>
      </c>
      <c r="K976">
        <v>563.16</v>
      </c>
      <c r="L976">
        <v>563.16</v>
      </c>
      <c r="M976" t="s">
        <v>77</v>
      </c>
      <c r="N976" s="1">
        <v>45428.257233796299</v>
      </c>
    </row>
    <row r="977" spans="1:14" x14ac:dyDescent="0.3">
      <c r="A977" t="s">
        <v>2973</v>
      </c>
      <c r="B977" t="s">
        <v>172</v>
      </c>
      <c r="C977" t="s">
        <v>2974</v>
      </c>
      <c r="D977" t="s">
        <v>120</v>
      </c>
      <c r="E977" t="s">
        <v>100</v>
      </c>
      <c r="F977" t="s">
        <v>2975</v>
      </c>
      <c r="G977" t="s">
        <v>465</v>
      </c>
      <c r="H977">
        <v>309.88</v>
      </c>
      <c r="I977">
        <v>50</v>
      </c>
      <c r="J977">
        <v>15</v>
      </c>
      <c r="K977">
        <v>15494</v>
      </c>
      <c r="L977">
        <v>13169.9</v>
      </c>
      <c r="M977" t="s">
        <v>77</v>
      </c>
      <c r="N977" s="1">
        <v>45556.974745370368</v>
      </c>
    </row>
    <row r="978" spans="1:14" x14ac:dyDescent="0.3">
      <c r="A978" t="s">
        <v>2976</v>
      </c>
      <c r="B978" t="s">
        <v>172</v>
      </c>
      <c r="C978" t="s">
        <v>2977</v>
      </c>
      <c r="D978" t="s">
        <v>17</v>
      </c>
      <c r="E978" t="s">
        <v>87</v>
      </c>
      <c r="F978" t="s">
        <v>2978</v>
      </c>
      <c r="G978" t="s">
        <v>107</v>
      </c>
      <c r="H978">
        <v>30.11</v>
      </c>
      <c r="I978">
        <v>4</v>
      </c>
      <c r="J978">
        <v>0</v>
      </c>
      <c r="K978">
        <v>120.44</v>
      </c>
      <c r="L978">
        <v>120.44</v>
      </c>
      <c r="M978" t="s">
        <v>47</v>
      </c>
      <c r="N978" s="1">
        <v>45806.399189814816</v>
      </c>
    </row>
    <row r="979" spans="1:14" x14ac:dyDescent="0.3">
      <c r="A979" t="s">
        <v>2979</v>
      </c>
      <c r="B979" t="s">
        <v>172</v>
      </c>
      <c r="C979" t="s">
        <v>2980</v>
      </c>
      <c r="D979" t="s">
        <v>125</v>
      </c>
      <c r="E979" t="s">
        <v>277</v>
      </c>
      <c r="F979" t="s">
        <v>2981</v>
      </c>
      <c r="G979" t="s">
        <v>93</v>
      </c>
      <c r="H979">
        <v>193.68</v>
      </c>
      <c r="I979">
        <v>8</v>
      </c>
      <c r="J979">
        <v>12</v>
      </c>
      <c r="K979">
        <v>1549.44</v>
      </c>
      <c r="L979">
        <v>1363.51</v>
      </c>
      <c r="M979" t="s">
        <v>40</v>
      </c>
      <c r="N979" s="1">
        <v>45661.055671296293</v>
      </c>
    </row>
    <row r="980" spans="1:14" x14ac:dyDescent="0.3">
      <c r="A980" t="s">
        <v>2982</v>
      </c>
      <c r="B980" t="s">
        <v>15</v>
      </c>
      <c r="C980" t="s">
        <v>2983</v>
      </c>
      <c r="D980" t="s">
        <v>125</v>
      </c>
      <c r="E980" t="s">
        <v>100</v>
      </c>
      <c r="F980" t="s">
        <v>2984</v>
      </c>
      <c r="G980" t="s">
        <v>59</v>
      </c>
      <c r="H980">
        <v>561.64</v>
      </c>
      <c r="I980">
        <v>5</v>
      </c>
      <c r="J980">
        <v>0</v>
      </c>
      <c r="K980">
        <v>2808.2</v>
      </c>
      <c r="L980">
        <v>2808.2</v>
      </c>
      <c r="M980" t="s">
        <v>77</v>
      </c>
      <c r="N980" s="1">
        <v>45586.527546296296</v>
      </c>
    </row>
    <row r="981" spans="1:14" x14ac:dyDescent="0.3">
      <c r="A981" t="s">
        <v>2985</v>
      </c>
      <c r="B981" t="s">
        <v>84</v>
      </c>
      <c r="C981" t="s">
        <v>2986</v>
      </c>
      <c r="D981" t="s">
        <v>110</v>
      </c>
      <c r="E981" t="s">
        <v>251</v>
      </c>
      <c r="F981" t="s">
        <v>2987</v>
      </c>
      <c r="G981" t="s">
        <v>135</v>
      </c>
      <c r="H981">
        <v>332.42</v>
      </c>
      <c r="I981">
        <v>30</v>
      </c>
      <c r="J981">
        <v>20</v>
      </c>
      <c r="K981">
        <v>9972.6</v>
      </c>
      <c r="L981">
        <v>7978.08</v>
      </c>
      <c r="M981" t="s">
        <v>28</v>
      </c>
      <c r="N981" s="1">
        <v>45399.400625000002</v>
      </c>
    </row>
    <row r="982" spans="1:14" x14ac:dyDescent="0.3">
      <c r="A982" t="s">
        <v>2988</v>
      </c>
      <c r="B982" t="s">
        <v>30</v>
      </c>
      <c r="C982" t="s">
        <v>2989</v>
      </c>
      <c r="D982" t="s">
        <v>125</v>
      </c>
      <c r="E982" t="s">
        <v>91</v>
      </c>
      <c r="F982" t="s">
        <v>2990</v>
      </c>
      <c r="G982" t="s">
        <v>107</v>
      </c>
      <c r="H982">
        <v>2976.51</v>
      </c>
      <c r="I982">
        <v>25</v>
      </c>
      <c r="J982">
        <v>15</v>
      </c>
      <c r="K982">
        <v>74412.75</v>
      </c>
      <c r="L982">
        <v>63250.84</v>
      </c>
      <c r="M982" t="s">
        <v>77</v>
      </c>
      <c r="N982" s="1">
        <v>45775.747615740744</v>
      </c>
    </row>
    <row r="983" spans="1:14" x14ac:dyDescent="0.3">
      <c r="A983" t="s">
        <v>2991</v>
      </c>
      <c r="B983" t="s">
        <v>95</v>
      </c>
      <c r="C983" t="s">
        <v>2992</v>
      </c>
      <c r="D983" t="s">
        <v>120</v>
      </c>
      <c r="E983" t="s">
        <v>18</v>
      </c>
      <c r="F983" t="s">
        <v>2993</v>
      </c>
      <c r="G983" t="s">
        <v>130</v>
      </c>
      <c r="H983">
        <v>592.03</v>
      </c>
      <c r="I983">
        <v>1</v>
      </c>
      <c r="J983">
        <v>0</v>
      </c>
      <c r="K983">
        <v>592.03</v>
      </c>
      <c r="L983">
        <v>592.03</v>
      </c>
      <c r="M983" t="s">
        <v>21</v>
      </c>
      <c r="N983" s="1">
        <v>45746.121238425927</v>
      </c>
    </row>
    <row r="984" spans="1:14" x14ac:dyDescent="0.3">
      <c r="A984" t="s">
        <v>2994</v>
      </c>
      <c r="B984" t="s">
        <v>72</v>
      </c>
      <c r="C984" t="s">
        <v>2995</v>
      </c>
      <c r="D984" t="s">
        <v>86</v>
      </c>
      <c r="E984" t="s">
        <v>277</v>
      </c>
      <c r="F984" t="s">
        <v>2996</v>
      </c>
      <c r="G984" t="s">
        <v>53</v>
      </c>
      <c r="H984">
        <v>522.92999999999995</v>
      </c>
      <c r="I984">
        <v>5</v>
      </c>
      <c r="J984">
        <v>0</v>
      </c>
      <c r="K984">
        <v>2614.65</v>
      </c>
      <c r="L984">
        <v>2614.65</v>
      </c>
      <c r="M984" t="s">
        <v>60</v>
      </c>
      <c r="N984" s="1">
        <v>45380.639131944445</v>
      </c>
    </row>
    <row r="985" spans="1:14" x14ac:dyDescent="0.3">
      <c r="A985" t="s">
        <v>2997</v>
      </c>
      <c r="B985" t="s">
        <v>181</v>
      </c>
      <c r="C985" t="s">
        <v>2998</v>
      </c>
      <c r="D985" t="s">
        <v>63</v>
      </c>
      <c r="F985" t="s">
        <v>2999</v>
      </c>
      <c r="G985" t="s">
        <v>20</v>
      </c>
      <c r="H985">
        <v>1.1399999999999999</v>
      </c>
      <c r="I985">
        <v>118</v>
      </c>
      <c r="J985">
        <v>20</v>
      </c>
      <c r="K985">
        <v>134.52000000000001</v>
      </c>
      <c r="L985">
        <v>107.62</v>
      </c>
      <c r="M985" t="s">
        <v>116</v>
      </c>
      <c r="N985" s="1">
        <v>45844.099004629628</v>
      </c>
    </row>
    <row r="986" spans="1:14" x14ac:dyDescent="0.3">
      <c r="A986" t="s">
        <v>3000</v>
      </c>
      <c r="B986" t="s">
        <v>23</v>
      </c>
      <c r="C986" t="s">
        <v>3001</v>
      </c>
      <c r="D986" t="s">
        <v>25</v>
      </c>
      <c r="E986" t="s">
        <v>224</v>
      </c>
      <c r="F986" t="s">
        <v>3002</v>
      </c>
      <c r="G986" t="s">
        <v>76</v>
      </c>
      <c r="H986">
        <v>127.78</v>
      </c>
      <c r="I986">
        <v>2</v>
      </c>
      <c r="J986">
        <v>0</v>
      </c>
      <c r="K986">
        <v>255.56</v>
      </c>
      <c r="L986">
        <v>255.56</v>
      </c>
      <c r="N986" s="1">
        <v>45455.816817129627</v>
      </c>
    </row>
    <row r="987" spans="1:14" x14ac:dyDescent="0.3">
      <c r="A987" t="s">
        <v>3003</v>
      </c>
      <c r="B987" t="s">
        <v>49</v>
      </c>
      <c r="D987" t="s">
        <v>67</v>
      </c>
      <c r="E987" t="s">
        <v>74</v>
      </c>
      <c r="G987" t="s">
        <v>102</v>
      </c>
      <c r="H987">
        <v>536.55999999999995</v>
      </c>
      <c r="I987">
        <v>40</v>
      </c>
      <c r="J987">
        <v>15</v>
      </c>
      <c r="K987">
        <v>21462.400000000001</v>
      </c>
      <c r="L987">
        <v>18243.04</v>
      </c>
      <c r="M987" t="s">
        <v>28</v>
      </c>
      <c r="N987" s="1">
        <v>45685.716168981482</v>
      </c>
    </row>
    <row r="988" spans="1:14" x14ac:dyDescent="0.3">
      <c r="A988" t="s">
        <v>3004</v>
      </c>
      <c r="B988" t="s">
        <v>15</v>
      </c>
      <c r="C988" t="s">
        <v>3005</v>
      </c>
      <c r="D988" t="s">
        <v>17</v>
      </c>
      <c r="E988" t="s">
        <v>105</v>
      </c>
      <c r="F988" t="s">
        <v>3006</v>
      </c>
      <c r="G988" t="s">
        <v>20</v>
      </c>
      <c r="H988">
        <v>353.59</v>
      </c>
      <c r="I988">
        <v>1</v>
      </c>
      <c r="J988">
        <v>0</v>
      </c>
      <c r="K988">
        <v>353.59</v>
      </c>
      <c r="L988">
        <v>353.59</v>
      </c>
      <c r="M988" t="s">
        <v>60</v>
      </c>
      <c r="N988" s="1">
        <v>45402.57199074074</v>
      </c>
    </row>
    <row r="989" spans="1:14" x14ac:dyDescent="0.3">
      <c r="A989" t="s">
        <v>3007</v>
      </c>
      <c r="B989" t="s">
        <v>181</v>
      </c>
      <c r="C989" t="s">
        <v>3008</v>
      </c>
      <c r="D989" t="s">
        <v>36</v>
      </c>
      <c r="E989" t="s">
        <v>74</v>
      </c>
      <c r="F989" t="s">
        <v>3009</v>
      </c>
      <c r="G989" t="s">
        <v>82</v>
      </c>
      <c r="H989">
        <v>354.05</v>
      </c>
      <c r="I989">
        <v>5</v>
      </c>
      <c r="J989">
        <v>10</v>
      </c>
      <c r="K989">
        <v>1770.25</v>
      </c>
      <c r="L989">
        <v>1593.23</v>
      </c>
      <c r="M989" t="s">
        <v>60</v>
      </c>
      <c r="N989" s="1">
        <v>45876.221747685187</v>
      </c>
    </row>
    <row r="990" spans="1:14" x14ac:dyDescent="0.3">
      <c r="A990" t="s">
        <v>3010</v>
      </c>
      <c r="B990" t="s">
        <v>95</v>
      </c>
      <c r="C990" t="s">
        <v>3011</v>
      </c>
      <c r="D990" t="s">
        <v>255</v>
      </c>
      <c r="E990" t="s">
        <v>44</v>
      </c>
      <c r="F990" t="s">
        <v>3012</v>
      </c>
      <c r="G990" t="s">
        <v>107</v>
      </c>
      <c r="H990">
        <v>2041.53</v>
      </c>
      <c r="I990">
        <v>5</v>
      </c>
      <c r="J990">
        <v>5</v>
      </c>
      <c r="K990">
        <v>10207.65</v>
      </c>
      <c r="L990">
        <v>9697.27</v>
      </c>
      <c r="M990" t="s">
        <v>40</v>
      </c>
      <c r="N990" s="1">
        <v>45395.39303240741</v>
      </c>
    </row>
    <row r="991" spans="1:14" x14ac:dyDescent="0.3">
      <c r="A991" t="s">
        <v>3013</v>
      </c>
      <c r="B991" t="s">
        <v>30</v>
      </c>
      <c r="C991" t="s">
        <v>3014</v>
      </c>
      <c r="D991" t="s">
        <v>255</v>
      </c>
      <c r="E991" t="s">
        <v>105</v>
      </c>
      <c r="F991" t="s">
        <v>3015</v>
      </c>
      <c r="G991" t="s">
        <v>65</v>
      </c>
      <c r="H991">
        <v>2479.19</v>
      </c>
      <c r="I991">
        <v>25</v>
      </c>
      <c r="J991">
        <v>0</v>
      </c>
      <c r="K991">
        <v>61979.75</v>
      </c>
      <c r="L991">
        <v>61979.75</v>
      </c>
      <c r="M991" t="s">
        <v>47</v>
      </c>
      <c r="N991" s="1">
        <v>45608.908182870371</v>
      </c>
    </row>
    <row r="992" spans="1:14" x14ac:dyDescent="0.3">
      <c r="A992" t="s">
        <v>3016</v>
      </c>
      <c r="B992" t="s">
        <v>84</v>
      </c>
      <c r="C992" t="s">
        <v>3017</v>
      </c>
      <c r="D992" t="s">
        <v>120</v>
      </c>
      <c r="E992" t="s">
        <v>100</v>
      </c>
      <c r="F992" t="s">
        <v>3018</v>
      </c>
      <c r="G992" t="s">
        <v>93</v>
      </c>
      <c r="H992">
        <v>23.28</v>
      </c>
      <c r="I992">
        <v>8</v>
      </c>
      <c r="J992">
        <v>10</v>
      </c>
      <c r="K992">
        <v>186.24</v>
      </c>
      <c r="L992">
        <v>167.62</v>
      </c>
      <c r="M992" t="s">
        <v>77</v>
      </c>
      <c r="N992" s="1">
        <v>45709.614965277775</v>
      </c>
    </row>
    <row r="993" spans="1:14" x14ac:dyDescent="0.3">
      <c r="A993" t="s">
        <v>3019</v>
      </c>
      <c r="B993" t="s">
        <v>172</v>
      </c>
      <c r="C993" t="s">
        <v>3020</v>
      </c>
      <c r="D993" t="s">
        <v>125</v>
      </c>
      <c r="E993" t="s">
        <v>87</v>
      </c>
      <c r="F993" t="s">
        <v>3021</v>
      </c>
      <c r="G993" t="s">
        <v>27</v>
      </c>
      <c r="H993">
        <v>1495.14</v>
      </c>
      <c r="I993">
        <v>50</v>
      </c>
      <c r="J993">
        <v>15</v>
      </c>
      <c r="K993">
        <v>74757</v>
      </c>
      <c r="L993">
        <v>63543.45</v>
      </c>
      <c r="M993" t="s">
        <v>77</v>
      </c>
      <c r="N993" s="1">
        <v>45459.67732638889</v>
      </c>
    </row>
    <row r="994" spans="1:14" x14ac:dyDescent="0.3">
      <c r="A994" t="s">
        <v>3022</v>
      </c>
      <c r="B994" t="s">
        <v>181</v>
      </c>
      <c r="C994" t="s">
        <v>3023</v>
      </c>
      <c r="D994" t="s">
        <v>80</v>
      </c>
      <c r="E994" t="s">
        <v>111</v>
      </c>
      <c r="F994" t="s">
        <v>3024</v>
      </c>
      <c r="G994" t="s">
        <v>65</v>
      </c>
      <c r="H994">
        <v>3686.15</v>
      </c>
      <c r="I994">
        <v>2</v>
      </c>
      <c r="J994">
        <v>0</v>
      </c>
      <c r="K994">
        <v>7372.3</v>
      </c>
      <c r="L994">
        <v>7372.3</v>
      </c>
      <c r="M994" t="s">
        <v>21</v>
      </c>
      <c r="N994" s="1">
        <v>45865.872662037036</v>
      </c>
    </row>
    <row r="995" spans="1:14" x14ac:dyDescent="0.3">
      <c r="A995" t="s">
        <v>3025</v>
      </c>
      <c r="B995" t="s">
        <v>55</v>
      </c>
      <c r="C995" t="s">
        <v>3026</v>
      </c>
      <c r="D995" t="s">
        <v>80</v>
      </c>
      <c r="E995" t="s">
        <v>177</v>
      </c>
      <c r="F995" t="s">
        <v>3027</v>
      </c>
      <c r="H995">
        <v>3679.63</v>
      </c>
      <c r="I995">
        <v>1</v>
      </c>
      <c r="J995">
        <v>0</v>
      </c>
      <c r="K995">
        <v>3679.63</v>
      </c>
      <c r="L995">
        <v>3679.63</v>
      </c>
      <c r="M995" t="s">
        <v>47</v>
      </c>
      <c r="N995" s="1">
        <v>45496.046550925923</v>
      </c>
    </row>
    <row r="996" spans="1:14" x14ac:dyDescent="0.3">
      <c r="A996" t="s">
        <v>3028</v>
      </c>
      <c r="B996" t="s">
        <v>72</v>
      </c>
      <c r="C996" t="s">
        <v>3029</v>
      </c>
      <c r="D996" t="s">
        <v>120</v>
      </c>
      <c r="E996" t="s">
        <v>91</v>
      </c>
      <c r="F996" t="s">
        <v>3030</v>
      </c>
      <c r="G996" t="s">
        <v>107</v>
      </c>
      <c r="H996">
        <v>544.51</v>
      </c>
      <c r="I996">
        <v>1</v>
      </c>
      <c r="J996">
        <v>2</v>
      </c>
      <c r="K996">
        <v>544.51</v>
      </c>
      <c r="L996">
        <v>533.62</v>
      </c>
      <c r="M996" t="s">
        <v>116</v>
      </c>
      <c r="N996" s="1">
        <v>45763.061365740738</v>
      </c>
    </row>
    <row r="997" spans="1:14" x14ac:dyDescent="0.3">
      <c r="A997" t="s">
        <v>3031</v>
      </c>
      <c r="B997" t="s">
        <v>23</v>
      </c>
      <c r="C997" t="s">
        <v>3032</v>
      </c>
      <c r="D997" t="s">
        <v>67</v>
      </c>
      <c r="E997" t="s">
        <v>44</v>
      </c>
      <c r="F997" t="s">
        <v>3033</v>
      </c>
      <c r="G997" t="s">
        <v>135</v>
      </c>
      <c r="H997">
        <v>300.37</v>
      </c>
      <c r="I997">
        <v>12</v>
      </c>
      <c r="J997">
        <v>3</v>
      </c>
      <c r="K997">
        <v>3604.44</v>
      </c>
      <c r="L997">
        <v>3496.31</v>
      </c>
      <c r="M997" t="s">
        <v>60</v>
      </c>
      <c r="N997" s="1">
        <v>45805.38858796296</v>
      </c>
    </row>
    <row r="998" spans="1:14" x14ac:dyDescent="0.3">
      <c r="A998" t="s">
        <v>3034</v>
      </c>
      <c r="B998" t="s">
        <v>30</v>
      </c>
      <c r="C998" t="s">
        <v>3035</v>
      </c>
      <c r="D998" t="s">
        <v>80</v>
      </c>
      <c r="E998" t="s">
        <v>224</v>
      </c>
      <c r="F998" t="s">
        <v>3036</v>
      </c>
      <c r="G998" t="s">
        <v>209</v>
      </c>
      <c r="H998">
        <v>199.03</v>
      </c>
      <c r="I998">
        <v>3</v>
      </c>
      <c r="J998">
        <v>5</v>
      </c>
      <c r="K998">
        <v>597.09</v>
      </c>
      <c r="L998">
        <v>567.24</v>
      </c>
      <c r="M998" t="s">
        <v>40</v>
      </c>
      <c r="N998" s="1">
        <v>45444.750057870369</v>
      </c>
    </row>
    <row r="999" spans="1:14" x14ac:dyDescent="0.3">
      <c r="A999" t="s">
        <v>3037</v>
      </c>
      <c r="B999" t="s">
        <v>49</v>
      </c>
      <c r="C999" t="s">
        <v>3038</v>
      </c>
      <c r="D999" t="s">
        <v>25</v>
      </c>
      <c r="E999" t="s">
        <v>121</v>
      </c>
      <c r="F999" t="s">
        <v>3039</v>
      </c>
      <c r="G999" t="s">
        <v>46</v>
      </c>
      <c r="H999">
        <v>21.13</v>
      </c>
      <c r="I999">
        <v>60</v>
      </c>
      <c r="J999">
        <v>15</v>
      </c>
      <c r="K999">
        <v>1267.8</v>
      </c>
      <c r="L999">
        <v>1077.6300000000001</v>
      </c>
      <c r="N999" s="1">
        <v>45847.177673611113</v>
      </c>
    </row>
    <row r="1000" spans="1:14" x14ac:dyDescent="0.3">
      <c r="A1000" t="s">
        <v>3040</v>
      </c>
      <c r="B1000" t="s">
        <v>23</v>
      </c>
      <c r="C1000" t="s">
        <v>3041</v>
      </c>
      <c r="D1000" t="s">
        <v>43</v>
      </c>
      <c r="E1000" t="s">
        <v>91</v>
      </c>
      <c r="F1000" t="s">
        <v>3042</v>
      </c>
      <c r="G1000" t="s">
        <v>102</v>
      </c>
      <c r="H1000">
        <v>1156.1500000000001</v>
      </c>
      <c r="I1000">
        <v>15</v>
      </c>
      <c r="J1000">
        <v>18</v>
      </c>
      <c r="K1000">
        <v>17342.25</v>
      </c>
      <c r="L1000">
        <v>14220.65</v>
      </c>
      <c r="M1000" t="s">
        <v>77</v>
      </c>
      <c r="N1000" s="1">
        <v>45577.123530092591</v>
      </c>
    </row>
    <row r="1001" spans="1:14" x14ac:dyDescent="0.3">
      <c r="A1001" t="s">
        <v>3043</v>
      </c>
      <c r="B1001" t="s">
        <v>95</v>
      </c>
      <c r="C1001" t="s">
        <v>3044</v>
      </c>
      <c r="D1001" t="s">
        <v>86</v>
      </c>
      <c r="E1001" t="s">
        <v>177</v>
      </c>
      <c r="F1001" t="s">
        <v>3045</v>
      </c>
      <c r="G1001" t="s">
        <v>107</v>
      </c>
      <c r="H1001">
        <v>471.37</v>
      </c>
      <c r="I1001">
        <v>1</v>
      </c>
      <c r="J1001">
        <v>0</v>
      </c>
      <c r="K1001">
        <v>471.37</v>
      </c>
      <c r="L1001">
        <v>471.37</v>
      </c>
      <c r="M1001" t="s">
        <v>40</v>
      </c>
      <c r="N1001" s="1">
        <v>45418.41679398148</v>
      </c>
    </row>
    <row r="1002" spans="1:14" x14ac:dyDescent="0.3">
      <c r="A1002" t="s">
        <v>3046</v>
      </c>
      <c r="B1002" t="s">
        <v>72</v>
      </c>
      <c r="C1002" t="s">
        <v>3047</v>
      </c>
      <c r="D1002" t="s">
        <v>67</v>
      </c>
      <c r="E1002" t="s">
        <v>121</v>
      </c>
      <c r="F1002" t="s">
        <v>3048</v>
      </c>
      <c r="G1002" t="s">
        <v>65</v>
      </c>
      <c r="H1002">
        <v>971.56</v>
      </c>
      <c r="I1002">
        <v>6</v>
      </c>
      <c r="J1002">
        <v>0</v>
      </c>
      <c r="K1002">
        <v>5829.36</v>
      </c>
      <c r="L1002">
        <v>5829.36</v>
      </c>
      <c r="M1002" t="s">
        <v>116</v>
      </c>
      <c r="N1002" s="1">
        <v>45830.656458333331</v>
      </c>
    </row>
    <row r="1003" spans="1:14" x14ac:dyDescent="0.3">
      <c r="A1003" t="s">
        <v>3049</v>
      </c>
      <c r="B1003" t="s">
        <v>72</v>
      </c>
      <c r="C1003" t="s">
        <v>3050</v>
      </c>
      <c r="D1003" t="s">
        <v>86</v>
      </c>
      <c r="E1003" t="s">
        <v>133</v>
      </c>
      <c r="F1003" t="s">
        <v>3051</v>
      </c>
      <c r="G1003" t="s">
        <v>70</v>
      </c>
      <c r="H1003">
        <v>303.12</v>
      </c>
      <c r="I1003">
        <v>1</v>
      </c>
      <c r="J1003">
        <v>0</v>
      </c>
      <c r="K1003">
        <v>303.12</v>
      </c>
      <c r="L1003">
        <v>303.12</v>
      </c>
      <c r="M1003" t="s">
        <v>21</v>
      </c>
      <c r="N1003" s="1">
        <v>45706.267939814818</v>
      </c>
    </row>
    <row r="1004" spans="1:14" x14ac:dyDescent="0.3">
      <c r="A1004" t="s">
        <v>3052</v>
      </c>
      <c r="B1004" t="s">
        <v>95</v>
      </c>
      <c r="C1004" t="s">
        <v>3053</v>
      </c>
      <c r="D1004" t="s">
        <v>63</v>
      </c>
      <c r="E1004" t="s">
        <v>57</v>
      </c>
      <c r="F1004" t="s">
        <v>3054</v>
      </c>
      <c r="G1004" t="s">
        <v>70</v>
      </c>
      <c r="H1004">
        <v>3.23</v>
      </c>
      <c r="I1004">
        <v>94</v>
      </c>
      <c r="J1004">
        <v>15</v>
      </c>
      <c r="K1004">
        <v>303.62</v>
      </c>
      <c r="L1004">
        <v>258.08</v>
      </c>
      <c r="M1004" t="s">
        <v>60</v>
      </c>
      <c r="N1004" s="1">
        <v>45874.046759259261</v>
      </c>
    </row>
    <row r="1005" spans="1:14" x14ac:dyDescent="0.3">
      <c r="A1005" t="s">
        <v>3055</v>
      </c>
      <c r="B1005" t="s">
        <v>55</v>
      </c>
      <c r="C1005" t="s">
        <v>3056</v>
      </c>
      <c r="D1005" t="s">
        <v>125</v>
      </c>
      <c r="E1005" t="s">
        <v>87</v>
      </c>
      <c r="F1005" t="s">
        <v>3057</v>
      </c>
      <c r="H1005">
        <v>2937.91</v>
      </c>
      <c r="I1005">
        <v>5</v>
      </c>
      <c r="J1005">
        <v>5</v>
      </c>
      <c r="K1005">
        <v>14689.55</v>
      </c>
      <c r="L1005">
        <v>13955.07</v>
      </c>
      <c r="M1005" t="s">
        <v>77</v>
      </c>
      <c r="N1005" s="1">
        <v>45424.91170138889</v>
      </c>
    </row>
    <row r="1006" spans="1:14" x14ac:dyDescent="0.3">
      <c r="A1006" t="s">
        <v>3058</v>
      </c>
      <c r="B1006" t="s">
        <v>15</v>
      </c>
      <c r="C1006" t="s">
        <v>3059</v>
      </c>
      <c r="D1006" t="s">
        <v>120</v>
      </c>
      <c r="E1006" t="s">
        <v>246</v>
      </c>
      <c r="F1006" t="s">
        <v>3060</v>
      </c>
      <c r="G1006" t="s">
        <v>179</v>
      </c>
      <c r="H1006">
        <v>272.19</v>
      </c>
      <c r="I1006">
        <v>5</v>
      </c>
      <c r="J1006">
        <v>0</v>
      </c>
      <c r="K1006">
        <v>1360.95</v>
      </c>
      <c r="L1006">
        <v>1360.95</v>
      </c>
      <c r="M1006" t="s">
        <v>47</v>
      </c>
      <c r="N1006" s="1">
        <v>45543.947384259256</v>
      </c>
    </row>
    <row r="1007" spans="1:14" x14ac:dyDescent="0.3">
      <c r="A1007" t="s">
        <v>3061</v>
      </c>
      <c r="B1007" t="s">
        <v>49</v>
      </c>
      <c r="C1007" t="s">
        <v>3062</v>
      </c>
      <c r="D1007" t="s">
        <v>125</v>
      </c>
      <c r="E1007" t="s">
        <v>224</v>
      </c>
      <c r="F1007" t="s">
        <v>3063</v>
      </c>
      <c r="G1007" t="s">
        <v>20</v>
      </c>
      <c r="H1007">
        <v>1563.5</v>
      </c>
      <c r="I1007">
        <v>40</v>
      </c>
      <c r="J1007">
        <v>3</v>
      </c>
      <c r="K1007">
        <v>62540</v>
      </c>
      <c r="L1007">
        <v>60663.8</v>
      </c>
      <c r="M1007" t="s">
        <v>21</v>
      </c>
      <c r="N1007" s="1">
        <v>45342.377106481479</v>
      </c>
    </row>
    <row r="1008" spans="1:14" x14ac:dyDescent="0.3">
      <c r="A1008" t="s">
        <v>3064</v>
      </c>
      <c r="B1008" t="s">
        <v>84</v>
      </c>
      <c r="C1008" t="s">
        <v>3065</v>
      </c>
      <c r="D1008" t="s">
        <v>110</v>
      </c>
      <c r="F1008" t="s">
        <v>3066</v>
      </c>
      <c r="G1008" t="s">
        <v>20</v>
      </c>
      <c r="H1008">
        <v>211.93</v>
      </c>
      <c r="I1008">
        <v>2</v>
      </c>
      <c r="J1008">
        <v>0</v>
      </c>
      <c r="K1008">
        <v>423.86</v>
      </c>
      <c r="L1008">
        <v>423.86</v>
      </c>
      <c r="M1008" t="s">
        <v>40</v>
      </c>
      <c r="N1008" s="1">
        <v>45380.315185185187</v>
      </c>
    </row>
    <row r="1009" spans="1:14" x14ac:dyDescent="0.3">
      <c r="A1009" t="s">
        <v>3067</v>
      </c>
      <c r="B1009" t="s">
        <v>118</v>
      </c>
      <c r="C1009" t="s">
        <v>3068</v>
      </c>
      <c r="D1009" t="s">
        <v>125</v>
      </c>
      <c r="E1009" t="s">
        <v>44</v>
      </c>
      <c r="F1009" t="s">
        <v>3069</v>
      </c>
      <c r="G1009" t="s">
        <v>70</v>
      </c>
      <c r="H1009">
        <v>2654.38</v>
      </c>
      <c r="I1009">
        <v>6</v>
      </c>
      <c r="J1009">
        <v>10</v>
      </c>
      <c r="K1009">
        <v>15926.28</v>
      </c>
      <c r="L1009">
        <v>14333.65</v>
      </c>
      <c r="M1009" t="s">
        <v>116</v>
      </c>
      <c r="N1009" s="1">
        <v>45372.325162037036</v>
      </c>
    </row>
    <row r="1010" spans="1:14" x14ac:dyDescent="0.3">
      <c r="A1010" t="s">
        <v>3070</v>
      </c>
      <c r="B1010" t="s">
        <v>95</v>
      </c>
      <c r="C1010" t="s">
        <v>3071</v>
      </c>
      <c r="D1010" t="s">
        <v>43</v>
      </c>
      <c r="E1010" t="s">
        <v>68</v>
      </c>
      <c r="F1010" t="s">
        <v>3072</v>
      </c>
      <c r="G1010" t="s">
        <v>46</v>
      </c>
      <c r="H1010">
        <v>737.25</v>
      </c>
      <c r="I1010">
        <v>2</v>
      </c>
      <c r="J1010">
        <v>0</v>
      </c>
      <c r="K1010">
        <v>1474.5</v>
      </c>
      <c r="L1010">
        <v>1474.5</v>
      </c>
      <c r="M1010" t="s">
        <v>21</v>
      </c>
      <c r="N1010" s="1">
        <v>45733.644386574073</v>
      </c>
    </row>
    <row r="1011" spans="1:14" x14ac:dyDescent="0.3">
      <c r="A1011" t="s">
        <v>3073</v>
      </c>
      <c r="B1011" t="s">
        <v>30</v>
      </c>
      <c r="C1011" t="s">
        <v>3074</v>
      </c>
      <c r="D1011" t="s">
        <v>36</v>
      </c>
      <c r="E1011" t="s">
        <v>121</v>
      </c>
      <c r="F1011" t="s">
        <v>3075</v>
      </c>
      <c r="G1011" t="s">
        <v>135</v>
      </c>
      <c r="H1011">
        <v>83.79</v>
      </c>
      <c r="I1011">
        <v>3</v>
      </c>
      <c r="J1011">
        <v>5</v>
      </c>
      <c r="K1011">
        <v>251.37</v>
      </c>
      <c r="L1011">
        <v>238.8</v>
      </c>
      <c r="M1011" t="s">
        <v>77</v>
      </c>
      <c r="N1011" s="1">
        <v>45850.3984375</v>
      </c>
    </row>
    <row r="1012" spans="1:14" x14ac:dyDescent="0.3">
      <c r="A1012" t="s">
        <v>3076</v>
      </c>
      <c r="B1012" t="s">
        <v>15</v>
      </c>
      <c r="D1012" t="s">
        <v>110</v>
      </c>
      <c r="E1012" t="s">
        <v>68</v>
      </c>
      <c r="F1012" t="s">
        <v>3077</v>
      </c>
      <c r="G1012" t="s">
        <v>135</v>
      </c>
      <c r="H1012">
        <v>72.62</v>
      </c>
      <c r="I1012">
        <v>4</v>
      </c>
      <c r="J1012">
        <v>2</v>
      </c>
      <c r="K1012">
        <v>290.48</v>
      </c>
      <c r="L1012">
        <v>284.67</v>
      </c>
      <c r="M1012" t="s">
        <v>21</v>
      </c>
      <c r="N1012" s="1">
        <v>45719.386180555557</v>
      </c>
    </row>
    <row r="1013" spans="1:14" x14ac:dyDescent="0.3">
      <c r="A1013" t="s">
        <v>3078</v>
      </c>
      <c r="B1013" t="s">
        <v>72</v>
      </c>
      <c r="C1013" t="s">
        <v>3079</v>
      </c>
      <c r="D1013" t="s">
        <v>80</v>
      </c>
      <c r="E1013" t="s">
        <v>277</v>
      </c>
      <c r="F1013" t="s">
        <v>3080</v>
      </c>
      <c r="H1013">
        <v>3850.79</v>
      </c>
      <c r="I1013">
        <v>1</v>
      </c>
      <c r="J1013">
        <v>0</v>
      </c>
      <c r="K1013">
        <v>3850.79</v>
      </c>
      <c r="L1013">
        <v>3850.79</v>
      </c>
      <c r="M1013" t="s">
        <v>28</v>
      </c>
      <c r="N1013" s="1">
        <v>45438.43246527778</v>
      </c>
    </row>
    <row r="1014" spans="1:14" x14ac:dyDescent="0.3">
      <c r="A1014" t="s">
        <v>3081</v>
      </c>
      <c r="B1014" t="s">
        <v>55</v>
      </c>
      <c r="C1014" t="s">
        <v>3082</v>
      </c>
      <c r="D1014" t="s">
        <v>125</v>
      </c>
      <c r="E1014" t="s">
        <v>177</v>
      </c>
      <c r="F1014" t="s">
        <v>3083</v>
      </c>
      <c r="G1014" t="s">
        <v>82</v>
      </c>
      <c r="H1014">
        <v>1461.99</v>
      </c>
      <c r="I1014">
        <v>4</v>
      </c>
      <c r="J1014">
        <v>0</v>
      </c>
      <c r="K1014">
        <v>5847.96</v>
      </c>
      <c r="L1014">
        <v>5847.96</v>
      </c>
      <c r="M1014" t="s">
        <v>40</v>
      </c>
      <c r="N1014" s="1">
        <v>45392.524363425924</v>
      </c>
    </row>
    <row r="1015" spans="1:14" x14ac:dyDescent="0.3">
      <c r="A1015" t="s">
        <v>3084</v>
      </c>
      <c r="B1015" t="s">
        <v>55</v>
      </c>
      <c r="C1015" t="s">
        <v>3085</v>
      </c>
      <c r="D1015" t="s">
        <v>120</v>
      </c>
      <c r="E1015" t="s">
        <v>251</v>
      </c>
      <c r="F1015" t="s">
        <v>3086</v>
      </c>
      <c r="G1015" t="s">
        <v>65</v>
      </c>
      <c r="H1015">
        <v>180.62</v>
      </c>
      <c r="I1015">
        <v>100</v>
      </c>
      <c r="J1015">
        <v>15</v>
      </c>
      <c r="K1015">
        <v>18062</v>
      </c>
      <c r="L1015">
        <v>15352.7</v>
      </c>
      <c r="M1015" t="s">
        <v>28</v>
      </c>
      <c r="N1015" s="1">
        <v>45536.730243055557</v>
      </c>
    </row>
    <row r="1016" spans="1:14" x14ac:dyDescent="0.3">
      <c r="A1016" t="s">
        <v>3087</v>
      </c>
      <c r="B1016" t="s">
        <v>55</v>
      </c>
      <c r="C1016" t="s">
        <v>3088</v>
      </c>
      <c r="D1016" t="s">
        <v>120</v>
      </c>
      <c r="E1016" t="s">
        <v>57</v>
      </c>
      <c r="F1016" t="s">
        <v>3089</v>
      </c>
      <c r="G1016" t="s">
        <v>39</v>
      </c>
      <c r="H1016">
        <v>17.04</v>
      </c>
      <c r="I1016">
        <v>3</v>
      </c>
      <c r="J1016">
        <v>0</v>
      </c>
      <c r="K1016">
        <v>51.12</v>
      </c>
      <c r="L1016">
        <v>51.12</v>
      </c>
      <c r="M1016" t="s">
        <v>60</v>
      </c>
      <c r="N1016" s="1">
        <v>45553.974803240744</v>
      </c>
    </row>
    <row r="1017" spans="1:14" x14ac:dyDescent="0.3">
      <c r="A1017" t="s">
        <v>3090</v>
      </c>
      <c r="B1017" t="s">
        <v>55</v>
      </c>
      <c r="C1017" t="s">
        <v>3091</v>
      </c>
      <c r="D1017" t="s">
        <v>63</v>
      </c>
      <c r="E1017" t="s">
        <v>44</v>
      </c>
      <c r="F1017" t="s">
        <v>3092</v>
      </c>
      <c r="G1017" t="s">
        <v>53</v>
      </c>
      <c r="H1017">
        <v>2.71</v>
      </c>
      <c r="I1017">
        <v>105</v>
      </c>
      <c r="J1017">
        <v>15</v>
      </c>
      <c r="K1017">
        <v>284.55</v>
      </c>
      <c r="L1017">
        <v>241.87</v>
      </c>
      <c r="M1017" t="s">
        <v>40</v>
      </c>
      <c r="N1017" s="1">
        <v>45468.008831018517</v>
      </c>
    </row>
    <row r="1018" spans="1:14" x14ac:dyDescent="0.3">
      <c r="A1018" t="s">
        <v>3093</v>
      </c>
      <c r="B1018" t="s">
        <v>72</v>
      </c>
      <c r="C1018" t="s">
        <v>3094</v>
      </c>
      <c r="D1018" t="s">
        <v>36</v>
      </c>
      <c r="E1018" t="s">
        <v>32</v>
      </c>
      <c r="F1018" t="s">
        <v>3095</v>
      </c>
      <c r="G1018" t="s">
        <v>70</v>
      </c>
      <c r="H1018">
        <v>181.16</v>
      </c>
      <c r="I1018">
        <v>3</v>
      </c>
      <c r="J1018">
        <v>0</v>
      </c>
      <c r="K1018">
        <v>543.48</v>
      </c>
      <c r="L1018">
        <v>543.48</v>
      </c>
      <c r="M1018" t="s">
        <v>60</v>
      </c>
      <c r="N1018" s="1">
        <v>45607.653379629628</v>
      </c>
    </row>
    <row r="1019" spans="1:14" x14ac:dyDescent="0.3">
      <c r="A1019" t="s">
        <v>3096</v>
      </c>
      <c r="B1019" t="s">
        <v>84</v>
      </c>
      <c r="C1019" t="s">
        <v>3097</v>
      </c>
      <c r="D1019" t="s">
        <v>120</v>
      </c>
      <c r="E1019" t="s">
        <v>87</v>
      </c>
      <c r="F1019" t="s">
        <v>3098</v>
      </c>
      <c r="G1019" t="s">
        <v>65</v>
      </c>
      <c r="H1019">
        <v>27.03</v>
      </c>
      <c r="I1019">
        <v>15</v>
      </c>
      <c r="J1019">
        <v>15</v>
      </c>
      <c r="K1019">
        <v>405.45</v>
      </c>
      <c r="L1019">
        <v>344.63</v>
      </c>
      <c r="M1019" t="s">
        <v>28</v>
      </c>
      <c r="N1019" s="1">
        <v>45482.462476851855</v>
      </c>
    </row>
    <row r="1020" spans="1:14" x14ac:dyDescent="0.3">
      <c r="A1020" t="s">
        <v>3099</v>
      </c>
      <c r="B1020" t="s">
        <v>30</v>
      </c>
      <c r="C1020" t="s">
        <v>3100</v>
      </c>
      <c r="D1020" t="s">
        <v>86</v>
      </c>
      <c r="E1020" t="s">
        <v>74</v>
      </c>
      <c r="F1020" t="s">
        <v>3101</v>
      </c>
      <c r="G1020" t="s">
        <v>27</v>
      </c>
      <c r="H1020">
        <v>131.99</v>
      </c>
      <c r="I1020">
        <v>10</v>
      </c>
      <c r="J1020">
        <v>0</v>
      </c>
      <c r="K1020">
        <v>1319.9</v>
      </c>
      <c r="L1020">
        <v>1319.9</v>
      </c>
      <c r="M1020" t="s">
        <v>21</v>
      </c>
      <c r="N1020" s="1">
        <v>45837.730821759258</v>
      </c>
    </row>
    <row r="1021" spans="1:14" x14ac:dyDescent="0.3">
      <c r="A1021" t="s">
        <v>3102</v>
      </c>
      <c r="B1021" t="s">
        <v>15</v>
      </c>
      <c r="C1021" t="s">
        <v>3103</v>
      </c>
      <c r="D1021" t="s">
        <v>43</v>
      </c>
      <c r="E1021" t="s">
        <v>251</v>
      </c>
      <c r="F1021" t="s">
        <v>3104</v>
      </c>
      <c r="G1021" t="s">
        <v>39</v>
      </c>
      <c r="H1021">
        <v>651.77</v>
      </c>
      <c r="I1021">
        <v>4</v>
      </c>
      <c r="J1021">
        <v>5</v>
      </c>
      <c r="K1021">
        <v>2607.08</v>
      </c>
      <c r="L1021">
        <v>2476.73</v>
      </c>
      <c r="M1021" t="s">
        <v>77</v>
      </c>
      <c r="N1021" s="1">
        <v>45722.543229166666</v>
      </c>
    </row>
    <row r="1022" spans="1:14" x14ac:dyDescent="0.3">
      <c r="A1022" t="s">
        <v>3105</v>
      </c>
      <c r="B1022" t="s">
        <v>172</v>
      </c>
      <c r="C1022" t="s">
        <v>3106</v>
      </c>
      <c r="D1022" t="s">
        <v>125</v>
      </c>
      <c r="E1022" t="s">
        <v>111</v>
      </c>
      <c r="F1022" t="s">
        <v>3107</v>
      </c>
      <c r="G1022" t="s">
        <v>107</v>
      </c>
      <c r="H1022">
        <v>1947.34</v>
      </c>
      <c r="I1022">
        <v>40</v>
      </c>
      <c r="J1022">
        <v>0</v>
      </c>
      <c r="K1022">
        <v>77893.600000000006</v>
      </c>
      <c r="L1022">
        <v>77893.600000000006</v>
      </c>
      <c r="M1022" t="s">
        <v>116</v>
      </c>
      <c r="N1022" s="1">
        <v>45837.181030092594</v>
      </c>
    </row>
    <row r="1023" spans="1:14" x14ac:dyDescent="0.3">
      <c r="A1023" t="s">
        <v>3108</v>
      </c>
      <c r="B1023" t="s">
        <v>118</v>
      </c>
      <c r="C1023" t="s">
        <v>3109</v>
      </c>
      <c r="D1023" t="s">
        <v>67</v>
      </c>
      <c r="E1023" t="s">
        <v>57</v>
      </c>
      <c r="F1023" t="s">
        <v>3110</v>
      </c>
      <c r="G1023" t="s">
        <v>20</v>
      </c>
      <c r="H1023">
        <v>383.23</v>
      </c>
      <c r="I1023">
        <v>4</v>
      </c>
      <c r="J1023">
        <v>2</v>
      </c>
      <c r="K1023">
        <v>1532.92</v>
      </c>
      <c r="L1023">
        <v>1502.26</v>
      </c>
      <c r="M1023" t="s">
        <v>28</v>
      </c>
      <c r="N1023" s="1">
        <v>45465.320115740738</v>
      </c>
    </row>
    <row r="1024" spans="1:14" x14ac:dyDescent="0.3">
      <c r="A1024" t="s">
        <v>3111</v>
      </c>
      <c r="B1024" t="s">
        <v>118</v>
      </c>
      <c r="C1024" t="s">
        <v>3112</v>
      </c>
      <c r="D1024" t="s">
        <v>120</v>
      </c>
      <c r="E1024" t="s">
        <v>87</v>
      </c>
      <c r="F1024" t="s">
        <v>3113</v>
      </c>
      <c r="G1024" t="s">
        <v>53</v>
      </c>
      <c r="H1024">
        <v>209.33</v>
      </c>
      <c r="I1024">
        <v>3</v>
      </c>
      <c r="J1024">
        <v>0</v>
      </c>
      <c r="K1024">
        <v>627.99</v>
      </c>
      <c r="L1024">
        <v>627.99</v>
      </c>
      <c r="M1024" t="s">
        <v>40</v>
      </c>
      <c r="N1024" s="1">
        <v>45640.180625000001</v>
      </c>
    </row>
    <row r="1025" spans="1:14" x14ac:dyDescent="0.3">
      <c r="A1025" t="s">
        <v>3114</v>
      </c>
      <c r="B1025" t="s">
        <v>84</v>
      </c>
      <c r="C1025" t="s">
        <v>3115</v>
      </c>
      <c r="D1025" t="s">
        <v>86</v>
      </c>
      <c r="E1025" t="s">
        <v>18</v>
      </c>
      <c r="F1025" t="s">
        <v>3116</v>
      </c>
      <c r="G1025" t="s">
        <v>161</v>
      </c>
      <c r="H1025">
        <v>136.63999999999999</v>
      </c>
      <c r="I1025">
        <v>3</v>
      </c>
      <c r="J1025">
        <v>0</v>
      </c>
      <c r="K1025">
        <v>409.92</v>
      </c>
      <c r="L1025">
        <v>409.92</v>
      </c>
      <c r="M1025" t="s">
        <v>47</v>
      </c>
      <c r="N1025" s="1">
        <v>45385.909861111111</v>
      </c>
    </row>
    <row r="1026" spans="1:14" x14ac:dyDescent="0.3">
      <c r="A1026" t="s">
        <v>3117</v>
      </c>
      <c r="B1026" t="s">
        <v>15</v>
      </c>
      <c r="C1026" t="s">
        <v>3118</v>
      </c>
      <c r="D1026" t="s">
        <v>43</v>
      </c>
      <c r="E1026" t="s">
        <v>57</v>
      </c>
      <c r="F1026" t="s">
        <v>3119</v>
      </c>
      <c r="G1026" t="s">
        <v>70</v>
      </c>
      <c r="H1026">
        <v>711.38</v>
      </c>
      <c r="I1026">
        <v>6</v>
      </c>
      <c r="J1026">
        <v>5</v>
      </c>
      <c r="K1026">
        <v>4268.28</v>
      </c>
      <c r="L1026">
        <v>4054.87</v>
      </c>
      <c r="M1026" t="s">
        <v>60</v>
      </c>
      <c r="N1026" s="1">
        <v>45392.969155092593</v>
      </c>
    </row>
    <row r="1027" spans="1:14" x14ac:dyDescent="0.3">
      <c r="A1027" t="s">
        <v>3120</v>
      </c>
      <c r="B1027" t="s">
        <v>84</v>
      </c>
      <c r="C1027" t="s">
        <v>3121</v>
      </c>
      <c r="D1027" t="s">
        <v>67</v>
      </c>
      <c r="E1027" t="s">
        <v>18</v>
      </c>
      <c r="F1027" t="s">
        <v>3122</v>
      </c>
      <c r="G1027" t="s">
        <v>465</v>
      </c>
      <c r="H1027">
        <v>692.27</v>
      </c>
      <c r="I1027">
        <v>10</v>
      </c>
      <c r="J1027">
        <v>0</v>
      </c>
      <c r="K1027">
        <v>6922.7</v>
      </c>
      <c r="L1027">
        <v>6922.7</v>
      </c>
      <c r="M1027" t="s">
        <v>21</v>
      </c>
      <c r="N1027" s="1">
        <v>45748.927025462966</v>
      </c>
    </row>
    <row r="1028" spans="1:14" x14ac:dyDescent="0.3">
      <c r="A1028" t="s">
        <v>3123</v>
      </c>
      <c r="B1028" t="s">
        <v>23</v>
      </c>
      <c r="C1028" t="s">
        <v>3124</v>
      </c>
      <c r="D1028" t="s">
        <v>110</v>
      </c>
      <c r="E1028" t="s">
        <v>18</v>
      </c>
      <c r="F1028" t="s">
        <v>3125</v>
      </c>
      <c r="G1028" t="s">
        <v>209</v>
      </c>
      <c r="H1028">
        <v>317.77</v>
      </c>
      <c r="I1028">
        <v>1</v>
      </c>
      <c r="J1028">
        <v>0</v>
      </c>
      <c r="K1028">
        <v>317.77</v>
      </c>
      <c r="L1028">
        <v>317.77</v>
      </c>
      <c r="M1028" t="s">
        <v>28</v>
      </c>
      <c r="N1028" s="1">
        <v>45462.585787037038</v>
      </c>
    </row>
    <row r="1029" spans="1:14" x14ac:dyDescent="0.3">
      <c r="A1029" t="s">
        <v>3126</v>
      </c>
      <c r="B1029" t="s">
        <v>23</v>
      </c>
      <c r="C1029" t="s">
        <v>3127</v>
      </c>
      <c r="D1029" t="s">
        <v>110</v>
      </c>
      <c r="E1029" t="s">
        <v>155</v>
      </c>
      <c r="F1029" t="s">
        <v>3128</v>
      </c>
      <c r="G1029" t="s">
        <v>209</v>
      </c>
      <c r="H1029">
        <v>16.88</v>
      </c>
      <c r="I1029">
        <v>3</v>
      </c>
      <c r="J1029">
        <v>5</v>
      </c>
      <c r="K1029">
        <v>50.64</v>
      </c>
      <c r="L1029">
        <v>48.11</v>
      </c>
      <c r="M1029" t="s">
        <v>60</v>
      </c>
      <c r="N1029" s="1">
        <v>45397.166805555556</v>
      </c>
    </row>
    <row r="1030" spans="1:14" x14ac:dyDescent="0.3">
      <c r="A1030" t="s">
        <v>3129</v>
      </c>
      <c r="B1030" t="s">
        <v>30</v>
      </c>
      <c r="C1030" t="s">
        <v>3130</v>
      </c>
      <c r="D1030" t="s">
        <v>25</v>
      </c>
      <c r="F1030" t="s">
        <v>3131</v>
      </c>
      <c r="G1030" t="s">
        <v>76</v>
      </c>
      <c r="H1030">
        <v>19.86</v>
      </c>
      <c r="I1030">
        <v>15</v>
      </c>
      <c r="J1030">
        <v>10</v>
      </c>
      <c r="K1030">
        <v>297.89999999999998</v>
      </c>
      <c r="L1030">
        <v>268.11</v>
      </c>
      <c r="M1030" t="s">
        <v>47</v>
      </c>
      <c r="N1030" s="1">
        <v>45406.311122685183</v>
      </c>
    </row>
    <row r="1031" spans="1:14" x14ac:dyDescent="0.3">
      <c r="A1031" t="s">
        <v>3132</v>
      </c>
      <c r="B1031" t="s">
        <v>23</v>
      </c>
      <c r="C1031" t="s">
        <v>3133</v>
      </c>
      <c r="D1031" t="s">
        <v>80</v>
      </c>
      <c r="E1031" t="s">
        <v>74</v>
      </c>
      <c r="F1031" t="s">
        <v>3134</v>
      </c>
      <c r="G1031" t="s">
        <v>248</v>
      </c>
      <c r="H1031">
        <v>3246.82</v>
      </c>
      <c r="I1031">
        <v>4</v>
      </c>
      <c r="J1031">
        <v>7</v>
      </c>
      <c r="K1031">
        <v>12987.28</v>
      </c>
      <c r="L1031">
        <v>12078.17</v>
      </c>
      <c r="M1031" t="s">
        <v>60</v>
      </c>
      <c r="N1031" s="1">
        <v>45617.807060185187</v>
      </c>
    </row>
    <row r="1032" spans="1:14" x14ac:dyDescent="0.3">
      <c r="A1032" t="s">
        <v>3135</v>
      </c>
      <c r="B1032" t="s">
        <v>172</v>
      </c>
      <c r="C1032" t="s">
        <v>3136</v>
      </c>
      <c r="D1032" t="s">
        <v>43</v>
      </c>
      <c r="E1032" t="s">
        <v>177</v>
      </c>
      <c r="F1032" t="s">
        <v>3137</v>
      </c>
      <c r="G1032" t="s">
        <v>65</v>
      </c>
      <c r="H1032">
        <v>1245.6600000000001</v>
      </c>
      <c r="I1032">
        <v>15</v>
      </c>
      <c r="J1032">
        <v>15</v>
      </c>
      <c r="K1032">
        <v>18684.900000000001</v>
      </c>
      <c r="L1032">
        <v>15882.17</v>
      </c>
      <c r="M1032" t="s">
        <v>40</v>
      </c>
      <c r="N1032" s="1">
        <v>45570.882974537039</v>
      </c>
    </row>
    <row r="1033" spans="1:14" x14ac:dyDescent="0.3">
      <c r="A1033" t="s">
        <v>3138</v>
      </c>
      <c r="B1033" t="s">
        <v>95</v>
      </c>
      <c r="C1033" t="s">
        <v>3139</v>
      </c>
      <c r="D1033" t="s">
        <v>36</v>
      </c>
      <c r="E1033" t="s">
        <v>44</v>
      </c>
      <c r="F1033" t="s">
        <v>3140</v>
      </c>
      <c r="G1033" t="s">
        <v>209</v>
      </c>
      <c r="H1033">
        <v>942.54</v>
      </c>
      <c r="I1033">
        <v>1</v>
      </c>
      <c r="J1033">
        <v>0</v>
      </c>
      <c r="K1033">
        <v>942.54</v>
      </c>
      <c r="L1033">
        <v>942.54</v>
      </c>
      <c r="M1033" t="s">
        <v>47</v>
      </c>
      <c r="N1033" s="1">
        <v>45485.689814814818</v>
      </c>
    </row>
    <row r="1034" spans="1:14" x14ac:dyDescent="0.3">
      <c r="A1034" t="s">
        <v>3141</v>
      </c>
      <c r="C1034" t="s">
        <v>3142</v>
      </c>
      <c r="D1034" t="s">
        <v>86</v>
      </c>
      <c r="E1034" t="s">
        <v>251</v>
      </c>
      <c r="F1034" t="s">
        <v>3143</v>
      </c>
      <c r="G1034" t="s">
        <v>76</v>
      </c>
      <c r="H1034">
        <v>220.38</v>
      </c>
      <c r="I1034">
        <v>3</v>
      </c>
      <c r="J1034">
        <v>0</v>
      </c>
      <c r="K1034">
        <v>661.14</v>
      </c>
      <c r="L1034">
        <v>661.14</v>
      </c>
      <c r="M1034" t="s">
        <v>21</v>
      </c>
      <c r="N1034" s="1">
        <v>45629.930833333332</v>
      </c>
    </row>
    <row r="1035" spans="1:14" x14ac:dyDescent="0.3">
      <c r="A1035" t="s">
        <v>3144</v>
      </c>
      <c r="B1035" t="s">
        <v>95</v>
      </c>
      <c r="C1035" t="s">
        <v>3145</v>
      </c>
      <c r="D1035" t="s">
        <v>17</v>
      </c>
      <c r="E1035" t="s">
        <v>87</v>
      </c>
      <c r="F1035" t="s">
        <v>3146</v>
      </c>
      <c r="G1035" t="s">
        <v>130</v>
      </c>
      <c r="H1035">
        <v>510.68</v>
      </c>
      <c r="I1035">
        <v>3</v>
      </c>
      <c r="J1035">
        <v>3</v>
      </c>
      <c r="K1035">
        <v>1532.04</v>
      </c>
      <c r="L1035">
        <v>1486.08</v>
      </c>
      <c r="M1035" t="s">
        <v>40</v>
      </c>
      <c r="N1035" s="1">
        <v>45568.491006944445</v>
      </c>
    </row>
    <row r="1036" spans="1:14" x14ac:dyDescent="0.3">
      <c r="A1036" t="s">
        <v>3147</v>
      </c>
      <c r="B1036" t="s">
        <v>172</v>
      </c>
      <c r="C1036" t="s">
        <v>3148</v>
      </c>
      <c r="D1036" t="s">
        <v>110</v>
      </c>
      <c r="E1036" t="s">
        <v>133</v>
      </c>
      <c r="F1036" t="s">
        <v>3149</v>
      </c>
      <c r="G1036" t="s">
        <v>161</v>
      </c>
      <c r="H1036">
        <v>216.16</v>
      </c>
      <c r="I1036">
        <v>15</v>
      </c>
      <c r="J1036">
        <v>10</v>
      </c>
      <c r="K1036">
        <v>3242.4</v>
      </c>
      <c r="L1036">
        <v>2918.16</v>
      </c>
      <c r="M1036" t="s">
        <v>28</v>
      </c>
      <c r="N1036" s="1">
        <v>45533.891631944447</v>
      </c>
    </row>
    <row r="1037" spans="1:14" x14ac:dyDescent="0.3">
      <c r="A1037" t="s">
        <v>3150</v>
      </c>
      <c r="B1037" t="s">
        <v>95</v>
      </c>
      <c r="C1037" t="s">
        <v>3151</v>
      </c>
      <c r="D1037" t="s">
        <v>255</v>
      </c>
      <c r="E1037" t="s">
        <v>246</v>
      </c>
      <c r="F1037" t="s">
        <v>3152</v>
      </c>
      <c r="G1037" t="s">
        <v>53</v>
      </c>
      <c r="H1037">
        <v>977.15</v>
      </c>
      <c r="I1037">
        <v>4</v>
      </c>
      <c r="J1037">
        <v>0</v>
      </c>
      <c r="K1037">
        <v>3908.6</v>
      </c>
      <c r="L1037">
        <v>3908.6</v>
      </c>
      <c r="M1037" t="s">
        <v>116</v>
      </c>
      <c r="N1037" s="1">
        <v>45480.418680555558</v>
      </c>
    </row>
    <row r="1038" spans="1:14" x14ac:dyDescent="0.3">
      <c r="A1038" t="s">
        <v>3153</v>
      </c>
      <c r="B1038" t="s">
        <v>95</v>
      </c>
      <c r="C1038" t="s">
        <v>3154</v>
      </c>
      <c r="D1038" t="s">
        <v>80</v>
      </c>
      <c r="E1038" t="s">
        <v>37</v>
      </c>
      <c r="F1038" t="s">
        <v>3155</v>
      </c>
      <c r="G1038" t="s">
        <v>102</v>
      </c>
      <c r="H1038">
        <v>155.38999999999999</v>
      </c>
      <c r="I1038">
        <v>40</v>
      </c>
      <c r="J1038">
        <v>3</v>
      </c>
      <c r="K1038">
        <v>6215.6</v>
      </c>
      <c r="L1038">
        <v>6029.13</v>
      </c>
      <c r="M1038" t="s">
        <v>60</v>
      </c>
      <c r="N1038" s="1">
        <v>45870.041574074072</v>
      </c>
    </row>
    <row r="1039" spans="1:14" x14ac:dyDescent="0.3">
      <c r="A1039" t="s">
        <v>3156</v>
      </c>
      <c r="B1039" t="s">
        <v>23</v>
      </c>
      <c r="C1039" t="s">
        <v>3157</v>
      </c>
      <c r="D1039" t="s">
        <v>120</v>
      </c>
      <c r="E1039" t="s">
        <v>68</v>
      </c>
      <c r="F1039" t="s">
        <v>3158</v>
      </c>
      <c r="G1039" t="s">
        <v>93</v>
      </c>
      <c r="H1039">
        <v>472.52</v>
      </c>
      <c r="I1039">
        <v>30</v>
      </c>
      <c r="J1039">
        <v>10</v>
      </c>
      <c r="K1039">
        <v>14175.6</v>
      </c>
      <c r="L1039">
        <v>12758.04</v>
      </c>
      <c r="M1039" t="s">
        <v>40</v>
      </c>
      <c r="N1039" s="1">
        <v>45701.523136574076</v>
      </c>
    </row>
    <row r="1040" spans="1:14" x14ac:dyDescent="0.3">
      <c r="A1040" t="s">
        <v>3159</v>
      </c>
      <c r="B1040" t="s">
        <v>84</v>
      </c>
      <c r="C1040" t="s">
        <v>3160</v>
      </c>
      <c r="D1040" t="s">
        <v>80</v>
      </c>
      <c r="E1040" t="s">
        <v>91</v>
      </c>
      <c r="F1040" t="s">
        <v>3161</v>
      </c>
      <c r="G1040" t="s">
        <v>209</v>
      </c>
      <c r="H1040">
        <v>3268.42</v>
      </c>
      <c r="I1040">
        <v>2</v>
      </c>
      <c r="J1040">
        <v>0</v>
      </c>
      <c r="K1040">
        <v>6536.84</v>
      </c>
      <c r="L1040">
        <v>6536.84</v>
      </c>
      <c r="M1040" t="s">
        <v>60</v>
      </c>
      <c r="N1040" s="1">
        <v>45621.016168981485</v>
      </c>
    </row>
    <row r="1041" spans="1:14" x14ac:dyDescent="0.3">
      <c r="A1041" t="s">
        <v>3162</v>
      </c>
      <c r="B1041" t="s">
        <v>23</v>
      </c>
      <c r="C1041" t="s">
        <v>3163</v>
      </c>
      <c r="D1041" t="s">
        <v>86</v>
      </c>
      <c r="E1041" t="s">
        <v>224</v>
      </c>
      <c r="F1041" t="s">
        <v>3164</v>
      </c>
      <c r="G1041" t="s">
        <v>20</v>
      </c>
      <c r="H1041">
        <v>190.99</v>
      </c>
      <c r="I1041">
        <v>4</v>
      </c>
      <c r="J1041">
        <v>0</v>
      </c>
      <c r="K1041">
        <v>763.96</v>
      </c>
      <c r="L1041">
        <v>763.96</v>
      </c>
      <c r="M1041" t="s">
        <v>47</v>
      </c>
      <c r="N1041" s="1">
        <v>45573.775046296294</v>
      </c>
    </row>
    <row r="1042" spans="1:14" x14ac:dyDescent="0.3">
      <c r="A1042" t="s">
        <v>3165</v>
      </c>
      <c r="B1042" t="s">
        <v>72</v>
      </c>
      <c r="C1042" t="s">
        <v>3166</v>
      </c>
      <c r="D1042" t="s">
        <v>125</v>
      </c>
      <c r="E1042" t="s">
        <v>177</v>
      </c>
      <c r="F1042" t="s">
        <v>3167</v>
      </c>
      <c r="G1042" t="s">
        <v>76</v>
      </c>
      <c r="H1042">
        <v>1224.79</v>
      </c>
      <c r="I1042">
        <v>25</v>
      </c>
      <c r="J1042">
        <v>10</v>
      </c>
      <c r="K1042">
        <v>30619.75</v>
      </c>
      <c r="L1042">
        <v>27557.78</v>
      </c>
      <c r="M1042" t="s">
        <v>116</v>
      </c>
      <c r="N1042" s="1">
        <v>45766.90084490741</v>
      </c>
    </row>
    <row r="1043" spans="1:14" x14ac:dyDescent="0.3">
      <c r="A1043" t="s">
        <v>3168</v>
      </c>
      <c r="B1043" t="s">
        <v>84</v>
      </c>
      <c r="C1043" t="s">
        <v>3169</v>
      </c>
      <c r="D1043" t="s">
        <v>36</v>
      </c>
      <c r="E1043" t="s">
        <v>100</v>
      </c>
      <c r="F1043" t="s">
        <v>3170</v>
      </c>
      <c r="G1043" t="s">
        <v>27</v>
      </c>
      <c r="H1043">
        <v>20.47</v>
      </c>
      <c r="I1043">
        <v>6</v>
      </c>
      <c r="J1043">
        <v>13</v>
      </c>
      <c r="K1043">
        <v>122.82</v>
      </c>
      <c r="L1043">
        <v>106.85</v>
      </c>
      <c r="M1043" t="s">
        <v>21</v>
      </c>
      <c r="N1043" s="1">
        <v>45503.224675925929</v>
      </c>
    </row>
    <row r="1044" spans="1:14" x14ac:dyDescent="0.3">
      <c r="A1044" t="s">
        <v>3171</v>
      </c>
      <c r="B1044" t="s">
        <v>172</v>
      </c>
      <c r="C1044" t="s">
        <v>3172</v>
      </c>
      <c r="D1044" t="s">
        <v>67</v>
      </c>
      <c r="E1044" t="s">
        <v>44</v>
      </c>
      <c r="F1044" t="s">
        <v>3173</v>
      </c>
      <c r="G1044" t="s">
        <v>70</v>
      </c>
      <c r="H1044">
        <v>1147.8900000000001</v>
      </c>
      <c r="I1044">
        <v>2</v>
      </c>
      <c r="J1044">
        <v>0</v>
      </c>
      <c r="K1044">
        <v>2295.7800000000002</v>
      </c>
      <c r="L1044">
        <v>2295.7800000000002</v>
      </c>
      <c r="M1044" t="s">
        <v>28</v>
      </c>
      <c r="N1044" s="1">
        <v>45647.152696759258</v>
      </c>
    </row>
    <row r="1045" spans="1:14" x14ac:dyDescent="0.3">
      <c r="A1045" t="s">
        <v>3174</v>
      </c>
      <c r="B1045" t="s">
        <v>55</v>
      </c>
      <c r="D1045" t="s">
        <v>159</v>
      </c>
      <c r="E1045" t="s">
        <v>224</v>
      </c>
      <c r="F1045" t="s">
        <v>3175</v>
      </c>
      <c r="G1045" t="s">
        <v>107</v>
      </c>
      <c r="H1045">
        <v>62.7</v>
      </c>
      <c r="I1045">
        <v>8</v>
      </c>
      <c r="J1045">
        <v>5</v>
      </c>
      <c r="K1045">
        <v>501.6</v>
      </c>
      <c r="L1045">
        <v>476.52</v>
      </c>
      <c r="M1045" t="s">
        <v>47</v>
      </c>
      <c r="N1045" s="1">
        <v>45524.451296296298</v>
      </c>
    </row>
    <row r="1046" spans="1:14" x14ac:dyDescent="0.3">
      <c r="A1046" t="s">
        <v>3176</v>
      </c>
      <c r="B1046" t="s">
        <v>30</v>
      </c>
      <c r="C1046" t="s">
        <v>3177</v>
      </c>
      <c r="D1046" t="s">
        <v>43</v>
      </c>
      <c r="E1046" t="s">
        <v>68</v>
      </c>
      <c r="F1046" t="s">
        <v>3178</v>
      </c>
      <c r="G1046" t="s">
        <v>102</v>
      </c>
      <c r="H1046">
        <v>989.09</v>
      </c>
      <c r="I1046">
        <v>4</v>
      </c>
      <c r="J1046">
        <v>5</v>
      </c>
      <c r="K1046">
        <v>3956.36</v>
      </c>
      <c r="L1046">
        <v>3758.54</v>
      </c>
      <c r="M1046" t="s">
        <v>60</v>
      </c>
      <c r="N1046" s="1">
        <v>45563.561550925922</v>
      </c>
    </row>
    <row r="1047" spans="1:14" x14ac:dyDescent="0.3">
      <c r="A1047" t="s">
        <v>3179</v>
      </c>
      <c r="B1047" t="s">
        <v>55</v>
      </c>
      <c r="C1047" t="s">
        <v>3180</v>
      </c>
      <c r="D1047" t="s">
        <v>25</v>
      </c>
      <c r="E1047" t="s">
        <v>105</v>
      </c>
      <c r="F1047" t="s">
        <v>3181</v>
      </c>
      <c r="G1047" t="s">
        <v>179</v>
      </c>
      <c r="H1047">
        <v>23.47</v>
      </c>
      <c r="I1047">
        <v>30</v>
      </c>
      <c r="J1047">
        <v>0</v>
      </c>
      <c r="K1047">
        <v>704.1</v>
      </c>
      <c r="L1047">
        <v>704.1</v>
      </c>
      <c r="M1047" t="s">
        <v>40</v>
      </c>
      <c r="N1047" s="1">
        <v>45813.993402777778</v>
      </c>
    </row>
    <row r="1048" spans="1:14" x14ac:dyDescent="0.3">
      <c r="A1048" t="s">
        <v>3182</v>
      </c>
      <c r="B1048" t="s">
        <v>172</v>
      </c>
      <c r="C1048" t="s">
        <v>3183</v>
      </c>
      <c r="D1048" t="s">
        <v>63</v>
      </c>
      <c r="E1048" t="s">
        <v>74</v>
      </c>
      <c r="F1048" t="s">
        <v>3184</v>
      </c>
      <c r="G1048" t="s">
        <v>46</v>
      </c>
      <c r="H1048">
        <v>2.2999999999999998</v>
      </c>
      <c r="I1048">
        <v>196</v>
      </c>
      <c r="J1048">
        <v>22</v>
      </c>
      <c r="K1048">
        <v>450.8</v>
      </c>
      <c r="L1048">
        <v>351.62</v>
      </c>
      <c r="N1048" s="1">
        <v>45812.972407407404</v>
      </c>
    </row>
    <row r="1049" spans="1:14" x14ac:dyDescent="0.3">
      <c r="A1049" t="s">
        <v>3185</v>
      </c>
      <c r="B1049" t="s">
        <v>172</v>
      </c>
      <c r="C1049" t="s">
        <v>3186</v>
      </c>
      <c r="D1049" t="s">
        <v>36</v>
      </c>
      <c r="E1049" t="s">
        <v>68</v>
      </c>
      <c r="F1049" t="s">
        <v>3187</v>
      </c>
      <c r="G1049" t="s">
        <v>59</v>
      </c>
      <c r="H1049">
        <v>1145.81</v>
      </c>
      <c r="I1049">
        <v>5</v>
      </c>
      <c r="J1049">
        <v>0</v>
      </c>
      <c r="K1049">
        <v>5729.05</v>
      </c>
      <c r="L1049">
        <v>5729.05</v>
      </c>
      <c r="M1049" t="s">
        <v>77</v>
      </c>
      <c r="N1049" s="1">
        <v>45817.948750000003</v>
      </c>
    </row>
    <row r="1050" spans="1:14" x14ac:dyDescent="0.3">
      <c r="A1050" t="s">
        <v>3188</v>
      </c>
      <c r="B1050" t="s">
        <v>172</v>
      </c>
      <c r="C1050" t="s">
        <v>3189</v>
      </c>
      <c r="D1050" t="s">
        <v>43</v>
      </c>
      <c r="E1050" t="s">
        <v>44</v>
      </c>
      <c r="F1050" t="s">
        <v>3190</v>
      </c>
      <c r="G1050" t="s">
        <v>65</v>
      </c>
      <c r="H1050">
        <v>1191.25</v>
      </c>
      <c r="I1050">
        <v>6</v>
      </c>
      <c r="J1050">
        <v>10</v>
      </c>
      <c r="K1050">
        <v>7147.5</v>
      </c>
      <c r="L1050">
        <v>6432.75</v>
      </c>
      <c r="M1050" t="s">
        <v>47</v>
      </c>
      <c r="N1050" s="1">
        <v>45783.163194444445</v>
      </c>
    </row>
    <row r="1051" spans="1:14" x14ac:dyDescent="0.3">
      <c r="A1051" t="s">
        <v>3191</v>
      </c>
      <c r="B1051" t="s">
        <v>23</v>
      </c>
      <c r="C1051" t="s">
        <v>3192</v>
      </c>
      <c r="D1051" t="s">
        <v>36</v>
      </c>
      <c r="E1051" t="s">
        <v>44</v>
      </c>
      <c r="F1051" t="s">
        <v>3193</v>
      </c>
      <c r="G1051" t="s">
        <v>27</v>
      </c>
      <c r="H1051">
        <v>725.55</v>
      </c>
      <c r="I1051">
        <v>2</v>
      </c>
      <c r="J1051">
        <v>0</v>
      </c>
      <c r="K1051">
        <v>1451.1</v>
      </c>
      <c r="L1051">
        <v>1451.1</v>
      </c>
      <c r="M1051" t="s">
        <v>116</v>
      </c>
      <c r="N1051" s="1">
        <v>45491.980983796297</v>
      </c>
    </row>
    <row r="1052" spans="1:14" x14ac:dyDescent="0.3">
      <c r="A1052" t="s">
        <v>3194</v>
      </c>
      <c r="B1052" t="s">
        <v>55</v>
      </c>
      <c r="C1052" t="s">
        <v>3195</v>
      </c>
      <c r="D1052" t="s">
        <v>255</v>
      </c>
      <c r="E1052" t="s">
        <v>87</v>
      </c>
      <c r="F1052" t="s">
        <v>3196</v>
      </c>
      <c r="G1052" t="s">
        <v>184</v>
      </c>
      <c r="H1052">
        <v>317.70999999999998</v>
      </c>
      <c r="I1052">
        <v>8</v>
      </c>
      <c r="J1052">
        <v>0</v>
      </c>
      <c r="K1052">
        <v>2541.6799999999998</v>
      </c>
      <c r="L1052">
        <v>2541.6799999999998</v>
      </c>
      <c r="M1052" t="s">
        <v>47</v>
      </c>
      <c r="N1052" s="1">
        <v>45762.039780092593</v>
      </c>
    </row>
    <row r="1053" spans="1:14" x14ac:dyDescent="0.3">
      <c r="A1053" t="s">
        <v>3197</v>
      </c>
      <c r="B1053" t="s">
        <v>15</v>
      </c>
      <c r="C1053" t="s">
        <v>3198</v>
      </c>
      <c r="D1053" t="s">
        <v>63</v>
      </c>
      <c r="E1053" t="s">
        <v>224</v>
      </c>
      <c r="F1053" t="s">
        <v>3199</v>
      </c>
      <c r="G1053" t="s">
        <v>65</v>
      </c>
      <c r="H1053">
        <v>4.5999999999999996</v>
      </c>
      <c r="I1053">
        <v>375</v>
      </c>
      <c r="J1053">
        <v>3</v>
      </c>
      <c r="K1053">
        <v>1725</v>
      </c>
      <c r="L1053">
        <v>1673.25</v>
      </c>
      <c r="N1053" s="1">
        <v>45682.414594907408</v>
      </c>
    </row>
    <row r="1054" spans="1:14" x14ac:dyDescent="0.3">
      <c r="A1054" t="s">
        <v>3200</v>
      </c>
      <c r="B1054" t="s">
        <v>55</v>
      </c>
      <c r="C1054" t="s">
        <v>3201</v>
      </c>
      <c r="D1054" t="s">
        <v>25</v>
      </c>
      <c r="E1054" t="s">
        <v>37</v>
      </c>
      <c r="F1054" t="s">
        <v>3202</v>
      </c>
      <c r="G1054" t="s">
        <v>59</v>
      </c>
      <c r="H1054">
        <v>72.569999999999993</v>
      </c>
      <c r="I1054">
        <v>50</v>
      </c>
      <c r="J1054">
        <v>20</v>
      </c>
      <c r="K1054">
        <v>3628.5</v>
      </c>
      <c r="L1054">
        <v>2902.8</v>
      </c>
      <c r="M1054" t="s">
        <v>40</v>
      </c>
      <c r="N1054" s="1">
        <v>45527.707719907405</v>
      </c>
    </row>
    <row r="1055" spans="1:14" x14ac:dyDescent="0.3">
      <c r="A1055" t="s">
        <v>3203</v>
      </c>
      <c r="B1055" t="s">
        <v>118</v>
      </c>
      <c r="C1055" t="s">
        <v>3204</v>
      </c>
      <c r="D1055" t="s">
        <v>51</v>
      </c>
      <c r="E1055" t="s">
        <v>57</v>
      </c>
      <c r="F1055" t="s">
        <v>3205</v>
      </c>
      <c r="G1055" t="s">
        <v>102</v>
      </c>
      <c r="H1055">
        <v>757.63</v>
      </c>
      <c r="I1055">
        <v>3</v>
      </c>
      <c r="J1055">
        <v>0</v>
      </c>
      <c r="K1055">
        <v>2272.89</v>
      </c>
      <c r="L1055">
        <v>2272.89</v>
      </c>
      <c r="M1055" t="s">
        <v>21</v>
      </c>
      <c r="N1055" s="1">
        <v>45603.09443287037</v>
      </c>
    </row>
    <row r="1056" spans="1:14" x14ac:dyDescent="0.3">
      <c r="A1056" t="s">
        <v>3206</v>
      </c>
      <c r="B1056" t="s">
        <v>49</v>
      </c>
      <c r="C1056" t="s">
        <v>3207</v>
      </c>
      <c r="D1056" t="s">
        <v>255</v>
      </c>
      <c r="E1056" t="s">
        <v>105</v>
      </c>
      <c r="F1056" t="s">
        <v>3208</v>
      </c>
      <c r="G1056" t="s">
        <v>46</v>
      </c>
      <c r="H1056">
        <v>528.42999999999995</v>
      </c>
      <c r="I1056">
        <v>75</v>
      </c>
      <c r="J1056">
        <v>0</v>
      </c>
      <c r="K1056">
        <v>39632.25</v>
      </c>
      <c r="L1056">
        <v>39632.25</v>
      </c>
      <c r="M1056" t="s">
        <v>28</v>
      </c>
      <c r="N1056" s="1">
        <v>45745.981990740744</v>
      </c>
    </row>
    <row r="1057" spans="1:14" x14ac:dyDescent="0.3">
      <c r="A1057" t="s">
        <v>3209</v>
      </c>
      <c r="B1057" t="s">
        <v>172</v>
      </c>
      <c r="C1057" t="s">
        <v>3210</v>
      </c>
      <c r="D1057" t="s">
        <v>120</v>
      </c>
      <c r="E1057" t="s">
        <v>32</v>
      </c>
      <c r="F1057" t="s">
        <v>3211</v>
      </c>
      <c r="G1057" t="s">
        <v>161</v>
      </c>
      <c r="H1057">
        <v>508.97</v>
      </c>
      <c r="I1057">
        <v>6</v>
      </c>
      <c r="J1057">
        <v>10</v>
      </c>
      <c r="K1057">
        <v>3053.82</v>
      </c>
      <c r="L1057">
        <v>2748.44</v>
      </c>
      <c r="M1057" t="s">
        <v>77</v>
      </c>
      <c r="N1057" s="1">
        <v>45718.543645833335</v>
      </c>
    </row>
    <row r="1058" spans="1:14" x14ac:dyDescent="0.3">
      <c r="A1058" t="s">
        <v>3212</v>
      </c>
      <c r="B1058" t="s">
        <v>49</v>
      </c>
      <c r="C1058" t="s">
        <v>3213</v>
      </c>
      <c r="D1058" t="s">
        <v>80</v>
      </c>
      <c r="E1058" t="s">
        <v>224</v>
      </c>
      <c r="F1058" t="s">
        <v>3214</v>
      </c>
      <c r="G1058" t="s">
        <v>248</v>
      </c>
      <c r="H1058">
        <v>980.48</v>
      </c>
      <c r="I1058">
        <v>15</v>
      </c>
      <c r="J1058">
        <v>17</v>
      </c>
      <c r="K1058">
        <v>14707.2</v>
      </c>
      <c r="L1058">
        <v>12206.98</v>
      </c>
      <c r="M1058" t="s">
        <v>40</v>
      </c>
      <c r="N1058" s="1">
        <v>45737.680625000001</v>
      </c>
    </row>
    <row r="1059" spans="1:14" x14ac:dyDescent="0.3">
      <c r="A1059" t="s">
        <v>3215</v>
      </c>
      <c r="B1059" t="s">
        <v>172</v>
      </c>
      <c r="C1059" t="s">
        <v>3216</v>
      </c>
      <c r="D1059" t="s">
        <v>120</v>
      </c>
      <c r="E1059" t="s">
        <v>91</v>
      </c>
      <c r="F1059" t="s">
        <v>3217</v>
      </c>
      <c r="G1059" t="s">
        <v>59</v>
      </c>
      <c r="H1059">
        <v>652.58000000000004</v>
      </c>
      <c r="I1059">
        <v>5</v>
      </c>
      <c r="J1059">
        <v>7</v>
      </c>
      <c r="K1059">
        <v>3262.9</v>
      </c>
      <c r="L1059">
        <v>3034.5</v>
      </c>
      <c r="M1059" t="s">
        <v>21</v>
      </c>
      <c r="N1059" s="1">
        <v>45661.614988425928</v>
      </c>
    </row>
    <row r="1060" spans="1:14" x14ac:dyDescent="0.3">
      <c r="A1060" t="s">
        <v>3218</v>
      </c>
      <c r="B1060" t="s">
        <v>72</v>
      </c>
      <c r="C1060" t="s">
        <v>3219</v>
      </c>
      <c r="D1060" t="s">
        <v>67</v>
      </c>
      <c r="E1060" t="s">
        <v>37</v>
      </c>
      <c r="F1060" t="s">
        <v>3220</v>
      </c>
      <c r="G1060" t="s">
        <v>82</v>
      </c>
      <c r="H1060">
        <v>799.75</v>
      </c>
      <c r="I1060">
        <v>8</v>
      </c>
      <c r="J1060">
        <v>5</v>
      </c>
      <c r="K1060">
        <v>6398</v>
      </c>
      <c r="L1060">
        <v>6078.1</v>
      </c>
      <c r="M1060" t="s">
        <v>116</v>
      </c>
      <c r="N1060" s="1">
        <v>45728.785879629628</v>
      </c>
    </row>
    <row r="1061" spans="1:14" x14ac:dyDescent="0.3">
      <c r="A1061" t="s">
        <v>3221</v>
      </c>
      <c r="B1061" t="s">
        <v>181</v>
      </c>
      <c r="C1061" t="s">
        <v>3222</v>
      </c>
      <c r="D1061" t="s">
        <v>86</v>
      </c>
      <c r="E1061" t="s">
        <v>18</v>
      </c>
      <c r="F1061" t="s">
        <v>3223</v>
      </c>
      <c r="G1061" t="s">
        <v>27</v>
      </c>
      <c r="H1061">
        <v>596.15</v>
      </c>
      <c r="I1061">
        <v>10</v>
      </c>
      <c r="J1061">
        <v>10</v>
      </c>
      <c r="K1061">
        <v>5961.5</v>
      </c>
      <c r="L1061">
        <v>5365.35</v>
      </c>
      <c r="M1061" t="s">
        <v>21</v>
      </c>
      <c r="N1061" s="1">
        <v>45453.562615740739</v>
      </c>
    </row>
    <row r="1062" spans="1:14" x14ac:dyDescent="0.3">
      <c r="A1062" t="s">
        <v>3224</v>
      </c>
      <c r="B1062" t="s">
        <v>95</v>
      </c>
      <c r="C1062" t="s">
        <v>3225</v>
      </c>
      <c r="D1062" t="s">
        <v>80</v>
      </c>
      <c r="E1062" t="s">
        <v>74</v>
      </c>
      <c r="F1062" t="s">
        <v>3226</v>
      </c>
      <c r="G1062" t="s">
        <v>107</v>
      </c>
      <c r="H1062">
        <v>1264.67</v>
      </c>
      <c r="I1062">
        <v>30</v>
      </c>
      <c r="J1062">
        <v>0</v>
      </c>
      <c r="K1062">
        <v>37940.1</v>
      </c>
      <c r="L1062">
        <v>37940.1</v>
      </c>
      <c r="M1062" t="s">
        <v>21</v>
      </c>
      <c r="N1062" s="1">
        <v>45625.805173611108</v>
      </c>
    </row>
    <row r="1063" spans="1:14" x14ac:dyDescent="0.3">
      <c r="A1063" t="s">
        <v>3227</v>
      </c>
      <c r="B1063" t="s">
        <v>118</v>
      </c>
      <c r="C1063" t="s">
        <v>3228</v>
      </c>
      <c r="D1063" t="s">
        <v>17</v>
      </c>
      <c r="E1063" t="s">
        <v>177</v>
      </c>
      <c r="F1063" t="s">
        <v>3229</v>
      </c>
      <c r="G1063" t="s">
        <v>76</v>
      </c>
      <c r="H1063">
        <v>333.61</v>
      </c>
      <c r="I1063">
        <v>4</v>
      </c>
      <c r="J1063">
        <v>0</v>
      </c>
      <c r="K1063">
        <v>1334.44</v>
      </c>
      <c r="L1063">
        <v>1334.44</v>
      </c>
      <c r="N1063" s="1">
        <v>45350.520787037036</v>
      </c>
    </row>
    <row r="1064" spans="1:14" x14ac:dyDescent="0.3">
      <c r="A1064" t="s">
        <v>3230</v>
      </c>
      <c r="B1064" t="s">
        <v>23</v>
      </c>
      <c r="C1064" t="s">
        <v>3231</v>
      </c>
      <c r="D1064" t="s">
        <v>80</v>
      </c>
      <c r="E1064" t="s">
        <v>251</v>
      </c>
      <c r="F1064" t="s">
        <v>3232</v>
      </c>
      <c r="G1064" t="s">
        <v>107</v>
      </c>
      <c r="H1064">
        <v>937.33</v>
      </c>
      <c r="I1064">
        <v>2</v>
      </c>
      <c r="J1064">
        <v>3</v>
      </c>
      <c r="K1064">
        <v>1874.66</v>
      </c>
      <c r="L1064">
        <v>1818.42</v>
      </c>
      <c r="M1064" t="s">
        <v>116</v>
      </c>
      <c r="N1064" s="1">
        <v>45464.016180555554</v>
      </c>
    </row>
    <row r="1065" spans="1:14" x14ac:dyDescent="0.3">
      <c r="A1065" t="s">
        <v>3233</v>
      </c>
      <c r="B1065" t="s">
        <v>49</v>
      </c>
      <c r="C1065" t="s">
        <v>3234</v>
      </c>
      <c r="D1065" t="s">
        <v>255</v>
      </c>
      <c r="E1065" t="s">
        <v>32</v>
      </c>
      <c r="F1065" t="s">
        <v>3235</v>
      </c>
      <c r="G1065" t="s">
        <v>27</v>
      </c>
      <c r="H1065">
        <v>2470.25</v>
      </c>
      <c r="I1065">
        <v>60</v>
      </c>
      <c r="J1065">
        <v>25</v>
      </c>
      <c r="K1065">
        <v>148215</v>
      </c>
      <c r="L1065">
        <v>111161.25</v>
      </c>
      <c r="M1065" t="s">
        <v>28</v>
      </c>
      <c r="N1065" s="1">
        <v>45815.756724537037</v>
      </c>
    </row>
    <row r="1066" spans="1:14" x14ac:dyDescent="0.3">
      <c r="A1066" t="s">
        <v>3236</v>
      </c>
      <c r="B1066" t="s">
        <v>30</v>
      </c>
      <c r="C1066" t="s">
        <v>3237</v>
      </c>
      <c r="D1066" t="s">
        <v>159</v>
      </c>
      <c r="E1066" t="s">
        <v>133</v>
      </c>
      <c r="F1066" t="s">
        <v>3238</v>
      </c>
      <c r="H1066">
        <v>187.22</v>
      </c>
      <c r="I1066">
        <v>4</v>
      </c>
      <c r="J1066">
        <v>5</v>
      </c>
      <c r="K1066">
        <v>748.88</v>
      </c>
      <c r="L1066">
        <v>711.44</v>
      </c>
      <c r="M1066" t="s">
        <v>40</v>
      </c>
      <c r="N1066" s="1">
        <v>45627.980717592596</v>
      </c>
    </row>
    <row r="1067" spans="1:14" x14ac:dyDescent="0.3">
      <c r="A1067" t="s">
        <v>3239</v>
      </c>
      <c r="B1067" t="s">
        <v>172</v>
      </c>
      <c r="C1067" t="s">
        <v>3240</v>
      </c>
      <c r="D1067" t="s">
        <v>255</v>
      </c>
      <c r="E1067" t="s">
        <v>74</v>
      </c>
      <c r="F1067" t="s">
        <v>3241</v>
      </c>
      <c r="G1067" t="s">
        <v>135</v>
      </c>
      <c r="H1067">
        <v>2527.94</v>
      </c>
      <c r="I1067">
        <v>60</v>
      </c>
      <c r="J1067">
        <v>3</v>
      </c>
      <c r="K1067">
        <v>151676.4</v>
      </c>
      <c r="L1067">
        <v>147126.10999999999</v>
      </c>
      <c r="M1067" t="s">
        <v>60</v>
      </c>
      <c r="N1067" s="1">
        <v>45680.574560185189</v>
      </c>
    </row>
    <row r="1068" spans="1:14" x14ac:dyDescent="0.3">
      <c r="A1068" t="s">
        <v>3242</v>
      </c>
      <c r="B1068" t="s">
        <v>30</v>
      </c>
      <c r="C1068" t="s">
        <v>3243</v>
      </c>
      <c r="D1068" t="s">
        <v>67</v>
      </c>
      <c r="E1068" t="s">
        <v>177</v>
      </c>
      <c r="F1068" t="s">
        <v>3244</v>
      </c>
      <c r="G1068" t="s">
        <v>39</v>
      </c>
      <c r="H1068">
        <v>288.25</v>
      </c>
      <c r="I1068">
        <v>25</v>
      </c>
      <c r="J1068">
        <v>15</v>
      </c>
      <c r="K1068">
        <v>7206.25</v>
      </c>
      <c r="L1068">
        <v>6125.31</v>
      </c>
      <c r="M1068" t="s">
        <v>28</v>
      </c>
      <c r="N1068" s="1">
        <v>45740.99726851852</v>
      </c>
    </row>
    <row r="1069" spans="1:14" x14ac:dyDescent="0.3">
      <c r="A1069" t="s">
        <v>3245</v>
      </c>
      <c r="B1069" t="s">
        <v>23</v>
      </c>
      <c r="C1069" t="s">
        <v>3246</v>
      </c>
      <c r="D1069" t="s">
        <v>25</v>
      </c>
      <c r="E1069" t="s">
        <v>133</v>
      </c>
      <c r="F1069" t="s">
        <v>3247</v>
      </c>
      <c r="G1069" t="s">
        <v>179</v>
      </c>
      <c r="H1069">
        <v>8.01</v>
      </c>
      <c r="I1069">
        <v>6</v>
      </c>
      <c r="J1069">
        <v>10</v>
      </c>
      <c r="K1069">
        <v>48.06</v>
      </c>
      <c r="L1069">
        <v>43.25</v>
      </c>
      <c r="M1069" t="s">
        <v>28</v>
      </c>
      <c r="N1069" s="1">
        <v>45378.696909722225</v>
      </c>
    </row>
    <row r="1070" spans="1:14" x14ac:dyDescent="0.3">
      <c r="A1070" t="s">
        <v>3248</v>
      </c>
      <c r="B1070" t="s">
        <v>118</v>
      </c>
      <c r="C1070" t="s">
        <v>3249</v>
      </c>
      <c r="D1070" t="s">
        <v>80</v>
      </c>
      <c r="E1070" t="s">
        <v>68</v>
      </c>
      <c r="F1070" t="s">
        <v>3250</v>
      </c>
      <c r="G1070" t="s">
        <v>184</v>
      </c>
      <c r="H1070">
        <v>952.66</v>
      </c>
      <c r="I1070">
        <v>1</v>
      </c>
      <c r="J1070">
        <v>0</v>
      </c>
      <c r="K1070">
        <v>952.66</v>
      </c>
      <c r="L1070">
        <v>952.66</v>
      </c>
      <c r="M1070" t="s">
        <v>77</v>
      </c>
      <c r="N1070" s="1">
        <v>45669.605312500003</v>
      </c>
    </row>
    <row r="1071" spans="1:14" x14ac:dyDescent="0.3">
      <c r="A1071" t="s">
        <v>3251</v>
      </c>
      <c r="B1071" t="s">
        <v>95</v>
      </c>
      <c r="C1071" t="s">
        <v>3252</v>
      </c>
      <c r="D1071" t="s">
        <v>80</v>
      </c>
      <c r="E1071" t="s">
        <v>68</v>
      </c>
      <c r="F1071" t="s">
        <v>3253</v>
      </c>
      <c r="G1071" t="s">
        <v>184</v>
      </c>
      <c r="H1071">
        <v>2856.78</v>
      </c>
      <c r="I1071">
        <v>6</v>
      </c>
      <c r="J1071">
        <v>5</v>
      </c>
      <c r="K1071">
        <v>17140.68</v>
      </c>
      <c r="L1071">
        <v>16283.65</v>
      </c>
      <c r="M1071" t="s">
        <v>47</v>
      </c>
      <c r="N1071" s="1">
        <v>45682.755208333336</v>
      </c>
    </row>
    <row r="1072" spans="1:14" x14ac:dyDescent="0.3">
      <c r="A1072" t="s">
        <v>3254</v>
      </c>
      <c r="B1072" t="s">
        <v>72</v>
      </c>
      <c r="C1072" t="s">
        <v>3255</v>
      </c>
      <c r="D1072" t="s">
        <v>159</v>
      </c>
      <c r="E1072" t="s">
        <v>37</v>
      </c>
      <c r="F1072" t="s">
        <v>3256</v>
      </c>
      <c r="G1072" t="s">
        <v>70</v>
      </c>
      <c r="H1072">
        <v>23.68</v>
      </c>
      <c r="I1072">
        <v>25</v>
      </c>
      <c r="J1072">
        <v>10</v>
      </c>
      <c r="K1072">
        <v>592</v>
      </c>
      <c r="L1072">
        <v>532.79999999999995</v>
      </c>
      <c r="M1072" t="s">
        <v>77</v>
      </c>
      <c r="N1072" s="1">
        <v>45793.513449074075</v>
      </c>
    </row>
    <row r="1073" spans="1:14" x14ac:dyDescent="0.3">
      <c r="A1073" t="s">
        <v>3257</v>
      </c>
      <c r="B1073" t="s">
        <v>23</v>
      </c>
      <c r="C1073" t="s">
        <v>3258</v>
      </c>
      <c r="D1073" t="s">
        <v>43</v>
      </c>
      <c r="E1073" t="s">
        <v>87</v>
      </c>
      <c r="F1073" t="s">
        <v>3259</v>
      </c>
      <c r="G1073" t="s">
        <v>161</v>
      </c>
      <c r="H1073">
        <v>749.67</v>
      </c>
      <c r="I1073">
        <v>5</v>
      </c>
      <c r="J1073">
        <v>3</v>
      </c>
      <c r="K1073">
        <v>3748.35</v>
      </c>
      <c r="L1073">
        <v>3635.9</v>
      </c>
      <c r="M1073" t="s">
        <v>116</v>
      </c>
      <c r="N1073" s="1">
        <v>45742.99728009259</v>
      </c>
    </row>
    <row r="1074" spans="1:14" x14ac:dyDescent="0.3">
      <c r="A1074" t="s">
        <v>3260</v>
      </c>
      <c r="B1074" t="s">
        <v>23</v>
      </c>
      <c r="C1074" t="s">
        <v>3261</v>
      </c>
      <c r="D1074" t="s">
        <v>80</v>
      </c>
      <c r="E1074" t="s">
        <v>246</v>
      </c>
      <c r="F1074" t="s">
        <v>3262</v>
      </c>
      <c r="G1074" t="s">
        <v>76</v>
      </c>
      <c r="H1074">
        <v>1114.92</v>
      </c>
      <c r="I1074">
        <v>3</v>
      </c>
      <c r="J1074">
        <v>5</v>
      </c>
      <c r="K1074">
        <v>3344.76</v>
      </c>
      <c r="L1074">
        <v>3177.52</v>
      </c>
      <c r="M1074" t="s">
        <v>116</v>
      </c>
      <c r="N1074" s="1">
        <v>45870.302337962959</v>
      </c>
    </row>
    <row r="1075" spans="1:14" x14ac:dyDescent="0.3">
      <c r="A1075" t="s">
        <v>3263</v>
      </c>
      <c r="B1075" t="s">
        <v>95</v>
      </c>
      <c r="C1075" t="s">
        <v>3264</v>
      </c>
      <c r="D1075" t="s">
        <v>120</v>
      </c>
      <c r="E1075" t="s">
        <v>155</v>
      </c>
      <c r="F1075" t="s">
        <v>3265</v>
      </c>
      <c r="G1075" t="s">
        <v>20</v>
      </c>
      <c r="H1075">
        <v>510.5</v>
      </c>
      <c r="I1075">
        <v>75</v>
      </c>
      <c r="J1075">
        <v>2</v>
      </c>
      <c r="K1075">
        <v>38287.5</v>
      </c>
      <c r="L1075">
        <v>37521.75</v>
      </c>
      <c r="M1075" t="s">
        <v>116</v>
      </c>
      <c r="N1075" s="1">
        <v>45346.670740740738</v>
      </c>
    </row>
    <row r="1076" spans="1:14" x14ac:dyDescent="0.3">
      <c r="A1076" t="s">
        <v>3266</v>
      </c>
      <c r="B1076" t="s">
        <v>23</v>
      </c>
      <c r="C1076" t="s">
        <v>3267</v>
      </c>
      <c r="D1076" t="s">
        <v>159</v>
      </c>
      <c r="E1076" t="s">
        <v>74</v>
      </c>
      <c r="F1076" t="s">
        <v>3268</v>
      </c>
      <c r="G1076" t="s">
        <v>59</v>
      </c>
      <c r="H1076">
        <v>156.59</v>
      </c>
      <c r="I1076">
        <v>40</v>
      </c>
      <c r="J1076">
        <v>10</v>
      </c>
      <c r="K1076">
        <v>6263.6</v>
      </c>
      <c r="L1076">
        <v>5637.24</v>
      </c>
      <c r="M1076" t="s">
        <v>47</v>
      </c>
      <c r="N1076" s="1">
        <v>45656.14770833333</v>
      </c>
    </row>
    <row r="1077" spans="1:14" x14ac:dyDescent="0.3">
      <c r="A1077" t="s">
        <v>3269</v>
      </c>
      <c r="B1077" t="s">
        <v>84</v>
      </c>
      <c r="C1077" t="s">
        <v>3270</v>
      </c>
      <c r="D1077" t="s">
        <v>80</v>
      </c>
      <c r="E1077" t="s">
        <v>105</v>
      </c>
      <c r="F1077" t="s">
        <v>3271</v>
      </c>
      <c r="G1077" t="s">
        <v>82</v>
      </c>
      <c r="H1077">
        <v>3956.13</v>
      </c>
      <c r="I1077">
        <v>4</v>
      </c>
      <c r="J1077">
        <v>0</v>
      </c>
      <c r="K1077">
        <v>15824.52</v>
      </c>
      <c r="L1077">
        <v>15824.52</v>
      </c>
      <c r="M1077" t="s">
        <v>21</v>
      </c>
      <c r="N1077" s="1">
        <v>45623.325752314813</v>
      </c>
    </row>
    <row r="1078" spans="1:14" x14ac:dyDescent="0.3">
      <c r="A1078" t="s">
        <v>3272</v>
      </c>
      <c r="B1078" t="s">
        <v>30</v>
      </c>
      <c r="C1078" t="s">
        <v>3273</v>
      </c>
      <c r="D1078" t="s">
        <v>255</v>
      </c>
      <c r="E1078" t="s">
        <v>246</v>
      </c>
      <c r="F1078" t="s">
        <v>3274</v>
      </c>
      <c r="G1078" t="s">
        <v>209</v>
      </c>
      <c r="H1078">
        <v>316.79000000000002</v>
      </c>
      <c r="I1078">
        <v>6</v>
      </c>
      <c r="J1078">
        <v>0</v>
      </c>
      <c r="K1078">
        <v>1900.74</v>
      </c>
      <c r="L1078">
        <v>1900.74</v>
      </c>
      <c r="N1078" s="1">
        <v>45454.701631944445</v>
      </c>
    </row>
    <row r="1079" spans="1:14" x14ac:dyDescent="0.3">
      <c r="A1079" t="s">
        <v>3275</v>
      </c>
      <c r="B1079" t="s">
        <v>181</v>
      </c>
      <c r="C1079" t="s">
        <v>3276</v>
      </c>
      <c r="D1079" t="s">
        <v>110</v>
      </c>
      <c r="E1079" t="s">
        <v>111</v>
      </c>
      <c r="F1079" t="s">
        <v>3277</v>
      </c>
      <c r="G1079" t="s">
        <v>93</v>
      </c>
      <c r="H1079">
        <v>106.19</v>
      </c>
      <c r="I1079">
        <v>2</v>
      </c>
      <c r="J1079">
        <v>5</v>
      </c>
      <c r="K1079">
        <v>212.38</v>
      </c>
      <c r="L1079">
        <v>201.76</v>
      </c>
      <c r="M1079" t="s">
        <v>116</v>
      </c>
      <c r="N1079" s="1">
        <v>45544.70008101852</v>
      </c>
    </row>
    <row r="1080" spans="1:14" x14ac:dyDescent="0.3">
      <c r="A1080" t="s">
        <v>3278</v>
      </c>
      <c r="B1080" t="s">
        <v>118</v>
      </c>
      <c r="C1080" t="s">
        <v>3279</v>
      </c>
      <c r="D1080" t="s">
        <v>67</v>
      </c>
      <c r="E1080" t="s">
        <v>246</v>
      </c>
      <c r="F1080" t="s">
        <v>3280</v>
      </c>
      <c r="H1080">
        <v>741.8</v>
      </c>
      <c r="I1080">
        <v>25</v>
      </c>
      <c r="J1080">
        <v>15</v>
      </c>
      <c r="K1080">
        <v>18545</v>
      </c>
      <c r="L1080">
        <v>15763.25</v>
      </c>
      <c r="M1080" t="s">
        <v>60</v>
      </c>
      <c r="N1080" s="1">
        <v>45815.687881944446</v>
      </c>
    </row>
    <row r="1081" spans="1:14" x14ac:dyDescent="0.3">
      <c r="A1081" t="s">
        <v>3281</v>
      </c>
      <c r="B1081" t="s">
        <v>49</v>
      </c>
      <c r="C1081" t="s">
        <v>3282</v>
      </c>
      <c r="D1081" t="s">
        <v>255</v>
      </c>
      <c r="E1081" t="s">
        <v>37</v>
      </c>
      <c r="F1081" t="s">
        <v>3283</v>
      </c>
      <c r="G1081" t="s">
        <v>82</v>
      </c>
      <c r="H1081">
        <v>1410.34</v>
      </c>
      <c r="I1081">
        <v>4</v>
      </c>
      <c r="J1081">
        <v>0</v>
      </c>
      <c r="K1081">
        <v>5641.36</v>
      </c>
      <c r="L1081">
        <v>5641.36</v>
      </c>
      <c r="M1081" t="s">
        <v>21</v>
      </c>
      <c r="N1081" s="1">
        <v>45341.089189814818</v>
      </c>
    </row>
    <row r="1082" spans="1:14" x14ac:dyDescent="0.3">
      <c r="A1082" t="s">
        <v>3284</v>
      </c>
      <c r="B1082" t="s">
        <v>181</v>
      </c>
      <c r="C1082" t="s">
        <v>3285</v>
      </c>
      <c r="D1082" t="s">
        <v>125</v>
      </c>
      <c r="E1082" t="s">
        <v>18</v>
      </c>
      <c r="F1082" t="s">
        <v>3286</v>
      </c>
      <c r="G1082" t="s">
        <v>46</v>
      </c>
      <c r="H1082">
        <v>1628.02</v>
      </c>
      <c r="I1082">
        <v>2</v>
      </c>
      <c r="J1082">
        <v>0</v>
      </c>
      <c r="K1082">
        <v>3256.04</v>
      </c>
      <c r="L1082">
        <v>3256.04</v>
      </c>
      <c r="N1082" s="1">
        <v>45741.198321759257</v>
      </c>
    </row>
    <row r="1083" spans="1:14" x14ac:dyDescent="0.3">
      <c r="A1083" t="s">
        <v>3287</v>
      </c>
      <c r="B1083" t="s">
        <v>118</v>
      </c>
      <c r="C1083" t="s">
        <v>3288</v>
      </c>
      <c r="D1083" t="s">
        <v>25</v>
      </c>
      <c r="E1083" t="s">
        <v>91</v>
      </c>
      <c r="F1083" t="s">
        <v>3289</v>
      </c>
      <c r="G1083" t="s">
        <v>39</v>
      </c>
      <c r="H1083">
        <v>110.87</v>
      </c>
      <c r="I1083">
        <v>15</v>
      </c>
      <c r="J1083">
        <v>17</v>
      </c>
      <c r="K1083">
        <v>1663.05</v>
      </c>
      <c r="L1083">
        <v>1380.33</v>
      </c>
      <c r="M1083" t="s">
        <v>77</v>
      </c>
      <c r="N1083" s="1">
        <v>45777.398634259262</v>
      </c>
    </row>
    <row r="1084" spans="1:14" x14ac:dyDescent="0.3">
      <c r="A1084" t="s">
        <v>3290</v>
      </c>
      <c r="B1084" t="s">
        <v>15</v>
      </c>
      <c r="D1084" t="s">
        <v>51</v>
      </c>
      <c r="E1084" t="s">
        <v>133</v>
      </c>
      <c r="F1084" t="s">
        <v>3291</v>
      </c>
      <c r="G1084" t="s">
        <v>39</v>
      </c>
      <c r="H1084">
        <v>144.31</v>
      </c>
      <c r="I1084">
        <v>100</v>
      </c>
      <c r="J1084">
        <v>0</v>
      </c>
      <c r="K1084">
        <v>14431</v>
      </c>
      <c r="L1084">
        <v>14431</v>
      </c>
      <c r="M1084" t="s">
        <v>47</v>
      </c>
      <c r="N1084" s="1">
        <v>45354.164039351854</v>
      </c>
    </row>
    <row r="1085" spans="1:14" x14ac:dyDescent="0.3">
      <c r="A1085" t="s">
        <v>3292</v>
      </c>
      <c r="B1085" t="s">
        <v>84</v>
      </c>
      <c r="C1085" t="s">
        <v>3293</v>
      </c>
      <c r="D1085" t="s">
        <v>25</v>
      </c>
      <c r="E1085" t="s">
        <v>91</v>
      </c>
      <c r="F1085" t="s">
        <v>3294</v>
      </c>
      <c r="G1085" t="s">
        <v>184</v>
      </c>
      <c r="H1085">
        <v>65.98</v>
      </c>
      <c r="I1085">
        <v>1</v>
      </c>
      <c r="J1085">
        <v>2</v>
      </c>
      <c r="K1085">
        <v>65.98</v>
      </c>
      <c r="L1085">
        <v>64.66</v>
      </c>
      <c r="M1085" t="s">
        <v>40</v>
      </c>
      <c r="N1085" s="1">
        <v>45652.439849537041</v>
      </c>
    </row>
    <row r="1086" spans="1:14" x14ac:dyDescent="0.3">
      <c r="A1086" t="s">
        <v>3295</v>
      </c>
      <c r="B1086" t="s">
        <v>181</v>
      </c>
      <c r="C1086" t="s">
        <v>3296</v>
      </c>
      <c r="D1086" t="s">
        <v>255</v>
      </c>
      <c r="E1086" t="s">
        <v>111</v>
      </c>
      <c r="F1086" t="s">
        <v>3297</v>
      </c>
      <c r="G1086" t="s">
        <v>135</v>
      </c>
      <c r="H1086">
        <v>2342.84</v>
      </c>
      <c r="I1086">
        <v>4</v>
      </c>
      <c r="J1086">
        <v>0</v>
      </c>
      <c r="K1086">
        <v>9371.36</v>
      </c>
      <c r="L1086">
        <v>9371.36</v>
      </c>
      <c r="N1086" s="1">
        <v>45734.447094907409</v>
      </c>
    </row>
    <row r="1087" spans="1:14" x14ac:dyDescent="0.3">
      <c r="A1087" t="s">
        <v>3298</v>
      </c>
      <c r="B1087" t="s">
        <v>84</v>
      </c>
      <c r="C1087" t="s">
        <v>3299</v>
      </c>
      <c r="D1087" t="s">
        <v>120</v>
      </c>
      <c r="E1087" t="s">
        <v>91</v>
      </c>
      <c r="F1087" t="s">
        <v>3300</v>
      </c>
      <c r="G1087" t="s">
        <v>465</v>
      </c>
      <c r="H1087">
        <v>149.35</v>
      </c>
      <c r="I1087">
        <v>6</v>
      </c>
      <c r="J1087">
        <v>0</v>
      </c>
      <c r="K1087">
        <v>896.1</v>
      </c>
      <c r="L1087">
        <v>896.1</v>
      </c>
      <c r="M1087" t="s">
        <v>47</v>
      </c>
      <c r="N1087" s="1">
        <v>45644.79824074074</v>
      </c>
    </row>
    <row r="1088" spans="1:14" x14ac:dyDescent="0.3">
      <c r="A1088" t="s">
        <v>3301</v>
      </c>
      <c r="B1088" t="s">
        <v>49</v>
      </c>
      <c r="C1088" t="s">
        <v>3302</v>
      </c>
      <c r="D1088" t="s">
        <v>67</v>
      </c>
      <c r="E1088" t="s">
        <v>121</v>
      </c>
      <c r="F1088" t="s">
        <v>3303</v>
      </c>
      <c r="G1088" t="s">
        <v>161</v>
      </c>
      <c r="H1088">
        <v>114.66</v>
      </c>
      <c r="I1088">
        <v>1</v>
      </c>
      <c r="J1088">
        <v>0</v>
      </c>
      <c r="K1088">
        <v>114.66</v>
      </c>
      <c r="L1088">
        <v>114.66</v>
      </c>
      <c r="M1088" t="s">
        <v>60</v>
      </c>
      <c r="N1088" s="1">
        <v>45381.797280092593</v>
      </c>
    </row>
    <row r="1089" spans="1:14" x14ac:dyDescent="0.3">
      <c r="A1089" t="s">
        <v>3304</v>
      </c>
      <c r="B1089" t="s">
        <v>23</v>
      </c>
      <c r="C1089" t="s">
        <v>3305</v>
      </c>
      <c r="D1089" t="s">
        <v>125</v>
      </c>
      <c r="E1089" t="s">
        <v>224</v>
      </c>
      <c r="F1089" t="s">
        <v>3306</v>
      </c>
      <c r="G1089" t="s">
        <v>70</v>
      </c>
      <c r="H1089">
        <v>2842.13</v>
      </c>
      <c r="I1089">
        <v>20</v>
      </c>
      <c r="J1089">
        <v>23</v>
      </c>
      <c r="K1089">
        <v>56842.6</v>
      </c>
      <c r="L1089">
        <v>43768.800000000003</v>
      </c>
      <c r="M1089" t="s">
        <v>116</v>
      </c>
      <c r="N1089" s="1">
        <v>45719.441064814811</v>
      </c>
    </row>
    <row r="1090" spans="1:14" x14ac:dyDescent="0.3">
      <c r="A1090" t="s">
        <v>3307</v>
      </c>
      <c r="B1090" t="s">
        <v>181</v>
      </c>
      <c r="C1090" t="s">
        <v>3308</v>
      </c>
      <c r="D1090" t="s">
        <v>80</v>
      </c>
      <c r="E1090" t="s">
        <v>68</v>
      </c>
      <c r="F1090" t="s">
        <v>3309</v>
      </c>
      <c r="G1090" t="s">
        <v>179</v>
      </c>
      <c r="H1090">
        <v>1174.26</v>
      </c>
      <c r="I1090">
        <v>6</v>
      </c>
      <c r="J1090">
        <v>5</v>
      </c>
      <c r="K1090">
        <v>7045.56</v>
      </c>
      <c r="L1090">
        <v>6693.28</v>
      </c>
      <c r="M1090" t="s">
        <v>47</v>
      </c>
      <c r="N1090" s="1">
        <v>45745.383946759262</v>
      </c>
    </row>
    <row r="1091" spans="1:14" x14ac:dyDescent="0.3">
      <c r="A1091" t="s">
        <v>3310</v>
      </c>
      <c r="B1091" t="s">
        <v>55</v>
      </c>
      <c r="C1091" t="s">
        <v>3311</v>
      </c>
      <c r="D1091" t="s">
        <v>86</v>
      </c>
      <c r="E1091" t="s">
        <v>37</v>
      </c>
      <c r="F1091" t="s">
        <v>3312</v>
      </c>
      <c r="G1091" t="s">
        <v>465</v>
      </c>
      <c r="H1091">
        <v>445.41</v>
      </c>
      <c r="I1091">
        <v>5</v>
      </c>
      <c r="J1091">
        <v>3</v>
      </c>
      <c r="K1091">
        <v>2227.0500000000002</v>
      </c>
      <c r="L1091">
        <v>2160.2399999999998</v>
      </c>
      <c r="M1091" t="s">
        <v>77</v>
      </c>
      <c r="N1091" s="1">
        <v>45531.735266203701</v>
      </c>
    </row>
    <row r="1092" spans="1:14" x14ac:dyDescent="0.3">
      <c r="A1092" t="s">
        <v>3313</v>
      </c>
      <c r="B1092" t="s">
        <v>30</v>
      </c>
      <c r="C1092" t="s">
        <v>3314</v>
      </c>
      <c r="D1092" t="s">
        <v>43</v>
      </c>
      <c r="E1092" t="s">
        <v>177</v>
      </c>
      <c r="F1092" t="s">
        <v>3315</v>
      </c>
      <c r="G1092" t="s">
        <v>27</v>
      </c>
      <c r="H1092">
        <v>21.22</v>
      </c>
      <c r="I1092">
        <v>15</v>
      </c>
      <c r="J1092">
        <v>15</v>
      </c>
      <c r="K1092">
        <v>318.3</v>
      </c>
      <c r="L1092">
        <v>270.56</v>
      </c>
      <c r="M1092" t="s">
        <v>40</v>
      </c>
      <c r="N1092" s="1">
        <v>45569.068877314814</v>
      </c>
    </row>
    <row r="1093" spans="1:14" x14ac:dyDescent="0.3">
      <c r="A1093" t="s">
        <v>3316</v>
      </c>
      <c r="B1093" t="s">
        <v>30</v>
      </c>
      <c r="C1093" t="s">
        <v>3317</v>
      </c>
      <c r="D1093" t="s">
        <v>51</v>
      </c>
      <c r="E1093" t="s">
        <v>224</v>
      </c>
      <c r="F1093" t="s">
        <v>3318</v>
      </c>
      <c r="G1093" t="s">
        <v>27</v>
      </c>
      <c r="H1093">
        <v>1016.48</v>
      </c>
      <c r="I1093">
        <v>12</v>
      </c>
      <c r="J1093">
        <v>0</v>
      </c>
      <c r="K1093">
        <v>12197.76</v>
      </c>
      <c r="L1093">
        <v>12197.76</v>
      </c>
      <c r="M1093" t="s">
        <v>47</v>
      </c>
      <c r="N1093" s="1">
        <v>45624.400243055556</v>
      </c>
    </row>
    <row r="1094" spans="1:14" x14ac:dyDescent="0.3">
      <c r="A1094" t="s">
        <v>3319</v>
      </c>
      <c r="B1094" t="s">
        <v>30</v>
      </c>
      <c r="C1094" t="s">
        <v>3320</v>
      </c>
      <c r="D1094" t="s">
        <v>43</v>
      </c>
      <c r="E1094" t="s">
        <v>18</v>
      </c>
      <c r="F1094" t="s">
        <v>3321</v>
      </c>
      <c r="G1094" t="s">
        <v>20</v>
      </c>
      <c r="H1094">
        <v>67.739999999999995</v>
      </c>
      <c r="I1094">
        <v>4</v>
      </c>
      <c r="J1094">
        <v>2</v>
      </c>
      <c r="K1094">
        <v>270.95999999999998</v>
      </c>
      <c r="L1094">
        <v>265.54000000000002</v>
      </c>
      <c r="N1094" s="1">
        <v>45529.591921296298</v>
      </c>
    </row>
    <row r="1095" spans="1:14" x14ac:dyDescent="0.3">
      <c r="A1095" t="s">
        <v>3322</v>
      </c>
      <c r="B1095" t="s">
        <v>23</v>
      </c>
      <c r="C1095" t="s">
        <v>3323</v>
      </c>
      <c r="D1095" t="s">
        <v>120</v>
      </c>
      <c r="E1095" t="s">
        <v>87</v>
      </c>
      <c r="F1095" t="s">
        <v>3324</v>
      </c>
      <c r="G1095" t="s">
        <v>46</v>
      </c>
      <c r="H1095">
        <v>243.78</v>
      </c>
      <c r="I1095">
        <v>15</v>
      </c>
      <c r="J1095">
        <v>15</v>
      </c>
      <c r="K1095">
        <v>3656.7</v>
      </c>
      <c r="L1095">
        <v>3108.19</v>
      </c>
      <c r="M1095" t="s">
        <v>21</v>
      </c>
      <c r="N1095" s="1">
        <v>45466.985474537039</v>
      </c>
    </row>
    <row r="1096" spans="1:14" x14ac:dyDescent="0.3">
      <c r="A1096" t="s">
        <v>3325</v>
      </c>
      <c r="B1096" t="s">
        <v>181</v>
      </c>
      <c r="C1096" t="s">
        <v>3326</v>
      </c>
      <c r="D1096" t="s">
        <v>110</v>
      </c>
      <c r="E1096" t="s">
        <v>121</v>
      </c>
      <c r="F1096" t="s">
        <v>3327</v>
      </c>
      <c r="G1096" t="s">
        <v>82</v>
      </c>
      <c r="H1096">
        <v>127.78</v>
      </c>
      <c r="I1096">
        <v>12</v>
      </c>
      <c r="J1096">
        <v>5</v>
      </c>
      <c r="K1096">
        <v>1533.36</v>
      </c>
      <c r="L1096">
        <v>1456.69</v>
      </c>
      <c r="M1096" t="s">
        <v>40</v>
      </c>
      <c r="N1096" s="1">
        <v>45451.838935185187</v>
      </c>
    </row>
    <row r="1097" spans="1:14" x14ac:dyDescent="0.3">
      <c r="A1097" t="s">
        <v>3328</v>
      </c>
      <c r="B1097" t="s">
        <v>49</v>
      </c>
      <c r="C1097" t="s">
        <v>3329</v>
      </c>
      <c r="D1097" t="s">
        <v>17</v>
      </c>
      <c r="E1097" t="s">
        <v>37</v>
      </c>
      <c r="F1097" t="s">
        <v>3330</v>
      </c>
      <c r="G1097" t="s">
        <v>70</v>
      </c>
      <c r="H1097">
        <v>395.64</v>
      </c>
      <c r="I1097">
        <v>1</v>
      </c>
      <c r="J1097">
        <v>0</v>
      </c>
      <c r="K1097">
        <v>395.64</v>
      </c>
      <c r="L1097">
        <v>395.64</v>
      </c>
      <c r="M1097" t="s">
        <v>21</v>
      </c>
      <c r="N1097" s="1">
        <v>45841.08861111111</v>
      </c>
    </row>
    <row r="1098" spans="1:14" x14ac:dyDescent="0.3">
      <c r="A1098" t="s">
        <v>3331</v>
      </c>
      <c r="B1098" t="s">
        <v>15</v>
      </c>
      <c r="C1098" t="s">
        <v>3332</v>
      </c>
      <c r="D1098" t="s">
        <v>36</v>
      </c>
      <c r="E1098" t="s">
        <v>133</v>
      </c>
      <c r="G1098" t="s">
        <v>93</v>
      </c>
      <c r="H1098">
        <v>760.84</v>
      </c>
      <c r="I1098">
        <v>8</v>
      </c>
      <c r="J1098">
        <v>0</v>
      </c>
      <c r="K1098">
        <v>6086.72</v>
      </c>
      <c r="L1098">
        <v>6086.72</v>
      </c>
      <c r="M1098" t="s">
        <v>47</v>
      </c>
      <c r="N1098" s="1">
        <v>45830.793807870374</v>
      </c>
    </row>
    <row r="1099" spans="1:14" x14ac:dyDescent="0.3">
      <c r="A1099" t="s">
        <v>3333</v>
      </c>
      <c r="B1099" t="s">
        <v>172</v>
      </c>
      <c r="C1099" t="s">
        <v>3334</v>
      </c>
      <c r="D1099" t="s">
        <v>120</v>
      </c>
      <c r="E1099" t="s">
        <v>74</v>
      </c>
      <c r="F1099" t="s">
        <v>3335</v>
      </c>
      <c r="G1099" t="s">
        <v>82</v>
      </c>
      <c r="H1099">
        <v>268.79000000000002</v>
      </c>
      <c r="I1099">
        <v>8</v>
      </c>
      <c r="J1099">
        <v>5</v>
      </c>
      <c r="K1099">
        <v>2150.3200000000002</v>
      </c>
      <c r="L1099">
        <v>2042.8</v>
      </c>
      <c r="M1099" t="s">
        <v>60</v>
      </c>
      <c r="N1099" s="1">
        <v>45463.86141203704</v>
      </c>
    </row>
    <row r="1100" spans="1:14" x14ac:dyDescent="0.3">
      <c r="A1100" t="s">
        <v>3336</v>
      </c>
      <c r="B1100" t="s">
        <v>23</v>
      </c>
      <c r="C1100" t="s">
        <v>3337</v>
      </c>
      <c r="D1100" t="s">
        <v>159</v>
      </c>
      <c r="E1100" t="s">
        <v>68</v>
      </c>
      <c r="F1100" t="s">
        <v>3338</v>
      </c>
      <c r="G1100" t="s">
        <v>161</v>
      </c>
      <c r="H1100">
        <v>167.25</v>
      </c>
      <c r="I1100">
        <v>3</v>
      </c>
      <c r="J1100">
        <v>5</v>
      </c>
      <c r="K1100">
        <v>501.75</v>
      </c>
      <c r="L1100">
        <v>476.66</v>
      </c>
      <c r="M1100" t="s">
        <v>47</v>
      </c>
      <c r="N1100" s="1">
        <v>45656.809074074074</v>
      </c>
    </row>
    <row r="1101" spans="1:14" x14ac:dyDescent="0.3">
      <c r="A1101" t="s">
        <v>3339</v>
      </c>
      <c r="B1101" t="s">
        <v>49</v>
      </c>
      <c r="C1101" t="s">
        <v>3340</v>
      </c>
      <c r="D1101" t="s">
        <v>159</v>
      </c>
      <c r="E1101" t="s">
        <v>74</v>
      </c>
      <c r="F1101" t="s">
        <v>3341</v>
      </c>
      <c r="G1101" t="s">
        <v>53</v>
      </c>
      <c r="H1101">
        <v>305.43</v>
      </c>
      <c r="I1101">
        <v>30</v>
      </c>
      <c r="J1101">
        <v>10</v>
      </c>
      <c r="K1101">
        <v>9162.9</v>
      </c>
      <c r="L1101">
        <v>8246.61</v>
      </c>
      <c r="M1101" t="s">
        <v>28</v>
      </c>
      <c r="N1101" s="1">
        <v>45549.313692129632</v>
      </c>
    </row>
    <row r="1102" spans="1:14" x14ac:dyDescent="0.3">
      <c r="A1102" t="s">
        <v>3342</v>
      </c>
      <c r="B1102" t="s">
        <v>23</v>
      </c>
      <c r="C1102" t="s">
        <v>3343</v>
      </c>
      <c r="D1102" t="s">
        <v>63</v>
      </c>
      <c r="E1102" t="s">
        <v>251</v>
      </c>
      <c r="F1102" t="s">
        <v>3344</v>
      </c>
      <c r="G1102" t="s">
        <v>76</v>
      </c>
      <c r="H1102">
        <v>4</v>
      </c>
      <c r="I1102">
        <v>98</v>
      </c>
      <c r="J1102">
        <v>15</v>
      </c>
      <c r="K1102">
        <v>392</v>
      </c>
      <c r="L1102">
        <v>333.2</v>
      </c>
      <c r="M1102" t="s">
        <v>21</v>
      </c>
      <c r="N1102" s="1">
        <v>45687.649895833332</v>
      </c>
    </row>
    <row r="1103" spans="1:14" x14ac:dyDescent="0.3">
      <c r="A1103" t="s">
        <v>3345</v>
      </c>
      <c r="B1103" t="s">
        <v>95</v>
      </c>
      <c r="C1103" t="s">
        <v>3346</v>
      </c>
      <c r="D1103" t="s">
        <v>63</v>
      </c>
      <c r="E1103" t="s">
        <v>121</v>
      </c>
      <c r="F1103" t="s">
        <v>3347</v>
      </c>
      <c r="G1103" t="s">
        <v>93</v>
      </c>
      <c r="H1103">
        <v>5.56</v>
      </c>
      <c r="I1103">
        <v>180</v>
      </c>
      <c r="J1103">
        <v>3</v>
      </c>
      <c r="K1103">
        <v>1000.8</v>
      </c>
      <c r="L1103">
        <v>970.78</v>
      </c>
      <c r="M1103" t="s">
        <v>60</v>
      </c>
      <c r="N1103" s="1">
        <v>45369.451944444445</v>
      </c>
    </row>
    <row r="1104" spans="1:14" x14ac:dyDescent="0.3">
      <c r="A1104" t="s">
        <v>3348</v>
      </c>
      <c r="B1104" t="s">
        <v>72</v>
      </c>
      <c r="C1104" t="s">
        <v>3349</v>
      </c>
      <c r="D1104" t="s">
        <v>159</v>
      </c>
      <c r="E1104" t="s">
        <v>74</v>
      </c>
      <c r="F1104" t="s">
        <v>3350</v>
      </c>
      <c r="G1104" t="s">
        <v>53</v>
      </c>
      <c r="H1104">
        <v>46.83</v>
      </c>
      <c r="I1104">
        <v>40</v>
      </c>
      <c r="J1104">
        <v>15</v>
      </c>
      <c r="K1104">
        <v>1873.2</v>
      </c>
      <c r="L1104">
        <v>1592.22</v>
      </c>
      <c r="M1104" t="s">
        <v>77</v>
      </c>
      <c r="N1104" s="1">
        <v>45873.411307870374</v>
      </c>
    </row>
    <row r="1105" spans="1:14" x14ac:dyDescent="0.3">
      <c r="A1105" t="s">
        <v>3351</v>
      </c>
      <c r="B1105" t="s">
        <v>49</v>
      </c>
      <c r="C1105" t="s">
        <v>3352</v>
      </c>
      <c r="D1105" t="s">
        <v>25</v>
      </c>
      <c r="E1105" t="s">
        <v>18</v>
      </c>
      <c r="F1105" t="s">
        <v>3353</v>
      </c>
      <c r="G1105" t="s">
        <v>93</v>
      </c>
      <c r="H1105">
        <v>82.96</v>
      </c>
      <c r="I1105">
        <v>4</v>
      </c>
      <c r="J1105">
        <v>0</v>
      </c>
      <c r="K1105">
        <v>331.84</v>
      </c>
      <c r="L1105">
        <v>331.84</v>
      </c>
      <c r="M1105" t="s">
        <v>47</v>
      </c>
      <c r="N1105" s="1">
        <v>45418.885312500002</v>
      </c>
    </row>
    <row r="1106" spans="1:14" x14ac:dyDescent="0.3">
      <c r="A1106" t="s">
        <v>3354</v>
      </c>
      <c r="B1106" t="s">
        <v>72</v>
      </c>
      <c r="C1106" t="s">
        <v>3355</v>
      </c>
      <c r="D1106" t="s">
        <v>17</v>
      </c>
      <c r="E1106" t="s">
        <v>87</v>
      </c>
      <c r="F1106" t="s">
        <v>3356</v>
      </c>
      <c r="G1106" t="s">
        <v>179</v>
      </c>
      <c r="H1106">
        <v>623.23</v>
      </c>
      <c r="I1106">
        <v>4</v>
      </c>
      <c r="J1106">
        <v>0</v>
      </c>
      <c r="K1106">
        <v>2492.92</v>
      </c>
      <c r="L1106">
        <v>2492.92</v>
      </c>
      <c r="M1106" t="s">
        <v>21</v>
      </c>
      <c r="N1106" s="1">
        <v>45471.09375</v>
      </c>
    </row>
    <row r="1107" spans="1:14" x14ac:dyDescent="0.3">
      <c r="A1107" t="s">
        <v>3357</v>
      </c>
      <c r="B1107" t="s">
        <v>30</v>
      </c>
      <c r="C1107" t="s">
        <v>3358</v>
      </c>
      <c r="D1107" t="s">
        <v>67</v>
      </c>
      <c r="E1107" t="s">
        <v>91</v>
      </c>
      <c r="F1107" t="s">
        <v>3359</v>
      </c>
      <c r="G1107" t="s">
        <v>465</v>
      </c>
      <c r="H1107">
        <v>292.83999999999997</v>
      </c>
      <c r="I1107">
        <v>15</v>
      </c>
      <c r="J1107">
        <v>15</v>
      </c>
      <c r="K1107">
        <v>4392.6000000000004</v>
      </c>
      <c r="L1107">
        <v>3733.71</v>
      </c>
      <c r="M1107" t="s">
        <v>21</v>
      </c>
      <c r="N1107" s="1">
        <v>45574.177974537037</v>
      </c>
    </row>
    <row r="1108" spans="1:14" x14ac:dyDescent="0.3">
      <c r="A1108" t="s">
        <v>3360</v>
      </c>
      <c r="B1108" t="s">
        <v>72</v>
      </c>
      <c r="C1108" t="s">
        <v>3361</v>
      </c>
      <c r="D1108" t="s">
        <v>80</v>
      </c>
      <c r="E1108" t="s">
        <v>18</v>
      </c>
      <c r="F1108" t="s">
        <v>3362</v>
      </c>
      <c r="G1108" t="s">
        <v>93</v>
      </c>
      <c r="H1108">
        <v>2120.8200000000002</v>
      </c>
      <c r="I1108">
        <v>4</v>
      </c>
      <c r="J1108">
        <v>0</v>
      </c>
      <c r="K1108">
        <v>8483.2800000000007</v>
      </c>
      <c r="L1108">
        <v>8483.2800000000007</v>
      </c>
      <c r="M1108" t="s">
        <v>40</v>
      </c>
      <c r="N1108" s="1">
        <v>45541.663124999999</v>
      </c>
    </row>
    <row r="1109" spans="1:14" x14ac:dyDescent="0.3">
      <c r="A1109" t="s">
        <v>3363</v>
      </c>
      <c r="B1109" t="s">
        <v>30</v>
      </c>
      <c r="C1109" t="s">
        <v>3364</v>
      </c>
      <c r="D1109" t="s">
        <v>255</v>
      </c>
      <c r="E1109" t="s">
        <v>277</v>
      </c>
      <c r="F1109" t="s">
        <v>3365</v>
      </c>
      <c r="G1109" t="s">
        <v>161</v>
      </c>
      <c r="H1109">
        <v>1622.54</v>
      </c>
      <c r="I1109">
        <v>4</v>
      </c>
      <c r="J1109">
        <v>5</v>
      </c>
      <c r="K1109">
        <v>6490.16</v>
      </c>
      <c r="L1109">
        <v>6165.65</v>
      </c>
      <c r="M1109" t="s">
        <v>60</v>
      </c>
      <c r="N1109" s="1">
        <v>45436.376759259256</v>
      </c>
    </row>
    <row r="1110" spans="1:14" x14ac:dyDescent="0.3">
      <c r="A1110" t="s">
        <v>3366</v>
      </c>
      <c r="B1110" t="s">
        <v>172</v>
      </c>
      <c r="C1110" t="s">
        <v>3367</v>
      </c>
      <c r="D1110" t="s">
        <v>120</v>
      </c>
      <c r="E1110" t="s">
        <v>105</v>
      </c>
      <c r="F1110" t="s">
        <v>3368</v>
      </c>
      <c r="G1110" t="s">
        <v>46</v>
      </c>
      <c r="H1110">
        <v>338.61</v>
      </c>
      <c r="I1110">
        <v>1</v>
      </c>
      <c r="J1110">
        <v>5</v>
      </c>
      <c r="K1110">
        <v>338.61</v>
      </c>
      <c r="L1110">
        <v>321.68</v>
      </c>
      <c r="M1110" t="s">
        <v>77</v>
      </c>
      <c r="N1110" s="1">
        <v>45563.027662037035</v>
      </c>
    </row>
    <row r="1111" spans="1:14" x14ac:dyDescent="0.3">
      <c r="A1111" t="s">
        <v>3369</v>
      </c>
      <c r="B1111" t="s">
        <v>118</v>
      </c>
      <c r="C1111" t="s">
        <v>3370</v>
      </c>
      <c r="D1111" t="s">
        <v>67</v>
      </c>
      <c r="E1111" t="s">
        <v>18</v>
      </c>
      <c r="F1111" t="s">
        <v>3371</v>
      </c>
      <c r="G1111" t="s">
        <v>130</v>
      </c>
      <c r="H1111">
        <v>125.45</v>
      </c>
      <c r="I1111">
        <v>50</v>
      </c>
      <c r="J1111">
        <v>20</v>
      </c>
      <c r="K1111">
        <v>6272.5</v>
      </c>
      <c r="L1111">
        <v>5018</v>
      </c>
      <c r="N1111" s="1">
        <v>45387.415138888886</v>
      </c>
    </row>
    <row r="1112" spans="1:14" x14ac:dyDescent="0.3">
      <c r="A1112" t="s">
        <v>3372</v>
      </c>
      <c r="B1112" t="s">
        <v>30</v>
      </c>
      <c r="C1112" t="s">
        <v>3373</v>
      </c>
      <c r="D1112" t="s">
        <v>125</v>
      </c>
      <c r="E1112" t="s">
        <v>177</v>
      </c>
      <c r="F1112" t="s">
        <v>3374</v>
      </c>
      <c r="G1112" t="s">
        <v>130</v>
      </c>
      <c r="H1112">
        <v>182.55</v>
      </c>
      <c r="I1112">
        <v>4</v>
      </c>
      <c r="J1112">
        <v>0</v>
      </c>
      <c r="K1112">
        <v>730.2</v>
      </c>
      <c r="L1112">
        <v>730.2</v>
      </c>
      <c r="M1112" t="s">
        <v>77</v>
      </c>
      <c r="N1112" s="1">
        <v>45873.797256944446</v>
      </c>
    </row>
    <row r="1113" spans="1:14" x14ac:dyDescent="0.3">
      <c r="A1113" t="s">
        <v>3375</v>
      </c>
      <c r="B1113" t="s">
        <v>95</v>
      </c>
      <c r="C1113" t="s">
        <v>3376</v>
      </c>
      <c r="D1113" t="s">
        <v>36</v>
      </c>
      <c r="E1113" t="s">
        <v>246</v>
      </c>
      <c r="F1113" t="s">
        <v>3377</v>
      </c>
      <c r="G1113" t="s">
        <v>209</v>
      </c>
      <c r="H1113">
        <v>1087.1400000000001</v>
      </c>
      <c r="I1113">
        <v>4</v>
      </c>
      <c r="J1113">
        <v>0</v>
      </c>
      <c r="K1113">
        <v>4348.5600000000004</v>
      </c>
      <c r="L1113">
        <v>4348.5600000000004</v>
      </c>
      <c r="M1113" t="s">
        <v>116</v>
      </c>
      <c r="N1113" s="1">
        <v>45688.433680555558</v>
      </c>
    </row>
    <row r="1114" spans="1:14" x14ac:dyDescent="0.3">
      <c r="A1114" t="s">
        <v>3378</v>
      </c>
      <c r="B1114" t="s">
        <v>55</v>
      </c>
      <c r="C1114" t="s">
        <v>3379</v>
      </c>
      <c r="D1114" t="s">
        <v>36</v>
      </c>
      <c r="E1114" t="s">
        <v>68</v>
      </c>
      <c r="F1114" t="s">
        <v>3380</v>
      </c>
      <c r="G1114" t="s">
        <v>70</v>
      </c>
      <c r="H1114">
        <v>911.75</v>
      </c>
      <c r="I1114">
        <v>15</v>
      </c>
      <c r="J1114">
        <v>0</v>
      </c>
      <c r="K1114">
        <v>13676.25</v>
      </c>
      <c r="L1114">
        <v>13676.25</v>
      </c>
      <c r="M1114" t="s">
        <v>77</v>
      </c>
      <c r="N1114" s="1">
        <v>45416.905416666668</v>
      </c>
    </row>
    <row r="1115" spans="1:14" x14ac:dyDescent="0.3">
      <c r="A1115" t="s">
        <v>3381</v>
      </c>
      <c r="B1115" t="s">
        <v>55</v>
      </c>
      <c r="C1115" t="s">
        <v>3382</v>
      </c>
      <c r="D1115" t="s">
        <v>51</v>
      </c>
      <c r="E1115" t="s">
        <v>57</v>
      </c>
      <c r="F1115" t="s">
        <v>3383</v>
      </c>
      <c r="G1115" t="s">
        <v>39</v>
      </c>
      <c r="H1115">
        <v>481.99</v>
      </c>
      <c r="I1115">
        <v>5</v>
      </c>
      <c r="J1115">
        <v>0</v>
      </c>
      <c r="K1115">
        <v>2409.9499999999998</v>
      </c>
      <c r="L1115">
        <v>2409.9499999999998</v>
      </c>
      <c r="M1115" t="s">
        <v>60</v>
      </c>
      <c r="N1115" s="1">
        <v>45707.964398148149</v>
      </c>
    </row>
    <row r="1116" spans="1:14" x14ac:dyDescent="0.3">
      <c r="A1116" t="s">
        <v>3384</v>
      </c>
      <c r="B1116" t="s">
        <v>84</v>
      </c>
      <c r="C1116" t="s">
        <v>3385</v>
      </c>
      <c r="D1116" t="s">
        <v>17</v>
      </c>
      <c r="E1116" t="s">
        <v>57</v>
      </c>
      <c r="F1116" t="s">
        <v>3386</v>
      </c>
      <c r="G1116" t="s">
        <v>130</v>
      </c>
      <c r="H1116">
        <v>33.92</v>
      </c>
      <c r="I1116">
        <v>15</v>
      </c>
      <c r="J1116">
        <v>10</v>
      </c>
      <c r="K1116">
        <v>508.8</v>
      </c>
      <c r="L1116">
        <v>457.92</v>
      </c>
      <c r="M1116" t="s">
        <v>47</v>
      </c>
      <c r="N1116" s="1">
        <v>45373.836018518516</v>
      </c>
    </row>
    <row r="1117" spans="1:14" x14ac:dyDescent="0.3">
      <c r="A1117" t="s">
        <v>3387</v>
      </c>
      <c r="B1117" t="s">
        <v>72</v>
      </c>
      <c r="C1117" t="s">
        <v>3388</v>
      </c>
      <c r="D1117" t="s">
        <v>51</v>
      </c>
      <c r="E1117" t="s">
        <v>57</v>
      </c>
      <c r="F1117" t="s">
        <v>3389</v>
      </c>
      <c r="G1117" t="s">
        <v>161</v>
      </c>
      <c r="H1117">
        <v>368.91</v>
      </c>
      <c r="I1117">
        <v>15</v>
      </c>
      <c r="J1117">
        <v>10</v>
      </c>
      <c r="K1117">
        <v>5533.65</v>
      </c>
      <c r="L1117">
        <v>4980.28</v>
      </c>
      <c r="M1117" t="s">
        <v>47</v>
      </c>
      <c r="N1117" s="1">
        <v>45690.589259259257</v>
      </c>
    </row>
    <row r="1118" spans="1:14" x14ac:dyDescent="0.3">
      <c r="A1118" t="s">
        <v>3390</v>
      </c>
      <c r="B1118" t="s">
        <v>55</v>
      </c>
      <c r="C1118" t="s">
        <v>3391</v>
      </c>
      <c r="D1118" t="s">
        <v>43</v>
      </c>
      <c r="E1118" t="s">
        <v>100</v>
      </c>
      <c r="F1118" t="s">
        <v>3392</v>
      </c>
      <c r="G1118" t="s">
        <v>248</v>
      </c>
      <c r="H1118">
        <v>498.26</v>
      </c>
      <c r="I1118">
        <v>6</v>
      </c>
      <c r="J1118">
        <v>0</v>
      </c>
      <c r="K1118">
        <v>2989.56</v>
      </c>
      <c r="L1118">
        <v>2989.56</v>
      </c>
      <c r="M1118" t="s">
        <v>47</v>
      </c>
      <c r="N1118" s="1">
        <v>45812.760787037034</v>
      </c>
    </row>
    <row r="1119" spans="1:14" x14ac:dyDescent="0.3">
      <c r="A1119" t="s">
        <v>3393</v>
      </c>
      <c r="B1119" t="s">
        <v>55</v>
      </c>
      <c r="C1119" t="s">
        <v>3394</v>
      </c>
      <c r="E1119" t="s">
        <v>251</v>
      </c>
      <c r="F1119" t="s">
        <v>3395</v>
      </c>
      <c r="G1119" t="s">
        <v>209</v>
      </c>
      <c r="H1119">
        <v>312.13</v>
      </c>
      <c r="I1119">
        <v>6</v>
      </c>
      <c r="J1119">
        <v>5</v>
      </c>
      <c r="K1119">
        <v>1872.78</v>
      </c>
      <c r="L1119">
        <v>1779.14</v>
      </c>
      <c r="M1119" t="s">
        <v>21</v>
      </c>
      <c r="N1119" s="1">
        <v>45652.087534722225</v>
      </c>
    </row>
    <row r="1120" spans="1:14" x14ac:dyDescent="0.3">
      <c r="A1120" t="s">
        <v>3396</v>
      </c>
      <c r="B1120" t="s">
        <v>84</v>
      </c>
      <c r="C1120" t="s">
        <v>3397</v>
      </c>
      <c r="D1120" t="s">
        <v>120</v>
      </c>
      <c r="E1120" t="s">
        <v>44</v>
      </c>
      <c r="F1120" t="s">
        <v>3398</v>
      </c>
      <c r="G1120" t="s">
        <v>46</v>
      </c>
      <c r="H1120">
        <v>675.71</v>
      </c>
      <c r="I1120">
        <v>6</v>
      </c>
      <c r="J1120">
        <v>10</v>
      </c>
      <c r="K1120">
        <v>4054.26</v>
      </c>
      <c r="L1120">
        <v>3648.83</v>
      </c>
      <c r="M1120" t="s">
        <v>28</v>
      </c>
      <c r="N1120" s="1">
        <v>45465.017696759256</v>
      </c>
    </row>
    <row r="1121" spans="1:14" x14ac:dyDescent="0.3">
      <c r="A1121" t="s">
        <v>3399</v>
      </c>
      <c r="B1121" t="s">
        <v>172</v>
      </c>
      <c r="C1121" t="s">
        <v>3400</v>
      </c>
      <c r="D1121" t="s">
        <v>67</v>
      </c>
      <c r="E1121" t="s">
        <v>155</v>
      </c>
      <c r="F1121" t="s">
        <v>3401</v>
      </c>
      <c r="G1121" t="s">
        <v>53</v>
      </c>
      <c r="H1121">
        <v>290.38</v>
      </c>
      <c r="I1121">
        <v>10</v>
      </c>
      <c r="J1121">
        <v>0</v>
      </c>
      <c r="K1121">
        <v>2903.8</v>
      </c>
      <c r="L1121">
        <v>2903.8</v>
      </c>
      <c r="M1121" t="s">
        <v>47</v>
      </c>
      <c r="N1121" s="1">
        <v>45419.978344907409</v>
      </c>
    </row>
    <row r="1122" spans="1:14" x14ac:dyDescent="0.3">
      <c r="A1122" t="s">
        <v>3402</v>
      </c>
      <c r="B1122" t="s">
        <v>172</v>
      </c>
      <c r="C1122" t="s">
        <v>3403</v>
      </c>
      <c r="D1122" t="s">
        <v>159</v>
      </c>
      <c r="E1122" t="s">
        <v>177</v>
      </c>
      <c r="F1122" t="s">
        <v>3404</v>
      </c>
      <c r="G1122" t="s">
        <v>46</v>
      </c>
      <c r="H1122">
        <v>497.96</v>
      </c>
      <c r="I1122">
        <v>6</v>
      </c>
      <c r="J1122">
        <v>5</v>
      </c>
      <c r="K1122">
        <v>2987.76</v>
      </c>
      <c r="L1122">
        <v>2838.37</v>
      </c>
      <c r="M1122" t="s">
        <v>28</v>
      </c>
      <c r="N1122" s="1">
        <v>45642.097002314818</v>
      </c>
    </row>
    <row r="1123" spans="1:14" x14ac:dyDescent="0.3">
      <c r="A1123" t="s">
        <v>3405</v>
      </c>
      <c r="B1123" t="s">
        <v>30</v>
      </c>
      <c r="C1123" t="s">
        <v>3406</v>
      </c>
      <c r="D1123" t="s">
        <v>25</v>
      </c>
      <c r="E1123" t="s">
        <v>100</v>
      </c>
      <c r="F1123" t="s">
        <v>3407</v>
      </c>
      <c r="G1123" t="s">
        <v>82</v>
      </c>
      <c r="H1123">
        <v>122.96</v>
      </c>
      <c r="I1123">
        <v>6</v>
      </c>
      <c r="J1123">
        <v>5</v>
      </c>
      <c r="K1123">
        <v>737.76</v>
      </c>
      <c r="L1123">
        <v>700.87</v>
      </c>
      <c r="M1123" t="s">
        <v>40</v>
      </c>
      <c r="N1123" s="1">
        <v>45691.640821759262</v>
      </c>
    </row>
    <row r="1124" spans="1:14" x14ac:dyDescent="0.3">
      <c r="A1124" t="s">
        <v>3408</v>
      </c>
      <c r="B1124" t="s">
        <v>23</v>
      </c>
      <c r="C1124" t="s">
        <v>3409</v>
      </c>
      <c r="D1124" t="s">
        <v>17</v>
      </c>
      <c r="E1124" t="s">
        <v>246</v>
      </c>
      <c r="F1124" t="s">
        <v>3410</v>
      </c>
      <c r="G1124" t="s">
        <v>20</v>
      </c>
      <c r="H1124">
        <v>93.46</v>
      </c>
      <c r="I1124">
        <v>6</v>
      </c>
      <c r="J1124">
        <v>22</v>
      </c>
      <c r="K1124">
        <v>560.76</v>
      </c>
      <c r="L1124">
        <v>437.39</v>
      </c>
      <c r="M1124" t="s">
        <v>40</v>
      </c>
      <c r="N1124" s="1">
        <v>45602.919062499997</v>
      </c>
    </row>
    <row r="1125" spans="1:14" x14ac:dyDescent="0.3">
      <c r="A1125" t="s">
        <v>3411</v>
      </c>
      <c r="B1125" t="s">
        <v>15</v>
      </c>
      <c r="C1125" t="s">
        <v>3412</v>
      </c>
      <c r="D1125" t="s">
        <v>36</v>
      </c>
      <c r="E1125" t="s">
        <v>91</v>
      </c>
      <c r="F1125" t="s">
        <v>3413</v>
      </c>
      <c r="G1125" t="s">
        <v>107</v>
      </c>
      <c r="H1125">
        <v>189.23</v>
      </c>
      <c r="I1125">
        <v>6</v>
      </c>
      <c r="J1125">
        <v>0</v>
      </c>
      <c r="K1125">
        <v>1135.3800000000001</v>
      </c>
      <c r="L1125">
        <v>1135.3800000000001</v>
      </c>
      <c r="M1125" t="s">
        <v>47</v>
      </c>
      <c r="N1125" s="1">
        <v>45347.515868055554</v>
      </c>
    </row>
    <row r="1126" spans="1:14" x14ac:dyDescent="0.3">
      <c r="A1126" t="s">
        <v>3414</v>
      </c>
      <c r="B1126" t="s">
        <v>23</v>
      </c>
      <c r="C1126" t="s">
        <v>3415</v>
      </c>
      <c r="D1126" t="s">
        <v>63</v>
      </c>
      <c r="E1126" t="s">
        <v>224</v>
      </c>
      <c r="F1126" t="s">
        <v>3416</v>
      </c>
      <c r="G1126" t="s">
        <v>161</v>
      </c>
      <c r="H1126">
        <v>1.2</v>
      </c>
      <c r="I1126">
        <v>201</v>
      </c>
      <c r="J1126">
        <v>18</v>
      </c>
      <c r="K1126">
        <v>241.2</v>
      </c>
      <c r="L1126">
        <v>197.78</v>
      </c>
      <c r="N1126" s="1">
        <v>45862.938900462963</v>
      </c>
    </row>
    <row r="1127" spans="1:14" x14ac:dyDescent="0.3">
      <c r="A1127" t="s">
        <v>3417</v>
      </c>
      <c r="B1127" t="s">
        <v>172</v>
      </c>
      <c r="C1127" t="s">
        <v>3418</v>
      </c>
      <c r="D1127" t="s">
        <v>159</v>
      </c>
      <c r="E1127" t="s">
        <v>18</v>
      </c>
      <c r="F1127" t="s">
        <v>3419</v>
      </c>
      <c r="G1127" t="s">
        <v>130</v>
      </c>
      <c r="H1127">
        <v>238.29</v>
      </c>
      <c r="I1127">
        <v>3</v>
      </c>
      <c r="J1127">
        <v>5</v>
      </c>
      <c r="K1127">
        <v>714.87</v>
      </c>
      <c r="L1127">
        <v>679.13</v>
      </c>
      <c r="M1127" t="s">
        <v>47</v>
      </c>
      <c r="N1127" s="1">
        <v>45569.313680555555</v>
      </c>
    </row>
    <row r="1128" spans="1:14" x14ac:dyDescent="0.3">
      <c r="A1128" t="s">
        <v>3420</v>
      </c>
      <c r="B1128" t="s">
        <v>172</v>
      </c>
      <c r="C1128" t="s">
        <v>3421</v>
      </c>
      <c r="D1128" t="s">
        <v>63</v>
      </c>
      <c r="E1128" t="s">
        <v>32</v>
      </c>
      <c r="F1128" t="s">
        <v>3422</v>
      </c>
      <c r="G1128" t="s">
        <v>130</v>
      </c>
      <c r="H1128">
        <v>1.32</v>
      </c>
      <c r="I1128">
        <v>149</v>
      </c>
      <c r="J1128">
        <v>5</v>
      </c>
      <c r="K1128">
        <v>196.68</v>
      </c>
      <c r="L1128">
        <v>186.85</v>
      </c>
      <c r="M1128" t="s">
        <v>77</v>
      </c>
      <c r="N1128" s="1">
        <v>45846.433240740742</v>
      </c>
    </row>
    <row r="1129" spans="1:14" x14ac:dyDescent="0.3">
      <c r="A1129" t="s">
        <v>3423</v>
      </c>
      <c r="B1129" t="s">
        <v>15</v>
      </c>
      <c r="C1129" t="s">
        <v>3424</v>
      </c>
      <c r="D1129" t="s">
        <v>25</v>
      </c>
      <c r="E1129" t="s">
        <v>111</v>
      </c>
      <c r="F1129" t="s">
        <v>3425</v>
      </c>
      <c r="G1129" t="s">
        <v>65</v>
      </c>
      <c r="H1129">
        <v>49.16</v>
      </c>
      <c r="I1129">
        <v>12</v>
      </c>
      <c r="J1129">
        <v>10</v>
      </c>
      <c r="K1129">
        <v>589.91999999999996</v>
      </c>
      <c r="L1129">
        <v>530.92999999999995</v>
      </c>
      <c r="M1129" t="s">
        <v>40</v>
      </c>
      <c r="N1129" s="1">
        <v>45347.161192129628</v>
      </c>
    </row>
    <row r="1130" spans="1:14" x14ac:dyDescent="0.3">
      <c r="A1130" t="s">
        <v>3426</v>
      </c>
      <c r="B1130" t="s">
        <v>55</v>
      </c>
      <c r="C1130" t="s">
        <v>3427</v>
      </c>
      <c r="D1130" t="s">
        <v>110</v>
      </c>
      <c r="E1130" t="s">
        <v>111</v>
      </c>
      <c r="F1130" t="s">
        <v>3428</v>
      </c>
      <c r="G1130" t="s">
        <v>179</v>
      </c>
      <c r="H1130">
        <v>102.57</v>
      </c>
      <c r="I1130">
        <v>4</v>
      </c>
      <c r="J1130">
        <v>5</v>
      </c>
      <c r="K1130">
        <v>410.28</v>
      </c>
      <c r="L1130">
        <v>389.77</v>
      </c>
      <c r="M1130" t="s">
        <v>21</v>
      </c>
      <c r="N1130" s="1">
        <v>45542.807129629633</v>
      </c>
    </row>
    <row r="1131" spans="1:14" x14ac:dyDescent="0.3">
      <c r="A1131" t="s">
        <v>3429</v>
      </c>
      <c r="B1131" t="s">
        <v>49</v>
      </c>
      <c r="D1131" t="s">
        <v>51</v>
      </c>
      <c r="E1131" t="s">
        <v>44</v>
      </c>
      <c r="F1131" t="s">
        <v>3430</v>
      </c>
      <c r="G1131" t="s">
        <v>20</v>
      </c>
      <c r="H1131">
        <v>665.84</v>
      </c>
      <c r="I1131">
        <v>2</v>
      </c>
      <c r="J1131">
        <v>0</v>
      </c>
      <c r="K1131">
        <v>1331.68</v>
      </c>
      <c r="L1131">
        <v>1331.68</v>
      </c>
      <c r="M1131" t="s">
        <v>77</v>
      </c>
      <c r="N1131" s="1">
        <v>45482.690196759257</v>
      </c>
    </row>
    <row r="1132" spans="1:14" x14ac:dyDescent="0.3">
      <c r="A1132" t="s">
        <v>3431</v>
      </c>
      <c r="B1132" t="s">
        <v>55</v>
      </c>
      <c r="C1132" t="s">
        <v>3432</v>
      </c>
      <c r="D1132" t="s">
        <v>159</v>
      </c>
      <c r="E1132" t="s">
        <v>57</v>
      </c>
      <c r="F1132" t="s">
        <v>3433</v>
      </c>
      <c r="H1132">
        <v>323.11</v>
      </c>
      <c r="I1132">
        <v>25</v>
      </c>
      <c r="J1132">
        <v>20</v>
      </c>
      <c r="K1132">
        <v>8077.75</v>
      </c>
      <c r="L1132">
        <v>6462.2</v>
      </c>
      <c r="M1132" t="s">
        <v>28</v>
      </c>
      <c r="N1132" s="1">
        <v>45569.681006944447</v>
      </c>
    </row>
    <row r="1133" spans="1:14" x14ac:dyDescent="0.3">
      <c r="A1133" t="s">
        <v>3434</v>
      </c>
      <c r="B1133" t="s">
        <v>23</v>
      </c>
      <c r="C1133" t="s">
        <v>3435</v>
      </c>
      <c r="D1133" t="s">
        <v>17</v>
      </c>
      <c r="E1133" t="s">
        <v>105</v>
      </c>
      <c r="F1133" t="s">
        <v>3436</v>
      </c>
      <c r="H1133">
        <v>723.58</v>
      </c>
      <c r="I1133">
        <v>25</v>
      </c>
      <c r="J1133">
        <v>15</v>
      </c>
      <c r="K1133">
        <v>18089.5</v>
      </c>
      <c r="L1133">
        <v>15376.07</v>
      </c>
      <c r="M1133" t="s">
        <v>40</v>
      </c>
      <c r="N1133" s="1">
        <v>45821.969351851854</v>
      </c>
    </row>
    <row r="1134" spans="1:14" x14ac:dyDescent="0.3">
      <c r="A1134" t="s">
        <v>3437</v>
      </c>
      <c r="B1134" t="s">
        <v>84</v>
      </c>
      <c r="C1134" t="s">
        <v>3438</v>
      </c>
      <c r="D1134" t="s">
        <v>25</v>
      </c>
      <c r="E1134" t="s">
        <v>155</v>
      </c>
      <c r="F1134" t="s">
        <v>3439</v>
      </c>
      <c r="G1134" t="s">
        <v>161</v>
      </c>
      <c r="H1134">
        <v>92.56</v>
      </c>
      <c r="I1134">
        <v>20</v>
      </c>
      <c r="J1134">
        <v>20</v>
      </c>
      <c r="K1134">
        <v>1851.2</v>
      </c>
      <c r="L1134">
        <v>1480.96</v>
      </c>
      <c r="M1134" t="s">
        <v>40</v>
      </c>
      <c r="N1134" s="1">
        <v>45641.812986111108</v>
      </c>
    </row>
    <row r="1135" spans="1:14" x14ac:dyDescent="0.3">
      <c r="A1135" t="s">
        <v>3440</v>
      </c>
      <c r="B1135" t="s">
        <v>15</v>
      </c>
      <c r="C1135" t="s">
        <v>3441</v>
      </c>
      <c r="D1135" t="s">
        <v>159</v>
      </c>
      <c r="E1135" t="s">
        <v>18</v>
      </c>
      <c r="F1135" t="s">
        <v>3442</v>
      </c>
      <c r="G1135" t="s">
        <v>39</v>
      </c>
      <c r="H1135">
        <v>455.07</v>
      </c>
      <c r="I1135">
        <v>12</v>
      </c>
      <c r="J1135">
        <v>0</v>
      </c>
      <c r="K1135">
        <v>5460.84</v>
      </c>
      <c r="L1135">
        <v>5460.84</v>
      </c>
      <c r="M1135" t="s">
        <v>40</v>
      </c>
      <c r="N1135" s="1">
        <v>45834.899976851855</v>
      </c>
    </row>
    <row r="1136" spans="1:14" x14ac:dyDescent="0.3">
      <c r="A1136" t="s">
        <v>3443</v>
      </c>
      <c r="B1136" t="s">
        <v>23</v>
      </c>
      <c r="C1136" t="s">
        <v>3444</v>
      </c>
      <c r="D1136" t="s">
        <v>51</v>
      </c>
      <c r="E1136" t="s">
        <v>100</v>
      </c>
      <c r="F1136" t="s">
        <v>3445</v>
      </c>
      <c r="G1136" t="s">
        <v>209</v>
      </c>
      <c r="H1136">
        <v>930.07</v>
      </c>
      <c r="I1136">
        <v>50</v>
      </c>
      <c r="J1136">
        <v>15</v>
      </c>
      <c r="K1136">
        <v>46503.5</v>
      </c>
      <c r="L1136">
        <v>39527.97</v>
      </c>
      <c r="M1136" t="s">
        <v>60</v>
      </c>
      <c r="N1136" s="1">
        <v>45392.553518518522</v>
      </c>
    </row>
    <row r="1137" spans="1:14" x14ac:dyDescent="0.3">
      <c r="A1137" t="s">
        <v>3446</v>
      </c>
      <c r="B1137" t="s">
        <v>118</v>
      </c>
      <c r="C1137" t="s">
        <v>3447</v>
      </c>
      <c r="D1137" t="s">
        <v>43</v>
      </c>
      <c r="E1137" t="s">
        <v>246</v>
      </c>
      <c r="F1137" t="s">
        <v>3448</v>
      </c>
      <c r="G1137" t="s">
        <v>184</v>
      </c>
      <c r="H1137">
        <v>1156.7</v>
      </c>
      <c r="I1137">
        <v>20</v>
      </c>
      <c r="J1137">
        <v>20</v>
      </c>
      <c r="K1137">
        <v>23134</v>
      </c>
      <c r="L1137">
        <v>18507.2</v>
      </c>
      <c r="M1137" t="s">
        <v>40</v>
      </c>
      <c r="N1137" s="1">
        <v>45563.118391203701</v>
      </c>
    </row>
    <row r="1138" spans="1:14" x14ac:dyDescent="0.3">
      <c r="A1138" t="s">
        <v>3449</v>
      </c>
      <c r="B1138" t="s">
        <v>15</v>
      </c>
      <c r="C1138" t="s">
        <v>3450</v>
      </c>
      <c r="D1138" t="s">
        <v>86</v>
      </c>
      <c r="E1138" t="s">
        <v>105</v>
      </c>
      <c r="F1138" t="s">
        <v>3451</v>
      </c>
      <c r="G1138" t="s">
        <v>70</v>
      </c>
      <c r="H1138">
        <v>146.80000000000001</v>
      </c>
      <c r="I1138">
        <v>2</v>
      </c>
      <c r="J1138">
        <v>0</v>
      </c>
      <c r="K1138">
        <v>293.60000000000002</v>
      </c>
      <c r="L1138">
        <v>293.60000000000002</v>
      </c>
      <c r="M1138" t="s">
        <v>40</v>
      </c>
      <c r="N1138" s="1">
        <v>45347.861064814817</v>
      </c>
    </row>
    <row r="1139" spans="1:14" x14ac:dyDescent="0.3">
      <c r="A1139" t="s">
        <v>3452</v>
      </c>
      <c r="B1139" t="s">
        <v>49</v>
      </c>
      <c r="C1139" t="s">
        <v>3453</v>
      </c>
      <c r="D1139" t="s">
        <v>255</v>
      </c>
      <c r="E1139" t="s">
        <v>277</v>
      </c>
      <c r="F1139" t="s">
        <v>3454</v>
      </c>
      <c r="G1139" t="s">
        <v>465</v>
      </c>
      <c r="H1139">
        <v>863.33</v>
      </c>
      <c r="I1139">
        <v>5</v>
      </c>
      <c r="J1139">
        <v>0</v>
      </c>
      <c r="K1139">
        <v>4316.6499999999996</v>
      </c>
      <c r="L1139">
        <v>4316.6499999999996</v>
      </c>
      <c r="M1139" t="s">
        <v>60</v>
      </c>
      <c r="N1139" s="1">
        <v>45586.559467592589</v>
      </c>
    </row>
    <row r="1140" spans="1:14" x14ac:dyDescent="0.3">
      <c r="A1140" t="s">
        <v>3455</v>
      </c>
      <c r="B1140" t="s">
        <v>15</v>
      </c>
      <c r="C1140" t="s">
        <v>3456</v>
      </c>
      <c r="D1140" t="s">
        <v>110</v>
      </c>
      <c r="E1140" t="s">
        <v>32</v>
      </c>
      <c r="F1140" t="s">
        <v>3457</v>
      </c>
      <c r="G1140" t="s">
        <v>179</v>
      </c>
      <c r="H1140">
        <v>125.13</v>
      </c>
      <c r="I1140">
        <v>8</v>
      </c>
      <c r="J1140">
        <v>0</v>
      </c>
      <c r="K1140">
        <v>1001.04</v>
      </c>
      <c r="L1140">
        <v>1001.04</v>
      </c>
      <c r="M1140" t="s">
        <v>116</v>
      </c>
      <c r="N1140" s="1">
        <v>45452.639178240737</v>
      </c>
    </row>
    <row r="1141" spans="1:14" x14ac:dyDescent="0.3">
      <c r="A1141" t="s">
        <v>3458</v>
      </c>
      <c r="B1141" t="s">
        <v>23</v>
      </c>
      <c r="C1141" t="s">
        <v>3459</v>
      </c>
      <c r="D1141" t="s">
        <v>36</v>
      </c>
      <c r="E1141" t="s">
        <v>155</v>
      </c>
      <c r="F1141" t="s">
        <v>3460</v>
      </c>
      <c r="G1141" t="s">
        <v>107</v>
      </c>
      <c r="H1141">
        <v>908.38</v>
      </c>
      <c r="I1141">
        <v>5</v>
      </c>
      <c r="J1141">
        <v>5</v>
      </c>
      <c r="K1141">
        <v>4541.8999999999996</v>
      </c>
      <c r="L1141">
        <v>4314.8</v>
      </c>
      <c r="M1141" t="s">
        <v>116</v>
      </c>
      <c r="N1141" s="1">
        <v>45469.230046296296</v>
      </c>
    </row>
    <row r="1142" spans="1:14" x14ac:dyDescent="0.3">
      <c r="A1142" t="s">
        <v>3461</v>
      </c>
      <c r="B1142" t="s">
        <v>172</v>
      </c>
      <c r="D1142" t="s">
        <v>51</v>
      </c>
      <c r="E1142" t="s">
        <v>32</v>
      </c>
      <c r="F1142" t="s">
        <v>3462</v>
      </c>
      <c r="G1142" t="s">
        <v>82</v>
      </c>
      <c r="H1142">
        <v>918.68</v>
      </c>
      <c r="I1142">
        <v>12</v>
      </c>
      <c r="J1142">
        <v>18</v>
      </c>
      <c r="K1142">
        <v>11024.16</v>
      </c>
      <c r="L1142">
        <v>9039.81</v>
      </c>
      <c r="M1142" t="s">
        <v>60</v>
      </c>
      <c r="N1142" s="1">
        <v>45513.905173611114</v>
      </c>
    </row>
    <row r="1143" spans="1:14" x14ac:dyDescent="0.3">
      <c r="A1143" t="s">
        <v>3463</v>
      </c>
      <c r="B1143" t="s">
        <v>181</v>
      </c>
      <c r="C1143" t="s">
        <v>3464</v>
      </c>
      <c r="D1143" t="s">
        <v>25</v>
      </c>
      <c r="E1143" t="s">
        <v>121</v>
      </c>
      <c r="F1143" t="s">
        <v>3465</v>
      </c>
      <c r="G1143" t="s">
        <v>184</v>
      </c>
      <c r="H1143">
        <v>41.11</v>
      </c>
      <c r="I1143">
        <v>4</v>
      </c>
      <c r="J1143">
        <v>0</v>
      </c>
      <c r="K1143">
        <v>164.44</v>
      </c>
      <c r="L1143">
        <v>164.44</v>
      </c>
      <c r="M1143" t="s">
        <v>21</v>
      </c>
      <c r="N1143" s="1">
        <v>45604.936064814814</v>
      </c>
    </row>
    <row r="1144" spans="1:14" x14ac:dyDescent="0.3">
      <c r="A1144" t="s">
        <v>3466</v>
      </c>
      <c r="B1144" t="s">
        <v>172</v>
      </c>
      <c r="C1144" t="s">
        <v>3467</v>
      </c>
      <c r="D1144" t="s">
        <v>63</v>
      </c>
      <c r="E1144" t="s">
        <v>87</v>
      </c>
      <c r="F1144" t="s">
        <v>3468</v>
      </c>
      <c r="G1144" t="s">
        <v>130</v>
      </c>
      <c r="H1144">
        <v>1.41</v>
      </c>
      <c r="I1144">
        <v>249</v>
      </c>
      <c r="J1144">
        <v>15</v>
      </c>
      <c r="K1144">
        <v>351.09</v>
      </c>
      <c r="L1144">
        <v>298.43</v>
      </c>
      <c r="M1144" t="s">
        <v>77</v>
      </c>
      <c r="N1144" s="1">
        <v>45569.346863425926</v>
      </c>
    </row>
    <row r="1145" spans="1:14" x14ac:dyDescent="0.3">
      <c r="A1145" t="s">
        <v>3469</v>
      </c>
      <c r="B1145" t="s">
        <v>55</v>
      </c>
      <c r="C1145" t="s">
        <v>3470</v>
      </c>
      <c r="D1145" t="s">
        <v>67</v>
      </c>
      <c r="E1145" t="s">
        <v>32</v>
      </c>
      <c r="F1145" t="s">
        <v>3471</v>
      </c>
      <c r="G1145" t="s">
        <v>209</v>
      </c>
      <c r="H1145">
        <v>517.42999999999995</v>
      </c>
      <c r="I1145">
        <v>6</v>
      </c>
      <c r="J1145">
        <v>3</v>
      </c>
      <c r="K1145">
        <v>3104.58</v>
      </c>
      <c r="L1145">
        <v>3011.44</v>
      </c>
      <c r="M1145" t="s">
        <v>21</v>
      </c>
      <c r="N1145" s="1">
        <v>45419.444965277777</v>
      </c>
    </row>
    <row r="1146" spans="1:14" x14ac:dyDescent="0.3">
      <c r="A1146" t="s">
        <v>3472</v>
      </c>
      <c r="B1146" t="s">
        <v>15</v>
      </c>
      <c r="C1146" t="s">
        <v>3473</v>
      </c>
      <c r="D1146" t="s">
        <v>120</v>
      </c>
      <c r="E1146" t="s">
        <v>37</v>
      </c>
      <c r="F1146" t="s">
        <v>3474</v>
      </c>
      <c r="G1146" t="s">
        <v>102</v>
      </c>
      <c r="H1146">
        <v>260.82</v>
      </c>
      <c r="I1146">
        <v>15</v>
      </c>
      <c r="J1146">
        <v>15</v>
      </c>
      <c r="K1146">
        <v>3912.3</v>
      </c>
      <c r="L1146">
        <v>3325.45</v>
      </c>
      <c r="M1146" t="s">
        <v>116</v>
      </c>
      <c r="N1146" s="1">
        <v>45705.123541666668</v>
      </c>
    </row>
    <row r="1147" spans="1:14" x14ac:dyDescent="0.3">
      <c r="A1147" t="s">
        <v>3475</v>
      </c>
      <c r="B1147" t="s">
        <v>118</v>
      </c>
      <c r="C1147" t="s">
        <v>3476</v>
      </c>
      <c r="D1147" t="s">
        <v>43</v>
      </c>
      <c r="E1147" t="s">
        <v>105</v>
      </c>
      <c r="F1147" t="s">
        <v>3477</v>
      </c>
      <c r="G1147" t="s">
        <v>39</v>
      </c>
      <c r="H1147">
        <v>210.66</v>
      </c>
      <c r="I1147">
        <v>1</v>
      </c>
      <c r="J1147">
        <v>10</v>
      </c>
      <c r="K1147">
        <v>210.66</v>
      </c>
      <c r="L1147">
        <v>189.59</v>
      </c>
      <c r="M1147" t="s">
        <v>47</v>
      </c>
      <c r="N1147" s="1">
        <v>45529.112974537034</v>
      </c>
    </row>
    <row r="1148" spans="1:14" x14ac:dyDescent="0.3">
      <c r="A1148" t="s">
        <v>3478</v>
      </c>
      <c r="B1148" t="s">
        <v>72</v>
      </c>
      <c r="C1148" t="s">
        <v>3479</v>
      </c>
      <c r="D1148" t="s">
        <v>255</v>
      </c>
      <c r="E1148" t="s">
        <v>74</v>
      </c>
      <c r="F1148" t="s">
        <v>3480</v>
      </c>
      <c r="G1148" t="s">
        <v>82</v>
      </c>
      <c r="H1148">
        <v>2997.8</v>
      </c>
      <c r="I1148">
        <v>15</v>
      </c>
      <c r="J1148">
        <v>20</v>
      </c>
      <c r="K1148">
        <v>44967</v>
      </c>
      <c r="L1148">
        <v>35973.599999999999</v>
      </c>
      <c r="M1148" t="s">
        <v>21</v>
      </c>
      <c r="N1148" s="1">
        <v>45353.85224537037</v>
      </c>
    </row>
    <row r="1149" spans="1:14" x14ac:dyDescent="0.3">
      <c r="A1149" t="s">
        <v>3481</v>
      </c>
      <c r="B1149" t="s">
        <v>49</v>
      </c>
      <c r="C1149" t="s">
        <v>3482</v>
      </c>
      <c r="D1149" t="s">
        <v>43</v>
      </c>
      <c r="E1149" t="s">
        <v>87</v>
      </c>
      <c r="F1149" t="s">
        <v>3483</v>
      </c>
      <c r="G1149" t="s">
        <v>82</v>
      </c>
      <c r="H1149">
        <v>1255.08</v>
      </c>
      <c r="I1149">
        <v>12</v>
      </c>
      <c r="J1149">
        <v>5</v>
      </c>
      <c r="K1149">
        <v>15060.96</v>
      </c>
      <c r="L1149">
        <v>14307.91</v>
      </c>
      <c r="M1149" t="s">
        <v>47</v>
      </c>
      <c r="N1149" s="1">
        <v>45769.995208333334</v>
      </c>
    </row>
    <row r="1150" spans="1:14" x14ac:dyDescent="0.3">
      <c r="A1150" t="s">
        <v>3484</v>
      </c>
      <c r="B1150" t="s">
        <v>55</v>
      </c>
      <c r="C1150" t="s">
        <v>3485</v>
      </c>
      <c r="D1150" t="s">
        <v>86</v>
      </c>
      <c r="E1150" t="s">
        <v>251</v>
      </c>
      <c r="F1150" t="s">
        <v>3486</v>
      </c>
      <c r="G1150" t="s">
        <v>53</v>
      </c>
      <c r="H1150">
        <v>577.79</v>
      </c>
      <c r="I1150">
        <v>15</v>
      </c>
      <c r="J1150">
        <v>3</v>
      </c>
      <c r="K1150">
        <v>8666.85</v>
      </c>
      <c r="L1150">
        <v>8406.84</v>
      </c>
      <c r="M1150" t="s">
        <v>77</v>
      </c>
      <c r="N1150" s="1">
        <v>45743.563391203701</v>
      </c>
    </row>
    <row r="1151" spans="1:14" x14ac:dyDescent="0.3">
      <c r="A1151" t="s">
        <v>3487</v>
      </c>
      <c r="B1151" t="s">
        <v>55</v>
      </c>
      <c r="C1151" t="s">
        <v>3488</v>
      </c>
      <c r="D1151" t="s">
        <v>159</v>
      </c>
      <c r="E1151" t="s">
        <v>121</v>
      </c>
      <c r="F1151" t="s">
        <v>3489</v>
      </c>
      <c r="G1151" t="s">
        <v>465</v>
      </c>
      <c r="H1151">
        <v>432.74</v>
      </c>
      <c r="I1151">
        <v>6</v>
      </c>
      <c r="J1151">
        <v>8</v>
      </c>
      <c r="K1151">
        <v>2596.44</v>
      </c>
      <c r="L1151">
        <v>2388.7199999999998</v>
      </c>
      <c r="M1151" t="s">
        <v>60</v>
      </c>
      <c r="N1151" s="1">
        <v>45453.422905092593</v>
      </c>
    </row>
    <row r="1152" spans="1:14" x14ac:dyDescent="0.3">
      <c r="A1152" t="s">
        <v>3490</v>
      </c>
      <c r="B1152" t="s">
        <v>55</v>
      </c>
      <c r="C1152" t="s">
        <v>3491</v>
      </c>
      <c r="D1152" t="s">
        <v>25</v>
      </c>
      <c r="E1152" t="s">
        <v>91</v>
      </c>
      <c r="F1152" t="s">
        <v>3492</v>
      </c>
      <c r="G1152" t="s">
        <v>130</v>
      </c>
      <c r="H1152">
        <v>12.79</v>
      </c>
      <c r="I1152">
        <v>3</v>
      </c>
      <c r="J1152">
        <v>0</v>
      </c>
      <c r="K1152">
        <v>38.369999999999997</v>
      </c>
      <c r="L1152">
        <v>38.369999999999997</v>
      </c>
      <c r="M1152" t="s">
        <v>28</v>
      </c>
      <c r="N1152" s="1">
        <v>45537.131226851852</v>
      </c>
    </row>
    <row r="1153" spans="1:14" x14ac:dyDescent="0.3">
      <c r="A1153" t="s">
        <v>3493</v>
      </c>
      <c r="B1153" t="s">
        <v>84</v>
      </c>
      <c r="C1153" t="s">
        <v>3494</v>
      </c>
      <c r="D1153" t="s">
        <v>51</v>
      </c>
      <c r="E1153" t="s">
        <v>105</v>
      </c>
      <c r="G1153" t="s">
        <v>27</v>
      </c>
      <c r="H1153">
        <v>139.94</v>
      </c>
      <c r="I1153">
        <v>1</v>
      </c>
      <c r="J1153">
        <v>0</v>
      </c>
      <c r="K1153">
        <v>139.94</v>
      </c>
      <c r="L1153">
        <v>139.94</v>
      </c>
      <c r="M1153" t="s">
        <v>21</v>
      </c>
      <c r="N1153" s="1">
        <v>45812.310914351852</v>
      </c>
    </row>
    <row r="1154" spans="1:14" x14ac:dyDescent="0.3">
      <c r="A1154" t="s">
        <v>3495</v>
      </c>
      <c r="B1154" t="s">
        <v>95</v>
      </c>
      <c r="C1154" t="s">
        <v>3496</v>
      </c>
      <c r="D1154" t="s">
        <v>25</v>
      </c>
      <c r="E1154" t="s">
        <v>177</v>
      </c>
      <c r="F1154" t="s">
        <v>3497</v>
      </c>
      <c r="G1154" t="s">
        <v>76</v>
      </c>
      <c r="H1154">
        <v>47.45</v>
      </c>
      <c r="I1154">
        <v>8</v>
      </c>
      <c r="J1154">
        <v>5</v>
      </c>
      <c r="K1154">
        <v>379.6</v>
      </c>
      <c r="L1154">
        <v>360.62</v>
      </c>
      <c r="M1154" t="s">
        <v>116</v>
      </c>
      <c r="N1154" s="1">
        <v>45644.465995370374</v>
      </c>
    </row>
    <row r="1155" spans="1:14" x14ac:dyDescent="0.3">
      <c r="A1155" t="s">
        <v>3498</v>
      </c>
      <c r="B1155" t="s">
        <v>84</v>
      </c>
      <c r="C1155" t="s">
        <v>3499</v>
      </c>
      <c r="D1155" t="s">
        <v>67</v>
      </c>
      <c r="E1155" t="s">
        <v>133</v>
      </c>
      <c r="F1155" t="s">
        <v>3500</v>
      </c>
      <c r="G1155" t="s">
        <v>161</v>
      </c>
      <c r="H1155">
        <v>357.22</v>
      </c>
      <c r="I1155">
        <v>10</v>
      </c>
      <c r="J1155">
        <v>15</v>
      </c>
      <c r="K1155">
        <v>3572.2</v>
      </c>
      <c r="L1155">
        <v>3036.37</v>
      </c>
      <c r="M1155" t="s">
        <v>60</v>
      </c>
      <c r="N1155" s="1">
        <v>45524.750740740739</v>
      </c>
    </row>
    <row r="1156" spans="1:14" x14ac:dyDescent="0.3">
      <c r="A1156" t="s">
        <v>3501</v>
      </c>
      <c r="B1156" t="s">
        <v>55</v>
      </c>
      <c r="C1156" t="s">
        <v>3502</v>
      </c>
      <c r="D1156" t="s">
        <v>25</v>
      </c>
      <c r="E1156" t="s">
        <v>18</v>
      </c>
      <c r="F1156" t="s">
        <v>3503</v>
      </c>
      <c r="G1156" t="s">
        <v>70</v>
      </c>
      <c r="H1156">
        <v>146.41</v>
      </c>
      <c r="I1156">
        <v>60</v>
      </c>
      <c r="J1156">
        <v>15</v>
      </c>
      <c r="K1156">
        <v>8784.6</v>
      </c>
      <c r="L1156">
        <v>7466.91</v>
      </c>
      <c r="M1156" t="s">
        <v>77</v>
      </c>
      <c r="N1156" s="1">
        <v>45474.398356481484</v>
      </c>
    </row>
    <row r="1157" spans="1:14" x14ac:dyDescent="0.3">
      <c r="A1157" t="s">
        <v>3504</v>
      </c>
      <c r="B1157" t="s">
        <v>181</v>
      </c>
      <c r="C1157" t="s">
        <v>3505</v>
      </c>
      <c r="D1157" t="s">
        <v>159</v>
      </c>
      <c r="E1157" t="s">
        <v>18</v>
      </c>
      <c r="F1157" t="s">
        <v>3506</v>
      </c>
      <c r="G1157" t="s">
        <v>465</v>
      </c>
      <c r="H1157">
        <v>301.16000000000003</v>
      </c>
      <c r="I1157">
        <v>2</v>
      </c>
      <c r="J1157">
        <v>2</v>
      </c>
      <c r="K1157">
        <v>602.32000000000005</v>
      </c>
      <c r="L1157">
        <v>590.27</v>
      </c>
      <c r="M1157" t="s">
        <v>60</v>
      </c>
      <c r="N1157" s="1">
        <v>45525.542928240742</v>
      </c>
    </row>
    <row r="1158" spans="1:14" x14ac:dyDescent="0.3">
      <c r="A1158" t="s">
        <v>3507</v>
      </c>
      <c r="B1158" t="s">
        <v>72</v>
      </c>
      <c r="C1158" t="s">
        <v>3508</v>
      </c>
      <c r="D1158" t="s">
        <v>67</v>
      </c>
      <c r="E1158" t="s">
        <v>155</v>
      </c>
      <c r="F1158" t="s">
        <v>3509</v>
      </c>
      <c r="G1158" t="s">
        <v>107</v>
      </c>
      <c r="H1158">
        <v>176.76</v>
      </c>
      <c r="I1158">
        <v>20</v>
      </c>
      <c r="J1158">
        <v>25</v>
      </c>
      <c r="K1158">
        <v>3535.2</v>
      </c>
      <c r="L1158">
        <v>2651.4</v>
      </c>
      <c r="M1158" t="s">
        <v>47</v>
      </c>
      <c r="N1158" s="1">
        <v>45375.119722222225</v>
      </c>
    </row>
    <row r="1159" spans="1:14" x14ac:dyDescent="0.3">
      <c r="A1159" t="s">
        <v>3510</v>
      </c>
      <c r="B1159" t="s">
        <v>72</v>
      </c>
      <c r="C1159" t="s">
        <v>3511</v>
      </c>
      <c r="D1159" t="s">
        <v>25</v>
      </c>
      <c r="E1159" t="s">
        <v>44</v>
      </c>
      <c r="F1159" t="s">
        <v>3512</v>
      </c>
      <c r="G1159" t="s">
        <v>107</v>
      </c>
      <c r="H1159">
        <v>37.22</v>
      </c>
      <c r="I1159">
        <v>4</v>
      </c>
      <c r="J1159">
        <v>0</v>
      </c>
      <c r="K1159">
        <v>148.88</v>
      </c>
      <c r="L1159">
        <v>148.88</v>
      </c>
      <c r="M1159" t="s">
        <v>28</v>
      </c>
      <c r="N1159" s="1">
        <v>45689.059189814812</v>
      </c>
    </row>
    <row r="1160" spans="1:14" x14ac:dyDescent="0.3">
      <c r="A1160" t="s">
        <v>3513</v>
      </c>
      <c r="B1160" t="s">
        <v>23</v>
      </c>
      <c r="C1160" t="s">
        <v>3514</v>
      </c>
      <c r="D1160" t="s">
        <v>159</v>
      </c>
      <c r="E1160" t="s">
        <v>177</v>
      </c>
      <c r="F1160" t="s">
        <v>3515</v>
      </c>
      <c r="G1160" t="s">
        <v>39</v>
      </c>
      <c r="H1160">
        <v>314.74</v>
      </c>
      <c r="I1160">
        <v>2</v>
      </c>
      <c r="J1160">
        <v>0</v>
      </c>
      <c r="K1160">
        <v>629.48</v>
      </c>
      <c r="L1160">
        <v>629.48</v>
      </c>
      <c r="M1160" t="s">
        <v>28</v>
      </c>
      <c r="N1160" s="1">
        <v>45447.75922453704</v>
      </c>
    </row>
    <row r="1161" spans="1:14" x14ac:dyDescent="0.3">
      <c r="A1161" t="s">
        <v>3516</v>
      </c>
      <c r="B1161" t="s">
        <v>55</v>
      </c>
      <c r="C1161" t="s">
        <v>3517</v>
      </c>
      <c r="D1161" t="s">
        <v>110</v>
      </c>
      <c r="E1161" t="s">
        <v>74</v>
      </c>
      <c r="F1161" t="s">
        <v>3518</v>
      </c>
      <c r="G1161" t="s">
        <v>161</v>
      </c>
      <c r="H1161">
        <v>240.5</v>
      </c>
      <c r="I1161">
        <v>1</v>
      </c>
      <c r="J1161">
        <v>10</v>
      </c>
      <c r="K1161">
        <v>240.5</v>
      </c>
      <c r="L1161">
        <v>216.45</v>
      </c>
      <c r="M1161" t="s">
        <v>60</v>
      </c>
      <c r="N1161" s="1">
        <v>45603.346944444442</v>
      </c>
    </row>
    <row r="1162" spans="1:14" x14ac:dyDescent="0.3">
      <c r="A1162" t="s">
        <v>3519</v>
      </c>
      <c r="B1162" t="s">
        <v>72</v>
      </c>
      <c r="C1162" t="s">
        <v>3520</v>
      </c>
      <c r="D1162" t="s">
        <v>17</v>
      </c>
      <c r="E1162" t="s">
        <v>111</v>
      </c>
      <c r="F1162" t="s">
        <v>3521</v>
      </c>
      <c r="G1162" t="s">
        <v>46</v>
      </c>
      <c r="H1162">
        <v>797.23</v>
      </c>
      <c r="I1162">
        <v>10</v>
      </c>
      <c r="J1162">
        <v>23</v>
      </c>
      <c r="K1162">
        <v>7972.3</v>
      </c>
      <c r="L1162">
        <v>6138.67</v>
      </c>
      <c r="M1162" t="s">
        <v>21</v>
      </c>
      <c r="N1162" s="1">
        <v>45813.093368055554</v>
      </c>
    </row>
    <row r="1163" spans="1:14" x14ac:dyDescent="0.3">
      <c r="A1163" t="s">
        <v>3522</v>
      </c>
      <c r="B1163" t="s">
        <v>118</v>
      </c>
      <c r="C1163" t="s">
        <v>3523</v>
      </c>
      <c r="D1163" t="s">
        <v>80</v>
      </c>
      <c r="E1163" t="s">
        <v>277</v>
      </c>
      <c r="F1163" t="s">
        <v>3524</v>
      </c>
      <c r="G1163" t="s">
        <v>102</v>
      </c>
      <c r="H1163">
        <v>2563.1799999999998</v>
      </c>
      <c r="I1163">
        <v>1</v>
      </c>
      <c r="J1163">
        <v>0</v>
      </c>
      <c r="K1163">
        <v>2563.1799999999998</v>
      </c>
      <c r="L1163">
        <v>2563.1799999999998</v>
      </c>
      <c r="M1163" t="s">
        <v>21</v>
      </c>
      <c r="N1163" s="1">
        <v>45752.558680555558</v>
      </c>
    </row>
    <row r="1164" spans="1:14" x14ac:dyDescent="0.3">
      <c r="A1164" t="s">
        <v>3525</v>
      </c>
      <c r="B1164" t="s">
        <v>30</v>
      </c>
      <c r="C1164" t="s">
        <v>3526</v>
      </c>
      <c r="D1164" t="s">
        <v>51</v>
      </c>
      <c r="E1164" t="s">
        <v>277</v>
      </c>
      <c r="F1164" t="s">
        <v>3527</v>
      </c>
      <c r="G1164" t="s">
        <v>130</v>
      </c>
      <c r="H1164">
        <v>425.52</v>
      </c>
      <c r="I1164">
        <v>12</v>
      </c>
      <c r="J1164">
        <v>15</v>
      </c>
      <c r="K1164">
        <v>5106.24</v>
      </c>
      <c r="L1164">
        <v>4340.3</v>
      </c>
      <c r="M1164" t="s">
        <v>47</v>
      </c>
      <c r="N1164" s="1">
        <v>45664.135729166665</v>
      </c>
    </row>
    <row r="1165" spans="1:14" x14ac:dyDescent="0.3">
      <c r="A1165" t="s">
        <v>3528</v>
      </c>
      <c r="B1165" t="s">
        <v>55</v>
      </c>
      <c r="C1165" t="s">
        <v>3529</v>
      </c>
      <c r="D1165" t="s">
        <v>51</v>
      </c>
      <c r="E1165" t="s">
        <v>111</v>
      </c>
      <c r="F1165" t="s">
        <v>3530</v>
      </c>
      <c r="G1165" t="s">
        <v>135</v>
      </c>
      <c r="H1165">
        <v>14.84</v>
      </c>
      <c r="I1165">
        <v>25</v>
      </c>
      <c r="J1165">
        <v>23</v>
      </c>
      <c r="K1165">
        <v>371</v>
      </c>
      <c r="L1165">
        <v>285.67</v>
      </c>
      <c r="M1165" t="s">
        <v>60</v>
      </c>
      <c r="N1165" s="1">
        <v>45561.184594907405</v>
      </c>
    </row>
    <row r="1166" spans="1:14" x14ac:dyDescent="0.3">
      <c r="A1166" t="s">
        <v>3531</v>
      </c>
      <c r="B1166" t="s">
        <v>118</v>
      </c>
      <c r="C1166" t="s">
        <v>3532</v>
      </c>
      <c r="D1166" t="s">
        <v>255</v>
      </c>
      <c r="E1166" t="s">
        <v>121</v>
      </c>
      <c r="F1166" t="s">
        <v>3533</v>
      </c>
      <c r="G1166" t="s">
        <v>135</v>
      </c>
      <c r="H1166">
        <v>1054.75</v>
      </c>
      <c r="I1166">
        <v>2</v>
      </c>
      <c r="J1166">
        <v>0</v>
      </c>
      <c r="K1166">
        <v>2109.5</v>
      </c>
      <c r="L1166">
        <v>2109.5</v>
      </c>
      <c r="M1166" t="s">
        <v>28</v>
      </c>
      <c r="N1166" s="1">
        <v>45406.103634259256</v>
      </c>
    </row>
    <row r="1167" spans="1:14" x14ac:dyDescent="0.3">
      <c r="A1167" t="s">
        <v>3534</v>
      </c>
      <c r="B1167" t="s">
        <v>95</v>
      </c>
      <c r="C1167" t="s">
        <v>3535</v>
      </c>
      <c r="D1167" t="s">
        <v>120</v>
      </c>
      <c r="E1167" t="s">
        <v>121</v>
      </c>
      <c r="F1167" t="s">
        <v>3536</v>
      </c>
      <c r="G1167" t="s">
        <v>70</v>
      </c>
      <c r="H1167">
        <v>180.67</v>
      </c>
      <c r="I1167">
        <v>8</v>
      </c>
      <c r="J1167">
        <v>0</v>
      </c>
      <c r="K1167">
        <v>1445.36</v>
      </c>
      <c r="L1167">
        <v>1445.36</v>
      </c>
      <c r="M1167" t="s">
        <v>28</v>
      </c>
      <c r="N1167" s="1">
        <v>45646.675937499997</v>
      </c>
    </row>
    <row r="1168" spans="1:14" x14ac:dyDescent="0.3">
      <c r="A1168" t="s">
        <v>3537</v>
      </c>
      <c r="B1168" t="s">
        <v>172</v>
      </c>
      <c r="C1168" t="s">
        <v>3538</v>
      </c>
      <c r="D1168" t="s">
        <v>125</v>
      </c>
      <c r="E1168" t="s">
        <v>224</v>
      </c>
      <c r="F1168" t="s">
        <v>3539</v>
      </c>
      <c r="G1168" t="s">
        <v>135</v>
      </c>
      <c r="H1168">
        <v>2378.48</v>
      </c>
      <c r="I1168">
        <v>8</v>
      </c>
      <c r="J1168">
        <v>10</v>
      </c>
      <c r="K1168">
        <v>19027.84</v>
      </c>
      <c r="L1168">
        <v>17125.060000000001</v>
      </c>
      <c r="M1168" t="s">
        <v>77</v>
      </c>
      <c r="N1168" s="1">
        <v>45452.391886574071</v>
      </c>
    </row>
    <row r="1169" spans="1:14" x14ac:dyDescent="0.3">
      <c r="A1169" t="s">
        <v>3540</v>
      </c>
      <c r="B1169" t="s">
        <v>30</v>
      </c>
      <c r="C1169" t="s">
        <v>3541</v>
      </c>
      <c r="D1169" t="s">
        <v>36</v>
      </c>
      <c r="E1169" t="s">
        <v>246</v>
      </c>
      <c r="F1169" t="s">
        <v>3542</v>
      </c>
      <c r="G1169" t="s">
        <v>59</v>
      </c>
      <c r="H1169">
        <v>160.19999999999999</v>
      </c>
      <c r="I1169">
        <v>75</v>
      </c>
      <c r="J1169">
        <v>25</v>
      </c>
      <c r="K1169">
        <v>12015</v>
      </c>
      <c r="L1169">
        <v>9011.25</v>
      </c>
      <c r="M1169" t="s">
        <v>40</v>
      </c>
      <c r="N1169" s="1">
        <v>45588.414652777778</v>
      </c>
    </row>
    <row r="1170" spans="1:14" x14ac:dyDescent="0.3">
      <c r="A1170" t="s">
        <v>3543</v>
      </c>
      <c r="B1170" t="s">
        <v>72</v>
      </c>
      <c r="C1170" t="s">
        <v>3544</v>
      </c>
      <c r="D1170" t="s">
        <v>17</v>
      </c>
      <c r="E1170" t="s">
        <v>246</v>
      </c>
      <c r="F1170" t="s">
        <v>3545</v>
      </c>
      <c r="G1170" t="s">
        <v>46</v>
      </c>
      <c r="H1170">
        <v>128.57</v>
      </c>
      <c r="I1170">
        <v>15</v>
      </c>
      <c r="J1170">
        <v>0</v>
      </c>
      <c r="K1170">
        <v>1928.55</v>
      </c>
      <c r="L1170">
        <v>1928.55</v>
      </c>
      <c r="M1170" t="s">
        <v>60</v>
      </c>
      <c r="N1170" s="1">
        <v>45778.810254629629</v>
      </c>
    </row>
    <row r="1171" spans="1:14" x14ac:dyDescent="0.3">
      <c r="A1171" t="s">
        <v>3546</v>
      </c>
      <c r="B1171" t="s">
        <v>181</v>
      </c>
      <c r="C1171" t="s">
        <v>3547</v>
      </c>
      <c r="D1171" t="s">
        <v>63</v>
      </c>
      <c r="E1171" t="s">
        <v>105</v>
      </c>
      <c r="F1171" t="s">
        <v>3548</v>
      </c>
      <c r="G1171" t="s">
        <v>20</v>
      </c>
      <c r="H1171">
        <v>3.05</v>
      </c>
      <c r="I1171">
        <v>310</v>
      </c>
      <c r="J1171">
        <v>20</v>
      </c>
      <c r="K1171">
        <v>945.5</v>
      </c>
      <c r="L1171">
        <v>756.4</v>
      </c>
      <c r="M1171" t="s">
        <v>40</v>
      </c>
      <c r="N1171" s="1">
        <v>45557.312662037039</v>
      </c>
    </row>
    <row r="1172" spans="1:14" x14ac:dyDescent="0.3">
      <c r="A1172" t="s">
        <v>3549</v>
      </c>
      <c r="B1172" t="s">
        <v>181</v>
      </c>
      <c r="C1172" t="s">
        <v>3550</v>
      </c>
      <c r="D1172" t="s">
        <v>43</v>
      </c>
      <c r="E1172" t="s">
        <v>57</v>
      </c>
      <c r="F1172" t="s">
        <v>3551</v>
      </c>
      <c r="G1172" t="s">
        <v>53</v>
      </c>
      <c r="H1172">
        <v>598.30999999999995</v>
      </c>
      <c r="I1172">
        <v>5</v>
      </c>
      <c r="J1172">
        <v>5</v>
      </c>
      <c r="K1172">
        <v>2991.55</v>
      </c>
      <c r="L1172">
        <v>2841.97</v>
      </c>
      <c r="M1172" t="s">
        <v>60</v>
      </c>
      <c r="N1172" s="1">
        <v>45801.685671296298</v>
      </c>
    </row>
    <row r="1173" spans="1:14" x14ac:dyDescent="0.3">
      <c r="A1173" t="s">
        <v>3552</v>
      </c>
      <c r="B1173" t="s">
        <v>49</v>
      </c>
      <c r="C1173" t="s">
        <v>3553</v>
      </c>
      <c r="D1173" t="s">
        <v>67</v>
      </c>
      <c r="E1173" t="s">
        <v>177</v>
      </c>
      <c r="F1173" t="s">
        <v>3554</v>
      </c>
      <c r="G1173" t="s">
        <v>39</v>
      </c>
      <c r="H1173">
        <v>653.98</v>
      </c>
      <c r="I1173">
        <v>10</v>
      </c>
      <c r="J1173">
        <v>5</v>
      </c>
      <c r="K1173">
        <v>6539.8</v>
      </c>
      <c r="L1173">
        <v>6212.81</v>
      </c>
      <c r="M1173" t="s">
        <v>47</v>
      </c>
      <c r="N1173" s="1">
        <v>45819.929502314815</v>
      </c>
    </row>
    <row r="1174" spans="1:14" x14ac:dyDescent="0.3">
      <c r="A1174" t="s">
        <v>3555</v>
      </c>
      <c r="B1174" t="s">
        <v>23</v>
      </c>
      <c r="C1174" t="s">
        <v>3556</v>
      </c>
      <c r="D1174" t="s">
        <v>36</v>
      </c>
      <c r="E1174" t="s">
        <v>246</v>
      </c>
      <c r="F1174" t="s">
        <v>3557</v>
      </c>
      <c r="G1174" t="s">
        <v>107</v>
      </c>
      <c r="H1174">
        <v>1434.5</v>
      </c>
      <c r="I1174">
        <v>15</v>
      </c>
      <c r="J1174">
        <v>15</v>
      </c>
      <c r="K1174">
        <v>21517.5</v>
      </c>
      <c r="L1174">
        <v>18289.88</v>
      </c>
      <c r="N1174" s="1">
        <v>45488.57104166667</v>
      </c>
    </row>
    <row r="1175" spans="1:14" x14ac:dyDescent="0.3">
      <c r="A1175" t="s">
        <v>3558</v>
      </c>
      <c r="B1175" t="s">
        <v>84</v>
      </c>
      <c r="C1175" t="s">
        <v>3559</v>
      </c>
      <c r="D1175" t="s">
        <v>36</v>
      </c>
      <c r="E1175" t="s">
        <v>44</v>
      </c>
      <c r="F1175" t="s">
        <v>3560</v>
      </c>
      <c r="G1175" t="s">
        <v>135</v>
      </c>
      <c r="H1175">
        <v>216.35</v>
      </c>
      <c r="I1175">
        <v>10</v>
      </c>
      <c r="J1175">
        <v>0</v>
      </c>
      <c r="K1175">
        <v>2163.5</v>
      </c>
      <c r="L1175">
        <v>2163.5</v>
      </c>
      <c r="M1175" t="s">
        <v>47</v>
      </c>
      <c r="N1175" s="1">
        <v>45697.821030092593</v>
      </c>
    </row>
    <row r="1176" spans="1:14" x14ac:dyDescent="0.3">
      <c r="A1176" t="s">
        <v>3561</v>
      </c>
      <c r="B1176" t="s">
        <v>172</v>
      </c>
      <c r="C1176" t="s">
        <v>3562</v>
      </c>
      <c r="D1176" t="s">
        <v>67</v>
      </c>
      <c r="E1176" t="s">
        <v>44</v>
      </c>
      <c r="F1176" t="s">
        <v>3563</v>
      </c>
      <c r="G1176" t="s">
        <v>82</v>
      </c>
      <c r="H1176">
        <v>1104.17</v>
      </c>
      <c r="I1176">
        <v>3</v>
      </c>
      <c r="J1176">
        <v>0</v>
      </c>
      <c r="K1176">
        <v>3312.51</v>
      </c>
      <c r="L1176">
        <v>3312.51</v>
      </c>
      <c r="M1176" t="s">
        <v>77</v>
      </c>
      <c r="N1176" s="1">
        <v>45624.15828703704</v>
      </c>
    </row>
    <row r="1177" spans="1:14" x14ac:dyDescent="0.3">
      <c r="A1177" t="s">
        <v>3564</v>
      </c>
      <c r="B1177" t="s">
        <v>118</v>
      </c>
      <c r="C1177" t="s">
        <v>3565</v>
      </c>
      <c r="D1177" t="s">
        <v>51</v>
      </c>
      <c r="E1177" t="s">
        <v>91</v>
      </c>
      <c r="F1177" t="s">
        <v>3566</v>
      </c>
      <c r="G1177" t="s">
        <v>53</v>
      </c>
      <c r="H1177">
        <v>792.02</v>
      </c>
      <c r="I1177">
        <v>12</v>
      </c>
      <c r="J1177">
        <v>15</v>
      </c>
      <c r="K1177">
        <v>9504.24</v>
      </c>
      <c r="L1177">
        <v>8078.6</v>
      </c>
      <c r="M1177" t="s">
        <v>116</v>
      </c>
      <c r="N1177" s="1">
        <v>45360.915868055556</v>
      </c>
    </row>
    <row r="1178" spans="1:14" x14ac:dyDescent="0.3">
      <c r="A1178" t="s">
        <v>3567</v>
      </c>
      <c r="B1178" t="s">
        <v>72</v>
      </c>
      <c r="C1178" t="s">
        <v>3568</v>
      </c>
      <c r="D1178" t="s">
        <v>63</v>
      </c>
      <c r="E1178" t="s">
        <v>224</v>
      </c>
      <c r="F1178" t="s">
        <v>3569</v>
      </c>
      <c r="G1178" t="s">
        <v>82</v>
      </c>
      <c r="H1178">
        <v>4.72</v>
      </c>
      <c r="I1178">
        <v>26</v>
      </c>
      <c r="J1178">
        <v>12</v>
      </c>
      <c r="K1178">
        <v>122.72</v>
      </c>
      <c r="L1178">
        <v>107.99</v>
      </c>
      <c r="M1178" t="s">
        <v>77</v>
      </c>
      <c r="N1178" s="1">
        <v>45740.721620370372</v>
      </c>
    </row>
    <row r="1179" spans="1:14" x14ac:dyDescent="0.3">
      <c r="A1179" t="s">
        <v>3570</v>
      </c>
      <c r="B1179" t="s">
        <v>30</v>
      </c>
      <c r="C1179" t="s">
        <v>3571</v>
      </c>
      <c r="D1179" t="s">
        <v>159</v>
      </c>
      <c r="E1179" t="s">
        <v>133</v>
      </c>
      <c r="F1179" t="s">
        <v>3572</v>
      </c>
      <c r="G1179" t="s">
        <v>93</v>
      </c>
      <c r="H1179">
        <v>164.2</v>
      </c>
      <c r="I1179">
        <v>1</v>
      </c>
      <c r="J1179">
        <v>0</v>
      </c>
      <c r="K1179">
        <v>164.2</v>
      </c>
      <c r="L1179">
        <v>164.2</v>
      </c>
      <c r="M1179" t="s">
        <v>40</v>
      </c>
      <c r="N1179" s="1">
        <v>45549.390277777777</v>
      </c>
    </row>
    <row r="1180" spans="1:14" x14ac:dyDescent="0.3">
      <c r="A1180" t="s">
        <v>3573</v>
      </c>
      <c r="B1180" t="s">
        <v>95</v>
      </c>
      <c r="C1180" t="s">
        <v>3574</v>
      </c>
      <c r="D1180" t="s">
        <v>25</v>
      </c>
      <c r="E1180" t="s">
        <v>74</v>
      </c>
      <c r="F1180" t="s">
        <v>3575</v>
      </c>
      <c r="G1180" t="s">
        <v>46</v>
      </c>
      <c r="H1180">
        <v>16.989999999999998</v>
      </c>
      <c r="I1180">
        <v>12</v>
      </c>
      <c r="J1180">
        <v>18</v>
      </c>
      <c r="K1180">
        <v>203.88</v>
      </c>
      <c r="L1180">
        <v>167.18</v>
      </c>
      <c r="M1180" t="s">
        <v>116</v>
      </c>
      <c r="N1180" s="1">
        <v>45803.150138888886</v>
      </c>
    </row>
    <row r="1181" spans="1:14" x14ac:dyDescent="0.3">
      <c r="A1181" t="s">
        <v>3576</v>
      </c>
      <c r="B1181" t="s">
        <v>55</v>
      </c>
      <c r="C1181" t="s">
        <v>3577</v>
      </c>
      <c r="D1181" t="s">
        <v>120</v>
      </c>
      <c r="E1181" t="s">
        <v>177</v>
      </c>
      <c r="F1181" t="s">
        <v>3578</v>
      </c>
      <c r="G1181" t="s">
        <v>179</v>
      </c>
      <c r="H1181">
        <v>365.03</v>
      </c>
      <c r="I1181">
        <v>12</v>
      </c>
      <c r="J1181">
        <v>15</v>
      </c>
      <c r="K1181">
        <v>4380.3599999999997</v>
      </c>
      <c r="L1181">
        <v>3723.31</v>
      </c>
      <c r="M1181" t="s">
        <v>116</v>
      </c>
      <c r="N1181" s="1">
        <v>45348.553344907406</v>
      </c>
    </row>
    <row r="1182" spans="1:14" x14ac:dyDescent="0.3">
      <c r="A1182" t="s">
        <v>3579</v>
      </c>
      <c r="B1182" t="s">
        <v>30</v>
      </c>
      <c r="C1182" t="s">
        <v>3580</v>
      </c>
      <c r="D1182" t="s">
        <v>51</v>
      </c>
      <c r="E1182" t="s">
        <v>37</v>
      </c>
      <c r="F1182" t="s">
        <v>3581</v>
      </c>
      <c r="G1182" t="s">
        <v>102</v>
      </c>
      <c r="H1182">
        <v>301.92</v>
      </c>
      <c r="I1182">
        <v>10</v>
      </c>
      <c r="J1182">
        <v>5</v>
      </c>
      <c r="K1182">
        <v>3019.2</v>
      </c>
      <c r="L1182">
        <v>2868.24</v>
      </c>
      <c r="M1182" t="s">
        <v>21</v>
      </c>
      <c r="N1182" s="1">
        <v>45703.028807870367</v>
      </c>
    </row>
    <row r="1183" spans="1:14" x14ac:dyDescent="0.3">
      <c r="A1183" t="s">
        <v>3582</v>
      </c>
      <c r="B1183" t="s">
        <v>72</v>
      </c>
      <c r="C1183" t="s">
        <v>3583</v>
      </c>
      <c r="D1183" t="s">
        <v>255</v>
      </c>
      <c r="F1183" t="s">
        <v>3584</v>
      </c>
      <c r="G1183" t="s">
        <v>107</v>
      </c>
      <c r="H1183">
        <v>548.1</v>
      </c>
      <c r="I1183">
        <v>4</v>
      </c>
      <c r="J1183">
        <v>0</v>
      </c>
      <c r="K1183">
        <v>2192.4</v>
      </c>
      <c r="L1183">
        <v>2192.4</v>
      </c>
      <c r="M1183" t="s">
        <v>60</v>
      </c>
      <c r="N1183" s="1">
        <v>45739.895740740743</v>
      </c>
    </row>
    <row r="1184" spans="1:14" x14ac:dyDescent="0.3">
      <c r="A1184" t="s">
        <v>3585</v>
      </c>
      <c r="B1184" t="s">
        <v>95</v>
      </c>
      <c r="C1184" t="s">
        <v>3586</v>
      </c>
      <c r="D1184" t="s">
        <v>120</v>
      </c>
      <c r="E1184" t="s">
        <v>277</v>
      </c>
      <c r="F1184" t="s">
        <v>3587</v>
      </c>
      <c r="G1184" t="s">
        <v>248</v>
      </c>
      <c r="H1184">
        <v>646.77</v>
      </c>
      <c r="I1184">
        <v>40</v>
      </c>
      <c r="J1184">
        <v>20</v>
      </c>
      <c r="K1184">
        <v>25870.799999999999</v>
      </c>
      <c r="L1184">
        <v>20696.64</v>
      </c>
      <c r="M1184" t="s">
        <v>116</v>
      </c>
      <c r="N1184" s="1">
        <v>45674.620717592596</v>
      </c>
    </row>
    <row r="1185" spans="1:14" x14ac:dyDescent="0.3">
      <c r="A1185" t="s">
        <v>3588</v>
      </c>
      <c r="B1185" t="s">
        <v>49</v>
      </c>
      <c r="C1185" t="s">
        <v>3589</v>
      </c>
      <c r="D1185" t="s">
        <v>36</v>
      </c>
      <c r="E1185" t="s">
        <v>100</v>
      </c>
      <c r="G1185" t="s">
        <v>59</v>
      </c>
      <c r="H1185">
        <v>1018.55</v>
      </c>
      <c r="I1185">
        <v>4</v>
      </c>
      <c r="J1185">
        <v>0</v>
      </c>
      <c r="K1185">
        <v>4074.2</v>
      </c>
      <c r="L1185">
        <v>4074.2</v>
      </c>
      <c r="M1185" t="s">
        <v>47</v>
      </c>
      <c r="N1185" s="1">
        <v>45435.264756944445</v>
      </c>
    </row>
    <row r="1186" spans="1:14" x14ac:dyDescent="0.3">
      <c r="A1186" t="s">
        <v>3590</v>
      </c>
      <c r="B1186" t="s">
        <v>172</v>
      </c>
      <c r="C1186" t="s">
        <v>3591</v>
      </c>
      <c r="D1186" t="s">
        <v>51</v>
      </c>
      <c r="E1186" t="s">
        <v>155</v>
      </c>
      <c r="F1186" t="s">
        <v>3592</v>
      </c>
      <c r="G1186" t="s">
        <v>135</v>
      </c>
      <c r="H1186">
        <v>479.59</v>
      </c>
      <c r="I1186">
        <v>6</v>
      </c>
      <c r="J1186">
        <v>15</v>
      </c>
      <c r="K1186">
        <v>2877.54</v>
      </c>
      <c r="L1186">
        <v>2445.91</v>
      </c>
      <c r="M1186" t="s">
        <v>40</v>
      </c>
      <c r="N1186" s="1">
        <v>45682.00608796296</v>
      </c>
    </row>
    <row r="1187" spans="1:14" x14ac:dyDescent="0.3">
      <c r="A1187" t="s">
        <v>3593</v>
      </c>
      <c r="B1187" t="s">
        <v>30</v>
      </c>
      <c r="C1187" t="s">
        <v>3594</v>
      </c>
      <c r="D1187" t="s">
        <v>51</v>
      </c>
      <c r="E1187" t="s">
        <v>100</v>
      </c>
      <c r="F1187" t="s">
        <v>3595</v>
      </c>
      <c r="G1187" t="s">
        <v>102</v>
      </c>
      <c r="H1187">
        <v>776.21</v>
      </c>
      <c r="I1187">
        <v>2</v>
      </c>
      <c r="J1187">
        <v>0</v>
      </c>
      <c r="K1187">
        <v>1552.42</v>
      </c>
      <c r="L1187">
        <v>1552.42</v>
      </c>
      <c r="M1187" t="s">
        <v>77</v>
      </c>
      <c r="N1187" s="1">
        <v>45593.280787037038</v>
      </c>
    </row>
    <row r="1188" spans="1:14" x14ac:dyDescent="0.3">
      <c r="A1188" t="s">
        <v>3596</v>
      </c>
      <c r="B1188" t="s">
        <v>15</v>
      </c>
      <c r="C1188" t="s">
        <v>3597</v>
      </c>
      <c r="D1188" t="s">
        <v>120</v>
      </c>
      <c r="E1188" t="s">
        <v>44</v>
      </c>
      <c r="F1188" t="s">
        <v>3598</v>
      </c>
      <c r="G1188" t="s">
        <v>70</v>
      </c>
      <c r="H1188">
        <v>306.11</v>
      </c>
      <c r="I1188">
        <v>100</v>
      </c>
      <c r="J1188">
        <v>28</v>
      </c>
      <c r="K1188">
        <v>30611</v>
      </c>
      <c r="L1188">
        <v>22039.919999999998</v>
      </c>
      <c r="M1188" t="s">
        <v>60</v>
      </c>
      <c r="N1188" s="1">
        <v>45777.338275462964</v>
      </c>
    </row>
    <row r="1189" spans="1:14" x14ac:dyDescent="0.3">
      <c r="A1189" t="s">
        <v>3599</v>
      </c>
      <c r="C1189" t="s">
        <v>3600</v>
      </c>
      <c r="D1189" t="s">
        <v>120</v>
      </c>
      <c r="E1189" t="s">
        <v>111</v>
      </c>
      <c r="F1189" t="s">
        <v>3601</v>
      </c>
      <c r="G1189" t="s">
        <v>39</v>
      </c>
      <c r="H1189">
        <v>44.38</v>
      </c>
      <c r="I1189">
        <v>1</v>
      </c>
      <c r="J1189">
        <v>0</v>
      </c>
      <c r="K1189">
        <v>44.38</v>
      </c>
      <c r="L1189">
        <v>44.38</v>
      </c>
      <c r="M1189" t="s">
        <v>40</v>
      </c>
      <c r="N1189" s="1">
        <v>45468.556435185186</v>
      </c>
    </row>
    <row r="1190" spans="1:14" x14ac:dyDescent="0.3">
      <c r="A1190" t="s">
        <v>3602</v>
      </c>
      <c r="B1190" t="s">
        <v>95</v>
      </c>
      <c r="C1190" t="s">
        <v>3603</v>
      </c>
      <c r="D1190" t="s">
        <v>67</v>
      </c>
      <c r="E1190" t="s">
        <v>155</v>
      </c>
      <c r="F1190" t="s">
        <v>3604</v>
      </c>
      <c r="G1190" t="s">
        <v>209</v>
      </c>
      <c r="H1190">
        <v>1112.6300000000001</v>
      </c>
      <c r="I1190">
        <v>30</v>
      </c>
      <c r="J1190">
        <v>3</v>
      </c>
      <c r="K1190">
        <v>33378.9</v>
      </c>
      <c r="L1190">
        <v>32377.53</v>
      </c>
      <c r="M1190" t="s">
        <v>77</v>
      </c>
      <c r="N1190" s="1">
        <v>45791.982048611113</v>
      </c>
    </row>
    <row r="1191" spans="1:14" x14ac:dyDescent="0.3">
      <c r="A1191" t="s">
        <v>3605</v>
      </c>
      <c r="B1191" t="s">
        <v>30</v>
      </c>
      <c r="C1191" t="s">
        <v>3606</v>
      </c>
      <c r="D1191" t="s">
        <v>120</v>
      </c>
      <c r="E1191" t="s">
        <v>32</v>
      </c>
      <c r="F1191" t="s">
        <v>3607</v>
      </c>
      <c r="G1191" t="s">
        <v>135</v>
      </c>
      <c r="H1191">
        <v>353.71</v>
      </c>
      <c r="I1191">
        <v>5</v>
      </c>
      <c r="J1191">
        <v>5</v>
      </c>
      <c r="K1191">
        <v>1768.55</v>
      </c>
      <c r="L1191">
        <v>1680.12</v>
      </c>
      <c r="M1191" t="s">
        <v>60</v>
      </c>
      <c r="N1191" s="1">
        <v>45849.788923611108</v>
      </c>
    </row>
    <row r="1192" spans="1:14" x14ac:dyDescent="0.3">
      <c r="A1192" t="s">
        <v>3608</v>
      </c>
      <c r="B1192" t="s">
        <v>72</v>
      </c>
      <c r="C1192" t="s">
        <v>3609</v>
      </c>
      <c r="D1192" t="s">
        <v>17</v>
      </c>
      <c r="E1192" t="s">
        <v>74</v>
      </c>
      <c r="F1192" t="s">
        <v>3610</v>
      </c>
      <c r="G1192" t="s">
        <v>93</v>
      </c>
      <c r="H1192">
        <v>122.83</v>
      </c>
      <c r="I1192">
        <v>2</v>
      </c>
      <c r="J1192">
        <v>0</v>
      </c>
      <c r="K1192">
        <v>245.66</v>
      </c>
      <c r="L1192">
        <v>245.66</v>
      </c>
      <c r="M1192" t="s">
        <v>77</v>
      </c>
      <c r="N1192" s="1">
        <v>45497.290844907409</v>
      </c>
    </row>
    <row r="1193" spans="1:14" x14ac:dyDescent="0.3">
      <c r="A1193" t="s">
        <v>3611</v>
      </c>
      <c r="B1193" t="s">
        <v>23</v>
      </c>
      <c r="C1193" t="s">
        <v>3612</v>
      </c>
      <c r="D1193" t="s">
        <v>80</v>
      </c>
      <c r="F1193" t="s">
        <v>3613</v>
      </c>
      <c r="G1193" t="s">
        <v>70</v>
      </c>
      <c r="H1193">
        <v>936.58</v>
      </c>
      <c r="I1193">
        <v>2</v>
      </c>
      <c r="J1193">
        <v>0</v>
      </c>
      <c r="K1193">
        <v>1873.16</v>
      </c>
      <c r="L1193">
        <v>1873.16</v>
      </c>
      <c r="M1193" t="s">
        <v>60</v>
      </c>
      <c r="N1193" s="1">
        <v>45824.659768518519</v>
      </c>
    </row>
    <row r="1194" spans="1:14" x14ac:dyDescent="0.3">
      <c r="A1194" t="s">
        <v>3614</v>
      </c>
      <c r="B1194" t="s">
        <v>55</v>
      </c>
      <c r="C1194" t="s">
        <v>3615</v>
      </c>
      <c r="D1194" t="s">
        <v>36</v>
      </c>
      <c r="E1194" t="s">
        <v>133</v>
      </c>
      <c r="F1194" t="s">
        <v>3616</v>
      </c>
      <c r="H1194">
        <v>212.95</v>
      </c>
      <c r="I1194">
        <v>5</v>
      </c>
      <c r="J1194">
        <v>5</v>
      </c>
      <c r="K1194">
        <v>1064.75</v>
      </c>
      <c r="L1194">
        <v>1011.51</v>
      </c>
      <c r="M1194" t="s">
        <v>47</v>
      </c>
      <c r="N1194" s="1">
        <v>45478.214930555558</v>
      </c>
    </row>
    <row r="1195" spans="1:14" x14ac:dyDescent="0.3">
      <c r="A1195" t="s">
        <v>3617</v>
      </c>
      <c r="B1195" t="s">
        <v>55</v>
      </c>
      <c r="C1195" t="s">
        <v>3618</v>
      </c>
      <c r="D1195" t="s">
        <v>125</v>
      </c>
      <c r="E1195" t="s">
        <v>32</v>
      </c>
      <c r="F1195" t="s">
        <v>3619</v>
      </c>
      <c r="G1195" t="s">
        <v>184</v>
      </c>
      <c r="H1195">
        <v>1210.6099999999999</v>
      </c>
      <c r="I1195">
        <v>8</v>
      </c>
      <c r="J1195">
        <v>0</v>
      </c>
      <c r="K1195">
        <v>9684.8799999999992</v>
      </c>
      <c r="L1195">
        <v>9684.8799999999992</v>
      </c>
      <c r="M1195" t="s">
        <v>28</v>
      </c>
      <c r="N1195" s="1">
        <v>45618.067731481482</v>
      </c>
    </row>
    <row r="1196" spans="1:14" x14ac:dyDescent="0.3">
      <c r="A1196" t="s">
        <v>3620</v>
      </c>
      <c r="B1196" t="s">
        <v>30</v>
      </c>
      <c r="C1196" t="s">
        <v>3621</v>
      </c>
      <c r="D1196" t="s">
        <v>43</v>
      </c>
      <c r="E1196" t="s">
        <v>105</v>
      </c>
      <c r="F1196" t="s">
        <v>3622</v>
      </c>
      <c r="G1196" t="s">
        <v>130</v>
      </c>
      <c r="H1196">
        <v>653.83000000000004</v>
      </c>
      <c r="I1196">
        <v>3</v>
      </c>
      <c r="J1196">
        <v>0</v>
      </c>
      <c r="K1196">
        <v>1961.49</v>
      </c>
      <c r="L1196">
        <v>1961.49</v>
      </c>
      <c r="M1196" t="s">
        <v>60</v>
      </c>
      <c r="N1196" s="1">
        <v>45572.04965277778</v>
      </c>
    </row>
    <row r="1197" spans="1:14" x14ac:dyDescent="0.3">
      <c r="A1197" t="s">
        <v>3623</v>
      </c>
      <c r="B1197" t="s">
        <v>23</v>
      </c>
      <c r="C1197" t="s">
        <v>3624</v>
      </c>
      <c r="D1197" t="s">
        <v>159</v>
      </c>
      <c r="E1197" t="s">
        <v>105</v>
      </c>
      <c r="F1197" t="s">
        <v>3625</v>
      </c>
      <c r="G1197" t="s">
        <v>184</v>
      </c>
      <c r="H1197">
        <v>91.77</v>
      </c>
      <c r="I1197">
        <v>30</v>
      </c>
      <c r="J1197">
        <v>15</v>
      </c>
      <c r="K1197">
        <v>2753.1</v>
      </c>
      <c r="L1197">
        <v>2340.13</v>
      </c>
      <c r="M1197" t="s">
        <v>28</v>
      </c>
      <c r="N1197" s="1">
        <v>45802.06517361111</v>
      </c>
    </row>
    <row r="1198" spans="1:14" x14ac:dyDescent="0.3">
      <c r="A1198" t="s">
        <v>3626</v>
      </c>
      <c r="B1198" t="s">
        <v>23</v>
      </c>
      <c r="C1198" t="s">
        <v>3627</v>
      </c>
      <c r="D1198" t="s">
        <v>67</v>
      </c>
      <c r="E1198" t="s">
        <v>105</v>
      </c>
      <c r="F1198" t="s">
        <v>3628</v>
      </c>
      <c r="G1198" t="s">
        <v>102</v>
      </c>
      <c r="H1198">
        <v>790.21</v>
      </c>
      <c r="I1198">
        <v>25</v>
      </c>
      <c r="J1198">
        <v>15</v>
      </c>
      <c r="K1198">
        <v>19755.25</v>
      </c>
      <c r="L1198">
        <v>16791.96</v>
      </c>
      <c r="M1198" t="s">
        <v>47</v>
      </c>
      <c r="N1198" s="1">
        <v>45631.51489583333</v>
      </c>
    </row>
    <row r="1199" spans="1:14" x14ac:dyDescent="0.3">
      <c r="A1199" t="s">
        <v>3629</v>
      </c>
      <c r="B1199" t="s">
        <v>15</v>
      </c>
      <c r="C1199" t="s">
        <v>3630</v>
      </c>
      <c r="D1199" t="s">
        <v>110</v>
      </c>
      <c r="E1199" t="s">
        <v>44</v>
      </c>
      <c r="F1199" t="s">
        <v>3631</v>
      </c>
      <c r="G1199" t="s">
        <v>93</v>
      </c>
      <c r="H1199">
        <v>261.33999999999997</v>
      </c>
      <c r="I1199">
        <v>25</v>
      </c>
      <c r="J1199">
        <v>20</v>
      </c>
      <c r="K1199">
        <v>6533.5</v>
      </c>
      <c r="L1199">
        <v>5226.8</v>
      </c>
      <c r="M1199" t="s">
        <v>77</v>
      </c>
      <c r="N1199" s="1">
        <v>45552.455960648149</v>
      </c>
    </row>
    <row r="1200" spans="1:14" x14ac:dyDescent="0.3">
      <c r="A1200" t="s">
        <v>3632</v>
      </c>
      <c r="B1200" t="s">
        <v>118</v>
      </c>
      <c r="C1200" t="s">
        <v>3633</v>
      </c>
      <c r="D1200" t="s">
        <v>120</v>
      </c>
      <c r="E1200" t="s">
        <v>100</v>
      </c>
      <c r="F1200" t="s">
        <v>3634</v>
      </c>
      <c r="G1200" t="s">
        <v>82</v>
      </c>
      <c r="H1200">
        <v>107.59</v>
      </c>
      <c r="I1200">
        <v>4</v>
      </c>
      <c r="J1200">
        <v>3</v>
      </c>
      <c r="K1200">
        <v>430.36</v>
      </c>
      <c r="L1200">
        <v>417.45</v>
      </c>
      <c r="M1200" t="s">
        <v>77</v>
      </c>
      <c r="N1200" s="1">
        <v>45825.81695601852</v>
      </c>
    </row>
    <row r="1201" spans="1:14" x14ac:dyDescent="0.3">
      <c r="A1201" t="s">
        <v>3635</v>
      </c>
      <c r="B1201" t="s">
        <v>84</v>
      </c>
      <c r="C1201" t="s">
        <v>3636</v>
      </c>
      <c r="D1201" t="s">
        <v>25</v>
      </c>
      <c r="E1201" t="s">
        <v>111</v>
      </c>
      <c r="F1201" t="s">
        <v>3637</v>
      </c>
      <c r="G1201" t="s">
        <v>76</v>
      </c>
      <c r="H1201">
        <v>140.30000000000001</v>
      </c>
      <c r="I1201">
        <v>3</v>
      </c>
      <c r="J1201">
        <v>8</v>
      </c>
      <c r="K1201">
        <v>420.9</v>
      </c>
      <c r="L1201">
        <v>387.23</v>
      </c>
      <c r="M1201" t="s">
        <v>116</v>
      </c>
      <c r="N1201" s="1">
        <v>45474.61</v>
      </c>
    </row>
    <row r="1202" spans="1:14" x14ac:dyDescent="0.3">
      <c r="A1202" t="s">
        <v>3638</v>
      </c>
      <c r="B1202" t="s">
        <v>84</v>
      </c>
      <c r="C1202" t="s">
        <v>3639</v>
      </c>
      <c r="D1202" t="s">
        <v>17</v>
      </c>
      <c r="E1202" t="s">
        <v>18</v>
      </c>
      <c r="F1202" t="s">
        <v>3640</v>
      </c>
      <c r="G1202" t="s">
        <v>20</v>
      </c>
      <c r="H1202">
        <v>292.95999999999998</v>
      </c>
      <c r="I1202">
        <v>12</v>
      </c>
      <c r="J1202">
        <v>15</v>
      </c>
      <c r="K1202">
        <v>3515.52</v>
      </c>
      <c r="L1202">
        <v>2988.19</v>
      </c>
      <c r="M1202" t="s">
        <v>47</v>
      </c>
      <c r="N1202" s="1">
        <v>45801.898506944446</v>
      </c>
    </row>
    <row r="1203" spans="1:14" x14ac:dyDescent="0.3">
      <c r="A1203" t="s">
        <v>3641</v>
      </c>
      <c r="B1203" t="s">
        <v>95</v>
      </c>
      <c r="C1203" t="s">
        <v>3642</v>
      </c>
      <c r="D1203" t="s">
        <v>255</v>
      </c>
      <c r="E1203" t="s">
        <v>18</v>
      </c>
      <c r="F1203" t="s">
        <v>3643</v>
      </c>
      <c r="G1203" t="s">
        <v>39</v>
      </c>
      <c r="H1203">
        <v>1873.21</v>
      </c>
      <c r="I1203">
        <v>20</v>
      </c>
      <c r="J1203">
        <v>10</v>
      </c>
      <c r="K1203">
        <v>37464.199999999997</v>
      </c>
      <c r="L1203">
        <v>33717.78</v>
      </c>
      <c r="M1203" t="s">
        <v>47</v>
      </c>
      <c r="N1203" s="1">
        <v>45406.360682870371</v>
      </c>
    </row>
    <row r="1204" spans="1:14" x14ac:dyDescent="0.3">
      <c r="A1204" t="s">
        <v>3644</v>
      </c>
      <c r="B1204" t="s">
        <v>15</v>
      </c>
      <c r="C1204" t="s">
        <v>3645</v>
      </c>
      <c r="D1204" t="s">
        <v>43</v>
      </c>
      <c r="E1204" t="s">
        <v>74</v>
      </c>
      <c r="F1204" t="s">
        <v>3646</v>
      </c>
      <c r="G1204" t="s">
        <v>27</v>
      </c>
      <c r="H1204">
        <v>151.97999999999999</v>
      </c>
      <c r="I1204">
        <v>8</v>
      </c>
      <c r="J1204">
        <v>10</v>
      </c>
      <c r="K1204">
        <v>1215.8399999999999</v>
      </c>
      <c r="L1204">
        <v>1094.26</v>
      </c>
      <c r="M1204" t="s">
        <v>60</v>
      </c>
      <c r="N1204" s="1">
        <v>45791.683356481481</v>
      </c>
    </row>
    <row r="1205" spans="1:14" x14ac:dyDescent="0.3">
      <c r="A1205" t="s">
        <v>3647</v>
      </c>
      <c r="B1205" t="s">
        <v>55</v>
      </c>
      <c r="C1205" t="s">
        <v>3648</v>
      </c>
      <c r="D1205" t="s">
        <v>120</v>
      </c>
      <c r="E1205" t="s">
        <v>87</v>
      </c>
      <c r="F1205" t="s">
        <v>3649</v>
      </c>
      <c r="G1205" t="s">
        <v>82</v>
      </c>
      <c r="H1205">
        <v>202.65</v>
      </c>
      <c r="I1205">
        <v>10</v>
      </c>
      <c r="J1205">
        <v>5</v>
      </c>
      <c r="K1205">
        <v>2026.5</v>
      </c>
      <c r="L1205">
        <v>1925.17</v>
      </c>
      <c r="M1205" t="s">
        <v>77</v>
      </c>
      <c r="N1205" s="1">
        <v>45612.885995370372</v>
      </c>
    </row>
    <row r="1206" spans="1:14" x14ac:dyDescent="0.3">
      <c r="A1206" t="s">
        <v>3650</v>
      </c>
      <c r="B1206" t="s">
        <v>118</v>
      </c>
      <c r="C1206" t="s">
        <v>3651</v>
      </c>
      <c r="D1206" t="s">
        <v>17</v>
      </c>
      <c r="E1206" t="s">
        <v>111</v>
      </c>
      <c r="F1206" t="s">
        <v>3652</v>
      </c>
      <c r="G1206" t="s">
        <v>102</v>
      </c>
      <c r="H1206">
        <v>584.64</v>
      </c>
      <c r="I1206">
        <v>15</v>
      </c>
      <c r="J1206">
        <v>15</v>
      </c>
      <c r="K1206">
        <v>8769.6</v>
      </c>
      <c r="L1206">
        <v>7454.16</v>
      </c>
      <c r="M1206" t="s">
        <v>28</v>
      </c>
      <c r="N1206" s="1">
        <v>45359.427673611113</v>
      </c>
    </row>
    <row r="1207" spans="1:14" x14ac:dyDescent="0.3">
      <c r="A1207" t="s">
        <v>3653</v>
      </c>
      <c r="B1207" t="s">
        <v>49</v>
      </c>
      <c r="C1207" t="s">
        <v>3654</v>
      </c>
      <c r="D1207" t="s">
        <v>125</v>
      </c>
      <c r="F1207" t="s">
        <v>3655</v>
      </c>
      <c r="G1207" t="s">
        <v>184</v>
      </c>
      <c r="H1207">
        <v>2701.64</v>
      </c>
      <c r="I1207">
        <v>1</v>
      </c>
      <c r="J1207">
        <v>0</v>
      </c>
      <c r="K1207">
        <v>2701.64</v>
      </c>
      <c r="L1207">
        <v>2701.64</v>
      </c>
      <c r="M1207" t="s">
        <v>60</v>
      </c>
      <c r="N1207" s="1">
        <v>45680.642974537041</v>
      </c>
    </row>
    <row r="1208" spans="1:14" x14ac:dyDescent="0.3">
      <c r="A1208" t="s">
        <v>3656</v>
      </c>
      <c r="B1208" t="s">
        <v>55</v>
      </c>
      <c r="C1208" t="s">
        <v>3657</v>
      </c>
      <c r="D1208" t="s">
        <v>125</v>
      </c>
      <c r="E1208" t="s">
        <v>177</v>
      </c>
      <c r="F1208" t="s">
        <v>3658</v>
      </c>
      <c r="G1208" t="s">
        <v>59</v>
      </c>
      <c r="H1208">
        <v>2728.01</v>
      </c>
      <c r="I1208">
        <v>5</v>
      </c>
      <c r="J1208">
        <v>5</v>
      </c>
      <c r="K1208">
        <v>13640.05</v>
      </c>
      <c r="L1208">
        <v>12958.05</v>
      </c>
      <c r="M1208" t="s">
        <v>77</v>
      </c>
      <c r="N1208" s="1">
        <v>45536.588055555556</v>
      </c>
    </row>
    <row r="1209" spans="1:14" x14ac:dyDescent="0.3">
      <c r="A1209" t="s">
        <v>3659</v>
      </c>
      <c r="B1209" t="s">
        <v>84</v>
      </c>
      <c r="C1209" t="s">
        <v>3660</v>
      </c>
      <c r="D1209" t="s">
        <v>43</v>
      </c>
      <c r="E1209" t="s">
        <v>37</v>
      </c>
      <c r="G1209" t="s">
        <v>465</v>
      </c>
      <c r="H1209">
        <v>1138.4000000000001</v>
      </c>
      <c r="I1209">
        <v>12</v>
      </c>
      <c r="J1209">
        <v>0</v>
      </c>
      <c r="K1209">
        <v>13660.8</v>
      </c>
      <c r="L1209">
        <v>13660.8</v>
      </c>
      <c r="M1209" t="s">
        <v>77</v>
      </c>
      <c r="N1209" s="1">
        <v>45505.406238425923</v>
      </c>
    </row>
    <row r="1210" spans="1:14" x14ac:dyDescent="0.3">
      <c r="A1210" t="s">
        <v>3661</v>
      </c>
      <c r="B1210" t="s">
        <v>118</v>
      </c>
      <c r="D1210" t="s">
        <v>80</v>
      </c>
      <c r="E1210" t="s">
        <v>18</v>
      </c>
      <c r="F1210" t="s">
        <v>3662</v>
      </c>
      <c r="G1210" t="s">
        <v>107</v>
      </c>
      <c r="H1210">
        <v>602.64</v>
      </c>
      <c r="I1210">
        <v>40</v>
      </c>
      <c r="J1210">
        <v>22</v>
      </c>
      <c r="K1210">
        <v>24105.599999999999</v>
      </c>
      <c r="L1210">
        <v>18802.37</v>
      </c>
      <c r="M1210" t="s">
        <v>60</v>
      </c>
      <c r="N1210" s="1">
        <v>45486.724398148152</v>
      </c>
    </row>
    <row r="1211" spans="1:14" x14ac:dyDescent="0.3">
      <c r="A1211" t="s">
        <v>3663</v>
      </c>
      <c r="B1211" t="s">
        <v>30</v>
      </c>
      <c r="C1211" t="s">
        <v>3664</v>
      </c>
      <c r="D1211" t="s">
        <v>120</v>
      </c>
      <c r="E1211" t="s">
        <v>68</v>
      </c>
      <c r="F1211" t="s">
        <v>3665</v>
      </c>
      <c r="G1211" t="s">
        <v>27</v>
      </c>
      <c r="H1211">
        <v>456.87</v>
      </c>
      <c r="I1211">
        <v>4</v>
      </c>
      <c r="J1211">
        <v>0</v>
      </c>
      <c r="K1211">
        <v>1827.48</v>
      </c>
      <c r="L1211">
        <v>1827.48</v>
      </c>
      <c r="M1211" t="s">
        <v>21</v>
      </c>
      <c r="N1211" s="1">
        <v>45693.060312499998</v>
      </c>
    </row>
    <row r="1212" spans="1:14" x14ac:dyDescent="0.3">
      <c r="A1212" t="s">
        <v>3666</v>
      </c>
      <c r="B1212" t="s">
        <v>72</v>
      </c>
      <c r="C1212" t="s">
        <v>3667</v>
      </c>
      <c r="D1212" t="s">
        <v>255</v>
      </c>
      <c r="E1212" t="s">
        <v>105</v>
      </c>
      <c r="F1212" t="s">
        <v>3668</v>
      </c>
      <c r="G1212" t="s">
        <v>65</v>
      </c>
      <c r="H1212">
        <v>519.03</v>
      </c>
      <c r="I1212">
        <v>30</v>
      </c>
      <c r="J1212">
        <v>10</v>
      </c>
      <c r="K1212">
        <v>15570.9</v>
      </c>
      <c r="L1212">
        <v>14013.81</v>
      </c>
      <c r="M1212" t="s">
        <v>47</v>
      </c>
      <c r="N1212" s="1">
        <v>45528.295370370368</v>
      </c>
    </row>
    <row r="1213" spans="1:14" x14ac:dyDescent="0.3">
      <c r="A1213" t="s">
        <v>3669</v>
      </c>
      <c r="B1213" t="s">
        <v>15</v>
      </c>
      <c r="C1213" t="s">
        <v>3670</v>
      </c>
      <c r="D1213" t="s">
        <v>125</v>
      </c>
      <c r="E1213" t="s">
        <v>277</v>
      </c>
      <c r="F1213" t="s">
        <v>3671</v>
      </c>
      <c r="G1213" t="s">
        <v>65</v>
      </c>
      <c r="H1213">
        <v>1188.22</v>
      </c>
      <c r="I1213">
        <v>6</v>
      </c>
      <c r="J1213">
        <v>0</v>
      </c>
      <c r="K1213">
        <v>7129.32</v>
      </c>
      <c r="L1213">
        <v>7129.32</v>
      </c>
      <c r="N1213" s="1">
        <v>45668.104467592595</v>
      </c>
    </row>
    <row r="1214" spans="1:14" x14ac:dyDescent="0.3">
      <c r="A1214" t="s">
        <v>3672</v>
      </c>
      <c r="B1214" t="s">
        <v>181</v>
      </c>
      <c r="C1214" t="s">
        <v>3673</v>
      </c>
      <c r="D1214" t="s">
        <v>51</v>
      </c>
      <c r="E1214" t="s">
        <v>105</v>
      </c>
      <c r="F1214" t="s">
        <v>3674</v>
      </c>
      <c r="G1214" t="s">
        <v>248</v>
      </c>
      <c r="H1214">
        <v>1147.07</v>
      </c>
      <c r="I1214">
        <v>8</v>
      </c>
      <c r="J1214">
        <v>0</v>
      </c>
      <c r="K1214">
        <v>9176.56</v>
      </c>
      <c r="L1214">
        <v>9176.56</v>
      </c>
      <c r="M1214" t="s">
        <v>60</v>
      </c>
      <c r="N1214" s="1">
        <v>45379.362326388888</v>
      </c>
    </row>
    <row r="1215" spans="1:14" x14ac:dyDescent="0.3">
      <c r="A1215" t="s">
        <v>3675</v>
      </c>
      <c r="B1215" t="s">
        <v>23</v>
      </c>
      <c r="C1215" t="s">
        <v>3676</v>
      </c>
      <c r="D1215" t="s">
        <v>63</v>
      </c>
      <c r="E1215" t="s">
        <v>177</v>
      </c>
      <c r="F1215" t="s">
        <v>3677</v>
      </c>
      <c r="G1215" t="s">
        <v>102</v>
      </c>
      <c r="H1215">
        <v>3.87</v>
      </c>
      <c r="I1215">
        <v>313</v>
      </c>
      <c r="J1215">
        <v>5</v>
      </c>
      <c r="K1215">
        <v>1211.31</v>
      </c>
      <c r="L1215">
        <v>1150.74</v>
      </c>
      <c r="M1215" t="s">
        <v>77</v>
      </c>
      <c r="N1215" s="1">
        <v>45816.13894675926</v>
      </c>
    </row>
    <row r="1216" spans="1:14" x14ac:dyDescent="0.3">
      <c r="A1216" t="s">
        <v>3678</v>
      </c>
      <c r="B1216" t="s">
        <v>49</v>
      </c>
      <c r="C1216" t="s">
        <v>3679</v>
      </c>
      <c r="D1216" t="s">
        <v>255</v>
      </c>
      <c r="E1216" t="s">
        <v>277</v>
      </c>
      <c r="F1216" t="s">
        <v>3680</v>
      </c>
      <c r="G1216" t="s">
        <v>27</v>
      </c>
      <c r="H1216">
        <v>2381.84</v>
      </c>
      <c r="I1216">
        <v>4</v>
      </c>
      <c r="J1216">
        <v>10</v>
      </c>
      <c r="K1216">
        <v>9527.36</v>
      </c>
      <c r="L1216">
        <v>8574.6200000000008</v>
      </c>
      <c r="M1216" t="s">
        <v>60</v>
      </c>
      <c r="N1216" s="1">
        <v>45872.595231481479</v>
      </c>
    </row>
    <row r="1217" spans="1:14" x14ac:dyDescent="0.3">
      <c r="A1217" t="s">
        <v>3681</v>
      </c>
      <c r="B1217" t="s">
        <v>172</v>
      </c>
      <c r="C1217" t="s">
        <v>3682</v>
      </c>
      <c r="D1217" t="s">
        <v>110</v>
      </c>
      <c r="E1217" t="s">
        <v>224</v>
      </c>
      <c r="F1217" t="s">
        <v>3683</v>
      </c>
      <c r="G1217" t="s">
        <v>39</v>
      </c>
      <c r="H1217">
        <v>98.3</v>
      </c>
      <c r="I1217">
        <v>10</v>
      </c>
      <c r="J1217">
        <v>10</v>
      </c>
      <c r="K1217">
        <v>983</v>
      </c>
      <c r="L1217">
        <v>884.7</v>
      </c>
      <c r="M1217" t="s">
        <v>47</v>
      </c>
      <c r="N1217" s="1">
        <v>45862.486064814817</v>
      </c>
    </row>
    <row r="1218" spans="1:14" x14ac:dyDescent="0.3">
      <c r="A1218" t="s">
        <v>3684</v>
      </c>
      <c r="B1218" t="s">
        <v>30</v>
      </c>
      <c r="C1218" t="s">
        <v>3685</v>
      </c>
      <c r="D1218" t="s">
        <v>110</v>
      </c>
      <c r="E1218" t="s">
        <v>177</v>
      </c>
      <c r="F1218" t="s">
        <v>3686</v>
      </c>
      <c r="G1218" t="s">
        <v>161</v>
      </c>
      <c r="H1218">
        <v>332.49</v>
      </c>
      <c r="I1218">
        <v>4</v>
      </c>
      <c r="J1218">
        <v>5</v>
      </c>
      <c r="K1218">
        <v>1329.96</v>
      </c>
      <c r="L1218">
        <v>1263.46</v>
      </c>
      <c r="M1218" t="s">
        <v>21</v>
      </c>
      <c r="N1218" s="1">
        <v>45426.757488425923</v>
      </c>
    </row>
    <row r="1219" spans="1:14" x14ac:dyDescent="0.3">
      <c r="A1219" t="s">
        <v>3687</v>
      </c>
      <c r="B1219" t="s">
        <v>95</v>
      </c>
      <c r="C1219" t="s">
        <v>3688</v>
      </c>
      <c r="D1219" t="s">
        <v>63</v>
      </c>
      <c r="E1219" t="s">
        <v>87</v>
      </c>
      <c r="F1219" t="s">
        <v>3689</v>
      </c>
      <c r="G1219" t="s">
        <v>82</v>
      </c>
      <c r="H1219">
        <v>0.82</v>
      </c>
      <c r="I1219">
        <v>155</v>
      </c>
      <c r="J1219">
        <v>25</v>
      </c>
      <c r="K1219">
        <v>127.1</v>
      </c>
      <c r="L1219">
        <v>95.32</v>
      </c>
      <c r="M1219" t="s">
        <v>47</v>
      </c>
      <c r="N1219" s="1">
        <v>45875.013483796298</v>
      </c>
    </row>
    <row r="1220" spans="1:14" x14ac:dyDescent="0.3">
      <c r="A1220" t="s">
        <v>3690</v>
      </c>
      <c r="B1220" t="s">
        <v>72</v>
      </c>
      <c r="D1220" t="s">
        <v>67</v>
      </c>
      <c r="E1220" t="s">
        <v>121</v>
      </c>
      <c r="F1220" t="s">
        <v>3691</v>
      </c>
      <c r="G1220" t="s">
        <v>248</v>
      </c>
      <c r="H1220">
        <v>740.52</v>
      </c>
      <c r="I1220">
        <v>40</v>
      </c>
      <c r="J1220">
        <v>15</v>
      </c>
      <c r="K1220">
        <v>29620.799999999999</v>
      </c>
      <c r="L1220">
        <v>25177.68</v>
      </c>
      <c r="M1220" t="s">
        <v>28</v>
      </c>
      <c r="N1220" s="1">
        <v>45409.082812499997</v>
      </c>
    </row>
    <row r="1221" spans="1:14" x14ac:dyDescent="0.3">
      <c r="A1221" t="s">
        <v>3692</v>
      </c>
      <c r="B1221" t="s">
        <v>118</v>
      </c>
      <c r="C1221" t="s">
        <v>3693</v>
      </c>
      <c r="D1221" t="s">
        <v>110</v>
      </c>
      <c r="E1221" t="s">
        <v>246</v>
      </c>
      <c r="F1221" t="s">
        <v>3694</v>
      </c>
      <c r="G1221" t="s">
        <v>27</v>
      </c>
      <c r="H1221">
        <v>237.96</v>
      </c>
      <c r="I1221">
        <v>100</v>
      </c>
      <c r="J1221">
        <v>30</v>
      </c>
      <c r="K1221">
        <v>23796</v>
      </c>
      <c r="L1221">
        <v>16657.2</v>
      </c>
      <c r="M1221" t="s">
        <v>77</v>
      </c>
      <c r="N1221" s="1">
        <v>45377.518159722225</v>
      </c>
    </row>
    <row r="1222" spans="1:14" x14ac:dyDescent="0.3">
      <c r="A1222" t="s">
        <v>3695</v>
      </c>
      <c r="B1222" t="s">
        <v>84</v>
      </c>
      <c r="C1222" t="s">
        <v>3696</v>
      </c>
      <c r="D1222" t="s">
        <v>67</v>
      </c>
      <c r="E1222" t="s">
        <v>105</v>
      </c>
      <c r="F1222" t="s">
        <v>3697</v>
      </c>
      <c r="G1222" t="s">
        <v>179</v>
      </c>
      <c r="H1222">
        <v>1029.8599999999999</v>
      </c>
      <c r="I1222">
        <v>60</v>
      </c>
      <c r="J1222">
        <v>25</v>
      </c>
      <c r="K1222">
        <v>61791.6</v>
      </c>
      <c r="L1222">
        <v>46343.7</v>
      </c>
      <c r="M1222" t="s">
        <v>77</v>
      </c>
      <c r="N1222" s="1">
        <v>45683.386990740742</v>
      </c>
    </row>
    <row r="1223" spans="1:14" x14ac:dyDescent="0.3">
      <c r="A1223" t="s">
        <v>3698</v>
      </c>
      <c r="B1223" t="s">
        <v>55</v>
      </c>
      <c r="C1223" t="s">
        <v>3699</v>
      </c>
      <c r="D1223" t="s">
        <v>120</v>
      </c>
      <c r="E1223" t="s">
        <v>111</v>
      </c>
      <c r="F1223" t="s">
        <v>3700</v>
      </c>
      <c r="G1223" t="s">
        <v>93</v>
      </c>
      <c r="H1223">
        <v>677.48</v>
      </c>
      <c r="I1223">
        <v>20</v>
      </c>
      <c r="J1223">
        <v>20</v>
      </c>
      <c r="K1223">
        <v>13549.6</v>
      </c>
      <c r="L1223">
        <v>10839.68</v>
      </c>
      <c r="M1223" t="s">
        <v>116</v>
      </c>
      <c r="N1223" s="1">
        <v>45726.633125</v>
      </c>
    </row>
    <row r="1224" spans="1:14" x14ac:dyDescent="0.3">
      <c r="A1224" t="s">
        <v>3701</v>
      </c>
      <c r="B1224" t="s">
        <v>118</v>
      </c>
      <c r="C1224" t="s">
        <v>3702</v>
      </c>
      <c r="D1224" t="s">
        <v>25</v>
      </c>
      <c r="E1224" t="s">
        <v>177</v>
      </c>
      <c r="F1224" t="s">
        <v>3703</v>
      </c>
      <c r="G1224" t="s">
        <v>248</v>
      </c>
      <c r="H1224">
        <v>84.85</v>
      </c>
      <c r="I1224">
        <v>3</v>
      </c>
      <c r="J1224">
        <v>0</v>
      </c>
      <c r="K1224">
        <v>254.55</v>
      </c>
      <c r="L1224">
        <v>254.55</v>
      </c>
      <c r="M1224" t="s">
        <v>28</v>
      </c>
      <c r="N1224" s="1">
        <v>45389.107928240737</v>
      </c>
    </row>
    <row r="1225" spans="1:14" x14ac:dyDescent="0.3">
      <c r="A1225" t="s">
        <v>3704</v>
      </c>
      <c r="C1225" t="s">
        <v>3705</v>
      </c>
      <c r="D1225" t="s">
        <v>125</v>
      </c>
      <c r="E1225" t="s">
        <v>37</v>
      </c>
      <c r="F1225" t="s">
        <v>3706</v>
      </c>
      <c r="G1225" t="s">
        <v>39</v>
      </c>
      <c r="H1225">
        <v>440.68</v>
      </c>
      <c r="I1225">
        <v>8</v>
      </c>
      <c r="J1225">
        <v>0</v>
      </c>
      <c r="K1225">
        <v>3525.44</v>
      </c>
      <c r="L1225">
        <v>3525.44</v>
      </c>
      <c r="N1225" s="1">
        <v>45541.889004629629</v>
      </c>
    </row>
    <row r="1226" spans="1:14" x14ac:dyDescent="0.3">
      <c r="A1226" t="s">
        <v>3707</v>
      </c>
      <c r="B1226" t="s">
        <v>23</v>
      </c>
      <c r="C1226" t="s">
        <v>3708</v>
      </c>
      <c r="D1226" t="s">
        <v>80</v>
      </c>
      <c r="E1226" t="s">
        <v>246</v>
      </c>
      <c r="F1226" t="s">
        <v>3709</v>
      </c>
      <c r="H1226">
        <v>2786.47</v>
      </c>
      <c r="I1226">
        <v>25</v>
      </c>
      <c r="J1226">
        <v>0</v>
      </c>
      <c r="K1226">
        <v>69661.75</v>
      </c>
      <c r="L1226">
        <v>69661.75</v>
      </c>
      <c r="M1226" t="s">
        <v>47</v>
      </c>
      <c r="N1226" s="1">
        <v>45776.519490740742</v>
      </c>
    </row>
    <row r="1227" spans="1:14" x14ac:dyDescent="0.3">
      <c r="A1227" t="s">
        <v>3710</v>
      </c>
      <c r="B1227" t="s">
        <v>84</v>
      </c>
      <c r="C1227" t="s">
        <v>3711</v>
      </c>
      <c r="D1227" t="s">
        <v>43</v>
      </c>
      <c r="E1227" t="s">
        <v>74</v>
      </c>
      <c r="F1227" t="s">
        <v>3712</v>
      </c>
      <c r="G1227" t="s">
        <v>209</v>
      </c>
      <c r="H1227">
        <v>487.66</v>
      </c>
      <c r="I1227">
        <v>10</v>
      </c>
      <c r="J1227">
        <v>10</v>
      </c>
      <c r="K1227">
        <v>4876.6000000000004</v>
      </c>
      <c r="L1227">
        <v>4388.9399999999996</v>
      </c>
      <c r="M1227" t="s">
        <v>77</v>
      </c>
      <c r="N1227" s="1">
        <v>45472.240381944444</v>
      </c>
    </row>
    <row r="1228" spans="1:14" x14ac:dyDescent="0.3">
      <c r="A1228" t="s">
        <v>3713</v>
      </c>
      <c r="B1228" t="s">
        <v>95</v>
      </c>
      <c r="C1228" t="s">
        <v>3714</v>
      </c>
      <c r="D1228" t="s">
        <v>63</v>
      </c>
      <c r="E1228" t="s">
        <v>91</v>
      </c>
      <c r="F1228" t="s">
        <v>3715</v>
      </c>
      <c r="G1228" t="s">
        <v>53</v>
      </c>
      <c r="H1228">
        <v>2.6</v>
      </c>
      <c r="I1228">
        <v>260</v>
      </c>
      <c r="J1228">
        <v>18</v>
      </c>
      <c r="K1228">
        <v>676</v>
      </c>
      <c r="L1228">
        <v>554.32000000000005</v>
      </c>
      <c r="M1228" t="s">
        <v>21</v>
      </c>
      <c r="N1228" s="1">
        <v>45481.262164351851</v>
      </c>
    </row>
    <row r="1229" spans="1:14" x14ac:dyDescent="0.3">
      <c r="A1229" t="s">
        <v>3716</v>
      </c>
      <c r="B1229" t="s">
        <v>181</v>
      </c>
      <c r="C1229" t="s">
        <v>3717</v>
      </c>
      <c r="D1229" t="s">
        <v>25</v>
      </c>
      <c r="E1229" t="s">
        <v>277</v>
      </c>
      <c r="F1229" t="s">
        <v>3718</v>
      </c>
      <c r="H1229">
        <v>143.47999999999999</v>
      </c>
      <c r="I1229">
        <v>4</v>
      </c>
      <c r="J1229">
        <v>0</v>
      </c>
      <c r="K1229">
        <v>573.91999999999996</v>
      </c>
      <c r="L1229">
        <v>573.91999999999996</v>
      </c>
      <c r="M1229" t="s">
        <v>21</v>
      </c>
      <c r="N1229" s="1">
        <v>45668.494583333333</v>
      </c>
    </row>
    <row r="1230" spans="1:14" x14ac:dyDescent="0.3">
      <c r="A1230" t="s">
        <v>3719</v>
      </c>
      <c r="B1230" t="s">
        <v>84</v>
      </c>
      <c r="C1230" t="s">
        <v>3720</v>
      </c>
      <c r="D1230" t="s">
        <v>43</v>
      </c>
      <c r="F1230" t="s">
        <v>3721</v>
      </c>
      <c r="G1230" t="s">
        <v>70</v>
      </c>
      <c r="H1230">
        <v>633.51</v>
      </c>
      <c r="I1230">
        <v>15</v>
      </c>
      <c r="J1230">
        <v>10</v>
      </c>
      <c r="K1230">
        <v>9502.65</v>
      </c>
      <c r="L1230">
        <v>8552.39</v>
      </c>
      <c r="M1230" t="s">
        <v>47</v>
      </c>
      <c r="N1230" s="1">
        <v>45415.757986111108</v>
      </c>
    </row>
    <row r="1231" spans="1:14" x14ac:dyDescent="0.3">
      <c r="A1231" t="s">
        <v>3722</v>
      </c>
      <c r="B1231" t="s">
        <v>172</v>
      </c>
      <c r="C1231" t="s">
        <v>3723</v>
      </c>
      <c r="D1231" t="s">
        <v>125</v>
      </c>
      <c r="E1231" t="s">
        <v>37</v>
      </c>
      <c r="F1231" t="s">
        <v>3724</v>
      </c>
      <c r="G1231" t="s">
        <v>76</v>
      </c>
      <c r="H1231">
        <v>1826</v>
      </c>
      <c r="I1231">
        <v>20</v>
      </c>
      <c r="J1231">
        <v>15</v>
      </c>
      <c r="K1231">
        <v>36520</v>
      </c>
      <c r="L1231">
        <v>31042</v>
      </c>
      <c r="M1231" t="s">
        <v>60</v>
      </c>
      <c r="N1231" s="1">
        <v>45459.034062500003</v>
      </c>
    </row>
    <row r="1232" spans="1:14" x14ac:dyDescent="0.3">
      <c r="A1232" t="s">
        <v>3725</v>
      </c>
      <c r="B1232" t="s">
        <v>181</v>
      </c>
      <c r="C1232" t="s">
        <v>3726</v>
      </c>
      <c r="D1232" t="s">
        <v>120</v>
      </c>
      <c r="F1232" t="s">
        <v>3727</v>
      </c>
      <c r="G1232" t="s">
        <v>76</v>
      </c>
      <c r="H1232">
        <v>172.4</v>
      </c>
      <c r="I1232">
        <v>50</v>
      </c>
      <c r="J1232">
        <v>0</v>
      </c>
      <c r="K1232">
        <v>8620</v>
      </c>
      <c r="L1232">
        <v>8620</v>
      </c>
      <c r="N1232" s="1">
        <v>45447.65997685185</v>
      </c>
    </row>
    <row r="1233" spans="1:14" x14ac:dyDescent="0.3">
      <c r="A1233" t="s">
        <v>3728</v>
      </c>
      <c r="B1233" t="s">
        <v>95</v>
      </c>
      <c r="C1233" t="s">
        <v>3729</v>
      </c>
      <c r="D1233" t="s">
        <v>51</v>
      </c>
      <c r="E1233" t="s">
        <v>133</v>
      </c>
      <c r="F1233" t="s">
        <v>3730</v>
      </c>
      <c r="H1233">
        <v>1062.9000000000001</v>
      </c>
      <c r="I1233">
        <v>2</v>
      </c>
      <c r="J1233">
        <v>0</v>
      </c>
      <c r="K1233">
        <v>2125.8000000000002</v>
      </c>
      <c r="L1233">
        <v>2125.8000000000002</v>
      </c>
      <c r="M1233" t="s">
        <v>116</v>
      </c>
      <c r="N1233" s="1">
        <v>45523.98364583333</v>
      </c>
    </row>
    <row r="1234" spans="1:14" x14ac:dyDescent="0.3">
      <c r="A1234" t="s">
        <v>3731</v>
      </c>
      <c r="B1234" t="s">
        <v>15</v>
      </c>
      <c r="C1234" t="s">
        <v>3732</v>
      </c>
      <c r="D1234" t="s">
        <v>43</v>
      </c>
      <c r="E1234" t="s">
        <v>251</v>
      </c>
      <c r="F1234" t="s">
        <v>3733</v>
      </c>
      <c r="G1234" t="s">
        <v>179</v>
      </c>
      <c r="H1234">
        <v>1359.52</v>
      </c>
      <c r="I1234">
        <v>25</v>
      </c>
      <c r="J1234">
        <v>15</v>
      </c>
      <c r="K1234">
        <v>33988</v>
      </c>
      <c r="L1234">
        <v>28889.8</v>
      </c>
      <c r="M1234" t="s">
        <v>116</v>
      </c>
      <c r="N1234" s="1">
        <v>45478.194097222222</v>
      </c>
    </row>
    <row r="1235" spans="1:14" x14ac:dyDescent="0.3">
      <c r="A1235" t="s">
        <v>3734</v>
      </c>
      <c r="B1235" t="s">
        <v>15</v>
      </c>
      <c r="C1235" t="s">
        <v>3735</v>
      </c>
      <c r="D1235" t="s">
        <v>67</v>
      </c>
      <c r="E1235" t="s">
        <v>224</v>
      </c>
      <c r="F1235" t="s">
        <v>3736</v>
      </c>
      <c r="G1235" t="s">
        <v>70</v>
      </c>
      <c r="H1235">
        <v>1077.5999999999999</v>
      </c>
      <c r="I1235">
        <v>15</v>
      </c>
      <c r="J1235">
        <v>10</v>
      </c>
      <c r="K1235">
        <v>16164</v>
      </c>
      <c r="L1235">
        <v>14547.6</v>
      </c>
      <c r="M1235" t="s">
        <v>77</v>
      </c>
      <c r="N1235" s="1">
        <v>45863.919282407405</v>
      </c>
    </row>
    <row r="1236" spans="1:14" x14ac:dyDescent="0.3">
      <c r="A1236" t="s">
        <v>3737</v>
      </c>
      <c r="B1236" t="s">
        <v>181</v>
      </c>
      <c r="C1236" t="s">
        <v>3738</v>
      </c>
      <c r="D1236" t="s">
        <v>80</v>
      </c>
      <c r="E1236" t="s">
        <v>155</v>
      </c>
      <c r="F1236" t="s">
        <v>3739</v>
      </c>
      <c r="G1236" t="s">
        <v>465</v>
      </c>
      <c r="H1236">
        <v>2631.61</v>
      </c>
      <c r="I1236">
        <v>2</v>
      </c>
      <c r="J1236">
        <v>7</v>
      </c>
      <c r="K1236">
        <v>5263.22</v>
      </c>
      <c r="L1236">
        <v>4894.79</v>
      </c>
      <c r="M1236" t="s">
        <v>116</v>
      </c>
      <c r="N1236" s="1">
        <v>45686.898888888885</v>
      </c>
    </row>
    <row r="1237" spans="1:14" x14ac:dyDescent="0.3">
      <c r="A1237" t="s">
        <v>3740</v>
      </c>
      <c r="B1237" t="s">
        <v>84</v>
      </c>
      <c r="C1237" t="s">
        <v>3741</v>
      </c>
      <c r="D1237" t="s">
        <v>110</v>
      </c>
      <c r="E1237" t="s">
        <v>246</v>
      </c>
      <c r="F1237" t="s">
        <v>3742</v>
      </c>
      <c r="G1237" t="s">
        <v>27</v>
      </c>
      <c r="H1237">
        <v>158.13</v>
      </c>
      <c r="I1237">
        <v>15</v>
      </c>
      <c r="J1237">
        <v>13</v>
      </c>
      <c r="K1237">
        <v>2371.9499999999998</v>
      </c>
      <c r="L1237">
        <v>2063.6</v>
      </c>
      <c r="M1237" t="s">
        <v>116</v>
      </c>
      <c r="N1237" s="1">
        <v>45418.825648148151</v>
      </c>
    </row>
    <row r="1238" spans="1:14" x14ac:dyDescent="0.3">
      <c r="A1238" t="s">
        <v>3743</v>
      </c>
      <c r="B1238" t="s">
        <v>15</v>
      </c>
      <c r="C1238" t="s">
        <v>3744</v>
      </c>
      <c r="D1238" t="s">
        <v>36</v>
      </c>
      <c r="E1238" t="s">
        <v>32</v>
      </c>
      <c r="F1238" t="s">
        <v>3745</v>
      </c>
      <c r="G1238" t="s">
        <v>209</v>
      </c>
      <c r="H1238">
        <v>824.82</v>
      </c>
      <c r="I1238">
        <v>3</v>
      </c>
      <c r="J1238">
        <v>0</v>
      </c>
      <c r="K1238">
        <v>2474.46</v>
      </c>
      <c r="L1238">
        <v>2474.46</v>
      </c>
      <c r="M1238" t="s">
        <v>21</v>
      </c>
      <c r="N1238" s="1">
        <v>45556.590486111112</v>
      </c>
    </row>
    <row r="1239" spans="1:14" x14ac:dyDescent="0.3">
      <c r="A1239" t="s">
        <v>3746</v>
      </c>
      <c r="B1239" t="s">
        <v>84</v>
      </c>
      <c r="C1239" t="s">
        <v>3747</v>
      </c>
      <c r="D1239" t="s">
        <v>120</v>
      </c>
      <c r="E1239" t="s">
        <v>18</v>
      </c>
      <c r="F1239" t="s">
        <v>3748</v>
      </c>
      <c r="G1239" t="s">
        <v>20</v>
      </c>
      <c r="H1239">
        <v>538.65</v>
      </c>
      <c r="I1239">
        <v>8</v>
      </c>
      <c r="J1239">
        <v>0</v>
      </c>
      <c r="K1239">
        <v>4309.2</v>
      </c>
      <c r="L1239">
        <v>4309.2</v>
      </c>
      <c r="M1239" t="s">
        <v>116</v>
      </c>
      <c r="N1239" s="1">
        <v>45791.550543981481</v>
      </c>
    </row>
    <row r="1240" spans="1:14" x14ac:dyDescent="0.3">
      <c r="A1240" t="s">
        <v>3749</v>
      </c>
      <c r="B1240" t="s">
        <v>84</v>
      </c>
      <c r="C1240" t="s">
        <v>3750</v>
      </c>
      <c r="D1240" t="s">
        <v>67</v>
      </c>
      <c r="E1240" t="s">
        <v>224</v>
      </c>
      <c r="F1240" t="s">
        <v>3751</v>
      </c>
      <c r="G1240" t="s">
        <v>20</v>
      </c>
      <c r="H1240">
        <v>493.12</v>
      </c>
      <c r="I1240">
        <v>20</v>
      </c>
      <c r="J1240">
        <v>0</v>
      </c>
      <c r="K1240">
        <v>9862.4</v>
      </c>
      <c r="L1240">
        <v>9862.4</v>
      </c>
      <c r="M1240" t="s">
        <v>77</v>
      </c>
      <c r="N1240" s="1">
        <v>45566.54550925926</v>
      </c>
    </row>
    <row r="1241" spans="1:14" x14ac:dyDescent="0.3">
      <c r="A1241" t="s">
        <v>3752</v>
      </c>
      <c r="B1241" t="s">
        <v>172</v>
      </c>
      <c r="C1241" t="s">
        <v>3753</v>
      </c>
      <c r="D1241" t="s">
        <v>63</v>
      </c>
      <c r="E1241" t="s">
        <v>37</v>
      </c>
      <c r="F1241" t="s">
        <v>3754</v>
      </c>
      <c r="G1241" t="s">
        <v>107</v>
      </c>
      <c r="H1241">
        <v>1.1200000000000001</v>
      </c>
      <c r="I1241">
        <v>257</v>
      </c>
      <c r="J1241">
        <v>25</v>
      </c>
      <c r="K1241">
        <v>287.83999999999997</v>
      </c>
      <c r="L1241">
        <v>215.88</v>
      </c>
      <c r="M1241" t="s">
        <v>60</v>
      </c>
      <c r="N1241" s="1">
        <v>45450.628541666665</v>
      </c>
    </row>
    <row r="1242" spans="1:14" x14ac:dyDescent="0.3">
      <c r="A1242" t="s">
        <v>3755</v>
      </c>
      <c r="B1242" t="s">
        <v>181</v>
      </c>
      <c r="C1242" t="s">
        <v>3756</v>
      </c>
      <c r="D1242" t="s">
        <v>159</v>
      </c>
      <c r="E1242" t="s">
        <v>68</v>
      </c>
      <c r="F1242" t="s">
        <v>3757</v>
      </c>
      <c r="G1242" t="s">
        <v>135</v>
      </c>
      <c r="H1242">
        <v>100.79</v>
      </c>
      <c r="I1242">
        <v>50</v>
      </c>
      <c r="J1242">
        <v>0</v>
      </c>
      <c r="K1242">
        <v>5039.5</v>
      </c>
      <c r="L1242">
        <v>5039.5</v>
      </c>
      <c r="M1242" t="s">
        <v>116</v>
      </c>
      <c r="N1242" s="1">
        <v>45761.186516203707</v>
      </c>
    </row>
    <row r="1243" spans="1:14" x14ac:dyDescent="0.3">
      <c r="A1243" t="s">
        <v>3758</v>
      </c>
      <c r="B1243" t="s">
        <v>23</v>
      </c>
      <c r="C1243" t="s">
        <v>3759</v>
      </c>
      <c r="D1243" t="s">
        <v>51</v>
      </c>
      <c r="E1243" t="s">
        <v>133</v>
      </c>
      <c r="F1243" t="s">
        <v>3760</v>
      </c>
      <c r="H1243">
        <v>1073.5999999999999</v>
      </c>
      <c r="I1243">
        <v>4</v>
      </c>
      <c r="J1243">
        <v>2</v>
      </c>
      <c r="K1243">
        <v>4294.3999999999996</v>
      </c>
      <c r="L1243">
        <v>4208.51</v>
      </c>
      <c r="N1243" s="1">
        <v>45421.672361111108</v>
      </c>
    </row>
    <row r="1244" spans="1:14" x14ac:dyDescent="0.3">
      <c r="A1244" t="s">
        <v>3761</v>
      </c>
      <c r="B1244" t="s">
        <v>15</v>
      </c>
      <c r="C1244" t="s">
        <v>3762</v>
      </c>
      <c r="D1244" t="s">
        <v>67</v>
      </c>
      <c r="E1244" t="s">
        <v>37</v>
      </c>
      <c r="F1244" t="s">
        <v>3763</v>
      </c>
      <c r="G1244" t="s">
        <v>76</v>
      </c>
      <c r="H1244">
        <v>108.96</v>
      </c>
      <c r="I1244">
        <v>10</v>
      </c>
      <c r="J1244">
        <v>15</v>
      </c>
      <c r="K1244">
        <v>1089.5999999999999</v>
      </c>
      <c r="L1244">
        <v>926.16</v>
      </c>
      <c r="M1244" t="s">
        <v>77</v>
      </c>
      <c r="N1244" s="1">
        <v>45873.326122685183</v>
      </c>
    </row>
    <row r="1245" spans="1:14" x14ac:dyDescent="0.3">
      <c r="A1245" t="s">
        <v>3764</v>
      </c>
      <c r="B1245" t="s">
        <v>172</v>
      </c>
      <c r="C1245" t="s">
        <v>3765</v>
      </c>
      <c r="D1245" t="s">
        <v>51</v>
      </c>
      <c r="E1245" t="s">
        <v>37</v>
      </c>
      <c r="F1245" t="s">
        <v>3766</v>
      </c>
      <c r="G1245" t="s">
        <v>102</v>
      </c>
      <c r="H1245">
        <v>671.77</v>
      </c>
      <c r="I1245">
        <v>3</v>
      </c>
      <c r="J1245">
        <v>2</v>
      </c>
      <c r="K1245">
        <v>2015.31</v>
      </c>
      <c r="L1245">
        <v>1975</v>
      </c>
      <c r="M1245" t="s">
        <v>28</v>
      </c>
      <c r="N1245" s="1">
        <v>45805.583437499998</v>
      </c>
    </row>
    <row r="1246" spans="1:14" x14ac:dyDescent="0.3">
      <c r="A1246" t="s">
        <v>3767</v>
      </c>
      <c r="B1246" t="s">
        <v>49</v>
      </c>
      <c r="C1246" t="s">
        <v>3768</v>
      </c>
      <c r="D1246" t="s">
        <v>80</v>
      </c>
      <c r="E1246" t="s">
        <v>177</v>
      </c>
      <c r="F1246" t="s">
        <v>3769</v>
      </c>
      <c r="G1246" t="s">
        <v>70</v>
      </c>
      <c r="H1246">
        <v>2119.7600000000002</v>
      </c>
      <c r="I1246">
        <v>1</v>
      </c>
      <c r="J1246">
        <v>0</v>
      </c>
      <c r="K1246">
        <v>2119.7600000000002</v>
      </c>
      <c r="L1246">
        <v>2119.7600000000002</v>
      </c>
      <c r="M1246" t="s">
        <v>116</v>
      </c>
      <c r="N1246" s="1">
        <v>45825.005277777775</v>
      </c>
    </row>
    <row r="1247" spans="1:14" x14ac:dyDescent="0.3">
      <c r="A1247" t="s">
        <v>3770</v>
      </c>
      <c r="B1247" t="s">
        <v>49</v>
      </c>
      <c r="C1247" t="s">
        <v>3771</v>
      </c>
      <c r="D1247" t="s">
        <v>51</v>
      </c>
      <c r="E1247" t="s">
        <v>133</v>
      </c>
      <c r="F1247" t="s">
        <v>3772</v>
      </c>
      <c r="G1247" t="s">
        <v>27</v>
      </c>
      <c r="H1247">
        <v>549.1</v>
      </c>
      <c r="I1247">
        <v>5</v>
      </c>
      <c r="J1247">
        <v>5</v>
      </c>
      <c r="K1247">
        <v>2745.5</v>
      </c>
      <c r="L1247">
        <v>2608.2199999999998</v>
      </c>
      <c r="M1247" t="s">
        <v>116</v>
      </c>
      <c r="N1247" s="1">
        <v>45423.612523148149</v>
      </c>
    </row>
    <row r="1248" spans="1:14" x14ac:dyDescent="0.3">
      <c r="A1248" t="s">
        <v>3773</v>
      </c>
      <c r="B1248" t="s">
        <v>118</v>
      </c>
      <c r="D1248" t="s">
        <v>36</v>
      </c>
      <c r="E1248" t="s">
        <v>32</v>
      </c>
      <c r="F1248" t="s">
        <v>3774</v>
      </c>
      <c r="G1248" t="s">
        <v>179</v>
      </c>
      <c r="H1248">
        <v>1186.02</v>
      </c>
      <c r="I1248">
        <v>75</v>
      </c>
      <c r="J1248">
        <v>15</v>
      </c>
      <c r="K1248">
        <v>88951.5</v>
      </c>
      <c r="L1248">
        <v>75608.77</v>
      </c>
      <c r="M1248" t="s">
        <v>47</v>
      </c>
      <c r="N1248" s="1">
        <v>45867.289988425924</v>
      </c>
    </row>
    <row r="1249" spans="1:14" x14ac:dyDescent="0.3">
      <c r="A1249" t="s">
        <v>3775</v>
      </c>
      <c r="B1249" t="s">
        <v>84</v>
      </c>
      <c r="C1249" t="s">
        <v>3776</v>
      </c>
      <c r="D1249" t="s">
        <v>51</v>
      </c>
      <c r="E1249" t="s">
        <v>155</v>
      </c>
      <c r="F1249" t="s">
        <v>3777</v>
      </c>
      <c r="G1249" t="s">
        <v>46</v>
      </c>
      <c r="H1249">
        <v>496.44</v>
      </c>
      <c r="I1249">
        <v>2</v>
      </c>
      <c r="J1249">
        <v>0</v>
      </c>
      <c r="K1249">
        <v>992.88</v>
      </c>
      <c r="L1249">
        <v>992.88</v>
      </c>
      <c r="M1249" t="s">
        <v>60</v>
      </c>
      <c r="N1249" s="1">
        <v>45572.060439814813</v>
      </c>
    </row>
    <row r="1250" spans="1:14" x14ac:dyDescent="0.3">
      <c r="A1250" t="s">
        <v>3778</v>
      </c>
      <c r="B1250" t="s">
        <v>181</v>
      </c>
      <c r="C1250" t="s">
        <v>3779</v>
      </c>
      <c r="D1250" t="s">
        <v>255</v>
      </c>
      <c r="E1250" t="s">
        <v>18</v>
      </c>
      <c r="F1250" t="s">
        <v>3780</v>
      </c>
      <c r="G1250" t="s">
        <v>53</v>
      </c>
      <c r="H1250">
        <v>1125.42</v>
      </c>
      <c r="I1250">
        <v>40</v>
      </c>
      <c r="J1250">
        <v>20</v>
      </c>
      <c r="K1250">
        <v>45016.800000000003</v>
      </c>
      <c r="L1250">
        <v>36013.440000000002</v>
      </c>
      <c r="M1250" t="s">
        <v>77</v>
      </c>
      <c r="N1250" s="1">
        <v>45414.372604166667</v>
      </c>
    </row>
    <row r="1251" spans="1:14" x14ac:dyDescent="0.3">
      <c r="A1251" t="s">
        <v>3781</v>
      </c>
      <c r="B1251" t="s">
        <v>84</v>
      </c>
      <c r="C1251" t="s">
        <v>3782</v>
      </c>
      <c r="D1251" t="s">
        <v>51</v>
      </c>
      <c r="E1251" t="s">
        <v>18</v>
      </c>
      <c r="F1251" t="s">
        <v>3783</v>
      </c>
      <c r="G1251" t="s">
        <v>20</v>
      </c>
      <c r="H1251">
        <v>1199.81</v>
      </c>
      <c r="I1251">
        <v>10</v>
      </c>
      <c r="J1251">
        <v>0</v>
      </c>
      <c r="K1251">
        <v>11998.1</v>
      </c>
      <c r="L1251">
        <v>11998.1</v>
      </c>
      <c r="M1251" t="s">
        <v>21</v>
      </c>
      <c r="N1251" s="1">
        <v>45740.439722222225</v>
      </c>
    </row>
    <row r="1252" spans="1:14" x14ac:dyDescent="0.3">
      <c r="A1252" t="s">
        <v>3784</v>
      </c>
      <c r="B1252" t="s">
        <v>30</v>
      </c>
      <c r="C1252" t="s">
        <v>3785</v>
      </c>
      <c r="D1252" t="s">
        <v>110</v>
      </c>
      <c r="E1252" t="s">
        <v>251</v>
      </c>
      <c r="F1252" t="s">
        <v>3786</v>
      </c>
      <c r="G1252" t="s">
        <v>70</v>
      </c>
      <c r="H1252">
        <v>114.55</v>
      </c>
      <c r="I1252">
        <v>1</v>
      </c>
      <c r="J1252">
        <v>0</v>
      </c>
      <c r="K1252">
        <v>114.55</v>
      </c>
      <c r="L1252">
        <v>114.55</v>
      </c>
      <c r="M1252" t="s">
        <v>21</v>
      </c>
      <c r="N1252" s="1">
        <v>45505.582604166666</v>
      </c>
    </row>
    <row r="1253" spans="1:14" x14ac:dyDescent="0.3">
      <c r="A1253" t="s">
        <v>3787</v>
      </c>
      <c r="B1253" t="s">
        <v>172</v>
      </c>
      <c r="C1253" t="s">
        <v>3788</v>
      </c>
      <c r="D1253" t="s">
        <v>125</v>
      </c>
      <c r="E1253" t="s">
        <v>111</v>
      </c>
      <c r="F1253" t="s">
        <v>3789</v>
      </c>
      <c r="G1253" t="s">
        <v>70</v>
      </c>
      <c r="H1253">
        <v>1357.39</v>
      </c>
      <c r="I1253">
        <v>4</v>
      </c>
      <c r="J1253">
        <v>0</v>
      </c>
      <c r="K1253">
        <v>5429.56</v>
      </c>
      <c r="L1253">
        <v>5429.56</v>
      </c>
      <c r="M1253" t="s">
        <v>28</v>
      </c>
      <c r="N1253" s="1">
        <v>45615.326226851852</v>
      </c>
    </row>
    <row r="1254" spans="1:14" x14ac:dyDescent="0.3">
      <c r="A1254" t="s">
        <v>3790</v>
      </c>
      <c r="B1254" t="s">
        <v>95</v>
      </c>
      <c r="C1254" t="s">
        <v>3791</v>
      </c>
      <c r="D1254" t="s">
        <v>86</v>
      </c>
      <c r="E1254" t="s">
        <v>57</v>
      </c>
      <c r="F1254" t="s">
        <v>3792</v>
      </c>
      <c r="G1254" t="s">
        <v>53</v>
      </c>
      <c r="H1254">
        <v>338.34</v>
      </c>
      <c r="I1254">
        <v>3</v>
      </c>
      <c r="J1254">
        <v>0</v>
      </c>
      <c r="K1254">
        <v>1015.02</v>
      </c>
      <c r="L1254">
        <v>1015.02</v>
      </c>
      <c r="M1254" t="s">
        <v>60</v>
      </c>
      <c r="N1254" s="1">
        <v>45549.393611111111</v>
      </c>
    </row>
    <row r="1255" spans="1:14" x14ac:dyDescent="0.3">
      <c r="A1255" t="s">
        <v>3793</v>
      </c>
      <c r="B1255" t="s">
        <v>118</v>
      </c>
      <c r="C1255" t="s">
        <v>3794</v>
      </c>
      <c r="D1255" t="s">
        <v>125</v>
      </c>
      <c r="E1255" t="s">
        <v>224</v>
      </c>
      <c r="F1255" t="s">
        <v>3795</v>
      </c>
      <c r="G1255" t="s">
        <v>70</v>
      </c>
      <c r="H1255">
        <v>2534.02</v>
      </c>
      <c r="I1255">
        <v>2</v>
      </c>
      <c r="J1255">
        <v>0</v>
      </c>
      <c r="K1255">
        <v>5068.04</v>
      </c>
      <c r="L1255">
        <v>5068.04</v>
      </c>
      <c r="M1255" t="s">
        <v>21</v>
      </c>
      <c r="N1255" s="1">
        <v>45634.643553240741</v>
      </c>
    </row>
    <row r="1256" spans="1:14" x14ac:dyDescent="0.3">
      <c r="A1256" t="s">
        <v>3796</v>
      </c>
      <c r="B1256" t="s">
        <v>172</v>
      </c>
      <c r="C1256" t="s">
        <v>3797</v>
      </c>
      <c r="D1256" t="s">
        <v>17</v>
      </c>
      <c r="E1256" t="s">
        <v>68</v>
      </c>
      <c r="F1256" t="s">
        <v>3798</v>
      </c>
      <c r="G1256" t="s">
        <v>70</v>
      </c>
      <c r="H1256">
        <v>560.6</v>
      </c>
      <c r="I1256">
        <v>5</v>
      </c>
      <c r="J1256">
        <v>0</v>
      </c>
      <c r="K1256">
        <v>2803</v>
      </c>
      <c r="L1256">
        <v>2803</v>
      </c>
      <c r="N1256" s="1">
        <v>45518.908530092594</v>
      </c>
    </row>
    <row r="1257" spans="1:14" x14ac:dyDescent="0.3">
      <c r="A1257" t="s">
        <v>3799</v>
      </c>
      <c r="B1257" t="s">
        <v>30</v>
      </c>
      <c r="C1257" t="s">
        <v>3800</v>
      </c>
      <c r="D1257" t="s">
        <v>36</v>
      </c>
      <c r="F1257" t="s">
        <v>3801</v>
      </c>
      <c r="G1257" t="s">
        <v>161</v>
      </c>
      <c r="H1257">
        <v>262.39999999999998</v>
      </c>
      <c r="I1257">
        <v>20</v>
      </c>
      <c r="J1257">
        <v>15</v>
      </c>
      <c r="K1257">
        <v>5248</v>
      </c>
      <c r="L1257">
        <v>4460.8</v>
      </c>
      <c r="M1257" t="s">
        <v>28</v>
      </c>
      <c r="N1257" s="1">
        <v>45635.850821759261</v>
      </c>
    </row>
    <row r="1258" spans="1:14" x14ac:dyDescent="0.3">
      <c r="A1258" t="s">
        <v>3802</v>
      </c>
      <c r="B1258" t="s">
        <v>172</v>
      </c>
      <c r="C1258" t="s">
        <v>3803</v>
      </c>
      <c r="D1258" t="s">
        <v>125</v>
      </c>
      <c r="E1258" t="s">
        <v>177</v>
      </c>
      <c r="F1258" t="s">
        <v>3804</v>
      </c>
      <c r="G1258" t="s">
        <v>465</v>
      </c>
      <c r="H1258">
        <v>1892.49</v>
      </c>
      <c r="I1258">
        <v>4</v>
      </c>
      <c r="J1258">
        <v>0</v>
      </c>
      <c r="K1258">
        <v>7569.96</v>
      </c>
      <c r="L1258">
        <v>7569.96</v>
      </c>
      <c r="M1258" t="s">
        <v>116</v>
      </c>
      <c r="N1258" s="1">
        <v>45434.372210648151</v>
      </c>
    </row>
    <row r="1259" spans="1:14" x14ac:dyDescent="0.3">
      <c r="A1259" t="s">
        <v>3805</v>
      </c>
      <c r="B1259" t="s">
        <v>23</v>
      </c>
      <c r="C1259" t="s">
        <v>3806</v>
      </c>
      <c r="D1259" t="s">
        <v>17</v>
      </c>
      <c r="E1259" t="s">
        <v>177</v>
      </c>
      <c r="F1259" t="s">
        <v>3807</v>
      </c>
      <c r="G1259" t="s">
        <v>76</v>
      </c>
      <c r="H1259">
        <v>625.70000000000005</v>
      </c>
      <c r="I1259">
        <v>20</v>
      </c>
      <c r="J1259">
        <v>10</v>
      </c>
      <c r="K1259">
        <v>12514</v>
      </c>
      <c r="L1259">
        <v>11262.6</v>
      </c>
      <c r="M1259" t="s">
        <v>40</v>
      </c>
      <c r="N1259" s="1">
        <v>45538.560393518521</v>
      </c>
    </row>
    <row r="1260" spans="1:14" x14ac:dyDescent="0.3">
      <c r="A1260" t="s">
        <v>3808</v>
      </c>
      <c r="B1260" t="s">
        <v>23</v>
      </c>
      <c r="C1260" t="s">
        <v>3809</v>
      </c>
      <c r="D1260" t="s">
        <v>25</v>
      </c>
      <c r="E1260" t="s">
        <v>133</v>
      </c>
      <c r="F1260" t="s">
        <v>3810</v>
      </c>
      <c r="G1260" t="s">
        <v>53</v>
      </c>
      <c r="H1260">
        <v>83.29</v>
      </c>
      <c r="I1260">
        <v>20</v>
      </c>
      <c r="J1260">
        <v>10</v>
      </c>
      <c r="K1260">
        <v>1665.8</v>
      </c>
      <c r="L1260">
        <v>1499.22</v>
      </c>
      <c r="M1260" t="s">
        <v>21</v>
      </c>
      <c r="N1260" s="1">
        <v>45424.033668981479</v>
      </c>
    </row>
    <row r="1261" spans="1:14" x14ac:dyDescent="0.3">
      <c r="A1261" t="s">
        <v>3811</v>
      </c>
      <c r="B1261" t="s">
        <v>49</v>
      </c>
      <c r="C1261" t="s">
        <v>3812</v>
      </c>
      <c r="D1261" t="s">
        <v>25</v>
      </c>
      <c r="E1261" t="s">
        <v>18</v>
      </c>
      <c r="F1261" t="s">
        <v>3813</v>
      </c>
      <c r="G1261" t="s">
        <v>130</v>
      </c>
      <c r="H1261">
        <v>16.489999999999998</v>
      </c>
      <c r="I1261">
        <v>20</v>
      </c>
      <c r="J1261">
        <v>25</v>
      </c>
      <c r="K1261">
        <v>329.8</v>
      </c>
      <c r="L1261">
        <v>247.35</v>
      </c>
      <c r="M1261" t="s">
        <v>116</v>
      </c>
      <c r="N1261" s="1">
        <v>45679.774953703702</v>
      </c>
    </row>
    <row r="1262" spans="1:14" x14ac:dyDescent="0.3">
      <c r="A1262" t="s">
        <v>3814</v>
      </c>
      <c r="B1262" t="s">
        <v>84</v>
      </c>
      <c r="C1262" t="s">
        <v>3815</v>
      </c>
      <c r="D1262" t="s">
        <v>51</v>
      </c>
      <c r="E1262" t="s">
        <v>111</v>
      </c>
      <c r="F1262" t="s">
        <v>3816</v>
      </c>
      <c r="G1262" t="s">
        <v>93</v>
      </c>
      <c r="H1262">
        <v>839.6</v>
      </c>
      <c r="I1262">
        <v>1</v>
      </c>
      <c r="J1262">
        <v>0</v>
      </c>
      <c r="K1262">
        <v>839.6</v>
      </c>
      <c r="L1262">
        <v>839.6</v>
      </c>
      <c r="M1262" t="s">
        <v>21</v>
      </c>
      <c r="N1262" s="1">
        <v>45448.594085648147</v>
      </c>
    </row>
    <row r="1263" spans="1:14" x14ac:dyDescent="0.3">
      <c r="A1263" t="s">
        <v>3817</v>
      </c>
      <c r="B1263" t="s">
        <v>72</v>
      </c>
      <c r="C1263" t="s">
        <v>3818</v>
      </c>
      <c r="D1263" t="s">
        <v>51</v>
      </c>
      <c r="E1263" t="s">
        <v>224</v>
      </c>
      <c r="F1263" t="s">
        <v>3819</v>
      </c>
      <c r="H1263">
        <v>728.64</v>
      </c>
      <c r="I1263">
        <v>2</v>
      </c>
      <c r="J1263">
        <v>0</v>
      </c>
      <c r="K1263">
        <v>1457.28</v>
      </c>
      <c r="L1263">
        <v>1457.28</v>
      </c>
      <c r="M1263" t="s">
        <v>116</v>
      </c>
      <c r="N1263" s="1">
        <v>45602.364907407406</v>
      </c>
    </row>
    <row r="1264" spans="1:14" x14ac:dyDescent="0.3">
      <c r="A1264" t="s">
        <v>3820</v>
      </c>
      <c r="B1264" t="s">
        <v>118</v>
      </c>
      <c r="C1264" t="s">
        <v>3821</v>
      </c>
      <c r="D1264" t="s">
        <v>125</v>
      </c>
      <c r="E1264" t="s">
        <v>32</v>
      </c>
      <c r="F1264" t="s">
        <v>3822</v>
      </c>
      <c r="G1264" t="s">
        <v>59</v>
      </c>
      <c r="H1264">
        <v>2264.98</v>
      </c>
      <c r="I1264">
        <v>75</v>
      </c>
      <c r="J1264">
        <v>15</v>
      </c>
      <c r="K1264">
        <v>169873.5</v>
      </c>
      <c r="L1264">
        <v>144392.48000000001</v>
      </c>
      <c r="M1264" t="s">
        <v>40</v>
      </c>
      <c r="N1264" s="1">
        <v>45423.55060185185</v>
      </c>
    </row>
    <row r="1265" spans="1:14" x14ac:dyDescent="0.3">
      <c r="A1265" t="s">
        <v>3823</v>
      </c>
      <c r="B1265" t="s">
        <v>95</v>
      </c>
      <c r="C1265" t="s">
        <v>3824</v>
      </c>
      <c r="D1265" t="s">
        <v>36</v>
      </c>
      <c r="E1265" t="s">
        <v>177</v>
      </c>
      <c r="F1265" t="s">
        <v>3825</v>
      </c>
      <c r="G1265" t="s">
        <v>130</v>
      </c>
      <c r="H1265">
        <v>1100.8900000000001</v>
      </c>
      <c r="I1265">
        <v>10</v>
      </c>
      <c r="J1265">
        <v>10</v>
      </c>
      <c r="K1265">
        <v>11008.9</v>
      </c>
      <c r="L1265">
        <v>9908.01</v>
      </c>
      <c r="M1265" t="s">
        <v>21</v>
      </c>
      <c r="N1265" s="1">
        <v>45359.552974537037</v>
      </c>
    </row>
    <row r="1266" spans="1:14" x14ac:dyDescent="0.3">
      <c r="A1266" t="s">
        <v>3826</v>
      </c>
      <c r="B1266" t="s">
        <v>172</v>
      </c>
      <c r="C1266" t="s">
        <v>3827</v>
      </c>
      <c r="D1266" t="s">
        <v>120</v>
      </c>
      <c r="E1266" t="s">
        <v>111</v>
      </c>
      <c r="F1266" t="s">
        <v>3828</v>
      </c>
      <c r="G1266" t="s">
        <v>59</v>
      </c>
      <c r="H1266">
        <v>617.26</v>
      </c>
      <c r="I1266">
        <v>30</v>
      </c>
      <c r="J1266">
        <v>10</v>
      </c>
      <c r="K1266">
        <v>18517.8</v>
      </c>
      <c r="L1266">
        <v>16666.02</v>
      </c>
      <c r="M1266" t="s">
        <v>116</v>
      </c>
      <c r="N1266" s="1">
        <v>45831.135694444441</v>
      </c>
    </row>
    <row r="1267" spans="1:14" x14ac:dyDescent="0.3">
      <c r="A1267" t="s">
        <v>3829</v>
      </c>
      <c r="B1267" t="s">
        <v>15</v>
      </c>
      <c r="C1267" t="s">
        <v>3830</v>
      </c>
      <c r="D1267" t="s">
        <v>159</v>
      </c>
      <c r="F1267" t="s">
        <v>3831</v>
      </c>
      <c r="G1267" t="s">
        <v>20</v>
      </c>
      <c r="H1267">
        <v>438.59</v>
      </c>
      <c r="I1267">
        <v>60</v>
      </c>
      <c r="J1267">
        <v>15</v>
      </c>
      <c r="K1267">
        <v>26315.4</v>
      </c>
      <c r="L1267">
        <v>22368.09</v>
      </c>
      <c r="M1267" t="s">
        <v>47</v>
      </c>
      <c r="N1267" s="1">
        <v>45530.111458333333</v>
      </c>
    </row>
    <row r="1268" spans="1:14" x14ac:dyDescent="0.3">
      <c r="A1268" t="s">
        <v>3832</v>
      </c>
      <c r="B1268" t="s">
        <v>118</v>
      </c>
      <c r="C1268" t="s">
        <v>3833</v>
      </c>
      <c r="D1268" t="s">
        <v>159</v>
      </c>
      <c r="E1268" t="s">
        <v>68</v>
      </c>
      <c r="F1268" t="s">
        <v>3834</v>
      </c>
      <c r="G1268" t="s">
        <v>161</v>
      </c>
      <c r="H1268">
        <v>401.46</v>
      </c>
      <c r="I1268">
        <v>4</v>
      </c>
      <c r="J1268">
        <v>0</v>
      </c>
      <c r="K1268">
        <v>1605.84</v>
      </c>
      <c r="L1268">
        <v>1605.84</v>
      </c>
      <c r="M1268" t="s">
        <v>47</v>
      </c>
      <c r="N1268" s="1">
        <v>45525.091099537036</v>
      </c>
    </row>
    <row r="1269" spans="1:14" x14ac:dyDescent="0.3">
      <c r="A1269" t="s">
        <v>3835</v>
      </c>
      <c r="B1269" t="s">
        <v>55</v>
      </c>
      <c r="C1269" t="s">
        <v>3836</v>
      </c>
      <c r="D1269" t="s">
        <v>43</v>
      </c>
      <c r="E1269" t="s">
        <v>277</v>
      </c>
      <c r="F1269" t="s">
        <v>3837</v>
      </c>
      <c r="G1269" t="s">
        <v>184</v>
      </c>
      <c r="H1269">
        <v>1194.25</v>
      </c>
      <c r="I1269">
        <v>8</v>
      </c>
      <c r="J1269">
        <v>0</v>
      </c>
      <c r="K1269">
        <v>9554</v>
      </c>
      <c r="L1269">
        <v>9554</v>
      </c>
      <c r="M1269" t="s">
        <v>47</v>
      </c>
      <c r="N1269" s="1">
        <v>45698.462997685187</v>
      </c>
    </row>
    <row r="1270" spans="1:14" x14ac:dyDescent="0.3">
      <c r="A1270" t="s">
        <v>3838</v>
      </c>
      <c r="B1270" t="s">
        <v>118</v>
      </c>
      <c r="C1270" t="s">
        <v>3839</v>
      </c>
      <c r="D1270" t="s">
        <v>36</v>
      </c>
      <c r="E1270" t="s">
        <v>177</v>
      </c>
      <c r="F1270" t="s">
        <v>3840</v>
      </c>
      <c r="G1270" t="s">
        <v>465</v>
      </c>
      <c r="H1270">
        <v>1400.94</v>
      </c>
      <c r="I1270">
        <v>5</v>
      </c>
      <c r="J1270">
        <v>0</v>
      </c>
      <c r="K1270">
        <v>7004.7</v>
      </c>
      <c r="L1270">
        <v>7004.7</v>
      </c>
      <c r="M1270" t="s">
        <v>77</v>
      </c>
      <c r="N1270" s="1">
        <v>45340.377546296295</v>
      </c>
    </row>
    <row r="1271" spans="1:14" x14ac:dyDescent="0.3">
      <c r="A1271" t="s">
        <v>3841</v>
      </c>
      <c r="B1271" t="s">
        <v>55</v>
      </c>
      <c r="C1271" t="s">
        <v>3842</v>
      </c>
      <c r="D1271" t="s">
        <v>36</v>
      </c>
      <c r="E1271" t="s">
        <v>111</v>
      </c>
      <c r="F1271" t="s">
        <v>3843</v>
      </c>
      <c r="G1271" t="s">
        <v>107</v>
      </c>
      <c r="H1271">
        <v>145.44999999999999</v>
      </c>
      <c r="I1271">
        <v>1</v>
      </c>
      <c r="J1271">
        <v>0</v>
      </c>
      <c r="K1271">
        <v>145.44999999999999</v>
      </c>
      <c r="L1271">
        <v>145.44999999999999</v>
      </c>
      <c r="M1271" t="s">
        <v>28</v>
      </c>
      <c r="N1271" s="1">
        <v>45632.915763888886</v>
      </c>
    </row>
    <row r="1272" spans="1:14" x14ac:dyDescent="0.3">
      <c r="A1272" t="s">
        <v>3844</v>
      </c>
      <c r="B1272" t="s">
        <v>172</v>
      </c>
      <c r="C1272" t="s">
        <v>3845</v>
      </c>
      <c r="D1272" t="s">
        <v>80</v>
      </c>
      <c r="E1272" t="s">
        <v>18</v>
      </c>
      <c r="F1272" t="s">
        <v>3846</v>
      </c>
      <c r="G1272" t="s">
        <v>93</v>
      </c>
      <c r="H1272">
        <v>2905.37</v>
      </c>
      <c r="I1272">
        <v>30</v>
      </c>
      <c r="J1272">
        <v>15</v>
      </c>
      <c r="K1272">
        <v>87161.1</v>
      </c>
      <c r="L1272">
        <v>74086.929999999993</v>
      </c>
      <c r="M1272" t="s">
        <v>47</v>
      </c>
      <c r="N1272" s="1">
        <v>45685.910624999997</v>
      </c>
    </row>
    <row r="1273" spans="1:14" x14ac:dyDescent="0.3">
      <c r="A1273" t="s">
        <v>3847</v>
      </c>
      <c r="B1273" t="s">
        <v>118</v>
      </c>
      <c r="C1273" t="s">
        <v>3848</v>
      </c>
      <c r="D1273" t="s">
        <v>80</v>
      </c>
      <c r="E1273" t="s">
        <v>121</v>
      </c>
      <c r="F1273" t="s">
        <v>3849</v>
      </c>
      <c r="H1273">
        <v>2055.8200000000002</v>
      </c>
      <c r="I1273">
        <v>4</v>
      </c>
      <c r="J1273">
        <v>0</v>
      </c>
      <c r="K1273">
        <v>8223.2800000000007</v>
      </c>
      <c r="L1273">
        <v>8223.2800000000007</v>
      </c>
      <c r="M1273" t="s">
        <v>47</v>
      </c>
      <c r="N1273" s="1">
        <v>45547.12400462963</v>
      </c>
    </row>
    <row r="1274" spans="1:14" x14ac:dyDescent="0.3">
      <c r="A1274" t="s">
        <v>3850</v>
      </c>
      <c r="B1274" t="s">
        <v>172</v>
      </c>
      <c r="C1274" t="s">
        <v>3851</v>
      </c>
      <c r="D1274" t="s">
        <v>255</v>
      </c>
      <c r="E1274" t="s">
        <v>44</v>
      </c>
      <c r="F1274" t="s">
        <v>3852</v>
      </c>
      <c r="G1274" t="s">
        <v>184</v>
      </c>
      <c r="H1274">
        <v>1153.74</v>
      </c>
      <c r="I1274">
        <v>20</v>
      </c>
      <c r="J1274">
        <v>20</v>
      </c>
      <c r="K1274">
        <v>23074.799999999999</v>
      </c>
      <c r="L1274">
        <v>18459.84</v>
      </c>
      <c r="M1274" t="s">
        <v>28</v>
      </c>
      <c r="N1274" s="1">
        <v>45379.686678240738</v>
      </c>
    </row>
    <row r="1275" spans="1:14" x14ac:dyDescent="0.3">
      <c r="A1275" t="s">
        <v>3853</v>
      </c>
      <c r="B1275" t="s">
        <v>84</v>
      </c>
      <c r="C1275" t="s">
        <v>3854</v>
      </c>
      <c r="D1275" t="s">
        <v>159</v>
      </c>
      <c r="E1275" t="s">
        <v>74</v>
      </c>
      <c r="F1275" t="s">
        <v>3855</v>
      </c>
      <c r="G1275" t="s">
        <v>20</v>
      </c>
      <c r="H1275">
        <v>345.71</v>
      </c>
      <c r="I1275">
        <v>60</v>
      </c>
      <c r="J1275">
        <v>0</v>
      </c>
      <c r="K1275">
        <v>20742.599999999999</v>
      </c>
      <c r="L1275">
        <v>20742.599999999999</v>
      </c>
      <c r="M1275" t="s">
        <v>21</v>
      </c>
      <c r="N1275" s="1">
        <v>45415.232199074075</v>
      </c>
    </row>
    <row r="1276" spans="1:14" x14ac:dyDescent="0.3">
      <c r="A1276" t="s">
        <v>3856</v>
      </c>
      <c r="B1276" t="s">
        <v>49</v>
      </c>
      <c r="D1276" t="s">
        <v>36</v>
      </c>
      <c r="E1276" t="s">
        <v>32</v>
      </c>
      <c r="F1276" t="s">
        <v>3857</v>
      </c>
      <c r="G1276" t="s">
        <v>179</v>
      </c>
      <c r="H1276">
        <v>1333.32</v>
      </c>
      <c r="I1276">
        <v>25</v>
      </c>
      <c r="J1276">
        <v>15</v>
      </c>
      <c r="K1276">
        <v>33333</v>
      </c>
      <c r="L1276">
        <v>28333.05</v>
      </c>
      <c r="M1276" t="s">
        <v>60</v>
      </c>
      <c r="N1276" s="1">
        <v>45634.982858796298</v>
      </c>
    </row>
    <row r="1277" spans="1:14" x14ac:dyDescent="0.3">
      <c r="A1277" t="s">
        <v>3858</v>
      </c>
      <c r="B1277" t="s">
        <v>118</v>
      </c>
      <c r="D1277" t="s">
        <v>125</v>
      </c>
      <c r="E1277" t="s">
        <v>44</v>
      </c>
      <c r="F1277" t="s">
        <v>3859</v>
      </c>
      <c r="G1277" t="s">
        <v>82</v>
      </c>
      <c r="H1277">
        <v>1595.47</v>
      </c>
      <c r="I1277">
        <v>2</v>
      </c>
      <c r="J1277">
        <v>5</v>
      </c>
      <c r="K1277">
        <v>3190.94</v>
      </c>
      <c r="L1277">
        <v>3031.39</v>
      </c>
      <c r="M1277" t="s">
        <v>77</v>
      </c>
      <c r="N1277" s="1">
        <v>45711.762604166666</v>
      </c>
    </row>
    <row r="1278" spans="1:14" x14ac:dyDescent="0.3">
      <c r="A1278" t="s">
        <v>3860</v>
      </c>
      <c r="B1278" t="s">
        <v>95</v>
      </c>
      <c r="C1278" t="s">
        <v>3861</v>
      </c>
      <c r="D1278" t="s">
        <v>25</v>
      </c>
      <c r="E1278" t="s">
        <v>111</v>
      </c>
      <c r="F1278" t="s">
        <v>3862</v>
      </c>
      <c r="G1278" t="s">
        <v>82</v>
      </c>
      <c r="H1278">
        <v>74.959999999999994</v>
      </c>
      <c r="I1278">
        <v>12</v>
      </c>
      <c r="J1278">
        <v>15</v>
      </c>
      <c r="K1278">
        <v>899.52</v>
      </c>
      <c r="L1278">
        <v>764.59</v>
      </c>
      <c r="M1278" t="s">
        <v>21</v>
      </c>
      <c r="N1278" s="1">
        <v>45489.259375000001</v>
      </c>
    </row>
    <row r="1279" spans="1:14" x14ac:dyDescent="0.3">
      <c r="A1279" t="s">
        <v>3863</v>
      </c>
      <c r="B1279" t="s">
        <v>55</v>
      </c>
      <c r="C1279" t="s">
        <v>3864</v>
      </c>
      <c r="D1279" t="s">
        <v>43</v>
      </c>
      <c r="E1279" t="s">
        <v>121</v>
      </c>
      <c r="F1279" t="s">
        <v>3865</v>
      </c>
      <c r="G1279" t="s">
        <v>27</v>
      </c>
      <c r="H1279">
        <v>939.08</v>
      </c>
      <c r="I1279">
        <v>8</v>
      </c>
      <c r="J1279">
        <v>15</v>
      </c>
      <c r="K1279">
        <v>7512.64</v>
      </c>
      <c r="L1279">
        <v>6385.74</v>
      </c>
      <c r="M1279" t="s">
        <v>77</v>
      </c>
      <c r="N1279" s="1">
        <v>45609.181574074071</v>
      </c>
    </row>
    <row r="1280" spans="1:14" x14ac:dyDescent="0.3">
      <c r="A1280" t="s">
        <v>3866</v>
      </c>
      <c r="B1280" t="s">
        <v>55</v>
      </c>
      <c r="C1280" t="s">
        <v>3867</v>
      </c>
      <c r="D1280" t="s">
        <v>80</v>
      </c>
      <c r="E1280" t="s">
        <v>155</v>
      </c>
      <c r="F1280" t="s">
        <v>3868</v>
      </c>
      <c r="G1280" t="s">
        <v>465</v>
      </c>
      <c r="H1280">
        <v>4468.93</v>
      </c>
      <c r="I1280">
        <v>2</v>
      </c>
      <c r="J1280">
        <v>0</v>
      </c>
      <c r="K1280">
        <v>8937.86</v>
      </c>
      <c r="L1280">
        <v>8937.86</v>
      </c>
      <c r="M1280" t="s">
        <v>40</v>
      </c>
      <c r="N1280" s="1">
        <v>45675.091840277775</v>
      </c>
    </row>
    <row r="1281" spans="1:14" x14ac:dyDescent="0.3">
      <c r="A1281" t="s">
        <v>3869</v>
      </c>
      <c r="B1281" t="s">
        <v>118</v>
      </c>
      <c r="C1281" t="s">
        <v>3870</v>
      </c>
      <c r="D1281" t="s">
        <v>43</v>
      </c>
      <c r="E1281" t="s">
        <v>155</v>
      </c>
      <c r="F1281" t="s">
        <v>3871</v>
      </c>
      <c r="G1281" t="s">
        <v>179</v>
      </c>
      <c r="H1281">
        <v>561.65</v>
      </c>
      <c r="I1281">
        <v>6</v>
      </c>
      <c r="J1281">
        <v>5</v>
      </c>
      <c r="K1281">
        <v>3369.9</v>
      </c>
      <c r="L1281">
        <v>3201.4</v>
      </c>
      <c r="M1281" t="s">
        <v>77</v>
      </c>
      <c r="N1281" s="1">
        <v>45662.060023148151</v>
      </c>
    </row>
    <row r="1282" spans="1:14" x14ac:dyDescent="0.3">
      <c r="A1282" t="s">
        <v>3872</v>
      </c>
      <c r="B1282" t="s">
        <v>181</v>
      </c>
      <c r="C1282" t="s">
        <v>3873</v>
      </c>
      <c r="D1282" t="s">
        <v>120</v>
      </c>
      <c r="E1282" t="s">
        <v>57</v>
      </c>
      <c r="F1282" t="s">
        <v>3874</v>
      </c>
      <c r="G1282" t="s">
        <v>53</v>
      </c>
      <c r="H1282">
        <v>207.54</v>
      </c>
      <c r="I1282">
        <v>1</v>
      </c>
      <c r="J1282">
        <v>5</v>
      </c>
      <c r="K1282">
        <v>207.54</v>
      </c>
      <c r="L1282">
        <v>197.16</v>
      </c>
      <c r="M1282" t="s">
        <v>28</v>
      </c>
      <c r="N1282" s="1">
        <v>45769.968923611108</v>
      </c>
    </row>
    <row r="1283" spans="1:14" x14ac:dyDescent="0.3">
      <c r="A1283" t="s">
        <v>3875</v>
      </c>
      <c r="B1283" t="s">
        <v>95</v>
      </c>
      <c r="C1283" t="s">
        <v>3876</v>
      </c>
      <c r="D1283" t="s">
        <v>67</v>
      </c>
      <c r="E1283" t="s">
        <v>74</v>
      </c>
      <c r="F1283" t="s">
        <v>3877</v>
      </c>
      <c r="G1283" t="s">
        <v>184</v>
      </c>
      <c r="H1283">
        <v>717.35</v>
      </c>
      <c r="I1283">
        <v>4</v>
      </c>
      <c r="J1283">
        <v>3</v>
      </c>
      <c r="K1283">
        <v>2869.4</v>
      </c>
      <c r="L1283">
        <v>2783.32</v>
      </c>
      <c r="M1283" t="s">
        <v>116</v>
      </c>
      <c r="N1283" s="1">
        <v>45710.219710648147</v>
      </c>
    </row>
    <row r="1284" spans="1:14" x14ac:dyDescent="0.3">
      <c r="A1284" t="s">
        <v>3878</v>
      </c>
      <c r="B1284" t="s">
        <v>118</v>
      </c>
      <c r="C1284" t="s">
        <v>3879</v>
      </c>
      <c r="D1284" t="s">
        <v>36</v>
      </c>
      <c r="E1284" t="s">
        <v>32</v>
      </c>
      <c r="F1284" t="s">
        <v>3880</v>
      </c>
      <c r="G1284" t="s">
        <v>39</v>
      </c>
      <c r="H1284">
        <v>536.53</v>
      </c>
      <c r="I1284">
        <v>8</v>
      </c>
      <c r="J1284">
        <v>0</v>
      </c>
      <c r="K1284">
        <v>4292.24</v>
      </c>
      <c r="L1284">
        <v>4292.24</v>
      </c>
      <c r="M1284" t="s">
        <v>47</v>
      </c>
      <c r="N1284" s="1">
        <v>45604.816550925927</v>
      </c>
    </row>
    <row r="1285" spans="1:14" x14ac:dyDescent="0.3">
      <c r="A1285" t="s">
        <v>3881</v>
      </c>
      <c r="B1285" t="s">
        <v>55</v>
      </c>
      <c r="C1285" t="s">
        <v>3882</v>
      </c>
      <c r="D1285" t="s">
        <v>17</v>
      </c>
      <c r="E1285" t="s">
        <v>87</v>
      </c>
      <c r="F1285" t="s">
        <v>3883</v>
      </c>
      <c r="G1285" t="s">
        <v>161</v>
      </c>
      <c r="H1285">
        <v>385.77</v>
      </c>
      <c r="I1285">
        <v>3</v>
      </c>
      <c r="J1285">
        <v>0</v>
      </c>
      <c r="K1285">
        <v>1157.31</v>
      </c>
      <c r="L1285">
        <v>1157.31</v>
      </c>
      <c r="M1285" t="s">
        <v>21</v>
      </c>
      <c r="N1285" s="1">
        <v>45762.181979166664</v>
      </c>
    </row>
    <row r="1286" spans="1:14" x14ac:dyDescent="0.3">
      <c r="A1286" t="s">
        <v>3884</v>
      </c>
      <c r="B1286" t="s">
        <v>15</v>
      </c>
      <c r="C1286" t="s">
        <v>3885</v>
      </c>
      <c r="D1286" t="s">
        <v>86</v>
      </c>
      <c r="E1286" t="s">
        <v>57</v>
      </c>
      <c r="F1286" t="s">
        <v>3886</v>
      </c>
      <c r="G1286" t="s">
        <v>20</v>
      </c>
      <c r="H1286">
        <v>20.440000000000001</v>
      </c>
      <c r="I1286">
        <v>5</v>
      </c>
      <c r="J1286">
        <v>3</v>
      </c>
      <c r="K1286">
        <v>102.2</v>
      </c>
      <c r="L1286">
        <v>99.13</v>
      </c>
      <c r="M1286" t="s">
        <v>40</v>
      </c>
      <c r="N1286" s="1">
        <v>45582.291932870372</v>
      </c>
    </row>
    <row r="1287" spans="1:14" x14ac:dyDescent="0.3">
      <c r="A1287" t="s">
        <v>3887</v>
      </c>
      <c r="B1287" t="s">
        <v>15</v>
      </c>
      <c r="C1287" t="s">
        <v>3888</v>
      </c>
      <c r="D1287" t="s">
        <v>36</v>
      </c>
      <c r="E1287" t="s">
        <v>177</v>
      </c>
      <c r="F1287" t="s">
        <v>3889</v>
      </c>
      <c r="G1287" t="s">
        <v>82</v>
      </c>
      <c r="H1287">
        <v>992.83</v>
      </c>
      <c r="I1287">
        <v>1</v>
      </c>
      <c r="J1287">
        <v>0</v>
      </c>
      <c r="K1287">
        <v>992.83</v>
      </c>
      <c r="L1287">
        <v>992.83</v>
      </c>
      <c r="M1287" t="s">
        <v>60</v>
      </c>
      <c r="N1287" s="1">
        <v>45621.093124999999</v>
      </c>
    </row>
    <row r="1288" spans="1:14" x14ac:dyDescent="0.3">
      <c r="A1288" t="s">
        <v>3890</v>
      </c>
      <c r="B1288" t="s">
        <v>55</v>
      </c>
      <c r="C1288" t="s">
        <v>3891</v>
      </c>
      <c r="D1288" t="s">
        <v>120</v>
      </c>
      <c r="E1288" t="s">
        <v>68</v>
      </c>
      <c r="F1288" t="s">
        <v>3892</v>
      </c>
      <c r="G1288" t="s">
        <v>39</v>
      </c>
      <c r="H1288">
        <v>264.13</v>
      </c>
      <c r="I1288">
        <v>6</v>
      </c>
      <c r="J1288">
        <v>0</v>
      </c>
      <c r="K1288">
        <v>1584.78</v>
      </c>
      <c r="L1288">
        <v>1584.78</v>
      </c>
      <c r="M1288" t="s">
        <v>47</v>
      </c>
      <c r="N1288" s="1">
        <v>45769.909317129626</v>
      </c>
    </row>
    <row r="1289" spans="1:14" x14ac:dyDescent="0.3">
      <c r="A1289" t="s">
        <v>3893</v>
      </c>
      <c r="B1289" t="s">
        <v>23</v>
      </c>
      <c r="C1289" t="s">
        <v>3894</v>
      </c>
      <c r="D1289" t="s">
        <v>110</v>
      </c>
      <c r="E1289" t="s">
        <v>74</v>
      </c>
      <c r="F1289" t="s">
        <v>3895</v>
      </c>
      <c r="G1289" t="s">
        <v>65</v>
      </c>
      <c r="H1289">
        <v>137.71</v>
      </c>
      <c r="I1289">
        <v>4</v>
      </c>
      <c r="J1289">
        <v>0</v>
      </c>
      <c r="K1289">
        <v>550.84</v>
      </c>
      <c r="L1289">
        <v>550.84</v>
      </c>
      <c r="M1289" t="s">
        <v>40</v>
      </c>
      <c r="N1289" s="1">
        <v>45644.457789351851</v>
      </c>
    </row>
    <row r="1290" spans="1:14" x14ac:dyDescent="0.3">
      <c r="A1290" t="s">
        <v>3896</v>
      </c>
      <c r="B1290" t="s">
        <v>23</v>
      </c>
      <c r="C1290" t="s">
        <v>3897</v>
      </c>
      <c r="D1290" t="s">
        <v>80</v>
      </c>
      <c r="E1290" t="s">
        <v>105</v>
      </c>
      <c r="F1290" t="s">
        <v>3898</v>
      </c>
      <c r="G1290" t="s">
        <v>107</v>
      </c>
      <c r="H1290">
        <v>191.8</v>
      </c>
      <c r="I1290">
        <v>10</v>
      </c>
      <c r="J1290">
        <v>15</v>
      </c>
      <c r="K1290">
        <v>1918</v>
      </c>
      <c r="L1290">
        <v>1630.3</v>
      </c>
      <c r="N1290" s="1">
        <v>45523.739814814813</v>
      </c>
    </row>
    <row r="1291" spans="1:14" x14ac:dyDescent="0.3">
      <c r="A1291" t="s">
        <v>3899</v>
      </c>
      <c r="B1291" t="s">
        <v>181</v>
      </c>
      <c r="C1291" t="s">
        <v>3900</v>
      </c>
      <c r="D1291" t="s">
        <v>36</v>
      </c>
      <c r="E1291" t="s">
        <v>121</v>
      </c>
      <c r="F1291" t="s">
        <v>3901</v>
      </c>
      <c r="G1291" t="s">
        <v>46</v>
      </c>
      <c r="H1291">
        <v>1367.14</v>
      </c>
      <c r="I1291">
        <v>4</v>
      </c>
      <c r="J1291">
        <v>3</v>
      </c>
      <c r="K1291">
        <v>5468.56</v>
      </c>
      <c r="L1291">
        <v>5304.5</v>
      </c>
      <c r="M1291" t="s">
        <v>21</v>
      </c>
      <c r="N1291" s="1">
        <v>45509.516064814816</v>
      </c>
    </row>
    <row r="1292" spans="1:14" x14ac:dyDescent="0.3">
      <c r="A1292" t="s">
        <v>3902</v>
      </c>
      <c r="B1292" t="s">
        <v>95</v>
      </c>
      <c r="C1292" t="s">
        <v>3903</v>
      </c>
      <c r="D1292" t="s">
        <v>110</v>
      </c>
      <c r="E1292" t="s">
        <v>74</v>
      </c>
      <c r="F1292" t="s">
        <v>3904</v>
      </c>
      <c r="G1292" t="s">
        <v>70</v>
      </c>
      <c r="H1292">
        <v>232.24</v>
      </c>
      <c r="I1292">
        <v>4</v>
      </c>
      <c r="J1292">
        <v>0</v>
      </c>
      <c r="K1292">
        <v>928.96</v>
      </c>
      <c r="L1292">
        <v>928.96</v>
      </c>
      <c r="M1292" t="s">
        <v>47</v>
      </c>
      <c r="N1292" s="1">
        <v>45633.006793981483</v>
      </c>
    </row>
    <row r="1293" spans="1:14" x14ac:dyDescent="0.3">
      <c r="A1293" t="s">
        <v>3905</v>
      </c>
      <c r="B1293" t="s">
        <v>72</v>
      </c>
      <c r="C1293" t="s">
        <v>3906</v>
      </c>
      <c r="D1293" t="s">
        <v>80</v>
      </c>
      <c r="E1293" t="s">
        <v>251</v>
      </c>
      <c r="F1293" t="s">
        <v>3907</v>
      </c>
      <c r="G1293" t="s">
        <v>70</v>
      </c>
      <c r="H1293">
        <v>1913.85</v>
      </c>
      <c r="I1293">
        <v>3</v>
      </c>
      <c r="J1293">
        <v>0</v>
      </c>
      <c r="K1293">
        <v>5741.55</v>
      </c>
      <c r="L1293">
        <v>5741.55</v>
      </c>
      <c r="M1293" t="s">
        <v>116</v>
      </c>
      <c r="N1293" s="1">
        <v>45477.338263888887</v>
      </c>
    </row>
    <row r="1294" spans="1:14" x14ac:dyDescent="0.3">
      <c r="A1294" t="s">
        <v>3908</v>
      </c>
      <c r="B1294" t="s">
        <v>118</v>
      </c>
      <c r="C1294" t="s">
        <v>3909</v>
      </c>
      <c r="D1294" t="s">
        <v>159</v>
      </c>
      <c r="E1294" t="s">
        <v>277</v>
      </c>
      <c r="F1294" t="s">
        <v>3910</v>
      </c>
      <c r="G1294" t="s">
        <v>20</v>
      </c>
      <c r="H1294">
        <v>372.25</v>
      </c>
      <c r="I1294">
        <v>1</v>
      </c>
      <c r="J1294">
        <v>0</v>
      </c>
      <c r="K1294">
        <v>372.25</v>
      </c>
      <c r="L1294">
        <v>372.25</v>
      </c>
      <c r="M1294" t="s">
        <v>21</v>
      </c>
      <c r="N1294" s="1">
        <v>45351.623368055552</v>
      </c>
    </row>
    <row r="1295" spans="1:14" x14ac:dyDescent="0.3">
      <c r="A1295" t="s">
        <v>3911</v>
      </c>
      <c r="B1295" t="s">
        <v>118</v>
      </c>
      <c r="C1295" t="s">
        <v>3912</v>
      </c>
      <c r="D1295" t="s">
        <v>36</v>
      </c>
      <c r="E1295" t="s">
        <v>44</v>
      </c>
      <c r="F1295" t="s">
        <v>3913</v>
      </c>
      <c r="G1295" t="s">
        <v>161</v>
      </c>
      <c r="H1295">
        <v>539.36</v>
      </c>
      <c r="I1295">
        <v>2</v>
      </c>
      <c r="J1295">
        <v>0</v>
      </c>
      <c r="K1295">
        <v>1078.72</v>
      </c>
      <c r="L1295">
        <v>1078.72</v>
      </c>
      <c r="M1295" t="s">
        <v>47</v>
      </c>
      <c r="N1295" s="1">
        <v>45777.032083333332</v>
      </c>
    </row>
    <row r="1296" spans="1:14" x14ac:dyDescent="0.3">
      <c r="A1296" t="s">
        <v>3914</v>
      </c>
      <c r="B1296" t="s">
        <v>95</v>
      </c>
      <c r="D1296" t="s">
        <v>63</v>
      </c>
      <c r="E1296" t="s">
        <v>57</v>
      </c>
      <c r="F1296" t="s">
        <v>3915</v>
      </c>
      <c r="G1296" t="s">
        <v>102</v>
      </c>
      <c r="H1296">
        <v>2.4</v>
      </c>
      <c r="I1296">
        <v>35</v>
      </c>
      <c r="J1296">
        <v>15</v>
      </c>
      <c r="K1296">
        <v>84</v>
      </c>
      <c r="L1296">
        <v>71.400000000000006</v>
      </c>
      <c r="N1296" s="1">
        <v>45842.769432870373</v>
      </c>
    </row>
    <row r="1297" spans="1:14" x14ac:dyDescent="0.3">
      <c r="A1297" t="s">
        <v>3916</v>
      </c>
      <c r="B1297" t="s">
        <v>118</v>
      </c>
      <c r="C1297" t="s">
        <v>3917</v>
      </c>
      <c r="D1297" t="s">
        <v>110</v>
      </c>
      <c r="E1297" t="s">
        <v>87</v>
      </c>
      <c r="F1297" t="s">
        <v>3918</v>
      </c>
      <c r="G1297" t="s">
        <v>465</v>
      </c>
      <c r="H1297">
        <v>332.7</v>
      </c>
      <c r="I1297">
        <v>1</v>
      </c>
      <c r="J1297">
        <v>0</v>
      </c>
      <c r="K1297">
        <v>332.7</v>
      </c>
      <c r="L1297">
        <v>332.7</v>
      </c>
      <c r="M1297" t="s">
        <v>47</v>
      </c>
      <c r="N1297" s="1">
        <v>45736.68037037037</v>
      </c>
    </row>
    <row r="1298" spans="1:14" x14ac:dyDescent="0.3">
      <c r="A1298" t="s">
        <v>3919</v>
      </c>
      <c r="B1298" t="s">
        <v>23</v>
      </c>
      <c r="C1298" t="s">
        <v>3920</v>
      </c>
      <c r="D1298" t="s">
        <v>110</v>
      </c>
      <c r="E1298" t="s">
        <v>224</v>
      </c>
      <c r="F1298" t="s">
        <v>3921</v>
      </c>
      <c r="G1298" t="s">
        <v>465</v>
      </c>
      <c r="H1298">
        <v>64.12</v>
      </c>
      <c r="I1298">
        <v>4</v>
      </c>
      <c r="J1298">
        <v>5</v>
      </c>
      <c r="K1298">
        <v>256.48</v>
      </c>
      <c r="L1298">
        <v>243.66</v>
      </c>
      <c r="M1298" t="s">
        <v>116</v>
      </c>
      <c r="N1298" s="1">
        <v>45529.324664351851</v>
      </c>
    </row>
    <row r="1299" spans="1:14" x14ac:dyDescent="0.3">
      <c r="A1299" t="s">
        <v>3922</v>
      </c>
      <c r="B1299" t="s">
        <v>30</v>
      </c>
      <c r="C1299" t="s">
        <v>3923</v>
      </c>
      <c r="D1299" t="s">
        <v>255</v>
      </c>
      <c r="E1299" t="s">
        <v>87</v>
      </c>
      <c r="F1299" t="s">
        <v>3924</v>
      </c>
      <c r="G1299" t="s">
        <v>107</v>
      </c>
      <c r="H1299">
        <v>308.64</v>
      </c>
      <c r="I1299">
        <v>25</v>
      </c>
      <c r="J1299">
        <v>3</v>
      </c>
      <c r="K1299">
        <v>7716</v>
      </c>
      <c r="L1299">
        <v>7484.52</v>
      </c>
      <c r="M1299" t="s">
        <v>21</v>
      </c>
      <c r="N1299" s="1">
        <v>45724.204155092593</v>
      </c>
    </row>
    <row r="1300" spans="1:14" x14ac:dyDescent="0.3">
      <c r="A1300" t="s">
        <v>3925</v>
      </c>
      <c r="B1300" t="s">
        <v>172</v>
      </c>
      <c r="C1300" t="s">
        <v>3926</v>
      </c>
      <c r="D1300" t="s">
        <v>17</v>
      </c>
      <c r="E1300" t="s">
        <v>74</v>
      </c>
      <c r="F1300" t="s">
        <v>3927</v>
      </c>
      <c r="G1300" t="s">
        <v>76</v>
      </c>
      <c r="H1300">
        <v>54.13</v>
      </c>
      <c r="I1300">
        <v>25</v>
      </c>
      <c r="J1300">
        <v>15</v>
      </c>
      <c r="K1300">
        <v>1353.25</v>
      </c>
      <c r="L1300">
        <v>1150.26</v>
      </c>
      <c r="M1300" t="s">
        <v>47</v>
      </c>
      <c r="N1300" s="1">
        <v>45871.780844907407</v>
      </c>
    </row>
    <row r="1301" spans="1:14" x14ac:dyDescent="0.3">
      <c r="A1301" t="s">
        <v>3928</v>
      </c>
      <c r="B1301" t="s">
        <v>23</v>
      </c>
      <c r="C1301" t="s">
        <v>3929</v>
      </c>
      <c r="D1301" t="s">
        <v>17</v>
      </c>
      <c r="E1301" t="s">
        <v>44</v>
      </c>
      <c r="F1301" t="s">
        <v>3930</v>
      </c>
      <c r="G1301" t="s">
        <v>20</v>
      </c>
      <c r="H1301">
        <v>496.54</v>
      </c>
      <c r="I1301">
        <v>5</v>
      </c>
      <c r="J1301">
        <v>3</v>
      </c>
      <c r="K1301">
        <v>2482.6999999999998</v>
      </c>
      <c r="L1301">
        <v>2408.2199999999998</v>
      </c>
      <c r="M1301" t="s">
        <v>28</v>
      </c>
      <c r="N1301" s="1">
        <v>45451.210694444446</v>
      </c>
    </row>
    <row r="1302" spans="1:14" x14ac:dyDescent="0.3">
      <c r="A1302" t="s">
        <v>3931</v>
      </c>
      <c r="B1302" t="s">
        <v>72</v>
      </c>
      <c r="C1302" t="s">
        <v>3932</v>
      </c>
      <c r="D1302" t="s">
        <v>63</v>
      </c>
      <c r="E1302" t="s">
        <v>18</v>
      </c>
      <c r="F1302" t="s">
        <v>3933</v>
      </c>
      <c r="G1302" t="s">
        <v>27</v>
      </c>
      <c r="H1302">
        <v>4.1399999999999997</v>
      </c>
      <c r="I1302">
        <v>384</v>
      </c>
      <c r="J1302">
        <v>15</v>
      </c>
      <c r="K1302">
        <v>1589.76</v>
      </c>
      <c r="L1302">
        <v>1351.3</v>
      </c>
      <c r="M1302" t="s">
        <v>28</v>
      </c>
      <c r="N1302" s="1">
        <v>45743.345925925925</v>
      </c>
    </row>
    <row r="1303" spans="1:14" x14ac:dyDescent="0.3">
      <c r="A1303" t="s">
        <v>3934</v>
      </c>
      <c r="B1303" t="s">
        <v>118</v>
      </c>
      <c r="C1303" t="s">
        <v>3935</v>
      </c>
      <c r="D1303" t="s">
        <v>120</v>
      </c>
      <c r="E1303" t="s">
        <v>105</v>
      </c>
      <c r="F1303" t="s">
        <v>3936</v>
      </c>
      <c r="G1303" t="s">
        <v>209</v>
      </c>
      <c r="H1303">
        <v>240.67</v>
      </c>
      <c r="I1303">
        <v>50</v>
      </c>
      <c r="J1303">
        <v>0</v>
      </c>
      <c r="K1303">
        <v>12033.5</v>
      </c>
      <c r="L1303">
        <v>12033.5</v>
      </c>
      <c r="M1303" t="s">
        <v>40</v>
      </c>
      <c r="N1303" s="1">
        <v>45579.560833333337</v>
      </c>
    </row>
    <row r="1304" spans="1:14" x14ac:dyDescent="0.3">
      <c r="A1304" t="s">
        <v>3937</v>
      </c>
      <c r="B1304" t="s">
        <v>84</v>
      </c>
      <c r="C1304" t="s">
        <v>3938</v>
      </c>
      <c r="D1304" t="s">
        <v>43</v>
      </c>
      <c r="E1304" t="s">
        <v>177</v>
      </c>
      <c r="F1304" t="s">
        <v>3939</v>
      </c>
      <c r="G1304" t="s">
        <v>65</v>
      </c>
      <c r="H1304">
        <v>1285.54</v>
      </c>
      <c r="I1304">
        <v>1</v>
      </c>
      <c r="J1304">
        <v>3</v>
      </c>
      <c r="K1304">
        <v>1285.54</v>
      </c>
      <c r="L1304">
        <v>1246.97</v>
      </c>
      <c r="M1304" t="s">
        <v>40</v>
      </c>
      <c r="N1304" s="1">
        <v>45686.4065625</v>
      </c>
    </row>
    <row r="1305" spans="1:14" x14ac:dyDescent="0.3">
      <c r="A1305" t="s">
        <v>3940</v>
      </c>
      <c r="B1305" t="s">
        <v>55</v>
      </c>
      <c r="C1305" t="s">
        <v>3941</v>
      </c>
      <c r="D1305" t="s">
        <v>80</v>
      </c>
      <c r="E1305" t="s">
        <v>91</v>
      </c>
      <c r="F1305" t="s">
        <v>3942</v>
      </c>
      <c r="G1305" t="s">
        <v>130</v>
      </c>
      <c r="H1305">
        <v>3484.11</v>
      </c>
      <c r="I1305">
        <v>1</v>
      </c>
      <c r="J1305">
        <v>0</v>
      </c>
      <c r="K1305">
        <v>3484.11</v>
      </c>
      <c r="L1305">
        <v>3484.11</v>
      </c>
      <c r="M1305" t="s">
        <v>40</v>
      </c>
      <c r="N1305" s="1">
        <v>45867.268518518518</v>
      </c>
    </row>
    <row r="1306" spans="1:14" x14ac:dyDescent="0.3">
      <c r="A1306" t="s">
        <v>3943</v>
      </c>
      <c r="B1306" t="s">
        <v>23</v>
      </c>
      <c r="C1306" t="s">
        <v>3944</v>
      </c>
      <c r="D1306" t="s">
        <v>43</v>
      </c>
      <c r="E1306" t="s">
        <v>246</v>
      </c>
      <c r="G1306" t="s">
        <v>20</v>
      </c>
      <c r="H1306">
        <v>683.09</v>
      </c>
      <c r="I1306">
        <v>15</v>
      </c>
      <c r="J1306">
        <v>15</v>
      </c>
      <c r="K1306">
        <v>10246.35</v>
      </c>
      <c r="L1306">
        <v>8709.4</v>
      </c>
      <c r="M1306" t="s">
        <v>116</v>
      </c>
      <c r="N1306" s="1">
        <v>45845.466481481482</v>
      </c>
    </row>
    <row r="1307" spans="1:14" x14ac:dyDescent="0.3">
      <c r="A1307" t="s">
        <v>3945</v>
      </c>
      <c r="B1307" t="s">
        <v>15</v>
      </c>
      <c r="C1307" t="s">
        <v>3946</v>
      </c>
      <c r="D1307" t="s">
        <v>255</v>
      </c>
      <c r="E1307" t="s">
        <v>74</v>
      </c>
      <c r="F1307" t="s">
        <v>3947</v>
      </c>
      <c r="H1307">
        <v>1923.99</v>
      </c>
      <c r="I1307">
        <v>12</v>
      </c>
      <c r="J1307">
        <v>10</v>
      </c>
      <c r="K1307">
        <v>23087.88</v>
      </c>
      <c r="L1307">
        <v>20779.09</v>
      </c>
      <c r="M1307" t="s">
        <v>47</v>
      </c>
      <c r="N1307" s="1">
        <v>45670.809849537036</v>
      </c>
    </row>
    <row r="1308" spans="1:14" x14ac:dyDescent="0.3">
      <c r="A1308" t="s">
        <v>3948</v>
      </c>
      <c r="B1308" t="s">
        <v>181</v>
      </c>
      <c r="C1308" t="s">
        <v>3949</v>
      </c>
      <c r="D1308" t="s">
        <v>255</v>
      </c>
      <c r="F1308" t="s">
        <v>3950</v>
      </c>
      <c r="G1308" t="s">
        <v>107</v>
      </c>
      <c r="H1308">
        <v>2986.38</v>
      </c>
      <c r="I1308">
        <v>6</v>
      </c>
      <c r="J1308">
        <v>0</v>
      </c>
      <c r="K1308">
        <v>17918.28</v>
      </c>
      <c r="L1308">
        <v>17918.28</v>
      </c>
      <c r="M1308" t="s">
        <v>77</v>
      </c>
      <c r="N1308" s="1">
        <v>45501.856874999998</v>
      </c>
    </row>
    <row r="1309" spans="1:14" x14ac:dyDescent="0.3">
      <c r="A1309" t="s">
        <v>3951</v>
      </c>
      <c r="B1309" t="s">
        <v>95</v>
      </c>
      <c r="C1309" t="s">
        <v>3952</v>
      </c>
      <c r="D1309" t="s">
        <v>80</v>
      </c>
      <c r="E1309" t="s">
        <v>68</v>
      </c>
      <c r="F1309" t="s">
        <v>3953</v>
      </c>
      <c r="G1309" t="s">
        <v>102</v>
      </c>
      <c r="H1309">
        <v>745.93</v>
      </c>
      <c r="I1309">
        <v>3</v>
      </c>
      <c r="J1309">
        <v>10</v>
      </c>
      <c r="K1309">
        <v>2237.79</v>
      </c>
      <c r="L1309">
        <v>2014.01</v>
      </c>
      <c r="M1309" t="s">
        <v>60</v>
      </c>
      <c r="N1309" s="1">
        <v>45773.934305555558</v>
      </c>
    </row>
    <row r="1310" spans="1:14" x14ac:dyDescent="0.3">
      <c r="A1310" t="s">
        <v>3954</v>
      </c>
      <c r="B1310" t="s">
        <v>72</v>
      </c>
      <c r="C1310" t="s">
        <v>3955</v>
      </c>
      <c r="D1310" t="s">
        <v>51</v>
      </c>
      <c r="E1310" t="s">
        <v>121</v>
      </c>
      <c r="F1310" t="s">
        <v>3956</v>
      </c>
      <c r="G1310" t="s">
        <v>39</v>
      </c>
      <c r="H1310">
        <v>1021.91</v>
      </c>
      <c r="I1310">
        <v>4</v>
      </c>
      <c r="J1310">
        <v>0</v>
      </c>
      <c r="K1310">
        <v>4087.64</v>
      </c>
      <c r="L1310">
        <v>4087.64</v>
      </c>
      <c r="M1310" t="s">
        <v>47</v>
      </c>
      <c r="N1310" s="1">
        <v>45522.184664351851</v>
      </c>
    </row>
    <row r="1311" spans="1:14" x14ac:dyDescent="0.3">
      <c r="A1311" t="s">
        <v>3957</v>
      </c>
      <c r="B1311" t="s">
        <v>95</v>
      </c>
      <c r="C1311" t="s">
        <v>3958</v>
      </c>
      <c r="D1311" t="s">
        <v>120</v>
      </c>
      <c r="E1311" t="s">
        <v>251</v>
      </c>
      <c r="F1311" t="s">
        <v>3959</v>
      </c>
      <c r="G1311" t="s">
        <v>20</v>
      </c>
      <c r="H1311">
        <v>217.89</v>
      </c>
      <c r="I1311">
        <v>12</v>
      </c>
      <c r="J1311">
        <v>0</v>
      </c>
      <c r="K1311">
        <v>2614.6799999999998</v>
      </c>
      <c r="L1311">
        <v>2614.6799999999998</v>
      </c>
      <c r="M1311" t="s">
        <v>77</v>
      </c>
      <c r="N1311" s="1">
        <v>45802.356249999997</v>
      </c>
    </row>
    <row r="1312" spans="1:14" x14ac:dyDescent="0.3">
      <c r="A1312" t="s">
        <v>3960</v>
      </c>
      <c r="B1312" t="s">
        <v>172</v>
      </c>
      <c r="C1312" t="s">
        <v>3961</v>
      </c>
      <c r="D1312" t="s">
        <v>36</v>
      </c>
      <c r="E1312" t="s">
        <v>87</v>
      </c>
      <c r="F1312" t="s">
        <v>3962</v>
      </c>
      <c r="G1312" t="s">
        <v>76</v>
      </c>
      <c r="H1312">
        <v>311.88</v>
      </c>
      <c r="I1312">
        <v>3</v>
      </c>
      <c r="J1312">
        <v>5</v>
      </c>
      <c r="K1312">
        <v>935.64</v>
      </c>
      <c r="L1312">
        <v>888.86</v>
      </c>
      <c r="M1312" t="s">
        <v>77</v>
      </c>
      <c r="N1312" s="1">
        <v>45499.951597222222</v>
      </c>
    </row>
    <row r="1313" spans="1:14" x14ac:dyDescent="0.3">
      <c r="A1313" t="s">
        <v>3963</v>
      </c>
      <c r="B1313" t="s">
        <v>118</v>
      </c>
      <c r="C1313" t="s">
        <v>3964</v>
      </c>
      <c r="D1313" t="s">
        <v>125</v>
      </c>
      <c r="E1313" t="s">
        <v>177</v>
      </c>
      <c r="F1313" t="s">
        <v>3965</v>
      </c>
      <c r="G1313" t="s">
        <v>179</v>
      </c>
      <c r="H1313">
        <v>2092.19</v>
      </c>
      <c r="I1313">
        <v>20</v>
      </c>
      <c r="J1313">
        <v>20</v>
      </c>
      <c r="K1313">
        <v>41843.800000000003</v>
      </c>
      <c r="L1313">
        <v>33475.040000000001</v>
      </c>
      <c r="M1313" t="s">
        <v>40</v>
      </c>
      <c r="N1313" s="1">
        <v>45529.375358796293</v>
      </c>
    </row>
    <row r="1314" spans="1:14" x14ac:dyDescent="0.3">
      <c r="A1314" t="s">
        <v>3966</v>
      </c>
      <c r="B1314" t="s">
        <v>172</v>
      </c>
      <c r="C1314" t="s">
        <v>3967</v>
      </c>
      <c r="D1314" t="s">
        <v>63</v>
      </c>
      <c r="E1314" t="s">
        <v>105</v>
      </c>
      <c r="F1314" t="s">
        <v>3968</v>
      </c>
      <c r="G1314" t="s">
        <v>209</v>
      </c>
      <c r="H1314">
        <v>1.34</v>
      </c>
      <c r="I1314">
        <v>342</v>
      </c>
      <c r="J1314">
        <v>15</v>
      </c>
      <c r="K1314">
        <v>458.28</v>
      </c>
      <c r="L1314">
        <v>389.54</v>
      </c>
      <c r="M1314" t="s">
        <v>47</v>
      </c>
      <c r="N1314" s="1">
        <v>45486.892187500001</v>
      </c>
    </row>
    <row r="1315" spans="1:14" x14ac:dyDescent="0.3">
      <c r="A1315" t="s">
        <v>3969</v>
      </c>
      <c r="B1315" t="s">
        <v>84</v>
      </c>
      <c r="C1315" t="s">
        <v>3970</v>
      </c>
      <c r="D1315" t="s">
        <v>120</v>
      </c>
      <c r="E1315" t="s">
        <v>177</v>
      </c>
      <c r="F1315" t="s">
        <v>3971</v>
      </c>
      <c r="G1315" t="s">
        <v>59</v>
      </c>
      <c r="H1315">
        <v>341.44</v>
      </c>
      <c r="I1315">
        <v>12</v>
      </c>
      <c r="J1315">
        <v>0</v>
      </c>
      <c r="K1315">
        <v>4097.28</v>
      </c>
      <c r="L1315">
        <v>4097.28</v>
      </c>
      <c r="M1315" t="s">
        <v>60</v>
      </c>
      <c r="N1315" s="1">
        <v>45674.002025462964</v>
      </c>
    </row>
    <row r="1316" spans="1:14" x14ac:dyDescent="0.3">
      <c r="A1316" t="s">
        <v>3972</v>
      </c>
      <c r="B1316" t="s">
        <v>84</v>
      </c>
      <c r="C1316" t="s">
        <v>3973</v>
      </c>
      <c r="D1316" t="s">
        <v>80</v>
      </c>
      <c r="E1316" t="s">
        <v>37</v>
      </c>
      <c r="F1316" t="s">
        <v>3974</v>
      </c>
      <c r="G1316" t="s">
        <v>82</v>
      </c>
      <c r="H1316">
        <v>2777.38</v>
      </c>
      <c r="I1316">
        <v>1</v>
      </c>
      <c r="J1316">
        <v>0</v>
      </c>
      <c r="K1316">
        <v>2777.38</v>
      </c>
      <c r="L1316">
        <v>2777.38</v>
      </c>
      <c r="M1316" t="s">
        <v>28</v>
      </c>
      <c r="N1316" s="1">
        <v>45715.623807870368</v>
      </c>
    </row>
    <row r="1317" spans="1:14" x14ac:dyDescent="0.3">
      <c r="A1317" t="s">
        <v>3975</v>
      </c>
      <c r="B1317" t="s">
        <v>181</v>
      </c>
      <c r="C1317" t="s">
        <v>3976</v>
      </c>
      <c r="D1317" t="s">
        <v>43</v>
      </c>
      <c r="E1317" t="s">
        <v>246</v>
      </c>
      <c r="F1317" t="s">
        <v>3977</v>
      </c>
      <c r="G1317" t="s">
        <v>209</v>
      </c>
      <c r="H1317">
        <v>229.62</v>
      </c>
      <c r="I1317">
        <v>12</v>
      </c>
      <c r="J1317">
        <v>0</v>
      </c>
      <c r="K1317">
        <v>2755.44</v>
      </c>
      <c r="L1317">
        <v>2755.44</v>
      </c>
      <c r="M1317" t="s">
        <v>21</v>
      </c>
      <c r="N1317" s="1">
        <v>45817.282048611109</v>
      </c>
    </row>
    <row r="1318" spans="1:14" x14ac:dyDescent="0.3">
      <c r="A1318" t="s">
        <v>3978</v>
      </c>
      <c r="B1318" t="s">
        <v>181</v>
      </c>
      <c r="C1318" t="s">
        <v>3979</v>
      </c>
      <c r="D1318" t="s">
        <v>43</v>
      </c>
      <c r="E1318" t="s">
        <v>100</v>
      </c>
      <c r="F1318" t="s">
        <v>3980</v>
      </c>
      <c r="G1318" t="s">
        <v>20</v>
      </c>
      <c r="H1318">
        <v>851.29</v>
      </c>
      <c r="I1318">
        <v>8</v>
      </c>
      <c r="J1318">
        <v>3</v>
      </c>
      <c r="K1318">
        <v>6810.32</v>
      </c>
      <c r="L1318">
        <v>6606.01</v>
      </c>
      <c r="M1318" t="s">
        <v>28</v>
      </c>
      <c r="N1318" s="1">
        <v>45570.162129629629</v>
      </c>
    </row>
    <row r="1319" spans="1:14" x14ac:dyDescent="0.3">
      <c r="A1319" t="s">
        <v>3981</v>
      </c>
      <c r="B1319" t="s">
        <v>55</v>
      </c>
      <c r="C1319" t="s">
        <v>3982</v>
      </c>
      <c r="D1319" t="s">
        <v>80</v>
      </c>
      <c r="E1319" t="s">
        <v>121</v>
      </c>
      <c r="F1319" t="s">
        <v>3983</v>
      </c>
      <c r="G1319" t="s">
        <v>70</v>
      </c>
      <c r="H1319">
        <v>1077.95</v>
      </c>
      <c r="I1319">
        <v>25</v>
      </c>
      <c r="J1319">
        <v>15</v>
      </c>
      <c r="K1319">
        <v>26948.75</v>
      </c>
      <c r="L1319">
        <v>22906.44</v>
      </c>
      <c r="M1319" t="s">
        <v>40</v>
      </c>
      <c r="N1319" s="1">
        <v>45715.979166666664</v>
      </c>
    </row>
    <row r="1320" spans="1:14" x14ac:dyDescent="0.3">
      <c r="A1320" t="s">
        <v>3984</v>
      </c>
      <c r="B1320" t="s">
        <v>181</v>
      </c>
      <c r="C1320" t="s">
        <v>3985</v>
      </c>
      <c r="D1320" t="s">
        <v>25</v>
      </c>
      <c r="E1320" t="s">
        <v>44</v>
      </c>
      <c r="F1320" t="s">
        <v>3986</v>
      </c>
      <c r="G1320" t="s">
        <v>46</v>
      </c>
      <c r="H1320">
        <v>73.150000000000006</v>
      </c>
      <c r="I1320">
        <v>25</v>
      </c>
      <c r="J1320">
        <v>20</v>
      </c>
      <c r="K1320">
        <v>1828.75</v>
      </c>
      <c r="L1320">
        <v>1463</v>
      </c>
      <c r="M1320" t="s">
        <v>28</v>
      </c>
      <c r="N1320" s="1">
        <v>45545.249861111108</v>
      </c>
    </row>
    <row r="1321" spans="1:14" x14ac:dyDescent="0.3">
      <c r="A1321" t="s">
        <v>3987</v>
      </c>
      <c r="B1321" t="s">
        <v>15</v>
      </c>
      <c r="C1321" t="s">
        <v>3988</v>
      </c>
      <c r="D1321" t="s">
        <v>255</v>
      </c>
      <c r="E1321" t="s">
        <v>32</v>
      </c>
      <c r="F1321" t="s">
        <v>3989</v>
      </c>
      <c r="G1321" t="s">
        <v>209</v>
      </c>
      <c r="H1321">
        <v>401.19</v>
      </c>
      <c r="I1321">
        <v>5</v>
      </c>
      <c r="J1321">
        <v>5</v>
      </c>
      <c r="K1321">
        <v>2005.95</v>
      </c>
      <c r="L1321">
        <v>1905.65</v>
      </c>
      <c r="M1321" t="s">
        <v>21</v>
      </c>
      <c r="N1321" s="1">
        <v>45411.60738425926</v>
      </c>
    </row>
    <row r="1322" spans="1:14" x14ac:dyDescent="0.3">
      <c r="A1322" t="s">
        <v>3990</v>
      </c>
      <c r="B1322" t="s">
        <v>30</v>
      </c>
      <c r="C1322" t="s">
        <v>3991</v>
      </c>
      <c r="D1322" t="s">
        <v>120</v>
      </c>
      <c r="E1322" t="s">
        <v>68</v>
      </c>
      <c r="F1322" t="s">
        <v>3992</v>
      </c>
      <c r="G1322" t="s">
        <v>27</v>
      </c>
      <c r="H1322">
        <v>441.65</v>
      </c>
      <c r="I1322">
        <v>8</v>
      </c>
      <c r="J1322">
        <v>13</v>
      </c>
      <c r="K1322">
        <v>3533.2</v>
      </c>
      <c r="L1322">
        <v>3073.88</v>
      </c>
      <c r="N1322" s="1">
        <v>45599.786724537036</v>
      </c>
    </row>
    <row r="1323" spans="1:14" x14ac:dyDescent="0.3">
      <c r="A1323" t="s">
        <v>3993</v>
      </c>
      <c r="B1323" t="s">
        <v>181</v>
      </c>
      <c r="C1323" t="s">
        <v>3994</v>
      </c>
      <c r="D1323" t="s">
        <v>67</v>
      </c>
      <c r="E1323" t="s">
        <v>121</v>
      </c>
      <c r="F1323" t="s">
        <v>3995</v>
      </c>
      <c r="G1323" t="s">
        <v>27</v>
      </c>
      <c r="H1323">
        <v>347.55</v>
      </c>
      <c r="I1323">
        <v>5</v>
      </c>
      <c r="J1323">
        <v>0</v>
      </c>
      <c r="K1323">
        <v>1737.75</v>
      </c>
      <c r="L1323">
        <v>1737.75</v>
      </c>
      <c r="M1323" t="s">
        <v>60</v>
      </c>
      <c r="N1323" s="1">
        <v>45480.559074074074</v>
      </c>
    </row>
    <row r="1324" spans="1:14" x14ac:dyDescent="0.3">
      <c r="A1324" t="s">
        <v>3996</v>
      </c>
      <c r="B1324" t="s">
        <v>30</v>
      </c>
      <c r="C1324" t="s">
        <v>3997</v>
      </c>
      <c r="D1324" t="s">
        <v>110</v>
      </c>
      <c r="E1324" t="s">
        <v>37</v>
      </c>
      <c r="F1324" t="s">
        <v>3998</v>
      </c>
      <c r="G1324" t="s">
        <v>107</v>
      </c>
      <c r="H1324">
        <v>238.74</v>
      </c>
      <c r="I1324">
        <v>4</v>
      </c>
      <c r="J1324">
        <v>5</v>
      </c>
      <c r="K1324">
        <v>954.96</v>
      </c>
      <c r="L1324">
        <v>907.21</v>
      </c>
      <c r="M1324" t="s">
        <v>47</v>
      </c>
      <c r="N1324" s="1">
        <v>45589.123472222222</v>
      </c>
    </row>
    <row r="1325" spans="1:14" x14ac:dyDescent="0.3">
      <c r="A1325" t="s">
        <v>3999</v>
      </c>
      <c r="B1325" t="s">
        <v>72</v>
      </c>
      <c r="C1325" t="s">
        <v>4000</v>
      </c>
      <c r="D1325" t="s">
        <v>120</v>
      </c>
      <c r="E1325" t="s">
        <v>105</v>
      </c>
      <c r="F1325" t="s">
        <v>4001</v>
      </c>
      <c r="G1325" t="s">
        <v>107</v>
      </c>
      <c r="H1325">
        <v>666.68</v>
      </c>
      <c r="I1325">
        <v>60</v>
      </c>
      <c r="J1325">
        <v>25</v>
      </c>
      <c r="K1325">
        <v>40000.800000000003</v>
      </c>
      <c r="L1325">
        <v>30000.6</v>
      </c>
      <c r="N1325" s="1">
        <v>45740.536851851852</v>
      </c>
    </row>
    <row r="1326" spans="1:14" x14ac:dyDescent="0.3">
      <c r="A1326" t="s">
        <v>4002</v>
      </c>
      <c r="B1326" t="s">
        <v>172</v>
      </c>
      <c r="C1326" t="s">
        <v>4003</v>
      </c>
      <c r="D1326" t="s">
        <v>67</v>
      </c>
      <c r="E1326" t="s">
        <v>74</v>
      </c>
      <c r="F1326" t="s">
        <v>4004</v>
      </c>
      <c r="G1326" t="s">
        <v>70</v>
      </c>
      <c r="H1326">
        <v>1025.9000000000001</v>
      </c>
      <c r="I1326">
        <v>8</v>
      </c>
      <c r="J1326">
        <v>0</v>
      </c>
      <c r="K1326">
        <v>8207.2000000000007</v>
      </c>
      <c r="L1326">
        <v>8207.2000000000007</v>
      </c>
      <c r="M1326" t="s">
        <v>28</v>
      </c>
      <c r="N1326" s="1">
        <v>45865.429398148146</v>
      </c>
    </row>
    <row r="1327" spans="1:14" x14ac:dyDescent="0.3">
      <c r="A1327" t="s">
        <v>4005</v>
      </c>
      <c r="B1327" t="s">
        <v>95</v>
      </c>
      <c r="C1327" t="s">
        <v>4006</v>
      </c>
      <c r="D1327" t="s">
        <v>86</v>
      </c>
      <c r="E1327" t="s">
        <v>177</v>
      </c>
      <c r="F1327" t="s">
        <v>4007</v>
      </c>
      <c r="G1327" t="s">
        <v>59</v>
      </c>
      <c r="H1327">
        <v>375.19</v>
      </c>
      <c r="I1327">
        <v>8</v>
      </c>
      <c r="J1327">
        <v>5</v>
      </c>
      <c r="K1327">
        <v>3001.52</v>
      </c>
      <c r="L1327">
        <v>2851.44</v>
      </c>
      <c r="N1327" s="1">
        <v>45487.662592592591</v>
      </c>
    </row>
    <row r="1328" spans="1:14" x14ac:dyDescent="0.3">
      <c r="A1328" t="s">
        <v>4008</v>
      </c>
      <c r="B1328" t="s">
        <v>15</v>
      </c>
      <c r="C1328" t="s">
        <v>4009</v>
      </c>
      <c r="D1328" t="s">
        <v>86</v>
      </c>
      <c r="E1328" t="s">
        <v>111</v>
      </c>
      <c r="F1328" t="s">
        <v>4010</v>
      </c>
      <c r="G1328" t="s">
        <v>161</v>
      </c>
      <c r="H1328">
        <v>248.63</v>
      </c>
      <c r="I1328">
        <v>10</v>
      </c>
      <c r="J1328">
        <v>0</v>
      </c>
      <c r="K1328">
        <v>2486.3000000000002</v>
      </c>
      <c r="L1328">
        <v>2486.3000000000002</v>
      </c>
      <c r="M1328" t="s">
        <v>21</v>
      </c>
      <c r="N1328" s="1">
        <v>45752.287268518521</v>
      </c>
    </row>
    <row r="1329" spans="1:14" x14ac:dyDescent="0.3">
      <c r="A1329" t="s">
        <v>4011</v>
      </c>
      <c r="B1329" t="s">
        <v>15</v>
      </c>
      <c r="C1329" t="s">
        <v>4012</v>
      </c>
      <c r="D1329" t="s">
        <v>159</v>
      </c>
      <c r="E1329" t="s">
        <v>68</v>
      </c>
      <c r="F1329" t="s">
        <v>4013</v>
      </c>
      <c r="H1329">
        <v>363.5</v>
      </c>
      <c r="I1329">
        <v>8</v>
      </c>
      <c r="J1329">
        <v>5</v>
      </c>
      <c r="K1329">
        <v>2908</v>
      </c>
      <c r="L1329">
        <v>2762.6</v>
      </c>
      <c r="M1329" t="s">
        <v>28</v>
      </c>
      <c r="N1329" s="1">
        <v>45611.814050925925</v>
      </c>
    </row>
    <row r="1330" spans="1:14" x14ac:dyDescent="0.3">
      <c r="A1330" t="s">
        <v>4014</v>
      </c>
      <c r="B1330" t="s">
        <v>181</v>
      </c>
      <c r="C1330" t="s">
        <v>4015</v>
      </c>
      <c r="D1330" t="s">
        <v>67</v>
      </c>
      <c r="E1330" t="s">
        <v>44</v>
      </c>
      <c r="F1330" t="s">
        <v>4016</v>
      </c>
      <c r="G1330" t="s">
        <v>70</v>
      </c>
      <c r="H1330">
        <v>309.83</v>
      </c>
      <c r="I1330">
        <v>20</v>
      </c>
      <c r="J1330">
        <v>0</v>
      </c>
      <c r="K1330">
        <v>6196.6</v>
      </c>
      <c r="L1330">
        <v>6196.6</v>
      </c>
      <c r="N1330" s="1">
        <v>45413.499247685184</v>
      </c>
    </row>
    <row r="1331" spans="1:14" x14ac:dyDescent="0.3">
      <c r="A1331" t="s">
        <v>4017</v>
      </c>
      <c r="B1331" t="s">
        <v>55</v>
      </c>
      <c r="C1331" t="s">
        <v>4018</v>
      </c>
      <c r="D1331" t="s">
        <v>255</v>
      </c>
      <c r="E1331" t="s">
        <v>224</v>
      </c>
      <c r="F1331" t="s">
        <v>4019</v>
      </c>
      <c r="G1331" t="s">
        <v>76</v>
      </c>
      <c r="H1331">
        <v>2438.94</v>
      </c>
      <c r="I1331">
        <v>4</v>
      </c>
      <c r="J1331">
        <v>0</v>
      </c>
      <c r="K1331">
        <v>9755.76</v>
      </c>
      <c r="L1331">
        <v>9755.76</v>
      </c>
      <c r="M1331" t="s">
        <v>47</v>
      </c>
      <c r="N1331" s="1">
        <v>45580.653877314813</v>
      </c>
    </row>
    <row r="1332" spans="1:14" x14ac:dyDescent="0.3">
      <c r="A1332" t="s">
        <v>4020</v>
      </c>
      <c r="B1332" t="s">
        <v>95</v>
      </c>
      <c r="C1332" t="s">
        <v>4021</v>
      </c>
      <c r="D1332" t="s">
        <v>17</v>
      </c>
      <c r="E1332" t="s">
        <v>91</v>
      </c>
      <c r="F1332" t="s">
        <v>4022</v>
      </c>
      <c r="G1332" t="s">
        <v>135</v>
      </c>
      <c r="H1332">
        <v>634.46</v>
      </c>
      <c r="I1332">
        <v>100</v>
      </c>
      <c r="J1332">
        <v>25</v>
      </c>
      <c r="K1332">
        <v>63446</v>
      </c>
      <c r="L1332">
        <v>47584.5</v>
      </c>
      <c r="M1332" t="s">
        <v>60</v>
      </c>
      <c r="N1332" s="1">
        <v>45759.466793981483</v>
      </c>
    </row>
    <row r="1333" spans="1:14" x14ac:dyDescent="0.3">
      <c r="A1333" t="s">
        <v>4023</v>
      </c>
      <c r="B1333" t="s">
        <v>72</v>
      </c>
      <c r="C1333" t="s">
        <v>4024</v>
      </c>
      <c r="D1333" t="s">
        <v>86</v>
      </c>
      <c r="E1333" t="s">
        <v>37</v>
      </c>
      <c r="F1333" t="s">
        <v>4025</v>
      </c>
      <c r="G1333" t="s">
        <v>82</v>
      </c>
      <c r="H1333">
        <v>443.65</v>
      </c>
      <c r="I1333">
        <v>60</v>
      </c>
      <c r="J1333">
        <v>15</v>
      </c>
      <c r="K1333">
        <v>26619</v>
      </c>
      <c r="L1333">
        <v>22626.15</v>
      </c>
      <c r="M1333" t="s">
        <v>77</v>
      </c>
      <c r="N1333" s="1">
        <v>45605.560879629629</v>
      </c>
    </row>
    <row r="1334" spans="1:14" x14ac:dyDescent="0.3">
      <c r="A1334" t="s">
        <v>4026</v>
      </c>
      <c r="B1334" t="s">
        <v>84</v>
      </c>
      <c r="C1334" t="s">
        <v>4027</v>
      </c>
      <c r="E1334" t="s">
        <v>177</v>
      </c>
      <c r="F1334" t="s">
        <v>4028</v>
      </c>
      <c r="G1334" t="s">
        <v>82</v>
      </c>
      <c r="H1334">
        <v>138.33000000000001</v>
      </c>
      <c r="I1334">
        <v>5</v>
      </c>
      <c r="J1334">
        <v>0</v>
      </c>
      <c r="K1334">
        <v>691.65</v>
      </c>
      <c r="L1334">
        <v>691.65</v>
      </c>
      <c r="M1334" t="s">
        <v>77</v>
      </c>
      <c r="N1334" s="1">
        <v>45537.0628125</v>
      </c>
    </row>
    <row r="1335" spans="1:14" x14ac:dyDescent="0.3">
      <c r="A1335" t="s">
        <v>4029</v>
      </c>
      <c r="B1335" t="s">
        <v>118</v>
      </c>
      <c r="C1335" t="s">
        <v>4030</v>
      </c>
      <c r="D1335" t="s">
        <v>159</v>
      </c>
      <c r="E1335" t="s">
        <v>18</v>
      </c>
      <c r="F1335" t="s">
        <v>4031</v>
      </c>
      <c r="G1335" t="s">
        <v>107</v>
      </c>
      <c r="H1335">
        <v>307.11</v>
      </c>
      <c r="I1335">
        <v>4</v>
      </c>
      <c r="J1335">
        <v>0</v>
      </c>
      <c r="K1335">
        <v>1228.44</v>
      </c>
      <c r="L1335">
        <v>1228.44</v>
      </c>
      <c r="M1335" t="s">
        <v>28</v>
      </c>
      <c r="N1335" s="1">
        <v>45662.285000000003</v>
      </c>
    </row>
    <row r="1336" spans="1:14" x14ac:dyDescent="0.3">
      <c r="A1336" t="s">
        <v>4032</v>
      </c>
      <c r="B1336" t="s">
        <v>181</v>
      </c>
      <c r="C1336" t="s">
        <v>4033</v>
      </c>
      <c r="D1336" t="s">
        <v>159</v>
      </c>
      <c r="E1336" t="s">
        <v>133</v>
      </c>
      <c r="F1336" t="s">
        <v>4034</v>
      </c>
      <c r="G1336" t="s">
        <v>53</v>
      </c>
      <c r="H1336">
        <v>100.89</v>
      </c>
      <c r="I1336">
        <v>100</v>
      </c>
      <c r="J1336">
        <v>18</v>
      </c>
      <c r="K1336">
        <v>10089</v>
      </c>
      <c r="L1336">
        <v>8272.98</v>
      </c>
      <c r="M1336" t="s">
        <v>116</v>
      </c>
      <c r="N1336" s="1">
        <v>45838.209675925929</v>
      </c>
    </row>
    <row r="1337" spans="1:14" x14ac:dyDescent="0.3">
      <c r="A1337" t="s">
        <v>4035</v>
      </c>
      <c r="B1337" t="s">
        <v>15</v>
      </c>
      <c r="C1337" t="s">
        <v>4036</v>
      </c>
      <c r="D1337" t="s">
        <v>86</v>
      </c>
      <c r="E1337" t="s">
        <v>91</v>
      </c>
      <c r="F1337" t="s">
        <v>4037</v>
      </c>
      <c r="G1337" t="s">
        <v>53</v>
      </c>
      <c r="H1337">
        <v>447.8</v>
      </c>
      <c r="I1337">
        <v>5</v>
      </c>
      <c r="J1337">
        <v>0</v>
      </c>
      <c r="K1337">
        <v>2239</v>
      </c>
      <c r="L1337">
        <v>2239</v>
      </c>
      <c r="M1337" t="s">
        <v>116</v>
      </c>
      <c r="N1337" s="1">
        <v>45582.299039351848</v>
      </c>
    </row>
    <row r="1338" spans="1:14" x14ac:dyDescent="0.3">
      <c r="A1338" t="s">
        <v>4038</v>
      </c>
      <c r="B1338" t="s">
        <v>30</v>
      </c>
      <c r="C1338" t="s">
        <v>4039</v>
      </c>
      <c r="D1338" t="s">
        <v>43</v>
      </c>
      <c r="E1338" t="s">
        <v>87</v>
      </c>
      <c r="F1338" t="s">
        <v>4040</v>
      </c>
      <c r="G1338" t="s">
        <v>53</v>
      </c>
      <c r="H1338">
        <v>102.21</v>
      </c>
      <c r="I1338">
        <v>5</v>
      </c>
      <c r="J1338">
        <v>0</v>
      </c>
      <c r="K1338">
        <v>511.05</v>
      </c>
      <c r="L1338">
        <v>511.05</v>
      </c>
      <c r="M1338" t="s">
        <v>47</v>
      </c>
      <c r="N1338" s="1">
        <v>45610.649293981478</v>
      </c>
    </row>
    <row r="1339" spans="1:14" x14ac:dyDescent="0.3">
      <c r="A1339" t="s">
        <v>4041</v>
      </c>
      <c r="B1339" t="s">
        <v>72</v>
      </c>
      <c r="C1339" t="s">
        <v>4042</v>
      </c>
      <c r="D1339" t="s">
        <v>159</v>
      </c>
      <c r="E1339" t="s">
        <v>37</v>
      </c>
      <c r="F1339" t="s">
        <v>4043</v>
      </c>
      <c r="H1339">
        <v>493.57</v>
      </c>
      <c r="I1339">
        <v>20</v>
      </c>
      <c r="J1339">
        <v>17</v>
      </c>
      <c r="K1339">
        <v>9871.4</v>
      </c>
      <c r="L1339">
        <v>8193.26</v>
      </c>
      <c r="M1339" t="s">
        <v>21</v>
      </c>
      <c r="N1339" s="1">
        <v>45727.29954861111</v>
      </c>
    </row>
    <row r="1340" spans="1:14" x14ac:dyDescent="0.3">
      <c r="A1340" t="s">
        <v>4044</v>
      </c>
      <c r="B1340" t="s">
        <v>181</v>
      </c>
      <c r="C1340" t="s">
        <v>4045</v>
      </c>
      <c r="D1340" t="s">
        <v>159</v>
      </c>
      <c r="E1340" t="s">
        <v>111</v>
      </c>
      <c r="F1340" t="s">
        <v>4046</v>
      </c>
      <c r="G1340" t="s">
        <v>76</v>
      </c>
      <c r="H1340">
        <v>161.69</v>
      </c>
      <c r="I1340">
        <v>2</v>
      </c>
      <c r="J1340">
        <v>0</v>
      </c>
      <c r="K1340">
        <v>323.38</v>
      </c>
      <c r="L1340">
        <v>323.38</v>
      </c>
      <c r="M1340" t="s">
        <v>47</v>
      </c>
      <c r="N1340" s="1">
        <v>45717.894305555557</v>
      </c>
    </row>
    <row r="1341" spans="1:14" x14ac:dyDescent="0.3">
      <c r="A1341" t="s">
        <v>4047</v>
      </c>
      <c r="B1341" t="s">
        <v>95</v>
      </c>
      <c r="C1341" t="s">
        <v>4048</v>
      </c>
      <c r="D1341" t="s">
        <v>63</v>
      </c>
      <c r="E1341" t="s">
        <v>18</v>
      </c>
      <c r="F1341" t="s">
        <v>4049</v>
      </c>
      <c r="G1341" t="s">
        <v>27</v>
      </c>
      <c r="H1341">
        <v>1.87</v>
      </c>
      <c r="I1341">
        <v>261</v>
      </c>
      <c r="J1341">
        <v>20</v>
      </c>
      <c r="K1341">
        <v>488.07</v>
      </c>
      <c r="L1341">
        <v>390.46</v>
      </c>
      <c r="M1341" t="s">
        <v>77</v>
      </c>
      <c r="N1341" s="1">
        <v>45863.188078703701</v>
      </c>
    </row>
    <row r="1342" spans="1:14" x14ac:dyDescent="0.3">
      <c r="A1342" t="s">
        <v>4050</v>
      </c>
      <c r="B1342" t="s">
        <v>49</v>
      </c>
      <c r="C1342" t="s">
        <v>4051</v>
      </c>
      <c r="D1342" t="s">
        <v>120</v>
      </c>
      <c r="E1342" t="s">
        <v>68</v>
      </c>
      <c r="F1342" t="s">
        <v>4052</v>
      </c>
      <c r="G1342" t="s">
        <v>59</v>
      </c>
      <c r="H1342">
        <v>458.52</v>
      </c>
      <c r="I1342">
        <v>25</v>
      </c>
      <c r="J1342">
        <v>15</v>
      </c>
      <c r="K1342">
        <v>11463</v>
      </c>
      <c r="L1342">
        <v>9743.5499999999993</v>
      </c>
      <c r="N1342" s="1">
        <v>45851.268379629626</v>
      </c>
    </row>
    <row r="1343" spans="1:14" x14ac:dyDescent="0.3">
      <c r="A1343" t="s">
        <v>4053</v>
      </c>
      <c r="B1343" t="s">
        <v>95</v>
      </c>
      <c r="C1343" t="s">
        <v>4054</v>
      </c>
      <c r="D1343" t="s">
        <v>25</v>
      </c>
      <c r="E1343" t="s">
        <v>32</v>
      </c>
      <c r="F1343" t="s">
        <v>4055</v>
      </c>
      <c r="G1343" t="s">
        <v>135</v>
      </c>
      <c r="H1343">
        <v>10.33</v>
      </c>
      <c r="I1343">
        <v>1</v>
      </c>
      <c r="J1343">
        <v>0</v>
      </c>
      <c r="K1343">
        <v>10.33</v>
      </c>
      <c r="L1343">
        <v>10.33</v>
      </c>
      <c r="M1343" t="s">
        <v>40</v>
      </c>
      <c r="N1343" s="1">
        <v>45684.347083333334</v>
      </c>
    </row>
    <row r="1344" spans="1:14" x14ac:dyDescent="0.3">
      <c r="A1344" t="s">
        <v>4056</v>
      </c>
      <c r="B1344" t="s">
        <v>15</v>
      </c>
      <c r="C1344" t="s">
        <v>4057</v>
      </c>
      <c r="D1344" t="s">
        <v>63</v>
      </c>
      <c r="E1344" t="s">
        <v>177</v>
      </c>
      <c r="F1344" t="s">
        <v>4058</v>
      </c>
      <c r="G1344" t="s">
        <v>135</v>
      </c>
      <c r="H1344">
        <v>2.67</v>
      </c>
      <c r="I1344">
        <v>266</v>
      </c>
      <c r="J1344">
        <v>0</v>
      </c>
      <c r="K1344">
        <v>710.22</v>
      </c>
      <c r="L1344">
        <v>710.22</v>
      </c>
      <c r="M1344" t="s">
        <v>60</v>
      </c>
      <c r="N1344" s="1">
        <v>45598.719259259262</v>
      </c>
    </row>
    <row r="1345" spans="1:14" x14ac:dyDescent="0.3">
      <c r="A1345" t="s">
        <v>4059</v>
      </c>
      <c r="B1345" t="s">
        <v>172</v>
      </c>
      <c r="C1345" t="s">
        <v>4060</v>
      </c>
      <c r="D1345" t="s">
        <v>36</v>
      </c>
      <c r="E1345" t="s">
        <v>68</v>
      </c>
      <c r="F1345" t="s">
        <v>4061</v>
      </c>
      <c r="G1345" t="s">
        <v>59</v>
      </c>
      <c r="H1345">
        <v>800.18</v>
      </c>
      <c r="I1345">
        <v>8</v>
      </c>
      <c r="J1345">
        <v>5</v>
      </c>
      <c r="K1345">
        <v>6401.44</v>
      </c>
      <c r="L1345">
        <v>6081.37</v>
      </c>
      <c r="M1345" t="s">
        <v>28</v>
      </c>
      <c r="N1345" s="1">
        <v>45425.37872685185</v>
      </c>
    </row>
    <row r="1346" spans="1:14" x14ac:dyDescent="0.3">
      <c r="A1346" t="s">
        <v>4062</v>
      </c>
      <c r="B1346" t="s">
        <v>15</v>
      </c>
      <c r="C1346" t="s">
        <v>4063</v>
      </c>
      <c r="D1346" t="s">
        <v>159</v>
      </c>
      <c r="F1346" t="s">
        <v>4064</v>
      </c>
      <c r="G1346" t="s">
        <v>27</v>
      </c>
      <c r="H1346">
        <v>481.5</v>
      </c>
      <c r="I1346">
        <v>6</v>
      </c>
      <c r="J1346">
        <v>10</v>
      </c>
      <c r="K1346">
        <v>2889</v>
      </c>
      <c r="L1346">
        <v>2600.1</v>
      </c>
      <c r="N1346" s="1">
        <v>45484.920162037037</v>
      </c>
    </row>
    <row r="1347" spans="1:14" x14ac:dyDescent="0.3">
      <c r="A1347" t="s">
        <v>4065</v>
      </c>
      <c r="B1347" t="s">
        <v>181</v>
      </c>
      <c r="C1347" t="s">
        <v>4066</v>
      </c>
      <c r="D1347" t="s">
        <v>43</v>
      </c>
      <c r="E1347" t="s">
        <v>91</v>
      </c>
      <c r="F1347" t="s">
        <v>4067</v>
      </c>
      <c r="G1347" t="s">
        <v>102</v>
      </c>
      <c r="H1347">
        <v>238.81</v>
      </c>
      <c r="I1347">
        <v>25</v>
      </c>
      <c r="J1347">
        <v>18</v>
      </c>
      <c r="K1347">
        <v>5970.25</v>
      </c>
      <c r="L1347">
        <v>4895.6099999999997</v>
      </c>
      <c r="M1347" t="s">
        <v>21</v>
      </c>
      <c r="N1347" s="1">
        <v>45760.188715277778</v>
      </c>
    </row>
    <row r="1348" spans="1:14" x14ac:dyDescent="0.3">
      <c r="A1348" t="s">
        <v>4068</v>
      </c>
      <c r="B1348" t="s">
        <v>30</v>
      </c>
      <c r="C1348" t="s">
        <v>4069</v>
      </c>
      <c r="D1348" t="s">
        <v>51</v>
      </c>
      <c r="E1348" t="s">
        <v>57</v>
      </c>
      <c r="F1348" t="s">
        <v>4070</v>
      </c>
      <c r="G1348" t="s">
        <v>70</v>
      </c>
      <c r="H1348">
        <v>15.46</v>
      </c>
      <c r="I1348">
        <v>30</v>
      </c>
      <c r="J1348">
        <v>15</v>
      </c>
      <c r="K1348">
        <v>463.8</v>
      </c>
      <c r="L1348">
        <v>394.23</v>
      </c>
      <c r="M1348" t="s">
        <v>21</v>
      </c>
      <c r="N1348" s="1">
        <v>45618.324594907404</v>
      </c>
    </row>
    <row r="1349" spans="1:14" x14ac:dyDescent="0.3">
      <c r="A1349" t="s">
        <v>4071</v>
      </c>
      <c r="B1349" t="s">
        <v>49</v>
      </c>
      <c r="C1349" t="s">
        <v>4072</v>
      </c>
      <c r="D1349" t="s">
        <v>25</v>
      </c>
      <c r="E1349" t="s">
        <v>133</v>
      </c>
      <c r="F1349" t="s">
        <v>4073</v>
      </c>
      <c r="G1349" t="s">
        <v>93</v>
      </c>
      <c r="H1349">
        <v>47.63</v>
      </c>
      <c r="I1349">
        <v>4</v>
      </c>
      <c r="J1349">
        <v>0</v>
      </c>
      <c r="K1349">
        <v>190.52</v>
      </c>
      <c r="L1349">
        <v>190.52</v>
      </c>
      <c r="M1349" t="s">
        <v>116</v>
      </c>
      <c r="N1349" s="1">
        <v>45867.975046296298</v>
      </c>
    </row>
    <row r="1350" spans="1:14" x14ac:dyDescent="0.3">
      <c r="A1350" t="s">
        <v>4074</v>
      </c>
      <c r="B1350" t="s">
        <v>55</v>
      </c>
      <c r="C1350" t="s">
        <v>4075</v>
      </c>
      <c r="D1350" t="s">
        <v>51</v>
      </c>
      <c r="E1350" t="s">
        <v>177</v>
      </c>
      <c r="F1350" t="s">
        <v>4076</v>
      </c>
      <c r="G1350" t="s">
        <v>46</v>
      </c>
      <c r="H1350">
        <v>910.54</v>
      </c>
      <c r="I1350">
        <v>30</v>
      </c>
      <c r="J1350">
        <v>10</v>
      </c>
      <c r="K1350">
        <v>27316.2</v>
      </c>
      <c r="L1350">
        <v>24584.58</v>
      </c>
      <c r="M1350" t="s">
        <v>60</v>
      </c>
      <c r="N1350" s="1">
        <v>45406.12300925926</v>
      </c>
    </row>
    <row r="1351" spans="1:14" x14ac:dyDescent="0.3">
      <c r="A1351" t="s">
        <v>4077</v>
      </c>
      <c r="B1351" t="s">
        <v>172</v>
      </c>
      <c r="C1351" t="s">
        <v>4078</v>
      </c>
      <c r="D1351" t="s">
        <v>67</v>
      </c>
      <c r="E1351" t="s">
        <v>37</v>
      </c>
      <c r="F1351" t="s">
        <v>4079</v>
      </c>
      <c r="G1351" t="s">
        <v>65</v>
      </c>
      <c r="H1351">
        <v>896.59</v>
      </c>
      <c r="I1351">
        <v>100</v>
      </c>
      <c r="J1351">
        <v>15</v>
      </c>
      <c r="K1351">
        <v>89659</v>
      </c>
      <c r="L1351">
        <v>76210.149999999994</v>
      </c>
      <c r="M1351" t="s">
        <v>47</v>
      </c>
      <c r="N1351" s="1">
        <v>45373.000162037039</v>
      </c>
    </row>
    <row r="1352" spans="1:14" x14ac:dyDescent="0.3">
      <c r="A1352" t="s">
        <v>4080</v>
      </c>
      <c r="B1352" t="s">
        <v>181</v>
      </c>
      <c r="C1352" t="s">
        <v>4081</v>
      </c>
      <c r="D1352" t="s">
        <v>36</v>
      </c>
      <c r="E1352" t="s">
        <v>251</v>
      </c>
      <c r="F1352" t="s">
        <v>4082</v>
      </c>
      <c r="G1352" t="s">
        <v>93</v>
      </c>
      <c r="H1352">
        <v>957.76</v>
      </c>
      <c r="I1352">
        <v>6</v>
      </c>
      <c r="J1352">
        <v>10</v>
      </c>
      <c r="K1352">
        <v>5746.56</v>
      </c>
      <c r="L1352">
        <v>5171.8999999999996</v>
      </c>
      <c r="M1352" t="s">
        <v>40</v>
      </c>
      <c r="N1352" s="1">
        <v>45864.427372685182</v>
      </c>
    </row>
    <row r="1353" spans="1:14" x14ac:dyDescent="0.3">
      <c r="A1353" t="s">
        <v>4083</v>
      </c>
      <c r="B1353" t="s">
        <v>95</v>
      </c>
      <c r="C1353" t="s">
        <v>4084</v>
      </c>
      <c r="D1353" t="s">
        <v>51</v>
      </c>
      <c r="E1353" t="s">
        <v>277</v>
      </c>
      <c r="F1353" t="s">
        <v>4085</v>
      </c>
      <c r="G1353" t="s">
        <v>46</v>
      </c>
      <c r="H1353">
        <v>817.19</v>
      </c>
      <c r="I1353">
        <v>6</v>
      </c>
      <c r="J1353">
        <v>0</v>
      </c>
      <c r="K1353">
        <v>4903.1400000000003</v>
      </c>
      <c r="L1353">
        <v>4903.1400000000003</v>
      </c>
      <c r="M1353" t="s">
        <v>21</v>
      </c>
      <c r="N1353" s="1">
        <v>45754.607418981483</v>
      </c>
    </row>
    <row r="1354" spans="1:14" x14ac:dyDescent="0.3">
      <c r="A1354" t="s">
        <v>4086</v>
      </c>
      <c r="B1354" t="s">
        <v>23</v>
      </c>
      <c r="C1354" t="s">
        <v>4087</v>
      </c>
      <c r="D1354" t="s">
        <v>67</v>
      </c>
      <c r="E1354" t="s">
        <v>251</v>
      </c>
      <c r="F1354" t="s">
        <v>4088</v>
      </c>
      <c r="G1354" t="s">
        <v>209</v>
      </c>
      <c r="H1354">
        <v>714.23</v>
      </c>
      <c r="I1354">
        <v>6</v>
      </c>
      <c r="J1354">
        <v>5</v>
      </c>
      <c r="K1354">
        <v>4285.38</v>
      </c>
      <c r="L1354">
        <v>4071.11</v>
      </c>
      <c r="M1354" t="s">
        <v>116</v>
      </c>
      <c r="N1354" s="1">
        <v>45826.512002314812</v>
      </c>
    </row>
    <row r="1355" spans="1:14" x14ac:dyDescent="0.3">
      <c r="A1355" t="s">
        <v>4089</v>
      </c>
      <c r="B1355" t="s">
        <v>84</v>
      </c>
      <c r="C1355" t="s">
        <v>4090</v>
      </c>
      <c r="D1355" t="s">
        <v>255</v>
      </c>
      <c r="E1355" t="s">
        <v>121</v>
      </c>
      <c r="F1355" t="s">
        <v>4091</v>
      </c>
      <c r="G1355" t="s">
        <v>39</v>
      </c>
      <c r="H1355">
        <v>1536.06</v>
      </c>
      <c r="I1355">
        <v>6</v>
      </c>
      <c r="J1355">
        <v>0</v>
      </c>
      <c r="K1355">
        <v>9216.36</v>
      </c>
      <c r="L1355">
        <v>9216.36</v>
      </c>
      <c r="M1355" t="s">
        <v>60</v>
      </c>
      <c r="N1355" s="1">
        <v>45622.147638888891</v>
      </c>
    </row>
    <row r="1356" spans="1:14" x14ac:dyDescent="0.3">
      <c r="A1356" t="s">
        <v>4092</v>
      </c>
      <c r="B1356" t="s">
        <v>181</v>
      </c>
      <c r="C1356" t="s">
        <v>4093</v>
      </c>
      <c r="D1356" t="s">
        <v>17</v>
      </c>
      <c r="E1356" t="s">
        <v>111</v>
      </c>
      <c r="F1356" t="s">
        <v>4094</v>
      </c>
      <c r="G1356" t="s">
        <v>465</v>
      </c>
      <c r="H1356">
        <v>452.59</v>
      </c>
      <c r="I1356">
        <v>8</v>
      </c>
      <c r="J1356">
        <v>0</v>
      </c>
      <c r="K1356">
        <v>3620.72</v>
      </c>
      <c r="L1356">
        <v>3620.72</v>
      </c>
      <c r="M1356" t="s">
        <v>21</v>
      </c>
      <c r="N1356" s="1">
        <v>45603.217511574076</v>
      </c>
    </row>
    <row r="1357" spans="1:14" x14ac:dyDescent="0.3">
      <c r="A1357" t="s">
        <v>4095</v>
      </c>
      <c r="B1357" t="s">
        <v>15</v>
      </c>
      <c r="C1357" t="s">
        <v>4096</v>
      </c>
      <c r="D1357" t="s">
        <v>25</v>
      </c>
      <c r="F1357" t="s">
        <v>4097</v>
      </c>
      <c r="G1357" t="s">
        <v>107</v>
      </c>
      <c r="H1357">
        <v>7.21</v>
      </c>
      <c r="I1357">
        <v>4</v>
      </c>
      <c r="J1357">
        <v>0</v>
      </c>
      <c r="K1357">
        <v>28.84</v>
      </c>
      <c r="L1357">
        <v>28.84</v>
      </c>
      <c r="M1357" t="s">
        <v>47</v>
      </c>
      <c r="N1357" s="1">
        <v>45838.114120370374</v>
      </c>
    </row>
    <row r="1358" spans="1:14" x14ac:dyDescent="0.3">
      <c r="A1358" t="s">
        <v>4098</v>
      </c>
      <c r="B1358" t="s">
        <v>172</v>
      </c>
      <c r="C1358" t="s">
        <v>4099</v>
      </c>
      <c r="D1358" t="s">
        <v>80</v>
      </c>
      <c r="E1358" t="s">
        <v>32</v>
      </c>
      <c r="F1358" t="s">
        <v>4100</v>
      </c>
      <c r="G1358" t="s">
        <v>465</v>
      </c>
      <c r="H1358">
        <v>2081.89</v>
      </c>
      <c r="I1358">
        <v>15</v>
      </c>
      <c r="J1358">
        <v>0</v>
      </c>
      <c r="K1358">
        <v>31228.35</v>
      </c>
      <c r="L1358">
        <v>31228.35</v>
      </c>
      <c r="M1358" t="s">
        <v>77</v>
      </c>
      <c r="N1358" s="1">
        <v>45771.93408564815</v>
      </c>
    </row>
    <row r="1359" spans="1:14" x14ac:dyDescent="0.3">
      <c r="A1359" t="s">
        <v>4101</v>
      </c>
      <c r="B1359" t="s">
        <v>118</v>
      </c>
      <c r="C1359" t="s">
        <v>4102</v>
      </c>
      <c r="D1359" t="s">
        <v>25</v>
      </c>
      <c r="E1359" t="s">
        <v>277</v>
      </c>
      <c r="F1359" t="s">
        <v>4103</v>
      </c>
      <c r="G1359" t="s">
        <v>135</v>
      </c>
      <c r="H1359">
        <v>82.14</v>
      </c>
      <c r="I1359">
        <v>30</v>
      </c>
      <c r="J1359">
        <v>20</v>
      </c>
      <c r="K1359">
        <v>2464.1999999999998</v>
      </c>
      <c r="L1359">
        <v>1971.36</v>
      </c>
      <c r="M1359" t="s">
        <v>60</v>
      </c>
      <c r="N1359" s="1">
        <v>45561.870821759258</v>
      </c>
    </row>
    <row r="1360" spans="1:14" x14ac:dyDescent="0.3">
      <c r="A1360" t="s">
        <v>4104</v>
      </c>
      <c r="B1360" t="s">
        <v>15</v>
      </c>
      <c r="C1360" t="s">
        <v>4105</v>
      </c>
      <c r="E1360" t="s">
        <v>87</v>
      </c>
      <c r="F1360" t="s">
        <v>4106</v>
      </c>
      <c r="G1360" t="s">
        <v>82</v>
      </c>
      <c r="H1360">
        <v>32.630000000000003</v>
      </c>
      <c r="I1360">
        <v>4</v>
      </c>
      <c r="J1360">
        <v>0</v>
      </c>
      <c r="K1360">
        <v>130.52000000000001</v>
      </c>
      <c r="L1360">
        <v>130.52000000000001</v>
      </c>
      <c r="M1360" t="s">
        <v>60</v>
      </c>
      <c r="N1360" s="1">
        <v>45586.006608796299</v>
      </c>
    </row>
    <row r="1361" spans="1:14" x14ac:dyDescent="0.3">
      <c r="A1361" t="s">
        <v>4107</v>
      </c>
      <c r="B1361" t="s">
        <v>172</v>
      </c>
      <c r="C1361" t="s">
        <v>4108</v>
      </c>
      <c r="D1361" t="s">
        <v>67</v>
      </c>
      <c r="E1361" t="s">
        <v>44</v>
      </c>
      <c r="F1361" t="s">
        <v>4109</v>
      </c>
      <c r="G1361" t="s">
        <v>70</v>
      </c>
      <c r="H1361">
        <v>272.33</v>
      </c>
      <c r="I1361">
        <v>8</v>
      </c>
      <c r="J1361">
        <v>15</v>
      </c>
      <c r="K1361">
        <v>2178.64</v>
      </c>
      <c r="L1361">
        <v>1851.84</v>
      </c>
      <c r="M1361" t="s">
        <v>77</v>
      </c>
      <c r="N1361" s="1">
        <v>45811.820219907408</v>
      </c>
    </row>
    <row r="1362" spans="1:14" x14ac:dyDescent="0.3">
      <c r="A1362" t="s">
        <v>4110</v>
      </c>
      <c r="B1362" t="s">
        <v>172</v>
      </c>
      <c r="C1362" t="s">
        <v>4111</v>
      </c>
      <c r="D1362" t="s">
        <v>43</v>
      </c>
      <c r="E1362" t="s">
        <v>32</v>
      </c>
      <c r="F1362" t="s">
        <v>4112</v>
      </c>
      <c r="G1362" t="s">
        <v>179</v>
      </c>
      <c r="H1362">
        <v>863.64</v>
      </c>
      <c r="I1362">
        <v>20</v>
      </c>
      <c r="J1362">
        <v>20</v>
      </c>
      <c r="K1362">
        <v>17272.8</v>
      </c>
      <c r="L1362">
        <v>13818.24</v>
      </c>
      <c r="M1362" t="s">
        <v>77</v>
      </c>
      <c r="N1362" s="1">
        <v>45664.64261574074</v>
      </c>
    </row>
    <row r="1363" spans="1:14" x14ac:dyDescent="0.3">
      <c r="A1363" t="s">
        <v>4113</v>
      </c>
      <c r="B1363" t="s">
        <v>15</v>
      </c>
      <c r="C1363" t="s">
        <v>4114</v>
      </c>
      <c r="D1363" t="s">
        <v>86</v>
      </c>
      <c r="E1363" t="s">
        <v>57</v>
      </c>
      <c r="F1363" t="s">
        <v>4115</v>
      </c>
      <c r="G1363" t="s">
        <v>46</v>
      </c>
      <c r="H1363">
        <v>435.16</v>
      </c>
      <c r="I1363">
        <v>1</v>
      </c>
      <c r="J1363">
        <v>10</v>
      </c>
      <c r="K1363">
        <v>435.16</v>
      </c>
      <c r="L1363">
        <v>391.64</v>
      </c>
      <c r="M1363" t="s">
        <v>77</v>
      </c>
      <c r="N1363" s="1">
        <v>45603.600613425922</v>
      </c>
    </row>
    <row r="1364" spans="1:14" x14ac:dyDescent="0.3">
      <c r="A1364" t="s">
        <v>4116</v>
      </c>
      <c r="B1364" t="s">
        <v>23</v>
      </c>
      <c r="C1364" t="s">
        <v>4117</v>
      </c>
      <c r="D1364" t="s">
        <v>43</v>
      </c>
      <c r="E1364" t="s">
        <v>57</v>
      </c>
      <c r="F1364" t="s">
        <v>4118</v>
      </c>
      <c r="G1364" t="s">
        <v>59</v>
      </c>
      <c r="H1364">
        <v>562.21</v>
      </c>
      <c r="I1364">
        <v>20</v>
      </c>
      <c r="J1364">
        <v>15</v>
      </c>
      <c r="K1364">
        <v>11244.2</v>
      </c>
      <c r="L1364">
        <v>9557.57</v>
      </c>
      <c r="M1364" t="s">
        <v>60</v>
      </c>
      <c r="N1364" s="1">
        <v>45817.190023148149</v>
      </c>
    </row>
    <row r="1365" spans="1:14" x14ac:dyDescent="0.3">
      <c r="A1365" t="s">
        <v>4119</v>
      </c>
      <c r="B1365" t="s">
        <v>181</v>
      </c>
      <c r="C1365" t="s">
        <v>4120</v>
      </c>
      <c r="D1365" t="s">
        <v>86</v>
      </c>
      <c r="E1365" t="s">
        <v>32</v>
      </c>
      <c r="F1365" t="s">
        <v>4121</v>
      </c>
      <c r="G1365" t="s">
        <v>465</v>
      </c>
      <c r="H1365">
        <v>261.8</v>
      </c>
      <c r="I1365">
        <v>60</v>
      </c>
      <c r="J1365">
        <v>0</v>
      </c>
      <c r="K1365">
        <v>15708</v>
      </c>
      <c r="L1365">
        <v>15708</v>
      </c>
      <c r="M1365" t="s">
        <v>40</v>
      </c>
      <c r="N1365" s="1">
        <v>45576.238495370373</v>
      </c>
    </row>
    <row r="1366" spans="1:14" x14ac:dyDescent="0.3">
      <c r="A1366" t="s">
        <v>4122</v>
      </c>
      <c r="B1366" t="s">
        <v>172</v>
      </c>
      <c r="C1366" t="s">
        <v>4123</v>
      </c>
      <c r="D1366" t="s">
        <v>110</v>
      </c>
      <c r="E1366" t="s">
        <v>133</v>
      </c>
      <c r="F1366" t="s">
        <v>4124</v>
      </c>
      <c r="G1366" t="s">
        <v>70</v>
      </c>
      <c r="H1366">
        <v>332.34</v>
      </c>
      <c r="I1366">
        <v>15</v>
      </c>
      <c r="J1366">
        <v>0</v>
      </c>
      <c r="K1366">
        <v>4985.1000000000004</v>
      </c>
      <c r="L1366">
        <v>4985.1000000000004</v>
      </c>
      <c r="M1366" t="s">
        <v>21</v>
      </c>
      <c r="N1366" s="1">
        <v>45548.543194444443</v>
      </c>
    </row>
    <row r="1367" spans="1:14" x14ac:dyDescent="0.3">
      <c r="A1367" t="s">
        <v>4125</v>
      </c>
      <c r="B1367" t="s">
        <v>84</v>
      </c>
      <c r="C1367" t="s">
        <v>4126</v>
      </c>
      <c r="D1367" t="s">
        <v>43</v>
      </c>
      <c r="E1367" t="s">
        <v>121</v>
      </c>
      <c r="F1367" t="s">
        <v>4127</v>
      </c>
      <c r="H1367">
        <v>192.69</v>
      </c>
      <c r="I1367">
        <v>4</v>
      </c>
      <c r="J1367">
        <v>0</v>
      </c>
      <c r="K1367">
        <v>770.76</v>
      </c>
      <c r="L1367">
        <v>770.76</v>
      </c>
      <c r="M1367" t="s">
        <v>60</v>
      </c>
      <c r="N1367" s="1">
        <v>45713.448888888888</v>
      </c>
    </row>
    <row r="1368" spans="1:14" x14ac:dyDescent="0.3">
      <c r="A1368" t="s">
        <v>4128</v>
      </c>
      <c r="B1368" t="s">
        <v>30</v>
      </c>
      <c r="C1368" t="s">
        <v>4129</v>
      </c>
      <c r="D1368" t="s">
        <v>125</v>
      </c>
      <c r="E1368" t="s">
        <v>37</v>
      </c>
      <c r="F1368" t="s">
        <v>4130</v>
      </c>
      <c r="G1368" t="s">
        <v>39</v>
      </c>
      <c r="H1368">
        <v>1199.31</v>
      </c>
      <c r="I1368">
        <v>5</v>
      </c>
      <c r="J1368">
        <v>2</v>
      </c>
      <c r="K1368">
        <v>5996.55</v>
      </c>
      <c r="L1368">
        <v>5876.62</v>
      </c>
      <c r="M1368" t="s">
        <v>60</v>
      </c>
      <c r="N1368" s="1">
        <v>45661.309629629628</v>
      </c>
    </row>
    <row r="1369" spans="1:14" x14ac:dyDescent="0.3">
      <c r="A1369" t="s">
        <v>4131</v>
      </c>
      <c r="B1369" t="s">
        <v>181</v>
      </c>
      <c r="C1369" t="s">
        <v>4132</v>
      </c>
      <c r="D1369" t="s">
        <v>63</v>
      </c>
      <c r="E1369" t="s">
        <v>37</v>
      </c>
      <c r="F1369" t="s">
        <v>4133</v>
      </c>
      <c r="G1369" t="s">
        <v>107</v>
      </c>
      <c r="H1369">
        <v>3.03</v>
      </c>
      <c r="I1369">
        <v>236</v>
      </c>
      <c r="J1369">
        <v>0</v>
      </c>
      <c r="K1369">
        <v>715.08</v>
      </c>
      <c r="L1369">
        <v>715.08</v>
      </c>
      <c r="M1369" t="s">
        <v>77</v>
      </c>
      <c r="N1369" s="1">
        <v>45797.621747685182</v>
      </c>
    </row>
    <row r="1370" spans="1:14" x14ac:dyDescent="0.3">
      <c r="A1370" t="s">
        <v>4134</v>
      </c>
      <c r="B1370" t="s">
        <v>23</v>
      </c>
      <c r="C1370" t="s">
        <v>4135</v>
      </c>
      <c r="D1370" t="s">
        <v>67</v>
      </c>
      <c r="E1370" t="s">
        <v>37</v>
      </c>
      <c r="F1370" t="s">
        <v>4136</v>
      </c>
      <c r="G1370" t="s">
        <v>53</v>
      </c>
      <c r="H1370">
        <v>412.9</v>
      </c>
      <c r="I1370">
        <v>20</v>
      </c>
      <c r="J1370">
        <v>5</v>
      </c>
      <c r="K1370">
        <v>8258</v>
      </c>
      <c r="L1370">
        <v>7845.1</v>
      </c>
      <c r="N1370" s="1">
        <v>45705.428680555553</v>
      </c>
    </row>
    <row r="1371" spans="1:14" x14ac:dyDescent="0.3">
      <c r="A1371" t="s">
        <v>4137</v>
      </c>
      <c r="B1371" t="s">
        <v>95</v>
      </c>
      <c r="C1371" t="s">
        <v>4138</v>
      </c>
      <c r="D1371" t="s">
        <v>63</v>
      </c>
      <c r="E1371" t="s">
        <v>18</v>
      </c>
      <c r="F1371" t="s">
        <v>4139</v>
      </c>
      <c r="G1371" t="s">
        <v>70</v>
      </c>
      <c r="H1371">
        <v>0.81</v>
      </c>
      <c r="I1371">
        <v>202</v>
      </c>
      <c r="J1371">
        <v>15</v>
      </c>
      <c r="K1371">
        <v>163.62</v>
      </c>
      <c r="L1371">
        <v>139.08000000000001</v>
      </c>
      <c r="M1371" t="s">
        <v>77</v>
      </c>
      <c r="N1371" s="1">
        <v>45647.76054398148</v>
      </c>
    </row>
    <row r="1372" spans="1:14" x14ac:dyDescent="0.3">
      <c r="A1372" t="s">
        <v>4140</v>
      </c>
      <c r="B1372" t="s">
        <v>118</v>
      </c>
      <c r="C1372" t="s">
        <v>4141</v>
      </c>
      <c r="D1372" t="s">
        <v>125</v>
      </c>
      <c r="E1372" t="s">
        <v>37</v>
      </c>
      <c r="F1372" t="s">
        <v>4142</v>
      </c>
      <c r="G1372" t="s">
        <v>135</v>
      </c>
      <c r="H1372">
        <v>1057.6400000000001</v>
      </c>
      <c r="I1372">
        <v>12</v>
      </c>
      <c r="J1372">
        <v>0</v>
      </c>
      <c r="K1372">
        <v>12691.68</v>
      </c>
      <c r="L1372">
        <v>12691.68</v>
      </c>
      <c r="M1372" t="s">
        <v>60</v>
      </c>
      <c r="N1372" s="1">
        <v>45845.84479166667</v>
      </c>
    </row>
    <row r="1373" spans="1:14" x14ac:dyDescent="0.3">
      <c r="A1373" t="s">
        <v>4143</v>
      </c>
      <c r="B1373" t="s">
        <v>23</v>
      </c>
      <c r="C1373" t="s">
        <v>4144</v>
      </c>
      <c r="D1373" t="s">
        <v>51</v>
      </c>
      <c r="F1373" t="s">
        <v>4145</v>
      </c>
      <c r="G1373" t="s">
        <v>39</v>
      </c>
      <c r="H1373">
        <v>292.93</v>
      </c>
      <c r="I1373">
        <v>8</v>
      </c>
      <c r="J1373">
        <v>10</v>
      </c>
      <c r="K1373">
        <v>2343.44</v>
      </c>
      <c r="L1373">
        <v>2109.1</v>
      </c>
      <c r="M1373" t="s">
        <v>21</v>
      </c>
      <c r="N1373" s="1">
        <v>45695.389131944445</v>
      </c>
    </row>
    <row r="1374" spans="1:14" x14ac:dyDescent="0.3">
      <c r="A1374" t="s">
        <v>4146</v>
      </c>
      <c r="B1374" t="s">
        <v>23</v>
      </c>
      <c r="C1374" t="s">
        <v>4147</v>
      </c>
      <c r="D1374" t="s">
        <v>159</v>
      </c>
      <c r="E1374" t="s">
        <v>87</v>
      </c>
      <c r="F1374" t="s">
        <v>4148</v>
      </c>
      <c r="G1374" t="s">
        <v>39</v>
      </c>
      <c r="H1374">
        <v>164.67</v>
      </c>
      <c r="I1374">
        <v>2</v>
      </c>
      <c r="J1374">
        <v>3</v>
      </c>
      <c r="K1374">
        <v>329.34</v>
      </c>
      <c r="L1374">
        <v>319.45999999999998</v>
      </c>
      <c r="M1374" t="s">
        <v>28</v>
      </c>
      <c r="N1374" s="1">
        <v>45447.332662037035</v>
      </c>
    </row>
    <row r="1375" spans="1:14" x14ac:dyDescent="0.3">
      <c r="A1375" t="s">
        <v>4149</v>
      </c>
      <c r="B1375" t="s">
        <v>15</v>
      </c>
      <c r="C1375" t="s">
        <v>4150</v>
      </c>
      <c r="D1375" t="s">
        <v>17</v>
      </c>
      <c r="E1375" t="s">
        <v>18</v>
      </c>
      <c r="F1375" t="s">
        <v>4151</v>
      </c>
      <c r="G1375" t="s">
        <v>27</v>
      </c>
      <c r="H1375">
        <v>348.03</v>
      </c>
      <c r="I1375">
        <v>1</v>
      </c>
      <c r="J1375">
        <v>0</v>
      </c>
      <c r="K1375">
        <v>348.03</v>
      </c>
      <c r="L1375">
        <v>348.03</v>
      </c>
      <c r="M1375" t="s">
        <v>47</v>
      </c>
      <c r="N1375" s="1">
        <v>45743.148414351854</v>
      </c>
    </row>
    <row r="1376" spans="1:14" x14ac:dyDescent="0.3">
      <c r="A1376" t="s">
        <v>4152</v>
      </c>
      <c r="B1376" t="s">
        <v>84</v>
      </c>
      <c r="C1376" t="s">
        <v>4153</v>
      </c>
      <c r="D1376" t="s">
        <v>80</v>
      </c>
      <c r="E1376" t="s">
        <v>32</v>
      </c>
      <c r="F1376" t="s">
        <v>4154</v>
      </c>
      <c r="G1376" t="s">
        <v>76</v>
      </c>
      <c r="H1376">
        <v>1186.3599999999999</v>
      </c>
      <c r="I1376">
        <v>50</v>
      </c>
      <c r="J1376">
        <v>25</v>
      </c>
      <c r="K1376">
        <v>59318</v>
      </c>
      <c r="L1376">
        <v>44488.5</v>
      </c>
      <c r="M1376" t="s">
        <v>60</v>
      </c>
      <c r="N1376" s="1">
        <v>45618.375868055555</v>
      </c>
    </row>
    <row r="1377" spans="1:14" x14ac:dyDescent="0.3">
      <c r="A1377" t="s">
        <v>4155</v>
      </c>
      <c r="B1377" t="s">
        <v>15</v>
      </c>
      <c r="C1377" t="s">
        <v>4156</v>
      </c>
      <c r="D1377" t="s">
        <v>25</v>
      </c>
      <c r="E1377" t="s">
        <v>155</v>
      </c>
      <c r="F1377" t="s">
        <v>4157</v>
      </c>
      <c r="G1377" t="s">
        <v>59</v>
      </c>
      <c r="H1377">
        <v>53.48</v>
      </c>
      <c r="I1377">
        <v>6</v>
      </c>
      <c r="J1377">
        <v>12</v>
      </c>
      <c r="K1377">
        <v>320.88</v>
      </c>
      <c r="L1377">
        <v>282.37</v>
      </c>
      <c r="M1377" t="s">
        <v>28</v>
      </c>
      <c r="N1377" s="1">
        <v>45369.354953703703</v>
      </c>
    </row>
    <row r="1378" spans="1:14" x14ac:dyDescent="0.3">
      <c r="A1378" t="s">
        <v>4158</v>
      </c>
      <c r="B1378" t="s">
        <v>95</v>
      </c>
      <c r="C1378" t="s">
        <v>4159</v>
      </c>
      <c r="D1378" t="s">
        <v>86</v>
      </c>
      <c r="E1378" t="s">
        <v>32</v>
      </c>
      <c r="F1378" t="s">
        <v>4160</v>
      </c>
      <c r="G1378" t="s">
        <v>93</v>
      </c>
      <c r="H1378">
        <v>121.16</v>
      </c>
      <c r="I1378">
        <v>60</v>
      </c>
      <c r="J1378">
        <v>25</v>
      </c>
      <c r="K1378">
        <v>7269.6</v>
      </c>
      <c r="L1378">
        <v>5452.2</v>
      </c>
      <c r="N1378" s="1">
        <v>45747.679976851854</v>
      </c>
    </row>
    <row r="1379" spans="1:14" x14ac:dyDescent="0.3">
      <c r="A1379" t="s">
        <v>4161</v>
      </c>
      <c r="B1379" t="s">
        <v>95</v>
      </c>
      <c r="C1379" t="s">
        <v>4162</v>
      </c>
      <c r="D1379" t="s">
        <v>51</v>
      </c>
      <c r="E1379" t="s">
        <v>32</v>
      </c>
      <c r="F1379" t="s">
        <v>4163</v>
      </c>
      <c r="G1379" t="s">
        <v>27</v>
      </c>
      <c r="H1379">
        <v>772.21</v>
      </c>
      <c r="I1379">
        <v>20</v>
      </c>
      <c r="J1379">
        <v>0</v>
      </c>
      <c r="K1379">
        <v>15444.2</v>
      </c>
      <c r="L1379">
        <v>15444.2</v>
      </c>
      <c r="M1379" t="s">
        <v>21</v>
      </c>
      <c r="N1379" s="1">
        <v>45479.967615740738</v>
      </c>
    </row>
    <row r="1380" spans="1:14" x14ac:dyDescent="0.3">
      <c r="A1380" t="s">
        <v>4164</v>
      </c>
      <c r="B1380" t="s">
        <v>84</v>
      </c>
      <c r="C1380" t="s">
        <v>4165</v>
      </c>
      <c r="D1380" t="s">
        <v>67</v>
      </c>
      <c r="E1380" t="s">
        <v>246</v>
      </c>
      <c r="F1380" t="s">
        <v>4166</v>
      </c>
      <c r="G1380" t="s">
        <v>39</v>
      </c>
      <c r="H1380">
        <v>638.09</v>
      </c>
      <c r="I1380">
        <v>10</v>
      </c>
      <c r="J1380">
        <v>10</v>
      </c>
      <c r="K1380">
        <v>6380.9</v>
      </c>
      <c r="L1380">
        <v>5742.81</v>
      </c>
      <c r="M1380" t="s">
        <v>77</v>
      </c>
      <c r="N1380" s="1">
        <v>45523.906423611108</v>
      </c>
    </row>
    <row r="1381" spans="1:14" x14ac:dyDescent="0.3">
      <c r="A1381" t="s">
        <v>4167</v>
      </c>
      <c r="B1381" t="s">
        <v>55</v>
      </c>
      <c r="C1381" t="s">
        <v>4168</v>
      </c>
      <c r="D1381" t="s">
        <v>43</v>
      </c>
      <c r="E1381" t="s">
        <v>100</v>
      </c>
      <c r="F1381" t="s">
        <v>4169</v>
      </c>
      <c r="G1381" t="s">
        <v>209</v>
      </c>
      <c r="H1381">
        <v>1250.3</v>
      </c>
      <c r="I1381">
        <v>15</v>
      </c>
      <c r="J1381">
        <v>10</v>
      </c>
      <c r="K1381">
        <v>18754.5</v>
      </c>
      <c r="L1381">
        <v>16879.05</v>
      </c>
      <c r="M1381" t="s">
        <v>77</v>
      </c>
      <c r="N1381" s="1">
        <v>45568.367349537039</v>
      </c>
    </row>
    <row r="1382" spans="1:14" x14ac:dyDescent="0.3">
      <c r="A1382" t="s">
        <v>4170</v>
      </c>
      <c r="B1382" t="s">
        <v>181</v>
      </c>
      <c r="C1382" t="s">
        <v>4171</v>
      </c>
      <c r="D1382" t="s">
        <v>67</v>
      </c>
      <c r="E1382" t="s">
        <v>87</v>
      </c>
      <c r="F1382" t="s">
        <v>4172</v>
      </c>
      <c r="G1382" t="s">
        <v>76</v>
      </c>
      <c r="H1382">
        <v>165.8</v>
      </c>
      <c r="I1382">
        <v>1</v>
      </c>
      <c r="J1382">
        <v>0</v>
      </c>
      <c r="K1382">
        <v>165.8</v>
      </c>
      <c r="L1382">
        <v>165.8</v>
      </c>
      <c r="M1382" t="s">
        <v>60</v>
      </c>
      <c r="N1382" s="1">
        <v>45542.196099537039</v>
      </c>
    </row>
    <row r="1383" spans="1:14" x14ac:dyDescent="0.3">
      <c r="A1383" t="s">
        <v>4173</v>
      </c>
      <c r="B1383" t="s">
        <v>49</v>
      </c>
      <c r="C1383" t="s">
        <v>4174</v>
      </c>
      <c r="D1383" t="s">
        <v>43</v>
      </c>
      <c r="E1383" t="s">
        <v>74</v>
      </c>
      <c r="F1383" t="s">
        <v>4175</v>
      </c>
      <c r="G1383" t="s">
        <v>70</v>
      </c>
      <c r="H1383">
        <v>1176.49</v>
      </c>
      <c r="I1383">
        <v>2</v>
      </c>
      <c r="J1383">
        <v>0</v>
      </c>
      <c r="K1383">
        <v>2352.98</v>
      </c>
      <c r="L1383">
        <v>2352.98</v>
      </c>
      <c r="N1383" s="1">
        <v>45751.526134259257</v>
      </c>
    </row>
    <row r="1384" spans="1:14" x14ac:dyDescent="0.3">
      <c r="A1384" t="s">
        <v>4176</v>
      </c>
      <c r="B1384" t="s">
        <v>84</v>
      </c>
      <c r="C1384" t="s">
        <v>4177</v>
      </c>
      <c r="D1384" t="s">
        <v>63</v>
      </c>
      <c r="E1384" t="s">
        <v>18</v>
      </c>
      <c r="F1384" t="s">
        <v>4178</v>
      </c>
      <c r="G1384" t="s">
        <v>135</v>
      </c>
      <c r="H1384">
        <v>2.5</v>
      </c>
      <c r="I1384">
        <v>177</v>
      </c>
      <c r="J1384">
        <v>15</v>
      </c>
      <c r="K1384">
        <v>442.5</v>
      </c>
      <c r="L1384">
        <v>376.12</v>
      </c>
      <c r="M1384" t="s">
        <v>28</v>
      </c>
      <c r="N1384" s="1">
        <v>45431.24732638889</v>
      </c>
    </row>
    <row r="1385" spans="1:14" x14ac:dyDescent="0.3">
      <c r="A1385" t="s">
        <v>4179</v>
      </c>
      <c r="B1385" t="s">
        <v>118</v>
      </c>
      <c r="C1385" t="s">
        <v>4180</v>
      </c>
      <c r="D1385" t="s">
        <v>51</v>
      </c>
      <c r="E1385" t="s">
        <v>68</v>
      </c>
      <c r="F1385" t="s">
        <v>4181</v>
      </c>
      <c r="G1385" t="s">
        <v>179</v>
      </c>
      <c r="H1385">
        <v>692.1</v>
      </c>
      <c r="I1385">
        <v>10</v>
      </c>
      <c r="J1385">
        <v>0</v>
      </c>
      <c r="K1385">
        <v>6921</v>
      </c>
      <c r="L1385">
        <v>6921</v>
      </c>
      <c r="M1385" t="s">
        <v>28</v>
      </c>
      <c r="N1385" s="1">
        <v>45690.88385416667</v>
      </c>
    </row>
    <row r="1386" spans="1:14" x14ac:dyDescent="0.3">
      <c r="A1386" t="s">
        <v>4182</v>
      </c>
      <c r="B1386" t="s">
        <v>49</v>
      </c>
      <c r="C1386" t="s">
        <v>4183</v>
      </c>
      <c r="D1386" t="s">
        <v>159</v>
      </c>
      <c r="E1386" t="s">
        <v>251</v>
      </c>
      <c r="F1386" t="s">
        <v>4184</v>
      </c>
      <c r="G1386" t="s">
        <v>248</v>
      </c>
      <c r="H1386">
        <v>284.49</v>
      </c>
      <c r="I1386">
        <v>5</v>
      </c>
      <c r="J1386">
        <v>5</v>
      </c>
      <c r="K1386">
        <v>1422.45</v>
      </c>
      <c r="L1386">
        <v>1351.33</v>
      </c>
      <c r="M1386" t="s">
        <v>47</v>
      </c>
      <c r="N1386" s="1">
        <v>45827.348425925928</v>
      </c>
    </row>
    <row r="1387" spans="1:14" x14ac:dyDescent="0.3">
      <c r="A1387" t="s">
        <v>4185</v>
      </c>
      <c r="B1387" t="s">
        <v>118</v>
      </c>
      <c r="C1387" t="s">
        <v>4186</v>
      </c>
      <c r="D1387" t="s">
        <v>86</v>
      </c>
      <c r="E1387" t="s">
        <v>37</v>
      </c>
      <c r="F1387" t="s">
        <v>4187</v>
      </c>
      <c r="G1387" t="s">
        <v>465</v>
      </c>
      <c r="H1387">
        <v>68.27</v>
      </c>
      <c r="I1387">
        <v>15</v>
      </c>
      <c r="J1387">
        <v>10</v>
      </c>
      <c r="K1387">
        <v>1024.05</v>
      </c>
      <c r="L1387">
        <v>921.64</v>
      </c>
      <c r="M1387" t="s">
        <v>21</v>
      </c>
      <c r="N1387" s="1">
        <v>45698.63863425926</v>
      </c>
    </row>
    <row r="1388" spans="1:14" x14ac:dyDescent="0.3">
      <c r="A1388" t="s">
        <v>4188</v>
      </c>
      <c r="B1388" t="s">
        <v>181</v>
      </c>
      <c r="C1388" t="s">
        <v>4189</v>
      </c>
      <c r="E1388" t="s">
        <v>44</v>
      </c>
      <c r="F1388" t="s">
        <v>4190</v>
      </c>
      <c r="G1388" t="s">
        <v>248</v>
      </c>
      <c r="H1388">
        <v>76.22</v>
      </c>
      <c r="I1388">
        <v>75</v>
      </c>
      <c r="J1388">
        <v>0</v>
      </c>
      <c r="K1388">
        <v>5716.5</v>
      </c>
      <c r="L1388">
        <v>5716.5</v>
      </c>
      <c r="M1388" t="s">
        <v>47</v>
      </c>
      <c r="N1388" s="1">
        <v>45562.201319444444</v>
      </c>
    </row>
    <row r="1389" spans="1:14" x14ac:dyDescent="0.3">
      <c r="A1389" t="s">
        <v>4191</v>
      </c>
      <c r="B1389" t="s">
        <v>49</v>
      </c>
      <c r="C1389" t="s">
        <v>4192</v>
      </c>
      <c r="D1389" t="s">
        <v>17</v>
      </c>
      <c r="E1389" t="s">
        <v>246</v>
      </c>
      <c r="F1389" t="s">
        <v>4193</v>
      </c>
      <c r="G1389" t="s">
        <v>130</v>
      </c>
      <c r="H1389">
        <v>351.63</v>
      </c>
      <c r="I1389">
        <v>12</v>
      </c>
      <c r="J1389">
        <v>15</v>
      </c>
      <c r="K1389">
        <v>4219.5600000000004</v>
      </c>
      <c r="L1389">
        <v>3586.63</v>
      </c>
      <c r="M1389" t="s">
        <v>77</v>
      </c>
      <c r="N1389" s="1">
        <v>45473.288831018515</v>
      </c>
    </row>
    <row r="1390" spans="1:14" x14ac:dyDescent="0.3">
      <c r="A1390" t="s">
        <v>4194</v>
      </c>
      <c r="B1390" t="s">
        <v>30</v>
      </c>
      <c r="C1390" t="s">
        <v>4195</v>
      </c>
      <c r="D1390" t="s">
        <v>80</v>
      </c>
      <c r="E1390" t="s">
        <v>68</v>
      </c>
      <c r="F1390" t="s">
        <v>4196</v>
      </c>
      <c r="H1390">
        <v>3331.62</v>
      </c>
      <c r="I1390">
        <v>30</v>
      </c>
      <c r="J1390">
        <v>15</v>
      </c>
      <c r="K1390">
        <v>99948.6</v>
      </c>
      <c r="L1390">
        <v>84956.31</v>
      </c>
      <c r="M1390" t="s">
        <v>28</v>
      </c>
      <c r="N1390" s="1">
        <v>45776.197916666664</v>
      </c>
    </row>
    <row r="1391" spans="1:14" x14ac:dyDescent="0.3">
      <c r="A1391" t="s">
        <v>4197</v>
      </c>
      <c r="B1391" t="s">
        <v>118</v>
      </c>
      <c r="C1391" t="s">
        <v>4198</v>
      </c>
      <c r="D1391" t="s">
        <v>51</v>
      </c>
      <c r="E1391" t="s">
        <v>74</v>
      </c>
      <c r="F1391" t="s">
        <v>4199</v>
      </c>
      <c r="G1391" t="s">
        <v>76</v>
      </c>
      <c r="H1391">
        <v>407.93</v>
      </c>
      <c r="I1391">
        <v>3</v>
      </c>
      <c r="J1391">
        <v>5</v>
      </c>
      <c r="K1391">
        <v>1223.79</v>
      </c>
      <c r="L1391">
        <v>1162.5999999999999</v>
      </c>
      <c r="M1391" t="s">
        <v>47</v>
      </c>
      <c r="N1391" s="1">
        <v>45399.856944444444</v>
      </c>
    </row>
    <row r="1392" spans="1:14" x14ac:dyDescent="0.3">
      <c r="A1392" t="s">
        <v>4200</v>
      </c>
      <c r="B1392" t="s">
        <v>15</v>
      </c>
      <c r="C1392" t="s">
        <v>4201</v>
      </c>
      <c r="D1392" t="s">
        <v>36</v>
      </c>
      <c r="E1392" t="s">
        <v>68</v>
      </c>
      <c r="F1392" t="s">
        <v>4202</v>
      </c>
      <c r="G1392" t="s">
        <v>248</v>
      </c>
      <c r="H1392">
        <v>398.97</v>
      </c>
      <c r="I1392">
        <v>15</v>
      </c>
      <c r="J1392">
        <v>5</v>
      </c>
      <c r="K1392">
        <v>5984.55</v>
      </c>
      <c r="L1392">
        <v>5685.32</v>
      </c>
      <c r="N1392" s="1">
        <v>45484.47216435185</v>
      </c>
    </row>
    <row r="1393" spans="1:14" x14ac:dyDescent="0.3">
      <c r="A1393" t="s">
        <v>4203</v>
      </c>
      <c r="B1393" t="s">
        <v>30</v>
      </c>
      <c r="C1393" t="s">
        <v>4204</v>
      </c>
      <c r="D1393" t="s">
        <v>17</v>
      </c>
      <c r="E1393" t="s">
        <v>68</v>
      </c>
      <c r="F1393" t="s">
        <v>4205</v>
      </c>
      <c r="G1393" t="s">
        <v>102</v>
      </c>
      <c r="H1393">
        <v>130.47999999999999</v>
      </c>
      <c r="I1393">
        <v>20</v>
      </c>
      <c r="J1393">
        <v>5</v>
      </c>
      <c r="K1393">
        <v>2609.6</v>
      </c>
      <c r="L1393">
        <v>2479.12</v>
      </c>
      <c r="M1393" t="s">
        <v>40</v>
      </c>
      <c r="N1393" s="1">
        <v>45448.693715277775</v>
      </c>
    </row>
    <row r="1394" spans="1:14" x14ac:dyDescent="0.3">
      <c r="A1394" t="s">
        <v>4206</v>
      </c>
      <c r="B1394" t="s">
        <v>23</v>
      </c>
      <c r="C1394" t="s">
        <v>4207</v>
      </c>
      <c r="D1394" t="s">
        <v>43</v>
      </c>
      <c r="E1394" t="s">
        <v>57</v>
      </c>
      <c r="F1394" t="s">
        <v>4208</v>
      </c>
      <c r="G1394" t="s">
        <v>39</v>
      </c>
      <c r="H1394">
        <v>870.95</v>
      </c>
      <c r="I1394">
        <v>4</v>
      </c>
      <c r="J1394">
        <v>5</v>
      </c>
      <c r="K1394">
        <v>3483.8</v>
      </c>
      <c r="L1394">
        <v>3309.61</v>
      </c>
      <c r="M1394" t="s">
        <v>40</v>
      </c>
      <c r="N1394" s="1">
        <v>45741.727731481478</v>
      </c>
    </row>
    <row r="1395" spans="1:14" x14ac:dyDescent="0.3">
      <c r="A1395" t="s">
        <v>4209</v>
      </c>
      <c r="B1395" t="s">
        <v>95</v>
      </c>
      <c r="C1395" t="s">
        <v>4210</v>
      </c>
      <c r="D1395" t="s">
        <v>25</v>
      </c>
      <c r="E1395" t="s">
        <v>32</v>
      </c>
      <c r="F1395" t="s">
        <v>4211</v>
      </c>
      <c r="G1395" t="s">
        <v>20</v>
      </c>
      <c r="H1395">
        <v>133.19</v>
      </c>
      <c r="I1395">
        <v>1</v>
      </c>
      <c r="J1395">
        <v>3</v>
      </c>
      <c r="K1395">
        <v>133.19</v>
      </c>
      <c r="L1395">
        <v>129.19</v>
      </c>
      <c r="M1395" t="s">
        <v>21</v>
      </c>
      <c r="N1395" s="1">
        <v>45543.73946759259</v>
      </c>
    </row>
    <row r="1396" spans="1:14" x14ac:dyDescent="0.3">
      <c r="A1396" t="s">
        <v>4212</v>
      </c>
      <c r="B1396" t="s">
        <v>172</v>
      </c>
      <c r="C1396" t="s">
        <v>4213</v>
      </c>
      <c r="D1396" t="s">
        <v>120</v>
      </c>
      <c r="E1396" t="s">
        <v>277</v>
      </c>
      <c r="F1396" t="s">
        <v>4214</v>
      </c>
      <c r="G1396" t="s">
        <v>39</v>
      </c>
      <c r="H1396">
        <v>619.73</v>
      </c>
      <c r="I1396">
        <v>8</v>
      </c>
      <c r="J1396">
        <v>0</v>
      </c>
      <c r="K1396">
        <v>4957.84</v>
      </c>
      <c r="L1396">
        <v>4957.84</v>
      </c>
      <c r="M1396" t="s">
        <v>28</v>
      </c>
      <c r="N1396" s="1">
        <v>45828.754108796296</v>
      </c>
    </row>
    <row r="1397" spans="1:14" x14ac:dyDescent="0.3">
      <c r="A1397" t="s">
        <v>4215</v>
      </c>
      <c r="B1397" t="s">
        <v>23</v>
      </c>
      <c r="C1397" t="s">
        <v>4216</v>
      </c>
      <c r="D1397" t="s">
        <v>51</v>
      </c>
      <c r="E1397" t="s">
        <v>224</v>
      </c>
      <c r="F1397" t="s">
        <v>4217</v>
      </c>
      <c r="G1397" t="s">
        <v>53</v>
      </c>
      <c r="H1397">
        <v>832.85</v>
      </c>
      <c r="I1397">
        <v>10</v>
      </c>
      <c r="J1397">
        <v>0</v>
      </c>
      <c r="K1397">
        <v>8328.5</v>
      </c>
      <c r="L1397">
        <v>8328.5</v>
      </c>
      <c r="M1397" t="s">
        <v>28</v>
      </c>
      <c r="N1397" s="1">
        <v>45516.868692129632</v>
      </c>
    </row>
    <row r="1398" spans="1:14" x14ac:dyDescent="0.3">
      <c r="A1398" t="s">
        <v>4218</v>
      </c>
      <c r="B1398" t="s">
        <v>172</v>
      </c>
      <c r="C1398" t="s">
        <v>4219</v>
      </c>
      <c r="D1398" t="s">
        <v>63</v>
      </c>
      <c r="E1398" t="s">
        <v>224</v>
      </c>
      <c r="F1398" t="s">
        <v>4220</v>
      </c>
      <c r="G1398" t="s">
        <v>46</v>
      </c>
      <c r="H1398">
        <v>1.25</v>
      </c>
      <c r="I1398">
        <v>377</v>
      </c>
      <c r="J1398">
        <v>15</v>
      </c>
      <c r="K1398">
        <v>471.25</v>
      </c>
      <c r="L1398">
        <v>400.56</v>
      </c>
      <c r="M1398" t="s">
        <v>40</v>
      </c>
      <c r="N1398" s="1">
        <v>45508.523958333331</v>
      </c>
    </row>
    <row r="1399" spans="1:14" x14ac:dyDescent="0.3">
      <c r="A1399" t="s">
        <v>4221</v>
      </c>
      <c r="B1399" t="s">
        <v>118</v>
      </c>
      <c r="C1399" t="s">
        <v>4222</v>
      </c>
      <c r="D1399" t="s">
        <v>36</v>
      </c>
      <c r="E1399" t="s">
        <v>57</v>
      </c>
      <c r="F1399" t="s">
        <v>4223</v>
      </c>
      <c r="G1399" t="s">
        <v>184</v>
      </c>
      <c r="H1399">
        <v>284.51</v>
      </c>
      <c r="I1399">
        <v>2</v>
      </c>
      <c r="J1399">
        <v>0</v>
      </c>
      <c r="K1399">
        <v>569.02</v>
      </c>
      <c r="L1399">
        <v>569.02</v>
      </c>
      <c r="M1399" t="s">
        <v>60</v>
      </c>
      <c r="N1399" s="1">
        <v>45562.045370370368</v>
      </c>
    </row>
    <row r="1400" spans="1:14" x14ac:dyDescent="0.3">
      <c r="A1400" t="s">
        <v>4224</v>
      </c>
      <c r="B1400" t="s">
        <v>181</v>
      </c>
      <c r="C1400" t="s">
        <v>4225</v>
      </c>
      <c r="D1400" t="s">
        <v>159</v>
      </c>
      <c r="E1400" t="s">
        <v>277</v>
      </c>
      <c r="F1400" t="s">
        <v>4226</v>
      </c>
      <c r="G1400" t="s">
        <v>102</v>
      </c>
      <c r="H1400">
        <v>49.13</v>
      </c>
      <c r="I1400">
        <v>12</v>
      </c>
      <c r="J1400">
        <v>0</v>
      </c>
      <c r="K1400">
        <v>589.55999999999995</v>
      </c>
      <c r="L1400">
        <v>589.55999999999995</v>
      </c>
      <c r="M1400" t="s">
        <v>77</v>
      </c>
      <c r="N1400" s="1">
        <v>45639.416678240741</v>
      </c>
    </row>
    <row r="1401" spans="1:14" x14ac:dyDescent="0.3">
      <c r="A1401" t="s">
        <v>4227</v>
      </c>
      <c r="B1401" t="s">
        <v>23</v>
      </c>
      <c r="C1401" t="s">
        <v>4228</v>
      </c>
      <c r="D1401" t="s">
        <v>125</v>
      </c>
      <c r="E1401" t="s">
        <v>133</v>
      </c>
      <c r="F1401" t="s">
        <v>4229</v>
      </c>
      <c r="G1401" t="s">
        <v>465</v>
      </c>
      <c r="H1401">
        <v>2589.0300000000002</v>
      </c>
      <c r="I1401">
        <v>10</v>
      </c>
      <c r="J1401">
        <v>10</v>
      </c>
      <c r="K1401">
        <v>25890.3</v>
      </c>
      <c r="L1401">
        <v>23301.27</v>
      </c>
      <c r="M1401" t="s">
        <v>47</v>
      </c>
      <c r="N1401" s="1">
        <v>45678.774097222224</v>
      </c>
    </row>
    <row r="1402" spans="1:14" x14ac:dyDescent="0.3">
      <c r="A1402" t="s">
        <v>4230</v>
      </c>
      <c r="B1402" t="s">
        <v>84</v>
      </c>
      <c r="C1402" t="s">
        <v>4231</v>
      </c>
      <c r="D1402" t="s">
        <v>86</v>
      </c>
      <c r="E1402" t="s">
        <v>68</v>
      </c>
      <c r="F1402" t="s">
        <v>4232</v>
      </c>
      <c r="G1402" t="s">
        <v>82</v>
      </c>
      <c r="H1402">
        <v>135.47999999999999</v>
      </c>
      <c r="I1402">
        <v>30</v>
      </c>
      <c r="J1402">
        <v>5</v>
      </c>
      <c r="K1402">
        <v>4064.4</v>
      </c>
      <c r="L1402">
        <v>3861.18</v>
      </c>
      <c r="M1402" t="s">
        <v>21</v>
      </c>
      <c r="N1402" s="1">
        <v>45753.050162037034</v>
      </c>
    </row>
    <row r="1403" spans="1:14" x14ac:dyDescent="0.3">
      <c r="A1403" t="s">
        <v>4233</v>
      </c>
      <c r="B1403" t="s">
        <v>55</v>
      </c>
      <c r="C1403" t="s">
        <v>4234</v>
      </c>
      <c r="D1403" t="s">
        <v>86</v>
      </c>
      <c r="E1403" t="s">
        <v>74</v>
      </c>
      <c r="F1403" t="s">
        <v>4235</v>
      </c>
      <c r="G1403" t="s">
        <v>46</v>
      </c>
      <c r="H1403">
        <v>567.48</v>
      </c>
      <c r="I1403">
        <v>3</v>
      </c>
      <c r="J1403">
        <v>0</v>
      </c>
      <c r="K1403">
        <v>1702.44</v>
      </c>
      <c r="L1403">
        <v>1702.44</v>
      </c>
      <c r="N1403" s="1">
        <v>45635.744884259257</v>
      </c>
    </row>
    <row r="1404" spans="1:14" x14ac:dyDescent="0.3">
      <c r="A1404" t="s">
        <v>4236</v>
      </c>
      <c r="B1404" t="s">
        <v>55</v>
      </c>
      <c r="C1404" t="s">
        <v>4237</v>
      </c>
      <c r="D1404" t="s">
        <v>43</v>
      </c>
      <c r="E1404" t="s">
        <v>251</v>
      </c>
      <c r="F1404" t="s">
        <v>4238</v>
      </c>
      <c r="G1404" t="s">
        <v>135</v>
      </c>
      <c r="H1404">
        <v>1026.29</v>
      </c>
      <c r="I1404">
        <v>5</v>
      </c>
      <c r="J1404">
        <v>0</v>
      </c>
      <c r="K1404">
        <v>5131.45</v>
      </c>
      <c r="L1404">
        <v>5131.45</v>
      </c>
      <c r="M1404" t="s">
        <v>116</v>
      </c>
      <c r="N1404" s="1">
        <v>45845.983344907407</v>
      </c>
    </row>
    <row r="1405" spans="1:14" x14ac:dyDescent="0.3">
      <c r="A1405" t="s">
        <v>4239</v>
      </c>
      <c r="B1405" t="s">
        <v>181</v>
      </c>
      <c r="C1405" t="s">
        <v>4240</v>
      </c>
      <c r="D1405" t="s">
        <v>67</v>
      </c>
      <c r="E1405" t="s">
        <v>32</v>
      </c>
      <c r="F1405" t="s">
        <v>4241</v>
      </c>
      <c r="H1405">
        <v>726.28</v>
      </c>
      <c r="I1405">
        <v>15</v>
      </c>
      <c r="J1405">
        <v>13</v>
      </c>
      <c r="K1405">
        <v>10894.2</v>
      </c>
      <c r="L1405">
        <v>9477.9500000000007</v>
      </c>
      <c r="M1405" t="s">
        <v>116</v>
      </c>
      <c r="N1405" s="1">
        <v>45718.581932870373</v>
      </c>
    </row>
    <row r="1406" spans="1:14" x14ac:dyDescent="0.3">
      <c r="A1406" t="s">
        <v>4242</v>
      </c>
      <c r="B1406" t="s">
        <v>72</v>
      </c>
      <c r="C1406" t="s">
        <v>4243</v>
      </c>
      <c r="D1406" t="s">
        <v>67</v>
      </c>
      <c r="E1406" t="s">
        <v>100</v>
      </c>
      <c r="F1406" t="s">
        <v>4244</v>
      </c>
      <c r="G1406" t="s">
        <v>465</v>
      </c>
      <c r="H1406">
        <v>748.24</v>
      </c>
      <c r="I1406">
        <v>5</v>
      </c>
      <c r="J1406">
        <v>5</v>
      </c>
      <c r="K1406">
        <v>3741.2</v>
      </c>
      <c r="L1406">
        <v>3554.14</v>
      </c>
      <c r="M1406" t="s">
        <v>21</v>
      </c>
      <c r="N1406" s="1">
        <v>45603.769224537034</v>
      </c>
    </row>
    <row r="1407" spans="1:14" x14ac:dyDescent="0.3">
      <c r="A1407" t="s">
        <v>4245</v>
      </c>
      <c r="B1407" t="s">
        <v>181</v>
      </c>
      <c r="C1407" t="s">
        <v>4246</v>
      </c>
      <c r="D1407" t="s">
        <v>67</v>
      </c>
      <c r="E1407" t="s">
        <v>100</v>
      </c>
      <c r="F1407" t="s">
        <v>4247</v>
      </c>
      <c r="G1407" t="s">
        <v>70</v>
      </c>
      <c r="H1407">
        <v>63.22</v>
      </c>
      <c r="I1407">
        <v>2</v>
      </c>
      <c r="J1407">
        <v>0</v>
      </c>
      <c r="K1407">
        <v>126.44</v>
      </c>
      <c r="L1407">
        <v>126.44</v>
      </c>
      <c r="M1407" t="s">
        <v>40</v>
      </c>
      <c r="N1407" s="1">
        <v>45523.335972222223</v>
      </c>
    </row>
    <row r="1408" spans="1:14" x14ac:dyDescent="0.3">
      <c r="A1408" t="s">
        <v>4248</v>
      </c>
      <c r="B1408" t="s">
        <v>55</v>
      </c>
      <c r="C1408" t="s">
        <v>4249</v>
      </c>
      <c r="D1408" t="s">
        <v>25</v>
      </c>
      <c r="E1408" t="s">
        <v>177</v>
      </c>
      <c r="F1408" t="s">
        <v>4250</v>
      </c>
      <c r="G1408" t="s">
        <v>53</v>
      </c>
      <c r="H1408">
        <v>130.34</v>
      </c>
      <c r="I1408">
        <v>15</v>
      </c>
      <c r="J1408">
        <v>0</v>
      </c>
      <c r="K1408">
        <v>1955.1</v>
      </c>
      <c r="L1408">
        <v>1955.1</v>
      </c>
      <c r="M1408" t="s">
        <v>116</v>
      </c>
      <c r="N1408" s="1">
        <v>45649.534791666665</v>
      </c>
    </row>
    <row r="1409" spans="1:14" x14ac:dyDescent="0.3">
      <c r="A1409" t="s">
        <v>4251</v>
      </c>
      <c r="B1409" t="s">
        <v>118</v>
      </c>
      <c r="C1409" t="s">
        <v>4252</v>
      </c>
      <c r="D1409" t="s">
        <v>255</v>
      </c>
      <c r="E1409" t="s">
        <v>91</v>
      </c>
      <c r="F1409" t="s">
        <v>4253</v>
      </c>
      <c r="H1409">
        <v>2803.94</v>
      </c>
      <c r="I1409">
        <v>6</v>
      </c>
      <c r="J1409">
        <v>5</v>
      </c>
      <c r="K1409">
        <v>16823.64</v>
      </c>
      <c r="L1409">
        <v>15982.46</v>
      </c>
      <c r="M1409" t="s">
        <v>21</v>
      </c>
      <c r="N1409" s="1">
        <v>45523.568368055552</v>
      </c>
    </row>
    <row r="1410" spans="1:14" x14ac:dyDescent="0.3">
      <c r="A1410" t="s">
        <v>4254</v>
      </c>
      <c r="B1410" t="s">
        <v>118</v>
      </c>
      <c r="C1410" t="s">
        <v>4255</v>
      </c>
      <c r="D1410" t="s">
        <v>51</v>
      </c>
      <c r="E1410" t="s">
        <v>224</v>
      </c>
      <c r="F1410" t="s">
        <v>4256</v>
      </c>
      <c r="G1410" t="s">
        <v>130</v>
      </c>
      <c r="H1410">
        <v>237.2</v>
      </c>
      <c r="I1410">
        <v>10</v>
      </c>
      <c r="J1410">
        <v>17</v>
      </c>
      <c r="K1410">
        <v>2372</v>
      </c>
      <c r="L1410">
        <v>1968.76</v>
      </c>
      <c r="M1410" t="s">
        <v>116</v>
      </c>
      <c r="N1410" s="1">
        <v>45470.757835648146</v>
      </c>
    </row>
    <row r="1411" spans="1:14" x14ac:dyDescent="0.3">
      <c r="A1411" t="s">
        <v>4257</v>
      </c>
      <c r="B1411" t="s">
        <v>84</v>
      </c>
      <c r="C1411" t="s">
        <v>4258</v>
      </c>
      <c r="D1411" t="s">
        <v>110</v>
      </c>
      <c r="E1411" t="s">
        <v>68</v>
      </c>
      <c r="F1411" t="s">
        <v>4259</v>
      </c>
      <c r="G1411" t="s">
        <v>76</v>
      </c>
      <c r="H1411">
        <v>168.9</v>
      </c>
      <c r="I1411">
        <v>12</v>
      </c>
      <c r="J1411">
        <v>0</v>
      </c>
      <c r="K1411">
        <v>2026.8</v>
      </c>
      <c r="L1411">
        <v>2026.8</v>
      </c>
      <c r="M1411" t="s">
        <v>60</v>
      </c>
      <c r="N1411" s="1">
        <v>45865.177337962959</v>
      </c>
    </row>
    <row r="1412" spans="1:14" x14ac:dyDescent="0.3">
      <c r="A1412" t="s">
        <v>4260</v>
      </c>
      <c r="B1412" t="s">
        <v>172</v>
      </c>
      <c r="C1412" t="s">
        <v>4261</v>
      </c>
      <c r="D1412" t="s">
        <v>110</v>
      </c>
      <c r="E1412" t="s">
        <v>111</v>
      </c>
      <c r="F1412" t="s">
        <v>4262</v>
      </c>
      <c r="G1412" t="s">
        <v>107</v>
      </c>
      <c r="H1412">
        <v>211.09</v>
      </c>
      <c r="I1412">
        <v>1</v>
      </c>
      <c r="J1412">
        <v>2</v>
      </c>
      <c r="K1412">
        <v>211.09</v>
      </c>
      <c r="L1412">
        <v>206.87</v>
      </c>
      <c r="M1412" t="s">
        <v>28</v>
      </c>
      <c r="N1412" s="1">
        <v>45361.401006944441</v>
      </c>
    </row>
    <row r="1413" spans="1:14" x14ac:dyDescent="0.3">
      <c r="A1413" t="s">
        <v>4263</v>
      </c>
      <c r="B1413" t="s">
        <v>72</v>
      </c>
      <c r="C1413" t="s">
        <v>4264</v>
      </c>
      <c r="D1413" t="s">
        <v>120</v>
      </c>
      <c r="F1413" t="s">
        <v>4265</v>
      </c>
      <c r="G1413" t="s">
        <v>184</v>
      </c>
      <c r="H1413">
        <v>288.38</v>
      </c>
      <c r="I1413">
        <v>5</v>
      </c>
      <c r="J1413">
        <v>5</v>
      </c>
      <c r="K1413">
        <v>1441.9</v>
      </c>
      <c r="L1413">
        <v>1369.81</v>
      </c>
      <c r="M1413" t="s">
        <v>60</v>
      </c>
      <c r="N1413" s="1">
        <v>45801.509293981479</v>
      </c>
    </row>
    <row r="1414" spans="1:14" x14ac:dyDescent="0.3">
      <c r="A1414" t="s">
        <v>4266</v>
      </c>
      <c r="B1414" t="s">
        <v>84</v>
      </c>
      <c r="C1414" t="s">
        <v>4267</v>
      </c>
      <c r="D1414" t="s">
        <v>25</v>
      </c>
      <c r="E1414" t="s">
        <v>121</v>
      </c>
      <c r="F1414" t="s">
        <v>4268</v>
      </c>
      <c r="G1414" t="s">
        <v>102</v>
      </c>
      <c r="H1414">
        <v>61.7</v>
      </c>
      <c r="I1414">
        <v>4</v>
      </c>
      <c r="J1414">
        <v>0</v>
      </c>
      <c r="K1414">
        <v>246.8</v>
      </c>
      <c r="L1414">
        <v>246.8</v>
      </c>
      <c r="M1414" t="s">
        <v>60</v>
      </c>
      <c r="N1414" s="1">
        <v>45719.513414351852</v>
      </c>
    </row>
    <row r="1415" spans="1:14" x14ac:dyDescent="0.3">
      <c r="A1415" t="s">
        <v>4269</v>
      </c>
      <c r="B1415" t="s">
        <v>49</v>
      </c>
      <c r="C1415" t="s">
        <v>4270</v>
      </c>
      <c r="D1415" t="s">
        <v>110</v>
      </c>
      <c r="E1415" t="s">
        <v>91</v>
      </c>
      <c r="F1415" t="s">
        <v>4271</v>
      </c>
      <c r="G1415" t="s">
        <v>82</v>
      </c>
      <c r="H1415">
        <v>206.34</v>
      </c>
      <c r="I1415">
        <v>1</v>
      </c>
      <c r="J1415">
        <v>5</v>
      </c>
      <c r="K1415">
        <v>206.34</v>
      </c>
      <c r="L1415">
        <v>196.02</v>
      </c>
      <c r="M1415" t="s">
        <v>28</v>
      </c>
      <c r="N1415" s="1">
        <v>45711.056701388887</v>
      </c>
    </row>
    <row r="1416" spans="1:14" x14ac:dyDescent="0.3">
      <c r="A1416" t="s">
        <v>4272</v>
      </c>
      <c r="B1416" t="s">
        <v>72</v>
      </c>
      <c r="C1416" t="s">
        <v>4273</v>
      </c>
      <c r="D1416" t="s">
        <v>80</v>
      </c>
      <c r="E1416" t="s">
        <v>87</v>
      </c>
      <c r="F1416" t="s">
        <v>4274</v>
      </c>
      <c r="G1416" t="s">
        <v>248</v>
      </c>
      <c r="H1416">
        <v>4302.2299999999996</v>
      </c>
      <c r="I1416">
        <v>12</v>
      </c>
      <c r="J1416">
        <v>10</v>
      </c>
      <c r="K1416">
        <v>51626.76</v>
      </c>
      <c r="L1416">
        <v>46464.08</v>
      </c>
      <c r="M1416" t="s">
        <v>21</v>
      </c>
      <c r="N1416" s="1">
        <v>45337.590763888889</v>
      </c>
    </row>
    <row r="1417" spans="1:14" x14ac:dyDescent="0.3">
      <c r="A1417" t="s">
        <v>4275</v>
      </c>
      <c r="B1417" t="s">
        <v>95</v>
      </c>
      <c r="C1417" t="s">
        <v>4276</v>
      </c>
      <c r="D1417" t="s">
        <v>43</v>
      </c>
      <c r="E1417" t="s">
        <v>18</v>
      </c>
      <c r="F1417" t="s">
        <v>4277</v>
      </c>
      <c r="G1417" t="s">
        <v>93</v>
      </c>
      <c r="H1417">
        <v>1036.46</v>
      </c>
      <c r="I1417">
        <v>5</v>
      </c>
      <c r="J1417">
        <v>15</v>
      </c>
      <c r="K1417">
        <v>5182.3</v>
      </c>
      <c r="L1417">
        <v>4404.95</v>
      </c>
      <c r="M1417" t="s">
        <v>28</v>
      </c>
      <c r="N1417" s="1">
        <v>45568.282858796294</v>
      </c>
    </row>
    <row r="1418" spans="1:14" x14ac:dyDescent="0.3">
      <c r="A1418" t="s">
        <v>4278</v>
      </c>
      <c r="B1418" t="s">
        <v>181</v>
      </c>
      <c r="C1418" t="s">
        <v>4279</v>
      </c>
      <c r="D1418" t="s">
        <v>51</v>
      </c>
      <c r="E1418" t="s">
        <v>105</v>
      </c>
      <c r="F1418" t="s">
        <v>4280</v>
      </c>
      <c r="G1418" t="s">
        <v>135</v>
      </c>
      <c r="H1418">
        <v>1081.1300000000001</v>
      </c>
      <c r="I1418">
        <v>3</v>
      </c>
      <c r="J1418">
        <v>0</v>
      </c>
      <c r="K1418">
        <v>3243.39</v>
      </c>
      <c r="L1418">
        <v>3243.39</v>
      </c>
      <c r="M1418" t="s">
        <v>77</v>
      </c>
      <c r="N1418" s="1">
        <v>45464.792604166665</v>
      </c>
    </row>
    <row r="1419" spans="1:14" x14ac:dyDescent="0.3">
      <c r="A1419" t="s">
        <v>4281</v>
      </c>
      <c r="C1419" t="s">
        <v>4282</v>
      </c>
      <c r="D1419" t="s">
        <v>110</v>
      </c>
      <c r="E1419" t="s">
        <v>74</v>
      </c>
      <c r="F1419" t="s">
        <v>4283</v>
      </c>
      <c r="G1419" t="s">
        <v>20</v>
      </c>
      <c r="H1419">
        <v>217.14</v>
      </c>
      <c r="I1419">
        <v>3</v>
      </c>
      <c r="J1419">
        <v>5</v>
      </c>
      <c r="K1419">
        <v>651.41999999999996</v>
      </c>
      <c r="L1419">
        <v>618.85</v>
      </c>
      <c r="M1419" t="s">
        <v>28</v>
      </c>
      <c r="N1419" s="1">
        <v>45449.963472222225</v>
      </c>
    </row>
    <row r="1420" spans="1:14" x14ac:dyDescent="0.3">
      <c r="A1420" t="s">
        <v>4284</v>
      </c>
      <c r="B1420" t="s">
        <v>49</v>
      </c>
      <c r="C1420" t="s">
        <v>4285</v>
      </c>
      <c r="D1420" t="s">
        <v>63</v>
      </c>
      <c r="E1420" t="s">
        <v>177</v>
      </c>
      <c r="F1420" t="s">
        <v>4286</v>
      </c>
      <c r="G1420" t="s">
        <v>184</v>
      </c>
      <c r="H1420">
        <v>2.96</v>
      </c>
      <c r="I1420">
        <v>103</v>
      </c>
      <c r="J1420">
        <v>0</v>
      </c>
      <c r="K1420">
        <v>304.88</v>
      </c>
      <c r="L1420">
        <v>304.88</v>
      </c>
      <c r="N1420" s="1">
        <v>45795.982361111113</v>
      </c>
    </row>
    <row r="1421" spans="1:14" x14ac:dyDescent="0.3">
      <c r="A1421" t="s">
        <v>4287</v>
      </c>
      <c r="B1421" t="s">
        <v>55</v>
      </c>
      <c r="C1421" t="s">
        <v>4288</v>
      </c>
      <c r="D1421" t="s">
        <v>80</v>
      </c>
      <c r="E1421" t="s">
        <v>251</v>
      </c>
      <c r="F1421" t="s">
        <v>4289</v>
      </c>
      <c r="G1421" t="s">
        <v>179</v>
      </c>
      <c r="H1421">
        <v>1314.64</v>
      </c>
      <c r="I1421">
        <v>2</v>
      </c>
      <c r="J1421">
        <v>3</v>
      </c>
      <c r="K1421">
        <v>2629.28</v>
      </c>
      <c r="L1421">
        <v>2550.4</v>
      </c>
      <c r="M1421" t="s">
        <v>77</v>
      </c>
      <c r="N1421" s="1">
        <v>45425.352534722224</v>
      </c>
    </row>
    <row r="1422" spans="1:14" x14ac:dyDescent="0.3">
      <c r="A1422" t="s">
        <v>4290</v>
      </c>
      <c r="B1422" t="s">
        <v>172</v>
      </c>
      <c r="C1422" t="s">
        <v>4291</v>
      </c>
      <c r="D1422" t="s">
        <v>80</v>
      </c>
      <c r="E1422" t="s">
        <v>44</v>
      </c>
      <c r="F1422" t="s">
        <v>4292</v>
      </c>
      <c r="G1422" t="s">
        <v>135</v>
      </c>
      <c r="H1422">
        <v>3238.48</v>
      </c>
      <c r="I1422">
        <v>6</v>
      </c>
      <c r="J1422">
        <v>0</v>
      </c>
      <c r="K1422">
        <v>19430.88</v>
      </c>
      <c r="L1422">
        <v>19430.88</v>
      </c>
      <c r="M1422" t="s">
        <v>116</v>
      </c>
      <c r="N1422" s="1">
        <v>45829.287256944444</v>
      </c>
    </row>
    <row r="1423" spans="1:14" x14ac:dyDescent="0.3">
      <c r="A1423" t="s">
        <v>4293</v>
      </c>
      <c r="B1423" t="s">
        <v>172</v>
      </c>
      <c r="C1423" t="s">
        <v>4294</v>
      </c>
      <c r="D1423" t="s">
        <v>25</v>
      </c>
      <c r="E1423" t="s">
        <v>74</v>
      </c>
      <c r="F1423" t="s">
        <v>4295</v>
      </c>
      <c r="H1423">
        <v>143.54</v>
      </c>
      <c r="I1423">
        <v>15</v>
      </c>
      <c r="J1423">
        <v>0</v>
      </c>
      <c r="K1423">
        <v>2153.1</v>
      </c>
      <c r="L1423">
        <v>2153.1</v>
      </c>
      <c r="M1423" t="s">
        <v>47</v>
      </c>
      <c r="N1423" s="1">
        <v>45791.648194444446</v>
      </c>
    </row>
    <row r="1424" spans="1:14" x14ac:dyDescent="0.3">
      <c r="A1424" t="s">
        <v>4296</v>
      </c>
      <c r="B1424" t="s">
        <v>23</v>
      </c>
      <c r="C1424" t="s">
        <v>4297</v>
      </c>
      <c r="D1424" t="s">
        <v>125</v>
      </c>
      <c r="E1424" t="s">
        <v>74</v>
      </c>
      <c r="F1424" t="s">
        <v>4298</v>
      </c>
      <c r="G1424" t="s">
        <v>209</v>
      </c>
      <c r="H1424">
        <v>1861.84</v>
      </c>
      <c r="I1424">
        <v>10</v>
      </c>
      <c r="J1424">
        <v>10</v>
      </c>
      <c r="K1424">
        <v>18618.400000000001</v>
      </c>
      <c r="L1424">
        <v>16756.560000000001</v>
      </c>
      <c r="M1424" t="s">
        <v>47</v>
      </c>
      <c r="N1424" s="1">
        <v>45566.807974537034</v>
      </c>
    </row>
    <row r="1425" spans="1:14" x14ac:dyDescent="0.3">
      <c r="A1425" t="s">
        <v>4299</v>
      </c>
      <c r="B1425" t="s">
        <v>30</v>
      </c>
      <c r="C1425" t="s">
        <v>4300</v>
      </c>
      <c r="D1425" t="s">
        <v>120</v>
      </c>
      <c r="E1425" t="s">
        <v>155</v>
      </c>
      <c r="F1425" t="s">
        <v>4301</v>
      </c>
      <c r="G1425" t="s">
        <v>102</v>
      </c>
      <c r="H1425">
        <v>321.92</v>
      </c>
      <c r="I1425">
        <v>3</v>
      </c>
      <c r="J1425">
        <v>0</v>
      </c>
      <c r="K1425">
        <v>965.76</v>
      </c>
      <c r="L1425">
        <v>965.76</v>
      </c>
      <c r="M1425" t="s">
        <v>77</v>
      </c>
      <c r="N1425" s="1">
        <v>45826.524085648147</v>
      </c>
    </row>
    <row r="1426" spans="1:14" x14ac:dyDescent="0.3">
      <c r="A1426" t="s">
        <v>4302</v>
      </c>
      <c r="B1426" t="s">
        <v>118</v>
      </c>
      <c r="C1426" t="s">
        <v>4303</v>
      </c>
      <c r="D1426" t="s">
        <v>51</v>
      </c>
      <c r="E1426" t="s">
        <v>68</v>
      </c>
      <c r="F1426" t="s">
        <v>4304</v>
      </c>
      <c r="G1426" t="s">
        <v>102</v>
      </c>
      <c r="H1426">
        <v>185.06</v>
      </c>
      <c r="I1426">
        <v>2</v>
      </c>
      <c r="J1426">
        <v>0</v>
      </c>
      <c r="K1426">
        <v>370.12</v>
      </c>
      <c r="L1426">
        <v>370.12</v>
      </c>
      <c r="M1426" t="s">
        <v>28</v>
      </c>
      <c r="N1426" s="1">
        <v>45771.621203703704</v>
      </c>
    </row>
    <row r="1427" spans="1:14" x14ac:dyDescent="0.3">
      <c r="A1427" t="s">
        <v>4305</v>
      </c>
      <c r="B1427" t="s">
        <v>172</v>
      </c>
      <c r="C1427" t="s">
        <v>4306</v>
      </c>
      <c r="D1427" t="s">
        <v>36</v>
      </c>
      <c r="E1427" t="s">
        <v>74</v>
      </c>
      <c r="F1427" t="s">
        <v>4307</v>
      </c>
      <c r="G1427" t="s">
        <v>130</v>
      </c>
      <c r="H1427">
        <v>123.89</v>
      </c>
      <c r="I1427">
        <v>10</v>
      </c>
      <c r="J1427">
        <v>5</v>
      </c>
      <c r="K1427">
        <v>1238.9000000000001</v>
      </c>
      <c r="L1427">
        <v>1176.95</v>
      </c>
      <c r="M1427" t="s">
        <v>21</v>
      </c>
      <c r="N1427" s="1">
        <v>45430.470104166663</v>
      </c>
    </row>
    <row r="1428" spans="1:14" x14ac:dyDescent="0.3">
      <c r="A1428" t="s">
        <v>4308</v>
      </c>
      <c r="B1428" t="s">
        <v>181</v>
      </c>
      <c r="C1428" t="s">
        <v>4309</v>
      </c>
      <c r="D1428" t="s">
        <v>120</v>
      </c>
      <c r="E1428" t="s">
        <v>32</v>
      </c>
      <c r="F1428" t="s">
        <v>4310</v>
      </c>
      <c r="G1428" t="s">
        <v>130</v>
      </c>
      <c r="H1428">
        <v>185.03</v>
      </c>
      <c r="I1428">
        <v>50</v>
      </c>
      <c r="J1428">
        <v>0</v>
      </c>
      <c r="K1428">
        <v>9251.5</v>
      </c>
      <c r="L1428">
        <v>9251.5</v>
      </c>
      <c r="M1428" t="s">
        <v>116</v>
      </c>
      <c r="N1428" s="1">
        <v>45786.942233796297</v>
      </c>
    </row>
    <row r="1429" spans="1:14" x14ac:dyDescent="0.3">
      <c r="A1429" t="s">
        <v>4311</v>
      </c>
      <c r="B1429" t="s">
        <v>181</v>
      </c>
      <c r="C1429" t="s">
        <v>4312</v>
      </c>
      <c r="D1429" t="s">
        <v>25</v>
      </c>
      <c r="E1429" t="s">
        <v>68</v>
      </c>
      <c r="F1429" t="s">
        <v>4313</v>
      </c>
      <c r="G1429" t="s">
        <v>209</v>
      </c>
      <c r="H1429">
        <v>124.73</v>
      </c>
      <c r="I1429">
        <v>4</v>
      </c>
      <c r="J1429">
        <v>0</v>
      </c>
      <c r="K1429">
        <v>498.92</v>
      </c>
      <c r="L1429">
        <v>498.92</v>
      </c>
      <c r="M1429" t="s">
        <v>47</v>
      </c>
      <c r="N1429" s="1">
        <v>45371.591898148145</v>
      </c>
    </row>
    <row r="1430" spans="1:14" x14ac:dyDescent="0.3">
      <c r="A1430" t="s">
        <v>4314</v>
      </c>
      <c r="B1430" t="s">
        <v>23</v>
      </c>
      <c r="C1430" t="s">
        <v>4315</v>
      </c>
      <c r="D1430" t="s">
        <v>110</v>
      </c>
      <c r="E1430" t="s">
        <v>133</v>
      </c>
      <c r="F1430" t="s">
        <v>4316</v>
      </c>
      <c r="G1430" t="s">
        <v>130</v>
      </c>
      <c r="H1430">
        <v>348.88</v>
      </c>
      <c r="I1430">
        <v>12</v>
      </c>
      <c r="J1430">
        <v>15</v>
      </c>
      <c r="K1430">
        <v>4186.5600000000004</v>
      </c>
      <c r="L1430">
        <v>3558.58</v>
      </c>
      <c r="M1430" t="s">
        <v>116</v>
      </c>
      <c r="N1430" s="1">
        <v>45818.302673611113</v>
      </c>
    </row>
    <row r="1431" spans="1:14" x14ac:dyDescent="0.3">
      <c r="A1431" t="s">
        <v>4317</v>
      </c>
      <c r="B1431" t="s">
        <v>15</v>
      </c>
      <c r="C1431" t="s">
        <v>4318</v>
      </c>
      <c r="D1431" t="s">
        <v>51</v>
      </c>
      <c r="E1431" t="s">
        <v>74</v>
      </c>
      <c r="F1431" t="s">
        <v>4319</v>
      </c>
      <c r="G1431" t="s">
        <v>161</v>
      </c>
      <c r="H1431">
        <v>1190.6500000000001</v>
      </c>
      <c r="I1431">
        <v>5</v>
      </c>
      <c r="J1431">
        <v>0</v>
      </c>
      <c r="K1431">
        <v>5953.25</v>
      </c>
      <c r="L1431">
        <v>5953.25</v>
      </c>
      <c r="M1431" t="s">
        <v>47</v>
      </c>
      <c r="N1431" s="1">
        <v>45641.926412037035</v>
      </c>
    </row>
    <row r="1432" spans="1:14" x14ac:dyDescent="0.3">
      <c r="A1432" t="s">
        <v>4320</v>
      </c>
      <c r="B1432" t="s">
        <v>72</v>
      </c>
      <c r="C1432" t="s">
        <v>4321</v>
      </c>
      <c r="D1432" t="s">
        <v>25</v>
      </c>
      <c r="E1432" t="s">
        <v>18</v>
      </c>
      <c r="F1432" t="s">
        <v>4322</v>
      </c>
      <c r="G1432" t="s">
        <v>59</v>
      </c>
      <c r="H1432">
        <v>130.6</v>
      </c>
      <c r="I1432">
        <v>8</v>
      </c>
      <c r="J1432">
        <v>5</v>
      </c>
      <c r="K1432">
        <v>1044.8</v>
      </c>
      <c r="L1432">
        <v>992.56</v>
      </c>
      <c r="M1432" t="s">
        <v>47</v>
      </c>
      <c r="N1432" s="1">
        <v>45747.287106481483</v>
      </c>
    </row>
    <row r="1433" spans="1:14" x14ac:dyDescent="0.3">
      <c r="A1433" t="s">
        <v>4323</v>
      </c>
      <c r="B1433" t="s">
        <v>84</v>
      </c>
      <c r="C1433" t="s">
        <v>4324</v>
      </c>
      <c r="D1433" t="s">
        <v>159</v>
      </c>
      <c r="E1433" t="s">
        <v>44</v>
      </c>
      <c r="F1433" t="s">
        <v>4325</v>
      </c>
      <c r="H1433">
        <v>306.5</v>
      </c>
      <c r="I1433">
        <v>15</v>
      </c>
      <c r="J1433">
        <v>0</v>
      </c>
      <c r="K1433">
        <v>4597.5</v>
      </c>
      <c r="L1433">
        <v>4597.5</v>
      </c>
      <c r="M1433" t="s">
        <v>47</v>
      </c>
      <c r="N1433" s="1">
        <v>45499.278807870367</v>
      </c>
    </row>
    <row r="1434" spans="1:14" x14ac:dyDescent="0.3">
      <c r="A1434" t="s">
        <v>4326</v>
      </c>
      <c r="C1434" t="s">
        <v>4327</v>
      </c>
      <c r="D1434" t="s">
        <v>36</v>
      </c>
      <c r="E1434" t="s">
        <v>37</v>
      </c>
      <c r="F1434" t="s">
        <v>4328</v>
      </c>
      <c r="G1434" t="s">
        <v>102</v>
      </c>
      <c r="H1434">
        <v>631.96</v>
      </c>
      <c r="I1434">
        <v>40</v>
      </c>
      <c r="J1434">
        <v>15</v>
      </c>
      <c r="K1434">
        <v>25278.400000000001</v>
      </c>
      <c r="L1434">
        <v>21486.639999999999</v>
      </c>
      <c r="N1434" s="1">
        <v>45491.447013888886</v>
      </c>
    </row>
    <row r="1435" spans="1:14" x14ac:dyDescent="0.3">
      <c r="A1435" t="s">
        <v>4329</v>
      </c>
      <c r="B1435" t="s">
        <v>23</v>
      </c>
      <c r="C1435" t="s">
        <v>4330</v>
      </c>
      <c r="D1435" t="s">
        <v>80</v>
      </c>
      <c r="E1435" t="s">
        <v>177</v>
      </c>
      <c r="F1435" t="s">
        <v>4331</v>
      </c>
      <c r="G1435" t="s">
        <v>82</v>
      </c>
      <c r="H1435">
        <v>2594.71</v>
      </c>
      <c r="I1435">
        <v>12</v>
      </c>
      <c r="J1435">
        <v>0</v>
      </c>
      <c r="K1435">
        <v>31136.52</v>
      </c>
      <c r="L1435">
        <v>31136.52</v>
      </c>
      <c r="M1435" t="s">
        <v>47</v>
      </c>
      <c r="N1435" s="1">
        <v>45559.318969907406</v>
      </c>
    </row>
    <row r="1436" spans="1:14" x14ac:dyDescent="0.3">
      <c r="A1436" t="s">
        <v>4332</v>
      </c>
      <c r="B1436" t="s">
        <v>118</v>
      </c>
      <c r="C1436" t="s">
        <v>4333</v>
      </c>
      <c r="D1436" t="s">
        <v>17</v>
      </c>
      <c r="E1436" t="s">
        <v>105</v>
      </c>
      <c r="F1436" t="s">
        <v>4334</v>
      </c>
      <c r="G1436" t="s">
        <v>135</v>
      </c>
      <c r="H1436">
        <v>697.99</v>
      </c>
      <c r="I1436">
        <v>2</v>
      </c>
      <c r="J1436">
        <v>0</v>
      </c>
      <c r="K1436">
        <v>1395.98</v>
      </c>
      <c r="L1436">
        <v>1395.98</v>
      </c>
      <c r="M1436" t="s">
        <v>47</v>
      </c>
      <c r="N1436" s="1">
        <v>45344.537708333337</v>
      </c>
    </row>
    <row r="1437" spans="1:14" x14ac:dyDescent="0.3">
      <c r="A1437" t="s">
        <v>4335</v>
      </c>
      <c r="B1437" t="s">
        <v>49</v>
      </c>
      <c r="C1437" t="s">
        <v>4336</v>
      </c>
      <c r="D1437" t="s">
        <v>43</v>
      </c>
      <c r="E1437" t="s">
        <v>105</v>
      </c>
      <c r="F1437" t="s">
        <v>4337</v>
      </c>
      <c r="G1437" t="s">
        <v>209</v>
      </c>
      <c r="H1437">
        <v>1058.31</v>
      </c>
      <c r="I1437">
        <v>5</v>
      </c>
      <c r="J1437">
        <v>3</v>
      </c>
      <c r="K1437">
        <v>5291.55</v>
      </c>
      <c r="L1437">
        <v>5132.8</v>
      </c>
      <c r="M1437" t="s">
        <v>60</v>
      </c>
      <c r="N1437" s="1">
        <v>45548.052986111114</v>
      </c>
    </row>
    <row r="1438" spans="1:14" x14ac:dyDescent="0.3">
      <c r="A1438" t="s">
        <v>4338</v>
      </c>
      <c r="B1438" t="s">
        <v>172</v>
      </c>
      <c r="C1438" t="s">
        <v>4339</v>
      </c>
      <c r="D1438" t="s">
        <v>86</v>
      </c>
      <c r="E1438" t="s">
        <v>18</v>
      </c>
      <c r="F1438" t="s">
        <v>4340</v>
      </c>
      <c r="H1438">
        <v>518.55999999999995</v>
      </c>
      <c r="I1438">
        <v>1</v>
      </c>
      <c r="J1438">
        <v>0</v>
      </c>
      <c r="K1438">
        <v>518.55999999999995</v>
      </c>
      <c r="L1438">
        <v>518.55999999999995</v>
      </c>
      <c r="M1438" t="s">
        <v>47</v>
      </c>
      <c r="N1438" s="1">
        <v>45648.0387962963</v>
      </c>
    </row>
    <row r="1439" spans="1:14" x14ac:dyDescent="0.3">
      <c r="A1439" t="s">
        <v>4341</v>
      </c>
      <c r="B1439" t="s">
        <v>181</v>
      </c>
      <c r="C1439" t="s">
        <v>4342</v>
      </c>
      <c r="D1439" t="s">
        <v>125</v>
      </c>
      <c r="E1439" t="s">
        <v>18</v>
      </c>
      <c r="F1439" t="s">
        <v>4343</v>
      </c>
      <c r="G1439" t="s">
        <v>161</v>
      </c>
      <c r="H1439">
        <v>2633.3</v>
      </c>
      <c r="I1439">
        <v>25</v>
      </c>
      <c r="J1439">
        <v>15</v>
      </c>
      <c r="K1439">
        <v>65832.5</v>
      </c>
      <c r="L1439">
        <v>55957.62</v>
      </c>
      <c r="M1439" t="s">
        <v>116</v>
      </c>
      <c r="N1439" s="1">
        <v>45489.331388888888</v>
      </c>
    </row>
    <row r="1440" spans="1:14" x14ac:dyDescent="0.3">
      <c r="A1440" t="s">
        <v>4344</v>
      </c>
      <c r="B1440" t="s">
        <v>181</v>
      </c>
      <c r="C1440" t="s">
        <v>4345</v>
      </c>
      <c r="D1440" t="s">
        <v>63</v>
      </c>
      <c r="F1440" t="s">
        <v>4346</v>
      </c>
      <c r="G1440" t="s">
        <v>248</v>
      </c>
      <c r="H1440">
        <v>4.3099999999999996</v>
      </c>
      <c r="I1440">
        <v>214</v>
      </c>
      <c r="J1440">
        <v>0</v>
      </c>
      <c r="K1440">
        <v>922.34</v>
      </c>
      <c r="L1440">
        <v>922.34</v>
      </c>
      <c r="M1440" t="s">
        <v>21</v>
      </c>
      <c r="N1440" s="1">
        <v>45570.870787037034</v>
      </c>
    </row>
    <row r="1441" spans="1:14" x14ac:dyDescent="0.3">
      <c r="A1441" t="s">
        <v>4347</v>
      </c>
      <c r="B1441" t="s">
        <v>23</v>
      </c>
      <c r="C1441" t="s">
        <v>4348</v>
      </c>
      <c r="D1441" t="s">
        <v>80</v>
      </c>
      <c r="E1441" t="s">
        <v>277</v>
      </c>
      <c r="F1441" t="s">
        <v>4349</v>
      </c>
      <c r="G1441" t="s">
        <v>20</v>
      </c>
      <c r="H1441">
        <v>193</v>
      </c>
      <c r="I1441">
        <v>8</v>
      </c>
      <c r="J1441">
        <v>5</v>
      </c>
      <c r="K1441">
        <v>1544</v>
      </c>
      <c r="L1441">
        <v>1466.8</v>
      </c>
      <c r="M1441" t="s">
        <v>116</v>
      </c>
      <c r="N1441" s="1">
        <v>45799.097569444442</v>
      </c>
    </row>
    <row r="1442" spans="1:14" x14ac:dyDescent="0.3">
      <c r="A1442" t="s">
        <v>4350</v>
      </c>
      <c r="B1442" t="s">
        <v>95</v>
      </c>
      <c r="C1442" t="s">
        <v>4351</v>
      </c>
      <c r="D1442" t="s">
        <v>159</v>
      </c>
      <c r="E1442" t="s">
        <v>57</v>
      </c>
      <c r="F1442" t="s">
        <v>4352</v>
      </c>
      <c r="G1442" t="s">
        <v>161</v>
      </c>
      <c r="H1442">
        <v>403.75</v>
      </c>
      <c r="I1442">
        <v>20</v>
      </c>
      <c r="J1442">
        <v>0</v>
      </c>
      <c r="K1442">
        <v>8075</v>
      </c>
      <c r="L1442">
        <v>8075</v>
      </c>
      <c r="M1442" t="s">
        <v>116</v>
      </c>
      <c r="N1442" s="1">
        <v>45709.309618055559</v>
      </c>
    </row>
    <row r="1443" spans="1:14" x14ac:dyDescent="0.3">
      <c r="A1443" t="s">
        <v>4353</v>
      </c>
      <c r="B1443" t="s">
        <v>118</v>
      </c>
      <c r="C1443" t="s">
        <v>4354</v>
      </c>
      <c r="D1443" t="s">
        <v>255</v>
      </c>
      <c r="E1443" t="s">
        <v>87</v>
      </c>
      <c r="F1443" t="s">
        <v>4355</v>
      </c>
      <c r="G1443" t="s">
        <v>248</v>
      </c>
      <c r="H1443">
        <v>1564.32</v>
      </c>
      <c r="I1443">
        <v>8</v>
      </c>
      <c r="J1443">
        <v>10</v>
      </c>
      <c r="K1443">
        <v>12514.56</v>
      </c>
      <c r="L1443">
        <v>11263.1</v>
      </c>
      <c r="M1443" t="s">
        <v>116</v>
      </c>
      <c r="N1443" s="1">
        <v>45472.611597222225</v>
      </c>
    </row>
    <row r="1444" spans="1:14" x14ac:dyDescent="0.3">
      <c r="A1444" t="s">
        <v>4356</v>
      </c>
      <c r="B1444" t="s">
        <v>15</v>
      </c>
      <c r="C1444" t="s">
        <v>4357</v>
      </c>
      <c r="D1444" t="s">
        <v>80</v>
      </c>
      <c r="E1444" t="s">
        <v>44</v>
      </c>
      <c r="F1444" t="s">
        <v>4358</v>
      </c>
      <c r="G1444" t="s">
        <v>53</v>
      </c>
      <c r="H1444">
        <v>571.52</v>
      </c>
      <c r="I1444">
        <v>15</v>
      </c>
      <c r="J1444">
        <v>5</v>
      </c>
      <c r="K1444">
        <v>8572.7999999999993</v>
      </c>
      <c r="L1444">
        <v>8144.16</v>
      </c>
      <c r="M1444" t="s">
        <v>28</v>
      </c>
      <c r="N1444" s="1">
        <v>45592.895138888889</v>
      </c>
    </row>
    <row r="1445" spans="1:14" x14ac:dyDescent="0.3">
      <c r="A1445" t="s">
        <v>4359</v>
      </c>
      <c r="B1445" t="s">
        <v>72</v>
      </c>
      <c r="C1445" t="s">
        <v>4360</v>
      </c>
      <c r="D1445" t="s">
        <v>67</v>
      </c>
      <c r="E1445" t="s">
        <v>111</v>
      </c>
      <c r="F1445" t="s">
        <v>4361</v>
      </c>
      <c r="G1445" t="s">
        <v>70</v>
      </c>
      <c r="H1445">
        <v>1051.82</v>
      </c>
      <c r="I1445">
        <v>8</v>
      </c>
      <c r="J1445">
        <v>12</v>
      </c>
      <c r="K1445">
        <v>8414.56</v>
      </c>
      <c r="L1445">
        <v>7404.81</v>
      </c>
      <c r="M1445" t="s">
        <v>60</v>
      </c>
      <c r="N1445" s="1">
        <v>45409.825543981482</v>
      </c>
    </row>
    <row r="1446" spans="1:14" x14ac:dyDescent="0.3">
      <c r="A1446" t="s">
        <v>4362</v>
      </c>
      <c r="B1446" t="s">
        <v>30</v>
      </c>
      <c r="C1446" t="s">
        <v>4363</v>
      </c>
      <c r="D1446" t="s">
        <v>80</v>
      </c>
      <c r="E1446" t="s">
        <v>155</v>
      </c>
      <c r="F1446" t="s">
        <v>4364</v>
      </c>
      <c r="G1446" t="s">
        <v>102</v>
      </c>
      <c r="H1446">
        <v>3961.58</v>
      </c>
      <c r="I1446">
        <v>3</v>
      </c>
      <c r="J1446">
        <v>0</v>
      </c>
      <c r="K1446">
        <v>11884.74</v>
      </c>
      <c r="L1446">
        <v>11884.74</v>
      </c>
      <c r="M1446" t="s">
        <v>40</v>
      </c>
      <c r="N1446" s="1">
        <v>45638.718356481484</v>
      </c>
    </row>
    <row r="1447" spans="1:14" x14ac:dyDescent="0.3">
      <c r="A1447" t="s">
        <v>4365</v>
      </c>
      <c r="B1447" t="s">
        <v>15</v>
      </c>
      <c r="C1447" t="s">
        <v>4366</v>
      </c>
      <c r="D1447" t="s">
        <v>63</v>
      </c>
      <c r="E1447" t="s">
        <v>251</v>
      </c>
      <c r="F1447" t="s">
        <v>4367</v>
      </c>
      <c r="G1447" t="s">
        <v>53</v>
      </c>
      <c r="H1447">
        <v>3.56</v>
      </c>
      <c r="I1447">
        <v>373</v>
      </c>
      <c r="J1447">
        <v>23</v>
      </c>
      <c r="K1447">
        <v>1327.88</v>
      </c>
      <c r="L1447">
        <v>1022.47</v>
      </c>
      <c r="M1447" t="s">
        <v>40</v>
      </c>
      <c r="N1447" s="1">
        <v>45588.76798611111</v>
      </c>
    </row>
    <row r="1448" spans="1:14" x14ac:dyDescent="0.3">
      <c r="A1448" t="s">
        <v>4368</v>
      </c>
      <c r="B1448" t="s">
        <v>95</v>
      </c>
      <c r="C1448" t="s">
        <v>4369</v>
      </c>
      <c r="D1448" t="s">
        <v>120</v>
      </c>
      <c r="E1448" t="s">
        <v>277</v>
      </c>
      <c r="F1448" t="s">
        <v>4370</v>
      </c>
      <c r="G1448" t="s">
        <v>39</v>
      </c>
      <c r="H1448">
        <v>446.76</v>
      </c>
      <c r="I1448">
        <v>2</v>
      </c>
      <c r="J1448">
        <v>5</v>
      </c>
      <c r="K1448">
        <v>893.52</v>
      </c>
      <c r="L1448">
        <v>848.84</v>
      </c>
      <c r="M1448" t="s">
        <v>28</v>
      </c>
      <c r="N1448" s="1">
        <v>45825.384942129633</v>
      </c>
    </row>
    <row r="1449" spans="1:14" x14ac:dyDescent="0.3">
      <c r="A1449" t="s">
        <v>4371</v>
      </c>
      <c r="B1449" t="s">
        <v>30</v>
      </c>
      <c r="C1449" t="s">
        <v>4372</v>
      </c>
      <c r="D1449" t="s">
        <v>51</v>
      </c>
      <c r="E1449" t="s">
        <v>251</v>
      </c>
      <c r="F1449" t="s">
        <v>4373</v>
      </c>
      <c r="G1449" t="s">
        <v>39</v>
      </c>
      <c r="H1449">
        <v>139.57</v>
      </c>
      <c r="I1449">
        <v>25</v>
      </c>
      <c r="J1449">
        <v>0</v>
      </c>
      <c r="K1449">
        <v>3489.25</v>
      </c>
      <c r="L1449">
        <v>3489.25</v>
      </c>
      <c r="M1449" t="s">
        <v>47</v>
      </c>
      <c r="N1449" s="1">
        <v>45757.973541666666</v>
      </c>
    </row>
    <row r="1450" spans="1:14" x14ac:dyDescent="0.3">
      <c r="A1450" t="s">
        <v>4374</v>
      </c>
      <c r="B1450" t="s">
        <v>15</v>
      </c>
      <c r="C1450" t="s">
        <v>4375</v>
      </c>
      <c r="D1450" t="s">
        <v>17</v>
      </c>
      <c r="E1450" t="s">
        <v>277</v>
      </c>
      <c r="F1450" t="s">
        <v>4376</v>
      </c>
      <c r="G1450" t="s">
        <v>76</v>
      </c>
      <c r="H1450">
        <v>605.59</v>
      </c>
      <c r="I1450">
        <v>25</v>
      </c>
      <c r="J1450">
        <v>17</v>
      </c>
      <c r="K1450">
        <v>15139.75</v>
      </c>
      <c r="L1450">
        <v>12565.99</v>
      </c>
      <c r="M1450" t="s">
        <v>28</v>
      </c>
      <c r="N1450" s="1">
        <v>45397.035173611112</v>
      </c>
    </row>
    <row r="1451" spans="1:14" x14ac:dyDescent="0.3">
      <c r="A1451" t="s">
        <v>4377</v>
      </c>
      <c r="B1451" t="s">
        <v>172</v>
      </c>
      <c r="C1451" t="s">
        <v>4378</v>
      </c>
      <c r="D1451" t="s">
        <v>159</v>
      </c>
      <c r="E1451" t="s">
        <v>87</v>
      </c>
      <c r="F1451" t="s">
        <v>4379</v>
      </c>
      <c r="G1451" t="s">
        <v>161</v>
      </c>
      <c r="H1451">
        <v>343.5</v>
      </c>
      <c r="I1451">
        <v>25</v>
      </c>
      <c r="J1451">
        <v>0</v>
      </c>
      <c r="K1451">
        <v>8587.5</v>
      </c>
      <c r="L1451">
        <v>8587.5</v>
      </c>
      <c r="M1451" t="s">
        <v>21</v>
      </c>
      <c r="N1451" s="1">
        <v>45765.491574074076</v>
      </c>
    </row>
    <row r="1452" spans="1:14" x14ac:dyDescent="0.3">
      <c r="A1452" t="s">
        <v>4380</v>
      </c>
      <c r="B1452" t="s">
        <v>55</v>
      </c>
      <c r="C1452" t="s">
        <v>4381</v>
      </c>
      <c r="D1452" t="s">
        <v>255</v>
      </c>
      <c r="E1452" t="s">
        <v>105</v>
      </c>
      <c r="F1452" t="s">
        <v>4382</v>
      </c>
      <c r="G1452" t="s">
        <v>93</v>
      </c>
      <c r="H1452">
        <v>106.81</v>
      </c>
      <c r="I1452">
        <v>20</v>
      </c>
      <c r="J1452">
        <v>0</v>
      </c>
      <c r="K1452">
        <v>2136.1999999999998</v>
      </c>
      <c r="L1452">
        <v>2136.1999999999998</v>
      </c>
      <c r="N1452" s="1">
        <v>45680.441342592596</v>
      </c>
    </row>
    <row r="1453" spans="1:14" x14ac:dyDescent="0.3">
      <c r="A1453" t="s">
        <v>4383</v>
      </c>
      <c r="B1453" t="s">
        <v>118</v>
      </c>
      <c r="C1453" t="s">
        <v>4384</v>
      </c>
      <c r="D1453" t="s">
        <v>159</v>
      </c>
      <c r="E1453" t="s">
        <v>105</v>
      </c>
      <c r="F1453" t="s">
        <v>4385</v>
      </c>
      <c r="G1453" t="s">
        <v>20</v>
      </c>
      <c r="H1453">
        <v>205.36</v>
      </c>
      <c r="I1453">
        <v>1</v>
      </c>
      <c r="J1453">
        <v>2</v>
      </c>
      <c r="K1453">
        <v>205.36</v>
      </c>
      <c r="L1453">
        <v>201.25</v>
      </c>
      <c r="M1453" t="s">
        <v>116</v>
      </c>
      <c r="N1453" s="1">
        <v>45710.808541666665</v>
      </c>
    </row>
    <row r="1454" spans="1:14" x14ac:dyDescent="0.3">
      <c r="A1454" t="s">
        <v>4386</v>
      </c>
      <c r="B1454" t="s">
        <v>55</v>
      </c>
      <c r="C1454" t="s">
        <v>4387</v>
      </c>
      <c r="D1454" t="s">
        <v>110</v>
      </c>
      <c r="F1454" t="s">
        <v>4388</v>
      </c>
      <c r="G1454" t="s">
        <v>107</v>
      </c>
      <c r="H1454">
        <v>78.11</v>
      </c>
      <c r="I1454">
        <v>2</v>
      </c>
      <c r="J1454">
        <v>0</v>
      </c>
      <c r="K1454">
        <v>156.22</v>
      </c>
      <c r="L1454">
        <v>156.22</v>
      </c>
      <c r="N1454" s="1">
        <v>45621.256643518522</v>
      </c>
    </row>
    <row r="1455" spans="1:14" x14ac:dyDescent="0.3">
      <c r="A1455" t="s">
        <v>4389</v>
      </c>
      <c r="B1455" t="s">
        <v>49</v>
      </c>
      <c r="C1455" t="s">
        <v>4390</v>
      </c>
      <c r="D1455" t="s">
        <v>63</v>
      </c>
      <c r="E1455" t="s">
        <v>100</v>
      </c>
      <c r="F1455" t="s">
        <v>4391</v>
      </c>
      <c r="G1455" t="s">
        <v>130</v>
      </c>
      <c r="H1455">
        <v>5.17</v>
      </c>
      <c r="I1455">
        <v>239</v>
      </c>
      <c r="J1455">
        <v>0</v>
      </c>
      <c r="K1455">
        <v>1235.6300000000001</v>
      </c>
      <c r="L1455">
        <v>1235.6300000000001</v>
      </c>
      <c r="M1455" t="s">
        <v>116</v>
      </c>
      <c r="N1455" s="1">
        <v>45539.047500000001</v>
      </c>
    </row>
    <row r="1456" spans="1:14" x14ac:dyDescent="0.3">
      <c r="A1456" t="s">
        <v>4392</v>
      </c>
      <c r="B1456" t="s">
        <v>172</v>
      </c>
      <c r="C1456" t="s">
        <v>4393</v>
      </c>
      <c r="D1456" t="s">
        <v>67</v>
      </c>
      <c r="E1456" t="s">
        <v>87</v>
      </c>
      <c r="G1456" t="s">
        <v>107</v>
      </c>
      <c r="H1456">
        <v>987.15</v>
      </c>
      <c r="I1456">
        <v>2</v>
      </c>
      <c r="J1456">
        <v>2</v>
      </c>
      <c r="K1456">
        <v>1974.3</v>
      </c>
      <c r="L1456">
        <v>1934.81</v>
      </c>
      <c r="N1456" s="1">
        <v>45699.957129629627</v>
      </c>
    </row>
    <row r="1457" spans="1:14" x14ac:dyDescent="0.3">
      <c r="A1457" t="s">
        <v>4394</v>
      </c>
      <c r="B1457" t="s">
        <v>95</v>
      </c>
      <c r="C1457" t="s">
        <v>4395</v>
      </c>
      <c r="D1457" t="s">
        <v>80</v>
      </c>
      <c r="E1457" t="s">
        <v>251</v>
      </c>
      <c r="F1457" t="s">
        <v>4396</v>
      </c>
      <c r="G1457" t="s">
        <v>161</v>
      </c>
      <c r="H1457">
        <v>57.36</v>
      </c>
      <c r="I1457">
        <v>50</v>
      </c>
      <c r="J1457">
        <v>25</v>
      </c>
      <c r="K1457">
        <v>2868</v>
      </c>
      <c r="L1457">
        <v>2151</v>
      </c>
      <c r="M1457" t="s">
        <v>28</v>
      </c>
      <c r="N1457" s="1">
        <v>45853.974965277775</v>
      </c>
    </row>
    <row r="1458" spans="1:14" x14ac:dyDescent="0.3">
      <c r="A1458" t="s">
        <v>4397</v>
      </c>
      <c r="B1458" t="s">
        <v>172</v>
      </c>
      <c r="C1458" t="s">
        <v>4398</v>
      </c>
      <c r="D1458" t="s">
        <v>86</v>
      </c>
      <c r="E1458" t="s">
        <v>224</v>
      </c>
      <c r="F1458" t="s">
        <v>4399</v>
      </c>
      <c r="G1458" t="s">
        <v>184</v>
      </c>
      <c r="H1458">
        <v>397.15</v>
      </c>
      <c r="I1458">
        <v>12</v>
      </c>
      <c r="J1458">
        <v>15</v>
      </c>
      <c r="K1458">
        <v>4765.8</v>
      </c>
      <c r="L1458">
        <v>4050.93</v>
      </c>
      <c r="M1458" t="s">
        <v>21</v>
      </c>
      <c r="N1458" s="1">
        <v>45502.03564814815</v>
      </c>
    </row>
    <row r="1459" spans="1:14" x14ac:dyDescent="0.3">
      <c r="A1459" t="s">
        <v>4400</v>
      </c>
      <c r="B1459" t="s">
        <v>84</v>
      </c>
      <c r="C1459" t="s">
        <v>4401</v>
      </c>
      <c r="D1459" t="s">
        <v>80</v>
      </c>
      <c r="E1459" t="s">
        <v>44</v>
      </c>
      <c r="F1459" t="s">
        <v>4402</v>
      </c>
      <c r="G1459" t="s">
        <v>46</v>
      </c>
      <c r="H1459">
        <v>2290.86</v>
      </c>
      <c r="I1459">
        <v>10</v>
      </c>
      <c r="J1459">
        <v>5</v>
      </c>
      <c r="K1459">
        <v>22908.6</v>
      </c>
      <c r="L1459">
        <v>21763.17</v>
      </c>
      <c r="M1459" t="s">
        <v>28</v>
      </c>
      <c r="N1459" s="1">
        <v>45844.09165509259</v>
      </c>
    </row>
    <row r="1460" spans="1:14" x14ac:dyDescent="0.3">
      <c r="A1460" t="s">
        <v>4403</v>
      </c>
      <c r="B1460" t="s">
        <v>15</v>
      </c>
      <c r="C1460" t="s">
        <v>4404</v>
      </c>
      <c r="D1460" t="s">
        <v>17</v>
      </c>
      <c r="E1460" t="s">
        <v>18</v>
      </c>
      <c r="F1460" t="s">
        <v>4405</v>
      </c>
      <c r="G1460" t="s">
        <v>70</v>
      </c>
      <c r="H1460">
        <v>187.79</v>
      </c>
      <c r="I1460">
        <v>12</v>
      </c>
      <c r="J1460">
        <v>15</v>
      </c>
      <c r="K1460">
        <v>2253.48</v>
      </c>
      <c r="L1460">
        <v>1915.46</v>
      </c>
      <c r="M1460" t="s">
        <v>21</v>
      </c>
      <c r="N1460" s="1">
        <v>45757.115706018521</v>
      </c>
    </row>
    <row r="1461" spans="1:14" x14ac:dyDescent="0.3">
      <c r="A1461" t="s">
        <v>4406</v>
      </c>
      <c r="B1461" t="s">
        <v>30</v>
      </c>
      <c r="C1461" t="s">
        <v>4407</v>
      </c>
      <c r="D1461" t="s">
        <v>159</v>
      </c>
      <c r="E1461" t="s">
        <v>133</v>
      </c>
      <c r="F1461" t="s">
        <v>4408</v>
      </c>
      <c r="G1461" t="s">
        <v>39</v>
      </c>
      <c r="H1461">
        <v>266.83999999999997</v>
      </c>
      <c r="I1461">
        <v>25</v>
      </c>
      <c r="J1461">
        <v>0</v>
      </c>
      <c r="K1461">
        <v>6671</v>
      </c>
      <c r="L1461">
        <v>6671</v>
      </c>
      <c r="M1461" t="s">
        <v>40</v>
      </c>
      <c r="N1461" s="1">
        <v>45631.719710648147</v>
      </c>
    </row>
    <row r="1462" spans="1:14" x14ac:dyDescent="0.3">
      <c r="A1462" t="s">
        <v>4409</v>
      </c>
      <c r="B1462" t="s">
        <v>49</v>
      </c>
      <c r="C1462" t="s">
        <v>4410</v>
      </c>
      <c r="D1462" t="s">
        <v>159</v>
      </c>
      <c r="E1462" t="s">
        <v>32</v>
      </c>
      <c r="F1462" t="s">
        <v>4411</v>
      </c>
      <c r="G1462" t="s">
        <v>76</v>
      </c>
      <c r="H1462">
        <v>360.14</v>
      </c>
      <c r="I1462">
        <v>1</v>
      </c>
      <c r="J1462">
        <v>0</v>
      </c>
      <c r="K1462">
        <v>360.14</v>
      </c>
      <c r="L1462">
        <v>360.14</v>
      </c>
      <c r="N1462" s="1">
        <v>45702.194456018522</v>
      </c>
    </row>
    <row r="1463" spans="1:14" x14ac:dyDescent="0.3">
      <c r="A1463" t="s">
        <v>4412</v>
      </c>
      <c r="B1463" t="s">
        <v>15</v>
      </c>
      <c r="D1463" t="s">
        <v>43</v>
      </c>
      <c r="E1463" t="s">
        <v>105</v>
      </c>
      <c r="F1463" t="s">
        <v>4413</v>
      </c>
      <c r="G1463" t="s">
        <v>20</v>
      </c>
      <c r="H1463">
        <v>1429.01</v>
      </c>
      <c r="I1463">
        <v>1</v>
      </c>
      <c r="J1463">
        <v>0</v>
      </c>
      <c r="K1463">
        <v>1429.01</v>
      </c>
      <c r="L1463">
        <v>1429.01</v>
      </c>
      <c r="M1463" t="s">
        <v>60</v>
      </c>
      <c r="N1463" s="1">
        <v>45795.969849537039</v>
      </c>
    </row>
    <row r="1464" spans="1:14" x14ac:dyDescent="0.3">
      <c r="A1464" t="s">
        <v>4414</v>
      </c>
      <c r="B1464" t="s">
        <v>172</v>
      </c>
      <c r="C1464" t="s">
        <v>4415</v>
      </c>
      <c r="D1464" t="s">
        <v>36</v>
      </c>
      <c r="E1464" t="s">
        <v>277</v>
      </c>
      <c r="F1464" t="s">
        <v>4416</v>
      </c>
      <c r="G1464" t="s">
        <v>107</v>
      </c>
      <c r="H1464">
        <v>866.27</v>
      </c>
      <c r="I1464">
        <v>15</v>
      </c>
      <c r="J1464">
        <v>10</v>
      </c>
      <c r="K1464">
        <v>12994.05</v>
      </c>
      <c r="L1464">
        <v>11694.65</v>
      </c>
      <c r="M1464" t="s">
        <v>40</v>
      </c>
      <c r="N1464" s="1">
        <v>45819.453090277777</v>
      </c>
    </row>
    <row r="1465" spans="1:14" x14ac:dyDescent="0.3">
      <c r="A1465" t="s">
        <v>4417</v>
      </c>
      <c r="B1465" t="s">
        <v>172</v>
      </c>
      <c r="C1465" t="s">
        <v>4418</v>
      </c>
      <c r="D1465" t="s">
        <v>159</v>
      </c>
      <c r="E1465" t="s">
        <v>111</v>
      </c>
      <c r="F1465" t="s">
        <v>4419</v>
      </c>
      <c r="G1465" t="s">
        <v>93</v>
      </c>
      <c r="H1465">
        <v>445.94</v>
      </c>
      <c r="I1465">
        <v>8</v>
      </c>
      <c r="J1465">
        <v>5</v>
      </c>
      <c r="K1465">
        <v>3567.52</v>
      </c>
      <c r="L1465">
        <v>3389.14</v>
      </c>
      <c r="N1465" s="1">
        <v>45524.014050925929</v>
      </c>
    </row>
    <row r="1466" spans="1:14" x14ac:dyDescent="0.3">
      <c r="A1466" t="s">
        <v>4420</v>
      </c>
      <c r="B1466" t="s">
        <v>49</v>
      </c>
      <c r="C1466" t="s">
        <v>4421</v>
      </c>
      <c r="D1466" t="s">
        <v>36</v>
      </c>
      <c r="E1466" t="s">
        <v>246</v>
      </c>
      <c r="F1466" t="s">
        <v>4422</v>
      </c>
      <c r="G1466" t="s">
        <v>82</v>
      </c>
      <c r="H1466">
        <v>1115.33</v>
      </c>
      <c r="I1466">
        <v>75</v>
      </c>
      <c r="J1466">
        <v>20</v>
      </c>
      <c r="K1466">
        <v>83649.75</v>
      </c>
      <c r="L1466">
        <v>66919.8</v>
      </c>
      <c r="M1466" t="s">
        <v>28</v>
      </c>
      <c r="N1466" s="1">
        <v>45734.090578703705</v>
      </c>
    </row>
    <row r="1467" spans="1:14" x14ac:dyDescent="0.3">
      <c r="A1467" t="s">
        <v>4423</v>
      </c>
      <c r="B1467" t="s">
        <v>49</v>
      </c>
      <c r="C1467" t="s">
        <v>4424</v>
      </c>
      <c r="D1467" t="s">
        <v>159</v>
      </c>
      <c r="E1467" t="s">
        <v>251</v>
      </c>
      <c r="F1467" t="s">
        <v>4425</v>
      </c>
      <c r="G1467" t="s">
        <v>107</v>
      </c>
      <c r="H1467">
        <v>93.39</v>
      </c>
      <c r="I1467">
        <v>1</v>
      </c>
      <c r="J1467">
        <v>0</v>
      </c>
      <c r="K1467">
        <v>93.39</v>
      </c>
      <c r="L1467">
        <v>93.39</v>
      </c>
      <c r="N1467" s="1">
        <v>45449.757476851853</v>
      </c>
    </row>
    <row r="1468" spans="1:14" x14ac:dyDescent="0.3">
      <c r="A1468" t="s">
        <v>4426</v>
      </c>
      <c r="B1468" t="s">
        <v>118</v>
      </c>
      <c r="C1468" t="s">
        <v>4427</v>
      </c>
      <c r="D1468" t="s">
        <v>255</v>
      </c>
      <c r="E1468" t="s">
        <v>111</v>
      </c>
      <c r="F1468" t="s">
        <v>4428</v>
      </c>
      <c r="G1468" t="s">
        <v>59</v>
      </c>
      <c r="H1468">
        <v>2577.42</v>
      </c>
      <c r="I1468">
        <v>60</v>
      </c>
      <c r="J1468">
        <v>20</v>
      </c>
      <c r="K1468">
        <v>154645.20000000001</v>
      </c>
      <c r="L1468">
        <v>123716.16</v>
      </c>
      <c r="M1468" t="s">
        <v>116</v>
      </c>
      <c r="N1468" s="1">
        <v>45631.460509259261</v>
      </c>
    </row>
    <row r="1469" spans="1:14" x14ac:dyDescent="0.3">
      <c r="A1469" t="s">
        <v>4429</v>
      </c>
      <c r="B1469" t="s">
        <v>181</v>
      </c>
      <c r="C1469" t="s">
        <v>4430</v>
      </c>
      <c r="D1469" t="s">
        <v>110</v>
      </c>
      <c r="E1469" t="s">
        <v>87</v>
      </c>
      <c r="F1469" t="s">
        <v>4431</v>
      </c>
      <c r="G1469" t="s">
        <v>59</v>
      </c>
      <c r="H1469">
        <v>103.98</v>
      </c>
      <c r="I1469">
        <v>3</v>
      </c>
      <c r="J1469">
        <v>5</v>
      </c>
      <c r="K1469">
        <v>311.94</v>
      </c>
      <c r="L1469">
        <v>296.33999999999997</v>
      </c>
      <c r="M1469" t="s">
        <v>116</v>
      </c>
      <c r="N1469" s="1">
        <v>45851.505381944444</v>
      </c>
    </row>
    <row r="1470" spans="1:14" x14ac:dyDescent="0.3">
      <c r="A1470" t="s">
        <v>4432</v>
      </c>
      <c r="B1470" t="s">
        <v>72</v>
      </c>
      <c r="C1470" t="s">
        <v>4433</v>
      </c>
      <c r="D1470" t="s">
        <v>255</v>
      </c>
      <c r="E1470" t="s">
        <v>57</v>
      </c>
      <c r="F1470" t="s">
        <v>4434</v>
      </c>
      <c r="G1470" t="s">
        <v>465</v>
      </c>
      <c r="H1470">
        <v>1343.67</v>
      </c>
      <c r="I1470">
        <v>2</v>
      </c>
      <c r="J1470">
        <v>5</v>
      </c>
      <c r="K1470">
        <v>2687.34</v>
      </c>
      <c r="L1470">
        <v>2552.9699999999998</v>
      </c>
      <c r="M1470" t="s">
        <v>116</v>
      </c>
      <c r="N1470" s="1">
        <v>45618.376469907409</v>
      </c>
    </row>
    <row r="1471" spans="1:14" x14ac:dyDescent="0.3">
      <c r="A1471" t="s">
        <v>4435</v>
      </c>
      <c r="B1471" t="s">
        <v>181</v>
      </c>
      <c r="C1471" t="s">
        <v>4436</v>
      </c>
      <c r="D1471" t="s">
        <v>86</v>
      </c>
      <c r="E1471" t="s">
        <v>91</v>
      </c>
      <c r="F1471" t="s">
        <v>4437</v>
      </c>
      <c r="G1471" t="s">
        <v>53</v>
      </c>
      <c r="H1471">
        <v>318.45999999999998</v>
      </c>
      <c r="I1471">
        <v>8</v>
      </c>
      <c r="J1471">
        <v>0</v>
      </c>
      <c r="K1471">
        <v>2547.6799999999998</v>
      </c>
      <c r="L1471">
        <v>2547.6799999999998</v>
      </c>
      <c r="M1471" t="s">
        <v>21</v>
      </c>
      <c r="N1471" s="1">
        <v>45687.627245370371</v>
      </c>
    </row>
    <row r="1472" spans="1:14" x14ac:dyDescent="0.3">
      <c r="A1472" t="s">
        <v>4438</v>
      </c>
      <c r="B1472" t="s">
        <v>55</v>
      </c>
      <c r="C1472" t="s">
        <v>4439</v>
      </c>
      <c r="D1472" t="s">
        <v>125</v>
      </c>
      <c r="E1472" t="s">
        <v>74</v>
      </c>
      <c r="F1472" t="s">
        <v>4440</v>
      </c>
      <c r="G1472" t="s">
        <v>107</v>
      </c>
      <c r="H1472">
        <v>1553.78</v>
      </c>
      <c r="I1472">
        <v>1</v>
      </c>
      <c r="J1472">
        <v>0</v>
      </c>
      <c r="K1472">
        <v>1553.78</v>
      </c>
      <c r="L1472">
        <v>1553.78</v>
      </c>
      <c r="M1472" t="s">
        <v>28</v>
      </c>
      <c r="N1472" s="1">
        <v>45438.551990740743</v>
      </c>
    </row>
    <row r="1473" spans="1:14" x14ac:dyDescent="0.3">
      <c r="A1473" t="s">
        <v>4441</v>
      </c>
      <c r="B1473" t="s">
        <v>49</v>
      </c>
      <c r="C1473" t="s">
        <v>4442</v>
      </c>
      <c r="D1473" t="s">
        <v>80</v>
      </c>
      <c r="E1473" t="s">
        <v>91</v>
      </c>
      <c r="F1473" t="s">
        <v>4443</v>
      </c>
      <c r="G1473" t="s">
        <v>179</v>
      </c>
      <c r="H1473">
        <v>3204.3</v>
      </c>
      <c r="I1473">
        <v>12</v>
      </c>
      <c r="J1473">
        <v>5</v>
      </c>
      <c r="K1473">
        <v>38451.599999999999</v>
      </c>
      <c r="L1473">
        <v>36529.019999999997</v>
      </c>
      <c r="M1473" t="s">
        <v>77</v>
      </c>
      <c r="N1473" s="1">
        <v>45858.564745370371</v>
      </c>
    </row>
    <row r="1474" spans="1:14" x14ac:dyDescent="0.3">
      <c r="A1474" t="s">
        <v>4444</v>
      </c>
      <c r="B1474" t="s">
        <v>172</v>
      </c>
      <c r="C1474" t="s">
        <v>4445</v>
      </c>
      <c r="D1474" t="s">
        <v>255</v>
      </c>
      <c r="E1474" t="s">
        <v>100</v>
      </c>
      <c r="F1474" t="s">
        <v>4446</v>
      </c>
      <c r="G1474" t="s">
        <v>59</v>
      </c>
      <c r="H1474">
        <v>885.7</v>
      </c>
      <c r="I1474">
        <v>10</v>
      </c>
      <c r="J1474">
        <v>3</v>
      </c>
      <c r="K1474">
        <v>8857</v>
      </c>
      <c r="L1474">
        <v>8591.2900000000009</v>
      </c>
      <c r="M1474" t="s">
        <v>21</v>
      </c>
      <c r="N1474" s="1">
        <v>45791.577766203707</v>
      </c>
    </row>
    <row r="1475" spans="1:14" x14ac:dyDescent="0.3">
      <c r="A1475" t="s">
        <v>4447</v>
      </c>
      <c r="B1475" t="s">
        <v>84</v>
      </c>
      <c r="C1475" t="s">
        <v>4448</v>
      </c>
      <c r="D1475" t="s">
        <v>159</v>
      </c>
      <c r="E1475" t="s">
        <v>105</v>
      </c>
      <c r="F1475" t="s">
        <v>4449</v>
      </c>
      <c r="G1475" t="s">
        <v>93</v>
      </c>
      <c r="H1475">
        <v>9.3800000000000008</v>
      </c>
      <c r="I1475">
        <v>2</v>
      </c>
      <c r="J1475">
        <v>0</v>
      </c>
      <c r="K1475">
        <v>18.760000000000002</v>
      </c>
      <c r="L1475">
        <v>18.760000000000002</v>
      </c>
      <c r="M1475" t="s">
        <v>40</v>
      </c>
      <c r="N1475" s="1">
        <v>45802.13417824074</v>
      </c>
    </row>
    <row r="1476" spans="1:14" x14ac:dyDescent="0.3">
      <c r="A1476" t="s">
        <v>4450</v>
      </c>
      <c r="B1476" t="s">
        <v>84</v>
      </c>
      <c r="C1476" t="s">
        <v>4451</v>
      </c>
      <c r="D1476" t="s">
        <v>255</v>
      </c>
      <c r="E1476" t="s">
        <v>18</v>
      </c>
      <c r="F1476" t="s">
        <v>4452</v>
      </c>
      <c r="G1476" t="s">
        <v>39</v>
      </c>
      <c r="H1476">
        <v>2867.12</v>
      </c>
      <c r="I1476">
        <v>20</v>
      </c>
      <c r="J1476">
        <v>35</v>
      </c>
      <c r="K1476">
        <v>57342.400000000001</v>
      </c>
      <c r="L1476">
        <v>37272.559999999998</v>
      </c>
      <c r="M1476" t="s">
        <v>21</v>
      </c>
      <c r="N1476" s="1">
        <v>45478.283912037034</v>
      </c>
    </row>
    <row r="1477" spans="1:14" x14ac:dyDescent="0.3">
      <c r="A1477" t="s">
        <v>4453</v>
      </c>
      <c r="B1477" t="s">
        <v>15</v>
      </c>
      <c r="C1477" t="s">
        <v>4454</v>
      </c>
      <c r="D1477" t="s">
        <v>25</v>
      </c>
      <c r="E1477" t="s">
        <v>100</v>
      </c>
      <c r="F1477" t="s">
        <v>4455</v>
      </c>
      <c r="G1477" t="s">
        <v>248</v>
      </c>
      <c r="H1477">
        <v>124.74</v>
      </c>
      <c r="I1477">
        <v>6</v>
      </c>
      <c r="J1477">
        <v>10</v>
      </c>
      <c r="K1477">
        <v>748.44</v>
      </c>
      <c r="L1477">
        <v>673.6</v>
      </c>
      <c r="M1477" t="s">
        <v>47</v>
      </c>
      <c r="N1477" s="1">
        <v>45513.128067129626</v>
      </c>
    </row>
    <row r="1478" spans="1:14" x14ac:dyDescent="0.3">
      <c r="A1478" t="s">
        <v>4456</v>
      </c>
      <c r="B1478" t="s">
        <v>30</v>
      </c>
      <c r="C1478" t="s">
        <v>4457</v>
      </c>
      <c r="D1478" t="s">
        <v>17</v>
      </c>
      <c r="E1478" t="s">
        <v>111</v>
      </c>
      <c r="F1478" t="s">
        <v>4458</v>
      </c>
      <c r="G1478" t="s">
        <v>70</v>
      </c>
      <c r="H1478">
        <v>564.21</v>
      </c>
      <c r="I1478">
        <v>4</v>
      </c>
      <c r="J1478">
        <v>0</v>
      </c>
      <c r="K1478">
        <v>2256.84</v>
      </c>
      <c r="L1478">
        <v>2256.84</v>
      </c>
      <c r="N1478" s="1">
        <v>45510.973900462966</v>
      </c>
    </row>
    <row r="1479" spans="1:14" x14ac:dyDescent="0.3">
      <c r="A1479" t="s">
        <v>4459</v>
      </c>
      <c r="B1479" t="s">
        <v>55</v>
      </c>
      <c r="C1479" t="s">
        <v>4460</v>
      </c>
      <c r="D1479" t="s">
        <v>125</v>
      </c>
      <c r="E1479" t="s">
        <v>155</v>
      </c>
      <c r="F1479" t="s">
        <v>4461</v>
      </c>
      <c r="G1479" t="s">
        <v>179</v>
      </c>
      <c r="H1479">
        <v>2256.6999999999998</v>
      </c>
      <c r="I1479">
        <v>1</v>
      </c>
      <c r="J1479">
        <v>0</v>
      </c>
      <c r="K1479">
        <v>2256.6999999999998</v>
      </c>
      <c r="L1479">
        <v>2256.6999999999998</v>
      </c>
      <c r="M1479" t="s">
        <v>21</v>
      </c>
      <c r="N1479" s="1">
        <v>45449.889363425929</v>
      </c>
    </row>
    <row r="1480" spans="1:14" x14ac:dyDescent="0.3">
      <c r="A1480" t="s">
        <v>4462</v>
      </c>
      <c r="B1480" t="s">
        <v>30</v>
      </c>
      <c r="C1480" t="s">
        <v>4463</v>
      </c>
      <c r="D1480" t="s">
        <v>110</v>
      </c>
      <c r="E1480" t="s">
        <v>44</v>
      </c>
      <c r="F1480" t="s">
        <v>4464</v>
      </c>
      <c r="G1480" t="s">
        <v>107</v>
      </c>
      <c r="H1480">
        <v>347.44</v>
      </c>
      <c r="I1480">
        <v>2</v>
      </c>
      <c r="J1480">
        <v>2</v>
      </c>
      <c r="K1480">
        <v>694.88</v>
      </c>
      <c r="L1480">
        <v>680.98</v>
      </c>
      <c r="M1480" t="s">
        <v>77</v>
      </c>
      <c r="N1480" s="1">
        <v>45569.134212962963</v>
      </c>
    </row>
    <row r="1481" spans="1:14" x14ac:dyDescent="0.3">
      <c r="A1481" t="s">
        <v>4465</v>
      </c>
      <c r="B1481" t="s">
        <v>23</v>
      </c>
      <c r="C1481" t="s">
        <v>4466</v>
      </c>
      <c r="D1481" t="s">
        <v>120</v>
      </c>
      <c r="E1481" t="s">
        <v>155</v>
      </c>
      <c r="F1481" t="s">
        <v>4467</v>
      </c>
      <c r="G1481" t="s">
        <v>248</v>
      </c>
      <c r="H1481">
        <v>419.36</v>
      </c>
      <c r="I1481">
        <v>15</v>
      </c>
      <c r="J1481">
        <v>15</v>
      </c>
      <c r="K1481">
        <v>6290.4</v>
      </c>
      <c r="L1481">
        <v>5346.84</v>
      </c>
      <c r="M1481" t="s">
        <v>47</v>
      </c>
      <c r="N1481" s="1">
        <v>45639.418425925927</v>
      </c>
    </row>
    <row r="1482" spans="1:14" x14ac:dyDescent="0.3">
      <c r="A1482" t="s">
        <v>4468</v>
      </c>
      <c r="B1482" t="s">
        <v>181</v>
      </c>
      <c r="C1482" t="s">
        <v>4469</v>
      </c>
      <c r="D1482" t="s">
        <v>63</v>
      </c>
      <c r="E1482" t="s">
        <v>224</v>
      </c>
      <c r="F1482" t="s">
        <v>4470</v>
      </c>
      <c r="G1482" t="s">
        <v>130</v>
      </c>
      <c r="H1482">
        <v>4.22</v>
      </c>
      <c r="I1482">
        <v>112</v>
      </c>
      <c r="J1482">
        <v>15</v>
      </c>
      <c r="K1482">
        <v>472.64</v>
      </c>
      <c r="L1482">
        <v>401.74</v>
      </c>
      <c r="M1482" t="s">
        <v>116</v>
      </c>
      <c r="N1482" s="1">
        <v>45860.716041666667</v>
      </c>
    </row>
    <row r="1483" spans="1:14" x14ac:dyDescent="0.3">
      <c r="A1483" t="s">
        <v>4471</v>
      </c>
      <c r="C1483" t="s">
        <v>4472</v>
      </c>
      <c r="D1483" t="s">
        <v>67</v>
      </c>
      <c r="E1483" t="s">
        <v>87</v>
      </c>
      <c r="F1483" t="s">
        <v>4473</v>
      </c>
      <c r="G1483" t="s">
        <v>102</v>
      </c>
      <c r="H1483">
        <v>492.97</v>
      </c>
      <c r="I1483">
        <v>60</v>
      </c>
      <c r="J1483">
        <v>3</v>
      </c>
      <c r="K1483">
        <v>29578.2</v>
      </c>
      <c r="L1483">
        <v>28690.85</v>
      </c>
      <c r="N1483" s="1">
        <v>45727.36173611111</v>
      </c>
    </row>
    <row r="1484" spans="1:14" x14ac:dyDescent="0.3">
      <c r="A1484" t="s">
        <v>4474</v>
      </c>
      <c r="B1484" t="s">
        <v>15</v>
      </c>
      <c r="C1484" t="s">
        <v>4475</v>
      </c>
      <c r="D1484" t="s">
        <v>51</v>
      </c>
      <c r="E1484" t="s">
        <v>121</v>
      </c>
      <c r="F1484" t="s">
        <v>4476</v>
      </c>
      <c r="G1484" t="s">
        <v>465</v>
      </c>
      <c r="H1484">
        <v>556.55999999999995</v>
      </c>
      <c r="I1484">
        <v>12</v>
      </c>
      <c r="J1484">
        <v>0</v>
      </c>
      <c r="K1484">
        <v>6678.72</v>
      </c>
      <c r="L1484">
        <v>6678.72</v>
      </c>
      <c r="M1484" t="s">
        <v>116</v>
      </c>
      <c r="N1484" s="1">
        <v>45654.297858796293</v>
      </c>
    </row>
    <row r="1485" spans="1:14" x14ac:dyDescent="0.3">
      <c r="A1485" t="s">
        <v>4477</v>
      </c>
      <c r="B1485" t="s">
        <v>30</v>
      </c>
      <c r="C1485" t="s">
        <v>4478</v>
      </c>
      <c r="D1485" t="s">
        <v>51</v>
      </c>
      <c r="E1485" t="s">
        <v>87</v>
      </c>
      <c r="F1485" t="s">
        <v>4479</v>
      </c>
      <c r="G1485" t="s">
        <v>130</v>
      </c>
      <c r="H1485">
        <v>7.73</v>
      </c>
      <c r="I1485">
        <v>5</v>
      </c>
      <c r="J1485">
        <v>0</v>
      </c>
      <c r="K1485">
        <v>38.65</v>
      </c>
      <c r="L1485">
        <v>38.65</v>
      </c>
      <c r="M1485" t="s">
        <v>47</v>
      </c>
      <c r="N1485" s="1">
        <v>45537.483460648145</v>
      </c>
    </row>
    <row r="1486" spans="1:14" x14ac:dyDescent="0.3">
      <c r="A1486" t="s">
        <v>4480</v>
      </c>
      <c r="B1486" t="s">
        <v>49</v>
      </c>
      <c r="C1486" t="s">
        <v>4481</v>
      </c>
      <c r="D1486" t="s">
        <v>25</v>
      </c>
      <c r="E1486" t="s">
        <v>100</v>
      </c>
      <c r="F1486" t="s">
        <v>4482</v>
      </c>
      <c r="G1486" t="s">
        <v>53</v>
      </c>
      <c r="H1486">
        <v>18.760000000000002</v>
      </c>
      <c r="I1486">
        <v>2</v>
      </c>
      <c r="J1486">
        <v>0</v>
      </c>
      <c r="K1486">
        <v>37.520000000000003</v>
      </c>
      <c r="L1486">
        <v>37.520000000000003</v>
      </c>
      <c r="M1486" t="s">
        <v>116</v>
      </c>
      <c r="N1486" s="1">
        <v>45843.380428240744</v>
      </c>
    </row>
    <row r="1487" spans="1:14" x14ac:dyDescent="0.3">
      <c r="A1487" t="s">
        <v>4483</v>
      </c>
      <c r="B1487" t="s">
        <v>15</v>
      </c>
      <c r="C1487" t="s">
        <v>4484</v>
      </c>
      <c r="D1487" t="s">
        <v>51</v>
      </c>
      <c r="E1487" t="s">
        <v>277</v>
      </c>
      <c r="F1487" t="s">
        <v>4485</v>
      </c>
      <c r="G1487" t="s">
        <v>161</v>
      </c>
      <c r="H1487">
        <v>236.69</v>
      </c>
      <c r="I1487">
        <v>4</v>
      </c>
      <c r="J1487">
        <v>10</v>
      </c>
      <c r="K1487">
        <v>946.76</v>
      </c>
      <c r="L1487">
        <v>852.08</v>
      </c>
      <c r="M1487" t="s">
        <v>21</v>
      </c>
      <c r="N1487" s="1">
        <v>45756.341099537036</v>
      </c>
    </row>
    <row r="1488" spans="1:14" x14ac:dyDescent="0.3">
      <c r="A1488" t="s">
        <v>4486</v>
      </c>
      <c r="B1488" t="s">
        <v>55</v>
      </c>
      <c r="C1488" t="s">
        <v>4487</v>
      </c>
      <c r="D1488" t="s">
        <v>51</v>
      </c>
      <c r="E1488" t="s">
        <v>133</v>
      </c>
      <c r="F1488" t="s">
        <v>4488</v>
      </c>
      <c r="G1488" t="s">
        <v>27</v>
      </c>
      <c r="H1488">
        <v>680.74</v>
      </c>
      <c r="I1488">
        <v>20</v>
      </c>
      <c r="J1488">
        <v>10</v>
      </c>
      <c r="K1488">
        <v>13614.8</v>
      </c>
      <c r="L1488">
        <v>12253.32</v>
      </c>
      <c r="M1488" t="s">
        <v>116</v>
      </c>
      <c r="N1488" s="1">
        <v>45709.040312500001</v>
      </c>
    </row>
    <row r="1489" spans="1:14" x14ac:dyDescent="0.3">
      <c r="A1489" t="s">
        <v>4489</v>
      </c>
      <c r="B1489" t="s">
        <v>72</v>
      </c>
      <c r="C1489" t="s">
        <v>4490</v>
      </c>
      <c r="D1489" t="s">
        <v>86</v>
      </c>
      <c r="E1489" t="s">
        <v>44</v>
      </c>
      <c r="F1489" t="s">
        <v>4491</v>
      </c>
      <c r="G1489" t="s">
        <v>70</v>
      </c>
      <c r="H1489">
        <v>546.27</v>
      </c>
      <c r="I1489">
        <v>20</v>
      </c>
      <c r="J1489">
        <v>20</v>
      </c>
      <c r="K1489">
        <v>10925.4</v>
      </c>
      <c r="L1489">
        <v>8740.32</v>
      </c>
      <c r="N1489" s="1">
        <v>45450.901446759257</v>
      </c>
    </row>
    <row r="1490" spans="1:14" x14ac:dyDescent="0.3">
      <c r="A1490" t="s">
        <v>4492</v>
      </c>
      <c r="B1490" t="s">
        <v>72</v>
      </c>
      <c r="C1490" t="s">
        <v>4493</v>
      </c>
      <c r="D1490" t="s">
        <v>17</v>
      </c>
      <c r="E1490" t="s">
        <v>246</v>
      </c>
      <c r="F1490" t="s">
        <v>4494</v>
      </c>
      <c r="G1490" t="s">
        <v>39</v>
      </c>
      <c r="H1490">
        <v>25.7</v>
      </c>
      <c r="I1490">
        <v>1</v>
      </c>
      <c r="J1490">
        <v>0</v>
      </c>
      <c r="K1490">
        <v>25.7</v>
      </c>
      <c r="L1490">
        <v>25.7</v>
      </c>
      <c r="N1490" s="1">
        <v>45345.691238425927</v>
      </c>
    </row>
    <row r="1491" spans="1:14" x14ac:dyDescent="0.3">
      <c r="A1491" t="s">
        <v>4495</v>
      </c>
      <c r="B1491" t="s">
        <v>181</v>
      </c>
      <c r="C1491" t="s">
        <v>4496</v>
      </c>
      <c r="D1491" t="s">
        <v>36</v>
      </c>
      <c r="E1491" t="s">
        <v>18</v>
      </c>
      <c r="F1491" t="s">
        <v>4497</v>
      </c>
      <c r="G1491" t="s">
        <v>102</v>
      </c>
      <c r="H1491">
        <v>622.38</v>
      </c>
      <c r="I1491">
        <v>1</v>
      </c>
      <c r="J1491">
        <v>0</v>
      </c>
      <c r="K1491">
        <v>622.38</v>
      </c>
      <c r="L1491">
        <v>622.38</v>
      </c>
      <c r="M1491" t="s">
        <v>60</v>
      </c>
      <c r="N1491" s="1">
        <v>45375.651747685188</v>
      </c>
    </row>
    <row r="1492" spans="1:14" x14ac:dyDescent="0.3">
      <c r="A1492" t="s">
        <v>4498</v>
      </c>
      <c r="B1492" t="s">
        <v>15</v>
      </c>
      <c r="D1492" t="s">
        <v>125</v>
      </c>
      <c r="E1492" t="s">
        <v>91</v>
      </c>
      <c r="F1492" t="s">
        <v>4499</v>
      </c>
      <c r="G1492" t="s">
        <v>465</v>
      </c>
      <c r="H1492">
        <v>2262.37</v>
      </c>
      <c r="I1492">
        <v>1</v>
      </c>
      <c r="J1492">
        <v>0</v>
      </c>
      <c r="K1492">
        <v>2262.37</v>
      </c>
      <c r="L1492">
        <v>2262.37</v>
      </c>
      <c r="M1492" t="s">
        <v>21</v>
      </c>
      <c r="N1492" s="1">
        <v>45411.20453703704</v>
      </c>
    </row>
    <row r="1493" spans="1:14" x14ac:dyDescent="0.3">
      <c r="A1493" t="s">
        <v>4500</v>
      </c>
      <c r="B1493" t="s">
        <v>23</v>
      </c>
      <c r="C1493" t="s">
        <v>4501</v>
      </c>
      <c r="D1493" t="s">
        <v>86</v>
      </c>
      <c r="E1493" t="s">
        <v>57</v>
      </c>
      <c r="F1493" t="s">
        <v>4502</v>
      </c>
      <c r="G1493" t="s">
        <v>130</v>
      </c>
      <c r="H1493">
        <v>397.15</v>
      </c>
      <c r="I1493">
        <v>2</v>
      </c>
      <c r="J1493">
        <v>0</v>
      </c>
      <c r="K1493">
        <v>794.3</v>
      </c>
      <c r="L1493">
        <v>794.3</v>
      </c>
      <c r="M1493" t="s">
        <v>60</v>
      </c>
      <c r="N1493" s="1">
        <v>45435.152395833335</v>
      </c>
    </row>
    <row r="1494" spans="1:14" x14ac:dyDescent="0.3">
      <c r="A1494" t="s">
        <v>4503</v>
      </c>
      <c r="B1494" t="s">
        <v>72</v>
      </c>
      <c r="C1494" t="s">
        <v>4504</v>
      </c>
      <c r="D1494" t="s">
        <v>159</v>
      </c>
      <c r="E1494" t="s">
        <v>57</v>
      </c>
      <c r="F1494" t="s">
        <v>4505</v>
      </c>
      <c r="G1494" t="s">
        <v>465</v>
      </c>
      <c r="H1494">
        <v>280.3</v>
      </c>
      <c r="I1494">
        <v>3</v>
      </c>
      <c r="J1494">
        <v>8</v>
      </c>
      <c r="K1494">
        <v>840.9</v>
      </c>
      <c r="L1494">
        <v>773.63</v>
      </c>
      <c r="M1494" t="s">
        <v>21</v>
      </c>
      <c r="N1494" s="1">
        <v>45470.446168981478</v>
      </c>
    </row>
    <row r="1495" spans="1:14" x14ac:dyDescent="0.3">
      <c r="A1495" t="s">
        <v>4506</v>
      </c>
      <c r="B1495" t="s">
        <v>84</v>
      </c>
      <c r="C1495" t="s">
        <v>4507</v>
      </c>
      <c r="D1495" t="s">
        <v>125</v>
      </c>
      <c r="E1495" t="s">
        <v>32</v>
      </c>
      <c r="F1495" t="s">
        <v>4508</v>
      </c>
      <c r="G1495" t="s">
        <v>59</v>
      </c>
      <c r="H1495">
        <v>1721.19</v>
      </c>
      <c r="I1495">
        <v>3</v>
      </c>
      <c r="J1495">
        <v>5</v>
      </c>
      <c r="K1495">
        <v>5163.57</v>
      </c>
      <c r="L1495">
        <v>4905.3900000000003</v>
      </c>
      <c r="M1495" t="s">
        <v>47</v>
      </c>
      <c r="N1495" s="1">
        <v>45870.827870370369</v>
      </c>
    </row>
    <row r="1496" spans="1:14" x14ac:dyDescent="0.3">
      <c r="A1496" t="s">
        <v>4509</v>
      </c>
      <c r="B1496" t="s">
        <v>23</v>
      </c>
      <c r="C1496" t="s">
        <v>4510</v>
      </c>
      <c r="D1496" t="s">
        <v>159</v>
      </c>
      <c r="E1496" t="s">
        <v>18</v>
      </c>
      <c r="F1496" t="s">
        <v>4511</v>
      </c>
      <c r="G1496" t="s">
        <v>130</v>
      </c>
      <c r="H1496">
        <v>280.12</v>
      </c>
      <c r="I1496">
        <v>8</v>
      </c>
      <c r="J1496">
        <v>0</v>
      </c>
      <c r="K1496">
        <v>2240.96</v>
      </c>
      <c r="L1496">
        <v>2240.96</v>
      </c>
      <c r="M1496" t="s">
        <v>40</v>
      </c>
      <c r="N1496" s="1">
        <v>45556.536226851851</v>
      </c>
    </row>
    <row r="1497" spans="1:14" x14ac:dyDescent="0.3">
      <c r="A1497" t="s">
        <v>4512</v>
      </c>
      <c r="B1497" t="s">
        <v>181</v>
      </c>
      <c r="C1497" t="s">
        <v>4513</v>
      </c>
      <c r="D1497" t="s">
        <v>17</v>
      </c>
      <c r="E1497" t="s">
        <v>68</v>
      </c>
      <c r="F1497" t="s">
        <v>4514</v>
      </c>
      <c r="G1497" t="s">
        <v>59</v>
      </c>
      <c r="H1497">
        <v>215.64</v>
      </c>
      <c r="I1497">
        <v>5</v>
      </c>
      <c r="J1497">
        <v>0</v>
      </c>
      <c r="K1497">
        <v>1078.2</v>
      </c>
      <c r="L1497">
        <v>1078.2</v>
      </c>
      <c r="M1497" t="s">
        <v>40</v>
      </c>
      <c r="N1497" s="1">
        <v>45855.850856481484</v>
      </c>
    </row>
    <row r="1498" spans="1:14" x14ac:dyDescent="0.3">
      <c r="A1498" t="s">
        <v>4515</v>
      </c>
      <c r="B1498" t="s">
        <v>15</v>
      </c>
      <c r="C1498" t="s">
        <v>4516</v>
      </c>
      <c r="D1498" t="s">
        <v>255</v>
      </c>
      <c r="E1498" t="s">
        <v>18</v>
      </c>
      <c r="F1498" t="s">
        <v>4517</v>
      </c>
      <c r="G1498" t="s">
        <v>20</v>
      </c>
      <c r="H1498">
        <v>2967.74</v>
      </c>
      <c r="I1498">
        <v>1</v>
      </c>
      <c r="J1498">
        <v>0</v>
      </c>
      <c r="K1498">
        <v>2967.74</v>
      </c>
      <c r="L1498">
        <v>2967.74</v>
      </c>
      <c r="M1498" t="s">
        <v>47</v>
      </c>
      <c r="N1498" s="1">
        <v>45425.330439814818</v>
      </c>
    </row>
    <row r="1499" spans="1:14" x14ac:dyDescent="0.3">
      <c r="A1499" t="s">
        <v>4518</v>
      </c>
      <c r="B1499" t="s">
        <v>172</v>
      </c>
      <c r="C1499" t="s">
        <v>4519</v>
      </c>
      <c r="D1499" t="s">
        <v>120</v>
      </c>
      <c r="F1499" t="s">
        <v>4520</v>
      </c>
      <c r="G1499" t="s">
        <v>20</v>
      </c>
      <c r="H1499">
        <v>522.19000000000005</v>
      </c>
      <c r="I1499">
        <v>15</v>
      </c>
      <c r="J1499">
        <v>15</v>
      </c>
      <c r="K1499">
        <v>7832.85</v>
      </c>
      <c r="L1499">
        <v>6657.92</v>
      </c>
      <c r="M1499" t="s">
        <v>40</v>
      </c>
      <c r="N1499" s="1">
        <v>45341.519479166665</v>
      </c>
    </row>
    <row r="1500" spans="1:14" x14ac:dyDescent="0.3">
      <c r="A1500" t="s">
        <v>4521</v>
      </c>
      <c r="B1500" t="s">
        <v>181</v>
      </c>
      <c r="C1500" t="s">
        <v>4522</v>
      </c>
      <c r="D1500" t="s">
        <v>51</v>
      </c>
      <c r="E1500" t="s">
        <v>91</v>
      </c>
      <c r="F1500" t="s">
        <v>4523</v>
      </c>
      <c r="G1500" t="s">
        <v>46</v>
      </c>
      <c r="H1500">
        <v>578.39</v>
      </c>
      <c r="I1500">
        <v>25</v>
      </c>
      <c r="J1500">
        <v>15</v>
      </c>
      <c r="K1500">
        <v>14459.75</v>
      </c>
      <c r="L1500">
        <v>12290.79</v>
      </c>
      <c r="M1500" t="s">
        <v>60</v>
      </c>
      <c r="N1500" s="1">
        <v>45797.330497685187</v>
      </c>
    </row>
    <row r="1501" spans="1:14" x14ac:dyDescent="0.3">
      <c r="A1501" t="s">
        <v>4524</v>
      </c>
      <c r="B1501" t="s">
        <v>95</v>
      </c>
      <c r="C1501" t="s">
        <v>4525</v>
      </c>
      <c r="D1501" t="s">
        <v>125</v>
      </c>
      <c r="E1501" t="s">
        <v>105</v>
      </c>
      <c r="F1501" t="s">
        <v>4526</v>
      </c>
      <c r="G1501" t="s">
        <v>179</v>
      </c>
      <c r="H1501">
        <v>2083.98</v>
      </c>
      <c r="I1501">
        <v>30</v>
      </c>
      <c r="J1501">
        <v>15</v>
      </c>
      <c r="K1501">
        <v>62519.4</v>
      </c>
      <c r="L1501">
        <v>53141.49</v>
      </c>
      <c r="M1501" t="s">
        <v>28</v>
      </c>
      <c r="N1501" s="1">
        <v>45839.425682870373</v>
      </c>
    </row>
    <row r="1502" spans="1:14" x14ac:dyDescent="0.3">
      <c r="A1502" t="s">
        <v>4527</v>
      </c>
      <c r="B1502" t="s">
        <v>49</v>
      </c>
      <c r="C1502" t="s">
        <v>4528</v>
      </c>
      <c r="D1502" t="s">
        <v>120</v>
      </c>
      <c r="E1502" t="s">
        <v>155</v>
      </c>
      <c r="F1502" t="s">
        <v>4529</v>
      </c>
      <c r="G1502" t="s">
        <v>70</v>
      </c>
      <c r="H1502">
        <v>112.97</v>
      </c>
      <c r="I1502">
        <v>10</v>
      </c>
      <c r="J1502">
        <v>5</v>
      </c>
      <c r="K1502">
        <v>1129.7</v>
      </c>
      <c r="L1502">
        <v>1073.21</v>
      </c>
      <c r="M1502" t="s">
        <v>77</v>
      </c>
      <c r="N1502" s="1">
        <v>45375.40934027778</v>
      </c>
    </row>
    <row r="1503" spans="1:14" x14ac:dyDescent="0.3">
      <c r="A1503" t="s">
        <v>4530</v>
      </c>
      <c r="B1503" t="s">
        <v>15</v>
      </c>
      <c r="C1503" t="s">
        <v>4531</v>
      </c>
      <c r="D1503" t="s">
        <v>67</v>
      </c>
      <c r="E1503" t="s">
        <v>105</v>
      </c>
      <c r="F1503" t="s">
        <v>4532</v>
      </c>
      <c r="G1503" t="s">
        <v>135</v>
      </c>
      <c r="H1503">
        <v>563.91</v>
      </c>
      <c r="I1503">
        <v>10</v>
      </c>
      <c r="J1503">
        <v>0</v>
      </c>
      <c r="K1503">
        <v>5639.1</v>
      </c>
      <c r="L1503">
        <v>5639.1</v>
      </c>
      <c r="M1503" t="s">
        <v>21</v>
      </c>
      <c r="N1503" s="1">
        <v>45546.525937500002</v>
      </c>
    </row>
    <row r="1504" spans="1:14" x14ac:dyDescent="0.3">
      <c r="A1504" t="s">
        <v>4533</v>
      </c>
      <c r="B1504" t="s">
        <v>172</v>
      </c>
      <c r="C1504" t="s">
        <v>4534</v>
      </c>
      <c r="D1504" t="s">
        <v>43</v>
      </c>
      <c r="E1504" t="s">
        <v>155</v>
      </c>
      <c r="F1504" t="s">
        <v>4535</v>
      </c>
      <c r="G1504" t="s">
        <v>179</v>
      </c>
      <c r="H1504">
        <v>784.24</v>
      </c>
      <c r="I1504">
        <v>12</v>
      </c>
      <c r="J1504">
        <v>0</v>
      </c>
      <c r="K1504">
        <v>9410.8799999999992</v>
      </c>
      <c r="L1504">
        <v>9410.8799999999992</v>
      </c>
      <c r="M1504" t="s">
        <v>116</v>
      </c>
      <c r="N1504" s="1">
        <v>45871.771192129629</v>
      </c>
    </row>
    <row r="1505" spans="1:14" x14ac:dyDescent="0.3">
      <c r="A1505" t="s">
        <v>4536</v>
      </c>
      <c r="B1505" t="s">
        <v>15</v>
      </c>
      <c r="C1505" t="s">
        <v>4537</v>
      </c>
      <c r="D1505" t="s">
        <v>67</v>
      </c>
      <c r="E1505" t="s">
        <v>91</v>
      </c>
      <c r="F1505" t="s">
        <v>4538</v>
      </c>
      <c r="G1505" t="s">
        <v>465</v>
      </c>
      <c r="H1505">
        <v>361.08</v>
      </c>
      <c r="I1505">
        <v>10</v>
      </c>
      <c r="J1505">
        <v>5</v>
      </c>
      <c r="K1505">
        <v>3610.8</v>
      </c>
      <c r="L1505">
        <v>3430.26</v>
      </c>
      <c r="M1505" t="s">
        <v>60</v>
      </c>
      <c r="N1505" s="1">
        <v>45875.48337962963</v>
      </c>
    </row>
    <row r="1506" spans="1:14" x14ac:dyDescent="0.3">
      <c r="A1506" t="s">
        <v>4539</v>
      </c>
      <c r="B1506" t="s">
        <v>49</v>
      </c>
      <c r="C1506" t="s">
        <v>4540</v>
      </c>
      <c r="D1506" t="s">
        <v>80</v>
      </c>
      <c r="E1506" t="s">
        <v>100</v>
      </c>
      <c r="F1506" t="s">
        <v>4541</v>
      </c>
      <c r="G1506" t="s">
        <v>70</v>
      </c>
      <c r="H1506">
        <v>1181.56</v>
      </c>
      <c r="I1506">
        <v>8</v>
      </c>
      <c r="J1506">
        <v>10</v>
      </c>
      <c r="K1506">
        <v>9452.48</v>
      </c>
      <c r="L1506">
        <v>8507.23</v>
      </c>
      <c r="M1506" t="s">
        <v>116</v>
      </c>
      <c r="N1506" s="1">
        <v>45866.316342592596</v>
      </c>
    </row>
    <row r="1507" spans="1:14" x14ac:dyDescent="0.3">
      <c r="A1507" t="s">
        <v>4542</v>
      </c>
      <c r="B1507" t="s">
        <v>95</v>
      </c>
      <c r="C1507" t="s">
        <v>4543</v>
      </c>
      <c r="D1507" t="s">
        <v>63</v>
      </c>
      <c r="E1507" t="s">
        <v>105</v>
      </c>
      <c r="F1507" t="s">
        <v>4544</v>
      </c>
      <c r="G1507" t="s">
        <v>39</v>
      </c>
      <c r="H1507">
        <v>2.98</v>
      </c>
      <c r="I1507">
        <v>86</v>
      </c>
      <c r="J1507">
        <v>27</v>
      </c>
      <c r="K1507">
        <v>256.27999999999997</v>
      </c>
      <c r="L1507">
        <v>187.08</v>
      </c>
      <c r="M1507" t="s">
        <v>21</v>
      </c>
      <c r="N1507" s="1">
        <v>45644.281724537039</v>
      </c>
    </row>
    <row r="1508" spans="1:14" x14ac:dyDescent="0.3">
      <c r="A1508" t="s">
        <v>4545</v>
      </c>
      <c r="B1508" t="s">
        <v>55</v>
      </c>
      <c r="C1508" t="s">
        <v>4546</v>
      </c>
      <c r="D1508" t="s">
        <v>67</v>
      </c>
      <c r="E1508" t="s">
        <v>246</v>
      </c>
      <c r="F1508" t="s">
        <v>4547</v>
      </c>
      <c r="G1508" t="s">
        <v>76</v>
      </c>
      <c r="H1508">
        <v>725.89</v>
      </c>
      <c r="I1508">
        <v>15</v>
      </c>
      <c r="J1508">
        <v>0</v>
      </c>
      <c r="K1508">
        <v>10888.35</v>
      </c>
      <c r="L1508">
        <v>10888.35</v>
      </c>
      <c r="M1508" t="s">
        <v>116</v>
      </c>
      <c r="N1508" s="1">
        <v>45824.569050925929</v>
      </c>
    </row>
    <row r="1509" spans="1:14" x14ac:dyDescent="0.3">
      <c r="A1509" t="s">
        <v>4548</v>
      </c>
      <c r="B1509" t="s">
        <v>15</v>
      </c>
      <c r="C1509" t="s">
        <v>4549</v>
      </c>
      <c r="D1509" t="s">
        <v>110</v>
      </c>
      <c r="E1509" t="s">
        <v>18</v>
      </c>
      <c r="F1509" t="s">
        <v>4550</v>
      </c>
      <c r="G1509" t="s">
        <v>209</v>
      </c>
      <c r="H1509">
        <v>43.48</v>
      </c>
      <c r="I1509">
        <v>1</v>
      </c>
      <c r="J1509">
        <v>0</v>
      </c>
      <c r="K1509">
        <v>43.48</v>
      </c>
      <c r="L1509">
        <v>43.48</v>
      </c>
      <c r="M1509" t="s">
        <v>60</v>
      </c>
      <c r="N1509" s="1">
        <v>45780.603576388887</v>
      </c>
    </row>
    <row r="1510" spans="1:14" x14ac:dyDescent="0.3">
      <c r="A1510" t="s">
        <v>4551</v>
      </c>
      <c r="B1510" t="s">
        <v>181</v>
      </c>
      <c r="C1510" t="s">
        <v>4552</v>
      </c>
      <c r="D1510" t="s">
        <v>25</v>
      </c>
      <c r="E1510" t="s">
        <v>32</v>
      </c>
      <c r="F1510" t="s">
        <v>4553</v>
      </c>
      <c r="G1510" t="s">
        <v>184</v>
      </c>
      <c r="H1510">
        <v>111.66</v>
      </c>
      <c r="I1510">
        <v>6</v>
      </c>
      <c r="J1510">
        <v>0</v>
      </c>
      <c r="K1510">
        <v>669.96</v>
      </c>
      <c r="L1510">
        <v>669.96</v>
      </c>
      <c r="M1510" t="s">
        <v>116</v>
      </c>
      <c r="N1510" s="1">
        <v>45631.470451388886</v>
      </c>
    </row>
    <row r="1511" spans="1:14" x14ac:dyDescent="0.3">
      <c r="A1511" t="s">
        <v>4554</v>
      </c>
      <c r="B1511" t="s">
        <v>30</v>
      </c>
      <c r="C1511" t="s">
        <v>4555</v>
      </c>
      <c r="D1511" t="s">
        <v>159</v>
      </c>
      <c r="E1511" t="s">
        <v>133</v>
      </c>
      <c r="F1511" t="s">
        <v>4556</v>
      </c>
      <c r="G1511" t="s">
        <v>102</v>
      </c>
      <c r="H1511">
        <v>219</v>
      </c>
      <c r="I1511">
        <v>15</v>
      </c>
      <c r="J1511">
        <v>0</v>
      </c>
      <c r="K1511">
        <v>3285</v>
      </c>
      <c r="L1511">
        <v>3285</v>
      </c>
      <c r="M1511" t="s">
        <v>47</v>
      </c>
      <c r="N1511" s="1">
        <v>45625.123206018521</v>
      </c>
    </row>
    <row r="1512" spans="1:14" x14ac:dyDescent="0.3">
      <c r="A1512" t="s">
        <v>4557</v>
      </c>
      <c r="B1512" t="s">
        <v>172</v>
      </c>
      <c r="C1512" t="s">
        <v>4558</v>
      </c>
      <c r="D1512" t="s">
        <v>159</v>
      </c>
      <c r="E1512" t="s">
        <v>177</v>
      </c>
      <c r="F1512" t="s">
        <v>4559</v>
      </c>
      <c r="G1512" t="s">
        <v>209</v>
      </c>
      <c r="H1512">
        <v>366.98</v>
      </c>
      <c r="I1512">
        <v>5</v>
      </c>
      <c r="J1512">
        <v>10</v>
      </c>
      <c r="K1512">
        <v>1834.9</v>
      </c>
      <c r="L1512">
        <v>1651.41</v>
      </c>
      <c r="M1512" t="s">
        <v>28</v>
      </c>
      <c r="N1512" s="1">
        <v>45382.110046296293</v>
      </c>
    </row>
    <row r="1513" spans="1:14" x14ac:dyDescent="0.3">
      <c r="A1513" t="s">
        <v>4560</v>
      </c>
      <c r="B1513" t="s">
        <v>49</v>
      </c>
      <c r="C1513" t="s">
        <v>4561</v>
      </c>
      <c r="D1513" t="s">
        <v>159</v>
      </c>
      <c r="E1513" t="s">
        <v>44</v>
      </c>
      <c r="F1513" t="s">
        <v>4562</v>
      </c>
      <c r="G1513" t="s">
        <v>465</v>
      </c>
      <c r="H1513">
        <v>417.3</v>
      </c>
      <c r="I1513">
        <v>6</v>
      </c>
      <c r="J1513">
        <v>2</v>
      </c>
      <c r="K1513">
        <v>2503.8000000000002</v>
      </c>
      <c r="L1513">
        <v>2453.7199999999998</v>
      </c>
      <c r="M1513" t="s">
        <v>28</v>
      </c>
      <c r="N1513" s="1">
        <v>45869.314189814817</v>
      </c>
    </row>
    <row r="1514" spans="1:14" x14ac:dyDescent="0.3">
      <c r="A1514" t="s">
        <v>4563</v>
      </c>
      <c r="B1514" t="s">
        <v>172</v>
      </c>
      <c r="C1514" t="s">
        <v>4564</v>
      </c>
      <c r="D1514" t="s">
        <v>17</v>
      </c>
      <c r="E1514" t="s">
        <v>32</v>
      </c>
      <c r="F1514" t="s">
        <v>4565</v>
      </c>
      <c r="G1514" t="s">
        <v>93</v>
      </c>
      <c r="H1514">
        <v>441.27</v>
      </c>
      <c r="I1514">
        <v>12</v>
      </c>
      <c r="J1514">
        <v>15</v>
      </c>
      <c r="K1514">
        <v>5295.24</v>
      </c>
      <c r="L1514">
        <v>4500.95</v>
      </c>
      <c r="M1514" t="s">
        <v>40</v>
      </c>
      <c r="N1514" s="1">
        <v>45504.261273148149</v>
      </c>
    </row>
    <row r="1515" spans="1:14" x14ac:dyDescent="0.3">
      <c r="A1515" t="s">
        <v>4566</v>
      </c>
      <c r="B1515" t="s">
        <v>72</v>
      </c>
      <c r="C1515" t="s">
        <v>4567</v>
      </c>
      <c r="D1515" t="s">
        <v>17</v>
      </c>
      <c r="E1515" t="s">
        <v>74</v>
      </c>
      <c r="F1515" t="s">
        <v>4568</v>
      </c>
      <c r="G1515" t="s">
        <v>82</v>
      </c>
      <c r="H1515">
        <v>382.84</v>
      </c>
      <c r="I1515">
        <v>8</v>
      </c>
      <c r="J1515">
        <v>0</v>
      </c>
      <c r="K1515">
        <v>3062.72</v>
      </c>
      <c r="L1515">
        <v>3062.72</v>
      </c>
      <c r="M1515" t="s">
        <v>60</v>
      </c>
      <c r="N1515" s="1">
        <v>45760.115555555552</v>
      </c>
    </row>
    <row r="1516" spans="1:14" x14ac:dyDescent="0.3">
      <c r="A1516" t="s">
        <v>4569</v>
      </c>
      <c r="B1516" t="s">
        <v>118</v>
      </c>
      <c r="C1516" t="s">
        <v>4570</v>
      </c>
      <c r="D1516" t="s">
        <v>51</v>
      </c>
      <c r="E1516" t="s">
        <v>32</v>
      </c>
      <c r="F1516" t="s">
        <v>4571</v>
      </c>
      <c r="G1516" t="s">
        <v>39</v>
      </c>
      <c r="H1516">
        <v>760.38</v>
      </c>
      <c r="I1516">
        <v>8</v>
      </c>
      <c r="J1516">
        <v>2</v>
      </c>
      <c r="K1516">
        <v>6083.04</v>
      </c>
      <c r="L1516">
        <v>5961.38</v>
      </c>
      <c r="M1516" t="s">
        <v>40</v>
      </c>
      <c r="N1516" s="1">
        <v>45487.559803240743</v>
      </c>
    </row>
    <row r="1517" spans="1:14" x14ac:dyDescent="0.3">
      <c r="A1517" t="s">
        <v>4572</v>
      </c>
      <c r="B1517" t="s">
        <v>118</v>
      </c>
      <c r="C1517" t="s">
        <v>4573</v>
      </c>
      <c r="D1517" t="s">
        <v>110</v>
      </c>
      <c r="E1517" t="s">
        <v>155</v>
      </c>
      <c r="F1517" t="s">
        <v>4574</v>
      </c>
      <c r="G1517" t="s">
        <v>102</v>
      </c>
      <c r="H1517">
        <v>10.26</v>
      </c>
      <c r="I1517">
        <v>4</v>
      </c>
      <c r="J1517">
        <v>5</v>
      </c>
      <c r="K1517">
        <v>41.04</v>
      </c>
      <c r="L1517">
        <v>38.99</v>
      </c>
      <c r="M1517" t="s">
        <v>60</v>
      </c>
      <c r="N1517" s="1">
        <v>45639.023611111108</v>
      </c>
    </row>
    <row r="1518" spans="1:14" x14ac:dyDescent="0.3">
      <c r="A1518" t="s">
        <v>4575</v>
      </c>
      <c r="B1518" t="s">
        <v>23</v>
      </c>
      <c r="C1518" t="s">
        <v>4576</v>
      </c>
      <c r="D1518" t="s">
        <v>43</v>
      </c>
      <c r="E1518" t="s">
        <v>37</v>
      </c>
      <c r="F1518" t="s">
        <v>4577</v>
      </c>
      <c r="G1518" t="s">
        <v>102</v>
      </c>
      <c r="H1518">
        <v>225.6</v>
      </c>
      <c r="I1518">
        <v>1</v>
      </c>
      <c r="J1518">
        <v>0</v>
      </c>
      <c r="K1518">
        <v>225.6</v>
      </c>
      <c r="L1518">
        <v>225.6</v>
      </c>
      <c r="M1518" t="s">
        <v>21</v>
      </c>
      <c r="N1518" s="1">
        <v>45618.170254629629</v>
      </c>
    </row>
    <row r="1519" spans="1:14" x14ac:dyDescent="0.3">
      <c r="A1519" t="s">
        <v>4578</v>
      </c>
      <c r="B1519" t="s">
        <v>95</v>
      </c>
      <c r="C1519" t="s">
        <v>4579</v>
      </c>
      <c r="D1519" t="s">
        <v>67</v>
      </c>
      <c r="E1519" t="s">
        <v>277</v>
      </c>
      <c r="F1519" t="s">
        <v>4580</v>
      </c>
      <c r="G1519" t="s">
        <v>130</v>
      </c>
      <c r="H1519">
        <v>1074.03</v>
      </c>
      <c r="I1519">
        <v>2</v>
      </c>
      <c r="J1519">
        <v>0</v>
      </c>
      <c r="K1519">
        <v>2148.06</v>
      </c>
      <c r="L1519">
        <v>2148.06</v>
      </c>
      <c r="M1519" t="s">
        <v>47</v>
      </c>
      <c r="N1519" s="1">
        <v>45701.202118055553</v>
      </c>
    </row>
    <row r="1520" spans="1:14" x14ac:dyDescent="0.3">
      <c r="A1520" t="s">
        <v>4581</v>
      </c>
      <c r="B1520" t="s">
        <v>181</v>
      </c>
      <c r="C1520" t="s">
        <v>4582</v>
      </c>
      <c r="D1520" t="s">
        <v>17</v>
      </c>
      <c r="E1520" t="s">
        <v>37</v>
      </c>
      <c r="F1520" t="s">
        <v>4583</v>
      </c>
      <c r="G1520" t="s">
        <v>135</v>
      </c>
      <c r="H1520">
        <v>710.08</v>
      </c>
      <c r="I1520">
        <v>4</v>
      </c>
      <c r="J1520">
        <v>7</v>
      </c>
      <c r="K1520">
        <v>2840.32</v>
      </c>
      <c r="L1520">
        <v>2641.5</v>
      </c>
      <c r="M1520" t="s">
        <v>60</v>
      </c>
      <c r="N1520" s="1">
        <v>45524.797743055555</v>
      </c>
    </row>
    <row r="1521" spans="1:14" x14ac:dyDescent="0.3">
      <c r="A1521" t="s">
        <v>4584</v>
      </c>
      <c r="B1521" t="s">
        <v>95</v>
      </c>
      <c r="C1521" t="s">
        <v>4585</v>
      </c>
      <c r="D1521" t="s">
        <v>80</v>
      </c>
      <c r="E1521" t="s">
        <v>121</v>
      </c>
      <c r="F1521" t="s">
        <v>4586</v>
      </c>
      <c r="G1521" t="s">
        <v>53</v>
      </c>
      <c r="H1521">
        <v>1352.51</v>
      </c>
      <c r="I1521">
        <v>2</v>
      </c>
      <c r="J1521">
        <v>2</v>
      </c>
      <c r="K1521">
        <v>2705.02</v>
      </c>
      <c r="L1521">
        <v>2650.92</v>
      </c>
      <c r="M1521" t="s">
        <v>28</v>
      </c>
      <c r="N1521" s="1">
        <v>45863.617268518516</v>
      </c>
    </row>
    <row r="1522" spans="1:14" x14ac:dyDescent="0.3">
      <c r="A1522" t="s">
        <v>4587</v>
      </c>
      <c r="B1522" t="s">
        <v>30</v>
      </c>
      <c r="C1522" t="s">
        <v>4588</v>
      </c>
      <c r="D1522" t="s">
        <v>36</v>
      </c>
      <c r="E1522" t="s">
        <v>246</v>
      </c>
      <c r="F1522" t="s">
        <v>4589</v>
      </c>
      <c r="G1522" t="s">
        <v>102</v>
      </c>
      <c r="H1522">
        <v>1433.73</v>
      </c>
      <c r="I1522">
        <v>2</v>
      </c>
      <c r="J1522">
        <v>0</v>
      </c>
      <c r="K1522">
        <v>2867.46</v>
      </c>
      <c r="L1522">
        <v>2867.46</v>
      </c>
      <c r="M1522" t="s">
        <v>47</v>
      </c>
      <c r="N1522" s="1">
        <v>45700.878379629627</v>
      </c>
    </row>
    <row r="1523" spans="1:14" x14ac:dyDescent="0.3">
      <c r="A1523" t="s">
        <v>4590</v>
      </c>
      <c r="B1523" t="s">
        <v>72</v>
      </c>
      <c r="C1523" t="s">
        <v>4591</v>
      </c>
      <c r="D1523" t="s">
        <v>43</v>
      </c>
      <c r="E1523" t="s">
        <v>251</v>
      </c>
      <c r="F1523" t="s">
        <v>4592</v>
      </c>
      <c r="G1523" t="s">
        <v>93</v>
      </c>
      <c r="H1523">
        <v>242.94</v>
      </c>
      <c r="I1523">
        <v>3</v>
      </c>
      <c r="J1523">
        <v>0</v>
      </c>
      <c r="K1523">
        <v>728.82</v>
      </c>
      <c r="L1523">
        <v>728.82</v>
      </c>
      <c r="M1523" t="s">
        <v>116</v>
      </c>
      <c r="N1523" s="1">
        <v>45616.221435185187</v>
      </c>
    </row>
    <row r="1524" spans="1:14" x14ac:dyDescent="0.3">
      <c r="A1524" t="s">
        <v>4593</v>
      </c>
      <c r="B1524" t="s">
        <v>118</v>
      </c>
      <c r="C1524" t="s">
        <v>4594</v>
      </c>
      <c r="D1524" t="s">
        <v>255</v>
      </c>
      <c r="E1524" t="s">
        <v>177</v>
      </c>
      <c r="F1524" t="s">
        <v>4595</v>
      </c>
      <c r="G1524" t="s">
        <v>184</v>
      </c>
      <c r="H1524">
        <v>485.91</v>
      </c>
      <c r="I1524">
        <v>25</v>
      </c>
      <c r="J1524">
        <v>12</v>
      </c>
      <c r="K1524">
        <v>12147.75</v>
      </c>
      <c r="L1524">
        <v>10690.02</v>
      </c>
      <c r="M1524" t="s">
        <v>116</v>
      </c>
      <c r="N1524" s="1">
        <v>45819.65121527778</v>
      </c>
    </row>
    <row r="1525" spans="1:14" x14ac:dyDescent="0.3">
      <c r="A1525" t="s">
        <v>4596</v>
      </c>
      <c r="B1525" t="s">
        <v>30</v>
      </c>
      <c r="C1525" t="s">
        <v>4597</v>
      </c>
      <c r="D1525" t="s">
        <v>67</v>
      </c>
      <c r="E1525" t="s">
        <v>246</v>
      </c>
      <c r="F1525" t="s">
        <v>4598</v>
      </c>
      <c r="G1525" t="s">
        <v>209</v>
      </c>
      <c r="H1525">
        <v>636.91999999999996</v>
      </c>
      <c r="I1525">
        <v>25</v>
      </c>
      <c r="J1525">
        <v>15</v>
      </c>
      <c r="K1525">
        <v>15923</v>
      </c>
      <c r="L1525">
        <v>13534.55</v>
      </c>
      <c r="M1525" t="s">
        <v>40</v>
      </c>
      <c r="N1525" s="1">
        <v>45607.613923611112</v>
      </c>
    </row>
    <row r="1526" spans="1:14" x14ac:dyDescent="0.3">
      <c r="A1526" t="s">
        <v>4599</v>
      </c>
      <c r="B1526" t="s">
        <v>172</v>
      </c>
      <c r="C1526" t="s">
        <v>4600</v>
      </c>
      <c r="D1526" t="s">
        <v>120</v>
      </c>
      <c r="E1526" t="s">
        <v>246</v>
      </c>
      <c r="F1526" t="s">
        <v>4601</v>
      </c>
      <c r="G1526" t="s">
        <v>184</v>
      </c>
      <c r="H1526">
        <v>378.39</v>
      </c>
      <c r="I1526">
        <v>100</v>
      </c>
      <c r="J1526">
        <v>0</v>
      </c>
      <c r="K1526">
        <v>37839</v>
      </c>
      <c r="L1526">
        <v>37839</v>
      </c>
      <c r="M1526" t="s">
        <v>77</v>
      </c>
      <c r="N1526" s="1">
        <v>45535.222395833334</v>
      </c>
    </row>
    <row r="1527" spans="1:14" x14ac:dyDescent="0.3">
      <c r="A1527" t="s">
        <v>4602</v>
      </c>
      <c r="B1527" t="s">
        <v>49</v>
      </c>
      <c r="C1527" t="s">
        <v>4603</v>
      </c>
      <c r="D1527" t="s">
        <v>67</v>
      </c>
      <c r="E1527" t="s">
        <v>111</v>
      </c>
      <c r="F1527" t="s">
        <v>4604</v>
      </c>
      <c r="G1527" t="s">
        <v>161</v>
      </c>
      <c r="H1527">
        <v>1193.47</v>
      </c>
      <c r="I1527">
        <v>25</v>
      </c>
      <c r="J1527">
        <v>15</v>
      </c>
      <c r="K1527">
        <v>29836.75</v>
      </c>
      <c r="L1527">
        <v>25361.24</v>
      </c>
      <c r="M1527" t="s">
        <v>47</v>
      </c>
      <c r="N1527" s="1">
        <v>45342.875092592592</v>
      </c>
    </row>
    <row r="1528" spans="1:14" x14ac:dyDescent="0.3">
      <c r="A1528" t="s">
        <v>4605</v>
      </c>
      <c r="B1528" t="s">
        <v>55</v>
      </c>
      <c r="C1528" t="s">
        <v>4606</v>
      </c>
      <c r="D1528" t="s">
        <v>86</v>
      </c>
      <c r="E1528" t="s">
        <v>32</v>
      </c>
      <c r="F1528" t="s">
        <v>4607</v>
      </c>
      <c r="G1528" t="s">
        <v>179</v>
      </c>
      <c r="H1528">
        <v>253.2</v>
      </c>
      <c r="I1528">
        <v>25</v>
      </c>
      <c r="J1528">
        <v>10</v>
      </c>
      <c r="K1528">
        <v>6330</v>
      </c>
      <c r="L1528">
        <v>5697</v>
      </c>
      <c r="M1528" t="s">
        <v>116</v>
      </c>
      <c r="N1528" s="1">
        <v>45383.092418981483</v>
      </c>
    </row>
    <row r="1529" spans="1:14" x14ac:dyDescent="0.3">
      <c r="A1529" t="s">
        <v>4608</v>
      </c>
      <c r="B1529" t="s">
        <v>72</v>
      </c>
      <c r="C1529" t="s">
        <v>4609</v>
      </c>
      <c r="D1529" t="s">
        <v>36</v>
      </c>
      <c r="E1529" t="s">
        <v>121</v>
      </c>
      <c r="F1529" t="s">
        <v>4610</v>
      </c>
      <c r="G1529" t="s">
        <v>184</v>
      </c>
      <c r="H1529">
        <v>813.57</v>
      </c>
      <c r="I1529">
        <v>1</v>
      </c>
      <c r="J1529">
        <v>0</v>
      </c>
      <c r="K1529">
        <v>813.57</v>
      </c>
      <c r="L1529">
        <v>813.57</v>
      </c>
      <c r="M1529" t="s">
        <v>47</v>
      </c>
      <c r="N1529" s="1">
        <v>45443.199618055558</v>
      </c>
    </row>
    <row r="1530" spans="1:14" x14ac:dyDescent="0.3">
      <c r="A1530" t="s">
        <v>4611</v>
      </c>
      <c r="B1530" t="s">
        <v>172</v>
      </c>
      <c r="C1530" t="s">
        <v>4612</v>
      </c>
      <c r="D1530" t="s">
        <v>51</v>
      </c>
      <c r="E1530" t="s">
        <v>105</v>
      </c>
      <c r="F1530" t="s">
        <v>4613</v>
      </c>
      <c r="G1530" t="s">
        <v>465</v>
      </c>
      <c r="H1530">
        <v>630.4</v>
      </c>
      <c r="I1530">
        <v>15</v>
      </c>
      <c r="J1530">
        <v>10</v>
      </c>
      <c r="K1530">
        <v>9456</v>
      </c>
      <c r="L1530">
        <v>8510.4</v>
      </c>
      <c r="M1530" t="s">
        <v>77</v>
      </c>
      <c r="N1530" s="1">
        <v>45676.989687499998</v>
      </c>
    </row>
    <row r="1531" spans="1:14" x14ac:dyDescent="0.3">
      <c r="A1531" t="s">
        <v>4614</v>
      </c>
      <c r="B1531" t="s">
        <v>49</v>
      </c>
      <c r="C1531" t="s">
        <v>4615</v>
      </c>
      <c r="D1531" t="s">
        <v>63</v>
      </c>
      <c r="E1531" t="s">
        <v>133</v>
      </c>
      <c r="F1531" t="s">
        <v>4616</v>
      </c>
      <c r="G1531" t="s">
        <v>102</v>
      </c>
      <c r="H1531">
        <v>1.01</v>
      </c>
      <c r="I1531">
        <v>148</v>
      </c>
      <c r="J1531">
        <v>28</v>
      </c>
      <c r="K1531">
        <v>149.47999999999999</v>
      </c>
      <c r="L1531">
        <v>107.63</v>
      </c>
      <c r="M1531" t="s">
        <v>28</v>
      </c>
      <c r="N1531" s="1">
        <v>45763.296967592592</v>
      </c>
    </row>
    <row r="1532" spans="1:14" x14ac:dyDescent="0.3">
      <c r="A1532" t="s">
        <v>4617</v>
      </c>
      <c r="B1532" t="s">
        <v>95</v>
      </c>
      <c r="C1532" t="s">
        <v>4618</v>
      </c>
      <c r="D1532" t="s">
        <v>110</v>
      </c>
      <c r="E1532" t="s">
        <v>91</v>
      </c>
      <c r="F1532" t="s">
        <v>4619</v>
      </c>
      <c r="G1532" t="s">
        <v>82</v>
      </c>
      <c r="H1532">
        <v>224.53</v>
      </c>
      <c r="I1532">
        <v>5</v>
      </c>
      <c r="J1532">
        <v>0</v>
      </c>
      <c r="K1532">
        <v>1122.6500000000001</v>
      </c>
      <c r="L1532">
        <v>1122.6500000000001</v>
      </c>
      <c r="N1532" s="1">
        <v>45433.302222222221</v>
      </c>
    </row>
    <row r="1533" spans="1:14" x14ac:dyDescent="0.3">
      <c r="A1533" t="s">
        <v>4620</v>
      </c>
      <c r="B1533" t="s">
        <v>172</v>
      </c>
      <c r="C1533" t="s">
        <v>4621</v>
      </c>
      <c r="D1533" t="s">
        <v>125</v>
      </c>
      <c r="E1533" t="s">
        <v>91</v>
      </c>
      <c r="F1533" t="s">
        <v>4622</v>
      </c>
      <c r="G1533" t="s">
        <v>135</v>
      </c>
      <c r="H1533">
        <v>2929.31</v>
      </c>
      <c r="I1533">
        <v>25</v>
      </c>
      <c r="J1533">
        <v>15</v>
      </c>
      <c r="K1533">
        <v>73232.75</v>
      </c>
      <c r="L1533">
        <v>62247.839999999997</v>
      </c>
      <c r="M1533" t="s">
        <v>21</v>
      </c>
      <c r="N1533" s="1">
        <v>45767.855208333334</v>
      </c>
    </row>
    <row r="1534" spans="1:14" x14ac:dyDescent="0.3">
      <c r="A1534" t="s">
        <v>4623</v>
      </c>
      <c r="B1534" t="s">
        <v>15</v>
      </c>
      <c r="C1534" t="s">
        <v>4624</v>
      </c>
      <c r="D1534" t="s">
        <v>67</v>
      </c>
      <c r="E1534" t="s">
        <v>133</v>
      </c>
      <c r="G1534" t="s">
        <v>93</v>
      </c>
      <c r="H1534">
        <v>531.79999999999995</v>
      </c>
      <c r="I1534">
        <v>1</v>
      </c>
      <c r="J1534">
        <v>0</v>
      </c>
      <c r="K1534">
        <v>531.79999999999995</v>
      </c>
      <c r="L1534">
        <v>531.79999999999995</v>
      </c>
      <c r="M1534" t="s">
        <v>28</v>
      </c>
      <c r="N1534" s="1">
        <v>45479.742013888892</v>
      </c>
    </row>
    <row r="1535" spans="1:14" x14ac:dyDescent="0.3">
      <c r="A1535" t="s">
        <v>4625</v>
      </c>
      <c r="B1535" t="s">
        <v>30</v>
      </c>
      <c r="D1535" t="s">
        <v>80</v>
      </c>
      <c r="E1535" t="s">
        <v>74</v>
      </c>
      <c r="F1535" t="s">
        <v>4626</v>
      </c>
      <c r="G1535" t="s">
        <v>59</v>
      </c>
      <c r="H1535">
        <v>74.2</v>
      </c>
      <c r="I1535">
        <v>25</v>
      </c>
      <c r="J1535">
        <v>27</v>
      </c>
      <c r="K1535">
        <v>1855</v>
      </c>
      <c r="L1535">
        <v>1354.15</v>
      </c>
      <c r="M1535" t="s">
        <v>40</v>
      </c>
      <c r="N1535" s="1">
        <v>45681.780381944445</v>
      </c>
    </row>
    <row r="1536" spans="1:14" x14ac:dyDescent="0.3">
      <c r="A1536" t="s">
        <v>4627</v>
      </c>
      <c r="B1536" t="s">
        <v>55</v>
      </c>
      <c r="C1536" t="s">
        <v>4628</v>
      </c>
      <c r="D1536" t="s">
        <v>159</v>
      </c>
      <c r="E1536" t="s">
        <v>74</v>
      </c>
      <c r="F1536" t="s">
        <v>4629</v>
      </c>
      <c r="G1536" t="s">
        <v>82</v>
      </c>
      <c r="H1536">
        <v>430.62</v>
      </c>
      <c r="I1536">
        <v>20</v>
      </c>
      <c r="J1536">
        <v>10</v>
      </c>
      <c r="K1536">
        <v>8612.4</v>
      </c>
      <c r="L1536">
        <v>7751.16</v>
      </c>
      <c r="M1536" t="s">
        <v>21</v>
      </c>
      <c r="N1536" s="1">
        <v>45634.311944444446</v>
      </c>
    </row>
    <row r="1537" spans="1:14" x14ac:dyDescent="0.3">
      <c r="A1537" t="s">
        <v>4630</v>
      </c>
      <c r="B1537" t="s">
        <v>172</v>
      </c>
      <c r="C1537" t="s">
        <v>4631</v>
      </c>
      <c r="D1537" t="s">
        <v>110</v>
      </c>
      <c r="E1537" t="s">
        <v>91</v>
      </c>
      <c r="F1537" t="s">
        <v>4632</v>
      </c>
      <c r="G1537" t="s">
        <v>135</v>
      </c>
      <c r="H1537">
        <v>163.37</v>
      </c>
      <c r="I1537">
        <v>30</v>
      </c>
      <c r="J1537">
        <v>5</v>
      </c>
      <c r="K1537">
        <v>4901.1000000000004</v>
      </c>
      <c r="L1537">
        <v>4656.05</v>
      </c>
      <c r="M1537" t="s">
        <v>21</v>
      </c>
      <c r="N1537" s="1">
        <v>45581.987476851849</v>
      </c>
    </row>
    <row r="1538" spans="1:14" x14ac:dyDescent="0.3">
      <c r="A1538" t="s">
        <v>4633</v>
      </c>
      <c r="B1538" t="s">
        <v>30</v>
      </c>
      <c r="C1538" t="s">
        <v>4634</v>
      </c>
      <c r="D1538" t="s">
        <v>67</v>
      </c>
      <c r="E1538" t="s">
        <v>18</v>
      </c>
      <c r="F1538" t="s">
        <v>4635</v>
      </c>
      <c r="G1538" t="s">
        <v>27</v>
      </c>
      <c r="H1538">
        <v>294.93</v>
      </c>
      <c r="I1538">
        <v>100</v>
      </c>
      <c r="J1538">
        <v>0</v>
      </c>
      <c r="K1538">
        <v>29493</v>
      </c>
      <c r="L1538">
        <v>29493</v>
      </c>
      <c r="M1538" t="s">
        <v>21</v>
      </c>
      <c r="N1538" s="1">
        <v>45646.770127314812</v>
      </c>
    </row>
    <row r="1539" spans="1:14" x14ac:dyDescent="0.3">
      <c r="A1539" t="s">
        <v>4636</v>
      </c>
      <c r="B1539" t="s">
        <v>84</v>
      </c>
      <c r="C1539" t="s">
        <v>4637</v>
      </c>
      <c r="D1539" t="s">
        <v>86</v>
      </c>
      <c r="E1539" t="s">
        <v>111</v>
      </c>
      <c r="F1539" t="s">
        <v>4638</v>
      </c>
      <c r="G1539" t="s">
        <v>102</v>
      </c>
      <c r="H1539">
        <v>183.26</v>
      </c>
      <c r="I1539">
        <v>3</v>
      </c>
      <c r="J1539">
        <v>5</v>
      </c>
      <c r="K1539">
        <v>549.78</v>
      </c>
      <c r="L1539">
        <v>522.29</v>
      </c>
      <c r="M1539" t="s">
        <v>40</v>
      </c>
      <c r="N1539" s="1">
        <v>45722.783541666664</v>
      </c>
    </row>
    <row r="1540" spans="1:14" x14ac:dyDescent="0.3">
      <c r="A1540" t="s">
        <v>4639</v>
      </c>
      <c r="B1540" t="s">
        <v>172</v>
      </c>
      <c r="C1540" t="s">
        <v>4640</v>
      </c>
      <c r="D1540" t="s">
        <v>120</v>
      </c>
      <c r="E1540" t="s">
        <v>246</v>
      </c>
      <c r="F1540" t="s">
        <v>4641</v>
      </c>
      <c r="G1540" t="s">
        <v>93</v>
      </c>
      <c r="H1540">
        <v>216.09</v>
      </c>
      <c r="I1540">
        <v>1</v>
      </c>
      <c r="J1540">
        <v>0</v>
      </c>
      <c r="K1540">
        <v>216.09</v>
      </c>
      <c r="L1540">
        <v>216.09</v>
      </c>
      <c r="N1540" s="1">
        <v>45846.453969907408</v>
      </c>
    </row>
    <row r="1541" spans="1:14" x14ac:dyDescent="0.3">
      <c r="A1541" t="s">
        <v>4642</v>
      </c>
      <c r="B1541" t="s">
        <v>72</v>
      </c>
      <c r="C1541" t="s">
        <v>4643</v>
      </c>
      <c r="D1541" t="s">
        <v>36</v>
      </c>
      <c r="E1541" t="s">
        <v>277</v>
      </c>
      <c r="F1541" t="s">
        <v>4644</v>
      </c>
      <c r="G1541" t="s">
        <v>209</v>
      </c>
      <c r="H1541">
        <v>787.6</v>
      </c>
      <c r="I1541">
        <v>12</v>
      </c>
      <c r="J1541">
        <v>0</v>
      </c>
      <c r="K1541">
        <v>9451.2000000000007</v>
      </c>
      <c r="L1541">
        <v>9451.2000000000007</v>
      </c>
      <c r="M1541" t="s">
        <v>40</v>
      </c>
      <c r="N1541" s="1">
        <v>45819.896967592591</v>
      </c>
    </row>
    <row r="1542" spans="1:14" x14ac:dyDescent="0.3">
      <c r="A1542" t="s">
        <v>4645</v>
      </c>
      <c r="B1542" t="s">
        <v>23</v>
      </c>
      <c r="C1542" t="s">
        <v>4646</v>
      </c>
      <c r="D1542" t="s">
        <v>120</v>
      </c>
      <c r="E1542" t="s">
        <v>224</v>
      </c>
      <c r="F1542" t="s">
        <v>4647</v>
      </c>
      <c r="G1542" t="s">
        <v>209</v>
      </c>
      <c r="H1542">
        <v>503.05</v>
      </c>
      <c r="I1542">
        <v>10</v>
      </c>
      <c r="J1542">
        <v>25</v>
      </c>
      <c r="K1542">
        <v>5030.5</v>
      </c>
      <c r="L1542">
        <v>3772.88</v>
      </c>
      <c r="M1542" t="s">
        <v>21</v>
      </c>
      <c r="N1542" s="1">
        <v>45380.422337962962</v>
      </c>
    </row>
    <row r="1543" spans="1:14" x14ac:dyDescent="0.3">
      <c r="A1543" t="s">
        <v>4648</v>
      </c>
      <c r="B1543" t="s">
        <v>49</v>
      </c>
      <c r="C1543" t="s">
        <v>4649</v>
      </c>
      <c r="D1543" t="s">
        <v>159</v>
      </c>
      <c r="E1543" t="s">
        <v>57</v>
      </c>
      <c r="F1543" t="s">
        <v>4650</v>
      </c>
      <c r="G1543" t="s">
        <v>70</v>
      </c>
      <c r="H1543">
        <v>129.88</v>
      </c>
      <c r="I1543">
        <v>2</v>
      </c>
      <c r="J1543">
        <v>0</v>
      </c>
      <c r="K1543">
        <v>259.76</v>
      </c>
      <c r="L1543">
        <v>259.76</v>
      </c>
      <c r="M1543" t="s">
        <v>116</v>
      </c>
      <c r="N1543" s="1">
        <v>45609.407141203701</v>
      </c>
    </row>
    <row r="1544" spans="1:14" x14ac:dyDescent="0.3">
      <c r="A1544" t="s">
        <v>4651</v>
      </c>
      <c r="B1544" t="s">
        <v>118</v>
      </c>
      <c r="C1544" t="s">
        <v>4652</v>
      </c>
      <c r="D1544" t="s">
        <v>159</v>
      </c>
      <c r="E1544" t="s">
        <v>91</v>
      </c>
      <c r="F1544" t="s">
        <v>4653</v>
      </c>
      <c r="G1544" t="s">
        <v>27</v>
      </c>
      <c r="H1544">
        <v>275.33</v>
      </c>
      <c r="I1544">
        <v>25</v>
      </c>
      <c r="J1544">
        <v>3</v>
      </c>
      <c r="K1544">
        <v>6883.25</v>
      </c>
      <c r="L1544">
        <v>6676.75</v>
      </c>
      <c r="M1544" t="s">
        <v>40</v>
      </c>
      <c r="N1544" s="1">
        <v>45403.187303240738</v>
      </c>
    </row>
    <row r="1545" spans="1:14" x14ac:dyDescent="0.3">
      <c r="A1545" t="s">
        <v>4654</v>
      </c>
      <c r="B1545" t="s">
        <v>49</v>
      </c>
      <c r="C1545" t="s">
        <v>4655</v>
      </c>
      <c r="D1545" t="s">
        <v>63</v>
      </c>
      <c r="E1545" t="s">
        <v>91</v>
      </c>
      <c r="F1545" t="s">
        <v>4656</v>
      </c>
      <c r="G1545" t="s">
        <v>59</v>
      </c>
      <c r="H1545">
        <v>2.3199999999999998</v>
      </c>
      <c r="I1545">
        <v>138</v>
      </c>
      <c r="J1545">
        <v>30</v>
      </c>
      <c r="K1545">
        <v>320.16000000000003</v>
      </c>
      <c r="L1545">
        <v>224.11</v>
      </c>
      <c r="M1545" t="s">
        <v>47</v>
      </c>
      <c r="N1545" s="1">
        <v>45684.697256944448</v>
      </c>
    </row>
    <row r="1546" spans="1:14" x14ac:dyDescent="0.3">
      <c r="A1546" t="s">
        <v>4657</v>
      </c>
      <c r="B1546" t="s">
        <v>23</v>
      </c>
      <c r="C1546" t="s">
        <v>4658</v>
      </c>
      <c r="D1546" t="s">
        <v>63</v>
      </c>
      <c r="E1546" t="s">
        <v>87</v>
      </c>
      <c r="F1546" t="s">
        <v>4659</v>
      </c>
      <c r="H1546">
        <v>2.73</v>
      </c>
      <c r="I1546">
        <v>222</v>
      </c>
      <c r="J1546">
        <v>25</v>
      </c>
      <c r="K1546">
        <v>606.05999999999995</v>
      </c>
      <c r="L1546">
        <v>454.54</v>
      </c>
      <c r="M1546" t="s">
        <v>21</v>
      </c>
      <c r="N1546" s="1">
        <v>45407.077418981484</v>
      </c>
    </row>
    <row r="1547" spans="1:14" x14ac:dyDescent="0.3">
      <c r="A1547" t="s">
        <v>4660</v>
      </c>
      <c r="B1547" t="s">
        <v>72</v>
      </c>
      <c r="C1547" t="s">
        <v>4661</v>
      </c>
      <c r="E1547" t="s">
        <v>133</v>
      </c>
      <c r="F1547" t="s">
        <v>4662</v>
      </c>
      <c r="G1547" t="s">
        <v>102</v>
      </c>
      <c r="H1547">
        <v>4396.99</v>
      </c>
      <c r="I1547">
        <v>50</v>
      </c>
      <c r="J1547">
        <v>10</v>
      </c>
      <c r="K1547">
        <v>219849.5</v>
      </c>
      <c r="L1547">
        <v>197864.55</v>
      </c>
      <c r="M1547" t="s">
        <v>47</v>
      </c>
      <c r="N1547" s="1">
        <v>45434.214745370373</v>
      </c>
    </row>
    <row r="1548" spans="1:14" x14ac:dyDescent="0.3">
      <c r="A1548" t="s">
        <v>4663</v>
      </c>
      <c r="B1548" t="s">
        <v>84</v>
      </c>
      <c r="C1548" t="s">
        <v>4664</v>
      </c>
      <c r="D1548" t="s">
        <v>255</v>
      </c>
      <c r="E1548" t="s">
        <v>44</v>
      </c>
      <c r="F1548" t="s">
        <v>4665</v>
      </c>
      <c r="G1548" t="s">
        <v>465</v>
      </c>
      <c r="H1548">
        <v>1254.55</v>
      </c>
      <c r="I1548">
        <v>2</v>
      </c>
      <c r="J1548">
        <v>2</v>
      </c>
      <c r="K1548">
        <v>2509.1</v>
      </c>
      <c r="L1548">
        <v>2458.92</v>
      </c>
      <c r="M1548" t="s">
        <v>116</v>
      </c>
      <c r="N1548" s="1">
        <v>45692.503668981481</v>
      </c>
    </row>
    <row r="1549" spans="1:14" x14ac:dyDescent="0.3">
      <c r="A1549" t="s">
        <v>4666</v>
      </c>
      <c r="B1549" t="s">
        <v>72</v>
      </c>
      <c r="C1549" t="s">
        <v>4667</v>
      </c>
      <c r="D1549" t="s">
        <v>159</v>
      </c>
      <c r="E1549" t="s">
        <v>91</v>
      </c>
      <c r="F1549" t="s">
        <v>4668</v>
      </c>
      <c r="G1549" t="s">
        <v>248</v>
      </c>
      <c r="H1549">
        <v>165.85</v>
      </c>
      <c r="I1549">
        <v>3</v>
      </c>
      <c r="J1549">
        <v>0</v>
      </c>
      <c r="K1549">
        <v>497.55</v>
      </c>
      <c r="L1549">
        <v>497.55</v>
      </c>
      <c r="M1549" t="s">
        <v>116</v>
      </c>
      <c r="N1549" s="1">
        <v>45771.767731481479</v>
      </c>
    </row>
    <row r="1550" spans="1:14" x14ac:dyDescent="0.3">
      <c r="A1550" t="s">
        <v>4669</v>
      </c>
      <c r="B1550" t="s">
        <v>15</v>
      </c>
      <c r="C1550" t="s">
        <v>4670</v>
      </c>
      <c r="D1550" t="s">
        <v>25</v>
      </c>
      <c r="E1550" t="s">
        <v>68</v>
      </c>
      <c r="F1550" t="s">
        <v>4671</v>
      </c>
      <c r="G1550" t="s">
        <v>27</v>
      </c>
      <c r="H1550">
        <v>129.35</v>
      </c>
      <c r="I1550">
        <v>1</v>
      </c>
      <c r="J1550">
        <v>0</v>
      </c>
      <c r="K1550">
        <v>129.35</v>
      </c>
      <c r="L1550">
        <v>129.35</v>
      </c>
      <c r="M1550" t="s">
        <v>21</v>
      </c>
      <c r="N1550" s="1">
        <v>45718.634166666663</v>
      </c>
    </row>
    <row r="1551" spans="1:14" x14ac:dyDescent="0.3">
      <c r="A1551" t="s">
        <v>4672</v>
      </c>
      <c r="B1551" t="s">
        <v>30</v>
      </c>
      <c r="C1551" t="s">
        <v>4673</v>
      </c>
      <c r="D1551" t="s">
        <v>25</v>
      </c>
      <c r="F1551" t="s">
        <v>4674</v>
      </c>
      <c r="H1551">
        <v>20.69</v>
      </c>
      <c r="I1551">
        <v>5</v>
      </c>
      <c r="J1551">
        <v>8</v>
      </c>
      <c r="K1551">
        <v>103.45</v>
      </c>
      <c r="L1551">
        <v>95.17</v>
      </c>
      <c r="M1551" t="s">
        <v>77</v>
      </c>
      <c r="N1551" s="1">
        <v>45367.111921296295</v>
      </c>
    </row>
    <row r="1552" spans="1:14" x14ac:dyDescent="0.3">
      <c r="A1552" t="s">
        <v>4675</v>
      </c>
      <c r="B1552" t="s">
        <v>15</v>
      </c>
      <c r="C1552" t="s">
        <v>4676</v>
      </c>
      <c r="D1552" t="s">
        <v>43</v>
      </c>
      <c r="E1552" t="s">
        <v>155</v>
      </c>
      <c r="F1552" t="s">
        <v>4677</v>
      </c>
      <c r="G1552" t="s">
        <v>184</v>
      </c>
      <c r="H1552">
        <v>1350.53</v>
      </c>
      <c r="I1552">
        <v>1</v>
      </c>
      <c r="J1552">
        <v>0</v>
      </c>
      <c r="K1552">
        <v>1350.53</v>
      </c>
      <c r="L1552">
        <v>1350.53</v>
      </c>
      <c r="M1552" t="s">
        <v>77</v>
      </c>
      <c r="N1552" s="1">
        <v>45620.067314814813</v>
      </c>
    </row>
    <row r="1553" spans="1:14" x14ac:dyDescent="0.3">
      <c r="A1553" t="s">
        <v>4678</v>
      </c>
      <c r="B1553" t="s">
        <v>181</v>
      </c>
      <c r="C1553" t="s">
        <v>4679</v>
      </c>
      <c r="D1553" t="s">
        <v>67</v>
      </c>
      <c r="E1553" t="s">
        <v>177</v>
      </c>
      <c r="F1553" t="s">
        <v>4680</v>
      </c>
      <c r="H1553">
        <v>327.19</v>
      </c>
      <c r="I1553">
        <v>40</v>
      </c>
      <c r="J1553">
        <v>2</v>
      </c>
      <c r="K1553">
        <v>13087.6</v>
      </c>
      <c r="L1553">
        <v>12825.85</v>
      </c>
      <c r="M1553" t="s">
        <v>60</v>
      </c>
      <c r="N1553" s="1">
        <v>45872.775706018518</v>
      </c>
    </row>
    <row r="1554" spans="1:14" x14ac:dyDescent="0.3">
      <c r="A1554" t="s">
        <v>4681</v>
      </c>
      <c r="B1554" t="s">
        <v>49</v>
      </c>
      <c r="C1554" t="s">
        <v>4682</v>
      </c>
      <c r="D1554" t="s">
        <v>120</v>
      </c>
      <c r="E1554" t="s">
        <v>44</v>
      </c>
      <c r="F1554" t="s">
        <v>4683</v>
      </c>
      <c r="G1554" t="s">
        <v>76</v>
      </c>
      <c r="H1554">
        <v>659.66</v>
      </c>
      <c r="I1554">
        <v>2</v>
      </c>
      <c r="J1554">
        <v>0</v>
      </c>
      <c r="K1554">
        <v>1319.32</v>
      </c>
      <c r="L1554">
        <v>1319.32</v>
      </c>
      <c r="M1554" t="s">
        <v>60</v>
      </c>
      <c r="N1554" s="1">
        <v>45876.092916666668</v>
      </c>
    </row>
    <row r="1555" spans="1:14" x14ac:dyDescent="0.3">
      <c r="A1555" t="s">
        <v>4684</v>
      </c>
      <c r="B1555" t="s">
        <v>72</v>
      </c>
      <c r="D1555" t="s">
        <v>17</v>
      </c>
      <c r="E1555" t="s">
        <v>155</v>
      </c>
      <c r="F1555" t="s">
        <v>4685</v>
      </c>
      <c r="G1555" t="s">
        <v>70</v>
      </c>
      <c r="H1555">
        <v>151.53</v>
      </c>
      <c r="I1555">
        <v>5</v>
      </c>
      <c r="J1555">
        <v>0</v>
      </c>
      <c r="K1555">
        <v>757.65</v>
      </c>
      <c r="L1555">
        <v>757.65</v>
      </c>
      <c r="M1555" t="s">
        <v>60</v>
      </c>
      <c r="N1555" s="1">
        <v>45502.913356481484</v>
      </c>
    </row>
    <row r="1556" spans="1:14" x14ac:dyDescent="0.3">
      <c r="A1556" t="s">
        <v>4686</v>
      </c>
      <c r="B1556" t="s">
        <v>84</v>
      </c>
      <c r="C1556" t="s">
        <v>4687</v>
      </c>
      <c r="D1556" t="s">
        <v>67</v>
      </c>
      <c r="E1556" t="s">
        <v>32</v>
      </c>
      <c r="F1556" t="s">
        <v>4688</v>
      </c>
      <c r="G1556" t="s">
        <v>465</v>
      </c>
      <c r="H1556">
        <v>976.34</v>
      </c>
      <c r="I1556">
        <v>50</v>
      </c>
      <c r="J1556">
        <v>5</v>
      </c>
      <c r="K1556">
        <v>48817</v>
      </c>
      <c r="L1556">
        <v>46376.15</v>
      </c>
      <c r="M1556" t="s">
        <v>60</v>
      </c>
      <c r="N1556" s="1">
        <v>45854.290069444447</v>
      </c>
    </row>
    <row r="1557" spans="1:14" x14ac:dyDescent="0.3">
      <c r="A1557" t="s">
        <v>4689</v>
      </c>
      <c r="B1557" t="s">
        <v>30</v>
      </c>
      <c r="C1557" t="s">
        <v>4690</v>
      </c>
      <c r="D1557" t="s">
        <v>17</v>
      </c>
      <c r="E1557" t="s">
        <v>100</v>
      </c>
      <c r="F1557" t="s">
        <v>4691</v>
      </c>
      <c r="G1557" t="s">
        <v>27</v>
      </c>
      <c r="H1557">
        <v>486.45</v>
      </c>
      <c r="I1557">
        <v>3</v>
      </c>
      <c r="J1557">
        <v>0</v>
      </c>
      <c r="K1557">
        <v>1459.35</v>
      </c>
      <c r="L1557">
        <v>1459.35</v>
      </c>
      <c r="M1557" t="s">
        <v>116</v>
      </c>
      <c r="N1557" s="1">
        <v>45452.582557870373</v>
      </c>
    </row>
    <row r="1558" spans="1:14" x14ac:dyDescent="0.3">
      <c r="A1558" t="s">
        <v>4692</v>
      </c>
      <c r="B1558" t="s">
        <v>30</v>
      </c>
      <c r="C1558" t="s">
        <v>4693</v>
      </c>
      <c r="D1558" t="s">
        <v>255</v>
      </c>
      <c r="E1558" t="s">
        <v>155</v>
      </c>
      <c r="F1558" t="s">
        <v>4694</v>
      </c>
      <c r="G1558" t="s">
        <v>70</v>
      </c>
      <c r="H1558">
        <v>84.47</v>
      </c>
      <c r="I1558">
        <v>5</v>
      </c>
      <c r="J1558">
        <v>0</v>
      </c>
      <c r="K1558">
        <v>422.35</v>
      </c>
      <c r="L1558">
        <v>422.35</v>
      </c>
      <c r="M1558" t="s">
        <v>21</v>
      </c>
      <c r="N1558" s="1">
        <v>45520.012789351851</v>
      </c>
    </row>
    <row r="1559" spans="1:14" x14ac:dyDescent="0.3">
      <c r="A1559" t="s">
        <v>4695</v>
      </c>
      <c r="B1559" t="s">
        <v>118</v>
      </c>
      <c r="C1559" t="s">
        <v>4696</v>
      </c>
      <c r="D1559" t="s">
        <v>63</v>
      </c>
      <c r="F1559" t="s">
        <v>4697</v>
      </c>
      <c r="G1559" t="s">
        <v>65</v>
      </c>
      <c r="H1559">
        <v>2.4700000000000002</v>
      </c>
      <c r="I1559">
        <v>240</v>
      </c>
      <c r="J1559">
        <v>20</v>
      </c>
      <c r="K1559">
        <v>592.79999999999995</v>
      </c>
      <c r="L1559">
        <v>474.24</v>
      </c>
      <c r="M1559" t="s">
        <v>47</v>
      </c>
      <c r="N1559" s="1">
        <v>45540.481736111113</v>
      </c>
    </row>
    <row r="1560" spans="1:14" x14ac:dyDescent="0.3">
      <c r="A1560" t="s">
        <v>4698</v>
      </c>
      <c r="B1560" t="s">
        <v>23</v>
      </c>
      <c r="C1560" t="s">
        <v>4699</v>
      </c>
      <c r="D1560" t="s">
        <v>125</v>
      </c>
      <c r="E1560" t="s">
        <v>177</v>
      </c>
      <c r="F1560" t="s">
        <v>4700</v>
      </c>
      <c r="G1560" t="s">
        <v>59</v>
      </c>
      <c r="H1560">
        <v>1116.76</v>
      </c>
      <c r="I1560">
        <v>15</v>
      </c>
      <c r="J1560">
        <v>10</v>
      </c>
      <c r="K1560">
        <v>16751.400000000001</v>
      </c>
      <c r="L1560">
        <v>15076.26</v>
      </c>
      <c r="M1560" t="s">
        <v>47</v>
      </c>
      <c r="N1560" s="1">
        <v>45515.647986111115</v>
      </c>
    </row>
    <row r="1561" spans="1:14" x14ac:dyDescent="0.3">
      <c r="A1561" t="s">
        <v>4701</v>
      </c>
      <c r="B1561" t="s">
        <v>23</v>
      </c>
      <c r="C1561" t="s">
        <v>4702</v>
      </c>
      <c r="D1561" t="s">
        <v>120</v>
      </c>
      <c r="E1561" t="s">
        <v>68</v>
      </c>
      <c r="F1561" t="s">
        <v>4703</v>
      </c>
      <c r="G1561" t="s">
        <v>130</v>
      </c>
      <c r="H1561">
        <v>162.37</v>
      </c>
      <c r="I1561">
        <v>4</v>
      </c>
      <c r="J1561">
        <v>0</v>
      </c>
      <c r="K1561">
        <v>649.48</v>
      </c>
      <c r="L1561">
        <v>649.48</v>
      </c>
      <c r="M1561" t="s">
        <v>116</v>
      </c>
      <c r="N1561" s="1">
        <v>45371.49255787037</v>
      </c>
    </row>
    <row r="1562" spans="1:14" x14ac:dyDescent="0.3">
      <c r="A1562" t="s">
        <v>4704</v>
      </c>
      <c r="B1562" t="s">
        <v>30</v>
      </c>
      <c r="C1562" t="s">
        <v>4705</v>
      </c>
      <c r="D1562" t="s">
        <v>67</v>
      </c>
      <c r="E1562" t="s">
        <v>37</v>
      </c>
      <c r="F1562" t="s">
        <v>4706</v>
      </c>
      <c r="G1562" t="s">
        <v>179</v>
      </c>
      <c r="H1562">
        <v>300.66000000000003</v>
      </c>
      <c r="I1562">
        <v>6</v>
      </c>
      <c r="J1562">
        <v>8</v>
      </c>
      <c r="K1562">
        <v>1803.96</v>
      </c>
      <c r="L1562">
        <v>1659.64</v>
      </c>
      <c r="M1562" t="s">
        <v>21</v>
      </c>
      <c r="N1562" s="1">
        <v>45386.831122685187</v>
      </c>
    </row>
    <row r="1563" spans="1:14" x14ac:dyDescent="0.3">
      <c r="A1563" t="s">
        <v>4707</v>
      </c>
      <c r="B1563" t="s">
        <v>95</v>
      </c>
      <c r="C1563" t="s">
        <v>4708</v>
      </c>
      <c r="D1563" t="s">
        <v>51</v>
      </c>
      <c r="F1563" t="s">
        <v>4709</v>
      </c>
      <c r="G1563" t="s">
        <v>248</v>
      </c>
      <c r="H1563">
        <v>586.24</v>
      </c>
      <c r="I1563">
        <v>2</v>
      </c>
      <c r="J1563">
        <v>3</v>
      </c>
      <c r="K1563">
        <v>1172.48</v>
      </c>
      <c r="L1563">
        <v>1137.31</v>
      </c>
      <c r="M1563" t="s">
        <v>60</v>
      </c>
      <c r="N1563" s="1">
        <v>45767.724224537036</v>
      </c>
    </row>
    <row r="1564" spans="1:14" x14ac:dyDescent="0.3">
      <c r="A1564" t="s">
        <v>4710</v>
      </c>
      <c r="B1564" t="s">
        <v>84</v>
      </c>
      <c r="C1564" t="s">
        <v>4711</v>
      </c>
      <c r="D1564" t="s">
        <v>17</v>
      </c>
      <c r="E1564" t="s">
        <v>74</v>
      </c>
      <c r="F1564" t="s">
        <v>4712</v>
      </c>
      <c r="G1564" t="s">
        <v>107</v>
      </c>
      <c r="H1564">
        <v>170.23</v>
      </c>
      <c r="I1564">
        <v>6</v>
      </c>
      <c r="J1564">
        <v>10</v>
      </c>
      <c r="K1564">
        <v>1021.38</v>
      </c>
      <c r="L1564">
        <v>919.24</v>
      </c>
      <c r="M1564" t="s">
        <v>77</v>
      </c>
      <c r="N1564" s="1">
        <v>45799.771828703706</v>
      </c>
    </row>
    <row r="1565" spans="1:14" x14ac:dyDescent="0.3">
      <c r="A1565" t="s">
        <v>4713</v>
      </c>
      <c r="B1565" t="s">
        <v>172</v>
      </c>
      <c r="C1565" t="s">
        <v>4714</v>
      </c>
      <c r="D1565" t="s">
        <v>255</v>
      </c>
      <c r="E1565" t="s">
        <v>91</v>
      </c>
      <c r="F1565" t="s">
        <v>4715</v>
      </c>
      <c r="G1565" t="s">
        <v>65</v>
      </c>
      <c r="H1565">
        <v>105.37</v>
      </c>
      <c r="I1565">
        <v>8</v>
      </c>
      <c r="J1565">
        <v>0</v>
      </c>
      <c r="K1565">
        <v>842.96</v>
      </c>
      <c r="L1565">
        <v>842.96</v>
      </c>
      <c r="M1565" t="s">
        <v>47</v>
      </c>
      <c r="N1565" s="1">
        <v>45628.079513888886</v>
      </c>
    </row>
    <row r="1566" spans="1:14" x14ac:dyDescent="0.3">
      <c r="A1566" t="s">
        <v>4716</v>
      </c>
      <c r="B1566" t="s">
        <v>118</v>
      </c>
      <c r="C1566" t="s">
        <v>4717</v>
      </c>
      <c r="D1566" t="s">
        <v>125</v>
      </c>
      <c r="F1566" t="s">
        <v>4718</v>
      </c>
      <c r="G1566" t="s">
        <v>102</v>
      </c>
      <c r="H1566">
        <v>1840.92</v>
      </c>
      <c r="I1566">
        <v>6</v>
      </c>
      <c r="J1566">
        <v>10</v>
      </c>
      <c r="K1566">
        <v>11045.52</v>
      </c>
      <c r="L1566">
        <v>9940.9699999999993</v>
      </c>
      <c r="M1566" t="s">
        <v>116</v>
      </c>
      <c r="N1566" s="1">
        <v>45410.467592592591</v>
      </c>
    </row>
    <row r="1567" spans="1:14" x14ac:dyDescent="0.3">
      <c r="A1567" t="s">
        <v>4719</v>
      </c>
      <c r="B1567" t="s">
        <v>72</v>
      </c>
      <c r="C1567" t="s">
        <v>4720</v>
      </c>
      <c r="D1567" t="s">
        <v>110</v>
      </c>
      <c r="E1567" t="s">
        <v>111</v>
      </c>
      <c r="F1567" t="s">
        <v>4721</v>
      </c>
      <c r="G1567" t="s">
        <v>27</v>
      </c>
      <c r="H1567">
        <v>100.6</v>
      </c>
      <c r="I1567">
        <v>4</v>
      </c>
      <c r="J1567">
        <v>3</v>
      </c>
      <c r="K1567">
        <v>402.4</v>
      </c>
      <c r="L1567">
        <v>390.33</v>
      </c>
      <c r="M1567" t="s">
        <v>40</v>
      </c>
      <c r="N1567" s="1">
        <v>45772.938634259262</v>
      </c>
    </row>
    <row r="1568" spans="1:14" x14ac:dyDescent="0.3">
      <c r="A1568" t="s">
        <v>4722</v>
      </c>
      <c r="B1568" t="s">
        <v>55</v>
      </c>
      <c r="C1568" t="s">
        <v>4723</v>
      </c>
      <c r="D1568" t="s">
        <v>36</v>
      </c>
      <c r="E1568" t="s">
        <v>155</v>
      </c>
      <c r="F1568" t="s">
        <v>4724</v>
      </c>
      <c r="G1568" t="s">
        <v>39</v>
      </c>
      <c r="H1568">
        <v>1193.8900000000001</v>
      </c>
      <c r="I1568">
        <v>60</v>
      </c>
      <c r="J1568">
        <v>15</v>
      </c>
      <c r="K1568">
        <v>71633.399999999994</v>
      </c>
      <c r="L1568">
        <v>60888.39</v>
      </c>
      <c r="M1568" t="s">
        <v>47</v>
      </c>
      <c r="N1568" s="1">
        <v>45594.383240740739</v>
      </c>
    </row>
    <row r="1569" spans="1:14" x14ac:dyDescent="0.3">
      <c r="A1569" t="s">
        <v>4725</v>
      </c>
      <c r="B1569" t="s">
        <v>72</v>
      </c>
      <c r="C1569" t="s">
        <v>4726</v>
      </c>
      <c r="D1569" t="s">
        <v>86</v>
      </c>
      <c r="E1569" t="s">
        <v>44</v>
      </c>
      <c r="F1569" t="s">
        <v>4727</v>
      </c>
      <c r="G1569" t="s">
        <v>184</v>
      </c>
      <c r="H1569">
        <v>465.59</v>
      </c>
      <c r="I1569">
        <v>15</v>
      </c>
      <c r="J1569">
        <v>20</v>
      </c>
      <c r="K1569">
        <v>6983.85</v>
      </c>
      <c r="L1569">
        <v>5587.08</v>
      </c>
      <c r="M1569" t="s">
        <v>40</v>
      </c>
      <c r="N1569" s="1">
        <v>45629.113402777781</v>
      </c>
    </row>
    <row r="1570" spans="1:14" x14ac:dyDescent="0.3">
      <c r="A1570" t="s">
        <v>4728</v>
      </c>
      <c r="B1570" t="s">
        <v>118</v>
      </c>
      <c r="C1570" t="s">
        <v>4729</v>
      </c>
      <c r="D1570" t="s">
        <v>67</v>
      </c>
      <c r="E1570" t="s">
        <v>246</v>
      </c>
      <c r="F1570" t="s">
        <v>4730</v>
      </c>
      <c r="G1570" t="s">
        <v>76</v>
      </c>
      <c r="H1570">
        <v>714.51</v>
      </c>
      <c r="I1570">
        <v>25</v>
      </c>
      <c r="J1570">
        <v>0</v>
      </c>
      <c r="K1570">
        <v>17862.75</v>
      </c>
      <c r="L1570">
        <v>17862.75</v>
      </c>
      <c r="M1570" t="s">
        <v>21</v>
      </c>
      <c r="N1570" s="1">
        <v>45734.55605324074</v>
      </c>
    </row>
    <row r="1571" spans="1:14" x14ac:dyDescent="0.3">
      <c r="A1571" t="s">
        <v>4731</v>
      </c>
      <c r="C1571" t="s">
        <v>4732</v>
      </c>
      <c r="D1571" t="s">
        <v>120</v>
      </c>
      <c r="E1571" t="s">
        <v>32</v>
      </c>
      <c r="F1571" t="s">
        <v>4733</v>
      </c>
      <c r="G1571" t="s">
        <v>53</v>
      </c>
      <c r="H1571">
        <v>63.91</v>
      </c>
      <c r="I1571">
        <v>10</v>
      </c>
      <c r="J1571">
        <v>15</v>
      </c>
      <c r="K1571">
        <v>639.1</v>
      </c>
      <c r="L1571">
        <v>543.24</v>
      </c>
      <c r="M1571" t="s">
        <v>60</v>
      </c>
      <c r="N1571" s="1">
        <v>45863.454236111109</v>
      </c>
    </row>
    <row r="1572" spans="1:14" x14ac:dyDescent="0.3">
      <c r="A1572" t="s">
        <v>4734</v>
      </c>
      <c r="B1572" t="s">
        <v>15</v>
      </c>
      <c r="C1572" t="s">
        <v>4735</v>
      </c>
      <c r="D1572" t="s">
        <v>120</v>
      </c>
      <c r="E1572" t="s">
        <v>57</v>
      </c>
      <c r="F1572" t="s">
        <v>4736</v>
      </c>
      <c r="G1572" t="s">
        <v>179</v>
      </c>
      <c r="H1572">
        <v>32.659999999999997</v>
      </c>
      <c r="I1572">
        <v>60</v>
      </c>
      <c r="J1572">
        <v>15</v>
      </c>
      <c r="K1572">
        <v>1959.6</v>
      </c>
      <c r="L1572">
        <v>1665.66</v>
      </c>
      <c r="M1572" t="s">
        <v>47</v>
      </c>
      <c r="N1572" s="1">
        <v>45619.208761574075</v>
      </c>
    </row>
    <row r="1573" spans="1:14" x14ac:dyDescent="0.3">
      <c r="A1573" t="s">
        <v>4737</v>
      </c>
      <c r="B1573" t="s">
        <v>172</v>
      </c>
      <c r="C1573" t="s">
        <v>4738</v>
      </c>
      <c r="D1573" t="s">
        <v>110</v>
      </c>
      <c r="E1573" t="s">
        <v>177</v>
      </c>
      <c r="F1573" t="s">
        <v>4739</v>
      </c>
      <c r="G1573" t="s">
        <v>27</v>
      </c>
      <c r="H1573">
        <v>197.1</v>
      </c>
      <c r="I1573">
        <v>8</v>
      </c>
      <c r="J1573">
        <v>10</v>
      </c>
      <c r="K1573">
        <v>1576.8</v>
      </c>
      <c r="L1573">
        <v>1419.12</v>
      </c>
      <c r="M1573" t="s">
        <v>60</v>
      </c>
      <c r="N1573" s="1">
        <v>45359.870995370373</v>
      </c>
    </row>
    <row r="1574" spans="1:14" x14ac:dyDescent="0.3">
      <c r="A1574" t="s">
        <v>4740</v>
      </c>
      <c r="B1574" t="s">
        <v>55</v>
      </c>
      <c r="C1574" t="s">
        <v>4741</v>
      </c>
      <c r="D1574" t="s">
        <v>17</v>
      </c>
      <c r="E1574" t="s">
        <v>100</v>
      </c>
      <c r="F1574" t="s">
        <v>4742</v>
      </c>
      <c r="G1574" t="s">
        <v>93</v>
      </c>
      <c r="H1574">
        <v>452.32</v>
      </c>
      <c r="I1574">
        <v>6</v>
      </c>
      <c r="J1574">
        <v>0</v>
      </c>
      <c r="K1574">
        <v>2713.92</v>
      </c>
      <c r="L1574">
        <v>2713.92</v>
      </c>
      <c r="M1574" t="s">
        <v>28</v>
      </c>
      <c r="N1574" s="1">
        <v>45464.790798611109</v>
      </c>
    </row>
    <row r="1575" spans="1:14" x14ac:dyDescent="0.3">
      <c r="A1575" t="s">
        <v>4743</v>
      </c>
      <c r="B1575" t="s">
        <v>118</v>
      </c>
      <c r="C1575" t="s">
        <v>4744</v>
      </c>
      <c r="D1575" t="s">
        <v>125</v>
      </c>
      <c r="E1575" t="s">
        <v>111</v>
      </c>
      <c r="F1575" t="s">
        <v>4745</v>
      </c>
      <c r="G1575" t="s">
        <v>184</v>
      </c>
      <c r="H1575">
        <v>1441.68</v>
      </c>
      <c r="I1575">
        <v>5</v>
      </c>
      <c r="J1575">
        <v>5</v>
      </c>
      <c r="K1575">
        <v>7208.4</v>
      </c>
      <c r="L1575">
        <v>6847.98</v>
      </c>
      <c r="M1575" t="s">
        <v>40</v>
      </c>
      <c r="N1575" s="1">
        <v>45866.88108796296</v>
      </c>
    </row>
    <row r="1576" spans="1:14" x14ac:dyDescent="0.3">
      <c r="A1576" t="s">
        <v>4746</v>
      </c>
      <c r="B1576" t="s">
        <v>72</v>
      </c>
      <c r="C1576" t="s">
        <v>4747</v>
      </c>
      <c r="D1576" t="s">
        <v>255</v>
      </c>
      <c r="E1576" t="s">
        <v>57</v>
      </c>
      <c r="F1576" t="s">
        <v>4748</v>
      </c>
      <c r="G1576" t="s">
        <v>465</v>
      </c>
      <c r="H1576">
        <v>2609.2199999999998</v>
      </c>
      <c r="I1576">
        <v>10</v>
      </c>
      <c r="J1576">
        <v>15</v>
      </c>
      <c r="K1576">
        <v>26092.2</v>
      </c>
      <c r="L1576">
        <v>22178.37</v>
      </c>
      <c r="M1576" t="s">
        <v>28</v>
      </c>
      <c r="N1576" s="1">
        <v>45755.162002314813</v>
      </c>
    </row>
    <row r="1577" spans="1:14" x14ac:dyDescent="0.3">
      <c r="A1577" t="s">
        <v>4749</v>
      </c>
      <c r="B1577" t="s">
        <v>181</v>
      </c>
      <c r="C1577" t="s">
        <v>4750</v>
      </c>
      <c r="D1577" t="s">
        <v>80</v>
      </c>
      <c r="E1577" t="s">
        <v>277</v>
      </c>
      <c r="F1577" t="s">
        <v>4751</v>
      </c>
      <c r="G1577" t="s">
        <v>184</v>
      </c>
      <c r="H1577">
        <v>1445.06</v>
      </c>
      <c r="I1577">
        <v>6</v>
      </c>
      <c r="J1577">
        <v>10</v>
      </c>
      <c r="K1577">
        <v>8670.36</v>
      </c>
      <c r="L1577">
        <v>7803.32</v>
      </c>
      <c r="M1577" t="s">
        <v>47</v>
      </c>
      <c r="N1577" s="1">
        <v>45806.902511574073</v>
      </c>
    </row>
    <row r="1578" spans="1:14" x14ac:dyDescent="0.3">
      <c r="A1578" t="s">
        <v>4752</v>
      </c>
      <c r="B1578" t="s">
        <v>118</v>
      </c>
      <c r="C1578" t="s">
        <v>4753</v>
      </c>
      <c r="D1578" t="s">
        <v>63</v>
      </c>
      <c r="E1578" t="s">
        <v>57</v>
      </c>
      <c r="F1578" t="s">
        <v>4754</v>
      </c>
      <c r="H1578">
        <v>4.3</v>
      </c>
      <c r="I1578">
        <v>36</v>
      </c>
      <c r="J1578">
        <v>2</v>
      </c>
      <c r="K1578">
        <v>154.80000000000001</v>
      </c>
      <c r="L1578">
        <v>151.69999999999999</v>
      </c>
      <c r="M1578" t="s">
        <v>116</v>
      </c>
      <c r="N1578" s="1">
        <v>45468.393090277779</v>
      </c>
    </row>
    <row r="1579" spans="1:14" x14ac:dyDescent="0.3">
      <c r="A1579" t="s">
        <v>4755</v>
      </c>
      <c r="B1579" t="s">
        <v>72</v>
      </c>
      <c r="C1579" t="s">
        <v>4756</v>
      </c>
      <c r="D1579" t="s">
        <v>67</v>
      </c>
      <c r="E1579" t="s">
        <v>155</v>
      </c>
      <c r="F1579" t="s">
        <v>4757</v>
      </c>
      <c r="G1579" t="s">
        <v>209</v>
      </c>
      <c r="H1579">
        <v>306.94</v>
      </c>
      <c r="I1579">
        <v>12</v>
      </c>
      <c r="J1579">
        <v>20</v>
      </c>
      <c r="K1579">
        <v>3683.28</v>
      </c>
      <c r="L1579">
        <v>2946.62</v>
      </c>
      <c r="M1579" t="s">
        <v>77</v>
      </c>
      <c r="N1579" s="1">
        <v>45521.299618055556</v>
      </c>
    </row>
    <row r="1580" spans="1:14" x14ac:dyDescent="0.3">
      <c r="A1580" t="s">
        <v>4758</v>
      </c>
      <c r="B1580" t="s">
        <v>72</v>
      </c>
      <c r="C1580" t="s">
        <v>4759</v>
      </c>
      <c r="D1580" t="s">
        <v>86</v>
      </c>
      <c r="E1580" t="s">
        <v>155</v>
      </c>
      <c r="F1580" t="s">
        <v>4760</v>
      </c>
      <c r="G1580" t="s">
        <v>135</v>
      </c>
      <c r="H1580">
        <v>104.7</v>
      </c>
      <c r="I1580">
        <v>3</v>
      </c>
      <c r="J1580">
        <v>5</v>
      </c>
      <c r="K1580">
        <v>314.10000000000002</v>
      </c>
      <c r="L1580">
        <v>298.39</v>
      </c>
      <c r="M1580" t="s">
        <v>21</v>
      </c>
      <c r="N1580" s="1">
        <v>45457.935937499999</v>
      </c>
    </row>
    <row r="1581" spans="1:14" x14ac:dyDescent="0.3">
      <c r="A1581" t="s">
        <v>4761</v>
      </c>
      <c r="B1581" t="s">
        <v>49</v>
      </c>
      <c r="C1581" t="s">
        <v>4762</v>
      </c>
      <c r="D1581" t="s">
        <v>110</v>
      </c>
      <c r="E1581" t="s">
        <v>105</v>
      </c>
      <c r="F1581" t="s">
        <v>4763</v>
      </c>
      <c r="G1581" t="s">
        <v>107</v>
      </c>
      <c r="H1581">
        <v>150.35</v>
      </c>
      <c r="I1581">
        <v>100</v>
      </c>
      <c r="J1581">
        <v>25</v>
      </c>
      <c r="K1581">
        <v>15035</v>
      </c>
      <c r="L1581">
        <v>11276.25</v>
      </c>
      <c r="M1581" t="s">
        <v>60</v>
      </c>
      <c r="N1581" s="1">
        <v>45614.013518518521</v>
      </c>
    </row>
    <row r="1582" spans="1:14" x14ac:dyDescent="0.3">
      <c r="A1582" t="s">
        <v>4764</v>
      </c>
      <c r="C1582" t="s">
        <v>4765</v>
      </c>
      <c r="D1582" t="s">
        <v>110</v>
      </c>
      <c r="E1582" t="s">
        <v>177</v>
      </c>
      <c r="F1582" t="s">
        <v>4766</v>
      </c>
      <c r="G1582" t="s">
        <v>76</v>
      </c>
      <c r="H1582">
        <v>37.119999999999997</v>
      </c>
      <c r="I1582">
        <v>2</v>
      </c>
      <c r="J1582">
        <v>0</v>
      </c>
      <c r="K1582">
        <v>74.239999999999995</v>
      </c>
      <c r="L1582">
        <v>74.239999999999995</v>
      </c>
      <c r="M1582" t="s">
        <v>77</v>
      </c>
      <c r="N1582" s="1">
        <v>45621.930011574077</v>
      </c>
    </row>
    <row r="1583" spans="1:14" x14ac:dyDescent="0.3">
      <c r="A1583" t="s">
        <v>4767</v>
      </c>
      <c r="B1583" t="s">
        <v>49</v>
      </c>
      <c r="C1583" t="s">
        <v>4768</v>
      </c>
      <c r="D1583" t="s">
        <v>255</v>
      </c>
      <c r="E1583" t="s">
        <v>155</v>
      </c>
      <c r="F1583" t="s">
        <v>4769</v>
      </c>
      <c r="G1583" t="s">
        <v>93</v>
      </c>
      <c r="H1583">
        <v>1598.41</v>
      </c>
      <c r="I1583">
        <v>15</v>
      </c>
      <c r="J1583">
        <v>20</v>
      </c>
      <c r="K1583">
        <v>23976.15</v>
      </c>
      <c r="L1583">
        <v>19180.919999999998</v>
      </c>
      <c r="M1583" t="s">
        <v>28</v>
      </c>
      <c r="N1583" s="1">
        <v>45742.954027777778</v>
      </c>
    </row>
    <row r="1584" spans="1:14" x14ac:dyDescent="0.3">
      <c r="A1584" t="s">
        <v>4770</v>
      </c>
      <c r="B1584" t="s">
        <v>181</v>
      </c>
      <c r="C1584" t="s">
        <v>4771</v>
      </c>
      <c r="D1584" t="s">
        <v>86</v>
      </c>
      <c r="E1584" t="s">
        <v>18</v>
      </c>
      <c r="F1584" t="s">
        <v>4772</v>
      </c>
      <c r="G1584" t="s">
        <v>46</v>
      </c>
      <c r="H1584">
        <v>87.68</v>
      </c>
      <c r="I1584">
        <v>1</v>
      </c>
      <c r="J1584">
        <v>0</v>
      </c>
      <c r="K1584">
        <v>87.68</v>
      </c>
      <c r="L1584">
        <v>87.68</v>
      </c>
      <c r="M1584" t="s">
        <v>116</v>
      </c>
      <c r="N1584" s="1">
        <v>45388.111226851855</v>
      </c>
    </row>
    <row r="1585" spans="1:14" x14ac:dyDescent="0.3">
      <c r="A1585" t="s">
        <v>4773</v>
      </c>
      <c r="B1585" t="s">
        <v>15</v>
      </c>
      <c r="C1585" t="s">
        <v>4774</v>
      </c>
      <c r="D1585" t="s">
        <v>63</v>
      </c>
      <c r="E1585" t="s">
        <v>87</v>
      </c>
      <c r="F1585" t="s">
        <v>4775</v>
      </c>
      <c r="G1585" t="s">
        <v>209</v>
      </c>
      <c r="H1585">
        <v>2.34</v>
      </c>
      <c r="I1585">
        <v>198</v>
      </c>
      <c r="J1585">
        <v>23</v>
      </c>
      <c r="K1585">
        <v>463.32</v>
      </c>
      <c r="L1585">
        <v>356.76</v>
      </c>
      <c r="M1585" t="s">
        <v>28</v>
      </c>
      <c r="N1585" s="1">
        <v>45806.128460648149</v>
      </c>
    </row>
    <row r="1586" spans="1:14" x14ac:dyDescent="0.3">
      <c r="A1586" t="s">
        <v>4776</v>
      </c>
      <c r="B1586" t="s">
        <v>49</v>
      </c>
      <c r="C1586" t="s">
        <v>4777</v>
      </c>
      <c r="D1586" t="s">
        <v>36</v>
      </c>
      <c r="E1586" t="s">
        <v>224</v>
      </c>
      <c r="F1586" t="s">
        <v>4778</v>
      </c>
      <c r="G1586" t="s">
        <v>135</v>
      </c>
      <c r="H1586">
        <v>138.61000000000001</v>
      </c>
      <c r="I1586">
        <v>40</v>
      </c>
      <c r="J1586">
        <v>10</v>
      </c>
      <c r="K1586">
        <v>5544.4</v>
      </c>
      <c r="L1586">
        <v>4989.96</v>
      </c>
      <c r="M1586" t="s">
        <v>28</v>
      </c>
      <c r="N1586" s="1">
        <v>45491.548622685186</v>
      </c>
    </row>
    <row r="1587" spans="1:14" x14ac:dyDescent="0.3">
      <c r="A1587" t="s">
        <v>4779</v>
      </c>
      <c r="B1587" t="s">
        <v>15</v>
      </c>
      <c r="C1587" t="s">
        <v>4780</v>
      </c>
      <c r="D1587" t="s">
        <v>125</v>
      </c>
      <c r="E1587" t="s">
        <v>37</v>
      </c>
      <c r="F1587" t="s">
        <v>4781</v>
      </c>
      <c r="G1587" t="s">
        <v>27</v>
      </c>
      <c r="H1587">
        <v>504.07</v>
      </c>
      <c r="I1587">
        <v>12</v>
      </c>
      <c r="J1587">
        <v>5</v>
      </c>
      <c r="K1587">
        <v>6048.84</v>
      </c>
      <c r="L1587">
        <v>5746.4</v>
      </c>
      <c r="M1587" t="s">
        <v>77</v>
      </c>
      <c r="N1587" s="1">
        <v>45603.946597222224</v>
      </c>
    </row>
    <row r="1588" spans="1:14" x14ac:dyDescent="0.3">
      <c r="A1588" t="s">
        <v>4782</v>
      </c>
      <c r="B1588" t="s">
        <v>72</v>
      </c>
      <c r="C1588" t="s">
        <v>4783</v>
      </c>
      <c r="D1588" t="s">
        <v>86</v>
      </c>
      <c r="E1588" t="s">
        <v>251</v>
      </c>
      <c r="F1588" t="s">
        <v>4784</v>
      </c>
      <c r="G1588" t="s">
        <v>82</v>
      </c>
      <c r="H1588">
        <v>347.87</v>
      </c>
      <c r="I1588">
        <v>2</v>
      </c>
      <c r="J1588">
        <v>0</v>
      </c>
      <c r="K1588">
        <v>695.74</v>
      </c>
      <c r="L1588">
        <v>695.74</v>
      </c>
      <c r="M1588" t="s">
        <v>116</v>
      </c>
      <c r="N1588" s="1">
        <v>45845.981145833335</v>
      </c>
    </row>
    <row r="1589" spans="1:14" x14ac:dyDescent="0.3">
      <c r="A1589" t="s">
        <v>4785</v>
      </c>
      <c r="B1589" t="s">
        <v>30</v>
      </c>
      <c r="C1589" t="s">
        <v>4786</v>
      </c>
      <c r="D1589" t="s">
        <v>36</v>
      </c>
      <c r="E1589" t="s">
        <v>57</v>
      </c>
      <c r="F1589" t="s">
        <v>4787</v>
      </c>
      <c r="G1589" t="s">
        <v>161</v>
      </c>
      <c r="H1589">
        <v>947.28</v>
      </c>
      <c r="I1589">
        <v>6</v>
      </c>
      <c r="J1589">
        <v>0</v>
      </c>
      <c r="K1589">
        <v>5683.68</v>
      </c>
      <c r="L1589">
        <v>5683.68</v>
      </c>
      <c r="M1589" t="s">
        <v>21</v>
      </c>
      <c r="N1589" s="1">
        <v>45794.378194444442</v>
      </c>
    </row>
    <row r="1590" spans="1:14" x14ac:dyDescent="0.3">
      <c r="A1590" t="s">
        <v>4788</v>
      </c>
      <c r="B1590" t="s">
        <v>15</v>
      </c>
      <c r="D1590" t="s">
        <v>86</v>
      </c>
      <c r="E1590" t="s">
        <v>91</v>
      </c>
      <c r="F1590" t="s">
        <v>4789</v>
      </c>
      <c r="G1590" t="s">
        <v>130</v>
      </c>
      <c r="H1590">
        <v>356.83</v>
      </c>
      <c r="I1590">
        <v>40</v>
      </c>
      <c r="J1590">
        <v>20</v>
      </c>
      <c r="K1590">
        <v>14273.2</v>
      </c>
      <c r="L1590">
        <v>11418.56</v>
      </c>
      <c r="M1590" t="s">
        <v>21</v>
      </c>
      <c r="N1590" s="1">
        <v>45722.91002314815</v>
      </c>
    </row>
    <row r="1591" spans="1:14" x14ac:dyDescent="0.3">
      <c r="A1591" t="s">
        <v>4790</v>
      </c>
      <c r="B1591" t="s">
        <v>84</v>
      </c>
      <c r="C1591" t="s">
        <v>4791</v>
      </c>
      <c r="D1591" t="s">
        <v>125</v>
      </c>
      <c r="E1591" t="s">
        <v>177</v>
      </c>
      <c r="F1591" t="s">
        <v>4792</v>
      </c>
      <c r="G1591" t="s">
        <v>46</v>
      </c>
      <c r="H1591">
        <v>1932.79</v>
      </c>
      <c r="I1591">
        <v>4</v>
      </c>
      <c r="J1591">
        <v>0</v>
      </c>
      <c r="K1591">
        <v>7731.16</v>
      </c>
      <c r="L1591">
        <v>7731.16</v>
      </c>
      <c r="M1591" t="s">
        <v>77</v>
      </c>
      <c r="N1591" s="1">
        <v>45655.798194444447</v>
      </c>
    </row>
    <row r="1592" spans="1:14" x14ac:dyDescent="0.3">
      <c r="A1592" t="s">
        <v>4793</v>
      </c>
      <c r="B1592" t="s">
        <v>55</v>
      </c>
      <c r="C1592" t="s">
        <v>4794</v>
      </c>
      <c r="D1592" t="s">
        <v>36</v>
      </c>
      <c r="E1592" t="s">
        <v>87</v>
      </c>
      <c r="F1592" t="s">
        <v>4795</v>
      </c>
      <c r="G1592" t="s">
        <v>135</v>
      </c>
      <c r="H1592">
        <v>428.97</v>
      </c>
      <c r="I1592">
        <v>60</v>
      </c>
      <c r="J1592">
        <v>20</v>
      </c>
      <c r="K1592">
        <v>25738.2</v>
      </c>
      <c r="L1592">
        <v>20590.560000000001</v>
      </c>
      <c r="M1592" t="s">
        <v>47</v>
      </c>
      <c r="N1592" s="1">
        <v>45513.970509259256</v>
      </c>
    </row>
    <row r="1593" spans="1:14" x14ac:dyDescent="0.3">
      <c r="A1593" t="s">
        <v>4796</v>
      </c>
      <c r="B1593" t="s">
        <v>55</v>
      </c>
      <c r="D1593" t="s">
        <v>63</v>
      </c>
      <c r="E1593" t="s">
        <v>105</v>
      </c>
      <c r="F1593" t="s">
        <v>4797</v>
      </c>
      <c r="G1593" t="s">
        <v>76</v>
      </c>
      <c r="H1593">
        <v>2.62</v>
      </c>
      <c r="I1593">
        <v>185</v>
      </c>
      <c r="J1593">
        <v>15</v>
      </c>
      <c r="K1593">
        <v>484.7</v>
      </c>
      <c r="L1593">
        <v>412</v>
      </c>
      <c r="M1593" t="s">
        <v>116</v>
      </c>
      <c r="N1593" s="1">
        <v>45776.647511574076</v>
      </c>
    </row>
    <row r="1594" spans="1:14" x14ac:dyDescent="0.3">
      <c r="A1594" t="s">
        <v>4798</v>
      </c>
      <c r="B1594" t="s">
        <v>23</v>
      </c>
      <c r="C1594" t="s">
        <v>4799</v>
      </c>
      <c r="D1594" t="s">
        <v>86</v>
      </c>
      <c r="E1594" t="s">
        <v>155</v>
      </c>
      <c r="F1594" t="s">
        <v>4800</v>
      </c>
      <c r="G1594" t="s">
        <v>59</v>
      </c>
      <c r="H1594">
        <v>510.69</v>
      </c>
      <c r="I1594">
        <v>5</v>
      </c>
      <c r="J1594">
        <v>0</v>
      </c>
      <c r="K1594">
        <v>2553.4499999999998</v>
      </c>
      <c r="L1594">
        <v>2553.4499999999998</v>
      </c>
      <c r="M1594" t="s">
        <v>77</v>
      </c>
      <c r="N1594" s="1">
        <v>45629.100231481483</v>
      </c>
    </row>
    <row r="1595" spans="1:14" x14ac:dyDescent="0.3">
      <c r="A1595" t="s">
        <v>4801</v>
      </c>
      <c r="B1595" t="s">
        <v>84</v>
      </c>
      <c r="C1595" t="s">
        <v>4802</v>
      </c>
      <c r="D1595" t="s">
        <v>63</v>
      </c>
      <c r="E1595" t="s">
        <v>111</v>
      </c>
      <c r="F1595" t="s">
        <v>4803</v>
      </c>
      <c r="G1595" t="s">
        <v>65</v>
      </c>
      <c r="H1595">
        <v>4.2</v>
      </c>
      <c r="I1595">
        <v>127</v>
      </c>
      <c r="J1595">
        <v>18</v>
      </c>
      <c r="K1595">
        <v>533.4</v>
      </c>
      <c r="L1595">
        <v>437.39</v>
      </c>
      <c r="M1595" t="s">
        <v>77</v>
      </c>
      <c r="N1595" s="1">
        <v>45701.730011574073</v>
      </c>
    </row>
    <row r="1596" spans="1:14" x14ac:dyDescent="0.3">
      <c r="A1596" t="s">
        <v>4804</v>
      </c>
      <c r="B1596" t="s">
        <v>84</v>
      </c>
      <c r="C1596" t="s">
        <v>4805</v>
      </c>
      <c r="D1596" t="s">
        <v>51</v>
      </c>
      <c r="E1596" t="s">
        <v>246</v>
      </c>
      <c r="F1596" t="s">
        <v>4806</v>
      </c>
      <c r="G1596" t="s">
        <v>130</v>
      </c>
      <c r="H1596">
        <v>242.29</v>
      </c>
      <c r="I1596">
        <v>6</v>
      </c>
      <c r="J1596">
        <v>0</v>
      </c>
      <c r="K1596">
        <v>1453.74</v>
      </c>
      <c r="L1596">
        <v>1453.74</v>
      </c>
      <c r="M1596" t="s">
        <v>116</v>
      </c>
      <c r="N1596" s="1">
        <v>45851.343136574076</v>
      </c>
    </row>
    <row r="1597" spans="1:14" x14ac:dyDescent="0.3">
      <c r="A1597" t="s">
        <v>4807</v>
      </c>
      <c r="B1597" t="s">
        <v>72</v>
      </c>
      <c r="C1597" t="s">
        <v>4808</v>
      </c>
      <c r="D1597" t="s">
        <v>86</v>
      </c>
      <c r="E1597" t="s">
        <v>57</v>
      </c>
      <c r="F1597" t="s">
        <v>4809</v>
      </c>
      <c r="G1597" t="s">
        <v>65</v>
      </c>
      <c r="H1597">
        <v>465.99</v>
      </c>
      <c r="I1597">
        <v>20</v>
      </c>
      <c r="J1597">
        <v>12</v>
      </c>
      <c r="K1597">
        <v>9319.7999999999993</v>
      </c>
      <c r="L1597">
        <v>8201.42</v>
      </c>
      <c r="M1597" t="s">
        <v>60</v>
      </c>
      <c r="N1597" s="1">
        <v>45856.965914351851</v>
      </c>
    </row>
    <row r="1598" spans="1:14" x14ac:dyDescent="0.3">
      <c r="A1598" t="s">
        <v>4810</v>
      </c>
      <c r="B1598" t="s">
        <v>118</v>
      </c>
      <c r="C1598" t="s">
        <v>4811</v>
      </c>
      <c r="D1598" t="s">
        <v>110</v>
      </c>
      <c r="E1598" t="s">
        <v>68</v>
      </c>
      <c r="F1598" t="s">
        <v>4812</v>
      </c>
      <c r="G1598" t="s">
        <v>46</v>
      </c>
      <c r="H1598">
        <v>114.48</v>
      </c>
      <c r="I1598">
        <v>50</v>
      </c>
      <c r="J1598">
        <v>25</v>
      </c>
      <c r="K1598">
        <v>5724</v>
      </c>
      <c r="L1598">
        <v>4293</v>
      </c>
      <c r="M1598" t="s">
        <v>60</v>
      </c>
      <c r="N1598" s="1">
        <v>45617.72587962963</v>
      </c>
    </row>
    <row r="1599" spans="1:14" x14ac:dyDescent="0.3">
      <c r="A1599" t="s">
        <v>4813</v>
      </c>
      <c r="B1599" t="s">
        <v>172</v>
      </c>
      <c r="C1599" t="s">
        <v>4814</v>
      </c>
      <c r="D1599" t="s">
        <v>51</v>
      </c>
      <c r="E1599" t="s">
        <v>44</v>
      </c>
      <c r="F1599" t="s">
        <v>4815</v>
      </c>
      <c r="G1599" t="s">
        <v>70</v>
      </c>
      <c r="H1599">
        <v>559.16</v>
      </c>
      <c r="I1599">
        <v>50</v>
      </c>
      <c r="J1599">
        <v>0</v>
      </c>
      <c r="K1599">
        <v>27958</v>
      </c>
      <c r="L1599">
        <v>27958</v>
      </c>
      <c r="M1599" t="s">
        <v>116</v>
      </c>
      <c r="N1599" s="1">
        <v>45514.930625000001</v>
      </c>
    </row>
    <row r="1600" spans="1:14" x14ac:dyDescent="0.3">
      <c r="A1600" t="s">
        <v>4816</v>
      </c>
      <c r="B1600" t="s">
        <v>84</v>
      </c>
      <c r="C1600" t="s">
        <v>4817</v>
      </c>
      <c r="D1600" t="s">
        <v>110</v>
      </c>
      <c r="E1600" t="s">
        <v>277</v>
      </c>
      <c r="F1600" t="s">
        <v>4818</v>
      </c>
      <c r="G1600" t="s">
        <v>130</v>
      </c>
      <c r="H1600">
        <v>34.93</v>
      </c>
      <c r="I1600">
        <v>60</v>
      </c>
      <c r="J1600">
        <v>15</v>
      </c>
      <c r="K1600">
        <v>2095.8000000000002</v>
      </c>
      <c r="L1600">
        <v>1781.43</v>
      </c>
      <c r="M1600" t="s">
        <v>40</v>
      </c>
      <c r="N1600" s="1">
        <v>45843.640081018515</v>
      </c>
    </row>
    <row r="1601" spans="1:14" x14ac:dyDescent="0.3">
      <c r="A1601" t="s">
        <v>4819</v>
      </c>
      <c r="B1601" t="s">
        <v>172</v>
      </c>
      <c r="C1601" t="s">
        <v>4820</v>
      </c>
      <c r="D1601" t="s">
        <v>110</v>
      </c>
      <c r="E1601" t="s">
        <v>105</v>
      </c>
      <c r="F1601" t="s">
        <v>4821</v>
      </c>
      <c r="G1601" t="s">
        <v>82</v>
      </c>
      <c r="H1601">
        <v>42.07</v>
      </c>
      <c r="I1601">
        <v>75</v>
      </c>
      <c r="J1601">
        <v>0</v>
      </c>
      <c r="K1601">
        <v>3155.25</v>
      </c>
      <c r="L1601">
        <v>3155.25</v>
      </c>
      <c r="M1601" t="s">
        <v>77</v>
      </c>
      <c r="N1601" s="1">
        <v>45424.057928240742</v>
      </c>
    </row>
    <row r="1602" spans="1:14" x14ac:dyDescent="0.3">
      <c r="A1602" t="s">
        <v>4822</v>
      </c>
      <c r="B1602" t="s">
        <v>95</v>
      </c>
      <c r="C1602" t="s">
        <v>4823</v>
      </c>
      <c r="D1602" t="s">
        <v>80</v>
      </c>
      <c r="E1602" t="s">
        <v>224</v>
      </c>
      <c r="F1602" t="s">
        <v>4824</v>
      </c>
      <c r="G1602" t="s">
        <v>130</v>
      </c>
      <c r="H1602">
        <v>3817.87</v>
      </c>
      <c r="I1602">
        <v>50</v>
      </c>
      <c r="J1602">
        <v>17</v>
      </c>
      <c r="K1602">
        <v>190893.5</v>
      </c>
      <c r="L1602">
        <v>158441.60000000001</v>
      </c>
      <c r="M1602" t="s">
        <v>21</v>
      </c>
      <c r="N1602" s="1">
        <v>45809.901296296295</v>
      </c>
    </row>
    <row r="1603" spans="1:14" x14ac:dyDescent="0.3">
      <c r="A1603" t="s">
        <v>4825</v>
      </c>
      <c r="B1603" t="s">
        <v>118</v>
      </c>
      <c r="C1603" t="s">
        <v>4826</v>
      </c>
      <c r="D1603" t="s">
        <v>80</v>
      </c>
      <c r="E1603" t="s">
        <v>68</v>
      </c>
      <c r="F1603" t="s">
        <v>4827</v>
      </c>
      <c r="G1603" t="s">
        <v>70</v>
      </c>
      <c r="H1603">
        <v>3468.58</v>
      </c>
      <c r="I1603">
        <v>5</v>
      </c>
      <c r="J1603">
        <v>0</v>
      </c>
      <c r="K1603">
        <v>17342.900000000001</v>
      </c>
      <c r="L1603">
        <v>17342.900000000001</v>
      </c>
      <c r="M1603" t="s">
        <v>21</v>
      </c>
      <c r="N1603" s="1">
        <v>45400.235219907408</v>
      </c>
    </row>
    <row r="1604" spans="1:14" x14ac:dyDescent="0.3">
      <c r="A1604" t="s">
        <v>4828</v>
      </c>
      <c r="B1604" t="s">
        <v>30</v>
      </c>
      <c r="C1604" t="s">
        <v>4829</v>
      </c>
      <c r="D1604" t="s">
        <v>86</v>
      </c>
      <c r="E1604" t="s">
        <v>74</v>
      </c>
      <c r="F1604" t="s">
        <v>4830</v>
      </c>
      <c r="G1604" t="s">
        <v>209</v>
      </c>
      <c r="H1604">
        <v>228.61</v>
      </c>
      <c r="I1604">
        <v>15</v>
      </c>
      <c r="J1604">
        <v>3</v>
      </c>
      <c r="K1604">
        <v>3429.15</v>
      </c>
      <c r="L1604">
        <v>3326.28</v>
      </c>
      <c r="M1604" t="s">
        <v>21</v>
      </c>
      <c r="N1604" s="1">
        <v>45790.002395833333</v>
      </c>
    </row>
    <row r="1605" spans="1:14" x14ac:dyDescent="0.3">
      <c r="A1605" t="s">
        <v>4831</v>
      </c>
      <c r="B1605" t="s">
        <v>84</v>
      </c>
      <c r="C1605" t="s">
        <v>4832</v>
      </c>
      <c r="D1605" t="s">
        <v>125</v>
      </c>
      <c r="E1605" t="s">
        <v>68</v>
      </c>
      <c r="F1605" t="s">
        <v>4833</v>
      </c>
      <c r="G1605" t="s">
        <v>161</v>
      </c>
      <c r="H1605">
        <v>1438.1</v>
      </c>
      <c r="I1605">
        <v>2</v>
      </c>
      <c r="J1605">
        <v>0</v>
      </c>
      <c r="K1605">
        <v>2876.2</v>
      </c>
      <c r="L1605">
        <v>2876.2</v>
      </c>
      <c r="N1605" s="1">
        <v>45630.641261574077</v>
      </c>
    </row>
    <row r="1606" spans="1:14" x14ac:dyDescent="0.3">
      <c r="A1606" t="s">
        <v>4834</v>
      </c>
      <c r="B1606" t="s">
        <v>181</v>
      </c>
      <c r="C1606" t="s">
        <v>4835</v>
      </c>
      <c r="D1606" t="s">
        <v>43</v>
      </c>
      <c r="E1606" t="s">
        <v>44</v>
      </c>
      <c r="F1606" t="s">
        <v>4836</v>
      </c>
      <c r="G1606" t="s">
        <v>161</v>
      </c>
      <c r="H1606">
        <v>1151.27</v>
      </c>
      <c r="I1606">
        <v>3</v>
      </c>
      <c r="J1606">
        <v>2</v>
      </c>
      <c r="K1606">
        <v>3453.81</v>
      </c>
      <c r="L1606">
        <v>3384.73</v>
      </c>
      <c r="M1606" t="s">
        <v>60</v>
      </c>
      <c r="N1606" s="1">
        <v>45391.631226851852</v>
      </c>
    </row>
    <row r="1607" spans="1:14" x14ac:dyDescent="0.3">
      <c r="A1607" t="s">
        <v>4837</v>
      </c>
      <c r="B1607" t="s">
        <v>30</v>
      </c>
      <c r="C1607" t="s">
        <v>4838</v>
      </c>
      <c r="D1607" t="s">
        <v>110</v>
      </c>
      <c r="E1607" t="s">
        <v>111</v>
      </c>
      <c r="F1607" t="s">
        <v>4839</v>
      </c>
      <c r="H1607">
        <v>267.48</v>
      </c>
      <c r="I1607">
        <v>3</v>
      </c>
      <c r="J1607">
        <v>0</v>
      </c>
      <c r="K1607">
        <v>802.44</v>
      </c>
      <c r="L1607">
        <v>802.44</v>
      </c>
      <c r="M1607" t="s">
        <v>47</v>
      </c>
      <c r="N1607" s="1">
        <v>45625.963379629633</v>
      </c>
    </row>
    <row r="1608" spans="1:14" x14ac:dyDescent="0.3">
      <c r="A1608" t="s">
        <v>4840</v>
      </c>
      <c r="B1608" t="s">
        <v>49</v>
      </c>
      <c r="C1608" t="s">
        <v>4841</v>
      </c>
      <c r="D1608" t="s">
        <v>67</v>
      </c>
      <c r="E1608" t="s">
        <v>74</v>
      </c>
      <c r="F1608" t="s">
        <v>4842</v>
      </c>
      <c r="G1608" t="s">
        <v>76</v>
      </c>
      <c r="H1608">
        <v>939.72</v>
      </c>
      <c r="I1608">
        <v>3</v>
      </c>
      <c r="J1608">
        <v>0</v>
      </c>
      <c r="K1608">
        <v>2819.16</v>
      </c>
      <c r="L1608">
        <v>2819.16</v>
      </c>
      <c r="M1608" t="s">
        <v>116</v>
      </c>
      <c r="N1608" s="1">
        <v>45790.496354166666</v>
      </c>
    </row>
    <row r="1609" spans="1:14" x14ac:dyDescent="0.3">
      <c r="A1609" t="s">
        <v>4843</v>
      </c>
      <c r="B1609" t="s">
        <v>49</v>
      </c>
      <c r="C1609" t="s">
        <v>4844</v>
      </c>
      <c r="D1609" t="s">
        <v>110</v>
      </c>
      <c r="E1609" t="s">
        <v>251</v>
      </c>
      <c r="F1609" t="s">
        <v>4845</v>
      </c>
      <c r="G1609" t="s">
        <v>59</v>
      </c>
      <c r="H1609">
        <v>201.46</v>
      </c>
      <c r="I1609">
        <v>12</v>
      </c>
      <c r="J1609">
        <v>10</v>
      </c>
      <c r="K1609">
        <v>2417.52</v>
      </c>
      <c r="L1609">
        <v>2175.77</v>
      </c>
      <c r="M1609" t="s">
        <v>28</v>
      </c>
      <c r="N1609" s="1">
        <v>45561.306608796294</v>
      </c>
    </row>
    <row r="1610" spans="1:14" x14ac:dyDescent="0.3">
      <c r="A1610" t="s">
        <v>4846</v>
      </c>
      <c r="B1610" t="s">
        <v>55</v>
      </c>
      <c r="C1610" t="s">
        <v>4847</v>
      </c>
      <c r="D1610" t="s">
        <v>159</v>
      </c>
      <c r="E1610" t="s">
        <v>100</v>
      </c>
      <c r="F1610" t="s">
        <v>4848</v>
      </c>
      <c r="G1610" t="s">
        <v>93</v>
      </c>
      <c r="H1610">
        <v>468.78</v>
      </c>
      <c r="I1610">
        <v>6</v>
      </c>
      <c r="J1610">
        <v>12</v>
      </c>
      <c r="K1610">
        <v>2812.68</v>
      </c>
      <c r="L1610">
        <v>2475.16</v>
      </c>
      <c r="M1610" t="s">
        <v>116</v>
      </c>
      <c r="N1610" s="1">
        <v>45864.460625</v>
      </c>
    </row>
    <row r="1611" spans="1:14" x14ac:dyDescent="0.3">
      <c r="A1611" t="s">
        <v>4849</v>
      </c>
      <c r="B1611" t="s">
        <v>30</v>
      </c>
      <c r="C1611" t="s">
        <v>4850</v>
      </c>
      <c r="D1611" t="s">
        <v>63</v>
      </c>
      <c r="E1611" t="s">
        <v>155</v>
      </c>
      <c r="F1611" t="s">
        <v>4851</v>
      </c>
      <c r="G1611" t="s">
        <v>107</v>
      </c>
      <c r="H1611">
        <v>2.5099999999999998</v>
      </c>
      <c r="I1611">
        <v>122</v>
      </c>
      <c r="J1611">
        <v>15</v>
      </c>
      <c r="K1611">
        <v>306.22000000000003</v>
      </c>
      <c r="L1611">
        <v>260.29000000000002</v>
      </c>
      <c r="M1611" t="s">
        <v>40</v>
      </c>
      <c r="N1611" s="1">
        <v>45466.478865740741</v>
      </c>
    </row>
    <row r="1612" spans="1:14" x14ac:dyDescent="0.3">
      <c r="A1612" t="s">
        <v>4852</v>
      </c>
      <c r="B1612" t="s">
        <v>49</v>
      </c>
      <c r="D1612" t="s">
        <v>110</v>
      </c>
      <c r="E1612" t="s">
        <v>111</v>
      </c>
      <c r="F1612" t="s">
        <v>4853</v>
      </c>
      <c r="G1612" t="s">
        <v>161</v>
      </c>
      <c r="H1612">
        <v>265.70999999999998</v>
      </c>
      <c r="I1612">
        <v>12</v>
      </c>
      <c r="J1612">
        <v>0</v>
      </c>
      <c r="K1612">
        <v>3188.52</v>
      </c>
      <c r="L1612">
        <v>3188.52</v>
      </c>
      <c r="N1612" s="1">
        <v>45640.175567129627</v>
      </c>
    </row>
    <row r="1613" spans="1:14" x14ac:dyDescent="0.3">
      <c r="A1613" t="s">
        <v>4854</v>
      </c>
      <c r="B1613" t="s">
        <v>172</v>
      </c>
      <c r="C1613" t="s">
        <v>4855</v>
      </c>
      <c r="D1613" t="s">
        <v>86</v>
      </c>
      <c r="E1613" t="s">
        <v>121</v>
      </c>
      <c r="F1613" t="s">
        <v>4856</v>
      </c>
      <c r="G1613" t="s">
        <v>65</v>
      </c>
      <c r="H1613">
        <v>121.07</v>
      </c>
      <c r="I1613">
        <v>2</v>
      </c>
      <c r="J1613">
        <v>0</v>
      </c>
      <c r="K1613">
        <v>242.14</v>
      </c>
      <c r="L1613">
        <v>242.14</v>
      </c>
      <c r="M1613" t="s">
        <v>47</v>
      </c>
      <c r="N1613" s="1">
        <v>45639.230509259258</v>
      </c>
    </row>
    <row r="1614" spans="1:14" x14ac:dyDescent="0.3">
      <c r="A1614" t="s">
        <v>4857</v>
      </c>
      <c r="B1614" t="s">
        <v>55</v>
      </c>
      <c r="C1614" t="s">
        <v>4858</v>
      </c>
      <c r="D1614" t="s">
        <v>17</v>
      </c>
      <c r="F1614" t="s">
        <v>4859</v>
      </c>
      <c r="G1614" t="s">
        <v>130</v>
      </c>
      <c r="H1614">
        <v>469.83</v>
      </c>
      <c r="I1614">
        <v>3</v>
      </c>
      <c r="J1614">
        <v>0</v>
      </c>
      <c r="K1614">
        <v>1409.49</v>
      </c>
      <c r="L1614">
        <v>1409.49</v>
      </c>
      <c r="N1614" s="1">
        <v>45613.366608796299</v>
      </c>
    </row>
    <row r="1615" spans="1:14" x14ac:dyDescent="0.3">
      <c r="A1615" t="s">
        <v>4860</v>
      </c>
      <c r="B1615" t="s">
        <v>30</v>
      </c>
      <c r="C1615" t="s">
        <v>4861</v>
      </c>
      <c r="D1615" t="s">
        <v>67</v>
      </c>
      <c r="E1615" t="s">
        <v>251</v>
      </c>
      <c r="F1615" t="s">
        <v>4862</v>
      </c>
      <c r="G1615" t="s">
        <v>76</v>
      </c>
      <c r="H1615">
        <v>925.81</v>
      </c>
      <c r="I1615">
        <v>10</v>
      </c>
      <c r="J1615">
        <v>0</v>
      </c>
      <c r="K1615">
        <v>9258.1</v>
      </c>
      <c r="L1615">
        <v>9258.1</v>
      </c>
      <c r="M1615" t="s">
        <v>21</v>
      </c>
      <c r="N1615" s="1">
        <v>45810.02202546296</v>
      </c>
    </row>
    <row r="1616" spans="1:14" x14ac:dyDescent="0.3">
      <c r="A1616" t="s">
        <v>4863</v>
      </c>
      <c r="B1616" t="s">
        <v>118</v>
      </c>
      <c r="C1616" t="s">
        <v>4864</v>
      </c>
      <c r="D1616" t="s">
        <v>110</v>
      </c>
      <c r="E1616" t="s">
        <v>251</v>
      </c>
      <c r="F1616" t="s">
        <v>4865</v>
      </c>
      <c r="G1616" t="s">
        <v>161</v>
      </c>
      <c r="H1616">
        <v>303.85000000000002</v>
      </c>
      <c r="I1616">
        <v>12</v>
      </c>
      <c r="J1616">
        <v>15</v>
      </c>
      <c r="K1616">
        <v>3646.2</v>
      </c>
      <c r="L1616">
        <v>3099.27</v>
      </c>
      <c r="M1616" t="s">
        <v>116</v>
      </c>
      <c r="N1616" s="1">
        <v>45717.960509259261</v>
      </c>
    </row>
    <row r="1617" spans="1:14" x14ac:dyDescent="0.3">
      <c r="A1617" t="s">
        <v>4866</v>
      </c>
      <c r="C1617" t="s">
        <v>4867</v>
      </c>
      <c r="D1617" t="s">
        <v>255</v>
      </c>
      <c r="E1617" t="s">
        <v>246</v>
      </c>
      <c r="F1617" t="s">
        <v>4868</v>
      </c>
      <c r="G1617" t="s">
        <v>93</v>
      </c>
      <c r="H1617">
        <v>552.24</v>
      </c>
      <c r="I1617">
        <v>12</v>
      </c>
      <c r="J1617">
        <v>0</v>
      </c>
      <c r="K1617">
        <v>6626.88</v>
      </c>
      <c r="L1617">
        <v>6626.88</v>
      </c>
      <c r="M1617" t="s">
        <v>60</v>
      </c>
      <c r="N1617" s="1">
        <v>45404.745983796296</v>
      </c>
    </row>
    <row r="1618" spans="1:14" x14ac:dyDescent="0.3">
      <c r="A1618" t="s">
        <v>4869</v>
      </c>
      <c r="B1618" t="s">
        <v>172</v>
      </c>
      <c r="C1618" t="s">
        <v>4870</v>
      </c>
      <c r="D1618" t="s">
        <v>17</v>
      </c>
      <c r="E1618" t="s">
        <v>105</v>
      </c>
      <c r="F1618" t="s">
        <v>4871</v>
      </c>
      <c r="G1618" t="s">
        <v>107</v>
      </c>
      <c r="H1618">
        <v>434.72</v>
      </c>
      <c r="I1618">
        <v>3</v>
      </c>
      <c r="J1618">
        <v>0</v>
      </c>
      <c r="K1618">
        <v>1304.1600000000001</v>
      </c>
      <c r="L1618">
        <v>1304.1600000000001</v>
      </c>
      <c r="M1618" t="s">
        <v>28</v>
      </c>
      <c r="N1618" s="1">
        <v>45626.097546296296</v>
      </c>
    </row>
    <row r="1619" spans="1:14" x14ac:dyDescent="0.3">
      <c r="A1619" t="s">
        <v>4872</v>
      </c>
      <c r="B1619" t="s">
        <v>49</v>
      </c>
      <c r="C1619" t="s">
        <v>4873</v>
      </c>
      <c r="D1619" t="s">
        <v>17</v>
      </c>
      <c r="F1619" t="s">
        <v>4874</v>
      </c>
      <c r="G1619" t="s">
        <v>46</v>
      </c>
      <c r="H1619">
        <v>491.58</v>
      </c>
      <c r="I1619">
        <v>60</v>
      </c>
      <c r="J1619">
        <v>20</v>
      </c>
      <c r="K1619">
        <v>29494.799999999999</v>
      </c>
      <c r="L1619">
        <v>23595.84</v>
      </c>
      <c r="M1619" t="s">
        <v>28</v>
      </c>
      <c r="N1619" s="1">
        <v>45460.614675925928</v>
      </c>
    </row>
    <row r="1620" spans="1:14" x14ac:dyDescent="0.3">
      <c r="A1620" t="s">
        <v>4875</v>
      </c>
      <c r="B1620" t="s">
        <v>181</v>
      </c>
      <c r="C1620" t="s">
        <v>4876</v>
      </c>
      <c r="D1620" t="s">
        <v>110</v>
      </c>
      <c r="E1620" t="s">
        <v>133</v>
      </c>
      <c r="F1620" t="s">
        <v>4877</v>
      </c>
      <c r="G1620" t="s">
        <v>248</v>
      </c>
      <c r="H1620">
        <v>295.06</v>
      </c>
      <c r="I1620">
        <v>25</v>
      </c>
      <c r="J1620">
        <v>20</v>
      </c>
      <c r="K1620">
        <v>7376.5</v>
      </c>
      <c r="L1620">
        <v>5901.2</v>
      </c>
      <c r="M1620" t="s">
        <v>116</v>
      </c>
      <c r="N1620" s="1">
        <v>45695.475763888891</v>
      </c>
    </row>
    <row r="1621" spans="1:14" x14ac:dyDescent="0.3">
      <c r="A1621" t="s">
        <v>4878</v>
      </c>
      <c r="B1621" t="s">
        <v>181</v>
      </c>
      <c r="C1621" t="s">
        <v>4879</v>
      </c>
      <c r="D1621" t="s">
        <v>159</v>
      </c>
      <c r="E1621" t="s">
        <v>105</v>
      </c>
      <c r="F1621" t="s">
        <v>4880</v>
      </c>
      <c r="G1621" t="s">
        <v>465</v>
      </c>
      <c r="H1621">
        <v>233.69</v>
      </c>
      <c r="I1621">
        <v>30</v>
      </c>
      <c r="J1621">
        <v>15</v>
      </c>
      <c r="K1621">
        <v>7010.7</v>
      </c>
      <c r="L1621">
        <v>5959.09</v>
      </c>
      <c r="M1621" t="s">
        <v>116</v>
      </c>
      <c r="N1621" s="1">
        <v>45448.471875000003</v>
      </c>
    </row>
    <row r="1622" spans="1:14" x14ac:dyDescent="0.3">
      <c r="A1622" t="s">
        <v>4881</v>
      </c>
      <c r="B1622" t="s">
        <v>72</v>
      </c>
      <c r="C1622" t="s">
        <v>4882</v>
      </c>
      <c r="D1622" t="s">
        <v>36</v>
      </c>
      <c r="E1622" t="s">
        <v>277</v>
      </c>
      <c r="G1622" t="s">
        <v>65</v>
      </c>
      <c r="H1622">
        <v>1174.5999999999999</v>
      </c>
      <c r="I1622">
        <v>10</v>
      </c>
      <c r="J1622">
        <v>15</v>
      </c>
      <c r="K1622">
        <v>11746</v>
      </c>
      <c r="L1622">
        <v>9984.1</v>
      </c>
      <c r="M1622" t="s">
        <v>116</v>
      </c>
      <c r="N1622" s="1">
        <v>45449.727824074071</v>
      </c>
    </row>
    <row r="1623" spans="1:14" x14ac:dyDescent="0.3">
      <c r="A1623" t="s">
        <v>4883</v>
      </c>
      <c r="B1623" t="s">
        <v>181</v>
      </c>
      <c r="C1623" t="s">
        <v>4884</v>
      </c>
      <c r="D1623" t="s">
        <v>51</v>
      </c>
      <c r="E1623" t="s">
        <v>177</v>
      </c>
      <c r="F1623" t="s">
        <v>4885</v>
      </c>
      <c r="G1623" t="s">
        <v>102</v>
      </c>
      <c r="H1623">
        <v>135.22</v>
      </c>
      <c r="I1623">
        <v>25</v>
      </c>
      <c r="J1623">
        <v>5</v>
      </c>
      <c r="K1623">
        <v>3380.5</v>
      </c>
      <c r="L1623">
        <v>3211.47</v>
      </c>
      <c r="M1623" t="s">
        <v>21</v>
      </c>
      <c r="N1623" s="1">
        <v>45531.429988425924</v>
      </c>
    </row>
    <row r="1624" spans="1:14" x14ac:dyDescent="0.3">
      <c r="A1624" t="s">
        <v>4886</v>
      </c>
      <c r="B1624" t="s">
        <v>95</v>
      </c>
      <c r="C1624" t="s">
        <v>4887</v>
      </c>
      <c r="D1624" t="s">
        <v>255</v>
      </c>
      <c r="E1624" t="s">
        <v>224</v>
      </c>
      <c r="F1624" t="s">
        <v>4888</v>
      </c>
      <c r="G1624" t="s">
        <v>76</v>
      </c>
      <c r="H1624">
        <v>2200.84</v>
      </c>
      <c r="I1624">
        <v>8</v>
      </c>
      <c r="J1624">
        <v>5</v>
      </c>
      <c r="K1624">
        <v>17606.72</v>
      </c>
      <c r="L1624">
        <v>16726.38</v>
      </c>
      <c r="M1624" t="s">
        <v>47</v>
      </c>
      <c r="N1624" s="1">
        <v>45578.966481481482</v>
      </c>
    </row>
    <row r="1625" spans="1:14" x14ac:dyDescent="0.3">
      <c r="A1625" t="s">
        <v>4889</v>
      </c>
      <c r="B1625" t="s">
        <v>172</v>
      </c>
      <c r="C1625" t="s">
        <v>4890</v>
      </c>
      <c r="D1625" t="s">
        <v>67</v>
      </c>
      <c r="E1625" t="s">
        <v>133</v>
      </c>
      <c r="F1625" t="s">
        <v>4891</v>
      </c>
      <c r="G1625" t="s">
        <v>161</v>
      </c>
      <c r="H1625">
        <v>1192.1400000000001</v>
      </c>
      <c r="I1625">
        <v>1</v>
      </c>
      <c r="J1625">
        <v>0</v>
      </c>
      <c r="K1625">
        <v>1192.1400000000001</v>
      </c>
      <c r="L1625">
        <v>1192.1400000000001</v>
      </c>
      <c r="M1625" t="s">
        <v>21</v>
      </c>
      <c r="N1625" s="1">
        <v>45758.138761574075</v>
      </c>
    </row>
    <row r="1626" spans="1:14" x14ac:dyDescent="0.3">
      <c r="A1626" t="s">
        <v>4892</v>
      </c>
      <c r="B1626" t="s">
        <v>30</v>
      </c>
      <c r="C1626" t="s">
        <v>4893</v>
      </c>
      <c r="D1626" t="s">
        <v>67</v>
      </c>
      <c r="E1626" t="s">
        <v>100</v>
      </c>
      <c r="F1626" t="s">
        <v>4894</v>
      </c>
      <c r="G1626" t="s">
        <v>102</v>
      </c>
      <c r="H1626">
        <v>1070.69</v>
      </c>
      <c r="I1626">
        <v>15</v>
      </c>
      <c r="J1626">
        <v>0</v>
      </c>
      <c r="K1626">
        <v>16060.35</v>
      </c>
      <c r="L1626">
        <v>16060.35</v>
      </c>
      <c r="M1626" t="s">
        <v>77</v>
      </c>
      <c r="N1626" s="1">
        <v>45423.716493055559</v>
      </c>
    </row>
    <row r="1627" spans="1:14" x14ac:dyDescent="0.3">
      <c r="A1627" t="s">
        <v>4895</v>
      </c>
      <c r="B1627" t="s">
        <v>172</v>
      </c>
      <c r="C1627" t="s">
        <v>4896</v>
      </c>
      <c r="D1627" t="s">
        <v>80</v>
      </c>
      <c r="E1627" t="s">
        <v>177</v>
      </c>
      <c r="F1627" t="s">
        <v>4897</v>
      </c>
      <c r="G1627" t="s">
        <v>102</v>
      </c>
      <c r="H1627">
        <v>932.89</v>
      </c>
      <c r="I1627">
        <v>4</v>
      </c>
      <c r="J1627">
        <v>5</v>
      </c>
      <c r="K1627">
        <v>3731.56</v>
      </c>
      <c r="L1627">
        <v>3544.98</v>
      </c>
      <c r="N1627" s="1">
        <v>45755.25341435185</v>
      </c>
    </row>
    <row r="1628" spans="1:14" x14ac:dyDescent="0.3">
      <c r="A1628" t="s">
        <v>4898</v>
      </c>
      <c r="B1628" t="s">
        <v>118</v>
      </c>
      <c r="C1628" t="s">
        <v>4899</v>
      </c>
      <c r="D1628" t="s">
        <v>25</v>
      </c>
      <c r="E1628" t="s">
        <v>121</v>
      </c>
      <c r="F1628" t="s">
        <v>4900</v>
      </c>
      <c r="G1628" t="s">
        <v>107</v>
      </c>
      <c r="H1628">
        <v>86.23</v>
      </c>
      <c r="I1628">
        <v>1</v>
      </c>
      <c r="J1628">
        <v>0</v>
      </c>
      <c r="K1628">
        <v>86.23</v>
      </c>
      <c r="L1628">
        <v>86.23</v>
      </c>
      <c r="M1628" t="s">
        <v>28</v>
      </c>
      <c r="N1628" s="1">
        <v>45841.405381944445</v>
      </c>
    </row>
    <row r="1629" spans="1:14" x14ac:dyDescent="0.3">
      <c r="A1629" t="s">
        <v>4901</v>
      </c>
      <c r="B1629" t="s">
        <v>181</v>
      </c>
      <c r="C1629" t="s">
        <v>4902</v>
      </c>
      <c r="D1629" t="s">
        <v>125</v>
      </c>
      <c r="E1629" t="s">
        <v>87</v>
      </c>
      <c r="F1629" t="s">
        <v>4903</v>
      </c>
      <c r="G1629" t="s">
        <v>248</v>
      </c>
      <c r="H1629">
        <v>2653.98</v>
      </c>
      <c r="I1629">
        <v>3</v>
      </c>
      <c r="J1629">
        <v>2</v>
      </c>
      <c r="K1629">
        <v>7961.94</v>
      </c>
      <c r="L1629">
        <v>7802.7</v>
      </c>
      <c r="M1629" t="s">
        <v>77</v>
      </c>
      <c r="N1629" s="1">
        <v>45369.770740740743</v>
      </c>
    </row>
    <row r="1630" spans="1:14" x14ac:dyDescent="0.3">
      <c r="A1630" t="s">
        <v>4904</v>
      </c>
      <c r="B1630" t="s">
        <v>118</v>
      </c>
      <c r="C1630" t="s">
        <v>4905</v>
      </c>
      <c r="D1630" t="s">
        <v>86</v>
      </c>
      <c r="E1630" t="s">
        <v>68</v>
      </c>
      <c r="F1630" t="s">
        <v>4906</v>
      </c>
      <c r="G1630" t="s">
        <v>76</v>
      </c>
      <c r="H1630">
        <v>375.54</v>
      </c>
      <c r="I1630">
        <v>4</v>
      </c>
      <c r="J1630">
        <v>0</v>
      </c>
      <c r="K1630">
        <v>1502.16</v>
      </c>
      <c r="L1630">
        <v>1502.16</v>
      </c>
      <c r="M1630" t="s">
        <v>47</v>
      </c>
      <c r="N1630" s="1">
        <v>45399.312025462961</v>
      </c>
    </row>
    <row r="1631" spans="1:14" x14ac:dyDescent="0.3">
      <c r="A1631" t="s">
        <v>4907</v>
      </c>
      <c r="B1631" t="s">
        <v>118</v>
      </c>
      <c r="C1631" t="s">
        <v>4908</v>
      </c>
      <c r="D1631" t="s">
        <v>80</v>
      </c>
      <c r="E1631" t="s">
        <v>87</v>
      </c>
      <c r="F1631" t="s">
        <v>4909</v>
      </c>
      <c r="G1631" t="s">
        <v>59</v>
      </c>
      <c r="H1631">
        <v>4104.04</v>
      </c>
      <c r="I1631">
        <v>6</v>
      </c>
      <c r="J1631">
        <v>5</v>
      </c>
      <c r="K1631">
        <v>24624.240000000002</v>
      </c>
      <c r="L1631">
        <v>23393.03</v>
      </c>
      <c r="M1631" t="s">
        <v>47</v>
      </c>
      <c r="N1631" s="1">
        <v>45421.510428240741</v>
      </c>
    </row>
    <row r="1632" spans="1:14" x14ac:dyDescent="0.3">
      <c r="A1632" t="s">
        <v>4910</v>
      </c>
      <c r="B1632" t="s">
        <v>95</v>
      </c>
      <c r="C1632" t="s">
        <v>4911</v>
      </c>
      <c r="D1632" t="s">
        <v>43</v>
      </c>
      <c r="E1632" t="s">
        <v>91</v>
      </c>
      <c r="F1632" t="s">
        <v>4912</v>
      </c>
      <c r="G1632" t="s">
        <v>82</v>
      </c>
      <c r="H1632">
        <v>1445.09</v>
      </c>
      <c r="I1632">
        <v>6</v>
      </c>
      <c r="J1632">
        <v>10</v>
      </c>
      <c r="K1632">
        <v>8670.5400000000009</v>
      </c>
      <c r="L1632">
        <v>7803.49</v>
      </c>
      <c r="M1632" t="s">
        <v>116</v>
      </c>
      <c r="N1632" s="1">
        <v>45542.551574074074</v>
      </c>
    </row>
    <row r="1633" spans="1:14" x14ac:dyDescent="0.3">
      <c r="A1633" t="s">
        <v>4913</v>
      </c>
      <c r="B1633" t="s">
        <v>15</v>
      </c>
      <c r="C1633" t="s">
        <v>4914</v>
      </c>
      <c r="D1633" t="s">
        <v>125</v>
      </c>
      <c r="E1633" t="s">
        <v>121</v>
      </c>
      <c r="F1633" t="s">
        <v>4915</v>
      </c>
      <c r="G1633" t="s">
        <v>248</v>
      </c>
      <c r="H1633">
        <v>1115.6600000000001</v>
      </c>
      <c r="I1633">
        <v>10</v>
      </c>
      <c r="J1633">
        <v>15</v>
      </c>
      <c r="K1633">
        <v>11156.6</v>
      </c>
      <c r="L1633">
        <v>9483.11</v>
      </c>
      <c r="M1633" t="s">
        <v>28</v>
      </c>
      <c r="N1633" s="1">
        <v>45469.821851851855</v>
      </c>
    </row>
    <row r="1634" spans="1:14" x14ac:dyDescent="0.3">
      <c r="A1634" t="s">
        <v>4916</v>
      </c>
      <c r="B1634" t="s">
        <v>55</v>
      </c>
      <c r="C1634" t="s">
        <v>4917</v>
      </c>
      <c r="D1634" t="s">
        <v>67</v>
      </c>
      <c r="E1634" t="s">
        <v>87</v>
      </c>
      <c r="F1634" t="s">
        <v>4918</v>
      </c>
      <c r="G1634" t="s">
        <v>76</v>
      </c>
      <c r="H1634">
        <v>164.41</v>
      </c>
      <c r="I1634">
        <v>5</v>
      </c>
      <c r="J1634">
        <v>5</v>
      </c>
      <c r="K1634">
        <v>822.05</v>
      </c>
      <c r="L1634">
        <v>780.95</v>
      </c>
      <c r="M1634" t="s">
        <v>21</v>
      </c>
      <c r="N1634" s="1">
        <v>45615.140428240738</v>
      </c>
    </row>
    <row r="1635" spans="1:14" x14ac:dyDescent="0.3">
      <c r="A1635" t="s">
        <v>4919</v>
      </c>
      <c r="B1635" t="s">
        <v>84</v>
      </c>
      <c r="C1635" t="s">
        <v>4920</v>
      </c>
      <c r="D1635" t="s">
        <v>36</v>
      </c>
      <c r="E1635" t="s">
        <v>37</v>
      </c>
      <c r="F1635" t="s">
        <v>4921</v>
      </c>
      <c r="G1635" t="s">
        <v>46</v>
      </c>
      <c r="H1635">
        <v>273.31</v>
      </c>
      <c r="I1635">
        <v>30</v>
      </c>
      <c r="J1635">
        <v>0</v>
      </c>
      <c r="K1635">
        <v>8199.2999999999993</v>
      </c>
      <c r="L1635">
        <v>8199.2999999999993</v>
      </c>
      <c r="M1635" t="s">
        <v>40</v>
      </c>
      <c r="N1635" s="1">
        <v>45357.200104166666</v>
      </c>
    </row>
    <row r="1636" spans="1:14" x14ac:dyDescent="0.3">
      <c r="A1636" t="s">
        <v>4922</v>
      </c>
      <c r="B1636" t="s">
        <v>172</v>
      </c>
      <c r="C1636" t="s">
        <v>4923</v>
      </c>
      <c r="D1636" t="s">
        <v>86</v>
      </c>
      <c r="E1636" t="s">
        <v>155</v>
      </c>
      <c r="F1636" t="s">
        <v>4924</v>
      </c>
      <c r="G1636" t="s">
        <v>209</v>
      </c>
      <c r="H1636">
        <v>88.3</v>
      </c>
      <c r="I1636">
        <v>3</v>
      </c>
      <c r="J1636">
        <v>5</v>
      </c>
      <c r="K1636">
        <v>264.89999999999998</v>
      </c>
      <c r="L1636">
        <v>251.65</v>
      </c>
      <c r="M1636" t="s">
        <v>28</v>
      </c>
      <c r="N1636" s="1">
        <v>45377.148159722223</v>
      </c>
    </row>
    <row r="1637" spans="1:14" x14ac:dyDescent="0.3">
      <c r="A1637" t="s">
        <v>4925</v>
      </c>
      <c r="B1637" t="s">
        <v>72</v>
      </c>
      <c r="C1637" t="s">
        <v>4926</v>
      </c>
      <c r="D1637" t="s">
        <v>86</v>
      </c>
      <c r="E1637" t="s">
        <v>100</v>
      </c>
      <c r="F1637" t="s">
        <v>4927</v>
      </c>
      <c r="G1637" t="s">
        <v>53</v>
      </c>
      <c r="H1637">
        <v>561.66999999999996</v>
      </c>
      <c r="I1637">
        <v>1</v>
      </c>
      <c r="J1637">
        <v>0</v>
      </c>
      <c r="K1637">
        <v>561.66999999999996</v>
      </c>
      <c r="L1637">
        <v>561.66999999999996</v>
      </c>
      <c r="M1637" t="s">
        <v>116</v>
      </c>
      <c r="N1637" s="1">
        <v>45451.608796296299</v>
      </c>
    </row>
    <row r="1638" spans="1:14" x14ac:dyDescent="0.3">
      <c r="A1638" t="s">
        <v>4928</v>
      </c>
      <c r="B1638" t="s">
        <v>30</v>
      </c>
      <c r="C1638" t="s">
        <v>4929</v>
      </c>
      <c r="D1638" t="s">
        <v>86</v>
      </c>
      <c r="E1638" t="s">
        <v>251</v>
      </c>
      <c r="F1638" t="s">
        <v>4930</v>
      </c>
      <c r="G1638" t="s">
        <v>179</v>
      </c>
      <c r="H1638">
        <v>268.60000000000002</v>
      </c>
      <c r="I1638">
        <v>60</v>
      </c>
      <c r="J1638">
        <v>3</v>
      </c>
      <c r="K1638">
        <v>16116</v>
      </c>
      <c r="L1638">
        <v>15632.52</v>
      </c>
      <c r="M1638" t="s">
        <v>116</v>
      </c>
      <c r="N1638" s="1">
        <v>45517.276087962964</v>
      </c>
    </row>
    <row r="1639" spans="1:14" x14ac:dyDescent="0.3">
      <c r="A1639" t="s">
        <v>4931</v>
      </c>
      <c r="B1639" t="s">
        <v>181</v>
      </c>
      <c r="C1639" t="s">
        <v>4932</v>
      </c>
      <c r="D1639" t="s">
        <v>63</v>
      </c>
      <c r="E1639" t="s">
        <v>121</v>
      </c>
      <c r="F1639" t="s">
        <v>4933</v>
      </c>
      <c r="G1639" t="s">
        <v>248</v>
      </c>
      <c r="H1639">
        <v>3.76</v>
      </c>
      <c r="I1639">
        <v>74</v>
      </c>
      <c r="J1639">
        <v>5</v>
      </c>
      <c r="K1639">
        <v>278.24</v>
      </c>
      <c r="L1639">
        <v>264.33</v>
      </c>
      <c r="M1639" t="s">
        <v>28</v>
      </c>
      <c r="N1639" s="1">
        <v>45613.636018518519</v>
      </c>
    </row>
    <row r="1640" spans="1:14" x14ac:dyDescent="0.3">
      <c r="A1640" t="s">
        <v>4934</v>
      </c>
      <c r="B1640" t="s">
        <v>95</v>
      </c>
      <c r="C1640" t="s">
        <v>4935</v>
      </c>
      <c r="D1640" t="s">
        <v>25</v>
      </c>
      <c r="E1640" t="s">
        <v>87</v>
      </c>
      <c r="F1640" t="s">
        <v>4936</v>
      </c>
      <c r="G1640" t="s">
        <v>161</v>
      </c>
      <c r="H1640">
        <v>146.56</v>
      </c>
      <c r="I1640">
        <v>15</v>
      </c>
      <c r="J1640">
        <v>15</v>
      </c>
      <c r="K1640">
        <v>2198.4</v>
      </c>
      <c r="L1640">
        <v>1868.64</v>
      </c>
      <c r="M1640" t="s">
        <v>40</v>
      </c>
      <c r="N1640" s="1">
        <v>45493.521157407406</v>
      </c>
    </row>
    <row r="1641" spans="1:14" x14ac:dyDescent="0.3">
      <c r="A1641" t="s">
        <v>4937</v>
      </c>
      <c r="B1641" t="s">
        <v>30</v>
      </c>
      <c r="C1641" t="s">
        <v>4938</v>
      </c>
      <c r="D1641" t="s">
        <v>125</v>
      </c>
      <c r="E1641" t="s">
        <v>224</v>
      </c>
      <c r="F1641" t="s">
        <v>4939</v>
      </c>
      <c r="G1641" t="s">
        <v>102</v>
      </c>
      <c r="H1641">
        <v>659.68</v>
      </c>
      <c r="I1641">
        <v>5</v>
      </c>
      <c r="J1641">
        <v>8</v>
      </c>
      <c r="K1641">
        <v>3298.4</v>
      </c>
      <c r="L1641">
        <v>3034.53</v>
      </c>
      <c r="M1641" t="s">
        <v>21</v>
      </c>
      <c r="N1641" s="1">
        <v>45818.726180555554</v>
      </c>
    </row>
    <row r="1642" spans="1:14" x14ac:dyDescent="0.3">
      <c r="A1642" t="s">
        <v>4940</v>
      </c>
      <c r="B1642" t="s">
        <v>55</v>
      </c>
      <c r="C1642" t="s">
        <v>4941</v>
      </c>
      <c r="D1642" t="s">
        <v>255</v>
      </c>
      <c r="E1642" t="s">
        <v>111</v>
      </c>
      <c r="F1642" t="s">
        <v>4942</v>
      </c>
      <c r="G1642" t="s">
        <v>39</v>
      </c>
      <c r="H1642">
        <v>458.71</v>
      </c>
      <c r="I1642">
        <v>4</v>
      </c>
      <c r="J1642">
        <v>5</v>
      </c>
      <c r="K1642">
        <v>1834.84</v>
      </c>
      <c r="L1642">
        <v>1743.1</v>
      </c>
      <c r="M1642" t="s">
        <v>116</v>
      </c>
      <c r="N1642" s="1">
        <v>45658.816122685188</v>
      </c>
    </row>
    <row r="1643" spans="1:14" x14ac:dyDescent="0.3">
      <c r="A1643" t="s">
        <v>4943</v>
      </c>
      <c r="B1643" t="s">
        <v>55</v>
      </c>
      <c r="C1643" t="s">
        <v>4944</v>
      </c>
      <c r="D1643" t="s">
        <v>17</v>
      </c>
      <c r="E1643" t="s">
        <v>251</v>
      </c>
      <c r="F1643" t="s">
        <v>4945</v>
      </c>
      <c r="G1643" t="s">
        <v>209</v>
      </c>
      <c r="H1643">
        <v>472.6</v>
      </c>
      <c r="I1643">
        <v>1</v>
      </c>
      <c r="J1643">
        <v>0</v>
      </c>
      <c r="K1643">
        <v>472.6</v>
      </c>
      <c r="L1643">
        <v>472.6</v>
      </c>
      <c r="M1643" t="s">
        <v>116</v>
      </c>
      <c r="N1643" s="1">
        <v>45710.818807870368</v>
      </c>
    </row>
    <row r="1644" spans="1:14" x14ac:dyDescent="0.3">
      <c r="A1644" t="s">
        <v>4946</v>
      </c>
      <c r="B1644" t="s">
        <v>55</v>
      </c>
      <c r="C1644" t="s">
        <v>4947</v>
      </c>
      <c r="D1644" t="s">
        <v>43</v>
      </c>
      <c r="E1644" t="s">
        <v>37</v>
      </c>
      <c r="F1644" t="s">
        <v>4948</v>
      </c>
      <c r="G1644" t="s">
        <v>465</v>
      </c>
      <c r="H1644">
        <v>1430</v>
      </c>
      <c r="I1644">
        <v>8</v>
      </c>
      <c r="J1644">
        <v>0</v>
      </c>
      <c r="K1644">
        <v>11440</v>
      </c>
      <c r="L1644">
        <v>11440</v>
      </c>
      <c r="M1644" t="s">
        <v>21</v>
      </c>
      <c r="N1644" s="1">
        <v>45768.85496527778</v>
      </c>
    </row>
    <row r="1645" spans="1:14" x14ac:dyDescent="0.3">
      <c r="A1645" t="s">
        <v>4949</v>
      </c>
      <c r="B1645" t="s">
        <v>172</v>
      </c>
      <c r="C1645" t="s">
        <v>4950</v>
      </c>
      <c r="D1645" t="s">
        <v>36</v>
      </c>
      <c r="E1645" t="s">
        <v>121</v>
      </c>
      <c r="F1645" t="s">
        <v>4951</v>
      </c>
      <c r="G1645" t="s">
        <v>102</v>
      </c>
      <c r="H1645">
        <v>1227.54</v>
      </c>
      <c r="I1645">
        <v>75</v>
      </c>
      <c r="J1645">
        <v>25</v>
      </c>
      <c r="K1645">
        <v>92065.5</v>
      </c>
      <c r="L1645">
        <v>69049.119999999995</v>
      </c>
      <c r="M1645" t="s">
        <v>116</v>
      </c>
      <c r="N1645" s="1">
        <v>45355.482106481482</v>
      </c>
    </row>
    <row r="1646" spans="1:14" x14ac:dyDescent="0.3">
      <c r="A1646" t="s">
        <v>4952</v>
      </c>
      <c r="B1646" t="s">
        <v>15</v>
      </c>
      <c r="C1646" t="s">
        <v>4953</v>
      </c>
      <c r="D1646" t="s">
        <v>36</v>
      </c>
      <c r="F1646" t="s">
        <v>4954</v>
      </c>
      <c r="G1646" t="s">
        <v>184</v>
      </c>
      <c r="H1646">
        <v>1341.04</v>
      </c>
      <c r="I1646">
        <v>8</v>
      </c>
      <c r="J1646">
        <v>0</v>
      </c>
      <c r="K1646">
        <v>10728.32</v>
      </c>
      <c r="L1646">
        <v>10728.32</v>
      </c>
      <c r="M1646" t="s">
        <v>28</v>
      </c>
      <c r="N1646" s="1">
        <v>45402.266921296294</v>
      </c>
    </row>
    <row r="1647" spans="1:14" x14ac:dyDescent="0.3">
      <c r="A1647" t="s">
        <v>4955</v>
      </c>
      <c r="B1647" t="s">
        <v>84</v>
      </c>
      <c r="C1647" t="s">
        <v>4956</v>
      </c>
      <c r="D1647" t="s">
        <v>120</v>
      </c>
      <c r="E1647" t="s">
        <v>44</v>
      </c>
      <c r="F1647" t="s">
        <v>4957</v>
      </c>
      <c r="G1647" t="s">
        <v>209</v>
      </c>
      <c r="H1647">
        <v>691.82</v>
      </c>
      <c r="I1647">
        <v>2</v>
      </c>
      <c r="J1647">
        <v>0</v>
      </c>
      <c r="K1647">
        <v>1383.64</v>
      </c>
      <c r="L1647">
        <v>1383.64</v>
      </c>
      <c r="M1647" t="s">
        <v>60</v>
      </c>
      <c r="N1647" s="1">
        <v>45727.62945601852</v>
      </c>
    </row>
    <row r="1648" spans="1:14" x14ac:dyDescent="0.3">
      <c r="A1648" t="s">
        <v>4958</v>
      </c>
      <c r="B1648" t="s">
        <v>30</v>
      </c>
      <c r="C1648" t="s">
        <v>4959</v>
      </c>
      <c r="D1648" t="s">
        <v>86</v>
      </c>
      <c r="E1648" t="s">
        <v>105</v>
      </c>
      <c r="F1648" t="s">
        <v>4960</v>
      </c>
      <c r="G1648" t="s">
        <v>53</v>
      </c>
      <c r="H1648">
        <v>164.32</v>
      </c>
      <c r="I1648">
        <v>12</v>
      </c>
      <c r="J1648">
        <v>0</v>
      </c>
      <c r="K1648">
        <v>1971.84</v>
      </c>
      <c r="L1648">
        <v>1971.84</v>
      </c>
      <c r="M1648" t="s">
        <v>47</v>
      </c>
      <c r="N1648" s="1">
        <v>45833.908009259256</v>
      </c>
    </row>
    <row r="1649" spans="1:14" x14ac:dyDescent="0.3">
      <c r="A1649" t="s">
        <v>4961</v>
      </c>
      <c r="B1649" t="s">
        <v>118</v>
      </c>
      <c r="C1649" t="s">
        <v>4962</v>
      </c>
      <c r="D1649" t="s">
        <v>17</v>
      </c>
      <c r="E1649" t="s">
        <v>87</v>
      </c>
      <c r="F1649" t="s">
        <v>4963</v>
      </c>
      <c r="G1649" t="s">
        <v>93</v>
      </c>
      <c r="H1649">
        <v>748.69</v>
      </c>
      <c r="I1649">
        <v>5</v>
      </c>
      <c r="J1649">
        <v>5</v>
      </c>
      <c r="K1649">
        <v>3743.45</v>
      </c>
      <c r="L1649">
        <v>3556.28</v>
      </c>
      <c r="M1649" t="s">
        <v>47</v>
      </c>
      <c r="N1649" s="1">
        <v>45764.918530092589</v>
      </c>
    </row>
    <row r="1650" spans="1:14" x14ac:dyDescent="0.3">
      <c r="A1650" t="s">
        <v>4964</v>
      </c>
      <c r="B1650" t="s">
        <v>95</v>
      </c>
      <c r="C1650" t="s">
        <v>4965</v>
      </c>
      <c r="D1650" t="s">
        <v>63</v>
      </c>
      <c r="E1650" t="s">
        <v>111</v>
      </c>
      <c r="F1650" t="s">
        <v>4966</v>
      </c>
      <c r="G1650" t="s">
        <v>93</v>
      </c>
      <c r="H1650">
        <v>2.6</v>
      </c>
      <c r="I1650">
        <v>134</v>
      </c>
      <c r="J1650">
        <v>15</v>
      </c>
      <c r="K1650">
        <v>348.4</v>
      </c>
      <c r="L1650">
        <v>296.14</v>
      </c>
      <c r="M1650" t="s">
        <v>47</v>
      </c>
      <c r="N1650" s="1">
        <v>45449.512789351851</v>
      </c>
    </row>
    <row r="1651" spans="1:14" x14ac:dyDescent="0.3">
      <c r="A1651" t="s">
        <v>4967</v>
      </c>
      <c r="B1651" t="s">
        <v>84</v>
      </c>
      <c r="C1651" t="s">
        <v>4968</v>
      </c>
      <c r="D1651" t="s">
        <v>63</v>
      </c>
      <c r="E1651" t="s">
        <v>224</v>
      </c>
      <c r="F1651" t="s">
        <v>4969</v>
      </c>
      <c r="G1651" t="s">
        <v>209</v>
      </c>
      <c r="H1651">
        <v>1.59</v>
      </c>
      <c r="I1651">
        <v>71</v>
      </c>
      <c r="J1651">
        <v>25</v>
      </c>
      <c r="K1651">
        <v>112.89</v>
      </c>
      <c r="L1651">
        <v>84.67</v>
      </c>
      <c r="M1651" t="s">
        <v>21</v>
      </c>
      <c r="N1651" s="1">
        <v>45504.427719907406</v>
      </c>
    </row>
    <row r="1652" spans="1:14" x14ac:dyDescent="0.3">
      <c r="A1652" t="s">
        <v>4970</v>
      </c>
      <c r="B1652" t="s">
        <v>23</v>
      </c>
      <c r="C1652" t="s">
        <v>4971</v>
      </c>
      <c r="D1652" t="s">
        <v>43</v>
      </c>
      <c r="F1652" t="s">
        <v>4972</v>
      </c>
      <c r="G1652" t="s">
        <v>53</v>
      </c>
      <c r="H1652">
        <v>467.25</v>
      </c>
      <c r="I1652">
        <v>4</v>
      </c>
      <c r="J1652">
        <v>8</v>
      </c>
      <c r="K1652">
        <v>1869</v>
      </c>
      <c r="L1652">
        <v>1719.48</v>
      </c>
      <c r="M1652" t="s">
        <v>60</v>
      </c>
      <c r="N1652" s="1">
        <v>45765.666689814818</v>
      </c>
    </row>
    <row r="1653" spans="1:14" x14ac:dyDescent="0.3">
      <c r="A1653" t="s">
        <v>4973</v>
      </c>
      <c r="B1653" t="s">
        <v>172</v>
      </c>
      <c r="C1653" t="s">
        <v>4974</v>
      </c>
      <c r="D1653" t="s">
        <v>125</v>
      </c>
      <c r="E1653" t="s">
        <v>177</v>
      </c>
      <c r="F1653" t="s">
        <v>4975</v>
      </c>
      <c r="G1653" t="s">
        <v>107</v>
      </c>
      <c r="H1653">
        <v>1363.08</v>
      </c>
      <c r="I1653">
        <v>25</v>
      </c>
      <c r="J1653">
        <v>23</v>
      </c>
      <c r="K1653">
        <v>34077</v>
      </c>
      <c r="L1653">
        <v>26239.29</v>
      </c>
      <c r="N1653" s="1">
        <v>45821.591400462959</v>
      </c>
    </row>
    <row r="1654" spans="1:14" x14ac:dyDescent="0.3">
      <c r="A1654" t="s">
        <v>4976</v>
      </c>
      <c r="B1654" t="s">
        <v>49</v>
      </c>
      <c r="C1654" t="s">
        <v>4977</v>
      </c>
      <c r="D1654" t="s">
        <v>67</v>
      </c>
      <c r="E1654" t="s">
        <v>277</v>
      </c>
      <c r="F1654" t="s">
        <v>4978</v>
      </c>
      <c r="G1654" t="s">
        <v>184</v>
      </c>
      <c r="H1654">
        <v>705.51</v>
      </c>
      <c r="I1654">
        <v>4</v>
      </c>
      <c r="J1654">
        <v>0</v>
      </c>
      <c r="K1654">
        <v>2822.04</v>
      </c>
      <c r="L1654">
        <v>2822.04</v>
      </c>
      <c r="M1654" t="s">
        <v>60</v>
      </c>
      <c r="N1654" s="1">
        <v>45393.949814814812</v>
      </c>
    </row>
    <row r="1655" spans="1:14" x14ac:dyDescent="0.3">
      <c r="A1655" t="s">
        <v>4979</v>
      </c>
      <c r="B1655" t="s">
        <v>15</v>
      </c>
      <c r="C1655" t="s">
        <v>4980</v>
      </c>
      <c r="D1655" t="s">
        <v>255</v>
      </c>
      <c r="E1655" t="s">
        <v>100</v>
      </c>
      <c r="F1655" t="s">
        <v>4981</v>
      </c>
      <c r="G1655" t="s">
        <v>179</v>
      </c>
      <c r="H1655">
        <v>2389.08</v>
      </c>
      <c r="I1655">
        <v>3</v>
      </c>
      <c r="J1655">
        <v>0</v>
      </c>
      <c r="K1655">
        <v>7167.24</v>
      </c>
      <c r="L1655">
        <v>7167.24</v>
      </c>
      <c r="M1655" t="s">
        <v>47</v>
      </c>
      <c r="N1655" s="1">
        <v>45708.719768518517</v>
      </c>
    </row>
    <row r="1656" spans="1:14" x14ac:dyDescent="0.3">
      <c r="A1656" t="s">
        <v>4982</v>
      </c>
      <c r="B1656" t="s">
        <v>118</v>
      </c>
      <c r="C1656" t="s">
        <v>4983</v>
      </c>
      <c r="D1656" t="s">
        <v>120</v>
      </c>
      <c r="E1656" t="s">
        <v>57</v>
      </c>
      <c r="F1656" t="s">
        <v>4984</v>
      </c>
      <c r="G1656" t="s">
        <v>248</v>
      </c>
      <c r="H1656">
        <v>462.51</v>
      </c>
      <c r="I1656">
        <v>4</v>
      </c>
      <c r="J1656">
        <v>10</v>
      </c>
      <c r="K1656">
        <v>1850.04</v>
      </c>
      <c r="L1656">
        <v>1665.04</v>
      </c>
      <c r="M1656" t="s">
        <v>21</v>
      </c>
      <c r="N1656" s="1">
        <v>45528.710625</v>
      </c>
    </row>
    <row r="1657" spans="1:14" x14ac:dyDescent="0.3">
      <c r="A1657" t="s">
        <v>4985</v>
      </c>
      <c r="B1657" t="s">
        <v>49</v>
      </c>
      <c r="C1657" t="s">
        <v>4986</v>
      </c>
      <c r="D1657" t="s">
        <v>63</v>
      </c>
      <c r="E1657" t="s">
        <v>37</v>
      </c>
      <c r="F1657" t="s">
        <v>4987</v>
      </c>
      <c r="H1657">
        <v>5.16</v>
      </c>
      <c r="I1657">
        <v>231</v>
      </c>
      <c r="J1657">
        <v>17</v>
      </c>
      <c r="K1657">
        <v>1191.96</v>
      </c>
      <c r="L1657">
        <v>989.33</v>
      </c>
      <c r="M1657" t="s">
        <v>40</v>
      </c>
      <c r="N1657" s="1">
        <v>45708.352546296293</v>
      </c>
    </row>
    <row r="1658" spans="1:14" x14ac:dyDescent="0.3">
      <c r="A1658" t="s">
        <v>4988</v>
      </c>
      <c r="B1658" t="s">
        <v>72</v>
      </c>
      <c r="C1658" t="s">
        <v>4989</v>
      </c>
      <c r="D1658" t="s">
        <v>43</v>
      </c>
      <c r="E1658" t="s">
        <v>44</v>
      </c>
      <c r="F1658" t="s">
        <v>4990</v>
      </c>
      <c r="G1658" t="s">
        <v>107</v>
      </c>
      <c r="H1658">
        <v>960.6</v>
      </c>
      <c r="I1658">
        <v>2</v>
      </c>
      <c r="J1658">
        <v>0</v>
      </c>
      <c r="K1658">
        <v>1921.2</v>
      </c>
      <c r="L1658">
        <v>1921.2</v>
      </c>
      <c r="M1658" t="s">
        <v>60</v>
      </c>
      <c r="N1658" s="1">
        <v>45799.044664351852</v>
      </c>
    </row>
    <row r="1659" spans="1:14" x14ac:dyDescent="0.3">
      <c r="A1659" t="s">
        <v>4991</v>
      </c>
      <c r="B1659" t="s">
        <v>30</v>
      </c>
      <c r="D1659" t="s">
        <v>255</v>
      </c>
      <c r="E1659" t="s">
        <v>91</v>
      </c>
      <c r="F1659" t="s">
        <v>4992</v>
      </c>
      <c r="G1659" t="s">
        <v>39</v>
      </c>
      <c r="H1659">
        <v>1180.48</v>
      </c>
      <c r="I1659">
        <v>3</v>
      </c>
      <c r="J1659">
        <v>5</v>
      </c>
      <c r="K1659">
        <v>3541.44</v>
      </c>
      <c r="L1659">
        <v>3364.37</v>
      </c>
      <c r="M1659" t="s">
        <v>47</v>
      </c>
      <c r="N1659" s="1">
        <v>45359.846979166665</v>
      </c>
    </row>
    <row r="1660" spans="1:14" x14ac:dyDescent="0.3">
      <c r="A1660" t="s">
        <v>4993</v>
      </c>
      <c r="B1660" t="s">
        <v>118</v>
      </c>
      <c r="C1660" t="s">
        <v>4994</v>
      </c>
      <c r="D1660" t="s">
        <v>255</v>
      </c>
      <c r="E1660" t="s">
        <v>277</v>
      </c>
      <c r="F1660" t="s">
        <v>4995</v>
      </c>
      <c r="G1660" t="s">
        <v>130</v>
      </c>
      <c r="H1660">
        <v>2732.93</v>
      </c>
      <c r="I1660">
        <v>50</v>
      </c>
      <c r="J1660">
        <v>15</v>
      </c>
      <c r="K1660">
        <v>136646.5</v>
      </c>
      <c r="L1660">
        <v>116149.52</v>
      </c>
      <c r="M1660" t="s">
        <v>40</v>
      </c>
      <c r="N1660" s="1">
        <v>45637.702465277776</v>
      </c>
    </row>
    <row r="1661" spans="1:14" x14ac:dyDescent="0.3">
      <c r="A1661" t="s">
        <v>4996</v>
      </c>
      <c r="B1661" t="s">
        <v>118</v>
      </c>
      <c r="C1661" t="s">
        <v>4997</v>
      </c>
      <c r="D1661" t="s">
        <v>36</v>
      </c>
      <c r="E1661" t="s">
        <v>246</v>
      </c>
      <c r="F1661" t="s">
        <v>4998</v>
      </c>
      <c r="G1661" t="s">
        <v>248</v>
      </c>
      <c r="H1661">
        <v>315.26</v>
      </c>
      <c r="I1661">
        <v>3</v>
      </c>
      <c r="J1661">
        <v>5</v>
      </c>
      <c r="K1661">
        <v>945.78</v>
      </c>
      <c r="L1661">
        <v>898.49</v>
      </c>
      <c r="M1661" t="s">
        <v>21</v>
      </c>
      <c r="N1661" s="1">
        <v>45596.875532407408</v>
      </c>
    </row>
    <row r="1662" spans="1:14" x14ac:dyDescent="0.3">
      <c r="A1662" t="s">
        <v>4999</v>
      </c>
      <c r="B1662" t="s">
        <v>118</v>
      </c>
      <c r="C1662" t="s">
        <v>5000</v>
      </c>
      <c r="D1662" t="s">
        <v>25</v>
      </c>
      <c r="E1662" t="s">
        <v>224</v>
      </c>
      <c r="F1662" t="s">
        <v>5001</v>
      </c>
      <c r="G1662" t="s">
        <v>70</v>
      </c>
      <c r="H1662">
        <v>113.98</v>
      </c>
      <c r="I1662">
        <v>10</v>
      </c>
      <c r="J1662">
        <v>5</v>
      </c>
      <c r="K1662">
        <v>1139.8</v>
      </c>
      <c r="L1662">
        <v>1082.81</v>
      </c>
      <c r="M1662" t="s">
        <v>28</v>
      </c>
      <c r="N1662" s="1">
        <v>45673.257418981484</v>
      </c>
    </row>
    <row r="1663" spans="1:14" x14ac:dyDescent="0.3">
      <c r="A1663" t="s">
        <v>5002</v>
      </c>
      <c r="B1663" t="s">
        <v>172</v>
      </c>
      <c r="C1663" t="s">
        <v>5003</v>
      </c>
      <c r="D1663" t="s">
        <v>67</v>
      </c>
      <c r="E1663" t="s">
        <v>91</v>
      </c>
      <c r="F1663" t="s">
        <v>5004</v>
      </c>
      <c r="G1663" t="s">
        <v>59</v>
      </c>
      <c r="H1663">
        <v>1144.45</v>
      </c>
      <c r="I1663">
        <v>20</v>
      </c>
      <c r="J1663">
        <v>0</v>
      </c>
      <c r="K1663">
        <v>22889</v>
      </c>
      <c r="L1663">
        <v>22889</v>
      </c>
      <c r="M1663" t="s">
        <v>60</v>
      </c>
      <c r="N1663" s="1">
        <v>45389.368923611109</v>
      </c>
    </row>
    <row r="1664" spans="1:14" x14ac:dyDescent="0.3">
      <c r="A1664" t="s">
        <v>5005</v>
      </c>
      <c r="B1664" t="s">
        <v>55</v>
      </c>
      <c r="C1664" t="s">
        <v>5006</v>
      </c>
      <c r="D1664" t="s">
        <v>255</v>
      </c>
      <c r="E1664" t="s">
        <v>68</v>
      </c>
      <c r="F1664" t="s">
        <v>5007</v>
      </c>
      <c r="G1664" t="s">
        <v>130</v>
      </c>
      <c r="H1664">
        <v>2336.9</v>
      </c>
      <c r="I1664">
        <v>20</v>
      </c>
      <c r="J1664">
        <v>10</v>
      </c>
      <c r="K1664">
        <v>46738</v>
      </c>
      <c r="L1664">
        <v>42064.2</v>
      </c>
      <c r="M1664" t="s">
        <v>116</v>
      </c>
      <c r="N1664" s="1">
        <v>45448.601539351854</v>
      </c>
    </row>
    <row r="1665" spans="1:14" x14ac:dyDescent="0.3">
      <c r="A1665" t="s">
        <v>5008</v>
      </c>
      <c r="B1665" t="s">
        <v>15</v>
      </c>
      <c r="C1665" t="s">
        <v>5009</v>
      </c>
      <c r="D1665" t="s">
        <v>80</v>
      </c>
      <c r="E1665" t="s">
        <v>57</v>
      </c>
      <c r="F1665" t="s">
        <v>5010</v>
      </c>
      <c r="G1665" t="s">
        <v>93</v>
      </c>
      <c r="H1665">
        <v>3700</v>
      </c>
      <c r="I1665">
        <v>20</v>
      </c>
      <c r="J1665">
        <v>10</v>
      </c>
      <c r="K1665">
        <v>74000</v>
      </c>
      <c r="L1665">
        <v>66600</v>
      </c>
      <c r="M1665" t="s">
        <v>116</v>
      </c>
      <c r="N1665" s="1">
        <v>45870.514884259261</v>
      </c>
    </row>
    <row r="1666" spans="1:14" x14ac:dyDescent="0.3">
      <c r="A1666" t="s">
        <v>5011</v>
      </c>
      <c r="B1666" t="s">
        <v>30</v>
      </c>
      <c r="C1666" t="s">
        <v>5012</v>
      </c>
      <c r="D1666" t="s">
        <v>43</v>
      </c>
      <c r="E1666" t="s">
        <v>277</v>
      </c>
      <c r="F1666" t="s">
        <v>5013</v>
      </c>
      <c r="G1666" t="s">
        <v>107</v>
      </c>
      <c r="H1666">
        <v>912.41</v>
      </c>
      <c r="I1666">
        <v>25</v>
      </c>
      <c r="J1666">
        <v>15</v>
      </c>
      <c r="K1666">
        <v>22810.25</v>
      </c>
      <c r="L1666">
        <v>19388.71</v>
      </c>
      <c r="M1666" t="s">
        <v>60</v>
      </c>
      <c r="N1666" s="1">
        <v>45512.780150462961</v>
      </c>
    </row>
    <row r="1667" spans="1:14" x14ac:dyDescent="0.3">
      <c r="A1667" t="s">
        <v>5014</v>
      </c>
      <c r="B1667" t="s">
        <v>15</v>
      </c>
      <c r="C1667" t="s">
        <v>5015</v>
      </c>
      <c r="D1667" t="s">
        <v>43</v>
      </c>
      <c r="E1667" t="s">
        <v>246</v>
      </c>
      <c r="F1667" t="s">
        <v>5016</v>
      </c>
      <c r="G1667" t="s">
        <v>102</v>
      </c>
      <c r="H1667">
        <v>954.66</v>
      </c>
      <c r="I1667">
        <v>2</v>
      </c>
      <c r="J1667">
        <v>5</v>
      </c>
      <c r="K1667">
        <v>1909.32</v>
      </c>
      <c r="L1667">
        <v>1813.85</v>
      </c>
      <c r="M1667" t="s">
        <v>21</v>
      </c>
      <c r="N1667" s="1">
        <v>45640.808981481481</v>
      </c>
    </row>
    <row r="1668" spans="1:14" x14ac:dyDescent="0.3">
      <c r="A1668" t="s">
        <v>5017</v>
      </c>
      <c r="B1668" t="s">
        <v>23</v>
      </c>
      <c r="D1668" t="s">
        <v>36</v>
      </c>
      <c r="F1668" t="s">
        <v>5018</v>
      </c>
      <c r="G1668" t="s">
        <v>184</v>
      </c>
      <c r="H1668">
        <v>433.07</v>
      </c>
      <c r="I1668">
        <v>12</v>
      </c>
      <c r="J1668">
        <v>5</v>
      </c>
      <c r="K1668">
        <v>5196.84</v>
      </c>
      <c r="L1668">
        <v>4937</v>
      </c>
      <c r="M1668" t="s">
        <v>60</v>
      </c>
      <c r="N1668" s="1">
        <v>45862.979548611111</v>
      </c>
    </row>
    <row r="1669" spans="1:14" x14ac:dyDescent="0.3">
      <c r="A1669" t="s">
        <v>5019</v>
      </c>
      <c r="B1669" t="s">
        <v>118</v>
      </c>
      <c r="C1669" t="s">
        <v>5020</v>
      </c>
      <c r="D1669" t="s">
        <v>110</v>
      </c>
      <c r="E1669" t="s">
        <v>100</v>
      </c>
      <c r="F1669" t="s">
        <v>5021</v>
      </c>
      <c r="G1669" t="s">
        <v>76</v>
      </c>
      <c r="H1669">
        <v>104.64</v>
      </c>
      <c r="I1669">
        <v>12</v>
      </c>
      <c r="J1669">
        <v>3</v>
      </c>
      <c r="K1669">
        <v>1255.68</v>
      </c>
      <c r="L1669">
        <v>1218.01</v>
      </c>
      <c r="M1669" t="s">
        <v>116</v>
      </c>
      <c r="N1669" s="1">
        <v>45548.618761574071</v>
      </c>
    </row>
    <row r="1670" spans="1:14" x14ac:dyDescent="0.3">
      <c r="A1670" t="s">
        <v>5022</v>
      </c>
      <c r="B1670" t="s">
        <v>72</v>
      </c>
      <c r="C1670" t="s">
        <v>5023</v>
      </c>
      <c r="D1670" t="s">
        <v>43</v>
      </c>
      <c r="E1670" t="s">
        <v>251</v>
      </c>
      <c r="F1670" t="s">
        <v>5024</v>
      </c>
      <c r="G1670" t="s">
        <v>82</v>
      </c>
      <c r="H1670">
        <v>1196.78</v>
      </c>
      <c r="I1670">
        <v>1</v>
      </c>
      <c r="J1670">
        <v>0</v>
      </c>
      <c r="K1670">
        <v>1196.78</v>
      </c>
      <c r="L1670">
        <v>1196.78</v>
      </c>
      <c r="M1670" t="s">
        <v>116</v>
      </c>
      <c r="N1670" s="1">
        <v>45677.672384259262</v>
      </c>
    </row>
    <row r="1671" spans="1:14" x14ac:dyDescent="0.3">
      <c r="A1671" t="s">
        <v>5025</v>
      </c>
      <c r="B1671" t="s">
        <v>172</v>
      </c>
      <c r="C1671" t="s">
        <v>5026</v>
      </c>
      <c r="D1671" t="s">
        <v>67</v>
      </c>
      <c r="E1671" t="s">
        <v>18</v>
      </c>
      <c r="F1671" t="s">
        <v>5027</v>
      </c>
      <c r="G1671" t="s">
        <v>102</v>
      </c>
      <c r="H1671">
        <v>1102.01</v>
      </c>
      <c r="I1671">
        <v>5</v>
      </c>
      <c r="J1671">
        <v>5</v>
      </c>
      <c r="K1671">
        <v>5510.05</v>
      </c>
      <c r="L1671">
        <v>5234.55</v>
      </c>
      <c r="M1671" t="s">
        <v>116</v>
      </c>
      <c r="N1671" s="1">
        <v>45841.145752314813</v>
      </c>
    </row>
    <row r="1672" spans="1:14" x14ac:dyDescent="0.3">
      <c r="A1672" t="s">
        <v>5028</v>
      </c>
      <c r="B1672" t="s">
        <v>55</v>
      </c>
      <c r="C1672" t="s">
        <v>5029</v>
      </c>
      <c r="D1672" t="s">
        <v>255</v>
      </c>
      <c r="E1672" t="s">
        <v>111</v>
      </c>
      <c r="F1672" t="s">
        <v>5030</v>
      </c>
      <c r="G1672" t="s">
        <v>209</v>
      </c>
      <c r="H1672">
        <v>795.04</v>
      </c>
      <c r="I1672">
        <v>1</v>
      </c>
      <c r="J1672">
        <v>0</v>
      </c>
      <c r="K1672">
        <v>795.04</v>
      </c>
      <c r="L1672">
        <v>795.04</v>
      </c>
      <c r="M1672" t="s">
        <v>116</v>
      </c>
      <c r="N1672" s="1">
        <v>45371.974826388891</v>
      </c>
    </row>
    <row r="1673" spans="1:14" x14ac:dyDescent="0.3">
      <c r="A1673" t="s">
        <v>5031</v>
      </c>
      <c r="B1673" t="s">
        <v>55</v>
      </c>
      <c r="C1673" t="s">
        <v>5032</v>
      </c>
      <c r="D1673" t="s">
        <v>63</v>
      </c>
      <c r="E1673" t="s">
        <v>91</v>
      </c>
      <c r="F1673" t="s">
        <v>5033</v>
      </c>
      <c r="G1673" t="s">
        <v>65</v>
      </c>
      <c r="H1673">
        <v>4.68</v>
      </c>
      <c r="I1673">
        <v>108</v>
      </c>
      <c r="J1673">
        <v>25</v>
      </c>
      <c r="K1673">
        <v>505.44</v>
      </c>
      <c r="L1673">
        <v>379.08</v>
      </c>
      <c r="N1673" s="1">
        <v>45777.32608796296</v>
      </c>
    </row>
    <row r="1674" spans="1:14" x14ac:dyDescent="0.3">
      <c r="A1674" t="s">
        <v>5034</v>
      </c>
      <c r="B1674" t="s">
        <v>118</v>
      </c>
      <c r="C1674" t="s">
        <v>5035</v>
      </c>
      <c r="E1674" t="s">
        <v>87</v>
      </c>
      <c r="F1674" t="s">
        <v>5036</v>
      </c>
      <c r="G1674" t="s">
        <v>39</v>
      </c>
      <c r="H1674">
        <v>535.12</v>
      </c>
      <c r="I1674">
        <v>3</v>
      </c>
      <c r="J1674">
        <v>5</v>
      </c>
      <c r="K1674">
        <v>1605.36</v>
      </c>
      <c r="L1674">
        <v>1525.09</v>
      </c>
      <c r="M1674" t="s">
        <v>60</v>
      </c>
      <c r="N1674" s="1">
        <v>45388.247662037036</v>
      </c>
    </row>
    <row r="1675" spans="1:14" x14ac:dyDescent="0.3">
      <c r="A1675" t="s">
        <v>5037</v>
      </c>
      <c r="B1675" t="s">
        <v>15</v>
      </c>
      <c r="C1675" t="s">
        <v>5038</v>
      </c>
      <c r="D1675" t="s">
        <v>125</v>
      </c>
      <c r="E1675" t="s">
        <v>68</v>
      </c>
      <c r="F1675" t="s">
        <v>5039</v>
      </c>
      <c r="G1675" t="s">
        <v>39</v>
      </c>
      <c r="H1675">
        <v>1607.72</v>
      </c>
      <c r="I1675">
        <v>2</v>
      </c>
      <c r="J1675">
        <v>5</v>
      </c>
      <c r="K1675">
        <v>3215.44</v>
      </c>
      <c r="L1675">
        <v>3054.67</v>
      </c>
      <c r="M1675" t="s">
        <v>77</v>
      </c>
      <c r="N1675" s="1">
        <v>45817.193182870367</v>
      </c>
    </row>
    <row r="1676" spans="1:14" x14ac:dyDescent="0.3">
      <c r="A1676" t="s">
        <v>5040</v>
      </c>
      <c r="B1676" t="s">
        <v>23</v>
      </c>
      <c r="C1676" t="s">
        <v>5041</v>
      </c>
      <c r="D1676" t="s">
        <v>25</v>
      </c>
      <c r="E1676" t="s">
        <v>224</v>
      </c>
      <c r="F1676" t="s">
        <v>5042</v>
      </c>
      <c r="G1676" t="s">
        <v>161</v>
      </c>
      <c r="H1676">
        <v>133.51</v>
      </c>
      <c r="I1676">
        <v>10</v>
      </c>
      <c r="J1676">
        <v>10</v>
      </c>
      <c r="K1676">
        <v>1335.1</v>
      </c>
      <c r="L1676">
        <v>1201.5899999999999</v>
      </c>
      <c r="M1676" t="s">
        <v>77</v>
      </c>
      <c r="N1676" s="1">
        <v>45721.333958333336</v>
      </c>
    </row>
    <row r="1677" spans="1:14" x14ac:dyDescent="0.3">
      <c r="A1677" t="s">
        <v>5043</v>
      </c>
      <c r="B1677" t="s">
        <v>72</v>
      </c>
      <c r="C1677" t="s">
        <v>5044</v>
      </c>
      <c r="D1677" t="s">
        <v>86</v>
      </c>
      <c r="E1677" t="s">
        <v>111</v>
      </c>
      <c r="F1677" t="s">
        <v>5045</v>
      </c>
      <c r="G1677" t="s">
        <v>184</v>
      </c>
      <c r="H1677">
        <v>85.35</v>
      </c>
      <c r="I1677">
        <v>8</v>
      </c>
      <c r="J1677">
        <v>0</v>
      </c>
      <c r="K1677">
        <v>682.8</v>
      </c>
      <c r="L1677">
        <v>682.8</v>
      </c>
      <c r="M1677" t="s">
        <v>60</v>
      </c>
      <c r="N1677" s="1">
        <v>45443.665358796294</v>
      </c>
    </row>
    <row r="1678" spans="1:14" x14ac:dyDescent="0.3">
      <c r="A1678" t="s">
        <v>5046</v>
      </c>
      <c r="B1678" t="s">
        <v>172</v>
      </c>
      <c r="C1678" t="s">
        <v>5047</v>
      </c>
      <c r="D1678" t="s">
        <v>63</v>
      </c>
      <c r="E1678" t="s">
        <v>57</v>
      </c>
      <c r="F1678" t="s">
        <v>5048</v>
      </c>
      <c r="G1678" t="s">
        <v>27</v>
      </c>
      <c r="H1678">
        <v>4.5999999999999996</v>
      </c>
      <c r="I1678">
        <v>145</v>
      </c>
      <c r="J1678">
        <v>25</v>
      </c>
      <c r="K1678">
        <v>667</v>
      </c>
      <c r="L1678">
        <v>500.25</v>
      </c>
      <c r="N1678" s="1">
        <v>45784.3278125</v>
      </c>
    </row>
    <row r="1679" spans="1:14" x14ac:dyDescent="0.3">
      <c r="A1679" t="s">
        <v>5049</v>
      </c>
      <c r="B1679" t="s">
        <v>84</v>
      </c>
      <c r="C1679" t="s">
        <v>5050</v>
      </c>
      <c r="D1679" t="s">
        <v>110</v>
      </c>
      <c r="E1679" t="s">
        <v>37</v>
      </c>
      <c r="F1679" t="s">
        <v>5051</v>
      </c>
      <c r="G1679" t="s">
        <v>53</v>
      </c>
      <c r="H1679">
        <v>172.79</v>
      </c>
      <c r="I1679">
        <v>8</v>
      </c>
      <c r="J1679">
        <v>3</v>
      </c>
      <c r="K1679">
        <v>1382.32</v>
      </c>
      <c r="L1679">
        <v>1340.85</v>
      </c>
      <c r="M1679" t="s">
        <v>40</v>
      </c>
      <c r="N1679" s="1">
        <v>45433.473761574074</v>
      </c>
    </row>
    <row r="1680" spans="1:14" x14ac:dyDescent="0.3">
      <c r="A1680" t="s">
        <v>5052</v>
      </c>
      <c r="B1680" t="s">
        <v>118</v>
      </c>
      <c r="C1680" t="s">
        <v>5053</v>
      </c>
      <c r="D1680" t="s">
        <v>120</v>
      </c>
      <c r="E1680" t="s">
        <v>177</v>
      </c>
      <c r="F1680" t="s">
        <v>5054</v>
      </c>
      <c r="G1680" t="s">
        <v>102</v>
      </c>
      <c r="H1680">
        <v>105.75</v>
      </c>
      <c r="I1680">
        <v>2</v>
      </c>
      <c r="J1680">
        <v>8</v>
      </c>
      <c r="K1680">
        <v>211.5</v>
      </c>
      <c r="L1680">
        <v>194.58</v>
      </c>
      <c r="N1680" s="1">
        <v>45337.623252314814</v>
      </c>
    </row>
    <row r="1681" spans="1:14" x14ac:dyDescent="0.3">
      <c r="A1681" t="s">
        <v>5055</v>
      </c>
      <c r="B1681" t="s">
        <v>95</v>
      </c>
      <c r="C1681" t="s">
        <v>5056</v>
      </c>
      <c r="D1681" t="s">
        <v>125</v>
      </c>
      <c r="E1681" t="s">
        <v>105</v>
      </c>
      <c r="F1681" t="s">
        <v>5057</v>
      </c>
      <c r="G1681" t="s">
        <v>59</v>
      </c>
      <c r="H1681">
        <v>769.6</v>
      </c>
      <c r="I1681">
        <v>25</v>
      </c>
      <c r="J1681">
        <v>15</v>
      </c>
      <c r="K1681">
        <v>19240</v>
      </c>
      <c r="L1681">
        <v>16354</v>
      </c>
      <c r="N1681" s="1">
        <v>45561.564953703702</v>
      </c>
    </row>
    <row r="1682" spans="1:14" x14ac:dyDescent="0.3">
      <c r="A1682" t="s">
        <v>5058</v>
      </c>
      <c r="B1682" t="s">
        <v>15</v>
      </c>
      <c r="C1682" t="s">
        <v>5059</v>
      </c>
      <c r="D1682" t="s">
        <v>86</v>
      </c>
      <c r="E1682" t="s">
        <v>277</v>
      </c>
      <c r="F1682" t="s">
        <v>5060</v>
      </c>
      <c r="G1682" t="s">
        <v>130</v>
      </c>
      <c r="H1682">
        <v>64.099999999999994</v>
      </c>
      <c r="I1682">
        <v>100</v>
      </c>
      <c r="J1682">
        <v>0</v>
      </c>
      <c r="K1682">
        <v>6410</v>
      </c>
      <c r="L1682">
        <v>6410</v>
      </c>
      <c r="M1682" t="s">
        <v>40</v>
      </c>
      <c r="N1682" s="1">
        <v>45469.423692129632</v>
      </c>
    </row>
    <row r="1683" spans="1:14" x14ac:dyDescent="0.3">
      <c r="A1683" t="s">
        <v>5061</v>
      </c>
      <c r="B1683" t="s">
        <v>30</v>
      </c>
      <c r="C1683" t="s">
        <v>5062</v>
      </c>
      <c r="D1683" t="s">
        <v>43</v>
      </c>
      <c r="E1683" t="s">
        <v>251</v>
      </c>
      <c r="F1683" t="s">
        <v>5063</v>
      </c>
      <c r="G1683" t="s">
        <v>82</v>
      </c>
      <c r="H1683">
        <v>887.78</v>
      </c>
      <c r="I1683">
        <v>2</v>
      </c>
      <c r="J1683">
        <v>0</v>
      </c>
      <c r="K1683">
        <v>1775.56</v>
      </c>
      <c r="L1683">
        <v>1775.56</v>
      </c>
      <c r="M1683" t="s">
        <v>28</v>
      </c>
      <c r="N1683" s="1">
        <v>45672.337812500002</v>
      </c>
    </row>
    <row r="1684" spans="1:14" x14ac:dyDescent="0.3">
      <c r="A1684" t="s">
        <v>5064</v>
      </c>
      <c r="B1684" t="s">
        <v>55</v>
      </c>
      <c r="C1684" t="s">
        <v>5065</v>
      </c>
      <c r="D1684" t="s">
        <v>63</v>
      </c>
      <c r="E1684" t="s">
        <v>224</v>
      </c>
      <c r="F1684" t="s">
        <v>5066</v>
      </c>
      <c r="G1684" t="s">
        <v>82</v>
      </c>
      <c r="H1684">
        <v>4.3899999999999997</v>
      </c>
      <c r="I1684">
        <v>111</v>
      </c>
      <c r="J1684">
        <v>2</v>
      </c>
      <c r="K1684">
        <v>487.29</v>
      </c>
      <c r="L1684">
        <v>477.54</v>
      </c>
      <c r="M1684" t="s">
        <v>28</v>
      </c>
      <c r="N1684" s="1">
        <v>45837.122523148151</v>
      </c>
    </row>
    <row r="1685" spans="1:14" x14ac:dyDescent="0.3">
      <c r="A1685" t="s">
        <v>5067</v>
      </c>
      <c r="B1685" t="s">
        <v>72</v>
      </c>
      <c r="C1685" t="s">
        <v>5068</v>
      </c>
      <c r="D1685" t="s">
        <v>125</v>
      </c>
      <c r="E1685" t="s">
        <v>91</v>
      </c>
      <c r="F1685" t="s">
        <v>5069</v>
      </c>
      <c r="G1685" t="s">
        <v>20</v>
      </c>
      <c r="H1685">
        <v>1949.15</v>
      </c>
      <c r="I1685">
        <v>2</v>
      </c>
      <c r="J1685">
        <v>0</v>
      </c>
      <c r="K1685">
        <v>3898.3</v>
      </c>
      <c r="L1685">
        <v>3898.3</v>
      </c>
      <c r="M1685" t="s">
        <v>28</v>
      </c>
      <c r="N1685" s="1">
        <v>45505.941620370373</v>
      </c>
    </row>
    <row r="1686" spans="1:14" x14ac:dyDescent="0.3">
      <c r="A1686" t="s">
        <v>5070</v>
      </c>
      <c r="B1686" t="s">
        <v>118</v>
      </c>
      <c r="C1686" t="s">
        <v>5071</v>
      </c>
      <c r="D1686" t="s">
        <v>63</v>
      </c>
      <c r="E1686" t="s">
        <v>224</v>
      </c>
      <c r="F1686" t="s">
        <v>5072</v>
      </c>
      <c r="G1686" t="s">
        <v>27</v>
      </c>
      <c r="H1686">
        <v>2.8</v>
      </c>
      <c r="I1686">
        <v>345</v>
      </c>
      <c r="J1686">
        <v>15</v>
      </c>
      <c r="K1686">
        <v>966</v>
      </c>
      <c r="L1686">
        <v>821.1</v>
      </c>
      <c r="N1686" s="1">
        <v>45666.459456018521</v>
      </c>
    </row>
    <row r="1687" spans="1:14" x14ac:dyDescent="0.3">
      <c r="A1687" t="s">
        <v>5073</v>
      </c>
      <c r="B1687" t="s">
        <v>55</v>
      </c>
      <c r="C1687" t="s">
        <v>5074</v>
      </c>
      <c r="D1687" t="s">
        <v>86</v>
      </c>
      <c r="E1687" t="s">
        <v>251</v>
      </c>
      <c r="F1687" t="s">
        <v>5075</v>
      </c>
      <c r="G1687" t="s">
        <v>27</v>
      </c>
      <c r="H1687">
        <v>297.14999999999998</v>
      </c>
      <c r="I1687">
        <v>8</v>
      </c>
      <c r="J1687">
        <v>0</v>
      </c>
      <c r="K1687">
        <v>2377.1999999999998</v>
      </c>
      <c r="L1687">
        <v>2377.1999999999998</v>
      </c>
      <c r="M1687" t="s">
        <v>47</v>
      </c>
      <c r="N1687" s="1">
        <v>45685.629050925927</v>
      </c>
    </row>
    <row r="1688" spans="1:14" x14ac:dyDescent="0.3">
      <c r="A1688" t="s">
        <v>5076</v>
      </c>
      <c r="B1688" t="s">
        <v>118</v>
      </c>
      <c r="C1688" t="s">
        <v>5077</v>
      </c>
      <c r="D1688" t="s">
        <v>51</v>
      </c>
      <c r="E1688" t="s">
        <v>105</v>
      </c>
      <c r="F1688" t="s">
        <v>5078</v>
      </c>
      <c r="G1688" t="s">
        <v>76</v>
      </c>
      <c r="H1688">
        <v>887.12</v>
      </c>
      <c r="I1688">
        <v>25</v>
      </c>
      <c r="J1688">
        <v>0</v>
      </c>
      <c r="K1688">
        <v>22178</v>
      </c>
      <c r="L1688">
        <v>22178</v>
      </c>
      <c r="M1688" t="s">
        <v>60</v>
      </c>
      <c r="N1688" s="1">
        <v>45450.467233796298</v>
      </c>
    </row>
    <row r="1689" spans="1:14" x14ac:dyDescent="0.3">
      <c r="A1689" t="s">
        <v>5079</v>
      </c>
      <c r="B1689" t="s">
        <v>172</v>
      </c>
      <c r="C1689" t="s">
        <v>5080</v>
      </c>
      <c r="D1689" t="s">
        <v>51</v>
      </c>
      <c r="F1689" t="s">
        <v>5081</v>
      </c>
      <c r="G1689" t="s">
        <v>179</v>
      </c>
      <c r="H1689">
        <v>902.73</v>
      </c>
      <c r="I1689">
        <v>8</v>
      </c>
      <c r="J1689">
        <v>2</v>
      </c>
      <c r="K1689">
        <v>7221.84</v>
      </c>
      <c r="L1689">
        <v>7077.4</v>
      </c>
      <c r="M1689" t="s">
        <v>21</v>
      </c>
      <c r="N1689" s="1">
        <v>45409.14099537037</v>
      </c>
    </row>
    <row r="1690" spans="1:14" x14ac:dyDescent="0.3">
      <c r="A1690" t="s">
        <v>5082</v>
      </c>
      <c r="B1690" t="s">
        <v>118</v>
      </c>
      <c r="C1690" t="s">
        <v>5083</v>
      </c>
      <c r="D1690" t="s">
        <v>255</v>
      </c>
      <c r="E1690" t="s">
        <v>68</v>
      </c>
      <c r="F1690" t="s">
        <v>5084</v>
      </c>
      <c r="G1690" t="s">
        <v>161</v>
      </c>
      <c r="H1690">
        <v>2870.1</v>
      </c>
      <c r="I1690">
        <v>20</v>
      </c>
      <c r="J1690">
        <v>12</v>
      </c>
      <c r="K1690">
        <v>57402</v>
      </c>
      <c r="L1690">
        <v>50513.760000000002</v>
      </c>
      <c r="M1690" t="s">
        <v>40</v>
      </c>
      <c r="N1690" s="1">
        <v>45395.251087962963</v>
      </c>
    </row>
    <row r="1691" spans="1:14" x14ac:dyDescent="0.3">
      <c r="A1691" t="s">
        <v>5085</v>
      </c>
      <c r="B1691" t="s">
        <v>72</v>
      </c>
      <c r="C1691" t="s">
        <v>5086</v>
      </c>
      <c r="D1691" t="s">
        <v>43</v>
      </c>
      <c r="E1691" t="s">
        <v>177</v>
      </c>
      <c r="F1691" t="s">
        <v>5087</v>
      </c>
      <c r="G1691" t="s">
        <v>53</v>
      </c>
      <c r="H1691">
        <v>1467.2</v>
      </c>
      <c r="I1691">
        <v>12</v>
      </c>
      <c r="J1691">
        <v>10</v>
      </c>
      <c r="K1691">
        <v>17606.400000000001</v>
      </c>
      <c r="L1691">
        <v>15845.76</v>
      </c>
      <c r="M1691" t="s">
        <v>28</v>
      </c>
      <c r="N1691" s="1">
        <v>45761.466874999998</v>
      </c>
    </row>
    <row r="1692" spans="1:14" x14ac:dyDescent="0.3">
      <c r="A1692" t="s">
        <v>5088</v>
      </c>
      <c r="B1692" t="s">
        <v>172</v>
      </c>
      <c r="C1692" t="s">
        <v>5089</v>
      </c>
      <c r="D1692" t="s">
        <v>86</v>
      </c>
      <c r="E1692" t="s">
        <v>177</v>
      </c>
      <c r="F1692" t="s">
        <v>5090</v>
      </c>
      <c r="H1692">
        <v>12.85</v>
      </c>
      <c r="I1692">
        <v>8</v>
      </c>
      <c r="J1692">
        <v>12</v>
      </c>
      <c r="K1692">
        <v>102.8</v>
      </c>
      <c r="L1692">
        <v>90.46</v>
      </c>
      <c r="M1692" t="s">
        <v>77</v>
      </c>
      <c r="N1692" s="1">
        <v>45830.115428240744</v>
      </c>
    </row>
    <row r="1693" spans="1:14" x14ac:dyDescent="0.3">
      <c r="A1693" t="s">
        <v>5091</v>
      </c>
      <c r="B1693" t="s">
        <v>118</v>
      </c>
      <c r="C1693" t="s">
        <v>5092</v>
      </c>
      <c r="D1693" t="s">
        <v>63</v>
      </c>
      <c r="E1693" t="s">
        <v>68</v>
      </c>
      <c r="F1693" t="s">
        <v>5093</v>
      </c>
      <c r="G1693" t="s">
        <v>93</v>
      </c>
      <c r="H1693">
        <v>2.62</v>
      </c>
      <c r="I1693">
        <v>216</v>
      </c>
      <c r="J1693">
        <v>15</v>
      </c>
      <c r="K1693">
        <v>565.91999999999996</v>
      </c>
      <c r="L1693">
        <v>481.03</v>
      </c>
      <c r="M1693" t="s">
        <v>47</v>
      </c>
      <c r="N1693" s="1">
        <v>45593.736863425926</v>
      </c>
    </row>
    <row r="1694" spans="1:14" x14ac:dyDescent="0.3">
      <c r="A1694" t="s">
        <v>5094</v>
      </c>
      <c r="B1694" t="s">
        <v>49</v>
      </c>
      <c r="C1694" t="s">
        <v>5095</v>
      </c>
      <c r="D1694" t="s">
        <v>63</v>
      </c>
      <c r="E1694" t="s">
        <v>121</v>
      </c>
      <c r="F1694" t="s">
        <v>5096</v>
      </c>
      <c r="G1694" t="s">
        <v>135</v>
      </c>
      <c r="H1694">
        <v>4.0199999999999996</v>
      </c>
      <c r="I1694">
        <v>264</v>
      </c>
      <c r="J1694">
        <v>0</v>
      </c>
      <c r="K1694">
        <v>1061.28</v>
      </c>
      <c r="L1694">
        <v>1061.28</v>
      </c>
      <c r="M1694" t="s">
        <v>28</v>
      </c>
      <c r="N1694" s="1">
        <v>45814.898043981484</v>
      </c>
    </row>
    <row r="1695" spans="1:14" x14ac:dyDescent="0.3">
      <c r="A1695" t="s">
        <v>5097</v>
      </c>
      <c r="B1695" t="s">
        <v>84</v>
      </c>
      <c r="C1695" t="s">
        <v>5098</v>
      </c>
      <c r="D1695" t="s">
        <v>120</v>
      </c>
      <c r="E1695" t="s">
        <v>111</v>
      </c>
      <c r="F1695" t="s">
        <v>5099</v>
      </c>
      <c r="G1695" t="s">
        <v>102</v>
      </c>
      <c r="H1695">
        <v>344.56</v>
      </c>
      <c r="I1695">
        <v>10</v>
      </c>
      <c r="J1695">
        <v>10</v>
      </c>
      <c r="K1695">
        <v>3445.6</v>
      </c>
      <c r="L1695">
        <v>3101.04</v>
      </c>
      <c r="N1695" s="1">
        <v>45424.5312962963</v>
      </c>
    </row>
    <row r="1696" spans="1:14" x14ac:dyDescent="0.3">
      <c r="A1696" t="s">
        <v>5100</v>
      </c>
      <c r="B1696" t="s">
        <v>23</v>
      </c>
      <c r="C1696" t="s">
        <v>5101</v>
      </c>
      <c r="D1696" t="s">
        <v>80</v>
      </c>
      <c r="E1696" t="s">
        <v>155</v>
      </c>
      <c r="F1696" t="s">
        <v>5102</v>
      </c>
      <c r="G1696" t="s">
        <v>76</v>
      </c>
      <c r="H1696">
        <v>110.94</v>
      </c>
      <c r="I1696">
        <v>2</v>
      </c>
      <c r="J1696">
        <v>0</v>
      </c>
      <c r="K1696">
        <v>221.88</v>
      </c>
      <c r="L1696">
        <v>221.88</v>
      </c>
      <c r="M1696" t="s">
        <v>28</v>
      </c>
      <c r="N1696" s="1">
        <v>45603.824861111112</v>
      </c>
    </row>
    <row r="1697" spans="1:14" x14ac:dyDescent="0.3">
      <c r="A1697" t="s">
        <v>5103</v>
      </c>
      <c r="B1697" t="s">
        <v>72</v>
      </c>
      <c r="C1697" t="s">
        <v>5104</v>
      </c>
      <c r="D1697" t="s">
        <v>43</v>
      </c>
      <c r="E1697" t="s">
        <v>277</v>
      </c>
      <c r="F1697" t="s">
        <v>5105</v>
      </c>
      <c r="G1697" t="s">
        <v>209</v>
      </c>
      <c r="H1697">
        <v>53.28</v>
      </c>
      <c r="I1697">
        <v>4</v>
      </c>
      <c r="J1697">
        <v>2</v>
      </c>
      <c r="K1697">
        <v>213.12</v>
      </c>
      <c r="L1697">
        <v>208.86</v>
      </c>
      <c r="M1697" t="s">
        <v>116</v>
      </c>
      <c r="N1697" s="1">
        <v>45704.363981481481</v>
      </c>
    </row>
    <row r="1698" spans="1:14" x14ac:dyDescent="0.3">
      <c r="A1698" t="s">
        <v>5106</v>
      </c>
      <c r="B1698" t="s">
        <v>181</v>
      </c>
      <c r="C1698" t="s">
        <v>5107</v>
      </c>
      <c r="D1698" t="s">
        <v>51</v>
      </c>
      <c r="E1698" t="s">
        <v>68</v>
      </c>
      <c r="F1698" t="s">
        <v>5108</v>
      </c>
      <c r="G1698" t="s">
        <v>53</v>
      </c>
      <c r="H1698">
        <v>951.56</v>
      </c>
      <c r="I1698">
        <v>4</v>
      </c>
      <c r="J1698">
        <v>7</v>
      </c>
      <c r="K1698">
        <v>3806.24</v>
      </c>
      <c r="L1698">
        <v>3539.8</v>
      </c>
      <c r="M1698" t="s">
        <v>21</v>
      </c>
      <c r="N1698" s="1">
        <v>45366.276122685187</v>
      </c>
    </row>
    <row r="1699" spans="1:14" x14ac:dyDescent="0.3">
      <c r="A1699" t="s">
        <v>5109</v>
      </c>
      <c r="B1699" t="s">
        <v>55</v>
      </c>
      <c r="C1699" t="s">
        <v>5110</v>
      </c>
      <c r="D1699" t="s">
        <v>110</v>
      </c>
      <c r="E1699" t="s">
        <v>57</v>
      </c>
      <c r="F1699" t="s">
        <v>5111</v>
      </c>
      <c r="G1699" t="s">
        <v>93</v>
      </c>
      <c r="H1699">
        <v>97.45</v>
      </c>
      <c r="I1699">
        <v>2</v>
      </c>
      <c r="J1699">
        <v>5</v>
      </c>
      <c r="K1699">
        <v>194.9</v>
      </c>
      <c r="L1699">
        <v>185.16</v>
      </c>
      <c r="M1699" t="s">
        <v>40</v>
      </c>
      <c r="N1699" s="1">
        <v>45546.294074074074</v>
      </c>
    </row>
    <row r="1700" spans="1:14" x14ac:dyDescent="0.3">
      <c r="A1700" t="s">
        <v>5112</v>
      </c>
      <c r="B1700" t="s">
        <v>118</v>
      </c>
      <c r="C1700" t="s">
        <v>5113</v>
      </c>
      <c r="D1700" t="s">
        <v>51</v>
      </c>
      <c r="E1700" t="s">
        <v>57</v>
      </c>
      <c r="F1700" t="s">
        <v>5114</v>
      </c>
      <c r="G1700" t="s">
        <v>70</v>
      </c>
      <c r="H1700">
        <v>752.47</v>
      </c>
      <c r="I1700">
        <v>1</v>
      </c>
      <c r="J1700">
        <v>0</v>
      </c>
      <c r="K1700">
        <v>752.47</v>
      </c>
      <c r="L1700">
        <v>752.47</v>
      </c>
      <c r="M1700" t="s">
        <v>77</v>
      </c>
      <c r="N1700" s="1">
        <v>45502.092511574076</v>
      </c>
    </row>
    <row r="1701" spans="1:14" x14ac:dyDescent="0.3">
      <c r="A1701" t="s">
        <v>5115</v>
      </c>
      <c r="B1701" t="s">
        <v>55</v>
      </c>
      <c r="C1701" t="s">
        <v>5116</v>
      </c>
      <c r="D1701" t="s">
        <v>36</v>
      </c>
      <c r="E1701" t="s">
        <v>100</v>
      </c>
      <c r="F1701" t="s">
        <v>5117</v>
      </c>
      <c r="G1701" t="s">
        <v>184</v>
      </c>
      <c r="H1701">
        <v>241.94</v>
      </c>
      <c r="I1701">
        <v>6</v>
      </c>
      <c r="J1701">
        <v>10</v>
      </c>
      <c r="K1701">
        <v>1451.64</v>
      </c>
      <c r="L1701">
        <v>1306.48</v>
      </c>
      <c r="M1701" t="s">
        <v>28</v>
      </c>
      <c r="N1701" s="1">
        <v>45713.631782407407</v>
      </c>
    </row>
    <row r="1702" spans="1:14" x14ac:dyDescent="0.3">
      <c r="A1702" t="s">
        <v>5118</v>
      </c>
      <c r="B1702" t="s">
        <v>172</v>
      </c>
      <c r="C1702" t="s">
        <v>5119</v>
      </c>
      <c r="D1702" t="s">
        <v>43</v>
      </c>
      <c r="E1702" t="s">
        <v>57</v>
      </c>
      <c r="F1702" t="s">
        <v>5120</v>
      </c>
      <c r="G1702" t="s">
        <v>102</v>
      </c>
      <c r="H1702">
        <v>879.86</v>
      </c>
      <c r="I1702">
        <v>4</v>
      </c>
      <c r="J1702">
        <v>0</v>
      </c>
      <c r="K1702">
        <v>3519.44</v>
      </c>
      <c r="L1702">
        <v>3519.44</v>
      </c>
      <c r="M1702" t="s">
        <v>28</v>
      </c>
      <c r="N1702" s="1">
        <v>45757.556122685186</v>
      </c>
    </row>
    <row r="1703" spans="1:14" x14ac:dyDescent="0.3">
      <c r="A1703" t="s">
        <v>5121</v>
      </c>
      <c r="B1703" t="s">
        <v>72</v>
      </c>
      <c r="C1703" t="s">
        <v>5122</v>
      </c>
      <c r="D1703" t="s">
        <v>86</v>
      </c>
      <c r="E1703" t="s">
        <v>100</v>
      </c>
      <c r="F1703" t="s">
        <v>5123</v>
      </c>
      <c r="G1703" t="s">
        <v>184</v>
      </c>
      <c r="H1703">
        <v>43.52</v>
      </c>
      <c r="I1703">
        <v>10</v>
      </c>
      <c r="J1703">
        <v>0</v>
      </c>
      <c r="K1703">
        <v>435.2</v>
      </c>
      <c r="L1703">
        <v>435.2</v>
      </c>
      <c r="M1703" t="s">
        <v>28</v>
      </c>
      <c r="N1703" s="1">
        <v>45380.562314814815</v>
      </c>
    </row>
    <row r="1704" spans="1:14" x14ac:dyDescent="0.3">
      <c r="A1704" t="s">
        <v>5124</v>
      </c>
      <c r="B1704" t="s">
        <v>23</v>
      </c>
      <c r="C1704" t="s">
        <v>5125</v>
      </c>
      <c r="D1704" t="s">
        <v>17</v>
      </c>
      <c r="E1704" t="s">
        <v>68</v>
      </c>
      <c r="F1704" t="s">
        <v>5126</v>
      </c>
      <c r="G1704" t="s">
        <v>465</v>
      </c>
      <c r="H1704">
        <v>248.01</v>
      </c>
      <c r="I1704">
        <v>50</v>
      </c>
      <c r="J1704">
        <v>20</v>
      </c>
      <c r="K1704">
        <v>12400.5</v>
      </c>
      <c r="L1704">
        <v>9920.4</v>
      </c>
      <c r="M1704" t="s">
        <v>28</v>
      </c>
      <c r="N1704" s="1">
        <v>45811.215486111112</v>
      </c>
    </row>
    <row r="1705" spans="1:14" x14ac:dyDescent="0.3">
      <c r="A1705" t="s">
        <v>5127</v>
      </c>
      <c r="B1705" t="s">
        <v>95</v>
      </c>
      <c r="C1705" t="s">
        <v>5128</v>
      </c>
      <c r="D1705" t="s">
        <v>80</v>
      </c>
      <c r="E1705" t="s">
        <v>37</v>
      </c>
      <c r="F1705" t="s">
        <v>5129</v>
      </c>
      <c r="G1705" t="s">
        <v>102</v>
      </c>
      <c r="H1705">
        <v>2393.87</v>
      </c>
      <c r="I1705">
        <v>10</v>
      </c>
      <c r="J1705">
        <v>3</v>
      </c>
      <c r="K1705">
        <v>23938.7</v>
      </c>
      <c r="L1705">
        <v>23220.54</v>
      </c>
      <c r="M1705" t="s">
        <v>28</v>
      </c>
      <c r="N1705" s="1">
        <v>45755.226909722223</v>
      </c>
    </row>
    <row r="1706" spans="1:14" x14ac:dyDescent="0.3">
      <c r="A1706" t="s">
        <v>5130</v>
      </c>
      <c r="B1706" t="s">
        <v>118</v>
      </c>
      <c r="D1706" t="s">
        <v>80</v>
      </c>
      <c r="E1706" t="s">
        <v>74</v>
      </c>
      <c r="F1706" t="s">
        <v>5131</v>
      </c>
      <c r="G1706" t="s">
        <v>70</v>
      </c>
      <c r="H1706">
        <v>3766.93</v>
      </c>
      <c r="I1706">
        <v>1</v>
      </c>
      <c r="J1706">
        <v>10</v>
      </c>
      <c r="K1706">
        <v>3766.93</v>
      </c>
      <c r="L1706">
        <v>3390.24</v>
      </c>
      <c r="M1706" t="s">
        <v>116</v>
      </c>
      <c r="N1706" s="1">
        <v>45673.222407407404</v>
      </c>
    </row>
    <row r="1707" spans="1:14" x14ac:dyDescent="0.3">
      <c r="A1707" t="s">
        <v>5132</v>
      </c>
      <c r="B1707" t="s">
        <v>72</v>
      </c>
      <c r="C1707" t="s">
        <v>5133</v>
      </c>
      <c r="D1707" t="s">
        <v>36</v>
      </c>
      <c r="E1707" t="s">
        <v>121</v>
      </c>
      <c r="F1707" t="s">
        <v>5134</v>
      </c>
      <c r="G1707" t="s">
        <v>76</v>
      </c>
      <c r="H1707">
        <v>238.71</v>
      </c>
      <c r="I1707">
        <v>15</v>
      </c>
      <c r="J1707">
        <v>0</v>
      </c>
      <c r="K1707">
        <v>3580.65</v>
      </c>
      <c r="L1707">
        <v>3580.65</v>
      </c>
      <c r="M1707" t="s">
        <v>77</v>
      </c>
      <c r="N1707" s="1">
        <v>45751.887013888889</v>
      </c>
    </row>
    <row r="1708" spans="1:14" x14ac:dyDescent="0.3">
      <c r="A1708" t="s">
        <v>5135</v>
      </c>
      <c r="B1708" t="s">
        <v>49</v>
      </c>
      <c r="C1708" t="s">
        <v>5136</v>
      </c>
      <c r="D1708" t="s">
        <v>67</v>
      </c>
      <c r="E1708" t="s">
        <v>111</v>
      </c>
      <c r="F1708" t="s">
        <v>5137</v>
      </c>
      <c r="G1708" t="s">
        <v>107</v>
      </c>
      <c r="H1708">
        <v>746.12</v>
      </c>
      <c r="I1708">
        <v>60</v>
      </c>
      <c r="J1708">
        <v>0</v>
      </c>
      <c r="K1708">
        <v>44767.199999999997</v>
      </c>
      <c r="L1708">
        <v>44767.199999999997</v>
      </c>
      <c r="M1708" t="s">
        <v>21</v>
      </c>
      <c r="N1708" s="1">
        <v>45792.918275462966</v>
      </c>
    </row>
    <row r="1709" spans="1:14" x14ac:dyDescent="0.3">
      <c r="A1709" t="s">
        <v>5138</v>
      </c>
      <c r="B1709" t="s">
        <v>30</v>
      </c>
      <c r="C1709" t="s">
        <v>5139</v>
      </c>
      <c r="D1709" t="s">
        <v>51</v>
      </c>
      <c r="E1709" t="s">
        <v>37</v>
      </c>
      <c r="F1709" t="s">
        <v>5140</v>
      </c>
      <c r="H1709">
        <v>374.04</v>
      </c>
      <c r="I1709">
        <v>3</v>
      </c>
      <c r="J1709">
        <v>2</v>
      </c>
      <c r="K1709">
        <v>1122.1199999999999</v>
      </c>
      <c r="L1709">
        <v>1099.68</v>
      </c>
      <c r="M1709" t="s">
        <v>21</v>
      </c>
      <c r="N1709" s="1">
        <v>45389.632349537038</v>
      </c>
    </row>
    <row r="1710" spans="1:14" x14ac:dyDescent="0.3">
      <c r="A1710" t="s">
        <v>5141</v>
      </c>
      <c r="B1710" t="s">
        <v>172</v>
      </c>
      <c r="D1710" t="s">
        <v>43</v>
      </c>
      <c r="E1710" t="s">
        <v>32</v>
      </c>
      <c r="F1710" t="s">
        <v>5142</v>
      </c>
      <c r="G1710" t="s">
        <v>20</v>
      </c>
      <c r="H1710">
        <v>143.94</v>
      </c>
      <c r="I1710">
        <v>8</v>
      </c>
      <c r="J1710">
        <v>5</v>
      </c>
      <c r="K1710">
        <v>1151.52</v>
      </c>
      <c r="L1710">
        <v>1093.94</v>
      </c>
      <c r="M1710" t="s">
        <v>116</v>
      </c>
      <c r="N1710" s="1">
        <v>45849.374236111114</v>
      </c>
    </row>
    <row r="1711" spans="1:14" x14ac:dyDescent="0.3">
      <c r="A1711" t="s">
        <v>5143</v>
      </c>
      <c r="B1711" t="s">
        <v>23</v>
      </c>
      <c r="C1711" t="s">
        <v>5144</v>
      </c>
      <c r="D1711" t="s">
        <v>120</v>
      </c>
      <c r="E1711" t="s">
        <v>111</v>
      </c>
      <c r="F1711" t="s">
        <v>5145</v>
      </c>
      <c r="G1711" t="s">
        <v>65</v>
      </c>
      <c r="H1711">
        <v>345.67</v>
      </c>
      <c r="I1711">
        <v>50</v>
      </c>
      <c r="J1711">
        <v>5</v>
      </c>
      <c r="K1711">
        <v>17283.5</v>
      </c>
      <c r="L1711">
        <v>16419.330000000002</v>
      </c>
      <c r="M1711" t="s">
        <v>77</v>
      </c>
      <c r="N1711" s="1">
        <v>45791.18141203704</v>
      </c>
    </row>
    <row r="1712" spans="1:14" x14ac:dyDescent="0.3">
      <c r="A1712" t="s">
        <v>5146</v>
      </c>
      <c r="B1712" t="s">
        <v>30</v>
      </c>
      <c r="C1712" t="s">
        <v>5147</v>
      </c>
      <c r="D1712" t="s">
        <v>17</v>
      </c>
      <c r="E1712" t="s">
        <v>155</v>
      </c>
      <c r="F1712" t="s">
        <v>5148</v>
      </c>
      <c r="G1712" t="s">
        <v>20</v>
      </c>
      <c r="H1712">
        <v>418.17</v>
      </c>
      <c r="I1712">
        <v>1</v>
      </c>
      <c r="J1712">
        <v>0</v>
      </c>
      <c r="K1712">
        <v>418.17</v>
      </c>
      <c r="L1712">
        <v>418.17</v>
      </c>
      <c r="M1712" t="s">
        <v>21</v>
      </c>
      <c r="N1712" s="1">
        <v>45454.712800925925</v>
      </c>
    </row>
    <row r="1713" spans="1:14" x14ac:dyDescent="0.3">
      <c r="A1713" t="s">
        <v>5149</v>
      </c>
      <c r="B1713" t="s">
        <v>95</v>
      </c>
      <c r="C1713" t="s">
        <v>5150</v>
      </c>
      <c r="D1713" t="s">
        <v>67</v>
      </c>
      <c r="E1713" t="s">
        <v>121</v>
      </c>
      <c r="F1713" t="s">
        <v>5151</v>
      </c>
      <c r="G1713" t="s">
        <v>135</v>
      </c>
      <c r="H1713">
        <v>979.63</v>
      </c>
      <c r="I1713">
        <v>12</v>
      </c>
      <c r="J1713">
        <v>10</v>
      </c>
      <c r="K1713">
        <v>11755.56</v>
      </c>
      <c r="L1713">
        <v>10580</v>
      </c>
      <c r="M1713" t="s">
        <v>40</v>
      </c>
      <c r="N1713" s="1">
        <v>45572.717118055552</v>
      </c>
    </row>
    <row r="1714" spans="1:14" x14ac:dyDescent="0.3">
      <c r="A1714" t="s">
        <v>5152</v>
      </c>
      <c r="B1714" t="s">
        <v>55</v>
      </c>
      <c r="C1714" t="s">
        <v>5153</v>
      </c>
      <c r="D1714" t="s">
        <v>51</v>
      </c>
      <c r="E1714" t="s">
        <v>32</v>
      </c>
      <c r="F1714" t="s">
        <v>5154</v>
      </c>
      <c r="G1714" t="s">
        <v>161</v>
      </c>
      <c r="H1714">
        <v>271.83</v>
      </c>
      <c r="I1714">
        <v>4</v>
      </c>
      <c r="J1714">
        <v>10</v>
      </c>
      <c r="K1714">
        <v>1087.32</v>
      </c>
      <c r="L1714">
        <v>978.59</v>
      </c>
      <c r="M1714" t="s">
        <v>28</v>
      </c>
      <c r="N1714" s="1">
        <v>45727.271319444444</v>
      </c>
    </row>
    <row r="1715" spans="1:14" x14ac:dyDescent="0.3">
      <c r="A1715" t="s">
        <v>5155</v>
      </c>
      <c r="B1715" t="s">
        <v>23</v>
      </c>
      <c r="C1715" t="s">
        <v>5156</v>
      </c>
      <c r="D1715" t="s">
        <v>67</v>
      </c>
      <c r="E1715" t="s">
        <v>133</v>
      </c>
      <c r="F1715" t="s">
        <v>5157</v>
      </c>
      <c r="G1715" t="s">
        <v>93</v>
      </c>
      <c r="H1715">
        <v>449.25</v>
      </c>
      <c r="I1715">
        <v>25</v>
      </c>
      <c r="J1715">
        <v>20</v>
      </c>
      <c r="K1715">
        <v>11231.25</v>
      </c>
      <c r="L1715">
        <v>8985</v>
      </c>
      <c r="N1715" s="1">
        <v>45558.489641203705</v>
      </c>
    </row>
    <row r="1716" spans="1:14" x14ac:dyDescent="0.3">
      <c r="A1716" t="s">
        <v>5158</v>
      </c>
      <c r="B1716" t="s">
        <v>95</v>
      </c>
      <c r="C1716" t="s">
        <v>5159</v>
      </c>
      <c r="D1716" t="s">
        <v>36</v>
      </c>
      <c r="E1716" t="s">
        <v>68</v>
      </c>
      <c r="F1716" t="s">
        <v>5160</v>
      </c>
      <c r="G1716" t="s">
        <v>135</v>
      </c>
      <c r="H1716">
        <v>656.95</v>
      </c>
      <c r="I1716">
        <v>20</v>
      </c>
      <c r="J1716">
        <v>0</v>
      </c>
      <c r="K1716">
        <v>13139</v>
      </c>
      <c r="L1716">
        <v>13139</v>
      </c>
      <c r="M1716" t="s">
        <v>116</v>
      </c>
      <c r="N1716" s="1">
        <v>45835.605682870373</v>
      </c>
    </row>
    <row r="1717" spans="1:14" x14ac:dyDescent="0.3">
      <c r="A1717" t="s">
        <v>5161</v>
      </c>
      <c r="B1717" t="s">
        <v>15</v>
      </c>
      <c r="C1717" t="s">
        <v>5162</v>
      </c>
      <c r="D1717" t="s">
        <v>43</v>
      </c>
      <c r="E1717" t="s">
        <v>32</v>
      </c>
      <c r="F1717" t="s">
        <v>5163</v>
      </c>
      <c r="G1717" t="s">
        <v>20</v>
      </c>
      <c r="H1717">
        <v>600.01</v>
      </c>
      <c r="I1717">
        <v>10</v>
      </c>
      <c r="J1717">
        <v>5</v>
      </c>
      <c r="K1717">
        <v>6000.1</v>
      </c>
      <c r="L1717">
        <v>5700.1</v>
      </c>
      <c r="N1717" s="1">
        <v>45483.437303240738</v>
      </c>
    </row>
    <row r="1718" spans="1:14" x14ac:dyDescent="0.3">
      <c r="A1718" t="s">
        <v>5164</v>
      </c>
      <c r="B1718" t="s">
        <v>55</v>
      </c>
      <c r="C1718" t="s">
        <v>5165</v>
      </c>
      <c r="D1718" t="s">
        <v>36</v>
      </c>
      <c r="E1718" t="s">
        <v>133</v>
      </c>
      <c r="F1718" t="s">
        <v>5166</v>
      </c>
      <c r="G1718" t="s">
        <v>20</v>
      </c>
      <c r="H1718">
        <v>674.49</v>
      </c>
      <c r="I1718">
        <v>8</v>
      </c>
      <c r="J1718">
        <v>0</v>
      </c>
      <c r="K1718">
        <v>5395.92</v>
      </c>
      <c r="L1718">
        <v>5395.92</v>
      </c>
      <c r="M1718" t="s">
        <v>21</v>
      </c>
      <c r="N1718" s="1">
        <v>45380.062916666669</v>
      </c>
    </row>
    <row r="1719" spans="1:14" x14ac:dyDescent="0.3">
      <c r="A1719" t="s">
        <v>5167</v>
      </c>
      <c r="B1719" t="s">
        <v>84</v>
      </c>
      <c r="C1719" t="s">
        <v>5168</v>
      </c>
      <c r="D1719" t="s">
        <v>80</v>
      </c>
      <c r="E1719" t="s">
        <v>100</v>
      </c>
      <c r="F1719" t="s">
        <v>5169</v>
      </c>
      <c r="G1719" t="s">
        <v>102</v>
      </c>
      <c r="H1719">
        <v>3482.47</v>
      </c>
      <c r="I1719">
        <v>3</v>
      </c>
      <c r="J1719">
        <v>5</v>
      </c>
      <c r="K1719">
        <v>10447.41</v>
      </c>
      <c r="L1719">
        <v>9925.0400000000009</v>
      </c>
      <c r="M1719" t="s">
        <v>116</v>
      </c>
      <c r="N1719" s="1">
        <v>45440.001134259262</v>
      </c>
    </row>
    <row r="1720" spans="1:14" x14ac:dyDescent="0.3">
      <c r="A1720" t="s">
        <v>5170</v>
      </c>
      <c r="B1720" t="s">
        <v>118</v>
      </c>
      <c r="C1720" t="s">
        <v>5171</v>
      </c>
      <c r="D1720" t="s">
        <v>80</v>
      </c>
      <c r="E1720" t="s">
        <v>177</v>
      </c>
      <c r="F1720" t="s">
        <v>5172</v>
      </c>
      <c r="G1720" t="s">
        <v>65</v>
      </c>
      <c r="H1720">
        <v>917.72</v>
      </c>
      <c r="I1720">
        <v>30</v>
      </c>
      <c r="J1720">
        <v>15</v>
      </c>
      <c r="K1720">
        <v>27531.599999999999</v>
      </c>
      <c r="L1720">
        <v>23401.86</v>
      </c>
      <c r="M1720" t="s">
        <v>60</v>
      </c>
      <c r="N1720" s="1">
        <v>45873.455312500002</v>
      </c>
    </row>
    <row r="1721" spans="1:14" x14ac:dyDescent="0.3">
      <c r="A1721" t="s">
        <v>5173</v>
      </c>
      <c r="B1721" t="s">
        <v>30</v>
      </c>
      <c r="C1721" t="s">
        <v>5174</v>
      </c>
      <c r="D1721" t="s">
        <v>255</v>
      </c>
      <c r="E1721" t="s">
        <v>37</v>
      </c>
      <c r="F1721" t="s">
        <v>5175</v>
      </c>
      <c r="G1721" t="s">
        <v>65</v>
      </c>
      <c r="H1721">
        <v>98.38</v>
      </c>
      <c r="I1721">
        <v>25</v>
      </c>
      <c r="J1721">
        <v>10</v>
      </c>
      <c r="K1721">
        <v>2459.5</v>
      </c>
      <c r="L1721">
        <v>2213.5500000000002</v>
      </c>
      <c r="M1721" t="s">
        <v>21</v>
      </c>
      <c r="N1721" s="1">
        <v>45741.534699074073</v>
      </c>
    </row>
    <row r="1722" spans="1:14" x14ac:dyDescent="0.3">
      <c r="A1722" t="s">
        <v>5176</v>
      </c>
      <c r="B1722" t="s">
        <v>15</v>
      </c>
      <c r="C1722" t="s">
        <v>5177</v>
      </c>
      <c r="D1722" t="s">
        <v>63</v>
      </c>
      <c r="E1722" t="s">
        <v>87</v>
      </c>
      <c r="F1722" t="s">
        <v>5178</v>
      </c>
      <c r="G1722" t="s">
        <v>27</v>
      </c>
      <c r="H1722">
        <v>1.63</v>
      </c>
      <c r="I1722">
        <v>140</v>
      </c>
      <c r="J1722">
        <v>20</v>
      </c>
      <c r="K1722">
        <v>228.2</v>
      </c>
      <c r="L1722">
        <v>182.56</v>
      </c>
      <c r="M1722" t="s">
        <v>60</v>
      </c>
      <c r="N1722" s="1">
        <v>45827.007939814815</v>
      </c>
    </row>
    <row r="1723" spans="1:14" x14ac:dyDescent="0.3">
      <c r="A1723" t="s">
        <v>5179</v>
      </c>
      <c r="B1723" t="s">
        <v>15</v>
      </c>
      <c r="C1723" t="s">
        <v>5180</v>
      </c>
      <c r="D1723" t="s">
        <v>17</v>
      </c>
      <c r="E1723" t="s">
        <v>251</v>
      </c>
      <c r="F1723" t="s">
        <v>5181</v>
      </c>
      <c r="G1723" t="s">
        <v>248</v>
      </c>
      <c r="H1723">
        <v>462.15</v>
      </c>
      <c r="I1723">
        <v>2</v>
      </c>
      <c r="J1723">
        <v>2</v>
      </c>
      <c r="K1723">
        <v>924.3</v>
      </c>
      <c r="L1723">
        <v>905.81</v>
      </c>
      <c r="M1723" t="s">
        <v>60</v>
      </c>
      <c r="N1723" s="1">
        <v>45841.932696759257</v>
      </c>
    </row>
    <row r="1724" spans="1:14" x14ac:dyDescent="0.3">
      <c r="A1724" t="s">
        <v>5182</v>
      </c>
      <c r="B1724" t="s">
        <v>84</v>
      </c>
      <c r="C1724" t="s">
        <v>5183</v>
      </c>
      <c r="D1724" t="s">
        <v>80</v>
      </c>
      <c r="E1724" t="s">
        <v>251</v>
      </c>
      <c r="F1724" t="s">
        <v>5184</v>
      </c>
      <c r="G1724" t="s">
        <v>179</v>
      </c>
      <c r="H1724">
        <v>4064</v>
      </c>
      <c r="I1724">
        <v>20</v>
      </c>
      <c r="J1724">
        <v>15</v>
      </c>
      <c r="K1724">
        <v>81280</v>
      </c>
      <c r="L1724">
        <v>69088</v>
      </c>
      <c r="M1724" t="s">
        <v>116</v>
      </c>
      <c r="N1724" s="1">
        <v>45410.895798611113</v>
      </c>
    </row>
    <row r="1725" spans="1:14" x14ac:dyDescent="0.3">
      <c r="A1725" t="s">
        <v>5185</v>
      </c>
      <c r="B1725" t="s">
        <v>118</v>
      </c>
      <c r="C1725" t="s">
        <v>5186</v>
      </c>
      <c r="D1725" t="s">
        <v>159</v>
      </c>
      <c r="E1725" t="s">
        <v>133</v>
      </c>
      <c r="F1725" t="s">
        <v>5187</v>
      </c>
      <c r="G1725" t="s">
        <v>465</v>
      </c>
      <c r="H1725">
        <v>227.83</v>
      </c>
      <c r="I1725">
        <v>2</v>
      </c>
      <c r="J1725">
        <v>0</v>
      </c>
      <c r="K1725">
        <v>455.66</v>
      </c>
      <c r="L1725">
        <v>455.66</v>
      </c>
      <c r="N1725" s="1">
        <v>45453.850613425922</v>
      </c>
    </row>
    <row r="1726" spans="1:14" x14ac:dyDescent="0.3">
      <c r="A1726" t="s">
        <v>5188</v>
      </c>
      <c r="B1726" t="s">
        <v>30</v>
      </c>
      <c r="C1726" t="s">
        <v>5189</v>
      </c>
      <c r="D1726" t="s">
        <v>120</v>
      </c>
      <c r="E1726" t="s">
        <v>74</v>
      </c>
      <c r="G1726" t="s">
        <v>161</v>
      </c>
      <c r="H1726">
        <v>475.03</v>
      </c>
      <c r="I1726">
        <v>3</v>
      </c>
      <c r="J1726">
        <v>0</v>
      </c>
      <c r="K1726">
        <v>1425.09</v>
      </c>
      <c r="L1726">
        <v>1425.09</v>
      </c>
      <c r="M1726" t="s">
        <v>40</v>
      </c>
      <c r="N1726" s="1">
        <v>45390.071898148148</v>
      </c>
    </row>
    <row r="1727" spans="1:14" x14ac:dyDescent="0.3">
      <c r="A1727" t="s">
        <v>5190</v>
      </c>
      <c r="B1727" t="s">
        <v>49</v>
      </c>
      <c r="C1727" t="s">
        <v>5191</v>
      </c>
      <c r="D1727" t="s">
        <v>86</v>
      </c>
      <c r="E1727" t="s">
        <v>277</v>
      </c>
      <c r="F1727" t="s">
        <v>5192</v>
      </c>
      <c r="G1727" t="s">
        <v>248</v>
      </c>
      <c r="H1727">
        <v>126.72</v>
      </c>
      <c r="I1727">
        <v>1</v>
      </c>
      <c r="J1727">
        <v>0</v>
      </c>
      <c r="K1727">
        <v>126.72</v>
      </c>
      <c r="L1727">
        <v>126.72</v>
      </c>
      <c r="M1727" t="s">
        <v>28</v>
      </c>
      <c r="N1727" s="1">
        <v>45782.340138888889</v>
      </c>
    </row>
    <row r="1728" spans="1:14" x14ac:dyDescent="0.3">
      <c r="A1728" t="s">
        <v>5193</v>
      </c>
      <c r="B1728" t="s">
        <v>15</v>
      </c>
      <c r="C1728" t="s">
        <v>5194</v>
      </c>
      <c r="D1728" t="s">
        <v>120</v>
      </c>
      <c r="E1728" t="s">
        <v>57</v>
      </c>
      <c r="F1728" t="s">
        <v>5195</v>
      </c>
      <c r="G1728" t="s">
        <v>27</v>
      </c>
      <c r="H1728">
        <v>14.06</v>
      </c>
      <c r="I1728">
        <v>12</v>
      </c>
      <c r="J1728">
        <v>0</v>
      </c>
      <c r="K1728">
        <v>168.72</v>
      </c>
      <c r="L1728">
        <v>168.72</v>
      </c>
      <c r="N1728" s="1">
        <v>45412.219074074077</v>
      </c>
    </row>
    <row r="1729" spans="1:14" x14ac:dyDescent="0.3">
      <c r="A1729" t="s">
        <v>5196</v>
      </c>
      <c r="B1729" t="s">
        <v>72</v>
      </c>
      <c r="C1729" t="s">
        <v>5197</v>
      </c>
      <c r="D1729" t="s">
        <v>17</v>
      </c>
      <c r="E1729" t="s">
        <v>111</v>
      </c>
      <c r="F1729" t="s">
        <v>5198</v>
      </c>
      <c r="G1729" t="s">
        <v>65</v>
      </c>
      <c r="H1729">
        <v>550.04</v>
      </c>
      <c r="I1729">
        <v>10</v>
      </c>
      <c r="J1729">
        <v>5</v>
      </c>
      <c r="K1729">
        <v>5500.4</v>
      </c>
      <c r="L1729">
        <v>5225.38</v>
      </c>
      <c r="M1729" t="s">
        <v>116</v>
      </c>
      <c r="N1729" s="1">
        <v>45691.255555555559</v>
      </c>
    </row>
    <row r="1730" spans="1:14" x14ac:dyDescent="0.3">
      <c r="A1730" t="s">
        <v>5199</v>
      </c>
      <c r="B1730" t="s">
        <v>30</v>
      </c>
      <c r="C1730" t="s">
        <v>5200</v>
      </c>
      <c r="D1730" t="s">
        <v>159</v>
      </c>
      <c r="E1730" t="s">
        <v>32</v>
      </c>
      <c r="F1730" t="s">
        <v>5201</v>
      </c>
      <c r="G1730" t="s">
        <v>209</v>
      </c>
      <c r="H1730">
        <v>452.24</v>
      </c>
      <c r="I1730">
        <v>3</v>
      </c>
      <c r="J1730">
        <v>0</v>
      </c>
      <c r="K1730">
        <v>1356.72</v>
      </c>
      <c r="L1730">
        <v>1356.72</v>
      </c>
      <c r="M1730" t="s">
        <v>60</v>
      </c>
      <c r="N1730" s="1">
        <v>45844.863217592596</v>
      </c>
    </row>
    <row r="1731" spans="1:14" x14ac:dyDescent="0.3">
      <c r="A1731" t="s">
        <v>5202</v>
      </c>
      <c r="B1731" t="s">
        <v>72</v>
      </c>
      <c r="C1731" t="s">
        <v>5203</v>
      </c>
      <c r="D1731" t="s">
        <v>25</v>
      </c>
      <c r="E1731" t="s">
        <v>100</v>
      </c>
      <c r="F1731" t="s">
        <v>5204</v>
      </c>
      <c r="H1731">
        <v>100.98</v>
      </c>
      <c r="I1731">
        <v>40</v>
      </c>
      <c r="J1731">
        <v>12</v>
      </c>
      <c r="K1731">
        <v>4039.2</v>
      </c>
      <c r="L1731">
        <v>3554.5</v>
      </c>
      <c r="N1731" s="1">
        <v>45667.604548611111</v>
      </c>
    </row>
    <row r="1732" spans="1:14" x14ac:dyDescent="0.3">
      <c r="A1732" t="s">
        <v>5205</v>
      </c>
      <c r="B1732" t="s">
        <v>55</v>
      </c>
      <c r="C1732" t="s">
        <v>5206</v>
      </c>
      <c r="D1732" t="s">
        <v>120</v>
      </c>
      <c r="E1732" t="s">
        <v>87</v>
      </c>
      <c r="F1732" t="s">
        <v>5207</v>
      </c>
      <c r="G1732" t="s">
        <v>135</v>
      </c>
      <c r="H1732">
        <v>352.83</v>
      </c>
      <c r="I1732">
        <v>25</v>
      </c>
      <c r="J1732">
        <v>18</v>
      </c>
      <c r="K1732">
        <v>8820.75</v>
      </c>
      <c r="L1732">
        <v>7233.02</v>
      </c>
      <c r="M1732" t="s">
        <v>28</v>
      </c>
      <c r="N1732" s="1">
        <v>45600.497141203705</v>
      </c>
    </row>
    <row r="1733" spans="1:14" x14ac:dyDescent="0.3">
      <c r="A1733" t="s">
        <v>5208</v>
      </c>
      <c r="B1733" t="s">
        <v>30</v>
      </c>
      <c r="C1733" t="s">
        <v>5209</v>
      </c>
      <c r="D1733" t="s">
        <v>159</v>
      </c>
      <c r="E1733" t="s">
        <v>133</v>
      </c>
      <c r="F1733" t="s">
        <v>5210</v>
      </c>
      <c r="G1733" t="s">
        <v>46</v>
      </c>
      <c r="H1733">
        <v>272.33</v>
      </c>
      <c r="I1733">
        <v>4</v>
      </c>
      <c r="J1733">
        <v>0</v>
      </c>
      <c r="K1733">
        <v>1089.32</v>
      </c>
      <c r="L1733">
        <v>1089.32</v>
      </c>
      <c r="M1733" t="s">
        <v>116</v>
      </c>
      <c r="N1733" s="1">
        <v>45509.145925925928</v>
      </c>
    </row>
    <row r="1734" spans="1:14" x14ac:dyDescent="0.3">
      <c r="A1734" t="s">
        <v>5211</v>
      </c>
      <c r="B1734" t="s">
        <v>15</v>
      </c>
      <c r="C1734" t="s">
        <v>5212</v>
      </c>
      <c r="D1734" t="s">
        <v>86</v>
      </c>
      <c r="E1734" t="s">
        <v>87</v>
      </c>
      <c r="F1734" t="s">
        <v>5213</v>
      </c>
      <c r="G1734" t="s">
        <v>161</v>
      </c>
      <c r="H1734">
        <v>541.34</v>
      </c>
      <c r="I1734">
        <v>20</v>
      </c>
      <c r="J1734">
        <v>0</v>
      </c>
      <c r="K1734">
        <v>10826.8</v>
      </c>
      <c r="L1734">
        <v>10826.8</v>
      </c>
      <c r="M1734" t="s">
        <v>116</v>
      </c>
      <c r="N1734" s="1">
        <v>45719.86440972222</v>
      </c>
    </row>
    <row r="1735" spans="1:14" x14ac:dyDescent="0.3">
      <c r="A1735" t="s">
        <v>5214</v>
      </c>
      <c r="B1735" t="s">
        <v>181</v>
      </c>
      <c r="C1735" t="s">
        <v>5215</v>
      </c>
      <c r="D1735" t="s">
        <v>80</v>
      </c>
      <c r="E1735" t="s">
        <v>133</v>
      </c>
      <c r="F1735" t="s">
        <v>5216</v>
      </c>
      <c r="G1735" t="s">
        <v>248</v>
      </c>
      <c r="H1735">
        <v>3297.93</v>
      </c>
      <c r="I1735">
        <v>30</v>
      </c>
      <c r="J1735">
        <v>20</v>
      </c>
      <c r="K1735">
        <v>98937.9</v>
      </c>
      <c r="L1735">
        <v>79150.320000000007</v>
      </c>
      <c r="M1735" t="s">
        <v>77</v>
      </c>
      <c r="N1735" s="1">
        <v>45415.778113425928</v>
      </c>
    </row>
    <row r="1736" spans="1:14" x14ac:dyDescent="0.3">
      <c r="A1736" t="s">
        <v>5217</v>
      </c>
      <c r="B1736" t="s">
        <v>23</v>
      </c>
      <c r="C1736" t="s">
        <v>5218</v>
      </c>
      <c r="D1736" t="s">
        <v>80</v>
      </c>
      <c r="E1736" t="s">
        <v>277</v>
      </c>
      <c r="F1736" t="s">
        <v>5219</v>
      </c>
      <c r="H1736">
        <v>58.46</v>
      </c>
      <c r="I1736">
        <v>5</v>
      </c>
      <c r="J1736">
        <v>15</v>
      </c>
      <c r="K1736">
        <v>292.3</v>
      </c>
      <c r="L1736">
        <v>248.46</v>
      </c>
      <c r="M1736" t="s">
        <v>28</v>
      </c>
      <c r="N1736" s="1">
        <v>45443.092557870368</v>
      </c>
    </row>
    <row r="1737" spans="1:14" x14ac:dyDescent="0.3">
      <c r="A1737" t="s">
        <v>5220</v>
      </c>
      <c r="B1737" t="s">
        <v>23</v>
      </c>
      <c r="C1737" t="s">
        <v>5221</v>
      </c>
      <c r="D1737" t="s">
        <v>36</v>
      </c>
      <c r="E1737" t="s">
        <v>91</v>
      </c>
      <c r="F1737" t="s">
        <v>5222</v>
      </c>
      <c r="G1737" t="s">
        <v>107</v>
      </c>
      <c r="H1737">
        <v>100.41</v>
      </c>
      <c r="I1737">
        <v>5</v>
      </c>
      <c r="J1737">
        <v>10</v>
      </c>
      <c r="K1737">
        <v>502.05</v>
      </c>
      <c r="L1737">
        <v>451.85</v>
      </c>
      <c r="M1737" t="s">
        <v>40</v>
      </c>
      <c r="N1737" s="1">
        <v>45600.740335648145</v>
      </c>
    </row>
    <row r="1738" spans="1:14" x14ac:dyDescent="0.3">
      <c r="A1738" t="s">
        <v>5223</v>
      </c>
      <c r="B1738" t="s">
        <v>118</v>
      </c>
      <c r="C1738" t="s">
        <v>5224</v>
      </c>
      <c r="D1738" t="s">
        <v>80</v>
      </c>
      <c r="E1738" t="s">
        <v>100</v>
      </c>
      <c r="F1738" t="s">
        <v>5225</v>
      </c>
      <c r="G1738" t="s">
        <v>161</v>
      </c>
      <c r="H1738">
        <v>1999.85</v>
      </c>
      <c r="I1738">
        <v>5</v>
      </c>
      <c r="J1738">
        <v>2</v>
      </c>
      <c r="K1738">
        <v>9999.25</v>
      </c>
      <c r="L1738">
        <v>9799.26</v>
      </c>
      <c r="N1738" s="1">
        <v>45338.840254629627</v>
      </c>
    </row>
    <row r="1739" spans="1:14" x14ac:dyDescent="0.3">
      <c r="A1739" t="s">
        <v>5226</v>
      </c>
      <c r="B1739" t="s">
        <v>84</v>
      </c>
      <c r="C1739" t="s">
        <v>5227</v>
      </c>
      <c r="D1739" t="s">
        <v>67</v>
      </c>
      <c r="E1739" t="s">
        <v>74</v>
      </c>
      <c r="F1739" t="s">
        <v>5228</v>
      </c>
      <c r="G1739" t="s">
        <v>27</v>
      </c>
      <c r="H1739">
        <v>358.28</v>
      </c>
      <c r="I1739">
        <v>5</v>
      </c>
      <c r="J1739">
        <v>0</v>
      </c>
      <c r="K1739">
        <v>1791.4</v>
      </c>
      <c r="L1739">
        <v>1791.4</v>
      </c>
      <c r="M1739" t="s">
        <v>60</v>
      </c>
      <c r="N1739" s="1">
        <v>45378.732071759259</v>
      </c>
    </row>
    <row r="1740" spans="1:14" x14ac:dyDescent="0.3">
      <c r="A1740" t="s">
        <v>5229</v>
      </c>
      <c r="B1740" t="s">
        <v>84</v>
      </c>
      <c r="C1740" t="s">
        <v>5230</v>
      </c>
      <c r="D1740" t="s">
        <v>86</v>
      </c>
      <c r="E1740" t="s">
        <v>18</v>
      </c>
      <c r="F1740" t="s">
        <v>5231</v>
      </c>
      <c r="G1740" t="s">
        <v>46</v>
      </c>
      <c r="H1740">
        <v>184.26</v>
      </c>
      <c r="I1740">
        <v>3</v>
      </c>
      <c r="J1740">
        <v>10</v>
      </c>
      <c r="K1740">
        <v>552.78</v>
      </c>
      <c r="L1740">
        <v>497.5</v>
      </c>
      <c r="M1740" t="s">
        <v>47</v>
      </c>
      <c r="N1740" s="1">
        <v>45348.038726851853</v>
      </c>
    </row>
    <row r="1741" spans="1:14" x14ac:dyDescent="0.3">
      <c r="A1741" t="s">
        <v>5232</v>
      </c>
      <c r="B1741" t="s">
        <v>49</v>
      </c>
      <c r="C1741" t="s">
        <v>5233</v>
      </c>
      <c r="D1741" t="s">
        <v>255</v>
      </c>
      <c r="E1741" t="s">
        <v>155</v>
      </c>
      <c r="F1741" t="s">
        <v>5234</v>
      </c>
      <c r="G1741" t="s">
        <v>184</v>
      </c>
      <c r="H1741">
        <v>619.82000000000005</v>
      </c>
      <c r="I1741">
        <v>25</v>
      </c>
      <c r="J1741">
        <v>20</v>
      </c>
      <c r="K1741">
        <v>15495.5</v>
      </c>
      <c r="L1741">
        <v>12396.4</v>
      </c>
      <c r="M1741" t="s">
        <v>77</v>
      </c>
      <c r="N1741" s="1">
        <v>45701.790243055555</v>
      </c>
    </row>
    <row r="1742" spans="1:14" x14ac:dyDescent="0.3">
      <c r="A1742" t="s">
        <v>5235</v>
      </c>
      <c r="B1742" t="s">
        <v>118</v>
      </c>
      <c r="C1742" t="s">
        <v>5236</v>
      </c>
      <c r="D1742" t="s">
        <v>159</v>
      </c>
      <c r="E1742" t="s">
        <v>155</v>
      </c>
      <c r="F1742" t="s">
        <v>5237</v>
      </c>
      <c r="G1742" t="s">
        <v>53</v>
      </c>
      <c r="H1742">
        <v>230.12</v>
      </c>
      <c r="I1742">
        <v>1</v>
      </c>
      <c r="J1742">
        <v>0</v>
      </c>
      <c r="K1742">
        <v>230.12</v>
      </c>
      <c r="L1742">
        <v>230.12</v>
      </c>
      <c r="M1742" t="s">
        <v>28</v>
      </c>
      <c r="N1742" s="1">
        <v>45808.31790509259</v>
      </c>
    </row>
    <row r="1743" spans="1:14" x14ac:dyDescent="0.3">
      <c r="A1743" t="s">
        <v>5238</v>
      </c>
      <c r="B1743" t="s">
        <v>95</v>
      </c>
      <c r="D1743" t="s">
        <v>36</v>
      </c>
      <c r="E1743" t="s">
        <v>121</v>
      </c>
      <c r="F1743" t="s">
        <v>5239</v>
      </c>
      <c r="G1743" t="s">
        <v>39</v>
      </c>
      <c r="H1743">
        <v>205.96</v>
      </c>
      <c r="I1743">
        <v>4</v>
      </c>
      <c r="J1743">
        <v>0</v>
      </c>
      <c r="K1743">
        <v>823.84</v>
      </c>
      <c r="L1743">
        <v>823.84</v>
      </c>
      <c r="M1743" t="s">
        <v>47</v>
      </c>
      <c r="N1743" s="1">
        <v>45474.117546296293</v>
      </c>
    </row>
    <row r="1744" spans="1:14" x14ac:dyDescent="0.3">
      <c r="A1744" t="s">
        <v>5240</v>
      </c>
      <c r="B1744" t="s">
        <v>118</v>
      </c>
      <c r="C1744" t="s">
        <v>5241</v>
      </c>
      <c r="D1744" t="s">
        <v>25</v>
      </c>
      <c r="E1744" t="s">
        <v>74</v>
      </c>
      <c r="F1744" t="s">
        <v>5242</v>
      </c>
      <c r="G1744" t="s">
        <v>76</v>
      </c>
      <c r="H1744">
        <v>137.63999999999999</v>
      </c>
      <c r="I1744">
        <v>20</v>
      </c>
      <c r="J1744">
        <v>5</v>
      </c>
      <c r="K1744">
        <v>2752.8</v>
      </c>
      <c r="L1744">
        <v>2615.16</v>
      </c>
      <c r="M1744" t="s">
        <v>47</v>
      </c>
      <c r="N1744" s="1">
        <v>45409.549328703702</v>
      </c>
    </row>
    <row r="1745" spans="1:14" x14ac:dyDescent="0.3">
      <c r="A1745" t="s">
        <v>5243</v>
      </c>
      <c r="B1745" t="s">
        <v>172</v>
      </c>
      <c r="C1745" t="s">
        <v>5244</v>
      </c>
      <c r="D1745" t="s">
        <v>25</v>
      </c>
      <c r="E1745" t="s">
        <v>74</v>
      </c>
      <c r="F1745" t="s">
        <v>5245</v>
      </c>
      <c r="G1745" t="s">
        <v>70</v>
      </c>
      <c r="H1745">
        <v>15.71</v>
      </c>
      <c r="I1745">
        <v>6</v>
      </c>
      <c r="J1745">
        <v>0</v>
      </c>
      <c r="K1745">
        <v>94.26</v>
      </c>
      <c r="L1745">
        <v>94.26</v>
      </c>
      <c r="M1745" t="s">
        <v>77</v>
      </c>
      <c r="N1745" s="1">
        <v>45694.089409722219</v>
      </c>
    </row>
    <row r="1746" spans="1:14" x14ac:dyDescent="0.3">
      <c r="A1746" t="s">
        <v>5246</v>
      </c>
      <c r="B1746" t="s">
        <v>84</v>
      </c>
      <c r="C1746" t="s">
        <v>5247</v>
      </c>
      <c r="D1746" t="s">
        <v>120</v>
      </c>
      <c r="E1746" t="s">
        <v>32</v>
      </c>
      <c r="F1746" t="s">
        <v>5248</v>
      </c>
      <c r="G1746" t="s">
        <v>102</v>
      </c>
      <c r="H1746">
        <v>445.09</v>
      </c>
      <c r="I1746">
        <v>15</v>
      </c>
      <c r="J1746">
        <v>0</v>
      </c>
      <c r="K1746">
        <v>6676.35</v>
      </c>
      <c r="L1746">
        <v>6676.35</v>
      </c>
      <c r="N1746" s="1">
        <v>45352.293171296296</v>
      </c>
    </row>
    <row r="1747" spans="1:14" x14ac:dyDescent="0.3">
      <c r="A1747" t="s">
        <v>5249</v>
      </c>
      <c r="B1747" t="s">
        <v>95</v>
      </c>
      <c r="C1747" t="s">
        <v>5250</v>
      </c>
      <c r="D1747" t="s">
        <v>63</v>
      </c>
      <c r="E1747" t="s">
        <v>224</v>
      </c>
      <c r="F1747" t="s">
        <v>5251</v>
      </c>
      <c r="G1747" t="s">
        <v>130</v>
      </c>
      <c r="H1747">
        <v>4.08</v>
      </c>
      <c r="I1747">
        <v>314</v>
      </c>
      <c r="J1747">
        <v>25</v>
      </c>
      <c r="K1747">
        <v>1281.1199999999999</v>
      </c>
      <c r="L1747">
        <v>960.84</v>
      </c>
      <c r="N1747" s="1">
        <v>45746.371168981481</v>
      </c>
    </row>
    <row r="1748" spans="1:14" x14ac:dyDescent="0.3">
      <c r="A1748" t="s">
        <v>5252</v>
      </c>
      <c r="B1748" t="s">
        <v>15</v>
      </c>
      <c r="C1748" t="s">
        <v>5253</v>
      </c>
      <c r="D1748" t="s">
        <v>63</v>
      </c>
      <c r="E1748" t="s">
        <v>32</v>
      </c>
      <c r="F1748" t="s">
        <v>5254</v>
      </c>
      <c r="G1748" t="s">
        <v>70</v>
      </c>
      <c r="H1748">
        <v>3.89</v>
      </c>
      <c r="I1748">
        <v>46</v>
      </c>
      <c r="J1748">
        <v>18</v>
      </c>
      <c r="K1748">
        <v>178.94</v>
      </c>
      <c r="L1748">
        <v>146.72999999999999</v>
      </c>
      <c r="M1748" t="s">
        <v>21</v>
      </c>
      <c r="N1748" s="1">
        <v>45363.016608796293</v>
      </c>
    </row>
    <row r="1749" spans="1:14" x14ac:dyDescent="0.3">
      <c r="A1749" t="s">
        <v>5255</v>
      </c>
      <c r="B1749" t="s">
        <v>30</v>
      </c>
      <c r="C1749" t="s">
        <v>5256</v>
      </c>
      <c r="D1749" t="s">
        <v>80</v>
      </c>
      <c r="E1749" t="s">
        <v>44</v>
      </c>
      <c r="F1749" t="s">
        <v>5257</v>
      </c>
      <c r="G1749" t="s">
        <v>179</v>
      </c>
      <c r="H1749">
        <v>2638.55</v>
      </c>
      <c r="I1749">
        <v>10</v>
      </c>
      <c r="J1749">
        <v>10</v>
      </c>
      <c r="K1749">
        <v>26385.5</v>
      </c>
      <c r="L1749">
        <v>23746.95</v>
      </c>
      <c r="M1749" t="s">
        <v>77</v>
      </c>
      <c r="N1749" s="1">
        <v>45433.025555555556</v>
      </c>
    </row>
    <row r="1750" spans="1:14" x14ac:dyDescent="0.3">
      <c r="A1750" t="s">
        <v>5258</v>
      </c>
      <c r="B1750" t="s">
        <v>15</v>
      </c>
      <c r="C1750" t="s">
        <v>5259</v>
      </c>
      <c r="D1750" t="s">
        <v>255</v>
      </c>
      <c r="E1750" t="s">
        <v>68</v>
      </c>
      <c r="F1750" t="s">
        <v>5260</v>
      </c>
      <c r="G1750" t="s">
        <v>39</v>
      </c>
      <c r="H1750">
        <v>405.06</v>
      </c>
      <c r="I1750">
        <v>8</v>
      </c>
      <c r="J1750">
        <v>0</v>
      </c>
      <c r="K1750">
        <v>3240.48</v>
      </c>
      <c r="L1750">
        <v>3240.48</v>
      </c>
      <c r="M1750" t="s">
        <v>40</v>
      </c>
      <c r="N1750" s="1">
        <v>45352.399583333332</v>
      </c>
    </row>
    <row r="1751" spans="1:14" x14ac:dyDescent="0.3">
      <c r="A1751" t="s">
        <v>5261</v>
      </c>
      <c r="B1751" t="s">
        <v>23</v>
      </c>
      <c r="C1751" t="s">
        <v>5262</v>
      </c>
      <c r="D1751" t="s">
        <v>25</v>
      </c>
      <c r="E1751" t="s">
        <v>133</v>
      </c>
      <c r="F1751" t="s">
        <v>5263</v>
      </c>
      <c r="G1751" t="s">
        <v>93</v>
      </c>
      <c r="H1751">
        <v>32.29</v>
      </c>
      <c r="I1751">
        <v>2</v>
      </c>
      <c r="J1751">
        <v>0</v>
      </c>
      <c r="K1751">
        <v>64.58</v>
      </c>
      <c r="L1751">
        <v>64.58</v>
      </c>
      <c r="M1751" t="s">
        <v>116</v>
      </c>
      <c r="N1751" s="1">
        <v>45522.076805555553</v>
      </c>
    </row>
    <row r="1752" spans="1:14" x14ac:dyDescent="0.3">
      <c r="A1752" t="s">
        <v>5264</v>
      </c>
      <c r="B1752" t="s">
        <v>118</v>
      </c>
      <c r="D1752" t="s">
        <v>125</v>
      </c>
      <c r="E1752" t="s">
        <v>91</v>
      </c>
      <c r="F1752" t="s">
        <v>5265</v>
      </c>
      <c r="G1752" t="s">
        <v>93</v>
      </c>
      <c r="H1752">
        <v>1605.69</v>
      </c>
      <c r="I1752">
        <v>10</v>
      </c>
      <c r="J1752">
        <v>10</v>
      </c>
      <c r="K1752">
        <v>16056.9</v>
      </c>
      <c r="L1752">
        <v>14451.21</v>
      </c>
      <c r="M1752" t="s">
        <v>21</v>
      </c>
      <c r="N1752" s="1">
        <v>45613.952870370369</v>
      </c>
    </row>
    <row r="1753" spans="1:14" x14ac:dyDescent="0.3">
      <c r="A1753" t="s">
        <v>5266</v>
      </c>
      <c r="B1753" t="s">
        <v>172</v>
      </c>
      <c r="C1753" t="s">
        <v>5267</v>
      </c>
      <c r="D1753" t="s">
        <v>63</v>
      </c>
      <c r="E1753" t="s">
        <v>91</v>
      </c>
      <c r="F1753" t="s">
        <v>5268</v>
      </c>
      <c r="G1753" t="s">
        <v>248</v>
      </c>
      <c r="H1753">
        <v>3.11</v>
      </c>
      <c r="I1753">
        <v>56</v>
      </c>
      <c r="J1753">
        <v>3</v>
      </c>
      <c r="K1753">
        <v>174.16</v>
      </c>
      <c r="L1753">
        <v>168.94</v>
      </c>
      <c r="N1753" s="1">
        <v>45836.596261574072</v>
      </c>
    </row>
    <row r="1754" spans="1:14" x14ac:dyDescent="0.3">
      <c r="A1754" t="s">
        <v>5269</v>
      </c>
      <c r="B1754" t="s">
        <v>15</v>
      </c>
      <c r="C1754" t="s">
        <v>5270</v>
      </c>
      <c r="D1754" t="s">
        <v>125</v>
      </c>
      <c r="E1754" t="s">
        <v>155</v>
      </c>
      <c r="F1754" t="s">
        <v>5271</v>
      </c>
      <c r="G1754" t="s">
        <v>93</v>
      </c>
      <c r="H1754">
        <v>271.66000000000003</v>
      </c>
      <c r="I1754">
        <v>3</v>
      </c>
      <c r="J1754">
        <v>0</v>
      </c>
      <c r="K1754">
        <v>814.98</v>
      </c>
      <c r="L1754">
        <v>814.98</v>
      </c>
      <c r="M1754" t="s">
        <v>28</v>
      </c>
      <c r="N1754" s="1">
        <v>45562.435995370368</v>
      </c>
    </row>
    <row r="1755" spans="1:14" x14ac:dyDescent="0.3">
      <c r="A1755" t="s">
        <v>5272</v>
      </c>
      <c r="B1755" t="s">
        <v>84</v>
      </c>
      <c r="C1755" t="s">
        <v>5273</v>
      </c>
      <c r="D1755" t="s">
        <v>51</v>
      </c>
      <c r="E1755" t="s">
        <v>133</v>
      </c>
      <c r="F1755" t="s">
        <v>5274</v>
      </c>
      <c r="G1755" t="s">
        <v>82</v>
      </c>
      <c r="H1755">
        <v>404.93</v>
      </c>
      <c r="I1755">
        <v>12</v>
      </c>
      <c r="J1755">
        <v>5</v>
      </c>
      <c r="K1755">
        <v>4859.16</v>
      </c>
      <c r="L1755">
        <v>4616.2</v>
      </c>
      <c r="M1755" t="s">
        <v>47</v>
      </c>
      <c r="N1755" s="1">
        <v>45644.896238425928</v>
      </c>
    </row>
    <row r="1756" spans="1:14" x14ac:dyDescent="0.3">
      <c r="A1756" t="s">
        <v>5275</v>
      </c>
      <c r="B1756" t="s">
        <v>84</v>
      </c>
      <c r="C1756" t="s">
        <v>5276</v>
      </c>
      <c r="D1756" t="s">
        <v>43</v>
      </c>
      <c r="E1756" t="s">
        <v>133</v>
      </c>
      <c r="F1756" t="s">
        <v>5277</v>
      </c>
      <c r="G1756" t="s">
        <v>93</v>
      </c>
      <c r="H1756">
        <v>1475.57</v>
      </c>
      <c r="I1756">
        <v>25</v>
      </c>
      <c r="J1756">
        <v>15</v>
      </c>
      <c r="K1756">
        <v>36889.25</v>
      </c>
      <c r="L1756">
        <v>31355.86</v>
      </c>
      <c r="M1756" t="s">
        <v>28</v>
      </c>
      <c r="N1756" s="1">
        <v>45459.306076388886</v>
      </c>
    </row>
    <row r="1757" spans="1:14" x14ac:dyDescent="0.3">
      <c r="A1757" t="s">
        <v>5278</v>
      </c>
      <c r="B1757" t="s">
        <v>30</v>
      </c>
      <c r="C1757" t="s">
        <v>5279</v>
      </c>
      <c r="D1757" t="s">
        <v>17</v>
      </c>
      <c r="E1757" t="s">
        <v>105</v>
      </c>
      <c r="F1757" t="s">
        <v>5280</v>
      </c>
      <c r="G1757" t="s">
        <v>465</v>
      </c>
      <c r="H1757">
        <v>661.04</v>
      </c>
      <c r="I1757">
        <v>1</v>
      </c>
      <c r="J1757">
        <v>0</v>
      </c>
      <c r="K1757">
        <v>661.04</v>
      </c>
      <c r="L1757">
        <v>661.04</v>
      </c>
      <c r="M1757" t="s">
        <v>60</v>
      </c>
      <c r="N1757" s="1">
        <v>45868.249490740738</v>
      </c>
    </row>
    <row r="1758" spans="1:14" x14ac:dyDescent="0.3">
      <c r="A1758" t="s">
        <v>5281</v>
      </c>
      <c r="B1758" t="s">
        <v>55</v>
      </c>
      <c r="C1758" t="s">
        <v>5282</v>
      </c>
      <c r="D1758" t="s">
        <v>80</v>
      </c>
      <c r="E1758" t="s">
        <v>68</v>
      </c>
      <c r="F1758" t="s">
        <v>5283</v>
      </c>
      <c r="G1758" t="s">
        <v>39</v>
      </c>
      <c r="H1758">
        <v>1974.37</v>
      </c>
      <c r="I1758">
        <v>5</v>
      </c>
      <c r="J1758">
        <v>0</v>
      </c>
      <c r="K1758">
        <v>9871.85</v>
      </c>
      <c r="L1758">
        <v>9871.85</v>
      </c>
      <c r="M1758" t="s">
        <v>60</v>
      </c>
      <c r="N1758" s="1">
        <v>45679.179201388892</v>
      </c>
    </row>
    <row r="1759" spans="1:14" x14ac:dyDescent="0.3">
      <c r="A1759" t="s">
        <v>5284</v>
      </c>
      <c r="B1759" t="s">
        <v>95</v>
      </c>
      <c r="C1759" t="s">
        <v>5285</v>
      </c>
      <c r="D1759" t="s">
        <v>67</v>
      </c>
      <c r="E1759" t="s">
        <v>57</v>
      </c>
      <c r="F1759" t="s">
        <v>5286</v>
      </c>
      <c r="G1759" t="s">
        <v>209</v>
      </c>
      <c r="H1759">
        <v>71.44</v>
      </c>
      <c r="I1759">
        <v>25</v>
      </c>
      <c r="J1759">
        <v>15</v>
      </c>
      <c r="K1759">
        <v>1786</v>
      </c>
      <c r="L1759">
        <v>1518.1</v>
      </c>
      <c r="M1759" t="s">
        <v>40</v>
      </c>
      <c r="N1759" s="1">
        <v>45675.836099537039</v>
      </c>
    </row>
    <row r="1760" spans="1:14" x14ac:dyDescent="0.3">
      <c r="A1760" t="s">
        <v>5287</v>
      </c>
      <c r="B1760" t="s">
        <v>23</v>
      </c>
      <c r="C1760" t="s">
        <v>5288</v>
      </c>
      <c r="D1760" t="s">
        <v>36</v>
      </c>
      <c r="E1760" t="s">
        <v>111</v>
      </c>
      <c r="F1760" t="s">
        <v>5289</v>
      </c>
      <c r="G1760" t="s">
        <v>248</v>
      </c>
      <c r="H1760">
        <v>776.32</v>
      </c>
      <c r="I1760">
        <v>75</v>
      </c>
      <c r="J1760">
        <v>15</v>
      </c>
      <c r="K1760">
        <v>58224</v>
      </c>
      <c r="L1760">
        <v>49490.400000000001</v>
      </c>
      <c r="M1760" t="s">
        <v>60</v>
      </c>
      <c r="N1760" s="1">
        <v>45596.911631944444</v>
      </c>
    </row>
    <row r="1761" spans="1:14" x14ac:dyDescent="0.3">
      <c r="A1761" t="s">
        <v>5290</v>
      </c>
      <c r="B1761" t="s">
        <v>23</v>
      </c>
      <c r="D1761" t="s">
        <v>63</v>
      </c>
      <c r="E1761" t="s">
        <v>68</v>
      </c>
      <c r="F1761" t="s">
        <v>5291</v>
      </c>
      <c r="G1761" t="s">
        <v>59</v>
      </c>
      <c r="H1761">
        <v>1.1200000000000001</v>
      </c>
      <c r="I1761">
        <v>64</v>
      </c>
      <c r="J1761">
        <v>15</v>
      </c>
      <c r="K1761">
        <v>71.680000000000007</v>
      </c>
      <c r="L1761">
        <v>60.93</v>
      </c>
      <c r="M1761" t="s">
        <v>77</v>
      </c>
      <c r="N1761" s="1">
        <v>45560.705127314817</v>
      </c>
    </row>
    <row r="1762" spans="1:14" x14ac:dyDescent="0.3">
      <c r="A1762" t="s">
        <v>5292</v>
      </c>
      <c r="B1762" t="s">
        <v>72</v>
      </c>
      <c r="C1762" t="s">
        <v>5293</v>
      </c>
      <c r="D1762" t="s">
        <v>120</v>
      </c>
      <c r="E1762" t="s">
        <v>133</v>
      </c>
      <c r="F1762" t="s">
        <v>5294</v>
      </c>
      <c r="G1762" t="s">
        <v>107</v>
      </c>
      <c r="H1762">
        <v>162.46</v>
      </c>
      <c r="I1762">
        <v>40</v>
      </c>
      <c r="J1762">
        <v>0</v>
      </c>
      <c r="K1762">
        <v>6498.4</v>
      </c>
      <c r="L1762">
        <v>6498.4</v>
      </c>
      <c r="N1762" s="1">
        <v>45639.686435185184</v>
      </c>
    </row>
    <row r="1763" spans="1:14" x14ac:dyDescent="0.3">
      <c r="A1763" t="s">
        <v>5295</v>
      </c>
      <c r="B1763" t="s">
        <v>23</v>
      </c>
      <c r="C1763" t="s">
        <v>5296</v>
      </c>
      <c r="D1763" t="s">
        <v>51</v>
      </c>
      <c r="E1763" t="s">
        <v>74</v>
      </c>
      <c r="F1763" t="s">
        <v>5297</v>
      </c>
      <c r="G1763" t="s">
        <v>39</v>
      </c>
      <c r="H1763">
        <v>1011.93</v>
      </c>
      <c r="I1763">
        <v>6</v>
      </c>
      <c r="J1763">
        <v>5</v>
      </c>
      <c r="K1763">
        <v>6071.58</v>
      </c>
      <c r="L1763">
        <v>5768</v>
      </c>
      <c r="M1763" t="s">
        <v>60</v>
      </c>
      <c r="N1763" s="1">
        <v>45462.642152777778</v>
      </c>
    </row>
    <row r="1764" spans="1:14" x14ac:dyDescent="0.3">
      <c r="A1764" t="s">
        <v>5298</v>
      </c>
      <c r="B1764" t="s">
        <v>72</v>
      </c>
      <c r="C1764" t="s">
        <v>5299</v>
      </c>
      <c r="D1764" t="s">
        <v>86</v>
      </c>
      <c r="E1764" t="s">
        <v>18</v>
      </c>
      <c r="F1764" t="s">
        <v>5300</v>
      </c>
      <c r="G1764" t="s">
        <v>102</v>
      </c>
      <c r="H1764">
        <v>59.18</v>
      </c>
      <c r="I1764">
        <v>5</v>
      </c>
      <c r="J1764">
        <v>5</v>
      </c>
      <c r="K1764">
        <v>295.89999999999998</v>
      </c>
      <c r="L1764">
        <v>281.10000000000002</v>
      </c>
      <c r="M1764" t="s">
        <v>77</v>
      </c>
      <c r="N1764" s="1">
        <v>45390.50203703704</v>
      </c>
    </row>
    <row r="1765" spans="1:14" x14ac:dyDescent="0.3">
      <c r="A1765" t="s">
        <v>5301</v>
      </c>
      <c r="B1765" t="s">
        <v>95</v>
      </c>
      <c r="C1765" t="s">
        <v>5302</v>
      </c>
      <c r="D1765" t="s">
        <v>25</v>
      </c>
      <c r="E1765" t="s">
        <v>18</v>
      </c>
      <c r="F1765" t="s">
        <v>5303</v>
      </c>
      <c r="G1765" t="s">
        <v>70</v>
      </c>
      <c r="H1765">
        <v>44.26</v>
      </c>
      <c r="I1765">
        <v>8</v>
      </c>
      <c r="J1765">
        <v>0</v>
      </c>
      <c r="K1765">
        <v>354.08</v>
      </c>
      <c r="L1765">
        <v>354.08</v>
      </c>
      <c r="M1765" t="s">
        <v>40</v>
      </c>
      <c r="N1765" s="1">
        <v>45785.037476851852</v>
      </c>
    </row>
    <row r="1766" spans="1:14" x14ac:dyDescent="0.3">
      <c r="A1766" t="s">
        <v>5304</v>
      </c>
      <c r="B1766" t="s">
        <v>55</v>
      </c>
      <c r="C1766" t="s">
        <v>5305</v>
      </c>
      <c r="D1766" t="s">
        <v>36</v>
      </c>
      <c r="E1766" t="s">
        <v>44</v>
      </c>
      <c r="F1766" t="s">
        <v>5306</v>
      </c>
      <c r="G1766" t="s">
        <v>102</v>
      </c>
      <c r="H1766">
        <v>231.64</v>
      </c>
      <c r="I1766">
        <v>1</v>
      </c>
      <c r="J1766">
        <v>0</v>
      </c>
      <c r="K1766">
        <v>231.64</v>
      </c>
      <c r="L1766">
        <v>231.64</v>
      </c>
      <c r="M1766" t="s">
        <v>77</v>
      </c>
      <c r="N1766" s="1">
        <v>45624.132557870369</v>
      </c>
    </row>
    <row r="1767" spans="1:14" x14ac:dyDescent="0.3">
      <c r="A1767" t="s">
        <v>5307</v>
      </c>
      <c r="B1767" t="s">
        <v>15</v>
      </c>
      <c r="C1767" t="s">
        <v>5308</v>
      </c>
      <c r="D1767" t="s">
        <v>25</v>
      </c>
      <c r="E1767" t="s">
        <v>133</v>
      </c>
      <c r="G1767" t="s">
        <v>184</v>
      </c>
      <c r="H1767">
        <v>59.36</v>
      </c>
      <c r="I1767">
        <v>4</v>
      </c>
      <c r="J1767">
        <v>0</v>
      </c>
      <c r="K1767">
        <v>237.44</v>
      </c>
      <c r="L1767">
        <v>237.44</v>
      </c>
      <c r="N1767" s="1">
        <v>45374.570891203701</v>
      </c>
    </row>
    <row r="1768" spans="1:14" x14ac:dyDescent="0.3">
      <c r="A1768" t="s">
        <v>5309</v>
      </c>
      <c r="B1768" t="s">
        <v>172</v>
      </c>
      <c r="C1768" t="s">
        <v>5310</v>
      </c>
      <c r="D1768" t="s">
        <v>43</v>
      </c>
      <c r="E1768" t="s">
        <v>121</v>
      </c>
      <c r="F1768" t="s">
        <v>5311</v>
      </c>
      <c r="G1768" t="s">
        <v>130</v>
      </c>
      <c r="H1768">
        <v>1373.24</v>
      </c>
      <c r="I1768">
        <v>50</v>
      </c>
      <c r="J1768">
        <v>18</v>
      </c>
      <c r="K1768">
        <v>68662</v>
      </c>
      <c r="L1768">
        <v>56302.84</v>
      </c>
      <c r="M1768" t="s">
        <v>116</v>
      </c>
      <c r="N1768" s="1">
        <v>45744.650833333333</v>
      </c>
    </row>
    <row r="1769" spans="1:14" x14ac:dyDescent="0.3">
      <c r="A1769" t="s">
        <v>5312</v>
      </c>
      <c r="B1769" t="s">
        <v>118</v>
      </c>
      <c r="C1769" t="s">
        <v>5313</v>
      </c>
      <c r="D1769" t="s">
        <v>25</v>
      </c>
      <c r="E1769" t="s">
        <v>155</v>
      </c>
      <c r="F1769" t="s">
        <v>5314</v>
      </c>
      <c r="G1769" t="s">
        <v>82</v>
      </c>
      <c r="H1769">
        <v>63.92</v>
      </c>
      <c r="I1769">
        <v>12</v>
      </c>
      <c r="J1769">
        <v>5</v>
      </c>
      <c r="K1769">
        <v>767.04</v>
      </c>
      <c r="L1769">
        <v>728.69</v>
      </c>
      <c r="M1769" t="s">
        <v>77</v>
      </c>
      <c r="N1769" s="1">
        <v>45407.29246527778</v>
      </c>
    </row>
    <row r="1770" spans="1:14" x14ac:dyDescent="0.3">
      <c r="A1770" t="s">
        <v>5315</v>
      </c>
      <c r="B1770" t="s">
        <v>118</v>
      </c>
      <c r="C1770" t="s">
        <v>5316</v>
      </c>
      <c r="D1770" t="s">
        <v>51</v>
      </c>
      <c r="E1770" t="s">
        <v>111</v>
      </c>
      <c r="F1770" t="s">
        <v>5317</v>
      </c>
      <c r="G1770" t="s">
        <v>53</v>
      </c>
      <c r="H1770">
        <v>967.18</v>
      </c>
      <c r="I1770">
        <v>5</v>
      </c>
      <c r="J1770">
        <v>0</v>
      </c>
      <c r="K1770">
        <v>4835.8999999999996</v>
      </c>
      <c r="L1770">
        <v>4835.8999999999996</v>
      </c>
      <c r="M1770" t="s">
        <v>28</v>
      </c>
      <c r="N1770" s="1">
        <v>45828.107569444444</v>
      </c>
    </row>
    <row r="1771" spans="1:14" x14ac:dyDescent="0.3">
      <c r="A1771" t="s">
        <v>5318</v>
      </c>
      <c r="B1771" t="s">
        <v>55</v>
      </c>
      <c r="C1771" t="s">
        <v>5319</v>
      </c>
      <c r="D1771" t="s">
        <v>43</v>
      </c>
      <c r="E1771" t="s">
        <v>246</v>
      </c>
      <c r="F1771" t="s">
        <v>5320</v>
      </c>
      <c r="G1771" t="s">
        <v>59</v>
      </c>
      <c r="H1771">
        <v>722.75</v>
      </c>
      <c r="I1771">
        <v>8</v>
      </c>
      <c r="J1771">
        <v>0</v>
      </c>
      <c r="K1771">
        <v>5782</v>
      </c>
      <c r="L1771">
        <v>5782</v>
      </c>
      <c r="M1771" t="s">
        <v>47</v>
      </c>
      <c r="N1771" s="1">
        <v>45407.923703703702</v>
      </c>
    </row>
    <row r="1772" spans="1:14" x14ac:dyDescent="0.3">
      <c r="A1772" t="s">
        <v>5321</v>
      </c>
      <c r="B1772" t="s">
        <v>118</v>
      </c>
      <c r="C1772" t="s">
        <v>5322</v>
      </c>
      <c r="D1772" t="s">
        <v>67</v>
      </c>
      <c r="E1772" t="s">
        <v>91</v>
      </c>
      <c r="F1772" t="s">
        <v>5323</v>
      </c>
      <c r="G1772" t="s">
        <v>46</v>
      </c>
      <c r="H1772">
        <v>690.66</v>
      </c>
      <c r="I1772">
        <v>12</v>
      </c>
      <c r="J1772">
        <v>15</v>
      </c>
      <c r="K1772">
        <v>8287.92</v>
      </c>
      <c r="L1772">
        <v>7044.73</v>
      </c>
      <c r="M1772" t="s">
        <v>47</v>
      </c>
      <c r="N1772" s="1">
        <v>45700.992650462962</v>
      </c>
    </row>
    <row r="1773" spans="1:14" x14ac:dyDescent="0.3">
      <c r="A1773" t="s">
        <v>5324</v>
      </c>
      <c r="B1773" t="s">
        <v>118</v>
      </c>
      <c r="C1773" t="s">
        <v>5325</v>
      </c>
      <c r="D1773" t="s">
        <v>255</v>
      </c>
      <c r="E1773" t="s">
        <v>74</v>
      </c>
      <c r="F1773" t="s">
        <v>5326</v>
      </c>
      <c r="G1773" t="s">
        <v>465</v>
      </c>
      <c r="H1773">
        <v>1956.32</v>
      </c>
      <c r="I1773">
        <v>15</v>
      </c>
      <c r="J1773">
        <v>0</v>
      </c>
      <c r="K1773">
        <v>29344.799999999999</v>
      </c>
      <c r="L1773">
        <v>29344.799999999999</v>
      </c>
      <c r="M1773" t="s">
        <v>60</v>
      </c>
      <c r="N1773" s="1">
        <v>45587.013055555559</v>
      </c>
    </row>
    <row r="1774" spans="1:14" x14ac:dyDescent="0.3">
      <c r="A1774" t="s">
        <v>5327</v>
      </c>
      <c r="B1774" t="s">
        <v>30</v>
      </c>
      <c r="C1774" t="s">
        <v>5328</v>
      </c>
      <c r="D1774" t="s">
        <v>25</v>
      </c>
      <c r="E1774" t="s">
        <v>57</v>
      </c>
      <c r="F1774" t="s">
        <v>5329</v>
      </c>
      <c r="G1774" t="s">
        <v>107</v>
      </c>
      <c r="H1774">
        <v>27.63</v>
      </c>
      <c r="I1774">
        <v>1</v>
      </c>
      <c r="J1774">
        <v>0</v>
      </c>
      <c r="K1774">
        <v>27.63</v>
      </c>
      <c r="L1774">
        <v>27.63</v>
      </c>
      <c r="M1774" t="s">
        <v>28</v>
      </c>
      <c r="N1774" s="1">
        <v>45616.190509259257</v>
      </c>
    </row>
    <row r="1775" spans="1:14" x14ac:dyDescent="0.3">
      <c r="A1775" t="s">
        <v>5330</v>
      </c>
      <c r="B1775" t="s">
        <v>23</v>
      </c>
      <c r="C1775" t="s">
        <v>5331</v>
      </c>
      <c r="D1775" t="s">
        <v>25</v>
      </c>
      <c r="E1775" t="s">
        <v>121</v>
      </c>
      <c r="F1775" t="s">
        <v>5332</v>
      </c>
      <c r="G1775" t="s">
        <v>46</v>
      </c>
      <c r="H1775">
        <v>43.32</v>
      </c>
      <c r="I1775">
        <v>1</v>
      </c>
      <c r="J1775">
        <v>10</v>
      </c>
      <c r="K1775">
        <v>43.32</v>
      </c>
      <c r="L1775">
        <v>38.99</v>
      </c>
      <c r="M1775" t="s">
        <v>40</v>
      </c>
      <c r="N1775" s="1">
        <v>45497.210995370369</v>
      </c>
    </row>
    <row r="1776" spans="1:14" x14ac:dyDescent="0.3">
      <c r="A1776" t="s">
        <v>5333</v>
      </c>
      <c r="B1776" t="s">
        <v>23</v>
      </c>
      <c r="C1776" t="s">
        <v>5334</v>
      </c>
      <c r="D1776" t="s">
        <v>43</v>
      </c>
      <c r="E1776" t="s">
        <v>37</v>
      </c>
      <c r="F1776" t="s">
        <v>5335</v>
      </c>
      <c r="G1776" t="s">
        <v>59</v>
      </c>
      <c r="H1776">
        <v>415.85</v>
      </c>
      <c r="I1776">
        <v>5</v>
      </c>
      <c r="J1776">
        <v>5</v>
      </c>
      <c r="K1776">
        <v>2079.25</v>
      </c>
      <c r="L1776">
        <v>1975.29</v>
      </c>
      <c r="M1776" t="s">
        <v>77</v>
      </c>
      <c r="N1776" s="1">
        <v>45869.836944444447</v>
      </c>
    </row>
    <row r="1777" spans="1:14" x14ac:dyDescent="0.3">
      <c r="A1777" t="s">
        <v>5336</v>
      </c>
      <c r="B1777" t="s">
        <v>181</v>
      </c>
      <c r="C1777" t="s">
        <v>5337</v>
      </c>
      <c r="D1777" t="s">
        <v>255</v>
      </c>
      <c r="E1777" t="s">
        <v>32</v>
      </c>
      <c r="F1777" t="s">
        <v>5338</v>
      </c>
      <c r="G1777" t="s">
        <v>53</v>
      </c>
      <c r="H1777">
        <v>791.09</v>
      </c>
      <c r="I1777">
        <v>15</v>
      </c>
      <c r="J1777">
        <v>10</v>
      </c>
      <c r="K1777">
        <v>11866.35</v>
      </c>
      <c r="L1777">
        <v>10679.72</v>
      </c>
      <c r="M1777" t="s">
        <v>47</v>
      </c>
      <c r="N1777" s="1">
        <v>45364.390601851854</v>
      </c>
    </row>
    <row r="1778" spans="1:14" x14ac:dyDescent="0.3">
      <c r="A1778" t="s">
        <v>5339</v>
      </c>
      <c r="B1778" t="s">
        <v>72</v>
      </c>
      <c r="C1778" t="s">
        <v>5340</v>
      </c>
      <c r="D1778" t="s">
        <v>125</v>
      </c>
      <c r="E1778" t="s">
        <v>277</v>
      </c>
      <c r="F1778" t="s">
        <v>5341</v>
      </c>
      <c r="G1778" t="s">
        <v>70</v>
      </c>
      <c r="H1778">
        <v>1594.78</v>
      </c>
      <c r="I1778">
        <v>3</v>
      </c>
      <c r="J1778">
        <v>5</v>
      </c>
      <c r="K1778">
        <v>4784.34</v>
      </c>
      <c r="L1778">
        <v>4545.12</v>
      </c>
      <c r="M1778" t="s">
        <v>47</v>
      </c>
      <c r="N1778" s="1">
        <v>45522.440833333334</v>
      </c>
    </row>
    <row r="1779" spans="1:14" x14ac:dyDescent="0.3">
      <c r="A1779" t="s">
        <v>5342</v>
      </c>
      <c r="B1779" t="s">
        <v>118</v>
      </c>
      <c r="C1779" t="s">
        <v>5343</v>
      </c>
      <c r="D1779" t="s">
        <v>86</v>
      </c>
      <c r="E1779" t="s">
        <v>74</v>
      </c>
      <c r="F1779" t="s">
        <v>5344</v>
      </c>
      <c r="G1779" t="s">
        <v>39</v>
      </c>
      <c r="H1779">
        <v>484.92</v>
      </c>
      <c r="I1779">
        <v>1</v>
      </c>
      <c r="J1779">
        <v>0</v>
      </c>
      <c r="K1779">
        <v>484.92</v>
      </c>
      <c r="L1779">
        <v>484.92</v>
      </c>
      <c r="N1779" s="1">
        <v>45421.669861111113</v>
      </c>
    </row>
    <row r="1780" spans="1:14" x14ac:dyDescent="0.3">
      <c r="A1780" t="s">
        <v>5345</v>
      </c>
      <c r="B1780" t="s">
        <v>49</v>
      </c>
      <c r="C1780" t="s">
        <v>5346</v>
      </c>
      <c r="D1780" t="s">
        <v>86</v>
      </c>
      <c r="E1780" t="s">
        <v>246</v>
      </c>
      <c r="F1780" t="s">
        <v>5347</v>
      </c>
      <c r="G1780" t="s">
        <v>82</v>
      </c>
      <c r="H1780">
        <v>135.33000000000001</v>
      </c>
      <c r="I1780">
        <v>1</v>
      </c>
      <c r="J1780">
        <v>0</v>
      </c>
      <c r="K1780">
        <v>135.33000000000001</v>
      </c>
      <c r="L1780">
        <v>135.33000000000001</v>
      </c>
      <c r="M1780" t="s">
        <v>60</v>
      </c>
      <c r="N1780" s="1">
        <v>45673.718124999999</v>
      </c>
    </row>
    <row r="1781" spans="1:14" x14ac:dyDescent="0.3">
      <c r="A1781" t="s">
        <v>5348</v>
      </c>
      <c r="B1781" t="s">
        <v>84</v>
      </c>
      <c r="D1781" t="s">
        <v>80</v>
      </c>
      <c r="E1781" t="s">
        <v>121</v>
      </c>
      <c r="F1781" t="s">
        <v>5349</v>
      </c>
      <c r="G1781" t="s">
        <v>65</v>
      </c>
      <c r="H1781">
        <v>3484.7</v>
      </c>
      <c r="I1781">
        <v>3</v>
      </c>
      <c r="J1781">
        <v>0</v>
      </c>
      <c r="K1781">
        <v>10454.1</v>
      </c>
      <c r="L1781">
        <v>10454.1</v>
      </c>
      <c r="M1781" t="s">
        <v>21</v>
      </c>
      <c r="N1781" s="1">
        <v>45706.035509259258</v>
      </c>
    </row>
    <row r="1782" spans="1:14" x14ac:dyDescent="0.3">
      <c r="A1782" t="s">
        <v>5350</v>
      </c>
      <c r="B1782" t="s">
        <v>15</v>
      </c>
      <c r="C1782" t="s">
        <v>5351</v>
      </c>
      <c r="D1782" t="s">
        <v>36</v>
      </c>
      <c r="E1782" t="s">
        <v>91</v>
      </c>
      <c r="F1782" t="s">
        <v>5352</v>
      </c>
      <c r="G1782" t="s">
        <v>179</v>
      </c>
      <c r="H1782">
        <v>984.96</v>
      </c>
      <c r="I1782">
        <v>6</v>
      </c>
      <c r="J1782">
        <v>12</v>
      </c>
      <c r="K1782">
        <v>5909.76</v>
      </c>
      <c r="L1782">
        <v>5200.59</v>
      </c>
      <c r="M1782" t="s">
        <v>60</v>
      </c>
      <c r="N1782" s="1">
        <v>45625.908437500002</v>
      </c>
    </row>
    <row r="1783" spans="1:14" x14ac:dyDescent="0.3">
      <c r="A1783" t="s">
        <v>5353</v>
      </c>
      <c r="B1783" t="s">
        <v>72</v>
      </c>
      <c r="C1783" t="s">
        <v>5354</v>
      </c>
      <c r="D1783" t="s">
        <v>159</v>
      </c>
      <c r="E1783" t="s">
        <v>74</v>
      </c>
      <c r="F1783" t="s">
        <v>5355</v>
      </c>
      <c r="G1783" t="s">
        <v>20</v>
      </c>
      <c r="H1783">
        <v>314.88</v>
      </c>
      <c r="I1783">
        <v>30</v>
      </c>
      <c r="J1783">
        <v>15</v>
      </c>
      <c r="K1783">
        <v>9446.4</v>
      </c>
      <c r="L1783">
        <v>8029.44</v>
      </c>
      <c r="N1783" s="1">
        <v>45758.279872685183</v>
      </c>
    </row>
    <row r="1784" spans="1:14" x14ac:dyDescent="0.3">
      <c r="A1784" t="s">
        <v>5356</v>
      </c>
      <c r="B1784" t="s">
        <v>30</v>
      </c>
      <c r="C1784" t="s">
        <v>5357</v>
      </c>
      <c r="D1784" t="s">
        <v>25</v>
      </c>
      <c r="E1784" t="s">
        <v>57</v>
      </c>
      <c r="F1784" t="s">
        <v>5358</v>
      </c>
      <c r="G1784" t="s">
        <v>107</v>
      </c>
      <c r="H1784">
        <v>22.94</v>
      </c>
      <c r="I1784">
        <v>12</v>
      </c>
      <c r="J1784">
        <v>15</v>
      </c>
      <c r="K1784">
        <v>275.27999999999997</v>
      </c>
      <c r="L1784">
        <v>233.99</v>
      </c>
      <c r="M1784" t="s">
        <v>40</v>
      </c>
      <c r="N1784" s="1">
        <v>45766.936493055553</v>
      </c>
    </row>
    <row r="1785" spans="1:14" x14ac:dyDescent="0.3">
      <c r="A1785" t="s">
        <v>5359</v>
      </c>
      <c r="B1785" t="s">
        <v>55</v>
      </c>
      <c r="C1785" t="s">
        <v>5360</v>
      </c>
      <c r="D1785" t="s">
        <v>36</v>
      </c>
      <c r="E1785" t="s">
        <v>87</v>
      </c>
      <c r="F1785" t="s">
        <v>5361</v>
      </c>
      <c r="G1785" t="s">
        <v>465</v>
      </c>
      <c r="H1785">
        <v>1461.81</v>
      </c>
      <c r="I1785">
        <v>5</v>
      </c>
      <c r="J1785">
        <v>5</v>
      </c>
      <c r="K1785">
        <v>7309.05</v>
      </c>
      <c r="L1785">
        <v>6943.6</v>
      </c>
      <c r="M1785" t="s">
        <v>60</v>
      </c>
      <c r="N1785" s="1">
        <v>45340.707939814813</v>
      </c>
    </row>
    <row r="1786" spans="1:14" x14ac:dyDescent="0.3">
      <c r="A1786" t="s">
        <v>5362</v>
      </c>
      <c r="B1786" t="s">
        <v>23</v>
      </c>
      <c r="C1786" t="s">
        <v>5363</v>
      </c>
      <c r="D1786" t="s">
        <v>120</v>
      </c>
      <c r="E1786" t="s">
        <v>155</v>
      </c>
      <c r="F1786" t="s">
        <v>5364</v>
      </c>
      <c r="G1786" t="s">
        <v>20</v>
      </c>
      <c r="H1786">
        <v>468.29</v>
      </c>
      <c r="I1786">
        <v>4</v>
      </c>
      <c r="J1786">
        <v>5</v>
      </c>
      <c r="K1786">
        <v>1873.16</v>
      </c>
      <c r="L1786">
        <v>1779.5</v>
      </c>
      <c r="M1786" t="s">
        <v>47</v>
      </c>
      <c r="N1786" s="1">
        <v>45767.109097222223</v>
      </c>
    </row>
    <row r="1787" spans="1:14" x14ac:dyDescent="0.3">
      <c r="A1787" t="s">
        <v>5365</v>
      </c>
      <c r="B1787" t="s">
        <v>49</v>
      </c>
      <c r="C1787" t="s">
        <v>5366</v>
      </c>
      <c r="D1787" t="s">
        <v>25</v>
      </c>
      <c r="E1787" t="s">
        <v>18</v>
      </c>
      <c r="F1787" t="s">
        <v>5367</v>
      </c>
      <c r="G1787" t="s">
        <v>179</v>
      </c>
      <c r="H1787">
        <v>92.31</v>
      </c>
      <c r="I1787">
        <v>25</v>
      </c>
      <c r="J1787">
        <v>15</v>
      </c>
      <c r="K1787">
        <v>2307.75</v>
      </c>
      <c r="L1787">
        <v>1961.59</v>
      </c>
      <c r="M1787" t="s">
        <v>116</v>
      </c>
      <c r="N1787" s="1">
        <v>45681.534143518518</v>
      </c>
    </row>
    <row r="1788" spans="1:14" x14ac:dyDescent="0.3">
      <c r="A1788" t="s">
        <v>5368</v>
      </c>
      <c r="B1788" t="s">
        <v>15</v>
      </c>
      <c r="C1788" t="s">
        <v>5369</v>
      </c>
      <c r="D1788" t="s">
        <v>255</v>
      </c>
      <c r="E1788" t="s">
        <v>251</v>
      </c>
      <c r="F1788" t="s">
        <v>5370</v>
      </c>
      <c r="G1788" t="s">
        <v>209</v>
      </c>
      <c r="H1788">
        <v>2732.59</v>
      </c>
      <c r="I1788">
        <v>25</v>
      </c>
      <c r="J1788">
        <v>15</v>
      </c>
      <c r="K1788">
        <v>68314.75</v>
      </c>
      <c r="L1788">
        <v>58067.54</v>
      </c>
      <c r="M1788" t="s">
        <v>60</v>
      </c>
      <c r="N1788" s="1">
        <v>45611.58017361111</v>
      </c>
    </row>
    <row r="1789" spans="1:14" x14ac:dyDescent="0.3">
      <c r="A1789" t="s">
        <v>5371</v>
      </c>
      <c r="B1789" t="s">
        <v>15</v>
      </c>
      <c r="C1789" t="s">
        <v>5372</v>
      </c>
      <c r="D1789" t="s">
        <v>86</v>
      </c>
      <c r="E1789" t="s">
        <v>133</v>
      </c>
      <c r="F1789" t="s">
        <v>5373</v>
      </c>
      <c r="G1789" t="s">
        <v>46</v>
      </c>
      <c r="H1789">
        <v>503.43</v>
      </c>
      <c r="I1789">
        <v>30</v>
      </c>
      <c r="J1789">
        <v>2</v>
      </c>
      <c r="K1789">
        <v>15102.9</v>
      </c>
      <c r="L1789">
        <v>14800.84</v>
      </c>
      <c r="M1789" t="s">
        <v>77</v>
      </c>
      <c r="N1789" s="1">
        <v>45503.163159722222</v>
      </c>
    </row>
    <row r="1790" spans="1:14" x14ac:dyDescent="0.3">
      <c r="A1790" t="s">
        <v>5374</v>
      </c>
      <c r="B1790" t="s">
        <v>172</v>
      </c>
      <c r="C1790" t="s">
        <v>5375</v>
      </c>
      <c r="D1790" t="s">
        <v>159</v>
      </c>
      <c r="E1790" t="s">
        <v>57</v>
      </c>
      <c r="F1790" t="s">
        <v>5376</v>
      </c>
      <c r="G1790" t="s">
        <v>135</v>
      </c>
      <c r="H1790">
        <v>300.38</v>
      </c>
      <c r="I1790">
        <v>4</v>
      </c>
      <c r="J1790">
        <v>0</v>
      </c>
      <c r="K1790">
        <v>1201.52</v>
      </c>
      <c r="L1790">
        <v>1201.52</v>
      </c>
      <c r="M1790" t="s">
        <v>60</v>
      </c>
      <c r="N1790" s="1">
        <v>45560.090624999997</v>
      </c>
    </row>
    <row r="1791" spans="1:14" x14ac:dyDescent="0.3">
      <c r="A1791" t="s">
        <v>5377</v>
      </c>
      <c r="B1791" t="s">
        <v>72</v>
      </c>
      <c r="C1791" t="s">
        <v>5378</v>
      </c>
      <c r="D1791" t="s">
        <v>51</v>
      </c>
      <c r="E1791" t="s">
        <v>177</v>
      </c>
      <c r="F1791" t="s">
        <v>5379</v>
      </c>
      <c r="G1791" t="s">
        <v>46</v>
      </c>
      <c r="H1791">
        <v>524.33000000000004</v>
      </c>
      <c r="I1791">
        <v>12</v>
      </c>
      <c r="J1791">
        <v>10</v>
      </c>
      <c r="K1791">
        <v>6291.96</v>
      </c>
      <c r="L1791">
        <v>5662.76</v>
      </c>
      <c r="M1791" t="s">
        <v>47</v>
      </c>
      <c r="N1791" s="1">
        <v>45776.125243055554</v>
      </c>
    </row>
    <row r="1792" spans="1:14" x14ac:dyDescent="0.3">
      <c r="A1792" t="s">
        <v>5380</v>
      </c>
      <c r="B1792" t="s">
        <v>49</v>
      </c>
      <c r="C1792" t="s">
        <v>5381</v>
      </c>
      <c r="D1792" t="s">
        <v>159</v>
      </c>
      <c r="E1792" t="s">
        <v>155</v>
      </c>
      <c r="F1792" t="s">
        <v>5382</v>
      </c>
      <c r="G1792" t="s">
        <v>248</v>
      </c>
      <c r="H1792">
        <v>311.79000000000002</v>
      </c>
      <c r="I1792">
        <v>8</v>
      </c>
      <c r="J1792">
        <v>0</v>
      </c>
      <c r="K1792">
        <v>2494.3200000000002</v>
      </c>
      <c r="L1792">
        <v>2494.3200000000002</v>
      </c>
      <c r="M1792" t="s">
        <v>40</v>
      </c>
      <c r="N1792" s="1">
        <v>45440.455208333333</v>
      </c>
    </row>
    <row r="1793" spans="1:14" x14ac:dyDescent="0.3">
      <c r="A1793" t="s">
        <v>5383</v>
      </c>
      <c r="B1793" t="s">
        <v>84</v>
      </c>
      <c r="C1793" t="s">
        <v>5384</v>
      </c>
      <c r="D1793" t="s">
        <v>159</v>
      </c>
      <c r="E1793" t="s">
        <v>68</v>
      </c>
      <c r="F1793" t="s">
        <v>5385</v>
      </c>
      <c r="G1793" t="s">
        <v>82</v>
      </c>
      <c r="H1793">
        <v>202.28</v>
      </c>
      <c r="I1793">
        <v>30</v>
      </c>
      <c r="J1793">
        <v>25</v>
      </c>
      <c r="K1793">
        <v>6068.4</v>
      </c>
      <c r="L1793">
        <v>4551.3</v>
      </c>
      <c r="M1793" t="s">
        <v>47</v>
      </c>
      <c r="N1793" s="1">
        <v>45531.155289351853</v>
      </c>
    </row>
    <row r="1794" spans="1:14" x14ac:dyDescent="0.3">
      <c r="A1794" t="s">
        <v>5386</v>
      </c>
      <c r="B1794" t="s">
        <v>55</v>
      </c>
      <c r="C1794" t="s">
        <v>5387</v>
      </c>
      <c r="D1794" t="s">
        <v>120</v>
      </c>
      <c r="E1794" t="s">
        <v>18</v>
      </c>
      <c r="F1794" t="s">
        <v>5388</v>
      </c>
      <c r="H1794">
        <v>568.80999999999995</v>
      </c>
      <c r="I1794">
        <v>12</v>
      </c>
      <c r="J1794">
        <v>20</v>
      </c>
      <c r="K1794">
        <v>6825.72</v>
      </c>
      <c r="L1794">
        <v>5460.58</v>
      </c>
      <c r="M1794" t="s">
        <v>28</v>
      </c>
      <c r="N1794" s="1">
        <v>45590.695069444446</v>
      </c>
    </row>
    <row r="1795" spans="1:14" x14ac:dyDescent="0.3">
      <c r="A1795" t="s">
        <v>5389</v>
      </c>
      <c r="B1795" t="s">
        <v>84</v>
      </c>
      <c r="C1795" t="s">
        <v>5390</v>
      </c>
      <c r="D1795" t="s">
        <v>110</v>
      </c>
      <c r="F1795" t="s">
        <v>5391</v>
      </c>
      <c r="G1795" t="s">
        <v>20</v>
      </c>
      <c r="H1795">
        <v>330.99</v>
      </c>
      <c r="I1795">
        <v>2</v>
      </c>
      <c r="J1795">
        <v>3</v>
      </c>
      <c r="K1795">
        <v>661.98</v>
      </c>
      <c r="L1795">
        <v>642.12</v>
      </c>
      <c r="M1795" t="s">
        <v>21</v>
      </c>
      <c r="N1795" s="1">
        <v>45441.807696759257</v>
      </c>
    </row>
    <row r="1796" spans="1:14" x14ac:dyDescent="0.3">
      <c r="A1796" t="s">
        <v>5392</v>
      </c>
      <c r="B1796" t="s">
        <v>72</v>
      </c>
      <c r="C1796" t="s">
        <v>5393</v>
      </c>
      <c r="D1796" t="s">
        <v>63</v>
      </c>
      <c r="E1796" t="s">
        <v>111</v>
      </c>
      <c r="F1796" t="s">
        <v>5394</v>
      </c>
      <c r="G1796" t="s">
        <v>46</v>
      </c>
      <c r="H1796">
        <v>5.97</v>
      </c>
      <c r="I1796">
        <v>234</v>
      </c>
      <c r="J1796">
        <v>15</v>
      </c>
      <c r="K1796">
        <v>1396.98</v>
      </c>
      <c r="L1796">
        <v>1187.43</v>
      </c>
      <c r="N1796" s="1">
        <v>45501.509305555555</v>
      </c>
    </row>
    <row r="1797" spans="1:14" x14ac:dyDescent="0.3">
      <c r="A1797" t="s">
        <v>5395</v>
      </c>
      <c r="B1797" t="s">
        <v>30</v>
      </c>
      <c r="C1797" t="s">
        <v>5396</v>
      </c>
      <c r="D1797" t="s">
        <v>25</v>
      </c>
      <c r="E1797" t="s">
        <v>32</v>
      </c>
      <c r="F1797" t="s">
        <v>5397</v>
      </c>
      <c r="H1797">
        <v>54.49</v>
      </c>
      <c r="I1797">
        <v>2</v>
      </c>
      <c r="J1797">
        <v>0</v>
      </c>
      <c r="K1797">
        <v>108.98</v>
      </c>
      <c r="L1797">
        <v>108.98</v>
      </c>
      <c r="N1797" s="1">
        <v>45822.486747685187</v>
      </c>
    </row>
    <row r="1798" spans="1:14" x14ac:dyDescent="0.3">
      <c r="A1798" t="s">
        <v>5398</v>
      </c>
      <c r="B1798" t="s">
        <v>172</v>
      </c>
      <c r="D1798" t="s">
        <v>51</v>
      </c>
      <c r="E1798" t="s">
        <v>37</v>
      </c>
      <c r="F1798" t="s">
        <v>5399</v>
      </c>
      <c r="G1798" t="s">
        <v>465</v>
      </c>
      <c r="H1798">
        <v>1151.1099999999999</v>
      </c>
      <c r="I1798">
        <v>12</v>
      </c>
      <c r="J1798">
        <v>0</v>
      </c>
      <c r="K1798">
        <v>13813.32</v>
      </c>
      <c r="L1798">
        <v>13813.32</v>
      </c>
      <c r="M1798" t="s">
        <v>21</v>
      </c>
      <c r="N1798" s="1">
        <v>45584.491006944445</v>
      </c>
    </row>
    <row r="1799" spans="1:14" x14ac:dyDescent="0.3">
      <c r="A1799" t="s">
        <v>5400</v>
      </c>
      <c r="B1799" t="s">
        <v>55</v>
      </c>
      <c r="C1799" t="s">
        <v>5401</v>
      </c>
      <c r="D1799" t="s">
        <v>51</v>
      </c>
      <c r="E1799" t="s">
        <v>251</v>
      </c>
      <c r="F1799" t="s">
        <v>5402</v>
      </c>
      <c r="H1799">
        <v>984.77</v>
      </c>
      <c r="I1799">
        <v>5</v>
      </c>
      <c r="J1799">
        <v>5</v>
      </c>
      <c r="K1799">
        <v>4923.8500000000004</v>
      </c>
      <c r="L1799">
        <v>4677.66</v>
      </c>
      <c r="M1799" t="s">
        <v>77</v>
      </c>
      <c r="N1799" s="1">
        <v>45363.590590277781</v>
      </c>
    </row>
    <row r="1800" spans="1:14" x14ac:dyDescent="0.3">
      <c r="A1800" t="s">
        <v>5403</v>
      </c>
      <c r="B1800" t="s">
        <v>15</v>
      </c>
      <c r="C1800" t="s">
        <v>5404</v>
      </c>
      <c r="D1800" t="s">
        <v>125</v>
      </c>
      <c r="E1800" t="s">
        <v>32</v>
      </c>
      <c r="F1800" t="s">
        <v>5405</v>
      </c>
      <c r="G1800" t="s">
        <v>59</v>
      </c>
      <c r="H1800">
        <v>1894.24</v>
      </c>
      <c r="I1800">
        <v>25</v>
      </c>
      <c r="J1800">
        <v>10</v>
      </c>
      <c r="K1800">
        <v>47356</v>
      </c>
      <c r="L1800">
        <v>42620.4</v>
      </c>
      <c r="M1800" t="s">
        <v>116</v>
      </c>
      <c r="N1800" s="1">
        <v>45378.955370370371</v>
      </c>
    </row>
    <row r="1801" spans="1:14" x14ac:dyDescent="0.3">
      <c r="A1801" t="s">
        <v>5406</v>
      </c>
      <c r="B1801" t="s">
        <v>23</v>
      </c>
      <c r="C1801" t="s">
        <v>5407</v>
      </c>
      <c r="D1801" t="s">
        <v>63</v>
      </c>
      <c r="E1801" t="s">
        <v>74</v>
      </c>
      <c r="F1801" t="s">
        <v>5408</v>
      </c>
      <c r="G1801" t="s">
        <v>93</v>
      </c>
      <c r="H1801">
        <v>5.92</v>
      </c>
      <c r="I1801">
        <v>340</v>
      </c>
      <c r="J1801">
        <v>17</v>
      </c>
      <c r="K1801">
        <v>2012.8</v>
      </c>
      <c r="L1801">
        <v>1670.62</v>
      </c>
      <c r="M1801" t="s">
        <v>21</v>
      </c>
      <c r="N1801" s="1">
        <v>45507.209421296298</v>
      </c>
    </row>
    <row r="1802" spans="1:14" x14ac:dyDescent="0.3">
      <c r="A1802" t="s">
        <v>5409</v>
      </c>
      <c r="B1802" t="s">
        <v>172</v>
      </c>
      <c r="C1802" t="s">
        <v>5410</v>
      </c>
      <c r="D1802" t="s">
        <v>51</v>
      </c>
      <c r="E1802" t="s">
        <v>57</v>
      </c>
      <c r="F1802" t="s">
        <v>5411</v>
      </c>
      <c r="G1802" t="s">
        <v>46</v>
      </c>
      <c r="H1802">
        <v>1024.02</v>
      </c>
      <c r="I1802">
        <v>5</v>
      </c>
      <c r="J1802">
        <v>0</v>
      </c>
      <c r="K1802">
        <v>5120.1000000000004</v>
      </c>
      <c r="L1802">
        <v>5120.1000000000004</v>
      </c>
      <c r="M1802" t="s">
        <v>21</v>
      </c>
      <c r="N1802" s="1">
        <v>45717.921956018516</v>
      </c>
    </row>
    <row r="1803" spans="1:14" x14ac:dyDescent="0.3">
      <c r="A1803" t="s">
        <v>5412</v>
      </c>
      <c r="B1803" t="s">
        <v>23</v>
      </c>
      <c r="C1803" t="s">
        <v>5413</v>
      </c>
      <c r="D1803" t="s">
        <v>43</v>
      </c>
      <c r="E1803" t="s">
        <v>57</v>
      </c>
      <c r="F1803" t="s">
        <v>5414</v>
      </c>
      <c r="G1803" t="s">
        <v>248</v>
      </c>
      <c r="H1803">
        <v>982.81</v>
      </c>
      <c r="I1803">
        <v>3</v>
      </c>
      <c r="J1803">
        <v>0</v>
      </c>
      <c r="K1803">
        <v>2948.43</v>
      </c>
      <c r="L1803">
        <v>2948.43</v>
      </c>
      <c r="M1803" t="s">
        <v>77</v>
      </c>
      <c r="N1803" s="1">
        <v>45773.440416666665</v>
      </c>
    </row>
    <row r="1804" spans="1:14" x14ac:dyDescent="0.3">
      <c r="A1804" t="s">
        <v>5415</v>
      </c>
      <c r="B1804" t="s">
        <v>49</v>
      </c>
      <c r="C1804" t="s">
        <v>5416</v>
      </c>
      <c r="D1804" t="s">
        <v>80</v>
      </c>
      <c r="E1804" t="s">
        <v>74</v>
      </c>
      <c r="F1804" t="s">
        <v>5417</v>
      </c>
      <c r="G1804" t="s">
        <v>39</v>
      </c>
      <c r="H1804">
        <v>1475.96</v>
      </c>
      <c r="I1804">
        <v>25</v>
      </c>
      <c r="J1804">
        <v>25</v>
      </c>
      <c r="K1804">
        <v>36899</v>
      </c>
      <c r="L1804">
        <v>27674.25</v>
      </c>
      <c r="M1804" t="s">
        <v>116</v>
      </c>
      <c r="N1804" s="1">
        <v>45793.259525462963</v>
      </c>
    </row>
    <row r="1805" spans="1:14" x14ac:dyDescent="0.3">
      <c r="A1805" t="s">
        <v>5418</v>
      </c>
      <c r="B1805" t="s">
        <v>84</v>
      </c>
      <c r="D1805" t="s">
        <v>36</v>
      </c>
      <c r="E1805" t="s">
        <v>121</v>
      </c>
      <c r="F1805" t="s">
        <v>5419</v>
      </c>
      <c r="G1805" t="s">
        <v>20</v>
      </c>
      <c r="H1805">
        <v>747.73</v>
      </c>
      <c r="I1805">
        <v>60</v>
      </c>
      <c r="J1805">
        <v>0</v>
      </c>
      <c r="K1805">
        <v>44863.8</v>
      </c>
      <c r="L1805">
        <v>44863.8</v>
      </c>
      <c r="M1805" t="s">
        <v>28</v>
      </c>
      <c r="N1805" s="1">
        <v>45805.108993055554</v>
      </c>
    </row>
    <row r="1806" spans="1:14" x14ac:dyDescent="0.3">
      <c r="A1806" t="s">
        <v>5420</v>
      </c>
      <c r="B1806" t="s">
        <v>181</v>
      </c>
      <c r="C1806" t="s">
        <v>5421</v>
      </c>
      <c r="D1806" t="s">
        <v>43</v>
      </c>
      <c r="E1806" t="s">
        <v>111</v>
      </c>
      <c r="F1806" t="s">
        <v>5422</v>
      </c>
      <c r="G1806" t="s">
        <v>53</v>
      </c>
      <c r="H1806">
        <v>834.88</v>
      </c>
      <c r="I1806">
        <v>2</v>
      </c>
      <c r="J1806">
        <v>0</v>
      </c>
      <c r="K1806">
        <v>1669.76</v>
      </c>
      <c r="L1806">
        <v>1669.76</v>
      </c>
      <c r="M1806" t="s">
        <v>60</v>
      </c>
      <c r="N1806" s="1">
        <v>45662.634884259256</v>
      </c>
    </row>
    <row r="1807" spans="1:14" x14ac:dyDescent="0.3">
      <c r="A1807" t="s">
        <v>5423</v>
      </c>
      <c r="B1807" t="s">
        <v>15</v>
      </c>
      <c r="C1807" t="s">
        <v>5424</v>
      </c>
      <c r="D1807" t="s">
        <v>255</v>
      </c>
      <c r="E1807" t="s">
        <v>68</v>
      </c>
      <c r="F1807" t="s">
        <v>5425</v>
      </c>
      <c r="G1807" t="s">
        <v>107</v>
      </c>
      <c r="H1807">
        <v>1831.88</v>
      </c>
      <c r="I1807">
        <v>10</v>
      </c>
      <c r="J1807">
        <v>5</v>
      </c>
      <c r="K1807">
        <v>18318.8</v>
      </c>
      <c r="L1807">
        <v>17402.86</v>
      </c>
      <c r="M1807" t="s">
        <v>60</v>
      </c>
      <c r="N1807" s="1">
        <v>45533.438171296293</v>
      </c>
    </row>
    <row r="1808" spans="1:14" x14ac:dyDescent="0.3">
      <c r="A1808" t="s">
        <v>5426</v>
      </c>
      <c r="B1808" t="s">
        <v>15</v>
      </c>
      <c r="C1808" t="s">
        <v>5427</v>
      </c>
      <c r="D1808" t="s">
        <v>67</v>
      </c>
      <c r="E1808" t="s">
        <v>251</v>
      </c>
      <c r="F1808" t="s">
        <v>5428</v>
      </c>
      <c r="G1808" t="s">
        <v>465</v>
      </c>
      <c r="H1808">
        <v>308.27999999999997</v>
      </c>
      <c r="I1808">
        <v>12</v>
      </c>
      <c r="J1808">
        <v>5</v>
      </c>
      <c r="K1808">
        <v>3699.36</v>
      </c>
      <c r="L1808">
        <v>3514.39</v>
      </c>
      <c r="M1808" t="s">
        <v>28</v>
      </c>
      <c r="N1808" s="1">
        <v>45458.36204861111</v>
      </c>
    </row>
    <row r="1809" spans="1:14" x14ac:dyDescent="0.3">
      <c r="A1809" t="s">
        <v>5429</v>
      </c>
      <c r="B1809" t="s">
        <v>49</v>
      </c>
      <c r="C1809" t="s">
        <v>5430</v>
      </c>
      <c r="D1809" t="s">
        <v>17</v>
      </c>
      <c r="E1809" t="s">
        <v>44</v>
      </c>
      <c r="F1809" t="s">
        <v>5431</v>
      </c>
      <c r="G1809" t="s">
        <v>76</v>
      </c>
      <c r="H1809">
        <v>402.82</v>
      </c>
      <c r="I1809">
        <v>40</v>
      </c>
      <c r="J1809">
        <v>20</v>
      </c>
      <c r="K1809">
        <v>16112.8</v>
      </c>
      <c r="L1809">
        <v>12890.24</v>
      </c>
      <c r="M1809" t="s">
        <v>77</v>
      </c>
      <c r="N1809" s="1">
        <v>45831.171377314815</v>
      </c>
    </row>
    <row r="1810" spans="1:14" x14ac:dyDescent="0.3">
      <c r="A1810" t="s">
        <v>5432</v>
      </c>
      <c r="B1810" t="s">
        <v>172</v>
      </c>
      <c r="C1810" t="s">
        <v>5433</v>
      </c>
      <c r="D1810" t="s">
        <v>67</v>
      </c>
      <c r="E1810" t="s">
        <v>246</v>
      </c>
      <c r="F1810" t="s">
        <v>5434</v>
      </c>
      <c r="H1810">
        <v>561.29999999999995</v>
      </c>
      <c r="I1810">
        <v>60</v>
      </c>
      <c r="J1810">
        <v>0</v>
      </c>
      <c r="K1810">
        <v>33678</v>
      </c>
      <c r="L1810">
        <v>33678</v>
      </c>
      <c r="M1810" t="s">
        <v>116</v>
      </c>
      <c r="N1810" s="1">
        <v>45694.282604166663</v>
      </c>
    </row>
    <row r="1811" spans="1:14" x14ac:dyDescent="0.3">
      <c r="A1811" t="s">
        <v>5435</v>
      </c>
      <c r="B1811" t="s">
        <v>118</v>
      </c>
      <c r="C1811" t="s">
        <v>5436</v>
      </c>
      <c r="D1811" t="s">
        <v>120</v>
      </c>
      <c r="E1811" t="s">
        <v>100</v>
      </c>
      <c r="F1811" t="s">
        <v>5437</v>
      </c>
      <c r="G1811" t="s">
        <v>102</v>
      </c>
      <c r="H1811">
        <v>683.73</v>
      </c>
      <c r="I1811">
        <v>3</v>
      </c>
      <c r="J1811">
        <v>0</v>
      </c>
      <c r="K1811">
        <v>2051.19</v>
      </c>
      <c r="L1811">
        <v>2051.19</v>
      </c>
      <c r="M1811" t="s">
        <v>21</v>
      </c>
      <c r="N1811" s="1">
        <v>45840.668356481481</v>
      </c>
    </row>
    <row r="1812" spans="1:14" x14ac:dyDescent="0.3">
      <c r="A1812" t="s">
        <v>5438</v>
      </c>
      <c r="B1812" t="s">
        <v>23</v>
      </c>
      <c r="C1812" t="s">
        <v>5439</v>
      </c>
      <c r="D1812" t="s">
        <v>120</v>
      </c>
      <c r="E1812" t="s">
        <v>224</v>
      </c>
      <c r="F1812" t="s">
        <v>5440</v>
      </c>
      <c r="G1812" t="s">
        <v>161</v>
      </c>
      <c r="H1812">
        <v>671.16</v>
      </c>
      <c r="I1812">
        <v>2</v>
      </c>
      <c r="J1812">
        <v>0</v>
      </c>
      <c r="K1812">
        <v>1342.32</v>
      </c>
      <c r="L1812">
        <v>1342.32</v>
      </c>
      <c r="M1812" t="s">
        <v>21</v>
      </c>
      <c r="N1812" s="1">
        <v>45742.309907407405</v>
      </c>
    </row>
    <row r="1813" spans="1:14" x14ac:dyDescent="0.3">
      <c r="A1813" t="s">
        <v>5441</v>
      </c>
      <c r="B1813" t="s">
        <v>55</v>
      </c>
      <c r="C1813" t="s">
        <v>5442</v>
      </c>
      <c r="D1813" t="s">
        <v>63</v>
      </c>
      <c r="E1813" t="s">
        <v>111</v>
      </c>
      <c r="F1813" t="s">
        <v>5443</v>
      </c>
      <c r="G1813" t="s">
        <v>179</v>
      </c>
      <c r="H1813">
        <v>2.35</v>
      </c>
      <c r="I1813">
        <v>292</v>
      </c>
      <c r="J1813">
        <v>15</v>
      </c>
      <c r="K1813">
        <v>686.2</v>
      </c>
      <c r="L1813">
        <v>583.27</v>
      </c>
      <c r="M1813" t="s">
        <v>21</v>
      </c>
      <c r="N1813" s="1">
        <v>45832.881701388891</v>
      </c>
    </row>
    <row r="1814" spans="1:14" x14ac:dyDescent="0.3">
      <c r="A1814" t="s">
        <v>5444</v>
      </c>
      <c r="B1814" t="s">
        <v>30</v>
      </c>
      <c r="C1814" t="s">
        <v>5445</v>
      </c>
      <c r="D1814" t="s">
        <v>25</v>
      </c>
      <c r="E1814" t="s">
        <v>133</v>
      </c>
      <c r="F1814" t="s">
        <v>5446</v>
      </c>
      <c r="G1814" t="s">
        <v>93</v>
      </c>
      <c r="H1814">
        <v>123.24</v>
      </c>
      <c r="I1814">
        <v>8</v>
      </c>
      <c r="J1814">
        <v>5</v>
      </c>
      <c r="K1814">
        <v>985.92</v>
      </c>
      <c r="L1814">
        <v>936.62</v>
      </c>
      <c r="M1814" t="s">
        <v>21</v>
      </c>
      <c r="N1814" s="1">
        <v>45798.044444444444</v>
      </c>
    </row>
    <row r="1815" spans="1:14" x14ac:dyDescent="0.3">
      <c r="A1815" t="s">
        <v>5447</v>
      </c>
      <c r="B1815" t="s">
        <v>95</v>
      </c>
      <c r="C1815" t="s">
        <v>5448</v>
      </c>
      <c r="D1815" t="s">
        <v>36</v>
      </c>
      <c r="E1815" t="s">
        <v>111</v>
      </c>
      <c r="F1815" t="s">
        <v>5449</v>
      </c>
      <c r="G1815" t="s">
        <v>102</v>
      </c>
      <c r="H1815">
        <v>1470.05</v>
      </c>
      <c r="I1815">
        <v>5</v>
      </c>
      <c r="J1815">
        <v>5</v>
      </c>
      <c r="K1815">
        <v>7350.25</v>
      </c>
      <c r="L1815">
        <v>6982.74</v>
      </c>
      <c r="M1815" t="s">
        <v>116</v>
      </c>
      <c r="N1815" s="1">
        <v>45633.566111111111</v>
      </c>
    </row>
    <row r="1816" spans="1:14" x14ac:dyDescent="0.3">
      <c r="A1816" t="s">
        <v>5450</v>
      </c>
      <c r="B1816" t="s">
        <v>181</v>
      </c>
      <c r="C1816" t="s">
        <v>5451</v>
      </c>
      <c r="D1816" t="s">
        <v>17</v>
      </c>
      <c r="E1816" t="s">
        <v>18</v>
      </c>
      <c r="F1816" t="s">
        <v>5452</v>
      </c>
      <c r="G1816" t="s">
        <v>93</v>
      </c>
      <c r="H1816">
        <v>343.59</v>
      </c>
      <c r="I1816">
        <v>3</v>
      </c>
      <c r="J1816">
        <v>5</v>
      </c>
      <c r="K1816">
        <v>1030.77</v>
      </c>
      <c r="L1816">
        <v>979.23</v>
      </c>
      <c r="N1816" s="1">
        <v>45476.70171296296</v>
      </c>
    </row>
    <row r="1817" spans="1:14" x14ac:dyDescent="0.3">
      <c r="A1817" t="s">
        <v>5453</v>
      </c>
      <c r="B1817" t="s">
        <v>95</v>
      </c>
      <c r="C1817" t="s">
        <v>5454</v>
      </c>
      <c r="D1817" t="s">
        <v>67</v>
      </c>
      <c r="E1817" t="s">
        <v>44</v>
      </c>
      <c r="F1817" t="s">
        <v>5455</v>
      </c>
      <c r="G1817" t="s">
        <v>93</v>
      </c>
      <c r="H1817">
        <v>500.03</v>
      </c>
      <c r="I1817">
        <v>4</v>
      </c>
      <c r="J1817">
        <v>5</v>
      </c>
      <c r="K1817">
        <v>2000.12</v>
      </c>
      <c r="L1817">
        <v>1900.11</v>
      </c>
      <c r="M1817" t="s">
        <v>40</v>
      </c>
      <c r="N1817" s="1">
        <v>45470.817314814813</v>
      </c>
    </row>
    <row r="1818" spans="1:14" x14ac:dyDescent="0.3">
      <c r="A1818" t="s">
        <v>5456</v>
      </c>
      <c r="B1818" t="s">
        <v>84</v>
      </c>
      <c r="C1818" t="s">
        <v>5457</v>
      </c>
      <c r="D1818" t="s">
        <v>80</v>
      </c>
      <c r="F1818" t="s">
        <v>5458</v>
      </c>
      <c r="G1818" t="s">
        <v>76</v>
      </c>
      <c r="H1818">
        <v>740.38</v>
      </c>
      <c r="I1818">
        <v>4</v>
      </c>
      <c r="J1818">
        <v>0</v>
      </c>
      <c r="K1818">
        <v>2961.52</v>
      </c>
      <c r="L1818">
        <v>2961.52</v>
      </c>
      <c r="M1818" t="s">
        <v>28</v>
      </c>
      <c r="N1818" s="1">
        <v>45658.14980324074</v>
      </c>
    </row>
    <row r="1819" spans="1:14" x14ac:dyDescent="0.3">
      <c r="A1819" t="s">
        <v>5459</v>
      </c>
      <c r="B1819" t="s">
        <v>84</v>
      </c>
      <c r="C1819" t="s">
        <v>5460</v>
      </c>
      <c r="D1819" t="s">
        <v>36</v>
      </c>
      <c r="F1819" t="s">
        <v>5461</v>
      </c>
      <c r="G1819" t="s">
        <v>107</v>
      </c>
      <c r="H1819">
        <v>624.19000000000005</v>
      </c>
      <c r="I1819">
        <v>5</v>
      </c>
      <c r="J1819">
        <v>0</v>
      </c>
      <c r="K1819">
        <v>3120.95</v>
      </c>
      <c r="L1819">
        <v>3120.95</v>
      </c>
      <c r="M1819" t="s">
        <v>77</v>
      </c>
      <c r="N1819" s="1">
        <v>45395.363032407404</v>
      </c>
    </row>
    <row r="1820" spans="1:14" x14ac:dyDescent="0.3">
      <c r="A1820" t="s">
        <v>5462</v>
      </c>
      <c r="B1820" t="s">
        <v>118</v>
      </c>
      <c r="C1820" t="s">
        <v>5463</v>
      </c>
      <c r="D1820" t="s">
        <v>43</v>
      </c>
      <c r="E1820" t="s">
        <v>44</v>
      </c>
      <c r="F1820" t="s">
        <v>5464</v>
      </c>
      <c r="G1820" t="s">
        <v>130</v>
      </c>
      <c r="H1820">
        <v>1260.99</v>
      </c>
      <c r="I1820">
        <v>6</v>
      </c>
      <c r="J1820">
        <v>0</v>
      </c>
      <c r="K1820">
        <v>7565.94</v>
      </c>
      <c r="L1820">
        <v>7565.94</v>
      </c>
      <c r="M1820" t="s">
        <v>47</v>
      </c>
      <c r="N1820" s="1">
        <v>45505.019872685189</v>
      </c>
    </row>
    <row r="1821" spans="1:14" x14ac:dyDescent="0.3">
      <c r="A1821" t="s">
        <v>5465</v>
      </c>
      <c r="B1821" t="s">
        <v>95</v>
      </c>
      <c r="C1821" t="s">
        <v>5466</v>
      </c>
      <c r="D1821" t="s">
        <v>120</v>
      </c>
      <c r="E1821" t="s">
        <v>74</v>
      </c>
      <c r="F1821" t="s">
        <v>5467</v>
      </c>
      <c r="G1821" t="s">
        <v>130</v>
      </c>
      <c r="H1821">
        <v>426.44</v>
      </c>
      <c r="I1821">
        <v>25</v>
      </c>
      <c r="J1821">
        <v>0</v>
      </c>
      <c r="K1821">
        <v>10661</v>
      </c>
      <c r="L1821">
        <v>10661</v>
      </c>
      <c r="M1821" t="s">
        <v>40</v>
      </c>
      <c r="N1821" s="1">
        <v>45728.012569444443</v>
      </c>
    </row>
    <row r="1822" spans="1:14" x14ac:dyDescent="0.3">
      <c r="A1822" t="s">
        <v>5468</v>
      </c>
      <c r="B1822" t="s">
        <v>172</v>
      </c>
      <c r="C1822" t="s">
        <v>5469</v>
      </c>
      <c r="D1822" t="s">
        <v>43</v>
      </c>
      <c r="E1822" t="s">
        <v>37</v>
      </c>
      <c r="F1822" t="s">
        <v>5470</v>
      </c>
      <c r="G1822" t="s">
        <v>93</v>
      </c>
      <c r="H1822">
        <v>423.08</v>
      </c>
      <c r="I1822">
        <v>10</v>
      </c>
      <c r="J1822">
        <v>10</v>
      </c>
      <c r="K1822">
        <v>4230.8</v>
      </c>
      <c r="L1822">
        <v>3807.72</v>
      </c>
      <c r="M1822" t="s">
        <v>40</v>
      </c>
      <c r="N1822" s="1">
        <v>45344.120011574072</v>
      </c>
    </row>
    <row r="1823" spans="1:14" x14ac:dyDescent="0.3">
      <c r="A1823" t="s">
        <v>5471</v>
      </c>
      <c r="B1823" t="s">
        <v>23</v>
      </c>
      <c r="C1823" t="s">
        <v>5472</v>
      </c>
      <c r="D1823" t="s">
        <v>255</v>
      </c>
      <c r="E1823" t="s">
        <v>37</v>
      </c>
      <c r="F1823" t="s">
        <v>5473</v>
      </c>
      <c r="G1823" t="s">
        <v>59</v>
      </c>
      <c r="H1823">
        <v>2914.72</v>
      </c>
      <c r="I1823">
        <v>2</v>
      </c>
      <c r="J1823">
        <v>0</v>
      </c>
      <c r="K1823">
        <v>5829.44</v>
      </c>
      <c r="L1823">
        <v>5829.44</v>
      </c>
      <c r="M1823" t="s">
        <v>60</v>
      </c>
      <c r="N1823" s="1">
        <v>45808.526296296295</v>
      </c>
    </row>
    <row r="1824" spans="1:14" x14ac:dyDescent="0.3">
      <c r="A1824" t="s">
        <v>5474</v>
      </c>
      <c r="B1824" t="s">
        <v>84</v>
      </c>
      <c r="C1824" t="s">
        <v>5475</v>
      </c>
      <c r="D1824" t="s">
        <v>67</v>
      </c>
      <c r="E1824" t="s">
        <v>91</v>
      </c>
      <c r="F1824" t="s">
        <v>5476</v>
      </c>
      <c r="G1824" t="s">
        <v>248</v>
      </c>
      <c r="H1824">
        <v>711.99</v>
      </c>
      <c r="I1824">
        <v>8</v>
      </c>
      <c r="J1824">
        <v>10</v>
      </c>
      <c r="K1824">
        <v>5695.92</v>
      </c>
      <c r="L1824">
        <v>5126.33</v>
      </c>
      <c r="M1824" t="s">
        <v>28</v>
      </c>
      <c r="N1824" s="1">
        <v>45368.615567129629</v>
      </c>
    </row>
    <row r="1825" spans="1:14" x14ac:dyDescent="0.3">
      <c r="A1825" t="s">
        <v>5477</v>
      </c>
      <c r="B1825" t="s">
        <v>55</v>
      </c>
      <c r="C1825" t="s">
        <v>5478</v>
      </c>
      <c r="D1825" t="s">
        <v>17</v>
      </c>
      <c r="E1825" t="s">
        <v>18</v>
      </c>
      <c r="F1825" t="s">
        <v>5479</v>
      </c>
      <c r="G1825" t="s">
        <v>102</v>
      </c>
      <c r="H1825">
        <v>33.119999999999997</v>
      </c>
      <c r="I1825">
        <v>12</v>
      </c>
      <c r="J1825">
        <v>0</v>
      </c>
      <c r="K1825">
        <v>397.44</v>
      </c>
      <c r="L1825">
        <v>397.44</v>
      </c>
      <c r="M1825" t="s">
        <v>77</v>
      </c>
      <c r="N1825" s="1">
        <v>45875.208981481483</v>
      </c>
    </row>
    <row r="1826" spans="1:14" x14ac:dyDescent="0.3">
      <c r="A1826" t="s">
        <v>5480</v>
      </c>
      <c r="B1826" t="s">
        <v>49</v>
      </c>
      <c r="C1826" t="s">
        <v>5481</v>
      </c>
      <c r="D1826" t="s">
        <v>43</v>
      </c>
      <c r="E1826" t="s">
        <v>121</v>
      </c>
      <c r="F1826" t="s">
        <v>5482</v>
      </c>
      <c r="G1826" t="s">
        <v>27</v>
      </c>
      <c r="H1826">
        <v>193.12</v>
      </c>
      <c r="I1826">
        <v>5</v>
      </c>
      <c r="J1826">
        <v>5</v>
      </c>
      <c r="K1826">
        <v>965.6</v>
      </c>
      <c r="L1826">
        <v>917.32</v>
      </c>
      <c r="M1826" t="s">
        <v>60</v>
      </c>
      <c r="N1826" s="1">
        <v>45460.529479166667</v>
      </c>
    </row>
    <row r="1827" spans="1:14" x14ac:dyDescent="0.3">
      <c r="A1827" t="s">
        <v>5483</v>
      </c>
      <c r="B1827" t="s">
        <v>172</v>
      </c>
      <c r="C1827" t="s">
        <v>5484</v>
      </c>
      <c r="D1827" t="s">
        <v>63</v>
      </c>
      <c r="E1827" t="s">
        <v>57</v>
      </c>
      <c r="F1827" t="s">
        <v>5485</v>
      </c>
      <c r="G1827" t="s">
        <v>70</v>
      </c>
      <c r="H1827">
        <v>4.29</v>
      </c>
      <c r="I1827">
        <v>37</v>
      </c>
      <c r="J1827">
        <v>2</v>
      </c>
      <c r="K1827">
        <v>158.72999999999999</v>
      </c>
      <c r="L1827">
        <v>155.56</v>
      </c>
      <c r="M1827" t="s">
        <v>60</v>
      </c>
      <c r="N1827" s="1">
        <v>45869.879363425927</v>
      </c>
    </row>
    <row r="1828" spans="1:14" x14ac:dyDescent="0.3">
      <c r="A1828" t="s">
        <v>5486</v>
      </c>
      <c r="B1828" t="s">
        <v>72</v>
      </c>
      <c r="C1828" t="s">
        <v>5487</v>
      </c>
      <c r="D1828" t="s">
        <v>63</v>
      </c>
      <c r="F1828" t="s">
        <v>5488</v>
      </c>
      <c r="G1828" t="s">
        <v>20</v>
      </c>
      <c r="H1828">
        <v>1.44</v>
      </c>
      <c r="I1828">
        <v>373</v>
      </c>
      <c r="J1828">
        <v>15</v>
      </c>
      <c r="K1828">
        <v>537.12</v>
      </c>
      <c r="L1828">
        <v>456.55</v>
      </c>
      <c r="M1828" t="s">
        <v>60</v>
      </c>
      <c r="N1828" s="1">
        <v>45480.369768518518</v>
      </c>
    </row>
    <row r="1829" spans="1:14" x14ac:dyDescent="0.3">
      <c r="A1829" t="s">
        <v>5489</v>
      </c>
      <c r="B1829" t="s">
        <v>181</v>
      </c>
      <c r="C1829" t="s">
        <v>5490</v>
      </c>
      <c r="D1829" t="s">
        <v>110</v>
      </c>
      <c r="E1829" t="s">
        <v>155</v>
      </c>
      <c r="F1829" t="s">
        <v>5491</v>
      </c>
      <c r="G1829" t="s">
        <v>135</v>
      </c>
      <c r="H1829">
        <v>88.67</v>
      </c>
      <c r="I1829">
        <v>1</v>
      </c>
      <c r="J1829">
        <v>0</v>
      </c>
      <c r="K1829">
        <v>88.67</v>
      </c>
      <c r="L1829">
        <v>88.67</v>
      </c>
      <c r="M1829" t="s">
        <v>77</v>
      </c>
      <c r="N1829" s="1">
        <v>45665.666238425925</v>
      </c>
    </row>
    <row r="1830" spans="1:14" x14ac:dyDescent="0.3">
      <c r="A1830" t="s">
        <v>5492</v>
      </c>
      <c r="B1830" t="s">
        <v>55</v>
      </c>
      <c r="C1830" t="s">
        <v>5493</v>
      </c>
      <c r="D1830" t="s">
        <v>51</v>
      </c>
      <c r="E1830" t="s">
        <v>251</v>
      </c>
      <c r="F1830" t="s">
        <v>5494</v>
      </c>
      <c r="G1830" t="s">
        <v>130</v>
      </c>
      <c r="H1830">
        <v>232.59</v>
      </c>
      <c r="I1830">
        <v>10</v>
      </c>
      <c r="J1830">
        <v>10</v>
      </c>
      <c r="K1830">
        <v>2325.9</v>
      </c>
      <c r="L1830">
        <v>2093.31</v>
      </c>
      <c r="M1830" t="s">
        <v>40</v>
      </c>
      <c r="N1830" s="1">
        <v>45866.107488425929</v>
      </c>
    </row>
    <row r="1831" spans="1:14" x14ac:dyDescent="0.3">
      <c r="A1831" t="s">
        <v>5495</v>
      </c>
      <c r="B1831" t="s">
        <v>15</v>
      </c>
      <c r="C1831" t="s">
        <v>5496</v>
      </c>
      <c r="D1831" t="s">
        <v>110</v>
      </c>
      <c r="E1831" t="s">
        <v>18</v>
      </c>
      <c r="F1831" t="s">
        <v>5497</v>
      </c>
      <c r="H1831">
        <v>138.24</v>
      </c>
      <c r="I1831">
        <v>8</v>
      </c>
      <c r="J1831">
        <v>18</v>
      </c>
      <c r="K1831">
        <v>1105.92</v>
      </c>
      <c r="L1831">
        <v>906.85</v>
      </c>
      <c r="M1831" t="s">
        <v>77</v>
      </c>
      <c r="N1831" s="1">
        <v>45403.023969907408</v>
      </c>
    </row>
    <row r="1832" spans="1:14" x14ac:dyDescent="0.3">
      <c r="A1832" t="s">
        <v>5498</v>
      </c>
      <c r="B1832" t="s">
        <v>95</v>
      </c>
      <c r="C1832" t="s">
        <v>5499</v>
      </c>
      <c r="D1832" t="s">
        <v>110</v>
      </c>
      <c r="E1832" t="s">
        <v>111</v>
      </c>
      <c r="F1832" t="s">
        <v>5500</v>
      </c>
      <c r="G1832" t="s">
        <v>70</v>
      </c>
      <c r="H1832">
        <v>96.45</v>
      </c>
      <c r="I1832">
        <v>5</v>
      </c>
      <c r="J1832">
        <v>5</v>
      </c>
      <c r="K1832">
        <v>482.25</v>
      </c>
      <c r="L1832">
        <v>458.14</v>
      </c>
      <c r="M1832" t="s">
        <v>60</v>
      </c>
      <c r="N1832" s="1">
        <v>45415.371805555558</v>
      </c>
    </row>
    <row r="1833" spans="1:14" x14ac:dyDescent="0.3">
      <c r="A1833" t="s">
        <v>5501</v>
      </c>
      <c r="B1833" t="s">
        <v>23</v>
      </c>
      <c r="C1833" t="s">
        <v>5502</v>
      </c>
      <c r="D1833" t="s">
        <v>110</v>
      </c>
      <c r="E1833" t="s">
        <v>32</v>
      </c>
      <c r="F1833" t="s">
        <v>5503</v>
      </c>
      <c r="G1833" t="s">
        <v>248</v>
      </c>
      <c r="H1833">
        <v>60.22</v>
      </c>
      <c r="I1833">
        <v>1</v>
      </c>
      <c r="J1833">
        <v>0</v>
      </c>
      <c r="K1833">
        <v>60.22</v>
      </c>
      <c r="L1833">
        <v>60.22</v>
      </c>
      <c r="N1833" s="1">
        <v>45652.598032407404</v>
      </c>
    </row>
    <row r="1834" spans="1:14" x14ac:dyDescent="0.3">
      <c r="A1834" t="s">
        <v>5504</v>
      </c>
      <c r="B1834" t="s">
        <v>84</v>
      </c>
      <c r="C1834" t="s">
        <v>5505</v>
      </c>
      <c r="D1834" t="s">
        <v>63</v>
      </c>
      <c r="E1834" t="s">
        <v>277</v>
      </c>
      <c r="F1834" t="s">
        <v>5506</v>
      </c>
      <c r="G1834" t="s">
        <v>82</v>
      </c>
      <c r="H1834">
        <v>1.43</v>
      </c>
      <c r="I1834">
        <v>181</v>
      </c>
      <c r="J1834">
        <v>20</v>
      </c>
      <c r="K1834">
        <v>258.83</v>
      </c>
      <c r="L1834">
        <v>207.06</v>
      </c>
      <c r="M1834" t="s">
        <v>28</v>
      </c>
      <c r="N1834" s="1">
        <v>45607.927129629628</v>
      </c>
    </row>
    <row r="1835" spans="1:14" x14ac:dyDescent="0.3">
      <c r="A1835" t="s">
        <v>5507</v>
      </c>
      <c r="B1835" t="s">
        <v>95</v>
      </c>
      <c r="C1835" t="s">
        <v>5508</v>
      </c>
      <c r="D1835" t="s">
        <v>255</v>
      </c>
      <c r="E1835" t="s">
        <v>155</v>
      </c>
      <c r="F1835" t="s">
        <v>5509</v>
      </c>
      <c r="G1835" t="s">
        <v>130</v>
      </c>
      <c r="H1835">
        <v>2610.94</v>
      </c>
      <c r="I1835">
        <v>6</v>
      </c>
      <c r="J1835">
        <v>0</v>
      </c>
      <c r="K1835">
        <v>15665.64</v>
      </c>
      <c r="L1835">
        <v>15665.64</v>
      </c>
      <c r="M1835" t="s">
        <v>60</v>
      </c>
      <c r="N1835" s="1">
        <v>45655.138310185182</v>
      </c>
    </row>
    <row r="1836" spans="1:14" x14ac:dyDescent="0.3">
      <c r="A1836" t="s">
        <v>5510</v>
      </c>
      <c r="B1836" t="s">
        <v>55</v>
      </c>
      <c r="C1836" t="s">
        <v>5511</v>
      </c>
      <c r="D1836" t="s">
        <v>36</v>
      </c>
      <c r="E1836" t="s">
        <v>121</v>
      </c>
      <c r="F1836" t="s">
        <v>5512</v>
      </c>
      <c r="G1836" t="s">
        <v>27</v>
      </c>
      <c r="H1836">
        <v>1385.11</v>
      </c>
      <c r="I1836">
        <v>2</v>
      </c>
      <c r="J1836">
        <v>5</v>
      </c>
      <c r="K1836">
        <v>2770.22</v>
      </c>
      <c r="L1836">
        <v>2631.71</v>
      </c>
      <c r="N1836" s="1">
        <v>45446.149988425925</v>
      </c>
    </row>
    <row r="1837" spans="1:14" x14ac:dyDescent="0.3">
      <c r="A1837" t="s">
        <v>5513</v>
      </c>
      <c r="B1837" t="s">
        <v>55</v>
      </c>
      <c r="C1837" t="s">
        <v>5514</v>
      </c>
      <c r="D1837" t="s">
        <v>25</v>
      </c>
      <c r="E1837" t="s">
        <v>277</v>
      </c>
      <c r="F1837" t="s">
        <v>5515</v>
      </c>
      <c r="G1837" t="s">
        <v>59</v>
      </c>
      <c r="H1837">
        <v>133.66999999999999</v>
      </c>
      <c r="I1837">
        <v>6</v>
      </c>
      <c r="J1837">
        <v>10</v>
      </c>
      <c r="K1837">
        <v>802.02</v>
      </c>
      <c r="L1837">
        <v>721.82</v>
      </c>
      <c r="M1837" t="s">
        <v>77</v>
      </c>
      <c r="N1837" s="1">
        <v>45458.075590277775</v>
      </c>
    </row>
    <row r="1838" spans="1:14" x14ac:dyDescent="0.3">
      <c r="A1838" t="s">
        <v>5516</v>
      </c>
      <c r="B1838" t="s">
        <v>72</v>
      </c>
      <c r="C1838" t="s">
        <v>5517</v>
      </c>
      <c r="D1838" t="s">
        <v>51</v>
      </c>
      <c r="E1838" t="s">
        <v>32</v>
      </c>
      <c r="F1838" t="s">
        <v>5518</v>
      </c>
      <c r="G1838" t="s">
        <v>93</v>
      </c>
      <c r="H1838">
        <v>804.6</v>
      </c>
      <c r="I1838">
        <v>1</v>
      </c>
      <c r="J1838">
        <v>5</v>
      </c>
      <c r="K1838">
        <v>804.6</v>
      </c>
      <c r="L1838">
        <v>764.37</v>
      </c>
      <c r="M1838" t="s">
        <v>60</v>
      </c>
      <c r="N1838" s="1">
        <v>45353.03</v>
      </c>
    </row>
    <row r="1839" spans="1:14" x14ac:dyDescent="0.3">
      <c r="A1839" t="s">
        <v>5519</v>
      </c>
      <c r="B1839" t="s">
        <v>181</v>
      </c>
      <c r="C1839" t="s">
        <v>5520</v>
      </c>
      <c r="D1839" t="s">
        <v>43</v>
      </c>
      <c r="E1839" t="s">
        <v>133</v>
      </c>
      <c r="F1839" t="s">
        <v>5521</v>
      </c>
      <c r="G1839" t="s">
        <v>20</v>
      </c>
      <c r="H1839">
        <v>1471.44</v>
      </c>
      <c r="I1839">
        <v>10</v>
      </c>
      <c r="J1839">
        <v>5</v>
      </c>
      <c r="K1839">
        <v>14714.4</v>
      </c>
      <c r="L1839">
        <v>13978.68</v>
      </c>
      <c r="M1839" t="s">
        <v>116</v>
      </c>
      <c r="N1839" s="1">
        <v>45652.811689814815</v>
      </c>
    </row>
    <row r="1840" spans="1:14" x14ac:dyDescent="0.3">
      <c r="A1840" t="s">
        <v>5522</v>
      </c>
      <c r="B1840" t="s">
        <v>181</v>
      </c>
      <c r="C1840" t="s">
        <v>5523</v>
      </c>
      <c r="D1840" t="s">
        <v>80</v>
      </c>
      <c r="E1840" t="s">
        <v>111</v>
      </c>
      <c r="G1840" t="s">
        <v>107</v>
      </c>
      <c r="H1840">
        <v>1798.56</v>
      </c>
      <c r="I1840">
        <v>2</v>
      </c>
      <c r="J1840">
        <v>0</v>
      </c>
      <c r="K1840">
        <v>3597.12</v>
      </c>
      <c r="L1840">
        <v>3597.12</v>
      </c>
      <c r="M1840" t="s">
        <v>116</v>
      </c>
      <c r="N1840" s="1">
        <v>45748.146261574075</v>
      </c>
    </row>
    <row r="1841" spans="1:14" x14ac:dyDescent="0.3">
      <c r="A1841" t="s">
        <v>5524</v>
      </c>
      <c r="B1841" t="s">
        <v>23</v>
      </c>
      <c r="C1841" t="s">
        <v>5525</v>
      </c>
      <c r="D1841" t="s">
        <v>159</v>
      </c>
      <c r="E1841" t="s">
        <v>18</v>
      </c>
      <c r="F1841" t="s">
        <v>5526</v>
      </c>
      <c r="G1841" t="s">
        <v>161</v>
      </c>
      <c r="H1841">
        <v>392.74</v>
      </c>
      <c r="I1841">
        <v>12</v>
      </c>
      <c r="J1841">
        <v>10</v>
      </c>
      <c r="K1841">
        <v>4712.88</v>
      </c>
      <c r="L1841">
        <v>4241.59</v>
      </c>
      <c r="M1841" t="s">
        <v>28</v>
      </c>
      <c r="N1841" s="1">
        <v>45388.879699074074</v>
      </c>
    </row>
    <row r="1842" spans="1:14" x14ac:dyDescent="0.3">
      <c r="A1842" t="s">
        <v>5527</v>
      </c>
      <c r="B1842" t="s">
        <v>118</v>
      </c>
      <c r="C1842" t="s">
        <v>5528</v>
      </c>
      <c r="D1842" t="s">
        <v>159</v>
      </c>
      <c r="E1842" t="s">
        <v>74</v>
      </c>
      <c r="F1842" t="s">
        <v>5529</v>
      </c>
      <c r="G1842" t="s">
        <v>465</v>
      </c>
      <c r="H1842">
        <v>383.84</v>
      </c>
      <c r="I1842">
        <v>2</v>
      </c>
      <c r="J1842">
        <v>0</v>
      </c>
      <c r="K1842">
        <v>767.68</v>
      </c>
      <c r="L1842">
        <v>767.68</v>
      </c>
      <c r="M1842" t="s">
        <v>116</v>
      </c>
      <c r="N1842" s="1">
        <v>45562.670902777776</v>
      </c>
    </row>
    <row r="1843" spans="1:14" x14ac:dyDescent="0.3">
      <c r="A1843" t="s">
        <v>5530</v>
      </c>
      <c r="B1843" t="s">
        <v>23</v>
      </c>
      <c r="C1843" t="s">
        <v>5531</v>
      </c>
      <c r="D1843" t="s">
        <v>120</v>
      </c>
      <c r="E1843" t="s">
        <v>133</v>
      </c>
      <c r="F1843" t="s">
        <v>5532</v>
      </c>
      <c r="G1843" t="s">
        <v>46</v>
      </c>
      <c r="H1843">
        <v>559.28</v>
      </c>
      <c r="I1843">
        <v>25</v>
      </c>
      <c r="J1843">
        <v>20</v>
      </c>
      <c r="K1843">
        <v>13982</v>
      </c>
      <c r="L1843">
        <v>11185.6</v>
      </c>
      <c r="M1843" t="s">
        <v>60</v>
      </c>
      <c r="N1843" s="1">
        <v>45644.766331018516</v>
      </c>
    </row>
    <row r="1844" spans="1:14" x14ac:dyDescent="0.3">
      <c r="A1844" t="s">
        <v>5533</v>
      </c>
      <c r="B1844" t="s">
        <v>84</v>
      </c>
      <c r="C1844" t="s">
        <v>5534</v>
      </c>
      <c r="D1844" t="s">
        <v>63</v>
      </c>
      <c r="E1844" t="s">
        <v>251</v>
      </c>
      <c r="F1844" t="s">
        <v>5535</v>
      </c>
      <c r="H1844">
        <v>5.79</v>
      </c>
      <c r="I1844">
        <v>384</v>
      </c>
      <c r="J1844">
        <v>0</v>
      </c>
      <c r="K1844">
        <v>2223.36</v>
      </c>
      <c r="L1844">
        <v>2223.36</v>
      </c>
      <c r="M1844" t="s">
        <v>116</v>
      </c>
      <c r="N1844" s="1">
        <v>45575.741608796299</v>
      </c>
    </row>
    <row r="1845" spans="1:14" x14ac:dyDescent="0.3">
      <c r="A1845" t="s">
        <v>5536</v>
      </c>
      <c r="B1845" t="s">
        <v>181</v>
      </c>
      <c r="C1845" t="s">
        <v>1172</v>
      </c>
      <c r="D1845" t="s">
        <v>125</v>
      </c>
      <c r="E1845" t="s">
        <v>224</v>
      </c>
      <c r="F1845" t="s">
        <v>5537</v>
      </c>
      <c r="G1845" t="s">
        <v>39</v>
      </c>
      <c r="H1845">
        <v>1889.3</v>
      </c>
      <c r="I1845">
        <v>3</v>
      </c>
      <c r="J1845">
        <v>0</v>
      </c>
      <c r="K1845">
        <v>5667.9</v>
      </c>
      <c r="L1845">
        <v>5667.9</v>
      </c>
      <c r="M1845" t="s">
        <v>40</v>
      </c>
      <c r="N1845" s="1">
        <v>45857.808692129627</v>
      </c>
    </row>
    <row r="1846" spans="1:14" x14ac:dyDescent="0.3">
      <c r="A1846" t="s">
        <v>5538</v>
      </c>
      <c r="C1846" t="s">
        <v>5539</v>
      </c>
      <c r="D1846" t="s">
        <v>80</v>
      </c>
      <c r="E1846" t="s">
        <v>37</v>
      </c>
      <c r="F1846" t="s">
        <v>5540</v>
      </c>
      <c r="G1846" t="s">
        <v>465</v>
      </c>
      <c r="H1846">
        <v>2747.61</v>
      </c>
      <c r="I1846">
        <v>10</v>
      </c>
      <c r="J1846">
        <v>0</v>
      </c>
      <c r="K1846">
        <v>27476.1</v>
      </c>
      <c r="L1846">
        <v>27476.1</v>
      </c>
      <c r="N1846" s="1">
        <v>45769.945081018515</v>
      </c>
    </row>
    <row r="1847" spans="1:14" x14ac:dyDescent="0.3">
      <c r="A1847" t="s">
        <v>5541</v>
      </c>
      <c r="B1847" t="s">
        <v>181</v>
      </c>
      <c r="C1847" t="s">
        <v>5542</v>
      </c>
      <c r="D1847" t="s">
        <v>63</v>
      </c>
      <c r="E1847" t="s">
        <v>100</v>
      </c>
      <c r="F1847" t="s">
        <v>5543</v>
      </c>
      <c r="G1847" t="s">
        <v>76</v>
      </c>
      <c r="H1847">
        <v>5.07</v>
      </c>
      <c r="I1847">
        <v>196</v>
      </c>
      <c r="J1847">
        <v>10</v>
      </c>
      <c r="K1847">
        <v>993.72</v>
      </c>
      <c r="L1847">
        <v>894.35</v>
      </c>
      <c r="M1847" t="s">
        <v>116</v>
      </c>
      <c r="N1847" s="1">
        <v>45710.582557870373</v>
      </c>
    </row>
    <row r="1848" spans="1:14" x14ac:dyDescent="0.3">
      <c r="A1848" t="s">
        <v>5544</v>
      </c>
      <c r="B1848" t="s">
        <v>84</v>
      </c>
      <c r="C1848" t="s">
        <v>5545</v>
      </c>
      <c r="D1848" t="s">
        <v>25</v>
      </c>
      <c r="E1848" t="s">
        <v>91</v>
      </c>
      <c r="F1848" t="s">
        <v>5546</v>
      </c>
      <c r="G1848" t="s">
        <v>46</v>
      </c>
      <c r="H1848">
        <v>95.63</v>
      </c>
      <c r="I1848">
        <v>1</v>
      </c>
      <c r="J1848">
        <v>0</v>
      </c>
      <c r="K1848">
        <v>95.63</v>
      </c>
      <c r="L1848">
        <v>95.63</v>
      </c>
      <c r="M1848" t="s">
        <v>28</v>
      </c>
      <c r="N1848" s="1">
        <v>45610.220613425925</v>
      </c>
    </row>
    <row r="1849" spans="1:14" x14ac:dyDescent="0.3">
      <c r="A1849" t="s">
        <v>5547</v>
      </c>
      <c r="B1849" t="s">
        <v>172</v>
      </c>
      <c r="C1849" t="s">
        <v>5548</v>
      </c>
      <c r="D1849" t="s">
        <v>86</v>
      </c>
      <c r="E1849" t="s">
        <v>32</v>
      </c>
      <c r="F1849" t="s">
        <v>5549</v>
      </c>
      <c r="G1849" t="s">
        <v>39</v>
      </c>
      <c r="H1849">
        <v>25.15</v>
      </c>
      <c r="I1849">
        <v>8</v>
      </c>
      <c r="J1849">
        <v>0</v>
      </c>
      <c r="K1849">
        <v>201.2</v>
      </c>
      <c r="L1849">
        <v>201.2</v>
      </c>
      <c r="M1849" t="s">
        <v>40</v>
      </c>
      <c r="N1849" s="1">
        <v>45555.469687500001</v>
      </c>
    </row>
    <row r="1850" spans="1:14" x14ac:dyDescent="0.3">
      <c r="A1850" t="s">
        <v>5550</v>
      </c>
      <c r="B1850" t="s">
        <v>30</v>
      </c>
      <c r="C1850" t="s">
        <v>5551</v>
      </c>
      <c r="D1850" t="s">
        <v>80</v>
      </c>
      <c r="E1850" t="s">
        <v>74</v>
      </c>
      <c r="F1850" t="s">
        <v>5552</v>
      </c>
      <c r="G1850" t="s">
        <v>130</v>
      </c>
      <c r="H1850">
        <v>2128.2800000000002</v>
      </c>
      <c r="I1850">
        <v>4</v>
      </c>
      <c r="J1850">
        <v>0</v>
      </c>
      <c r="K1850">
        <v>8513.1200000000008</v>
      </c>
      <c r="L1850">
        <v>8513.1200000000008</v>
      </c>
      <c r="M1850" t="s">
        <v>40</v>
      </c>
      <c r="N1850" s="1">
        <v>45673.789641203701</v>
      </c>
    </row>
    <row r="1851" spans="1:14" x14ac:dyDescent="0.3">
      <c r="A1851" t="s">
        <v>5553</v>
      </c>
      <c r="B1851" t="s">
        <v>118</v>
      </c>
      <c r="C1851" t="s">
        <v>5554</v>
      </c>
      <c r="D1851" t="s">
        <v>36</v>
      </c>
      <c r="E1851" t="s">
        <v>18</v>
      </c>
      <c r="F1851" t="s">
        <v>5555</v>
      </c>
      <c r="G1851" t="s">
        <v>209</v>
      </c>
      <c r="H1851">
        <v>507.75</v>
      </c>
      <c r="I1851">
        <v>3</v>
      </c>
      <c r="J1851">
        <v>5</v>
      </c>
      <c r="K1851">
        <v>1523.25</v>
      </c>
      <c r="L1851">
        <v>1447.09</v>
      </c>
      <c r="M1851" t="s">
        <v>28</v>
      </c>
      <c r="N1851" s="1">
        <v>45513.3122337963</v>
      </c>
    </row>
    <row r="1852" spans="1:14" x14ac:dyDescent="0.3">
      <c r="A1852" t="s">
        <v>5556</v>
      </c>
      <c r="B1852" t="s">
        <v>95</v>
      </c>
      <c r="C1852" t="s">
        <v>5557</v>
      </c>
      <c r="D1852" t="s">
        <v>125</v>
      </c>
      <c r="E1852" t="s">
        <v>44</v>
      </c>
      <c r="G1852" t="s">
        <v>46</v>
      </c>
      <c r="H1852">
        <v>273.10000000000002</v>
      </c>
      <c r="I1852">
        <v>15</v>
      </c>
      <c r="J1852">
        <v>15</v>
      </c>
      <c r="K1852">
        <v>4096.5</v>
      </c>
      <c r="L1852">
        <v>3482.03</v>
      </c>
      <c r="M1852" t="s">
        <v>21</v>
      </c>
      <c r="N1852" s="1">
        <v>45364.975868055553</v>
      </c>
    </row>
    <row r="1853" spans="1:14" x14ac:dyDescent="0.3">
      <c r="A1853" t="s">
        <v>5558</v>
      </c>
      <c r="B1853" t="s">
        <v>72</v>
      </c>
      <c r="C1853" t="s">
        <v>5559</v>
      </c>
      <c r="D1853" t="s">
        <v>67</v>
      </c>
      <c r="E1853" t="s">
        <v>111</v>
      </c>
      <c r="F1853" t="s">
        <v>5560</v>
      </c>
      <c r="G1853" t="s">
        <v>20</v>
      </c>
      <c r="H1853">
        <v>294.27</v>
      </c>
      <c r="I1853">
        <v>3</v>
      </c>
      <c r="J1853">
        <v>3</v>
      </c>
      <c r="K1853">
        <v>882.81</v>
      </c>
      <c r="L1853">
        <v>856.33</v>
      </c>
      <c r="M1853" t="s">
        <v>21</v>
      </c>
      <c r="N1853" s="1">
        <v>45672.240474537037</v>
      </c>
    </row>
    <row r="1854" spans="1:14" x14ac:dyDescent="0.3">
      <c r="A1854" t="s">
        <v>5561</v>
      </c>
      <c r="B1854" t="s">
        <v>181</v>
      </c>
      <c r="C1854" t="s">
        <v>5562</v>
      </c>
      <c r="D1854" t="s">
        <v>125</v>
      </c>
      <c r="E1854" t="s">
        <v>121</v>
      </c>
      <c r="F1854" t="s">
        <v>5563</v>
      </c>
      <c r="G1854" t="s">
        <v>76</v>
      </c>
      <c r="H1854">
        <v>277.54000000000002</v>
      </c>
      <c r="I1854">
        <v>4</v>
      </c>
      <c r="J1854">
        <v>0</v>
      </c>
      <c r="K1854">
        <v>1110.1600000000001</v>
      </c>
      <c r="L1854">
        <v>1110.1600000000001</v>
      </c>
      <c r="M1854" t="s">
        <v>21</v>
      </c>
      <c r="N1854" s="1">
        <v>45781.848368055558</v>
      </c>
    </row>
    <row r="1855" spans="1:14" x14ac:dyDescent="0.3">
      <c r="A1855" t="s">
        <v>5564</v>
      </c>
      <c r="B1855" t="s">
        <v>118</v>
      </c>
      <c r="C1855" t="s">
        <v>5565</v>
      </c>
      <c r="D1855" t="s">
        <v>25</v>
      </c>
      <c r="E1855" t="s">
        <v>91</v>
      </c>
      <c r="F1855" t="s">
        <v>5566</v>
      </c>
      <c r="G1855" t="s">
        <v>65</v>
      </c>
      <c r="H1855">
        <v>141.72999999999999</v>
      </c>
      <c r="I1855">
        <v>20</v>
      </c>
      <c r="J1855">
        <v>3</v>
      </c>
      <c r="K1855">
        <v>2834.6</v>
      </c>
      <c r="L1855">
        <v>2749.56</v>
      </c>
      <c r="M1855" t="s">
        <v>28</v>
      </c>
      <c r="N1855" s="1">
        <v>45437.583437499998</v>
      </c>
    </row>
    <row r="1856" spans="1:14" x14ac:dyDescent="0.3">
      <c r="A1856" t="s">
        <v>5567</v>
      </c>
      <c r="B1856" t="s">
        <v>72</v>
      </c>
      <c r="C1856" t="s">
        <v>5568</v>
      </c>
      <c r="D1856" t="s">
        <v>25</v>
      </c>
      <c r="E1856" t="s">
        <v>68</v>
      </c>
      <c r="F1856" t="s">
        <v>5569</v>
      </c>
      <c r="G1856" t="s">
        <v>130</v>
      </c>
      <c r="H1856">
        <v>135.57</v>
      </c>
      <c r="I1856">
        <v>30</v>
      </c>
      <c r="J1856">
        <v>20</v>
      </c>
      <c r="K1856">
        <v>4067.1</v>
      </c>
      <c r="L1856">
        <v>3253.68</v>
      </c>
      <c r="N1856" s="1">
        <v>45710.428749999999</v>
      </c>
    </row>
    <row r="1857" spans="1:14" x14ac:dyDescent="0.3">
      <c r="A1857" t="s">
        <v>5570</v>
      </c>
      <c r="B1857" t="s">
        <v>84</v>
      </c>
      <c r="C1857" t="s">
        <v>5571</v>
      </c>
      <c r="D1857" t="s">
        <v>25</v>
      </c>
      <c r="E1857" t="s">
        <v>155</v>
      </c>
      <c r="F1857" t="s">
        <v>5572</v>
      </c>
      <c r="G1857" t="s">
        <v>53</v>
      </c>
      <c r="H1857">
        <v>87.25</v>
      </c>
      <c r="I1857">
        <v>5</v>
      </c>
      <c r="J1857">
        <v>0</v>
      </c>
      <c r="K1857">
        <v>436.25</v>
      </c>
      <c r="L1857">
        <v>436.25</v>
      </c>
      <c r="M1857" t="s">
        <v>116</v>
      </c>
      <c r="N1857" s="1">
        <v>45679.180671296293</v>
      </c>
    </row>
    <row r="1858" spans="1:14" x14ac:dyDescent="0.3">
      <c r="A1858" t="s">
        <v>5573</v>
      </c>
      <c r="B1858" t="s">
        <v>30</v>
      </c>
      <c r="C1858" t="s">
        <v>5574</v>
      </c>
      <c r="D1858" t="s">
        <v>17</v>
      </c>
      <c r="E1858" t="s">
        <v>133</v>
      </c>
      <c r="F1858" t="s">
        <v>5575</v>
      </c>
      <c r="G1858" t="s">
        <v>248</v>
      </c>
      <c r="H1858">
        <v>342.06</v>
      </c>
      <c r="I1858">
        <v>100</v>
      </c>
      <c r="J1858">
        <v>15</v>
      </c>
      <c r="K1858">
        <v>34206</v>
      </c>
      <c r="L1858">
        <v>29075.1</v>
      </c>
      <c r="M1858" t="s">
        <v>60</v>
      </c>
      <c r="N1858" s="1">
        <v>45705.032893518517</v>
      </c>
    </row>
    <row r="1859" spans="1:14" x14ac:dyDescent="0.3">
      <c r="A1859" t="s">
        <v>5576</v>
      </c>
      <c r="B1859" t="s">
        <v>72</v>
      </c>
      <c r="C1859" t="s">
        <v>5577</v>
      </c>
      <c r="D1859" t="s">
        <v>80</v>
      </c>
      <c r="E1859" t="s">
        <v>74</v>
      </c>
      <c r="F1859" t="s">
        <v>5578</v>
      </c>
      <c r="G1859" t="s">
        <v>65</v>
      </c>
      <c r="H1859">
        <v>1149.4100000000001</v>
      </c>
      <c r="I1859">
        <v>25</v>
      </c>
      <c r="J1859">
        <v>2</v>
      </c>
      <c r="K1859">
        <v>28735.25</v>
      </c>
      <c r="L1859">
        <v>28160.54</v>
      </c>
      <c r="M1859" t="s">
        <v>116</v>
      </c>
      <c r="N1859" s="1">
        <v>45713.877280092594</v>
      </c>
    </row>
    <row r="1860" spans="1:14" x14ac:dyDescent="0.3">
      <c r="A1860" t="s">
        <v>5579</v>
      </c>
      <c r="B1860" t="s">
        <v>95</v>
      </c>
      <c r="C1860" t="s">
        <v>5580</v>
      </c>
      <c r="D1860" t="s">
        <v>86</v>
      </c>
      <c r="E1860" t="s">
        <v>121</v>
      </c>
      <c r="F1860" t="s">
        <v>5581</v>
      </c>
      <c r="G1860" t="s">
        <v>184</v>
      </c>
      <c r="H1860">
        <v>550.08000000000004</v>
      </c>
      <c r="I1860">
        <v>6</v>
      </c>
      <c r="J1860">
        <v>0</v>
      </c>
      <c r="K1860">
        <v>3300.48</v>
      </c>
      <c r="L1860">
        <v>3300.48</v>
      </c>
      <c r="M1860" t="s">
        <v>21</v>
      </c>
      <c r="N1860" s="1">
        <v>45817.844386574077</v>
      </c>
    </row>
    <row r="1861" spans="1:14" x14ac:dyDescent="0.3">
      <c r="A1861" t="s">
        <v>5582</v>
      </c>
      <c r="B1861" t="s">
        <v>55</v>
      </c>
      <c r="C1861" t="s">
        <v>5583</v>
      </c>
      <c r="D1861" t="s">
        <v>125</v>
      </c>
      <c r="E1861" t="s">
        <v>57</v>
      </c>
      <c r="F1861" t="s">
        <v>5584</v>
      </c>
      <c r="G1861" t="s">
        <v>70</v>
      </c>
      <c r="H1861">
        <v>1171.44</v>
      </c>
      <c r="I1861">
        <v>30</v>
      </c>
      <c r="J1861">
        <v>0</v>
      </c>
      <c r="K1861">
        <v>35143.199999999997</v>
      </c>
      <c r="L1861">
        <v>35143.199999999997</v>
      </c>
      <c r="M1861" t="s">
        <v>21</v>
      </c>
      <c r="N1861" s="1">
        <v>45459.735891203702</v>
      </c>
    </row>
    <row r="1862" spans="1:14" x14ac:dyDescent="0.3">
      <c r="A1862" t="s">
        <v>5585</v>
      </c>
      <c r="B1862" t="s">
        <v>172</v>
      </c>
      <c r="C1862" t="s">
        <v>5586</v>
      </c>
      <c r="D1862" t="s">
        <v>125</v>
      </c>
      <c r="E1862" t="s">
        <v>32</v>
      </c>
      <c r="F1862" t="s">
        <v>5587</v>
      </c>
      <c r="G1862" t="s">
        <v>248</v>
      </c>
      <c r="H1862">
        <v>1075.6600000000001</v>
      </c>
      <c r="I1862">
        <v>6</v>
      </c>
      <c r="J1862">
        <v>0</v>
      </c>
      <c r="K1862">
        <v>6453.96</v>
      </c>
      <c r="L1862">
        <v>6453.96</v>
      </c>
      <c r="M1862" t="s">
        <v>116</v>
      </c>
      <c r="N1862" s="1">
        <v>45586.118819444448</v>
      </c>
    </row>
    <row r="1863" spans="1:14" x14ac:dyDescent="0.3">
      <c r="A1863" t="s">
        <v>5588</v>
      </c>
      <c r="B1863" t="s">
        <v>172</v>
      </c>
      <c r="C1863" t="s">
        <v>5589</v>
      </c>
      <c r="D1863" t="s">
        <v>80</v>
      </c>
      <c r="E1863" t="s">
        <v>111</v>
      </c>
      <c r="F1863" t="s">
        <v>5590</v>
      </c>
      <c r="H1863">
        <v>3940.21</v>
      </c>
      <c r="I1863">
        <v>8</v>
      </c>
      <c r="J1863">
        <v>0</v>
      </c>
      <c r="K1863">
        <v>31521.68</v>
      </c>
      <c r="L1863">
        <v>31521.68</v>
      </c>
      <c r="M1863" t="s">
        <v>47</v>
      </c>
      <c r="N1863" s="1">
        <v>45790.146921296298</v>
      </c>
    </row>
    <row r="1864" spans="1:14" x14ac:dyDescent="0.3">
      <c r="A1864" t="s">
        <v>5591</v>
      </c>
      <c r="B1864" t="s">
        <v>15</v>
      </c>
      <c r="C1864" t="s">
        <v>5592</v>
      </c>
      <c r="D1864" t="s">
        <v>36</v>
      </c>
      <c r="E1864" t="s">
        <v>224</v>
      </c>
      <c r="F1864" t="s">
        <v>5593</v>
      </c>
      <c r="H1864">
        <v>1419.11</v>
      </c>
      <c r="I1864">
        <v>1</v>
      </c>
      <c r="J1864">
        <v>2</v>
      </c>
      <c r="K1864">
        <v>1419.11</v>
      </c>
      <c r="L1864">
        <v>1390.73</v>
      </c>
      <c r="M1864" t="s">
        <v>77</v>
      </c>
      <c r="N1864" s="1">
        <v>45874.795972222222</v>
      </c>
    </row>
    <row r="1865" spans="1:14" x14ac:dyDescent="0.3">
      <c r="A1865" t="s">
        <v>5594</v>
      </c>
      <c r="B1865" t="s">
        <v>118</v>
      </c>
      <c r="C1865" t="s">
        <v>5595</v>
      </c>
      <c r="D1865" t="s">
        <v>51</v>
      </c>
      <c r="E1865" t="s">
        <v>155</v>
      </c>
      <c r="F1865" t="s">
        <v>5596</v>
      </c>
      <c r="G1865" t="s">
        <v>102</v>
      </c>
      <c r="H1865">
        <v>714.86</v>
      </c>
      <c r="I1865">
        <v>6</v>
      </c>
      <c r="J1865">
        <v>0</v>
      </c>
      <c r="K1865">
        <v>4289.16</v>
      </c>
      <c r="L1865">
        <v>4289.16</v>
      </c>
      <c r="M1865" t="s">
        <v>116</v>
      </c>
      <c r="N1865" s="1">
        <v>45590.647002314814</v>
      </c>
    </row>
    <row r="1866" spans="1:14" x14ac:dyDescent="0.3">
      <c r="A1866" t="s">
        <v>5597</v>
      </c>
      <c r="B1866" t="s">
        <v>172</v>
      </c>
      <c r="C1866" t="s">
        <v>5598</v>
      </c>
      <c r="D1866" t="s">
        <v>159</v>
      </c>
      <c r="E1866" t="s">
        <v>100</v>
      </c>
      <c r="F1866" t="s">
        <v>5599</v>
      </c>
      <c r="G1866" t="s">
        <v>102</v>
      </c>
      <c r="H1866">
        <v>189.38</v>
      </c>
      <c r="I1866">
        <v>30</v>
      </c>
      <c r="J1866">
        <v>15</v>
      </c>
      <c r="K1866">
        <v>5681.4</v>
      </c>
      <c r="L1866">
        <v>4829.1899999999996</v>
      </c>
      <c r="M1866" t="s">
        <v>116</v>
      </c>
      <c r="N1866" s="1">
        <v>45641.185636574075</v>
      </c>
    </row>
    <row r="1867" spans="1:14" x14ac:dyDescent="0.3">
      <c r="A1867" t="s">
        <v>5600</v>
      </c>
      <c r="B1867" t="s">
        <v>172</v>
      </c>
      <c r="C1867" t="s">
        <v>5601</v>
      </c>
      <c r="D1867" t="s">
        <v>36</v>
      </c>
      <c r="E1867" t="s">
        <v>44</v>
      </c>
      <c r="F1867" t="s">
        <v>5602</v>
      </c>
      <c r="G1867" t="s">
        <v>184</v>
      </c>
      <c r="H1867">
        <v>1117.43</v>
      </c>
      <c r="I1867">
        <v>30</v>
      </c>
      <c r="J1867">
        <v>15</v>
      </c>
      <c r="K1867">
        <v>33522.9</v>
      </c>
      <c r="L1867">
        <v>28494.47</v>
      </c>
      <c r="M1867" t="s">
        <v>60</v>
      </c>
      <c r="N1867" s="1">
        <v>45806.070034722223</v>
      </c>
    </row>
    <row r="1868" spans="1:14" x14ac:dyDescent="0.3">
      <c r="A1868" t="s">
        <v>5603</v>
      </c>
      <c r="B1868" t="s">
        <v>15</v>
      </c>
      <c r="D1868" t="s">
        <v>255</v>
      </c>
      <c r="E1868" t="s">
        <v>91</v>
      </c>
      <c r="F1868" t="s">
        <v>5604</v>
      </c>
      <c r="G1868" t="s">
        <v>65</v>
      </c>
      <c r="H1868">
        <v>2952.37</v>
      </c>
      <c r="I1868">
        <v>8</v>
      </c>
      <c r="J1868">
        <v>0</v>
      </c>
      <c r="K1868">
        <v>23618.959999999999</v>
      </c>
      <c r="L1868">
        <v>23618.959999999999</v>
      </c>
      <c r="M1868" t="s">
        <v>77</v>
      </c>
      <c r="N1868" s="1">
        <v>45546.378298611111</v>
      </c>
    </row>
    <row r="1869" spans="1:14" x14ac:dyDescent="0.3">
      <c r="A1869" t="s">
        <v>5605</v>
      </c>
      <c r="B1869" t="s">
        <v>72</v>
      </c>
      <c r="C1869" t="s">
        <v>5606</v>
      </c>
      <c r="D1869" t="s">
        <v>110</v>
      </c>
      <c r="E1869" t="s">
        <v>87</v>
      </c>
      <c r="F1869" t="s">
        <v>5607</v>
      </c>
      <c r="G1869" t="s">
        <v>93</v>
      </c>
      <c r="H1869">
        <v>59.89</v>
      </c>
      <c r="I1869">
        <v>8</v>
      </c>
      <c r="J1869">
        <v>0</v>
      </c>
      <c r="K1869">
        <v>479.12</v>
      </c>
      <c r="L1869">
        <v>479.12</v>
      </c>
      <c r="M1869" t="s">
        <v>77</v>
      </c>
      <c r="N1869" s="1">
        <v>45657.115810185183</v>
      </c>
    </row>
    <row r="1870" spans="1:14" x14ac:dyDescent="0.3">
      <c r="A1870" t="s">
        <v>5608</v>
      </c>
      <c r="B1870" t="s">
        <v>84</v>
      </c>
      <c r="C1870" t="s">
        <v>5609</v>
      </c>
      <c r="E1870" t="s">
        <v>105</v>
      </c>
      <c r="F1870" t="s">
        <v>5610</v>
      </c>
      <c r="G1870" t="s">
        <v>161</v>
      </c>
      <c r="H1870">
        <v>726.06</v>
      </c>
      <c r="I1870">
        <v>12</v>
      </c>
      <c r="J1870">
        <v>10</v>
      </c>
      <c r="K1870">
        <v>8712.7199999999993</v>
      </c>
      <c r="L1870">
        <v>7841.45</v>
      </c>
      <c r="M1870" t="s">
        <v>77</v>
      </c>
      <c r="N1870" s="1">
        <v>45735.283599537041</v>
      </c>
    </row>
    <row r="1871" spans="1:14" x14ac:dyDescent="0.3">
      <c r="A1871" t="s">
        <v>5611</v>
      </c>
      <c r="B1871" t="s">
        <v>49</v>
      </c>
      <c r="C1871" t="s">
        <v>5612</v>
      </c>
      <c r="D1871" t="s">
        <v>51</v>
      </c>
      <c r="E1871" t="s">
        <v>133</v>
      </c>
      <c r="F1871" t="s">
        <v>5613</v>
      </c>
      <c r="G1871" t="s">
        <v>70</v>
      </c>
      <c r="H1871">
        <v>251.97</v>
      </c>
      <c r="I1871">
        <v>8</v>
      </c>
      <c r="J1871">
        <v>10</v>
      </c>
      <c r="K1871">
        <v>2015.76</v>
      </c>
      <c r="L1871">
        <v>1814.18</v>
      </c>
      <c r="M1871" t="s">
        <v>40</v>
      </c>
      <c r="N1871" s="1">
        <v>45742.510069444441</v>
      </c>
    </row>
    <row r="1872" spans="1:14" x14ac:dyDescent="0.3">
      <c r="A1872" t="s">
        <v>5614</v>
      </c>
      <c r="B1872" t="s">
        <v>95</v>
      </c>
      <c r="C1872" t="s">
        <v>5615</v>
      </c>
      <c r="D1872" t="s">
        <v>125</v>
      </c>
      <c r="E1872" t="s">
        <v>105</v>
      </c>
      <c r="F1872" t="s">
        <v>5616</v>
      </c>
      <c r="G1872" t="s">
        <v>65</v>
      </c>
      <c r="H1872">
        <v>951.3</v>
      </c>
      <c r="I1872">
        <v>3</v>
      </c>
      <c r="J1872">
        <v>0</v>
      </c>
      <c r="K1872">
        <v>2853.9</v>
      </c>
      <c r="L1872">
        <v>2853.9</v>
      </c>
      <c r="M1872" t="s">
        <v>47</v>
      </c>
      <c r="N1872" s="1">
        <v>45725.388483796298</v>
      </c>
    </row>
    <row r="1873" spans="1:14" x14ac:dyDescent="0.3">
      <c r="A1873" t="s">
        <v>5617</v>
      </c>
      <c r="B1873" t="s">
        <v>55</v>
      </c>
      <c r="C1873" t="s">
        <v>5618</v>
      </c>
      <c r="D1873" t="s">
        <v>43</v>
      </c>
      <c r="E1873" t="s">
        <v>133</v>
      </c>
      <c r="F1873" t="s">
        <v>5619</v>
      </c>
      <c r="G1873" t="s">
        <v>465</v>
      </c>
      <c r="H1873">
        <v>420.05</v>
      </c>
      <c r="I1873">
        <v>3</v>
      </c>
      <c r="J1873">
        <v>0</v>
      </c>
      <c r="K1873">
        <v>1260.1500000000001</v>
      </c>
      <c r="L1873">
        <v>1260.1500000000001</v>
      </c>
      <c r="M1873" t="s">
        <v>40</v>
      </c>
      <c r="N1873" s="1">
        <v>45566.061122685183</v>
      </c>
    </row>
    <row r="1874" spans="1:14" x14ac:dyDescent="0.3">
      <c r="A1874" t="s">
        <v>5620</v>
      </c>
      <c r="B1874" t="s">
        <v>49</v>
      </c>
      <c r="C1874" t="s">
        <v>5621</v>
      </c>
      <c r="D1874" t="s">
        <v>17</v>
      </c>
      <c r="E1874" t="s">
        <v>105</v>
      </c>
      <c r="F1874" t="s">
        <v>5622</v>
      </c>
      <c r="G1874" t="s">
        <v>59</v>
      </c>
      <c r="H1874">
        <v>506.26</v>
      </c>
      <c r="I1874">
        <v>2</v>
      </c>
      <c r="J1874">
        <v>0</v>
      </c>
      <c r="K1874">
        <v>1012.52</v>
      </c>
      <c r="L1874">
        <v>1012.52</v>
      </c>
      <c r="N1874" s="1">
        <v>45504.82408564815</v>
      </c>
    </row>
    <row r="1875" spans="1:14" x14ac:dyDescent="0.3">
      <c r="A1875" t="s">
        <v>5623</v>
      </c>
      <c r="B1875" t="s">
        <v>118</v>
      </c>
      <c r="C1875" t="s">
        <v>5624</v>
      </c>
      <c r="D1875" t="s">
        <v>51</v>
      </c>
      <c r="E1875" t="s">
        <v>177</v>
      </c>
      <c r="F1875" t="s">
        <v>5625</v>
      </c>
      <c r="G1875" t="s">
        <v>179</v>
      </c>
      <c r="H1875">
        <v>516.32000000000005</v>
      </c>
      <c r="I1875">
        <v>15</v>
      </c>
      <c r="J1875">
        <v>3</v>
      </c>
      <c r="K1875">
        <v>7744.8</v>
      </c>
      <c r="L1875">
        <v>7512.46</v>
      </c>
      <c r="M1875" t="s">
        <v>28</v>
      </c>
      <c r="N1875" s="1">
        <v>45410.263287037036</v>
      </c>
    </row>
    <row r="1876" spans="1:14" x14ac:dyDescent="0.3">
      <c r="A1876" t="s">
        <v>5626</v>
      </c>
      <c r="B1876" t="s">
        <v>30</v>
      </c>
      <c r="C1876" t="s">
        <v>5627</v>
      </c>
      <c r="D1876" t="s">
        <v>17</v>
      </c>
      <c r="F1876" t="s">
        <v>5628</v>
      </c>
      <c r="G1876" t="s">
        <v>65</v>
      </c>
      <c r="H1876">
        <v>767.45</v>
      </c>
      <c r="I1876">
        <v>1</v>
      </c>
      <c r="J1876">
        <v>5</v>
      </c>
      <c r="K1876">
        <v>767.45</v>
      </c>
      <c r="L1876">
        <v>729.08</v>
      </c>
      <c r="M1876" t="s">
        <v>116</v>
      </c>
      <c r="N1876" s="1">
        <v>45443.562939814816</v>
      </c>
    </row>
    <row r="1877" spans="1:14" x14ac:dyDescent="0.3">
      <c r="A1877" t="s">
        <v>5629</v>
      </c>
      <c r="B1877" t="s">
        <v>84</v>
      </c>
      <c r="C1877" t="s">
        <v>5630</v>
      </c>
      <c r="D1877" t="s">
        <v>86</v>
      </c>
      <c r="E1877" t="s">
        <v>32</v>
      </c>
      <c r="F1877" t="s">
        <v>5631</v>
      </c>
      <c r="G1877" t="s">
        <v>46</v>
      </c>
      <c r="H1877">
        <v>439.71</v>
      </c>
      <c r="I1877">
        <v>1</v>
      </c>
      <c r="J1877">
        <v>0</v>
      </c>
      <c r="K1877">
        <v>439.71</v>
      </c>
      <c r="L1877">
        <v>439.71</v>
      </c>
      <c r="M1877" t="s">
        <v>40</v>
      </c>
      <c r="N1877" s="1">
        <v>45762.863634259258</v>
      </c>
    </row>
    <row r="1878" spans="1:14" x14ac:dyDescent="0.3">
      <c r="A1878" t="s">
        <v>5632</v>
      </c>
      <c r="B1878" t="s">
        <v>15</v>
      </c>
      <c r="C1878" t="s">
        <v>5633</v>
      </c>
      <c r="D1878" t="s">
        <v>36</v>
      </c>
      <c r="E1878" t="s">
        <v>277</v>
      </c>
      <c r="F1878" t="s">
        <v>5634</v>
      </c>
      <c r="G1878" t="s">
        <v>135</v>
      </c>
      <c r="H1878">
        <v>512.70000000000005</v>
      </c>
      <c r="I1878">
        <v>15</v>
      </c>
      <c r="J1878">
        <v>15</v>
      </c>
      <c r="K1878">
        <v>7690.5</v>
      </c>
      <c r="L1878">
        <v>6536.93</v>
      </c>
      <c r="M1878" t="s">
        <v>60</v>
      </c>
      <c r="N1878" s="1">
        <v>45859.76734953704</v>
      </c>
    </row>
    <row r="1879" spans="1:14" x14ac:dyDescent="0.3">
      <c r="A1879" t="s">
        <v>5635</v>
      </c>
      <c r="B1879" t="s">
        <v>172</v>
      </c>
      <c r="C1879" t="s">
        <v>5636</v>
      </c>
      <c r="D1879" t="s">
        <v>80</v>
      </c>
      <c r="E1879" t="s">
        <v>111</v>
      </c>
      <c r="F1879" t="s">
        <v>5637</v>
      </c>
      <c r="G1879" t="s">
        <v>107</v>
      </c>
      <c r="H1879">
        <v>1552.11</v>
      </c>
      <c r="I1879">
        <v>2</v>
      </c>
      <c r="J1879">
        <v>0</v>
      </c>
      <c r="K1879">
        <v>3104.22</v>
      </c>
      <c r="L1879">
        <v>3104.22</v>
      </c>
      <c r="M1879" t="s">
        <v>47</v>
      </c>
      <c r="N1879" s="1">
        <v>45603.586296296293</v>
      </c>
    </row>
    <row r="1880" spans="1:14" x14ac:dyDescent="0.3">
      <c r="A1880" t="s">
        <v>5638</v>
      </c>
      <c r="B1880" t="s">
        <v>84</v>
      </c>
      <c r="C1880" t="s">
        <v>5639</v>
      </c>
      <c r="D1880" t="s">
        <v>125</v>
      </c>
      <c r="E1880" t="s">
        <v>37</v>
      </c>
      <c r="F1880" t="s">
        <v>5640</v>
      </c>
      <c r="H1880">
        <v>2268.7800000000002</v>
      </c>
      <c r="I1880">
        <v>40</v>
      </c>
      <c r="J1880">
        <v>2</v>
      </c>
      <c r="K1880">
        <v>90751.2</v>
      </c>
      <c r="L1880">
        <v>88936.18</v>
      </c>
      <c r="M1880" t="s">
        <v>28</v>
      </c>
      <c r="N1880" s="1">
        <v>45596.819050925929</v>
      </c>
    </row>
    <row r="1881" spans="1:14" x14ac:dyDescent="0.3">
      <c r="A1881" t="s">
        <v>5641</v>
      </c>
      <c r="B1881" t="s">
        <v>49</v>
      </c>
      <c r="C1881" t="s">
        <v>5642</v>
      </c>
      <c r="D1881" t="s">
        <v>120</v>
      </c>
      <c r="E1881" t="s">
        <v>121</v>
      </c>
      <c r="F1881" t="s">
        <v>5643</v>
      </c>
      <c r="G1881" t="s">
        <v>209</v>
      </c>
      <c r="H1881">
        <v>626.36</v>
      </c>
      <c r="I1881">
        <v>4</v>
      </c>
      <c r="J1881">
        <v>0</v>
      </c>
      <c r="K1881">
        <v>2505.44</v>
      </c>
      <c r="L1881">
        <v>2505.44</v>
      </c>
      <c r="M1881" t="s">
        <v>47</v>
      </c>
      <c r="N1881" s="1">
        <v>45359.754270833335</v>
      </c>
    </row>
    <row r="1882" spans="1:14" x14ac:dyDescent="0.3">
      <c r="A1882" t="s">
        <v>5644</v>
      </c>
      <c r="B1882" t="s">
        <v>15</v>
      </c>
      <c r="C1882" t="s">
        <v>5645</v>
      </c>
      <c r="D1882" t="s">
        <v>17</v>
      </c>
      <c r="E1882" t="s">
        <v>18</v>
      </c>
      <c r="F1882" t="s">
        <v>5646</v>
      </c>
      <c r="G1882" t="s">
        <v>20</v>
      </c>
      <c r="H1882">
        <v>305.54000000000002</v>
      </c>
      <c r="I1882">
        <v>15</v>
      </c>
      <c r="J1882">
        <v>0</v>
      </c>
      <c r="K1882">
        <v>4583.1000000000004</v>
      </c>
      <c r="L1882">
        <v>4583.1000000000004</v>
      </c>
      <c r="N1882" s="1">
        <v>45349.990601851852</v>
      </c>
    </row>
    <row r="1883" spans="1:14" x14ac:dyDescent="0.3">
      <c r="A1883" t="s">
        <v>5647</v>
      </c>
      <c r="B1883" t="s">
        <v>49</v>
      </c>
      <c r="C1883" t="s">
        <v>5648</v>
      </c>
      <c r="D1883" t="s">
        <v>25</v>
      </c>
      <c r="E1883" t="s">
        <v>121</v>
      </c>
      <c r="F1883" t="s">
        <v>5649</v>
      </c>
      <c r="G1883" t="s">
        <v>161</v>
      </c>
      <c r="H1883">
        <v>90.65</v>
      </c>
      <c r="I1883">
        <v>8</v>
      </c>
      <c r="J1883">
        <v>0</v>
      </c>
      <c r="K1883">
        <v>725.2</v>
      </c>
      <c r="L1883">
        <v>725.2</v>
      </c>
      <c r="M1883" t="s">
        <v>60</v>
      </c>
      <c r="N1883" s="1">
        <v>45427.660995370374</v>
      </c>
    </row>
    <row r="1884" spans="1:14" x14ac:dyDescent="0.3">
      <c r="A1884" t="s">
        <v>5650</v>
      </c>
      <c r="B1884" t="s">
        <v>172</v>
      </c>
      <c r="C1884" t="s">
        <v>4507</v>
      </c>
      <c r="D1884" t="s">
        <v>86</v>
      </c>
      <c r="E1884" t="s">
        <v>37</v>
      </c>
      <c r="F1884" t="s">
        <v>5651</v>
      </c>
      <c r="G1884" t="s">
        <v>70</v>
      </c>
      <c r="H1884">
        <v>237.84</v>
      </c>
      <c r="I1884">
        <v>3</v>
      </c>
      <c r="J1884">
        <v>0</v>
      </c>
      <c r="K1884">
        <v>713.52</v>
      </c>
      <c r="L1884">
        <v>713.52</v>
      </c>
      <c r="M1884" t="s">
        <v>47</v>
      </c>
      <c r="N1884" s="1">
        <v>45678.452349537038</v>
      </c>
    </row>
    <row r="1885" spans="1:14" x14ac:dyDescent="0.3">
      <c r="A1885" t="s">
        <v>5652</v>
      </c>
      <c r="B1885" t="s">
        <v>15</v>
      </c>
      <c r="C1885" t="s">
        <v>5653</v>
      </c>
      <c r="D1885" t="s">
        <v>120</v>
      </c>
      <c r="E1885" t="s">
        <v>251</v>
      </c>
      <c r="F1885" t="s">
        <v>5654</v>
      </c>
      <c r="G1885" t="s">
        <v>53</v>
      </c>
      <c r="H1885">
        <v>288.44</v>
      </c>
      <c r="I1885">
        <v>25</v>
      </c>
      <c r="J1885">
        <v>0</v>
      </c>
      <c r="K1885">
        <v>7211</v>
      </c>
      <c r="L1885">
        <v>7211</v>
      </c>
      <c r="M1885" t="s">
        <v>116</v>
      </c>
      <c r="N1885" s="1">
        <v>45608.990960648145</v>
      </c>
    </row>
    <row r="1886" spans="1:14" x14ac:dyDescent="0.3">
      <c r="A1886" t="s">
        <v>5655</v>
      </c>
      <c r="B1886" t="s">
        <v>23</v>
      </c>
      <c r="C1886" t="s">
        <v>5656</v>
      </c>
      <c r="D1886" t="s">
        <v>255</v>
      </c>
      <c r="F1886" t="s">
        <v>5657</v>
      </c>
      <c r="G1886" t="s">
        <v>20</v>
      </c>
      <c r="H1886">
        <v>2710.82</v>
      </c>
      <c r="I1886">
        <v>12</v>
      </c>
      <c r="J1886">
        <v>18</v>
      </c>
      <c r="K1886">
        <v>32529.84</v>
      </c>
      <c r="L1886">
        <v>26674.47</v>
      </c>
      <c r="M1886" t="s">
        <v>77</v>
      </c>
      <c r="N1886" s="1">
        <v>45797.3122337963</v>
      </c>
    </row>
    <row r="1887" spans="1:14" x14ac:dyDescent="0.3">
      <c r="A1887" t="s">
        <v>5658</v>
      </c>
      <c r="B1887" t="s">
        <v>95</v>
      </c>
      <c r="C1887" t="s">
        <v>5659</v>
      </c>
      <c r="D1887" t="s">
        <v>25</v>
      </c>
      <c r="E1887" t="s">
        <v>105</v>
      </c>
      <c r="F1887" t="s">
        <v>5660</v>
      </c>
      <c r="G1887" t="s">
        <v>130</v>
      </c>
      <c r="H1887">
        <v>17.579999999999998</v>
      </c>
      <c r="I1887">
        <v>10</v>
      </c>
      <c r="J1887">
        <v>13</v>
      </c>
      <c r="K1887">
        <v>175.8</v>
      </c>
      <c r="L1887">
        <v>152.94999999999999</v>
      </c>
      <c r="M1887" t="s">
        <v>116</v>
      </c>
      <c r="N1887" s="1">
        <v>45854.891296296293</v>
      </c>
    </row>
    <row r="1888" spans="1:14" x14ac:dyDescent="0.3">
      <c r="A1888" t="s">
        <v>5661</v>
      </c>
      <c r="B1888" t="s">
        <v>55</v>
      </c>
      <c r="C1888" t="s">
        <v>5662</v>
      </c>
      <c r="D1888" t="s">
        <v>86</v>
      </c>
      <c r="E1888" t="s">
        <v>18</v>
      </c>
      <c r="F1888" t="s">
        <v>5663</v>
      </c>
      <c r="G1888" t="s">
        <v>130</v>
      </c>
      <c r="H1888">
        <v>396.93</v>
      </c>
      <c r="I1888">
        <v>12</v>
      </c>
      <c r="J1888">
        <v>3</v>
      </c>
      <c r="K1888">
        <v>4763.16</v>
      </c>
      <c r="L1888">
        <v>4620.2700000000004</v>
      </c>
      <c r="M1888" t="s">
        <v>116</v>
      </c>
      <c r="N1888" s="1">
        <v>45723.606041666666</v>
      </c>
    </row>
    <row r="1889" spans="1:14" x14ac:dyDescent="0.3">
      <c r="A1889" t="s">
        <v>5664</v>
      </c>
      <c r="B1889" t="s">
        <v>72</v>
      </c>
      <c r="C1889" t="s">
        <v>5665</v>
      </c>
      <c r="D1889" t="s">
        <v>51</v>
      </c>
      <c r="E1889" t="s">
        <v>44</v>
      </c>
      <c r="F1889" t="s">
        <v>5666</v>
      </c>
      <c r="G1889" t="s">
        <v>248</v>
      </c>
      <c r="H1889">
        <v>873.12</v>
      </c>
      <c r="I1889">
        <v>8</v>
      </c>
      <c r="J1889">
        <v>0</v>
      </c>
      <c r="K1889">
        <v>6984.96</v>
      </c>
      <c r="L1889">
        <v>6984.96</v>
      </c>
      <c r="M1889" t="s">
        <v>47</v>
      </c>
      <c r="N1889" s="1">
        <v>45761.200474537036</v>
      </c>
    </row>
    <row r="1890" spans="1:14" x14ac:dyDescent="0.3">
      <c r="A1890" t="s">
        <v>5667</v>
      </c>
      <c r="B1890" t="s">
        <v>84</v>
      </c>
      <c r="C1890" t="s">
        <v>5668</v>
      </c>
      <c r="D1890" t="s">
        <v>36</v>
      </c>
      <c r="E1890" t="s">
        <v>37</v>
      </c>
      <c r="F1890" t="s">
        <v>5669</v>
      </c>
      <c r="G1890" t="s">
        <v>27</v>
      </c>
      <c r="H1890">
        <v>1293.04</v>
      </c>
      <c r="I1890">
        <v>12</v>
      </c>
      <c r="J1890">
        <v>15</v>
      </c>
      <c r="K1890">
        <v>15516.48</v>
      </c>
      <c r="L1890">
        <v>13189.01</v>
      </c>
      <c r="M1890" t="s">
        <v>21</v>
      </c>
      <c r="N1890" s="1">
        <v>45424.108564814815</v>
      </c>
    </row>
    <row r="1891" spans="1:14" x14ac:dyDescent="0.3">
      <c r="A1891" t="s">
        <v>5670</v>
      </c>
      <c r="B1891" t="s">
        <v>84</v>
      </c>
      <c r="C1891" t="s">
        <v>5671</v>
      </c>
      <c r="D1891" t="s">
        <v>36</v>
      </c>
      <c r="E1891" t="s">
        <v>18</v>
      </c>
      <c r="F1891" t="s">
        <v>5672</v>
      </c>
      <c r="G1891" t="s">
        <v>102</v>
      </c>
      <c r="H1891">
        <v>1074.2</v>
      </c>
      <c r="I1891">
        <v>3</v>
      </c>
      <c r="J1891">
        <v>0</v>
      </c>
      <c r="K1891">
        <v>3222.6</v>
      </c>
      <c r="L1891">
        <v>3222.6</v>
      </c>
      <c r="M1891" t="s">
        <v>116</v>
      </c>
      <c r="N1891" s="1">
        <v>45416.751620370371</v>
      </c>
    </row>
    <row r="1892" spans="1:14" x14ac:dyDescent="0.3">
      <c r="A1892" t="s">
        <v>5673</v>
      </c>
      <c r="B1892" t="s">
        <v>118</v>
      </c>
      <c r="C1892" t="s">
        <v>5674</v>
      </c>
      <c r="D1892" t="s">
        <v>25</v>
      </c>
      <c r="E1892" t="s">
        <v>251</v>
      </c>
      <c r="F1892" t="s">
        <v>5675</v>
      </c>
      <c r="G1892" t="s">
        <v>76</v>
      </c>
      <c r="H1892">
        <v>50.67</v>
      </c>
      <c r="I1892">
        <v>50</v>
      </c>
      <c r="J1892">
        <v>15</v>
      </c>
      <c r="K1892">
        <v>2533.5</v>
      </c>
      <c r="L1892">
        <v>2153.4699999999998</v>
      </c>
      <c r="M1892" t="s">
        <v>77</v>
      </c>
      <c r="N1892" s="1">
        <v>45540.729641203703</v>
      </c>
    </row>
    <row r="1893" spans="1:14" x14ac:dyDescent="0.3">
      <c r="A1893" t="s">
        <v>5676</v>
      </c>
      <c r="B1893" t="s">
        <v>95</v>
      </c>
      <c r="C1893" t="s">
        <v>5677</v>
      </c>
      <c r="D1893" t="s">
        <v>51</v>
      </c>
      <c r="E1893" t="s">
        <v>105</v>
      </c>
      <c r="F1893" t="s">
        <v>5678</v>
      </c>
      <c r="G1893" t="s">
        <v>20</v>
      </c>
      <c r="H1893">
        <v>390.81</v>
      </c>
      <c r="I1893">
        <v>2</v>
      </c>
      <c r="J1893">
        <v>0</v>
      </c>
      <c r="K1893">
        <v>781.62</v>
      </c>
      <c r="L1893">
        <v>781.62</v>
      </c>
      <c r="M1893" t="s">
        <v>47</v>
      </c>
      <c r="N1893" s="1">
        <v>45845.706516203703</v>
      </c>
    </row>
    <row r="1894" spans="1:14" x14ac:dyDescent="0.3">
      <c r="A1894" t="s">
        <v>5679</v>
      </c>
      <c r="B1894" t="s">
        <v>30</v>
      </c>
      <c r="C1894" t="s">
        <v>5680</v>
      </c>
      <c r="D1894" t="s">
        <v>110</v>
      </c>
      <c r="E1894" t="s">
        <v>155</v>
      </c>
      <c r="F1894" t="s">
        <v>5681</v>
      </c>
      <c r="G1894" t="s">
        <v>39</v>
      </c>
      <c r="H1894">
        <v>62.53</v>
      </c>
      <c r="I1894">
        <v>12</v>
      </c>
      <c r="J1894">
        <v>15</v>
      </c>
      <c r="K1894">
        <v>750.36</v>
      </c>
      <c r="L1894">
        <v>637.80999999999995</v>
      </c>
      <c r="M1894" t="s">
        <v>116</v>
      </c>
      <c r="N1894" s="1">
        <v>45466.333564814813</v>
      </c>
    </row>
    <row r="1895" spans="1:14" x14ac:dyDescent="0.3">
      <c r="A1895" t="s">
        <v>5682</v>
      </c>
      <c r="B1895" t="s">
        <v>181</v>
      </c>
      <c r="C1895" t="s">
        <v>5683</v>
      </c>
      <c r="D1895" t="s">
        <v>63</v>
      </c>
      <c r="E1895" t="s">
        <v>155</v>
      </c>
      <c r="F1895" t="s">
        <v>5684</v>
      </c>
      <c r="G1895" t="s">
        <v>465</v>
      </c>
      <c r="H1895">
        <v>4.3099999999999996</v>
      </c>
      <c r="I1895">
        <v>341</v>
      </c>
      <c r="J1895">
        <v>30</v>
      </c>
      <c r="K1895">
        <v>1469.71</v>
      </c>
      <c r="L1895">
        <v>1028.8</v>
      </c>
      <c r="M1895" t="s">
        <v>77</v>
      </c>
      <c r="N1895" s="1">
        <v>45349.495636574073</v>
      </c>
    </row>
    <row r="1896" spans="1:14" x14ac:dyDescent="0.3">
      <c r="A1896" t="s">
        <v>5685</v>
      </c>
      <c r="B1896" t="s">
        <v>72</v>
      </c>
      <c r="C1896" t="s">
        <v>5686</v>
      </c>
      <c r="D1896" t="s">
        <v>86</v>
      </c>
      <c r="E1896" t="s">
        <v>246</v>
      </c>
      <c r="F1896" t="s">
        <v>5687</v>
      </c>
      <c r="G1896" t="s">
        <v>70</v>
      </c>
      <c r="H1896">
        <v>263.63</v>
      </c>
      <c r="I1896">
        <v>2</v>
      </c>
      <c r="J1896">
        <v>0</v>
      </c>
      <c r="K1896">
        <v>527.26</v>
      </c>
      <c r="L1896">
        <v>527.26</v>
      </c>
      <c r="N1896" s="1">
        <v>45540.486689814818</v>
      </c>
    </row>
    <row r="1897" spans="1:14" x14ac:dyDescent="0.3">
      <c r="A1897" t="s">
        <v>5688</v>
      </c>
      <c r="B1897" t="s">
        <v>49</v>
      </c>
      <c r="C1897" t="s">
        <v>5689</v>
      </c>
      <c r="D1897" t="s">
        <v>110</v>
      </c>
      <c r="E1897" t="s">
        <v>68</v>
      </c>
      <c r="F1897" t="s">
        <v>5690</v>
      </c>
      <c r="G1897" t="s">
        <v>184</v>
      </c>
      <c r="H1897">
        <v>211.68</v>
      </c>
      <c r="I1897">
        <v>75</v>
      </c>
      <c r="J1897">
        <v>0</v>
      </c>
      <c r="K1897">
        <v>15876</v>
      </c>
      <c r="L1897">
        <v>15876</v>
      </c>
      <c r="M1897" t="s">
        <v>60</v>
      </c>
      <c r="N1897" s="1">
        <v>45809.879710648151</v>
      </c>
    </row>
    <row r="1898" spans="1:14" x14ac:dyDescent="0.3">
      <c r="A1898" t="s">
        <v>5691</v>
      </c>
      <c r="B1898" t="s">
        <v>23</v>
      </c>
      <c r="C1898" t="s">
        <v>5692</v>
      </c>
      <c r="D1898" t="s">
        <v>36</v>
      </c>
      <c r="F1898" t="s">
        <v>5693</v>
      </c>
      <c r="G1898" t="s">
        <v>130</v>
      </c>
      <c r="H1898">
        <v>239.9</v>
      </c>
      <c r="I1898">
        <v>10</v>
      </c>
      <c r="J1898">
        <v>15</v>
      </c>
      <c r="K1898">
        <v>2399</v>
      </c>
      <c r="L1898">
        <v>2039.15</v>
      </c>
      <c r="M1898" t="s">
        <v>47</v>
      </c>
      <c r="N1898" s="1">
        <v>45504.727407407408</v>
      </c>
    </row>
    <row r="1899" spans="1:14" x14ac:dyDescent="0.3">
      <c r="A1899" t="s">
        <v>5694</v>
      </c>
      <c r="B1899" t="s">
        <v>84</v>
      </c>
      <c r="C1899" t="s">
        <v>5695</v>
      </c>
      <c r="D1899" t="s">
        <v>110</v>
      </c>
      <c r="E1899" t="s">
        <v>224</v>
      </c>
      <c r="F1899" t="s">
        <v>5696</v>
      </c>
      <c r="G1899" t="s">
        <v>53</v>
      </c>
      <c r="H1899">
        <v>39.04</v>
      </c>
      <c r="I1899">
        <v>6</v>
      </c>
      <c r="J1899">
        <v>2</v>
      </c>
      <c r="K1899">
        <v>234.24</v>
      </c>
      <c r="L1899">
        <v>229.56</v>
      </c>
      <c r="M1899" t="s">
        <v>40</v>
      </c>
      <c r="N1899" s="1">
        <v>45664.539641203701</v>
      </c>
    </row>
    <row r="1900" spans="1:14" x14ac:dyDescent="0.3">
      <c r="A1900" t="s">
        <v>5697</v>
      </c>
      <c r="B1900" t="s">
        <v>95</v>
      </c>
      <c r="C1900" t="s">
        <v>5698</v>
      </c>
      <c r="D1900" t="s">
        <v>51</v>
      </c>
      <c r="E1900" t="s">
        <v>251</v>
      </c>
      <c r="F1900" t="s">
        <v>5699</v>
      </c>
      <c r="G1900" t="s">
        <v>102</v>
      </c>
      <c r="H1900">
        <v>724.44</v>
      </c>
      <c r="I1900">
        <v>1</v>
      </c>
      <c r="J1900">
        <v>0</v>
      </c>
      <c r="K1900">
        <v>724.44</v>
      </c>
      <c r="L1900">
        <v>724.44</v>
      </c>
      <c r="M1900" t="s">
        <v>40</v>
      </c>
      <c r="N1900" s="1">
        <v>45669.310798611114</v>
      </c>
    </row>
    <row r="1901" spans="1:14" x14ac:dyDescent="0.3">
      <c r="A1901" t="s">
        <v>5700</v>
      </c>
      <c r="B1901" t="s">
        <v>172</v>
      </c>
      <c r="C1901" t="s">
        <v>5701</v>
      </c>
      <c r="D1901" t="s">
        <v>255</v>
      </c>
      <c r="E1901" t="s">
        <v>37</v>
      </c>
      <c r="F1901" t="s">
        <v>5702</v>
      </c>
      <c r="G1901" t="s">
        <v>70</v>
      </c>
      <c r="H1901">
        <v>2064.5300000000002</v>
      </c>
      <c r="I1901">
        <v>12</v>
      </c>
      <c r="J1901">
        <v>20</v>
      </c>
      <c r="K1901">
        <v>24774.36</v>
      </c>
      <c r="L1901">
        <v>19819.490000000002</v>
      </c>
      <c r="M1901" t="s">
        <v>28</v>
      </c>
      <c r="N1901" s="1">
        <v>45872.694050925929</v>
      </c>
    </row>
    <row r="1902" spans="1:14" x14ac:dyDescent="0.3">
      <c r="A1902" t="s">
        <v>5703</v>
      </c>
      <c r="B1902" t="s">
        <v>84</v>
      </c>
      <c r="C1902" t="s">
        <v>5704</v>
      </c>
      <c r="D1902" t="s">
        <v>110</v>
      </c>
      <c r="E1902" t="s">
        <v>57</v>
      </c>
      <c r="F1902" t="s">
        <v>5705</v>
      </c>
      <c r="G1902" t="s">
        <v>135</v>
      </c>
      <c r="H1902">
        <v>246.65</v>
      </c>
      <c r="I1902">
        <v>1</v>
      </c>
      <c r="J1902">
        <v>0</v>
      </c>
      <c r="K1902">
        <v>246.65</v>
      </c>
      <c r="L1902">
        <v>246.65</v>
      </c>
      <c r="M1902" t="s">
        <v>77</v>
      </c>
      <c r="N1902" s="1">
        <v>45473.110717592594</v>
      </c>
    </row>
    <row r="1903" spans="1:14" x14ac:dyDescent="0.3">
      <c r="A1903" t="s">
        <v>5706</v>
      </c>
      <c r="B1903" t="s">
        <v>30</v>
      </c>
      <c r="C1903" t="s">
        <v>5707</v>
      </c>
      <c r="D1903" t="s">
        <v>120</v>
      </c>
      <c r="E1903" t="s">
        <v>111</v>
      </c>
      <c r="F1903" t="s">
        <v>5708</v>
      </c>
      <c r="G1903" t="s">
        <v>179</v>
      </c>
      <c r="H1903">
        <v>342.37</v>
      </c>
      <c r="I1903">
        <v>2</v>
      </c>
      <c r="J1903">
        <v>0</v>
      </c>
      <c r="K1903">
        <v>684.74</v>
      </c>
      <c r="L1903">
        <v>684.74</v>
      </c>
      <c r="M1903" t="s">
        <v>40</v>
      </c>
      <c r="N1903" s="1">
        <v>45475.971539351849</v>
      </c>
    </row>
    <row r="1904" spans="1:14" x14ac:dyDescent="0.3">
      <c r="A1904" t="s">
        <v>5709</v>
      </c>
      <c r="B1904" t="s">
        <v>95</v>
      </c>
      <c r="C1904" t="s">
        <v>5710</v>
      </c>
      <c r="D1904" t="s">
        <v>159</v>
      </c>
      <c r="E1904" t="s">
        <v>133</v>
      </c>
      <c r="F1904" t="s">
        <v>5711</v>
      </c>
      <c r="G1904" t="s">
        <v>27</v>
      </c>
      <c r="H1904">
        <v>265.24</v>
      </c>
      <c r="I1904">
        <v>3</v>
      </c>
      <c r="J1904">
        <v>2</v>
      </c>
      <c r="K1904">
        <v>795.72</v>
      </c>
      <c r="L1904">
        <v>779.81</v>
      </c>
      <c r="M1904" t="s">
        <v>77</v>
      </c>
      <c r="N1904" s="1">
        <v>45844.15865740741</v>
      </c>
    </row>
    <row r="1905" spans="1:14" x14ac:dyDescent="0.3">
      <c r="A1905" t="s">
        <v>5712</v>
      </c>
      <c r="B1905" t="s">
        <v>23</v>
      </c>
      <c r="C1905" t="s">
        <v>5713</v>
      </c>
      <c r="D1905" t="s">
        <v>120</v>
      </c>
      <c r="E1905" t="s">
        <v>91</v>
      </c>
      <c r="F1905" t="s">
        <v>5714</v>
      </c>
      <c r="G1905" t="s">
        <v>465</v>
      </c>
      <c r="H1905">
        <v>402.24</v>
      </c>
      <c r="I1905">
        <v>15</v>
      </c>
      <c r="J1905">
        <v>10</v>
      </c>
      <c r="K1905">
        <v>6033.6</v>
      </c>
      <c r="L1905">
        <v>5430.24</v>
      </c>
      <c r="M1905" t="s">
        <v>21</v>
      </c>
      <c r="N1905" s="1">
        <v>45518.496469907404</v>
      </c>
    </row>
    <row r="1906" spans="1:14" x14ac:dyDescent="0.3">
      <c r="A1906" t="s">
        <v>5715</v>
      </c>
      <c r="B1906" t="s">
        <v>30</v>
      </c>
      <c r="C1906" t="s">
        <v>5716</v>
      </c>
      <c r="D1906" t="s">
        <v>25</v>
      </c>
      <c r="E1906" t="s">
        <v>100</v>
      </c>
      <c r="F1906" t="s">
        <v>5717</v>
      </c>
      <c r="G1906" t="s">
        <v>184</v>
      </c>
      <c r="H1906">
        <v>35.78</v>
      </c>
      <c r="I1906">
        <v>2</v>
      </c>
      <c r="J1906">
        <v>0</v>
      </c>
      <c r="K1906">
        <v>71.56</v>
      </c>
      <c r="L1906">
        <v>71.56</v>
      </c>
      <c r="M1906" t="s">
        <v>21</v>
      </c>
      <c r="N1906" s="1">
        <v>45573.761342592596</v>
      </c>
    </row>
    <row r="1907" spans="1:14" x14ac:dyDescent="0.3">
      <c r="A1907" t="s">
        <v>5718</v>
      </c>
      <c r="B1907" t="s">
        <v>172</v>
      </c>
      <c r="C1907" t="s">
        <v>5719</v>
      </c>
      <c r="D1907" t="s">
        <v>255</v>
      </c>
      <c r="E1907" t="s">
        <v>74</v>
      </c>
      <c r="F1907" t="s">
        <v>5720</v>
      </c>
      <c r="H1907">
        <v>392.06</v>
      </c>
      <c r="I1907">
        <v>20</v>
      </c>
      <c r="J1907">
        <v>15</v>
      </c>
      <c r="K1907">
        <v>7841.2</v>
      </c>
      <c r="L1907">
        <v>6665.02</v>
      </c>
      <c r="M1907" t="s">
        <v>21</v>
      </c>
      <c r="N1907" s="1">
        <v>45815.406956018516</v>
      </c>
    </row>
    <row r="1908" spans="1:14" x14ac:dyDescent="0.3">
      <c r="A1908" t="s">
        <v>5721</v>
      </c>
      <c r="B1908" t="s">
        <v>181</v>
      </c>
      <c r="C1908" t="s">
        <v>5722</v>
      </c>
      <c r="D1908" t="s">
        <v>25</v>
      </c>
      <c r="E1908" t="s">
        <v>277</v>
      </c>
      <c r="F1908" t="s">
        <v>5723</v>
      </c>
      <c r="G1908" t="s">
        <v>248</v>
      </c>
      <c r="H1908">
        <v>90.83</v>
      </c>
      <c r="I1908">
        <v>15</v>
      </c>
      <c r="J1908">
        <v>15</v>
      </c>
      <c r="K1908">
        <v>1362.45</v>
      </c>
      <c r="L1908">
        <v>1158.08</v>
      </c>
      <c r="M1908" t="s">
        <v>47</v>
      </c>
      <c r="N1908" s="1">
        <v>45850.110821759263</v>
      </c>
    </row>
    <row r="1909" spans="1:14" x14ac:dyDescent="0.3">
      <c r="A1909" t="s">
        <v>5724</v>
      </c>
      <c r="B1909" t="s">
        <v>118</v>
      </c>
      <c r="C1909" t="s">
        <v>5725</v>
      </c>
      <c r="D1909" t="s">
        <v>255</v>
      </c>
      <c r="E1909" t="s">
        <v>32</v>
      </c>
      <c r="F1909" t="s">
        <v>5726</v>
      </c>
      <c r="G1909" t="s">
        <v>76</v>
      </c>
      <c r="H1909">
        <v>529.09</v>
      </c>
      <c r="I1909">
        <v>2</v>
      </c>
      <c r="J1909">
        <v>0</v>
      </c>
      <c r="K1909">
        <v>1058.18</v>
      </c>
      <c r="L1909">
        <v>1058.18</v>
      </c>
      <c r="M1909" t="s">
        <v>21</v>
      </c>
      <c r="N1909" s="1">
        <v>45483.622291666667</v>
      </c>
    </row>
    <row r="1910" spans="1:14" x14ac:dyDescent="0.3">
      <c r="A1910" t="s">
        <v>5727</v>
      </c>
      <c r="B1910" t="s">
        <v>172</v>
      </c>
      <c r="C1910" t="s">
        <v>5728</v>
      </c>
      <c r="D1910" t="s">
        <v>51</v>
      </c>
      <c r="E1910" t="s">
        <v>277</v>
      </c>
      <c r="F1910" t="s">
        <v>5729</v>
      </c>
      <c r="G1910" t="s">
        <v>82</v>
      </c>
      <c r="H1910">
        <v>458.94</v>
      </c>
      <c r="I1910">
        <v>15</v>
      </c>
      <c r="J1910">
        <v>13</v>
      </c>
      <c r="K1910">
        <v>6884.1</v>
      </c>
      <c r="L1910">
        <v>5989.17</v>
      </c>
      <c r="M1910" t="s">
        <v>60</v>
      </c>
      <c r="N1910" s="1">
        <v>45753.731226851851</v>
      </c>
    </row>
    <row r="1911" spans="1:14" x14ac:dyDescent="0.3">
      <c r="A1911" t="s">
        <v>5730</v>
      </c>
      <c r="B1911" t="s">
        <v>30</v>
      </c>
      <c r="D1911" t="s">
        <v>120</v>
      </c>
      <c r="F1911" t="s">
        <v>5731</v>
      </c>
      <c r="G1911" t="s">
        <v>465</v>
      </c>
      <c r="H1911">
        <v>540.72</v>
      </c>
      <c r="I1911">
        <v>15</v>
      </c>
      <c r="J1911">
        <v>0</v>
      </c>
      <c r="K1911">
        <v>8110.8</v>
      </c>
      <c r="L1911">
        <v>8110.8</v>
      </c>
      <c r="M1911" t="s">
        <v>77</v>
      </c>
      <c r="N1911" s="1">
        <v>45712.666759259257</v>
      </c>
    </row>
    <row r="1912" spans="1:14" x14ac:dyDescent="0.3">
      <c r="A1912" t="s">
        <v>5732</v>
      </c>
      <c r="B1912" t="s">
        <v>84</v>
      </c>
      <c r="C1912" t="s">
        <v>5733</v>
      </c>
      <c r="D1912" t="s">
        <v>80</v>
      </c>
      <c r="E1912" t="s">
        <v>177</v>
      </c>
      <c r="F1912" t="s">
        <v>5734</v>
      </c>
      <c r="G1912" t="s">
        <v>27</v>
      </c>
      <c r="H1912">
        <v>652.82000000000005</v>
      </c>
      <c r="I1912">
        <v>15</v>
      </c>
      <c r="J1912">
        <v>3</v>
      </c>
      <c r="K1912">
        <v>9792.2999999999993</v>
      </c>
      <c r="L1912">
        <v>9498.5300000000007</v>
      </c>
      <c r="M1912" t="s">
        <v>21</v>
      </c>
      <c r="N1912" s="1">
        <v>45628.417407407411</v>
      </c>
    </row>
    <row r="1913" spans="1:14" x14ac:dyDescent="0.3">
      <c r="A1913" t="s">
        <v>5735</v>
      </c>
      <c r="B1913" t="s">
        <v>49</v>
      </c>
      <c r="C1913" t="s">
        <v>5736</v>
      </c>
      <c r="D1913" t="s">
        <v>63</v>
      </c>
      <c r="E1913" t="s">
        <v>121</v>
      </c>
      <c r="F1913" t="s">
        <v>5737</v>
      </c>
      <c r="G1913" t="s">
        <v>59</v>
      </c>
      <c r="H1913">
        <v>5.47</v>
      </c>
      <c r="I1913">
        <v>229</v>
      </c>
      <c r="J1913">
        <v>25</v>
      </c>
      <c r="K1913">
        <v>1252.6300000000001</v>
      </c>
      <c r="L1913">
        <v>939.47</v>
      </c>
      <c r="N1913" s="1">
        <v>45733.775810185187</v>
      </c>
    </row>
    <row r="1914" spans="1:14" x14ac:dyDescent="0.3">
      <c r="A1914" t="s">
        <v>5738</v>
      </c>
      <c r="B1914" t="s">
        <v>49</v>
      </c>
      <c r="C1914" t="s">
        <v>5739</v>
      </c>
      <c r="D1914" t="s">
        <v>67</v>
      </c>
      <c r="E1914" t="s">
        <v>111</v>
      </c>
      <c r="F1914" t="s">
        <v>5740</v>
      </c>
      <c r="G1914" t="s">
        <v>65</v>
      </c>
      <c r="H1914">
        <v>76.16</v>
      </c>
      <c r="I1914">
        <v>8</v>
      </c>
      <c r="J1914">
        <v>0</v>
      </c>
      <c r="K1914">
        <v>609.28</v>
      </c>
      <c r="L1914">
        <v>609.28</v>
      </c>
      <c r="M1914" t="s">
        <v>77</v>
      </c>
      <c r="N1914" s="1">
        <v>45573.964814814812</v>
      </c>
    </row>
    <row r="1915" spans="1:14" x14ac:dyDescent="0.3">
      <c r="A1915" t="s">
        <v>5741</v>
      </c>
      <c r="B1915" t="s">
        <v>55</v>
      </c>
      <c r="C1915" t="s">
        <v>5742</v>
      </c>
      <c r="D1915" t="s">
        <v>43</v>
      </c>
      <c r="E1915" t="s">
        <v>111</v>
      </c>
      <c r="F1915" t="s">
        <v>5743</v>
      </c>
      <c r="G1915" t="s">
        <v>46</v>
      </c>
      <c r="H1915">
        <v>1475.09</v>
      </c>
      <c r="I1915">
        <v>60</v>
      </c>
      <c r="J1915">
        <v>25</v>
      </c>
      <c r="K1915">
        <v>88505.4</v>
      </c>
      <c r="L1915">
        <v>66379.05</v>
      </c>
      <c r="M1915" t="s">
        <v>116</v>
      </c>
      <c r="N1915" s="1">
        <v>45775.510648148149</v>
      </c>
    </row>
    <row r="1916" spans="1:14" x14ac:dyDescent="0.3">
      <c r="A1916" t="s">
        <v>5744</v>
      </c>
      <c r="B1916" t="s">
        <v>172</v>
      </c>
      <c r="C1916" t="s">
        <v>5745</v>
      </c>
      <c r="D1916" t="s">
        <v>80</v>
      </c>
      <c r="E1916" t="s">
        <v>177</v>
      </c>
      <c r="G1916" t="s">
        <v>76</v>
      </c>
      <c r="H1916">
        <v>3932.41</v>
      </c>
      <c r="I1916">
        <v>30</v>
      </c>
      <c r="J1916">
        <v>15</v>
      </c>
      <c r="K1916">
        <v>117972.3</v>
      </c>
      <c r="L1916">
        <v>100276.46</v>
      </c>
      <c r="M1916" t="s">
        <v>60</v>
      </c>
      <c r="N1916" s="1">
        <v>45684.77685185185</v>
      </c>
    </row>
    <row r="1917" spans="1:14" x14ac:dyDescent="0.3">
      <c r="A1917" t="s">
        <v>5746</v>
      </c>
      <c r="B1917" t="s">
        <v>172</v>
      </c>
      <c r="C1917" t="s">
        <v>5747</v>
      </c>
      <c r="D1917" t="s">
        <v>255</v>
      </c>
      <c r="E1917" t="s">
        <v>224</v>
      </c>
      <c r="F1917" t="s">
        <v>5748</v>
      </c>
      <c r="G1917" t="s">
        <v>102</v>
      </c>
      <c r="H1917">
        <v>2366.42</v>
      </c>
      <c r="I1917">
        <v>1</v>
      </c>
      <c r="J1917">
        <v>0</v>
      </c>
      <c r="K1917">
        <v>2366.42</v>
      </c>
      <c r="L1917">
        <v>2366.42</v>
      </c>
      <c r="N1917" s="1">
        <v>45527.098541666666</v>
      </c>
    </row>
    <row r="1918" spans="1:14" x14ac:dyDescent="0.3">
      <c r="A1918" t="s">
        <v>5749</v>
      </c>
      <c r="B1918" t="s">
        <v>95</v>
      </c>
      <c r="C1918" t="s">
        <v>5750</v>
      </c>
      <c r="D1918" t="s">
        <v>255</v>
      </c>
      <c r="E1918" t="s">
        <v>87</v>
      </c>
      <c r="F1918" t="s">
        <v>5751</v>
      </c>
      <c r="G1918" t="s">
        <v>107</v>
      </c>
      <c r="H1918">
        <v>2988.2</v>
      </c>
      <c r="I1918">
        <v>25</v>
      </c>
      <c r="J1918">
        <v>10</v>
      </c>
      <c r="K1918">
        <v>74705</v>
      </c>
      <c r="L1918">
        <v>67234.5</v>
      </c>
      <c r="M1918" t="s">
        <v>28</v>
      </c>
      <c r="N1918" s="1">
        <v>45470.827789351853</v>
      </c>
    </row>
    <row r="1919" spans="1:14" x14ac:dyDescent="0.3">
      <c r="A1919" t="s">
        <v>5752</v>
      </c>
      <c r="B1919" t="s">
        <v>118</v>
      </c>
      <c r="C1919" t="s">
        <v>5753</v>
      </c>
      <c r="D1919" t="s">
        <v>51</v>
      </c>
      <c r="E1919" t="s">
        <v>251</v>
      </c>
      <c r="F1919" t="s">
        <v>5754</v>
      </c>
      <c r="G1919" t="s">
        <v>20</v>
      </c>
      <c r="H1919">
        <v>18.05</v>
      </c>
      <c r="I1919">
        <v>60</v>
      </c>
      <c r="J1919">
        <v>18</v>
      </c>
      <c r="K1919">
        <v>1083</v>
      </c>
      <c r="L1919">
        <v>888.06</v>
      </c>
      <c r="M1919" t="s">
        <v>28</v>
      </c>
      <c r="N1919" s="1">
        <v>45815.256284722222</v>
      </c>
    </row>
    <row r="1920" spans="1:14" x14ac:dyDescent="0.3">
      <c r="A1920" t="s">
        <v>5755</v>
      </c>
      <c r="B1920" t="s">
        <v>55</v>
      </c>
      <c r="C1920" t="s">
        <v>5756</v>
      </c>
      <c r="D1920" t="s">
        <v>125</v>
      </c>
      <c r="E1920" t="s">
        <v>44</v>
      </c>
      <c r="F1920" t="s">
        <v>5757</v>
      </c>
      <c r="G1920" t="s">
        <v>20</v>
      </c>
      <c r="H1920">
        <v>2044.51</v>
      </c>
      <c r="I1920">
        <v>5</v>
      </c>
      <c r="J1920">
        <v>5</v>
      </c>
      <c r="K1920">
        <v>10222.549999999999</v>
      </c>
      <c r="L1920">
        <v>9711.42</v>
      </c>
      <c r="M1920" t="s">
        <v>47</v>
      </c>
      <c r="N1920" s="1">
        <v>45610.1643287037</v>
      </c>
    </row>
    <row r="1921" spans="1:14" x14ac:dyDescent="0.3">
      <c r="A1921" t="s">
        <v>5758</v>
      </c>
      <c r="B1921" t="s">
        <v>15</v>
      </c>
      <c r="C1921" t="s">
        <v>5759</v>
      </c>
      <c r="D1921" t="s">
        <v>255</v>
      </c>
      <c r="E1921" t="s">
        <v>155</v>
      </c>
      <c r="F1921" t="s">
        <v>5760</v>
      </c>
      <c r="G1921" t="s">
        <v>46</v>
      </c>
      <c r="H1921">
        <v>1756.2</v>
      </c>
      <c r="I1921">
        <v>2</v>
      </c>
      <c r="J1921">
        <v>0</v>
      </c>
      <c r="K1921">
        <v>3512.4</v>
      </c>
      <c r="L1921">
        <v>3512.4</v>
      </c>
      <c r="M1921" t="s">
        <v>116</v>
      </c>
      <c r="N1921" s="1">
        <v>45765.51667824074</v>
      </c>
    </row>
    <row r="1922" spans="1:14" x14ac:dyDescent="0.3">
      <c r="A1922" t="s">
        <v>5761</v>
      </c>
      <c r="B1922" t="s">
        <v>118</v>
      </c>
      <c r="C1922" t="s">
        <v>5762</v>
      </c>
      <c r="D1922" t="s">
        <v>63</v>
      </c>
      <c r="E1922" t="s">
        <v>121</v>
      </c>
      <c r="F1922" t="s">
        <v>5763</v>
      </c>
      <c r="G1922" t="s">
        <v>53</v>
      </c>
      <c r="H1922">
        <v>6</v>
      </c>
      <c r="I1922">
        <v>380</v>
      </c>
      <c r="J1922">
        <v>15</v>
      </c>
      <c r="K1922">
        <v>2280</v>
      </c>
      <c r="L1922">
        <v>1938</v>
      </c>
      <c r="M1922" t="s">
        <v>28</v>
      </c>
      <c r="N1922" s="1">
        <v>45568.930092592593</v>
      </c>
    </row>
    <row r="1923" spans="1:14" x14ac:dyDescent="0.3">
      <c r="A1923" t="s">
        <v>5764</v>
      </c>
      <c r="B1923" t="s">
        <v>84</v>
      </c>
      <c r="C1923" t="s">
        <v>5765</v>
      </c>
      <c r="D1923" t="s">
        <v>255</v>
      </c>
      <c r="E1923" t="s">
        <v>32</v>
      </c>
      <c r="F1923" t="s">
        <v>5766</v>
      </c>
      <c r="G1923" t="s">
        <v>130</v>
      </c>
      <c r="H1923">
        <v>1795.3</v>
      </c>
      <c r="I1923">
        <v>5</v>
      </c>
      <c r="J1923">
        <v>0</v>
      </c>
      <c r="K1923">
        <v>8976.5</v>
      </c>
      <c r="L1923">
        <v>8976.5</v>
      </c>
      <c r="M1923" t="s">
        <v>40</v>
      </c>
      <c r="N1923" s="1">
        <v>45873.065150462964</v>
      </c>
    </row>
    <row r="1924" spans="1:14" x14ac:dyDescent="0.3">
      <c r="A1924" t="s">
        <v>5767</v>
      </c>
      <c r="B1924" t="s">
        <v>172</v>
      </c>
      <c r="C1924" t="s">
        <v>5768</v>
      </c>
      <c r="D1924" t="s">
        <v>120</v>
      </c>
      <c r="E1924" t="s">
        <v>121</v>
      </c>
      <c r="F1924" t="s">
        <v>5769</v>
      </c>
      <c r="G1924" t="s">
        <v>107</v>
      </c>
      <c r="H1924">
        <v>153.97999999999999</v>
      </c>
      <c r="I1924">
        <v>1</v>
      </c>
      <c r="J1924">
        <v>5</v>
      </c>
      <c r="K1924">
        <v>153.97999999999999</v>
      </c>
      <c r="L1924">
        <v>146.28</v>
      </c>
      <c r="M1924" t="s">
        <v>28</v>
      </c>
      <c r="N1924" s="1">
        <v>45428.555347222224</v>
      </c>
    </row>
    <row r="1925" spans="1:14" x14ac:dyDescent="0.3">
      <c r="A1925" t="s">
        <v>5770</v>
      </c>
      <c r="B1925" t="s">
        <v>95</v>
      </c>
      <c r="C1925" t="s">
        <v>5771</v>
      </c>
      <c r="D1925" t="s">
        <v>120</v>
      </c>
      <c r="E1925" t="s">
        <v>111</v>
      </c>
      <c r="F1925" t="s">
        <v>5772</v>
      </c>
      <c r="G1925" t="s">
        <v>184</v>
      </c>
      <c r="H1925">
        <v>20.75</v>
      </c>
      <c r="I1925">
        <v>10</v>
      </c>
      <c r="J1925">
        <v>3</v>
      </c>
      <c r="K1925">
        <v>207.5</v>
      </c>
      <c r="L1925">
        <v>201.28</v>
      </c>
      <c r="M1925" t="s">
        <v>77</v>
      </c>
      <c r="N1925" s="1">
        <v>45716.746018518519</v>
      </c>
    </row>
    <row r="1926" spans="1:14" x14ac:dyDescent="0.3">
      <c r="A1926" t="s">
        <v>5773</v>
      </c>
      <c r="B1926" t="s">
        <v>172</v>
      </c>
      <c r="C1926" t="s">
        <v>5774</v>
      </c>
      <c r="D1926" t="s">
        <v>43</v>
      </c>
      <c r="E1926" t="s">
        <v>68</v>
      </c>
      <c r="F1926" t="s">
        <v>5775</v>
      </c>
      <c r="G1926" t="s">
        <v>65</v>
      </c>
      <c r="H1926">
        <v>1263.17</v>
      </c>
      <c r="I1926">
        <v>1</v>
      </c>
      <c r="J1926">
        <v>0</v>
      </c>
      <c r="K1926">
        <v>1263.17</v>
      </c>
      <c r="L1926">
        <v>1263.17</v>
      </c>
      <c r="M1926" t="s">
        <v>60</v>
      </c>
      <c r="N1926" s="1">
        <v>45349.226446759261</v>
      </c>
    </row>
    <row r="1927" spans="1:14" x14ac:dyDescent="0.3">
      <c r="A1927" t="s">
        <v>5776</v>
      </c>
      <c r="B1927" t="s">
        <v>23</v>
      </c>
      <c r="C1927" t="s">
        <v>5777</v>
      </c>
      <c r="D1927" t="s">
        <v>67</v>
      </c>
      <c r="E1927" t="s">
        <v>18</v>
      </c>
      <c r="F1927" t="s">
        <v>5778</v>
      </c>
      <c r="G1927" t="s">
        <v>161</v>
      </c>
      <c r="H1927">
        <v>646.92999999999995</v>
      </c>
      <c r="I1927">
        <v>20</v>
      </c>
      <c r="J1927">
        <v>20</v>
      </c>
      <c r="K1927">
        <v>12938.6</v>
      </c>
      <c r="L1927">
        <v>10350.879999999999</v>
      </c>
      <c r="M1927" t="s">
        <v>21</v>
      </c>
      <c r="N1927" s="1">
        <v>45424.064375000002</v>
      </c>
    </row>
    <row r="1928" spans="1:14" x14ac:dyDescent="0.3">
      <c r="A1928" t="s">
        <v>5779</v>
      </c>
      <c r="B1928" t="s">
        <v>23</v>
      </c>
      <c r="C1928" t="s">
        <v>5780</v>
      </c>
      <c r="D1928" t="s">
        <v>255</v>
      </c>
      <c r="E1928" t="s">
        <v>44</v>
      </c>
      <c r="F1928" t="s">
        <v>5781</v>
      </c>
      <c r="G1928" t="s">
        <v>209</v>
      </c>
      <c r="H1928">
        <v>882.83</v>
      </c>
      <c r="I1928">
        <v>50</v>
      </c>
      <c r="J1928">
        <v>0</v>
      </c>
      <c r="K1928">
        <v>44141.5</v>
      </c>
      <c r="L1928">
        <v>44141.5</v>
      </c>
      <c r="N1928" s="1">
        <v>45646.095046296294</v>
      </c>
    </row>
    <row r="1929" spans="1:14" x14ac:dyDescent="0.3">
      <c r="A1929" t="s">
        <v>5782</v>
      </c>
      <c r="B1929" t="s">
        <v>23</v>
      </c>
      <c r="C1929" t="s">
        <v>5783</v>
      </c>
      <c r="D1929" t="s">
        <v>120</v>
      </c>
      <c r="E1929" t="s">
        <v>251</v>
      </c>
      <c r="F1929" t="s">
        <v>5784</v>
      </c>
      <c r="G1929" t="s">
        <v>184</v>
      </c>
      <c r="H1929">
        <v>473.64</v>
      </c>
      <c r="I1929">
        <v>50</v>
      </c>
      <c r="J1929">
        <v>0</v>
      </c>
      <c r="K1929">
        <v>23682</v>
      </c>
      <c r="L1929">
        <v>23682</v>
      </c>
      <c r="M1929" t="s">
        <v>60</v>
      </c>
      <c r="N1929" s="1">
        <v>45536.100821759261</v>
      </c>
    </row>
    <row r="1930" spans="1:14" x14ac:dyDescent="0.3">
      <c r="A1930" t="s">
        <v>5785</v>
      </c>
      <c r="B1930" t="s">
        <v>15</v>
      </c>
      <c r="C1930" t="s">
        <v>5786</v>
      </c>
      <c r="D1930" t="s">
        <v>36</v>
      </c>
      <c r="E1930" t="s">
        <v>251</v>
      </c>
      <c r="F1930" t="s">
        <v>5787</v>
      </c>
      <c r="G1930" t="s">
        <v>46</v>
      </c>
      <c r="H1930">
        <v>1135.69</v>
      </c>
      <c r="I1930">
        <v>60</v>
      </c>
      <c r="J1930">
        <v>28</v>
      </c>
      <c r="K1930">
        <v>68141.399999999994</v>
      </c>
      <c r="L1930">
        <v>49061.81</v>
      </c>
      <c r="M1930" t="s">
        <v>28</v>
      </c>
      <c r="N1930" s="1">
        <v>45829.916273148148</v>
      </c>
    </row>
    <row r="1931" spans="1:14" x14ac:dyDescent="0.3">
      <c r="A1931" t="s">
        <v>5788</v>
      </c>
      <c r="B1931" t="s">
        <v>72</v>
      </c>
      <c r="C1931" t="s">
        <v>5789</v>
      </c>
      <c r="D1931" t="s">
        <v>51</v>
      </c>
      <c r="E1931" t="s">
        <v>37</v>
      </c>
      <c r="F1931" t="s">
        <v>5790</v>
      </c>
      <c r="G1931" t="s">
        <v>65</v>
      </c>
      <c r="H1931">
        <v>586.54</v>
      </c>
      <c r="I1931">
        <v>3</v>
      </c>
      <c r="J1931">
        <v>3</v>
      </c>
      <c r="K1931">
        <v>1759.62</v>
      </c>
      <c r="L1931">
        <v>1706.83</v>
      </c>
      <c r="M1931" t="s">
        <v>21</v>
      </c>
      <c r="N1931" s="1">
        <v>45560.773101851853</v>
      </c>
    </row>
    <row r="1932" spans="1:14" x14ac:dyDescent="0.3">
      <c r="A1932" t="s">
        <v>5791</v>
      </c>
      <c r="B1932" t="s">
        <v>84</v>
      </c>
      <c r="C1932" t="s">
        <v>5792</v>
      </c>
      <c r="D1932" t="s">
        <v>36</v>
      </c>
      <c r="E1932" t="s">
        <v>91</v>
      </c>
      <c r="F1932" t="s">
        <v>5793</v>
      </c>
      <c r="G1932" t="s">
        <v>209</v>
      </c>
      <c r="H1932">
        <v>1361.31</v>
      </c>
      <c r="I1932">
        <v>4</v>
      </c>
      <c r="J1932">
        <v>0</v>
      </c>
      <c r="K1932">
        <v>5445.24</v>
      </c>
      <c r="L1932">
        <v>5445.24</v>
      </c>
      <c r="M1932" t="s">
        <v>21</v>
      </c>
      <c r="N1932" s="1">
        <v>45472.265520833331</v>
      </c>
    </row>
    <row r="1933" spans="1:14" x14ac:dyDescent="0.3">
      <c r="A1933" t="s">
        <v>5794</v>
      </c>
      <c r="B1933" t="s">
        <v>84</v>
      </c>
      <c r="C1933" t="s">
        <v>5795</v>
      </c>
      <c r="D1933" t="s">
        <v>80</v>
      </c>
      <c r="E1933" t="s">
        <v>57</v>
      </c>
      <c r="F1933" t="s">
        <v>5796</v>
      </c>
      <c r="G1933" t="s">
        <v>179</v>
      </c>
      <c r="H1933">
        <v>4350.41</v>
      </c>
      <c r="I1933">
        <v>1</v>
      </c>
      <c r="J1933">
        <v>0</v>
      </c>
      <c r="K1933">
        <v>4350.41</v>
      </c>
      <c r="L1933">
        <v>4350.41</v>
      </c>
      <c r="M1933" t="s">
        <v>40</v>
      </c>
      <c r="N1933" s="1">
        <v>45836.009317129632</v>
      </c>
    </row>
    <row r="1934" spans="1:14" x14ac:dyDescent="0.3">
      <c r="A1934" t="s">
        <v>5797</v>
      </c>
      <c r="B1934" t="s">
        <v>72</v>
      </c>
      <c r="C1934" t="s">
        <v>5798</v>
      </c>
      <c r="D1934" t="s">
        <v>36</v>
      </c>
      <c r="E1934" t="s">
        <v>111</v>
      </c>
      <c r="F1934" t="s">
        <v>5799</v>
      </c>
      <c r="G1934" t="s">
        <v>70</v>
      </c>
      <c r="H1934">
        <v>645.29</v>
      </c>
      <c r="I1934">
        <v>3</v>
      </c>
      <c r="J1934">
        <v>2</v>
      </c>
      <c r="K1934">
        <v>1935.87</v>
      </c>
      <c r="L1934">
        <v>1897.15</v>
      </c>
      <c r="M1934" t="s">
        <v>21</v>
      </c>
      <c r="N1934" s="1">
        <v>45601.521111111113</v>
      </c>
    </row>
    <row r="1935" spans="1:14" x14ac:dyDescent="0.3">
      <c r="A1935" t="s">
        <v>5800</v>
      </c>
      <c r="B1935" t="s">
        <v>95</v>
      </c>
      <c r="C1935" t="s">
        <v>5801</v>
      </c>
      <c r="D1935" t="s">
        <v>63</v>
      </c>
      <c r="E1935" t="s">
        <v>277</v>
      </c>
      <c r="F1935" t="s">
        <v>5802</v>
      </c>
      <c r="G1935" t="s">
        <v>46</v>
      </c>
      <c r="H1935">
        <v>2.11</v>
      </c>
      <c r="I1935">
        <v>51</v>
      </c>
      <c r="J1935">
        <v>0</v>
      </c>
      <c r="K1935">
        <v>107.61</v>
      </c>
      <c r="L1935">
        <v>107.61</v>
      </c>
      <c r="M1935" t="s">
        <v>60</v>
      </c>
      <c r="N1935" s="1">
        <v>45353.999513888892</v>
      </c>
    </row>
    <row r="1936" spans="1:14" x14ac:dyDescent="0.3">
      <c r="A1936" t="s">
        <v>5803</v>
      </c>
      <c r="B1936" t="s">
        <v>23</v>
      </c>
      <c r="C1936" t="s">
        <v>5804</v>
      </c>
      <c r="D1936" t="s">
        <v>159</v>
      </c>
      <c r="E1936" t="s">
        <v>87</v>
      </c>
      <c r="F1936" t="s">
        <v>5805</v>
      </c>
      <c r="H1936">
        <v>374.97</v>
      </c>
      <c r="I1936">
        <v>5</v>
      </c>
      <c r="J1936">
        <v>0</v>
      </c>
      <c r="K1936">
        <v>1874.85</v>
      </c>
      <c r="L1936">
        <v>1874.85</v>
      </c>
      <c r="M1936" t="s">
        <v>40</v>
      </c>
      <c r="N1936" s="1">
        <v>45800.938101851854</v>
      </c>
    </row>
    <row r="1937" spans="1:14" x14ac:dyDescent="0.3">
      <c r="A1937" t="s">
        <v>5806</v>
      </c>
      <c r="B1937" t="s">
        <v>181</v>
      </c>
      <c r="C1937" t="s">
        <v>5807</v>
      </c>
      <c r="D1937" t="s">
        <v>125</v>
      </c>
      <c r="E1937" t="s">
        <v>111</v>
      </c>
      <c r="G1937" t="s">
        <v>93</v>
      </c>
      <c r="H1937">
        <v>362.11</v>
      </c>
      <c r="I1937">
        <v>3</v>
      </c>
      <c r="J1937">
        <v>2</v>
      </c>
      <c r="K1937">
        <v>1086.33</v>
      </c>
      <c r="L1937">
        <v>1064.5999999999999</v>
      </c>
      <c r="M1937" t="s">
        <v>28</v>
      </c>
      <c r="N1937" s="1">
        <v>45752.874976851854</v>
      </c>
    </row>
    <row r="1938" spans="1:14" x14ac:dyDescent="0.3">
      <c r="A1938" t="s">
        <v>5808</v>
      </c>
      <c r="B1938" t="s">
        <v>72</v>
      </c>
      <c r="C1938" t="s">
        <v>5809</v>
      </c>
      <c r="D1938" t="s">
        <v>67</v>
      </c>
      <c r="E1938" t="s">
        <v>57</v>
      </c>
      <c r="F1938" t="s">
        <v>5810</v>
      </c>
      <c r="G1938" t="s">
        <v>20</v>
      </c>
      <c r="H1938">
        <v>920.14</v>
      </c>
      <c r="I1938">
        <v>8</v>
      </c>
      <c r="J1938">
        <v>0</v>
      </c>
      <c r="K1938">
        <v>7361.12</v>
      </c>
      <c r="L1938">
        <v>7361.12</v>
      </c>
      <c r="N1938" s="1">
        <v>45690.873402777775</v>
      </c>
    </row>
    <row r="1939" spans="1:14" x14ac:dyDescent="0.3">
      <c r="A1939" t="s">
        <v>5811</v>
      </c>
      <c r="C1939" t="s">
        <v>5812</v>
      </c>
      <c r="D1939" t="s">
        <v>17</v>
      </c>
      <c r="E1939" t="s">
        <v>105</v>
      </c>
      <c r="F1939" t="s">
        <v>5813</v>
      </c>
      <c r="G1939" t="s">
        <v>130</v>
      </c>
      <c r="H1939">
        <v>221.33</v>
      </c>
      <c r="I1939">
        <v>8</v>
      </c>
      <c r="J1939">
        <v>10</v>
      </c>
      <c r="K1939">
        <v>1770.64</v>
      </c>
      <c r="L1939">
        <v>1593.58</v>
      </c>
      <c r="M1939" t="s">
        <v>40</v>
      </c>
      <c r="N1939" s="1">
        <v>45637.920011574075</v>
      </c>
    </row>
    <row r="1940" spans="1:14" x14ac:dyDescent="0.3">
      <c r="A1940" t="s">
        <v>5814</v>
      </c>
      <c r="B1940" t="s">
        <v>30</v>
      </c>
      <c r="C1940" t="s">
        <v>5815</v>
      </c>
      <c r="D1940" t="s">
        <v>63</v>
      </c>
      <c r="F1940" t="s">
        <v>5816</v>
      </c>
      <c r="G1940" t="s">
        <v>39</v>
      </c>
      <c r="H1940">
        <v>2.69</v>
      </c>
      <c r="I1940">
        <v>274</v>
      </c>
      <c r="J1940">
        <v>17</v>
      </c>
      <c r="K1940">
        <v>737.06</v>
      </c>
      <c r="L1940">
        <v>611.76</v>
      </c>
      <c r="M1940" t="s">
        <v>21</v>
      </c>
      <c r="N1940" s="1">
        <v>45444.271921296298</v>
      </c>
    </row>
    <row r="1941" spans="1:14" x14ac:dyDescent="0.3">
      <c r="A1941" t="s">
        <v>5817</v>
      </c>
      <c r="B1941" t="s">
        <v>84</v>
      </c>
      <c r="C1941" t="s">
        <v>5818</v>
      </c>
      <c r="D1941" t="s">
        <v>255</v>
      </c>
      <c r="E1941" t="s">
        <v>44</v>
      </c>
      <c r="F1941" t="s">
        <v>5819</v>
      </c>
      <c r="G1941" t="s">
        <v>130</v>
      </c>
      <c r="H1941">
        <v>395.02</v>
      </c>
      <c r="I1941">
        <v>15</v>
      </c>
      <c r="J1941">
        <v>10</v>
      </c>
      <c r="K1941">
        <v>5925.3</v>
      </c>
      <c r="L1941">
        <v>5332.77</v>
      </c>
      <c r="M1941" t="s">
        <v>28</v>
      </c>
      <c r="N1941" s="1">
        <v>45683.903645833336</v>
      </c>
    </row>
    <row r="1942" spans="1:14" x14ac:dyDescent="0.3">
      <c r="A1942" t="s">
        <v>5820</v>
      </c>
      <c r="B1942" t="s">
        <v>181</v>
      </c>
      <c r="C1942" t="s">
        <v>5821</v>
      </c>
      <c r="D1942" t="s">
        <v>120</v>
      </c>
      <c r="E1942" t="s">
        <v>37</v>
      </c>
      <c r="F1942" t="s">
        <v>5822</v>
      </c>
      <c r="G1942" t="s">
        <v>93</v>
      </c>
      <c r="H1942">
        <v>301.52</v>
      </c>
      <c r="I1942">
        <v>8</v>
      </c>
      <c r="J1942">
        <v>10</v>
      </c>
      <c r="K1942">
        <v>2412.16</v>
      </c>
      <c r="L1942">
        <v>2170.94</v>
      </c>
      <c r="M1942" t="s">
        <v>47</v>
      </c>
      <c r="N1942" s="1">
        <v>45566.602002314816</v>
      </c>
    </row>
    <row r="1943" spans="1:14" x14ac:dyDescent="0.3">
      <c r="A1943" t="s">
        <v>5823</v>
      </c>
      <c r="B1943" t="s">
        <v>55</v>
      </c>
      <c r="C1943" t="s">
        <v>5824</v>
      </c>
      <c r="D1943" t="s">
        <v>67</v>
      </c>
      <c r="F1943" t="s">
        <v>5825</v>
      </c>
      <c r="G1943" t="s">
        <v>93</v>
      </c>
      <c r="H1943">
        <v>695.29</v>
      </c>
      <c r="I1943">
        <v>40</v>
      </c>
      <c r="J1943">
        <v>0</v>
      </c>
      <c r="K1943">
        <v>27811.599999999999</v>
      </c>
      <c r="L1943">
        <v>27811.599999999999</v>
      </c>
      <c r="M1943" t="s">
        <v>21</v>
      </c>
      <c r="N1943" s="1">
        <v>45870.924814814818</v>
      </c>
    </row>
    <row r="1944" spans="1:14" x14ac:dyDescent="0.3">
      <c r="A1944" t="s">
        <v>5826</v>
      </c>
      <c r="B1944" t="s">
        <v>181</v>
      </c>
      <c r="D1944" t="s">
        <v>51</v>
      </c>
      <c r="E1944" t="s">
        <v>57</v>
      </c>
      <c r="F1944" t="s">
        <v>5827</v>
      </c>
      <c r="G1944" t="s">
        <v>465</v>
      </c>
      <c r="H1944">
        <v>1079.4000000000001</v>
      </c>
      <c r="I1944">
        <v>6</v>
      </c>
      <c r="J1944">
        <v>0</v>
      </c>
      <c r="K1944">
        <v>6476.4</v>
      </c>
      <c r="L1944">
        <v>6476.4</v>
      </c>
      <c r="M1944" t="s">
        <v>28</v>
      </c>
      <c r="N1944" s="1">
        <v>45525.261770833335</v>
      </c>
    </row>
    <row r="1945" spans="1:14" x14ac:dyDescent="0.3">
      <c r="A1945" t="s">
        <v>5828</v>
      </c>
      <c r="B1945" t="s">
        <v>172</v>
      </c>
      <c r="C1945" t="s">
        <v>5829</v>
      </c>
      <c r="D1945" t="s">
        <v>80</v>
      </c>
      <c r="E1945" t="s">
        <v>246</v>
      </c>
      <c r="F1945" t="s">
        <v>5830</v>
      </c>
      <c r="G1945" t="s">
        <v>130</v>
      </c>
      <c r="H1945">
        <v>2654.64</v>
      </c>
      <c r="I1945">
        <v>2</v>
      </c>
      <c r="J1945">
        <v>0</v>
      </c>
      <c r="K1945">
        <v>5309.28</v>
      </c>
      <c r="L1945">
        <v>5309.28</v>
      </c>
      <c r="M1945" t="s">
        <v>60</v>
      </c>
      <c r="N1945" s="1">
        <v>45428.200706018521</v>
      </c>
    </row>
    <row r="1946" spans="1:14" x14ac:dyDescent="0.3">
      <c r="A1946" t="s">
        <v>5831</v>
      </c>
      <c r="B1946" t="s">
        <v>15</v>
      </c>
      <c r="C1946" t="s">
        <v>5832</v>
      </c>
      <c r="D1946" t="s">
        <v>36</v>
      </c>
      <c r="E1946" t="s">
        <v>91</v>
      </c>
      <c r="F1946" t="s">
        <v>5833</v>
      </c>
      <c r="G1946" t="s">
        <v>93</v>
      </c>
      <c r="H1946">
        <v>35.28</v>
      </c>
      <c r="I1946">
        <v>25</v>
      </c>
      <c r="J1946">
        <v>15</v>
      </c>
      <c r="K1946">
        <v>882</v>
      </c>
      <c r="L1946">
        <v>749.7</v>
      </c>
      <c r="M1946" t="s">
        <v>28</v>
      </c>
      <c r="N1946" s="1">
        <v>45404.628993055558</v>
      </c>
    </row>
    <row r="1947" spans="1:14" x14ac:dyDescent="0.3">
      <c r="A1947" t="s">
        <v>5834</v>
      </c>
      <c r="B1947" t="s">
        <v>15</v>
      </c>
      <c r="C1947" t="s">
        <v>5835</v>
      </c>
      <c r="D1947" t="s">
        <v>255</v>
      </c>
      <c r="E1947" t="s">
        <v>133</v>
      </c>
      <c r="F1947" t="s">
        <v>5836</v>
      </c>
      <c r="G1947" t="s">
        <v>102</v>
      </c>
      <c r="H1947">
        <v>392.11</v>
      </c>
      <c r="I1947">
        <v>30</v>
      </c>
      <c r="J1947">
        <v>0</v>
      </c>
      <c r="K1947">
        <v>11763.3</v>
      </c>
      <c r="L1947">
        <v>11763.3</v>
      </c>
      <c r="N1947" s="1">
        <v>45876.077835648146</v>
      </c>
    </row>
    <row r="1948" spans="1:14" x14ac:dyDescent="0.3">
      <c r="A1948" t="s">
        <v>5837</v>
      </c>
      <c r="B1948" t="s">
        <v>118</v>
      </c>
      <c r="C1948" t="s">
        <v>5838</v>
      </c>
      <c r="D1948" t="s">
        <v>67</v>
      </c>
      <c r="E1948" t="s">
        <v>18</v>
      </c>
      <c r="F1948" t="s">
        <v>5839</v>
      </c>
      <c r="G1948" t="s">
        <v>39</v>
      </c>
      <c r="H1948">
        <v>593.27</v>
      </c>
      <c r="I1948">
        <v>50</v>
      </c>
      <c r="J1948">
        <v>27</v>
      </c>
      <c r="K1948">
        <v>29663.5</v>
      </c>
      <c r="L1948">
        <v>21654.35</v>
      </c>
      <c r="M1948" t="s">
        <v>21</v>
      </c>
      <c r="N1948" s="1">
        <v>45382.84474537037</v>
      </c>
    </row>
    <row r="1949" spans="1:14" x14ac:dyDescent="0.3">
      <c r="A1949" t="s">
        <v>5840</v>
      </c>
      <c r="B1949" t="s">
        <v>181</v>
      </c>
      <c r="C1949" t="s">
        <v>5841</v>
      </c>
      <c r="D1949" t="s">
        <v>67</v>
      </c>
      <c r="E1949" t="s">
        <v>68</v>
      </c>
      <c r="F1949" t="s">
        <v>5842</v>
      </c>
      <c r="G1949" t="s">
        <v>39</v>
      </c>
      <c r="H1949">
        <v>614.46</v>
      </c>
      <c r="I1949">
        <v>2</v>
      </c>
      <c r="J1949">
        <v>0</v>
      </c>
      <c r="K1949">
        <v>1228.92</v>
      </c>
      <c r="L1949">
        <v>1228.92</v>
      </c>
      <c r="M1949" t="s">
        <v>40</v>
      </c>
      <c r="N1949" s="1">
        <v>45380.52003472222</v>
      </c>
    </row>
    <row r="1950" spans="1:14" x14ac:dyDescent="0.3">
      <c r="A1950" t="s">
        <v>5843</v>
      </c>
      <c r="B1950" t="s">
        <v>30</v>
      </c>
      <c r="C1950" t="s">
        <v>5844</v>
      </c>
      <c r="D1950" t="s">
        <v>25</v>
      </c>
      <c r="E1950" t="s">
        <v>251</v>
      </c>
      <c r="F1950" t="s">
        <v>5845</v>
      </c>
      <c r="G1950" t="s">
        <v>46</v>
      </c>
      <c r="H1950">
        <v>115.6</v>
      </c>
      <c r="I1950">
        <v>8</v>
      </c>
      <c r="J1950">
        <v>0</v>
      </c>
      <c r="K1950">
        <v>924.8</v>
      </c>
      <c r="L1950">
        <v>924.8</v>
      </c>
      <c r="M1950" t="s">
        <v>60</v>
      </c>
      <c r="N1950" s="1">
        <v>45456.751064814816</v>
      </c>
    </row>
    <row r="1951" spans="1:14" x14ac:dyDescent="0.3">
      <c r="A1951" t="s">
        <v>5846</v>
      </c>
      <c r="B1951" t="s">
        <v>84</v>
      </c>
      <c r="C1951" t="s">
        <v>5847</v>
      </c>
      <c r="D1951" t="s">
        <v>25</v>
      </c>
      <c r="F1951" t="s">
        <v>5848</v>
      </c>
      <c r="G1951" t="s">
        <v>82</v>
      </c>
      <c r="H1951">
        <v>126.3</v>
      </c>
      <c r="I1951">
        <v>20</v>
      </c>
      <c r="J1951">
        <v>15</v>
      </c>
      <c r="K1951">
        <v>2526</v>
      </c>
      <c r="L1951">
        <v>2147.1</v>
      </c>
      <c r="M1951" t="s">
        <v>60</v>
      </c>
      <c r="N1951" s="1">
        <v>45697.185555555552</v>
      </c>
    </row>
    <row r="1952" spans="1:14" x14ac:dyDescent="0.3">
      <c r="A1952" t="s">
        <v>5849</v>
      </c>
      <c r="B1952" t="s">
        <v>118</v>
      </c>
      <c r="C1952" t="s">
        <v>5850</v>
      </c>
      <c r="D1952" t="s">
        <v>63</v>
      </c>
      <c r="E1952" t="s">
        <v>251</v>
      </c>
      <c r="F1952" t="s">
        <v>5851</v>
      </c>
      <c r="H1952">
        <v>2.82</v>
      </c>
      <c r="I1952">
        <v>367</v>
      </c>
      <c r="J1952">
        <v>30</v>
      </c>
      <c r="K1952">
        <v>1034.94</v>
      </c>
      <c r="L1952">
        <v>724.46</v>
      </c>
      <c r="M1952" t="s">
        <v>28</v>
      </c>
      <c r="N1952" s="1">
        <v>45638.451550925929</v>
      </c>
    </row>
    <row r="1953" spans="1:14" x14ac:dyDescent="0.3">
      <c r="A1953" t="s">
        <v>5852</v>
      </c>
      <c r="B1953" t="s">
        <v>23</v>
      </c>
      <c r="C1953" t="s">
        <v>5853</v>
      </c>
      <c r="D1953" t="s">
        <v>120</v>
      </c>
      <c r="E1953" t="s">
        <v>37</v>
      </c>
      <c r="F1953" t="s">
        <v>5854</v>
      </c>
      <c r="G1953" t="s">
        <v>184</v>
      </c>
      <c r="H1953">
        <v>57.99</v>
      </c>
      <c r="I1953">
        <v>1</v>
      </c>
      <c r="J1953">
        <v>3</v>
      </c>
      <c r="K1953">
        <v>57.99</v>
      </c>
      <c r="L1953">
        <v>56.25</v>
      </c>
      <c r="M1953" t="s">
        <v>28</v>
      </c>
      <c r="N1953" s="1">
        <v>45708.572777777779</v>
      </c>
    </row>
    <row r="1954" spans="1:14" x14ac:dyDescent="0.3">
      <c r="A1954" t="s">
        <v>5855</v>
      </c>
      <c r="B1954" t="s">
        <v>181</v>
      </c>
      <c r="C1954" t="s">
        <v>5856</v>
      </c>
      <c r="D1954" t="s">
        <v>86</v>
      </c>
      <c r="E1954" t="s">
        <v>133</v>
      </c>
      <c r="F1954" t="s">
        <v>5857</v>
      </c>
      <c r="G1954" t="s">
        <v>82</v>
      </c>
      <c r="H1954">
        <v>594.87</v>
      </c>
      <c r="I1954">
        <v>40</v>
      </c>
      <c r="J1954">
        <v>30</v>
      </c>
      <c r="K1954">
        <v>23794.799999999999</v>
      </c>
      <c r="L1954">
        <v>16656.36</v>
      </c>
      <c r="N1954" s="1">
        <v>45806.167314814818</v>
      </c>
    </row>
    <row r="1955" spans="1:14" x14ac:dyDescent="0.3">
      <c r="A1955" t="s">
        <v>5858</v>
      </c>
      <c r="B1955" t="s">
        <v>30</v>
      </c>
      <c r="C1955" t="s">
        <v>5859</v>
      </c>
      <c r="D1955" t="s">
        <v>110</v>
      </c>
      <c r="E1955" t="s">
        <v>251</v>
      </c>
      <c r="F1955" t="s">
        <v>5860</v>
      </c>
      <c r="G1955" t="s">
        <v>107</v>
      </c>
      <c r="H1955">
        <v>47.18</v>
      </c>
      <c r="I1955">
        <v>3</v>
      </c>
      <c r="J1955">
        <v>0</v>
      </c>
      <c r="K1955">
        <v>141.54</v>
      </c>
      <c r="L1955">
        <v>141.54</v>
      </c>
      <c r="M1955" t="s">
        <v>116</v>
      </c>
      <c r="N1955" s="1">
        <v>45607.808900462966</v>
      </c>
    </row>
    <row r="1956" spans="1:14" x14ac:dyDescent="0.3">
      <c r="A1956" t="s">
        <v>5861</v>
      </c>
      <c r="B1956" t="s">
        <v>95</v>
      </c>
      <c r="C1956" t="s">
        <v>5862</v>
      </c>
      <c r="D1956" t="s">
        <v>110</v>
      </c>
      <c r="E1956" t="s">
        <v>224</v>
      </c>
      <c r="F1956" t="s">
        <v>5863</v>
      </c>
      <c r="G1956" t="s">
        <v>179</v>
      </c>
      <c r="H1956">
        <v>45.67</v>
      </c>
      <c r="I1956">
        <v>2</v>
      </c>
      <c r="J1956">
        <v>0</v>
      </c>
      <c r="K1956">
        <v>91.34</v>
      </c>
      <c r="L1956">
        <v>91.34</v>
      </c>
      <c r="M1956" t="s">
        <v>21</v>
      </c>
      <c r="N1956" s="1">
        <v>45421.769930555558</v>
      </c>
    </row>
    <row r="1957" spans="1:14" x14ac:dyDescent="0.3">
      <c r="A1957" t="s">
        <v>5864</v>
      </c>
      <c r="B1957" t="s">
        <v>95</v>
      </c>
      <c r="C1957" t="s">
        <v>5865</v>
      </c>
      <c r="D1957" t="s">
        <v>51</v>
      </c>
      <c r="E1957" t="s">
        <v>155</v>
      </c>
      <c r="F1957" t="s">
        <v>5866</v>
      </c>
      <c r="G1957" t="s">
        <v>76</v>
      </c>
      <c r="H1957">
        <v>854.16</v>
      </c>
      <c r="I1957">
        <v>1</v>
      </c>
      <c r="J1957">
        <v>0</v>
      </c>
      <c r="K1957">
        <v>854.16</v>
      </c>
      <c r="L1957">
        <v>854.16</v>
      </c>
      <c r="M1957" t="s">
        <v>40</v>
      </c>
      <c r="N1957" s="1">
        <v>45788.884722222225</v>
      </c>
    </row>
    <row r="1958" spans="1:14" x14ac:dyDescent="0.3">
      <c r="A1958" t="s">
        <v>5867</v>
      </c>
      <c r="B1958" t="s">
        <v>181</v>
      </c>
      <c r="C1958" t="s">
        <v>5868</v>
      </c>
      <c r="D1958" t="s">
        <v>63</v>
      </c>
      <c r="E1958" t="s">
        <v>32</v>
      </c>
      <c r="F1958" t="s">
        <v>5869</v>
      </c>
      <c r="G1958" t="s">
        <v>53</v>
      </c>
      <c r="H1958">
        <v>2.88</v>
      </c>
      <c r="I1958">
        <v>324</v>
      </c>
      <c r="J1958">
        <v>0</v>
      </c>
      <c r="K1958">
        <v>933.12</v>
      </c>
      <c r="L1958">
        <v>933.12</v>
      </c>
      <c r="M1958" t="s">
        <v>40</v>
      </c>
      <c r="N1958" s="1">
        <v>45712.869780092595</v>
      </c>
    </row>
    <row r="1959" spans="1:14" x14ac:dyDescent="0.3">
      <c r="A1959" t="s">
        <v>5870</v>
      </c>
      <c r="B1959" t="s">
        <v>172</v>
      </c>
      <c r="C1959" t="s">
        <v>5871</v>
      </c>
      <c r="D1959" t="s">
        <v>36</v>
      </c>
      <c r="E1959" t="s">
        <v>91</v>
      </c>
      <c r="F1959" t="s">
        <v>5872</v>
      </c>
      <c r="G1959" t="s">
        <v>465</v>
      </c>
      <c r="H1959">
        <v>152.86000000000001</v>
      </c>
      <c r="I1959">
        <v>4</v>
      </c>
      <c r="J1959">
        <v>0</v>
      </c>
      <c r="K1959">
        <v>611.44000000000005</v>
      </c>
      <c r="L1959">
        <v>611.44000000000005</v>
      </c>
      <c r="M1959" t="s">
        <v>77</v>
      </c>
      <c r="N1959" s="1">
        <v>45494.611168981479</v>
      </c>
    </row>
    <row r="1960" spans="1:14" x14ac:dyDescent="0.3">
      <c r="A1960" t="s">
        <v>5873</v>
      </c>
      <c r="B1960" t="s">
        <v>49</v>
      </c>
      <c r="C1960" t="s">
        <v>5874</v>
      </c>
      <c r="D1960" t="s">
        <v>125</v>
      </c>
      <c r="E1960" t="s">
        <v>37</v>
      </c>
      <c r="F1960" t="s">
        <v>5875</v>
      </c>
      <c r="G1960" t="s">
        <v>465</v>
      </c>
      <c r="H1960">
        <v>478.22</v>
      </c>
      <c r="I1960">
        <v>1</v>
      </c>
      <c r="J1960">
        <v>0</v>
      </c>
      <c r="K1960">
        <v>478.22</v>
      </c>
      <c r="L1960">
        <v>478.22</v>
      </c>
      <c r="M1960" t="s">
        <v>40</v>
      </c>
      <c r="N1960" s="1">
        <v>45675.535462962966</v>
      </c>
    </row>
    <row r="1961" spans="1:14" x14ac:dyDescent="0.3">
      <c r="A1961" t="s">
        <v>5876</v>
      </c>
      <c r="B1961" t="s">
        <v>172</v>
      </c>
      <c r="C1961" t="s">
        <v>5877</v>
      </c>
      <c r="D1961" t="s">
        <v>36</v>
      </c>
      <c r="E1961" t="s">
        <v>100</v>
      </c>
      <c r="F1961" t="s">
        <v>5878</v>
      </c>
      <c r="H1961">
        <v>797.99</v>
      </c>
      <c r="I1961">
        <v>2</v>
      </c>
      <c r="J1961">
        <v>0</v>
      </c>
      <c r="K1961">
        <v>1595.98</v>
      </c>
      <c r="L1961">
        <v>1595.98</v>
      </c>
      <c r="M1961" t="s">
        <v>60</v>
      </c>
      <c r="N1961" s="1">
        <v>45525.905555555553</v>
      </c>
    </row>
    <row r="1962" spans="1:14" x14ac:dyDescent="0.3">
      <c r="A1962" t="s">
        <v>5879</v>
      </c>
      <c r="B1962" t="s">
        <v>172</v>
      </c>
      <c r="C1962" t="s">
        <v>5880</v>
      </c>
      <c r="D1962" t="s">
        <v>63</v>
      </c>
      <c r="E1962" t="s">
        <v>57</v>
      </c>
      <c r="F1962" t="s">
        <v>5881</v>
      </c>
      <c r="G1962" t="s">
        <v>59</v>
      </c>
      <c r="H1962">
        <v>2.0299999999999998</v>
      </c>
      <c r="I1962">
        <v>79</v>
      </c>
      <c r="J1962">
        <v>15</v>
      </c>
      <c r="K1962">
        <v>160.37</v>
      </c>
      <c r="L1962">
        <v>136.31</v>
      </c>
      <c r="M1962" t="s">
        <v>47</v>
      </c>
      <c r="N1962" s="1">
        <v>45687.843715277777</v>
      </c>
    </row>
    <row r="1963" spans="1:14" x14ac:dyDescent="0.3">
      <c r="A1963" t="s">
        <v>5882</v>
      </c>
      <c r="C1963" t="s">
        <v>5883</v>
      </c>
      <c r="D1963" t="s">
        <v>67</v>
      </c>
      <c r="E1963" t="s">
        <v>177</v>
      </c>
      <c r="F1963" t="s">
        <v>5884</v>
      </c>
      <c r="G1963" t="s">
        <v>53</v>
      </c>
      <c r="H1963">
        <v>610.74</v>
      </c>
      <c r="I1963">
        <v>12</v>
      </c>
      <c r="J1963">
        <v>5</v>
      </c>
      <c r="K1963">
        <v>7328.88</v>
      </c>
      <c r="L1963">
        <v>6962.44</v>
      </c>
      <c r="M1963" t="s">
        <v>28</v>
      </c>
      <c r="N1963" s="1">
        <v>45473.932476851849</v>
      </c>
    </row>
    <row r="1964" spans="1:14" x14ac:dyDescent="0.3">
      <c r="A1964" t="s">
        <v>5885</v>
      </c>
      <c r="B1964" t="s">
        <v>72</v>
      </c>
      <c r="C1964" t="s">
        <v>5886</v>
      </c>
      <c r="D1964" t="s">
        <v>159</v>
      </c>
      <c r="E1964" t="s">
        <v>87</v>
      </c>
      <c r="F1964" t="s">
        <v>5887</v>
      </c>
      <c r="G1964" t="s">
        <v>93</v>
      </c>
      <c r="H1964">
        <v>331.08</v>
      </c>
      <c r="I1964">
        <v>6</v>
      </c>
      <c r="J1964">
        <v>15</v>
      </c>
      <c r="K1964">
        <v>1986.48</v>
      </c>
      <c r="L1964">
        <v>1688.51</v>
      </c>
      <c r="M1964" t="s">
        <v>40</v>
      </c>
      <c r="N1964" s="1">
        <v>45628.483773148146</v>
      </c>
    </row>
    <row r="1965" spans="1:14" x14ac:dyDescent="0.3">
      <c r="A1965" t="s">
        <v>5888</v>
      </c>
      <c r="B1965" t="s">
        <v>55</v>
      </c>
      <c r="D1965" t="s">
        <v>255</v>
      </c>
      <c r="E1965" t="s">
        <v>100</v>
      </c>
      <c r="F1965" t="s">
        <v>5889</v>
      </c>
      <c r="G1965" t="s">
        <v>46</v>
      </c>
      <c r="H1965">
        <v>1897.47</v>
      </c>
      <c r="I1965">
        <v>2</v>
      </c>
      <c r="J1965">
        <v>0</v>
      </c>
      <c r="K1965">
        <v>3794.94</v>
      </c>
      <c r="L1965">
        <v>3794.94</v>
      </c>
      <c r="M1965" t="s">
        <v>28</v>
      </c>
      <c r="N1965" s="1">
        <v>45506.945520833331</v>
      </c>
    </row>
    <row r="1966" spans="1:14" x14ac:dyDescent="0.3">
      <c r="A1966" t="s">
        <v>5890</v>
      </c>
      <c r="B1966" t="s">
        <v>172</v>
      </c>
      <c r="C1966" t="s">
        <v>5891</v>
      </c>
      <c r="D1966" t="s">
        <v>51</v>
      </c>
      <c r="E1966" t="s">
        <v>57</v>
      </c>
      <c r="F1966" t="s">
        <v>5892</v>
      </c>
      <c r="G1966" t="s">
        <v>70</v>
      </c>
      <c r="H1966">
        <v>549.33000000000004</v>
      </c>
      <c r="I1966">
        <v>5</v>
      </c>
      <c r="J1966">
        <v>5</v>
      </c>
      <c r="K1966">
        <v>2746.65</v>
      </c>
      <c r="L1966">
        <v>2609.3200000000002</v>
      </c>
      <c r="M1966" t="s">
        <v>21</v>
      </c>
      <c r="N1966" s="1">
        <v>45422.098819444444</v>
      </c>
    </row>
    <row r="1967" spans="1:14" x14ac:dyDescent="0.3">
      <c r="A1967" t="s">
        <v>5893</v>
      </c>
      <c r="B1967" t="s">
        <v>84</v>
      </c>
      <c r="C1967" t="s">
        <v>5894</v>
      </c>
      <c r="D1967" t="s">
        <v>67</v>
      </c>
      <c r="E1967" t="s">
        <v>100</v>
      </c>
      <c r="F1967" t="s">
        <v>5895</v>
      </c>
      <c r="G1967" t="s">
        <v>248</v>
      </c>
      <c r="H1967">
        <v>570.30999999999995</v>
      </c>
      <c r="I1967">
        <v>4</v>
      </c>
      <c r="J1967">
        <v>0</v>
      </c>
      <c r="K1967">
        <v>2281.2399999999998</v>
      </c>
      <c r="L1967">
        <v>2281.2399999999998</v>
      </c>
      <c r="M1967" t="s">
        <v>116</v>
      </c>
      <c r="N1967" s="1">
        <v>45548.92083333333</v>
      </c>
    </row>
    <row r="1968" spans="1:14" x14ac:dyDescent="0.3">
      <c r="A1968" t="s">
        <v>5896</v>
      </c>
      <c r="B1968" t="s">
        <v>15</v>
      </c>
      <c r="C1968" t="s">
        <v>5897</v>
      </c>
      <c r="D1968" t="s">
        <v>255</v>
      </c>
      <c r="E1968" t="s">
        <v>224</v>
      </c>
      <c r="F1968" t="s">
        <v>5898</v>
      </c>
      <c r="G1968" t="s">
        <v>39</v>
      </c>
      <c r="H1968">
        <v>2616.6</v>
      </c>
      <c r="I1968">
        <v>25</v>
      </c>
      <c r="J1968">
        <v>15</v>
      </c>
      <c r="K1968">
        <v>65415</v>
      </c>
      <c r="L1968">
        <v>55602.75</v>
      </c>
      <c r="M1968" t="s">
        <v>60</v>
      </c>
      <c r="N1968" s="1">
        <v>45337.982465277775</v>
      </c>
    </row>
    <row r="1969" spans="1:14" x14ac:dyDescent="0.3">
      <c r="A1969" t="s">
        <v>5899</v>
      </c>
      <c r="B1969" t="s">
        <v>172</v>
      </c>
      <c r="C1969" t="s">
        <v>5900</v>
      </c>
      <c r="D1969" t="s">
        <v>63</v>
      </c>
      <c r="E1969" t="s">
        <v>111</v>
      </c>
      <c r="F1969" t="s">
        <v>5901</v>
      </c>
      <c r="G1969" t="s">
        <v>82</v>
      </c>
      <c r="H1969">
        <v>4.0199999999999996</v>
      </c>
      <c r="I1969">
        <v>145</v>
      </c>
      <c r="J1969">
        <v>5</v>
      </c>
      <c r="K1969">
        <v>582.9</v>
      </c>
      <c r="L1969">
        <v>553.75</v>
      </c>
      <c r="M1969" t="s">
        <v>28</v>
      </c>
      <c r="N1969" s="1">
        <v>45504.006053240744</v>
      </c>
    </row>
    <row r="1970" spans="1:14" x14ac:dyDescent="0.3">
      <c r="A1970" t="s">
        <v>5902</v>
      </c>
      <c r="B1970" t="s">
        <v>23</v>
      </c>
      <c r="C1970" t="s">
        <v>5903</v>
      </c>
      <c r="D1970" t="s">
        <v>51</v>
      </c>
      <c r="E1970" t="s">
        <v>133</v>
      </c>
      <c r="F1970" t="s">
        <v>5904</v>
      </c>
      <c r="G1970" t="s">
        <v>135</v>
      </c>
      <c r="H1970">
        <v>779.88</v>
      </c>
      <c r="I1970">
        <v>60</v>
      </c>
      <c r="J1970">
        <v>25</v>
      </c>
      <c r="K1970">
        <v>46792.800000000003</v>
      </c>
      <c r="L1970">
        <v>35094.6</v>
      </c>
      <c r="M1970" t="s">
        <v>21</v>
      </c>
      <c r="N1970" s="1">
        <v>45435.852789351855</v>
      </c>
    </row>
    <row r="1971" spans="1:14" x14ac:dyDescent="0.3">
      <c r="A1971" t="s">
        <v>5905</v>
      </c>
      <c r="B1971" t="s">
        <v>72</v>
      </c>
      <c r="C1971" t="s">
        <v>5906</v>
      </c>
      <c r="D1971" t="s">
        <v>255</v>
      </c>
      <c r="E1971" t="s">
        <v>68</v>
      </c>
      <c r="F1971" t="s">
        <v>5907</v>
      </c>
      <c r="G1971" t="s">
        <v>465</v>
      </c>
      <c r="H1971">
        <v>2668.77</v>
      </c>
      <c r="I1971">
        <v>30</v>
      </c>
      <c r="J1971">
        <v>17</v>
      </c>
      <c r="K1971">
        <v>80063.100000000006</v>
      </c>
      <c r="L1971">
        <v>66452.37</v>
      </c>
      <c r="M1971" t="s">
        <v>116</v>
      </c>
      <c r="N1971" s="1">
        <v>45637.385312500002</v>
      </c>
    </row>
    <row r="1972" spans="1:14" x14ac:dyDescent="0.3">
      <c r="A1972" t="s">
        <v>5908</v>
      </c>
      <c r="B1972" t="s">
        <v>172</v>
      </c>
      <c r="C1972" t="s">
        <v>5909</v>
      </c>
      <c r="D1972" t="s">
        <v>110</v>
      </c>
      <c r="E1972" t="s">
        <v>121</v>
      </c>
      <c r="F1972" t="s">
        <v>5910</v>
      </c>
      <c r="G1972" t="s">
        <v>39</v>
      </c>
      <c r="H1972">
        <v>199.83</v>
      </c>
      <c r="I1972">
        <v>8</v>
      </c>
      <c r="J1972">
        <v>0</v>
      </c>
      <c r="K1972">
        <v>1598.64</v>
      </c>
      <c r="L1972">
        <v>1598.64</v>
      </c>
      <c r="M1972" t="s">
        <v>116</v>
      </c>
      <c r="N1972" s="1">
        <v>45524.284236111111</v>
      </c>
    </row>
    <row r="1973" spans="1:14" x14ac:dyDescent="0.3">
      <c r="A1973" t="s">
        <v>5911</v>
      </c>
      <c r="B1973" t="s">
        <v>15</v>
      </c>
      <c r="C1973" t="s">
        <v>5912</v>
      </c>
      <c r="D1973" t="s">
        <v>125</v>
      </c>
      <c r="E1973" t="s">
        <v>87</v>
      </c>
      <c r="F1973" t="s">
        <v>5913</v>
      </c>
      <c r="G1973" t="s">
        <v>179</v>
      </c>
      <c r="H1973">
        <v>906.46</v>
      </c>
      <c r="I1973">
        <v>2</v>
      </c>
      <c r="J1973">
        <v>10</v>
      </c>
      <c r="K1973">
        <v>1812.92</v>
      </c>
      <c r="L1973">
        <v>1631.63</v>
      </c>
      <c r="M1973" t="s">
        <v>116</v>
      </c>
      <c r="N1973" s="1">
        <v>45826.148680555554</v>
      </c>
    </row>
    <row r="1974" spans="1:14" x14ac:dyDescent="0.3">
      <c r="A1974" t="s">
        <v>5914</v>
      </c>
      <c r="B1974" t="s">
        <v>15</v>
      </c>
      <c r="C1974" t="s">
        <v>5915</v>
      </c>
      <c r="D1974" t="s">
        <v>110</v>
      </c>
      <c r="E1974" t="s">
        <v>251</v>
      </c>
      <c r="F1974" t="s">
        <v>5916</v>
      </c>
      <c r="G1974" t="s">
        <v>53</v>
      </c>
      <c r="H1974">
        <v>34.770000000000003</v>
      </c>
      <c r="I1974">
        <v>3</v>
      </c>
      <c r="J1974">
        <v>0</v>
      </c>
      <c r="K1974">
        <v>104.31</v>
      </c>
      <c r="L1974">
        <v>104.31</v>
      </c>
      <c r="M1974" t="s">
        <v>47</v>
      </c>
      <c r="N1974" s="1">
        <v>45675.005358796298</v>
      </c>
    </row>
    <row r="1975" spans="1:14" x14ac:dyDescent="0.3">
      <c r="A1975" t="s">
        <v>5917</v>
      </c>
      <c r="B1975" t="s">
        <v>72</v>
      </c>
      <c r="C1975" t="s">
        <v>5918</v>
      </c>
      <c r="D1975" t="s">
        <v>120</v>
      </c>
      <c r="E1975" t="s">
        <v>251</v>
      </c>
      <c r="F1975" t="s">
        <v>5919</v>
      </c>
      <c r="G1975" t="s">
        <v>135</v>
      </c>
      <c r="H1975">
        <v>347.49</v>
      </c>
      <c r="I1975">
        <v>2</v>
      </c>
      <c r="J1975">
        <v>0</v>
      </c>
      <c r="K1975">
        <v>694.98</v>
      </c>
      <c r="L1975">
        <v>694.98</v>
      </c>
      <c r="M1975" t="s">
        <v>40</v>
      </c>
      <c r="N1975" s="1">
        <v>45855.528483796297</v>
      </c>
    </row>
    <row r="1976" spans="1:14" x14ac:dyDescent="0.3">
      <c r="A1976" t="s">
        <v>5920</v>
      </c>
      <c r="B1976" t="s">
        <v>15</v>
      </c>
      <c r="C1976" t="s">
        <v>5921</v>
      </c>
      <c r="D1976" t="s">
        <v>86</v>
      </c>
      <c r="E1976" t="s">
        <v>121</v>
      </c>
      <c r="F1976" t="s">
        <v>5922</v>
      </c>
      <c r="G1976" t="s">
        <v>76</v>
      </c>
      <c r="H1976">
        <v>593.13</v>
      </c>
      <c r="I1976">
        <v>100</v>
      </c>
      <c r="J1976">
        <v>15</v>
      </c>
      <c r="K1976">
        <v>59313</v>
      </c>
      <c r="L1976">
        <v>50416.05</v>
      </c>
      <c r="N1976" s="1">
        <v>45822.216111111113</v>
      </c>
    </row>
    <row r="1977" spans="1:14" x14ac:dyDescent="0.3">
      <c r="A1977" t="s">
        <v>5923</v>
      </c>
      <c r="B1977" t="s">
        <v>95</v>
      </c>
      <c r="C1977" t="s">
        <v>5924</v>
      </c>
      <c r="D1977" t="s">
        <v>43</v>
      </c>
      <c r="E1977" t="s">
        <v>44</v>
      </c>
      <c r="F1977" t="s">
        <v>5925</v>
      </c>
      <c r="G1977" t="s">
        <v>209</v>
      </c>
      <c r="H1977">
        <v>25.13</v>
      </c>
      <c r="I1977">
        <v>8</v>
      </c>
      <c r="J1977">
        <v>0</v>
      </c>
      <c r="K1977">
        <v>201.04</v>
      </c>
      <c r="L1977">
        <v>201.04</v>
      </c>
      <c r="M1977" t="s">
        <v>47</v>
      </c>
      <c r="N1977" s="1">
        <v>45510.392870370371</v>
      </c>
    </row>
    <row r="1978" spans="1:14" x14ac:dyDescent="0.3">
      <c r="A1978" t="s">
        <v>5926</v>
      </c>
      <c r="B1978" t="s">
        <v>72</v>
      </c>
      <c r="C1978" t="s">
        <v>5927</v>
      </c>
      <c r="D1978" t="s">
        <v>80</v>
      </c>
      <c r="E1978" t="s">
        <v>133</v>
      </c>
      <c r="F1978" t="s">
        <v>5928</v>
      </c>
      <c r="G1978" t="s">
        <v>184</v>
      </c>
      <c r="H1978">
        <v>3778.28</v>
      </c>
      <c r="I1978">
        <v>5</v>
      </c>
      <c r="J1978">
        <v>5</v>
      </c>
      <c r="K1978">
        <v>18891.400000000001</v>
      </c>
      <c r="L1978">
        <v>17946.830000000002</v>
      </c>
      <c r="M1978" t="s">
        <v>60</v>
      </c>
      <c r="N1978" s="1">
        <v>45652.63622685185</v>
      </c>
    </row>
    <row r="1979" spans="1:14" x14ac:dyDescent="0.3">
      <c r="A1979" t="s">
        <v>5929</v>
      </c>
      <c r="B1979" t="s">
        <v>15</v>
      </c>
      <c r="C1979" t="s">
        <v>5930</v>
      </c>
      <c r="D1979" t="s">
        <v>120</v>
      </c>
      <c r="E1979" t="s">
        <v>246</v>
      </c>
      <c r="F1979" t="s">
        <v>5931</v>
      </c>
      <c r="G1979" t="s">
        <v>39</v>
      </c>
      <c r="H1979">
        <v>66.989999999999995</v>
      </c>
      <c r="I1979">
        <v>40</v>
      </c>
      <c r="J1979">
        <v>0</v>
      </c>
      <c r="K1979">
        <v>2679.6</v>
      </c>
      <c r="L1979">
        <v>2679.6</v>
      </c>
      <c r="M1979" t="s">
        <v>47</v>
      </c>
      <c r="N1979" s="1">
        <v>45536.408101851855</v>
      </c>
    </row>
    <row r="1980" spans="1:14" x14ac:dyDescent="0.3">
      <c r="A1980" t="s">
        <v>5932</v>
      </c>
      <c r="B1980" t="s">
        <v>23</v>
      </c>
      <c r="C1980" t="s">
        <v>5933</v>
      </c>
      <c r="D1980" t="s">
        <v>51</v>
      </c>
      <c r="E1980" t="s">
        <v>57</v>
      </c>
      <c r="F1980" t="s">
        <v>5934</v>
      </c>
      <c r="G1980" t="s">
        <v>465</v>
      </c>
      <c r="H1980">
        <v>816.24</v>
      </c>
      <c r="I1980">
        <v>3</v>
      </c>
      <c r="J1980">
        <v>0</v>
      </c>
      <c r="K1980">
        <v>2448.7199999999998</v>
      </c>
      <c r="L1980">
        <v>2448.7199999999998</v>
      </c>
      <c r="M1980" t="s">
        <v>47</v>
      </c>
      <c r="N1980" s="1">
        <v>45604.374224537038</v>
      </c>
    </row>
    <row r="1981" spans="1:14" x14ac:dyDescent="0.3">
      <c r="A1981" t="s">
        <v>5935</v>
      </c>
      <c r="B1981" t="s">
        <v>84</v>
      </c>
      <c r="C1981" t="s">
        <v>5936</v>
      </c>
      <c r="D1981" t="s">
        <v>86</v>
      </c>
      <c r="E1981" t="s">
        <v>133</v>
      </c>
      <c r="F1981" t="s">
        <v>5937</v>
      </c>
      <c r="G1981" t="s">
        <v>59</v>
      </c>
      <c r="H1981">
        <v>127.56</v>
      </c>
      <c r="I1981">
        <v>3</v>
      </c>
      <c r="J1981">
        <v>0</v>
      </c>
      <c r="K1981">
        <v>382.68</v>
      </c>
      <c r="L1981">
        <v>382.68</v>
      </c>
      <c r="M1981" t="s">
        <v>77</v>
      </c>
      <c r="N1981" s="1">
        <v>45564.293946759259</v>
      </c>
    </row>
    <row r="1982" spans="1:14" x14ac:dyDescent="0.3">
      <c r="A1982" t="s">
        <v>5938</v>
      </c>
      <c r="B1982" t="s">
        <v>30</v>
      </c>
      <c r="C1982" t="s">
        <v>5939</v>
      </c>
      <c r="D1982" t="s">
        <v>159</v>
      </c>
      <c r="E1982" t="s">
        <v>32</v>
      </c>
      <c r="F1982" t="s">
        <v>5940</v>
      </c>
      <c r="G1982" t="s">
        <v>465</v>
      </c>
      <c r="H1982">
        <v>235.29</v>
      </c>
      <c r="I1982">
        <v>5</v>
      </c>
      <c r="J1982">
        <v>0</v>
      </c>
      <c r="K1982">
        <v>1176.45</v>
      </c>
      <c r="L1982">
        <v>1176.45</v>
      </c>
      <c r="M1982" t="s">
        <v>60</v>
      </c>
      <c r="N1982" s="1">
        <v>45584.03570601852</v>
      </c>
    </row>
    <row r="1983" spans="1:14" x14ac:dyDescent="0.3">
      <c r="A1983" t="s">
        <v>5941</v>
      </c>
      <c r="B1983" t="s">
        <v>118</v>
      </c>
      <c r="C1983" t="s">
        <v>5942</v>
      </c>
      <c r="D1983" t="s">
        <v>43</v>
      </c>
      <c r="E1983" t="s">
        <v>277</v>
      </c>
      <c r="F1983" t="s">
        <v>5943</v>
      </c>
      <c r="G1983" t="s">
        <v>107</v>
      </c>
      <c r="H1983">
        <v>969.72</v>
      </c>
      <c r="I1983">
        <v>4</v>
      </c>
      <c r="J1983">
        <v>3</v>
      </c>
      <c r="K1983">
        <v>3878.88</v>
      </c>
      <c r="L1983">
        <v>3762.51</v>
      </c>
      <c r="M1983" t="s">
        <v>28</v>
      </c>
      <c r="N1983" s="1">
        <v>45680.61414351852</v>
      </c>
    </row>
    <row r="1984" spans="1:14" x14ac:dyDescent="0.3">
      <c r="A1984" t="s">
        <v>5944</v>
      </c>
      <c r="B1984" t="s">
        <v>72</v>
      </c>
      <c r="C1984" t="s">
        <v>5945</v>
      </c>
      <c r="D1984" t="s">
        <v>80</v>
      </c>
      <c r="E1984" t="s">
        <v>246</v>
      </c>
      <c r="F1984" t="s">
        <v>5946</v>
      </c>
      <c r="G1984" t="s">
        <v>82</v>
      </c>
      <c r="H1984">
        <v>942.88</v>
      </c>
      <c r="I1984">
        <v>1</v>
      </c>
      <c r="J1984">
        <v>3</v>
      </c>
      <c r="K1984">
        <v>942.88</v>
      </c>
      <c r="L1984">
        <v>914.59</v>
      </c>
      <c r="M1984" t="s">
        <v>60</v>
      </c>
      <c r="N1984" s="1">
        <v>45665.164560185185</v>
      </c>
    </row>
    <row r="1985" spans="1:14" x14ac:dyDescent="0.3">
      <c r="A1985" t="s">
        <v>5947</v>
      </c>
      <c r="C1985" t="s">
        <v>5948</v>
      </c>
      <c r="D1985" t="s">
        <v>63</v>
      </c>
      <c r="E1985" t="s">
        <v>246</v>
      </c>
      <c r="F1985" t="s">
        <v>5949</v>
      </c>
      <c r="G1985" t="s">
        <v>179</v>
      </c>
      <c r="H1985">
        <v>5</v>
      </c>
      <c r="I1985">
        <v>195</v>
      </c>
      <c r="J1985">
        <v>15</v>
      </c>
      <c r="K1985">
        <v>975</v>
      </c>
      <c r="L1985">
        <v>828.75</v>
      </c>
      <c r="M1985" t="s">
        <v>21</v>
      </c>
      <c r="N1985" s="1">
        <v>45453.95894675926</v>
      </c>
    </row>
    <row r="1986" spans="1:14" x14ac:dyDescent="0.3">
      <c r="A1986" t="s">
        <v>5950</v>
      </c>
      <c r="B1986" t="s">
        <v>15</v>
      </c>
      <c r="C1986" t="s">
        <v>5951</v>
      </c>
      <c r="D1986" t="s">
        <v>255</v>
      </c>
      <c r="E1986" t="s">
        <v>18</v>
      </c>
      <c r="F1986" t="s">
        <v>5952</v>
      </c>
      <c r="H1986">
        <v>2112.06</v>
      </c>
      <c r="I1986">
        <v>1</v>
      </c>
      <c r="J1986">
        <v>0</v>
      </c>
      <c r="K1986">
        <v>2112.06</v>
      </c>
      <c r="L1986">
        <v>2112.06</v>
      </c>
      <c r="M1986" t="s">
        <v>116</v>
      </c>
      <c r="N1986" s="1">
        <v>45519.497499999998</v>
      </c>
    </row>
    <row r="1987" spans="1:14" x14ac:dyDescent="0.3">
      <c r="A1987" t="s">
        <v>5953</v>
      </c>
      <c r="B1987" t="s">
        <v>181</v>
      </c>
      <c r="C1987" t="s">
        <v>5954</v>
      </c>
      <c r="D1987" t="s">
        <v>67</v>
      </c>
      <c r="E1987" t="s">
        <v>177</v>
      </c>
      <c r="F1987" t="s">
        <v>5955</v>
      </c>
      <c r="G1987" t="s">
        <v>135</v>
      </c>
      <c r="H1987">
        <v>111.96</v>
      </c>
      <c r="I1987">
        <v>15</v>
      </c>
      <c r="J1987">
        <v>20</v>
      </c>
      <c r="K1987">
        <v>1679.4</v>
      </c>
      <c r="L1987">
        <v>1343.52</v>
      </c>
      <c r="M1987" t="s">
        <v>21</v>
      </c>
      <c r="N1987" s="1">
        <v>45374.099895833337</v>
      </c>
    </row>
    <row r="1988" spans="1:14" x14ac:dyDescent="0.3">
      <c r="A1988" t="s">
        <v>5956</v>
      </c>
      <c r="B1988" t="s">
        <v>30</v>
      </c>
      <c r="C1988" t="s">
        <v>5957</v>
      </c>
      <c r="D1988" t="s">
        <v>80</v>
      </c>
      <c r="E1988" t="s">
        <v>121</v>
      </c>
      <c r="F1988" t="s">
        <v>5958</v>
      </c>
      <c r="G1988" t="s">
        <v>65</v>
      </c>
      <c r="H1988">
        <v>4104.2</v>
      </c>
      <c r="I1988">
        <v>12</v>
      </c>
      <c r="J1988">
        <v>15</v>
      </c>
      <c r="K1988">
        <v>49250.400000000001</v>
      </c>
      <c r="L1988">
        <v>41862.839999999997</v>
      </c>
      <c r="M1988" t="s">
        <v>77</v>
      </c>
      <c r="N1988" s="1">
        <v>45514.104525462964</v>
      </c>
    </row>
    <row r="1989" spans="1:14" x14ac:dyDescent="0.3">
      <c r="A1989" t="s">
        <v>5959</v>
      </c>
      <c r="B1989" t="s">
        <v>30</v>
      </c>
      <c r="C1989" t="s">
        <v>5960</v>
      </c>
      <c r="D1989" t="s">
        <v>125</v>
      </c>
      <c r="E1989" t="s">
        <v>57</v>
      </c>
      <c r="F1989" t="s">
        <v>5961</v>
      </c>
      <c r="H1989">
        <v>1065.29</v>
      </c>
      <c r="I1989">
        <v>40</v>
      </c>
      <c r="J1989">
        <v>10</v>
      </c>
      <c r="K1989">
        <v>42611.6</v>
      </c>
      <c r="L1989">
        <v>38350.44</v>
      </c>
      <c r="M1989" t="s">
        <v>40</v>
      </c>
      <c r="N1989" s="1">
        <v>45495.589363425926</v>
      </c>
    </row>
    <row r="1990" spans="1:14" x14ac:dyDescent="0.3">
      <c r="A1990" t="s">
        <v>5962</v>
      </c>
      <c r="B1990" t="s">
        <v>181</v>
      </c>
      <c r="C1990" t="s">
        <v>5963</v>
      </c>
      <c r="D1990" t="s">
        <v>51</v>
      </c>
      <c r="E1990" t="s">
        <v>277</v>
      </c>
      <c r="F1990" t="s">
        <v>5964</v>
      </c>
      <c r="G1990" t="s">
        <v>135</v>
      </c>
      <c r="H1990">
        <v>742.99</v>
      </c>
      <c r="I1990">
        <v>5</v>
      </c>
      <c r="J1990">
        <v>10</v>
      </c>
      <c r="K1990">
        <v>3714.95</v>
      </c>
      <c r="L1990">
        <v>3343.45</v>
      </c>
      <c r="M1990" t="s">
        <v>28</v>
      </c>
      <c r="N1990" s="1">
        <v>45746.923067129632</v>
      </c>
    </row>
    <row r="1991" spans="1:14" x14ac:dyDescent="0.3">
      <c r="A1991" t="s">
        <v>5965</v>
      </c>
      <c r="B1991" t="s">
        <v>181</v>
      </c>
      <c r="C1991" t="s">
        <v>5966</v>
      </c>
      <c r="D1991" t="s">
        <v>51</v>
      </c>
      <c r="E1991" t="s">
        <v>111</v>
      </c>
      <c r="F1991" t="s">
        <v>5967</v>
      </c>
      <c r="G1991" t="s">
        <v>102</v>
      </c>
      <c r="H1991">
        <v>1131.2</v>
      </c>
      <c r="I1991">
        <v>3</v>
      </c>
      <c r="J1991">
        <v>5</v>
      </c>
      <c r="K1991">
        <v>3393.6</v>
      </c>
      <c r="L1991">
        <v>3223.92</v>
      </c>
      <c r="M1991" t="s">
        <v>40</v>
      </c>
      <c r="N1991" s="1">
        <v>45406.256053240744</v>
      </c>
    </row>
    <row r="1992" spans="1:14" x14ac:dyDescent="0.3">
      <c r="A1992" t="s">
        <v>5968</v>
      </c>
      <c r="B1992" t="s">
        <v>30</v>
      </c>
      <c r="C1992" t="s">
        <v>5969</v>
      </c>
      <c r="D1992" t="s">
        <v>110</v>
      </c>
      <c r="E1992" t="s">
        <v>105</v>
      </c>
      <c r="F1992" t="s">
        <v>5970</v>
      </c>
      <c r="G1992" t="s">
        <v>248</v>
      </c>
      <c r="H1992">
        <v>80.209999999999994</v>
      </c>
      <c r="I1992">
        <v>2</v>
      </c>
      <c r="J1992">
        <v>3</v>
      </c>
      <c r="K1992">
        <v>160.41999999999999</v>
      </c>
      <c r="L1992">
        <v>155.61000000000001</v>
      </c>
      <c r="M1992" t="s">
        <v>77</v>
      </c>
      <c r="N1992" s="1">
        <v>45410.109675925924</v>
      </c>
    </row>
    <row r="1993" spans="1:14" x14ac:dyDescent="0.3">
      <c r="A1993" t="s">
        <v>5971</v>
      </c>
      <c r="B1993" t="s">
        <v>55</v>
      </c>
      <c r="C1993" t="s">
        <v>5972</v>
      </c>
      <c r="D1993" t="s">
        <v>43</v>
      </c>
      <c r="E1993" t="s">
        <v>111</v>
      </c>
      <c r="F1993" t="s">
        <v>5973</v>
      </c>
      <c r="G1993" t="s">
        <v>65</v>
      </c>
      <c r="H1993">
        <v>892.87</v>
      </c>
      <c r="I1993">
        <v>10</v>
      </c>
      <c r="J1993">
        <v>12</v>
      </c>
      <c r="K1993">
        <v>8928.7000000000007</v>
      </c>
      <c r="L1993">
        <v>7857.26</v>
      </c>
      <c r="M1993" t="s">
        <v>116</v>
      </c>
      <c r="N1993" s="1">
        <v>45563.922500000001</v>
      </c>
    </row>
    <row r="1994" spans="1:14" x14ac:dyDescent="0.3">
      <c r="A1994" t="s">
        <v>5974</v>
      </c>
      <c r="B1994" t="s">
        <v>49</v>
      </c>
      <c r="C1994" t="s">
        <v>5975</v>
      </c>
      <c r="D1994" t="s">
        <v>120</v>
      </c>
      <c r="E1994" t="s">
        <v>246</v>
      </c>
      <c r="F1994" t="s">
        <v>5976</v>
      </c>
      <c r="G1994" t="s">
        <v>102</v>
      </c>
      <c r="H1994">
        <v>240.55</v>
      </c>
      <c r="I1994">
        <v>5</v>
      </c>
      <c r="J1994">
        <v>5</v>
      </c>
      <c r="K1994">
        <v>1202.75</v>
      </c>
      <c r="L1994">
        <v>1142.6099999999999</v>
      </c>
      <c r="M1994" t="s">
        <v>47</v>
      </c>
      <c r="N1994" s="1">
        <v>45392.265115740738</v>
      </c>
    </row>
    <row r="1995" spans="1:14" x14ac:dyDescent="0.3">
      <c r="A1995" t="s">
        <v>5977</v>
      </c>
      <c r="B1995" t="s">
        <v>72</v>
      </c>
      <c r="C1995" t="s">
        <v>5978</v>
      </c>
      <c r="D1995" t="s">
        <v>80</v>
      </c>
      <c r="E1995" t="s">
        <v>121</v>
      </c>
      <c r="F1995" t="s">
        <v>5979</v>
      </c>
      <c r="G1995" t="s">
        <v>184</v>
      </c>
      <c r="H1995">
        <v>2919.92</v>
      </c>
      <c r="I1995">
        <v>8</v>
      </c>
      <c r="J1995">
        <v>3</v>
      </c>
      <c r="K1995">
        <v>23359.360000000001</v>
      </c>
      <c r="L1995">
        <v>22658.58</v>
      </c>
      <c r="N1995" s="1">
        <v>45600.857060185182</v>
      </c>
    </row>
    <row r="1996" spans="1:14" x14ac:dyDescent="0.3">
      <c r="A1996" t="s">
        <v>5980</v>
      </c>
      <c r="B1996" t="s">
        <v>15</v>
      </c>
      <c r="C1996" t="s">
        <v>5981</v>
      </c>
      <c r="D1996" t="s">
        <v>67</v>
      </c>
      <c r="E1996" t="s">
        <v>74</v>
      </c>
      <c r="F1996" t="s">
        <v>5982</v>
      </c>
      <c r="H1996">
        <v>207.39</v>
      </c>
      <c r="I1996">
        <v>60</v>
      </c>
      <c r="J1996">
        <v>20</v>
      </c>
      <c r="K1996">
        <v>12443.4</v>
      </c>
      <c r="L1996">
        <v>9954.7199999999993</v>
      </c>
      <c r="M1996" t="s">
        <v>40</v>
      </c>
      <c r="N1996" s="1">
        <v>45364.612002314818</v>
      </c>
    </row>
    <row r="1997" spans="1:14" x14ac:dyDescent="0.3">
      <c r="A1997" t="s">
        <v>5983</v>
      </c>
      <c r="B1997" t="s">
        <v>15</v>
      </c>
      <c r="C1997" t="s">
        <v>5984</v>
      </c>
      <c r="D1997" t="s">
        <v>120</v>
      </c>
      <c r="E1997" t="s">
        <v>246</v>
      </c>
      <c r="F1997" t="s">
        <v>5985</v>
      </c>
      <c r="G1997" t="s">
        <v>184</v>
      </c>
      <c r="H1997">
        <v>428.33</v>
      </c>
      <c r="I1997">
        <v>3</v>
      </c>
      <c r="J1997">
        <v>5</v>
      </c>
      <c r="K1997">
        <v>1284.99</v>
      </c>
      <c r="L1997">
        <v>1220.74</v>
      </c>
      <c r="M1997" t="s">
        <v>40</v>
      </c>
      <c r="N1997" s="1">
        <v>45844.90730324074</v>
      </c>
    </row>
    <row r="1998" spans="1:14" x14ac:dyDescent="0.3">
      <c r="A1998" t="s">
        <v>5986</v>
      </c>
      <c r="B1998" t="s">
        <v>72</v>
      </c>
      <c r="C1998" t="s">
        <v>5987</v>
      </c>
      <c r="D1998" t="s">
        <v>110</v>
      </c>
      <c r="E1998" t="s">
        <v>74</v>
      </c>
      <c r="F1998" t="s">
        <v>5988</v>
      </c>
      <c r="G1998" t="s">
        <v>82</v>
      </c>
      <c r="H1998">
        <v>211.18</v>
      </c>
      <c r="I1998">
        <v>4</v>
      </c>
      <c r="J1998">
        <v>0</v>
      </c>
      <c r="K1998">
        <v>844.72</v>
      </c>
      <c r="L1998">
        <v>844.72</v>
      </c>
      <c r="M1998" t="s">
        <v>21</v>
      </c>
      <c r="N1998" s="1">
        <v>45723.092280092591</v>
      </c>
    </row>
    <row r="1999" spans="1:14" x14ac:dyDescent="0.3">
      <c r="A1999" t="s">
        <v>5989</v>
      </c>
      <c r="B1999" t="s">
        <v>30</v>
      </c>
      <c r="C1999" t="s">
        <v>5990</v>
      </c>
      <c r="D1999" t="s">
        <v>67</v>
      </c>
      <c r="E1999" t="s">
        <v>68</v>
      </c>
      <c r="F1999" t="s">
        <v>5991</v>
      </c>
      <c r="G1999" t="s">
        <v>76</v>
      </c>
      <c r="H1999">
        <v>65.349999999999994</v>
      </c>
      <c r="I1999">
        <v>4</v>
      </c>
      <c r="J1999">
        <v>10</v>
      </c>
      <c r="K1999">
        <v>261.39999999999998</v>
      </c>
      <c r="L1999">
        <v>235.26</v>
      </c>
      <c r="M1999" t="s">
        <v>40</v>
      </c>
      <c r="N1999" s="1">
        <v>45790.159212962964</v>
      </c>
    </row>
    <row r="2000" spans="1:14" x14ac:dyDescent="0.3">
      <c r="A2000" t="s">
        <v>5992</v>
      </c>
      <c r="B2000" t="s">
        <v>23</v>
      </c>
      <c r="C2000" t="s">
        <v>5993</v>
      </c>
      <c r="D2000" t="s">
        <v>86</v>
      </c>
      <c r="E2000" t="s">
        <v>111</v>
      </c>
      <c r="F2000" t="s">
        <v>5994</v>
      </c>
      <c r="G2000" t="s">
        <v>65</v>
      </c>
      <c r="H2000">
        <v>55.57</v>
      </c>
      <c r="I2000">
        <v>8</v>
      </c>
      <c r="J2000">
        <v>5</v>
      </c>
      <c r="K2000">
        <v>444.56</v>
      </c>
      <c r="L2000">
        <v>422.33</v>
      </c>
      <c r="N2000" s="1">
        <v>45497.420324074075</v>
      </c>
    </row>
    <row r="2001" spans="1:14" x14ac:dyDescent="0.3">
      <c r="A2001" t="s">
        <v>5995</v>
      </c>
      <c r="B2001" t="s">
        <v>23</v>
      </c>
      <c r="C2001" t="s">
        <v>5996</v>
      </c>
      <c r="D2001" t="s">
        <v>80</v>
      </c>
      <c r="E2001" t="s">
        <v>68</v>
      </c>
      <c r="F2001" t="s">
        <v>5997</v>
      </c>
      <c r="G2001" t="s">
        <v>27</v>
      </c>
      <c r="H2001">
        <v>1140.54</v>
      </c>
      <c r="I2001">
        <v>2</v>
      </c>
      <c r="J2001">
        <v>0</v>
      </c>
      <c r="K2001">
        <v>2281.08</v>
      </c>
      <c r="L2001">
        <v>2281.08</v>
      </c>
      <c r="M2001" t="s">
        <v>21</v>
      </c>
      <c r="N2001" s="1">
        <v>45583.189085648148</v>
      </c>
    </row>
    <row r="2002" spans="1:14" x14ac:dyDescent="0.3">
      <c r="A2002" t="s">
        <v>5998</v>
      </c>
      <c r="B2002" t="s">
        <v>172</v>
      </c>
      <c r="D2002" t="s">
        <v>125</v>
      </c>
      <c r="E2002" t="s">
        <v>111</v>
      </c>
      <c r="F2002" t="s">
        <v>5999</v>
      </c>
      <c r="G2002" t="s">
        <v>93</v>
      </c>
      <c r="H2002">
        <v>269.36</v>
      </c>
      <c r="I2002">
        <v>75</v>
      </c>
      <c r="J2002">
        <v>20</v>
      </c>
      <c r="K2002">
        <v>20202</v>
      </c>
      <c r="L2002">
        <v>16161.6</v>
      </c>
      <c r="N2002" s="1">
        <v>45359.670023148145</v>
      </c>
    </row>
    <row r="2003" spans="1:14" x14ac:dyDescent="0.3">
      <c r="A2003" t="s">
        <v>6000</v>
      </c>
      <c r="B2003" t="s">
        <v>95</v>
      </c>
      <c r="C2003" t="s">
        <v>6001</v>
      </c>
      <c r="D2003" t="s">
        <v>36</v>
      </c>
      <c r="E2003" t="s">
        <v>133</v>
      </c>
      <c r="F2003" t="s">
        <v>6002</v>
      </c>
      <c r="H2003">
        <v>1090.6099999999999</v>
      </c>
      <c r="I2003">
        <v>40</v>
      </c>
      <c r="J2003">
        <v>15</v>
      </c>
      <c r="K2003">
        <v>43624.4</v>
      </c>
      <c r="L2003">
        <v>37080.74</v>
      </c>
      <c r="M2003" t="s">
        <v>40</v>
      </c>
      <c r="N2003" s="1">
        <v>45589.437094907407</v>
      </c>
    </row>
    <row r="2004" spans="1:14" x14ac:dyDescent="0.3">
      <c r="A2004" t="s">
        <v>6003</v>
      </c>
      <c r="B2004" t="s">
        <v>30</v>
      </c>
      <c r="C2004" t="s">
        <v>6004</v>
      </c>
      <c r="D2004" t="s">
        <v>110</v>
      </c>
      <c r="E2004" t="s">
        <v>133</v>
      </c>
      <c r="F2004" t="s">
        <v>6005</v>
      </c>
      <c r="G2004" t="s">
        <v>179</v>
      </c>
      <c r="H2004">
        <v>35.159999999999997</v>
      </c>
      <c r="I2004">
        <v>4</v>
      </c>
      <c r="J2004">
        <v>3</v>
      </c>
      <c r="K2004">
        <v>140.63999999999999</v>
      </c>
      <c r="L2004">
        <v>136.41999999999999</v>
      </c>
      <c r="M2004" t="s">
        <v>40</v>
      </c>
      <c r="N2004" s="1">
        <v>45641.686342592591</v>
      </c>
    </row>
    <row r="2005" spans="1:14" x14ac:dyDescent="0.3">
      <c r="A2005" t="s">
        <v>6006</v>
      </c>
      <c r="B2005" t="s">
        <v>15</v>
      </c>
      <c r="C2005" t="s">
        <v>6007</v>
      </c>
      <c r="D2005" t="s">
        <v>17</v>
      </c>
      <c r="E2005" t="s">
        <v>87</v>
      </c>
      <c r="F2005" t="s">
        <v>6008</v>
      </c>
      <c r="G2005" t="s">
        <v>65</v>
      </c>
      <c r="H2005">
        <v>407.51</v>
      </c>
      <c r="I2005">
        <v>10</v>
      </c>
      <c r="J2005">
        <v>10</v>
      </c>
      <c r="K2005">
        <v>4075.1</v>
      </c>
      <c r="L2005">
        <v>3667.59</v>
      </c>
      <c r="M2005" t="s">
        <v>60</v>
      </c>
      <c r="N2005" s="1">
        <v>45708.872361111113</v>
      </c>
    </row>
    <row r="2006" spans="1:14" x14ac:dyDescent="0.3">
      <c r="A2006" t="s">
        <v>6009</v>
      </c>
      <c r="B2006" t="s">
        <v>84</v>
      </c>
      <c r="C2006" t="s">
        <v>6010</v>
      </c>
      <c r="D2006" t="s">
        <v>43</v>
      </c>
      <c r="E2006" t="s">
        <v>111</v>
      </c>
      <c r="F2006" t="s">
        <v>6011</v>
      </c>
      <c r="G2006" t="s">
        <v>107</v>
      </c>
      <c r="H2006">
        <v>518.71</v>
      </c>
      <c r="I2006">
        <v>15</v>
      </c>
      <c r="J2006">
        <v>18</v>
      </c>
      <c r="K2006">
        <v>7780.65</v>
      </c>
      <c r="L2006">
        <v>6380.13</v>
      </c>
      <c r="M2006" t="s">
        <v>21</v>
      </c>
      <c r="N2006" s="1">
        <v>45595.179629629631</v>
      </c>
    </row>
    <row r="2007" spans="1:14" x14ac:dyDescent="0.3">
      <c r="A2007" t="s">
        <v>6012</v>
      </c>
      <c r="B2007" t="s">
        <v>84</v>
      </c>
      <c r="C2007" t="s">
        <v>6013</v>
      </c>
      <c r="E2007" t="s">
        <v>105</v>
      </c>
      <c r="F2007" t="s">
        <v>6014</v>
      </c>
      <c r="G2007" t="s">
        <v>46</v>
      </c>
      <c r="H2007">
        <v>37.119999999999997</v>
      </c>
      <c r="I2007">
        <v>3</v>
      </c>
      <c r="J2007">
        <v>0</v>
      </c>
      <c r="K2007">
        <v>111.36</v>
      </c>
      <c r="L2007">
        <v>111.36</v>
      </c>
      <c r="M2007" t="s">
        <v>21</v>
      </c>
      <c r="N2007" s="1">
        <v>45724.926550925928</v>
      </c>
    </row>
    <row r="2008" spans="1:14" x14ac:dyDescent="0.3">
      <c r="A2008" t="s">
        <v>6015</v>
      </c>
      <c r="B2008" t="s">
        <v>72</v>
      </c>
      <c r="C2008" t="s">
        <v>6016</v>
      </c>
      <c r="D2008" t="s">
        <v>36</v>
      </c>
      <c r="E2008" t="s">
        <v>277</v>
      </c>
      <c r="F2008" t="s">
        <v>6017</v>
      </c>
      <c r="G2008" t="s">
        <v>248</v>
      </c>
      <c r="H2008">
        <v>36.08</v>
      </c>
      <c r="I2008">
        <v>1</v>
      </c>
      <c r="J2008">
        <v>0</v>
      </c>
      <c r="K2008">
        <v>36.08</v>
      </c>
      <c r="L2008">
        <v>36.08</v>
      </c>
      <c r="M2008" t="s">
        <v>21</v>
      </c>
      <c r="N2008" s="1">
        <v>45814.467881944445</v>
      </c>
    </row>
    <row r="2009" spans="1:14" x14ac:dyDescent="0.3">
      <c r="A2009" t="s">
        <v>6018</v>
      </c>
      <c r="B2009" t="s">
        <v>72</v>
      </c>
      <c r="C2009" t="s">
        <v>6019</v>
      </c>
      <c r="D2009" t="s">
        <v>63</v>
      </c>
      <c r="E2009" t="s">
        <v>224</v>
      </c>
      <c r="F2009" t="s">
        <v>6020</v>
      </c>
      <c r="G2009" t="s">
        <v>107</v>
      </c>
      <c r="H2009">
        <v>2.31</v>
      </c>
      <c r="I2009">
        <v>111</v>
      </c>
      <c r="J2009">
        <v>25</v>
      </c>
      <c r="K2009">
        <v>256.41000000000003</v>
      </c>
      <c r="L2009">
        <v>192.31</v>
      </c>
      <c r="M2009" t="s">
        <v>116</v>
      </c>
      <c r="N2009" s="1">
        <v>45465.017754629633</v>
      </c>
    </row>
    <row r="2010" spans="1:14" x14ac:dyDescent="0.3">
      <c r="A2010" t="s">
        <v>6021</v>
      </c>
      <c r="B2010" t="s">
        <v>49</v>
      </c>
      <c r="C2010" t="s">
        <v>6022</v>
      </c>
      <c r="D2010" t="s">
        <v>36</v>
      </c>
      <c r="E2010" t="s">
        <v>32</v>
      </c>
      <c r="F2010" t="s">
        <v>6023</v>
      </c>
      <c r="G2010" t="s">
        <v>93</v>
      </c>
      <c r="H2010">
        <v>65.989999999999995</v>
      </c>
      <c r="I2010">
        <v>6</v>
      </c>
      <c r="J2010">
        <v>0</v>
      </c>
      <c r="K2010">
        <v>395.94</v>
      </c>
      <c r="L2010">
        <v>395.94</v>
      </c>
      <c r="M2010" t="s">
        <v>28</v>
      </c>
      <c r="N2010" s="1">
        <v>45656.952974537038</v>
      </c>
    </row>
    <row r="2011" spans="1:14" x14ac:dyDescent="0.3">
      <c r="A2011" t="s">
        <v>6024</v>
      </c>
      <c r="B2011" t="s">
        <v>181</v>
      </c>
      <c r="C2011" t="s">
        <v>6025</v>
      </c>
      <c r="D2011" t="s">
        <v>255</v>
      </c>
      <c r="E2011" t="s">
        <v>68</v>
      </c>
      <c r="F2011" t="s">
        <v>6026</v>
      </c>
      <c r="G2011" t="s">
        <v>248</v>
      </c>
      <c r="H2011">
        <v>2231.91</v>
      </c>
      <c r="I2011">
        <v>15</v>
      </c>
      <c r="J2011">
        <v>10</v>
      </c>
      <c r="K2011">
        <v>33478.65</v>
      </c>
      <c r="L2011">
        <v>30130.79</v>
      </c>
      <c r="M2011" t="s">
        <v>116</v>
      </c>
      <c r="N2011" s="1">
        <v>45736.049675925926</v>
      </c>
    </row>
    <row r="2012" spans="1:14" x14ac:dyDescent="0.3">
      <c r="A2012" t="s">
        <v>6027</v>
      </c>
      <c r="B2012" t="s">
        <v>72</v>
      </c>
      <c r="C2012" t="s">
        <v>6028</v>
      </c>
      <c r="D2012" t="s">
        <v>25</v>
      </c>
      <c r="E2012" t="s">
        <v>100</v>
      </c>
      <c r="F2012" t="s">
        <v>6029</v>
      </c>
      <c r="G2012" t="s">
        <v>53</v>
      </c>
      <c r="H2012">
        <v>133.97999999999999</v>
      </c>
      <c r="I2012">
        <v>100</v>
      </c>
      <c r="J2012">
        <v>0</v>
      </c>
      <c r="K2012">
        <v>13398</v>
      </c>
      <c r="L2012">
        <v>13398</v>
      </c>
      <c r="M2012" t="s">
        <v>47</v>
      </c>
      <c r="N2012" s="1">
        <v>45473.661516203705</v>
      </c>
    </row>
    <row r="2013" spans="1:14" x14ac:dyDescent="0.3">
      <c r="A2013" t="s">
        <v>6030</v>
      </c>
      <c r="B2013" t="s">
        <v>49</v>
      </c>
      <c r="C2013" t="s">
        <v>6031</v>
      </c>
      <c r="D2013" t="s">
        <v>125</v>
      </c>
      <c r="E2013" t="s">
        <v>44</v>
      </c>
      <c r="F2013" t="s">
        <v>6032</v>
      </c>
      <c r="G2013" t="s">
        <v>39</v>
      </c>
      <c r="H2013">
        <v>2418.25</v>
      </c>
      <c r="I2013">
        <v>10</v>
      </c>
      <c r="J2013">
        <v>20</v>
      </c>
      <c r="K2013">
        <v>24182.5</v>
      </c>
      <c r="L2013">
        <v>19346</v>
      </c>
      <c r="M2013" t="s">
        <v>40</v>
      </c>
      <c r="N2013" s="1">
        <v>45557.940486111111</v>
      </c>
    </row>
    <row r="2014" spans="1:14" x14ac:dyDescent="0.3">
      <c r="A2014" t="s">
        <v>6033</v>
      </c>
      <c r="B2014" t="s">
        <v>49</v>
      </c>
      <c r="C2014" t="s">
        <v>6034</v>
      </c>
      <c r="D2014" t="s">
        <v>110</v>
      </c>
      <c r="E2014" t="s">
        <v>87</v>
      </c>
      <c r="F2014" t="s">
        <v>6035</v>
      </c>
      <c r="G2014" t="s">
        <v>65</v>
      </c>
      <c r="H2014">
        <v>164.7</v>
      </c>
      <c r="I2014">
        <v>10</v>
      </c>
      <c r="J2014">
        <v>0</v>
      </c>
      <c r="K2014">
        <v>1647</v>
      </c>
      <c r="L2014">
        <v>1647</v>
      </c>
      <c r="M2014" t="s">
        <v>77</v>
      </c>
      <c r="N2014" s="1">
        <v>45393.421331018515</v>
      </c>
    </row>
    <row r="2015" spans="1:14" x14ac:dyDescent="0.3">
      <c r="A2015" t="s">
        <v>6036</v>
      </c>
      <c r="B2015" t="s">
        <v>95</v>
      </c>
      <c r="C2015" t="s">
        <v>6037</v>
      </c>
      <c r="D2015" t="s">
        <v>86</v>
      </c>
      <c r="F2015" t="s">
        <v>6038</v>
      </c>
      <c r="G2015" t="s">
        <v>93</v>
      </c>
      <c r="H2015">
        <v>180.06</v>
      </c>
      <c r="I2015">
        <v>25</v>
      </c>
      <c r="J2015">
        <v>18</v>
      </c>
      <c r="K2015">
        <v>4501.5</v>
      </c>
      <c r="L2015">
        <v>3691.23</v>
      </c>
      <c r="M2015" t="s">
        <v>28</v>
      </c>
      <c r="N2015" s="1">
        <v>45631.309976851851</v>
      </c>
    </row>
    <row r="2016" spans="1:14" x14ac:dyDescent="0.3">
      <c r="A2016" t="s">
        <v>6039</v>
      </c>
      <c r="B2016" t="s">
        <v>118</v>
      </c>
      <c r="C2016" t="s">
        <v>6040</v>
      </c>
      <c r="D2016" t="s">
        <v>51</v>
      </c>
      <c r="E2016" t="s">
        <v>91</v>
      </c>
      <c r="F2016" t="s">
        <v>6041</v>
      </c>
      <c r="G2016" t="s">
        <v>27</v>
      </c>
      <c r="H2016">
        <v>1099.54</v>
      </c>
      <c r="I2016">
        <v>50</v>
      </c>
      <c r="J2016">
        <v>20</v>
      </c>
      <c r="K2016">
        <v>54977</v>
      </c>
      <c r="L2016">
        <v>43981.599999999999</v>
      </c>
      <c r="M2016" t="s">
        <v>28</v>
      </c>
      <c r="N2016" s="1">
        <v>45360.505046296297</v>
      </c>
    </row>
    <row r="2017" spans="1:14" x14ac:dyDescent="0.3">
      <c r="A2017" t="s">
        <v>6042</v>
      </c>
      <c r="B2017" t="s">
        <v>72</v>
      </c>
      <c r="C2017" t="s">
        <v>6043</v>
      </c>
      <c r="D2017" t="s">
        <v>36</v>
      </c>
      <c r="E2017" t="s">
        <v>87</v>
      </c>
      <c r="F2017" t="s">
        <v>6044</v>
      </c>
      <c r="G2017" t="s">
        <v>20</v>
      </c>
      <c r="H2017">
        <v>1057.32</v>
      </c>
      <c r="I2017">
        <v>1</v>
      </c>
      <c r="J2017">
        <v>0</v>
      </c>
      <c r="K2017">
        <v>1057.32</v>
      </c>
      <c r="L2017">
        <v>1057.32</v>
      </c>
      <c r="M2017" t="s">
        <v>47</v>
      </c>
      <c r="N2017" s="1">
        <v>45450.624085648145</v>
      </c>
    </row>
    <row r="2018" spans="1:14" x14ac:dyDescent="0.3">
      <c r="A2018" t="s">
        <v>6045</v>
      </c>
      <c r="B2018" t="s">
        <v>15</v>
      </c>
      <c r="C2018" t="s">
        <v>6046</v>
      </c>
      <c r="D2018" t="s">
        <v>86</v>
      </c>
      <c r="E2018" t="s">
        <v>246</v>
      </c>
      <c r="F2018" t="s">
        <v>6047</v>
      </c>
      <c r="G2018" t="s">
        <v>248</v>
      </c>
      <c r="H2018">
        <v>539.41999999999996</v>
      </c>
      <c r="I2018">
        <v>20</v>
      </c>
      <c r="J2018">
        <v>3</v>
      </c>
      <c r="K2018">
        <v>10788.4</v>
      </c>
      <c r="L2018">
        <v>10464.75</v>
      </c>
      <c r="N2018" s="1">
        <v>45864.935486111113</v>
      </c>
    </row>
    <row r="2019" spans="1:14" x14ac:dyDescent="0.3">
      <c r="A2019" t="s">
        <v>6048</v>
      </c>
      <c r="B2019" t="s">
        <v>118</v>
      </c>
      <c r="C2019" t="s">
        <v>6049</v>
      </c>
      <c r="D2019" t="s">
        <v>43</v>
      </c>
      <c r="E2019" t="s">
        <v>68</v>
      </c>
      <c r="F2019" t="s">
        <v>6050</v>
      </c>
      <c r="G2019" t="s">
        <v>184</v>
      </c>
      <c r="H2019">
        <v>766.56</v>
      </c>
      <c r="I2019">
        <v>10</v>
      </c>
      <c r="J2019">
        <v>0</v>
      </c>
      <c r="K2019">
        <v>7665.6</v>
      </c>
      <c r="L2019">
        <v>7665.6</v>
      </c>
      <c r="M2019" t="s">
        <v>77</v>
      </c>
      <c r="N2019" s="1">
        <v>45875.551574074074</v>
      </c>
    </row>
    <row r="2020" spans="1:14" x14ac:dyDescent="0.3">
      <c r="A2020" t="s">
        <v>6051</v>
      </c>
      <c r="B2020" t="s">
        <v>118</v>
      </c>
      <c r="C2020" t="s">
        <v>6052</v>
      </c>
      <c r="D2020" t="s">
        <v>125</v>
      </c>
      <c r="E2020" t="s">
        <v>155</v>
      </c>
      <c r="F2020" t="s">
        <v>6053</v>
      </c>
      <c r="G2020" t="s">
        <v>76</v>
      </c>
      <c r="H2020">
        <v>2916.78</v>
      </c>
      <c r="I2020">
        <v>1</v>
      </c>
      <c r="J2020">
        <v>0</v>
      </c>
      <c r="K2020">
        <v>2916.78</v>
      </c>
      <c r="L2020">
        <v>2916.78</v>
      </c>
      <c r="N2020" s="1">
        <v>45486.37841435185</v>
      </c>
    </row>
    <row r="2021" spans="1:14" x14ac:dyDescent="0.3">
      <c r="A2021" t="s">
        <v>6054</v>
      </c>
      <c r="B2021" t="s">
        <v>30</v>
      </c>
      <c r="C2021" t="s">
        <v>6055</v>
      </c>
      <c r="D2021" t="s">
        <v>125</v>
      </c>
      <c r="E2021" t="s">
        <v>37</v>
      </c>
      <c r="F2021" t="s">
        <v>6056</v>
      </c>
      <c r="G2021" t="s">
        <v>82</v>
      </c>
      <c r="H2021">
        <v>2079.14</v>
      </c>
      <c r="I2021">
        <v>25</v>
      </c>
      <c r="J2021">
        <v>0</v>
      </c>
      <c r="K2021">
        <v>51978.5</v>
      </c>
      <c r="L2021">
        <v>51978.5</v>
      </c>
      <c r="M2021" t="s">
        <v>28</v>
      </c>
      <c r="N2021" s="1">
        <v>45568.517210648148</v>
      </c>
    </row>
    <row r="2022" spans="1:14" x14ac:dyDescent="0.3">
      <c r="A2022" t="s">
        <v>6057</v>
      </c>
      <c r="B2022" t="s">
        <v>172</v>
      </c>
      <c r="C2022" t="s">
        <v>6058</v>
      </c>
      <c r="D2022" t="s">
        <v>51</v>
      </c>
      <c r="E2022" t="s">
        <v>224</v>
      </c>
      <c r="F2022" t="s">
        <v>6059</v>
      </c>
      <c r="G2022" t="s">
        <v>179</v>
      </c>
      <c r="H2022">
        <v>700.35</v>
      </c>
      <c r="I2022">
        <v>5</v>
      </c>
      <c r="J2022">
        <v>0</v>
      </c>
      <c r="K2022">
        <v>3501.75</v>
      </c>
      <c r="L2022">
        <v>3501.75</v>
      </c>
      <c r="M2022" t="s">
        <v>28</v>
      </c>
      <c r="N2022" s="1">
        <v>45854.566608796296</v>
      </c>
    </row>
    <row r="2023" spans="1:14" x14ac:dyDescent="0.3">
      <c r="A2023" t="s">
        <v>6060</v>
      </c>
      <c r="B2023" t="s">
        <v>55</v>
      </c>
      <c r="C2023" t="s">
        <v>6061</v>
      </c>
      <c r="D2023" t="s">
        <v>159</v>
      </c>
      <c r="E2023" t="s">
        <v>68</v>
      </c>
      <c r="F2023" t="s">
        <v>6062</v>
      </c>
      <c r="H2023">
        <v>493.38</v>
      </c>
      <c r="I2023">
        <v>10</v>
      </c>
      <c r="J2023">
        <v>5</v>
      </c>
      <c r="K2023">
        <v>4933.8</v>
      </c>
      <c r="L2023">
        <v>4687.1099999999997</v>
      </c>
      <c r="M2023" t="s">
        <v>40</v>
      </c>
      <c r="N2023" s="1">
        <v>45833.949456018519</v>
      </c>
    </row>
    <row r="2024" spans="1:14" x14ac:dyDescent="0.3">
      <c r="A2024" t="s">
        <v>6063</v>
      </c>
      <c r="B2024" t="s">
        <v>172</v>
      </c>
      <c r="C2024" t="s">
        <v>6064</v>
      </c>
      <c r="D2024" t="s">
        <v>51</v>
      </c>
      <c r="E2024" t="s">
        <v>57</v>
      </c>
      <c r="F2024" t="s">
        <v>6065</v>
      </c>
      <c r="G2024" t="s">
        <v>93</v>
      </c>
      <c r="H2024">
        <v>669.25</v>
      </c>
      <c r="I2024">
        <v>5</v>
      </c>
      <c r="J2024">
        <v>0</v>
      </c>
      <c r="K2024">
        <v>3346.25</v>
      </c>
      <c r="L2024">
        <v>3346.25</v>
      </c>
      <c r="M2024" t="s">
        <v>77</v>
      </c>
      <c r="N2024" s="1">
        <v>45510.790011574078</v>
      </c>
    </row>
    <row r="2025" spans="1:14" x14ac:dyDescent="0.3">
      <c r="A2025" t="s">
        <v>6066</v>
      </c>
      <c r="B2025" t="s">
        <v>23</v>
      </c>
      <c r="C2025" t="s">
        <v>6067</v>
      </c>
      <c r="D2025" t="s">
        <v>80</v>
      </c>
      <c r="E2025" t="s">
        <v>155</v>
      </c>
      <c r="F2025" t="s">
        <v>6068</v>
      </c>
      <c r="G2025" t="s">
        <v>465</v>
      </c>
      <c r="H2025">
        <v>2190.17</v>
      </c>
      <c r="I2025">
        <v>30</v>
      </c>
      <c r="J2025">
        <v>20</v>
      </c>
      <c r="K2025">
        <v>65705.100000000006</v>
      </c>
      <c r="L2025">
        <v>52564.08</v>
      </c>
      <c r="M2025" t="s">
        <v>77</v>
      </c>
      <c r="N2025" s="1">
        <v>45805.892442129632</v>
      </c>
    </row>
    <row r="2026" spans="1:14" x14ac:dyDescent="0.3">
      <c r="A2026" t="s">
        <v>6069</v>
      </c>
      <c r="B2026" t="s">
        <v>30</v>
      </c>
      <c r="C2026" t="s">
        <v>6070</v>
      </c>
      <c r="D2026" t="s">
        <v>36</v>
      </c>
      <c r="E2026" t="s">
        <v>155</v>
      </c>
      <c r="G2026" t="s">
        <v>39</v>
      </c>
      <c r="H2026">
        <v>210.62</v>
      </c>
      <c r="I2026">
        <v>1</v>
      </c>
      <c r="J2026">
        <v>0</v>
      </c>
      <c r="K2026">
        <v>210.62</v>
      </c>
      <c r="L2026">
        <v>210.62</v>
      </c>
      <c r="M2026" t="s">
        <v>47</v>
      </c>
      <c r="N2026" s="1">
        <v>45610.640879629631</v>
      </c>
    </row>
    <row r="2027" spans="1:14" x14ac:dyDescent="0.3">
      <c r="A2027" t="s">
        <v>6071</v>
      </c>
      <c r="B2027" t="s">
        <v>72</v>
      </c>
      <c r="C2027" t="s">
        <v>6072</v>
      </c>
      <c r="D2027" t="s">
        <v>125</v>
      </c>
      <c r="E2027" t="s">
        <v>105</v>
      </c>
      <c r="F2027" t="s">
        <v>6073</v>
      </c>
      <c r="G2027" t="s">
        <v>465</v>
      </c>
      <c r="H2027">
        <v>2318.2399999999998</v>
      </c>
      <c r="I2027">
        <v>10</v>
      </c>
      <c r="J2027">
        <v>15</v>
      </c>
      <c r="K2027">
        <v>23182.400000000001</v>
      </c>
      <c r="L2027">
        <v>19705.04</v>
      </c>
      <c r="M2027" t="s">
        <v>116</v>
      </c>
      <c r="N2027" s="1">
        <v>45563.683831018519</v>
      </c>
    </row>
    <row r="2028" spans="1:14" x14ac:dyDescent="0.3">
      <c r="A2028" t="s">
        <v>6074</v>
      </c>
      <c r="B2028" t="s">
        <v>55</v>
      </c>
      <c r="C2028" t="s">
        <v>6075</v>
      </c>
      <c r="D2028" t="s">
        <v>86</v>
      </c>
      <c r="E2028" t="s">
        <v>68</v>
      </c>
      <c r="F2028" t="s">
        <v>6076</v>
      </c>
      <c r="G2028" t="s">
        <v>209</v>
      </c>
      <c r="H2028">
        <v>238.59</v>
      </c>
      <c r="I2028">
        <v>40</v>
      </c>
      <c r="J2028">
        <v>10</v>
      </c>
      <c r="K2028">
        <v>9543.6</v>
      </c>
      <c r="L2028">
        <v>8589.24</v>
      </c>
      <c r="M2028" t="s">
        <v>116</v>
      </c>
      <c r="N2028" s="1">
        <v>45622.663344907407</v>
      </c>
    </row>
    <row r="2029" spans="1:14" x14ac:dyDescent="0.3">
      <c r="A2029" t="s">
        <v>6077</v>
      </c>
      <c r="B2029" t="s">
        <v>118</v>
      </c>
      <c r="C2029" t="s">
        <v>6078</v>
      </c>
      <c r="D2029" t="s">
        <v>120</v>
      </c>
      <c r="E2029" t="s">
        <v>133</v>
      </c>
      <c r="F2029" t="s">
        <v>6079</v>
      </c>
      <c r="G2029" t="s">
        <v>248</v>
      </c>
      <c r="H2029">
        <v>275.32</v>
      </c>
      <c r="I2029">
        <v>30</v>
      </c>
      <c r="J2029">
        <v>0</v>
      </c>
      <c r="K2029">
        <v>8259.6</v>
      </c>
      <c r="L2029">
        <v>8259.6</v>
      </c>
      <c r="M2029" t="s">
        <v>60</v>
      </c>
      <c r="N2029" s="1">
        <v>45751.377326388887</v>
      </c>
    </row>
    <row r="2030" spans="1:14" x14ac:dyDescent="0.3">
      <c r="A2030" t="s">
        <v>6080</v>
      </c>
      <c r="B2030" t="s">
        <v>172</v>
      </c>
      <c r="C2030" t="s">
        <v>6081</v>
      </c>
      <c r="D2030" t="s">
        <v>17</v>
      </c>
      <c r="E2030" t="s">
        <v>18</v>
      </c>
      <c r="F2030" t="s">
        <v>6082</v>
      </c>
      <c r="G2030" t="s">
        <v>70</v>
      </c>
      <c r="H2030">
        <v>539.9</v>
      </c>
      <c r="I2030">
        <v>10</v>
      </c>
      <c r="J2030">
        <v>0</v>
      </c>
      <c r="K2030">
        <v>5399</v>
      </c>
      <c r="L2030">
        <v>5399</v>
      </c>
      <c r="M2030" t="s">
        <v>28</v>
      </c>
      <c r="N2030" s="1">
        <v>45468.726157407407</v>
      </c>
    </row>
    <row r="2031" spans="1:14" x14ac:dyDescent="0.3">
      <c r="A2031" t="s">
        <v>6083</v>
      </c>
      <c r="B2031" t="s">
        <v>84</v>
      </c>
      <c r="C2031" t="s">
        <v>6084</v>
      </c>
      <c r="D2031" t="s">
        <v>80</v>
      </c>
      <c r="E2031" t="s">
        <v>44</v>
      </c>
      <c r="F2031" t="s">
        <v>6085</v>
      </c>
      <c r="G2031" t="s">
        <v>53</v>
      </c>
      <c r="H2031">
        <v>4303.4799999999996</v>
      </c>
      <c r="I2031">
        <v>1</v>
      </c>
      <c r="J2031">
        <v>0</v>
      </c>
      <c r="K2031">
        <v>4303.4799999999996</v>
      </c>
      <c r="L2031">
        <v>4303.4799999999996</v>
      </c>
      <c r="M2031" t="s">
        <v>40</v>
      </c>
      <c r="N2031" s="1">
        <v>45713.925671296296</v>
      </c>
    </row>
    <row r="2032" spans="1:14" x14ac:dyDescent="0.3">
      <c r="A2032" t="s">
        <v>6086</v>
      </c>
      <c r="B2032" t="s">
        <v>23</v>
      </c>
      <c r="C2032" t="s">
        <v>6087</v>
      </c>
      <c r="D2032" t="s">
        <v>63</v>
      </c>
      <c r="E2032" t="s">
        <v>111</v>
      </c>
      <c r="F2032" t="s">
        <v>6088</v>
      </c>
      <c r="G2032" t="s">
        <v>27</v>
      </c>
      <c r="H2032">
        <v>1.56</v>
      </c>
      <c r="I2032">
        <v>248</v>
      </c>
      <c r="J2032">
        <v>0</v>
      </c>
      <c r="K2032">
        <v>386.88</v>
      </c>
      <c r="L2032">
        <v>386.88</v>
      </c>
      <c r="M2032" t="s">
        <v>40</v>
      </c>
      <c r="N2032" s="1">
        <v>45748.710856481484</v>
      </c>
    </row>
    <row r="2033" spans="1:14" x14ac:dyDescent="0.3">
      <c r="A2033" t="s">
        <v>6089</v>
      </c>
      <c r="B2033" t="s">
        <v>55</v>
      </c>
      <c r="C2033" t="s">
        <v>6090</v>
      </c>
      <c r="D2033" t="s">
        <v>86</v>
      </c>
      <c r="E2033" t="s">
        <v>177</v>
      </c>
      <c r="F2033" t="s">
        <v>6091</v>
      </c>
      <c r="G2033" t="s">
        <v>179</v>
      </c>
      <c r="H2033">
        <v>119.99</v>
      </c>
      <c r="I2033">
        <v>2</v>
      </c>
      <c r="J2033">
        <v>0</v>
      </c>
      <c r="K2033">
        <v>239.98</v>
      </c>
      <c r="L2033">
        <v>239.98</v>
      </c>
      <c r="M2033" t="s">
        <v>40</v>
      </c>
      <c r="N2033" s="1">
        <v>45394.341562499998</v>
      </c>
    </row>
    <row r="2034" spans="1:14" x14ac:dyDescent="0.3">
      <c r="A2034" t="s">
        <v>6092</v>
      </c>
      <c r="B2034" t="s">
        <v>23</v>
      </c>
      <c r="C2034" t="s">
        <v>6093</v>
      </c>
      <c r="D2034" t="s">
        <v>67</v>
      </c>
      <c r="E2034" t="s">
        <v>87</v>
      </c>
      <c r="F2034" t="s">
        <v>6094</v>
      </c>
      <c r="G2034" t="s">
        <v>209</v>
      </c>
      <c r="H2034">
        <v>319.93</v>
      </c>
      <c r="I2034">
        <v>1</v>
      </c>
      <c r="J2034">
        <v>0</v>
      </c>
      <c r="K2034">
        <v>319.93</v>
      </c>
      <c r="L2034">
        <v>319.93</v>
      </c>
      <c r="M2034" t="s">
        <v>47</v>
      </c>
      <c r="N2034" s="1">
        <v>45784.165173611109</v>
      </c>
    </row>
    <row r="2035" spans="1:14" x14ac:dyDescent="0.3">
      <c r="A2035" t="s">
        <v>6095</v>
      </c>
      <c r="B2035" t="s">
        <v>95</v>
      </c>
      <c r="C2035" t="s">
        <v>6096</v>
      </c>
      <c r="D2035" t="s">
        <v>17</v>
      </c>
      <c r="E2035" t="s">
        <v>32</v>
      </c>
      <c r="F2035" t="s">
        <v>6097</v>
      </c>
      <c r="G2035" t="s">
        <v>209</v>
      </c>
      <c r="H2035">
        <v>123.59</v>
      </c>
      <c r="I2035">
        <v>2</v>
      </c>
      <c r="J2035">
        <v>3</v>
      </c>
      <c r="K2035">
        <v>247.18</v>
      </c>
      <c r="L2035">
        <v>239.76</v>
      </c>
      <c r="N2035" s="1">
        <v>45602.534583333334</v>
      </c>
    </row>
    <row r="2036" spans="1:14" x14ac:dyDescent="0.3">
      <c r="A2036" t="s">
        <v>6098</v>
      </c>
      <c r="B2036" t="s">
        <v>181</v>
      </c>
      <c r="C2036" t="s">
        <v>6099</v>
      </c>
      <c r="D2036" t="s">
        <v>25</v>
      </c>
      <c r="E2036" t="s">
        <v>44</v>
      </c>
      <c r="F2036" t="s">
        <v>6100</v>
      </c>
      <c r="G2036" t="s">
        <v>248</v>
      </c>
      <c r="H2036">
        <v>138.88</v>
      </c>
      <c r="I2036">
        <v>5</v>
      </c>
      <c r="J2036">
        <v>0</v>
      </c>
      <c r="K2036">
        <v>694.4</v>
      </c>
      <c r="L2036">
        <v>694.4</v>
      </c>
      <c r="M2036" t="s">
        <v>21</v>
      </c>
      <c r="N2036" s="1">
        <v>45657.298738425925</v>
      </c>
    </row>
    <row r="2037" spans="1:14" x14ac:dyDescent="0.3">
      <c r="A2037" t="s">
        <v>6101</v>
      </c>
      <c r="B2037" t="s">
        <v>23</v>
      </c>
      <c r="C2037" t="s">
        <v>6102</v>
      </c>
      <c r="D2037" t="s">
        <v>159</v>
      </c>
      <c r="E2037" t="s">
        <v>246</v>
      </c>
      <c r="F2037" t="s">
        <v>6103</v>
      </c>
      <c r="G2037" t="s">
        <v>465</v>
      </c>
      <c r="H2037">
        <v>431.23</v>
      </c>
      <c r="I2037">
        <v>1</v>
      </c>
      <c r="J2037">
        <v>3</v>
      </c>
      <c r="K2037">
        <v>431.23</v>
      </c>
      <c r="L2037">
        <v>418.29</v>
      </c>
      <c r="M2037" t="s">
        <v>40</v>
      </c>
      <c r="N2037" s="1">
        <v>45358.095358796294</v>
      </c>
    </row>
    <row r="2038" spans="1:14" x14ac:dyDescent="0.3">
      <c r="A2038" t="s">
        <v>6104</v>
      </c>
      <c r="B2038" t="s">
        <v>15</v>
      </c>
      <c r="C2038" t="s">
        <v>6105</v>
      </c>
      <c r="D2038" t="s">
        <v>36</v>
      </c>
      <c r="E2038" t="s">
        <v>44</v>
      </c>
      <c r="F2038" t="s">
        <v>6106</v>
      </c>
      <c r="G2038" t="s">
        <v>102</v>
      </c>
      <c r="H2038">
        <v>572.05999999999995</v>
      </c>
      <c r="I2038">
        <v>4</v>
      </c>
      <c r="J2038">
        <v>5</v>
      </c>
      <c r="K2038">
        <v>2288.2399999999998</v>
      </c>
      <c r="L2038">
        <v>2173.83</v>
      </c>
      <c r="M2038" t="s">
        <v>28</v>
      </c>
      <c r="N2038" s="1">
        <v>45582.848287037035</v>
      </c>
    </row>
    <row r="2039" spans="1:14" x14ac:dyDescent="0.3">
      <c r="A2039" t="s">
        <v>6107</v>
      </c>
      <c r="B2039" t="s">
        <v>55</v>
      </c>
      <c r="C2039" t="s">
        <v>6108</v>
      </c>
      <c r="D2039" t="s">
        <v>67</v>
      </c>
      <c r="E2039" t="s">
        <v>277</v>
      </c>
      <c r="F2039" t="s">
        <v>6109</v>
      </c>
      <c r="G2039" t="s">
        <v>20</v>
      </c>
      <c r="H2039">
        <v>330.77</v>
      </c>
      <c r="I2039">
        <v>5</v>
      </c>
      <c r="J2039">
        <v>0</v>
      </c>
      <c r="K2039">
        <v>1653.85</v>
      </c>
      <c r="L2039">
        <v>1653.85</v>
      </c>
      <c r="M2039" t="s">
        <v>47</v>
      </c>
      <c r="N2039" s="1">
        <v>45799.526122685187</v>
      </c>
    </row>
    <row r="2040" spans="1:14" x14ac:dyDescent="0.3">
      <c r="A2040" t="s">
        <v>6110</v>
      </c>
      <c r="B2040" t="s">
        <v>118</v>
      </c>
      <c r="C2040" t="s">
        <v>6111</v>
      </c>
      <c r="D2040" t="s">
        <v>125</v>
      </c>
      <c r="E2040" t="s">
        <v>37</v>
      </c>
      <c r="F2040" t="s">
        <v>6112</v>
      </c>
      <c r="G2040" t="s">
        <v>20</v>
      </c>
      <c r="H2040">
        <v>1470.01</v>
      </c>
      <c r="I2040">
        <v>5</v>
      </c>
      <c r="J2040">
        <v>0</v>
      </c>
      <c r="K2040">
        <v>7350.05</v>
      </c>
      <c r="L2040">
        <v>7350.05</v>
      </c>
      <c r="M2040" t="s">
        <v>47</v>
      </c>
      <c r="N2040" s="1">
        <v>45613.171863425923</v>
      </c>
    </row>
    <row r="2041" spans="1:14" x14ac:dyDescent="0.3">
      <c r="A2041" t="s">
        <v>6113</v>
      </c>
      <c r="B2041" t="s">
        <v>23</v>
      </c>
      <c r="C2041" t="s">
        <v>6114</v>
      </c>
      <c r="D2041" t="s">
        <v>36</v>
      </c>
      <c r="E2041" t="s">
        <v>68</v>
      </c>
      <c r="F2041" t="s">
        <v>6115</v>
      </c>
      <c r="G2041" t="s">
        <v>20</v>
      </c>
      <c r="H2041">
        <v>894.03</v>
      </c>
      <c r="I2041">
        <v>8</v>
      </c>
      <c r="J2041">
        <v>0</v>
      </c>
      <c r="K2041">
        <v>7152.24</v>
      </c>
      <c r="L2041">
        <v>7152.24</v>
      </c>
      <c r="M2041" t="s">
        <v>21</v>
      </c>
      <c r="N2041" s="1">
        <v>45777.809062499997</v>
      </c>
    </row>
    <row r="2042" spans="1:14" x14ac:dyDescent="0.3">
      <c r="A2042" t="s">
        <v>6116</v>
      </c>
      <c r="B2042" t="s">
        <v>95</v>
      </c>
      <c r="C2042" t="s">
        <v>6117</v>
      </c>
      <c r="D2042" t="s">
        <v>159</v>
      </c>
      <c r="F2042" t="s">
        <v>6118</v>
      </c>
      <c r="G2042" t="s">
        <v>76</v>
      </c>
      <c r="H2042">
        <v>191.95</v>
      </c>
      <c r="I2042">
        <v>12</v>
      </c>
      <c r="J2042">
        <v>5</v>
      </c>
      <c r="K2042">
        <v>2303.4</v>
      </c>
      <c r="L2042">
        <v>2188.23</v>
      </c>
      <c r="M2042" t="s">
        <v>28</v>
      </c>
      <c r="N2042" s="1">
        <v>45477.650625000002</v>
      </c>
    </row>
    <row r="2043" spans="1:14" x14ac:dyDescent="0.3">
      <c r="A2043" t="s">
        <v>6119</v>
      </c>
      <c r="B2043" t="s">
        <v>49</v>
      </c>
      <c r="C2043" t="s">
        <v>6120</v>
      </c>
      <c r="D2043" t="s">
        <v>63</v>
      </c>
      <c r="E2043" t="s">
        <v>87</v>
      </c>
      <c r="F2043" t="s">
        <v>6121</v>
      </c>
      <c r="G2043" t="s">
        <v>59</v>
      </c>
      <c r="H2043">
        <v>2.5299999999999998</v>
      </c>
      <c r="I2043">
        <v>141</v>
      </c>
      <c r="J2043">
        <v>0</v>
      </c>
      <c r="K2043">
        <v>356.73</v>
      </c>
      <c r="L2043">
        <v>356.73</v>
      </c>
      <c r="M2043" t="s">
        <v>21</v>
      </c>
      <c r="N2043" s="1">
        <v>45755.599780092591</v>
      </c>
    </row>
    <row r="2044" spans="1:14" x14ac:dyDescent="0.3">
      <c r="A2044" t="s">
        <v>6122</v>
      </c>
      <c r="B2044" t="s">
        <v>172</v>
      </c>
      <c r="C2044" t="s">
        <v>6123</v>
      </c>
      <c r="D2044" t="s">
        <v>25</v>
      </c>
      <c r="E2044" t="s">
        <v>133</v>
      </c>
      <c r="F2044" t="s">
        <v>6124</v>
      </c>
      <c r="G2044" t="s">
        <v>46</v>
      </c>
      <c r="H2044">
        <v>12.19</v>
      </c>
      <c r="I2044">
        <v>4</v>
      </c>
      <c r="J2044">
        <v>7</v>
      </c>
      <c r="K2044">
        <v>48.76</v>
      </c>
      <c r="L2044">
        <v>45.35</v>
      </c>
      <c r="M2044" t="s">
        <v>40</v>
      </c>
      <c r="N2044" s="1">
        <v>45394.943368055552</v>
      </c>
    </row>
    <row r="2045" spans="1:14" x14ac:dyDescent="0.3">
      <c r="A2045" t="s">
        <v>6125</v>
      </c>
      <c r="B2045" t="s">
        <v>118</v>
      </c>
      <c r="C2045" t="s">
        <v>6126</v>
      </c>
      <c r="D2045" t="s">
        <v>120</v>
      </c>
      <c r="E2045" t="s">
        <v>74</v>
      </c>
      <c r="F2045" t="s">
        <v>6127</v>
      </c>
      <c r="G2045" t="s">
        <v>27</v>
      </c>
      <c r="H2045">
        <v>690.85</v>
      </c>
      <c r="I2045">
        <v>20</v>
      </c>
      <c r="J2045">
        <v>10</v>
      </c>
      <c r="K2045">
        <v>13817</v>
      </c>
      <c r="L2045">
        <v>12435.3</v>
      </c>
      <c r="M2045" t="s">
        <v>47</v>
      </c>
      <c r="N2045" s="1">
        <v>45551.296840277777</v>
      </c>
    </row>
    <row r="2046" spans="1:14" x14ac:dyDescent="0.3">
      <c r="A2046" t="s">
        <v>6128</v>
      </c>
      <c r="B2046" t="s">
        <v>118</v>
      </c>
      <c r="C2046" t="s">
        <v>6129</v>
      </c>
      <c r="D2046" t="s">
        <v>110</v>
      </c>
      <c r="E2046" t="s">
        <v>251</v>
      </c>
      <c r="F2046" t="s">
        <v>6130</v>
      </c>
      <c r="H2046">
        <v>88.68</v>
      </c>
      <c r="I2046">
        <v>4</v>
      </c>
      <c r="J2046">
        <v>0</v>
      </c>
      <c r="K2046">
        <v>354.72</v>
      </c>
      <c r="L2046">
        <v>354.72</v>
      </c>
      <c r="M2046" t="s">
        <v>77</v>
      </c>
      <c r="N2046" s="1">
        <v>45756.658715277779</v>
      </c>
    </row>
    <row r="2047" spans="1:14" x14ac:dyDescent="0.3">
      <c r="A2047" t="s">
        <v>6131</v>
      </c>
      <c r="B2047" t="s">
        <v>118</v>
      </c>
      <c r="C2047" t="s">
        <v>6132</v>
      </c>
      <c r="D2047" t="s">
        <v>17</v>
      </c>
      <c r="E2047" t="s">
        <v>121</v>
      </c>
      <c r="F2047" t="s">
        <v>6133</v>
      </c>
      <c r="G2047" t="s">
        <v>39</v>
      </c>
      <c r="H2047">
        <v>793.52</v>
      </c>
      <c r="I2047">
        <v>6</v>
      </c>
      <c r="J2047">
        <v>5</v>
      </c>
      <c r="K2047">
        <v>4761.12</v>
      </c>
      <c r="L2047">
        <v>4523.0600000000004</v>
      </c>
      <c r="M2047" t="s">
        <v>77</v>
      </c>
      <c r="N2047" s="1">
        <v>45464.901273148149</v>
      </c>
    </row>
    <row r="2048" spans="1:14" x14ac:dyDescent="0.3">
      <c r="A2048" t="s">
        <v>6134</v>
      </c>
      <c r="B2048" t="s">
        <v>95</v>
      </c>
      <c r="C2048" t="s">
        <v>6135</v>
      </c>
      <c r="D2048" t="s">
        <v>120</v>
      </c>
      <c r="E2048" t="s">
        <v>177</v>
      </c>
      <c r="F2048" t="s">
        <v>6136</v>
      </c>
      <c r="G2048" t="s">
        <v>102</v>
      </c>
      <c r="H2048">
        <v>609.83000000000004</v>
      </c>
      <c r="I2048">
        <v>3</v>
      </c>
      <c r="J2048">
        <v>0</v>
      </c>
      <c r="K2048">
        <v>1829.49</v>
      </c>
      <c r="L2048">
        <v>1829.49</v>
      </c>
      <c r="M2048" t="s">
        <v>40</v>
      </c>
      <c r="N2048" s="1">
        <v>45647.771018518521</v>
      </c>
    </row>
    <row r="2049" spans="1:14" x14ac:dyDescent="0.3">
      <c r="A2049" t="s">
        <v>6137</v>
      </c>
      <c r="B2049" t="s">
        <v>172</v>
      </c>
      <c r="C2049" t="s">
        <v>6138</v>
      </c>
      <c r="D2049" t="s">
        <v>36</v>
      </c>
      <c r="E2049" t="s">
        <v>277</v>
      </c>
      <c r="F2049" t="s">
        <v>6139</v>
      </c>
      <c r="H2049">
        <v>1487.79</v>
      </c>
      <c r="I2049">
        <v>25</v>
      </c>
      <c r="J2049">
        <v>0</v>
      </c>
      <c r="K2049">
        <v>37194.75</v>
      </c>
      <c r="L2049">
        <v>37194.75</v>
      </c>
      <c r="M2049" t="s">
        <v>40</v>
      </c>
      <c r="N2049" s="1">
        <v>45763.814675925925</v>
      </c>
    </row>
    <row r="2050" spans="1:14" x14ac:dyDescent="0.3">
      <c r="A2050" t="s">
        <v>6140</v>
      </c>
      <c r="B2050" t="s">
        <v>181</v>
      </c>
      <c r="C2050" t="s">
        <v>6141</v>
      </c>
      <c r="D2050" t="s">
        <v>159</v>
      </c>
      <c r="E2050" t="s">
        <v>111</v>
      </c>
      <c r="F2050" t="s">
        <v>6142</v>
      </c>
      <c r="G2050" t="s">
        <v>135</v>
      </c>
      <c r="H2050">
        <v>272.27</v>
      </c>
      <c r="I2050">
        <v>12</v>
      </c>
      <c r="J2050">
        <v>15</v>
      </c>
      <c r="K2050">
        <v>3267.24</v>
      </c>
      <c r="L2050">
        <v>2777.15</v>
      </c>
      <c r="M2050" t="s">
        <v>40</v>
      </c>
      <c r="N2050" s="1">
        <v>45784.060995370368</v>
      </c>
    </row>
    <row r="2051" spans="1:14" x14ac:dyDescent="0.3">
      <c r="A2051" t="s">
        <v>6143</v>
      </c>
      <c r="B2051" t="s">
        <v>15</v>
      </c>
      <c r="C2051" t="s">
        <v>6144</v>
      </c>
      <c r="D2051" t="s">
        <v>36</v>
      </c>
      <c r="E2051" t="s">
        <v>100</v>
      </c>
      <c r="F2051" t="s">
        <v>6145</v>
      </c>
      <c r="G2051" t="s">
        <v>130</v>
      </c>
      <c r="H2051">
        <v>1482.79</v>
      </c>
      <c r="I2051">
        <v>1</v>
      </c>
      <c r="J2051">
        <v>0</v>
      </c>
      <c r="K2051">
        <v>1482.79</v>
      </c>
      <c r="L2051">
        <v>1482.79</v>
      </c>
      <c r="M2051" t="s">
        <v>47</v>
      </c>
      <c r="N2051" s="1">
        <v>45849.490891203706</v>
      </c>
    </row>
    <row r="2052" spans="1:14" x14ac:dyDescent="0.3">
      <c r="A2052" t="s">
        <v>6146</v>
      </c>
      <c r="B2052" t="s">
        <v>118</v>
      </c>
      <c r="C2052" t="s">
        <v>6147</v>
      </c>
      <c r="D2052" t="s">
        <v>86</v>
      </c>
      <c r="E2052" t="s">
        <v>177</v>
      </c>
      <c r="F2052" t="s">
        <v>6148</v>
      </c>
      <c r="G2052" t="s">
        <v>20</v>
      </c>
      <c r="H2052">
        <v>473.3</v>
      </c>
      <c r="I2052">
        <v>8</v>
      </c>
      <c r="J2052">
        <v>5</v>
      </c>
      <c r="K2052">
        <v>3786.4</v>
      </c>
      <c r="L2052">
        <v>3597.08</v>
      </c>
      <c r="M2052" t="s">
        <v>40</v>
      </c>
      <c r="N2052" s="1">
        <v>45610.865624999999</v>
      </c>
    </row>
    <row r="2053" spans="1:14" x14ac:dyDescent="0.3">
      <c r="A2053" t="s">
        <v>6149</v>
      </c>
      <c r="B2053" t="s">
        <v>172</v>
      </c>
      <c r="C2053" t="s">
        <v>6150</v>
      </c>
      <c r="D2053" t="s">
        <v>36</v>
      </c>
      <c r="E2053" t="s">
        <v>121</v>
      </c>
      <c r="F2053" t="s">
        <v>6151</v>
      </c>
      <c r="G2053" t="s">
        <v>135</v>
      </c>
      <c r="H2053">
        <v>1459.98</v>
      </c>
      <c r="I2053">
        <v>1</v>
      </c>
      <c r="J2053">
        <v>0</v>
      </c>
      <c r="K2053">
        <v>1459.98</v>
      </c>
      <c r="L2053">
        <v>1459.98</v>
      </c>
      <c r="M2053" t="s">
        <v>21</v>
      </c>
      <c r="N2053" s="1">
        <v>45357.345821759256</v>
      </c>
    </row>
    <row r="2054" spans="1:14" x14ac:dyDescent="0.3">
      <c r="A2054" t="s">
        <v>6152</v>
      </c>
      <c r="B2054" t="s">
        <v>181</v>
      </c>
      <c r="C2054" t="s">
        <v>6153</v>
      </c>
      <c r="D2054" t="s">
        <v>120</v>
      </c>
      <c r="E2054" t="s">
        <v>74</v>
      </c>
      <c r="F2054" t="s">
        <v>6154</v>
      </c>
      <c r="G2054" t="s">
        <v>70</v>
      </c>
      <c r="H2054">
        <v>389.55</v>
      </c>
      <c r="I2054">
        <v>15</v>
      </c>
      <c r="J2054">
        <v>20</v>
      </c>
      <c r="K2054">
        <v>5843.25</v>
      </c>
      <c r="L2054">
        <v>4674.6000000000004</v>
      </c>
      <c r="M2054" t="s">
        <v>28</v>
      </c>
      <c r="N2054" s="1">
        <v>45832.899826388886</v>
      </c>
    </row>
    <row r="2055" spans="1:14" x14ac:dyDescent="0.3">
      <c r="A2055" t="s">
        <v>6155</v>
      </c>
      <c r="B2055" t="s">
        <v>15</v>
      </c>
      <c r="C2055" t="s">
        <v>6156</v>
      </c>
      <c r="D2055" t="s">
        <v>159</v>
      </c>
      <c r="E2055" t="s">
        <v>224</v>
      </c>
      <c r="F2055" t="s">
        <v>6157</v>
      </c>
      <c r="G2055" t="s">
        <v>65</v>
      </c>
      <c r="H2055">
        <v>466.81</v>
      </c>
      <c r="I2055">
        <v>3</v>
      </c>
      <c r="J2055">
        <v>0</v>
      </c>
      <c r="K2055">
        <v>1400.43</v>
      </c>
      <c r="L2055">
        <v>1400.43</v>
      </c>
      <c r="M2055" t="s">
        <v>60</v>
      </c>
      <c r="N2055" s="1">
        <v>45825.595347222225</v>
      </c>
    </row>
    <row r="2056" spans="1:14" x14ac:dyDescent="0.3">
      <c r="A2056" t="s">
        <v>6158</v>
      </c>
      <c r="B2056" t="s">
        <v>172</v>
      </c>
      <c r="C2056" t="s">
        <v>6159</v>
      </c>
      <c r="D2056" t="s">
        <v>67</v>
      </c>
      <c r="E2056" t="s">
        <v>18</v>
      </c>
      <c r="G2056" t="s">
        <v>76</v>
      </c>
      <c r="H2056">
        <v>837.89</v>
      </c>
      <c r="I2056">
        <v>3</v>
      </c>
      <c r="J2056">
        <v>0</v>
      </c>
      <c r="K2056">
        <v>2513.67</v>
      </c>
      <c r="L2056">
        <v>2513.67</v>
      </c>
      <c r="M2056" t="s">
        <v>116</v>
      </c>
      <c r="N2056" s="1">
        <v>45624.422384259262</v>
      </c>
    </row>
    <row r="2057" spans="1:14" x14ac:dyDescent="0.3">
      <c r="A2057" t="s">
        <v>6160</v>
      </c>
      <c r="B2057" t="s">
        <v>30</v>
      </c>
      <c r="C2057" t="s">
        <v>6161</v>
      </c>
      <c r="D2057" t="s">
        <v>67</v>
      </c>
      <c r="E2057" t="s">
        <v>37</v>
      </c>
      <c r="F2057" t="s">
        <v>6162</v>
      </c>
      <c r="G2057" t="s">
        <v>179</v>
      </c>
      <c r="H2057">
        <v>392.44</v>
      </c>
      <c r="I2057">
        <v>6</v>
      </c>
      <c r="J2057">
        <v>5</v>
      </c>
      <c r="K2057">
        <v>2354.64</v>
      </c>
      <c r="L2057">
        <v>2236.91</v>
      </c>
      <c r="M2057" t="s">
        <v>77</v>
      </c>
      <c r="N2057" s="1">
        <v>45648.566550925927</v>
      </c>
    </row>
    <row r="2058" spans="1:14" x14ac:dyDescent="0.3">
      <c r="A2058" t="s">
        <v>6163</v>
      </c>
      <c r="B2058" t="s">
        <v>15</v>
      </c>
      <c r="C2058" t="s">
        <v>6164</v>
      </c>
      <c r="D2058" t="s">
        <v>51</v>
      </c>
      <c r="E2058" t="s">
        <v>224</v>
      </c>
      <c r="F2058" t="s">
        <v>6165</v>
      </c>
      <c r="H2058">
        <v>257.68</v>
      </c>
      <c r="I2058">
        <v>5</v>
      </c>
      <c r="J2058">
        <v>3</v>
      </c>
      <c r="K2058">
        <v>1288.4000000000001</v>
      </c>
      <c r="L2058">
        <v>1249.75</v>
      </c>
      <c r="M2058" t="s">
        <v>28</v>
      </c>
      <c r="N2058" s="1">
        <v>45420.29005787037</v>
      </c>
    </row>
    <row r="2059" spans="1:14" x14ac:dyDescent="0.3">
      <c r="A2059" t="s">
        <v>6166</v>
      </c>
      <c r="B2059" t="s">
        <v>181</v>
      </c>
      <c r="C2059" t="s">
        <v>6167</v>
      </c>
      <c r="D2059" t="s">
        <v>120</v>
      </c>
      <c r="E2059" t="s">
        <v>68</v>
      </c>
      <c r="F2059" t="s">
        <v>6168</v>
      </c>
      <c r="G2059" t="s">
        <v>59</v>
      </c>
      <c r="H2059">
        <v>623.73</v>
      </c>
      <c r="I2059">
        <v>12</v>
      </c>
      <c r="J2059">
        <v>15</v>
      </c>
      <c r="K2059">
        <v>7484.76</v>
      </c>
      <c r="L2059">
        <v>6362.05</v>
      </c>
      <c r="N2059" s="1">
        <v>45605.890879629631</v>
      </c>
    </row>
    <row r="2060" spans="1:14" x14ac:dyDescent="0.3">
      <c r="A2060" t="s">
        <v>6169</v>
      </c>
      <c r="B2060" t="s">
        <v>181</v>
      </c>
      <c r="C2060" t="s">
        <v>6170</v>
      </c>
      <c r="D2060" t="s">
        <v>17</v>
      </c>
      <c r="E2060" t="s">
        <v>111</v>
      </c>
      <c r="F2060" t="s">
        <v>6171</v>
      </c>
      <c r="G2060" t="s">
        <v>27</v>
      </c>
      <c r="H2060">
        <v>8.98</v>
      </c>
      <c r="I2060">
        <v>5</v>
      </c>
      <c r="J2060">
        <v>0</v>
      </c>
      <c r="K2060">
        <v>44.9</v>
      </c>
      <c r="L2060">
        <v>44.9</v>
      </c>
      <c r="M2060" t="s">
        <v>40</v>
      </c>
      <c r="N2060" s="1">
        <v>45364.701539351852</v>
      </c>
    </row>
    <row r="2061" spans="1:14" x14ac:dyDescent="0.3">
      <c r="A2061" t="s">
        <v>6172</v>
      </c>
      <c r="B2061" t="s">
        <v>72</v>
      </c>
      <c r="C2061" t="s">
        <v>6173</v>
      </c>
      <c r="D2061" t="s">
        <v>159</v>
      </c>
      <c r="E2061" t="s">
        <v>155</v>
      </c>
      <c r="F2061" t="s">
        <v>6174</v>
      </c>
      <c r="G2061" t="s">
        <v>76</v>
      </c>
      <c r="H2061">
        <v>37.229999999999997</v>
      </c>
      <c r="I2061">
        <v>6</v>
      </c>
      <c r="J2061">
        <v>0</v>
      </c>
      <c r="K2061">
        <v>223.38</v>
      </c>
      <c r="L2061">
        <v>223.38</v>
      </c>
      <c r="M2061" t="s">
        <v>40</v>
      </c>
      <c r="N2061" s="1">
        <v>45852.020798611113</v>
      </c>
    </row>
    <row r="2062" spans="1:14" x14ac:dyDescent="0.3">
      <c r="A2062" t="s">
        <v>6175</v>
      </c>
      <c r="B2062" t="s">
        <v>23</v>
      </c>
      <c r="C2062" t="s">
        <v>6176</v>
      </c>
      <c r="D2062" t="s">
        <v>36</v>
      </c>
      <c r="E2062" t="s">
        <v>57</v>
      </c>
      <c r="F2062" t="s">
        <v>6177</v>
      </c>
      <c r="G2062" t="s">
        <v>39</v>
      </c>
      <c r="H2062">
        <v>1138.94</v>
      </c>
      <c r="I2062">
        <v>10</v>
      </c>
      <c r="J2062">
        <v>10</v>
      </c>
      <c r="K2062">
        <v>11389.4</v>
      </c>
      <c r="L2062">
        <v>10250.459999999999</v>
      </c>
      <c r="M2062" t="s">
        <v>40</v>
      </c>
      <c r="N2062" s="1">
        <v>45804.394166666665</v>
      </c>
    </row>
    <row r="2063" spans="1:14" x14ac:dyDescent="0.3">
      <c r="A2063" t="s">
        <v>6178</v>
      </c>
      <c r="B2063" t="s">
        <v>84</v>
      </c>
      <c r="C2063" t="s">
        <v>6179</v>
      </c>
      <c r="D2063" t="s">
        <v>17</v>
      </c>
      <c r="E2063" t="s">
        <v>74</v>
      </c>
      <c r="F2063" t="s">
        <v>6180</v>
      </c>
      <c r="G2063" t="s">
        <v>39</v>
      </c>
      <c r="H2063">
        <v>447.75</v>
      </c>
      <c r="I2063">
        <v>15</v>
      </c>
      <c r="J2063">
        <v>15</v>
      </c>
      <c r="K2063">
        <v>6716.25</v>
      </c>
      <c r="L2063">
        <v>5708.81</v>
      </c>
      <c r="M2063" t="s">
        <v>60</v>
      </c>
      <c r="N2063" s="1">
        <v>45518.813611111109</v>
      </c>
    </row>
    <row r="2064" spans="1:14" x14ac:dyDescent="0.3">
      <c r="A2064" t="s">
        <v>6181</v>
      </c>
      <c r="B2064" t="s">
        <v>55</v>
      </c>
      <c r="C2064" t="s">
        <v>6182</v>
      </c>
      <c r="D2064" t="s">
        <v>67</v>
      </c>
      <c r="E2064" t="s">
        <v>177</v>
      </c>
      <c r="F2064" t="s">
        <v>6183</v>
      </c>
      <c r="G2064" t="s">
        <v>130</v>
      </c>
      <c r="H2064">
        <v>783.05</v>
      </c>
      <c r="I2064">
        <v>1</v>
      </c>
      <c r="J2064">
        <v>0</v>
      </c>
      <c r="K2064">
        <v>783.05</v>
      </c>
      <c r="L2064">
        <v>783.05</v>
      </c>
      <c r="M2064" t="s">
        <v>40</v>
      </c>
      <c r="N2064" s="1">
        <v>45820.440879629627</v>
      </c>
    </row>
    <row r="2065" spans="1:14" x14ac:dyDescent="0.3">
      <c r="A2065" t="s">
        <v>6184</v>
      </c>
      <c r="B2065" t="s">
        <v>55</v>
      </c>
      <c r="C2065" t="s">
        <v>6185</v>
      </c>
      <c r="D2065" t="s">
        <v>67</v>
      </c>
      <c r="F2065" t="s">
        <v>6186</v>
      </c>
      <c r="G2065" t="s">
        <v>46</v>
      </c>
      <c r="H2065">
        <v>529.59</v>
      </c>
      <c r="I2065">
        <v>60</v>
      </c>
      <c r="J2065">
        <v>15</v>
      </c>
      <c r="K2065">
        <v>31775.4</v>
      </c>
      <c r="L2065">
        <v>27009.09</v>
      </c>
      <c r="M2065" t="s">
        <v>28</v>
      </c>
      <c r="N2065" s="1">
        <v>45794.279745370368</v>
      </c>
    </row>
    <row r="2066" spans="1:14" x14ac:dyDescent="0.3">
      <c r="A2066" t="s">
        <v>6187</v>
      </c>
      <c r="B2066" t="s">
        <v>181</v>
      </c>
      <c r="C2066" t="s">
        <v>6188</v>
      </c>
      <c r="D2066" t="s">
        <v>125</v>
      </c>
      <c r="E2066" t="s">
        <v>57</v>
      </c>
      <c r="F2066" t="s">
        <v>6189</v>
      </c>
      <c r="G2066" t="s">
        <v>93</v>
      </c>
      <c r="H2066">
        <v>713.48</v>
      </c>
      <c r="I2066">
        <v>4</v>
      </c>
      <c r="J2066">
        <v>0</v>
      </c>
      <c r="K2066">
        <v>2853.92</v>
      </c>
      <c r="L2066">
        <v>2853.92</v>
      </c>
      <c r="M2066" t="s">
        <v>21</v>
      </c>
      <c r="N2066" s="1">
        <v>45687.783958333333</v>
      </c>
    </row>
    <row r="2067" spans="1:14" x14ac:dyDescent="0.3">
      <c r="A2067" t="s">
        <v>6190</v>
      </c>
      <c r="B2067" t="s">
        <v>72</v>
      </c>
      <c r="C2067" t="s">
        <v>6191</v>
      </c>
      <c r="D2067" t="s">
        <v>36</v>
      </c>
      <c r="E2067" t="s">
        <v>251</v>
      </c>
      <c r="F2067" t="s">
        <v>6192</v>
      </c>
      <c r="G2067" t="s">
        <v>53</v>
      </c>
      <c r="H2067">
        <v>1046.8499999999999</v>
      </c>
      <c r="I2067">
        <v>1</v>
      </c>
      <c r="J2067">
        <v>0</v>
      </c>
      <c r="K2067">
        <v>1046.8499999999999</v>
      </c>
      <c r="L2067">
        <v>1046.8499999999999</v>
      </c>
      <c r="M2067" t="s">
        <v>77</v>
      </c>
      <c r="N2067" s="1">
        <v>45735.768101851849</v>
      </c>
    </row>
    <row r="2068" spans="1:14" x14ac:dyDescent="0.3">
      <c r="A2068" t="s">
        <v>6193</v>
      </c>
      <c r="B2068" t="s">
        <v>30</v>
      </c>
      <c r="D2068" t="s">
        <v>17</v>
      </c>
      <c r="E2068" t="s">
        <v>74</v>
      </c>
      <c r="F2068" t="s">
        <v>6194</v>
      </c>
      <c r="G2068" t="s">
        <v>82</v>
      </c>
      <c r="H2068">
        <v>406.48</v>
      </c>
      <c r="I2068">
        <v>30</v>
      </c>
      <c r="J2068">
        <v>20</v>
      </c>
      <c r="K2068">
        <v>12194.4</v>
      </c>
      <c r="L2068">
        <v>9755.52</v>
      </c>
      <c r="M2068" t="s">
        <v>60</v>
      </c>
      <c r="N2068" s="1">
        <v>45589.975578703707</v>
      </c>
    </row>
    <row r="2069" spans="1:14" x14ac:dyDescent="0.3">
      <c r="A2069" t="s">
        <v>6195</v>
      </c>
      <c r="B2069" t="s">
        <v>118</v>
      </c>
      <c r="C2069" t="s">
        <v>6196</v>
      </c>
      <c r="D2069" t="s">
        <v>25</v>
      </c>
      <c r="E2069" t="s">
        <v>37</v>
      </c>
      <c r="F2069" t="s">
        <v>6197</v>
      </c>
      <c r="H2069">
        <v>22.75</v>
      </c>
      <c r="I2069">
        <v>5</v>
      </c>
      <c r="J2069">
        <v>0</v>
      </c>
      <c r="K2069">
        <v>113.75</v>
      </c>
      <c r="L2069">
        <v>113.75</v>
      </c>
      <c r="M2069" t="s">
        <v>77</v>
      </c>
      <c r="N2069" s="1">
        <v>45780.980671296296</v>
      </c>
    </row>
    <row r="2070" spans="1:14" x14ac:dyDescent="0.3">
      <c r="A2070" t="s">
        <v>6198</v>
      </c>
      <c r="B2070" t="s">
        <v>30</v>
      </c>
      <c r="C2070" t="s">
        <v>6199</v>
      </c>
      <c r="D2070" t="s">
        <v>159</v>
      </c>
      <c r="E2070" t="s">
        <v>251</v>
      </c>
      <c r="F2070" t="s">
        <v>6200</v>
      </c>
      <c r="G2070" t="s">
        <v>93</v>
      </c>
      <c r="H2070">
        <v>48.34</v>
      </c>
      <c r="I2070">
        <v>10</v>
      </c>
      <c r="J2070">
        <v>0</v>
      </c>
      <c r="K2070">
        <v>483.4</v>
      </c>
      <c r="L2070">
        <v>483.4</v>
      </c>
      <c r="M2070" t="s">
        <v>60</v>
      </c>
      <c r="N2070" s="1">
        <v>45391.891261574077</v>
      </c>
    </row>
    <row r="2071" spans="1:14" x14ac:dyDescent="0.3">
      <c r="A2071" t="s">
        <v>6201</v>
      </c>
      <c r="B2071" t="s">
        <v>181</v>
      </c>
      <c r="C2071" t="s">
        <v>6202</v>
      </c>
      <c r="D2071" t="s">
        <v>159</v>
      </c>
      <c r="E2071" t="s">
        <v>100</v>
      </c>
      <c r="F2071" t="s">
        <v>6203</v>
      </c>
      <c r="G2071" t="s">
        <v>82</v>
      </c>
      <c r="H2071">
        <v>271.72000000000003</v>
      </c>
      <c r="I2071">
        <v>4</v>
      </c>
      <c r="J2071">
        <v>5</v>
      </c>
      <c r="K2071">
        <v>1086.8800000000001</v>
      </c>
      <c r="L2071">
        <v>1032.54</v>
      </c>
      <c r="M2071" t="s">
        <v>40</v>
      </c>
      <c r="N2071" s="1">
        <v>45664.164722222224</v>
      </c>
    </row>
    <row r="2072" spans="1:14" x14ac:dyDescent="0.3">
      <c r="A2072" t="s">
        <v>6204</v>
      </c>
      <c r="B2072" t="s">
        <v>181</v>
      </c>
      <c r="C2072" t="s">
        <v>6205</v>
      </c>
      <c r="D2072" t="s">
        <v>159</v>
      </c>
      <c r="E2072" t="s">
        <v>177</v>
      </c>
      <c r="F2072" t="s">
        <v>6206</v>
      </c>
      <c r="G2072" t="s">
        <v>59</v>
      </c>
      <c r="H2072">
        <v>104.33</v>
      </c>
      <c r="I2072">
        <v>15</v>
      </c>
      <c r="J2072">
        <v>10</v>
      </c>
      <c r="K2072">
        <v>1564.95</v>
      </c>
      <c r="L2072">
        <v>1408.46</v>
      </c>
      <c r="M2072" t="s">
        <v>60</v>
      </c>
      <c r="N2072" s="1">
        <v>45857.184293981481</v>
      </c>
    </row>
    <row r="2073" spans="1:14" x14ac:dyDescent="0.3">
      <c r="A2073" t="s">
        <v>6207</v>
      </c>
      <c r="B2073" t="s">
        <v>84</v>
      </c>
      <c r="C2073" t="s">
        <v>6208</v>
      </c>
      <c r="D2073" t="s">
        <v>25</v>
      </c>
      <c r="E2073" t="s">
        <v>246</v>
      </c>
      <c r="F2073" t="s">
        <v>6209</v>
      </c>
      <c r="G2073" t="s">
        <v>209</v>
      </c>
      <c r="H2073">
        <v>89.48</v>
      </c>
      <c r="I2073">
        <v>20</v>
      </c>
      <c r="J2073">
        <v>20</v>
      </c>
      <c r="K2073">
        <v>1789.6</v>
      </c>
      <c r="L2073">
        <v>1431.68</v>
      </c>
      <c r="N2073" s="1">
        <v>45387.666261574072</v>
      </c>
    </row>
    <row r="2074" spans="1:14" x14ac:dyDescent="0.3">
      <c r="A2074" t="s">
        <v>6210</v>
      </c>
      <c r="B2074" t="s">
        <v>95</v>
      </c>
      <c r="C2074" t="s">
        <v>6211</v>
      </c>
      <c r="D2074" t="s">
        <v>67</v>
      </c>
      <c r="E2074" t="s">
        <v>105</v>
      </c>
      <c r="F2074" t="s">
        <v>6212</v>
      </c>
      <c r="G2074" t="s">
        <v>82</v>
      </c>
      <c r="H2074">
        <v>732.45</v>
      </c>
      <c r="I2074">
        <v>12</v>
      </c>
      <c r="J2074">
        <v>15</v>
      </c>
      <c r="K2074">
        <v>8789.4</v>
      </c>
      <c r="L2074">
        <v>7470.99</v>
      </c>
      <c r="M2074" t="s">
        <v>60</v>
      </c>
      <c r="N2074" s="1">
        <v>45341.070115740738</v>
      </c>
    </row>
    <row r="2075" spans="1:14" x14ac:dyDescent="0.3">
      <c r="A2075" t="s">
        <v>6213</v>
      </c>
      <c r="B2075" t="s">
        <v>181</v>
      </c>
      <c r="C2075" t="s">
        <v>6214</v>
      </c>
      <c r="D2075" t="s">
        <v>255</v>
      </c>
      <c r="E2075" t="s">
        <v>133</v>
      </c>
      <c r="F2075" t="s">
        <v>6215</v>
      </c>
      <c r="G2075" t="s">
        <v>107</v>
      </c>
      <c r="H2075">
        <v>288.94</v>
      </c>
      <c r="I2075">
        <v>50</v>
      </c>
      <c r="J2075">
        <v>15</v>
      </c>
      <c r="K2075">
        <v>14447</v>
      </c>
      <c r="L2075">
        <v>12279.95</v>
      </c>
      <c r="M2075" t="s">
        <v>116</v>
      </c>
      <c r="N2075" s="1">
        <v>45619.876296296294</v>
      </c>
    </row>
    <row r="2076" spans="1:14" x14ac:dyDescent="0.3">
      <c r="A2076" t="s">
        <v>6216</v>
      </c>
      <c r="B2076" t="s">
        <v>15</v>
      </c>
      <c r="C2076" t="s">
        <v>6217</v>
      </c>
      <c r="D2076" t="s">
        <v>36</v>
      </c>
      <c r="E2076" t="s">
        <v>91</v>
      </c>
      <c r="F2076" t="s">
        <v>6218</v>
      </c>
      <c r="G2076" t="s">
        <v>465</v>
      </c>
      <c r="H2076">
        <v>1087.28</v>
      </c>
      <c r="I2076">
        <v>15</v>
      </c>
      <c r="J2076">
        <v>15</v>
      </c>
      <c r="K2076">
        <v>16309.2</v>
      </c>
      <c r="L2076">
        <v>13862.82</v>
      </c>
      <c r="M2076" t="s">
        <v>28</v>
      </c>
      <c r="N2076" s="1">
        <v>45798.714930555558</v>
      </c>
    </row>
    <row r="2077" spans="1:14" x14ac:dyDescent="0.3">
      <c r="A2077" t="s">
        <v>6219</v>
      </c>
      <c r="B2077" t="s">
        <v>55</v>
      </c>
      <c r="C2077" t="s">
        <v>6220</v>
      </c>
      <c r="D2077" t="s">
        <v>80</v>
      </c>
      <c r="E2077" t="s">
        <v>91</v>
      </c>
      <c r="F2077" t="s">
        <v>6221</v>
      </c>
      <c r="G2077" t="s">
        <v>184</v>
      </c>
      <c r="H2077">
        <v>3753.69</v>
      </c>
      <c r="I2077">
        <v>2</v>
      </c>
      <c r="J2077">
        <v>0</v>
      </c>
      <c r="K2077">
        <v>7507.38</v>
      </c>
      <c r="L2077">
        <v>7507.38</v>
      </c>
      <c r="M2077" t="s">
        <v>28</v>
      </c>
      <c r="N2077" s="1">
        <v>45758.970358796294</v>
      </c>
    </row>
    <row r="2078" spans="1:14" x14ac:dyDescent="0.3">
      <c r="A2078" t="s">
        <v>6222</v>
      </c>
      <c r="B2078" t="s">
        <v>72</v>
      </c>
      <c r="C2078" t="s">
        <v>6223</v>
      </c>
      <c r="D2078" t="s">
        <v>67</v>
      </c>
      <c r="E2078" t="s">
        <v>44</v>
      </c>
      <c r="F2078" t="s">
        <v>6224</v>
      </c>
      <c r="G2078" t="s">
        <v>76</v>
      </c>
      <c r="H2078">
        <v>307.74</v>
      </c>
      <c r="I2078">
        <v>4</v>
      </c>
      <c r="J2078">
        <v>0</v>
      </c>
      <c r="K2078">
        <v>1230.96</v>
      </c>
      <c r="L2078">
        <v>1230.96</v>
      </c>
      <c r="M2078" t="s">
        <v>77</v>
      </c>
      <c r="N2078" s="1">
        <v>45804.32707175926</v>
      </c>
    </row>
    <row r="2079" spans="1:14" x14ac:dyDescent="0.3">
      <c r="A2079" t="s">
        <v>6225</v>
      </c>
      <c r="B2079" t="s">
        <v>30</v>
      </c>
      <c r="C2079" t="s">
        <v>6226</v>
      </c>
      <c r="D2079" t="s">
        <v>80</v>
      </c>
      <c r="E2079" t="s">
        <v>155</v>
      </c>
      <c r="F2079" t="s">
        <v>6227</v>
      </c>
      <c r="G2079" t="s">
        <v>135</v>
      </c>
      <c r="H2079">
        <v>439.01</v>
      </c>
      <c r="I2079">
        <v>100</v>
      </c>
      <c r="J2079">
        <v>18</v>
      </c>
      <c r="K2079">
        <v>43901</v>
      </c>
      <c r="L2079">
        <v>35998.82</v>
      </c>
      <c r="N2079" s="1">
        <v>45733.167025462964</v>
      </c>
    </row>
    <row r="2080" spans="1:14" x14ac:dyDescent="0.3">
      <c r="A2080" t="s">
        <v>6228</v>
      </c>
      <c r="B2080" t="s">
        <v>49</v>
      </c>
      <c r="C2080" t="s">
        <v>6229</v>
      </c>
      <c r="D2080" t="s">
        <v>25</v>
      </c>
      <c r="E2080" t="s">
        <v>32</v>
      </c>
      <c r="F2080" t="s">
        <v>6230</v>
      </c>
      <c r="G2080" t="s">
        <v>82</v>
      </c>
      <c r="H2080">
        <v>14.95</v>
      </c>
      <c r="I2080">
        <v>15</v>
      </c>
      <c r="J2080">
        <v>15</v>
      </c>
      <c r="K2080">
        <v>224.25</v>
      </c>
      <c r="L2080">
        <v>190.61</v>
      </c>
      <c r="M2080" t="s">
        <v>21</v>
      </c>
      <c r="N2080" s="1">
        <v>45568.162604166668</v>
      </c>
    </row>
    <row r="2081" spans="1:14" x14ac:dyDescent="0.3">
      <c r="A2081" t="s">
        <v>6231</v>
      </c>
      <c r="B2081" t="s">
        <v>15</v>
      </c>
      <c r="C2081" t="s">
        <v>6232</v>
      </c>
      <c r="D2081" t="s">
        <v>63</v>
      </c>
      <c r="E2081" t="s">
        <v>18</v>
      </c>
      <c r="F2081" t="s">
        <v>6233</v>
      </c>
      <c r="G2081" t="s">
        <v>82</v>
      </c>
      <c r="H2081">
        <v>3.55</v>
      </c>
      <c r="I2081">
        <v>197</v>
      </c>
      <c r="J2081">
        <v>15</v>
      </c>
      <c r="K2081">
        <v>699.35</v>
      </c>
      <c r="L2081">
        <v>594.45000000000005</v>
      </c>
      <c r="M2081" t="s">
        <v>21</v>
      </c>
      <c r="N2081" s="1">
        <v>45863.91679398148</v>
      </c>
    </row>
    <row r="2082" spans="1:14" x14ac:dyDescent="0.3">
      <c r="A2082" t="s">
        <v>6234</v>
      </c>
      <c r="B2082" t="s">
        <v>55</v>
      </c>
      <c r="C2082" t="s">
        <v>6235</v>
      </c>
      <c r="D2082" t="s">
        <v>36</v>
      </c>
      <c r="E2082" t="s">
        <v>224</v>
      </c>
      <c r="F2082" t="s">
        <v>6236</v>
      </c>
      <c r="G2082" t="s">
        <v>27</v>
      </c>
      <c r="H2082">
        <v>218</v>
      </c>
      <c r="I2082">
        <v>30</v>
      </c>
      <c r="J2082">
        <v>15</v>
      </c>
      <c r="K2082">
        <v>6540</v>
      </c>
      <c r="L2082">
        <v>5559</v>
      </c>
      <c r="N2082" s="1">
        <v>45548.137650462966</v>
      </c>
    </row>
    <row r="2083" spans="1:14" x14ac:dyDescent="0.3">
      <c r="A2083" t="s">
        <v>6237</v>
      </c>
      <c r="B2083" t="s">
        <v>95</v>
      </c>
      <c r="C2083" t="s">
        <v>6238</v>
      </c>
      <c r="D2083" t="s">
        <v>63</v>
      </c>
      <c r="E2083" t="s">
        <v>57</v>
      </c>
      <c r="F2083" t="s">
        <v>6239</v>
      </c>
      <c r="G2083" t="s">
        <v>20</v>
      </c>
      <c r="H2083">
        <v>4.63</v>
      </c>
      <c r="I2083">
        <v>100</v>
      </c>
      <c r="J2083">
        <v>27</v>
      </c>
      <c r="K2083">
        <v>463</v>
      </c>
      <c r="L2083">
        <v>337.99</v>
      </c>
      <c r="M2083" t="s">
        <v>77</v>
      </c>
      <c r="N2083" s="1">
        <v>45515.46607638889</v>
      </c>
    </row>
    <row r="2084" spans="1:14" x14ac:dyDescent="0.3">
      <c r="A2084" t="s">
        <v>6240</v>
      </c>
      <c r="B2084" t="s">
        <v>118</v>
      </c>
      <c r="C2084" t="s">
        <v>6241</v>
      </c>
      <c r="D2084" t="s">
        <v>125</v>
      </c>
      <c r="E2084" t="s">
        <v>68</v>
      </c>
      <c r="F2084" t="s">
        <v>6242</v>
      </c>
      <c r="G2084" t="s">
        <v>107</v>
      </c>
      <c r="H2084">
        <v>801.94</v>
      </c>
      <c r="I2084">
        <v>10</v>
      </c>
      <c r="J2084">
        <v>10</v>
      </c>
      <c r="K2084">
        <v>8019.4</v>
      </c>
      <c r="L2084">
        <v>7217.46</v>
      </c>
      <c r="N2084" s="1">
        <v>45720.550787037035</v>
      </c>
    </row>
    <row r="2085" spans="1:14" x14ac:dyDescent="0.3">
      <c r="A2085" t="s">
        <v>6243</v>
      </c>
      <c r="B2085" t="s">
        <v>181</v>
      </c>
      <c r="C2085" t="s">
        <v>6244</v>
      </c>
      <c r="D2085" t="s">
        <v>86</v>
      </c>
      <c r="E2085" t="s">
        <v>246</v>
      </c>
      <c r="F2085" t="s">
        <v>6245</v>
      </c>
      <c r="G2085" t="s">
        <v>135</v>
      </c>
      <c r="H2085">
        <v>312.77</v>
      </c>
      <c r="I2085">
        <v>1</v>
      </c>
      <c r="J2085">
        <v>0</v>
      </c>
      <c r="K2085">
        <v>312.77</v>
      </c>
      <c r="L2085">
        <v>312.77</v>
      </c>
      <c r="M2085" t="s">
        <v>40</v>
      </c>
      <c r="N2085" s="1">
        <v>45474.282604166663</v>
      </c>
    </row>
    <row r="2086" spans="1:14" x14ac:dyDescent="0.3">
      <c r="A2086" t="s">
        <v>6246</v>
      </c>
      <c r="B2086" t="s">
        <v>72</v>
      </c>
      <c r="C2086" t="s">
        <v>6247</v>
      </c>
      <c r="D2086" t="s">
        <v>125</v>
      </c>
      <c r="E2086" t="s">
        <v>74</v>
      </c>
      <c r="F2086" t="s">
        <v>6248</v>
      </c>
      <c r="G2086" t="s">
        <v>93</v>
      </c>
      <c r="H2086">
        <v>2680.32</v>
      </c>
      <c r="I2086">
        <v>25</v>
      </c>
      <c r="J2086">
        <v>20</v>
      </c>
      <c r="K2086">
        <v>67008</v>
      </c>
      <c r="L2086">
        <v>53606.400000000001</v>
      </c>
      <c r="M2086" t="s">
        <v>21</v>
      </c>
      <c r="N2086" s="1">
        <v>45543.419733796298</v>
      </c>
    </row>
    <row r="2087" spans="1:14" x14ac:dyDescent="0.3">
      <c r="A2087" t="s">
        <v>6249</v>
      </c>
      <c r="B2087" t="s">
        <v>95</v>
      </c>
      <c r="C2087" t="s">
        <v>6250</v>
      </c>
      <c r="E2087" t="s">
        <v>37</v>
      </c>
      <c r="F2087" t="s">
        <v>6251</v>
      </c>
      <c r="G2087" t="s">
        <v>130</v>
      </c>
      <c r="H2087">
        <v>645.36</v>
      </c>
      <c r="I2087">
        <v>8</v>
      </c>
      <c r="J2087">
        <v>10</v>
      </c>
      <c r="K2087">
        <v>5162.88</v>
      </c>
      <c r="L2087">
        <v>4646.59</v>
      </c>
      <c r="M2087" t="s">
        <v>47</v>
      </c>
      <c r="N2087" s="1">
        <v>45615.797430555554</v>
      </c>
    </row>
    <row r="2088" spans="1:14" x14ac:dyDescent="0.3">
      <c r="A2088" t="s">
        <v>6252</v>
      </c>
      <c r="B2088" t="s">
        <v>95</v>
      </c>
      <c r="C2088" t="s">
        <v>6253</v>
      </c>
      <c r="D2088" t="s">
        <v>36</v>
      </c>
      <c r="E2088" t="s">
        <v>177</v>
      </c>
      <c r="F2088" t="s">
        <v>6254</v>
      </c>
      <c r="G2088" t="s">
        <v>70</v>
      </c>
      <c r="H2088">
        <v>1229.75</v>
      </c>
      <c r="I2088">
        <v>20</v>
      </c>
      <c r="J2088">
        <v>15</v>
      </c>
      <c r="K2088">
        <v>24595</v>
      </c>
      <c r="L2088">
        <v>20905.75</v>
      </c>
      <c r="M2088" t="s">
        <v>116</v>
      </c>
      <c r="N2088" s="1">
        <v>45366.647951388892</v>
      </c>
    </row>
    <row r="2089" spans="1:14" x14ac:dyDescent="0.3">
      <c r="A2089" t="s">
        <v>6255</v>
      </c>
      <c r="B2089" t="s">
        <v>49</v>
      </c>
      <c r="C2089" t="s">
        <v>6256</v>
      </c>
      <c r="D2089" t="s">
        <v>17</v>
      </c>
      <c r="E2089" t="s">
        <v>133</v>
      </c>
      <c r="F2089" t="s">
        <v>6257</v>
      </c>
      <c r="G2089" t="s">
        <v>93</v>
      </c>
      <c r="H2089">
        <v>443.27</v>
      </c>
      <c r="I2089">
        <v>4</v>
      </c>
      <c r="J2089">
        <v>5</v>
      </c>
      <c r="K2089">
        <v>1773.08</v>
      </c>
      <c r="L2089">
        <v>1684.43</v>
      </c>
      <c r="M2089" t="s">
        <v>28</v>
      </c>
      <c r="N2089" s="1">
        <v>45505.109548611108</v>
      </c>
    </row>
    <row r="2090" spans="1:14" x14ac:dyDescent="0.3">
      <c r="A2090" t="s">
        <v>6258</v>
      </c>
      <c r="B2090" t="s">
        <v>49</v>
      </c>
      <c r="C2090" t="s">
        <v>6259</v>
      </c>
      <c r="D2090" t="s">
        <v>110</v>
      </c>
      <c r="E2090" t="s">
        <v>277</v>
      </c>
      <c r="F2090" t="s">
        <v>6260</v>
      </c>
      <c r="G2090" t="s">
        <v>70</v>
      </c>
      <c r="H2090">
        <v>299.07</v>
      </c>
      <c r="I2090">
        <v>1</v>
      </c>
      <c r="J2090">
        <v>0</v>
      </c>
      <c r="K2090">
        <v>299.07</v>
      </c>
      <c r="L2090">
        <v>299.07</v>
      </c>
      <c r="M2090" t="s">
        <v>21</v>
      </c>
      <c r="N2090" s="1">
        <v>45662.409814814811</v>
      </c>
    </row>
    <row r="2091" spans="1:14" x14ac:dyDescent="0.3">
      <c r="A2091" t="s">
        <v>6261</v>
      </c>
      <c r="B2091" t="s">
        <v>95</v>
      </c>
      <c r="C2091" t="s">
        <v>6262</v>
      </c>
      <c r="D2091" t="s">
        <v>63</v>
      </c>
      <c r="E2091" t="s">
        <v>44</v>
      </c>
      <c r="F2091" t="s">
        <v>6263</v>
      </c>
      <c r="G2091" t="s">
        <v>184</v>
      </c>
      <c r="H2091">
        <v>5.71</v>
      </c>
      <c r="I2091">
        <v>376</v>
      </c>
      <c r="J2091">
        <v>15</v>
      </c>
      <c r="K2091">
        <v>2146.96</v>
      </c>
      <c r="L2091">
        <v>1824.92</v>
      </c>
      <c r="M2091" t="s">
        <v>116</v>
      </c>
      <c r="N2091" s="1">
        <v>45501.876539351855</v>
      </c>
    </row>
    <row r="2092" spans="1:14" x14ac:dyDescent="0.3">
      <c r="A2092" t="s">
        <v>6264</v>
      </c>
      <c r="B2092" t="s">
        <v>172</v>
      </c>
      <c r="C2092" t="s">
        <v>6265</v>
      </c>
      <c r="D2092" t="s">
        <v>17</v>
      </c>
      <c r="E2092" t="s">
        <v>155</v>
      </c>
      <c r="F2092" t="s">
        <v>6266</v>
      </c>
      <c r="G2092" t="s">
        <v>65</v>
      </c>
      <c r="H2092">
        <v>498</v>
      </c>
      <c r="I2092">
        <v>12</v>
      </c>
      <c r="J2092">
        <v>5</v>
      </c>
      <c r="K2092">
        <v>5976</v>
      </c>
      <c r="L2092">
        <v>5677.2</v>
      </c>
      <c r="M2092" t="s">
        <v>40</v>
      </c>
      <c r="N2092" s="1">
        <v>45476.242013888892</v>
      </c>
    </row>
    <row r="2093" spans="1:14" x14ac:dyDescent="0.3">
      <c r="A2093" t="s">
        <v>6267</v>
      </c>
      <c r="B2093" t="s">
        <v>30</v>
      </c>
      <c r="C2093" t="s">
        <v>6268</v>
      </c>
      <c r="D2093" t="s">
        <v>86</v>
      </c>
      <c r="E2093" t="s">
        <v>32</v>
      </c>
      <c r="F2093" t="s">
        <v>6269</v>
      </c>
      <c r="G2093" t="s">
        <v>135</v>
      </c>
      <c r="H2093">
        <v>460.09</v>
      </c>
      <c r="I2093">
        <v>3</v>
      </c>
      <c r="J2093">
        <v>5</v>
      </c>
      <c r="K2093">
        <v>1380.27</v>
      </c>
      <c r="L2093">
        <v>1311.26</v>
      </c>
      <c r="M2093" t="s">
        <v>28</v>
      </c>
      <c r="N2093" s="1">
        <v>45640.256365740737</v>
      </c>
    </row>
    <row r="2094" spans="1:14" x14ac:dyDescent="0.3">
      <c r="A2094" t="s">
        <v>6270</v>
      </c>
      <c r="B2094" t="s">
        <v>23</v>
      </c>
      <c r="C2094" t="s">
        <v>6271</v>
      </c>
      <c r="D2094" t="s">
        <v>25</v>
      </c>
      <c r="E2094" t="s">
        <v>277</v>
      </c>
      <c r="F2094" t="s">
        <v>6272</v>
      </c>
      <c r="H2094">
        <v>36.229999999999997</v>
      </c>
      <c r="I2094">
        <v>2</v>
      </c>
      <c r="J2094">
        <v>0</v>
      </c>
      <c r="K2094">
        <v>72.459999999999994</v>
      </c>
      <c r="L2094">
        <v>72.459999999999994</v>
      </c>
      <c r="M2094" t="s">
        <v>116</v>
      </c>
      <c r="N2094" s="1">
        <v>45593.421736111108</v>
      </c>
    </row>
    <row r="2095" spans="1:14" x14ac:dyDescent="0.3">
      <c r="A2095" t="s">
        <v>6273</v>
      </c>
      <c r="B2095" t="s">
        <v>181</v>
      </c>
      <c r="C2095" t="s">
        <v>6274</v>
      </c>
      <c r="D2095" t="s">
        <v>36</v>
      </c>
      <c r="E2095" t="s">
        <v>37</v>
      </c>
      <c r="F2095" t="s">
        <v>6275</v>
      </c>
      <c r="G2095" t="s">
        <v>46</v>
      </c>
      <c r="H2095">
        <v>1212.1500000000001</v>
      </c>
      <c r="I2095">
        <v>20</v>
      </c>
      <c r="J2095">
        <v>15</v>
      </c>
      <c r="K2095">
        <v>24243</v>
      </c>
      <c r="L2095">
        <v>20606.55</v>
      </c>
      <c r="M2095" t="s">
        <v>28</v>
      </c>
      <c r="N2095" s="1">
        <v>45792.106354166666</v>
      </c>
    </row>
    <row r="2096" spans="1:14" x14ac:dyDescent="0.3">
      <c r="A2096" t="s">
        <v>6276</v>
      </c>
      <c r="B2096" t="s">
        <v>118</v>
      </c>
      <c r="C2096" t="s">
        <v>6277</v>
      </c>
      <c r="D2096" t="s">
        <v>120</v>
      </c>
      <c r="E2096" t="s">
        <v>133</v>
      </c>
      <c r="F2096" t="s">
        <v>6278</v>
      </c>
      <c r="G2096" t="s">
        <v>76</v>
      </c>
      <c r="H2096">
        <v>388.33</v>
      </c>
      <c r="I2096">
        <v>20</v>
      </c>
      <c r="J2096">
        <v>10</v>
      </c>
      <c r="K2096">
        <v>7766.6</v>
      </c>
      <c r="L2096">
        <v>6989.94</v>
      </c>
      <c r="M2096" t="s">
        <v>77</v>
      </c>
      <c r="N2096" s="1">
        <v>45723.089675925927</v>
      </c>
    </row>
    <row r="2097" spans="1:14" x14ac:dyDescent="0.3">
      <c r="A2097" t="s">
        <v>6279</v>
      </c>
      <c r="B2097" t="s">
        <v>55</v>
      </c>
      <c r="C2097" t="s">
        <v>6280</v>
      </c>
      <c r="D2097" t="s">
        <v>25</v>
      </c>
      <c r="E2097" t="s">
        <v>57</v>
      </c>
      <c r="F2097" t="s">
        <v>6281</v>
      </c>
      <c r="G2097" t="s">
        <v>53</v>
      </c>
      <c r="H2097">
        <v>60.46</v>
      </c>
      <c r="I2097">
        <v>10</v>
      </c>
      <c r="J2097">
        <v>0</v>
      </c>
      <c r="K2097">
        <v>604.6</v>
      </c>
      <c r="L2097">
        <v>604.6</v>
      </c>
      <c r="M2097" t="s">
        <v>77</v>
      </c>
      <c r="N2097" s="1">
        <v>45620.731851851851</v>
      </c>
    </row>
    <row r="2098" spans="1:14" x14ac:dyDescent="0.3">
      <c r="A2098" t="s">
        <v>6282</v>
      </c>
      <c r="C2098" t="s">
        <v>6283</v>
      </c>
      <c r="D2098" t="s">
        <v>110</v>
      </c>
      <c r="E2098" t="s">
        <v>155</v>
      </c>
      <c r="F2098" t="s">
        <v>6284</v>
      </c>
      <c r="G2098" t="s">
        <v>248</v>
      </c>
      <c r="H2098">
        <v>108.2</v>
      </c>
      <c r="I2098">
        <v>1</v>
      </c>
      <c r="J2098">
        <v>0</v>
      </c>
      <c r="K2098">
        <v>108.2</v>
      </c>
      <c r="L2098">
        <v>108.2</v>
      </c>
      <c r="M2098" t="s">
        <v>28</v>
      </c>
      <c r="N2098" s="1">
        <v>45500.421215277776</v>
      </c>
    </row>
    <row r="2099" spans="1:14" x14ac:dyDescent="0.3">
      <c r="A2099" t="s">
        <v>6285</v>
      </c>
      <c r="B2099" t="s">
        <v>95</v>
      </c>
      <c r="C2099" t="s">
        <v>6286</v>
      </c>
      <c r="D2099" t="s">
        <v>17</v>
      </c>
      <c r="E2099" t="s">
        <v>68</v>
      </c>
      <c r="F2099" t="s">
        <v>6287</v>
      </c>
      <c r="G2099" t="s">
        <v>53</v>
      </c>
      <c r="H2099">
        <v>251.82</v>
      </c>
      <c r="I2099">
        <v>1</v>
      </c>
      <c r="J2099">
        <v>5</v>
      </c>
      <c r="K2099">
        <v>251.82</v>
      </c>
      <c r="L2099">
        <v>239.23</v>
      </c>
      <c r="M2099" t="s">
        <v>77</v>
      </c>
      <c r="N2099" s="1">
        <v>45440.086597222224</v>
      </c>
    </row>
    <row r="2100" spans="1:14" x14ac:dyDescent="0.3">
      <c r="A2100" t="s">
        <v>6288</v>
      </c>
      <c r="B2100" t="s">
        <v>30</v>
      </c>
      <c r="C2100" t="s">
        <v>6289</v>
      </c>
      <c r="D2100" t="s">
        <v>63</v>
      </c>
      <c r="E2100" t="s">
        <v>68</v>
      </c>
      <c r="F2100" t="s">
        <v>6290</v>
      </c>
      <c r="G2100" t="s">
        <v>59</v>
      </c>
      <c r="H2100">
        <v>3.68</v>
      </c>
      <c r="I2100">
        <v>54</v>
      </c>
      <c r="J2100">
        <v>5</v>
      </c>
      <c r="K2100">
        <v>198.72</v>
      </c>
      <c r="L2100">
        <v>188.78</v>
      </c>
      <c r="M2100" t="s">
        <v>60</v>
      </c>
      <c r="N2100" s="1">
        <v>45569.612997685188</v>
      </c>
    </row>
    <row r="2101" spans="1:14" x14ac:dyDescent="0.3">
      <c r="A2101" t="s">
        <v>6291</v>
      </c>
      <c r="B2101" t="s">
        <v>172</v>
      </c>
      <c r="C2101" t="s">
        <v>6292</v>
      </c>
      <c r="D2101" t="s">
        <v>25</v>
      </c>
      <c r="E2101" t="s">
        <v>121</v>
      </c>
      <c r="F2101" t="s">
        <v>6293</v>
      </c>
      <c r="G2101" t="s">
        <v>70</v>
      </c>
      <c r="H2101">
        <v>39.26</v>
      </c>
      <c r="I2101">
        <v>3</v>
      </c>
      <c r="J2101">
        <v>0</v>
      </c>
      <c r="K2101">
        <v>117.78</v>
      </c>
      <c r="L2101">
        <v>117.78</v>
      </c>
      <c r="M2101" t="s">
        <v>28</v>
      </c>
      <c r="N2101" s="1">
        <v>45580.627384259256</v>
      </c>
    </row>
    <row r="2102" spans="1:14" x14ac:dyDescent="0.3">
      <c r="A2102" t="s">
        <v>6294</v>
      </c>
      <c r="B2102" t="s">
        <v>172</v>
      </c>
      <c r="C2102" t="s">
        <v>6295</v>
      </c>
      <c r="D2102" t="s">
        <v>36</v>
      </c>
      <c r="E2102" t="s">
        <v>44</v>
      </c>
      <c r="F2102" t="s">
        <v>6296</v>
      </c>
      <c r="G2102" t="s">
        <v>107</v>
      </c>
      <c r="H2102">
        <v>19.71</v>
      </c>
      <c r="I2102">
        <v>15</v>
      </c>
      <c r="J2102">
        <v>15</v>
      </c>
      <c r="K2102">
        <v>295.64999999999998</v>
      </c>
      <c r="L2102">
        <v>251.3</v>
      </c>
      <c r="M2102" t="s">
        <v>21</v>
      </c>
      <c r="N2102" s="1">
        <v>45428.342256944445</v>
      </c>
    </row>
    <row r="2103" spans="1:14" x14ac:dyDescent="0.3">
      <c r="A2103" t="s">
        <v>6297</v>
      </c>
      <c r="B2103" t="s">
        <v>30</v>
      </c>
      <c r="C2103" t="s">
        <v>6298</v>
      </c>
      <c r="D2103" t="s">
        <v>36</v>
      </c>
      <c r="E2103" t="s">
        <v>91</v>
      </c>
      <c r="F2103" t="s">
        <v>6299</v>
      </c>
      <c r="G2103" t="s">
        <v>27</v>
      </c>
      <c r="H2103">
        <v>406.63</v>
      </c>
      <c r="I2103">
        <v>2</v>
      </c>
      <c r="J2103">
        <v>0</v>
      </c>
      <c r="K2103">
        <v>813.26</v>
      </c>
      <c r="L2103">
        <v>813.26</v>
      </c>
      <c r="M2103" t="s">
        <v>28</v>
      </c>
      <c r="N2103" s="1">
        <v>45523.492627314816</v>
      </c>
    </row>
    <row r="2104" spans="1:14" x14ac:dyDescent="0.3">
      <c r="A2104" t="s">
        <v>6300</v>
      </c>
      <c r="B2104" t="s">
        <v>95</v>
      </c>
      <c r="C2104" t="s">
        <v>6301</v>
      </c>
      <c r="D2104" t="s">
        <v>120</v>
      </c>
      <c r="E2104" t="s">
        <v>246</v>
      </c>
      <c r="F2104" t="s">
        <v>6302</v>
      </c>
      <c r="G2104" t="s">
        <v>20</v>
      </c>
      <c r="H2104">
        <v>647.34</v>
      </c>
      <c r="I2104">
        <v>6</v>
      </c>
      <c r="J2104">
        <v>10</v>
      </c>
      <c r="K2104">
        <v>3884.04</v>
      </c>
      <c r="L2104">
        <v>3495.64</v>
      </c>
      <c r="M2104" t="s">
        <v>116</v>
      </c>
      <c r="N2104" s="1">
        <v>45620.912766203706</v>
      </c>
    </row>
    <row r="2105" spans="1:14" x14ac:dyDescent="0.3">
      <c r="A2105" t="s">
        <v>6303</v>
      </c>
      <c r="B2105" t="s">
        <v>95</v>
      </c>
      <c r="C2105" t="s">
        <v>6304</v>
      </c>
      <c r="D2105" t="s">
        <v>51</v>
      </c>
      <c r="E2105" t="s">
        <v>246</v>
      </c>
      <c r="F2105" t="s">
        <v>6305</v>
      </c>
      <c r="G2105" t="s">
        <v>20</v>
      </c>
      <c r="H2105">
        <v>520.26</v>
      </c>
      <c r="I2105">
        <v>1</v>
      </c>
      <c r="J2105">
        <v>0</v>
      </c>
      <c r="K2105">
        <v>520.26</v>
      </c>
      <c r="L2105">
        <v>520.26</v>
      </c>
      <c r="M2105" t="s">
        <v>21</v>
      </c>
      <c r="N2105" s="1">
        <v>45627.315104166664</v>
      </c>
    </row>
    <row r="2106" spans="1:14" x14ac:dyDescent="0.3">
      <c r="A2106" t="s">
        <v>6306</v>
      </c>
      <c r="B2106" t="s">
        <v>23</v>
      </c>
      <c r="C2106" t="s">
        <v>6307</v>
      </c>
      <c r="D2106" t="s">
        <v>43</v>
      </c>
      <c r="E2106" t="s">
        <v>87</v>
      </c>
      <c r="F2106" t="s">
        <v>6308</v>
      </c>
      <c r="G2106" t="s">
        <v>93</v>
      </c>
      <c r="H2106">
        <v>630.69000000000005</v>
      </c>
      <c r="I2106">
        <v>25</v>
      </c>
      <c r="J2106">
        <v>20</v>
      </c>
      <c r="K2106">
        <v>15767.25</v>
      </c>
      <c r="L2106">
        <v>12613.8</v>
      </c>
      <c r="M2106" t="s">
        <v>47</v>
      </c>
      <c r="N2106" s="1">
        <v>45599.372025462966</v>
      </c>
    </row>
    <row r="2107" spans="1:14" x14ac:dyDescent="0.3">
      <c r="A2107" t="s">
        <v>6309</v>
      </c>
      <c r="B2107" t="s">
        <v>30</v>
      </c>
      <c r="C2107" t="s">
        <v>6310</v>
      </c>
      <c r="D2107" t="s">
        <v>51</v>
      </c>
      <c r="E2107" t="s">
        <v>87</v>
      </c>
      <c r="F2107" t="s">
        <v>6311</v>
      </c>
      <c r="G2107" t="s">
        <v>65</v>
      </c>
      <c r="H2107">
        <v>474.19</v>
      </c>
      <c r="I2107">
        <v>3</v>
      </c>
      <c r="J2107">
        <v>5</v>
      </c>
      <c r="K2107">
        <v>1422.57</v>
      </c>
      <c r="L2107">
        <v>1351.44</v>
      </c>
      <c r="M2107" t="s">
        <v>47</v>
      </c>
      <c r="N2107" s="1">
        <v>45769.919999999998</v>
      </c>
    </row>
    <row r="2108" spans="1:14" x14ac:dyDescent="0.3">
      <c r="A2108" t="s">
        <v>6312</v>
      </c>
      <c r="B2108" t="s">
        <v>118</v>
      </c>
      <c r="C2108" t="s">
        <v>6313</v>
      </c>
      <c r="D2108" t="s">
        <v>25</v>
      </c>
      <c r="E2108" t="s">
        <v>277</v>
      </c>
      <c r="F2108" t="s">
        <v>6314</v>
      </c>
      <c r="G2108" t="s">
        <v>82</v>
      </c>
      <c r="H2108">
        <v>43.12</v>
      </c>
      <c r="I2108">
        <v>2</v>
      </c>
      <c r="J2108">
        <v>2</v>
      </c>
      <c r="K2108">
        <v>86.24</v>
      </c>
      <c r="L2108">
        <v>84.52</v>
      </c>
      <c r="M2108" t="s">
        <v>60</v>
      </c>
      <c r="N2108" s="1">
        <v>45348.888912037037</v>
      </c>
    </row>
    <row r="2109" spans="1:14" x14ac:dyDescent="0.3">
      <c r="A2109" t="s">
        <v>6315</v>
      </c>
      <c r="B2109" t="s">
        <v>15</v>
      </c>
      <c r="C2109" t="s">
        <v>6316</v>
      </c>
      <c r="D2109" t="s">
        <v>110</v>
      </c>
      <c r="E2109" t="s">
        <v>224</v>
      </c>
      <c r="F2109" t="s">
        <v>6317</v>
      </c>
      <c r="G2109" t="s">
        <v>27</v>
      </c>
      <c r="H2109">
        <v>42.51</v>
      </c>
      <c r="I2109">
        <v>2</v>
      </c>
      <c r="J2109">
        <v>0</v>
      </c>
      <c r="K2109">
        <v>85.02</v>
      </c>
      <c r="L2109">
        <v>85.02</v>
      </c>
      <c r="M2109" t="s">
        <v>116</v>
      </c>
      <c r="N2109" s="1">
        <v>45745.623692129629</v>
      </c>
    </row>
    <row r="2110" spans="1:14" x14ac:dyDescent="0.3">
      <c r="A2110" t="s">
        <v>6318</v>
      </c>
      <c r="B2110" t="s">
        <v>15</v>
      </c>
      <c r="C2110" t="s">
        <v>6319</v>
      </c>
      <c r="D2110" t="s">
        <v>110</v>
      </c>
      <c r="E2110" t="s">
        <v>57</v>
      </c>
      <c r="F2110" t="s">
        <v>6320</v>
      </c>
      <c r="G2110" t="s">
        <v>70</v>
      </c>
      <c r="H2110">
        <v>85.93</v>
      </c>
      <c r="I2110">
        <v>25</v>
      </c>
      <c r="J2110">
        <v>3</v>
      </c>
      <c r="K2110">
        <v>2148.25</v>
      </c>
      <c r="L2110">
        <v>2083.8000000000002</v>
      </c>
      <c r="M2110" t="s">
        <v>21</v>
      </c>
      <c r="N2110" s="1">
        <v>45560.604375000003</v>
      </c>
    </row>
    <row r="2111" spans="1:14" x14ac:dyDescent="0.3">
      <c r="A2111" t="s">
        <v>6321</v>
      </c>
      <c r="B2111" t="s">
        <v>95</v>
      </c>
      <c r="C2111" t="s">
        <v>6322</v>
      </c>
      <c r="D2111" t="s">
        <v>255</v>
      </c>
      <c r="E2111" t="s">
        <v>121</v>
      </c>
      <c r="F2111" t="s">
        <v>6323</v>
      </c>
      <c r="G2111" t="s">
        <v>161</v>
      </c>
      <c r="H2111">
        <v>270.23</v>
      </c>
      <c r="I2111">
        <v>60</v>
      </c>
      <c r="J2111">
        <v>15</v>
      </c>
      <c r="K2111">
        <v>16213.8</v>
      </c>
      <c r="L2111">
        <v>13781.73</v>
      </c>
      <c r="M2111" t="s">
        <v>28</v>
      </c>
      <c r="N2111" s="1">
        <v>45441.575185185182</v>
      </c>
    </row>
    <row r="2112" spans="1:14" x14ac:dyDescent="0.3">
      <c r="A2112" t="s">
        <v>6324</v>
      </c>
      <c r="B2112" t="s">
        <v>55</v>
      </c>
      <c r="C2112" t="s">
        <v>6325</v>
      </c>
      <c r="D2112" t="s">
        <v>86</v>
      </c>
      <c r="E2112" t="s">
        <v>177</v>
      </c>
      <c r="F2112" t="s">
        <v>6326</v>
      </c>
      <c r="G2112" t="s">
        <v>107</v>
      </c>
      <c r="H2112">
        <v>257.33999999999997</v>
      </c>
      <c r="I2112">
        <v>5</v>
      </c>
      <c r="J2112">
        <v>0</v>
      </c>
      <c r="K2112">
        <v>1286.7</v>
      </c>
      <c r="L2112">
        <v>1286.7</v>
      </c>
      <c r="M2112" t="s">
        <v>47</v>
      </c>
      <c r="N2112" s="1">
        <v>45796.68854166667</v>
      </c>
    </row>
    <row r="2113" spans="1:14" x14ac:dyDescent="0.3">
      <c r="A2113" t="s">
        <v>6327</v>
      </c>
      <c r="B2113" t="s">
        <v>172</v>
      </c>
      <c r="C2113" t="s">
        <v>6328</v>
      </c>
      <c r="D2113" t="s">
        <v>159</v>
      </c>
      <c r="E2113" t="s">
        <v>133</v>
      </c>
      <c r="F2113" t="s">
        <v>6329</v>
      </c>
      <c r="G2113" t="s">
        <v>65</v>
      </c>
      <c r="H2113">
        <v>67.11</v>
      </c>
      <c r="I2113">
        <v>2</v>
      </c>
      <c r="J2113">
        <v>0</v>
      </c>
      <c r="K2113">
        <v>134.22</v>
      </c>
      <c r="L2113">
        <v>134.22</v>
      </c>
      <c r="M2113" t="s">
        <v>21</v>
      </c>
      <c r="N2113" s="1">
        <v>45847.715324074074</v>
      </c>
    </row>
    <row r="2114" spans="1:14" x14ac:dyDescent="0.3">
      <c r="A2114" t="s">
        <v>6330</v>
      </c>
      <c r="B2114" t="s">
        <v>72</v>
      </c>
      <c r="C2114" t="s">
        <v>6331</v>
      </c>
      <c r="D2114" t="s">
        <v>63</v>
      </c>
      <c r="E2114" t="s">
        <v>18</v>
      </c>
      <c r="F2114" t="s">
        <v>6332</v>
      </c>
      <c r="G2114" t="s">
        <v>70</v>
      </c>
      <c r="H2114">
        <v>4.79</v>
      </c>
      <c r="I2114">
        <v>395</v>
      </c>
      <c r="J2114">
        <v>25</v>
      </c>
      <c r="K2114">
        <v>1892.05</v>
      </c>
      <c r="L2114">
        <v>1419.04</v>
      </c>
      <c r="M2114" t="s">
        <v>116</v>
      </c>
      <c r="N2114" s="1">
        <v>45861.705405092594</v>
      </c>
    </row>
    <row r="2115" spans="1:14" x14ac:dyDescent="0.3">
      <c r="A2115" t="s">
        <v>6333</v>
      </c>
      <c r="B2115" t="s">
        <v>23</v>
      </c>
      <c r="C2115" t="s">
        <v>6334</v>
      </c>
      <c r="D2115" t="s">
        <v>67</v>
      </c>
      <c r="E2115" t="s">
        <v>37</v>
      </c>
      <c r="F2115" t="s">
        <v>6335</v>
      </c>
      <c r="G2115" t="s">
        <v>130</v>
      </c>
      <c r="H2115">
        <v>277.73</v>
      </c>
      <c r="I2115">
        <v>2</v>
      </c>
      <c r="J2115">
        <v>0</v>
      </c>
      <c r="K2115">
        <v>555.46</v>
      </c>
      <c r="L2115">
        <v>555.46</v>
      </c>
      <c r="M2115" t="s">
        <v>21</v>
      </c>
      <c r="N2115" s="1">
        <v>45571.758368055554</v>
      </c>
    </row>
    <row r="2116" spans="1:14" x14ac:dyDescent="0.3">
      <c r="A2116" t="s">
        <v>6336</v>
      </c>
      <c r="B2116" t="s">
        <v>23</v>
      </c>
      <c r="C2116" t="s">
        <v>6337</v>
      </c>
      <c r="D2116" t="s">
        <v>36</v>
      </c>
      <c r="E2116" t="s">
        <v>246</v>
      </c>
      <c r="F2116" t="s">
        <v>6338</v>
      </c>
      <c r="G2116" t="s">
        <v>184</v>
      </c>
      <c r="H2116">
        <v>1444.26</v>
      </c>
      <c r="I2116">
        <v>4</v>
      </c>
      <c r="J2116">
        <v>5</v>
      </c>
      <c r="K2116">
        <v>5777.04</v>
      </c>
      <c r="L2116">
        <v>5488.19</v>
      </c>
      <c r="M2116" t="s">
        <v>40</v>
      </c>
      <c r="N2116" s="1">
        <v>45872.492673611108</v>
      </c>
    </row>
    <row r="2117" spans="1:14" x14ac:dyDescent="0.3">
      <c r="A2117" t="s">
        <v>6339</v>
      </c>
      <c r="B2117" t="s">
        <v>23</v>
      </c>
      <c r="C2117" t="s">
        <v>6340</v>
      </c>
      <c r="D2117" t="s">
        <v>51</v>
      </c>
      <c r="E2117" t="s">
        <v>105</v>
      </c>
      <c r="F2117" t="s">
        <v>6341</v>
      </c>
      <c r="G2117" t="s">
        <v>76</v>
      </c>
      <c r="H2117">
        <v>115.77</v>
      </c>
      <c r="I2117">
        <v>40</v>
      </c>
      <c r="J2117">
        <v>0</v>
      </c>
      <c r="K2117">
        <v>4630.8</v>
      </c>
      <c r="L2117">
        <v>4630.8</v>
      </c>
      <c r="M2117" t="s">
        <v>47</v>
      </c>
      <c r="N2117" s="1">
        <v>45658.242650462962</v>
      </c>
    </row>
    <row r="2118" spans="1:14" x14ac:dyDescent="0.3">
      <c r="A2118" t="s">
        <v>6342</v>
      </c>
      <c r="B2118" t="s">
        <v>23</v>
      </c>
      <c r="C2118" t="s">
        <v>6343</v>
      </c>
      <c r="D2118" t="s">
        <v>63</v>
      </c>
      <c r="E2118" t="s">
        <v>37</v>
      </c>
      <c r="F2118" t="s">
        <v>6344</v>
      </c>
      <c r="G2118" t="s">
        <v>465</v>
      </c>
      <c r="H2118">
        <v>5.08</v>
      </c>
      <c r="I2118">
        <v>191</v>
      </c>
      <c r="J2118">
        <v>23</v>
      </c>
      <c r="K2118">
        <v>970.28</v>
      </c>
      <c r="L2118">
        <v>747.12</v>
      </c>
      <c r="M2118" t="s">
        <v>116</v>
      </c>
      <c r="N2118" s="1">
        <v>45349.729479166665</v>
      </c>
    </row>
    <row r="2119" spans="1:14" x14ac:dyDescent="0.3">
      <c r="A2119" t="s">
        <v>6345</v>
      </c>
      <c r="B2119" t="s">
        <v>181</v>
      </c>
      <c r="C2119" t="s">
        <v>6346</v>
      </c>
      <c r="D2119" t="s">
        <v>80</v>
      </c>
      <c r="E2119" t="s">
        <v>111</v>
      </c>
      <c r="F2119" t="s">
        <v>6347</v>
      </c>
      <c r="G2119" t="s">
        <v>102</v>
      </c>
      <c r="H2119">
        <v>2988.32</v>
      </c>
      <c r="I2119">
        <v>15</v>
      </c>
      <c r="J2119">
        <v>10</v>
      </c>
      <c r="K2119">
        <v>44824.800000000003</v>
      </c>
      <c r="L2119">
        <v>40342.32</v>
      </c>
      <c r="M2119" t="s">
        <v>47</v>
      </c>
      <c r="N2119" s="1">
        <v>45386.156759259262</v>
      </c>
    </row>
    <row r="2120" spans="1:14" x14ac:dyDescent="0.3">
      <c r="A2120" t="s">
        <v>6348</v>
      </c>
      <c r="B2120" t="s">
        <v>172</v>
      </c>
      <c r="C2120" t="s">
        <v>6349</v>
      </c>
      <c r="D2120" t="s">
        <v>67</v>
      </c>
      <c r="E2120" t="s">
        <v>57</v>
      </c>
      <c r="F2120" t="s">
        <v>6350</v>
      </c>
      <c r="G2120" t="s">
        <v>65</v>
      </c>
      <c r="H2120">
        <v>437.89</v>
      </c>
      <c r="I2120">
        <v>5</v>
      </c>
      <c r="J2120">
        <v>0</v>
      </c>
      <c r="K2120">
        <v>2189.4499999999998</v>
      </c>
      <c r="L2120">
        <v>2189.4499999999998</v>
      </c>
      <c r="N2120" s="1">
        <v>45691.227824074071</v>
      </c>
    </row>
    <row r="2121" spans="1:14" x14ac:dyDescent="0.3">
      <c r="A2121" t="s">
        <v>6351</v>
      </c>
      <c r="B2121" t="s">
        <v>72</v>
      </c>
      <c r="C2121" t="s">
        <v>6352</v>
      </c>
      <c r="D2121" t="s">
        <v>80</v>
      </c>
      <c r="E2121" t="s">
        <v>277</v>
      </c>
      <c r="F2121" t="s">
        <v>6353</v>
      </c>
      <c r="G2121" t="s">
        <v>76</v>
      </c>
      <c r="H2121">
        <v>4081.01</v>
      </c>
      <c r="I2121">
        <v>60</v>
      </c>
      <c r="J2121">
        <v>23</v>
      </c>
      <c r="K2121">
        <v>244860.6</v>
      </c>
      <c r="L2121">
        <v>188542.66</v>
      </c>
      <c r="M2121" t="s">
        <v>40</v>
      </c>
      <c r="N2121" s="1">
        <v>45697.722615740742</v>
      </c>
    </row>
    <row r="2122" spans="1:14" x14ac:dyDescent="0.3">
      <c r="A2122" t="s">
        <v>6354</v>
      </c>
      <c r="B2122" t="s">
        <v>55</v>
      </c>
      <c r="C2122" t="s">
        <v>6355</v>
      </c>
      <c r="D2122" t="s">
        <v>255</v>
      </c>
      <c r="E2122" t="s">
        <v>121</v>
      </c>
      <c r="F2122" t="s">
        <v>6356</v>
      </c>
      <c r="G2122" t="s">
        <v>53</v>
      </c>
      <c r="H2122">
        <v>1102.56</v>
      </c>
      <c r="I2122">
        <v>4</v>
      </c>
      <c r="J2122">
        <v>0</v>
      </c>
      <c r="K2122">
        <v>4410.24</v>
      </c>
      <c r="L2122">
        <v>4410.24</v>
      </c>
      <c r="M2122" t="s">
        <v>77</v>
      </c>
      <c r="N2122" s="1">
        <v>45409.805914351855</v>
      </c>
    </row>
    <row r="2123" spans="1:14" x14ac:dyDescent="0.3">
      <c r="A2123" t="s">
        <v>6357</v>
      </c>
      <c r="B2123" t="s">
        <v>15</v>
      </c>
      <c r="C2123" t="s">
        <v>6358</v>
      </c>
      <c r="D2123" t="s">
        <v>110</v>
      </c>
      <c r="E2123" t="s">
        <v>121</v>
      </c>
      <c r="F2123" t="s">
        <v>6359</v>
      </c>
      <c r="G2123" t="s">
        <v>161</v>
      </c>
      <c r="H2123">
        <v>238.45</v>
      </c>
      <c r="I2123">
        <v>40</v>
      </c>
      <c r="J2123">
        <v>15</v>
      </c>
      <c r="K2123">
        <v>9538</v>
      </c>
      <c r="L2123">
        <v>8107.3</v>
      </c>
      <c r="M2123" t="s">
        <v>77</v>
      </c>
      <c r="N2123" s="1">
        <v>45350.272604166668</v>
      </c>
    </row>
    <row r="2124" spans="1:14" x14ac:dyDescent="0.3">
      <c r="A2124" t="s">
        <v>6360</v>
      </c>
      <c r="B2124" t="s">
        <v>49</v>
      </c>
      <c r="C2124" t="s">
        <v>6361</v>
      </c>
      <c r="D2124" t="s">
        <v>51</v>
      </c>
      <c r="E2124" t="s">
        <v>133</v>
      </c>
      <c r="F2124" t="s">
        <v>6362</v>
      </c>
      <c r="G2124" t="s">
        <v>20</v>
      </c>
      <c r="H2124">
        <v>56.08</v>
      </c>
      <c r="I2124">
        <v>3</v>
      </c>
      <c r="J2124">
        <v>7</v>
      </c>
      <c r="K2124">
        <v>168.24</v>
      </c>
      <c r="L2124">
        <v>156.46</v>
      </c>
      <c r="M2124" t="s">
        <v>40</v>
      </c>
      <c r="N2124" s="1">
        <v>45508.328726851854</v>
      </c>
    </row>
    <row r="2125" spans="1:14" x14ac:dyDescent="0.3">
      <c r="A2125" t="s">
        <v>6363</v>
      </c>
      <c r="B2125" t="s">
        <v>95</v>
      </c>
      <c r="C2125" t="s">
        <v>6364</v>
      </c>
      <c r="D2125" t="s">
        <v>36</v>
      </c>
      <c r="E2125" t="s">
        <v>177</v>
      </c>
      <c r="F2125" t="s">
        <v>6365</v>
      </c>
      <c r="G2125" t="s">
        <v>76</v>
      </c>
      <c r="H2125">
        <v>654.34</v>
      </c>
      <c r="I2125">
        <v>2</v>
      </c>
      <c r="J2125">
        <v>2</v>
      </c>
      <c r="K2125">
        <v>1308.68</v>
      </c>
      <c r="L2125">
        <v>1282.51</v>
      </c>
      <c r="M2125" t="s">
        <v>116</v>
      </c>
      <c r="N2125" s="1">
        <v>45740.34684027778</v>
      </c>
    </row>
    <row r="2126" spans="1:14" x14ac:dyDescent="0.3">
      <c r="A2126" t="s">
        <v>6366</v>
      </c>
      <c r="B2126" t="s">
        <v>15</v>
      </c>
      <c r="C2126" t="s">
        <v>6367</v>
      </c>
      <c r="D2126" t="s">
        <v>43</v>
      </c>
      <c r="E2126" t="s">
        <v>37</v>
      </c>
      <c r="F2126" t="s">
        <v>6368</v>
      </c>
      <c r="G2126" t="s">
        <v>102</v>
      </c>
      <c r="H2126">
        <v>993.18</v>
      </c>
      <c r="I2126">
        <v>40</v>
      </c>
      <c r="J2126">
        <v>20</v>
      </c>
      <c r="K2126">
        <v>39727.199999999997</v>
      </c>
      <c r="L2126">
        <v>31781.759999999998</v>
      </c>
      <c r="M2126" t="s">
        <v>28</v>
      </c>
      <c r="N2126" s="1">
        <v>45521.94872685185</v>
      </c>
    </row>
    <row r="2127" spans="1:14" x14ac:dyDescent="0.3">
      <c r="A2127" t="s">
        <v>6369</v>
      </c>
      <c r="B2127" t="s">
        <v>95</v>
      </c>
      <c r="C2127" t="s">
        <v>6370</v>
      </c>
      <c r="D2127" t="s">
        <v>159</v>
      </c>
      <c r="F2127" t="s">
        <v>6371</v>
      </c>
      <c r="G2127" t="s">
        <v>70</v>
      </c>
      <c r="H2127">
        <v>53.77</v>
      </c>
      <c r="I2127">
        <v>60</v>
      </c>
      <c r="J2127">
        <v>0</v>
      </c>
      <c r="K2127">
        <v>3226.2</v>
      </c>
      <c r="L2127">
        <v>3226.2</v>
      </c>
      <c r="N2127" s="1">
        <v>45723.910821759258</v>
      </c>
    </row>
    <row r="2128" spans="1:14" x14ac:dyDescent="0.3">
      <c r="A2128" t="s">
        <v>6372</v>
      </c>
      <c r="B2128" t="s">
        <v>55</v>
      </c>
      <c r="C2128" t="s">
        <v>6373</v>
      </c>
      <c r="D2128" t="s">
        <v>159</v>
      </c>
      <c r="E2128" t="s">
        <v>100</v>
      </c>
      <c r="F2128" t="s">
        <v>6374</v>
      </c>
      <c r="G2128" t="s">
        <v>53</v>
      </c>
      <c r="H2128">
        <v>401.26</v>
      </c>
      <c r="I2128">
        <v>1</v>
      </c>
      <c r="J2128">
        <v>0</v>
      </c>
      <c r="K2128">
        <v>401.26</v>
      </c>
      <c r="L2128">
        <v>401.26</v>
      </c>
      <c r="M2128" t="s">
        <v>28</v>
      </c>
      <c r="N2128" s="1">
        <v>45396.252349537041</v>
      </c>
    </row>
    <row r="2129" spans="1:14" x14ac:dyDescent="0.3">
      <c r="A2129" t="s">
        <v>6375</v>
      </c>
      <c r="B2129" t="s">
        <v>55</v>
      </c>
      <c r="C2129" t="s">
        <v>6376</v>
      </c>
      <c r="D2129" t="s">
        <v>25</v>
      </c>
      <c r="E2129" t="s">
        <v>121</v>
      </c>
      <c r="F2129" t="s">
        <v>6377</v>
      </c>
      <c r="H2129">
        <v>33.56</v>
      </c>
      <c r="I2129">
        <v>6</v>
      </c>
      <c r="J2129">
        <v>10</v>
      </c>
      <c r="K2129">
        <v>201.36</v>
      </c>
      <c r="L2129">
        <v>181.22</v>
      </c>
      <c r="M2129" t="s">
        <v>21</v>
      </c>
      <c r="N2129" s="1">
        <v>45860.327881944446</v>
      </c>
    </row>
    <row r="2130" spans="1:14" x14ac:dyDescent="0.3">
      <c r="A2130" t="s">
        <v>6378</v>
      </c>
      <c r="B2130" t="s">
        <v>55</v>
      </c>
      <c r="C2130" t="s">
        <v>6379</v>
      </c>
      <c r="D2130" t="s">
        <v>159</v>
      </c>
      <c r="F2130" t="s">
        <v>6380</v>
      </c>
      <c r="G2130" t="s">
        <v>20</v>
      </c>
      <c r="H2130">
        <v>314.94</v>
      </c>
      <c r="I2130">
        <v>25</v>
      </c>
      <c r="J2130">
        <v>20</v>
      </c>
      <c r="K2130">
        <v>7873.5</v>
      </c>
      <c r="L2130">
        <v>6298.8</v>
      </c>
      <c r="M2130" t="s">
        <v>40</v>
      </c>
      <c r="N2130" s="1">
        <v>45501.037303240744</v>
      </c>
    </row>
    <row r="2131" spans="1:14" x14ac:dyDescent="0.3">
      <c r="A2131" t="s">
        <v>6381</v>
      </c>
      <c r="B2131" t="s">
        <v>181</v>
      </c>
      <c r="C2131" t="s">
        <v>6382</v>
      </c>
      <c r="D2131" t="s">
        <v>80</v>
      </c>
      <c r="E2131" t="s">
        <v>224</v>
      </c>
      <c r="F2131" t="s">
        <v>6383</v>
      </c>
      <c r="G2131" t="s">
        <v>184</v>
      </c>
      <c r="H2131">
        <v>4068.68</v>
      </c>
      <c r="I2131">
        <v>2</v>
      </c>
      <c r="J2131">
        <v>0</v>
      </c>
      <c r="K2131">
        <v>8137.36</v>
      </c>
      <c r="L2131">
        <v>8137.36</v>
      </c>
      <c r="N2131" s="1">
        <v>45798.576747685183</v>
      </c>
    </row>
    <row r="2132" spans="1:14" x14ac:dyDescent="0.3">
      <c r="A2132" t="s">
        <v>6384</v>
      </c>
      <c r="B2132" t="s">
        <v>84</v>
      </c>
      <c r="C2132" t="s">
        <v>6385</v>
      </c>
      <c r="D2132" t="s">
        <v>36</v>
      </c>
      <c r="E2132" t="s">
        <v>68</v>
      </c>
      <c r="F2132" t="s">
        <v>6386</v>
      </c>
      <c r="G2132" t="s">
        <v>46</v>
      </c>
      <c r="H2132">
        <v>1342.46</v>
      </c>
      <c r="I2132">
        <v>6</v>
      </c>
      <c r="J2132">
        <v>15</v>
      </c>
      <c r="K2132">
        <v>8054.76</v>
      </c>
      <c r="L2132">
        <v>6846.55</v>
      </c>
      <c r="M2132" t="s">
        <v>116</v>
      </c>
      <c r="N2132" s="1">
        <v>45521.053148148145</v>
      </c>
    </row>
    <row r="2133" spans="1:14" x14ac:dyDescent="0.3">
      <c r="A2133" t="s">
        <v>6387</v>
      </c>
      <c r="B2133" t="s">
        <v>30</v>
      </c>
      <c r="C2133" t="s">
        <v>6388</v>
      </c>
      <c r="D2133" t="s">
        <v>110</v>
      </c>
      <c r="E2133" t="s">
        <v>251</v>
      </c>
      <c r="F2133" t="s">
        <v>6389</v>
      </c>
      <c r="G2133" t="s">
        <v>27</v>
      </c>
      <c r="H2133">
        <v>174.04</v>
      </c>
      <c r="I2133">
        <v>3</v>
      </c>
      <c r="J2133">
        <v>5</v>
      </c>
      <c r="K2133">
        <v>522.12</v>
      </c>
      <c r="L2133">
        <v>496.01</v>
      </c>
      <c r="M2133" t="s">
        <v>21</v>
      </c>
      <c r="N2133" s="1">
        <v>45683.61886574074</v>
      </c>
    </row>
    <row r="2134" spans="1:14" x14ac:dyDescent="0.3">
      <c r="A2134" t="s">
        <v>6390</v>
      </c>
      <c r="B2134" t="s">
        <v>72</v>
      </c>
      <c r="C2134" t="s">
        <v>6391</v>
      </c>
      <c r="D2134" t="s">
        <v>43</v>
      </c>
      <c r="E2134" t="s">
        <v>177</v>
      </c>
      <c r="F2134" t="s">
        <v>6392</v>
      </c>
      <c r="G2134" t="s">
        <v>70</v>
      </c>
      <c r="H2134">
        <v>188.46</v>
      </c>
      <c r="I2134">
        <v>25</v>
      </c>
      <c r="J2134">
        <v>20</v>
      </c>
      <c r="K2134">
        <v>4711.5</v>
      </c>
      <c r="L2134">
        <v>3769.2</v>
      </c>
      <c r="M2134" t="s">
        <v>77</v>
      </c>
      <c r="N2134" s="1">
        <v>45856.762314814812</v>
      </c>
    </row>
    <row r="2135" spans="1:14" x14ac:dyDescent="0.3">
      <c r="A2135" t="s">
        <v>6393</v>
      </c>
      <c r="B2135" t="s">
        <v>55</v>
      </c>
      <c r="C2135" t="s">
        <v>6394</v>
      </c>
      <c r="D2135" t="s">
        <v>67</v>
      </c>
      <c r="E2135" t="s">
        <v>44</v>
      </c>
      <c r="F2135" t="s">
        <v>6395</v>
      </c>
      <c r="H2135">
        <v>159.01</v>
      </c>
      <c r="I2135">
        <v>8</v>
      </c>
      <c r="J2135">
        <v>0</v>
      </c>
      <c r="K2135">
        <v>1272.08</v>
      </c>
      <c r="L2135">
        <v>1272.08</v>
      </c>
      <c r="M2135" t="s">
        <v>28</v>
      </c>
      <c r="N2135" s="1">
        <v>45753.801770833335</v>
      </c>
    </row>
    <row r="2136" spans="1:14" x14ac:dyDescent="0.3">
      <c r="A2136" t="s">
        <v>6396</v>
      </c>
      <c r="B2136" t="s">
        <v>72</v>
      </c>
      <c r="C2136" t="s">
        <v>6397</v>
      </c>
      <c r="D2136" t="s">
        <v>125</v>
      </c>
      <c r="E2136" t="s">
        <v>111</v>
      </c>
      <c r="F2136" t="s">
        <v>6398</v>
      </c>
      <c r="G2136" t="s">
        <v>130</v>
      </c>
      <c r="H2136">
        <v>2587.59</v>
      </c>
      <c r="I2136">
        <v>20</v>
      </c>
      <c r="J2136">
        <v>10</v>
      </c>
      <c r="K2136">
        <v>51751.8</v>
      </c>
      <c r="L2136">
        <v>46576.62</v>
      </c>
      <c r="M2136" t="s">
        <v>21</v>
      </c>
      <c r="N2136" s="1">
        <v>45442.963576388887</v>
      </c>
    </row>
    <row r="2137" spans="1:14" x14ac:dyDescent="0.3">
      <c r="A2137" t="s">
        <v>6399</v>
      </c>
      <c r="B2137" t="s">
        <v>55</v>
      </c>
      <c r="C2137" t="s">
        <v>6400</v>
      </c>
      <c r="D2137" t="s">
        <v>25</v>
      </c>
      <c r="E2137" t="s">
        <v>133</v>
      </c>
      <c r="F2137" t="s">
        <v>6401</v>
      </c>
      <c r="G2137" t="s">
        <v>107</v>
      </c>
      <c r="H2137">
        <v>77.930000000000007</v>
      </c>
      <c r="I2137">
        <v>20</v>
      </c>
      <c r="J2137">
        <v>10</v>
      </c>
      <c r="K2137">
        <v>1558.6</v>
      </c>
      <c r="L2137">
        <v>1402.74</v>
      </c>
      <c r="N2137" s="1">
        <v>45377.279097222221</v>
      </c>
    </row>
    <row r="2138" spans="1:14" x14ac:dyDescent="0.3">
      <c r="A2138" t="s">
        <v>6402</v>
      </c>
      <c r="B2138" t="s">
        <v>55</v>
      </c>
      <c r="C2138" t="s">
        <v>6403</v>
      </c>
      <c r="D2138" t="s">
        <v>159</v>
      </c>
      <c r="E2138" t="s">
        <v>251</v>
      </c>
      <c r="F2138" t="s">
        <v>6404</v>
      </c>
      <c r="G2138" t="s">
        <v>20</v>
      </c>
      <c r="H2138">
        <v>260.92</v>
      </c>
      <c r="I2138">
        <v>2</v>
      </c>
      <c r="J2138">
        <v>5</v>
      </c>
      <c r="K2138">
        <v>521.84</v>
      </c>
      <c r="L2138">
        <v>495.75</v>
      </c>
      <c r="M2138" t="s">
        <v>40</v>
      </c>
      <c r="N2138" s="1">
        <v>45455.274016203701</v>
      </c>
    </row>
    <row r="2139" spans="1:14" x14ac:dyDescent="0.3">
      <c r="A2139" t="s">
        <v>6405</v>
      </c>
      <c r="B2139" t="s">
        <v>84</v>
      </c>
      <c r="C2139" t="s">
        <v>6406</v>
      </c>
      <c r="D2139" t="s">
        <v>43</v>
      </c>
      <c r="E2139" t="s">
        <v>105</v>
      </c>
      <c r="F2139" t="s">
        <v>6407</v>
      </c>
      <c r="H2139">
        <v>137.75</v>
      </c>
      <c r="I2139">
        <v>6</v>
      </c>
      <c r="J2139">
        <v>10</v>
      </c>
      <c r="K2139">
        <v>826.5</v>
      </c>
      <c r="L2139">
        <v>743.85</v>
      </c>
      <c r="M2139" t="s">
        <v>77</v>
      </c>
      <c r="N2139" s="1">
        <v>45427.112245370372</v>
      </c>
    </row>
    <row r="2140" spans="1:14" x14ac:dyDescent="0.3">
      <c r="A2140" t="s">
        <v>6408</v>
      </c>
      <c r="B2140" t="s">
        <v>95</v>
      </c>
      <c r="C2140" t="s">
        <v>6409</v>
      </c>
      <c r="D2140" t="s">
        <v>17</v>
      </c>
      <c r="E2140" t="s">
        <v>246</v>
      </c>
      <c r="F2140" t="s">
        <v>6410</v>
      </c>
      <c r="G2140" t="s">
        <v>39</v>
      </c>
      <c r="H2140">
        <v>371.3</v>
      </c>
      <c r="I2140">
        <v>4</v>
      </c>
      <c r="J2140">
        <v>0</v>
      </c>
      <c r="K2140">
        <v>1485.2</v>
      </c>
      <c r="L2140">
        <v>1485.2</v>
      </c>
      <c r="M2140" t="s">
        <v>77</v>
      </c>
      <c r="N2140" s="1">
        <v>45405.474629629629</v>
      </c>
    </row>
    <row r="2141" spans="1:14" x14ac:dyDescent="0.3">
      <c r="A2141" t="s">
        <v>6411</v>
      </c>
      <c r="B2141" t="s">
        <v>49</v>
      </c>
      <c r="C2141" t="s">
        <v>6412</v>
      </c>
      <c r="D2141" t="s">
        <v>25</v>
      </c>
      <c r="E2141" t="s">
        <v>44</v>
      </c>
      <c r="F2141" t="s">
        <v>6413</v>
      </c>
      <c r="G2141" t="s">
        <v>39</v>
      </c>
      <c r="H2141">
        <v>31.22</v>
      </c>
      <c r="I2141">
        <v>50</v>
      </c>
      <c r="J2141">
        <v>0</v>
      </c>
      <c r="K2141">
        <v>1561</v>
      </c>
      <c r="L2141">
        <v>1561</v>
      </c>
      <c r="M2141" t="s">
        <v>77</v>
      </c>
      <c r="N2141" s="1">
        <v>45533.846944444442</v>
      </c>
    </row>
    <row r="2142" spans="1:14" x14ac:dyDescent="0.3">
      <c r="A2142" t="s">
        <v>6414</v>
      </c>
      <c r="B2142" t="s">
        <v>23</v>
      </c>
      <c r="C2142" t="s">
        <v>6415</v>
      </c>
      <c r="D2142" t="s">
        <v>51</v>
      </c>
      <c r="E2142" t="s">
        <v>251</v>
      </c>
      <c r="F2142" t="s">
        <v>6416</v>
      </c>
      <c r="G2142" t="s">
        <v>53</v>
      </c>
      <c r="H2142">
        <v>14.09</v>
      </c>
      <c r="I2142">
        <v>30</v>
      </c>
      <c r="J2142">
        <v>15</v>
      </c>
      <c r="K2142">
        <v>422.7</v>
      </c>
      <c r="L2142">
        <v>359.29</v>
      </c>
      <c r="M2142" t="s">
        <v>21</v>
      </c>
      <c r="N2142" s="1">
        <v>45534.503055555557</v>
      </c>
    </row>
    <row r="2143" spans="1:14" x14ac:dyDescent="0.3">
      <c r="A2143" t="s">
        <v>6417</v>
      </c>
      <c r="B2143" t="s">
        <v>172</v>
      </c>
      <c r="C2143" t="s">
        <v>6418</v>
      </c>
      <c r="D2143" t="s">
        <v>51</v>
      </c>
      <c r="E2143" t="s">
        <v>251</v>
      </c>
      <c r="F2143" t="s">
        <v>6419</v>
      </c>
      <c r="G2143" t="s">
        <v>59</v>
      </c>
      <c r="H2143">
        <v>802.09</v>
      </c>
      <c r="I2143">
        <v>6</v>
      </c>
      <c r="J2143">
        <v>8</v>
      </c>
      <c r="K2143">
        <v>4812.54</v>
      </c>
      <c r="L2143">
        <v>4427.54</v>
      </c>
      <c r="M2143" t="s">
        <v>40</v>
      </c>
      <c r="N2143" s="1">
        <v>45812.322106481479</v>
      </c>
    </row>
    <row r="2144" spans="1:14" x14ac:dyDescent="0.3">
      <c r="A2144" t="s">
        <v>6420</v>
      </c>
      <c r="B2144" t="s">
        <v>172</v>
      </c>
      <c r="C2144" t="s">
        <v>6421</v>
      </c>
      <c r="D2144" t="s">
        <v>159</v>
      </c>
      <c r="E2144" t="s">
        <v>37</v>
      </c>
      <c r="F2144" t="s">
        <v>6422</v>
      </c>
      <c r="G2144" t="s">
        <v>465</v>
      </c>
      <c r="H2144">
        <v>455.08</v>
      </c>
      <c r="I2144">
        <v>12</v>
      </c>
      <c r="J2144">
        <v>15</v>
      </c>
      <c r="K2144">
        <v>5460.96</v>
      </c>
      <c r="L2144">
        <v>4641.82</v>
      </c>
      <c r="M2144" t="s">
        <v>40</v>
      </c>
      <c r="N2144" s="1">
        <v>45574.471412037034</v>
      </c>
    </row>
    <row r="2145" spans="1:14" x14ac:dyDescent="0.3">
      <c r="A2145" t="s">
        <v>6423</v>
      </c>
      <c r="B2145" t="s">
        <v>72</v>
      </c>
      <c r="C2145" t="s">
        <v>6424</v>
      </c>
      <c r="D2145" t="s">
        <v>25</v>
      </c>
      <c r="F2145" t="s">
        <v>6425</v>
      </c>
      <c r="G2145" t="s">
        <v>135</v>
      </c>
      <c r="H2145">
        <v>146.74</v>
      </c>
      <c r="I2145">
        <v>10</v>
      </c>
      <c r="J2145">
        <v>10</v>
      </c>
      <c r="K2145">
        <v>1467.4</v>
      </c>
      <c r="L2145">
        <v>1320.66</v>
      </c>
      <c r="M2145" t="s">
        <v>40</v>
      </c>
      <c r="N2145" s="1">
        <v>45610.442997685182</v>
      </c>
    </row>
    <row r="2146" spans="1:14" x14ac:dyDescent="0.3">
      <c r="A2146" t="s">
        <v>6426</v>
      </c>
      <c r="B2146" t="s">
        <v>172</v>
      </c>
      <c r="C2146" t="s">
        <v>6427</v>
      </c>
      <c r="D2146" t="s">
        <v>86</v>
      </c>
      <c r="E2146" t="s">
        <v>105</v>
      </c>
      <c r="F2146" t="s">
        <v>6428</v>
      </c>
      <c r="G2146" t="s">
        <v>20</v>
      </c>
      <c r="H2146">
        <v>389.87</v>
      </c>
      <c r="I2146">
        <v>4</v>
      </c>
      <c r="J2146">
        <v>0</v>
      </c>
      <c r="K2146">
        <v>1559.48</v>
      </c>
      <c r="L2146">
        <v>1559.48</v>
      </c>
      <c r="M2146" t="s">
        <v>40</v>
      </c>
      <c r="N2146" s="1">
        <v>45447.705937500003</v>
      </c>
    </row>
    <row r="2147" spans="1:14" x14ac:dyDescent="0.3">
      <c r="A2147" t="s">
        <v>6429</v>
      </c>
      <c r="B2147" t="s">
        <v>118</v>
      </c>
      <c r="C2147" t="s">
        <v>6430</v>
      </c>
      <c r="D2147" t="s">
        <v>43</v>
      </c>
      <c r="E2147" t="s">
        <v>121</v>
      </c>
      <c r="F2147" t="s">
        <v>6431</v>
      </c>
      <c r="G2147" t="s">
        <v>209</v>
      </c>
      <c r="H2147">
        <v>481.04</v>
      </c>
      <c r="I2147">
        <v>1</v>
      </c>
      <c r="J2147">
        <v>0</v>
      </c>
      <c r="K2147">
        <v>481.04</v>
      </c>
      <c r="L2147">
        <v>481.04</v>
      </c>
      <c r="M2147" t="s">
        <v>47</v>
      </c>
      <c r="N2147" s="1">
        <v>45370.158067129632</v>
      </c>
    </row>
    <row r="2148" spans="1:14" x14ac:dyDescent="0.3">
      <c r="A2148" t="s">
        <v>6432</v>
      </c>
      <c r="B2148" t="s">
        <v>49</v>
      </c>
      <c r="C2148" t="s">
        <v>6433</v>
      </c>
      <c r="D2148" t="s">
        <v>80</v>
      </c>
      <c r="E2148" t="s">
        <v>68</v>
      </c>
      <c r="F2148" t="s">
        <v>6434</v>
      </c>
      <c r="G2148" t="s">
        <v>248</v>
      </c>
      <c r="H2148">
        <v>379.77</v>
      </c>
      <c r="I2148">
        <v>12</v>
      </c>
      <c r="J2148">
        <v>7</v>
      </c>
      <c r="K2148">
        <v>4557.24</v>
      </c>
      <c r="L2148">
        <v>4238.2299999999996</v>
      </c>
      <c r="M2148" t="s">
        <v>28</v>
      </c>
      <c r="N2148" s="1">
        <v>45649.073645833334</v>
      </c>
    </row>
    <row r="2149" spans="1:14" x14ac:dyDescent="0.3">
      <c r="A2149" t="s">
        <v>6435</v>
      </c>
      <c r="B2149" t="s">
        <v>15</v>
      </c>
      <c r="C2149" t="s">
        <v>6436</v>
      </c>
      <c r="D2149" t="s">
        <v>36</v>
      </c>
      <c r="E2149" t="s">
        <v>87</v>
      </c>
      <c r="F2149" t="s">
        <v>6437</v>
      </c>
      <c r="G2149" t="s">
        <v>107</v>
      </c>
      <c r="H2149">
        <v>1377.75</v>
      </c>
      <c r="I2149">
        <v>60</v>
      </c>
      <c r="J2149">
        <v>20</v>
      </c>
      <c r="K2149">
        <v>82665</v>
      </c>
      <c r="L2149">
        <v>66132</v>
      </c>
      <c r="M2149" t="s">
        <v>40</v>
      </c>
      <c r="N2149" s="1">
        <v>45806.665324074071</v>
      </c>
    </row>
    <row r="2150" spans="1:14" x14ac:dyDescent="0.3">
      <c r="A2150" t="s">
        <v>6438</v>
      </c>
      <c r="B2150" t="s">
        <v>84</v>
      </c>
      <c r="C2150" t="s">
        <v>6439</v>
      </c>
      <c r="D2150" t="s">
        <v>43</v>
      </c>
      <c r="E2150" t="s">
        <v>224</v>
      </c>
      <c r="F2150" t="s">
        <v>6440</v>
      </c>
      <c r="G2150" t="s">
        <v>107</v>
      </c>
      <c r="H2150">
        <v>809.1</v>
      </c>
      <c r="I2150">
        <v>4</v>
      </c>
      <c r="J2150">
        <v>3</v>
      </c>
      <c r="K2150">
        <v>3236.4</v>
      </c>
      <c r="L2150">
        <v>3139.31</v>
      </c>
      <c r="M2150" t="s">
        <v>21</v>
      </c>
      <c r="N2150" s="1">
        <v>45395.323148148149</v>
      </c>
    </row>
    <row r="2151" spans="1:14" x14ac:dyDescent="0.3">
      <c r="A2151" t="s">
        <v>6441</v>
      </c>
      <c r="B2151" t="s">
        <v>84</v>
      </c>
      <c r="C2151" t="s">
        <v>6442</v>
      </c>
      <c r="D2151" t="s">
        <v>36</v>
      </c>
      <c r="E2151" t="s">
        <v>121</v>
      </c>
      <c r="F2151" t="s">
        <v>6443</v>
      </c>
      <c r="G2151" t="s">
        <v>20</v>
      </c>
      <c r="H2151">
        <v>1402.01</v>
      </c>
      <c r="I2151">
        <v>8</v>
      </c>
      <c r="J2151">
        <v>10</v>
      </c>
      <c r="K2151">
        <v>11216.08</v>
      </c>
      <c r="L2151">
        <v>10094.469999999999</v>
      </c>
      <c r="M2151" t="s">
        <v>21</v>
      </c>
      <c r="N2151" s="1">
        <v>45423.36078703704</v>
      </c>
    </row>
    <row r="2152" spans="1:14" x14ac:dyDescent="0.3">
      <c r="A2152" t="s">
        <v>6444</v>
      </c>
      <c r="B2152" t="s">
        <v>72</v>
      </c>
      <c r="C2152" t="s">
        <v>6445</v>
      </c>
      <c r="D2152" t="s">
        <v>110</v>
      </c>
      <c r="E2152" t="s">
        <v>74</v>
      </c>
      <c r="F2152" t="s">
        <v>6446</v>
      </c>
      <c r="G2152" t="s">
        <v>248</v>
      </c>
      <c r="H2152">
        <v>292.36</v>
      </c>
      <c r="I2152">
        <v>12</v>
      </c>
      <c r="J2152">
        <v>0</v>
      </c>
      <c r="K2152">
        <v>3508.32</v>
      </c>
      <c r="L2152">
        <v>3508.32</v>
      </c>
      <c r="M2152" t="s">
        <v>60</v>
      </c>
      <c r="N2152" s="1">
        <v>45573.582106481481</v>
      </c>
    </row>
    <row r="2153" spans="1:14" x14ac:dyDescent="0.3">
      <c r="A2153" t="s">
        <v>6447</v>
      </c>
      <c r="B2153" t="s">
        <v>30</v>
      </c>
      <c r="C2153" t="s">
        <v>6448</v>
      </c>
      <c r="D2153" t="s">
        <v>159</v>
      </c>
      <c r="E2153" t="s">
        <v>121</v>
      </c>
      <c r="F2153" t="s">
        <v>6449</v>
      </c>
      <c r="G2153" t="s">
        <v>93</v>
      </c>
      <c r="H2153">
        <v>314.01</v>
      </c>
      <c r="I2153">
        <v>6</v>
      </c>
      <c r="J2153">
        <v>10</v>
      </c>
      <c r="K2153">
        <v>1884.06</v>
      </c>
      <c r="L2153">
        <v>1695.65</v>
      </c>
      <c r="M2153" t="s">
        <v>60</v>
      </c>
      <c r="N2153" s="1">
        <v>45519.365034722221</v>
      </c>
    </row>
    <row r="2154" spans="1:14" x14ac:dyDescent="0.3">
      <c r="A2154" t="s">
        <v>6450</v>
      </c>
      <c r="B2154" t="s">
        <v>172</v>
      </c>
      <c r="C2154" t="s">
        <v>6451</v>
      </c>
      <c r="D2154" t="s">
        <v>80</v>
      </c>
      <c r="E2154" t="s">
        <v>105</v>
      </c>
      <c r="F2154" t="s">
        <v>6452</v>
      </c>
      <c r="G2154" t="s">
        <v>248</v>
      </c>
      <c r="H2154">
        <v>2210.5</v>
      </c>
      <c r="I2154">
        <v>5</v>
      </c>
      <c r="J2154">
        <v>2</v>
      </c>
      <c r="K2154">
        <v>11052.5</v>
      </c>
      <c r="L2154">
        <v>10831.45</v>
      </c>
      <c r="M2154" t="s">
        <v>60</v>
      </c>
      <c r="N2154" s="1">
        <v>45702.212731481479</v>
      </c>
    </row>
    <row r="2155" spans="1:14" x14ac:dyDescent="0.3">
      <c r="A2155" t="s">
        <v>6453</v>
      </c>
      <c r="B2155" t="s">
        <v>30</v>
      </c>
      <c r="C2155" t="s">
        <v>6454</v>
      </c>
      <c r="D2155" t="s">
        <v>110</v>
      </c>
      <c r="E2155" t="s">
        <v>246</v>
      </c>
      <c r="F2155" t="s">
        <v>6455</v>
      </c>
      <c r="G2155" t="s">
        <v>107</v>
      </c>
      <c r="H2155">
        <v>206.06</v>
      </c>
      <c r="I2155">
        <v>12</v>
      </c>
      <c r="J2155">
        <v>13</v>
      </c>
      <c r="K2155">
        <v>2472.7199999999998</v>
      </c>
      <c r="L2155">
        <v>2151.27</v>
      </c>
      <c r="M2155" t="s">
        <v>40</v>
      </c>
      <c r="N2155" s="1">
        <v>45761.04828703704</v>
      </c>
    </row>
    <row r="2156" spans="1:14" x14ac:dyDescent="0.3">
      <c r="A2156" t="s">
        <v>6456</v>
      </c>
      <c r="B2156" t="s">
        <v>118</v>
      </c>
      <c r="C2156" t="s">
        <v>6457</v>
      </c>
      <c r="D2156" t="s">
        <v>25</v>
      </c>
      <c r="E2156" t="s">
        <v>133</v>
      </c>
      <c r="F2156" t="s">
        <v>6458</v>
      </c>
      <c r="G2156" t="s">
        <v>179</v>
      </c>
      <c r="H2156">
        <v>97.45</v>
      </c>
      <c r="I2156">
        <v>20</v>
      </c>
      <c r="J2156">
        <v>13</v>
      </c>
      <c r="K2156">
        <v>1949</v>
      </c>
      <c r="L2156">
        <v>1695.63</v>
      </c>
      <c r="M2156" t="s">
        <v>28</v>
      </c>
      <c r="N2156" s="1">
        <v>45552.690891203703</v>
      </c>
    </row>
    <row r="2157" spans="1:14" x14ac:dyDescent="0.3">
      <c r="A2157" t="s">
        <v>6459</v>
      </c>
      <c r="B2157" t="s">
        <v>95</v>
      </c>
      <c r="C2157" t="s">
        <v>6460</v>
      </c>
      <c r="D2157" t="s">
        <v>17</v>
      </c>
      <c r="F2157" t="s">
        <v>6461</v>
      </c>
      <c r="G2157" t="s">
        <v>179</v>
      </c>
      <c r="H2157">
        <v>312.75</v>
      </c>
      <c r="I2157">
        <v>6</v>
      </c>
      <c r="J2157">
        <v>10</v>
      </c>
      <c r="K2157">
        <v>1876.5</v>
      </c>
      <c r="L2157">
        <v>1688.85</v>
      </c>
      <c r="M2157" t="s">
        <v>40</v>
      </c>
      <c r="N2157" s="1">
        <v>45384.548379629632</v>
      </c>
    </row>
    <row r="2158" spans="1:14" x14ac:dyDescent="0.3">
      <c r="A2158" t="s">
        <v>6462</v>
      </c>
      <c r="B2158" t="s">
        <v>55</v>
      </c>
      <c r="C2158" t="s">
        <v>6463</v>
      </c>
      <c r="D2158" t="s">
        <v>110</v>
      </c>
      <c r="E2158" t="s">
        <v>44</v>
      </c>
      <c r="F2158" t="s">
        <v>6464</v>
      </c>
      <c r="H2158">
        <v>55.09</v>
      </c>
      <c r="I2158">
        <v>50</v>
      </c>
      <c r="J2158">
        <v>15</v>
      </c>
      <c r="K2158">
        <v>2754.5</v>
      </c>
      <c r="L2158">
        <v>2341.3200000000002</v>
      </c>
      <c r="M2158" t="s">
        <v>60</v>
      </c>
      <c r="N2158" s="1">
        <v>45681.363425925927</v>
      </c>
    </row>
    <row r="2159" spans="1:14" x14ac:dyDescent="0.3">
      <c r="A2159" t="s">
        <v>6465</v>
      </c>
      <c r="B2159" t="s">
        <v>55</v>
      </c>
      <c r="C2159" t="s">
        <v>6466</v>
      </c>
      <c r="D2159" t="s">
        <v>159</v>
      </c>
      <c r="E2159" t="s">
        <v>121</v>
      </c>
      <c r="F2159" t="s">
        <v>6467</v>
      </c>
      <c r="G2159" t="s">
        <v>465</v>
      </c>
      <c r="H2159">
        <v>273.22000000000003</v>
      </c>
      <c r="I2159">
        <v>15</v>
      </c>
      <c r="J2159">
        <v>10</v>
      </c>
      <c r="K2159">
        <v>4098.3</v>
      </c>
      <c r="L2159">
        <v>3688.47</v>
      </c>
      <c r="M2159" t="s">
        <v>28</v>
      </c>
      <c r="N2159" s="1">
        <v>45750.386250000003</v>
      </c>
    </row>
    <row r="2160" spans="1:14" x14ac:dyDescent="0.3">
      <c r="A2160" t="s">
        <v>6468</v>
      </c>
      <c r="B2160" t="s">
        <v>181</v>
      </c>
      <c r="C2160" t="s">
        <v>6469</v>
      </c>
      <c r="D2160" t="s">
        <v>125</v>
      </c>
      <c r="E2160" t="s">
        <v>68</v>
      </c>
      <c r="F2160" t="s">
        <v>6470</v>
      </c>
      <c r="G2160" t="s">
        <v>53</v>
      </c>
      <c r="H2160">
        <v>1248.56</v>
      </c>
      <c r="I2160">
        <v>1</v>
      </c>
      <c r="J2160">
        <v>0</v>
      </c>
      <c r="K2160">
        <v>1248.56</v>
      </c>
      <c r="L2160">
        <v>1248.56</v>
      </c>
      <c r="M2160" t="s">
        <v>28</v>
      </c>
      <c r="N2160" s="1">
        <v>45715.576307870368</v>
      </c>
    </row>
    <row r="2161" spans="1:14" x14ac:dyDescent="0.3">
      <c r="A2161" t="s">
        <v>6471</v>
      </c>
      <c r="B2161" t="s">
        <v>72</v>
      </c>
      <c r="C2161" t="s">
        <v>6472</v>
      </c>
      <c r="D2161" t="s">
        <v>25</v>
      </c>
      <c r="E2161" t="s">
        <v>37</v>
      </c>
      <c r="F2161" t="s">
        <v>6473</v>
      </c>
      <c r="G2161" t="s">
        <v>184</v>
      </c>
      <c r="H2161">
        <v>10.25</v>
      </c>
      <c r="I2161">
        <v>10</v>
      </c>
      <c r="J2161">
        <v>10</v>
      </c>
      <c r="K2161">
        <v>102.5</v>
      </c>
      <c r="L2161">
        <v>92.25</v>
      </c>
      <c r="M2161" t="s">
        <v>47</v>
      </c>
      <c r="N2161" s="1">
        <v>45406.469918981478</v>
      </c>
    </row>
    <row r="2162" spans="1:14" x14ac:dyDescent="0.3">
      <c r="A2162" t="s">
        <v>6474</v>
      </c>
      <c r="B2162" t="s">
        <v>55</v>
      </c>
      <c r="C2162" t="s">
        <v>6475</v>
      </c>
      <c r="D2162" t="s">
        <v>36</v>
      </c>
      <c r="E2162" t="s">
        <v>133</v>
      </c>
      <c r="F2162" t="s">
        <v>6476</v>
      </c>
      <c r="G2162" t="s">
        <v>70</v>
      </c>
      <c r="H2162">
        <v>990.24</v>
      </c>
      <c r="I2162">
        <v>8</v>
      </c>
      <c r="J2162">
        <v>0</v>
      </c>
      <c r="K2162">
        <v>7921.92</v>
      </c>
      <c r="L2162">
        <v>7921.92</v>
      </c>
      <c r="M2162" t="s">
        <v>40</v>
      </c>
      <c r="N2162" s="1">
        <v>45798.611886574072</v>
      </c>
    </row>
    <row r="2163" spans="1:14" x14ac:dyDescent="0.3">
      <c r="A2163" t="s">
        <v>6477</v>
      </c>
      <c r="B2163" t="s">
        <v>84</v>
      </c>
      <c r="C2163" t="s">
        <v>6478</v>
      </c>
      <c r="D2163" t="s">
        <v>80</v>
      </c>
      <c r="F2163" t="s">
        <v>6479</v>
      </c>
      <c r="G2163" t="s">
        <v>46</v>
      </c>
      <c r="H2163">
        <v>1213.6300000000001</v>
      </c>
      <c r="I2163">
        <v>5</v>
      </c>
      <c r="J2163">
        <v>0</v>
      </c>
      <c r="K2163">
        <v>6068.15</v>
      </c>
      <c r="L2163">
        <v>6068.15</v>
      </c>
      <c r="M2163" t="s">
        <v>60</v>
      </c>
      <c r="N2163" s="1">
        <v>45578.087337962963</v>
      </c>
    </row>
    <row r="2164" spans="1:14" x14ac:dyDescent="0.3">
      <c r="A2164" t="s">
        <v>6480</v>
      </c>
      <c r="B2164" t="s">
        <v>23</v>
      </c>
      <c r="D2164" t="s">
        <v>80</v>
      </c>
      <c r="E2164" t="s">
        <v>133</v>
      </c>
      <c r="F2164" t="s">
        <v>6481</v>
      </c>
      <c r="G2164" t="s">
        <v>465</v>
      </c>
      <c r="H2164">
        <v>3728.05</v>
      </c>
      <c r="I2164">
        <v>40</v>
      </c>
      <c r="J2164">
        <v>10</v>
      </c>
      <c r="K2164">
        <v>149122</v>
      </c>
      <c r="L2164">
        <v>134209.79999999999</v>
      </c>
      <c r="M2164" t="s">
        <v>28</v>
      </c>
      <c r="N2164" s="1">
        <v>45840.961608796293</v>
      </c>
    </row>
    <row r="2165" spans="1:14" x14ac:dyDescent="0.3">
      <c r="A2165" t="s">
        <v>6482</v>
      </c>
      <c r="B2165" t="s">
        <v>118</v>
      </c>
      <c r="C2165" t="s">
        <v>6483</v>
      </c>
      <c r="D2165" t="s">
        <v>17</v>
      </c>
      <c r="E2165" t="s">
        <v>18</v>
      </c>
      <c r="F2165" t="s">
        <v>6484</v>
      </c>
      <c r="G2165" t="s">
        <v>130</v>
      </c>
      <c r="H2165">
        <v>607.72</v>
      </c>
      <c r="I2165">
        <v>12</v>
      </c>
      <c r="J2165">
        <v>25</v>
      </c>
      <c r="K2165">
        <v>7292.64</v>
      </c>
      <c r="L2165">
        <v>5469.48</v>
      </c>
      <c r="M2165" t="s">
        <v>28</v>
      </c>
      <c r="N2165" s="1">
        <v>45399.810034722221</v>
      </c>
    </row>
    <row r="2166" spans="1:14" x14ac:dyDescent="0.3">
      <c r="A2166" t="s">
        <v>6485</v>
      </c>
      <c r="B2166" t="s">
        <v>55</v>
      </c>
      <c r="C2166" t="s">
        <v>6486</v>
      </c>
      <c r="D2166" t="s">
        <v>159</v>
      </c>
      <c r="E2166" t="s">
        <v>74</v>
      </c>
      <c r="F2166" t="s">
        <v>6487</v>
      </c>
      <c r="H2166">
        <v>95.92</v>
      </c>
      <c r="I2166">
        <v>5</v>
      </c>
      <c r="J2166">
        <v>0</v>
      </c>
      <c r="K2166">
        <v>479.6</v>
      </c>
      <c r="L2166">
        <v>479.6</v>
      </c>
      <c r="M2166" t="s">
        <v>47</v>
      </c>
      <c r="N2166" s="1">
        <v>45471.119560185187</v>
      </c>
    </row>
    <row r="2167" spans="1:14" x14ac:dyDescent="0.3">
      <c r="A2167" t="s">
        <v>6488</v>
      </c>
      <c r="B2167" t="s">
        <v>181</v>
      </c>
      <c r="C2167" t="s">
        <v>6489</v>
      </c>
      <c r="D2167" t="s">
        <v>125</v>
      </c>
      <c r="E2167" t="s">
        <v>57</v>
      </c>
      <c r="F2167" t="s">
        <v>6490</v>
      </c>
      <c r="G2167" t="s">
        <v>70</v>
      </c>
      <c r="H2167">
        <v>820.2</v>
      </c>
      <c r="I2167">
        <v>5</v>
      </c>
      <c r="J2167">
        <v>0</v>
      </c>
      <c r="K2167">
        <v>4101</v>
      </c>
      <c r="L2167">
        <v>4101</v>
      </c>
      <c r="M2167" t="s">
        <v>21</v>
      </c>
      <c r="N2167" s="1">
        <v>45805.903877314813</v>
      </c>
    </row>
    <row r="2168" spans="1:14" x14ac:dyDescent="0.3">
      <c r="A2168" t="s">
        <v>6491</v>
      </c>
      <c r="B2168" t="s">
        <v>23</v>
      </c>
      <c r="C2168" t="s">
        <v>6492</v>
      </c>
      <c r="D2168" t="s">
        <v>43</v>
      </c>
      <c r="E2168" t="s">
        <v>57</v>
      </c>
      <c r="F2168" t="s">
        <v>6493</v>
      </c>
      <c r="G2168" t="s">
        <v>82</v>
      </c>
      <c r="H2168">
        <v>746.91</v>
      </c>
      <c r="I2168">
        <v>3</v>
      </c>
      <c r="J2168">
        <v>2</v>
      </c>
      <c r="K2168">
        <v>2240.73</v>
      </c>
      <c r="L2168">
        <v>2195.92</v>
      </c>
      <c r="M2168" t="s">
        <v>21</v>
      </c>
      <c r="N2168" s="1">
        <v>45774.878194444442</v>
      </c>
    </row>
    <row r="2169" spans="1:14" x14ac:dyDescent="0.3">
      <c r="A2169" t="s">
        <v>6494</v>
      </c>
      <c r="B2169" t="s">
        <v>172</v>
      </c>
      <c r="C2169" t="s">
        <v>6495</v>
      </c>
      <c r="D2169" t="s">
        <v>120</v>
      </c>
      <c r="E2169" t="s">
        <v>68</v>
      </c>
      <c r="F2169" t="s">
        <v>6496</v>
      </c>
      <c r="G2169" t="s">
        <v>76</v>
      </c>
      <c r="H2169">
        <v>339.88</v>
      </c>
      <c r="I2169">
        <v>20</v>
      </c>
      <c r="J2169">
        <v>35</v>
      </c>
      <c r="K2169">
        <v>6797.6</v>
      </c>
      <c r="L2169">
        <v>4418.4399999999996</v>
      </c>
      <c r="M2169" t="s">
        <v>60</v>
      </c>
      <c r="N2169" s="1">
        <v>45837.612256944441</v>
      </c>
    </row>
    <row r="2170" spans="1:14" x14ac:dyDescent="0.3">
      <c r="A2170" t="s">
        <v>6497</v>
      </c>
      <c r="B2170" t="s">
        <v>84</v>
      </c>
      <c r="C2170" t="s">
        <v>6498</v>
      </c>
      <c r="D2170" t="s">
        <v>51</v>
      </c>
      <c r="F2170" t="s">
        <v>6499</v>
      </c>
      <c r="G2170" t="s">
        <v>93</v>
      </c>
      <c r="H2170">
        <v>940.48</v>
      </c>
      <c r="I2170">
        <v>6</v>
      </c>
      <c r="J2170">
        <v>0</v>
      </c>
      <c r="K2170">
        <v>5642.88</v>
      </c>
      <c r="L2170">
        <v>5642.88</v>
      </c>
      <c r="M2170" t="s">
        <v>47</v>
      </c>
      <c r="N2170" s="1">
        <v>45383.870613425926</v>
      </c>
    </row>
    <row r="2171" spans="1:14" x14ac:dyDescent="0.3">
      <c r="A2171" t="s">
        <v>6500</v>
      </c>
      <c r="B2171" t="s">
        <v>84</v>
      </c>
      <c r="C2171" t="s">
        <v>6501</v>
      </c>
      <c r="D2171" t="s">
        <v>125</v>
      </c>
      <c r="E2171" t="s">
        <v>32</v>
      </c>
      <c r="F2171" t="s">
        <v>6502</v>
      </c>
      <c r="G2171" t="s">
        <v>70</v>
      </c>
      <c r="H2171">
        <v>1051.6300000000001</v>
      </c>
      <c r="I2171">
        <v>4</v>
      </c>
      <c r="J2171">
        <v>0</v>
      </c>
      <c r="K2171">
        <v>4206.5200000000004</v>
      </c>
      <c r="L2171">
        <v>4206.5200000000004</v>
      </c>
      <c r="M2171" t="s">
        <v>40</v>
      </c>
      <c r="N2171" s="1">
        <v>45540.288738425923</v>
      </c>
    </row>
    <row r="2172" spans="1:14" x14ac:dyDescent="0.3">
      <c r="A2172" t="s">
        <v>6503</v>
      </c>
      <c r="B2172" t="s">
        <v>84</v>
      </c>
      <c r="C2172" t="s">
        <v>6504</v>
      </c>
      <c r="D2172" t="s">
        <v>43</v>
      </c>
      <c r="E2172" t="s">
        <v>100</v>
      </c>
      <c r="F2172" t="s">
        <v>6505</v>
      </c>
      <c r="G2172" t="s">
        <v>70</v>
      </c>
      <c r="H2172">
        <v>634.47</v>
      </c>
      <c r="I2172">
        <v>2</v>
      </c>
      <c r="J2172">
        <v>0</v>
      </c>
      <c r="K2172">
        <v>1268.94</v>
      </c>
      <c r="L2172">
        <v>1268.94</v>
      </c>
      <c r="M2172" t="s">
        <v>21</v>
      </c>
      <c r="N2172" s="1">
        <v>45392.987974537034</v>
      </c>
    </row>
    <row r="2173" spans="1:14" x14ac:dyDescent="0.3">
      <c r="A2173" t="s">
        <v>6506</v>
      </c>
      <c r="B2173" t="s">
        <v>55</v>
      </c>
      <c r="C2173" t="s">
        <v>6507</v>
      </c>
      <c r="D2173" t="s">
        <v>51</v>
      </c>
      <c r="F2173" t="s">
        <v>6508</v>
      </c>
      <c r="G2173" t="s">
        <v>70</v>
      </c>
      <c r="H2173">
        <v>1164.1300000000001</v>
      </c>
      <c r="I2173">
        <v>25</v>
      </c>
      <c r="J2173">
        <v>15</v>
      </c>
      <c r="K2173">
        <v>29103.25</v>
      </c>
      <c r="L2173">
        <v>24737.759999999998</v>
      </c>
      <c r="N2173" s="1">
        <v>45652.531840277778</v>
      </c>
    </row>
    <row r="2174" spans="1:14" x14ac:dyDescent="0.3">
      <c r="A2174" t="s">
        <v>6509</v>
      </c>
      <c r="B2174" t="s">
        <v>55</v>
      </c>
      <c r="C2174" t="s">
        <v>6510</v>
      </c>
      <c r="D2174" t="s">
        <v>17</v>
      </c>
      <c r="E2174" t="s">
        <v>133</v>
      </c>
      <c r="F2174" t="s">
        <v>6511</v>
      </c>
      <c r="G2174" t="s">
        <v>53</v>
      </c>
      <c r="H2174">
        <v>289.92</v>
      </c>
      <c r="I2174">
        <v>3</v>
      </c>
      <c r="J2174">
        <v>5</v>
      </c>
      <c r="K2174">
        <v>869.76</v>
      </c>
      <c r="L2174">
        <v>826.27</v>
      </c>
      <c r="M2174" t="s">
        <v>60</v>
      </c>
      <c r="N2174" s="1">
        <v>45375.018622685187</v>
      </c>
    </row>
    <row r="2175" spans="1:14" x14ac:dyDescent="0.3">
      <c r="A2175" t="s">
        <v>6512</v>
      </c>
      <c r="B2175" t="s">
        <v>23</v>
      </c>
      <c r="C2175" t="s">
        <v>6513</v>
      </c>
      <c r="D2175" t="s">
        <v>17</v>
      </c>
      <c r="E2175" t="s">
        <v>133</v>
      </c>
      <c r="F2175" t="s">
        <v>6514</v>
      </c>
      <c r="G2175" t="s">
        <v>46</v>
      </c>
      <c r="H2175">
        <v>446.29</v>
      </c>
      <c r="I2175">
        <v>25</v>
      </c>
      <c r="J2175">
        <v>10</v>
      </c>
      <c r="K2175">
        <v>11157.25</v>
      </c>
      <c r="L2175">
        <v>10041.52</v>
      </c>
      <c r="M2175" t="s">
        <v>21</v>
      </c>
      <c r="N2175" s="1">
        <v>45765.253645833334</v>
      </c>
    </row>
    <row r="2176" spans="1:14" x14ac:dyDescent="0.3">
      <c r="A2176" t="s">
        <v>6515</v>
      </c>
      <c r="B2176" t="s">
        <v>181</v>
      </c>
      <c r="C2176" t="s">
        <v>6516</v>
      </c>
      <c r="D2176" t="s">
        <v>86</v>
      </c>
      <c r="E2176" t="s">
        <v>87</v>
      </c>
      <c r="F2176" t="s">
        <v>6517</v>
      </c>
      <c r="G2176" t="s">
        <v>93</v>
      </c>
      <c r="H2176">
        <v>554.47</v>
      </c>
      <c r="I2176">
        <v>1</v>
      </c>
      <c r="J2176">
        <v>2</v>
      </c>
      <c r="K2176">
        <v>554.47</v>
      </c>
      <c r="L2176">
        <v>543.38</v>
      </c>
      <c r="M2176" t="s">
        <v>28</v>
      </c>
      <c r="N2176" s="1">
        <v>45826.87091435185</v>
      </c>
    </row>
    <row r="2177" spans="1:14" x14ac:dyDescent="0.3">
      <c r="A2177" t="s">
        <v>6518</v>
      </c>
      <c r="B2177" t="s">
        <v>84</v>
      </c>
      <c r="C2177" t="s">
        <v>6519</v>
      </c>
      <c r="D2177" t="s">
        <v>80</v>
      </c>
      <c r="E2177" t="s">
        <v>277</v>
      </c>
      <c r="F2177" t="s">
        <v>6520</v>
      </c>
      <c r="G2177" t="s">
        <v>161</v>
      </c>
      <c r="H2177">
        <v>2001.43</v>
      </c>
      <c r="I2177">
        <v>25</v>
      </c>
      <c r="J2177">
        <v>10</v>
      </c>
      <c r="K2177">
        <v>50035.75</v>
      </c>
      <c r="L2177">
        <v>45032.18</v>
      </c>
      <c r="M2177" t="s">
        <v>60</v>
      </c>
      <c r="N2177" s="1">
        <v>45505.901516203703</v>
      </c>
    </row>
    <row r="2178" spans="1:14" x14ac:dyDescent="0.3">
      <c r="A2178" t="s">
        <v>6521</v>
      </c>
      <c r="B2178" t="s">
        <v>15</v>
      </c>
      <c r="C2178" t="s">
        <v>6522</v>
      </c>
      <c r="D2178" t="s">
        <v>25</v>
      </c>
      <c r="E2178" t="s">
        <v>177</v>
      </c>
      <c r="F2178" t="s">
        <v>6523</v>
      </c>
      <c r="G2178" t="s">
        <v>130</v>
      </c>
      <c r="H2178">
        <v>20.48</v>
      </c>
      <c r="I2178">
        <v>50</v>
      </c>
      <c r="J2178">
        <v>2</v>
      </c>
      <c r="K2178">
        <v>1024</v>
      </c>
      <c r="L2178">
        <v>1003.52</v>
      </c>
      <c r="M2178" t="s">
        <v>116</v>
      </c>
      <c r="N2178" s="1">
        <v>45819.039664351854</v>
      </c>
    </row>
    <row r="2179" spans="1:14" x14ac:dyDescent="0.3">
      <c r="A2179" t="s">
        <v>6524</v>
      </c>
      <c r="B2179" t="s">
        <v>181</v>
      </c>
      <c r="C2179" t="s">
        <v>6525</v>
      </c>
      <c r="D2179" t="s">
        <v>25</v>
      </c>
      <c r="E2179" t="s">
        <v>155</v>
      </c>
      <c r="F2179" t="s">
        <v>6526</v>
      </c>
      <c r="G2179" t="s">
        <v>102</v>
      </c>
      <c r="H2179">
        <v>127.73</v>
      </c>
      <c r="I2179">
        <v>3</v>
      </c>
      <c r="J2179">
        <v>10</v>
      </c>
      <c r="K2179">
        <v>383.19</v>
      </c>
      <c r="L2179">
        <v>344.87</v>
      </c>
      <c r="M2179" t="s">
        <v>21</v>
      </c>
      <c r="N2179" s="1">
        <v>45655.223263888889</v>
      </c>
    </row>
    <row r="2180" spans="1:14" x14ac:dyDescent="0.3">
      <c r="A2180" t="s">
        <v>6527</v>
      </c>
      <c r="B2180" t="s">
        <v>30</v>
      </c>
      <c r="C2180" t="s">
        <v>6528</v>
      </c>
      <c r="D2180" t="s">
        <v>255</v>
      </c>
      <c r="E2180" t="s">
        <v>100</v>
      </c>
      <c r="F2180" t="s">
        <v>6529</v>
      </c>
      <c r="G2180" t="s">
        <v>46</v>
      </c>
      <c r="H2180">
        <v>1956.08</v>
      </c>
      <c r="I2180">
        <v>5</v>
      </c>
      <c r="J2180">
        <v>10</v>
      </c>
      <c r="K2180">
        <v>9780.4</v>
      </c>
      <c r="L2180">
        <v>8802.36</v>
      </c>
      <c r="M2180" t="s">
        <v>77</v>
      </c>
      <c r="N2180" s="1">
        <v>45595.285196759258</v>
      </c>
    </row>
    <row r="2181" spans="1:14" x14ac:dyDescent="0.3">
      <c r="A2181" t="s">
        <v>6530</v>
      </c>
      <c r="B2181" t="s">
        <v>118</v>
      </c>
      <c r="C2181" t="s">
        <v>6531</v>
      </c>
      <c r="D2181" t="s">
        <v>67</v>
      </c>
      <c r="E2181" t="s">
        <v>74</v>
      </c>
      <c r="F2181" t="s">
        <v>6532</v>
      </c>
      <c r="G2181" t="s">
        <v>46</v>
      </c>
      <c r="H2181">
        <v>307.05</v>
      </c>
      <c r="I2181">
        <v>1</v>
      </c>
      <c r="J2181">
        <v>10</v>
      </c>
      <c r="K2181">
        <v>307.05</v>
      </c>
      <c r="L2181">
        <v>276.35000000000002</v>
      </c>
      <c r="M2181" t="s">
        <v>40</v>
      </c>
      <c r="N2181" s="1">
        <v>45358.85601851852</v>
      </c>
    </row>
    <row r="2182" spans="1:14" x14ac:dyDescent="0.3">
      <c r="A2182" t="s">
        <v>6533</v>
      </c>
      <c r="B2182" t="s">
        <v>49</v>
      </c>
      <c r="C2182" t="s">
        <v>6534</v>
      </c>
      <c r="D2182" t="s">
        <v>17</v>
      </c>
      <c r="E2182" t="s">
        <v>37</v>
      </c>
      <c r="F2182" t="s">
        <v>6535</v>
      </c>
      <c r="G2182" t="s">
        <v>179</v>
      </c>
      <c r="H2182">
        <v>375.78</v>
      </c>
      <c r="I2182">
        <v>60</v>
      </c>
      <c r="J2182">
        <v>15</v>
      </c>
      <c r="K2182">
        <v>22546.799999999999</v>
      </c>
      <c r="L2182">
        <v>19164.78</v>
      </c>
      <c r="M2182" t="s">
        <v>40</v>
      </c>
      <c r="N2182" s="1">
        <v>45648.996782407405</v>
      </c>
    </row>
    <row r="2183" spans="1:14" x14ac:dyDescent="0.3">
      <c r="A2183" t="s">
        <v>6536</v>
      </c>
      <c r="B2183" t="s">
        <v>118</v>
      </c>
      <c r="C2183" t="s">
        <v>6537</v>
      </c>
      <c r="D2183" t="s">
        <v>17</v>
      </c>
      <c r="E2183" t="s">
        <v>224</v>
      </c>
      <c r="F2183" t="s">
        <v>6538</v>
      </c>
      <c r="G2183" t="s">
        <v>59</v>
      </c>
      <c r="H2183">
        <v>680.19</v>
      </c>
      <c r="I2183">
        <v>20</v>
      </c>
      <c r="J2183">
        <v>15</v>
      </c>
      <c r="K2183">
        <v>13603.8</v>
      </c>
      <c r="L2183">
        <v>11563.23</v>
      </c>
      <c r="M2183" t="s">
        <v>21</v>
      </c>
      <c r="N2183" s="1">
        <v>45871.590891203705</v>
      </c>
    </row>
    <row r="2184" spans="1:14" x14ac:dyDescent="0.3">
      <c r="A2184" t="s">
        <v>6539</v>
      </c>
      <c r="B2184" t="s">
        <v>84</v>
      </c>
      <c r="C2184" t="s">
        <v>6540</v>
      </c>
      <c r="D2184" t="s">
        <v>120</v>
      </c>
      <c r="E2184" t="s">
        <v>91</v>
      </c>
      <c r="F2184" t="s">
        <v>6541</v>
      </c>
      <c r="G2184" t="s">
        <v>130</v>
      </c>
      <c r="H2184">
        <v>395.09</v>
      </c>
      <c r="I2184">
        <v>8</v>
      </c>
      <c r="J2184">
        <v>0</v>
      </c>
      <c r="K2184">
        <v>3160.72</v>
      </c>
      <c r="L2184">
        <v>3160.72</v>
      </c>
      <c r="M2184" t="s">
        <v>21</v>
      </c>
      <c r="N2184" s="1">
        <v>45508.891192129631</v>
      </c>
    </row>
    <row r="2185" spans="1:14" x14ac:dyDescent="0.3">
      <c r="A2185" t="s">
        <v>6542</v>
      </c>
      <c r="B2185" t="s">
        <v>55</v>
      </c>
      <c r="C2185" t="s">
        <v>6543</v>
      </c>
      <c r="D2185" t="s">
        <v>43</v>
      </c>
      <c r="E2185" t="s">
        <v>224</v>
      </c>
      <c r="F2185" t="s">
        <v>6544</v>
      </c>
      <c r="G2185" t="s">
        <v>65</v>
      </c>
      <c r="H2185">
        <v>493.89</v>
      </c>
      <c r="I2185">
        <v>5</v>
      </c>
      <c r="J2185">
        <v>0</v>
      </c>
      <c r="K2185">
        <v>2469.4499999999998</v>
      </c>
      <c r="L2185">
        <v>2469.4499999999998</v>
      </c>
      <c r="M2185" t="s">
        <v>21</v>
      </c>
      <c r="N2185" s="1">
        <v>45476.592037037037</v>
      </c>
    </row>
    <row r="2186" spans="1:14" x14ac:dyDescent="0.3">
      <c r="A2186" t="s">
        <v>6545</v>
      </c>
      <c r="B2186" t="s">
        <v>72</v>
      </c>
      <c r="C2186" t="s">
        <v>6546</v>
      </c>
      <c r="D2186" t="s">
        <v>17</v>
      </c>
      <c r="E2186" t="s">
        <v>121</v>
      </c>
      <c r="F2186" t="s">
        <v>6547</v>
      </c>
      <c r="G2186" t="s">
        <v>27</v>
      </c>
      <c r="H2186">
        <v>13.85</v>
      </c>
      <c r="I2186">
        <v>30</v>
      </c>
      <c r="J2186">
        <v>10</v>
      </c>
      <c r="K2186">
        <v>415.5</v>
      </c>
      <c r="L2186">
        <v>373.95</v>
      </c>
      <c r="M2186" t="s">
        <v>60</v>
      </c>
      <c r="N2186" s="1">
        <v>45397.561111111114</v>
      </c>
    </row>
    <row r="2187" spans="1:14" x14ac:dyDescent="0.3">
      <c r="A2187" t="s">
        <v>6548</v>
      </c>
      <c r="B2187" t="s">
        <v>49</v>
      </c>
      <c r="C2187" t="s">
        <v>6549</v>
      </c>
      <c r="D2187" t="s">
        <v>120</v>
      </c>
      <c r="E2187" t="s">
        <v>87</v>
      </c>
      <c r="F2187" t="s">
        <v>6550</v>
      </c>
      <c r="G2187" t="s">
        <v>102</v>
      </c>
      <c r="H2187">
        <v>602.91999999999996</v>
      </c>
      <c r="I2187">
        <v>8</v>
      </c>
      <c r="J2187">
        <v>7</v>
      </c>
      <c r="K2187">
        <v>4823.3599999999997</v>
      </c>
      <c r="L2187">
        <v>4485.72</v>
      </c>
      <c r="M2187" t="s">
        <v>40</v>
      </c>
      <c r="N2187" s="1">
        <v>45785.878136574072</v>
      </c>
    </row>
    <row r="2188" spans="1:14" x14ac:dyDescent="0.3">
      <c r="A2188" t="s">
        <v>6551</v>
      </c>
      <c r="B2188" t="s">
        <v>23</v>
      </c>
      <c r="C2188" t="s">
        <v>6552</v>
      </c>
      <c r="D2188" t="s">
        <v>255</v>
      </c>
      <c r="E2188" t="s">
        <v>111</v>
      </c>
      <c r="F2188" t="s">
        <v>6553</v>
      </c>
      <c r="G2188" t="s">
        <v>179</v>
      </c>
      <c r="H2188">
        <v>1770.37</v>
      </c>
      <c r="I2188">
        <v>4</v>
      </c>
      <c r="J2188">
        <v>5</v>
      </c>
      <c r="K2188">
        <v>7081.48</v>
      </c>
      <c r="L2188">
        <v>6727.41</v>
      </c>
      <c r="M2188" t="s">
        <v>40</v>
      </c>
      <c r="N2188" s="1">
        <v>45532.506585648145</v>
      </c>
    </row>
    <row r="2189" spans="1:14" x14ac:dyDescent="0.3">
      <c r="A2189" t="s">
        <v>6554</v>
      </c>
      <c r="B2189" t="s">
        <v>49</v>
      </c>
      <c r="C2189" t="s">
        <v>6555</v>
      </c>
      <c r="D2189" t="s">
        <v>63</v>
      </c>
      <c r="E2189" t="s">
        <v>91</v>
      </c>
      <c r="F2189" t="s">
        <v>6556</v>
      </c>
      <c r="G2189" t="s">
        <v>130</v>
      </c>
      <c r="H2189">
        <v>5.05</v>
      </c>
      <c r="I2189">
        <v>266</v>
      </c>
      <c r="J2189">
        <v>28</v>
      </c>
      <c r="K2189">
        <v>1343.3</v>
      </c>
      <c r="L2189">
        <v>967.18</v>
      </c>
      <c r="M2189" t="s">
        <v>40</v>
      </c>
      <c r="N2189" s="1">
        <v>45440.652986111112</v>
      </c>
    </row>
    <row r="2190" spans="1:14" x14ac:dyDescent="0.3">
      <c r="A2190" t="s">
        <v>6557</v>
      </c>
      <c r="B2190" t="s">
        <v>84</v>
      </c>
      <c r="C2190" t="s">
        <v>6558</v>
      </c>
      <c r="D2190" t="s">
        <v>255</v>
      </c>
      <c r="E2190" t="s">
        <v>105</v>
      </c>
      <c r="F2190" t="s">
        <v>6559</v>
      </c>
      <c r="G2190" t="s">
        <v>27</v>
      </c>
      <c r="H2190">
        <v>420.43</v>
      </c>
      <c r="I2190">
        <v>1</v>
      </c>
      <c r="J2190">
        <v>10</v>
      </c>
      <c r="K2190">
        <v>420.43</v>
      </c>
      <c r="L2190">
        <v>378.39</v>
      </c>
      <c r="M2190" t="s">
        <v>28</v>
      </c>
      <c r="N2190" s="1">
        <v>45633.060532407406</v>
      </c>
    </row>
    <row r="2191" spans="1:14" x14ac:dyDescent="0.3">
      <c r="A2191" t="s">
        <v>6560</v>
      </c>
      <c r="C2191" t="s">
        <v>6561</v>
      </c>
      <c r="D2191" t="s">
        <v>51</v>
      </c>
      <c r="E2191" t="s">
        <v>57</v>
      </c>
      <c r="F2191" t="s">
        <v>6562</v>
      </c>
      <c r="G2191" t="s">
        <v>39</v>
      </c>
      <c r="H2191">
        <v>339.43</v>
      </c>
      <c r="I2191">
        <v>30</v>
      </c>
      <c r="J2191">
        <v>10</v>
      </c>
      <c r="K2191">
        <v>10182.9</v>
      </c>
      <c r="L2191">
        <v>9164.61</v>
      </c>
      <c r="M2191" t="s">
        <v>47</v>
      </c>
      <c r="N2191" s="1">
        <v>45503.948564814818</v>
      </c>
    </row>
    <row r="2192" spans="1:14" x14ac:dyDescent="0.3">
      <c r="A2192" t="s">
        <v>6563</v>
      </c>
      <c r="B2192" t="s">
        <v>55</v>
      </c>
      <c r="C2192" t="s">
        <v>6564</v>
      </c>
      <c r="D2192" t="s">
        <v>110</v>
      </c>
      <c r="E2192" t="s">
        <v>111</v>
      </c>
      <c r="F2192" t="s">
        <v>6565</v>
      </c>
      <c r="G2192" t="s">
        <v>102</v>
      </c>
      <c r="H2192">
        <v>221.95</v>
      </c>
      <c r="I2192">
        <v>4</v>
      </c>
      <c r="J2192">
        <v>0</v>
      </c>
      <c r="K2192">
        <v>887.8</v>
      </c>
      <c r="L2192">
        <v>887.8</v>
      </c>
      <c r="M2192" t="s">
        <v>60</v>
      </c>
      <c r="N2192" s="1">
        <v>45407.061956018515</v>
      </c>
    </row>
    <row r="2193" spans="1:14" x14ac:dyDescent="0.3">
      <c r="A2193" t="s">
        <v>6566</v>
      </c>
      <c r="C2193" t="s">
        <v>6567</v>
      </c>
      <c r="D2193" t="s">
        <v>67</v>
      </c>
      <c r="E2193" t="s">
        <v>44</v>
      </c>
      <c r="F2193" t="s">
        <v>6568</v>
      </c>
      <c r="G2193" t="s">
        <v>27</v>
      </c>
      <c r="H2193">
        <v>437.4</v>
      </c>
      <c r="I2193">
        <v>4</v>
      </c>
      <c r="J2193">
        <v>0</v>
      </c>
      <c r="K2193">
        <v>1749.6</v>
      </c>
      <c r="L2193">
        <v>1749.6</v>
      </c>
      <c r="M2193" t="s">
        <v>47</v>
      </c>
      <c r="N2193" s="1">
        <v>45742.984525462962</v>
      </c>
    </row>
    <row r="2194" spans="1:14" x14ac:dyDescent="0.3">
      <c r="A2194" t="s">
        <v>6569</v>
      </c>
      <c r="B2194" t="s">
        <v>15</v>
      </c>
      <c r="C2194" t="s">
        <v>6570</v>
      </c>
      <c r="D2194" t="s">
        <v>80</v>
      </c>
      <c r="E2194" t="s">
        <v>133</v>
      </c>
      <c r="F2194" t="s">
        <v>6571</v>
      </c>
      <c r="G2194" t="s">
        <v>53</v>
      </c>
      <c r="H2194">
        <v>171.67</v>
      </c>
      <c r="I2194">
        <v>5</v>
      </c>
      <c r="J2194">
        <v>10</v>
      </c>
      <c r="K2194">
        <v>858.35</v>
      </c>
      <c r="L2194">
        <v>772.51</v>
      </c>
      <c r="M2194" t="s">
        <v>40</v>
      </c>
      <c r="N2194" s="1">
        <v>45740.794675925928</v>
      </c>
    </row>
    <row r="2195" spans="1:14" x14ac:dyDescent="0.3">
      <c r="A2195" t="s">
        <v>6572</v>
      </c>
      <c r="B2195" t="s">
        <v>181</v>
      </c>
      <c r="C2195" t="s">
        <v>6573</v>
      </c>
      <c r="D2195" t="s">
        <v>110</v>
      </c>
      <c r="E2195" t="s">
        <v>133</v>
      </c>
      <c r="F2195" t="s">
        <v>6574</v>
      </c>
      <c r="G2195" t="s">
        <v>179</v>
      </c>
      <c r="H2195">
        <v>323.76</v>
      </c>
      <c r="I2195">
        <v>5</v>
      </c>
      <c r="J2195">
        <v>0</v>
      </c>
      <c r="K2195">
        <v>1618.8</v>
      </c>
      <c r="L2195">
        <v>1618.8</v>
      </c>
      <c r="M2195" t="s">
        <v>40</v>
      </c>
      <c r="N2195" s="1">
        <v>45402.134259259263</v>
      </c>
    </row>
    <row r="2196" spans="1:14" x14ac:dyDescent="0.3">
      <c r="A2196" t="s">
        <v>6575</v>
      </c>
      <c r="B2196" t="s">
        <v>84</v>
      </c>
      <c r="C2196" t="s">
        <v>6576</v>
      </c>
      <c r="D2196" t="s">
        <v>67</v>
      </c>
      <c r="E2196" t="s">
        <v>37</v>
      </c>
      <c r="F2196" t="s">
        <v>6577</v>
      </c>
      <c r="G2196" t="s">
        <v>135</v>
      </c>
      <c r="H2196">
        <v>654.30999999999995</v>
      </c>
      <c r="I2196">
        <v>40</v>
      </c>
      <c r="J2196">
        <v>20</v>
      </c>
      <c r="K2196">
        <v>26172.400000000001</v>
      </c>
      <c r="L2196">
        <v>20937.919999999998</v>
      </c>
      <c r="M2196" t="s">
        <v>47</v>
      </c>
      <c r="N2196" s="1">
        <v>45868.775833333333</v>
      </c>
    </row>
    <row r="2197" spans="1:14" x14ac:dyDescent="0.3">
      <c r="A2197" t="s">
        <v>6578</v>
      </c>
      <c r="B2197" t="s">
        <v>118</v>
      </c>
      <c r="C2197" t="s">
        <v>6579</v>
      </c>
      <c r="D2197" t="s">
        <v>255</v>
      </c>
      <c r="E2197" t="s">
        <v>91</v>
      </c>
      <c r="F2197" t="s">
        <v>6580</v>
      </c>
      <c r="G2197" t="s">
        <v>53</v>
      </c>
      <c r="H2197">
        <v>1591.91</v>
      </c>
      <c r="I2197">
        <v>15</v>
      </c>
      <c r="J2197">
        <v>5</v>
      </c>
      <c r="K2197">
        <v>23878.65</v>
      </c>
      <c r="L2197">
        <v>22684.720000000001</v>
      </c>
      <c r="M2197" t="s">
        <v>116</v>
      </c>
      <c r="N2197" s="1">
        <v>45353.421157407407</v>
      </c>
    </row>
    <row r="2198" spans="1:14" x14ac:dyDescent="0.3">
      <c r="A2198" t="s">
        <v>6581</v>
      </c>
      <c r="B2198" t="s">
        <v>118</v>
      </c>
      <c r="C2198" t="s">
        <v>6582</v>
      </c>
      <c r="D2198" t="s">
        <v>63</v>
      </c>
      <c r="E2198" t="s">
        <v>133</v>
      </c>
      <c r="F2198" t="s">
        <v>6583</v>
      </c>
      <c r="G2198" t="s">
        <v>27</v>
      </c>
      <c r="H2198">
        <v>0.86</v>
      </c>
      <c r="I2198">
        <v>52</v>
      </c>
      <c r="J2198">
        <v>0</v>
      </c>
      <c r="K2198">
        <v>44.72</v>
      </c>
      <c r="L2198">
        <v>44.72</v>
      </c>
      <c r="M2198" t="s">
        <v>116</v>
      </c>
      <c r="N2198" s="1">
        <v>45685.015520833331</v>
      </c>
    </row>
    <row r="2199" spans="1:14" x14ac:dyDescent="0.3">
      <c r="A2199" t="s">
        <v>6584</v>
      </c>
      <c r="B2199" t="s">
        <v>172</v>
      </c>
      <c r="C2199" t="s">
        <v>6585</v>
      </c>
      <c r="D2199" t="s">
        <v>255</v>
      </c>
      <c r="E2199" t="s">
        <v>251</v>
      </c>
      <c r="F2199" t="s">
        <v>6586</v>
      </c>
      <c r="G2199" t="s">
        <v>39</v>
      </c>
      <c r="H2199">
        <v>839.39</v>
      </c>
      <c r="I2199">
        <v>30</v>
      </c>
      <c r="J2199">
        <v>0</v>
      </c>
      <c r="K2199">
        <v>25181.7</v>
      </c>
      <c r="L2199">
        <v>25181.7</v>
      </c>
      <c r="M2199" t="s">
        <v>28</v>
      </c>
      <c r="N2199" s="1">
        <v>45703.847986111112</v>
      </c>
    </row>
    <row r="2200" spans="1:14" x14ac:dyDescent="0.3">
      <c r="A2200" t="s">
        <v>6587</v>
      </c>
      <c r="B2200" t="s">
        <v>95</v>
      </c>
      <c r="C2200" t="s">
        <v>6588</v>
      </c>
      <c r="D2200" t="s">
        <v>86</v>
      </c>
      <c r="E2200" t="s">
        <v>111</v>
      </c>
      <c r="F2200" t="s">
        <v>6589</v>
      </c>
      <c r="G2200" t="s">
        <v>161</v>
      </c>
      <c r="H2200">
        <v>203.37</v>
      </c>
      <c r="I2200">
        <v>5</v>
      </c>
      <c r="J2200">
        <v>0</v>
      </c>
      <c r="K2200">
        <v>1016.85</v>
      </c>
      <c r="L2200">
        <v>1016.85</v>
      </c>
      <c r="M2200" t="s">
        <v>40</v>
      </c>
      <c r="N2200" s="1">
        <v>45777.486921296295</v>
      </c>
    </row>
    <row r="2201" spans="1:14" x14ac:dyDescent="0.3">
      <c r="A2201" t="s">
        <v>6590</v>
      </c>
      <c r="B2201" t="s">
        <v>118</v>
      </c>
      <c r="D2201" t="s">
        <v>86</v>
      </c>
      <c r="F2201" t="s">
        <v>6591</v>
      </c>
      <c r="G2201" t="s">
        <v>179</v>
      </c>
      <c r="H2201">
        <v>564.08000000000004</v>
      </c>
      <c r="I2201">
        <v>40</v>
      </c>
      <c r="J2201">
        <v>20</v>
      </c>
      <c r="K2201">
        <v>22563.200000000001</v>
      </c>
      <c r="L2201">
        <v>18050.560000000001</v>
      </c>
      <c r="M2201" t="s">
        <v>47</v>
      </c>
      <c r="N2201" s="1">
        <v>45477.529606481483</v>
      </c>
    </row>
    <row r="2202" spans="1:14" x14ac:dyDescent="0.3">
      <c r="A2202" t="s">
        <v>6592</v>
      </c>
      <c r="B2202" t="s">
        <v>84</v>
      </c>
      <c r="C2202" t="s">
        <v>6593</v>
      </c>
      <c r="D2202" t="s">
        <v>80</v>
      </c>
      <c r="E2202" t="s">
        <v>121</v>
      </c>
      <c r="F2202" t="s">
        <v>6594</v>
      </c>
      <c r="G2202" t="s">
        <v>65</v>
      </c>
      <c r="H2202">
        <v>39.86</v>
      </c>
      <c r="I2202">
        <v>25</v>
      </c>
      <c r="J2202">
        <v>15</v>
      </c>
      <c r="K2202">
        <v>996.5</v>
      </c>
      <c r="L2202">
        <v>847.02</v>
      </c>
      <c r="M2202" t="s">
        <v>28</v>
      </c>
      <c r="N2202" s="1">
        <v>45540.784988425927</v>
      </c>
    </row>
    <row r="2203" spans="1:14" x14ac:dyDescent="0.3">
      <c r="A2203" t="s">
        <v>6595</v>
      </c>
      <c r="B2203" t="s">
        <v>49</v>
      </c>
      <c r="C2203" t="s">
        <v>6596</v>
      </c>
      <c r="D2203" t="s">
        <v>67</v>
      </c>
      <c r="E2203" t="s">
        <v>111</v>
      </c>
      <c r="F2203" t="s">
        <v>6597</v>
      </c>
      <c r="G2203" t="s">
        <v>93</v>
      </c>
      <c r="H2203">
        <v>232.12</v>
      </c>
      <c r="I2203">
        <v>50</v>
      </c>
      <c r="J2203">
        <v>15</v>
      </c>
      <c r="K2203">
        <v>11606</v>
      </c>
      <c r="L2203">
        <v>9865.1</v>
      </c>
      <c r="N2203" s="1">
        <v>45528.209189814814</v>
      </c>
    </row>
    <row r="2204" spans="1:14" x14ac:dyDescent="0.3">
      <c r="A2204" t="s">
        <v>6598</v>
      </c>
      <c r="B2204" t="s">
        <v>55</v>
      </c>
      <c r="C2204" t="s">
        <v>6599</v>
      </c>
      <c r="D2204" t="s">
        <v>159</v>
      </c>
      <c r="E2204" t="s">
        <v>251</v>
      </c>
      <c r="F2204" t="s">
        <v>6600</v>
      </c>
      <c r="G2204" t="s">
        <v>130</v>
      </c>
      <c r="H2204">
        <v>79.92</v>
      </c>
      <c r="I2204">
        <v>8</v>
      </c>
      <c r="J2204">
        <v>0</v>
      </c>
      <c r="K2204">
        <v>639.36</v>
      </c>
      <c r="L2204">
        <v>639.36</v>
      </c>
      <c r="M2204" t="s">
        <v>28</v>
      </c>
      <c r="N2204" s="1">
        <v>45875.626354166663</v>
      </c>
    </row>
    <row r="2205" spans="1:14" x14ac:dyDescent="0.3">
      <c r="A2205" t="s">
        <v>6601</v>
      </c>
      <c r="B2205" t="s">
        <v>30</v>
      </c>
      <c r="C2205" t="s">
        <v>6602</v>
      </c>
      <c r="D2205" t="s">
        <v>36</v>
      </c>
      <c r="E2205" t="s">
        <v>37</v>
      </c>
      <c r="F2205" t="s">
        <v>6603</v>
      </c>
      <c r="H2205">
        <v>359.88</v>
      </c>
      <c r="I2205">
        <v>1</v>
      </c>
      <c r="J2205">
        <v>0</v>
      </c>
      <c r="K2205">
        <v>359.88</v>
      </c>
      <c r="L2205">
        <v>359.88</v>
      </c>
      <c r="M2205" t="s">
        <v>77</v>
      </c>
      <c r="N2205" s="1">
        <v>45852.611678240741</v>
      </c>
    </row>
    <row r="2206" spans="1:14" x14ac:dyDescent="0.3">
      <c r="A2206" t="s">
        <v>6604</v>
      </c>
      <c r="B2206" t="s">
        <v>15</v>
      </c>
      <c r="C2206" t="s">
        <v>6605</v>
      </c>
      <c r="D2206" t="s">
        <v>67</v>
      </c>
      <c r="E2206" t="s">
        <v>18</v>
      </c>
      <c r="F2206" t="s">
        <v>6606</v>
      </c>
      <c r="G2206" t="s">
        <v>93</v>
      </c>
      <c r="H2206">
        <v>666.07</v>
      </c>
      <c r="I2206">
        <v>50</v>
      </c>
      <c r="J2206">
        <v>30</v>
      </c>
      <c r="K2206">
        <v>33303.5</v>
      </c>
      <c r="L2206">
        <v>23312.45</v>
      </c>
      <c r="N2206" s="1">
        <v>45473.458912037036</v>
      </c>
    </row>
    <row r="2207" spans="1:14" x14ac:dyDescent="0.3">
      <c r="A2207" t="s">
        <v>6607</v>
      </c>
      <c r="B2207" t="s">
        <v>30</v>
      </c>
      <c r="C2207" t="s">
        <v>6608</v>
      </c>
      <c r="D2207" t="s">
        <v>43</v>
      </c>
      <c r="E2207" t="s">
        <v>32</v>
      </c>
      <c r="F2207" t="s">
        <v>6609</v>
      </c>
      <c r="G2207" t="s">
        <v>76</v>
      </c>
      <c r="H2207">
        <v>1069.31</v>
      </c>
      <c r="I2207">
        <v>10</v>
      </c>
      <c r="J2207">
        <v>10</v>
      </c>
      <c r="K2207">
        <v>10693.1</v>
      </c>
      <c r="L2207">
        <v>9623.7900000000009</v>
      </c>
      <c r="M2207" t="s">
        <v>40</v>
      </c>
      <c r="N2207" s="1">
        <v>45440.741365740738</v>
      </c>
    </row>
    <row r="2208" spans="1:14" x14ac:dyDescent="0.3">
      <c r="A2208" t="s">
        <v>6610</v>
      </c>
      <c r="B2208" t="s">
        <v>84</v>
      </c>
      <c r="C2208" t="s">
        <v>6611</v>
      </c>
      <c r="D2208" t="s">
        <v>25</v>
      </c>
      <c r="E2208" t="s">
        <v>32</v>
      </c>
      <c r="F2208" t="s">
        <v>6612</v>
      </c>
      <c r="G2208" t="s">
        <v>179</v>
      </c>
      <c r="H2208">
        <v>129.32</v>
      </c>
      <c r="I2208">
        <v>3</v>
      </c>
      <c r="J2208">
        <v>0</v>
      </c>
      <c r="K2208">
        <v>387.96</v>
      </c>
      <c r="L2208">
        <v>387.96</v>
      </c>
      <c r="M2208" t="s">
        <v>21</v>
      </c>
      <c r="N2208" s="1">
        <v>45540.246111111112</v>
      </c>
    </row>
    <row r="2209" spans="1:14" x14ac:dyDescent="0.3">
      <c r="A2209" t="s">
        <v>6613</v>
      </c>
      <c r="B2209" t="s">
        <v>72</v>
      </c>
      <c r="C2209" t="s">
        <v>6614</v>
      </c>
      <c r="D2209" t="s">
        <v>51</v>
      </c>
      <c r="E2209" t="s">
        <v>74</v>
      </c>
      <c r="F2209" t="s">
        <v>6615</v>
      </c>
      <c r="G2209" t="s">
        <v>46</v>
      </c>
      <c r="H2209">
        <v>465.15</v>
      </c>
      <c r="I2209">
        <v>40</v>
      </c>
      <c r="J2209">
        <v>15</v>
      </c>
      <c r="K2209">
        <v>18606</v>
      </c>
      <c r="L2209">
        <v>15815.1</v>
      </c>
      <c r="M2209" t="s">
        <v>60</v>
      </c>
      <c r="N2209" s="1">
        <v>45513.694247685184</v>
      </c>
    </row>
    <row r="2210" spans="1:14" x14ac:dyDescent="0.3">
      <c r="A2210" t="s">
        <v>6616</v>
      </c>
      <c r="B2210" t="s">
        <v>55</v>
      </c>
      <c r="C2210" t="s">
        <v>6617</v>
      </c>
      <c r="E2210" t="s">
        <v>37</v>
      </c>
      <c r="F2210" t="s">
        <v>6618</v>
      </c>
      <c r="G2210" t="s">
        <v>20</v>
      </c>
      <c r="H2210">
        <v>258.33999999999997</v>
      </c>
      <c r="I2210">
        <v>1</v>
      </c>
      <c r="J2210">
        <v>3</v>
      </c>
      <c r="K2210">
        <v>258.33999999999997</v>
      </c>
      <c r="L2210">
        <v>250.59</v>
      </c>
      <c r="M2210" t="s">
        <v>28</v>
      </c>
      <c r="N2210" s="1">
        <v>45431.94189814815</v>
      </c>
    </row>
    <row r="2211" spans="1:14" x14ac:dyDescent="0.3">
      <c r="A2211" t="s">
        <v>6619</v>
      </c>
      <c r="B2211" t="s">
        <v>49</v>
      </c>
      <c r="C2211" t="s">
        <v>6620</v>
      </c>
      <c r="D2211" t="s">
        <v>36</v>
      </c>
      <c r="E2211" t="s">
        <v>105</v>
      </c>
      <c r="F2211" t="s">
        <v>6621</v>
      </c>
      <c r="G2211" t="s">
        <v>76</v>
      </c>
      <c r="H2211">
        <v>1166.33</v>
      </c>
      <c r="I2211">
        <v>40</v>
      </c>
      <c r="J2211">
        <v>15</v>
      </c>
      <c r="K2211">
        <v>46653.2</v>
      </c>
      <c r="L2211">
        <v>39655.22</v>
      </c>
      <c r="M2211" t="s">
        <v>60</v>
      </c>
      <c r="N2211" s="1">
        <v>45703.686122685183</v>
      </c>
    </row>
    <row r="2212" spans="1:14" x14ac:dyDescent="0.3">
      <c r="A2212" t="s">
        <v>6622</v>
      </c>
      <c r="B2212" t="s">
        <v>118</v>
      </c>
      <c r="C2212" t="s">
        <v>6623</v>
      </c>
      <c r="D2212" t="s">
        <v>63</v>
      </c>
      <c r="E2212" t="s">
        <v>68</v>
      </c>
      <c r="F2212" t="s">
        <v>6624</v>
      </c>
      <c r="G2212" t="s">
        <v>27</v>
      </c>
      <c r="H2212">
        <v>1.68</v>
      </c>
      <c r="I2212">
        <v>100</v>
      </c>
      <c r="J2212">
        <v>25</v>
      </c>
      <c r="K2212">
        <v>168</v>
      </c>
      <c r="L2212">
        <v>126</v>
      </c>
      <c r="M2212" t="s">
        <v>47</v>
      </c>
      <c r="N2212" s="1">
        <v>45373.564085648148</v>
      </c>
    </row>
    <row r="2213" spans="1:14" x14ac:dyDescent="0.3">
      <c r="A2213" t="s">
        <v>6625</v>
      </c>
      <c r="B2213" t="s">
        <v>95</v>
      </c>
      <c r="C2213" t="s">
        <v>6626</v>
      </c>
      <c r="D2213" t="s">
        <v>67</v>
      </c>
      <c r="E2213" t="s">
        <v>68</v>
      </c>
      <c r="F2213" t="s">
        <v>6627</v>
      </c>
      <c r="G2213" t="s">
        <v>209</v>
      </c>
      <c r="H2213">
        <v>689.68</v>
      </c>
      <c r="I2213">
        <v>40</v>
      </c>
      <c r="J2213">
        <v>10</v>
      </c>
      <c r="K2213">
        <v>27587.200000000001</v>
      </c>
      <c r="L2213">
        <v>24828.48</v>
      </c>
      <c r="M2213" t="s">
        <v>116</v>
      </c>
      <c r="N2213" s="1">
        <v>45648.297268518516</v>
      </c>
    </row>
    <row r="2214" spans="1:14" x14ac:dyDescent="0.3">
      <c r="A2214" t="s">
        <v>6628</v>
      </c>
      <c r="B2214" t="s">
        <v>49</v>
      </c>
      <c r="C2214" t="s">
        <v>6629</v>
      </c>
      <c r="D2214" t="s">
        <v>43</v>
      </c>
      <c r="E2214" t="s">
        <v>68</v>
      </c>
      <c r="F2214" t="s">
        <v>6630</v>
      </c>
      <c r="G2214" t="s">
        <v>27</v>
      </c>
      <c r="H2214">
        <v>1061.8800000000001</v>
      </c>
      <c r="I2214">
        <v>8</v>
      </c>
      <c r="J2214">
        <v>0</v>
      </c>
      <c r="K2214">
        <v>8495.0400000000009</v>
      </c>
      <c r="L2214">
        <v>8495.0400000000009</v>
      </c>
      <c r="M2214" t="s">
        <v>47</v>
      </c>
      <c r="N2214" s="1">
        <v>45477.706261574072</v>
      </c>
    </row>
    <row r="2215" spans="1:14" x14ac:dyDescent="0.3">
      <c r="A2215" t="s">
        <v>6631</v>
      </c>
      <c r="B2215" t="s">
        <v>118</v>
      </c>
      <c r="C2215" t="s">
        <v>6632</v>
      </c>
      <c r="D2215" t="s">
        <v>67</v>
      </c>
      <c r="E2215" t="s">
        <v>37</v>
      </c>
      <c r="F2215" t="s">
        <v>6633</v>
      </c>
      <c r="G2215" t="s">
        <v>184</v>
      </c>
      <c r="H2215">
        <v>248.27</v>
      </c>
      <c r="I2215">
        <v>40</v>
      </c>
      <c r="J2215">
        <v>18</v>
      </c>
      <c r="K2215">
        <v>9930.7999999999993</v>
      </c>
      <c r="L2215">
        <v>8143.26</v>
      </c>
      <c r="M2215" t="s">
        <v>28</v>
      </c>
      <c r="N2215" s="1">
        <v>45668.53707175926</v>
      </c>
    </row>
    <row r="2216" spans="1:14" x14ac:dyDescent="0.3">
      <c r="A2216" t="s">
        <v>6634</v>
      </c>
      <c r="B2216" t="s">
        <v>15</v>
      </c>
      <c r="C2216" t="s">
        <v>6635</v>
      </c>
      <c r="D2216" t="s">
        <v>43</v>
      </c>
      <c r="E2216" t="s">
        <v>177</v>
      </c>
      <c r="F2216" t="s">
        <v>6636</v>
      </c>
      <c r="G2216" t="s">
        <v>39</v>
      </c>
      <c r="H2216">
        <v>1256.19</v>
      </c>
      <c r="I2216">
        <v>1</v>
      </c>
      <c r="J2216">
        <v>0</v>
      </c>
      <c r="K2216">
        <v>1256.19</v>
      </c>
      <c r="L2216">
        <v>1256.19</v>
      </c>
      <c r="M2216" t="s">
        <v>116</v>
      </c>
      <c r="N2216" s="1">
        <v>45871.595995370371</v>
      </c>
    </row>
    <row r="2217" spans="1:14" x14ac:dyDescent="0.3">
      <c r="A2217" t="s">
        <v>6637</v>
      </c>
      <c r="B2217" t="s">
        <v>55</v>
      </c>
      <c r="C2217" t="s">
        <v>6638</v>
      </c>
      <c r="D2217" t="s">
        <v>63</v>
      </c>
      <c r="E2217" t="s">
        <v>105</v>
      </c>
      <c r="F2217" t="s">
        <v>6639</v>
      </c>
      <c r="G2217" t="s">
        <v>65</v>
      </c>
      <c r="H2217">
        <v>4.92</v>
      </c>
      <c r="I2217">
        <v>273</v>
      </c>
      <c r="J2217">
        <v>15</v>
      </c>
      <c r="K2217">
        <v>1343.16</v>
      </c>
      <c r="L2217">
        <v>1141.69</v>
      </c>
      <c r="M2217" t="s">
        <v>116</v>
      </c>
      <c r="N2217" s="1">
        <v>45610.293761574074</v>
      </c>
    </row>
    <row r="2218" spans="1:14" x14ac:dyDescent="0.3">
      <c r="A2218" t="s">
        <v>6640</v>
      </c>
      <c r="B2218" t="s">
        <v>30</v>
      </c>
      <c r="C2218" t="s">
        <v>6641</v>
      </c>
      <c r="D2218" t="s">
        <v>125</v>
      </c>
      <c r="E2218" t="s">
        <v>277</v>
      </c>
      <c r="F2218" t="s">
        <v>6642</v>
      </c>
      <c r="G2218" t="s">
        <v>135</v>
      </c>
      <c r="H2218">
        <v>2102.94</v>
      </c>
      <c r="I2218">
        <v>15</v>
      </c>
      <c r="J2218">
        <v>15</v>
      </c>
      <c r="K2218">
        <v>31544.1</v>
      </c>
      <c r="L2218">
        <v>26812.48</v>
      </c>
      <c r="M2218" t="s">
        <v>116</v>
      </c>
      <c r="N2218" s="1">
        <v>45801.880601851852</v>
      </c>
    </row>
    <row r="2219" spans="1:14" x14ac:dyDescent="0.3">
      <c r="A2219" t="s">
        <v>6643</v>
      </c>
      <c r="B2219" t="s">
        <v>118</v>
      </c>
      <c r="C2219" t="s">
        <v>6644</v>
      </c>
      <c r="D2219" t="s">
        <v>80</v>
      </c>
      <c r="E2219" t="s">
        <v>246</v>
      </c>
      <c r="F2219" t="s">
        <v>6645</v>
      </c>
      <c r="G2219" t="s">
        <v>248</v>
      </c>
      <c r="H2219">
        <v>4391.32</v>
      </c>
      <c r="I2219">
        <v>4</v>
      </c>
      <c r="J2219">
        <v>5</v>
      </c>
      <c r="K2219">
        <v>17565.28</v>
      </c>
      <c r="L2219">
        <v>16687.02</v>
      </c>
      <c r="M2219" t="s">
        <v>21</v>
      </c>
      <c r="N2219" s="1">
        <v>45517.836527777778</v>
      </c>
    </row>
    <row r="2220" spans="1:14" x14ac:dyDescent="0.3">
      <c r="A2220" t="s">
        <v>6646</v>
      </c>
      <c r="B2220" t="s">
        <v>15</v>
      </c>
      <c r="C2220" t="s">
        <v>6647</v>
      </c>
      <c r="D2220" t="s">
        <v>110</v>
      </c>
      <c r="E2220" t="s">
        <v>251</v>
      </c>
      <c r="F2220" t="s">
        <v>6648</v>
      </c>
      <c r="H2220">
        <v>143.37</v>
      </c>
      <c r="I2220">
        <v>3</v>
      </c>
      <c r="J2220">
        <v>0</v>
      </c>
      <c r="K2220">
        <v>430.11</v>
      </c>
      <c r="L2220">
        <v>430.11</v>
      </c>
      <c r="M2220" t="s">
        <v>21</v>
      </c>
      <c r="N2220" s="1">
        <v>45790.252500000002</v>
      </c>
    </row>
    <row r="2221" spans="1:14" x14ac:dyDescent="0.3">
      <c r="A2221" t="s">
        <v>6649</v>
      </c>
      <c r="B2221" t="s">
        <v>55</v>
      </c>
      <c r="C2221" t="s">
        <v>6650</v>
      </c>
      <c r="D2221" t="s">
        <v>63</v>
      </c>
      <c r="E2221" t="s">
        <v>87</v>
      </c>
      <c r="F2221" t="s">
        <v>6651</v>
      </c>
      <c r="G2221" t="s">
        <v>70</v>
      </c>
      <c r="H2221">
        <v>5.72</v>
      </c>
      <c r="I2221">
        <v>181</v>
      </c>
      <c r="J2221">
        <v>15</v>
      </c>
      <c r="K2221">
        <v>1035.32</v>
      </c>
      <c r="L2221">
        <v>880.02</v>
      </c>
      <c r="M2221" t="s">
        <v>77</v>
      </c>
      <c r="N2221" s="1">
        <v>45366.955138888887</v>
      </c>
    </row>
    <row r="2222" spans="1:14" x14ac:dyDescent="0.3">
      <c r="A2222" t="s">
        <v>6652</v>
      </c>
      <c r="B2222" t="s">
        <v>181</v>
      </c>
      <c r="C2222" t="s">
        <v>6653</v>
      </c>
      <c r="D2222" t="s">
        <v>120</v>
      </c>
      <c r="E2222" t="s">
        <v>133</v>
      </c>
      <c r="F2222" t="s">
        <v>6654</v>
      </c>
      <c r="G2222" t="s">
        <v>107</v>
      </c>
      <c r="H2222">
        <v>605.51</v>
      </c>
      <c r="I2222">
        <v>2</v>
      </c>
      <c r="J2222">
        <v>0</v>
      </c>
      <c r="K2222">
        <v>1211.02</v>
      </c>
      <c r="L2222">
        <v>1211.02</v>
      </c>
      <c r="M2222" t="s">
        <v>28</v>
      </c>
      <c r="N2222" s="1">
        <v>45721.012523148151</v>
      </c>
    </row>
    <row r="2223" spans="1:14" x14ac:dyDescent="0.3">
      <c r="A2223" t="s">
        <v>6655</v>
      </c>
      <c r="B2223" t="s">
        <v>15</v>
      </c>
      <c r="C2223" t="s">
        <v>6656</v>
      </c>
      <c r="D2223" t="s">
        <v>86</v>
      </c>
      <c r="E2223" t="s">
        <v>91</v>
      </c>
      <c r="F2223" t="s">
        <v>6657</v>
      </c>
      <c r="G2223" t="s">
        <v>102</v>
      </c>
      <c r="H2223">
        <v>382.31</v>
      </c>
      <c r="I2223">
        <v>60</v>
      </c>
      <c r="J2223">
        <v>0</v>
      </c>
      <c r="K2223">
        <v>22938.6</v>
      </c>
      <c r="L2223">
        <v>22938.6</v>
      </c>
      <c r="M2223" t="s">
        <v>116</v>
      </c>
      <c r="N2223" s="1">
        <v>45361.259594907409</v>
      </c>
    </row>
    <row r="2224" spans="1:14" x14ac:dyDescent="0.3">
      <c r="A2224" t="s">
        <v>6658</v>
      </c>
      <c r="B2224" t="s">
        <v>15</v>
      </c>
      <c r="C2224" t="s">
        <v>6659</v>
      </c>
      <c r="D2224" t="s">
        <v>110</v>
      </c>
      <c r="E2224" t="s">
        <v>44</v>
      </c>
      <c r="F2224" t="s">
        <v>6660</v>
      </c>
      <c r="G2224" t="s">
        <v>179</v>
      </c>
      <c r="H2224">
        <v>140.24</v>
      </c>
      <c r="I2224">
        <v>5</v>
      </c>
      <c r="J2224">
        <v>0</v>
      </c>
      <c r="K2224">
        <v>701.2</v>
      </c>
      <c r="L2224">
        <v>701.2</v>
      </c>
      <c r="M2224" t="s">
        <v>77</v>
      </c>
      <c r="N2224" s="1">
        <v>45598.239293981482</v>
      </c>
    </row>
    <row r="2225" spans="1:14" x14ac:dyDescent="0.3">
      <c r="A2225" t="s">
        <v>6661</v>
      </c>
      <c r="B2225" t="s">
        <v>72</v>
      </c>
      <c r="C2225" t="s">
        <v>6662</v>
      </c>
      <c r="D2225" t="s">
        <v>80</v>
      </c>
      <c r="E2225" t="s">
        <v>18</v>
      </c>
      <c r="F2225" t="s">
        <v>6663</v>
      </c>
      <c r="G2225" t="s">
        <v>135</v>
      </c>
      <c r="H2225">
        <v>2518.48</v>
      </c>
      <c r="I2225">
        <v>60</v>
      </c>
      <c r="J2225">
        <v>20</v>
      </c>
      <c r="K2225">
        <v>151108.79999999999</v>
      </c>
      <c r="L2225">
        <v>120887.03999999999</v>
      </c>
      <c r="M2225" t="s">
        <v>21</v>
      </c>
      <c r="N2225" s="1">
        <v>45586.462627314817</v>
      </c>
    </row>
    <row r="2226" spans="1:14" x14ac:dyDescent="0.3">
      <c r="A2226" t="s">
        <v>6664</v>
      </c>
      <c r="B2226" t="s">
        <v>55</v>
      </c>
      <c r="C2226" t="s">
        <v>6665</v>
      </c>
      <c r="D2226" t="s">
        <v>110</v>
      </c>
      <c r="E2226" t="s">
        <v>111</v>
      </c>
      <c r="F2226" t="s">
        <v>6666</v>
      </c>
      <c r="G2226" t="s">
        <v>209</v>
      </c>
      <c r="H2226">
        <v>311.02</v>
      </c>
      <c r="I2226">
        <v>10</v>
      </c>
      <c r="J2226">
        <v>0</v>
      </c>
      <c r="K2226">
        <v>3110.2</v>
      </c>
      <c r="L2226">
        <v>3110.2</v>
      </c>
      <c r="M2226" t="s">
        <v>47</v>
      </c>
      <c r="N2226" s="1">
        <v>45662.508622685185</v>
      </c>
    </row>
    <row r="2227" spans="1:14" x14ac:dyDescent="0.3">
      <c r="A2227" t="s">
        <v>6667</v>
      </c>
      <c r="B2227" t="s">
        <v>23</v>
      </c>
      <c r="C2227" t="s">
        <v>6668</v>
      </c>
      <c r="D2227" t="s">
        <v>159</v>
      </c>
      <c r="E2227" t="s">
        <v>32</v>
      </c>
      <c r="F2227" t="s">
        <v>6669</v>
      </c>
      <c r="H2227">
        <v>129.31</v>
      </c>
      <c r="I2227">
        <v>2</v>
      </c>
      <c r="J2227">
        <v>0</v>
      </c>
      <c r="K2227">
        <v>258.62</v>
      </c>
      <c r="L2227">
        <v>258.62</v>
      </c>
      <c r="N2227" s="1">
        <v>45620.283101851855</v>
      </c>
    </row>
    <row r="2228" spans="1:14" x14ac:dyDescent="0.3">
      <c r="A2228" t="s">
        <v>6670</v>
      </c>
      <c r="B2228" t="s">
        <v>95</v>
      </c>
      <c r="C2228" t="s">
        <v>6671</v>
      </c>
      <c r="D2228" t="s">
        <v>36</v>
      </c>
      <c r="E2228" t="s">
        <v>121</v>
      </c>
      <c r="F2228" t="s">
        <v>6672</v>
      </c>
      <c r="G2228" t="s">
        <v>130</v>
      </c>
      <c r="H2228">
        <v>159.66</v>
      </c>
      <c r="I2228">
        <v>6</v>
      </c>
      <c r="J2228">
        <v>5</v>
      </c>
      <c r="K2228">
        <v>957.96</v>
      </c>
      <c r="L2228">
        <v>910.06</v>
      </c>
      <c r="M2228" t="s">
        <v>60</v>
      </c>
      <c r="N2228" s="1">
        <v>45517.576053240744</v>
      </c>
    </row>
    <row r="2229" spans="1:14" x14ac:dyDescent="0.3">
      <c r="A2229" t="s">
        <v>6673</v>
      </c>
      <c r="B2229" t="s">
        <v>72</v>
      </c>
      <c r="C2229" t="s">
        <v>6674</v>
      </c>
      <c r="D2229" t="s">
        <v>110</v>
      </c>
      <c r="E2229" t="s">
        <v>111</v>
      </c>
      <c r="F2229" t="s">
        <v>6675</v>
      </c>
      <c r="G2229" t="s">
        <v>53</v>
      </c>
      <c r="H2229">
        <v>287.41000000000003</v>
      </c>
      <c r="I2229">
        <v>2</v>
      </c>
      <c r="J2229">
        <v>0</v>
      </c>
      <c r="K2229">
        <v>574.82000000000005</v>
      </c>
      <c r="L2229">
        <v>574.82000000000005</v>
      </c>
      <c r="M2229" t="s">
        <v>47</v>
      </c>
      <c r="N2229" s="1">
        <v>45483.097314814811</v>
      </c>
    </row>
    <row r="2230" spans="1:14" x14ac:dyDescent="0.3">
      <c r="A2230" t="s">
        <v>6676</v>
      </c>
      <c r="B2230" t="s">
        <v>23</v>
      </c>
      <c r="C2230" t="s">
        <v>6677</v>
      </c>
      <c r="D2230" t="s">
        <v>120</v>
      </c>
      <c r="E2230" t="s">
        <v>121</v>
      </c>
      <c r="F2230" t="s">
        <v>6678</v>
      </c>
      <c r="G2230" t="s">
        <v>70</v>
      </c>
      <c r="H2230">
        <v>168.06</v>
      </c>
      <c r="I2230">
        <v>5</v>
      </c>
      <c r="J2230">
        <v>0</v>
      </c>
      <c r="K2230">
        <v>840.3</v>
      </c>
      <c r="L2230">
        <v>840.3</v>
      </c>
      <c r="M2230" t="s">
        <v>40</v>
      </c>
      <c r="N2230" s="1">
        <v>45710.902615740742</v>
      </c>
    </row>
    <row r="2231" spans="1:14" x14ac:dyDescent="0.3">
      <c r="A2231" t="s">
        <v>6679</v>
      </c>
      <c r="B2231" t="s">
        <v>30</v>
      </c>
      <c r="C2231" t="s">
        <v>6680</v>
      </c>
      <c r="D2231" t="s">
        <v>110</v>
      </c>
      <c r="E2231" t="s">
        <v>133</v>
      </c>
      <c r="F2231" t="s">
        <v>6681</v>
      </c>
      <c r="G2231" t="s">
        <v>70</v>
      </c>
      <c r="H2231">
        <v>8.86</v>
      </c>
      <c r="I2231">
        <v>2</v>
      </c>
      <c r="J2231">
        <v>0</v>
      </c>
      <c r="K2231">
        <v>17.72</v>
      </c>
      <c r="L2231">
        <v>17.72</v>
      </c>
      <c r="M2231" t="s">
        <v>47</v>
      </c>
      <c r="N2231" s="1">
        <v>45579.695405092592</v>
      </c>
    </row>
    <row r="2232" spans="1:14" x14ac:dyDescent="0.3">
      <c r="A2232" t="s">
        <v>6682</v>
      </c>
      <c r="B2232" t="s">
        <v>15</v>
      </c>
      <c r="C2232" t="s">
        <v>6683</v>
      </c>
      <c r="D2232" t="s">
        <v>159</v>
      </c>
      <c r="E2232" t="s">
        <v>68</v>
      </c>
      <c r="F2232" t="s">
        <v>6684</v>
      </c>
      <c r="G2232" t="s">
        <v>46</v>
      </c>
      <c r="H2232">
        <v>309.13</v>
      </c>
      <c r="I2232">
        <v>5</v>
      </c>
      <c r="J2232">
        <v>0</v>
      </c>
      <c r="K2232">
        <v>1545.65</v>
      </c>
      <c r="L2232">
        <v>1545.65</v>
      </c>
      <c r="M2232" t="s">
        <v>116</v>
      </c>
      <c r="N2232" s="1">
        <v>45697.861620370371</v>
      </c>
    </row>
    <row r="2233" spans="1:14" x14ac:dyDescent="0.3">
      <c r="A2233" t="s">
        <v>6685</v>
      </c>
      <c r="B2233" t="s">
        <v>30</v>
      </c>
      <c r="C2233" t="s">
        <v>6686</v>
      </c>
      <c r="D2233" t="s">
        <v>17</v>
      </c>
      <c r="E2233" t="s">
        <v>155</v>
      </c>
      <c r="F2233" t="s">
        <v>6687</v>
      </c>
      <c r="G2233" t="s">
        <v>107</v>
      </c>
      <c r="H2233">
        <v>307.39</v>
      </c>
      <c r="I2233">
        <v>40</v>
      </c>
      <c r="J2233">
        <v>0</v>
      </c>
      <c r="K2233">
        <v>12295.6</v>
      </c>
      <c r="L2233">
        <v>12295.6</v>
      </c>
      <c r="M2233" t="s">
        <v>28</v>
      </c>
      <c r="N2233" s="1">
        <v>45423.395370370374</v>
      </c>
    </row>
    <row r="2234" spans="1:14" x14ac:dyDescent="0.3">
      <c r="A2234" t="s">
        <v>6688</v>
      </c>
      <c r="C2234" t="s">
        <v>6689</v>
      </c>
      <c r="D2234" t="s">
        <v>110</v>
      </c>
      <c r="E2234" t="s">
        <v>121</v>
      </c>
      <c r="F2234" t="s">
        <v>6690</v>
      </c>
      <c r="G2234" t="s">
        <v>209</v>
      </c>
      <c r="H2234">
        <v>300.33999999999997</v>
      </c>
      <c r="I2234">
        <v>6</v>
      </c>
      <c r="J2234">
        <v>10</v>
      </c>
      <c r="K2234">
        <v>1802.04</v>
      </c>
      <c r="L2234">
        <v>1621.84</v>
      </c>
      <c r="M2234" t="s">
        <v>47</v>
      </c>
      <c r="N2234" s="1">
        <v>45583.305289351854</v>
      </c>
    </row>
    <row r="2235" spans="1:14" x14ac:dyDescent="0.3">
      <c r="A2235" t="s">
        <v>6691</v>
      </c>
      <c r="B2235" t="s">
        <v>15</v>
      </c>
      <c r="C2235" t="s">
        <v>6692</v>
      </c>
      <c r="D2235" t="s">
        <v>110</v>
      </c>
      <c r="E2235" t="s">
        <v>18</v>
      </c>
      <c r="F2235" t="s">
        <v>6693</v>
      </c>
      <c r="G2235" t="s">
        <v>465</v>
      </c>
      <c r="H2235">
        <v>84.75</v>
      </c>
      <c r="I2235">
        <v>2</v>
      </c>
      <c r="J2235">
        <v>0</v>
      </c>
      <c r="K2235">
        <v>169.5</v>
      </c>
      <c r="L2235">
        <v>169.5</v>
      </c>
      <c r="M2235" t="s">
        <v>47</v>
      </c>
      <c r="N2235" s="1">
        <v>45681.920046296298</v>
      </c>
    </row>
    <row r="2236" spans="1:14" x14ac:dyDescent="0.3">
      <c r="A2236" t="s">
        <v>6694</v>
      </c>
      <c r="B2236" t="s">
        <v>15</v>
      </c>
      <c r="C2236" t="s">
        <v>6695</v>
      </c>
      <c r="D2236" t="s">
        <v>17</v>
      </c>
      <c r="F2236" t="s">
        <v>6696</v>
      </c>
      <c r="G2236" t="s">
        <v>39</v>
      </c>
      <c r="H2236">
        <v>725.27</v>
      </c>
      <c r="I2236">
        <v>15</v>
      </c>
      <c r="J2236">
        <v>15</v>
      </c>
      <c r="K2236">
        <v>10879.05</v>
      </c>
      <c r="L2236">
        <v>9247.19</v>
      </c>
      <c r="M2236" t="s">
        <v>77</v>
      </c>
      <c r="N2236" s="1">
        <v>45445.372164351851</v>
      </c>
    </row>
    <row r="2237" spans="1:14" x14ac:dyDescent="0.3">
      <c r="A2237" t="s">
        <v>6697</v>
      </c>
      <c r="B2237" t="s">
        <v>95</v>
      </c>
      <c r="C2237" t="s">
        <v>6698</v>
      </c>
      <c r="D2237" t="s">
        <v>255</v>
      </c>
      <c r="E2237" t="s">
        <v>91</v>
      </c>
      <c r="F2237" t="s">
        <v>6699</v>
      </c>
      <c r="G2237" t="s">
        <v>70</v>
      </c>
      <c r="H2237">
        <v>1319.06</v>
      </c>
      <c r="I2237">
        <v>3</v>
      </c>
      <c r="J2237">
        <v>5</v>
      </c>
      <c r="K2237">
        <v>3957.18</v>
      </c>
      <c r="L2237">
        <v>3759.32</v>
      </c>
      <c r="M2237" t="s">
        <v>28</v>
      </c>
      <c r="N2237" s="1">
        <v>45515.804479166669</v>
      </c>
    </row>
    <row r="2238" spans="1:14" x14ac:dyDescent="0.3">
      <c r="A2238" t="s">
        <v>6700</v>
      </c>
      <c r="B2238" t="s">
        <v>30</v>
      </c>
      <c r="C2238" t="s">
        <v>6701</v>
      </c>
      <c r="D2238" t="s">
        <v>17</v>
      </c>
      <c r="E2238" t="s">
        <v>111</v>
      </c>
      <c r="F2238" t="s">
        <v>6702</v>
      </c>
      <c r="G2238" t="s">
        <v>248</v>
      </c>
      <c r="H2238">
        <v>341.34</v>
      </c>
      <c r="I2238">
        <v>10</v>
      </c>
      <c r="J2238">
        <v>10</v>
      </c>
      <c r="K2238">
        <v>3413.4</v>
      </c>
      <c r="L2238">
        <v>3072.06</v>
      </c>
      <c r="M2238" t="s">
        <v>40</v>
      </c>
      <c r="N2238" s="1">
        <v>45727.503125000003</v>
      </c>
    </row>
    <row r="2239" spans="1:14" x14ac:dyDescent="0.3">
      <c r="A2239" t="s">
        <v>6703</v>
      </c>
      <c r="B2239" t="s">
        <v>49</v>
      </c>
      <c r="C2239" t="s">
        <v>6704</v>
      </c>
      <c r="D2239" t="s">
        <v>17</v>
      </c>
      <c r="E2239" t="s">
        <v>277</v>
      </c>
      <c r="F2239" t="s">
        <v>6705</v>
      </c>
      <c r="G2239" t="s">
        <v>107</v>
      </c>
      <c r="H2239">
        <v>130.21</v>
      </c>
      <c r="I2239">
        <v>1</v>
      </c>
      <c r="J2239">
        <v>0</v>
      </c>
      <c r="K2239">
        <v>130.21</v>
      </c>
      <c r="L2239">
        <v>130.21</v>
      </c>
      <c r="M2239" t="s">
        <v>28</v>
      </c>
      <c r="N2239" s="1">
        <v>45704.472997685189</v>
      </c>
    </row>
    <row r="2240" spans="1:14" x14ac:dyDescent="0.3">
      <c r="A2240" t="s">
        <v>6706</v>
      </c>
      <c r="B2240" t="s">
        <v>95</v>
      </c>
      <c r="C2240" t="s">
        <v>6707</v>
      </c>
      <c r="D2240" t="s">
        <v>110</v>
      </c>
      <c r="E2240" t="s">
        <v>44</v>
      </c>
      <c r="F2240" t="s">
        <v>6708</v>
      </c>
      <c r="G2240" t="s">
        <v>130</v>
      </c>
      <c r="H2240">
        <v>72.22</v>
      </c>
      <c r="I2240">
        <v>2</v>
      </c>
      <c r="J2240">
        <v>0</v>
      </c>
      <c r="K2240">
        <v>144.44</v>
      </c>
      <c r="L2240">
        <v>144.44</v>
      </c>
      <c r="M2240" t="s">
        <v>60</v>
      </c>
      <c r="N2240" s="1">
        <v>45408.925428240742</v>
      </c>
    </row>
    <row r="2241" spans="1:14" x14ac:dyDescent="0.3">
      <c r="A2241" t="s">
        <v>6709</v>
      </c>
      <c r="B2241" t="s">
        <v>55</v>
      </c>
      <c r="C2241" t="s">
        <v>6710</v>
      </c>
      <c r="D2241" t="s">
        <v>67</v>
      </c>
      <c r="E2241" t="s">
        <v>177</v>
      </c>
      <c r="F2241" t="s">
        <v>6711</v>
      </c>
      <c r="G2241" t="s">
        <v>248</v>
      </c>
      <c r="H2241">
        <v>359.46</v>
      </c>
      <c r="I2241">
        <v>75</v>
      </c>
      <c r="J2241">
        <v>0</v>
      </c>
      <c r="K2241">
        <v>26959.5</v>
      </c>
      <c r="L2241">
        <v>26959.5</v>
      </c>
      <c r="M2241" t="s">
        <v>47</v>
      </c>
      <c r="N2241" s="1">
        <v>45771.884421296294</v>
      </c>
    </row>
    <row r="2242" spans="1:14" x14ac:dyDescent="0.3">
      <c r="A2242" t="s">
        <v>6712</v>
      </c>
      <c r="B2242" t="s">
        <v>55</v>
      </c>
      <c r="C2242" t="s">
        <v>6713</v>
      </c>
      <c r="D2242" t="s">
        <v>43</v>
      </c>
      <c r="E2242" t="s">
        <v>133</v>
      </c>
      <c r="F2242" t="s">
        <v>6714</v>
      </c>
      <c r="G2242" t="s">
        <v>107</v>
      </c>
      <c r="H2242">
        <v>908.06</v>
      </c>
      <c r="I2242">
        <v>2</v>
      </c>
      <c r="J2242">
        <v>0</v>
      </c>
      <c r="K2242">
        <v>1816.12</v>
      </c>
      <c r="L2242">
        <v>1816.12</v>
      </c>
      <c r="M2242" t="s">
        <v>21</v>
      </c>
      <c r="N2242" s="1">
        <v>45775.100219907406</v>
      </c>
    </row>
    <row r="2243" spans="1:14" x14ac:dyDescent="0.3">
      <c r="A2243" t="s">
        <v>6715</v>
      </c>
      <c r="B2243" t="s">
        <v>55</v>
      </c>
      <c r="C2243" t="s">
        <v>6716</v>
      </c>
      <c r="D2243" t="s">
        <v>25</v>
      </c>
      <c r="E2243" t="s">
        <v>74</v>
      </c>
      <c r="F2243" t="s">
        <v>6717</v>
      </c>
      <c r="G2243" t="s">
        <v>27</v>
      </c>
      <c r="H2243">
        <v>115.68</v>
      </c>
      <c r="I2243">
        <v>2</v>
      </c>
      <c r="J2243">
        <v>0</v>
      </c>
      <c r="K2243">
        <v>231.36</v>
      </c>
      <c r="L2243">
        <v>231.36</v>
      </c>
      <c r="M2243" t="s">
        <v>40</v>
      </c>
      <c r="N2243" s="1">
        <v>45842.927303240744</v>
      </c>
    </row>
    <row r="2244" spans="1:14" x14ac:dyDescent="0.3">
      <c r="A2244" t="s">
        <v>6718</v>
      </c>
      <c r="B2244" t="s">
        <v>84</v>
      </c>
      <c r="C2244" t="s">
        <v>6719</v>
      </c>
      <c r="D2244" t="s">
        <v>36</v>
      </c>
      <c r="E2244" t="s">
        <v>177</v>
      </c>
      <c r="F2244" t="s">
        <v>6720</v>
      </c>
      <c r="G2244" t="s">
        <v>102</v>
      </c>
      <c r="H2244">
        <v>672.55</v>
      </c>
      <c r="I2244">
        <v>75</v>
      </c>
      <c r="J2244">
        <v>20</v>
      </c>
      <c r="K2244">
        <v>50441.25</v>
      </c>
      <c r="L2244">
        <v>40353</v>
      </c>
      <c r="M2244" t="s">
        <v>21</v>
      </c>
      <c r="N2244" s="1">
        <v>45475.87060185185</v>
      </c>
    </row>
    <row r="2245" spans="1:14" x14ac:dyDescent="0.3">
      <c r="A2245" t="s">
        <v>6721</v>
      </c>
      <c r="B2245" t="s">
        <v>181</v>
      </c>
      <c r="C2245" t="s">
        <v>6722</v>
      </c>
      <c r="D2245" t="s">
        <v>159</v>
      </c>
      <c r="E2245" t="s">
        <v>277</v>
      </c>
      <c r="F2245" t="s">
        <v>6723</v>
      </c>
      <c r="G2245" t="s">
        <v>27</v>
      </c>
      <c r="H2245">
        <v>157.91999999999999</v>
      </c>
      <c r="I2245">
        <v>8</v>
      </c>
      <c r="J2245">
        <v>0</v>
      </c>
      <c r="K2245">
        <v>1263.3599999999999</v>
      </c>
      <c r="L2245">
        <v>1263.3599999999999</v>
      </c>
      <c r="M2245" t="s">
        <v>21</v>
      </c>
      <c r="N2245" s="1">
        <v>45645.046898148146</v>
      </c>
    </row>
    <row r="2246" spans="1:14" x14ac:dyDescent="0.3">
      <c r="A2246" t="s">
        <v>6724</v>
      </c>
      <c r="B2246" t="s">
        <v>181</v>
      </c>
      <c r="C2246" t="s">
        <v>6725</v>
      </c>
      <c r="D2246" t="s">
        <v>36</v>
      </c>
      <c r="E2246" t="s">
        <v>44</v>
      </c>
      <c r="F2246" t="s">
        <v>6726</v>
      </c>
      <c r="G2246" t="s">
        <v>65</v>
      </c>
      <c r="H2246">
        <v>1102.0999999999999</v>
      </c>
      <c r="I2246">
        <v>3</v>
      </c>
      <c r="J2246">
        <v>8</v>
      </c>
      <c r="K2246">
        <v>3306.3</v>
      </c>
      <c r="L2246">
        <v>3041.8</v>
      </c>
      <c r="M2246" t="s">
        <v>21</v>
      </c>
      <c r="N2246" s="1">
        <v>45745.611388888887</v>
      </c>
    </row>
    <row r="2247" spans="1:14" x14ac:dyDescent="0.3">
      <c r="A2247" t="s">
        <v>6727</v>
      </c>
      <c r="B2247" t="s">
        <v>30</v>
      </c>
      <c r="C2247" t="s">
        <v>6728</v>
      </c>
      <c r="D2247" t="s">
        <v>17</v>
      </c>
      <c r="E2247" t="s">
        <v>57</v>
      </c>
      <c r="F2247" t="s">
        <v>6729</v>
      </c>
      <c r="G2247" t="s">
        <v>20</v>
      </c>
      <c r="H2247">
        <v>577.97</v>
      </c>
      <c r="I2247">
        <v>3</v>
      </c>
      <c r="J2247">
        <v>0</v>
      </c>
      <c r="K2247">
        <v>1733.91</v>
      </c>
      <c r="L2247">
        <v>1733.91</v>
      </c>
      <c r="M2247" t="s">
        <v>21</v>
      </c>
      <c r="N2247" s="1">
        <v>45667.470324074071</v>
      </c>
    </row>
    <row r="2248" spans="1:14" x14ac:dyDescent="0.3">
      <c r="A2248" t="s">
        <v>6730</v>
      </c>
      <c r="B2248" t="s">
        <v>55</v>
      </c>
      <c r="C2248" t="s">
        <v>6731</v>
      </c>
      <c r="D2248" t="s">
        <v>86</v>
      </c>
      <c r="E2248" t="s">
        <v>37</v>
      </c>
      <c r="F2248" t="s">
        <v>6732</v>
      </c>
      <c r="G2248" t="s">
        <v>102</v>
      </c>
      <c r="H2248">
        <v>175.07</v>
      </c>
      <c r="I2248">
        <v>2</v>
      </c>
      <c r="J2248">
        <v>0</v>
      </c>
      <c r="K2248">
        <v>350.14</v>
      </c>
      <c r="L2248">
        <v>350.14</v>
      </c>
      <c r="M2248" t="s">
        <v>77</v>
      </c>
      <c r="N2248" s="1">
        <v>45576.213888888888</v>
      </c>
    </row>
    <row r="2249" spans="1:14" x14ac:dyDescent="0.3">
      <c r="A2249" t="s">
        <v>6733</v>
      </c>
      <c r="B2249" t="s">
        <v>15</v>
      </c>
      <c r="C2249" t="s">
        <v>6734</v>
      </c>
      <c r="D2249" t="s">
        <v>255</v>
      </c>
      <c r="E2249" t="s">
        <v>68</v>
      </c>
      <c r="F2249" t="s">
        <v>6735</v>
      </c>
      <c r="G2249" t="s">
        <v>82</v>
      </c>
      <c r="H2249">
        <v>210.98</v>
      </c>
      <c r="I2249">
        <v>2</v>
      </c>
      <c r="J2249">
        <v>0</v>
      </c>
      <c r="K2249">
        <v>421.96</v>
      </c>
      <c r="L2249">
        <v>421.96</v>
      </c>
      <c r="M2249" t="s">
        <v>28</v>
      </c>
      <c r="N2249" s="1">
        <v>45656.30259259259</v>
      </c>
    </row>
    <row r="2250" spans="1:14" x14ac:dyDescent="0.3">
      <c r="A2250" t="s">
        <v>6736</v>
      </c>
      <c r="B2250" t="s">
        <v>55</v>
      </c>
      <c r="C2250" t="s">
        <v>6737</v>
      </c>
      <c r="D2250" t="s">
        <v>110</v>
      </c>
      <c r="E2250" t="s">
        <v>277</v>
      </c>
      <c r="F2250" t="s">
        <v>6738</v>
      </c>
      <c r="G2250" t="s">
        <v>248</v>
      </c>
      <c r="H2250">
        <v>257.08999999999997</v>
      </c>
      <c r="I2250">
        <v>10</v>
      </c>
      <c r="J2250">
        <v>5</v>
      </c>
      <c r="K2250">
        <v>2570.9</v>
      </c>
      <c r="L2250">
        <v>2442.36</v>
      </c>
      <c r="M2250" t="s">
        <v>21</v>
      </c>
      <c r="N2250" s="1">
        <v>45584.889374999999</v>
      </c>
    </row>
    <row r="2251" spans="1:14" x14ac:dyDescent="0.3">
      <c r="A2251" t="s">
        <v>6739</v>
      </c>
      <c r="B2251" t="s">
        <v>72</v>
      </c>
      <c r="C2251" t="s">
        <v>6740</v>
      </c>
      <c r="D2251" t="s">
        <v>125</v>
      </c>
      <c r="E2251" t="s">
        <v>177</v>
      </c>
      <c r="F2251" t="s">
        <v>6741</v>
      </c>
      <c r="G2251" t="s">
        <v>76</v>
      </c>
      <c r="H2251">
        <v>2274.3000000000002</v>
      </c>
      <c r="I2251">
        <v>30</v>
      </c>
      <c r="J2251">
        <v>15</v>
      </c>
      <c r="K2251">
        <v>68229</v>
      </c>
      <c r="L2251">
        <v>57994.65</v>
      </c>
      <c r="M2251" t="s">
        <v>116</v>
      </c>
      <c r="N2251" s="1">
        <v>45823.399861111109</v>
      </c>
    </row>
    <row r="2252" spans="1:14" x14ac:dyDescent="0.3">
      <c r="A2252" t="s">
        <v>6742</v>
      </c>
      <c r="B2252" t="s">
        <v>172</v>
      </c>
      <c r="C2252" t="s">
        <v>6743</v>
      </c>
      <c r="D2252" t="s">
        <v>17</v>
      </c>
      <c r="E2252" t="s">
        <v>177</v>
      </c>
      <c r="F2252" t="s">
        <v>6744</v>
      </c>
      <c r="G2252" t="s">
        <v>184</v>
      </c>
      <c r="H2252">
        <v>514.98</v>
      </c>
      <c r="I2252">
        <v>6</v>
      </c>
      <c r="J2252">
        <v>5</v>
      </c>
      <c r="K2252">
        <v>3089.88</v>
      </c>
      <c r="L2252">
        <v>2935.39</v>
      </c>
      <c r="M2252" t="s">
        <v>77</v>
      </c>
      <c r="N2252" s="1">
        <v>45707.243750000001</v>
      </c>
    </row>
    <row r="2253" spans="1:14" x14ac:dyDescent="0.3">
      <c r="A2253" t="s">
        <v>6745</v>
      </c>
      <c r="B2253" t="s">
        <v>84</v>
      </c>
      <c r="C2253" t="s">
        <v>6746</v>
      </c>
      <c r="D2253" t="s">
        <v>17</v>
      </c>
      <c r="E2253" t="s">
        <v>121</v>
      </c>
      <c r="F2253" t="s">
        <v>6747</v>
      </c>
      <c r="G2253" t="s">
        <v>107</v>
      </c>
      <c r="H2253">
        <v>354.64</v>
      </c>
      <c r="I2253">
        <v>1</v>
      </c>
      <c r="J2253">
        <v>0</v>
      </c>
      <c r="K2253">
        <v>354.64</v>
      </c>
      <c r="L2253">
        <v>354.64</v>
      </c>
      <c r="M2253" t="s">
        <v>47</v>
      </c>
      <c r="N2253" s="1">
        <v>45564.962743055556</v>
      </c>
    </row>
    <row r="2254" spans="1:14" x14ac:dyDescent="0.3">
      <c r="A2254" t="s">
        <v>6748</v>
      </c>
      <c r="B2254" t="s">
        <v>95</v>
      </c>
      <c r="C2254" t="s">
        <v>6749</v>
      </c>
      <c r="D2254" t="s">
        <v>159</v>
      </c>
      <c r="E2254" t="s">
        <v>18</v>
      </c>
      <c r="F2254" t="s">
        <v>6750</v>
      </c>
      <c r="G2254" t="s">
        <v>248</v>
      </c>
      <c r="H2254">
        <v>86.59</v>
      </c>
      <c r="I2254">
        <v>40</v>
      </c>
      <c r="J2254">
        <v>20</v>
      </c>
      <c r="K2254">
        <v>3463.6</v>
      </c>
      <c r="L2254">
        <v>2770.88</v>
      </c>
      <c r="M2254" t="s">
        <v>60</v>
      </c>
      <c r="N2254" s="1">
        <v>45746.825532407405</v>
      </c>
    </row>
    <row r="2255" spans="1:14" x14ac:dyDescent="0.3">
      <c r="A2255" t="s">
        <v>6751</v>
      </c>
      <c r="B2255" t="s">
        <v>72</v>
      </c>
      <c r="C2255" t="s">
        <v>6752</v>
      </c>
      <c r="D2255" t="s">
        <v>86</v>
      </c>
      <c r="E2255" t="s">
        <v>32</v>
      </c>
      <c r="F2255" t="s">
        <v>6753</v>
      </c>
      <c r="G2255" t="s">
        <v>179</v>
      </c>
      <c r="H2255">
        <v>377.25</v>
      </c>
      <c r="I2255">
        <v>4</v>
      </c>
      <c r="J2255">
        <v>2</v>
      </c>
      <c r="K2255">
        <v>1509</v>
      </c>
      <c r="L2255">
        <v>1478.82</v>
      </c>
      <c r="M2255" t="s">
        <v>28</v>
      </c>
      <c r="N2255" s="1">
        <v>45718.952870370369</v>
      </c>
    </row>
    <row r="2256" spans="1:14" x14ac:dyDescent="0.3">
      <c r="A2256" t="s">
        <v>6754</v>
      </c>
      <c r="B2256" t="s">
        <v>95</v>
      </c>
      <c r="C2256" t="s">
        <v>6755</v>
      </c>
      <c r="D2256" t="s">
        <v>86</v>
      </c>
      <c r="E2256" t="s">
        <v>87</v>
      </c>
      <c r="F2256" t="s">
        <v>6756</v>
      </c>
      <c r="G2256" t="s">
        <v>465</v>
      </c>
      <c r="H2256">
        <v>597.04</v>
      </c>
      <c r="I2256">
        <v>30</v>
      </c>
      <c r="J2256">
        <v>15</v>
      </c>
      <c r="K2256">
        <v>17911.2</v>
      </c>
      <c r="L2256">
        <v>15224.52</v>
      </c>
      <c r="M2256" t="s">
        <v>40</v>
      </c>
      <c r="N2256" s="1">
        <v>45482.512592592589</v>
      </c>
    </row>
    <row r="2257" spans="1:14" x14ac:dyDescent="0.3">
      <c r="A2257" t="s">
        <v>6757</v>
      </c>
      <c r="B2257" t="s">
        <v>55</v>
      </c>
      <c r="C2257" t="s">
        <v>6758</v>
      </c>
      <c r="D2257" t="s">
        <v>120</v>
      </c>
      <c r="F2257" t="s">
        <v>6759</v>
      </c>
      <c r="G2257" t="s">
        <v>65</v>
      </c>
      <c r="H2257">
        <v>301.58999999999997</v>
      </c>
      <c r="I2257">
        <v>75</v>
      </c>
      <c r="J2257">
        <v>15</v>
      </c>
      <c r="K2257">
        <v>22619.25</v>
      </c>
      <c r="L2257">
        <v>19226.36</v>
      </c>
      <c r="M2257" t="s">
        <v>21</v>
      </c>
      <c r="N2257" s="1">
        <v>45737.38726851852</v>
      </c>
    </row>
    <row r="2258" spans="1:14" x14ac:dyDescent="0.3">
      <c r="A2258" t="s">
        <v>6760</v>
      </c>
      <c r="B2258" t="s">
        <v>118</v>
      </c>
      <c r="C2258" t="s">
        <v>6761</v>
      </c>
      <c r="D2258" t="s">
        <v>125</v>
      </c>
      <c r="E2258" t="s">
        <v>37</v>
      </c>
      <c r="F2258" t="s">
        <v>6762</v>
      </c>
      <c r="G2258" t="s">
        <v>161</v>
      </c>
      <c r="H2258">
        <v>197.82</v>
      </c>
      <c r="I2258">
        <v>4</v>
      </c>
      <c r="J2258">
        <v>0</v>
      </c>
      <c r="K2258">
        <v>791.28</v>
      </c>
      <c r="L2258">
        <v>791.28</v>
      </c>
      <c r="M2258" t="s">
        <v>116</v>
      </c>
      <c r="N2258" s="1">
        <v>45783.453506944446</v>
      </c>
    </row>
    <row r="2259" spans="1:14" x14ac:dyDescent="0.3">
      <c r="A2259" t="s">
        <v>6763</v>
      </c>
      <c r="B2259" t="s">
        <v>172</v>
      </c>
      <c r="D2259" t="s">
        <v>25</v>
      </c>
      <c r="E2259" t="s">
        <v>177</v>
      </c>
      <c r="F2259" t="s">
        <v>6764</v>
      </c>
      <c r="G2259" t="s">
        <v>465</v>
      </c>
      <c r="H2259">
        <v>65.31</v>
      </c>
      <c r="I2259">
        <v>20</v>
      </c>
      <c r="J2259">
        <v>10</v>
      </c>
      <c r="K2259">
        <v>1306.2</v>
      </c>
      <c r="L2259">
        <v>1175.58</v>
      </c>
      <c r="M2259" t="s">
        <v>28</v>
      </c>
      <c r="N2259" s="1">
        <v>45429.592569444445</v>
      </c>
    </row>
    <row r="2260" spans="1:14" x14ac:dyDescent="0.3">
      <c r="A2260" t="s">
        <v>6765</v>
      </c>
      <c r="B2260" t="s">
        <v>55</v>
      </c>
      <c r="C2260" t="s">
        <v>6766</v>
      </c>
      <c r="D2260" t="s">
        <v>110</v>
      </c>
      <c r="E2260" t="s">
        <v>32</v>
      </c>
      <c r="F2260" t="s">
        <v>6767</v>
      </c>
      <c r="G2260" t="s">
        <v>248</v>
      </c>
      <c r="H2260">
        <v>123.6</v>
      </c>
      <c r="I2260">
        <v>12</v>
      </c>
      <c r="J2260">
        <v>0</v>
      </c>
      <c r="K2260">
        <v>1483.2</v>
      </c>
      <c r="L2260">
        <v>1483.2</v>
      </c>
      <c r="M2260" t="s">
        <v>47</v>
      </c>
      <c r="N2260" s="1">
        <v>45369.170682870368</v>
      </c>
    </row>
    <row r="2261" spans="1:14" x14ac:dyDescent="0.3">
      <c r="A2261" t="s">
        <v>6768</v>
      </c>
      <c r="B2261" t="s">
        <v>172</v>
      </c>
      <c r="C2261" t="s">
        <v>6769</v>
      </c>
      <c r="D2261" t="s">
        <v>159</v>
      </c>
      <c r="E2261" t="s">
        <v>74</v>
      </c>
      <c r="F2261" t="s">
        <v>6770</v>
      </c>
      <c r="H2261">
        <v>340.01</v>
      </c>
      <c r="I2261">
        <v>40</v>
      </c>
      <c r="J2261">
        <v>10</v>
      </c>
      <c r="K2261">
        <v>13600.4</v>
      </c>
      <c r="L2261">
        <v>12240.36</v>
      </c>
      <c r="N2261" s="1">
        <v>45743.613217592596</v>
      </c>
    </row>
    <row r="2262" spans="1:14" x14ac:dyDescent="0.3">
      <c r="A2262" t="s">
        <v>6771</v>
      </c>
      <c r="B2262" t="s">
        <v>172</v>
      </c>
      <c r="C2262" t="s">
        <v>6772</v>
      </c>
      <c r="D2262" t="s">
        <v>80</v>
      </c>
      <c r="E2262" t="s">
        <v>100</v>
      </c>
      <c r="F2262" t="s">
        <v>6773</v>
      </c>
      <c r="G2262" t="s">
        <v>161</v>
      </c>
      <c r="H2262">
        <v>4124.8900000000003</v>
      </c>
      <c r="I2262">
        <v>4</v>
      </c>
      <c r="J2262">
        <v>0</v>
      </c>
      <c r="K2262">
        <v>16499.560000000001</v>
      </c>
      <c r="L2262">
        <v>16499.560000000001</v>
      </c>
      <c r="M2262" t="s">
        <v>47</v>
      </c>
      <c r="N2262" s="1">
        <v>45850.691342592596</v>
      </c>
    </row>
    <row r="2263" spans="1:14" x14ac:dyDescent="0.3">
      <c r="A2263" t="s">
        <v>6774</v>
      </c>
      <c r="B2263" t="s">
        <v>181</v>
      </c>
      <c r="C2263" t="s">
        <v>6775</v>
      </c>
      <c r="D2263" t="s">
        <v>110</v>
      </c>
      <c r="E2263" t="s">
        <v>57</v>
      </c>
      <c r="F2263" t="s">
        <v>6776</v>
      </c>
      <c r="G2263" t="s">
        <v>39</v>
      </c>
      <c r="H2263">
        <v>168.35</v>
      </c>
      <c r="I2263">
        <v>15</v>
      </c>
      <c r="J2263">
        <v>15</v>
      </c>
      <c r="K2263">
        <v>2525.25</v>
      </c>
      <c r="L2263">
        <v>2146.46</v>
      </c>
      <c r="M2263" t="s">
        <v>47</v>
      </c>
      <c r="N2263" s="1">
        <v>45762.109270833331</v>
      </c>
    </row>
    <row r="2264" spans="1:14" x14ac:dyDescent="0.3">
      <c r="A2264" t="s">
        <v>6777</v>
      </c>
      <c r="B2264" t="s">
        <v>118</v>
      </c>
      <c r="C2264" t="s">
        <v>6778</v>
      </c>
      <c r="D2264" t="s">
        <v>51</v>
      </c>
      <c r="E2264" t="s">
        <v>224</v>
      </c>
      <c r="F2264" t="s">
        <v>6779</v>
      </c>
      <c r="G2264" t="s">
        <v>93</v>
      </c>
      <c r="H2264">
        <v>152.28</v>
      </c>
      <c r="I2264">
        <v>5</v>
      </c>
      <c r="J2264">
        <v>5</v>
      </c>
      <c r="K2264">
        <v>761.4</v>
      </c>
      <c r="L2264">
        <v>723.33</v>
      </c>
      <c r="M2264" t="s">
        <v>60</v>
      </c>
      <c r="N2264" s="1">
        <v>45711.984942129631</v>
      </c>
    </row>
    <row r="2265" spans="1:14" x14ac:dyDescent="0.3">
      <c r="A2265" t="s">
        <v>6780</v>
      </c>
      <c r="B2265" t="s">
        <v>55</v>
      </c>
      <c r="C2265" t="s">
        <v>6781</v>
      </c>
      <c r="D2265" t="s">
        <v>17</v>
      </c>
      <c r="E2265" t="s">
        <v>32</v>
      </c>
      <c r="F2265" t="s">
        <v>6782</v>
      </c>
      <c r="G2265" t="s">
        <v>20</v>
      </c>
      <c r="H2265">
        <v>748.43</v>
      </c>
      <c r="I2265">
        <v>1</v>
      </c>
      <c r="J2265">
        <v>3</v>
      </c>
      <c r="K2265">
        <v>748.43</v>
      </c>
      <c r="L2265">
        <v>725.98</v>
      </c>
      <c r="M2265" t="s">
        <v>116</v>
      </c>
      <c r="N2265" s="1">
        <v>45823.631724537037</v>
      </c>
    </row>
    <row r="2266" spans="1:14" x14ac:dyDescent="0.3">
      <c r="A2266" t="s">
        <v>6783</v>
      </c>
      <c r="B2266" t="s">
        <v>172</v>
      </c>
      <c r="C2266" t="s">
        <v>6784</v>
      </c>
      <c r="D2266" t="s">
        <v>125</v>
      </c>
      <c r="E2266" t="s">
        <v>177</v>
      </c>
      <c r="F2266" t="s">
        <v>6785</v>
      </c>
      <c r="H2266">
        <v>219.99</v>
      </c>
      <c r="I2266">
        <v>2</v>
      </c>
      <c r="J2266">
        <v>0</v>
      </c>
      <c r="K2266">
        <v>439.98</v>
      </c>
      <c r="L2266">
        <v>439.98</v>
      </c>
      <c r="M2266" t="s">
        <v>21</v>
      </c>
      <c r="N2266" s="1">
        <v>45588.56925925926</v>
      </c>
    </row>
    <row r="2267" spans="1:14" x14ac:dyDescent="0.3">
      <c r="A2267" t="s">
        <v>6786</v>
      </c>
      <c r="B2267" t="s">
        <v>55</v>
      </c>
      <c r="C2267" t="s">
        <v>6787</v>
      </c>
      <c r="D2267" t="s">
        <v>159</v>
      </c>
      <c r="E2267" t="s">
        <v>68</v>
      </c>
      <c r="F2267" t="s">
        <v>6788</v>
      </c>
      <c r="G2267" t="s">
        <v>39</v>
      </c>
      <c r="H2267">
        <v>60.7</v>
      </c>
      <c r="I2267">
        <v>6</v>
      </c>
      <c r="J2267">
        <v>5</v>
      </c>
      <c r="K2267">
        <v>364.2</v>
      </c>
      <c r="L2267">
        <v>345.99</v>
      </c>
      <c r="M2267" t="s">
        <v>28</v>
      </c>
      <c r="N2267" s="1">
        <v>45505.558148148149</v>
      </c>
    </row>
    <row r="2268" spans="1:14" x14ac:dyDescent="0.3">
      <c r="A2268" t="s">
        <v>6789</v>
      </c>
      <c r="B2268" t="s">
        <v>118</v>
      </c>
      <c r="C2268" t="s">
        <v>6790</v>
      </c>
      <c r="D2268" t="s">
        <v>67</v>
      </c>
      <c r="E2268" t="s">
        <v>87</v>
      </c>
      <c r="F2268" t="s">
        <v>6791</v>
      </c>
      <c r="G2268" t="s">
        <v>53</v>
      </c>
      <c r="H2268">
        <v>89.26</v>
      </c>
      <c r="I2268">
        <v>25</v>
      </c>
      <c r="J2268">
        <v>15</v>
      </c>
      <c r="K2268">
        <v>2231.5</v>
      </c>
      <c r="L2268">
        <v>1896.77</v>
      </c>
      <c r="M2268" t="s">
        <v>40</v>
      </c>
      <c r="N2268" s="1">
        <v>45684.243611111109</v>
      </c>
    </row>
    <row r="2269" spans="1:14" x14ac:dyDescent="0.3">
      <c r="A2269" t="s">
        <v>6792</v>
      </c>
      <c r="B2269" t="s">
        <v>172</v>
      </c>
      <c r="C2269" t="s">
        <v>6793</v>
      </c>
      <c r="D2269" t="s">
        <v>86</v>
      </c>
      <c r="E2269" t="s">
        <v>224</v>
      </c>
      <c r="F2269" t="s">
        <v>6794</v>
      </c>
      <c r="G2269" t="s">
        <v>59</v>
      </c>
      <c r="H2269">
        <v>332.49</v>
      </c>
      <c r="I2269">
        <v>4</v>
      </c>
      <c r="J2269">
        <v>0</v>
      </c>
      <c r="K2269">
        <v>1329.96</v>
      </c>
      <c r="L2269">
        <v>1329.96</v>
      </c>
      <c r="M2269" t="s">
        <v>40</v>
      </c>
      <c r="N2269" s="1">
        <v>45793.600694444445</v>
      </c>
    </row>
    <row r="2270" spans="1:14" x14ac:dyDescent="0.3">
      <c r="A2270" t="s">
        <v>6795</v>
      </c>
      <c r="B2270" t="s">
        <v>72</v>
      </c>
      <c r="C2270" t="s">
        <v>6796</v>
      </c>
      <c r="D2270" t="s">
        <v>63</v>
      </c>
      <c r="E2270" t="s">
        <v>57</v>
      </c>
      <c r="F2270" t="s">
        <v>6797</v>
      </c>
      <c r="G2270" t="s">
        <v>39</v>
      </c>
      <c r="H2270">
        <v>1.57</v>
      </c>
      <c r="I2270">
        <v>44</v>
      </c>
      <c r="J2270">
        <v>15</v>
      </c>
      <c r="K2270">
        <v>69.08</v>
      </c>
      <c r="L2270">
        <v>58.72</v>
      </c>
      <c r="M2270" t="s">
        <v>116</v>
      </c>
      <c r="N2270" s="1">
        <v>45561.140613425923</v>
      </c>
    </row>
    <row r="2271" spans="1:14" x14ac:dyDescent="0.3">
      <c r="A2271" t="s">
        <v>6798</v>
      </c>
      <c r="B2271" t="s">
        <v>72</v>
      </c>
      <c r="C2271" t="s">
        <v>6799</v>
      </c>
      <c r="D2271" t="s">
        <v>63</v>
      </c>
      <c r="E2271" t="s">
        <v>18</v>
      </c>
      <c r="F2271" t="s">
        <v>6800</v>
      </c>
      <c r="G2271" t="s">
        <v>82</v>
      </c>
      <c r="H2271">
        <v>4.46</v>
      </c>
      <c r="I2271">
        <v>94</v>
      </c>
      <c r="J2271">
        <v>0</v>
      </c>
      <c r="K2271">
        <v>419.24</v>
      </c>
      <c r="L2271">
        <v>419.24</v>
      </c>
      <c r="M2271" t="s">
        <v>40</v>
      </c>
      <c r="N2271" s="1">
        <v>45699.158356481479</v>
      </c>
    </row>
    <row r="2272" spans="1:14" x14ac:dyDescent="0.3">
      <c r="A2272" t="s">
        <v>6801</v>
      </c>
      <c r="B2272" t="s">
        <v>118</v>
      </c>
      <c r="C2272" t="s">
        <v>6802</v>
      </c>
      <c r="D2272" t="s">
        <v>110</v>
      </c>
      <c r="F2272" t="s">
        <v>6803</v>
      </c>
      <c r="G2272" t="s">
        <v>70</v>
      </c>
      <c r="H2272">
        <v>335.34</v>
      </c>
      <c r="I2272">
        <v>3</v>
      </c>
      <c r="J2272">
        <v>10</v>
      </c>
      <c r="K2272">
        <v>1006.02</v>
      </c>
      <c r="L2272">
        <v>905.42</v>
      </c>
      <c r="M2272" t="s">
        <v>116</v>
      </c>
      <c r="N2272" s="1">
        <v>45684.819722222222</v>
      </c>
    </row>
    <row r="2273" spans="1:14" x14ac:dyDescent="0.3">
      <c r="A2273" t="s">
        <v>6804</v>
      </c>
      <c r="B2273" t="s">
        <v>55</v>
      </c>
      <c r="C2273" t="s">
        <v>6805</v>
      </c>
      <c r="D2273" t="s">
        <v>63</v>
      </c>
      <c r="E2273" t="s">
        <v>133</v>
      </c>
      <c r="F2273" t="s">
        <v>6806</v>
      </c>
      <c r="G2273" t="s">
        <v>465</v>
      </c>
      <c r="H2273">
        <v>3.09</v>
      </c>
      <c r="I2273">
        <v>51</v>
      </c>
      <c r="J2273">
        <v>15</v>
      </c>
      <c r="K2273">
        <v>157.59</v>
      </c>
      <c r="L2273">
        <v>133.94999999999999</v>
      </c>
      <c r="M2273" t="s">
        <v>116</v>
      </c>
      <c r="N2273" s="1">
        <v>45474.109942129631</v>
      </c>
    </row>
    <row r="2274" spans="1:14" x14ac:dyDescent="0.3">
      <c r="A2274" t="s">
        <v>6807</v>
      </c>
      <c r="B2274" t="s">
        <v>15</v>
      </c>
      <c r="C2274" t="s">
        <v>6808</v>
      </c>
      <c r="D2274" t="s">
        <v>110</v>
      </c>
      <c r="F2274" t="s">
        <v>6809</v>
      </c>
      <c r="G2274" t="s">
        <v>70</v>
      </c>
      <c r="H2274">
        <v>113.9</v>
      </c>
      <c r="I2274">
        <v>4</v>
      </c>
      <c r="J2274">
        <v>0</v>
      </c>
      <c r="K2274">
        <v>455.6</v>
      </c>
      <c r="L2274">
        <v>455.6</v>
      </c>
      <c r="M2274" t="s">
        <v>28</v>
      </c>
      <c r="N2274" s="1">
        <v>45641.426076388889</v>
      </c>
    </row>
    <row r="2275" spans="1:14" x14ac:dyDescent="0.3">
      <c r="A2275" t="s">
        <v>6810</v>
      </c>
      <c r="B2275" t="s">
        <v>23</v>
      </c>
      <c r="D2275" t="s">
        <v>120</v>
      </c>
      <c r="E2275" t="s">
        <v>177</v>
      </c>
      <c r="F2275" t="s">
        <v>6811</v>
      </c>
      <c r="G2275" t="s">
        <v>209</v>
      </c>
      <c r="H2275">
        <v>2.89</v>
      </c>
      <c r="I2275">
        <v>15</v>
      </c>
      <c r="J2275">
        <v>10</v>
      </c>
      <c r="K2275">
        <v>43.35</v>
      </c>
      <c r="L2275">
        <v>39.020000000000003</v>
      </c>
      <c r="M2275" t="s">
        <v>40</v>
      </c>
      <c r="N2275" s="1">
        <v>45578.444131944445</v>
      </c>
    </row>
    <row r="2276" spans="1:14" x14ac:dyDescent="0.3">
      <c r="A2276" t="s">
        <v>6812</v>
      </c>
      <c r="B2276" t="s">
        <v>118</v>
      </c>
      <c r="C2276" t="s">
        <v>6813</v>
      </c>
      <c r="D2276" t="s">
        <v>125</v>
      </c>
      <c r="E2276" t="s">
        <v>105</v>
      </c>
      <c r="F2276" t="s">
        <v>6814</v>
      </c>
      <c r="G2276" t="s">
        <v>65</v>
      </c>
      <c r="H2276">
        <v>2540.7600000000002</v>
      </c>
      <c r="I2276">
        <v>15</v>
      </c>
      <c r="J2276">
        <v>20</v>
      </c>
      <c r="K2276">
        <v>38111.4</v>
      </c>
      <c r="L2276">
        <v>30489.119999999999</v>
      </c>
      <c r="M2276" t="s">
        <v>77</v>
      </c>
      <c r="N2276" s="1">
        <v>45715.135844907411</v>
      </c>
    </row>
    <row r="2277" spans="1:14" x14ac:dyDescent="0.3">
      <c r="A2277" t="s">
        <v>6815</v>
      </c>
      <c r="B2277" t="s">
        <v>15</v>
      </c>
      <c r="C2277" t="s">
        <v>6816</v>
      </c>
      <c r="D2277" t="s">
        <v>25</v>
      </c>
      <c r="E2277" t="s">
        <v>224</v>
      </c>
      <c r="F2277" t="s">
        <v>6817</v>
      </c>
      <c r="G2277" t="s">
        <v>39</v>
      </c>
      <c r="H2277">
        <v>76.040000000000006</v>
      </c>
      <c r="I2277">
        <v>15</v>
      </c>
      <c r="J2277">
        <v>10</v>
      </c>
      <c r="K2277">
        <v>1140.5999999999999</v>
      </c>
      <c r="L2277">
        <v>1026.54</v>
      </c>
      <c r="M2277" t="s">
        <v>77</v>
      </c>
      <c r="N2277" s="1">
        <v>45690.755729166667</v>
      </c>
    </row>
    <row r="2278" spans="1:14" x14ac:dyDescent="0.3">
      <c r="A2278" t="s">
        <v>6818</v>
      </c>
      <c r="B2278" t="s">
        <v>49</v>
      </c>
      <c r="C2278" t="s">
        <v>6819</v>
      </c>
      <c r="D2278" t="s">
        <v>25</v>
      </c>
      <c r="E2278" t="s">
        <v>68</v>
      </c>
      <c r="F2278" t="s">
        <v>6820</v>
      </c>
      <c r="G2278" t="s">
        <v>135</v>
      </c>
      <c r="H2278">
        <v>68.989999999999995</v>
      </c>
      <c r="I2278">
        <v>15</v>
      </c>
      <c r="J2278">
        <v>15</v>
      </c>
      <c r="K2278">
        <v>1034.8499999999999</v>
      </c>
      <c r="L2278">
        <v>879.62</v>
      </c>
      <c r="M2278" t="s">
        <v>21</v>
      </c>
      <c r="N2278" s="1">
        <v>45747.056666666664</v>
      </c>
    </row>
    <row r="2279" spans="1:14" x14ac:dyDescent="0.3">
      <c r="A2279" t="s">
        <v>6821</v>
      </c>
      <c r="B2279" t="s">
        <v>84</v>
      </c>
      <c r="C2279" t="s">
        <v>6822</v>
      </c>
      <c r="D2279" t="s">
        <v>120</v>
      </c>
      <c r="E2279" t="s">
        <v>18</v>
      </c>
      <c r="F2279" t="s">
        <v>6823</v>
      </c>
      <c r="G2279" t="s">
        <v>39</v>
      </c>
      <c r="H2279">
        <v>230.45</v>
      </c>
      <c r="I2279">
        <v>1</v>
      </c>
      <c r="J2279">
        <v>0</v>
      </c>
      <c r="K2279">
        <v>230.45</v>
      </c>
      <c r="L2279">
        <v>230.45</v>
      </c>
      <c r="M2279" t="s">
        <v>47</v>
      </c>
      <c r="N2279" s="1">
        <v>45636.555</v>
      </c>
    </row>
    <row r="2280" spans="1:14" x14ac:dyDescent="0.3">
      <c r="A2280" t="s">
        <v>6824</v>
      </c>
      <c r="B2280" t="s">
        <v>181</v>
      </c>
      <c r="C2280" t="s">
        <v>6825</v>
      </c>
      <c r="D2280" t="s">
        <v>36</v>
      </c>
      <c r="E2280" t="s">
        <v>251</v>
      </c>
      <c r="F2280" t="s">
        <v>6826</v>
      </c>
      <c r="G2280" t="s">
        <v>93</v>
      </c>
      <c r="H2280">
        <v>27.76</v>
      </c>
      <c r="I2280">
        <v>25</v>
      </c>
      <c r="J2280">
        <v>10</v>
      </c>
      <c r="K2280">
        <v>694</v>
      </c>
      <c r="L2280">
        <v>624.6</v>
      </c>
      <c r="M2280" t="s">
        <v>116</v>
      </c>
      <c r="N2280" s="1">
        <v>45532.567083333335</v>
      </c>
    </row>
    <row r="2281" spans="1:14" x14ac:dyDescent="0.3">
      <c r="A2281" t="s">
        <v>6827</v>
      </c>
      <c r="B2281" t="s">
        <v>23</v>
      </c>
      <c r="C2281" t="s">
        <v>6828</v>
      </c>
      <c r="D2281" t="s">
        <v>110</v>
      </c>
      <c r="E2281" t="s">
        <v>100</v>
      </c>
      <c r="F2281" t="s">
        <v>6829</v>
      </c>
      <c r="G2281" t="s">
        <v>135</v>
      </c>
      <c r="H2281">
        <v>321.58</v>
      </c>
      <c r="I2281">
        <v>4</v>
      </c>
      <c r="J2281">
        <v>2</v>
      </c>
      <c r="K2281">
        <v>1286.32</v>
      </c>
      <c r="L2281">
        <v>1260.5899999999999</v>
      </c>
      <c r="N2281" s="1">
        <v>45714.811157407406</v>
      </c>
    </row>
    <row r="2282" spans="1:14" x14ac:dyDescent="0.3">
      <c r="A2282" t="s">
        <v>6830</v>
      </c>
      <c r="B2282" t="s">
        <v>118</v>
      </c>
      <c r="C2282" t="s">
        <v>6831</v>
      </c>
      <c r="D2282" t="s">
        <v>25</v>
      </c>
      <c r="E2282" t="s">
        <v>277</v>
      </c>
      <c r="F2282" t="s">
        <v>6832</v>
      </c>
      <c r="G2282" t="s">
        <v>59</v>
      </c>
      <c r="H2282">
        <v>98.62</v>
      </c>
      <c r="I2282">
        <v>4</v>
      </c>
      <c r="J2282">
        <v>0</v>
      </c>
      <c r="K2282">
        <v>394.48</v>
      </c>
      <c r="L2282">
        <v>394.48</v>
      </c>
      <c r="M2282" t="s">
        <v>60</v>
      </c>
      <c r="N2282" s="1">
        <v>45774.563125000001</v>
      </c>
    </row>
    <row r="2283" spans="1:14" x14ac:dyDescent="0.3">
      <c r="A2283" t="s">
        <v>6833</v>
      </c>
      <c r="B2283" t="s">
        <v>118</v>
      </c>
      <c r="C2283" t="s">
        <v>6834</v>
      </c>
      <c r="D2283" t="s">
        <v>125</v>
      </c>
      <c r="E2283" t="s">
        <v>133</v>
      </c>
      <c r="F2283" t="s">
        <v>6835</v>
      </c>
      <c r="G2283" t="s">
        <v>161</v>
      </c>
      <c r="H2283">
        <v>282.37</v>
      </c>
      <c r="I2283">
        <v>5</v>
      </c>
      <c r="J2283">
        <v>0</v>
      </c>
      <c r="K2283">
        <v>1411.85</v>
      </c>
      <c r="L2283">
        <v>1411.85</v>
      </c>
      <c r="M2283" t="s">
        <v>60</v>
      </c>
      <c r="N2283" s="1">
        <v>45628.546493055554</v>
      </c>
    </row>
    <row r="2284" spans="1:14" x14ac:dyDescent="0.3">
      <c r="A2284" t="s">
        <v>6836</v>
      </c>
      <c r="B2284" t="s">
        <v>181</v>
      </c>
      <c r="C2284" t="s">
        <v>6837</v>
      </c>
      <c r="D2284" t="s">
        <v>25</v>
      </c>
      <c r="E2284" t="s">
        <v>68</v>
      </c>
      <c r="F2284" t="s">
        <v>6838</v>
      </c>
      <c r="G2284" t="s">
        <v>82</v>
      </c>
      <c r="H2284">
        <v>136.38</v>
      </c>
      <c r="I2284">
        <v>50</v>
      </c>
      <c r="J2284">
        <v>15</v>
      </c>
      <c r="K2284">
        <v>6819</v>
      </c>
      <c r="L2284">
        <v>5796.15</v>
      </c>
      <c r="M2284" t="s">
        <v>47</v>
      </c>
      <c r="N2284" s="1">
        <v>45625.809918981482</v>
      </c>
    </row>
    <row r="2285" spans="1:14" x14ac:dyDescent="0.3">
      <c r="A2285" t="s">
        <v>6839</v>
      </c>
      <c r="B2285" t="s">
        <v>84</v>
      </c>
      <c r="C2285" t="s">
        <v>6840</v>
      </c>
      <c r="D2285" t="s">
        <v>17</v>
      </c>
      <c r="E2285" t="s">
        <v>91</v>
      </c>
      <c r="F2285" t="s">
        <v>6841</v>
      </c>
      <c r="G2285" t="s">
        <v>82</v>
      </c>
      <c r="H2285">
        <v>341.95</v>
      </c>
      <c r="I2285">
        <v>25</v>
      </c>
      <c r="J2285">
        <v>20</v>
      </c>
      <c r="K2285">
        <v>8548.75</v>
      </c>
      <c r="L2285">
        <v>6839</v>
      </c>
      <c r="M2285" t="s">
        <v>21</v>
      </c>
      <c r="N2285" s="1">
        <v>45706.230949074074</v>
      </c>
    </row>
    <row r="2286" spans="1:14" x14ac:dyDescent="0.3">
      <c r="A2286" t="s">
        <v>6842</v>
      </c>
      <c r="B2286" t="s">
        <v>30</v>
      </c>
      <c r="C2286" t="s">
        <v>6843</v>
      </c>
      <c r="D2286" t="s">
        <v>63</v>
      </c>
      <c r="E2286" t="s">
        <v>18</v>
      </c>
      <c r="F2286" t="s">
        <v>6844</v>
      </c>
      <c r="G2286" t="s">
        <v>248</v>
      </c>
      <c r="H2286">
        <v>0.98</v>
      </c>
      <c r="I2286">
        <v>257</v>
      </c>
      <c r="J2286">
        <v>3</v>
      </c>
      <c r="K2286">
        <v>251.86</v>
      </c>
      <c r="L2286">
        <v>244.3</v>
      </c>
      <c r="M2286" t="s">
        <v>40</v>
      </c>
      <c r="N2286" s="1">
        <v>45494.57744212963</v>
      </c>
    </row>
    <row r="2287" spans="1:14" x14ac:dyDescent="0.3">
      <c r="A2287" t="s">
        <v>6845</v>
      </c>
      <c r="B2287" t="s">
        <v>55</v>
      </c>
      <c r="C2287" t="s">
        <v>6846</v>
      </c>
      <c r="D2287" t="s">
        <v>125</v>
      </c>
      <c r="E2287" t="s">
        <v>155</v>
      </c>
      <c r="F2287" t="s">
        <v>6847</v>
      </c>
      <c r="G2287" t="s">
        <v>93</v>
      </c>
      <c r="H2287">
        <v>2618.13</v>
      </c>
      <c r="I2287">
        <v>50</v>
      </c>
      <c r="J2287">
        <v>20</v>
      </c>
      <c r="K2287">
        <v>130906.5</v>
      </c>
      <c r="L2287">
        <v>104725.2</v>
      </c>
      <c r="M2287" t="s">
        <v>116</v>
      </c>
      <c r="N2287" s="1">
        <v>45600.245821759258</v>
      </c>
    </row>
    <row r="2288" spans="1:14" x14ac:dyDescent="0.3">
      <c r="A2288" t="s">
        <v>6848</v>
      </c>
      <c r="B2288" t="s">
        <v>23</v>
      </c>
      <c r="C2288" t="s">
        <v>6849</v>
      </c>
      <c r="D2288" t="s">
        <v>67</v>
      </c>
      <c r="E2288" t="s">
        <v>105</v>
      </c>
      <c r="F2288" t="s">
        <v>6850</v>
      </c>
      <c r="G2288" t="s">
        <v>53</v>
      </c>
      <c r="H2288">
        <v>730.54</v>
      </c>
      <c r="I2288">
        <v>3</v>
      </c>
      <c r="J2288">
        <v>5</v>
      </c>
      <c r="K2288">
        <v>2191.62</v>
      </c>
      <c r="L2288">
        <v>2082.04</v>
      </c>
      <c r="M2288" t="s">
        <v>116</v>
      </c>
      <c r="N2288" s="1">
        <v>45772.477152777778</v>
      </c>
    </row>
    <row r="2289" spans="1:14" x14ac:dyDescent="0.3">
      <c r="A2289" t="s">
        <v>6851</v>
      </c>
      <c r="B2289" t="s">
        <v>84</v>
      </c>
      <c r="D2289" t="s">
        <v>125</v>
      </c>
      <c r="E2289" t="s">
        <v>68</v>
      </c>
      <c r="F2289" t="s">
        <v>6852</v>
      </c>
      <c r="G2289" t="s">
        <v>248</v>
      </c>
      <c r="H2289">
        <v>489.64</v>
      </c>
      <c r="I2289">
        <v>15</v>
      </c>
      <c r="J2289">
        <v>10</v>
      </c>
      <c r="K2289">
        <v>7344.6</v>
      </c>
      <c r="L2289">
        <v>6610.14</v>
      </c>
      <c r="M2289" t="s">
        <v>116</v>
      </c>
      <c r="N2289" s="1">
        <v>45766.712129629632</v>
      </c>
    </row>
    <row r="2290" spans="1:14" x14ac:dyDescent="0.3">
      <c r="A2290" t="s">
        <v>6853</v>
      </c>
      <c r="B2290" t="s">
        <v>95</v>
      </c>
      <c r="C2290" t="s">
        <v>6854</v>
      </c>
      <c r="D2290" t="s">
        <v>125</v>
      </c>
      <c r="E2290" t="s">
        <v>155</v>
      </c>
      <c r="F2290" t="s">
        <v>6855</v>
      </c>
      <c r="G2290" t="s">
        <v>184</v>
      </c>
      <c r="H2290">
        <v>883.41</v>
      </c>
      <c r="I2290">
        <v>3</v>
      </c>
      <c r="J2290">
        <v>0</v>
      </c>
      <c r="K2290">
        <v>2650.23</v>
      </c>
      <c r="L2290">
        <v>2650.23</v>
      </c>
      <c r="M2290" t="s">
        <v>28</v>
      </c>
      <c r="N2290" s="1">
        <v>45451.159849537034</v>
      </c>
    </row>
    <row r="2291" spans="1:14" x14ac:dyDescent="0.3">
      <c r="A2291" t="s">
        <v>6856</v>
      </c>
      <c r="B2291" t="s">
        <v>72</v>
      </c>
      <c r="C2291" t="s">
        <v>6857</v>
      </c>
      <c r="D2291" t="s">
        <v>159</v>
      </c>
      <c r="F2291" t="s">
        <v>6858</v>
      </c>
      <c r="G2291" t="s">
        <v>93</v>
      </c>
      <c r="H2291">
        <v>216.88</v>
      </c>
      <c r="I2291">
        <v>25</v>
      </c>
      <c r="J2291">
        <v>15</v>
      </c>
      <c r="K2291">
        <v>5422</v>
      </c>
      <c r="L2291">
        <v>4608.7</v>
      </c>
      <c r="M2291" t="s">
        <v>47</v>
      </c>
      <c r="N2291" s="1">
        <v>45443.202615740738</v>
      </c>
    </row>
    <row r="2292" spans="1:14" x14ac:dyDescent="0.3">
      <c r="A2292" t="s">
        <v>6859</v>
      </c>
      <c r="B2292" t="s">
        <v>23</v>
      </c>
      <c r="C2292" t="s">
        <v>6860</v>
      </c>
      <c r="D2292" t="s">
        <v>67</v>
      </c>
      <c r="E2292" t="s">
        <v>105</v>
      </c>
      <c r="F2292" t="s">
        <v>6861</v>
      </c>
      <c r="G2292" t="s">
        <v>59</v>
      </c>
      <c r="H2292">
        <v>1196.67</v>
      </c>
      <c r="I2292">
        <v>1</v>
      </c>
      <c r="J2292">
        <v>0</v>
      </c>
      <c r="K2292">
        <v>1196.67</v>
      </c>
      <c r="L2292">
        <v>1196.67</v>
      </c>
      <c r="M2292" t="s">
        <v>40</v>
      </c>
      <c r="N2292" s="1">
        <v>45646.598495370374</v>
      </c>
    </row>
    <row r="2293" spans="1:14" x14ac:dyDescent="0.3">
      <c r="A2293" t="s">
        <v>6862</v>
      </c>
      <c r="B2293" t="s">
        <v>172</v>
      </c>
      <c r="D2293" t="s">
        <v>159</v>
      </c>
      <c r="E2293" t="s">
        <v>111</v>
      </c>
      <c r="F2293" t="s">
        <v>6863</v>
      </c>
      <c r="G2293" t="s">
        <v>39</v>
      </c>
      <c r="H2293">
        <v>430.71</v>
      </c>
      <c r="I2293">
        <v>5</v>
      </c>
      <c r="J2293">
        <v>0</v>
      </c>
      <c r="K2293">
        <v>2153.5500000000002</v>
      </c>
      <c r="L2293">
        <v>2153.5500000000002</v>
      </c>
      <c r="M2293" t="s">
        <v>40</v>
      </c>
      <c r="N2293" s="1">
        <v>45618.07571759259</v>
      </c>
    </row>
    <row r="2294" spans="1:14" x14ac:dyDescent="0.3">
      <c r="A2294" t="s">
        <v>6864</v>
      </c>
      <c r="B2294" t="s">
        <v>23</v>
      </c>
      <c r="C2294" t="s">
        <v>6865</v>
      </c>
      <c r="D2294" t="s">
        <v>67</v>
      </c>
      <c r="E2294" t="s">
        <v>87</v>
      </c>
      <c r="F2294" t="s">
        <v>6866</v>
      </c>
      <c r="G2294" t="s">
        <v>82</v>
      </c>
      <c r="H2294">
        <v>861.22</v>
      </c>
      <c r="I2294">
        <v>8</v>
      </c>
      <c r="J2294">
        <v>5</v>
      </c>
      <c r="K2294">
        <v>6889.76</v>
      </c>
      <c r="L2294">
        <v>6545.27</v>
      </c>
      <c r="M2294" t="s">
        <v>47</v>
      </c>
      <c r="N2294" s="1">
        <v>45856.759317129632</v>
      </c>
    </row>
    <row r="2295" spans="1:14" x14ac:dyDescent="0.3">
      <c r="A2295" t="s">
        <v>6867</v>
      </c>
      <c r="C2295" t="s">
        <v>6868</v>
      </c>
      <c r="D2295" t="s">
        <v>80</v>
      </c>
      <c r="E2295" t="s">
        <v>68</v>
      </c>
      <c r="F2295" t="s">
        <v>6869</v>
      </c>
      <c r="G2295" t="s">
        <v>135</v>
      </c>
      <c r="H2295">
        <v>860.99</v>
      </c>
      <c r="I2295">
        <v>30</v>
      </c>
      <c r="J2295">
        <v>15</v>
      </c>
      <c r="K2295">
        <v>25829.7</v>
      </c>
      <c r="L2295">
        <v>21955.24</v>
      </c>
      <c r="M2295" t="s">
        <v>116</v>
      </c>
      <c r="N2295" s="1">
        <v>45745.924398148149</v>
      </c>
    </row>
    <row r="2296" spans="1:14" x14ac:dyDescent="0.3">
      <c r="A2296" t="s">
        <v>6870</v>
      </c>
      <c r="B2296" t="s">
        <v>55</v>
      </c>
      <c r="C2296" t="s">
        <v>6871</v>
      </c>
      <c r="D2296" t="s">
        <v>159</v>
      </c>
      <c r="E2296" t="s">
        <v>105</v>
      </c>
      <c r="F2296" t="s">
        <v>6872</v>
      </c>
      <c r="G2296" t="s">
        <v>179</v>
      </c>
      <c r="H2296">
        <v>113.37</v>
      </c>
      <c r="I2296">
        <v>2</v>
      </c>
      <c r="J2296">
        <v>5</v>
      </c>
      <c r="K2296">
        <v>226.74</v>
      </c>
      <c r="L2296">
        <v>215.4</v>
      </c>
      <c r="M2296" t="s">
        <v>28</v>
      </c>
      <c r="N2296" s="1">
        <v>45832.304942129631</v>
      </c>
    </row>
    <row r="2297" spans="1:14" x14ac:dyDescent="0.3">
      <c r="A2297" t="s">
        <v>6873</v>
      </c>
      <c r="B2297" t="s">
        <v>84</v>
      </c>
      <c r="C2297" t="s">
        <v>6874</v>
      </c>
      <c r="D2297" t="s">
        <v>86</v>
      </c>
      <c r="F2297" t="s">
        <v>6875</v>
      </c>
      <c r="G2297" t="s">
        <v>102</v>
      </c>
      <c r="H2297">
        <v>67.290000000000006</v>
      </c>
      <c r="I2297">
        <v>40</v>
      </c>
      <c r="J2297">
        <v>15</v>
      </c>
      <c r="K2297">
        <v>2691.6</v>
      </c>
      <c r="L2297">
        <v>2287.86</v>
      </c>
      <c r="M2297" t="s">
        <v>21</v>
      </c>
      <c r="N2297" s="1">
        <v>45748.100023148145</v>
      </c>
    </row>
    <row r="2298" spans="1:14" x14ac:dyDescent="0.3">
      <c r="A2298" t="s">
        <v>6876</v>
      </c>
      <c r="B2298" t="s">
        <v>15</v>
      </c>
      <c r="C2298" t="s">
        <v>6877</v>
      </c>
      <c r="D2298" t="s">
        <v>255</v>
      </c>
      <c r="E2298" t="s">
        <v>155</v>
      </c>
      <c r="F2298" t="s">
        <v>6878</v>
      </c>
      <c r="G2298" t="s">
        <v>248</v>
      </c>
      <c r="H2298">
        <v>2013.56</v>
      </c>
      <c r="I2298">
        <v>12</v>
      </c>
      <c r="J2298">
        <v>0</v>
      </c>
      <c r="K2298">
        <v>24162.720000000001</v>
      </c>
      <c r="L2298">
        <v>24162.720000000001</v>
      </c>
      <c r="M2298" t="s">
        <v>116</v>
      </c>
      <c r="N2298" s="1">
        <v>45829.071608796294</v>
      </c>
    </row>
    <row r="2299" spans="1:14" x14ac:dyDescent="0.3">
      <c r="A2299" t="s">
        <v>6879</v>
      </c>
      <c r="B2299" t="s">
        <v>72</v>
      </c>
      <c r="C2299" t="s">
        <v>6880</v>
      </c>
      <c r="D2299" t="s">
        <v>25</v>
      </c>
      <c r="E2299" t="s">
        <v>224</v>
      </c>
      <c r="F2299" t="s">
        <v>6881</v>
      </c>
      <c r="G2299" t="s">
        <v>65</v>
      </c>
      <c r="H2299">
        <v>25.38</v>
      </c>
      <c r="I2299">
        <v>3</v>
      </c>
      <c r="J2299">
        <v>2</v>
      </c>
      <c r="K2299">
        <v>76.14</v>
      </c>
      <c r="L2299">
        <v>74.62</v>
      </c>
      <c r="M2299" t="s">
        <v>77</v>
      </c>
      <c r="N2299" s="1">
        <v>45633.119108796294</v>
      </c>
    </row>
    <row r="2300" spans="1:14" x14ac:dyDescent="0.3">
      <c r="A2300" t="s">
        <v>6882</v>
      </c>
      <c r="B2300" t="s">
        <v>30</v>
      </c>
      <c r="C2300" t="s">
        <v>6883</v>
      </c>
      <c r="D2300" t="s">
        <v>43</v>
      </c>
      <c r="E2300" t="s">
        <v>100</v>
      </c>
      <c r="F2300" t="s">
        <v>6884</v>
      </c>
      <c r="G2300" t="s">
        <v>248</v>
      </c>
      <c r="H2300">
        <v>957.59</v>
      </c>
      <c r="I2300">
        <v>1</v>
      </c>
      <c r="J2300">
        <v>0</v>
      </c>
      <c r="K2300">
        <v>957.59</v>
      </c>
      <c r="L2300">
        <v>957.59</v>
      </c>
      <c r="M2300" t="s">
        <v>28</v>
      </c>
      <c r="N2300" s="1">
        <v>45521.799618055556</v>
      </c>
    </row>
    <row r="2301" spans="1:14" x14ac:dyDescent="0.3">
      <c r="A2301" t="s">
        <v>6885</v>
      </c>
      <c r="B2301" t="s">
        <v>118</v>
      </c>
      <c r="C2301" t="s">
        <v>6886</v>
      </c>
      <c r="D2301" t="s">
        <v>120</v>
      </c>
      <c r="E2301" t="s">
        <v>91</v>
      </c>
      <c r="F2301" t="s">
        <v>6887</v>
      </c>
      <c r="G2301" t="s">
        <v>465</v>
      </c>
      <c r="H2301">
        <v>227.34</v>
      </c>
      <c r="I2301">
        <v>2</v>
      </c>
      <c r="J2301">
        <v>0</v>
      </c>
      <c r="K2301">
        <v>454.68</v>
      </c>
      <c r="L2301">
        <v>454.68</v>
      </c>
      <c r="M2301" t="s">
        <v>40</v>
      </c>
      <c r="N2301" s="1">
        <v>45404.523425925923</v>
      </c>
    </row>
    <row r="2302" spans="1:14" x14ac:dyDescent="0.3">
      <c r="A2302" t="s">
        <v>6888</v>
      </c>
      <c r="B2302" t="s">
        <v>49</v>
      </c>
      <c r="C2302" t="s">
        <v>6889</v>
      </c>
      <c r="D2302" t="s">
        <v>25</v>
      </c>
      <c r="E2302" t="s">
        <v>251</v>
      </c>
      <c r="F2302" t="s">
        <v>6890</v>
      </c>
      <c r="G2302" t="s">
        <v>248</v>
      </c>
      <c r="H2302">
        <v>35.28</v>
      </c>
      <c r="I2302">
        <v>12</v>
      </c>
      <c r="J2302">
        <v>15</v>
      </c>
      <c r="K2302">
        <v>423.36</v>
      </c>
      <c r="L2302">
        <v>359.86</v>
      </c>
      <c r="M2302" t="s">
        <v>47</v>
      </c>
      <c r="N2302" s="1">
        <v>45765.207615740743</v>
      </c>
    </row>
    <row r="2303" spans="1:14" x14ac:dyDescent="0.3">
      <c r="A2303" t="s">
        <v>6891</v>
      </c>
      <c r="B2303" t="s">
        <v>49</v>
      </c>
      <c r="C2303" t="s">
        <v>6892</v>
      </c>
      <c r="D2303" t="s">
        <v>51</v>
      </c>
      <c r="E2303" t="s">
        <v>91</v>
      </c>
      <c r="F2303" t="s">
        <v>6893</v>
      </c>
      <c r="G2303" t="s">
        <v>65</v>
      </c>
      <c r="H2303">
        <v>599.74</v>
      </c>
      <c r="I2303">
        <v>50</v>
      </c>
      <c r="J2303">
        <v>25</v>
      </c>
      <c r="K2303">
        <v>29987</v>
      </c>
      <c r="L2303">
        <v>22490.25</v>
      </c>
      <c r="M2303" t="s">
        <v>60</v>
      </c>
      <c r="N2303" s="1">
        <v>45642.803240740737</v>
      </c>
    </row>
    <row r="2304" spans="1:14" x14ac:dyDescent="0.3">
      <c r="A2304" t="s">
        <v>6894</v>
      </c>
      <c r="B2304" t="s">
        <v>49</v>
      </c>
      <c r="C2304" t="s">
        <v>6895</v>
      </c>
      <c r="D2304" t="s">
        <v>125</v>
      </c>
      <c r="E2304" t="s">
        <v>91</v>
      </c>
      <c r="F2304" t="s">
        <v>6896</v>
      </c>
      <c r="G2304" t="s">
        <v>27</v>
      </c>
      <c r="H2304">
        <v>2536.17</v>
      </c>
      <c r="I2304">
        <v>20</v>
      </c>
      <c r="J2304">
        <v>15</v>
      </c>
      <c r="K2304">
        <v>50723.4</v>
      </c>
      <c r="L2304">
        <v>43114.89</v>
      </c>
      <c r="M2304" t="s">
        <v>47</v>
      </c>
      <c r="N2304" s="1">
        <v>45636.460173611114</v>
      </c>
    </row>
    <row r="2305" spans="1:14" x14ac:dyDescent="0.3">
      <c r="A2305" t="s">
        <v>6897</v>
      </c>
      <c r="B2305" t="s">
        <v>49</v>
      </c>
      <c r="C2305" t="s">
        <v>6898</v>
      </c>
      <c r="D2305" t="s">
        <v>17</v>
      </c>
      <c r="F2305" t="s">
        <v>6899</v>
      </c>
      <c r="G2305" t="s">
        <v>135</v>
      </c>
      <c r="H2305">
        <v>779.4</v>
      </c>
      <c r="I2305">
        <v>1</v>
      </c>
      <c r="J2305">
        <v>0</v>
      </c>
      <c r="K2305">
        <v>779.4</v>
      </c>
      <c r="L2305">
        <v>779.4</v>
      </c>
      <c r="M2305" t="s">
        <v>28</v>
      </c>
      <c r="N2305" s="1">
        <v>45652.189201388886</v>
      </c>
    </row>
    <row r="2306" spans="1:14" x14ac:dyDescent="0.3">
      <c r="A2306" t="s">
        <v>6900</v>
      </c>
      <c r="B2306" t="s">
        <v>84</v>
      </c>
      <c r="C2306" t="s">
        <v>6901</v>
      </c>
      <c r="D2306" t="s">
        <v>43</v>
      </c>
      <c r="E2306" t="s">
        <v>133</v>
      </c>
      <c r="F2306" t="s">
        <v>6902</v>
      </c>
      <c r="G2306" t="s">
        <v>465</v>
      </c>
      <c r="H2306">
        <v>985.31</v>
      </c>
      <c r="I2306">
        <v>5</v>
      </c>
      <c r="J2306">
        <v>5</v>
      </c>
      <c r="K2306">
        <v>4926.55</v>
      </c>
      <c r="L2306">
        <v>4680.22</v>
      </c>
      <c r="N2306" s="1">
        <v>45438.702662037038</v>
      </c>
    </row>
    <row r="2307" spans="1:14" x14ac:dyDescent="0.3">
      <c r="A2307" t="s">
        <v>6903</v>
      </c>
      <c r="B2307" t="s">
        <v>95</v>
      </c>
      <c r="C2307" t="s">
        <v>6904</v>
      </c>
      <c r="D2307" t="s">
        <v>125</v>
      </c>
      <c r="E2307" t="s">
        <v>74</v>
      </c>
      <c r="F2307" t="s">
        <v>6905</v>
      </c>
      <c r="G2307" t="s">
        <v>209</v>
      </c>
      <c r="H2307">
        <v>1319.58</v>
      </c>
      <c r="I2307">
        <v>15</v>
      </c>
      <c r="J2307">
        <v>15</v>
      </c>
      <c r="K2307">
        <v>19793.7</v>
      </c>
      <c r="L2307">
        <v>16824.650000000001</v>
      </c>
      <c r="M2307" t="s">
        <v>77</v>
      </c>
      <c r="N2307" s="1">
        <v>45740.796944444446</v>
      </c>
    </row>
    <row r="2308" spans="1:14" x14ac:dyDescent="0.3">
      <c r="A2308" t="s">
        <v>6906</v>
      </c>
      <c r="B2308" t="s">
        <v>15</v>
      </c>
      <c r="C2308" t="s">
        <v>6907</v>
      </c>
      <c r="D2308" t="s">
        <v>17</v>
      </c>
      <c r="E2308" t="s">
        <v>57</v>
      </c>
      <c r="F2308" t="s">
        <v>6908</v>
      </c>
      <c r="G2308" t="s">
        <v>82</v>
      </c>
      <c r="H2308">
        <v>468.76</v>
      </c>
      <c r="I2308">
        <v>40</v>
      </c>
      <c r="J2308">
        <v>25</v>
      </c>
      <c r="K2308">
        <v>18750.400000000001</v>
      </c>
      <c r="L2308">
        <v>14062.8</v>
      </c>
      <c r="M2308" t="s">
        <v>28</v>
      </c>
      <c r="N2308" s="1">
        <v>45714.904930555553</v>
      </c>
    </row>
    <row r="2309" spans="1:14" x14ac:dyDescent="0.3">
      <c r="A2309" t="s">
        <v>6909</v>
      </c>
      <c r="B2309" t="s">
        <v>49</v>
      </c>
      <c r="C2309" t="s">
        <v>6910</v>
      </c>
      <c r="D2309" t="s">
        <v>125</v>
      </c>
      <c r="E2309" t="s">
        <v>177</v>
      </c>
      <c r="F2309" t="s">
        <v>6911</v>
      </c>
      <c r="H2309">
        <v>2275.35</v>
      </c>
      <c r="I2309">
        <v>2</v>
      </c>
      <c r="J2309">
        <v>0</v>
      </c>
      <c r="K2309">
        <v>4550.7</v>
      </c>
      <c r="L2309">
        <v>4550.7</v>
      </c>
      <c r="M2309" t="s">
        <v>28</v>
      </c>
      <c r="N2309" s="1">
        <v>45537.861840277779</v>
      </c>
    </row>
    <row r="2310" spans="1:14" x14ac:dyDescent="0.3">
      <c r="A2310" t="s">
        <v>6912</v>
      </c>
      <c r="B2310" t="s">
        <v>118</v>
      </c>
      <c r="C2310" t="s">
        <v>6913</v>
      </c>
      <c r="D2310" t="s">
        <v>63</v>
      </c>
      <c r="E2310" t="s">
        <v>68</v>
      </c>
      <c r="F2310" t="s">
        <v>6914</v>
      </c>
      <c r="G2310" t="s">
        <v>82</v>
      </c>
      <c r="H2310">
        <v>2.21</v>
      </c>
      <c r="I2310">
        <v>370</v>
      </c>
      <c r="J2310">
        <v>0</v>
      </c>
      <c r="K2310">
        <v>817.7</v>
      </c>
      <c r="L2310">
        <v>817.7</v>
      </c>
      <c r="M2310" t="s">
        <v>77</v>
      </c>
      <c r="N2310" s="1">
        <v>45802.10355324074</v>
      </c>
    </row>
    <row r="2311" spans="1:14" x14ac:dyDescent="0.3">
      <c r="A2311" t="s">
        <v>6915</v>
      </c>
      <c r="B2311" t="s">
        <v>84</v>
      </c>
      <c r="C2311" t="s">
        <v>6916</v>
      </c>
      <c r="D2311" t="s">
        <v>36</v>
      </c>
      <c r="E2311" t="s">
        <v>177</v>
      </c>
      <c r="F2311" t="s">
        <v>6917</v>
      </c>
      <c r="G2311" t="s">
        <v>46</v>
      </c>
      <c r="H2311">
        <v>823.19</v>
      </c>
      <c r="I2311">
        <v>10</v>
      </c>
      <c r="J2311">
        <v>10</v>
      </c>
      <c r="K2311">
        <v>8231.9</v>
      </c>
      <c r="L2311">
        <v>7408.71</v>
      </c>
      <c r="M2311" t="s">
        <v>116</v>
      </c>
      <c r="N2311" s="1">
        <v>45355.497604166667</v>
      </c>
    </row>
    <row r="2312" spans="1:14" x14ac:dyDescent="0.3">
      <c r="A2312" t="s">
        <v>6918</v>
      </c>
      <c r="B2312" t="s">
        <v>172</v>
      </c>
      <c r="C2312" t="s">
        <v>6919</v>
      </c>
      <c r="D2312" t="s">
        <v>255</v>
      </c>
      <c r="E2312" t="s">
        <v>121</v>
      </c>
      <c r="F2312" t="s">
        <v>6920</v>
      </c>
      <c r="G2312" t="s">
        <v>59</v>
      </c>
      <c r="H2312">
        <v>150.29</v>
      </c>
      <c r="I2312">
        <v>25</v>
      </c>
      <c r="J2312">
        <v>15</v>
      </c>
      <c r="K2312">
        <v>3757.25</v>
      </c>
      <c r="L2312">
        <v>3193.66</v>
      </c>
      <c r="M2312" t="s">
        <v>21</v>
      </c>
      <c r="N2312" s="1">
        <v>45410.809479166666</v>
      </c>
    </row>
    <row r="2313" spans="1:14" x14ac:dyDescent="0.3">
      <c r="A2313" t="s">
        <v>6921</v>
      </c>
      <c r="B2313" t="s">
        <v>23</v>
      </c>
      <c r="C2313" t="s">
        <v>6922</v>
      </c>
      <c r="D2313" t="s">
        <v>159</v>
      </c>
      <c r="E2313" t="s">
        <v>251</v>
      </c>
      <c r="F2313" t="s">
        <v>6923</v>
      </c>
      <c r="G2313" t="s">
        <v>93</v>
      </c>
      <c r="H2313">
        <v>460.37</v>
      </c>
      <c r="I2313">
        <v>3</v>
      </c>
      <c r="J2313">
        <v>2</v>
      </c>
      <c r="K2313">
        <v>1381.11</v>
      </c>
      <c r="L2313">
        <v>1353.49</v>
      </c>
      <c r="M2313" t="s">
        <v>28</v>
      </c>
      <c r="N2313" s="1">
        <v>45842.462592592594</v>
      </c>
    </row>
    <row r="2314" spans="1:14" x14ac:dyDescent="0.3">
      <c r="A2314" t="s">
        <v>6924</v>
      </c>
      <c r="B2314" t="s">
        <v>181</v>
      </c>
      <c r="C2314" t="s">
        <v>6925</v>
      </c>
      <c r="D2314" t="s">
        <v>159</v>
      </c>
      <c r="E2314" t="s">
        <v>68</v>
      </c>
      <c r="F2314" t="s">
        <v>6926</v>
      </c>
      <c r="G2314" t="s">
        <v>27</v>
      </c>
      <c r="H2314">
        <v>361.02</v>
      </c>
      <c r="I2314">
        <v>10</v>
      </c>
      <c r="J2314">
        <v>10</v>
      </c>
      <c r="K2314">
        <v>3610.2</v>
      </c>
      <c r="L2314">
        <v>3249.18</v>
      </c>
      <c r="M2314" t="s">
        <v>60</v>
      </c>
      <c r="N2314" s="1">
        <v>45742.168854166666</v>
      </c>
    </row>
    <row r="2315" spans="1:14" x14ac:dyDescent="0.3">
      <c r="A2315" t="s">
        <v>6927</v>
      </c>
      <c r="B2315" t="s">
        <v>55</v>
      </c>
      <c r="C2315" t="s">
        <v>6928</v>
      </c>
      <c r="D2315" t="s">
        <v>125</v>
      </c>
      <c r="E2315" t="s">
        <v>100</v>
      </c>
      <c r="F2315" t="s">
        <v>6929</v>
      </c>
      <c r="G2315" t="s">
        <v>209</v>
      </c>
      <c r="H2315">
        <v>1710.03</v>
      </c>
      <c r="I2315">
        <v>1</v>
      </c>
      <c r="J2315">
        <v>0</v>
      </c>
      <c r="K2315">
        <v>1710.03</v>
      </c>
      <c r="L2315">
        <v>1710.03</v>
      </c>
      <c r="M2315" t="s">
        <v>60</v>
      </c>
      <c r="N2315" s="1">
        <v>45345.086585648147</v>
      </c>
    </row>
    <row r="2316" spans="1:14" x14ac:dyDescent="0.3">
      <c r="A2316" t="s">
        <v>6930</v>
      </c>
      <c r="B2316" t="s">
        <v>30</v>
      </c>
      <c r="C2316" t="s">
        <v>6931</v>
      </c>
      <c r="D2316" t="s">
        <v>110</v>
      </c>
      <c r="E2316" t="s">
        <v>87</v>
      </c>
      <c r="F2316" t="s">
        <v>6932</v>
      </c>
      <c r="G2316" t="s">
        <v>161</v>
      </c>
      <c r="H2316">
        <v>276.38</v>
      </c>
      <c r="I2316">
        <v>8</v>
      </c>
      <c r="J2316">
        <v>10</v>
      </c>
      <c r="K2316">
        <v>2211.04</v>
      </c>
      <c r="L2316">
        <v>1989.94</v>
      </c>
      <c r="M2316" t="s">
        <v>21</v>
      </c>
      <c r="N2316" s="1">
        <v>45676.070567129631</v>
      </c>
    </row>
    <row r="2317" spans="1:14" x14ac:dyDescent="0.3">
      <c r="A2317" t="s">
        <v>6933</v>
      </c>
      <c r="B2317" t="s">
        <v>55</v>
      </c>
      <c r="C2317" t="s">
        <v>6934</v>
      </c>
      <c r="D2317" t="s">
        <v>43</v>
      </c>
      <c r="E2317" t="s">
        <v>18</v>
      </c>
      <c r="F2317" t="s">
        <v>6935</v>
      </c>
      <c r="G2317" t="s">
        <v>465</v>
      </c>
      <c r="H2317">
        <v>963.41</v>
      </c>
      <c r="I2317">
        <v>8</v>
      </c>
      <c r="J2317">
        <v>0</v>
      </c>
      <c r="K2317">
        <v>7707.28</v>
      </c>
      <c r="L2317">
        <v>7707.28</v>
      </c>
      <c r="M2317" t="s">
        <v>47</v>
      </c>
      <c r="N2317" s="1">
        <v>45608.7190625</v>
      </c>
    </row>
    <row r="2318" spans="1:14" x14ac:dyDescent="0.3">
      <c r="A2318" t="s">
        <v>6936</v>
      </c>
      <c r="B2318" t="s">
        <v>15</v>
      </c>
      <c r="C2318" t="s">
        <v>6937</v>
      </c>
      <c r="D2318" t="s">
        <v>255</v>
      </c>
      <c r="E2318" t="s">
        <v>18</v>
      </c>
      <c r="F2318" t="s">
        <v>6938</v>
      </c>
      <c r="G2318" t="s">
        <v>82</v>
      </c>
      <c r="H2318">
        <v>2738.28</v>
      </c>
      <c r="I2318">
        <v>1</v>
      </c>
      <c r="J2318">
        <v>0</v>
      </c>
      <c r="K2318">
        <v>2738.28</v>
      </c>
      <c r="L2318">
        <v>2738.28</v>
      </c>
      <c r="M2318" t="s">
        <v>47</v>
      </c>
      <c r="N2318" s="1">
        <v>45627.723310185182</v>
      </c>
    </row>
    <row r="2319" spans="1:14" x14ac:dyDescent="0.3">
      <c r="A2319" t="s">
        <v>6939</v>
      </c>
      <c r="B2319" t="s">
        <v>49</v>
      </c>
      <c r="C2319" t="s">
        <v>6940</v>
      </c>
      <c r="D2319" t="s">
        <v>86</v>
      </c>
      <c r="E2319" t="s">
        <v>37</v>
      </c>
      <c r="F2319" t="s">
        <v>6941</v>
      </c>
      <c r="G2319" t="s">
        <v>209</v>
      </c>
      <c r="H2319">
        <v>448.78</v>
      </c>
      <c r="I2319">
        <v>6</v>
      </c>
      <c r="J2319">
        <v>0</v>
      </c>
      <c r="K2319">
        <v>2692.68</v>
      </c>
      <c r="L2319">
        <v>2692.68</v>
      </c>
      <c r="M2319" t="s">
        <v>47</v>
      </c>
      <c r="N2319" s="1">
        <v>45557.744305555556</v>
      </c>
    </row>
    <row r="2320" spans="1:14" x14ac:dyDescent="0.3">
      <c r="A2320" t="s">
        <v>6942</v>
      </c>
      <c r="B2320" t="s">
        <v>49</v>
      </c>
      <c r="C2320" t="s">
        <v>6943</v>
      </c>
      <c r="D2320" t="s">
        <v>125</v>
      </c>
      <c r="E2320" t="s">
        <v>57</v>
      </c>
      <c r="F2320" t="s">
        <v>6944</v>
      </c>
      <c r="G2320" t="s">
        <v>20</v>
      </c>
      <c r="H2320">
        <v>2460.9499999999998</v>
      </c>
      <c r="I2320">
        <v>15</v>
      </c>
      <c r="J2320">
        <v>3</v>
      </c>
      <c r="K2320">
        <v>36914.25</v>
      </c>
      <c r="L2320">
        <v>35806.82</v>
      </c>
      <c r="M2320" t="s">
        <v>40</v>
      </c>
      <c r="N2320" s="1">
        <v>45472.814027777778</v>
      </c>
    </row>
    <row r="2321" spans="1:14" x14ac:dyDescent="0.3">
      <c r="A2321" t="s">
        <v>6945</v>
      </c>
      <c r="B2321" t="s">
        <v>95</v>
      </c>
      <c r="C2321" t="s">
        <v>6946</v>
      </c>
      <c r="D2321" t="s">
        <v>36</v>
      </c>
      <c r="F2321" t="s">
        <v>6947</v>
      </c>
      <c r="G2321" t="s">
        <v>27</v>
      </c>
      <c r="H2321">
        <v>1241.6500000000001</v>
      </c>
      <c r="I2321">
        <v>5</v>
      </c>
      <c r="J2321">
        <v>10</v>
      </c>
      <c r="K2321">
        <v>6208.25</v>
      </c>
      <c r="L2321">
        <v>5587.43</v>
      </c>
      <c r="M2321" t="s">
        <v>77</v>
      </c>
      <c r="N2321" s="1">
        <v>45401.697627314818</v>
      </c>
    </row>
    <row r="2322" spans="1:14" x14ac:dyDescent="0.3">
      <c r="A2322" t="s">
        <v>6948</v>
      </c>
      <c r="B2322" t="s">
        <v>95</v>
      </c>
      <c r="C2322" t="s">
        <v>6949</v>
      </c>
      <c r="D2322" t="s">
        <v>25</v>
      </c>
      <c r="E2322" t="s">
        <v>155</v>
      </c>
      <c r="F2322" t="s">
        <v>6950</v>
      </c>
      <c r="G2322" t="s">
        <v>130</v>
      </c>
      <c r="H2322">
        <v>13.93</v>
      </c>
      <c r="I2322">
        <v>12</v>
      </c>
      <c r="J2322">
        <v>10</v>
      </c>
      <c r="K2322">
        <v>167.16</v>
      </c>
      <c r="L2322">
        <v>150.44</v>
      </c>
      <c r="M2322" t="s">
        <v>40</v>
      </c>
      <c r="N2322" s="1">
        <v>45667.650856481479</v>
      </c>
    </row>
    <row r="2323" spans="1:14" x14ac:dyDescent="0.3">
      <c r="A2323" t="s">
        <v>6951</v>
      </c>
      <c r="B2323" t="s">
        <v>118</v>
      </c>
      <c r="C2323" t="s">
        <v>6952</v>
      </c>
      <c r="D2323" t="s">
        <v>255</v>
      </c>
      <c r="E2323" t="s">
        <v>100</v>
      </c>
      <c r="F2323" t="s">
        <v>6953</v>
      </c>
      <c r="G2323" t="s">
        <v>53</v>
      </c>
      <c r="H2323">
        <v>943.06</v>
      </c>
      <c r="I2323">
        <v>6</v>
      </c>
      <c r="J2323">
        <v>15</v>
      </c>
      <c r="K2323">
        <v>5658.36</v>
      </c>
      <c r="L2323">
        <v>4809.6099999999997</v>
      </c>
      <c r="M2323" t="s">
        <v>60</v>
      </c>
      <c r="N2323" s="1">
        <v>45578.341527777775</v>
      </c>
    </row>
    <row r="2324" spans="1:14" x14ac:dyDescent="0.3">
      <c r="A2324" t="s">
        <v>6954</v>
      </c>
      <c r="B2324" t="s">
        <v>172</v>
      </c>
      <c r="C2324" t="s">
        <v>6955</v>
      </c>
      <c r="D2324" t="s">
        <v>86</v>
      </c>
      <c r="E2324" t="s">
        <v>121</v>
      </c>
      <c r="F2324" t="s">
        <v>6956</v>
      </c>
      <c r="G2324" t="s">
        <v>179</v>
      </c>
      <c r="H2324">
        <v>122.1</v>
      </c>
      <c r="I2324">
        <v>40</v>
      </c>
      <c r="J2324">
        <v>15</v>
      </c>
      <c r="K2324">
        <v>4884</v>
      </c>
      <c r="L2324">
        <v>4151.3999999999996</v>
      </c>
      <c r="M2324" t="s">
        <v>40</v>
      </c>
      <c r="N2324" s="1">
        <v>45475.925069444442</v>
      </c>
    </row>
    <row r="2325" spans="1:14" x14ac:dyDescent="0.3">
      <c r="A2325" t="s">
        <v>6957</v>
      </c>
      <c r="B2325" t="s">
        <v>181</v>
      </c>
      <c r="C2325" t="s">
        <v>6958</v>
      </c>
      <c r="D2325" t="s">
        <v>36</v>
      </c>
      <c r="E2325" t="s">
        <v>155</v>
      </c>
      <c r="F2325" t="s">
        <v>6959</v>
      </c>
      <c r="G2325" t="s">
        <v>20</v>
      </c>
      <c r="H2325">
        <v>1434.09</v>
      </c>
      <c r="I2325">
        <v>60</v>
      </c>
      <c r="J2325">
        <v>15</v>
      </c>
      <c r="K2325">
        <v>86045.4</v>
      </c>
      <c r="L2325">
        <v>73138.59</v>
      </c>
      <c r="M2325" t="s">
        <v>28</v>
      </c>
      <c r="N2325" s="1">
        <v>45775.532418981478</v>
      </c>
    </row>
    <row r="2326" spans="1:14" x14ac:dyDescent="0.3">
      <c r="A2326" t="s">
        <v>6960</v>
      </c>
      <c r="B2326" t="s">
        <v>118</v>
      </c>
      <c r="C2326" t="s">
        <v>6961</v>
      </c>
      <c r="D2326" t="s">
        <v>110</v>
      </c>
      <c r="E2326" t="s">
        <v>18</v>
      </c>
      <c r="F2326" t="s">
        <v>6962</v>
      </c>
      <c r="G2326" t="s">
        <v>248</v>
      </c>
      <c r="H2326">
        <v>297.17</v>
      </c>
      <c r="I2326">
        <v>1</v>
      </c>
      <c r="J2326">
        <v>0</v>
      </c>
      <c r="K2326">
        <v>297.17</v>
      </c>
      <c r="L2326">
        <v>297.17</v>
      </c>
      <c r="M2326" t="s">
        <v>40</v>
      </c>
      <c r="N2326" s="1">
        <v>45343.193715277775</v>
      </c>
    </row>
    <row r="2327" spans="1:14" x14ac:dyDescent="0.3">
      <c r="A2327" t="s">
        <v>6963</v>
      </c>
      <c r="B2327" t="s">
        <v>72</v>
      </c>
      <c r="C2327" t="s">
        <v>6964</v>
      </c>
      <c r="D2327" t="s">
        <v>67</v>
      </c>
      <c r="E2327" t="s">
        <v>44</v>
      </c>
      <c r="F2327" t="s">
        <v>6965</v>
      </c>
      <c r="G2327" t="s">
        <v>93</v>
      </c>
      <c r="H2327">
        <v>1071.77</v>
      </c>
      <c r="I2327">
        <v>40</v>
      </c>
      <c r="J2327">
        <v>12</v>
      </c>
      <c r="K2327">
        <v>42870.8</v>
      </c>
      <c r="L2327">
        <v>37726.300000000003</v>
      </c>
      <c r="M2327" t="s">
        <v>21</v>
      </c>
      <c r="N2327" s="1">
        <v>45341.362025462964</v>
      </c>
    </row>
    <row r="2328" spans="1:14" x14ac:dyDescent="0.3">
      <c r="A2328" t="s">
        <v>6966</v>
      </c>
      <c r="B2328" t="s">
        <v>55</v>
      </c>
      <c r="C2328" t="s">
        <v>6967</v>
      </c>
      <c r="D2328" t="s">
        <v>80</v>
      </c>
      <c r="E2328" t="s">
        <v>105</v>
      </c>
      <c r="G2328" t="s">
        <v>82</v>
      </c>
      <c r="H2328">
        <v>2284.67</v>
      </c>
      <c r="I2328">
        <v>6</v>
      </c>
      <c r="J2328">
        <v>15</v>
      </c>
      <c r="K2328">
        <v>13708.02</v>
      </c>
      <c r="L2328">
        <v>11651.82</v>
      </c>
      <c r="M2328" t="s">
        <v>77</v>
      </c>
      <c r="N2328" s="1">
        <v>45780.221886574072</v>
      </c>
    </row>
    <row r="2329" spans="1:14" x14ac:dyDescent="0.3">
      <c r="A2329" t="s">
        <v>6968</v>
      </c>
      <c r="B2329" t="s">
        <v>95</v>
      </c>
      <c r="C2329" t="s">
        <v>6969</v>
      </c>
      <c r="D2329" t="s">
        <v>86</v>
      </c>
      <c r="E2329" t="s">
        <v>37</v>
      </c>
      <c r="F2329" t="s">
        <v>6970</v>
      </c>
      <c r="G2329" t="s">
        <v>70</v>
      </c>
      <c r="H2329">
        <v>12.48</v>
      </c>
      <c r="I2329">
        <v>25</v>
      </c>
      <c r="J2329">
        <v>0</v>
      </c>
      <c r="K2329">
        <v>312</v>
      </c>
      <c r="L2329">
        <v>312</v>
      </c>
      <c r="M2329" t="s">
        <v>40</v>
      </c>
      <c r="N2329" s="1">
        <v>45831.32</v>
      </c>
    </row>
    <row r="2330" spans="1:14" x14ac:dyDescent="0.3">
      <c r="A2330" t="s">
        <v>6971</v>
      </c>
      <c r="B2330" t="s">
        <v>118</v>
      </c>
      <c r="C2330" t="s">
        <v>6972</v>
      </c>
      <c r="D2330" t="s">
        <v>120</v>
      </c>
      <c r="E2330" t="s">
        <v>32</v>
      </c>
      <c r="F2330" t="s">
        <v>6973</v>
      </c>
      <c r="G2330" t="s">
        <v>20</v>
      </c>
      <c r="H2330">
        <v>492.3</v>
      </c>
      <c r="I2330">
        <v>3</v>
      </c>
      <c r="J2330">
        <v>15</v>
      </c>
      <c r="K2330">
        <v>1476.9</v>
      </c>
      <c r="L2330">
        <v>1255.3699999999999</v>
      </c>
      <c r="M2330" t="s">
        <v>21</v>
      </c>
      <c r="N2330" s="1">
        <v>45550.642581018517</v>
      </c>
    </row>
    <row r="2331" spans="1:14" x14ac:dyDescent="0.3">
      <c r="A2331" t="s">
        <v>6974</v>
      </c>
      <c r="B2331" t="s">
        <v>15</v>
      </c>
      <c r="C2331" t="s">
        <v>6975</v>
      </c>
      <c r="D2331" t="s">
        <v>36</v>
      </c>
      <c r="E2331" t="s">
        <v>177</v>
      </c>
      <c r="F2331" t="s">
        <v>6976</v>
      </c>
      <c r="G2331" t="s">
        <v>161</v>
      </c>
      <c r="H2331">
        <v>941.6</v>
      </c>
      <c r="I2331">
        <v>10</v>
      </c>
      <c r="J2331">
        <v>7</v>
      </c>
      <c r="K2331">
        <v>9416</v>
      </c>
      <c r="L2331">
        <v>8756.8799999999992</v>
      </c>
      <c r="M2331" t="s">
        <v>77</v>
      </c>
      <c r="N2331" s="1">
        <v>45833.136157407411</v>
      </c>
    </row>
    <row r="2332" spans="1:14" x14ac:dyDescent="0.3">
      <c r="A2332" t="s">
        <v>6977</v>
      </c>
      <c r="B2332" t="s">
        <v>30</v>
      </c>
      <c r="C2332" t="s">
        <v>6978</v>
      </c>
      <c r="D2332" t="s">
        <v>125</v>
      </c>
      <c r="E2332" t="s">
        <v>91</v>
      </c>
      <c r="F2332" t="s">
        <v>6979</v>
      </c>
      <c r="G2332" t="s">
        <v>102</v>
      </c>
      <c r="H2332">
        <v>2886.3</v>
      </c>
      <c r="I2332">
        <v>12</v>
      </c>
      <c r="J2332">
        <v>3</v>
      </c>
      <c r="K2332">
        <v>34635.599999999999</v>
      </c>
      <c r="L2332">
        <v>33596.53</v>
      </c>
      <c r="M2332" t="s">
        <v>77</v>
      </c>
      <c r="N2332" s="1">
        <v>45842.153229166666</v>
      </c>
    </row>
    <row r="2333" spans="1:14" x14ac:dyDescent="0.3">
      <c r="A2333" t="s">
        <v>6980</v>
      </c>
      <c r="B2333" t="s">
        <v>72</v>
      </c>
      <c r="C2333" t="s">
        <v>6981</v>
      </c>
      <c r="D2333" t="s">
        <v>120</v>
      </c>
      <c r="E2333" t="s">
        <v>277</v>
      </c>
      <c r="F2333" t="s">
        <v>6982</v>
      </c>
      <c r="H2333">
        <v>525.64</v>
      </c>
      <c r="I2333">
        <v>8</v>
      </c>
      <c r="J2333">
        <v>12</v>
      </c>
      <c r="K2333">
        <v>4205.12</v>
      </c>
      <c r="L2333">
        <v>3700.51</v>
      </c>
      <c r="M2333" t="s">
        <v>116</v>
      </c>
      <c r="N2333" s="1">
        <v>45653.715300925927</v>
      </c>
    </row>
    <row r="2334" spans="1:14" x14ac:dyDescent="0.3">
      <c r="A2334" t="s">
        <v>6983</v>
      </c>
      <c r="B2334" t="s">
        <v>72</v>
      </c>
      <c r="C2334" t="s">
        <v>6984</v>
      </c>
      <c r="D2334" t="s">
        <v>43</v>
      </c>
      <c r="E2334" t="s">
        <v>18</v>
      </c>
      <c r="F2334" t="s">
        <v>6985</v>
      </c>
      <c r="G2334" t="s">
        <v>76</v>
      </c>
      <c r="H2334">
        <v>182.13</v>
      </c>
      <c r="I2334">
        <v>1</v>
      </c>
      <c r="J2334">
        <v>0</v>
      </c>
      <c r="K2334">
        <v>182.13</v>
      </c>
      <c r="L2334">
        <v>182.13</v>
      </c>
      <c r="M2334" t="s">
        <v>116</v>
      </c>
      <c r="N2334" s="1">
        <v>45337.824467592596</v>
      </c>
    </row>
    <row r="2335" spans="1:14" x14ac:dyDescent="0.3">
      <c r="A2335" t="s">
        <v>6986</v>
      </c>
      <c r="B2335" t="s">
        <v>49</v>
      </c>
      <c r="C2335" t="s">
        <v>6987</v>
      </c>
      <c r="D2335" t="s">
        <v>110</v>
      </c>
      <c r="E2335" t="s">
        <v>246</v>
      </c>
      <c r="F2335" t="s">
        <v>6988</v>
      </c>
      <c r="G2335" t="s">
        <v>27</v>
      </c>
      <c r="H2335">
        <v>85.35</v>
      </c>
      <c r="I2335">
        <v>25</v>
      </c>
      <c r="J2335">
        <v>0</v>
      </c>
      <c r="K2335">
        <v>2133.75</v>
      </c>
      <c r="L2335">
        <v>2133.75</v>
      </c>
      <c r="M2335" t="s">
        <v>28</v>
      </c>
      <c r="N2335" s="1">
        <v>45667.171469907407</v>
      </c>
    </row>
    <row r="2336" spans="1:14" x14ac:dyDescent="0.3">
      <c r="A2336" t="s">
        <v>6989</v>
      </c>
      <c r="B2336" t="s">
        <v>181</v>
      </c>
      <c r="C2336" t="s">
        <v>6990</v>
      </c>
      <c r="D2336" t="s">
        <v>80</v>
      </c>
      <c r="E2336" t="s">
        <v>105</v>
      </c>
      <c r="F2336" t="s">
        <v>6991</v>
      </c>
      <c r="G2336" t="s">
        <v>39</v>
      </c>
      <c r="H2336">
        <v>4233.91</v>
      </c>
      <c r="I2336">
        <v>3</v>
      </c>
      <c r="J2336">
        <v>2</v>
      </c>
      <c r="K2336">
        <v>12701.73</v>
      </c>
      <c r="L2336">
        <v>12447.7</v>
      </c>
      <c r="M2336" t="s">
        <v>40</v>
      </c>
      <c r="N2336" s="1">
        <v>45430.855925925927</v>
      </c>
    </row>
    <row r="2337" spans="1:14" x14ac:dyDescent="0.3">
      <c r="A2337" t="s">
        <v>6992</v>
      </c>
      <c r="B2337" t="s">
        <v>84</v>
      </c>
      <c r="C2337" t="s">
        <v>6993</v>
      </c>
      <c r="D2337" t="s">
        <v>86</v>
      </c>
      <c r="E2337" t="s">
        <v>133</v>
      </c>
      <c r="F2337" t="s">
        <v>6994</v>
      </c>
      <c r="G2337" t="s">
        <v>161</v>
      </c>
      <c r="H2337">
        <v>90.86</v>
      </c>
      <c r="I2337">
        <v>5</v>
      </c>
      <c r="J2337">
        <v>15</v>
      </c>
      <c r="K2337">
        <v>454.3</v>
      </c>
      <c r="L2337">
        <v>386.15</v>
      </c>
      <c r="M2337" t="s">
        <v>40</v>
      </c>
      <c r="N2337" s="1">
        <v>45704.385497685187</v>
      </c>
    </row>
    <row r="2338" spans="1:14" x14ac:dyDescent="0.3">
      <c r="A2338" t="s">
        <v>6995</v>
      </c>
      <c r="B2338" t="s">
        <v>15</v>
      </c>
      <c r="C2338" t="s">
        <v>6996</v>
      </c>
      <c r="D2338" t="s">
        <v>86</v>
      </c>
      <c r="E2338" t="s">
        <v>18</v>
      </c>
      <c r="F2338" t="s">
        <v>6997</v>
      </c>
      <c r="G2338" t="s">
        <v>93</v>
      </c>
      <c r="H2338">
        <v>50.46</v>
      </c>
      <c r="I2338">
        <v>5</v>
      </c>
      <c r="J2338">
        <v>2</v>
      </c>
      <c r="K2338">
        <v>252.3</v>
      </c>
      <c r="L2338">
        <v>247.25</v>
      </c>
      <c r="M2338" t="s">
        <v>60</v>
      </c>
      <c r="N2338" s="1">
        <v>45696.465648148151</v>
      </c>
    </row>
    <row r="2339" spans="1:14" x14ac:dyDescent="0.3">
      <c r="A2339" t="s">
        <v>6998</v>
      </c>
      <c r="B2339" t="s">
        <v>55</v>
      </c>
      <c r="C2339" t="s">
        <v>6999</v>
      </c>
      <c r="D2339" t="s">
        <v>120</v>
      </c>
      <c r="E2339" t="s">
        <v>37</v>
      </c>
      <c r="F2339" t="s">
        <v>7000</v>
      </c>
      <c r="G2339" t="s">
        <v>27</v>
      </c>
      <c r="H2339">
        <v>164.58</v>
      </c>
      <c r="I2339">
        <v>75</v>
      </c>
      <c r="J2339">
        <v>0</v>
      </c>
      <c r="K2339">
        <v>12343.5</v>
      </c>
      <c r="L2339">
        <v>12343.5</v>
      </c>
      <c r="M2339" t="s">
        <v>116</v>
      </c>
      <c r="N2339" s="1">
        <v>45718.855925925927</v>
      </c>
    </row>
    <row r="2340" spans="1:14" x14ac:dyDescent="0.3">
      <c r="A2340" t="s">
        <v>7001</v>
      </c>
      <c r="B2340" t="s">
        <v>118</v>
      </c>
      <c r="C2340" t="s">
        <v>7002</v>
      </c>
      <c r="D2340" t="s">
        <v>67</v>
      </c>
      <c r="E2340" t="s">
        <v>18</v>
      </c>
      <c r="F2340" t="s">
        <v>7003</v>
      </c>
      <c r="G2340" t="s">
        <v>39</v>
      </c>
      <c r="H2340">
        <v>897.86</v>
      </c>
      <c r="I2340">
        <v>5</v>
      </c>
      <c r="J2340">
        <v>0</v>
      </c>
      <c r="K2340">
        <v>4489.3</v>
      </c>
      <c r="L2340">
        <v>4489.3</v>
      </c>
      <c r="M2340" t="s">
        <v>116</v>
      </c>
      <c r="N2340" s="1">
        <v>45493.266701388886</v>
      </c>
    </row>
    <row r="2341" spans="1:14" x14ac:dyDescent="0.3">
      <c r="A2341" t="s">
        <v>7004</v>
      </c>
      <c r="B2341" t="s">
        <v>72</v>
      </c>
      <c r="C2341" t="s">
        <v>7005</v>
      </c>
      <c r="D2341" t="s">
        <v>43</v>
      </c>
      <c r="E2341" t="s">
        <v>155</v>
      </c>
      <c r="F2341" t="s">
        <v>7006</v>
      </c>
      <c r="G2341" t="s">
        <v>65</v>
      </c>
      <c r="H2341">
        <v>1125.22</v>
      </c>
      <c r="I2341">
        <v>50</v>
      </c>
      <c r="J2341">
        <v>20</v>
      </c>
      <c r="K2341">
        <v>56261</v>
      </c>
      <c r="L2341">
        <v>45008.800000000003</v>
      </c>
      <c r="M2341" t="s">
        <v>21</v>
      </c>
      <c r="N2341" s="1">
        <v>45441.357291666667</v>
      </c>
    </row>
    <row r="2342" spans="1:14" x14ac:dyDescent="0.3">
      <c r="A2342" t="s">
        <v>7007</v>
      </c>
      <c r="B2342" t="s">
        <v>49</v>
      </c>
      <c r="C2342" t="s">
        <v>7008</v>
      </c>
      <c r="D2342" t="s">
        <v>120</v>
      </c>
      <c r="E2342" t="s">
        <v>155</v>
      </c>
      <c r="F2342" t="s">
        <v>7009</v>
      </c>
      <c r="G2342" t="s">
        <v>76</v>
      </c>
      <c r="H2342">
        <v>582.04</v>
      </c>
      <c r="I2342">
        <v>5</v>
      </c>
      <c r="J2342">
        <v>0</v>
      </c>
      <c r="K2342">
        <v>2910.2</v>
      </c>
      <c r="L2342">
        <v>2910.2</v>
      </c>
      <c r="M2342" t="s">
        <v>60</v>
      </c>
      <c r="N2342" s="1">
        <v>45356.489444444444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DDF6C-775D-41D8-9C9E-DFF822117917}">
  <dimension ref="A1:R2342"/>
  <sheetViews>
    <sheetView topLeftCell="F1" zoomScale="130" zoomScaleNormal="130" workbookViewId="0">
      <selection activeCell="K4" sqref="K4"/>
    </sheetView>
  </sheetViews>
  <sheetFormatPr defaultRowHeight="14.4" x14ac:dyDescent="0.3"/>
  <cols>
    <col min="1" max="1" width="23.109375" customWidth="1"/>
    <col min="2" max="2" width="22.6640625" customWidth="1"/>
    <col min="3" max="3" width="25.44140625" customWidth="1"/>
    <col min="4" max="4" width="25.77734375" customWidth="1"/>
    <col min="5" max="5" width="22.33203125" customWidth="1"/>
    <col min="6" max="6" width="19.5546875" customWidth="1"/>
    <col min="7" max="7" width="13.77734375" customWidth="1"/>
    <col min="8" max="8" width="13.21875" customWidth="1"/>
    <col min="9" max="9" width="12.6640625" customWidth="1"/>
    <col min="10" max="10" width="26.5546875" customWidth="1"/>
    <col min="11" max="11" width="29.5546875" customWidth="1"/>
    <col min="12" max="12" width="25.77734375" customWidth="1"/>
    <col min="13" max="13" width="22.44140625" customWidth="1"/>
    <col min="14" max="14" width="24.6640625" bestFit="1" customWidth="1"/>
    <col min="15" max="15" width="22.21875" customWidth="1"/>
    <col min="16" max="16" width="16" customWidth="1"/>
    <col min="17" max="17" width="15.33203125" customWidth="1"/>
    <col min="18" max="18" width="13.77734375" customWidth="1"/>
  </cols>
  <sheetData>
    <row r="1" spans="1:18" x14ac:dyDescent="0.3">
      <c r="A1" t="s">
        <v>0</v>
      </c>
      <c r="B1" t="s">
        <v>1</v>
      </c>
      <c r="C1" t="s">
        <v>2</v>
      </c>
      <c r="D1" s="11" t="s">
        <v>9181</v>
      </c>
      <c r="E1" s="11" t="s">
        <v>9182</v>
      </c>
      <c r="F1" t="s">
        <v>4</v>
      </c>
      <c r="G1" t="s">
        <v>5</v>
      </c>
      <c r="H1" t="s">
        <v>6</v>
      </c>
      <c r="I1" t="s">
        <v>7</v>
      </c>
      <c r="J1" t="s">
        <v>8</v>
      </c>
      <c r="K1" t="s">
        <v>9</v>
      </c>
      <c r="L1" t="s">
        <v>10</v>
      </c>
      <c r="M1" t="s">
        <v>11</v>
      </c>
      <c r="N1" s="11" t="s">
        <v>7016</v>
      </c>
      <c r="O1" t="s">
        <v>12</v>
      </c>
      <c r="P1" t="s">
        <v>13</v>
      </c>
      <c r="Q1" t="s">
        <v>9187</v>
      </c>
      <c r="R1" t="s">
        <v>9188</v>
      </c>
    </row>
    <row r="2" spans="1:18" x14ac:dyDescent="0.3">
      <c r="A2" t="s">
        <v>14</v>
      </c>
      <c r="B2" t="s">
        <v>15</v>
      </c>
      <c r="C2" t="s">
        <v>16</v>
      </c>
      <c r="D2" s="11" t="s">
        <v>7035</v>
      </c>
      <c r="E2" s="11" t="s">
        <v>7036</v>
      </c>
      <c r="F2" t="s">
        <v>18</v>
      </c>
      <c r="G2" t="s">
        <v>19</v>
      </c>
      <c r="H2" t="s">
        <v>20</v>
      </c>
      <c r="I2">
        <v>187.31</v>
      </c>
      <c r="J2">
        <v>20</v>
      </c>
      <c r="K2">
        <v>5</v>
      </c>
      <c r="L2">
        <v>3746.2</v>
      </c>
      <c r="M2">
        <v>3558.89</v>
      </c>
      <c r="N2" s="11">
        <f>Salesdata[[#This Row],[subtotal_before_discount]]-Salesdata[[#This Row],[total_after_discount]]</f>
        <v>187.30999999999995</v>
      </c>
      <c r="O2" t="s">
        <v>21</v>
      </c>
      <c r="P2" s="2">
        <v>45545.09443287037</v>
      </c>
      <c r="Q2">
        <f>YEAR(Salesdata[[#This Row],[purchase_date]])</f>
        <v>2024</v>
      </c>
      <c r="R2" t="str">
        <f>TEXT(Salesdata[[#This Row],[purchase_date]], "mmm")</f>
        <v>Sep</v>
      </c>
    </row>
    <row r="3" spans="1:18" x14ac:dyDescent="0.3">
      <c r="A3" t="s">
        <v>22</v>
      </c>
      <c r="B3" t="s">
        <v>23</v>
      </c>
      <c r="C3" t="s">
        <v>24</v>
      </c>
      <c r="D3" s="11" t="s">
        <v>7037</v>
      </c>
      <c r="E3" s="11" t="s">
        <v>7038</v>
      </c>
      <c r="F3" t="s">
        <v>18</v>
      </c>
      <c r="G3" t="s">
        <v>26</v>
      </c>
      <c r="H3" t="s">
        <v>27</v>
      </c>
      <c r="I3">
        <v>29.88</v>
      </c>
      <c r="J3">
        <v>75</v>
      </c>
      <c r="K3">
        <v>15</v>
      </c>
      <c r="L3">
        <v>2241</v>
      </c>
      <c r="M3">
        <v>1904.85</v>
      </c>
      <c r="N3" s="11">
        <f>Salesdata[[#This Row],[subtotal_before_discount]]-Salesdata[[#This Row],[total_after_discount]]</f>
        <v>336.15000000000009</v>
      </c>
      <c r="O3" t="s">
        <v>28</v>
      </c>
      <c r="P3" s="2">
        <v>45602.293483796297</v>
      </c>
      <c r="Q3">
        <f>YEAR(Salesdata[[#This Row],[purchase_date]])</f>
        <v>2024</v>
      </c>
      <c r="R3" t="str">
        <f>TEXT(Salesdata[[#This Row],[purchase_date]], "mmm")</f>
        <v>Nov</v>
      </c>
    </row>
    <row r="4" spans="1:18" x14ac:dyDescent="0.3">
      <c r="A4" t="s">
        <v>29</v>
      </c>
      <c r="B4" t="s">
        <v>30</v>
      </c>
      <c r="C4" t="s">
        <v>31</v>
      </c>
      <c r="D4" s="11" t="s">
        <v>7039</v>
      </c>
      <c r="E4" s="11" t="s">
        <v>7040</v>
      </c>
      <c r="F4" t="s">
        <v>32</v>
      </c>
      <c r="G4" t="s">
        <v>33</v>
      </c>
      <c r="H4" t="s">
        <v>9189</v>
      </c>
      <c r="I4">
        <v>497.18</v>
      </c>
      <c r="J4">
        <v>60</v>
      </c>
      <c r="K4">
        <v>25</v>
      </c>
      <c r="L4">
        <v>29830.799999999999</v>
      </c>
      <c r="M4">
        <v>22373.1</v>
      </c>
      <c r="N4" s="11">
        <f>Salesdata[[#This Row],[subtotal_before_discount]]-Salesdata[[#This Row],[total_after_discount]]</f>
        <v>7457.7000000000007</v>
      </c>
      <c r="O4" t="s">
        <v>21</v>
      </c>
      <c r="P4" s="2">
        <v>45428.535104166665</v>
      </c>
      <c r="Q4">
        <f>YEAR(Salesdata[[#This Row],[purchase_date]])</f>
        <v>2024</v>
      </c>
      <c r="R4" t="str">
        <f>TEXT(Salesdata[[#This Row],[purchase_date]], "mmm")</f>
        <v>May</v>
      </c>
    </row>
    <row r="5" spans="1:18" x14ac:dyDescent="0.3">
      <c r="A5" t="s">
        <v>34</v>
      </c>
      <c r="B5" t="s">
        <v>23</v>
      </c>
      <c r="C5" t="s">
        <v>35</v>
      </c>
      <c r="D5" s="11" t="s">
        <v>7041</v>
      </c>
      <c r="E5" s="11" t="s">
        <v>7042</v>
      </c>
      <c r="F5" t="s">
        <v>37</v>
      </c>
      <c r="G5" t="s">
        <v>38</v>
      </c>
      <c r="H5" t="s">
        <v>39</v>
      </c>
      <c r="I5">
        <v>155.18</v>
      </c>
      <c r="J5">
        <v>10</v>
      </c>
      <c r="K5">
        <v>15</v>
      </c>
      <c r="L5">
        <v>1551.8</v>
      </c>
      <c r="M5">
        <v>1319.03</v>
      </c>
      <c r="N5" s="11">
        <f>Salesdata[[#This Row],[subtotal_before_discount]]-Salesdata[[#This Row],[total_after_discount]]</f>
        <v>232.76999999999998</v>
      </c>
      <c r="O5" t="s">
        <v>40</v>
      </c>
      <c r="P5" s="2">
        <v>45606.234143518515</v>
      </c>
      <c r="Q5">
        <f>YEAR(Salesdata[[#This Row],[purchase_date]])</f>
        <v>2024</v>
      </c>
      <c r="R5" t="str">
        <f>TEXT(Salesdata[[#This Row],[purchase_date]], "mmm")</f>
        <v>Nov</v>
      </c>
    </row>
    <row r="6" spans="1:18" x14ac:dyDescent="0.3">
      <c r="A6" t="s">
        <v>41</v>
      </c>
      <c r="B6" t="s">
        <v>30</v>
      </c>
      <c r="C6" t="s">
        <v>42</v>
      </c>
      <c r="D6" s="11" t="s">
        <v>7043</v>
      </c>
      <c r="E6" s="11" t="s">
        <v>7044</v>
      </c>
      <c r="F6" t="s">
        <v>44</v>
      </c>
      <c r="G6" t="s">
        <v>45</v>
      </c>
      <c r="H6" t="s">
        <v>46</v>
      </c>
      <c r="I6">
        <v>799.08</v>
      </c>
      <c r="J6">
        <v>1</v>
      </c>
      <c r="K6">
        <v>0</v>
      </c>
      <c r="L6">
        <v>799.08</v>
      </c>
      <c r="M6">
        <v>799.08</v>
      </c>
      <c r="N6" s="11">
        <f>Salesdata[[#This Row],[subtotal_before_discount]]-Salesdata[[#This Row],[total_after_discount]]</f>
        <v>0</v>
      </c>
      <c r="O6" t="s">
        <v>47</v>
      </c>
      <c r="P6" s="2">
        <v>45497.668668981481</v>
      </c>
      <c r="Q6">
        <f>YEAR(Salesdata[[#This Row],[purchase_date]])</f>
        <v>2024</v>
      </c>
      <c r="R6" t="str">
        <f>TEXT(Salesdata[[#This Row],[purchase_date]], "mmm")</f>
        <v>Jul</v>
      </c>
    </row>
    <row r="7" spans="1:18" x14ac:dyDescent="0.3">
      <c r="A7" t="s">
        <v>48</v>
      </c>
      <c r="B7" t="s">
        <v>49</v>
      </c>
      <c r="C7" t="s">
        <v>50</v>
      </c>
      <c r="D7" s="11" t="s">
        <v>7045</v>
      </c>
      <c r="E7" s="11" t="s">
        <v>7046</v>
      </c>
      <c r="F7" t="s">
        <v>18</v>
      </c>
      <c r="G7" t="s">
        <v>52</v>
      </c>
      <c r="H7" t="s">
        <v>53</v>
      </c>
      <c r="I7">
        <v>24.68</v>
      </c>
      <c r="J7">
        <v>30</v>
      </c>
      <c r="K7">
        <v>18</v>
      </c>
      <c r="L7">
        <v>740.4</v>
      </c>
      <c r="M7">
        <v>607.13</v>
      </c>
      <c r="N7" s="11">
        <f>Salesdata[[#This Row],[subtotal_before_discount]]-Salesdata[[#This Row],[total_after_discount]]</f>
        <v>133.26999999999998</v>
      </c>
      <c r="O7" t="s">
        <v>40</v>
      </c>
      <c r="P7" s="2">
        <v>45368.399155092593</v>
      </c>
      <c r="Q7">
        <f>YEAR(Salesdata[[#This Row],[purchase_date]])</f>
        <v>2024</v>
      </c>
      <c r="R7" t="str">
        <f>TEXT(Salesdata[[#This Row],[purchase_date]], "mmm")</f>
        <v>Mar</v>
      </c>
    </row>
    <row r="8" spans="1:18" x14ac:dyDescent="0.3">
      <c r="A8" t="s">
        <v>54</v>
      </c>
      <c r="B8" t="s">
        <v>55</v>
      </c>
      <c r="C8" t="s">
        <v>56</v>
      </c>
      <c r="D8" s="11" t="s">
        <v>7047</v>
      </c>
      <c r="E8" s="11" t="s">
        <v>7048</v>
      </c>
      <c r="F8" t="s">
        <v>57</v>
      </c>
      <c r="G8" t="s">
        <v>58</v>
      </c>
      <c r="H8" t="s">
        <v>59</v>
      </c>
      <c r="I8">
        <v>1989.69</v>
      </c>
      <c r="J8">
        <v>12</v>
      </c>
      <c r="K8">
        <v>5</v>
      </c>
      <c r="L8">
        <v>23876.28</v>
      </c>
      <c r="M8">
        <v>22682.47</v>
      </c>
      <c r="N8" s="11">
        <f>Salesdata[[#This Row],[subtotal_before_discount]]-Salesdata[[#This Row],[total_after_discount]]</f>
        <v>1193.8099999999977</v>
      </c>
      <c r="O8" t="s">
        <v>60</v>
      </c>
      <c r="P8" s="2">
        <v>45861.775543981479</v>
      </c>
      <c r="Q8">
        <f>YEAR(Salesdata[[#This Row],[purchase_date]])</f>
        <v>2025</v>
      </c>
      <c r="R8" t="str">
        <f>TEXT(Salesdata[[#This Row],[purchase_date]], "mmm")</f>
        <v>Jul</v>
      </c>
    </row>
    <row r="9" spans="1:18" x14ac:dyDescent="0.3">
      <c r="A9" t="s">
        <v>61</v>
      </c>
      <c r="B9" t="s">
        <v>55</v>
      </c>
      <c r="C9" t="s">
        <v>62</v>
      </c>
      <c r="D9" s="11" t="s">
        <v>7049</v>
      </c>
      <c r="E9" s="11" t="s">
        <v>7050</v>
      </c>
      <c r="F9" t="s">
        <v>18</v>
      </c>
      <c r="G9" t="s">
        <v>64</v>
      </c>
      <c r="H9" t="s">
        <v>65</v>
      </c>
      <c r="I9">
        <v>3.76</v>
      </c>
      <c r="J9">
        <v>295</v>
      </c>
      <c r="K9">
        <v>0</v>
      </c>
      <c r="L9">
        <v>1109.2</v>
      </c>
      <c r="M9">
        <v>1109.2</v>
      </c>
      <c r="N9" s="11">
        <f>Salesdata[[#This Row],[subtotal_before_discount]]-Salesdata[[#This Row],[total_after_discount]]</f>
        <v>0</v>
      </c>
      <c r="O9" t="s">
        <v>28</v>
      </c>
      <c r="P9" s="2">
        <v>45485.814733796295</v>
      </c>
      <c r="Q9">
        <f>YEAR(Salesdata[[#This Row],[purchase_date]])</f>
        <v>2024</v>
      </c>
      <c r="R9" t="str">
        <f>TEXT(Salesdata[[#This Row],[purchase_date]], "mmm")</f>
        <v>Jul</v>
      </c>
    </row>
    <row r="10" spans="1:18" x14ac:dyDescent="0.3">
      <c r="A10" t="s">
        <v>66</v>
      </c>
      <c r="B10" t="s">
        <v>23</v>
      </c>
      <c r="C10" t="s">
        <v>9189</v>
      </c>
      <c r="D10" s="11" t="s">
        <v>9189</v>
      </c>
      <c r="E10" s="11" t="s">
        <v>9189</v>
      </c>
      <c r="F10" t="s">
        <v>68</v>
      </c>
      <c r="G10" t="s">
        <v>69</v>
      </c>
      <c r="H10" t="s">
        <v>70</v>
      </c>
      <c r="I10">
        <v>490.01</v>
      </c>
      <c r="J10">
        <v>8</v>
      </c>
      <c r="K10">
        <v>10</v>
      </c>
      <c r="L10">
        <v>3920.08</v>
      </c>
      <c r="M10">
        <v>3528.07</v>
      </c>
      <c r="N10" s="11">
        <f>Salesdata[[#This Row],[subtotal_before_discount]]-Salesdata[[#This Row],[total_after_discount]]</f>
        <v>392.00999999999976</v>
      </c>
      <c r="O10" t="s">
        <v>47</v>
      </c>
      <c r="P10" s="2">
        <v>45428.711805555555</v>
      </c>
      <c r="Q10">
        <f>YEAR(Salesdata[[#This Row],[purchase_date]])</f>
        <v>2024</v>
      </c>
      <c r="R10" t="str">
        <f>TEXT(Salesdata[[#This Row],[purchase_date]], "mmm")</f>
        <v>May</v>
      </c>
    </row>
    <row r="11" spans="1:18" x14ac:dyDescent="0.3">
      <c r="A11" t="s">
        <v>71</v>
      </c>
      <c r="B11" t="s">
        <v>72</v>
      </c>
      <c r="C11" t="s">
        <v>73</v>
      </c>
      <c r="D11" s="11" t="s">
        <v>7051</v>
      </c>
      <c r="E11" s="11" t="s">
        <v>7052</v>
      </c>
      <c r="F11" t="s">
        <v>74</v>
      </c>
      <c r="G11" t="s">
        <v>75</v>
      </c>
      <c r="H11" t="s">
        <v>76</v>
      </c>
      <c r="I11">
        <v>1340.35</v>
      </c>
      <c r="J11">
        <v>1</v>
      </c>
      <c r="K11">
        <v>0</v>
      </c>
      <c r="L11">
        <v>1340.35</v>
      </c>
      <c r="M11">
        <v>1340.35</v>
      </c>
      <c r="N11" s="11">
        <f>Salesdata[[#This Row],[subtotal_before_discount]]-Salesdata[[#This Row],[total_after_discount]]</f>
        <v>0</v>
      </c>
      <c r="O11" t="s">
        <v>77</v>
      </c>
      <c r="P11" s="2">
        <v>45418.372083333335</v>
      </c>
      <c r="Q11">
        <f>YEAR(Salesdata[[#This Row],[purchase_date]])</f>
        <v>2024</v>
      </c>
      <c r="R11" t="str">
        <f>TEXT(Salesdata[[#This Row],[purchase_date]], "mmm")</f>
        <v>May</v>
      </c>
    </row>
    <row r="12" spans="1:18" x14ac:dyDescent="0.3">
      <c r="A12" t="s">
        <v>78</v>
      </c>
      <c r="B12" t="s">
        <v>23</v>
      </c>
      <c r="C12" t="s">
        <v>79</v>
      </c>
      <c r="D12" s="11" t="s">
        <v>7053</v>
      </c>
      <c r="E12" s="11" t="s">
        <v>7054</v>
      </c>
      <c r="F12" t="s">
        <v>44</v>
      </c>
      <c r="G12" t="s">
        <v>81</v>
      </c>
      <c r="H12" t="s">
        <v>82</v>
      </c>
      <c r="I12">
        <v>1804.3</v>
      </c>
      <c r="J12">
        <v>6</v>
      </c>
      <c r="K12">
        <v>0</v>
      </c>
      <c r="L12">
        <v>10825.8</v>
      </c>
      <c r="M12">
        <v>10825.8</v>
      </c>
      <c r="N12" s="11">
        <f>Salesdata[[#This Row],[subtotal_before_discount]]-Salesdata[[#This Row],[total_after_discount]]</f>
        <v>0</v>
      </c>
      <c r="O12" t="s">
        <v>21</v>
      </c>
      <c r="P12" s="2">
        <v>45349.175763888888</v>
      </c>
      <c r="Q12">
        <f>YEAR(Salesdata[[#This Row],[purchase_date]])</f>
        <v>2024</v>
      </c>
      <c r="R12" t="str">
        <f>TEXT(Salesdata[[#This Row],[purchase_date]], "mmm")</f>
        <v>Feb</v>
      </c>
    </row>
    <row r="13" spans="1:18" x14ac:dyDescent="0.3">
      <c r="A13" t="s">
        <v>83</v>
      </c>
      <c r="B13" t="s">
        <v>84</v>
      </c>
      <c r="C13" t="s">
        <v>85</v>
      </c>
      <c r="D13" s="11" t="s">
        <v>7055</v>
      </c>
      <c r="E13" s="11" t="s">
        <v>7056</v>
      </c>
      <c r="F13" t="s">
        <v>87</v>
      </c>
      <c r="G13" t="s">
        <v>88</v>
      </c>
      <c r="H13" t="s">
        <v>59</v>
      </c>
      <c r="I13">
        <v>320.58999999999997</v>
      </c>
      <c r="J13">
        <v>5</v>
      </c>
      <c r="K13">
        <v>10</v>
      </c>
      <c r="L13">
        <v>1602.95</v>
      </c>
      <c r="M13">
        <v>1442.65</v>
      </c>
      <c r="N13" s="11">
        <f>Salesdata[[#This Row],[subtotal_before_discount]]-Salesdata[[#This Row],[total_after_discount]]</f>
        <v>160.29999999999995</v>
      </c>
      <c r="O13" t="s">
        <v>21</v>
      </c>
      <c r="P13" s="2">
        <v>45424.650393518517</v>
      </c>
      <c r="Q13">
        <f>YEAR(Salesdata[[#This Row],[purchase_date]])</f>
        <v>2024</v>
      </c>
      <c r="R13" t="str">
        <f>TEXT(Salesdata[[#This Row],[purchase_date]], "mmm")</f>
        <v>May</v>
      </c>
    </row>
    <row r="14" spans="1:18" x14ac:dyDescent="0.3">
      <c r="A14" t="s">
        <v>89</v>
      </c>
      <c r="B14" t="s">
        <v>49</v>
      </c>
      <c r="C14" t="s">
        <v>90</v>
      </c>
      <c r="D14" s="11" t="s">
        <v>7057</v>
      </c>
      <c r="E14" s="11" t="s">
        <v>7058</v>
      </c>
      <c r="F14" t="s">
        <v>91</v>
      </c>
      <c r="G14" t="s">
        <v>92</v>
      </c>
      <c r="H14" t="s">
        <v>93</v>
      </c>
      <c r="I14">
        <v>348.02</v>
      </c>
      <c r="J14">
        <v>5</v>
      </c>
      <c r="K14">
        <v>0</v>
      </c>
      <c r="L14">
        <v>1740.1</v>
      </c>
      <c r="M14">
        <v>1740.1</v>
      </c>
      <c r="N14" s="11">
        <f>Salesdata[[#This Row],[subtotal_before_discount]]-Salesdata[[#This Row],[total_after_discount]]</f>
        <v>0</v>
      </c>
      <c r="O14" t="s">
        <v>77</v>
      </c>
      <c r="P14" s="2">
        <v>45554.053865740738</v>
      </c>
      <c r="Q14">
        <f>YEAR(Salesdata[[#This Row],[purchase_date]])</f>
        <v>2024</v>
      </c>
      <c r="R14" t="str">
        <f>TEXT(Salesdata[[#This Row],[purchase_date]], "mmm")</f>
        <v>Sep</v>
      </c>
    </row>
    <row r="15" spans="1:18" x14ac:dyDescent="0.3">
      <c r="A15" t="s">
        <v>94</v>
      </c>
      <c r="B15" t="s">
        <v>95</v>
      </c>
      <c r="C15" t="s">
        <v>96</v>
      </c>
      <c r="D15" s="11" t="s">
        <v>7059</v>
      </c>
      <c r="E15" s="11" t="s">
        <v>7060</v>
      </c>
      <c r="F15" t="s">
        <v>68</v>
      </c>
      <c r="G15" t="s">
        <v>97</v>
      </c>
      <c r="H15" t="s">
        <v>39</v>
      </c>
      <c r="I15">
        <v>558.33000000000004</v>
      </c>
      <c r="J15">
        <v>2</v>
      </c>
      <c r="K15">
        <v>0</v>
      </c>
      <c r="L15">
        <v>1116.6600000000001</v>
      </c>
      <c r="M15">
        <v>1116.6600000000001</v>
      </c>
      <c r="N15" s="11">
        <f>Salesdata[[#This Row],[subtotal_before_discount]]-Salesdata[[#This Row],[total_after_discount]]</f>
        <v>0</v>
      </c>
      <c r="O15" t="s">
        <v>21</v>
      </c>
      <c r="P15" s="2">
        <v>45692.712604166663</v>
      </c>
      <c r="Q15">
        <f>YEAR(Salesdata[[#This Row],[purchase_date]])</f>
        <v>2025</v>
      </c>
      <c r="R15" t="str">
        <f>TEXT(Salesdata[[#This Row],[purchase_date]], "mmm")</f>
        <v>Feb</v>
      </c>
    </row>
    <row r="16" spans="1:18" x14ac:dyDescent="0.3">
      <c r="A16" t="s">
        <v>98</v>
      </c>
      <c r="B16" t="s">
        <v>23</v>
      </c>
      <c r="C16" t="s">
        <v>99</v>
      </c>
      <c r="D16" s="11" t="s">
        <v>7061</v>
      </c>
      <c r="E16" s="11" t="s">
        <v>7062</v>
      </c>
      <c r="F16" t="s">
        <v>100</v>
      </c>
      <c r="G16" t="s">
        <v>101</v>
      </c>
      <c r="H16" t="s">
        <v>102</v>
      </c>
      <c r="I16">
        <v>9.6999999999999993</v>
      </c>
      <c r="J16">
        <v>2</v>
      </c>
      <c r="K16">
        <v>10</v>
      </c>
      <c r="L16">
        <v>19.399999999999999</v>
      </c>
      <c r="M16">
        <v>17.46</v>
      </c>
      <c r="N16" s="11">
        <f>Salesdata[[#This Row],[subtotal_before_discount]]-Salesdata[[#This Row],[total_after_discount]]</f>
        <v>1.9399999999999977</v>
      </c>
      <c r="O16" t="s">
        <v>47</v>
      </c>
      <c r="P16" s="2">
        <v>45556.38853009259</v>
      </c>
      <c r="Q16">
        <f>YEAR(Salesdata[[#This Row],[purchase_date]])</f>
        <v>2024</v>
      </c>
      <c r="R16" t="str">
        <f>TEXT(Salesdata[[#This Row],[purchase_date]], "mmm")</f>
        <v>Sep</v>
      </c>
    </row>
    <row r="17" spans="1:18" x14ac:dyDescent="0.3">
      <c r="A17" t="s">
        <v>103</v>
      </c>
      <c r="B17" t="s">
        <v>49</v>
      </c>
      <c r="C17" t="s">
        <v>104</v>
      </c>
      <c r="D17" s="11" t="s">
        <v>7063</v>
      </c>
      <c r="E17" s="11" t="s">
        <v>7064</v>
      </c>
      <c r="F17" t="s">
        <v>105</v>
      </c>
      <c r="G17" t="s">
        <v>106</v>
      </c>
      <c r="H17" t="s">
        <v>107</v>
      </c>
      <c r="I17">
        <v>3.07</v>
      </c>
      <c r="J17">
        <v>238</v>
      </c>
      <c r="K17">
        <v>25</v>
      </c>
      <c r="L17">
        <v>730.66</v>
      </c>
      <c r="M17">
        <v>548</v>
      </c>
      <c r="N17" s="11">
        <f>Salesdata[[#This Row],[subtotal_before_discount]]-Salesdata[[#This Row],[total_after_discount]]</f>
        <v>182.65999999999997</v>
      </c>
      <c r="O17" t="s">
        <v>60</v>
      </c>
      <c r="P17" s="2">
        <v>45605.705231481479</v>
      </c>
      <c r="Q17">
        <f>YEAR(Salesdata[[#This Row],[purchase_date]])</f>
        <v>2024</v>
      </c>
      <c r="R17" t="str">
        <f>TEXT(Salesdata[[#This Row],[purchase_date]], "mmm")</f>
        <v>Nov</v>
      </c>
    </row>
    <row r="18" spans="1:18" x14ac:dyDescent="0.3">
      <c r="A18" t="s">
        <v>108</v>
      </c>
      <c r="B18" t="s">
        <v>30</v>
      </c>
      <c r="C18" t="s">
        <v>109</v>
      </c>
      <c r="D18" s="11" t="s">
        <v>7065</v>
      </c>
      <c r="E18" s="11" t="s">
        <v>7066</v>
      </c>
      <c r="F18" t="s">
        <v>111</v>
      </c>
      <c r="G18" t="s">
        <v>112</v>
      </c>
      <c r="H18" t="s">
        <v>39</v>
      </c>
      <c r="I18">
        <v>198.15</v>
      </c>
      <c r="J18">
        <v>2</v>
      </c>
      <c r="K18">
        <v>0</v>
      </c>
      <c r="L18">
        <v>396.3</v>
      </c>
      <c r="M18">
        <v>396.3</v>
      </c>
      <c r="N18" s="11">
        <f>Salesdata[[#This Row],[subtotal_before_discount]]-Salesdata[[#This Row],[total_after_discount]]</f>
        <v>0</v>
      </c>
      <c r="O18" t="s">
        <v>40</v>
      </c>
      <c r="P18" s="2">
        <v>45447.579965277779</v>
      </c>
      <c r="Q18">
        <f>YEAR(Salesdata[[#This Row],[purchase_date]])</f>
        <v>2024</v>
      </c>
      <c r="R18" t="str">
        <f>TEXT(Salesdata[[#This Row],[purchase_date]], "mmm")</f>
        <v>Jun</v>
      </c>
    </row>
    <row r="19" spans="1:18" x14ac:dyDescent="0.3">
      <c r="A19" t="s">
        <v>113</v>
      </c>
      <c r="B19" t="s">
        <v>55</v>
      </c>
      <c r="C19" t="s">
        <v>114</v>
      </c>
      <c r="D19" s="11" t="s">
        <v>7067</v>
      </c>
      <c r="E19" s="11" t="s">
        <v>7060</v>
      </c>
      <c r="F19" t="s">
        <v>68</v>
      </c>
      <c r="G19" t="s">
        <v>115</v>
      </c>
      <c r="H19" t="s">
        <v>76</v>
      </c>
      <c r="I19">
        <v>1.71</v>
      </c>
      <c r="J19">
        <v>289</v>
      </c>
      <c r="K19">
        <v>15</v>
      </c>
      <c r="L19">
        <v>494.19</v>
      </c>
      <c r="M19">
        <v>420.06</v>
      </c>
      <c r="N19" s="11">
        <f>Salesdata[[#This Row],[subtotal_before_discount]]-Salesdata[[#This Row],[total_after_discount]]</f>
        <v>74.13</v>
      </c>
      <c r="O19" t="s">
        <v>116</v>
      </c>
      <c r="P19" s="2">
        <v>45461.899791666663</v>
      </c>
      <c r="Q19">
        <f>YEAR(Salesdata[[#This Row],[purchase_date]])</f>
        <v>2024</v>
      </c>
      <c r="R19" t="str">
        <f>TEXT(Salesdata[[#This Row],[purchase_date]], "mmm")</f>
        <v>Jun</v>
      </c>
    </row>
    <row r="20" spans="1:18" x14ac:dyDescent="0.3">
      <c r="A20" t="s">
        <v>117</v>
      </c>
      <c r="B20" t="s">
        <v>118</v>
      </c>
      <c r="C20" t="s">
        <v>119</v>
      </c>
      <c r="D20" s="11" t="s">
        <v>7068</v>
      </c>
      <c r="E20" s="11" t="s">
        <v>7069</v>
      </c>
      <c r="F20" t="s">
        <v>121</v>
      </c>
      <c r="G20" t="s">
        <v>122</v>
      </c>
      <c r="H20" t="s">
        <v>39</v>
      </c>
      <c r="I20">
        <v>95.11</v>
      </c>
      <c r="J20">
        <v>100</v>
      </c>
      <c r="K20">
        <v>15</v>
      </c>
      <c r="L20">
        <v>9511</v>
      </c>
      <c r="M20">
        <v>8084.35</v>
      </c>
      <c r="N20" s="11">
        <f>Salesdata[[#This Row],[subtotal_before_discount]]-Salesdata[[#This Row],[total_after_discount]]</f>
        <v>1426.6499999999996</v>
      </c>
      <c r="O20" t="s">
        <v>40</v>
      </c>
      <c r="P20" s="2">
        <v>45838.205393518518</v>
      </c>
      <c r="Q20">
        <f>YEAR(Salesdata[[#This Row],[purchase_date]])</f>
        <v>2025</v>
      </c>
      <c r="R20" t="str">
        <f>TEXT(Salesdata[[#This Row],[purchase_date]], "mmm")</f>
        <v>Jun</v>
      </c>
    </row>
    <row r="21" spans="1:18" x14ac:dyDescent="0.3">
      <c r="A21" t="s">
        <v>123</v>
      </c>
      <c r="B21" t="s">
        <v>55</v>
      </c>
      <c r="C21" t="s">
        <v>124</v>
      </c>
      <c r="D21" s="11" t="s">
        <v>7070</v>
      </c>
      <c r="E21" s="11" t="s">
        <v>7071</v>
      </c>
      <c r="F21" t="s">
        <v>74</v>
      </c>
      <c r="G21" t="s">
        <v>126</v>
      </c>
      <c r="H21" t="s">
        <v>76</v>
      </c>
      <c r="I21">
        <v>564.32000000000005</v>
      </c>
      <c r="J21">
        <v>8</v>
      </c>
      <c r="K21">
        <v>0</v>
      </c>
      <c r="L21">
        <v>4514.5600000000004</v>
      </c>
      <c r="M21">
        <v>4514.5600000000004</v>
      </c>
      <c r="N21" s="11">
        <f>Salesdata[[#This Row],[subtotal_before_discount]]-Salesdata[[#This Row],[total_after_discount]]</f>
        <v>0</v>
      </c>
      <c r="O21" t="s">
        <v>77</v>
      </c>
      <c r="P21" s="2">
        <v>45832.711145833331</v>
      </c>
      <c r="Q21">
        <f>YEAR(Salesdata[[#This Row],[purchase_date]])</f>
        <v>2025</v>
      </c>
      <c r="R21" t="str">
        <f>TEXT(Salesdata[[#This Row],[purchase_date]], "mmm")</f>
        <v>Jun</v>
      </c>
    </row>
    <row r="22" spans="1:18" x14ac:dyDescent="0.3">
      <c r="A22" t="s">
        <v>127</v>
      </c>
      <c r="B22" t="s">
        <v>30</v>
      </c>
      <c r="C22" t="s">
        <v>128</v>
      </c>
      <c r="D22" s="11" t="s">
        <v>7072</v>
      </c>
      <c r="E22" s="11" t="s">
        <v>7073</v>
      </c>
      <c r="F22" t="s">
        <v>105</v>
      </c>
      <c r="G22" t="s">
        <v>129</v>
      </c>
      <c r="H22" t="s">
        <v>130</v>
      </c>
      <c r="I22">
        <v>210.89</v>
      </c>
      <c r="J22">
        <v>75</v>
      </c>
      <c r="K22">
        <v>0</v>
      </c>
      <c r="L22">
        <v>15816.75</v>
      </c>
      <c r="M22">
        <v>15816.75</v>
      </c>
      <c r="N22" s="11">
        <f>Salesdata[[#This Row],[subtotal_before_discount]]-Salesdata[[#This Row],[total_after_discount]]</f>
        <v>0</v>
      </c>
      <c r="O22" t="s">
        <v>60</v>
      </c>
      <c r="P22" s="2">
        <v>45723.485277777778</v>
      </c>
      <c r="Q22">
        <f>YEAR(Salesdata[[#This Row],[purchase_date]])</f>
        <v>2025</v>
      </c>
      <c r="R22" t="str">
        <f>TEXT(Salesdata[[#This Row],[purchase_date]], "mmm")</f>
        <v>Mar</v>
      </c>
    </row>
    <row r="23" spans="1:18" x14ac:dyDescent="0.3">
      <c r="A23" t="s">
        <v>131</v>
      </c>
      <c r="B23" t="s">
        <v>23</v>
      </c>
      <c r="C23" t="s">
        <v>132</v>
      </c>
      <c r="D23" s="11" t="s">
        <v>7074</v>
      </c>
      <c r="E23" s="11" t="s">
        <v>7050</v>
      </c>
      <c r="F23" t="s">
        <v>133</v>
      </c>
      <c r="G23" t="s">
        <v>134</v>
      </c>
      <c r="H23" t="s">
        <v>135</v>
      </c>
      <c r="I23">
        <v>91.61</v>
      </c>
      <c r="J23">
        <v>2</v>
      </c>
      <c r="K23">
        <v>0</v>
      </c>
      <c r="L23">
        <v>183.22</v>
      </c>
      <c r="M23">
        <v>183.22</v>
      </c>
      <c r="N23" s="11">
        <f>Salesdata[[#This Row],[subtotal_before_discount]]-Salesdata[[#This Row],[total_after_discount]]</f>
        <v>0</v>
      </c>
      <c r="O23" t="s">
        <v>21</v>
      </c>
      <c r="P23" s="2">
        <v>45619.317615740743</v>
      </c>
      <c r="Q23">
        <f>YEAR(Salesdata[[#This Row],[purchase_date]])</f>
        <v>2024</v>
      </c>
      <c r="R23" t="str">
        <f>TEXT(Salesdata[[#This Row],[purchase_date]], "mmm")</f>
        <v>Nov</v>
      </c>
    </row>
    <row r="24" spans="1:18" x14ac:dyDescent="0.3">
      <c r="A24" t="s">
        <v>136</v>
      </c>
      <c r="B24" t="s">
        <v>15</v>
      </c>
      <c r="C24" t="s">
        <v>137</v>
      </c>
      <c r="D24" s="11" t="s">
        <v>7075</v>
      </c>
      <c r="E24" s="11" t="s">
        <v>7076</v>
      </c>
      <c r="F24" t="s">
        <v>18</v>
      </c>
      <c r="G24" t="s">
        <v>138</v>
      </c>
      <c r="H24" t="s">
        <v>130</v>
      </c>
      <c r="I24">
        <v>1.1499999999999999</v>
      </c>
      <c r="J24">
        <v>64</v>
      </c>
      <c r="K24">
        <v>25</v>
      </c>
      <c r="L24">
        <v>73.599999999999994</v>
      </c>
      <c r="M24">
        <v>55.2</v>
      </c>
      <c r="N24" s="11">
        <f>Salesdata[[#This Row],[subtotal_before_discount]]-Salesdata[[#This Row],[total_after_discount]]</f>
        <v>18.399999999999991</v>
      </c>
      <c r="O24" t="s">
        <v>77</v>
      </c>
      <c r="P24" s="2">
        <v>45601.716620370367</v>
      </c>
      <c r="Q24">
        <f>YEAR(Salesdata[[#This Row],[purchase_date]])</f>
        <v>2024</v>
      </c>
      <c r="R24" t="str">
        <f>TEXT(Salesdata[[#This Row],[purchase_date]], "mmm")</f>
        <v>Nov</v>
      </c>
    </row>
    <row r="25" spans="1:18" x14ac:dyDescent="0.3">
      <c r="A25" t="s">
        <v>139</v>
      </c>
      <c r="B25" t="s">
        <v>15</v>
      </c>
      <c r="C25" t="s">
        <v>140</v>
      </c>
      <c r="D25" s="11" t="s">
        <v>7077</v>
      </c>
      <c r="E25" s="11" t="s">
        <v>7076</v>
      </c>
      <c r="F25" t="s">
        <v>18</v>
      </c>
      <c r="G25" t="s">
        <v>141</v>
      </c>
      <c r="H25" t="s">
        <v>53</v>
      </c>
      <c r="I25">
        <v>101.64</v>
      </c>
      <c r="J25">
        <v>5</v>
      </c>
      <c r="K25">
        <v>10</v>
      </c>
      <c r="L25">
        <v>508.2</v>
      </c>
      <c r="M25">
        <v>457.38</v>
      </c>
      <c r="N25" s="11">
        <f>Salesdata[[#This Row],[subtotal_before_discount]]-Salesdata[[#This Row],[total_after_discount]]</f>
        <v>50.819999999999993</v>
      </c>
      <c r="O25" t="s">
        <v>28</v>
      </c>
      <c r="P25" s="2">
        <v>45354.829131944447</v>
      </c>
      <c r="Q25">
        <f>YEAR(Salesdata[[#This Row],[purchase_date]])</f>
        <v>2024</v>
      </c>
      <c r="R25" t="str">
        <f>TEXT(Salesdata[[#This Row],[purchase_date]], "mmm")</f>
        <v>Mar</v>
      </c>
    </row>
    <row r="26" spans="1:18" x14ac:dyDescent="0.3">
      <c r="A26" t="s">
        <v>142</v>
      </c>
      <c r="B26" t="s">
        <v>55</v>
      </c>
      <c r="C26" t="s">
        <v>9189</v>
      </c>
      <c r="D26" s="11" t="s">
        <v>9189</v>
      </c>
      <c r="E26" s="11" t="s">
        <v>9189</v>
      </c>
      <c r="F26" t="s">
        <v>100</v>
      </c>
      <c r="G26" t="s">
        <v>143</v>
      </c>
      <c r="H26" t="s">
        <v>102</v>
      </c>
      <c r="I26">
        <v>2787.37</v>
      </c>
      <c r="J26">
        <v>20</v>
      </c>
      <c r="K26">
        <v>20</v>
      </c>
      <c r="L26">
        <v>55747.4</v>
      </c>
      <c r="M26">
        <v>44597.919999999998</v>
      </c>
      <c r="N26" s="11">
        <f>Salesdata[[#This Row],[subtotal_before_discount]]-Salesdata[[#This Row],[total_after_discount]]</f>
        <v>11149.480000000003</v>
      </c>
      <c r="O26" t="s">
        <v>77</v>
      </c>
      <c r="P26" s="2">
        <v>45859.514490740738</v>
      </c>
      <c r="Q26">
        <f>YEAR(Salesdata[[#This Row],[purchase_date]])</f>
        <v>2025</v>
      </c>
      <c r="R26" t="str">
        <f>TEXT(Salesdata[[#This Row],[purchase_date]], "mmm")</f>
        <v>Jul</v>
      </c>
    </row>
    <row r="27" spans="1:18" x14ac:dyDescent="0.3">
      <c r="A27" t="s">
        <v>144</v>
      </c>
      <c r="B27" t="s">
        <v>72</v>
      </c>
      <c r="C27" t="s">
        <v>145</v>
      </c>
      <c r="D27" s="11" t="s">
        <v>7078</v>
      </c>
      <c r="E27" s="11" t="s">
        <v>7079</v>
      </c>
      <c r="F27" t="s">
        <v>87</v>
      </c>
      <c r="G27" t="s">
        <v>146</v>
      </c>
      <c r="H27" t="s">
        <v>46</v>
      </c>
      <c r="I27">
        <v>123.82</v>
      </c>
      <c r="J27">
        <v>25</v>
      </c>
      <c r="K27">
        <v>20</v>
      </c>
      <c r="L27">
        <v>3095.5</v>
      </c>
      <c r="M27">
        <v>2476.4</v>
      </c>
      <c r="N27" s="11">
        <f>Salesdata[[#This Row],[subtotal_before_discount]]-Salesdata[[#This Row],[total_after_discount]]</f>
        <v>619.09999999999991</v>
      </c>
      <c r="O27" t="s">
        <v>28</v>
      </c>
      <c r="P27" s="2">
        <v>45519.13386574074</v>
      </c>
      <c r="Q27">
        <f>YEAR(Salesdata[[#This Row],[purchase_date]])</f>
        <v>2024</v>
      </c>
      <c r="R27" t="str">
        <f>TEXT(Salesdata[[#This Row],[purchase_date]], "mmm")</f>
        <v>Aug</v>
      </c>
    </row>
    <row r="28" spans="1:18" x14ac:dyDescent="0.3">
      <c r="A28" t="s">
        <v>147</v>
      </c>
      <c r="B28" t="s">
        <v>15</v>
      </c>
      <c r="C28" t="s">
        <v>148</v>
      </c>
      <c r="D28" s="11" t="s">
        <v>7080</v>
      </c>
      <c r="E28" s="11" t="s">
        <v>7040</v>
      </c>
      <c r="F28" t="s">
        <v>133</v>
      </c>
      <c r="G28" t="s">
        <v>149</v>
      </c>
      <c r="H28" t="s">
        <v>9189</v>
      </c>
      <c r="I28">
        <v>4.63</v>
      </c>
      <c r="J28">
        <v>302</v>
      </c>
      <c r="K28">
        <v>20</v>
      </c>
      <c r="L28">
        <v>1398.26</v>
      </c>
      <c r="M28">
        <v>1118.6099999999999</v>
      </c>
      <c r="N28" s="11">
        <f>Salesdata[[#This Row],[subtotal_before_discount]]-Salesdata[[#This Row],[total_after_discount]]</f>
        <v>279.65000000000009</v>
      </c>
      <c r="O28" t="s">
        <v>77</v>
      </c>
      <c r="P28" s="2">
        <v>45386.037048611113</v>
      </c>
      <c r="Q28">
        <f>YEAR(Salesdata[[#This Row],[purchase_date]])</f>
        <v>2024</v>
      </c>
      <c r="R28" t="str">
        <f>TEXT(Salesdata[[#This Row],[purchase_date]], "mmm")</f>
        <v>Apr</v>
      </c>
    </row>
    <row r="29" spans="1:18" x14ac:dyDescent="0.3">
      <c r="A29" t="s">
        <v>150</v>
      </c>
      <c r="B29" t="s">
        <v>15</v>
      </c>
      <c r="C29" t="s">
        <v>151</v>
      </c>
      <c r="D29" s="11" t="s">
        <v>7081</v>
      </c>
      <c r="E29" s="11" t="s">
        <v>7060</v>
      </c>
      <c r="F29" t="s">
        <v>37</v>
      </c>
      <c r="G29" t="s">
        <v>152</v>
      </c>
      <c r="H29" t="s">
        <v>130</v>
      </c>
      <c r="I29">
        <v>1412.96</v>
      </c>
      <c r="J29">
        <v>8</v>
      </c>
      <c r="K29">
        <v>0</v>
      </c>
      <c r="L29">
        <v>11303.68</v>
      </c>
      <c r="M29">
        <v>11303.68</v>
      </c>
      <c r="N29" s="11">
        <f>Salesdata[[#This Row],[subtotal_before_discount]]-Salesdata[[#This Row],[total_after_discount]]</f>
        <v>0</v>
      </c>
      <c r="O29" t="s">
        <v>47</v>
      </c>
      <c r="P29" s="2">
        <v>45868.407893518517</v>
      </c>
      <c r="Q29">
        <f>YEAR(Salesdata[[#This Row],[purchase_date]])</f>
        <v>2025</v>
      </c>
      <c r="R29" t="str">
        <f>TEXT(Salesdata[[#This Row],[purchase_date]], "mmm")</f>
        <v>Jul</v>
      </c>
    </row>
    <row r="30" spans="1:18" x14ac:dyDescent="0.3">
      <c r="A30" t="s">
        <v>153</v>
      </c>
      <c r="B30" t="s">
        <v>49</v>
      </c>
      <c r="C30" t="s">
        <v>154</v>
      </c>
      <c r="D30" s="11" t="s">
        <v>7082</v>
      </c>
      <c r="E30" s="11" t="s">
        <v>7083</v>
      </c>
      <c r="F30" t="s">
        <v>155</v>
      </c>
      <c r="G30" t="s">
        <v>156</v>
      </c>
      <c r="H30" t="s">
        <v>76</v>
      </c>
      <c r="I30">
        <v>627.5</v>
      </c>
      <c r="J30">
        <v>15</v>
      </c>
      <c r="K30">
        <v>0</v>
      </c>
      <c r="L30">
        <v>9412.5</v>
      </c>
      <c r="M30">
        <v>9412.5</v>
      </c>
      <c r="N30" s="11">
        <f>Salesdata[[#This Row],[subtotal_before_discount]]-Salesdata[[#This Row],[total_after_discount]]</f>
        <v>0</v>
      </c>
      <c r="O30" t="s">
        <v>77</v>
      </c>
      <c r="P30" s="2">
        <v>45629.489004629628</v>
      </c>
      <c r="Q30">
        <f>YEAR(Salesdata[[#This Row],[purchase_date]])</f>
        <v>2024</v>
      </c>
      <c r="R30" t="str">
        <f>TEXT(Salesdata[[#This Row],[purchase_date]], "mmm")</f>
        <v>Dec</v>
      </c>
    </row>
    <row r="31" spans="1:18" x14ac:dyDescent="0.3">
      <c r="A31" t="s">
        <v>157</v>
      </c>
      <c r="B31" t="s">
        <v>15</v>
      </c>
      <c r="C31" t="s">
        <v>158</v>
      </c>
      <c r="D31" s="11" t="s">
        <v>7084</v>
      </c>
      <c r="E31" s="11" t="s">
        <v>7054</v>
      </c>
      <c r="F31" t="s">
        <v>91</v>
      </c>
      <c r="G31" t="s">
        <v>160</v>
      </c>
      <c r="H31" t="s">
        <v>161</v>
      </c>
      <c r="I31">
        <v>393.12</v>
      </c>
      <c r="J31">
        <v>4</v>
      </c>
      <c r="K31">
        <v>0</v>
      </c>
      <c r="L31">
        <v>1572.48</v>
      </c>
      <c r="M31">
        <v>1572.48</v>
      </c>
      <c r="N31" s="11">
        <f>Salesdata[[#This Row],[subtotal_before_discount]]-Salesdata[[#This Row],[total_after_discount]]</f>
        <v>0</v>
      </c>
      <c r="O31" t="s">
        <v>9189</v>
      </c>
      <c r="P31" s="2">
        <v>45372.268657407411</v>
      </c>
      <c r="Q31">
        <f>YEAR(Salesdata[[#This Row],[purchase_date]])</f>
        <v>2024</v>
      </c>
      <c r="R31" t="str">
        <f>TEXT(Salesdata[[#This Row],[purchase_date]], "mmm")</f>
        <v>Mar</v>
      </c>
    </row>
    <row r="32" spans="1:18" x14ac:dyDescent="0.3">
      <c r="A32" t="s">
        <v>162</v>
      </c>
      <c r="B32" t="s">
        <v>84</v>
      </c>
      <c r="C32" t="s">
        <v>163</v>
      </c>
      <c r="D32" s="11" t="s">
        <v>7085</v>
      </c>
      <c r="E32" s="11" t="s">
        <v>7052</v>
      </c>
      <c r="F32" t="s">
        <v>37</v>
      </c>
      <c r="G32" t="s">
        <v>164</v>
      </c>
      <c r="H32" t="s">
        <v>161</v>
      </c>
      <c r="I32">
        <v>289.91000000000003</v>
      </c>
      <c r="J32">
        <v>40</v>
      </c>
      <c r="K32">
        <v>15</v>
      </c>
      <c r="L32">
        <v>11596.4</v>
      </c>
      <c r="M32">
        <v>9856.94</v>
      </c>
      <c r="N32" s="11">
        <f>Salesdata[[#This Row],[subtotal_before_discount]]-Salesdata[[#This Row],[total_after_discount]]</f>
        <v>1739.4599999999991</v>
      </c>
      <c r="O32" t="s">
        <v>60</v>
      </c>
      <c r="P32" s="2">
        <v>45385.198321759257</v>
      </c>
      <c r="Q32">
        <f>YEAR(Salesdata[[#This Row],[purchase_date]])</f>
        <v>2024</v>
      </c>
      <c r="R32" t="str">
        <f>TEXT(Salesdata[[#This Row],[purchase_date]], "mmm")</f>
        <v>Apr</v>
      </c>
    </row>
    <row r="33" spans="1:18" x14ac:dyDescent="0.3">
      <c r="A33" t="s">
        <v>165</v>
      </c>
      <c r="B33" t="s">
        <v>23</v>
      </c>
      <c r="C33" t="s">
        <v>166</v>
      </c>
      <c r="D33" s="11" t="s">
        <v>7086</v>
      </c>
      <c r="E33" s="11" t="s">
        <v>7087</v>
      </c>
      <c r="F33" t="s">
        <v>87</v>
      </c>
      <c r="G33" t="s">
        <v>167</v>
      </c>
      <c r="H33" t="s">
        <v>9189</v>
      </c>
      <c r="I33">
        <v>589.21</v>
      </c>
      <c r="J33">
        <v>2</v>
      </c>
      <c r="K33">
        <v>0</v>
      </c>
      <c r="L33">
        <v>1178.42</v>
      </c>
      <c r="M33">
        <v>1178.42</v>
      </c>
      <c r="N33" s="11">
        <f>Salesdata[[#This Row],[subtotal_before_discount]]-Salesdata[[#This Row],[total_after_discount]]</f>
        <v>0</v>
      </c>
      <c r="O33" t="s">
        <v>47</v>
      </c>
      <c r="P33" s="2">
        <v>45377.838553240741</v>
      </c>
      <c r="Q33">
        <f>YEAR(Salesdata[[#This Row],[purchase_date]])</f>
        <v>2024</v>
      </c>
      <c r="R33" t="str">
        <f>TEXT(Salesdata[[#This Row],[purchase_date]], "mmm")</f>
        <v>Mar</v>
      </c>
    </row>
    <row r="34" spans="1:18" x14ac:dyDescent="0.3">
      <c r="A34" t="s">
        <v>168</v>
      </c>
      <c r="B34" t="s">
        <v>23</v>
      </c>
      <c r="C34" t="s">
        <v>169</v>
      </c>
      <c r="D34" s="11" t="s">
        <v>7088</v>
      </c>
      <c r="E34" s="11" t="s">
        <v>7089</v>
      </c>
      <c r="F34" t="s">
        <v>100</v>
      </c>
      <c r="G34" t="s">
        <v>170</v>
      </c>
      <c r="H34" t="s">
        <v>135</v>
      </c>
      <c r="I34">
        <v>1402.85</v>
      </c>
      <c r="J34">
        <v>2</v>
      </c>
      <c r="K34">
        <v>0</v>
      </c>
      <c r="L34">
        <v>2805.7</v>
      </c>
      <c r="M34">
        <v>2805.7</v>
      </c>
      <c r="N34" s="11">
        <f>Salesdata[[#This Row],[subtotal_before_discount]]-Salesdata[[#This Row],[total_after_discount]]</f>
        <v>0</v>
      </c>
      <c r="O34" t="s">
        <v>116</v>
      </c>
      <c r="P34" s="2">
        <v>45458.780775462961</v>
      </c>
      <c r="Q34">
        <f>YEAR(Salesdata[[#This Row],[purchase_date]])</f>
        <v>2024</v>
      </c>
      <c r="R34" t="str">
        <f>TEXT(Salesdata[[#This Row],[purchase_date]], "mmm")</f>
        <v>Jun</v>
      </c>
    </row>
    <row r="35" spans="1:18" x14ac:dyDescent="0.3">
      <c r="A35" t="s">
        <v>171</v>
      </c>
      <c r="B35" t="s">
        <v>172</v>
      </c>
      <c r="C35" t="s">
        <v>173</v>
      </c>
      <c r="D35" s="11" t="s">
        <v>7090</v>
      </c>
      <c r="E35" s="11" t="s">
        <v>7091</v>
      </c>
      <c r="F35" t="s">
        <v>74</v>
      </c>
      <c r="G35" t="s">
        <v>174</v>
      </c>
      <c r="H35" t="s">
        <v>76</v>
      </c>
      <c r="I35">
        <v>455.9</v>
      </c>
      <c r="J35">
        <v>10</v>
      </c>
      <c r="K35">
        <v>15</v>
      </c>
      <c r="L35">
        <v>4559</v>
      </c>
      <c r="M35">
        <v>3875.15</v>
      </c>
      <c r="N35" s="11">
        <f>Salesdata[[#This Row],[subtotal_before_discount]]-Salesdata[[#This Row],[total_after_discount]]</f>
        <v>683.84999999999991</v>
      </c>
      <c r="O35" t="s">
        <v>116</v>
      </c>
      <c r="P35" s="2">
        <v>45636.699155092596</v>
      </c>
      <c r="Q35">
        <f>YEAR(Salesdata[[#This Row],[purchase_date]])</f>
        <v>2024</v>
      </c>
      <c r="R35" t="str">
        <f>TEXT(Salesdata[[#This Row],[purchase_date]], "mmm")</f>
        <v>Dec</v>
      </c>
    </row>
    <row r="36" spans="1:18" x14ac:dyDescent="0.3">
      <c r="A36" t="s">
        <v>175</v>
      </c>
      <c r="B36" t="s">
        <v>95</v>
      </c>
      <c r="C36" t="s">
        <v>176</v>
      </c>
      <c r="D36" s="11" t="s">
        <v>7092</v>
      </c>
      <c r="E36" s="11" t="s">
        <v>7052</v>
      </c>
      <c r="F36" t="s">
        <v>177</v>
      </c>
      <c r="G36" t="s">
        <v>178</v>
      </c>
      <c r="H36" t="s">
        <v>179</v>
      </c>
      <c r="I36">
        <v>964.03</v>
      </c>
      <c r="J36">
        <v>8</v>
      </c>
      <c r="K36">
        <v>0</v>
      </c>
      <c r="L36">
        <v>7712.24</v>
      </c>
      <c r="M36">
        <v>7712.24</v>
      </c>
      <c r="N36" s="11">
        <f>Salesdata[[#This Row],[subtotal_before_discount]]-Salesdata[[#This Row],[total_after_discount]]</f>
        <v>0</v>
      </c>
      <c r="O36" t="s">
        <v>9189</v>
      </c>
      <c r="P36" s="2">
        <v>45532.314444444448</v>
      </c>
      <c r="Q36">
        <f>YEAR(Salesdata[[#This Row],[purchase_date]])</f>
        <v>2024</v>
      </c>
      <c r="R36" t="str">
        <f>TEXT(Salesdata[[#This Row],[purchase_date]], "mmm")</f>
        <v>Aug</v>
      </c>
    </row>
    <row r="37" spans="1:18" x14ac:dyDescent="0.3">
      <c r="A37" t="s">
        <v>180</v>
      </c>
      <c r="B37" t="s">
        <v>181</v>
      </c>
      <c r="C37" t="s">
        <v>182</v>
      </c>
      <c r="D37" s="11" t="s">
        <v>7093</v>
      </c>
      <c r="E37" s="11" t="s">
        <v>7094</v>
      </c>
      <c r="F37" t="s">
        <v>57</v>
      </c>
      <c r="G37" t="s">
        <v>183</v>
      </c>
      <c r="H37" t="s">
        <v>184</v>
      </c>
      <c r="I37">
        <v>940.74</v>
      </c>
      <c r="J37">
        <v>12</v>
      </c>
      <c r="K37">
        <v>5</v>
      </c>
      <c r="L37">
        <v>11288.88</v>
      </c>
      <c r="M37">
        <v>10724.44</v>
      </c>
      <c r="N37" s="11">
        <f>Salesdata[[#This Row],[subtotal_before_discount]]-Salesdata[[#This Row],[total_after_discount]]</f>
        <v>564.43999999999869</v>
      </c>
      <c r="O37" t="s">
        <v>21</v>
      </c>
      <c r="P37" s="2">
        <v>45854.284756944442</v>
      </c>
      <c r="Q37">
        <f>YEAR(Salesdata[[#This Row],[purchase_date]])</f>
        <v>2025</v>
      </c>
      <c r="R37" t="str">
        <f>TEXT(Salesdata[[#This Row],[purchase_date]], "mmm")</f>
        <v>Jul</v>
      </c>
    </row>
    <row r="38" spans="1:18" x14ac:dyDescent="0.3">
      <c r="A38" t="s">
        <v>185</v>
      </c>
      <c r="B38" t="s">
        <v>172</v>
      </c>
      <c r="C38" t="s">
        <v>186</v>
      </c>
      <c r="D38" s="11" t="s">
        <v>7095</v>
      </c>
      <c r="E38" s="11" t="s">
        <v>7094</v>
      </c>
      <c r="F38" t="s">
        <v>57</v>
      </c>
      <c r="G38" t="s">
        <v>187</v>
      </c>
      <c r="H38" t="s">
        <v>135</v>
      </c>
      <c r="I38">
        <v>5.32</v>
      </c>
      <c r="J38">
        <v>262</v>
      </c>
      <c r="K38">
        <v>20</v>
      </c>
      <c r="L38">
        <v>1393.84</v>
      </c>
      <c r="M38">
        <v>1115.07</v>
      </c>
      <c r="N38" s="11">
        <f>Salesdata[[#This Row],[subtotal_before_discount]]-Salesdata[[#This Row],[total_after_discount]]</f>
        <v>278.77</v>
      </c>
      <c r="O38" t="s">
        <v>60</v>
      </c>
      <c r="P38" s="2">
        <v>45812.822916666664</v>
      </c>
      <c r="Q38">
        <f>YEAR(Salesdata[[#This Row],[purchase_date]])</f>
        <v>2025</v>
      </c>
      <c r="R38" t="str">
        <f>TEXT(Salesdata[[#This Row],[purchase_date]], "mmm")</f>
        <v>Jun</v>
      </c>
    </row>
    <row r="39" spans="1:18" x14ac:dyDescent="0.3">
      <c r="A39" t="s">
        <v>188</v>
      </c>
      <c r="B39" t="s">
        <v>181</v>
      </c>
      <c r="C39" t="s">
        <v>189</v>
      </c>
      <c r="D39" s="11" t="s">
        <v>7096</v>
      </c>
      <c r="E39" s="11" t="s">
        <v>7097</v>
      </c>
      <c r="F39" t="s">
        <v>121</v>
      </c>
      <c r="G39" t="s">
        <v>190</v>
      </c>
      <c r="H39" t="s">
        <v>46</v>
      </c>
      <c r="I39">
        <v>566.41999999999996</v>
      </c>
      <c r="J39">
        <v>60</v>
      </c>
      <c r="K39">
        <v>0</v>
      </c>
      <c r="L39">
        <v>33985.199999999997</v>
      </c>
      <c r="M39">
        <v>33985.199999999997</v>
      </c>
      <c r="N39" s="11">
        <f>Salesdata[[#This Row],[subtotal_before_discount]]-Salesdata[[#This Row],[total_after_discount]]</f>
        <v>0</v>
      </c>
      <c r="O39" t="s">
        <v>28</v>
      </c>
      <c r="P39" s="2">
        <v>45870.388981481483</v>
      </c>
      <c r="Q39">
        <f>YEAR(Salesdata[[#This Row],[purchase_date]])</f>
        <v>2025</v>
      </c>
      <c r="R39" t="str">
        <f>TEXT(Salesdata[[#This Row],[purchase_date]], "mmm")</f>
        <v>Aug</v>
      </c>
    </row>
    <row r="40" spans="1:18" x14ac:dyDescent="0.3">
      <c r="A40" t="s">
        <v>191</v>
      </c>
      <c r="B40" t="s">
        <v>84</v>
      </c>
      <c r="C40" t="s">
        <v>192</v>
      </c>
      <c r="D40" s="11" t="s">
        <v>7098</v>
      </c>
      <c r="E40" s="11" t="s">
        <v>7099</v>
      </c>
      <c r="F40" t="s">
        <v>32</v>
      </c>
      <c r="G40" t="s">
        <v>193</v>
      </c>
      <c r="H40" t="s">
        <v>130</v>
      </c>
      <c r="I40">
        <v>437.72</v>
      </c>
      <c r="J40">
        <v>6</v>
      </c>
      <c r="K40">
        <v>10</v>
      </c>
      <c r="L40">
        <v>2626.32</v>
      </c>
      <c r="M40">
        <v>2363.69</v>
      </c>
      <c r="N40" s="11">
        <f>Salesdata[[#This Row],[subtotal_before_discount]]-Salesdata[[#This Row],[total_after_discount]]</f>
        <v>262.63000000000011</v>
      </c>
      <c r="O40" t="s">
        <v>40</v>
      </c>
      <c r="P40" s="2">
        <v>45838.413599537038</v>
      </c>
      <c r="Q40">
        <f>YEAR(Salesdata[[#This Row],[purchase_date]])</f>
        <v>2025</v>
      </c>
      <c r="R40" t="str">
        <f>TEXT(Salesdata[[#This Row],[purchase_date]], "mmm")</f>
        <v>Jun</v>
      </c>
    </row>
    <row r="41" spans="1:18" x14ac:dyDescent="0.3">
      <c r="A41" t="s">
        <v>194</v>
      </c>
      <c r="B41" t="s">
        <v>118</v>
      </c>
      <c r="C41" t="s">
        <v>195</v>
      </c>
      <c r="D41" s="11" t="s">
        <v>7100</v>
      </c>
      <c r="E41" s="11" t="s">
        <v>7079</v>
      </c>
      <c r="F41" t="s">
        <v>100</v>
      </c>
      <c r="G41" t="s">
        <v>196</v>
      </c>
      <c r="H41" t="s">
        <v>9189</v>
      </c>
      <c r="I41">
        <v>541.16999999999996</v>
      </c>
      <c r="J41">
        <v>6</v>
      </c>
      <c r="K41">
        <v>0</v>
      </c>
      <c r="L41">
        <v>3247.02</v>
      </c>
      <c r="M41">
        <v>3247.02</v>
      </c>
      <c r="N41" s="11">
        <f>Salesdata[[#This Row],[subtotal_before_discount]]-Salesdata[[#This Row],[total_after_discount]]</f>
        <v>0</v>
      </c>
      <c r="O41" t="s">
        <v>60</v>
      </c>
      <c r="P41" s="2">
        <v>45689.787939814814</v>
      </c>
      <c r="Q41">
        <f>YEAR(Salesdata[[#This Row],[purchase_date]])</f>
        <v>2025</v>
      </c>
      <c r="R41" t="str">
        <f>TEXT(Salesdata[[#This Row],[purchase_date]], "mmm")</f>
        <v>Feb</v>
      </c>
    </row>
    <row r="42" spans="1:18" x14ac:dyDescent="0.3">
      <c r="A42" t="s">
        <v>197</v>
      </c>
      <c r="B42" t="s">
        <v>23</v>
      </c>
      <c r="C42" t="s">
        <v>198</v>
      </c>
      <c r="D42" s="11" t="s">
        <v>7101</v>
      </c>
      <c r="E42" s="11" t="s">
        <v>7102</v>
      </c>
      <c r="F42" t="s">
        <v>105</v>
      </c>
      <c r="G42" t="s">
        <v>199</v>
      </c>
      <c r="H42" t="s">
        <v>9189</v>
      </c>
      <c r="I42">
        <v>175</v>
      </c>
      <c r="J42">
        <v>5</v>
      </c>
      <c r="K42">
        <v>5</v>
      </c>
      <c r="L42">
        <v>875</v>
      </c>
      <c r="M42">
        <v>831.25</v>
      </c>
      <c r="N42" s="11">
        <f>Salesdata[[#This Row],[subtotal_before_discount]]-Salesdata[[#This Row],[total_after_discount]]</f>
        <v>43.75</v>
      </c>
      <c r="O42" t="s">
        <v>77</v>
      </c>
      <c r="P42" s="2">
        <v>45720.025625000002</v>
      </c>
      <c r="Q42">
        <f>YEAR(Salesdata[[#This Row],[purchase_date]])</f>
        <v>2025</v>
      </c>
      <c r="R42" t="str">
        <f>TEXT(Salesdata[[#This Row],[purchase_date]], "mmm")</f>
        <v>Mar</v>
      </c>
    </row>
    <row r="43" spans="1:18" x14ac:dyDescent="0.3">
      <c r="A43" t="s">
        <v>200</v>
      </c>
      <c r="B43" t="s">
        <v>84</v>
      </c>
      <c r="C43" t="s">
        <v>201</v>
      </c>
      <c r="D43" s="11" t="s">
        <v>7103</v>
      </c>
      <c r="E43" s="11" t="s">
        <v>7060</v>
      </c>
      <c r="F43" t="s">
        <v>111</v>
      </c>
      <c r="G43" t="s">
        <v>202</v>
      </c>
      <c r="H43" t="s">
        <v>102</v>
      </c>
      <c r="I43">
        <v>209.89</v>
      </c>
      <c r="J43">
        <v>2</v>
      </c>
      <c r="K43">
        <v>10</v>
      </c>
      <c r="L43">
        <v>419.78</v>
      </c>
      <c r="M43">
        <v>377.8</v>
      </c>
      <c r="N43" s="11">
        <f>Salesdata[[#This Row],[subtotal_before_discount]]-Salesdata[[#This Row],[total_after_discount]]</f>
        <v>41.979999999999961</v>
      </c>
      <c r="O43" t="s">
        <v>9189</v>
      </c>
      <c r="P43" s="2">
        <v>45629.296898148146</v>
      </c>
      <c r="Q43">
        <f>YEAR(Salesdata[[#This Row],[purchase_date]])</f>
        <v>2024</v>
      </c>
      <c r="R43" t="str">
        <f>TEXT(Salesdata[[#This Row],[purchase_date]], "mmm")</f>
        <v>Dec</v>
      </c>
    </row>
    <row r="44" spans="1:18" x14ac:dyDescent="0.3">
      <c r="A44" t="s">
        <v>203</v>
      </c>
      <c r="B44" t="s">
        <v>95</v>
      </c>
      <c r="C44" t="s">
        <v>204</v>
      </c>
      <c r="D44" s="11" t="s">
        <v>7104</v>
      </c>
      <c r="E44" s="11" t="s">
        <v>7105</v>
      </c>
      <c r="F44" t="s">
        <v>121</v>
      </c>
      <c r="G44" t="s">
        <v>205</v>
      </c>
      <c r="H44" t="s">
        <v>27</v>
      </c>
      <c r="I44">
        <v>939.18</v>
      </c>
      <c r="J44">
        <v>12</v>
      </c>
      <c r="K44">
        <v>15</v>
      </c>
      <c r="L44">
        <v>11270.16</v>
      </c>
      <c r="M44">
        <v>9579.64</v>
      </c>
      <c r="N44" s="11">
        <f>Salesdata[[#This Row],[subtotal_before_discount]]-Salesdata[[#This Row],[total_after_discount]]</f>
        <v>1690.5200000000004</v>
      </c>
      <c r="O44" t="s">
        <v>77</v>
      </c>
      <c r="P44" s="2">
        <v>45550.281805555554</v>
      </c>
      <c r="Q44">
        <f>YEAR(Salesdata[[#This Row],[purchase_date]])</f>
        <v>2024</v>
      </c>
      <c r="R44" t="str">
        <f>TEXT(Salesdata[[#This Row],[purchase_date]], "mmm")</f>
        <v>Sep</v>
      </c>
    </row>
    <row r="45" spans="1:18" x14ac:dyDescent="0.3">
      <c r="A45" t="s">
        <v>206</v>
      </c>
      <c r="B45" t="s">
        <v>49</v>
      </c>
      <c r="C45" t="s">
        <v>207</v>
      </c>
      <c r="D45" s="11" t="s">
        <v>7106</v>
      </c>
      <c r="E45" s="11" t="s">
        <v>7073</v>
      </c>
      <c r="F45" t="s">
        <v>9189</v>
      </c>
      <c r="G45" t="s">
        <v>208</v>
      </c>
      <c r="H45" t="s">
        <v>209</v>
      </c>
      <c r="I45">
        <v>102.18</v>
      </c>
      <c r="J45">
        <v>1</v>
      </c>
      <c r="K45">
        <v>3</v>
      </c>
      <c r="L45">
        <v>102.18</v>
      </c>
      <c r="M45">
        <v>99.11</v>
      </c>
      <c r="N45" s="11">
        <f>Salesdata[[#This Row],[subtotal_before_discount]]-Salesdata[[#This Row],[total_after_discount]]</f>
        <v>3.0700000000000074</v>
      </c>
      <c r="O45" t="s">
        <v>40</v>
      </c>
      <c r="P45" s="2">
        <v>45361.019108796296</v>
      </c>
      <c r="Q45">
        <f>YEAR(Salesdata[[#This Row],[purchase_date]])</f>
        <v>2024</v>
      </c>
      <c r="R45" t="str">
        <f>TEXT(Salesdata[[#This Row],[purchase_date]], "mmm")</f>
        <v>Mar</v>
      </c>
    </row>
    <row r="46" spans="1:18" x14ac:dyDescent="0.3">
      <c r="A46" t="s">
        <v>210</v>
      </c>
      <c r="B46" t="s">
        <v>23</v>
      </c>
      <c r="C46" t="s">
        <v>211</v>
      </c>
      <c r="D46" s="11" t="s">
        <v>7107</v>
      </c>
      <c r="E46" s="11" t="s">
        <v>7108</v>
      </c>
      <c r="F46" t="s">
        <v>133</v>
      </c>
      <c r="G46" t="s">
        <v>212</v>
      </c>
      <c r="H46" t="s">
        <v>9189</v>
      </c>
      <c r="I46">
        <v>480.4</v>
      </c>
      <c r="J46">
        <v>25</v>
      </c>
      <c r="K46">
        <v>18</v>
      </c>
      <c r="L46">
        <v>12010</v>
      </c>
      <c r="M46">
        <v>9848.2000000000007</v>
      </c>
      <c r="N46" s="11">
        <f>Salesdata[[#This Row],[subtotal_before_discount]]-Salesdata[[#This Row],[total_after_discount]]</f>
        <v>2161.7999999999993</v>
      </c>
      <c r="O46" t="s">
        <v>40</v>
      </c>
      <c r="P46" s="2">
        <v>45843.550092592595</v>
      </c>
      <c r="Q46">
        <f>YEAR(Salesdata[[#This Row],[purchase_date]])</f>
        <v>2025</v>
      </c>
      <c r="R46" t="str">
        <f>TEXT(Salesdata[[#This Row],[purchase_date]], "mmm")</f>
        <v>Jul</v>
      </c>
    </row>
    <row r="47" spans="1:18" x14ac:dyDescent="0.3">
      <c r="A47" t="s">
        <v>213</v>
      </c>
      <c r="B47" t="s">
        <v>30</v>
      </c>
      <c r="C47" t="s">
        <v>214</v>
      </c>
      <c r="D47" s="11" t="s">
        <v>7109</v>
      </c>
      <c r="E47" s="11" t="s">
        <v>7099</v>
      </c>
      <c r="F47" t="s">
        <v>87</v>
      </c>
      <c r="G47" t="s">
        <v>215</v>
      </c>
      <c r="H47" t="s">
        <v>161</v>
      </c>
      <c r="I47">
        <v>177.04</v>
      </c>
      <c r="J47">
        <v>12</v>
      </c>
      <c r="K47">
        <v>5</v>
      </c>
      <c r="L47">
        <v>2124.48</v>
      </c>
      <c r="M47">
        <v>2018.26</v>
      </c>
      <c r="N47" s="11">
        <f>Salesdata[[#This Row],[subtotal_before_discount]]-Salesdata[[#This Row],[total_after_discount]]</f>
        <v>106.22000000000003</v>
      </c>
      <c r="O47" t="s">
        <v>77</v>
      </c>
      <c r="P47" s="2">
        <v>45648.437060185184</v>
      </c>
      <c r="Q47">
        <f>YEAR(Salesdata[[#This Row],[purchase_date]])</f>
        <v>2024</v>
      </c>
      <c r="R47" t="str">
        <f>TEXT(Salesdata[[#This Row],[purchase_date]], "mmm")</f>
        <v>Dec</v>
      </c>
    </row>
    <row r="48" spans="1:18" x14ac:dyDescent="0.3">
      <c r="A48" t="s">
        <v>216</v>
      </c>
      <c r="B48" t="s">
        <v>84</v>
      </c>
      <c r="C48" t="s">
        <v>217</v>
      </c>
      <c r="D48" s="11" t="s">
        <v>7110</v>
      </c>
      <c r="E48" s="11" t="s">
        <v>7111</v>
      </c>
      <c r="F48" t="s">
        <v>74</v>
      </c>
      <c r="G48" t="s">
        <v>218</v>
      </c>
      <c r="H48" t="s">
        <v>9189</v>
      </c>
      <c r="I48">
        <v>11.92</v>
      </c>
      <c r="J48">
        <v>20</v>
      </c>
      <c r="K48">
        <v>20</v>
      </c>
      <c r="L48">
        <v>238.4</v>
      </c>
      <c r="M48">
        <v>190.72</v>
      </c>
      <c r="N48" s="11">
        <f>Salesdata[[#This Row],[subtotal_before_discount]]-Salesdata[[#This Row],[total_after_discount]]</f>
        <v>47.680000000000007</v>
      </c>
      <c r="O48" t="s">
        <v>116</v>
      </c>
      <c r="P48" s="2">
        <v>45377.217951388891</v>
      </c>
      <c r="Q48">
        <f>YEAR(Salesdata[[#This Row],[purchase_date]])</f>
        <v>2024</v>
      </c>
      <c r="R48" t="str">
        <f>TEXT(Salesdata[[#This Row],[purchase_date]], "mmm")</f>
        <v>Mar</v>
      </c>
    </row>
    <row r="49" spans="1:18" x14ac:dyDescent="0.3">
      <c r="A49" t="s">
        <v>219</v>
      </c>
      <c r="B49" t="s">
        <v>181</v>
      </c>
      <c r="C49" t="s">
        <v>220</v>
      </c>
      <c r="D49" s="11" t="s">
        <v>7112</v>
      </c>
      <c r="E49" s="11" t="s">
        <v>7102</v>
      </c>
      <c r="F49" t="s">
        <v>44</v>
      </c>
      <c r="G49" t="s">
        <v>221</v>
      </c>
      <c r="H49" t="s">
        <v>107</v>
      </c>
      <c r="I49">
        <v>672.01</v>
      </c>
      <c r="J49">
        <v>12</v>
      </c>
      <c r="K49">
        <v>15</v>
      </c>
      <c r="L49">
        <v>8064.12</v>
      </c>
      <c r="M49">
        <v>6854.5</v>
      </c>
      <c r="N49" s="11">
        <f>Salesdata[[#This Row],[subtotal_before_discount]]-Salesdata[[#This Row],[total_after_discount]]</f>
        <v>1209.6199999999999</v>
      </c>
      <c r="O49" t="s">
        <v>40</v>
      </c>
      <c r="P49" s="2">
        <v>45527.649085648147</v>
      </c>
      <c r="Q49">
        <f>YEAR(Salesdata[[#This Row],[purchase_date]])</f>
        <v>2024</v>
      </c>
      <c r="R49" t="str">
        <f>TEXT(Salesdata[[#This Row],[purchase_date]], "mmm")</f>
        <v>Aug</v>
      </c>
    </row>
    <row r="50" spans="1:18" x14ac:dyDescent="0.3">
      <c r="A50" t="s">
        <v>222</v>
      </c>
      <c r="B50" t="s">
        <v>172</v>
      </c>
      <c r="C50" t="s">
        <v>223</v>
      </c>
      <c r="D50" s="11" t="s">
        <v>7113</v>
      </c>
      <c r="E50" s="11" t="s">
        <v>7087</v>
      </c>
      <c r="F50" t="s">
        <v>224</v>
      </c>
      <c r="G50" t="s">
        <v>225</v>
      </c>
      <c r="H50" t="s">
        <v>20</v>
      </c>
      <c r="I50">
        <v>322.3</v>
      </c>
      <c r="J50">
        <v>1</v>
      </c>
      <c r="K50">
        <v>0</v>
      </c>
      <c r="L50">
        <v>322.3</v>
      </c>
      <c r="M50">
        <v>322.3</v>
      </c>
      <c r="N50" s="11">
        <f>Salesdata[[#This Row],[subtotal_before_discount]]-Salesdata[[#This Row],[total_after_discount]]</f>
        <v>0</v>
      </c>
      <c r="O50" t="s">
        <v>47</v>
      </c>
      <c r="P50" s="2">
        <v>45377.651597222219</v>
      </c>
      <c r="Q50">
        <f>YEAR(Salesdata[[#This Row],[purchase_date]])</f>
        <v>2024</v>
      </c>
      <c r="R50" t="str">
        <f>TEXT(Salesdata[[#This Row],[purchase_date]], "mmm")</f>
        <v>Mar</v>
      </c>
    </row>
    <row r="51" spans="1:18" x14ac:dyDescent="0.3">
      <c r="A51" t="s">
        <v>226</v>
      </c>
      <c r="B51" t="s">
        <v>55</v>
      </c>
      <c r="C51" t="s">
        <v>227</v>
      </c>
      <c r="D51" s="11" t="s">
        <v>7114</v>
      </c>
      <c r="E51" s="11" t="s">
        <v>7054</v>
      </c>
      <c r="F51" t="s">
        <v>91</v>
      </c>
      <c r="G51" t="s">
        <v>228</v>
      </c>
      <c r="H51" t="s">
        <v>70</v>
      </c>
      <c r="I51">
        <v>233.91</v>
      </c>
      <c r="J51">
        <v>5</v>
      </c>
      <c r="K51">
        <v>7</v>
      </c>
      <c r="L51">
        <v>1169.55</v>
      </c>
      <c r="M51">
        <v>1087.68</v>
      </c>
      <c r="N51" s="11">
        <f>Salesdata[[#This Row],[subtotal_before_discount]]-Salesdata[[#This Row],[total_after_discount]]</f>
        <v>81.869999999999891</v>
      </c>
      <c r="O51" t="s">
        <v>60</v>
      </c>
      <c r="P51" s="2">
        <v>45874.634328703702</v>
      </c>
      <c r="Q51">
        <f>YEAR(Salesdata[[#This Row],[purchase_date]])</f>
        <v>2025</v>
      </c>
      <c r="R51" t="str">
        <f>TEXT(Salesdata[[#This Row],[purchase_date]], "mmm")</f>
        <v>Aug</v>
      </c>
    </row>
    <row r="52" spans="1:18" x14ac:dyDescent="0.3">
      <c r="A52" t="s">
        <v>229</v>
      </c>
      <c r="B52" t="s">
        <v>15</v>
      </c>
      <c r="C52" t="s">
        <v>230</v>
      </c>
      <c r="D52" s="11" t="s">
        <v>7115</v>
      </c>
      <c r="E52" s="11" t="s">
        <v>7116</v>
      </c>
      <c r="F52" t="s">
        <v>91</v>
      </c>
      <c r="G52" t="s">
        <v>231</v>
      </c>
      <c r="H52" t="s">
        <v>9189</v>
      </c>
      <c r="I52">
        <v>238.26</v>
      </c>
      <c r="J52">
        <v>4</v>
      </c>
      <c r="K52">
        <v>5</v>
      </c>
      <c r="L52">
        <v>953.04</v>
      </c>
      <c r="M52">
        <v>905.39</v>
      </c>
      <c r="N52" s="11">
        <f>Salesdata[[#This Row],[subtotal_before_discount]]-Salesdata[[#This Row],[total_after_discount]]</f>
        <v>47.649999999999977</v>
      </c>
      <c r="O52" t="s">
        <v>60</v>
      </c>
      <c r="P52" s="2">
        <v>45653.886435185188</v>
      </c>
      <c r="Q52">
        <f>YEAR(Salesdata[[#This Row],[purchase_date]])</f>
        <v>2024</v>
      </c>
      <c r="R52" t="str">
        <f>TEXT(Salesdata[[#This Row],[purchase_date]], "mmm")</f>
        <v>Dec</v>
      </c>
    </row>
    <row r="53" spans="1:18" x14ac:dyDescent="0.3">
      <c r="A53" t="s">
        <v>232</v>
      </c>
      <c r="B53" t="s">
        <v>84</v>
      </c>
      <c r="C53" t="s">
        <v>233</v>
      </c>
      <c r="D53" s="11" t="s">
        <v>7117</v>
      </c>
      <c r="E53" s="11" t="s">
        <v>7042</v>
      </c>
      <c r="F53" t="s">
        <v>224</v>
      </c>
      <c r="G53" t="s">
        <v>234</v>
      </c>
      <c r="H53" t="s">
        <v>102</v>
      </c>
      <c r="I53">
        <v>506.98</v>
      </c>
      <c r="J53">
        <v>5</v>
      </c>
      <c r="K53">
        <v>10</v>
      </c>
      <c r="L53">
        <v>2534.9</v>
      </c>
      <c r="M53">
        <v>2281.41</v>
      </c>
      <c r="N53" s="11">
        <f>Salesdata[[#This Row],[subtotal_before_discount]]-Salesdata[[#This Row],[total_after_discount]]</f>
        <v>253.49000000000024</v>
      </c>
      <c r="O53" t="s">
        <v>28</v>
      </c>
      <c r="P53" s="2">
        <v>45432.90797453704</v>
      </c>
      <c r="Q53">
        <f>YEAR(Salesdata[[#This Row],[purchase_date]])</f>
        <v>2024</v>
      </c>
      <c r="R53" t="str">
        <f>TEXT(Salesdata[[#This Row],[purchase_date]], "mmm")</f>
        <v>May</v>
      </c>
    </row>
    <row r="54" spans="1:18" x14ac:dyDescent="0.3">
      <c r="A54" t="s">
        <v>235</v>
      </c>
      <c r="B54" t="s">
        <v>23</v>
      </c>
      <c r="C54" t="s">
        <v>236</v>
      </c>
      <c r="D54" s="11" t="s">
        <v>7118</v>
      </c>
      <c r="E54" s="11" t="s">
        <v>7119</v>
      </c>
      <c r="F54" t="s">
        <v>105</v>
      </c>
      <c r="G54" t="s">
        <v>237</v>
      </c>
      <c r="H54" t="s">
        <v>93</v>
      </c>
      <c r="I54">
        <v>27.66</v>
      </c>
      <c r="J54">
        <v>3</v>
      </c>
      <c r="K54">
        <v>0</v>
      </c>
      <c r="L54">
        <v>82.98</v>
      </c>
      <c r="M54">
        <v>82.98</v>
      </c>
      <c r="N54" s="11">
        <f>Salesdata[[#This Row],[subtotal_before_discount]]-Salesdata[[#This Row],[total_after_discount]]</f>
        <v>0</v>
      </c>
      <c r="O54" t="s">
        <v>77</v>
      </c>
      <c r="P54" s="2">
        <v>45837.935381944444</v>
      </c>
      <c r="Q54">
        <f>YEAR(Salesdata[[#This Row],[purchase_date]])</f>
        <v>2025</v>
      </c>
      <c r="R54" t="str">
        <f>TEXT(Salesdata[[#This Row],[purchase_date]], "mmm")</f>
        <v>Jun</v>
      </c>
    </row>
    <row r="55" spans="1:18" x14ac:dyDescent="0.3">
      <c r="A55" t="s">
        <v>238</v>
      </c>
      <c r="B55" t="s">
        <v>55</v>
      </c>
      <c r="C55" t="s">
        <v>239</v>
      </c>
      <c r="D55" s="11" t="s">
        <v>7120</v>
      </c>
      <c r="E55" s="11" t="s">
        <v>7102</v>
      </c>
      <c r="F55" t="s">
        <v>18</v>
      </c>
      <c r="G55" t="s">
        <v>240</v>
      </c>
      <c r="H55" t="s">
        <v>102</v>
      </c>
      <c r="I55">
        <v>186.37</v>
      </c>
      <c r="J55">
        <v>1</v>
      </c>
      <c r="K55">
        <v>0</v>
      </c>
      <c r="L55">
        <v>186.37</v>
      </c>
      <c r="M55">
        <v>186.37</v>
      </c>
      <c r="N55" s="11">
        <f>Salesdata[[#This Row],[subtotal_before_discount]]-Salesdata[[#This Row],[total_after_discount]]</f>
        <v>0</v>
      </c>
      <c r="O55" t="s">
        <v>40</v>
      </c>
      <c r="P55" s="2">
        <v>45389.66510416667</v>
      </c>
      <c r="Q55">
        <f>YEAR(Salesdata[[#This Row],[purchase_date]])</f>
        <v>2024</v>
      </c>
      <c r="R55" t="str">
        <f>TEXT(Salesdata[[#This Row],[purchase_date]], "mmm")</f>
        <v>Apr</v>
      </c>
    </row>
    <row r="56" spans="1:18" x14ac:dyDescent="0.3">
      <c r="A56" t="s">
        <v>241</v>
      </c>
      <c r="B56" t="s">
        <v>49</v>
      </c>
      <c r="C56" t="s">
        <v>242</v>
      </c>
      <c r="D56" s="11" t="s">
        <v>7121</v>
      </c>
      <c r="E56" s="11" t="s">
        <v>7071</v>
      </c>
      <c r="F56" t="s">
        <v>32</v>
      </c>
      <c r="G56" t="s">
        <v>243</v>
      </c>
      <c r="H56" t="s">
        <v>59</v>
      </c>
      <c r="I56">
        <v>2740.78</v>
      </c>
      <c r="J56">
        <v>15</v>
      </c>
      <c r="K56">
        <v>0</v>
      </c>
      <c r="L56">
        <v>41111.699999999997</v>
      </c>
      <c r="M56">
        <v>41111.699999999997</v>
      </c>
      <c r="N56" s="11">
        <f>Salesdata[[#This Row],[subtotal_before_discount]]-Salesdata[[#This Row],[total_after_discount]]</f>
        <v>0</v>
      </c>
      <c r="O56" t="s">
        <v>116</v>
      </c>
      <c r="P56" s="2">
        <v>45371.875347222223</v>
      </c>
      <c r="Q56">
        <f>YEAR(Salesdata[[#This Row],[purchase_date]])</f>
        <v>2024</v>
      </c>
      <c r="R56" t="str">
        <f>TEXT(Salesdata[[#This Row],[purchase_date]], "mmm")</f>
        <v>Mar</v>
      </c>
    </row>
    <row r="57" spans="1:18" x14ac:dyDescent="0.3">
      <c r="A57" t="s">
        <v>244</v>
      </c>
      <c r="B57" t="s">
        <v>15</v>
      </c>
      <c r="C57" t="s">
        <v>245</v>
      </c>
      <c r="D57" s="11" t="s">
        <v>7122</v>
      </c>
      <c r="E57" s="11" t="s">
        <v>7123</v>
      </c>
      <c r="F57" t="s">
        <v>246</v>
      </c>
      <c r="G57" t="s">
        <v>247</v>
      </c>
      <c r="H57" t="s">
        <v>248</v>
      </c>
      <c r="I57">
        <v>2954.94</v>
      </c>
      <c r="J57">
        <v>6</v>
      </c>
      <c r="K57">
        <v>10</v>
      </c>
      <c r="L57">
        <v>17729.64</v>
      </c>
      <c r="M57">
        <v>15956.68</v>
      </c>
      <c r="N57" s="11">
        <f>Salesdata[[#This Row],[subtotal_before_discount]]-Salesdata[[#This Row],[total_after_discount]]</f>
        <v>1772.9599999999991</v>
      </c>
      <c r="O57" t="s">
        <v>21</v>
      </c>
      <c r="P57" s="2">
        <v>45492.966365740744</v>
      </c>
      <c r="Q57">
        <f>YEAR(Salesdata[[#This Row],[purchase_date]])</f>
        <v>2024</v>
      </c>
      <c r="R57" t="str">
        <f>TEXT(Salesdata[[#This Row],[purchase_date]], "mmm")</f>
        <v>Jul</v>
      </c>
    </row>
    <row r="58" spans="1:18" x14ac:dyDescent="0.3">
      <c r="A58" t="s">
        <v>249</v>
      </c>
      <c r="B58" t="s">
        <v>84</v>
      </c>
      <c r="C58" t="s">
        <v>250</v>
      </c>
      <c r="D58" s="11" t="s">
        <v>7124</v>
      </c>
      <c r="E58" s="11" t="s">
        <v>7125</v>
      </c>
      <c r="F58" t="s">
        <v>251</v>
      </c>
      <c r="G58" t="s">
        <v>252</v>
      </c>
      <c r="H58" t="s">
        <v>130</v>
      </c>
      <c r="I58">
        <v>5.2</v>
      </c>
      <c r="J58">
        <v>263</v>
      </c>
      <c r="K58">
        <v>15</v>
      </c>
      <c r="L58">
        <v>1367.6</v>
      </c>
      <c r="M58">
        <v>1162.46</v>
      </c>
      <c r="N58" s="11">
        <f>Salesdata[[#This Row],[subtotal_before_discount]]-Salesdata[[#This Row],[total_after_discount]]</f>
        <v>205.13999999999987</v>
      </c>
      <c r="O58" t="s">
        <v>116</v>
      </c>
      <c r="P58" s="2">
        <v>45550.668356481481</v>
      </c>
      <c r="Q58">
        <f>YEAR(Salesdata[[#This Row],[purchase_date]])</f>
        <v>2024</v>
      </c>
      <c r="R58" t="str">
        <f>TEXT(Salesdata[[#This Row],[purchase_date]], "mmm")</f>
        <v>Sep</v>
      </c>
    </row>
    <row r="59" spans="1:18" x14ac:dyDescent="0.3">
      <c r="A59" t="s">
        <v>253</v>
      </c>
      <c r="B59" t="s">
        <v>172</v>
      </c>
      <c r="C59" t="s">
        <v>254</v>
      </c>
      <c r="D59" s="11" t="s">
        <v>7126</v>
      </c>
      <c r="E59" s="11" t="s">
        <v>7064</v>
      </c>
      <c r="F59" t="s">
        <v>177</v>
      </c>
      <c r="G59" t="s">
        <v>256</v>
      </c>
      <c r="H59" t="s">
        <v>248</v>
      </c>
      <c r="I59">
        <v>1246.8699999999999</v>
      </c>
      <c r="J59">
        <v>8</v>
      </c>
      <c r="K59">
        <v>0</v>
      </c>
      <c r="L59">
        <v>9974.9599999999991</v>
      </c>
      <c r="M59">
        <v>9974.9599999999991</v>
      </c>
      <c r="N59" s="11">
        <f>Salesdata[[#This Row],[subtotal_before_discount]]-Salesdata[[#This Row],[total_after_discount]]</f>
        <v>0</v>
      </c>
      <c r="O59" t="s">
        <v>47</v>
      </c>
      <c r="P59" s="2">
        <v>45386.621354166666</v>
      </c>
      <c r="Q59">
        <f>YEAR(Salesdata[[#This Row],[purchase_date]])</f>
        <v>2024</v>
      </c>
      <c r="R59" t="str">
        <f>TEXT(Salesdata[[#This Row],[purchase_date]], "mmm")</f>
        <v>Apr</v>
      </c>
    </row>
    <row r="60" spans="1:18" x14ac:dyDescent="0.3">
      <c r="A60" t="s">
        <v>257</v>
      </c>
      <c r="B60" t="s">
        <v>181</v>
      </c>
      <c r="C60" t="s">
        <v>258</v>
      </c>
      <c r="D60" s="11" t="s">
        <v>7127</v>
      </c>
      <c r="E60" s="11" t="s">
        <v>7116</v>
      </c>
      <c r="F60" t="s">
        <v>74</v>
      </c>
      <c r="G60" t="s">
        <v>259</v>
      </c>
      <c r="H60" t="s">
        <v>39</v>
      </c>
      <c r="I60">
        <v>265.77</v>
      </c>
      <c r="J60">
        <v>1</v>
      </c>
      <c r="K60">
        <v>0</v>
      </c>
      <c r="L60">
        <v>265.77</v>
      </c>
      <c r="M60">
        <v>265.77</v>
      </c>
      <c r="N60" s="11">
        <f>Salesdata[[#This Row],[subtotal_before_discount]]-Salesdata[[#This Row],[total_after_discount]]</f>
        <v>0</v>
      </c>
      <c r="O60" t="s">
        <v>28</v>
      </c>
      <c r="P60" s="2">
        <v>45381.427719907406</v>
      </c>
      <c r="Q60">
        <f>YEAR(Salesdata[[#This Row],[purchase_date]])</f>
        <v>2024</v>
      </c>
      <c r="R60" t="str">
        <f>TEXT(Salesdata[[#This Row],[purchase_date]], "mmm")</f>
        <v>Mar</v>
      </c>
    </row>
    <row r="61" spans="1:18" x14ac:dyDescent="0.3">
      <c r="A61" t="s">
        <v>260</v>
      </c>
      <c r="B61" t="s">
        <v>118</v>
      </c>
      <c r="C61" t="s">
        <v>261</v>
      </c>
      <c r="D61" s="11" t="s">
        <v>7128</v>
      </c>
      <c r="E61" s="11" t="s">
        <v>7046</v>
      </c>
      <c r="F61" t="s">
        <v>105</v>
      </c>
      <c r="G61" t="s">
        <v>262</v>
      </c>
      <c r="H61" t="s">
        <v>135</v>
      </c>
      <c r="I61">
        <v>335.75</v>
      </c>
      <c r="J61">
        <v>10</v>
      </c>
      <c r="K61">
        <v>0</v>
      </c>
      <c r="L61">
        <v>3357.5</v>
      </c>
      <c r="M61">
        <v>3357.5</v>
      </c>
      <c r="N61" s="11">
        <f>Salesdata[[#This Row],[subtotal_before_discount]]-Salesdata[[#This Row],[total_after_discount]]</f>
        <v>0</v>
      </c>
      <c r="O61" t="s">
        <v>9189</v>
      </c>
      <c r="P61" s="2">
        <v>45711.336574074077</v>
      </c>
      <c r="Q61">
        <f>YEAR(Salesdata[[#This Row],[purchase_date]])</f>
        <v>2025</v>
      </c>
      <c r="R61" t="str">
        <f>TEXT(Salesdata[[#This Row],[purchase_date]], "mmm")</f>
        <v>Feb</v>
      </c>
    </row>
    <row r="62" spans="1:18" x14ac:dyDescent="0.3">
      <c r="A62" t="s">
        <v>263</v>
      </c>
      <c r="B62" t="s">
        <v>55</v>
      </c>
      <c r="C62" t="s">
        <v>264</v>
      </c>
      <c r="D62" s="11" t="s">
        <v>7129</v>
      </c>
      <c r="E62" s="11" t="s">
        <v>7130</v>
      </c>
      <c r="F62" t="s">
        <v>133</v>
      </c>
      <c r="G62" t="s">
        <v>9189</v>
      </c>
      <c r="H62" t="s">
        <v>248</v>
      </c>
      <c r="I62">
        <v>4252.1400000000003</v>
      </c>
      <c r="J62">
        <v>8</v>
      </c>
      <c r="K62">
        <v>0</v>
      </c>
      <c r="L62">
        <v>34017.120000000003</v>
      </c>
      <c r="M62">
        <v>34017.120000000003</v>
      </c>
      <c r="N62" s="11">
        <f>Salesdata[[#This Row],[subtotal_before_discount]]-Salesdata[[#This Row],[total_after_discount]]</f>
        <v>0</v>
      </c>
      <c r="O62" t="s">
        <v>47</v>
      </c>
      <c r="P62" s="2">
        <v>45491.920659722222</v>
      </c>
      <c r="Q62">
        <f>YEAR(Salesdata[[#This Row],[purchase_date]])</f>
        <v>2024</v>
      </c>
      <c r="R62" t="str">
        <f>TEXT(Salesdata[[#This Row],[purchase_date]], "mmm")</f>
        <v>Jul</v>
      </c>
    </row>
    <row r="63" spans="1:18" x14ac:dyDescent="0.3">
      <c r="A63" t="s">
        <v>265</v>
      </c>
      <c r="B63" t="s">
        <v>30</v>
      </c>
      <c r="C63" t="s">
        <v>266</v>
      </c>
      <c r="D63" s="11" t="s">
        <v>7131</v>
      </c>
      <c r="E63" s="11" t="s">
        <v>7099</v>
      </c>
      <c r="F63" t="s">
        <v>105</v>
      </c>
      <c r="G63" t="s">
        <v>267</v>
      </c>
      <c r="H63" t="s">
        <v>179</v>
      </c>
      <c r="I63">
        <v>3349.18</v>
      </c>
      <c r="J63">
        <v>1</v>
      </c>
      <c r="K63">
        <v>0</v>
      </c>
      <c r="L63">
        <v>3349.18</v>
      </c>
      <c r="M63">
        <v>3349.18</v>
      </c>
      <c r="N63" s="11">
        <f>Salesdata[[#This Row],[subtotal_before_discount]]-Salesdata[[#This Row],[total_after_discount]]</f>
        <v>0</v>
      </c>
      <c r="O63" t="s">
        <v>47</v>
      </c>
      <c r="P63" s="2">
        <v>45547.221076388887</v>
      </c>
      <c r="Q63">
        <f>YEAR(Salesdata[[#This Row],[purchase_date]])</f>
        <v>2024</v>
      </c>
      <c r="R63" t="str">
        <f>TEXT(Salesdata[[#This Row],[purchase_date]], "mmm")</f>
        <v>Sep</v>
      </c>
    </row>
    <row r="64" spans="1:18" x14ac:dyDescent="0.3">
      <c r="A64" t="s">
        <v>268</v>
      </c>
      <c r="B64" t="s">
        <v>23</v>
      </c>
      <c r="C64" t="s">
        <v>9189</v>
      </c>
      <c r="D64" s="11" t="s">
        <v>9189</v>
      </c>
      <c r="E64" s="11" t="s">
        <v>9189</v>
      </c>
      <c r="F64" t="s">
        <v>100</v>
      </c>
      <c r="G64" t="s">
        <v>269</v>
      </c>
      <c r="H64" t="s">
        <v>102</v>
      </c>
      <c r="I64">
        <v>0.98</v>
      </c>
      <c r="J64">
        <v>385</v>
      </c>
      <c r="K64">
        <v>2</v>
      </c>
      <c r="L64">
        <v>377.3</v>
      </c>
      <c r="M64">
        <v>369.75</v>
      </c>
      <c r="N64" s="11">
        <f>Salesdata[[#This Row],[subtotal_before_discount]]-Salesdata[[#This Row],[total_after_discount]]</f>
        <v>7.5500000000000114</v>
      </c>
      <c r="O64" t="s">
        <v>9189</v>
      </c>
      <c r="P64" s="2">
        <v>45751.557210648149</v>
      </c>
      <c r="Q64">
        <f>YEAR(Salesdata[[#This Row],[purchase_date]])</f>
        <v>2025</v>
      </c>
      <c r="R64" t="str">
        <f>TEXT(Salesdata[[#This Row],[purchase_date]], "mmm")</f>
        <v>Apr</v>
      </c>
    </row>
    <row r="65" spans="1:18" x14ac:dyDescent="0.3">
      <c r="A65" t="s">
        <v>270</v>
      </c>
      <c r="B65" t="s">
        <v>181</v>
      </c>
      <c r="C65" t="s">
        <v>271</v>
      </c>
      <c r="D65" s="11" t="s">
        <v>7132</v>
      </c>
      <c r="E65" s="11" t="s">
        <v>7036</v>
      </c>
      <c r="F65" t="s">
        <v>74</v>
      </c>
      <c r="G65" t="s">
        <v>272</v>
      </c>
      <c r="H65" t="s">
        <v>59</v>
      </c>
      <c r="I65">
        <v>581.38</v>
      </c>
      <c r="J65">
        <v>5</v>
      </c>
      <c r="K65">
        <v>0</v>
      </c>
      <c r="L65">
        <v>2906.9</v>
      </c>
      <c r="M65">
        <v>2906.9</v>
      </c>
      <c r="N65" s="11">
        <f>Salesdata[[#This Row],[subtotal_before_discount]]-Salesdata[[#This Row],[total_after_discount]]</f>
        <v>0</v>
      </c>
      <c r="O65" t="s">
        <v>40</v>
      </c>
      <c r="P65" s="2">
        <v>45620.607731481483</v>
      </c>
      <c r="Q65">
        <f>YEAR(Salesdata[[#This Row],[purchase_date]])</f>
        <v>2024</v>
      </c>
      <c r="R65" t="str">
        <f>TEXT(Salesdata[[#This Row],[purchase_date]], "mmm")</f>
        <v>Nov</v>
      </c>
    </row>
    <row r="66" spans="1:18" x14ac:dyDescent="0.3">
      <c r="A66" t="s">
        <v>273</v>
      </c>
      <c r="B66" t="s">
        <v>84</v>
      </c>
      <c r="C66" t="s">
        <v>274</v>
      </c>
      <c r="D66" s="11" t="s">
        <v>7133</v>
      </c>
      <c r="E66" s="11" t="s">
        <v>7102</v>
      </c>
      <c r="F66" t="s">
        <v>32</v>
      </c>
      <c r="G66" t="s">
        <v>275</v>
      </c>
      <c r="H66" t="s">
        <v>130</v>
      </c>
      <c r="I66">
        <v>1.31</v>
      </c>
      <c r="J66">
        <v>322</v>
      </c>
      <c r="K66">
        <v>0</v>
      </c>
      <c r="L66">
        <v>421.82</v>
      </c>
      <c r="M66">
        <v>421.82</v>
      </c>
      <c r="N66" s="11">
        <f>Salesdata[[#This Row],[subtotal_before_discount]]-Salesdata[[#This Row],[total_after_discount]]</f>
        <v>0</v>
      </c>
      <c r="O66" t="s">
        <v>116</v>
      </c>
      <c r="P66" s="2">
        <v>45376.95212962963</v>
      </c>
      <c r="Q66">
        <f>YEAR(Salesdata[[#This Row],[purchase_date]])</f>
        <v>2024</v>
      </c>
      <c r="R66" t="str">
        <f>TEXT(Salesdata[[#This Row],[purchase_date]], "mmm")</f>
        <v>Mar</v>
      </c>
    </row>
    <row r="67" spans="1:18" x14ac:dyDescent="0.3">
      <c r="A67" t="s">
        <v>276</v>
      </c>
      <c r="B67" t="s">
        <v>15</v>
      </c>
      <c r="C67" t="s">
        <v>9189</v>
      </c>
      <c r="D67" s="11" t="s">
        <v>9189</v>
      </c>
      <c r="E67" s="11" t="s">
        <v>9189</v>
      </c>
      <c r="F67" t="s">
        <v>277</v>
      </c>
      <c r="G67" t="s">
        <v>278</v>
      </c>
      <c r="H67" t="s">
        <v>248</v>
      </c>
      <c r="I67">
        <v>173.64</v>
      </c>
      <c r="J67">
        <v>6</v>
      </c>
      <c r="K67">
        <v>0</v>
      </c>
      <c r="L67">
        <v>1041.8399999999999</v>
      </c>
      <c r="M67">
        <v>1041.8399999999999</v>
      </c>
      <c r="N67" s="11">
        <f>Salesdata[[#This Row],[subtotal_before_discount]]-Salesdata[[#This Row],[total_after_discount]]</f>
        <v>0</v>
      </c>
      <c r="O67" t="s">
        <v>28</v>
      </c>
      <c r="P67" s="2">
        <v>45614.802708333336</v>
      </c>
      <c r="Q67">
        <f>YEAR(Salesdata[[#This Row],[purchase_date]])</f>
        <v>2024</v>
      </c>
      <c r="R67" t="str">
        <f>TEXT(Salesdata[[#This Row],[purchase_date]], "mmm")</f>
        <v>Nov</v>
      </c>
    </row>
    <row r="68" spans="1:18" x14ac:dyDescent="0.3">
      <c r="A68" t="s">
        <v>279</v>
      </c>
      <c r="B68" t="s">
        <v>95</v>
      </c>
      <c r="C68" t="s">
        <v>280</v>
      </c>
      <c r="D68" s="11" t="s">
        <v>7134</v>
      </c>
      <c r="E68" s="11" t="s">
        <v>7071</v>
      </c>
      <c r="F68" t="s">
        <v>155</v>
      </c>
      <c r="G68" t="s">
        <v>281</v>
      </c>
      <c r="H68" t="s">
        <v>107</v>
      </c>
      <c r="I68">
        <v>4.17</v>
      </c>
      <c r="J68">
        <v>34</v>
      </c>
      <c r="K68">
        <v>15</v>
      </c>
      <c r="L68">
        <v>141.78</v>
      </c>
      <c r="M68">
        <v>120.51</v>
      </c>
      <c r="N68" s="11">
        <f>Salesdata[[#This Row],[subtotal_before_discount]]-Salesdata[[#This Row],[total_after_discount]]</f>
        <v>21.269999999999996</v>
      </c>
      <c r="O68" t="s">
        <v>77</v>
      </c>
      <c r="P68" s="2">
        <v>45610.864895833336</v>
      </c>
      <c r="Q68">
        <f>YEAR(Salesdata[[#This Row],[purchase_date]])</f>
        <v>2024</v>
      </c>
      <c r="R68" t="str">
        <f>TEXT(Salesdata[[#This Row],[purchase_date]], "mmm")</f>
        <v>Nov</v>
      </c>
    </row>
    <row r="69" spans="1:18" x14ac:dyDescent="0.3">
      <c r="A69" t="s">
        <v>282</v>
      </c>
      <c r="B69" t="s">
        <v>84</v>
      </c>
      <c r="C69" t="s">
        <v>283</v>
      </c>
      <c r="D69" s="11" t="s">
        <v>7135</v>
      </c>
      <c r="E69" s="11" t="s">
        <v>7108</v>
      </c>
      <c r="F69" t="s">
        <v>74</v>
      </c>
      <c r="G69" t="s">
        <v>284</v>
      </c>
      <c r="H69" t="s">
        <v>27</v>
      </c>
      <c r="I69">
        <v>3776.89</v>
      </c>
      <c r="J69">
        <v>100</v>
      </c>
      <c r="K69">
        <v>20</v>
      </c>
      <c r="L69">
        <v>377689</v>
      </c>
      <c r="M69">
        <v>302151.2</v>
      </c>
      <c r="N69" s="11">
        <f>Salesdata[[#This Row],[subtotal_before_discount]]-Salesdata[[#This Row],[total_after_discount]]</f>
        <v>75537.799999999988</v>
      </c>
      <c r="O69" t="s">
        <v>47</v>
      </c>
      <c r="P69" s="2">
        <v>45813.643020833333</v>
      </c>
      <c r="Q69">
        <f>YEAR(Salesdata[[#This Row],[purchase_date]])</f>
        <v>2025</v>
      </c>
      <c r="R69" t="str">
        <f>TEXT(Salesdata[[#This Row],[purchase_date]], "mmm")</f>
        <v>Jun</v>
      </c>
    </row>
    <row r="70" spans="1:18" x14ac:dyDescent="0.3">
      <c r="A70" t="s">
        <v>285</v>
      </c>
      <c r="B70" t="s">
        <v>72</v>
      </c>
      <c r="C70" t="s">
        <v>286</v>
      </c>
      <c r="D70" s="11" t="s">
        <v>7136</v>
      </c>
      <c r="E70" s="11" t="s">
        <v>7137</v>
      </c>
      <c r="F70" t="s">
        <v>74</v>
      </c>
      <c r="G70" t="s">
        <v>287</v>
      </c>
      <c r="H70" t="s">
        <v>179</v>
      </c>
      <c r="I70">
        <v>114.69</v>
      </c>
      <c r="J70">
        <v>3</v>
      </c>
      <c r="K70">
        <v>3</v>
      </c>
      <c r="L70">
        <v>344.07</v>
      </c>
      <c r="M70">
        <v>333.75</v>
      </c>
      <c r="N70" s="11">
        <f>Salesdata[[#This Row],[subtotal_before_discount]]-Salesdata[[#This Row],[total_after_discount]]</f>
        <v>10.319999999999993</v>
      </c>
      <c r="O70" t="s">
        <v>28</v>
      </c>
      <c r="P70" s="2">
        <v>45385.414143518516</v>
      </c>
      <c r="Q70">
        <f>YEAR(Salesdata[[#This Row],[purchase_date]])</f>
        <v>2024</v>
      </c>
      <c r="R70" t="str">
        <f>TEXT(Salesdata[[#This Row],[purchase_date]], "mmm")</f>
        <v>Apr</v>
      </c>
    </row>
    <row r="71" spans="1:18" x14ac:dyDescent="0.3">
      <c r="A71" t="s">
        <v>288</v>
      </c>
      <c r="B71" t="s">
        <v>30</v>
      </c>
      <c r="C71" t="s">
        <v>289</v>
      </c>
      <c r="D71" s="11" t="s">
        <v>7138</v>
      </c>
      <c r="E71" s="11" t="s">
        <v>7139</v>
      </c>
      <c r="F71" t="s">
        <v>246</v>
      </c>
      <c r="G71" t="s">
        <v>290</v>
      </c>
      <c r="H71" t="s">
        <v>46</v>
      </c>
      <c r="I71">
        <v>115.81</v>
      </c>
      <c r="J71">
        <v>1</v>
      </c>
      <c r="K71">
        <v>0</v>
      </c>
      <c r="L71">
        <v>115.81</v>
      </c>
      <c r="M71">
        <v>115.81</v>
      </c>
      <c r="N71" s="11">
        <f>Salesdata[[#This Row],[subtotal_before_discount]]-Salesdata[[#This Row],[total_after_discount]]</f>
        <v>0</v>
      </c>
      <c r="O71" t="s">
        <v>60</v>
      </c>
      <c r="P71" s="2">
        <v>45406.091134259259</v>
      </c>
      <c r="Q71">
        <f>YEAR(Salesdata[[#This Row],[purchase_date]])</f>
        <v>2024</v>
      </c>
      <c r="R71" t="str">
        <f>TEXT(Salesdata[[#This Row],[purchase_date]], "mmm")</f>
        <v>Apr</v>
      </c>
    </row>
    <row r="72" spans="1:18" x14ac:dyDescent="0.3">
      <c r="A72" t="s">
        <v>291</v>
      </c>
      <c r="B72" t="s">
        <v>172</v>
      </c>
      <c r="C72" t="s">
        <v>292</v>
      </c>
      <c r="D72" s="11" t="s">
        <v>7140</v>
      </c>
      <c r="E72" s="11" t="s">
        <v>7141</v>
      </c>
      <c r="F72" t="s">
        <v>133</v>
      </c>
      <c r="G72" t="s">
        <v>293</v>
      </c>
      <c r="H72" t="s">
        <v>27</v>
      </c>
      <c r="I72">
        <v>314.93</v>
      </c>
      <c r="J72">
        <v>15</v>
      </c>
      <c r="K72">
        <v>0</v>
      </c>
      <c r="L72">
        <v>4723.95</v>
      </c>
      <c r="M72">
        <v>4723.95</v>
      </c>
      <c r="N72" s="11">
        <f>Salesdata[[#This Row],[subtotal_before_discount]]-Salesdata[[#This Row],[total_after_discount]]</f>
        <v>0</v>
      </c>
      <c r="O72" t="s">
        <v>60</v>
      </c>
      <c r="P72" s="2">
        <v>45855.4062962963</v>
      </c>
      <c r="Q72">
        <f>YEAR(Salesdata[[#This Row],[purchase_date]])</f>
        <v>2025</v>
      </c>
      <c r="R72" t="str">
        <f>TEXT(Salesdata[[#This Row],[purchase_date]], "mmm")</f>
        <v>Jul</v>
      </c>
    </row>
    <row r="73" spans="1:18" x14ac:dyDescent="0.3">
      <c r="A73" t="s">
        <v>294</v>
      </c>
      <c r="B73" t="s">
        <v>181</v>
      </c>
      <c r="C73" t="s">
        <v>295</v>
      </c>
      <c r="D73" s="11" t="s">
        <v>7142</v>
      </c>
      <c r="E73" s="11" t="s">
        <v>7143</v>
      </c>
      <c r="F73" t="s">
        <v>44</v>
      </c>
      <c r="G73" t="s">
        <v>296</v>
      </c>
      <c r="H73" t="s">
        <v>82</v>
      </c>
      <c r="I73">
        <v>62.33</v>
      </c>
      <c r="J73">
        <v>25</v>
      </c>
      <c r="K73">
        <v>0</v>
      </c>
      <c r="L73">
        <v>1558.25</v>
      </c>
      <c r="M73">
        <v>1558.25</v>
      </c>
      <c r="N73" s="11">
        <f>Salesdata[[#This Row],[subtotal_before_discount]]-Salesdata[[#This Row],[total_after_discount]]</f>
        <v>0</v>
      </c>
      <c r="O73" t="s">
        <v>40</v>
      </c>
      <c r="P73" s="2">
        <v>45733.907465277778</v>
      </c>
      <c r="Q73">
        <f>YEAR(Salesdata[[#This Row],[purchase_date]])</f>
        <v>2025</v>
      </c>
      <c r="R73" t="str">
        <f>TEXT(Salesdata[[#This Row],[purchase_date]], "mmm")</f>
        <v>Mar</v>
      </c>
    </row>
    <row r="74" spans="1:18" x14ac:dyDescent="0.3">
      <c r="A74" t="s">
        <v>297</v>
      </c>
      <c r="B74" t="s">
        <v>118</v>
      </c>
      <c r="C74" t="s">
        <v>298</v>
      </c>
      <c r="D74" s="11" t="s">
        <v>7144</v>
      </c>
      <c r="E74" s="11" t="s">
        <v>7145</v>
      </c>
      <c r="F74" t="s">
        <v>121</v>
      </c>
      <c r="G74" t="s">
        <v>299</v>
      </c>
      <c r="H74" t="s">
        <v>76</v>
      </c>
      <c r="I74">
        <v>137.55000000000001</v>
      </c>
      <c r="J74">
        <v>30</v>
      </c>
      <c r="K74">
        <v>15</v>
      </c>
      <c r="L74">
        <v>4126.5</v>
      </c>
      <c r="M74">
        <v>3507.53</v>
      </c>
      <c r="N74" s="11">
        <f>Salesdata[[#This Row],[subtotal_before_discount]]-Salesdata[[#This Row],[total_after_discount]]</f>
        <v>618.9699999999998</v>
      </c>
      <c r="O74" t="s">
        <v>9189</v>
      </c>
      <c r="P74" s="2">
        <v>45522.599004629628</v>
      </c>
      <c r="Q74">
        <f>YEAR(Salesdata[[#This Row],[purchase_date]])</f>
        <v>2024</v>
      </c>
      <c r="R74" t="str">
        <f>TEXT(Salesdata[[#This Row],[purchase_date]], "mmm")</f>
        <v>Aug</v>
      </c>
    </row>
    <row r="75" spans="1:18" x14ac:dyDescent="0.3">
      <c r="A75" t="s">
        <v>300</v>
      </c>
      <c r="B75" t="s">
        <v>118</v>
      </c>
      <c r="C75" t="s">
        <v>301</v>
      </c>
      <c r="D75" s="11" t="s">
        <v>7146</v>
      </c>
      <c r="E75" s="11" t="s">
        <v>7083</v>
      </c>
      <c r="F75" t="s">
        <v>277</v>
      </c>
      <c r="G75" t="s">
        <v>302</v>
      </c>
      <c r="H75" t="s">
        <v>27</v>
      </c>
      <c r="I75">
        <v>1099.44</v>
      </c>
      <c r="J75">
        <v>5</v>
      </c>
      <c r="K75">
        <v>10</v>
      </c>
      <c r="L75">
        <v>5497.2</v>
      </c>
      <c r="M75">
        <v>4947.4799999999996</v>
      </c>
      <c r="N75" s="11">
        <f>Salesdata[[#This Row],[subtotal_before_discount]]-Salesdata[[#This Row],[total_after_discount]]</f>
        <v>549.72000000000025</v>
      </c>
      <c r="O75" t="s">
        <v>40</v>
      </c>
      <c r="P75" s="2">
        <v>45422.631562499999</v>
      </c>
      <c r="Q75">
        <f>YEAR(Salesdata[[#This Row],[purchase_date]])</f>
        <v>2024</v>
      </c>
      <c r="R75" t="str">
        <f>TEXT(Salesdata[[#This Row],[purchase_date]], "mmm")</f>
        <v>May</v>
      </c>
    </row>
    <row r="76" spans="1:18" x14ac:dyDescent="0.3">
      <c r="A76" t="s">
        <v>303</v>
      </c>
      <c r="B76" t="s">
        <v>118</v>
      </c>
      <c r="C76" t="s">
        <v>304</v>
      </c>
      <c r="D76" s="11" t="s">
        <v>7147</v>
      </c>
      <c r="E76" s="11" t="s">
        <v>7097</v>
      </c>
      <c r="F76" t="s">
        <v>18</v>
      </c>
      <c r="G76" t="s">
        <v>305</v>
      </c>
      <c r="H76" t="s">
        <v>53</v>
      </c>
      <c r="I76">
        <v>285.74</v>
      </c>
      <c r="J76">
        <v>6</v>
      </c>
      <c r="K76">
        <v>3</v>
      </c>
      <c r="L76">
        <v>1714.44</v>
      </c>
      <c r="M76">
        <v>1663.01</v>
      </c>
      <c r="N76" s="11">
        <f>Salesdata[[#This Row],[subtotal_before_discount]]-Salesdata[[#This Row],[total_after_discount]]</f>
        <v>51.430000000000064</v>
      </c>
      <c r="O76" t="s">
        <v>9189</v>
      </c>
      <c r="P76" s="2">
        <v>45706.967893518522</v>
      </c>
      <c r="Q76">
        <f>YEAR(Salesdata[[#This Row],[purchase_date]])</f>
        <v>2025</v>
      </c>
      <c r="R76" t="str">
        <f>TEXT(Salesdata[[#This Row],[purchase_date]], "mmm")</f>
        <v>Feb</v>
      </c>
    </row>
    <row r="77" spans="1:18" x14ac:dyDescent="0.3">
      <c r="A77" t="s">
        <v>306</v>
      </c>
      <c r="B77" t="s">
        <v>49</v>
      </c>
      <c r="C77" t="s">
        <v>307</v>
      </c>
      <c r="D77" s="11" t="s">
        <v>7148</v>
      </c>
      <c r="E77" s="11" t="s">
        <v>7119</v>
      </c>
      <c r="F77" t="s">
        <v>246</v>
      </c>
      <c r="G77" t="s">
        <v>308</v>
      </c>
      <c r="H77" t="s">
        <v>53</v>
      </c>
      <c r="I77">
        <v>185.95</v>
      </c>
      <c r="J77">
        <v>3</v>
      </c>
      <c r="K77">
        <v>5</v>
      </c>
      <c r="L77">
        <v>557.85</v>
      </c>
      <c r="M77">
        <v>529.96</v>
      </c>
      <c r="N77" s="11">
        <f>Salesdata[[#This Row],[subtotal_before_discount]]-Salesdata[[#This Row],[total_after_discount]]</f>
        <v>27.889999999999986</v>
      </c>
      <c r="O77" t="s">
        <v>47</v>
      </c>
      <c r="P77" s="2">
        <v>45830.475787037038</v>
      </c>
      <c r="Q77">
        <f>YEAR(Salesdata[[#This Row],[purchase_date]])</f>
        <v>2025</v>
      </c>
      <c r="R77" t="str">
        <f>TEXT(Salesdata[[#This Row],[purchase_date]], "mmm")</f>
        <v>Jun</v>
      </c>
    </row>
    <row r="78" spans="1:18" x14ac:dyDescent="0.3">
      <c r="A78" t="s">
        <v>309</v>
      </c>
      <c r="B78" t="s">
        <v>84</v>
      </c>
      <c r="C78" t="s">
        <v>310</v>
      </c>
      <c r="D78" s="11" t="s">
        <v>7149</v>
      </c>
      <c r="E78" s="11" t="s">
        <v>7050</v>
      </c>
      <c r="F78" t="s">
        <v>87</v>
      </c>
      <c r="G78" t="s">
        <v>311</v>
      </c>
      <c r="H78" t="s">
        <v>184</v>
      </c>
      <c r="I78">
        <v>475.25</v>
      </c>
      <c r="J78">
        <v>8</v>
      </c>
      <c r="K78">
        <v>0</v>
      </c>
      <c r="L78">
        <v>3802</v>
      </c>
      <c r="M78">
        <v>3802</v>
      </c>
      <c r="N78" s="11">
        <f>Salesdata[[#This Row],[subtotal_before_discount]]-Salesdata[[#This Row],[total_after_discount]]</f>
        <v>0</v>
      </c>
      <c r="O78" t="s">
        <v>47</v>
      </c>
      <c r="P78" s="2">
        <v>45421.115358796298</v>
      </c>
      <c r="Q78">
        <f>YEAR(Salesdata[[#This Row],[purchase_date]])</f>
        <v>2024</v>
      </c>
      <c r="R78" t="str">
        <f>TEXT(Salesdata[[#This Row],[purchase_date]], "mmm")</f>
        <v>May</v>
      </c>
    </row>
    <row r="79" spans="1:18" x14ac:dyDescent="0.3">
      <c r="A79" t="s">
        <v>312</v>
      </c>
      <c r="B79" t="s">
        <v>49</v>
      </c>
      <c r="C79" t="s">
        <v>313</v>
      </c>
      <c r="D79" s="11" t="s">
        <v>7150</v>
      </c>
      <c r="E79" s="11" t="s">
        <v>7062</v>
      </c>
      <c r="F79" t="s">
        <v>18</v>
      </c>
      <c r="G79" t="s">
        <v>314</v>
      </c>
      <c r="H79" t="s">
        <v>46</v>
      </c>
      <c r="I79">
        <v>40.72</v>
      </c>
      <c r="J79">
        <v>1</v>
      </c>
      <c r="K79">
        <v>0</v>
      </c>
      <c r="L79">
        <v>40.72</v>
      </c>
      <c r="M79">
        <v>40.72</v>
      </c>
      <c r="N79" s="11">
        <f>Salesdata[[#This Row],[subtotal_before_discount]]-Salesdata[[#This Row],[total_after_discount]]</f>
        <v>0</v>
      </c>
      <c r="O79" t="s">
        <v>60</v>
      </c>
      <c r="P79" s="2">
        <v>45673.048020833332</v>
      </c>
      <c r="Q79">
        <f>YEAR(Salesdata[[#This Row],[purchase_date]])</f>
        <v>2025</v>
      </c>
      <c r="R79" t="str">
        <f>TEXT(Salesdata[[#This Row],[purchase_date]], "mmm")</f>
        <v>Jan</v>
      </c>
    </row>
    <row r="80" spans="1:18" x14ac:dyDescent="0.3">
      <c r="A80" t="s">
        <v>315</v>
      </c>
      <c r="B80" t="s">
        <v>72</v>
      </c>
      <c r="C80" t="s">
        <v>316</v>
      </c>
      <c r="D80" s="11" t="s">
        <v>7151</v>
      </c>
      <c r="E80" s="11" t="s">
        <v>7152</v>
      </c>
      <c r="F80" t="s">
        <v>57</v>
      </c>
      <c r="G80" t="s">
        <v>317</v>
      </c>
      <c r="H80" t="s">
        <v>53</v>
      </c>
      <c r="I80">
        <v>256.72000000000003</v>
      </c>
      <c r="J80">
        <v>30</v>
      </c>
      <c r="K80">
        <v>0</v>
      </c>
      <c r="L80">
        <v>7701.6</v>
      </c>
      <c r="M80">
        <v>7701.6</v>
      </c>
      <c r="N80" s="11">
        <f>Salesdata[[#This Row],[subtotal_before_discount]]-Salesdata[[#This Row],[total_after_discount]]</f>
        <v>0</v>
      </c>
      <c r="O80" t="s">
        <v>21</v>
      </c>
      <c r="P80" s="2">
        <v>45604.222418981481</v>
      </c>
      <c r="Q80">
        <f>YEAR(Salesdata[[#This Row],[purchase_date]])</f>
        <v>2024</v>
      </c>
      <c r="R80" t="str">
        <f>TEXT(Salesdata[[#This Row],[purchase_date]], "mmm")</f>
        <v>Nov</v>
      </c>
    </row>
    <row r="81" spans="1:18" x14ac:dyDescent="0.3">
      <c r="A81" t="s">
        <v>318</v>
      </c>
      <c r="B81" t="s">
        <v>181</v>
      </c>
      <c r="C81" t="s">
        <v>319</v>
      </c>
      <c r="D81" s="11" t="s">
        <v>7153</v>
      </c>
      <c r="E81" s="11" t="s">
        <v>7154</v>
      </c>
      <c r="F81" t="s">
        <v>111</v>
      </c>
      <c r="G81" t="s">
        <v>320</v>
      </c>
      <c r="H81" t="s">
        <v>70</v>
      </c>
      <c r="I81">
        <v>376.12</v>
      </c>
      <c r="J81">
        <v>10</v>
      </c>
      <c r="K81">
        <v>10</v>
      </c>
      <c r="L81">
        <v>3761.2</v>
      </c>
      <c r="M81">
        <v>3385.08</v>
      </c>
      <c r="N81" s="11">
        <f>Salesdata[[#This Row],[subtotal_before_discount]]-Salesdata[[#This Row],[total_after_discount]]</f>
        <v>376.11999999999989</v>
      </c>
      <c r="O81" t="s">
        <v>60</v>
      </c>
      <c r="P81" s="2">
        <v>45546.57304398148</v>
      </c>
      <c r="Q81">
        <f>YEAR(Salesdata[[#This Row],[purchase_date]])</f>
        <v>2024</v>
      </c>
      <c r="R81" t="str">
        <f>TEXT(Salesdata[[#This Row],[purchase_date]], "mmm")</f>
        <v>Sep</v>
      </c>
    </row>
    <row r="82" spans="1:18" x14ac:dyDescent="0.3">
      <c r="A82" t="s">
        <v>321</v>
      </c>
      <c r="B82" t="s">
        <v>84</v>
      </c>
      <c r="C82" t="s">
        <v>322</v>
      </c>
      <c r="D82" s="11" t="s">
        <v>7155</v>
      </c>
      <c r="E82" s="11" t="s">
        <v>7145</v>
      </c>
      <c r="F82" t="s">
        <v>32</v>
      </c>
      <c r="G82" t="s">
        <v>323</v>
      </c>
      <c r="H82" t="s">
        <v>102</v>
      </c>
      <c r="I82">
        <v>75.36</v>
      </c>
      <c r="J82">
        <v>12</v>
      </c>
      <c r="K82">
        <v>5</v>
      </c>
      <c r="L82">
        <v>904.32</v>
      </c>
      <c r="M82">
        <v>859.1</v>
      </c>
      <c r="N82" s="11">
        <f>Salesdata[[#This Row],[subtotal_before_discount]]-Salesdata[[#This Row],[total_after_discount]]</f>
        <v>45.220000000000027</v>
      </c>
      <c r="O82" t="s">
        <v>116</v>
      </c>
      <c r="P82" s="2">
        <v>45581.214537037034</v>
      </c>
      <c r="Q82">
        <f>YEAR(Salesdata[[#This Row],[purchase_date]])</f>
        <v>2024</v>
      </c>
      <c r="R82" t="str">
        <f>TEXT(Salesdata[[#This Row],[purchase_date]], "mmm")</f>
        <v>Oct</v>
      </c>
    </row>
    <row r="83" spans="1:18" x14ac:dyDescent="0.3">
      <c r="A83" t="s">
        <v>324</v>
      </c>
      <c r="B83" t="s">
        <v>181</v>
      </c>
      <c r="C83" t="s">
        <v>325</v>
      </c>
      <c r="D83" s="11" t="s">
        <v>7065</v>
      </c>
      <c r="E83" s="11" t="s">
        <v>7094</v>
      </c>
      <c r="F83" t="s">
        <v>32</v>
      </c>
      <c r="G83" t="s">
        <v>326</v>
      </c>
      <c r="H83" t="s">
        <v>82</v>
      </c>
      <c r="I83">
        <v>113.34</v>
      </c>
      <c r="J83">
        <v>20</v>
      </c>
      <c r="K83">
        <v>0</v>
      </c>
      <c r="L83">
        <v>2266.8000000000002</v>
      </c>
      <c r="M83">
        <v>2266.8000000000002</v>
      </c>
      <c r="N83" s="11">
        <f>Salesdata[[#This Row],[subtotal_before_discount]]-Salesdata[[#This Row],[total_after_discount]]</f>
        <v>0</v>
      </c>
      <c r="O83" t="s">
        <v>60</v>
      </c>
      <c r="P83" s="2">
        <v>45800.461412037039</v>
      </c>
      <c r="Q83">
        <f>YEAR(Salesdata[[#This Row],[purchase_date]])</f>
        <v>2025</v>
      </c>
      <c r="R83" t="str">
        <f>TEXT(Salesdata[[#This Row],[purchase_date]], "mmm")</f>
        <v>May</v>
      </c>
    </row>
    <row r="84" spans="1:18" x14ac:dyDescent="0.3">
      <c r="A84" t="s">
        <v>327</v>
      </c>
      <c r="B84" t="s">
        <v>95</v>
      </c>
      <c r="C84" t="s">
        <v>328</v>
      </c>
      <c r="D84" s="11" t="s">
        <v>7156</v>
      </c>
      <c r="E84" s="11" t="s">
        <v>7097</v>
      </c>
      <c r="F84" t="s">
        <v>251</v>
      </c>
      <c r="G84" t="s">
        <v>329</v>
      </c>
      <c r="H84" t="s">
        <v>82</v>
      </c>
      <c r="I84">
        <v>1478.36</v>
      </c>
      <c r="J84">
        <v>2</v>
      </c>
      <c r="K84">
        <v>5</v>
      </c>
      <c r="L84">
        <v>2956.72</v>
      </c>
      <c r="M84">
        <v>2808.88</v>
      </c>
      <c r="N84" s="11">
        <f>Salesdata[[#This Row],[subtotal_before_discount]]-Salesdata[[#This Row],[total_after_discount]]</f>
        <v>147.83999999999969</v>
      </c>
      <c r="O84" t="s">
        <v>60</v>
      </c>
      <c r="P84" s="2">
        <v>45424.456469907411</v>
      </c>
      <c r="Q84">
        <f>YEAR(Salesdata[[#This Row],[purchase_date]])</f>
        <v>2024</v>
      </c>
      <c r="R84" t="str">
        <f>TEXT(Salesdata[[#This Row],[purchase_date]], "mmm")</f>
        <v>May</v>
      </c>
    </row>
    <row r="85" spans="1:18" x14ac:dyDescent="0.3">
      <c r="A85" t="s">
        <v>330</v>
      </c>
      <c r="B85" t="s">
        <v>49</v>
      </c>
      <c r="C85" t="s">
        <v>331</v>
      </c>
      <c r="D85" s="11" t="s">
        <v>7157</v>
      </c>
      <c r="E85" s="11" t="s">
        <v>7079</v>
      </c>
      <c r="F85" t="s">
        <v>111</v>
      </c>
      <c r="G85" t="s">
        <v>332</v>
      </c>
      <c r="H85" t="s">
        <v>82</v>
      </c>
      <c r="I85">
        <v>139.53</v>
      </c>
      <c r="J85">
        <v>15</v>
      </c>
      <c r="K85">
        <v>17</v>
      </c>
      <c r="L85">
        <v>2092.9499999999998</v>
      </c>
      <c r="M85">
        <v>1737.15</v>
      </c>
      <c r="N85" s="11">
        <f>Salesdata[[#This Row],[subtotal_before_discount]]-Salesdata[[#This Row],[total_after_discount]]</f>
        <v>355.79999999999973</v>
      </c>
      <c r="O85" t="s">
        <v>9189</v>
      </c>
      <c r="P85" s="2">
        <v>45764.035914351851</v>
      </c>
      <c r="Q85">
        <f>YEAR(Salesdata[[#This Row],[purchase_date]])</f>
        <v>2025</v>
      </c>
      <c r="R85" t="str">
        <f>TEXT(Salesdata[[#This Row],[purchase_date]], "mmm")</f>
        <v>Apr</v>
      </c>
    </row>
    <row r="86" spans="1:18" x14ac:dyDescent="0.3">
      <c r="A86" t="s">
        <v>333</v>
      </c>
      <c r="B86" t="s">
        <v>15</v>
      </c>
      <c r="C86" t="s">
        <v>334</v>
      </c>
      <c r="D86" s="11" t="s">
        <v>7158</v>
      </c>
      <c r="E86" s="11" t="s">
        <v>7159</v>
      </c>
      <c r="F86" t="s">
        <v>224</v>
      </c>
      <c r="G86" t="s">
        <v>335</v>
      </c>
      <c r="H86" t="s">
        <v>82</v>
      </c>
      <c r="I86">
        <v>213.92</v>
      </c>
      <c r="J86">
        <v>25</v>
      </c>
      <c r="K86">
        <v>10</v>
      </c>
      <c r="L86">
        <v>5348</v>
      </c>
      <c r="M86">
        <v>4813.2</v>
      </c>
      <c r="N86" s="11">
        <f>Salesdata[[#This Row],[subtotal_before_discount]]-Salesdata[[#This Row],[total_after_discount]]</f>
        <v>534.80000000000018</v>
      </c>
      <c r="O86" t="s">
        <v>28</v>
      </c>
      <c r="P86" s="2">
        <v>45416.700995370367</v>
      </c>
      <c r="Q86">
        <f>YEAR(Salesdata[[#This Row],[purchase_date]])</f>
        <v>2024</v>
      </c>
      <c r="R86" t="str">
        <f>TEXT(Salesdata[[#This Row],[purchase_date]], "mmm")</f>
        <v>May</v>
      </c>
    </row>
    <row r="87" spans="1:18" x14ac:dyDescent="0.3">
      <c r="A87" t="s">
        <v>336</v>
      </c>
      <c r="B87" t="s">
        <v>23</v>
      </c>
      <c r="C87" t="s">
        <v>337</v>
      </c>
      <c r="D87" s="11" t="s">
        <v>7160</v>
      </c>
      <c r="E87" s="11" t="s">
        <v>7071</v>
      </c>
      <c r="F87" t="s">
        <v>9189</v>
      </c>
      <c r="G87" t="s">
        <v>338</v>
      </c>
      <c r="H87" t="s">
        <v>179</v>
      </c>
      <c r="I87">
        <v>554.03</v>
      </c>
      <c r="J87">
        <v>6</v>
      </c>
      <c r="K87">
        <v>0</v>
      </c>
      <c r="L87">
        <v>3324.18</v>
      </c>
      <c r="M87">
        <v>3324.18</v>
      </c>
      <c r="N87" s="11">
        <f>Salesdata[[#This Row],[subtotal_before_discount]]-Salesdata[[#This Row],[total_after_discount]]</f>
        <v>0</v>
      </c>
      <c r="O87" t="s">
        <v>77</v>
      </c>
      <c r="P87" s="2">
        <v>45633.402280092596</v>
      </c>
      <c r="Q87">
        <f>YEAR(Salesdata[[#This Row],[purchase_date]])</f>
        <v>2024</v>
      </c>
      <c r="R87" t="str">
        <f>TEXT(Salesdata[[#This Row],[purchase_date]], "mmm")</f>
        <v>Dec</v>
      </c>
    </row>
    <row r="88" spans="1:18" x14ac:dyDescent="0.3">
      <c r="A88" t="s">
        <v>339</v>
      </c>
      <c r="B88" t="s">
        <v>49</v>
      </c>
      <c r="C88" t="s">
        <v>340</v>
      </c>
      <c r="D88" s="11" t="s">
        <v>7161</v>
      </c>
      <c r="E88" s="11" t="s">
        <v>7162</v>
      </c>
      <c r="F88" t="s">
        <v>74</v>
      </c>
      <c r="G88" t="s">
        <v>341</v>
      </c>
      <c r="H88" t="s">
        <v>248</v>
      </c>
      <c r="I88">
        <v>264.24</v>
      </c>
      <c r="J88">
        <v>40</v>
      </c>
      <c r="K88">
        <v>10</v>
      </c>
      <c r="L88">
        <v>10569.6</v>
      </c>
      <c r="M88">
        <v>9512.64</v>
      </c>
      <c r="N88" s="11">
        <f>Salesdata[[#This Row],[subtotal_before_discount]]-Salesdata[[#This Row],[total_after_discount]]</f>
        <v>1056.9600000000009</v>
      </c>
      <c r="O88" t="s">
        <v>28</v>
      </c>
      <c r="P88" s="2">
        <v>45749.082870370374</v>
      </c>
      <c r="Q88">
        <f>YEAR(Salesdata[[#This Row],[purchase_date]])</f>
        <v>2025</v>
      </c>
      <c r="R88" t="str">
        <f>TEXT(Salesdata[[#This Row],[purchase_date]], "mmm")</f>
        <v>Apr</v>
      </c>
    </row>
    <row r="89" spans="1:18" x14ac:dyDescent="0.3">
      <c r="A89" t="s">
        <v>342</v>
      </c>
      <c r="B89" t="s">
        <v>72</v>
      </c>
      <c r="C89" t="s">
        <v>343</v>
      </c>
      <c r="D89" s="11" t="s">
        <v>7163</v>
      </c>
      <c r="E89" s="11" t="s">
        <v>7164</v>
      </c>
      <c r="F89" t="s">
        <v>18</v>
      </c>
      <c r="G89" t="s">
        <v>344</v>
      </c>
      <c r="H89" t="s">
        <v>107</v>
      </c>
      <c r="I89">
        <v>601.72</v>
      </c>
      <c r="J89">
        <v>12</v>
      </c>
      <c r="K89">
        <v>7</v>
      </c>
      <c r="L89">
        <v>7220.64</v>
      </c>
      <c r="M89">
        <v>6715.2</v>
      </c>
      <c r="N89" s="11">
        <f>Salesdata[[#This Row],[subtotal_before_discount]]-Salesdata[[#This Row],[total_after_discount]]</f>
        <v>505.44000000000051</v>
      </c>
      <c r="O89" t="s">
        <v>21</v>
      </c>
      <c r="P89" s="2">
        <v>45522.079791666663</v>
      </c>
      <c r="Q89">
        <f>YEAR(Salesdata[[#This Row],[purchase_date]])</f>
        <v>2024</v>
      </c>
      <c r="R89" t="str">
        <f>TEXT(Salesdata[[#This Row],[purchase_date]], "mmm")</f>
        <v>Aug</v>
      </c>
    </row>
    <row r="90" spans="1:18" x14ac:dyDescent="0.3">
      <c r="A90" t="s">
        <v>345</v>
      </c>
      <c r="B90" t="s">
        <v>15</v>
      </c>
      <c r="C90" t="s">
        <v>346</v>
      </c>
      <c r="D90" s="11" t="s">
        <v>7165</v>
      </c>
      <c r="E90" s="11" t="s">
        <v>7166</v>
      </c>
      <c r="F90" t="s">
        <v>9189</v>
      </c>
      <c r="G90" t="s">
        <v>347</v>
      </c>
      <c r="H90" t="s">
        <v>135</v>
      </c>
      <c r="I90">
        <v>1393.18</v>
      </c>
      <c r="J90">
        <v>100</v>
      </c>
      <c r="K90">
        <v>0</v>
      </c>
      <c r="L90">
        <v>139318</v>
      </c>
      <c r="M90">
        <v>139318</v>
      </c>
      <c r="N90" s="11">
        <f>Salesdata[[#This Row],[subtotal_before_discount]]-Salesdata[[#This Row],[total_after_discount]]</f>
        <v>0</v>
      </c>
      <c r="O90" t="s">
        <v>21</v>
      </c>
      <c r="P90" s="2">
        <v>45485.013009259259</v>
      </c>
      <c r="Q90">
        <f>YEAR(Salesdata[[#This Row],[purchase_date]])</f>
        <v>2024</v>
      </c>
      <c r="R90" t="str">
        <f>TEXT(Salesdata[[#This Row],[purchase_date]], "mmm")</f>
        <v>Jul</v>
      </c>
    </row>
    <row r="91" spans="1:18" x14ac:dyDescent="0.3">
      <c r="A91" t="s">
        <v>348</v>
      </c>
      <c r="B91" t="s">
        <v>15</v>
      </c>
      <c r="C91" t="s">
        <v>349</v>
      </c>
      <c r="D91" s="11" t="s">
        <v>7167</v>
      </c>
      <c r="E91" s="11" t="s">
        <v>7168</v>
      </c>
      <c r="F91" t="s">
        <v>91</v>
      </c>
      <c r="G91" t="s">
        <v>350</v>
      </c>
      <c r="H91" t="s">
        <v>161</v>
      </c>
      <c r="I91">
        <v>492.29</v>
      </c>
      <c r="J91">
        <v>25</v>
      </c>
      <c r="K91">
        <v>3</v>
      </c>
      <c r="L91">
        <v>12307.25</v>
      </c>
      <c r="M91">
        <v>11938.03</v>
      </c>
      <c r="N91" s="11">
        <f>Salesdata[[#This Row],[subtotal_before_discount]]-Salesdata[[#This Row],[total_after_discount]]</f>
        <v>369.21999999999935</v>
      </c>
      <c r="O91" t="s">
        <v>40</v>
      </c>
      <c r="P91" s="2">
        <v>45526.570787037039</v>
      </c>
      <c r="Q91">
        <f>YEAR(Salesdata[[#This Row],[purchase_date]])</f>
        <v>2024</v>
      </c>
      <c r="R91" t="str">
        <f>TEXT(Salesdata[[#This Row],[purchase_date]], "mmm")</f>
        <v>Aug</v>
      </c>
    </row>
    <row r="92" spans="1:18" x14ac:dyDescent="0.3">
      <c r="A92" t="s">
        <v>351</v>
      </c>
      <c r="B92" t="s">
        <v>84</v>
      </c>
      <c r="C92" t="s">
        <v>352</v>
      </c>
      <c r="D92" s="11" t="s">
        <v>7169</v>
      </c>
      <c r="E92" s="11" t="s">
        <v>7170</v>
      </c>
      <c r="F92" t="s">
        <v>87</v>
      </c>
      <c r="G92" t="s">
        <v>353</v>
      </c>
      <c r="H92" t="s">
        <v>76</v>
      </c>
      <c r="I92">
        <v>204.89</v>
      </c>
      <c r="J92">
        <v>6</v>
      </c>
      <c r="K92">
        <v>10</v>
      </c>
      <c r="L92">
        <v>1229.3399999999999</v>
      </c>
      <c r="M92">
        <v>1106.4100000000001</v>
      </c>
      <c r="N92" s="11">
        <f>Salesdata[[#This Row],[subtotal_before_discount]]-Salesdata[[#This Row],[total_after_discount]]</f>
        <v>122.92999999999984</v>
      </c>
      <c r="O92" t="s">
        <v>77</v>
      </c>
      <c r="P92" s="2">
        <v>45366.413842592592</v>
      </c>
      <c r="Q92">
        <f>YEAR(Salesdata[[#This Row],[purchase_date]])</f>
        <v>2024</v>
      </c>
      <c r="R92" t="str">
        <f>TEXT(Salesdata[[#This Row],[purchase_date]], "mmm")</f>
        <v>Mar</v>
      </c>
    </row>
    <row r="93" spans="1:18" x14ac:dyDescent="0.3">
      <c r="A93" t="s">
        <v>354</v>
      </c>
      <c r="B93" t="s">
        <v>118</v>
      </c>
      <c r="C93" t="s">
        <v>355</v>
      </c>
      <c r="D93" s="11" t="s">
        <v>7171</v>
      </c>
      <c r="E93" s="11" t="s">
        <v>7054</v>
      </c>
      <c r="F93" t="s">
        <v>177</v>
      </c>
      <c r="G93" t="s">
        <v>356</v>
      </c>
      <c r="H93" t="s">
        <v>179</v>
      </c>
      <c r="I93">
        <v>72.36</v>
      </c>
      <c r="J93">
        <v>4</v>
      </c>
      <c r="K93">
        <v>5</v>
      </c>
      <c r="L93">
        <v>289.44</v>
      </c>
      <c r="M93">
        <v>274.97000000000003</v>
      </c>
      <c r="N93" s="11">
        <f>Salesdata[[#This Row],[subtotal_before_discount]]-Salesdata[[#This Row],[total_after_discount]]</f>
        <v>14.46999999999997</v>
      </c>
      <c r="O93" t="s">
        <v>40</v>
      </c>
      <c r="P93" s="2">
        <v>45352.2344212963</v>
      </c>
      <c r="Q93">
        <f>YEAR(Salesdata[[#This Row],[purchase_date]])</f>
        <v>2024</v>
      </c>
      <c r="R93" t="str">
        <f>TEXT(Salesdata[[#This Row],[purchase_date]], "mmm")</f>
        <v>Mar</v>
      </c>
    </row>
    <row r="94" spans="1:18" x14ac:dyDescent="0.3">
      <c r="A94" t="s">
        <v>357</v>
      </c>
      <c r="B94" t="s">
        <v>15</v>
      </c>
      <c r="C94" t="s">
        <v>358</v>
      </c>
      <c r="D94" s="11" t="s">
        <v>7172</v>
      </c>
      <c r="E94" s="11" t="s">
        <v>7058</v>
      </c>
      <c r="F94" t="s">
        <v>18</v>
      </c>
      <c r="G94" t="s">
        <v>359</v>
      </c>
      <c r="H94" t="s">
        <v>9189</v>
      </c>
      <c r="I94">
        <v>2589.16</v>
      </c>
      <c r="J94">
        <v>25</v>
      </c>
      <c r="K94">
        <v>15</v>
      </c>
      <c r="L94">
        <v>64729</v>
      </c>
      <c r="M94">
        <v>55019.65</v>
      </c>
      <c r="N94" s="11">
        <f>Salesdata[[#This Row],[subtotal_before_discount]]-Salesdata[[#This Row],[total_after_discount]]</f>
        <v>9709.3499999999985</v>
      </c>
      <c r="O94" t="s">
        <v>28</v>
      </c>
      <c r="P94" s="2">
        <v>45457.147673611114</v>
      </c>
      <c r="Q94">
        <f>YEAR(Salesdata[[#This Row],[purchase_date]])</f>
        <v>2024</v>
      </c>
      <c r="R94" t="str">
        <f>TEXT(Salesdata[[#This Row],[purchase_date]], "mmm")</f>
        <v>Jun</v>
      </c>
    </row>
    <row r="95" spans="1:18" x14ac:dyDescent="0.3">
      <c r="A95" t="s">
        <v>360</v>
      </c>
      <c r="B95" t="s">
        <v>172</v>
      </c>
      <c r="C95" t="s">
        <v>361</v>
      </c>
      <c r="D95" s="11" t="s">
        <v>7173</v>
      </c>
      <c r="E95" s="11" t="s">
        <v>7064</v>
      </c>
      <c r="F95" t="s">
        <v>224</v>
      </c>
      <c r="G95" t="s">
        <v>362</v>
      </c>
      <c r="H95" t="s">
        <v>46</v>
      </c>
      <c r="I95">
        <v>1179.57</v>
      </c>
      <c r="J95">
        <v>10</v>
      </c>
      <c r="K95">
        <v>0</v>
      </c>
      <c r="L95">
        <v>11795.7</v>
      </c>
      <c r="M95">
        <v>11795.7</v>
      </c>
      <c r="N95" s="11">
        <f>Salesdata[[#This Row],[subtotal_before_discount]]-Salesdata[[#This Row],[total_after_discount]]</f>
        <v>0</v>
      </c>
      <c r="O95" t="s">
        <v>60</v>
      </c>
      <c r="P95" s="2">
        <v>45462.454872685186</v>
      </c>
      <c r="Q95">
        <f>YEAR(Salesdata[[#This Row],[purchase_date]])</f>
        <v>2024</v>
      </c>
      <c r="R95" t="str">
        <f>TEXT(Salesdata[[#This Row],[purchase_date]], "mmm")</f>
        <v>Jun</v>
      </c>
    </row>
    <row r="96" spans="1:18" x14ac:dyDescent="0.3">
      <c r="A96" t="s">
        <v>363</v>
      </c>
      <c r="B96" t="s">
        <v>181</v>
      </c>
      <c r="C96" t="s">
        <v>364</v>
      </c>
      <c r="D96" s="11" t="s">
        <v>7174</v>
      </c>
      <c r="E96" s="11" t="s">
        <v>7116</v>
      </c>
      <c r="F96" t="s">
        <v>251</v>
      </c>
      <c r="G96" t="s">
        <v>365</v>
      </c>
      <c r="H96" t="s">
        <v>20</v>
      </c>
      <c r="I96">
        <v>1504.96</v>
      </c>
      <c r="J96">
        <v>3</v>
      </c>
      <c r="K96">
        <v>3</v>
      </c>
      <c r="L96">
        <v>4514.88</v>
      </c>
      <c r="M96">
        <v>4379.43</v>
      </c>
      <c r="N96" s="11">
        <f>Salesdata[[#This Row],[subtotal_before_discount]]-Salesdata[[#This Row],[total_after_discount]]</f>
        <v>135.44999999999982</v>
      </c>
      <c r="O96" t="s">
        <v>28</v>
      </c>
      <c r="P96" s="2">
        <v>45594.81177083333</v>
      </c>
      <c r="Q96">
        <f>YEAR(Salesdata[[#This Row],[purchase_date]])</f>
        <v>2024</v>
      </c>
      <c r="R96" t="str">
        <f>TEXT(Salesdata[[#This Row],[purchase_date]], "mmm")</f>
        <v>Oct</v>
      </c>
    </row>
    <row r="97" spans="1:18" x14ac:dyDescent="0.3">
      <c r="A97" t="s">
        <v>366</v>
      </c>
      <c r="B97" t="s">
        <v>181</v>
      </c>
      <c r="C97" t="s">
        <v>367</v>
      </c>
      <c r="D97" s="11" t="s">
        <v>7175</v>
      </c>
      <c r="E97" s="11" t="s">
        <v>7069</v>
      </c>
      <c r="F97" t="s">
        <v>32</v>
      </c>
      <c r="G97" t="s">
        <v>368</v>
      </c>
      <c r="H97" t="s">
        <v>130</v>
      </c>
      <c r="I97">
        <v>574.04999999999995</v>
      </c>
      <c r="J97">
        <v>40</v>
      </c>
      <c r="K97">
        <v>15</v>
      </c>
      <c r="L97">
        <v>22962</v>
      </c>
      <c r="M97">
        <v>19517.7</v>
      </c>
      <c r="N97" s="11">
        <f>Salesdata[[#This Row],[subtotal_before_discount]]-Salesdata[[#This Row],[total_after_discount]]</f>
        <v>3444.2999999999993</v>
      </c>
      <c r="O97" t="s">
        <v>77</v>
      </c>
      <c r="P97" s="2">
        <v>45843.574664351851</v>
      </c>
      <c r="Q97">
        <f>YEAR(Salesdata[[#This Row],[purchase_date]])</f>
        <v>2025</v>
      </c>
      <c r="R97" t="str">
        <f>TEXT(Salesdata[[#This Row],[purchase_date]], "mmm")</f>
        <v>Jul</v>
      </c>
    </row>
    <row r="98" spans="1:18" x14ac:dyDescent="0.3">
      <c r="A98" t="s">
        <v>369</v>
      </c>
      <c r="B98" t="s">
        <v>9189</v>
      </c>
      <c r="C98" t="s">
        <v>370</v>
      </c>
      <c r="D98" s="11" t="s">
        <v>7176</v>
      </c>
      <c r="E98" s="11" t="s">
        <v>7060</v>
      </c>
      <c r="F98" t="s">
        <v>44</v>
      </c>
      <c r="G98" t="s">
        <v>371</v>
      </c>
      <c r="H98" t="s">
        <v>107</v>
      </c>
      <c r="I98">
        <v>571.78</v>
      </c>
      <c r="J98">
        <v>20</v>
      </c>
      <c r="K98">
        <v>0</v>
      </c>
      <c r="L98">
        <v>11435.6</v>
      </c>
      <c r="M98">
        <v>11435.6</v>
      </c>
      <c r="N98" s="11">
        <f>Salesdata[[#This Row],[subtotal_before_discount]]-Salesdata[[#This Row],[total_after_discount]]</f>
        <v>0</v>
      </c>
      <c r="O98" t="s">
        <v>40</v>
      </c>
      <c r="P98" s="2">
        <v>45832.889178240737</v>
      </c>
      <c r="Q98">
        <f>YEAR(Salesdata[[#This Row],[purchase_date]])</f>
        <v>2025</v>
      </c>
      <c r="R98" t="str">
        <f>TEXT(Salesdata[[#This Row],[purchase_date]], "mmm")</f>
        <v>Jun</v>
      </c>
    </row>
    <row r="99" spans="1:18" x14ac:dyDescent="0.3">
      <c r="A99" t="s">
        <v>372</v>
      </c>
      <c r="B99" t="s">
        <v>181</v>
      </c>
      <c r="C99" t="s">
        <v>373</v>
      </c>
      <c r="D99" s="11" t="s">
        <v>7177</v>
      </c>
      <c r="E99" s="11" t="s">
        <v>7064</v>
      </c>
      <c r="F99" t="s">
        <v>121</v>
      </c>
      <c r="G99" t="s">
        <v>374</v>
      </c>
      <c r="H99" t="s">
        <v>59</v>
      </c>
      <c r="I99">
        <v>419.9</v>
      </c>
      <c r="J99">
        <v>15</v>
      </c>
      <c r="K99">
        <v>10</v>
      </c>
      <c r="L99">
        <v>6298.5</v>
      </c>
      <c r="M99">
        <v>5668.65</v>
      </c>
      <c r="N99" s="11">
        <f>Salesdata[[#This Row],[subtotal_before_discount]]-Salesdata[[#This Row],[total_after_discount]]</f>
        <v>629.85000000000036</v>
      </c>
      <c r="O99" t="s">
        <v>40</v>
      </c>
      <c r="P99" s="2">
        <v>45828.344143518516</v>
      </c>
      <c r="Q99">
        <f>YEAR(Salesdata[[#This Row],[purchase_date]])</f>
        <v>2025</v>
      </c>
      <c r="R99" t="str">
        <f>TEXT(Salesdata[[#This Row],[purchase_date]], "mmm")</f>
        <v>Jun</v>
      </c>
    </row>
    <row r="100" spans="1:18" x14ac:dyDescent="0.3">
      <c r="A100" t="s">
        <v>375</v>
      </c>
      <c r="B100" t="s">
        <v>172</v>
      </c>
      <c r="C100" t="s">
        <v>376</v>
      </c>
      <c r="D100" s="11" t="s">
        <v>7178</v>
      </c>
      <c r="E100" s="11" t="s">
        <v>7079</v>
      </c>
      <c r="F100" t="s">
        <v>251</v>
      </c>
      <c r="G100" t="s">
        <v>377</v>
      </c>
      <c r="H100" t="s">
        <v>184</v>
      </c>
      <c r="I100">
        <v>1006.75</v>
      </c>
      <c r="J100">
        <v>30</v>
      </c>
      <c r="K100">
        <v>10</v>
      </c>
      <c r="L100">
        <v>30202.5</v>
      </c>
      <c r="M100">
        <v>27182.25</v>
      </c>
      <c r="N100" s="11">
        <f>Salesdata[[#This Row],[subtotal_before_discount]]-Salesdata[[#This Row],[total_after_discount]]</f>
        <v>3020.25</v>
      </c>
      <c r="O100" t="s">
        <v>77</v>
      </c>
      <c r="P100" s="2">
        <v>45856.575798611113</v>
      </c>
      <c r="Q100">
        <f>YEAR(Salesdata[[#This Row],[purchase_date]])</f>
        <v>2025</v>
      </c>
      <c r="R100" t="str">
        <f>TEXT(Salesdata[[#This Row],[purchase_date]], "mmm")</f>
        <v>Jul</v>
      </c>
    </row>
    <row r="101" spans="1:18" x14ac:dyDescent="0.3">
      <c r="A101" t="s">
        <v>378</v>
      </c>
      <c r="B101" t="s">
        <v>118</v>
      </c>
      <c r="C101" t="s">
        <v>379</v>
      </c>
      <c r="D101" s="11" t="s">
        <v>7179</v>
      </c>
      <c r="E101" s="11" t="s">
        <v>7143</v>
      </c>
      <c r="F101" t="s">
        <v>100</v>
      </c>
      <c r="G101" t="s">
        <v>380</v>
      </c>
      <c r="H101" t="s">
        <v>70</v>
      </c>
      <c r="I101">
        <v>4057.16</v>
      </c>
      <c r="J101">
        <v>8</v>
      </c>
      <c r="K101">
        <v>0</v>
      </c>
      <c r="L101">
        <v>32457.279999999999</v>
      </c>
      <c r="M101">
        <v>32457.279999999999</v>
      </c>
      <c r="N101" s="11">
        <f>Salesdata[[#This Row],[subtotal_before_discount]]-Salesdata[[#This Row],[total_after_discount]]</f>
        <v>0</v>
      </c>
      <c r="O101" t="s">
        <v>21</v>
      </c>
      <c r="P101" s="2">
        <v>45507.206689814811</v>
      </c>
      <c r="Q101">
        <f>YEAR(Salesdata[[#This Row],[purchase_date]])</f>
        <v>2024</v>
      </c>
      <c r="R101" t="str">
        <f>TEXT(Salesdata[[#This Row],[purchase_date]], "mmm")</f>
        <v>Aug</v>
      </c>
    </row>
    <row r="102" spans="1:18" x14ac:dyDescent="0.3">
      <c r="A102" t="s">
        <v>381</v>
      </c>
      <c r="B102" t="s">
        <v>72</v>
      </c>
      <c r="C102" t="s">
        <v>382</v>
      </c>
      <c r="D102" s="11" t="s">
        <v>7180</v>
      </c>
      <c r="E102" s="11" t="s">
        <v>7168</v>
      </c>
      <c r="F102" t="s">
        <v>246</v>
      </c>
      <c r="G102" t="s">
        <v>383</v>
      </c>
      <c r="H102" t="s">
        <v>82</v>
      </c>
      <c r="I102">
        <v>456.18</v>
      </c>
      <c r="J102">
        <v>60</v>
      </c>
      <c r="K102">
        <v>20</v>
      </c>
      <c r="L102">
        <v>27370.799999999999</v>
      </c>
      <c r="M102">
        <v>21896.639999999999</v>
      </c>
      <c r="N102" s="11">
        <f>Salesdata[[#This Row],[subtotal_before_discount]]-Salesdata[[#This Row],[total_after_discount]]</f>
        <v>5474.16</v>
      </c>
      <c r="O102" t="s">
        <v>47</v>
      </c>
      <c r="P102" s="2">
        <v>45374.369502314818</v>
      </c>
      <c r="Q102">
        <f>YEAR(Salesdata[[#This Row],[purchase_date]])</f>
        <v>2024</v>
      </c>
      <c r="R102" t="str">
        <f>TEXT(Salesdata[[#This Row],[purchase_date]], "mmm")</f>
        <v>Mar</v>
      </c>
    </row>
    <row r="103" spans="1:18" x14ac:dyDescent="0.3">
      <c r="A103" t="s">
        <v>384</v>
      </c>
      <c r="B103" t="s">
        <v>84</v>
      </c>
      <c r="C103" t="s">
        <v>385</v>
      </c>
      <c r="D103" s="11" t="s">
        <v>7181</v>
      </c>
      <c r="E103" s="11" t="s">
        <v>7111</v>
      </c>
      <c r="F103" t="s">
        <v>251</v>
      </c>
      <c r="G103" t="s">
        <v>386</v>
      </c>
      <c r="H103" t="s">
        <v>46</v>
      </c>
      <c r="I103">
        <v>161.69999999999999</v>
      </c>
      <c r="J103">
        <v>15</v>
      </c>
      <c r="K103">
        <v>10</v>
      </c>
      <c r="L103">
        <v>2425.5</v>
      </c>
      <c r="M103">
        <v>2182.9499999999998</v>
      </c>
      <c r="N103" s="11">
        <f>Salesdata[[#This Row],[subtotal_before_discount]]-Salesdata[[#This Row],[total_after_discount]]</f>
        <v>242.55000000000018</v>
      </c>
      <c r="O103" t="s">
        <v>77</v>
      </c>
      <c r="P103" s="2">
        <v>45844.702106481483</v>
      </c>
      <c r="Q103">
        <f>YEAR(Salesdata[[#This Row],[purchase_date]])</f>
        <v>2025</v>
      </c>
      <c r="R103" t="str">
        <f>TEXT(Salesdata[[#This Row],[purchase_date]], "mmm")</f>
        <v>Jul</v>
      </c>
    </row>
    <row r="104" spans="1:18" x14ac:dyDescent="0.3">
      <c r="A104" t="s">
        <v>387</v>
      </c>
      <c r="B104" t="s">
        <v>30</v>
      </c>
      <c r="C104" t="s">
        <v>388</v>
      </c>
      <c r="D104" s="11" t="s">
        <v>7182</v>
      </c>
      <c r="E104" s="11" t="s">
        <v>7183</v>
      </c>
      <c r="F104" t="s">
        <v>277</v>
      </c>
      <c r="G104" t="s">
        <v>389</v>
      </c>
      <c r="H104" t="s">
        <v>53</v>
      </c>
      <c r="I104">
        <v>1059.75</v>
      </c>
      <c r="J104">
        <v>2</v>
      </c>
      <c r="K104">
        <v>0</v>
      </c>
      <c r="L104">
        <v>2119.5</v>
      </c>
      <c r="M104">
        <v>2119.5</v>
      </c>
      <c r="N104" s="11">
        <f>Salesdata[[#This Row],[subtotal_before_discount]]-Salesdata[[#This Row],[total_after_discount]]</f>
        <v>0</v>
      </c>
      <c r="O104" t="s">
        <v>28</v>
      </c>
      <c r="P104" s="2">
        <v>45872.653344907405</v>
      </c>
      <c r="Q104">
        <f>YEAR(Salesdata[[#This Row],[purchase_date]])</f>
        <v>2025</v>
      </c>
      <c r="R104" t="str">
        <f>TEXT(Salesdata[[#This Row],[purchase_date]], "mmm")</f>
        <v>Aug</v>
      </c>
    </row>
    <row r="105" spans="1:18" x14ac:dyDescent="0.3">
      <c r="A105" t="s">
        <v>390</v>
      </c>
      <c r="B105" t="s">
        <v>118</v>
      </c>
      <c r="C105" t="s">
        <v>391</v>
      </c>
      <c r="D105" s="11" t="s">
        <v>7184</v>
      </c>
      <c r="E105" s="11" t="s">
        <v>7130</v>
      </c>
      <c r="F105" t="s">
        <v>277</v>
      </c>
      <c r="G105" t="s">
        <v>392</v>
      </c>
      <c r="H105" t="s">
        <v>20</v>
      </c>
      <c r="I105">
        <v>167.73</v>
      </c>
      <c r="J105">
        <v>25</v>
      </c>
      <c r="K105">
        <v>20</v>
      </c>
      <c r="L105">
        <v>4193.25</v>
      </c>
      <c r="M105">
        <v>3354.6</v>
      </c>
      <c r="N105" s="11">
        <f>Salesdata[[#This Row],[subtotal_before_discount]]-Salesdata[[#This Row],[total_after_discount]]</f>
        <v>838.65000000000009</v>
      </c>
      <c r="O105" t="s">
        <v>21</v>
      </c>
      <c r="P105" s="2">
        <v>45827.396180555559</v>
      </c>
      <c r="Q105">
        <f>YEAR(Salesdata[[#This Row],[purchase_date]])</f>
        <v>2025</v>
      </c>
      <c r="R105" t="str">
        <f>TEXT(Salesdata[[#This Row],[purchase_date]], "mmm")</f>
        <v>Jun</v>
      </c>
    </row>
    <row r="106" spans="1:18" x14ac:dyDescent="0.3">
      <c r="A106" t="s">
        <v>393</v>
      </c>
      <c r="B106" t="s">
        <v>23</v>
      </c>
      <c r="C106" t="s">
        <v>394</v>
      </c>
      <c r="D106" s="11" t="s">
        <v>7185</v>
      </c>
      <c r="E106" s="11" t="s">
        <v>7042</v>
      </c>
      <c r="F106" t="s">
        <v>133</v>
      </c>
      <c r="G106" t="s">
        <v>395</v>
      </c>
      <c r="H106" t="s">
        <v>76</v>
      </c>
      <c r="I106">
        <v>479.01</v>
      </c>
      <c r="J106">
        <v>1</v>
      </c>
      <c r="K106">
        <v>5</v>
      </c>
      <c r="L106">
        <v>479.01</v>
      </c>
      <c r="M106">
        <v>455.06</v>
      </c>
      <c r="N106" s="11">
        <f>Salesdata[[#This Row],[subtotal_before_discount]]-Salesdata[[#This Row],[total_after_discount]]</f>
        <v>23.949999999999989</v>
      </c>
      <c r="O106" t="s">
        <v>40</v>
      </c>
      <c r="P106" s="2">
        <v>45799.187627314815</v>
      </c>
      <c r="Q106">
        <f>YEAR(Salesdata[[#This Row],[purchase_date]])</f>
        <v>2025</v>
      </c>
      <c r="R106" t="str">
        <f>TEXT(Salesdata[[#This Row],[purchase_date]], "mmm")</f>
        <v>May</v>
      </c>
    </row>
    <row r="107" spans="1:18" x14ac:dyDescent="0.3">
      <c r="A107" t="s">
        <v>396</v>
      </c>
      <c r="B107" t="s">
        <v>172</v>
      </c>
      <c r="C107" t="s">
        <v>397</v>
      </c>
      <c r="D107" s="11" t="s">
        <v>7186</v>
      </c>
      <c r="E107" s="11" t="s">
        <v>7058</v>
      </c>
      <c r="F107" t="s">
        <v>74</v>
      </c>
      <c r="G107" t="s">
        <v>398</v>
      </c>
      <c r="H107" t="s">
        <v>70</v>
      </c>
      <c r="I107">
        <v>182.43</v>
      </c>
      <c r="J107">
        <v>12</v>
      </c>
      <c r="K107">
        <v>15</v>
      </c>
      <c r="L107">
        <v>2189.16</v>
      </c>
      <c r="M107">
        <v>1860.79</v>
      </c>
      <c r="N107" s="11">
        <f>Salesdata[[#This Row],[subtotal_before_discount]]-Salesdata[[#This Row],[total_after_discount]]</f>
        <v>328.36999999999989</v>
      </c>
      <c r="O107" t="s">
        <v>28</v>
      </c>
      <c r="P107" s="2">
        <v>45524.864861111113</v>
      </c>
      <c r="Q107">
        <f>YEAR(Salesdata[[#This Row],[purchase_date]])</f>
        <v>2024</v>
      </c>
      <c r="R107" t="str">
        <f>TEXT(Salesdata[[#This Row],[purchase_date]], "mmm")</f>
        <v>Aug</v>
      </c>
    </row>
    <row r="108" spans="1:18" x14ac:dyDescent="0.3">
      <c r="A108" t="s">
        <v>399</v>
      </c>
      <c r="B108" t="s">
        <v>49</v>
      </c>
      <c r="C108" t="s">
        <v>400</v>
      </c>
      <c r="D108" s="11" t="s">
        <v>7187</v>
      </c>
      <c r="E108" s="11" t="s">
        <v>7154</v>
      </c>
      <c r="F108" t="s">
        <v>177</v>
      </c>
      <c r="G108" t="s">
        <v>401</v>
      </c>
      <c r="H108" t="s">
        <v>59</v>
      </c>
      <c r="I108">
        <v>56.16</v>
      </c>
      <c r="J108">
        <v>4</v>
      </c>
      <c r="K108">
        <v>0</v>
      </c>
      <c r="L108">
        <v>224.64</v>
      </c>
      <c r="M108">
        <v>224.64</v>
      </c>
      <c r="N108" s="11">
        <f>Salesdata[[#This Row],[subtotal_before_discount]]-Salesdata[[#This Row],[total_after_discount]]</f>
        <v>0</v>
      </c>
      <c r="O108" t="s">
        <v>40</v>
      </c>
      <c r="P108" s="2">
        <v>45530.585347222222</v>
      </c>
      <c r="Q108">
        <f>YEAR(Salesdata[[#This Row],[purchase_date]])</f>
        <v>2024</v>
      </c>
      <c r="R108" t="str">
        <f>TEXT(Salesdata[[#This Row],[purchase_date]], "mmm")</f>
        <v>Aug</v>
      </c>
    </row>
    <row r="109" spans="1:18" x14ac:dyDescent="0.3">
      <c r="A109" t="s">
        <v>402</v>
      </c>
      <c r="B109" t="s">
        <v>23</v>
      </c>
      <c r="C109" t="s">
        <v>403</v>
      </c>
      <c r="D109" s="11" t="s">
        <v>7188</v>
      </c>
      <c r="E109" s="11" t="s">
        <v>7139</v>
      </c>
      <c r="F109" t="s">
        <v>155</v>
      </c>
      <c r="G109" t="s">
        <v>404</v>
      </c>
      <c r="H109" t="s">
        <v>102</v>
      </c>
      <c r="I109">
        <v>2984.16</v>
      </c>
      <c r="J109">
        <v>10</v>
      </c>
      <c r="K109">
        <v>15</v>
      </c>
      <c r="L109">
        <v>29841.599999999999</v>
      </c>
      <c r="M109">
        <v>25365.360000000001</v>
      </c>
      <c r="N109" s="11">
        <f>Salesdata[[#This Row],[subtotal_before_discount]]-Salesdata[[#This Row],[total_after_discount]]</f>
        <v>4476.239999999998</v>
      </c>
      <c r="O109" t="s">
        <v>47</v>
      </c>
      <c r="P109" s="2">
        <v>45498.089456018519</v>
      </c>
      <c r="Q109">
        <f>YEAR(Salesdata[[#This Row],[purchase_date]])</f>
        <v>2024</v>
      </c>
      <c r="R109" t="str">
        <f>TEXT(Salesdata[[#This Row],[purchase_date]], "mmm")</f>
        <v>Jul</v>
      </c>
    </row>
    <row r="110" spans="1:18" x14ac:dyDescent="0.3">
      <c r="A110" t="s">
        <v>405</v>
      </c>
      <c r="B110" t="s">
        <v>181</v>
      </c>
      <c r="C110" t="s">
        <v>406</v>
      </c>
      <c r="D110" s="11" t="s">
        <v>7189</v>
      </c>
      <c r="E110" s="11" t="s">
        <v>7058</v>
      </c>
      <c r="F110" t="s">
        <v>18</v>
      </c>
      <c r="G110" t="s">
        <v>407</v>
      </c>
      <c r="H110" t="s">
        <v>102</v>
      </c>
      <c r="I110">
        <v>675.51</v>
      </c>
      <c r="J110">
        <v>2</v>
      </c>
      <c r="K110">
        <v>0</v>
      </c>
      <c r="L110">
        <v>1351.02</v>
      </c>
      <c r="M110">
        <v>1351.02</v>
      </c>
      <c r="N110" s="11">
        <f>Salesdata[[#This Row],[subtotal_before_discount]]-Salesdata[[#This Row],[total_after_discount]]</f>
        <v>0</v>
      </c>
      <c r="O110" t="s">
        <v>116</v>
      </c>
      <c r="P110" s="2">
        <v>45435.609189814815</v>
      </c>
      <c r="Q110">
        <f>YEAR(Salesdata[[#This Row],[purchase_date]])</f>
        <v>2024</v>
      </c>
      <c r="R110" t="str">
        <f>TEXT(Salesdata[[#This Row],[purchase_date]], "mmm")</f>
        <v>May</v>
      </c>
    </row>
    <row r="111" spans="1:18" x14ac:dyDescent="0.3">
      <c r="A111" t="s">
        <v>408</v>
      </c>
      <c r="B111" t="s">
        <v>30</v>
      </c>
      <c r="C111" t="s">
        <v>409</v>
      </c>
      <c r="D111" s="11" t="s">
        <v>7053</v>
      </c>
      <c r="E111" s="11" t="s">
        <v>7038</v>
      </c>
      <c r="F111" t="s">
        <v>32</v>
      </c>
      <c r="G111" t="s">
        <v>410</v>
      </c>
      <c r="H111" t="s">
        <v>39</v>
      </c>
      <c r="I111">
        <v>2686.17</v>
      </c>
      <c r="J111">
        <v>2</v>
      </c>
      <c r="K111">
        <v>0</v>
      </c>
      <c r="L111">
        <v>5372.34</v>
      </c>
      <c r="M111">
        <v>5372.34</v>
      </c>
      <c r="N111" s="11">
        <f>Salesdata[[#This Row],[subtotal_before_discount]]-Salesdata[[#This Row],[total_after_discount]]</f>
        <v>0</v>
      </c>
      <c r="O111" t="s">
        <v>47</v>
      </c>
      <c r="P111" s="2">
        <v>45512.052893518521</v>
      </c>
      <c r="Q111">
        <f>YEAR(Salesdata[[#This Row],[purchase_date]])</f>
        <v>2024</v>
      </c>
      <c r="R111" t="str">
        <f>TEXT(Salesdata[[#This Row],[purchase_date]], "mmm")</f>
        <v>Aug</v>
      </c>
    </row>
    <row r="112" spans="1:18" x14ac:dyDescent="0.3">
      <c r="A112" t="s">
        <v>411</v>
      </c>
      <c r="B112" t="s">
        <v>118</v>
      </c>
      <c r="C112" t="s">
        <v>412</v>
      </c>
      <c r="D112" s="11" t="s">
        <v>7190</v>
      </c>
      <c r="E112" s="11" t="s">
        <v>7137</v>
      </c>
      <c r="F112" t="s">
        <v>246</v>
      </c>
      <c r="G112" t="s">
        <v>413</v>
      </c>
      <c r="H112" t="s">
        <v>65</v>
      </c>
      <c r="I112">
        <v>701.96</v>
      </c>
      <c r="J112">
        <v>40</v>
      </c>
      <c r="K112">
        <v>15</v>
      </c>
      <c r="L112">
        <v>28078.400000000001</v>
      </c>
      <c r="M112">
        <v>23866.639999999999</v>
      </c>
      <c r="N112" s="11">
        <f>Salesdata[[#This Row],[subtotal_before_discount]]-Salesdata[[#This Row],[total_after_discount]]</f>
        <v>4211.760000000002</v>
      </c>
      <c r="O112" t="s">
        <v>21</v>
      </c>
      <c r="P112" s="2">
        <v>45345.841041666667</v>
      </c>
      <c r="Q112">
        <f>YEAR(Salesdata[[#This Row],[purchase_date]])</f>
        <v>2024</v>
      </c>
      <c r="R112" t="str">
        <f>TEXT(Salesdata[[#This Row],[purchase_date]], "mmm")</f>
        <v>Feb</v>
      </c>
    </row>
    <row r="113" spans="1:18" x14ac:dyDescent="0.3">
      <c r="A113" t="s">
        <v>414</v>
      </c>
      <c r="B113" t="s">
        <v>30</v>
      </c>
      <c r="C113" t="s">
        <v>415</v>
      </c>
      <c r="D113" s="11" t="s">
        <v>7191</v>
      </c>
      <c r="E113" s="11" t="s">
        <v>7066</v>
      </c>
      <c r="F113" t="s">
        <v>44</v>
      </c>
      <c r="G113" t="s">
        <v>416</v>
      </c>
      <c r="H113" t="s">
        <v>135</v>
      </c>
      <c r="I113">
        <v>447.89</v>
      </c>
      <c r="J113">
        <v>4</v>
      </c>
      <c r="K113">
        <v>0</v>
      </c>
      <c r="L113">
        <v>1791.56</v>
      </c>
      <c r="M113">
        <v>1791.56</v>
      </c>
      <c r="N113" s="11">
        <f>Salesdata[[#This Row],[subtotal_before_discount]]-Salesdata[[#This Row],[total_after_discount]]</f>
        <v>0</v>
      </c>
      <c r="O113" t="s">
        <v>116</v>
      </c>
      <c r="P113" s="2">
        <v>45796.176562499997</v>
      </c>
      <c r="Q113">
        <f>YEAR(Salesdata[[#This Row],[purchase_date]])</f>
        <v>2025</v>
      </c>
      <c r="R113" t="str">
        <f>TEXT(Salesdata[[#This Row],[purchase_date]], "mmm")</f>
        <v>May</v>
      </c>
    </row>
    <row r="114" spans="1:18" x14ac:dyDescent="0.3">
      <c r="A114" t="s">
        <v>417</v>
      </c>
      <c r="B114" t="s">
        <v>55</v>
      </c>
      <c r="C114" t="s">
        <v>418</v>
      </c>
      <c r="D114" s="11" t="s">
        <v>7192</v>
      </c>
      <c r="E114" s="11" t="s">
        <v>7044</v>
      </c>
      <c r="F114" t="s">
        <v>155</v>
      </c>
      <c r="G114" t="s">
        <v>419</v>
      </c>
      <c r="H114" t="s">
        <v>93</v>
      </c>
      <c r="I114">
        <v>704.91</v>
      </c>
      <c r="J114">
        <v>40</v>
      </c>
      <c r="K114">
        <v>0</v>
      </c>
      <c r="L114">
        <v>28196.400000000001</v>
      </c>
      <c r="M114">
        <v>28196.400000000001</v>
      </c>
      <c r="N114" s="11">
        <f>Salesdata[[#This Row],[subtotal_before_discount]]-Salesdata[[#This Row],[total_after_discount]]</f>
        <v>0</v>
      </c>
      <c r="O114" t="s">
        <v>77</v>
      </c>
      <c r="P114" s="2">
        <v>45846.224502314813</v>
      </c>
      <c r="Q114">
        <f>YEAR(Salesdata[[#This Row],[purchase_date]])</f>
        <v>2025</v>
      </c>
      <c r="R114" t="str">
        <f>TEXT(Salesdata[[#This Row],[purchase_date]], "mmm")</f>
        <v>Jul</v>
      </c>
    </row>
    <row r="115" spans="1:18" x14ac:dyDescent="0.3">
      <c r="A115" t="s">
        <v>420</v>
      </c>
      <c r="B115" t="s">
        <v>23</v>
      </c>
      <c r="C115" t="s">
        <v>421</v>
      </c>
      <c r="D115" s="11" t="s">
        <v>7193</v>
      </c>
      <c r="E115" s="11" t="s">
        <v>7094</v>
      </c>
      <c r="F115" t="s">
        <v>251</v>
      </c>
      <c r="G115" t="s">
        <v>422</v>
      </c>
      <c r="H115" t="s">
        <v>59</v>
      </c>
      <c r="I115">
        <v>6.28</v>
      </c>
      <c r="J115">
        <v>8</v>
      </c>
      <c r="K115">
        <v>0</v>
      </c>
      <c r="L115">
        <v>50.24</v>
      </c>
      <c r="M115">
        <v>50.24</v>
      </c>
      <c r="N115" s="11">
        <f>Salesdata[[#This Row],[subtotal_before_discount]]-Salesdata[[#This Row],[total_after_discount]]</f>
        <v>0</v>
      </c>
      <c r="O115" t="s">
        <v>40</v>
      </c>
      <c r="P115" s="2">
        <v>45554.864641203705</v>
      </c>
      <c r="Q115">
        <f>YEAR(Salesdata[[#This Row],[purchase_date]])</f>
        <v>2024</v>
      </c>
      <c r="R115" t="str">
        <f>TEXT(Salesdata[[#This Row],[purchase_date]], "mmm")</f>
        <v>Sep</v>
      </c>
    </row>
    <row r="116" spans="1:18" x14ac:dyDescent="0.3">
      <c r="A116" t="s">
        <v>423</v>
      </c>
      <c r="B116" t="s">
        <v>9189</v>
      </c>
      <c r="C116" t="s">
        <v>424</v>
      </c>
      <c r="D116" s="11" t="s">
        <v>7194</v>
      </c>
      <c r="E116" s="11" t="s">
        <v>7083</v>
      </c>
      <c r="F116" t="s">
        <v>74</v>
      </c>
      <c r="G116" t="s">
        <v>425</v>
      </c>
      <c r="H116" t="s">
        <v>130</v>
      </c>
      <c r="I116">
        <v>256.49</v>
      </c>
      <c r="J116">
        <v>3</v>
      </c>
      <c r="K116">
        <v>0</v>
      </c>
      <c r="L116">
        <v>769.47</v>
      </c>
      <c r="M116">
        <v>769.47</v>
      </c>
      <c r="N116" s="11">
        <f>Salesdata[[#This Row],[subtotal_before_discount]]-Salesdata[[#This Row],[total_after_discount]]</f>
        <v>0</v>
      </c>
      <c r="O116" t="s">
        <v>21</v>
      </c>
      <c r="P116" s="2">
        <v>45846.403483796297</v>
      </c>
      <c r="Q116">
        <f>YEAR(Salesdata[[#This Row],[purchase_date]])</f>
        <v>2025</v>
      </c>
      <c r="R116" t="str">
        <f>TEXT(Salesdata[[#This Row],[purchase_date]], "mmm")</f>
        <v>Jul</v>
      </c>
    </row>
    <row r="117" spans="1:18" x14ac:dyDescent="0.3">
      <c r="A117" t="s">
        <v>426</v>
      </c>
      <c r="B117" t="s">
        <v>15</v>
      </c>
      <c r="C117" t="s">
        <v>427</v>
      </c>
      <c r="D117" s="11" t="s">
        <v>7195</v>
      </c>
      <c r="E117" s="11" t="s">
        <v>7040</v>
      </c>
      <c r="F117" t="s">
        <v>133</v>
      </c>
      <c r="G117" t="s">
        <v>428</v>
      </c>
      <c r="H117" t="s">
        <v>20</v>
      </c>
      <c r="I117">
        <v>561.25</v>
      </c>
      <c r="J117">
        <v>6</v>
      </c>
      <c r="K117">
        <v>10</v>
      </c>
      <c r="L117">
        <v>3367.5</v>
      </c>
      <c r="M117">
        <v>3030.75</v>
      </c>
      <c r="N117" s="11">
        <f>Salesdata[[#This Row],[subtotal_before_discount]]-Salesdata[[#This Row],[total_after_discount]]</f>
        <v>336.75</v>
      </c>
      <c r="O117" t="s">
        <v>40</v>
      </c>
      <c r="P117" s="2">
        <v>45745.081087962964</v>
      </c>
      <c r="Q117">
        <f>YEAR(Salesdata[[#This Row],[purchase_date]])</f>
        <v>2025</v>
      </c>
      <c r="R117" t="str">
        <f>TEXT(Salesdata[[#This Row],[purchase_date]], "mmm")</f>
        <v>Mar</v>
      </c>
    </row>
    <row r="118" spans="1:18" x14ac:dyDescent="0.3">
      <c r="A118" t="s">
        <v>429</v>
      </c>
      <c r="B118" t="s">
        <v>84</v>
      </c>
      <c r="C118" t="s">
        <v>430</v>
      </c>
      <c r="D118" s="11" t="s">
        <v>7196</v>
      </c>
      <c r="E118" s="11" t="s">
        <v>7094</v>
      </c>
      <c r="F118" t="s">
        <v>155</v>
      </c>
      <c r="G118" t="s">
        <v>431</v>
      </c>
      <c r="H118" t="s">
        <v>135</v>
      </c>
      <c r="I118">
        <v>1991.06</v>
      </c>
      <c r="J118">
        <v>1</v>
      </c>
      <c r="K118">
        <v>5</v>
      </c>
      <c r="L118">
        <v>1991.06</v>
      </c>
      <c r="M118">
        <v>1891.51</v>
      </c>
      <c r="N118" s="11">
        <f>Salesdata[[#This Row],[subtotal_before_discount]]-Salesdata[[#This Row],[total_after_discount]]</f>
        <v>99.549999999999955</v>
      </c>
      <c r="O118" t="s">
        <v>40</v>
      </c>
      <c r="P118" s="2">
        <v>45618.040763888886</v>
      </c>
      <c r="Q118">
        <f>YEAR(Salesdata[[#This Row],[purchase_date]])</f>
        <v>2024</v>
      </c>
      <c r="R118" t="str">
        <f>TEXT(Salesdata[[#This Row],[purchase_date]], "mmm")</f>
        <v>Nov</v>
      </c>
    </row>
    <row r="119" spans="1:18" x14ac:dyDescent="0.3">
      <c r="A119" t="s">
        <v>432</v>
      </c>
      <c r="B119" t="s">
        <v>23</v>
      </c>
      <c r="C119" t="s">
        <v>433</v>
      </c>
      <c r="D119" s="11" t="s">
        <v>7197</v>
      </c>
      <c r="E119" s="11" t="s">
        <v>7198</v>
      </c>
      <c r="F119" t="s">
        <v>57</v>
      </c>
      <c r="G119" t="s">
        <v>434</v>
      </c>
      <c r="H119" t="s">
        <v>135</v>
      </c>
      <c r="I119">
        <v>4.5599999999999996</v>
      </c>
      <c r="J119">
        <v>270</v>
      </c>
      <c r="K119">
        <v>25</v>
      </c>
      <c r="L119">
        <v>1231.2</v>
      </c>
      <c r="M119">
        <v>923.4</v>
      </c>
      <c r="N119" s="11">
        <f>Salesdata[[#This Row],[subtotal_before_discount]]-Salesdata[[#This Row],[total_after_discount]]</f>
        <v>307.80000000000007</v>
      </c>
      <c r="O119" t="s">
        <v>60</v>
      </c>
      <c r="P119" s="2">
        <v>45742.603125000001</v>
      </c>
      <c r="Q119">
        <f>YEAR(Salesdata[[#This Row],[purchase_date]])</f>
        <v>2025</v>
      </c>
      <c r="R119" t="str">
        <f>TEXT(Salesdata[[#This Row],[purchase_date]], "mmm")</f>
        <v>Mar</v>
      </c>
    </row>
    <row r="120" spans="1:18" x14ac:dyDescent="0.3">
      <c r="A120" t="s">
        <v>435</v>
      </c>
      <c r="B120" t="s">
        <v>49</v>
      </c>
      <c r="C120" t="s">
        <v>436</v>
      </c>
      <c r="D120" s="11" t="s">
        <v>7199</v>
      </c>
      <c r="E120" s="11" t="s">
        <v>7091</v>
      </c>
      <c r="F120" t="s">
        <v>57</v>
      </c>
      <c r="G120" t="s">
        <v>437</v>
      </c>
      <c r="H120" t="s">
        <v>39</v>
      </c>
      <c r="I120">
        <v>202.59</v>
      </c>
      <c r="J120">
        <v>5</v>
      </c>
      <c r="K120">
        <v>10</v>
      </c>
      <c r="L120">
        <v>1012.95</v>
      </c>
      <c r="M120">
        <v>911.66</v>
      </c>
      <c r="N120" s="11">
        <f>Salesdata[[#This Row],[subtotal_before_discount]]-Salesdata[[#This Row],[total_after_discount]]</f>
        <v>101.29000000000008</v>
      </c>
      <c r="O120" t="s">
        <v>47</v>
      </c>
      <c r="P120" s="2">
        <v>45383.734525462962</v>
      </c>
      <c r="Q120">
        <f>YEAR(Salesdata[[#This Row],[purchase_date]])</f>
        <v>2024</v>
      </c>
      <c r="R120" t="str">
        <f>TEXT(Salesdata[[#This Row],[purchase_date]], "mmm")</f>
        <v>Apr</v>
      </c>
    </row>
    <row r="121" spans="1:18" x14ac:dyDescent="0.3">
      <c r="A121" t="s">
        <v>438</v>
      </c>
      <c r="B121" t="s">
        <v>172</v>
      </c>
      <c r="C121" t="s">
        <v>439</v>
      </c>
      <c r="D121" s="11" t="s">
        <v>7200</v>
      </c>
      <c r="E121" s="11" t="s">
        <v>7108</v>
      </c>
      <c r="F121" t="s">
        <v>91</v>
      </c>
      <c r="G121" t="s">
        <v>440</v>
      </c>
      <c r="H121" t="s">
        <v>46</v>
      </c>
      <c r="I121">
        <v>244.01</v>
      </c>
      <c r="J121">
        <v>15</v>
      </c>
      <c r="K121">
        <v>10</v>
      </c>
      <c r="L121">
        <v>3660.15</v>
      </c>
      <c r="M121">
        <v>3294.14</v>
      </c>
      <c r="N121" s="11">
        <f>Salesdata[[#This Row],[subtotal_before_discount]]-Salesdata[[#This Row],[total_after_discount]]</f>
        <v>366.01000000000022</v>
      </c>
      <c r="O121" t="s">
        <v>28</v>
      </c>
      <c r="P121" s="2">
        <v>45679.948865740742</v>
      </c>
      <c r="Q121">
        <f>YEAR(Salesdata[[#This Row],[purchase_date]])</f>
        <v>2025</v>
      </c>
      <c r="R121" t="str">
        <f>TEXT(Salesdata[[#This Row],[purchase_date]], "mmm")</f>
        <v>Jan</v>
      </c>
    </row>
    <row r="122" spans="1:18" x14ac:dyDescent="0.3">
      <c r="A122" t="s">
        <v>441</v>
      </c>
      <c r="B122" t="s">
        <v>72</v>
      </c>
      <c r="C122" t="s">
        <v>442</v>
      </c>
      <c r="D122" s="11" t="s">
        <v>7201</v>
      </c>
      <c r="E122" s="11" t="s">
        <v>7108</v>
      </c>
      <c r="F122" t="s">
        <v>57</v>
      </c>
      <c r="G122" t="s">
        <v>443</v>
      </c>
      <c r="H122" t="s">
        <v>179</v>
      </c>
      <c r="I122">
        <v>28.11</v>
      </c>
      <c r="J122">
        <v>50</v>
      </c>
      <c r="K122">
        <v>25</v>
      </c>
      <c r="L122">
        <v>1405.5</v>
      </c>
      <c r="M122">
        <v>1054.1199999999999</v>
      </c>
      <c r="N122" s="11">
        <f>Salesdata[[#This Row],[subtotal_before_discount]]-Salesdata[[#This Row],[total_after_discount]]</f>
        <v>351.38000000000011</v>
      </c>
      <c r="O122" t="s">
        <v>28</v>
      </c>
      <c r="P122" s="2">
        <v>45830.617037037038</v>
      </c>
      <c r="Q122">
        <f>YEAR(Salesdata[[#This Row],[purchase_date]])</f>
        <v>2025</v>
      </c>
      <c r="R122" t="str">
        <f>TEXT(Salesdata[[#This Row],[purchase_date]], "mmm")</f>
        <v>Jun</v>
      </c>
    </row>
    <row r="123" spans="1:18" x14ac:dyDescent="0.3">
      <c r="A123" t="s">
        <v>444</v>
      </c>
      <c r="B123" t="s">
        <v>95</v>
      </c>
      <c r="C123" t="s">
        <v>445</v>
      </c>
      <c r="D123" s="11" t="s">
        <v>7202</v>
      </c>
      <c r="E123" s="11" t="s">
        <v>7094</v>
      </c>
      <c r="F123" t="s">
        <v>224</v>
      </c>
      <c r="G123" t="s">
        <v>446</v>
      </c>
      <c r="H123" t="s">
        <v>130</v>
      </c>
      <c r="I123">
        <v>236.23</v>
      </c>
      <c r="J123">
        <v>30</v>
      </c>
      <c r="K123">
        <v>0</v>
      </c>
      <c r="L123">
        <v>7086.9</v>
      </c>
      <c r="M123">
        <v>7086.9</v>
      </c>
      <c r="N123" s="11">
        <f>Salesdata[[#This Row],[subtotal_before_discount]]-Salesdata[[#This Row],[total_after_discount]]</f>
        <v>0</v>
      </c>
      <c r="O123" t="s">
        <v>47</v>
      </c>
      <c r="P123" s="2">
        <v>45679.161226851851</v>
      </c>
      <c r="Q123">
        <f>YEAR(Salesdata[[#This Row],[purchase_date]])</f>
        <v>2025</v>
      </c>
      <c r="R123" t="str">
        <f>TEXT(Salesdata[[#This Row],[purchase_date]], "mmm")</f>
        <v>Jan</v>
      </c>
    </row>
    <row r="124" spans="1:18" x14ac:dyDescent="0.3">
      <c r="A124" t="s">
        <v>447</v>
      </c>
      <c r="B124" t="s">
        <v>181</v>
      </c>
      <c r="C124" t="s">
        <v>448</v>
      </c>
      <c r="D124" s="11" t="s">
        <v>7203</v>
      </c>
      <c r="E124" s="11" t="s">
        <v>7143</v>
      </c>
      <c r="F124" t="s">
        <v>155</v>
      </c>
      <c r="G124" t="s">
        <v>449</v>
      </c>
      <c r="H124" t="s">
        <v>27</v>
      </c>
      <c r="I124">
        <v>600.09</v>
      </c>
      <c r="J124">
        <v>40</v>
      </c>
      <c r="K124">
        <v>18</v>
      </c>
      <c r="L124">
        <v>24003.599999999999</v>
      </c>
      <c r="M124">
        <v>19682.95</v>
      </c>
      <c r="N124" s="11">
        <f>Salesdata[[#This Row],[subtotal_before_discount]]-Salesdata[[#This Row],[total_after_discount]]</f>
        <v>4320.6499999999978</v>
      </c>
      <c r="O124" t="s">
        <v>116</v>
      </c>
      <c r="P124" s="2">
        <v>45782.464641203704</v>
      </c>
      <c r="Q124">
        <f>YEAR(Salesdata[[#This Row],[purchase_date]])</f>
        <v>2025</v>
      </c>
      <c r="R124" t="str">
        <f>TEXT(Salesdata[[#This Row],[purchase_date]], "mmm")</f>
        <v>May</v>
      </c>
    </row>
    <row r="125" spans="1:18" x14ac:dyDescent="0.3">
      <c r="A125" t="s">
        <v>450</v>
      </c>
      <c r="B125" t="s">
        <v>72</v>
      </c>
      <c r="C125" t="s">
        <v>451</v>
      </c>
      <c r="D125" s="11" t="s">
        <v>7204</v>
      </c>
      <c r="E125" s="11" t="s">
        <v>7079</v>
      </c>
      <c r="F125" t="s">
        <v>246</v>
      </c>
      <c r="G125" t="s">
        <v>452</v>
      </c>
      <c r="H125" t="s">
        <v>93</v>
      </c>
      <c r="I125">
        <v>509.96</v>
      </c>
      <c r="J125">
        <v>30</v>
      </c>
      <c r="K125">
        <v>0</v>
      </c>
      <c r="L125">
        <v>15298.8</v>
      </c>
      <c r="M125">
        <v>15298.8</v>
      </c>
      <c r="N125" s="11">
        <f>Salesdata[[#This Row],[subtotal_before_discount]]-Salesdata[[#This Row],[total_after_discount]]</f>
        <v>0</v>
      </c>
      <c r="O125" t="s">
        <v>77</v>
      </c>
      <c r="P125" s="2">
        <v>45414.563576388886</v>
      </c>
      <c r="Q125">
        <f>YEAR(Salesdata[[#This Row],[purchase_date]])</f>
        <v>2024</v>
      </c>
      <c r="R125" t="str">
        <f>TEXT(Salesdata[[#This Row],[purchase_date]], "mmm")</f>
        <v>May</v>
      </c>
    </row>
    <row r="126" spans="1:18" x14ac:dyDescent="0.3">
      <c r="A126" t="s">
        <v>453</v>
      </c>
      <c r="B126" t="s">
        <v>84</v>
      </c>
      <c r="C126" t="s">
        <v>454</v>
      </c>
      <c r="D126" s="11" t="s">
        <v>7205</v>
      </c>
      <c r="E126" s="11" t="s">
        <v>7145</v>
      </c>
      <c r="F126" t="s">
        <v>277</v>
      </c>
      <c r="G126" t="s">
        <v>455</v>
      </c>
      <c r="H126" t="s">
        <v>209</v>
      </c>
      <c r="I126">
        <v>803.24</v>
      </c>
      <c r="J126">
        <v>2</v>
      </c>
      <c r="K126">
        <v>0</v>
      </c>
      <c r="L126">
        <v>1606.48</v>
      </c>
      <c r="M126">
        <v>1606.48</v>
      </c>
      <c r="N126" s="11">
        <f>Salesdata[[#This Row],[subtotal_before_discount]]-Salesdata[[#This Row],[total_after_discount]]</f>
        <v>0</v>
      </c>
      <c r="O126" t="s">
        <v>60</v>
      </c>
      <c r="P126" s="2">
        <v>45407.130254629628</v>
      </c>
      <c r="Q126">
        <f>YEAR(Salesdata[[#This Row],[purchase_date]])</f>
        <v>2024</v>
      </c>
      <c r="R126" t="str">
        <f>TEXT(Salesdata[[#This Row],[purchase_date]], "mmm")</f>
        <v>Apr</v>
      </c>
    </row>
    <row r="127" spans="1:18" x14ac:dyDescent="0.3">
      <c r="A127" t="s">
        <v>456</v>
      </c>
      <c r="B127" t="s">
        <v>172</v>
      </c>
      <c r="C127" t="s">
        <v>457</v>
      </c>
      <c r="D127" s="11" t="s">
        <v>7206</v>
      </c>
      <c r="E127" s="11" t="s">
        <v>7207</v>
      </c>
      <c r="F127" t="s">
        <v>155</v>
      </c>
      <c r="G127" t="s">
        <v>458</v>
      </c>
      <c r="H127" t="s">
        <v>107</v>
      </c>
      <c r="I127">
        <v>2253.1799999999998</v>
      </c>
      <c r="J127">
        <v>12</v>
      </c>
      <c r="K127">
        <v>5</v>
      </c>
      <c r="L127">
        <v>27038.16</v>
      </c>
      <c r="M127">
        <v>25686.25</v>
      </c>
      <c r="N127" s="11">
        <f>Salesdata[[#This Row],[subtotal_before_discount]]-Salesdata[[#This Row],[total_after_discount]]</f>
        <v>1351.9099999999999</v>
      </c>
      <c r="O127" t="s">
        <v>9189</v>
      </c>
      <c r="P127" s="2">
        <v>45519.951921296299</v>
      </c>
      <c r="Q127">
        <f>YEAR(Salesdata[[#This Row],[purchase_date]])</f>
        <v>2024</v>
      </c>
      <c r="R127" t="str">
        <f>TEXT(Salesdata[[#This Row],[purchase_date]], "mmm")</f>
        <v>Aug</v>
      </c>
    </row>
    <row r="128" spans="1:18" x14ac:dyDescent="0.3">
      <c r="A128" t="s">
        <v>459</v>
      </c>
      <c r="B128" t="s">
        <v>49</v>
      </c>
      <c r="C128" t="s">
        <v>460</v>
      </c>
      <c r="D128" s="11" t="s">
        <v>7208</v>
      </c>
      <c r="E128" s="11" t="s">
        <v>7056</v>
      </c>
      <c r="F128" t="s">
        <v>9189</v>
      </c>
      <c r="G128" t="s">
        <v>461</v>
      </c>
      <c r="H128" t="s">
        <v>130</v>
      </c>
      <c r="I128">
        <v>115.41</v>
      </c>
      <c r="J128">
        <v>1</v>
      </c>
      <c r="K128">
        <v>0</v>
      </c>
      <c r="L128">
        <v>115.41</v>
      </c>
      <c r="M128">
        <v>115.41</v>
      </c>
      <c r="N128" s="11">
        <f>Salesdata[[#This Row],[subtotal_before_discount]]-Salesdata[[#This Row],[total_after_discount]]</f>
        <v>0</v>
      </c>
      <c r="O128" t="s">
        <v>40</v>
      </c>
      <c r="P128" s="2">
        <v>45666.044479166667</v>
      </c>
      <c r="Q128">
        <f>YEAR(Salesdata[[#This Row],[purchase_date]])</f>
        <v>2025</v>
      </c>
      <c r="R128" t="str">
        <f>TEXT(Salesdata[[#This Row],[purchase_date]], "mmm")</f>
        <v>Jan</v>
      </c>
    </row>
    <row r="129" spans="1:18" x14ac:dyDescent="0.3">
      <c r="A129" t="s">
        <v>462</v>
      </c>
      <c r="B129" t="s">
        <v>30</v>
      </c>
      <c r="C129" t="s">
        <v>463</v>
      </c>
      <c r="D129" s="11" t="s">
        <v>7209</v>
      </c>
      <c r="E129" s="11" t="s">
        <v>7198</v>
      </c>
      <c r="F129" t="s">
        <v>105</v>
      </c>
      <c r="G129" t="s">
        <v>464</v>
      </c>
      <c r="H129" t="s">
        <v>465</v>
      </c>
      <c r="I129">
        <v>332.37</v>
      </c>
      <c r="J129">
        <v>4</v>
      </c>
      <c r="K129">
        <v>5</v>
      </c>
      <c r="L129">
        <v>1329.48</v>
      </c>
      <c r="M129">
        <v>1263.01</v>
      </c>
      <c r="N129" s="11">
        <f>Salesdata[[#This Row],[subtotal_before_discount]]-Salesdata[[#This Row],[total_after_discount]]</f>
        <v>66.470000000000027</v>
      </c>
      <c r="O129" t="s">
        <v>21</v>
      </c>
      <c r="P129" s="2">
        <v>45784.935416666667</v>
      </c>
      <c r="Q129">
        <f>YEAR(Salesdata[[#This Row],[purchase_date]])</f>
        <v>2025</v>
      </c>
      <c r="R129" t="str">
        <f>TEXT(Salesdata[[#This Row],[purchase_date]], "mmm")</f>
        <v>May</v>
      </c>
    </row>
    <row r="130" spans="1:18" x14ac:dyDescent="0.3">
      <c r="A130" t="s">
        <v>466</v>
      </c>
      <c r="B130" t="s">
        <v>49</v>
      </c>
      <c r="C130" t="s">
        <v>467</v>
      </c>
      <c r="D130" s="11" t="s">
        <v>7210</v>
      </c>
      <c r="E130" s="11" t="s">
        <v>7091</v>
      </c>
      <c r="F130" t="s">
        <v>224</v>
      </c>
      <c r="G130" t="s">
        <v>468</v>
      </c>
      <c r="H130" t="s">
        <v>20</v>
      </c>
      <c r="I130">
        <v>793.96</v>
      </c>
      <c r="J130">
        <v>12</v>
      </c>
      <c r="K130">
        <v>10</v>
      </c>
      <c r="L130">
        <v>9527.52</v>
      </c>
      <c r="M130">
        <v>8574.77</v>
      </c>
      <c r="N130" s="11">
        <f>Salesdata[[#This Row],[subtotal_before_discount]]-Salesdata[[#This Row],[total_after_discount]]</f>
        <v>952.75</v>
      </c>
      <c r="O130" t="s">
        <v>77</v>
      </c>
      <c r="P130" s="2">
        <v>45693.150069444448</v>
      </c>
      <c r="Q130">
        <f>YEAR(Salesdata[[#This Row],[purchase_date]])</f>
        <v>2025</v>
      </c>
      <c r="R130" t="str">
        <f>TEXT(Salesdata[[#This Row],[purchase_date]], "mmm")</f>
        <v>Feb</v>
      </c>
    </row>
    <row r="131" spans="1:18" x14ac:dyDescent="0.3">
      <c r="A131" t="s">
        <v>469</v>
      </c>
      <c r="B131" t="s">
        <v>84</v>
      </c>
      <c r="C131" t="s">
        <v>470</v>
      </c>
      <c r="D131" s="11" t="s">
        <v>7211</v>
      </c>
      <c r="E131" s="11" t="s">
        <v>7111</v>
      </c>
      <c r="F131" t="s">
        <v>155</v>
      </c>
      <c r="G131" t="s">
        <v>471</v>
      </c>
      <c r="H131" t="s">
        <v>9189</v>
      </c>
      <c r="I131">
        <v>508.53</v>
      </c>
      <c r="J131">
        <v>6</v>
      </c>
      <c r="K131">
        <v>0</v>
      </c>
      <c r="L131">
        <v>3051.18</v>
      </c>
      <c r="M131">
        <v>3051.18</v>
      </c>
      <c r="N131" s="11">
        <f>Salesdata[[#This Row],[subtotal_before_discount]]-Salesdata[[#This Row],[total_after_discount]]</f>
        <v>0</v>
      </c>
      <c r="O131" t="s">
        <v>60</v>
      </c>
      <c r="P131" s="2">
        <v>45413.983414351853</v>
      </c>
      <c r="Q131">
        <f>YEAR(Salesdata[[#This Row],[purchase_date]])</f>
        <v>2024</v>
      </c>
      <c r="R131" t="str">
        <f>TEXT(Salesdata[[#This Row],[purchase_date]], "mmm")</f>
        <v>May</v>
      </c>
    </row>
    <row r="132" spans="1:18" x14ac:dyDescent="0.3">
      <c r="A132" t="s">
        <v>472</v>
      </c>
      <c r="B132" t="s">
        <v>118</v>
      </c>
      <c r="C132" t="s">
        <v>473</v>
      </c>
      <c r="D132" s="11" t="s">
        <v>7212</v>
      </c>
      <c r="E132" s="11" t="s">
        <v>7056</v>
      </c>
      <c r="F132" t="s">
        <v>121</v>
      </c>
      <c r="G132" t="s">
        <v>474</v>
      </c>
      <c r="H132" t="s">
        <v>20</v>
      </c>
      <c r="I132">
        <v>1519.56</v>
      </c>
      <c r="J132">
        <v>10</v>
      </c>
      <c r="K132">
        <v>5</v>
      </c>
      <c r="L132">
        <v>15195.6</v>
      </c>
      <c r="M132">
        <v>14435.82</v>
      </c>
      <c r="N132" s="11">
        <f>Salesdata[[#This Row],[subtotal_before_discount]]-Salesdata[[#This Row],[total_after_discount]]</f>
        <v>759.78000000000065</v>
      </c>
      <c r="O132" t="s">
        <v>21</v>
      </c>
      <c r="P132" s="2">
        <v>45719.919421296298</v>
      </c>
      <c r="Q132">
        <f>YEAR(Salesdata[[#This Row],[purchase_date]])</f>
        <v>2025</v>
      </c>
      <c r="R132" t="str">
        <f>TEXT(Salesdata[[#This Row],[purchase_date]], "mmm")</f>
        <v>Mar</v>
      </c>
    </row>
    <row r="133" spans="1:18" x14ac:dyDescent="0.3">
      <c r="A133" t="s">
        <v>475</v>
      </c>
      <c r="B133" t="s">
        <v>15</v>
      </c>
      <c r="C133" t="s">
        <v>476</v>
      </c>
      <c r="D133" s="11" t="s">
        <v>7213</v>
      </c>
      <c r="E133" s="11" t="s">
        <v>7214</v>
      </c>
      <c r="F133" t="s">
        <v>177</v>
      </c>
      <c r="G133" t="s">
        <v>477</v>
      </c>
      <c r="H133" t="s">
        <v>53</v>
      </c>
      <c r="I133">
        <v>87.98</v>
      </c>
      <c r="J133">
        <v>15</v>
      </c>
      <c r="K133">
        <v>10</v>
      </c>
      <c r="L133">
        <v>1319.7</v>
      </c>
      <c r="M133">
        <v>1187.73</v>
      </c>
      <c r="N133" s="11">
        <f>Salesdata[[#This Row],[subtotal_before_discount]]-Salesdata[[#This Row],[total_after_discount]]</f>
        <v>131.97000000000003</v>
      </c>
      <c r="O133" t="s">
        <v>28</v>
      </c>
      <c r="P133" s="2">
        <v>45517.489849537036</v>
      </c>
      <c r="Q133">
        <f>YEAR(Salesdata[[#This Row],[purchase_date]])</f>
        <v>2024</v>
      </c>
      <c r="R133" t="str">
        <f>TEXT(Salesdata[[#This Row],[purchase_date]], "mmm")</f>
        <v>Aug</v>
      </c>
    </row>
    <row r="134" spans="1:18" x14ac:dyDescent="0.3">
      <c r="A134" t="s">
        <v>478</v>
      </c>
      <c r="B134" t="s">
        <v>118</v>
      </c>
      <c r="C134" t="s">
        <v>479</v>
      </c>
      <c r="D134" s="11" t="s">
        <v>7215</v>
      </c>
      <c r="E134" s="11" t="s">
        <v>7145</v>
      </c>
      <c r="F134" t="s">
        <v>133</v>
      </c>
      <c r="G134" t="s">
        <v>480</v>
      </c>
      <c r="H134" t="s">
        <v>184</v>
      </c>
      <c r="I134">
        <v>172.69</v>
      </c>
      <c r="J134">
        <v>1</v>
      </c>
      <c r="K134">
        <v>0</v>
      </c>
      <c r="L134">
        <v>172.69</v>
      </c>
      <c r="M134">
        <v>172.69</v>
      </c>
      <c r="N134" s="11">
        <f>Salesdata[[#This Row],[subtotal_before_discount]]-Salesdata[[#This Row],[total_after_discount]]</f>
        <v>0</v>
      </c>
      <c r="O134" t="s">
        <v>9189</v>
      </c>
      <c r="P134" s="2">
        <v>45430.461562500001</v>
      </c>
      <c r="Q134">
        <f>YEAR(Salesdata[[#This Row],[purchase_date]])</f>
        <v>2024</v>
      </c>
      <c r="R134" t="str">
        <f>TEXT(Salesdata[[#This Row],[purchase_date]], "mmm")</f>
        <v>May</v>
      </c>
    </row>
    <row r="135" spans="1:18" x14ac:dyDescent="0.3">
      <c r="A135" t="s">
        <v>481</v>
      </c>
      <c r="B135" t="s">
        <v>72</v>
      </c>
      <c r="C135" t="s">
        <v>482</v>
      </c>
      <c r="D135" s="11" t="s">
        <v>7216</v>
      </c>
      <c r="E135" s="11" t="s">
        <v>7198</v>
      </c>
      <c r="F135" t="s">
        <v>74</v>
      </c>
      <c r="G135" t="s">
        <v>483</v>
      </c>
      <c r="H135" t="s">
        <v>9189</v>
      </c>
      <c r="I135">
        <v>1269.8900000000001</v>
      </c>
      <c r="J135">
        <v>20</v>
      </c>
      <c r="K135">
        <v>20</v>
      </c>
      <c r="L135">
        <v>25397.8</v>
      </c>
      <c r="M135">
        <v>20318.240000000002</v>
      </c>
      <c r="N135" s="11">
        <f>Salesdata[[#This Row],[subtotal_before_discount]]-Salesdata[[#This Row],[total_after_discount]]</f>
        <v>5079.5599999999977</v>
      </c>
      <c r="O135" t="s">
        <v>21</v>
      </c>
      <c r="P135" s="2">
        <v>45444.862685185188</v>
      </c>
      <c r="Q135">
        <f>YEAR(Salesdata[[#This Row],[purchase_date]])</f>
        <v>2024</v>
      </c>
      <c r="R135" t="str">
        <f>TEXT(Salesdata[[#This Row],[purchase_date]], "mmm")</f>
        <v>Jun</v>
      </c>
    </row>
    <row r="136" spans="1:18" x14ac:dyDescent="0.3">
      <c r="A136" t="s">
        <v>484</v>
      </c>
      <c r="B136" t="s">
        <v>23</v>
      </c>
      <c r="C136" t="s">
        <v>485</v>
      </c>
      <c r="D136" s="11" t="s">
        <v>7217</v>
      </c>
      <c r="E136" s="11" t="s">
        <v>7218</v>
      </c>
      <c r="F136" t="s">
        <v>155</v>
      </c>
      <c r="G136" t="s">
        <v>486</v>
      </c>
      <c r="H136" t="s">
        <v>70</v>
      </c>
      <c r="I136">
        <v>490.54</v>
      </c>
      <c r="J136">
        <v>15</v>
      </c>
      <c r="K136">
        <v>0</v>
      </c>
      <c r="L136">
        <v>7358.1</v>
      </c>
      <c r="M136">
        <v>7358.1</v>
      </c>
      <c r="N136" s="11">
        <f>Salesdata[[#This Row],[subtotal_before_discount]]-Salesdata[[#This Row],[total_after_discount]]</f>
        <v>0</v>
      </c>
      <c r="O136" t="s">
        <v>77</v>
      </c>
      <c r="P136" s="2">
        <v>45377.81890046296</v>
      </c>
      <c r="Q136">
        <f>YEAR(Salesdata[[#This Row],[purchase_date]])</f>
        <v>2024</v>
      </c>
      <c r="R136" t="str">
        <f>TEXT(Salesdata[[#This Row],[purchase_date]], "mmm")</f>
        <v>Mar</v>
      </c>
    </row>
    <row r="137" spans="1:18" x14ac:dyDescent="0.3">
      <c r="A137" t="s">
        <v>487</v>
      </c>
      <c r="B137" t="s">
        <v>84</v>
      </c>
      <c r="C137" t="s">
        <v>488</v>
      </c>
      <c r="D137" s="11" t="s">
        <v>7219</v>
      </c>
      <c r="E137" s="11" t="s">
        <v>7062</v>
      </c>
      <c r="F137" t="s">
        <v>57</v>
      </c>
      <c r="G137" t="s">
        <v>489</v>
      </c>
      <c r="H137" t="s">
        <v>59</v>
      </c>
      <c r="I137">
        <v>38.53</v>
      </c>
      <c r="J137">
        <v>6</v>
      </c>
      <c r="K137">
        <v>5</v>
      </c>
      <c r="L137">
        <v>231.18</v>
      </c>
      <c r="M137">
        <v>219.62</v>
      </c>
      <c r="N137" s="11">
        <f>Salesdata[[#This Row],[subtotal_before_discount]]-Salesdata[[#This Row],[total_after_discount]]</f>
        <v>11.560000000000002</v>
      </c>
      <c r="O137" t="s">
        <v>60</v>
      </c>
      <c r="P137" s="2">
        <v>45622.201608796298</v>
      </c>
      <c r="Q137">
        <f>YEAR(Salesdata[[#This Row],[purchase_date]])</f>
        <v>2024</v>
      </c>
      <c r="R137" t="str">
        <f>TEXT(Salesdata[[#This Row],[purchase_date]], "mmm")</f>
        <v>Nov</v>
      </c>
    </row>
    <row r="138" spans="1:18" x14ac:dyDescent="0.3">
      <c r="A138" t="s">
        <v>490</v>
      </c>
      <c r="B138" t="s">
        <v>84</v>
      </c>
      <c r="C138" t="s">
        <v>491</v>
      </c>
      <c r="D138" s="11" t="s">
        <v>7220</v>
      </c>
      <c r="E138" s="11" t="s">
        <v>7116</v>
      </c>
      <c r="F138" t="s">
        <v>121</v>
      </c>
      <c r="G138" t="s">
        <v>492</v>
      </c>
      <c r="H138" t="s">
        <v>248</v>
      </c>
      <c r="I138">
        <v>641.66999999999996</v>
      </c>
      <c r="J138">
        <v>15</v>
      </c>
      <c r="K138">
        <v>10</v>
      </c>
      <c r="L138">
        <v>9625.0499999999993</v>
      </c>
      <c r="M138">
        <v>8662.5499999999993</v>
      </c>
      <c r="N138" s="11">
        <f>Salesdata[[#This Row],[subtotal_before_discount]]-Salesdata[[#This Row],[total_after_discount]]</f>
        <v>962.5</v>
      </c>
      <c r="O138" t="s">
        <v>77</v>
      </c>
      <c r="P138" s="2">
        <v>45398.623206018521</v>
      </c>
      <c r="Q138">
        <f>YEAR(Salesdata[[#This Row],[purchase_date]])</f>
        <v>2024</v>
      </c>
      <c r="R138" t="str">
        <f>TEXT(Salesdata[[#This Row],[purchase_date]], "mmm")</f>
        <v>Apr</v>
      </c>
    </row>
    <row r="139" spans="1:18" x14ac:dyDescent="0.3">
      <c r="A139" t="s">
        <v>493</v>
      </c>
      <c r="B139" t="s">
        <v>118</v>
      </c>
      <c r="C139" t="s">
        <v>494</v>
      </c>
      <c r="D139" s="11" t="s">
        <v>7221</v>
      </c>
      <c r="E139" s="11" t="s">
        <v>7071</v>
      </c>
      <c r="F139" t="s">
        <v>9189</v>
      </c>
      <c r="G139" t="s">
        <v>495</v>
      </c>
      <c r="H139" t="s">
        <v>70</v>
      </c>
      <c r="I139">
        <v>565.14</v>
      </c>
      <c r="J139">
        <v>25</v>
      </c>
      <c r="K139">
        <v>3</v>
      </c>
      <c r="L139">
        <v>14128.5</v>
      </c>
      <c r="M139">
        <v>13704.65</v>
      </c>
      <c r="N139" s="11">
        <f>Salesdata[[#This Row],[subtotal_before_discount]]-Salesdata[[#This Row],[total_after_discount]]</f>
        <v>423.85000000000036</v>
      </c>
      <c r="O139" t="s">
        <v>77</v>
      </c>
      <c r="P139" s="2">
        <v>45466.797002314815</v>
      </c>
      <c r="Q139">
        <f>YEAR(Salesdata[[#This Row],[purchase_date]])</f>
        <v>2024</v>
      </c>
      <c r="R139" t="str">
        <f>TEXT(Salesdata[[#This Row],[purchase_date]], "mmm")</f>
        <v>Jun</v>
      </c>
    </row>
    <row r="140" spans="1:18" x14ac:dyDescent="0.3">
      <c r="A140" t="s">
        <v>496</v>
      </c>
      <c r="B140" t="s">
        <v>84</v>
      </c>
      <c r="C140" t="s">
        <v>497</v>
      </c>
      <c r="D140" s="11" t="s">
        <v>7222</v>
      </c>
      <c r="E140" s="11" t="s">
        <v>7094</v>
      </c>
      <c r="F140" t="s">
        <v>155</v>
      </c>
      <c r="G140" t="s">
        <v>498</v>
      </c>
      <c r="H140" t="s">
        <v>248</v>
      </c>
      <c r="I140">
        <v>248.49</v>
      </c>
      <c r="J140">
        <v>20</v>
      </c>
      <c r="K140">
        <v>20</v>
      </c>
      <c r="L140">
        <v>4969.8</v>
      </c>
      <c r="M140">
        <v>3975.84</v>
      </c>
      <c r="N140" s="11">
        <f>Salesdata[[#This Row],[subtotal_before_discount]]-Salesdata[[#This Row],[total_after_discount]]</f>
        <v>993.96</v>
      </c>
      <c r="O140" t="s">
        <v>60</v>
      </c>
      <c r="P140" s="2">
        <v>45702.696550925924</v>
      </c>
      <c r="Q140">
        <f>YEAR(Salesdata[[#This Row],[purchase_date]])</f>
        <v>2025</v>
      </c>
      <c r="R140" t="str">
        <f>TEXT(Salesdata[[#This Row],[purchase_date]], "mmm")</f>
        <v>Feb</v>
      </c>
    </row>
    <row r="141" spans="1:18" x14ac:dyDescent="0.3">
      <c r="A141" t="s">
        <v>499</v>
      </c>
      <c r="B141" t="s">
        <v>55</v>
      </c>
      <c r="C141" t="s">
        <v>500</v>
      </c>
      <c r="D141" s="11" t="s">
        <v>7223</v>
      </c>
      <c r="E141" s="11" t="s">
        <v>7224</v>
      </c>
      <c r="F141" t="s">
        <v>32</v>
      </c>
      <c r="G141" t="s">
        <v>501</v>
      </c>
      <c r="H141" t="s">
        <v>65</v>
      </c>
      <c r="I141">
        <v>5.12</v>
      </c>
      <c r="J141">
        <v>387</v>
      </c>
      <c r="K141">
        <v>15</v>
      </c>
      <c r="L141">
        <v>1981.44</v>
      </c>
      <c r="M141">
        <v>1684.22</v>
      </c>
      <c r="N141" s="11">
        <f>Salesdata[[#This Row],[subtotal_before_discount]]-Salesdata[[#This Row],[total_after_discount]]</f>
        <v>297.22000000000003</v>
      </c>
      <c r="O141" t="s">
        <v>28</v>
      </c>
      <c r="P141" s="2">
        <v>45644.161562499998</v>
      </c>
      <c r="Q141">
        <f>YEAR(Salesdata[[#This Row],[purchase_date]])</f>
        <v>2024</v>
      </c>
      <c r="R141" t="str">
        <f>TEXT(Salesdata[[#This Row],[purchase_date]], "mmm")</f>
        <v>Dec</v>
      </c>
    </row>
    <row r="142" spans="1:18" x14ac:dyDescent="0.3">
      <c r="A142" t="s">
        <v>502</v>
      </c>
      <c r="B142" t="s">
        <v>181</v>
      </c>
      <c r="C142" t="s">
        <v>503</v>
      </c>
      <c r="D142" s="11" t="s">
        <v>7225</v>
      </c>
      <c r="E142" s="11" t="s">
        <v>7089</v>
      </c>
      <c r="F142" t="s">
        <v>37</v>
      </c>
      <c r="G142" t="s">
        <v>504</v>
      </c>
      <c r="H142" t="s">
        <v>179</v>
      </c>
      <c r="I142">
        <v>619.04999999999995</v>
      </c>
      <c r="J142">
        <v>5</v>
      </c>
      <c r="K142">
        <v>5</v>
      </c>
      <c r="L142">
        <v>3095.25</v>
      </c>
      <c r="M142">
        <v>2940.49</v>
      </c>
      <c r="N142" s="11">
        <f>Salesdata[[#This Row],[subtotal_before_discount]]-Salesdata[[#This Row],[total_after_discount]]</f>
        <v>154.76000000000022</v>
      </c>
      <c r="O142" t="s">
        <v>116</v>
      </c>
      <c r="P142" s="2">
        <v>45876.452581018515</v>
      </c>
      <c r="Q142">
        <f>YEAR(Salesdata[[#This Row],[purchase_date]])</f>
        <v>2025</v>
      </c>
      <c r="R142" t="str">
        <f>TEXT(Salesdata[[#This Row],[purchase_date]], "mmm")</f>
        <v>Aug</v>
      </c>
    </row>
    <row r="143" spans="1:18" x14ac:dyDescent="0.3">
      <c r="A143" t="s">
        <v>505</v>
      </c>
      <c r="B143" t="s">
        <v>30</v>
      </c>
      <c r="C143" t="s">
        <v>506</v>
      </c>
      <c r="D143" s="11" t="s">
        <v>7226</v>
      </c>
      <c r="E143" s="11" t="s">
        <v>7214</v>
      </c>
      <c r="F143" t="s">
        <v>32</v>
      </c>
      <c r="G143" t="s">
        <v>507</v>
      </c>
      <c r="H143" t="s">
        <v>76</v>
      </c>
      <c r="I143">
        <v>3773</v>
      </c>
      <c r="J143">
        <v>4</v>
      </c>
      <c r="K143">
        <v>0</v>
      </c>
      <c r="L143">
        <v>15092</v>
      </c>
      <c r="M143">
        <v>15092</v>
      </c>
      <c r="N143" s="11">
        <f>Salesdata[[#This Row],[subtotal_before_discount]]-Salesdata[[#This Row],[total_after_discount]]</f>
        <v>0</v>
      </c>
      <c r="O143" t="s">
        <v>40</v>
      </c>
      <c r="P143" s="2">
        <v>45421.052858796298</v>
      </c>
      <c r="Q143">
        <f>YEAR(Salesdata[[#This Row],[purchase_date]])</f>
        <v>2024</v>
      </c>
      <c r="R143" t="str">
        <f>TEXT(Salesdata[[#This Row],[purchase_date]], "mmm")</f>
        <v>May</v>
      </c>
    </row>
    <row r="144" spans="1:18" x14ac:dyDescent="0.3">
      <c r="A144" t="s">
        <v>508</v>
      </c>
      <c r="B144" t="s">
        <v>49</v>
      </c>
      <c r="C144" t="s">
        <v>509</v>
      </c>
      <c r="D144" s="11" t="s">
        <v>7227</v>
      </c>
      <c r="E144" s="11" t="s">
        <v>7062</v>
      </c>
      <c r="F144" t="s">
        <v>155</v>
      </c>
      <c r="G144" t="s">
        <v>510</v>
      </c>
      <c r="H144" t="s">
        <v>130</v>
      </c>
      <c r="I144">
        <v>315.16000000000003</v>
      </c>
      <c r="J144">
        <v>25</v>
      </c>
      <c r="K144">
        <v>20</v>
      </c>
      <c r="L144">
        <v>7879</v>
      </c>
      <c r="M144">
        <v>6303.2</v>
      </c>
      <c r="N144" s="11">
        <f>Salesdata[[#This Row],[subtotal_before_discount]]-Salesdata[[#This Row],[total_after_discount]]</f>
        <v>1575.8000000000002</v>
      </c>
      <c r="O144" t="s">
        <v>40</v>
      </c>
      <c r="P144" s="2">
        <v>45771.508518518516</v>
      </c>
      <c r="Q144">
        <f>YEAR(Salesdata[[#This Row],[purchase_date]])</f>
        <v>2025</v>
      </c>
      <c r="R144" t="str">
        <f>TEXT(Salesdata[[#This Row],[purchase_date]], "mmm")</f>
        <v>Apr</v>
      </c>
    </row>
    <row r="145" spans="1:18" x14ac:dyDescent="0.3">
      <c r="A145" t="s">
        <v>511</v>
      </c>
      <c r="B145" t="s">
        <v>181</v>
      </c>
      <c r="C145" t="s">
        <v>512</v>
      </c>
      <c r="D145" s="11" t="s">
        <v>7228</v>
      </c>
      <c r="E145" s="11" t="s">
        <v>7198</v>
      </c>
      <c r="F145" t="s">
        <v>224</v>
      </c>
      <c r="G145" t="s">
        <v>513</v>
      </c>
      <c r="H145" t="s">
        <v>39</v>
      </c>
      <c r="I145">
        <v>336.26</v>
      </c>
      <c r="J145">
        <v>60</v>
      </c>
      <c r="K145">
        <v>0</v>
      </c>
      <c r="L145">
        <v>20175.599999999999</v>
      </c>
      <c r="M145">
        <v>20175.599999999999</v>
      </c>
      <c r="N145" s="11">
        <f>Salesdata[[#This Row],[subtotal_before_discount]]-Salesdata[[#This Row],[total_after_discount]]</f>
        <v>0</v>
      </c>
      <c r="O145" t="s">
        <v>9189</v>
      </c>
      <c r="P145" s="2">
        <v>45507.795127314814</v>
      </c>
      <c r="Q145">
        <f>YEAR(Salesdata[[#This Row],[purchase_date]])</f>
        <v>2024</v>
      </c>
      <c r="R145" t="str">
        <f>TEXT(Salesdata[[#This Row],[purchase_date]], "mmm")</f>
        <v>Aug</v>
      </c>
    </row>
    <row r="146" spans="1:18" x14ac:dyDescent="0.3">
      <c r="A146" t="s">
        <v>514</v>
      </c>
      <c r="B146" t="s">
        <v>181</v>
      </c>
      <c r="C146" t="s">
        <v>515</v>
      </c>
      <c r="D146" s="11" t="s">
        <v>7186</v>
      </c>
      <c r="E146" s="11" t="s">
        <v>7119</v>
      </c>
      <c r="F146" t="s">
        <v>246</v>
      </c>
      <c r="G146" t="s">
        <v>516</v>
      </c>
      <c r="H146" t="s">
        <v>135</v>
      </c>
      <c r="I146">
        <v>2160.7199999999998</v>
      </c>
      <c r="J146">
        <v>8</v>
      </c>
      <c r="K146">
        <v>0</v>
      </c>
      <c r="L146">
        <v>17285.759999999998</v>
      </c>
      <c r="M146">
        <v>17285.759999999998</v>
      </c>
      <c r="N146" s="11">
        <f>Salesdata[[#This Row],[subtotal_before_discount]]-Salesdata[[#This Row],[total_after_discount]]</f>
        <v>0</v>
      </c>
      <c r="O146" t="s">
        <v>77</v>
      </c>
      <c r="P146" s="2">
        <v>45661.251122685186</v>
      </c>
      <c r="Q146">
        <f>YEAR(Salesdata[[#This Row],[purchase_date]])</f>
        <v>2025</v>
      </c>
      <c r="R146" t="str">
        <f>TEXT(Salesdata[[#This Row],[purchase_date]], "mmm")</f>
        <v>Jan</v>
      </c>
    </row>
    <row r="147" spans="1:18" x14ac:dyDescent="0.3">
      <c r="A147" t="s">
        <v>517</v>
      </c>
      <c r="B147" t="s">
        <v>9189</v>
      </c>
      <c r="C147" t="s">
        <v>518</v>
      </c>
      <c r="D147" s="11" t="s">
        <v>7229</v>
      </c>
      <c r="E147" s="11" t="s">
        <v>7183</v>
      </c>
      <c r="F147" t="s">
        <v>224</v>
      </c>
      <c r="G147" t="s">
        <v>519</v>
      </c>
      <c r="H147" t="s">
        <v>130</v>
      </c>
      <c r="I147">
        <v>71.39</v>
      </c>
      <c r="J147">
        <v>12</v>
      </c>
      <c r="K147">
        <v>10</v>
      </c>
      <c r="L147">
        <v>856.68</v>
      </c>
      <c r="M147">
        <v>771.01</v>
      </c>
      <c r="N147" s="11">
        <f>Salesdata[[#This Row],[subtotal_before_discount]]-Salesdata[[#This Row],[total_after_discount]]</f>
        <v>85.669999999999959</v>
      </c>
      <c r="O147" t="s">
        <v>47</v>
      </c>
      <c r="P147" s="2">
        <v>45495.241354166668</v>
      </c>
      <c r="Q147">
        <f>YEAR(Salesdata[[#This Row],[purchase_date]])</f>
        <v>2024</v>
      </c>
      <c r="R147" t="str">
        <f>TEXT(Salesdata[[#This Row],[purchase_date]], "mmm")</f>
        <v>Jul</v>
      </c>
    </row>
    <row r="148" spans="1:18" x14ac:dyDescent="0.3">
      <c r="A148" t="s">
        <v>520</v>
      </c>
      <c r="B148" t="s">
        <v>95</v>
      </c>
      <c r="C148" t="s">
        <v>521</v>
      </c>
      <c r="D148" s="11" t="s">
        <v>7230</v>
      </c>
      <c r="E148" s="11" t="s">
        <v>7119</v>
      </c>
      <c r="F148" t="s">
        <v>57</v>
      </c>
      <c r="G148" t="s">
        <v>522</v>
      </c>
      <c r="H148" t="s">
        <v>135</v>
      </c>
      <c r="I148">
        <v>612.66</v>
      </c>
      <c r="J148">
        <v>5</v>
      </c>
      <c r="K148">
        <v>5</v>
      </c>
      <c r="L148">
        <v>3063.3</v>
      </c>
      <c r="M148">
        <v>2910.14</v>
      </c>
      <c r="N148" s="11">
        <f>Salesdata[[#This Row],[subtotal_before_discount]]-Salesdata[[#This Row],[total_after_discount]]</f>
        <v>153.16000000000031</v>
      </c>
      <c r="O148" t="s">
        <v>40</v>
      </c>
      <c r="P148" s="2">
        <v>45684.30810185185</v>
      </c>
      <c r="Q148">
        <f>YEAR(Salesdata[[#This Row],[purchase_date]])</f>
        <v>2025</v>
      </c>
      <c r="R148" t="str">
        <f>TEXT(Salesdata[[#This Row],[purchase_date]], "mmm")</f>
        <v>Jan</v>
      </c>
    </row>
    <row r="149" spans="1:18" x14ac:dyDescent="0.3">
      <c r="A149" t="s">
        <v>523</v>
      </c>
      <c r="B149" t="s">
        <v>95</v>
      </c>
      <c r="C149" t="s">
        <v>524</v>
      </c>
      <c r="D149" s="11" t="s">
        <v>7231</v>
      </c>
      <c r="E149" s="11" t="s">
        <v>7066</v>
      </c>
      <c r="F149" t="s">
        <v>32</v>
      </c>
      <c r="G149" t="s">
        <v>525</v>
      </c>
      <c r="H149" t="s">
        <v>59</v>
      </c>
      <c r="I149">
        <v>2971.9</v>
      </c>
      <c r="J149">
        <v>15</v>
      </c>
      <c r="K149">
        <v>15</v>
      </c>
      <c r="L149">
        <v>44578.5</v>
      </c>
      <c r="M149">
        <v>37891.72</v>
      </c>
      <c r="N149" s="11">
        <f>Salesdata[[#This Row],[subtotal_before_discount]]-Salesdata[[#This Row],[total_after_discount]]</f>
        <v>6686.7799999999988</v>
      </c>
      <c r="O149" t="s">
        <v>116</v>
      </c>
      <c r="P149" s="2">
        <v>45338.024270833332</v>
      </c>
      <c r="Q149">
        <f>YEAR(Salesdata[[#This Row],[purchase_date]])</f>
        <v>2024</v>
      </c>
      <c r="R149" t="str">
        <f>TEXT(Salesdata[[#This Row],[purchase_date]], "mmm")</f>
        <v>Feb</v>
      </c>
    </row>
    <row r="150" spans="1:18" x14ac:dyDescent="0.3">
      <c r="A150" t="s">
        <v>526</v>
      </c>
      <c r="B150" t="s">
        <v>30</v>
      </c>
      <c r="C150" t="s">
        <v>527</v>
      </c>
      <c r="D150" s="11" t="s">
        <v>7232</v>
      </c>
      <c r="E150" s="11" t="s">
        <v>7183</v>
      </c>
      <c r="F150" t="s">
        <v>68</v>
      </c>
      <c r="G150" t="s">
        <v>528</v>
      </c>
      <c r="H150" t="s">
        <v>20</v>
      </c>
      <c r="I150">
        <v>393.65</v>
      </c>
      <c r="J150">
        <v>15</v>
      </c>
      <c r="K150">
        <v>17</v>
      </c>
      <c r="L150">
        <v>5904.75</v>
      </c>
      <c r="M150">
        <v>4900.9399999999996</v>
      </c>
      <c r="N150" s="11">
        <f>Salesdata[[#This Row],[subtotal_before_discount]]-Salesdata[[#This Row],[total_after_discount]]</f>
        <v>1003.8100000000004</v>
      </c>
      <c r="O150" t="s">
        <v>77</v>
      </c>
      <c r="P150" s="2">
        <v>45514.570636574077</v>
      </c>
      <c r="Q150">
        <f>YEAR(Salesdata[[#This Row],[purchase_date]])</f>
        <v>2024</v>
      </c>
      <c r="R150" t="str">
        <f>TEXT(Salesdata[[#This Row],[purchase_date]], "mmm")</f>
        <v>Aug</v>
      </c>
    </row>
    <row r="151" spans="1:18" x14ac:dyDescent="0.3">
      <c r="A151" t="s">
        <v>529</v>
      </c>
      <c r="B151" t="s">
        <v>84</v>
      </c>
      <c r="C151" t="s">
        <v>530</v>
      </c>
      <c r="D151" s="11" t="s">
        <v>7233</v>
      </c>
      <c r="E151" s="11" t="s">
        <v>7123</v>
      </c>
      <c r="F151" t="s">
        <v>87</v>
      </c>
      <c r="G151" t="s">
        <v>531</v>
      </c>
      <c r="H151" t="s">
        <v>102</v>
      </c>
      <c r="I151">
        <v>1070.03</v>
      </c>
      <c r="J151">
        <v>12</v>
      </c>
      <c r="K151">
        <v>20</v>
      </c>
      <c r="L151">
        <v>12840.36</v>
      </c>
      <c r="M151">
        <v>10272.290000000001</v>
      </c>
      <c r="N151" s="11">
        <f>Salesdata[[#This Row],[subtotal_before_discount]]-Salesdata[[#This Row],[total_after_discount]]</f>
        <v>2568.0699999999997</v>
      </c>
      <c r="O151" t="s">
        <v>28</v>
      </c>
      <c r="P151" s="2">
        <v>45670.811377314814</v>
      </c>
      <c r="Q151">
        <f>YEAR(Salesdata[[#This Row],[purchase_date]])</f>
        <v>2025</v>
      </c>
      <c r="R151" t="str">
        <f>TEXT(Salesdata[[#This Row],[purchase_date]], "mmm")</f>
        <v>Jan</v>
      </c>
    </row>
    <row r="152" spans="1:18" x14ac:dyDescent="0.3">
      <c r="A152" t="s">
        <v>532</v>
      </c>
      <c r="B152" t="s">
        <v>84</v>
      </c>
      <c r="C152" t="s">
        <v>533</v>
      </c>
      <c r="D152" s="11" t="s">
        <v>7234</v>
      </c>
      <c r="E152" s="11" t="s">
        <v>7235</v>
      </c>
      <c r="F152" t="s">
        <v>155</v>
      </c>
      <c r="G152" t="s">
        <v>534</v>
      </c>
      <c r="H152" t="s">
        <v>46</v>
      </c>
      <c r="I152">
        <v>972.64</v>
      </c>
      <c r="J152">
        <v>60</v>
      </c>
      <c r="K152">
        <v>28</v>
      </c>
      <c r="L152">
        <v>58358.400000000001</v>
      </c>
      <c r="M152">
        <v>42018.05</v>
      </c>
      <c r="N152" s="11">
        <f>Salesdata[[#This Row],[subtotal_before_discount]]-Salesdata[[#This Row],[total_after_discount]]</f>
        <v>16340.349999999999</v>
      </c>
      <c r="O152" t="s">
        <v>21</v>
      </c>
      <c r="P152" s="2">
        <v>45407.368159722224</v>
      </c>
      <c r="Q152">
        <f>YEAR(Salesdata[[#This Row],[purchase_date]])</f>
        <v>2024</v>
      </c>
      <c r="R152" t="str">
        <f>TEXT(Salesdata[[#This Row],[purchase_date]], "mmm")</f>
        <v>Apr</v>
      </c>
    </row>
    <row r="153" spans="1:18" x14ac:dyDescent="0.3">
      <c r="A153" t="s">
        <v>535</v>
      </c>
      <c r="B153" t="s">
        <v>72</v>
      </c>
      <c r="C153" t="s">
        <v>536</v>
      </c>
      <c r="D153" s="11" t="s">
        <v>7236</v>
      </c>
      <c r="E153" s="11" t="s">
        <v>7141</v>
      </c>
      <c r="F153" t="s">
        <v>57</v>
      </c>
      <c r="G153" t="s">
        <v>537</v>
      </c>
      <c r="H153" t="s">
        <v>107</v>
      </c>
      <c r="I153">
        <v>28.27</v>
      </c>
      <c r="J153">
        <v>12</v>
      </c>
      <c r="K153">
        <v>5</v>
      </c>
      <c r="L153">
        <v>339.24</v>
      </c>
      <c r="M153">
        <v>322.27999999999997</v>
      </c>
      <c r="N153" s="11">
        <f>Salesdata[[#This Row],[subtotal_before_discount]]-Salesdata[[#This Row],[total_after_discount]]</f>
        <v>16.960000000000036</v>
      </c>
      <c r="O153" t="s">
        <v>9189</v>
      </c>
      <c r="P153" s="2">
        <v>45638.137777777774</v>
      </c>
      <c r="Q153">
        <f>YEAR(Salesdata[[#This Row],[purchase_date]])</f>
        <v>2024</v>
      </c>
      <c r="R153" t="str">
        <f>TEXT(Salesdata[[#This Row],[purchase_date]], "mmm")</f>
        <v>Dec</v>
      </c>
    </row>
    <row r="154" spans="1:18" x14ac:dyDescent="0.3">
      <c r="A154" t="s">
        <v>538</v>
      </c>
      <c r="B154" t="s">
        <v>172</v>
      </c>
      <c r="C154" t="s">
        <v>539</v>
      </c>
      <c r="D154" s="11" t="s">
        <v>7237</v>
      </c>
      <c r="E154" s="11" t="s">
        <v>7108</v>
      </c>
      <c r="F154" t="s">
        <v>155</v>
      </c>
      <c r="G154" t="s">
        <v>540</v>
      </c>
      <c r="H154" t="s">
        <v>46</v>
      </c>
      <c r="I154">
        <v>617</v>
      </c>
      <c r="J154">
        <v>25</v>
      </c>
      <c r="K154">
        <v>18</v>
      </c>
      <c r="L154">
        <v>15425</v>
      </c>
      <c r="M154">
        <v>12648.5</v>
      </c>
      <c r="N154" s="11">
        <f>Salesdata[[#This Row],[subtotal_before_discount]]-Salesdata[[#This Row],[total_after_discount]]</f>
        <v>2776.5</v>
      </c>
      <c r="O154" t="s">
        <v>40</v>
      </c>
      <c r="P154" s="2">
        <v>45761.802233796298</v>
      </c>
      <c r="Q154">
        <f>YEAR(Salesdata[[#This Row],[purchase_date]])</f>
        <v>2025</v>
      </c>
      <c r="R154" t="str">
        <f>TEXT(Salesdata[[#This Row],[purchase_date]], "mmm")</f>
        <v>Apr</v>
      </c>
    </row>
    <row r="155" spans="1:18" x14ac:dyDescent="0.3">
      <c r="A155" t="s">
        <v>541</v>
      </c>
      <c r="B155" t="s">
        <v>181</v>
      </c>
      <c r="C155" t="s">
        <v>542</v>
      </c>
      <c r="D155" s="11" t="s">
        <v>7077</v>
      </c>
      <c r="E155" s="11" t="s">
        <v>7097</v>
      </c>
      <c r="F155" t="s">
        <v>87</v>
      </c>
      <c r="G155" t="s">
        <v>543</v>
      </c>
      <c r="H155" t="s">
        <v>179</v>
      </c>
      <c r="I155">
        <v>746.73</v>
      </c>
      <c r="J155">
        <v>4</v>
      </c>
      <c r="K155">
        <v>0</v>
      </c>
      <c r="L155">
        <v>2986.92</v>
      </c>
      <c r="M155">
        <v>2986.92</v>
      </c>
      <c r="N155" s="11">
        <f>Salesdata[[#This Row],[subtotal_before_discount]]-Salesdata[[#This Row],[total_after_discount]]</f>
        <v>0</v>
      </c>
      <c r="O155" t="s">
        <v>47</v>
      </c>
      <c r="P155" s="2">
        <v>45876.924675925926</v>
      </c>
      <c r="Q155">
        <f>YEAR(Salesdata[[#This Row],[purchase_date]])</f>
        <v>2025</v>
      </c>
      <c r="R155" t="str">
        <f>TEXT(Salesdata[[#This Row],[purchase_date]], "mmm")</f>
        <v>Aug</v>
      </c>
    </row>
    <row r="156" spans="1:18" x14ac:dyDescent="0.3">
      <c r="A156" t="s">
        <v>544</v>
      </c>
      <c r="B156" t="s">
        <v>15</v>
      </c>
      <c r="C156" t="s">
        <v>545</v>
      </c>
      <c r="D156" s="11" t="s">
        <v>7238</v>
      </c>
      <c r="E156" s="11" t="s">
        <v>7105</v>
      </c>
      <c r="F156" t="s">
        <v>105</v>
      </c>
      <c r="G156" t="s">
        <v>546</v>
      </c>
      <c r="H156" t="s">
        <v>59</v>
      </c>
      <c r="I156">
        <v>452.33</v>
      </c>
      <c r="J156">
        <v>4</v>
      </c>
      <c r="K156">
        <v>5</v>
      </c>
      <c r="L156">
        <v>1809.32</v>
      </c>
      <c r="M156">
        <v>1718.85</v>
      </c>
      <c r="N156" s="11">
        <f>Salesdata[[#This Row],[subtotal_before_discount]]-Salesdata[[#This Row],[total_after_discount]]</f>
        <v>90.470000000000027</v>
      </c>
      <c r="O156" t="s">
        <v>116</v>
      </c>
      <c r="P156" s="2">
        <v>45394.868437500001</v>
      </c>
      <c r="Q156">
        <f>YEAR(Salesdata[[#This Row],[purchase_date]])</f>
        <v>2024</v>
      </c>
      <c r="R156" t="str">
        <f>TEXT(Salesdata[[#This Row],[purchase_date]], "mmm")</f>
        <v>Apr</v>
      </c>
    </row>
    <row r="157" spans="1:18" x14ac:dyDescent="0.3">
      <c r="A157" t="s">
        <v>547</v>
      </c>
      <c r="B157" t="s">
        <v>172</v>
      </c>
      <c r="C157" t="s">
        <v>548</v>
      </c>
      <c r="D157" s="11" t="s">
        <v>7239</v>
      </c>
      <c r="E157" s="11" t="s">
        <v>7062</v>
      </c>
      <c r="F157" t="s">
        <v>251</v>
      </c>
      <c r="G157" t="s">
        <v>9189</v>
      </c>
      <c r="H157" t="s">
        <v>102</v>
      </c>
      <c r="I157">
        <v>324.75</v>
      </c>
      <c r="J157">
        <v>5</v>
      </c>
      <c r="K157">
        <v>5</v>
      </c>
      <c r="L157">
        <v>1623.75</v>
      </c>
      <c r="M157">
        <v>1542.56</v>
      </c>
      <c r="N157" s="11">
        <f>Salesdata[[#This Row],[subtotal_before_discount]]-Salesdata[[#This Row],[total_after_discount]]</f>
        <v>81.190000000000055</v>
      </c>
      <c r="O157" t="s">
        <v>47</v>
      </c>
      <c r="P157" s="2">
        <v>45473.671516203707</v>
      </c>
      <c r="Q157">
        <f>YEAR(Salesdata[[#This Row],[purchase_date]])</f>
        <v>2024</v>
      </c>
      <c r="R157" t="str">
        <f>TEXT(Salesdata[[#This Row],[purchase_date]], "mmm")</f>
        <v>Jun</v>
      </c>
    </row>
    <row r="158" spans="1:18" x14ac:dyDescent="0.3">
      <c r="A158" t="s">
        <v>549</v>
      </c>
      <c r="B158" t="s">
        <v>172</v>
      </c>
      <c r="C158" t="s">
        <v>550</v>
      </c>
      <c r="D158" s="11" t="s">
        <v>7240</v>
      </c>
      <c r="E158" s="11" t="s">
        <v>7162</v>
      </c>
      <c r="F158" t="s">
        <v>44</v>
      </c>
      <c r="G158" t="s">
        <v>551</v>
      </c>
      <c r="H158" t="s">
        <v>46</v>
      </c>
      <c r="I158">
        <v>5.88</v>
      </c>
      <c r="J158">
        <v>288</v>
      </c>
      <c r="K158">
        <v>20</v>
      </c>
      <c r="L158">
        <v>1693.44</v>
      </c>
      <c r="M158">
        <v>1354.75</v>
      </c>
      <c r="N158" s="11">
        <f>Salesdata[[#This Row],[subtotal_before_discount]]-Salesdata[[#This Row],[total_after_discount]]</f>
        <v>338.69000000000005</v>
      </c>
      <c r="O158" t="s">
        <v>40</v>
      </c>
      <c r="P158" s="2">
        <v>45544.742893518516</v>
      </c>
      <c r="Q158">
        <f>YEAR(Salesdata[[#This Row],[purchase_date]])</f>
        <v>2024</v>
      </c>
      <c r="R158" t="str">
        <f>TEXT(Salesdata[[#This Row],[purchase_date]], "mmm")</f>
        <v>Sep</v>
      </c>
    </row>
    <row r="159" spans="1:18" x14ac:dyDescent="0.3">
      <c r="A159" t="s">
        <v>552</v>
      </c>
      <c r="B159" t="s">
        <v>30</v>
      </c>
      <c r="C159" t="s">
        <v>553</v>
      </c>
      <c r="D159" s="11" t="s">
        <v>7241</v>
      </c>
      <c r="E159" s="11" t="s">
        <v>7218</v>
      </c>
      <c r="F159" t="s">
        <v>155</v>
      </c>
      <c r="G159" t="s">
        <v>554</v>
      </c>
      <c r="H159" t="s">
        <v>209</v>
      </c>
      <c r="I159">
        <v>5.22</v>
      </c>
      <c r="J159">
        <v>89</v>
      </c>
      <c r="K159">
        <v>0</v>
      </c>
      <c r="L159">
        <v>464.58</v>
      </c>
      <c r="M159">
        <v>464.58</v>
      </c>
      <c r="N159" s="11">
        <f>Salesdata[[#This Row],[subtotal_before_discount]]-Salesdata[[#This Row],[total_after_discount]]</f>
        <v>0</v>
      </c>
      <c r="O159" t="s">
        <v>77</v>
      </c>
      <c r="P159" s="2">
        <v>45367.685416666667</v>
      </c>
      <c r="Q159">
        <f>YEAR(Salesdata[[#This Row],[purchase_date]])</f>
        <v>2024</v>
      </c>
      <c r="R159" t="str">
        <f>TEXT(Salesdata[[#This Row],[purchase_date]], "mmm")</f>
        <v>Mar</v>
      </c>
    </row>
    <row r="160" spans="1:18" x14ac:dyDescent="0.3">
      <c r="A160" t="s">
        <v>555</v>
      </c>
      <c r="B160" t="s">
        <v>172</v>
      </c>
      <c r="C160" t="s">
        <v>556</v>
      </c>
      <c r="D160" s="11" t="s">
        <v>7242</v>
      </c>
      <c r="E160" s="11" t="s">
        <v>7183</v>
      </c>
      <c r="F160" t="s">
        <v>9189</v>
      </c>
      <c r="G160" t="s">
        <v>557</v>
      </c>
      <c r="H160" t="s">
        <v>184</v>
      </c>
      <c r="I160">
        <v>358.42</v>
      </c>
      <c r="J160">
        <v>20</v>
      </c>
      <c r="K160">
        <v>20</v>
      </c>
      <c r="L160">
        <v>7168.4</v>
      </c>
      <c r="M160">
        <v>5734.72</v>
      </c>
      <c r="N160" s="11">
        <f>Salesdata[[#This Row],[subtotal_before_discount]]-Salesdata[[#This Row],[total_after_discount]]</f>
        <v>1433.6799999999994</v>
      </c>
      <c r="O160" t="s">
        <v>21</v>
      </c>
      <c r="P160" s="2">
        <v>45736.162557870368</v>
      </c>
      <c r="Q160">
        <f>YEAR(Salesdata[[#This Row],[purchase_date]])</f>
        <v>2025</v>
      </c>
      <c r="R160" t="str">
        <f>TEXT(Salesdata[[#This Row],[purchase_date]], "mmm")</f>
        <v>Mar</v>
      </c>
    </row>
    <row r="161" spans="1:18" x14ac:dyDescent="0.3">
      <c r="A161" t="s">
        <v>558</v>
      </c>
      <c r="B161" t="s">
        <v>172</v>
      </c>
      <c r="C161" t="s">
        <v>559</v>
      </c>
      <c r="D161" s="11" t="s">
        <v>7243</v>
      </c>
      <c r="E161" s="11" t="s">
        <v>7207</v>
      </c>
      <c r="F161" t="s">
        <v>100</v>
      </c>
      <c r="G161" t="s">
        <v>560</v>
      </c>
      <c r="H161" t="s">
        <v>27</v>
      </c>
      <c r="I161">
        <v>81.25</v>
      </c>
      <c r="J161">
        <v>6</v>
      </c>
      <c r="K161">
        <v>3</v>
      </c>
      <c r="L161">
        <v>487.5</v>
      </c>
      <c r="M161">
        <v>472.88</v>
      </c>
      <c r="N161" s="11">
        <f>Salesdata[[#This Row],[subtotal_before_discount]]-Salesdata[[#This Row],[total_after_discount]]</f>
        <v>14.620000000000005</v>
      </c>
      <c r="O161" t="s">
        <v>28</v>
      </c>
      <c r="P161" s="2">
        <v>45786.814710648148</v>
      </c>
      <c r="Q161">
        <f>YEAR(Salesdata[[#This Row],[purchase_date]])</f>
        <v>2025</v>
      </c>
      <c r="R161" t="str">
        <f>TEXT(Salesdata[[#This Row],[purchase_date]], "mmm")</f>
        <v>May</v>
      </c>
    </row>
    <row r="162" spans="1:18" x14ac:dyDescent="0.3">
      <c r="A162" t="s">
        <v>561</v>
      </c>
      <c r="B162" t="s">
        <v>95</v>
      </c>
      <c r="C162" t="s">
        <v>562</v>
      </c>
      <c r="D162" s="11" t="s">
        <v>7244</v>
      </c>
      <c r="E162" s="11" t="s">
        <v>7089</v>
      </c>
      <c r="F162" t="s">
        <v>32</v>
      </c>
      <c r="G162" t="s">
        <v>563</v>
      </c>
      <c r="H162" t="s">
        <v>102</v>
      </c>
      <c r="I162">
        <v>1.77</v>
      </c>
      <c r="J162">
        <v>185</v>
      </c>
      <c r="K162">
        <v>15</v>
      </c>
      <c r="L162">
        <v>327.45</v>
      </c>
      <c r="M162">
        <v>278.33</v>
      </c>
      <c r="N162" s="11">
        <f>Salesdata[[#This Row],[subtotal_before_discount]]-Salesdata[[#This Row],[total_after_discount]]</f>
        <v>49.120000000000005</v>
      </c>
      <c r="O162" t="s">
        <v>60</v>
      </c>
      <c r="P162" s="2">
        <v>45847.902951388889</v>
      </c>
      <c r="Q162">
        <f>YEAR(Salesdata[[#This Row],[purchase_date]])</f>
        <v>2025</v>
      </c>
      <c r="R162" t="str">
        <f>TEXT(Salesdata[[#This Row],[purchase_date]], "mmm")</f>
        <v>Jul</v>
      </c>
    </row>
    <row r="163" spans="1:18" x14ac:dyDescent="0.3">
      <c r="A163" t="s">
        <v>564</v>
      </c>
      <c r="B163" t="s">
        <v>55</v>
      </c>
      <c r="C163" t="s">
        <v>565</v>
      </c>
      <c r="D163" s="11" t="s">
        <v>7203</v>
      </c>
      <c r="E163" s="11" t="s">
        <v>7076</v>
      </c>
      <c r="F163" t="s">
        <v>18</v>
      </c>
      <c r="G163" t="s">
        <v>566</v>
      </c>
      <c r="H163" t="s">
        <v>20</v>
      </c>
      <c r="I163">
        <v>2534.1799999999998</v>
      </c>
      <c r="J163">
        <v>10</v>
      </c>
      <c r="K163">
        <v>10</v>
      </c>
      <c r="L163">
        <v>25341.8</v>
      </c>
      <c r="M163">
        <v>22807.62</v>
      </c>
      <c r="N163" s="11">
        <f>Salesdata[[#This Row],[subtotal_before_discount]]-Salesdata[[#This Row],[total_after_discount]]</f>
        <v>2534.1800000000003</v>
      </c>
      <c r="O163" t="s">
        <v>47</v>
      </c>
      <c r="P163" s="2">
        <v>45381.18954861111</v>
      </c>
      <c r="Q163">
        <f>YEAR(Salesdata[[#This Row],[purchase_date]])</f>
        <v>2024</v>
      </c>
      <c r="R163" t="str">
        <f>TEXT(Salesdata[[#This Row],[purchase_date]], "mmm")</f>
        <v>Mar</v>
      </c>
    </row>
    <row r="164" spans="1:18" x14ac:dyDescent="0.3">
      <c r="A164" t="s">
        <v>567</v>
      </c>
      <c r="B164" t="s">
        <v>95</v>
      </c>
      <c r="C164" t="s">
        <v>568</v>
      </c>
      <c r="D164" s="11" t="s">
        <v>7245</v>
      </c>
      <c r="E164" s="11" t="s">
        <v>7042</v>
      </c>
      <c r="F164" t="s">
        <v>111</v>
      </c>
      <c r="G164" t="s">
        <v>569</v>
      </c>
      <c r="H164" t="s">
        <v>65</v>
      </c>
      <c r="I164">
        <v>3.83</v>
      </c>
      <c r="J164">
        <v>309</v>
      </c>
      <c r="K164">
        <v>15</v>
      </c>
      <c r="L164">
        <v>1183.47</v>
      </c>
      <c r="M164">
        <v>1005.95</v>
      </c>
      <c r="N164" s="11">
        <f>Salesdata[[#This Row],[subtotal_before_discount]]-Salesdata[[#This Row],[total_after_discount]]</f>
        <v>177.51999999999998</v>
      </c>
      <c r="O164" t="s">
        <v>116</v>
      </c>
      <c r="P164" s="2">
        <v>45425.962731481479</v>
      </c>
      <c r="Q164">
        <f>YEAR(Salesdata[[#This Row],[purchase_date]])</f>
        <v>2024</v>
      </c>
      <c r="R164" t="str">
        <f>TEXT(Salesdata[[#This Row],[purchase_date]], "mmm")</f>
        <v>May</v>
      </c>
    </row>
    <row r="165" spans="1:18" x14ac:dyDescent="0.3">
      <c r="A165" t="s">
        <v>570</v>
      </c>
      <c r="B165" t="s">
        <v>72</v>
      </c>
      <c r="C165" t="s">
        <v>571</v>
      </c>
      <c r="D165" s="11" t="s">
        <v>7246</v>
      </c>
      <c r="E165" s="11" t="s">
        <v>7141</v>
      </c>
      <c r="F165" t="s">
        <v>32</v>
      </c>
      <c r="G165" t="s">
        <v>572</v>
      </c>
      <c r="H165" t="s">
        <v>53</v>
      </c>
      <c r="I165">
        <v>4.7300000000000004</v>
      </c>
      <c r="J165">
        <v>32</v>
      </c>
      <c r="K165">
        <v>10</v>
      </c>
      <c r="L165">
        <v>151.36000000000001</v>
      </c>
      <c r="M165">
        <v>136.22</v>
      </c>
      <c r="N165" s="11">
        <f>Salesdata[[#This Row],[subtotal_before_discount]]-Salesdata[[#This Row],[total_after_discount]]</f>
        <v>15.140000000000015</v>
      </c>
      <c r="O165" t="s">
        <v>116</v>
      </c>
      <c r="P165" s="2">
        <v>45707.387256944443</v>
      </c>
      <c r="Q165">
        <f>YEAR(Salesdata[[#This Row],[purchase_date]])</f>
        <v>2025</v>
      </c>
      <c r="R165" t="str">
        <f>TEXT(Salesdata[[#This Row],[purchase_date]], "mmm")</f>
        <v>Feb</v>
      </c>
    </row>
    <row r="166" spans="1:18" x14ac:dyDescent="0.3">
      <c r="A166" t="s">
        <v>573</v>
      </c>
      <c r="B166" t="s">
        <v>84</v>
      </c>
      <c r="C166" t="s">
        <v>574</v>
      </c>
      <c r="D166" s="11" t="s">
        <v>7247</v>
      </c>
      <c r="E166" s="11" t="s">
        <v>7164</v>
      </c>
      <c r="F166" t="s">
        <v>44</v>
      </c>
      <c r="G166" t="s">
        <v>575</v>
      </c>
      <c r="H166" t="s">
        <v>59</v>
      </c>
      <c r="I166">
        <v>345.13</v>
      </c>
      <c r="J166">
        <v>5</v>
      </c>
      <c r="K166">
        <v>5</v>
      </c>
      <c r="L166">
        <v>1725.65</v>
      </c>
      <c r="M166">
        <v>1639.37</v>
      </c>
      <c r="N166" s="11">
        <f>Salesdata[[#This Row],[subtotal_before_discount]]-Salesdata[[#This Row],[total_after_discount]]</f>
        <v>86.2800000000002</v>
      </c>
      <c r="O166" t="s">
        <v>77</v>
      </c>
      <c r="P166" s="2">
        <v>45341.959629629629</v>
      </c>
      <c r="Q166">
        <f>YEAR(Salesdata[[#This Row],[purchase_date]])</f>
        <v>2024</v>
      </c>
      <c r="R166" t="str">
        <f>TEXT(Salesdata[[#This Row],[purchase_date]], "mmm")</f>
        <v>Feb</v>
      </c>
    </row>
    <row r="167" spans="1:18" x14ac:dyDescent="0.3">
      <c r="A167" t="s">
        <v>576</v>
      </c>
      <c r="B167" t="s">
        <v>118</v>
      </c>
      <c r="C167" t="s">
        <v>577</v>
      </c>
      <c r="D167" s="11" t="s">
        <v>7248</v>
      </c>
      <c r="E167" s="11" t="s">
        <v>7073</v>
      </c>
      <c r="F167" t="s">
        <v>155</v>
      </c>
      <c r="G167" t="s">
        <v>578</v>
      </c>
      <c r="H167" t="s">
        <v>135</v>
      </c>
      <c r="I167">
        <v>234.93</v>
      </c>
      <c r="J167">
        <v>1</v>
      </c>
      <c r="K167">
        <v>10</v>
      </c>
      <c r="L167">
        <v>234.93</v>
      </c>
      <c r="M167">
        <v>211.44</v>
      </c>
      <c r="N167" s="11">
        <f>Salesdata[[#This Row],[subtotal_before_discount]]-Salesdata[[#This Row],[total_after_discount]]</f>
        <v>23.490000000000009</v>
      </c>
      <c r="O167" t="s">
        <v>116</v>
      </c>
      <c r="P167" s="2">
        <v>45791.238240740742</v>
      </c>
      <c r="Q167">
        <f>YEAR(Salesdata[[#This Row],[purchase_date]])</f>
        <v>2025</v>
      </c>
      <c r="R167" t="str">
        <f>TEXT(Salesdata[[#This Row],[purchase_date]], "mmm")</f>
        <v>May</v>
      </c>
    </row>
    <row r="168" spans="1:18" x14ac:dyDescent="0.3">
      <c r="A168" t="s">
        <v>579</v>
      </c>
      <c r="B168" t="s">
        <v>72</v>
      </c>
      <c r="C168" t="s">
        <v>580</v>
      </c>
      <c r="D168" s="11" t="s">
        <v>7065</v>
      </c>
      <c r="E168" s="11" t="s">
        <v>7137</v>
      </c>
      <c r="F168" t="s">
        <v>37</v>
      </c>
      <c r="G168" t="s">
        <v>581</v>
      </c>
      <c r="H168" t="s">
        <v>161</v>
      </c>
      <c r="I168">
        <v>86.76</v>
      </c>
      <c r="J168">
        <v>40</v>
      </c>
      <c r="K168">
        <v>15</v>
      </c>
      <c r="L168">
        <v>3470.4</v>
      </c>
      <c r="M168">
        <v>2949.84</v>
      </c>
      <c r="N168" s="11">
        <f>Salesdata[[#This Row],[subtotal_before_discount]]-Salesdata[[#This Row],[total_after_discount]]</f>
        <v>520.55999999999995</v>
      </c>
      <c r="O168" t="s">
        <v>116</v>
      </c>
      <c r="P168" s="2">
        <v>45353.384027777778</v>
      </c>
      <c r="Q168">
        <f>YEAR(Salesdata[[#This Row],[purchase_date]])</f>
        <v>2024</v>
      </c>
      <c r="R168" t="str">
        <f>TEXT(Salesdata[[#This Row],[purchase_date]], "mmm")</f>
        <v>Mar</v>
      </c>
    </row>
    <row r="169" spans="1:18" x14ac:dyDescent="0.3">
      <c r="A169" t="s">
        <v>582</v>
      </c>
      <c r="B169" t="s">
        <v>72</v>
      </c>
      <c r="C169" t="s">
        <v>583</v>
      </c>
      <c r="D169" s="11" t="s">
        <v>7249</v>
      </c>
      <c r="E169" s="11" t="s">
        <v>7250</v>
      </c>
      <c r="F169" t="s">
        <v>251</v>
      </c>
      <c r="G169" t="s">
        <v>584</v>
      </c>
      <c r="H169" t="s">
        <v>184</v>
      </c>
      <c r="I169">
        <v>277.81</v>
      </c>
      <c r="J169">
        <v>50</v>
      </c>
      <c r="K169">
        <v>0</v>
      </c>
      <c r="L169">
        <v>13890.5</v>
      </c>
      <c r="M169">
        <v>13890.5</v>
      </c>
      <c r="N169" s="11">
        <f>Salesdata[[#This Row],[subtotal_before_discount]]-Salesdata[[#This Row],[total_after_discount]]</f>
        <v>0</v>
      </c>
      <c r="O169" t="s">
        <v>60</v>
      </c>
      <c r="P169" s="2">
        <v>45389.526875000003</v>
      </c>
      <c r="Q169">
        <f>YEAR(Salesdata[[#This Row],[purchase_date]])</f>
        <v>2024</v>
      </c>
      <c r="R169" t="str">
        <f>TEXT(Salesdata[[#This Row],[purchase_date]], "mmm")</f>
        <v>Apr</v>
      </c>
    </row>
    <row r="170" spans="1:18" x14ac:dyDescent="0.3">
      <c r="A170" t="s">
        <v>585</v>
      </c>
      <c r="B170" t="s">
        <v>84</v>
      </c>
      <c r="C170" t="s">
        <v>586</v>
      </c>
      <c r="D170" s="11" t="s">
        <v>7251</v>
      </c>
      <c r="E170" s="11" t="s">
        <v>7097</v>
      </c>
      <c r="F170" t="s">
        <v>105</v>
      </c>
      <c r="G170" t="s">
        <v>587</v>
      </c>
      <c r="H170" t="s">
        <v>46</v>
      </c>
      <c r="I170">
        <v>982.67</v>
      </c>
      <c r="J170">
        <v>8</v>
      </c>
      <c r="K170">
        <v>15</v>
      </c>
      <c r="L170">
        <v>7861.36</v>
      </c>
      <c r="M170">
        <v>6682.16</v>
      </c>
      <c r="N170" s="11">
        <f>Salesdata[[#This Row],[subtotal_before_discount]]-Salesdata[[#This Row],[total_after_discount]]</f>
        <v>1179.1999999999998</v>
      </c>
      <c r="O170" t="s">
        <v>28</v>
      </c>
      <c r="P170" s="2">
        <v>45723.84611111111</v>
      </c>
      <c r="Q170">
        <f>YEAR(Salesdata[[#This Row],[purchase_date]])</f>
        <v>2025</v>
      </c>
      <c r="R170" t="str">
        <f>TEXT(Salesdata[[#This Row],[purchase_date]], "mmm")</f>
        <v>Mar</v>
      </c>
    </row>
    <row r="171" spans="1:18" x14ac:dyDescent="0.3">
      <c r="A171" t="s">
        <v>588</v>
      </c>
      <c r="B171" t="s">
        <v>23</v>
      </c>
      <c r="C171" t="s">
        <v>589</v>
      </c>
      <c r="D171" s="11" t="s">
        <v>7252</v>
      </c>
      <c r="E171" s="11" t="s">
        <v>7141</v>
      </c>
      <c r="F171" t="s">
        <v>100</v>
      </c>
      <c r="G171" t="s">
        <v>590</v>
      </c>
      <c r="H171" t="s">
        <v>59</v>
      </c>
      <c r="I171">
        <v>357.2</v>
      </c>
      <c r="J171">
        <v>1</v>
      </c>
      <c r="K171">
        <v>0</v>
      </c>
      <c r="L171">
        <v>357.2</v>
      </c>
      <c r="M171">
        <v>357.2</v>
      </c>
      <c r="N171" s="11">
        <f>Salesdata[[#This Row],[subtotal_before_discount]]-Salesdata[[#This Row],[total_after_discount]]</f>
        <v>0</v>
      </c>
      <c r="O171" t="s">
        <v>47</v>
      </c>
      <c r="P171" s="2">
        <v>45603.918449074074</v>
      </c>
      <c r="Q171">
        <f>YEAR(Salesdata[[#This Row],[purchase_date]])</f>
        <v>2024</v>
      </c>
      <c r="R171" t="str">
        <f>TEXT(Salesdata[[#This Row],[purchase_date]], "mmm")</f>
        <v>Nov</v>
      </c>
    </row>
    <row r="172" spans="1:18" x14ac:dyDescent="0.3">
      <c r="A172" t="s">
        <v>591</v>
      </c>
      <c r="B172" t="s">
        <v>118</v>
      </c>
      <c r="C172" t="s">
        <v>592</v>
      </c>
      <c r="D172" s="11" t="s">
        <v>7253</v>
      </c>
      <c r="E172" s="11" t="s">
        <v>7048</v>
      </c>
      <c r="F172" t="s">
        <v>74</v>
      </c>
      <c r="G172" t="s">
        <v>593</v>
      </c>
      <c r="H172" t="s">
        <v>70</v>
      </c>
      <c r="I172">
        <v>2462.5</v>
      </c>
      <c r="J172">
        <v>4</v>
      </c>
      <c r="K172">
        <v>0</v>
      </c>
      <c r="L172">
        <v>9850</v>
      </c>
      <c r="M172">
        <v>9850</v>
      </c>
      <c r="N172" s="11">
        <f>Salesdata[[#This Row],[subtotal_before_discount]]-Salesdata[[#This Row],[total_after_discount]]</f>
        <v>0</v>
      </c>
      <c r="O172" t="s">
        <v>9189</v>
      </c>
      <c r="P172" s="2">
        <v>45351.696030092593</v>
      </c>
      <c r="Q172">
        <f>YEAR(Salesdata[[#This Row],[purchase_date]])</f>
        <v>2024</v>
      </c>
      <c r="R172" t="str">
        <f>TEXT(Salesdata[[#This Row],[purchase_date]], "mmm")</f>
        <v>Feb</v>
      </c>
    </row>
    <row r="173" spans="1:18" x14ac:dyDescent="0.3">
      <c r="A173" t="s">
        <v>594</v>
      </c>
      <c r="B173" t="s">
        <v>72</v>
      </c>
      <c r="C173" t="s">
        <v>595</v>
      </c>
      <c r="D173" s="11" t="s">
        <v>7254</v>
      </c>
      <c r="E173" s="11" t="s">
        <v>7207</v>
      </c>
      <c r="F173" t="s">
        <v>224</v>
      </c>
      <c r="G173" t="s">
        <v>596</v>
      </c>
      <c r="H173" t="s">
        <v>465</v>
      </c>
      <c r="I173">
        <v>281.70999999999998</v>
      </c>
      <c r="J173">
        <v>20</v>
      </c>
      <c r="K173">
        <v>15</v>
      </c>
      <c r="L173">
        <v>5634.2</v>
      </c>
      <c r="M173">
        <v>4789.07</v>
      </c>
      <c r="N173" s="11">
        <f>Salesdata[[#This Row],[subtotal_before_discount]]-Salesdata[[#This Row],[total_after_discount]]</f>
        <v>845.13000000000011</v>
      </c>
      <c r="O173" t="s">
        <v>47</v>
      </c>
      <c r="P173" s="2">
        <v>45554.967766203707</v>
      </c>
      <c r="Q173">
        <f>YEAR(Salesdata[[#This Row],[purchase_date]])</f>
        <v>2024</v>
      </c>
      <c r="R173" t="str">
        <f>TEXT(Salesdata[[#This Row],[purchase_date]], "mmm")</f>
        <v>Sep</v>
      </c>
    </row>
    <row r="174" spans="1:18" x14ac:dyDescent="0.3">
      <c r="A174" t="s">
        <v>597</v>
      </c>
      <c r="B174" t="s">
        <v>72</v>
      </c>
      <c r="C174" t="s">
        <v>598</v>
      </c>
      <c r="D174" s="11" t="s">
        <v>7255</v>
      </c>
      <c r="E174" s="11" t="s">
        <v>7162</v>
      </c>
      <c r="F174" t="s">
        <v>155</v>
      </c>
      <c r="G174" t="s">
        <v>599</v>
      </c>
      <c r="H174" t="s">
        <v>179</v>
      </c>
      <c r="I174">
        <v>75.45</v>
      </c>
      <c r="J174">
        <v>1</v>
      </c>
      <c r="K174">
        <v>0</v>
      </c>
      <c r="L174">
        <v>75.45</v>
      </c>
      <c r="M174">
        <v>75.45</v>
      </c>
      <c r="N174" s="11">
        <f>Salesdata[[#This Row],[subtotal_before_discount]]-Salesdata[[#This Row],[total_after_discount]]</f>
        <v>0</v>
      </c>
      <c r="O174" t="s">
        <v>40</v>
      </c>
      <c r="P174" s="2">
        <v>45417.061956018515</v>
      </c>
      <c r="Q174">
        <f>YEAR(Salesdata[[#This Row],[purchase_date]])</f>
        <v>2024</v>
      </c>
      <c r="R174" t="str">
        <f>TEXT(Salesdata[[#This Row],[purchase_date]], "mmm")</f>
        <v>May</v>
      </c>
    </row>
    <row r="175" spans="1:18" x14ac:dyDescent="0.3">
      <c r="A175" t="s">
        <v>600</v>
      </c>
      <c r="B175" t="s">
        <v>72</v>
      </c>
      <c r="C175" t="s">
        <v>601</v>
      </c>
      <c r="D175" s="11" t="s">
        <v>7256</v>
      </c>
      <c r="E175" s="11" t="s">
        <v>7168</v>
      </c>
      <c r="F175" t="s">
        <v>105</v>
      </c>
      <c r="G175" t="s">
        <v>602</v>
      </c>
      <c r="H175" t="s">
        <v>39</v>
      </c>
      <c r="I175">
        <v>1005.4</v>
      </c>
      <c r="J175">
        <v>8</v>
      </c>
      <c r="K175">
        <v>5</v>
      </c>
      <c r="L175">
        <v>8043.2</v>
      </c>
      <c r="M175">
        <v>7641.04</v>
      </c>
      <c r="N175" s="11">
        <f>Salesdata[[#This Row],[subtotal_before_discount]]-Salesdata[[#This Row],[total_after_discount]]</f>
        <v>402.15999999999985</v>
      </c>
      <c r="O175" t="s">
        <v>28</v>
      </c>
      <c r="P175" s="2">
        <v>45851.801388888889</v>
      </c>
      <c r="Q175">
        <f>YEAR(Salesdata[[#This Row],[purchase_date]])</f>
        <v>2025</v>
      </c>
      <c r="R175" t="str">
        <f>TEXT(Salesdata[[#This Row],[purchase_date]], "mmm")</f>
        <v>Jul</v>
      </c>
    </row>
    <row r="176" spans="1:18" x14ac:dyDescent="0.3">
      <c r="A176" t="s">
        <v>603</v>
      </c>
      <c r="B176" t="s">
        <v>181</v>
      </c>
      <c r="C176" t="s">
        <v>604</v>
      </c>
      <c r="D176" s="11" t="s">
        <v>7257</v>
      </c>
      <c r="E176" s="11" t="s">
        <v>7089</v>
      </c>
      <c r="F176" t="s">
        <v>246</v>
      </c>
      <c r="G176" t="s">
        <v>605</v>
      </c>
      <c r="H176" t="s">
        <v>9189</v>
      </c>
      <c r="I176">
        <v>2912.32</v>
      </c>
      <c r="J176">
        <v>1</v>
      </c>
      <c r="K176">
        <v>0</v>
      </c>
      <c r="L176">
        <v>2912.32</v>
      </c>
      <c r="M176">
        <v>2912.32</v>
      </c>
      <c r="N176" s="11">
        <f>Salesdata[[#This Row],[subtotal_before_discount]]-Salesdata[[#This Row],[total_after_discount]]</f>
        <v>0</v>
      </c>
      <c r="O176" t="s">
        <v>47</v>
      </c>
      <c r="P176" s="2">
        <v>45865.775057870371</v>
      </c>
      <c r="Q176">
        <f>YEAR(Salesdata[[#This Row],[purchase_date]])</f>
        <v>2025</v>
      </c>
      <c r="R176" t="str">
        <f>TEXT(Salesdata[[#This Row],[purchase_date]], "mmm")</f>
        <v>Jul</v>
      </c>
    </row>
    <row r="177" spans="1:18" x14ac:dyDescent="0.3">
      <c r="A177" t="s">
        <v>606</v>
      </c>
      <c r="B177" t="s">
        <v>84</v>
      </c>
      <c r="C177" t="s">
        <v>607</v>
      </c>
      <c r="D177" s="11" t="s">
        <v>7258</v>
      </c>
      <c r="E177" s="11" t="s">
        <v>7170</v>
      </c>
      <c r="F177" t="s">
        <v>251</v>
      </c>
      <c r="G177" t="s">
        <v>608</v>
      </c>
      <c r="H177" t="s">
        <v>248</v>
      </c>
      <c r="I177">
        <v>1104.6500000000001</v>
      </c>
      <c r="J177">
        <v>6</v>
      </c>
      <c r="K177">
        <v>15</v>
      </c>
      <c r="L177">
        <v>6627.9</v>
      </c>
      <c r="M177">
        <v>5633.71</v>
      </c>
      <c r="N177" s="11">
        <f>Salesdata[[#This Row],[subtotal_before_discount]]-Salesdata[[#This Row],[total_after_discount]]</f>
        <v>994.1899999999996</v>
      </c>
      <c r="O177" t="s">
        <v>28</v>
      </c>
      <c r="P177" s="2">
        <v>45582.198935185188</v>
      </c>
      <c r="Q177">
        <f>YEAR(Salesdata[[#This Row],[purchase_date]])</f>
        <v>2024</v>
      </c>
      <c r="R177" t="str">
        <f>TEXT(Salesdata[[#This Row],[purchase_date]], "mmm")</f>
        <v>Oct</v>
      </c>
    </row>
    <row r="178" spans="1:18" x14ac:dyDescent="0.3">
      <c r="A178" t="s">
        <v>609</v>
      </c>
      <c r="B178" t="s">
        <v>30</v>
      </c>
      <c r="C178" t="s">
        <v>610</v>
      </c>
      <c r="D178" s="11" t="s">
        <v>7259</v>
      </c>
      <c r="E178" s="11" t="s">
        <v>7119</v>
      </c>
      <c r="F178" t="s">
        <v>105</v>
      </c>
      <c r="G178" t="s">
        <v>611</v>
      </c>
      <c r="H178" t="s">
        <v>184</v>
      </c>
      <c r="I178">
        <v>0.98</v>
      </c>
      <c r="J178">
        <v>305</v>
      </c>
      <c r="K178">
        <v>25</v>
      </c>
      <c r="L178">
        <v>298.89999999999998</v>
      </c>
      <c r="M178">
        <v>224.17</v>
      </c>
      <c r="N178" s="11">
        <f>Salesdata[[#This Row],[subtotal_before_discount]]-Salesdata[[#This Row],[total_after_discount]]</f>
        <v>74.72999999999999</v>
      </c>
      <c r="O178" t="s">
        <v>28</v>
      </c>
      <c r="P178" s="2">
        <v>45425.665381944447</v>
      </c>
      <c r="Q178">
        <f>YEAR(Salesdata[[#This Row],[purchase_date]])</f>
        <v>2024</v>
      </c>
      <c r="R178" t="str">
        <f>TEXT(Salesdata[[#This Row],[purchase_date]], "mmm")</f>
        <v>May</v>
      </c>
    </row>
    <row r="179" spans="1:18" x14ac:dyDescent="0.3">
      <c r="A179" t="s">
        <v>612</v>
      </c>
      <c r="B179" t="s">
        <v>95</v>
      </c>
      <c r="C179" t="s">
        <v>613</v>
      </c>
      <c r="D179" s="11" t="s">
        <v>7260</v>
      </c>
      <c r="E179" s="11" t="s">
        <v>7079</v>
      </c>
      <c r="F179" t="s">
        <v>32</v>
      </c>
      <c r="G179" t="s">
        <v>614</v>
      </c>
      <c r="H179" t="s">
        <v>248</v>
      </c>
      <c r="I179">
        <v>918</v>
      </c>
      <c r="J179">
        <v>2</v>
      </c>
      <c r="K179">
        <v>5</v>
      </c>
      <c r="L179">
        <v>1836</v>
      </c>
      <c r="M179">
        <v>1744.2</v>
      </c>
      <c r="N179" s="11">
        <f>Salesdata[[#This Row],[subtotal_before_discount]]-Salesdata[[#This Row],[total_after_discount]]</f>
        <v>91.799999999999955</v>
      </c>
      <c r="O179" t="s">
        <v>28</v>
      </c>
      <c r="P179" s="2">
        <v>45547.145543981482</v>
      </c>
      <c r="Q179">
        <f>YEAR(Salesdata[[#This Row],[purchase_date]])</f>
        <v>2024</v>
      </c>
      <c r="R179" t="str">
        <f>TEXT(Salesdata[[#This Row],[purchase_date]], "mmm")</f>
        <v>Sep</v>
      </c>
    </row>
    <row r="180" spans="1:18" x14ac:dyDescent="0.3">
      <c r="A180" t="s">
        <v>615</v>
      </c>
      <c r="B180" t="s">
        <v>15</v>
      </c>
      <c r="C180" t="s">
        <v>616</v>
      </c>
      <c r="D180" s="11" t="s">
        <v>7261</v>
      </c>
      <c r="E180" s="11" t="s">
        <v>7235</v>
      </c>
      <c r="F180" t="s">
        <v>111</v>
      </c>
      <c r="G180" t="s">
        <v>617</v>
      </c>
      <c r="H180" t="s">
        <v>93</v>
      </c>
      <c r="I180">
        <v>586.09</v>
      </c>
      <c r="J180">
        <v>15</v>
      </c>
      <c r="K180">
        <v>10</v>
      </c>
      <c r="L180">
        <v>8791.35</v>
      </c>
      <c r="M180">
        <v>7912.22</v>
      </c>
      <c r="N180" s="11">
        <f>Salesdata[[#This Row],[subtotal_before_discount]]-Salesdata[[#This Row],[total_after_discount]]</f>
        <v>879.13000000000011</v>
      </c>
      <c r="O180" t="s">
        <v>116</v>
      </c>
      <c r="P180" s="2">
        <v>45825.349305555559</v>
      </c>
      <c r="Q180">
        <f>YEAR(Salesdata[[#This Row],[purchase_date]])</f>
        <v>2025</v>
      </c>
      <c r="R180" t="str">
        <f>TEXT(Salesdata[[#This Row],[purchase_date]], "mmm")</f>
        <v>Jun</v>
      </c>
    </row>
    <row r="181" spans="1:18" x14ac:dyDescent="0.3">
      <c r="A181" t="s">
        <v>618</v>
      </c>
      <c r="B181" t="s">
        <v>15</v>
      </c>
      <c r="C181" t="s">
        <v>619</v>
      </c>
      <c r="D181" s="11" t="s">
        <v>7262</v>
      </c>
      <c r="E181" s="11" t="s">
        <v>7168</v>
      </c>
      <c r="F181" t="s">
        <v>57</v>
      </c>
      <c r="G181" t="s">
        <v>620</v>
      </c>
      <c r="H181" t="s">
        <v>135</v>
      </c>
      <c r="I181">
        <v>2164.98</v>
      </c>
      <c r="J181">
        <v>20</v>
      </c>
      <c r="K181">
        <v>15</v>
      </c>
      <c r="L181">
        <v>43299.6</v>
      </c>
      <c r="M181">
        <v>36804.660000000003</v>
      </c>
      <c r="N181" s="11">
        <f>Salesdata[[#This Row],[subtotal_before_discount]]-Salesdata[[#This Row],[total_after_discount]]</f>
        <v>6494.9399999999951</v>
      </c>
      <c r="O181" t="s">
        <v>28</v>
      </c>
      <c r="P181" s="2">
        <v>45656.868842592594</v>
      </c>
      <c r="Q181">
        <f>YEAR(Salesdata[[#This Row],[purchase_date]])</f>
        <v>2024</v>
      </c>
      <c r="R181" t="str">
        <f>TEXT(Salesdata[[#This Row],[purchase_date]], "mmm")</f>
        <v>Dec</v>
      </c>
    </row>
    <row r="182" spans="1:18" x14ac:dyDescent="0.3">
      <c r="A182" t="s">
        <v>621</v>
      </c>
      <c r="B182" t="s">
        <v>95</v>
      </c>
      <c r="C182" t="s">
        <v>622</v>
      </c>
      <c r="D182" s="11" t="s">
        <v>7263</v>
      </c>
      <c r="E182" s="11" t="s">
        <v>7218</v>
      </c>
      <c r="F182" t="s">
        <v>155</v>
      </c>
      <c r="G182" t="s">
        <v>623</v>
      </c>
      <c r="H182" t="s">
        <v>9189</v>
      </c>
      <c r="I182">
        <v>1891.18</v>
      </c>
      <c r="J182">
        <v>3</v>
      </c>
      <c r="K182">
        <v>5</v>
      </c>
      <c r="L182">
        <v>5673.54</v>
      </c>
      <c r="M182">
        <v>5389.86</v>
      </c>
      <c r="N182" s="11">
        <f>Salesdata[[#This Row],[subtotal_before_discount]]-Salesdata[[#This Row],[total_after_discount]]</f>
        <v>283.68000000000029</v>
      </c>
      <c r="O182" t="s">
        <v>77</v>
      </c>
      <c r="P182" s="2">
        <v>45680.547743055555</v>
      </c>
      <c r="Q182">
        <f>YEAR(Salesdata[[#This Row],[purchase_date]])</f>
        <v>2025</v>
      </c>
      <c r="R182" t="str">
        <f>TEXT(Salesdata[[#This Row],[purchase_date]], "mmm")</f>
        <v>Jan</v>
      </c>
    </row>
    <row r="183" spans="1:18" x14ac:dyDescent="0.3">
      <c r="A183" t="s">
        <v>624</v>
      </c>
      <c r="B183" t="s">
        <v>30</v>
      </c>
      <c r="C183" t="s">
        <v>625</v>
      </c>
      <c r="D183" s="11" t="s">
        <v>7264</v>
      </c>
      <c r="E183" s="11" t="s">
        <v>7050</v>
      </c>
      <c r="F183" t="s">
        <v>177</v>
      </c>
      <c r="G183" t="s">
        <v>626</v>
      </c>
      <c r="H183" t="s">
        <v>39</v>
      </c>
      <c r="I183">
        <v>4282.45</v>
      </c>
      <c r="J183">
        <v>20</v>
      </c>
      <c r="K183">
        <v>15</v>
      </c>
      <c r="L183">
        <v>85649</v>
      </c>
      <c r="M183">
        <v>72801.649999999994</v>
      </c>
      <c r="N183" s="11">
        <f>Salesdata[[#This Row],[subtotal_before_discount]]-Salesdata[[#This Row],[total_after_discount]]</f>
        <v>12847.350000000006</v>
      </c>
      <c r="O183" t="s">
        <v>60</v>
      </c>
      <c r="P183" s="2">
        <v>45719.569374999999</v>
      </c>
      <c r="Q183">
        <f>YEAR(Salesdata[[#This Row],[purchase_date]])</f>
        <v>2025</v>
      </c>
      <c r="R183" t="str">
        <f>TEXT(Salesdata[[#This Row],[purchase_date]], "mmm")</f>
        <v>Mar</v>
      </c>
    </row>
    <row r="184" spans="1:18" x14ac:dyDescent="0.3">
      <c r="A184" t="s">
        <v>627</v>
      </c>
      <c r="B184" t="s">
        <v>181</v>
      </c>
      <c r="C184" t="s">
        <v>9189</v>
      </c>
      <c r="D184" s="11" t="s">
        <v>9189</v>
      </c>
      <c r="E184" s="11" t="s">
        <v>9189</v>
      </c>
      <c r="F184" t="s">
        <v>277</v>
      </c>
      <c r="G184" t="s">
        <v>628</v>
      </c>
      <c r="H184" t="s">
        <v>130</v>
      </c>
      <c r="I184">
        <v>147.19999999999999</v>
      </c>
      <c r="J184">
        <v>30</v>
      </c>
      <c r="K184">
        <v>15</v>
      </c>
      <c r="L184">
        <v>4416</v>
      </c>
      <c r="M184">
        <v>3753.6</v>
      </c>
      <c r="N184" s="11">
        <f>Salesdata[[#This Row],[subtotal_before_discount]]-Salesdata[[#This Row],[total_after_discount]]</f>
        <v>662.40000000000009</v>
      </c>
      <c r="O184" t="s">
        <v>47</v>
      </c>
      <c r="P184" s="2">
        <v>45435.68681712963</v>
      </c>
      <c r="Q184">
        <f>YEAR(Salesdata[[#This Row],[purchase_date]])</f>
        <v>2024</v>
      </c>
      <c r="R184" t="str">
        <f>TEXT(Salesdata[[#This Row],[purchase_date]], "mmm")</f>
        <v>May</v>
      </c>
    </row>
    <row r="185" spans="1:18" x14ac:dyDescent="0.3">
      <c r="A185" t="s">
        <v>629</v>
      </c>
      <c r="B185" t="s">
        <v>23</v>
      </c>
      <c r="C185" t="s">
        <v>9189</v>
      </c>
      <c r="D185" s="11" t="s">
        <v>9189</v>
      </c>
      <c r="E185" s="11" t="s">
        <v>9189</v>
      </c>
      <c r="F185" t="s">
        <v>18</v>
      </c>
      <c r="G185" t="s">
        <v>630</v>
      </c>
      <c r="H185" t="s">
        <v>65</v>
      </c>
      <c r="I185">
        <v>1126.23</v>
      </c>
      <c r="J185">
        <v>6</v>
      </c>
      <c r="K185">
        <v>3</v>
      </c>
      <c r="L185">
        <v>6757.38</v>
      </c>
      <c r="M185">
        <v>6554.66</v>
      </c>
      <c r="N185" s="11">
        <f>Salesdata[[#This Row],[subtotal_before_discount]]-Salesdata[[#This Row],[total_after_discount]]</f>
        <v>202.72000000000025</v>
      </c>
      <c r="O185" t="s">
        <v>40</v>
      </c>
      <c r="P185" s="2">
        <v>45732.846076388887</v>
      </c>
      <c r="Q185">
        <f>YEAR(Salesdata[[#This Row],[purchase_date]])</f>
        <v>2025</v>
      </c>
      <c r="R185" t="str">
        <f>TEXT(Salesdata[[#This Row],[purchase_date]], "mmm")</f>
        <v>Mar</v>
      </c>
    </row>
    <row r="186" spans="1:18" x14ac:dyDescent="0.3">
      <c r="A186" t="s">
        <v>631</v>
      </c>
      <c r="B186" t="s">
        <v>23</v>
      </c>
      <c r="C186" t="s">
        <v>632</v>
      </c>
      <c r="D186" s="11" t="s">
        <v>7265</v>
      </c>
      <c r="E186" s="11" t="s">
        <v>7064</v>
      </c>
      <c r="F186" t="s">
        <v>246</v>
      </c>
      <c r="G186" t="s">
        <v>633</v>
      </c>
      <c r="H186" t="s">
        <v>9189</v>
      </c>
      <c r="I186">
        <v>1395.27</v>
      </c>
      <c r="J186">
        <v>8</v>
      </c>
      <c r="K186">
        <v>0</v>
      </c>
      <c r="L186">
        <v>11162.16</v>
      </c>
      <c r="M186">
        <v>11162.16</v>
      </c>
      <c r="N186" s="11">
        <f>Salesdata[[#This Row],[subtotal_before_discount]]-Salesdata[[#This Row],[total_after_discount]]</f>
        <v>0</v>
      </c>
      <c r="O186" t="s">
        <v>40</v>
      </c>
      <c r="P186" s="2">
        <v>45609.813368055555</v>
      </c>
      <c r="Q186">
        <f>YEAR(Salesdata[[#This Row],[purchase_date]])</f>
        <v>2024</v>
      </c>
      <c r="R186" t="str">
        <f>TEXT(Salesdata[[#This Row],[purchase_date]], "mmm")</f>
        <v>Nov</v>
      </c>
    </row>
    <row r="187" spans="1:18" x14ac:dyDescent="0.3">
      <c r="A187" t="s">
        <v>634</v>
      </c>
      <c r="B187" t="s">
        <v>95</v>
      </c>
      <c r="C187" t="s">
        <v>635</v>
      </c>
      <c r="D187" s="11" t="s">
        <v>7266</v>
      </c>
      <c r="E187" s="11" t="s">
        <v>7089</v>
      </c>
      <c r="F187" t="s">
        <v>37</v>
      </c>
      <c r="G187" t="s">
        <v>636</v>
      </c>
      <c r="H187" t="s">
        <v>130</v>
      </c>
      <c r="I187">
        <v>49.8</v>
      </c>
      <c r="J187">
        <v>12</v>
      </c>
      <c r="K187">
        <v>20</v>
      </c>
      <c r="L187">
        <v>597.6</v>
      </c>
      <c r="M187">
        <v>478.08</v>
      </c>
      <c r="N187" s="11">
        <f>Salesdata[[#This Row],[subtotal_before_discount]]-Salesdata[[#This Row],[total_after_discount]]</f>
        <v>119.52000000000004</v>
      </c>
      <c r="O187" t="s">
        <v>21</v>
      </c>
      <c r="P187" s="2">
        <v>45643.559884259259</v>
      </c>
      <c r="Q187">
        <f>YEAR(Salesdata[[#This Row],[purchase_date]])</f>
        <v>2024</v>
      </c>
      <c r="R187" t="str">
        <f>TEXT(Salesdata[[#This Row],[purchase_date]], "mmm")</f>
        <v>Dec</v>
      </c>
    </row>
    <row r="188" spans="1:18" x14ac:dyDescent="0.3">
      <c r="A188" t="s">
        <v>637</v>
      </c>
      <c r="B188" t="s">
        <v>172</v>
      </c>
      <c r="C188" t="s">
        <v>638</v>
      </c>
      <c r="D188" s="11" t="s">
        <v>7267</v>
      </c>
      <c r="E188" s="11" t="s">
        <v>7060</v>
      </c>
      <c r="F188" t="s">
        <v>121</v>
      </c>
      <c r="G188" t="s">
        <v>639</v>
      </c>
      <c r="H188" t="s">
        <v>248</v>
      </c>
      <c r="I188">
        <v>246.75</v>
      </c>
      <c r="J188">
        <v>3</v>
      </c>
      <c r="K188">
        <v>2</v>
      </c>
      <c r="L188">
        <v>740.25</v>
      </c>
      <c r="M188">
        <v>725.44</v>
      </c>
      <c r="N188" s="11">
        <f>Salesdata[[#This Row],[subtotal_before_discount]]-Salesdata[[#This Row],[total_after_discount]]</f>
        <v>14.809999999999945</v>
      </c>
      <c r="O188" t="s">
        <v>21</v>
      </c>
      <c r="P188" s="2">
        <v>45574.179664351854</v>
      </c>
      <c r="Q188">
        <f>YEAR(Salesdata[[#This Row],[purchase_date]])</f>
        <v>2024</v>
      </c>
      <c r="R188" t="str">
        <f>TEXT(Salesdata[[#This Row],[purchase_date]], "mmm")</f>
        <v>Oct</v>
      </c>
    </row>
    <row r="189" spans="1:18" x14ac:dyDescent="0.3">
      <c r="A189" t="s">
        <v>640</v>
      </c>
      <c r="B189" t="s">
        <v>181</v>
      </c>
      <c r="C189" t="s">
        <v>641</v>
      </c>
      <c r="D189" s="11" t="s">
        <v>7268</v>
      </c>
      <c r="E189" s="11" t="s">
        <v>7052</v>
      </c>
      <c r="F189" t="s">
        <v>44</v>
      </c>
      <c r="G189" t="s">
        <v>642</v>
      </c>
      <c r="H189" t="s">
        <v>20</v>
      </c>
      <c r="I189">
        <v>36.01</v>
      </c>
      <c r="J189">
        <v>15</v>
      </c>
      <c r="K189">
        <v>12</v>
      </c>
      <c r="L189">
        <v>540.15</v>
      </c>
      <c r="M189">
        <v>475.33</v>
      </c>
      <c r="N189" s="11">
        <f>Salesdata[[#This Row],[subtotal_before_discount]]-Salesdata[[#This Row],[total_after_discount]]</f>
        <v>64.819999999999993</v>
      </c>
      <c r="O189" t="s">
        <v>28</v>
      </c>
      <c r="P189" s="2">
        <v>45783.292141203703</v>
      </c>
      <c r="Q189">
        <f>YEAR(Salesdata[[#This Row],[purchase_date]])</f>
        <v>2025</v>
      </c>
      <c r="R189" t="str">
        <f>TEXT(Salesdata[[#This Row],[purchase_date]], "mmm")</f>
        <v>May</v>
      </c>
    </row>
    <row r="190" spans="1:18" x14ac:dyDescent="0.3">
      <c r="A190" t="s">
        <v>643</v>
      </c>
      <c r="B190" t="s">
        <v>172</v>
      </c>
      <c r="C190" t="s">
        <v>644</v>
      </c>
      <c r="D190" s="11" t="s">
        <v>7269</v>
      </c>
      <c r="E190" s="11" t="s">
        <v>7123</v>
      </c>
      <c r="F190" t="s">
        <v>105</v>
      </c>
      <c r="G190" t="s">
        <v>645</v>
      </c>
      <c r="H190" t="s">
        <v>130</v>
      </c>
      <c r="I190">
        <v>11.6</v>
      </c>
      <c r="J190">
        <v>25</v>
      </c>
      <c r="K190">
        <v>20</v>
      </c>
      <c r="L190">
        <v>290</v>
      </c>
      <c r="M190">
        <v>232</v>
      </c>
      <c r="N190" s="11">
        <f>Salesdata[[#This Row],[subtotal_before_discount]]-Salesdata[[#This Row],[total_after_discount]]</f>
        <v>58</v>
      </c>
      <c r="O190" t="s">
        <v>60</v>
      </c>
      <c r="P190" s="2">
        <v>45777.508912037039</v>
      </c>
      <c r="Q190">
        <f>YEAR(Salesdata[[#This Row],[purchase_date]])</f>
        <v>2025</v>
      </c>
      <c r="R190" t="str">
        <f>TEXT(Salesdata[[#This Row],[purchase_date]], "mmm")</f>
        <v>Apr</v>
      </c>
    </row>
    <row r="191" spans="1:18" x14ac:dyDescent="0.3">
      <c r="A191" t="s">
        <v>646</v>
      </c>
      <c r="B191" t="s">
        <v>118</v>
      </c>
      <c r="C191" t="s">
        <v>647</v>
      </c>
      <c r="D191" s="11" t="s">
        <v>7270</v>
      </c>
      <c r="E191" s="11" t="s">
        <v>7164</v>
      </c>
      <c r="F191" t="s">
        <v>44</v>
      </c>
      <c r="G191" t="s">
        <v>648</v>
      </c>
      <c r="H191" t="s">
        <v>53</v>
      </c>
      <c r="I191">
        <v>194.48</v>
      </c>
      <c r="J191">
        <v>2</v>
      </c>
      <c r="K191">
        <v>0</v>
      </c>
      <c r="L191">
        <v>388.96</v>
      </c>
      <c r="M191">
        <v>388.96</v>
      </c>
      <c r="N191" s="11">
        <f>Salesdata[[#This Row],[subtotal_before_discount]]-Salesdata[[#This Row],[total_after_discount]]</f>
        <v>0</v>
      </c>
      <c r="O191" t="s">
        <v>21</v>
      </c>
      <c r="P191" s="2">
        <v>45561.863402777781</v>
      </c>
      <c r="Q191">
        <f>YEAR(Salesdata[[#This Row],[purchase_date]])</f>
        <v>2024</v>
      </c>
      <c r="R191" t="str">
        <f>TEXT(Salesdata[[#This Row],[purchase_date]], "mmm")</f>
        <v>Sep</v>
      </c>
    </row>
    <row r="192" spans="1:18" x14ac:dyDescent="0.3">
      <c r="A192" t="s">
        <v>649</v>
      </c>
      <c r="B192" t="s">
        <v>181</v>
      </c>
      <c r="C192" t="s">
        <v>650</v>
      </c>
      <c r="D192" s="11" t="s">
        <v>7271</v>
      </c>
      <c r="E192" s="11" t="s">
        <v>7069</v>
      </c>
      <c r="F192" t="s">
        <v>155</v>
      </c>
      <c r="G192" t="s">
        <v>651</v>
      </c>
      <c r="H192" t="s">
        <v>70</v>
      </c>
      <c r="I192">
        <v>116.57</v>
      </c>
      <c r="J192">
        <v>6</v>
      </c>
      <c r="K192">
        <v>10</v>
      </c>
      <c r="L192">
        <v>699.42</v>
      </c>
      <c r="M192">
        <v>629.48</v>
      </c>
      <c r="N192" s="11">
        <f>Salesdata[[#This Row],[subtotal_before_discount]]-Salesdata[[#This Row],[total_after_discount]]</f>
        <v>69.939999999999941</v>
      </c>
      <c r="O192" t="s">
        <v>9189</v>
      </c>
      <c r="P192" s="2">
        <v>45771.978321759256</v>
      </c>
      <c r="Q192">
        <f>YEAR(Salesdata[[#This Row],[purchase_date]])</f>
        <v>2025</v>
      </c>
      <c r="R192" t="str">
        <f>TEXT(Salesdata[[#This Row],[purchase_date]], "mmm")</f>
        <v>Apr</v>
      </c>
    </row>
    <row r="193" spans="1:18" x14ac:dyDescent="0.3">
      <c r="A193" t="s">
        <v>652</v>
      </c>
      <c r="B193" t="s">
        <v>84</v>
      </c>
      <c r="C193" t="s">
        <v>653</v>
      </c>
      <c r="D193" s="11" t="s">
        <v>7272</v>
      </c>
      <c r="E193" s="11" t="s">
        <v>7166</v>
      </c>
      <c r="F193" t="s">
        <v>74</v>
      </c>
      <c r="G193" t="s">
        <v>654</v>
      </c>
      <c r="H193" t="s">
        <v>135</v>
      </c>
      <c r="I193">
        <v>672.52</v>
      </c>
      <c r="J193">
        <v>15</v>
      </c>
      <c r="K193">
        <v>15</v>
      </c>
      <c r="L193">
        <v>10087.799999999999</v>
      </c>
      <c r="M193">
        <v>8574.6299999999992</v>
      </c>
      <c r="N193" s="11">
        <f>Salesdata[[#This Row],[subtotal_before_discount]]-Salesdata[[#This Row],[total_after_discount]]</f>
        <v>1513.17</v>
      </c>
      <c r="O193" t="s">
        <v>77</v>
      </c>
      <c r="P193" s="2">
        <v>45869.906226851854</v>
      </c>
      <c r="Q193">
        <f>YEAR(Salesdata[[#This Row],[purchase_date]])</f>
        <v>2025</v>
      </c>
      <c r="R193" t="str">
        <f>TEXT(Salesdata[[#This Row],[purchase_date]], "mmm")</f>
        <v>Jul</v>
      </c>
    </row>
    <row r="194" spans="1:18" x14ac:dyDescent="0.3">
      <c r="A194" t="s">
        <v>655</v>
      </c>
      <c r="B194" t="s">
        <v>9189</v>
      </c>
      <c r="C194" t="s">
        <v>656</v>
      </c>
      <c r="D194" s="11" t="s">
        <v>7273</v>
      </c>
      <c r="E194" s="11" t="s">
        <v>7050</v>
      </c>
      <c r="F194" t="s">
        <v>9189</v>
      </c>
      <c r="G194" t="s">
        <v>657</v>
      </c>
      <c r="H194" t="s">
        <v>59</v>
      </c>
      <c r="I194">
        <v>181.8</v>
      </c>
      <c r="J194">
        <v>15</v>
      </c>
      <c r="K194">
        <v>10</v>
      </c>
      <c r="L194">
        <v>2727</v>
      </c>
      <c r="M194">
        <v>2454.3000000000002</v>
      </c>
      <c r="N194" s="11">
        <f>Salesdata[[#This Row],[subtotal_before_discount]]-Salesdata[[#This Row],[total_after_discount]]</f>
        <v>272.69999999999982</v>
      </c>
      <c r="O194" t="s">
        <v>47</v>
      </c>
      <c r="P194" s="2">
        <v>45411.431643518517</v>
      </c>
      <c r="Q194">
        <f>YEAR(Salesdata[[#This Row],[purchase_date]])</f>
        <v>2024</v>
      </c>
      <c r="R194" t="str">
        <f>TEXT(Salesdata[[#This Row],[purchase_date]], "mmm")</f>
        <v>Apr</v>
      </c>
    </row>
    <row r="195" spans="1:18" x14ac:dyDescent="0.3">
      <c r="A195" t="s">
        <v>658</v>
      </c>
      <c r="B195" t="s">
        <v>84</v>
      </c>
      <c r="C195" t="s">
        <v>659</v>
      </c>
      <c r="D195" s="11" t="s">
        <v>7274</v>
      </c>
      <c r="E195" s="11" t="s">
        <v>7054</v>
      </c>
      <c r="F195" t="s">
        <v>44</v>
      </c>
      <c r="G195" t="s">
        <v>660</v>
      </c>
      <c r="H195" t="s">
        <v>102</v>
      </c>
      <c r="I195">
        <v>343.87</v>
      </c>
      <c r="J195">
        <v>50</v>
      </c>
      <c r="K195">
        <v>0</v>
      </c>
      <c r="L195">
        <v>17193.5</v>
      </c>
      <c r="M195">
        <v>17193.5</v>
      </c>
      <c r="N195" s="11">
        <f>Salesdata[[#This Row],[subtotal_before_discount]]-Salesdata[[#This Row],[total_after_discount]]</f>
        <v>0</v>
      </c>
      <c r="O195" t="s">
        <v>116</v>
      </c>
      <c r="P195" s="2">
        <v>45734.112175925926</v>
      </c>
      <c r="Q195">
        <f>YEAR(Salesdata[[#This Row],[purchase_date]])</f>
        <v>2025</v>
      </c>
      <c r="R195" t="str">
        <f>TEXT(Salesdata[[#This Row],[purchase_date]], "mmm")</f>
        <v>Mar</v>
      </c>
    </row>
    <row r="196" spans="1:18" x14ac:dyDescent="0.3">
      <c r="A196" t="s">
        <v>661</v>
      </c>
      <c r="B196" t="s">
        <v>172</v>
      </c>
      <c r="C196" t="s">
        <v>662</v>
      </c>
      <c r="D196" s="11" t="s">
        <v>7275</v>
      </c>
      <c r="E196" s="11" t="s">
        <v>7048</v>
      </c>
      <c r="F196" t="s">
        <v>37</v>
      </c>
      <c r="G196" t="s">
        <v>663</v>
      </c>
      <c r="H196" t="s">
        <v>248</v>
      </c>
      <c r="I196">
        <v>333.05</v>
      </c>
      <c r="J196">
        <v>1</v>
      </c>
      <c r="K196">
        <v>13</v>
      </c>
      <c r="L196">
        <v>333.05</v>
      </c>
      <c r="M196">
        <v>289.75</v>
      </c>
      <c r="N196" s="11">
        <f>Salesdata[[#This Row],[subtotal_before_discount]]-Salesdata[[#This Row],[total_after_discount]]</f>
        <v>43.300000000000011</v>
      </c>
      <c r="O196" t="s">
        <v>28</v>
      </c>
      <c r="P196" s="2">
        <v>45563.453182870369</v>
      </c>
      <c r="Q196">
        <f>YEAR(Salesdata[[#This Row],[purchase_date]])</f>
        <v>2024</v>
      </c>
      <c r="R196" t="str">
        <f>TEXT(Salesdata[[#This Row],[purchase_date]], "mmm")</f>
        <v>Sep</v>
      </c>
    </row>
    <row r="197" spans="1:18" x14ac:dyDescent="0.3">
      <c r="A197" t="s">
        <v>664</v>
      </c>
      <c r="B197" t="s">
        <v>172</v>
      </c>
      <c r="C197" t="s">
        <v>665</v>
      </c>
      <c r="D197" s="11" t="s">
        <v>7276</v>
      </c>
      <c r="E197" s="11" t="s">
        <v>7143</v>
      </c>
      <c r="F197" t="s">
        <v>9189</v>
      </c>
      <c r="G197" t="s">
        <v>666</v>
      </c>
      <c r="H197" t="s">
        <v>135</v>
      </c>
      <c r="I197">
        <v>4.67</v>
      </c>
      <c r="J197">
        <v>35</v>
      </c>
      <c r="K197">
        <v>10</v>
      </c>
      <c r="L197">
        <v>163.44999999999999</v>
      </c>
      <c r="M197">
        <v>147.1</v>
      </c>
      <c r="N197" s="11">
        <f>Salesdata[[#This Row],[subtotal_before_discount]]-Salesdata[[#This Row],[total_after_discount]]</f>
        <v>16.349999999999994</v>
      </c>
      <c r="O197" t="s">
        <v>60</v>
      </c>
      <c r="P197" s="2">
        <v>45625.108541666668</v>
      </c>
      <c r="Q197">
        <f>YEAR(Salesdata[[#This Row],[purchase_date]])</f>
        <v>2024</v>
      </c>
      <c r="R197" t="str">
        <f>TEXT(Salesdata[[#This Row],[purchase_date]], "mmm")</f>
        <v>Nov</v>
      </c>
    </row>
    <row r="198" spans="1:18" x14ac:dyDescent="0.3">
      <c r="A198" t="s">
        <v>667</v>
      </c>
      <c r="B198" t="s">
        <v>23</v>
      </c>
      <c r="C198" t="s">
        <v>668</v>
      </c>
      <c r="D198" s="11" t="s">
        <v>7277</v>
      </c>
      <c r="E198" s="11" t="s">
        <v>7145</v>
      </c>
      <c r="F198" t="s">
        <v>91</v>
      </c>
      <c r="G198" t="s">
        <v>669</v>
      </c>
      <c r="H198" t="s">
        <v>209</v>
      </c>
      <c r="I198">
        <v>831.22</v>
      </c>
      <c r="J198">
        <v>6</v>
      </c>
      <c r="K198">
        <v>0</v>
      </c>
      <c r="L198">
        <v>4987.32</v>
      </c>
      <c r="M198">
        <v>4987.32</v>
      </c>
      <c r="N198" s="11">
        <f>Salesdata[[#This Row],[subtotal_before_discount]]-Salesdata[[#This Row],[total_after_discount]]</f>
        <v>0</v>
      </c>
      <c r="O198" t="s">
        <v>47</v>
      </c>
      <c r="P198" s="2">
        <v>45751.370717592596</v>
      </c>
      <c r="Q198">
        <f>YEAR(Salesdata[[#This Row],[purchase_date]])</f>
        <v>2025</v>
      </c>
      <c r="R198" t="str">
        <f>TEXT(Salesdata[[#This Row],[purchase_date]], "mmm")</f>
        <v>Apr</v>
      </c>
    </row>
    <row r="199" spans="1:18" x14ac:dyDescent="0.3">
      <c r="A199" t="s">
        <v>670</v>
      </c>
      <c r="B199" t="s">
        <v>84</v>
      </c>
      <c r="C199" t="s">
        <v>671</v>
      </c>
      <c r="D199" s="11" t="s">
        <v>7278</v>
      </c>
      <c r="E199" s="11" t="s">
        <v>7198</v>
      </c>
      <c r="F199" t="s">
        <v>133</v>
      </c>
      <c r="G199" t="s">
        <v>672</v>
      </c>
      <c r="H199" t="s">
        <v>65</v>
      </c>
      <c r="I199">
        <v>447.92</v>
      </c>
      <c r="J199">
        <v>1</v>
      </c>
      <c r="K199">
        <v>2</v>
      </c>
      <c r="L199">
        <v>447.92</v>
      </c>
      <c r="M199">
        <v>438.96</v>
      </c>
      <c r="N199" s="11">
        <f>Salesdata[[#This Row],[subtotal_before_discount]]-Salesdata[[#This Row],[total_after_discount]]</f>
        <v>8.9600000000000364</v>
      </c>
      <c r="O199" t="s">
        <v>60</v>
      </c>
      <c r="P199" s="2">
        <v>45374.449317129627</v>
      </c>
      <c r="Q199">
        <f>YEAR(Salesdata[[#This Row],[purchase_date]])</f>
        <v>2024</v>
      </c>
      <c r="R199" t="str">
        <f>TEXT(Salesdata[[#This Row],[purchase_date]], "mmm")</f>
        <v>Mar</v>
      </c>
    </row>
    <row r="200" spans="1:18" x14ac:dyDescent="0.3">
      <c r="A200" t="s">
        <v>673</v>
      </c>
      <c r="B200" t="s">
        <v>30</v>
      </c>
      <c r="C200" t="s">
        <v>674</v>
      </c>
      <c r="D200" s="11" t="s">
        <v>7279</v>
      </c>
      <c r="E200" s="11" t="s">
        <v>7058</v>
      </c>
      <c r="F200" t="s">
        <v>133</v>
      </c>
      <c r="G200" t="s">
        <v>675</v>
      </c>
      <c r="H200" t="s">
        <v>161</v>
      </c>
      <c r="I200">
        <v>949.87</v>
      </c>
      <c r="J200">
        <v>2</v>
      </c>
      <c r="K200">
        <v>0</v>
      </c>
      <c r="L200">
        <v>1899.74</v>
      </c>
      <c r="M200">
        <v>1899.74</v>
      </c>
      <c r="N200" s="11">
        <f>Salesdata[[#This Row],[subtotal_before_discount]]-Salesdata[[#This Row],[total_after_discount]]</f>
        <v>0</v>
      </c>
      <c r="O200" t="s">
        <v>21</v>
      </c>
      <c r="P200" s="2">
        <v>45641.109976851854</v>
      </c>
      <c r="Q200">
        <f>YEAR(Salesdata[[#This Row],[purchase_date]])</f>
        <v>2024</v>
      </c>
      <c r="R200" t="str">
        <f>TEXT(Salesdata[[#This Row],[purchase_date]], "mmm")</f>
        <v>Dec</v>
      </c>
    </row>
    <row r="201" spans="1:18" x14ac:dyDescent="0.3">
      <c r="A201" t="s">
        <v>676</v>
      </c>
      <c r="B201" t="s">
        <v>23</v>
      </c>
      <c r="C201" t="s">
        <v>677</v>
      </c>
      <c r="D201" s="11" t="s">
        <v>7280</v>
      </c>
      <c r="E201" s="11" t="s">
        <v>7119</v>
      </c>
      <c r="F201" t="s">
        <v>44</v>
      </c>
      <c r="G201" t="s">
        <v>678</v>
      </c>
      <c r="H201" t="s">
        <v>209</v>
      </c>
      <c r="I201">
        <v>121.5</v>
      </c>
      <c r="J201">
        <v>2</v>
      </c>
      <c r="K201">
        <v>0</v>
      </c>
      <c r="L201">
        <v>243</v>
      </c>
      <c r="M201">
        <v>243</v>
      </c>
      <c r="N201" s="11">
        <f>Salesdata[[#This Row],[subtotal_before_discount]]-Salesdata[[#This Row],[total_after_discount]]</f>
        <v>0</v>
      </c>
      <c r="O201" t="s">
        <v>40</v>
      </c>
      <c r="P201" s="2">
        <v>45657.973263888889</v>
      </c>
      <c r="Q201">
        <f>YEAR(Salesdata[[#This Row],[purchase_date]])</f>
        <v>2024</v>
      </c>
      <c r="R201" t="str">
        <f>TEXT(Salesdata[[#This Row],[purchase_date]], "mmm")</f>
        <v>Dec</v>
      </c>
    </row>
    <row r="202" spans="1:18" x14ac:dyDescent="0.3">
      <c r="A202" t="s">
        <v>679</v>
      </c>
      <c r="B202" t="s">
        <v>95</v>
      </c>
      <c r="C202" t="s">
        <v>680</v>
      </c>
      <c r="D202" s="11" t="s">
        <v>7281</v>
      </c>
      <c r="E202" s="11" t="s">
        <v>7048</v>
      </c>
      <c r="F202" t="s">
        <v>44</v>
      </c>
      <c r="G202" t="s">
        <v>681</v>
      </c>
      <c r="H202" t="s">
        <v>93</v>
      </c>
      <c r="I202">
        <v>259.10000000000002</v>
      </c>
      <c r="J202">
        <v>8</v>
      </c>
      <c r="K202">
        <v>20</v>
      </c>
      <c r="L202">
        <v>2072.8000000000002</v>
      </c>
      <c r="M202">
        <v>1658.24</v>
      </c>
      <c r="N202" s="11">
        <f>Salesdata[[#This Row],[subtotal_before_discount]]-Salesdata[[#This Row],[total_after_discount]]</f>
        <v>414.56000000000017</v>
      </c>
      <c r="O202" t="s">
        <v>47</v>
      </c>
      <c r="P202" s="2">
        <v>45727.156574074077</v>
      </c>
      <c r="Q202">
        <f>YEAR(Salesdata[[#This Row],[purchase_date]])</f>
        <v>2025</v>
      </c>
      <c r="R202" t="str">
        <f>TEXT(Salesdata[[#This Row],[purchase_date]], "mmm")</f>
        <v>Mar</v>
      </c>
    </row>
    <row r="203" spans="1:18" x14ac:dyDescent="0.3">
      <c r="A203" t="s">
        <v>682</v>
      </c>
      <c r="B203" t="s">
        <v>49</v>
      </c>
      <c r="C203" t="s">
        <v>683</v>
      </c>
      <c r="D203" s="11" t="s">
        <v>7282</v>
      </c>
      <c r="E203" s="11" t="s">
        <v>7066</v>
      </c>
      <c r="F203" t="s">
        <v>155</v>
      </c>
      <c r="G203" t="s">
        <v>684</v>
      </c>
      <c r="H203" t="s">
        <v>53</v>
      </c>
      <c r="I203">
        <v>453.19</v>
      </c>
      <c r="J203">
        <v>1</v>
      </c>
      <c r="K203">
        <v>0</v>
      </c>
      <c r="L203">
        <v>453.19</v>
      </c>
      <c r="M203">
        <v>453.19</v>
      </c>
      <c r="N203" s="11">
        <f>Salesdata[[#This Row],[subtotal_before_discount]]-Salesdata[[#This Row],[total_after_discount]]</f>
        <v>0</v>
      </c>
      <c r="O203" t="s">
        <v>60</v>
      </c>
      <c r="P203" s="2">
        <v>45671.860173611109</v>
      </c>
      <c r="Q203">
        <f>YEAR(Salesdata[[#This Row],[purchase_date]])</f>
        <v>2025</v>
      </c>
      <c r="R203" t="str">
        <f>TEXT(Salesdata[[#This Row],[purchase_date]], "mmm")</f>
        <v>Jan</v>
      </c>
    </row>
    <row r="204" spans="1:18" x14ac:dyDescent="0.3">
      <c r="A204" t="s">
        <v>685</v>
      </c>
      <c r="B204" t="s">
        <v>181</v>
      </c>
      <c r="C204" t="s">
        <v>9189</v>
      </c>
      <c r="D204" s="11" t="s">
        <v>9189</v>
      </c>
      <c r="E204" s="11" t="s">
        <v>9189</v>
      </c>
      <c r="F204" t="s">
        <v>133</v>
      </c>
      <c r="G204" t="s">
        <v>686</v>
      </c>
      <c r="H204" t="s">
        <v>184</v>
      </c>
      <c r="I204">
        <v>1308.77</v>
      </c>
      <c r="J204">
        <v>6</v>
      </c>
      <c r="K204">
        <v>10</v>
      </c>
      <c r="L204">
        <v>7852.62</v>
      </c>
      <c r="M204">
        <v>7067.36</v>
      </c>
      <c r="N204" s="11">
        <f>Salesdata[[#This Row],[subtotal_before_discount]]-Salesdata[[#This Row],[total_after_discount]]</f>
        <v>785.26000000000022</v>
      </c>
      <c r="O204" t="s">
        <v>116</v>
      </c>
      <c r="P204" s="2">
        <v>45870.998981481483</v>
      </c>
      <c r="Q204">
        <f>YEAR(Salesdata[[#This Row],[purchase_date]])</f>
        <v>2025</v>
      </c>
      <c r="R204" t="str">
        <f>TEXT(Salesdata[[#This Row],[purchase_date]], "mmm")</f>
        <v>Aug</v>
      </c>
    </row>
    <row r="205" spans="1:18" x14ac:dyDescent="0.3">
      <c r="A205" t="s">
        <v>687</v>
      </c>
      <c r="B205" t="s">
        <v>72</v>
      </c>
      <c r="C205" t="s">
        <v>9189</v>
      </c>
      <c r="D205" s="11" t="s">
        <v>9189</v>
      </c>
      <c r="E205" s="11" t="s">
        <v>9189</v>
      </c>
      <c r="F205" t="s">
        <v>100</v>
      </c>
      <c r="G205" t="s">
        <v>688</v>
      </c>
      <c r="H205" t="s">
        <v>209</v>
      </c>
      <c r="I205">
        <v>217.35</v>
      </c>
      <c r="J205">
        <v>30</v>
      </c>
      <c r="K205">
        <v>10</v>
      </c>
      <c r="L205">
        <v>6520.5</v>
      </c>
      <c r="M205">
        <v>5868.45</v>
      </c>
      <c r="N205" s="11">
        <f>Salesdata[[#This Row],[subtotal_before_discount]]-Salesdata[[#This Row],[total_after_discount]]</f>
        <v>652.05000000000018</v>
      </c>
      <c r="O205" t="s">
        <v>9189</v>
      </c>
      <c r="P205" s="2">
        <v>45545.144363425927</v>
      </c>
      <c r="Q205">
        <f>YEAR(Salesdata[[#This Row],[purchase_date]])</f>
        <v>2024</v>
      </c>
      <c r="R205" t="str">
        <f>TEXT(Salesdata[[#This Row],[purchase_date]], "mmm")</f>
        <v>Sep</v>
      </c>
    </row>
    <row r="206" spans="1:18" x14ac:dyDescent="0.3">
      <c r="A206" t="s">
        <v>689</v>
      </c>
      <c r="B206" t="s">
        <v>181</v>
      </c>
      <c r="C206" t="s">
        <v>690</v>
      </c>
      <c r="D206" s="11" t="s">
        <v>7283</v>
      </c>
      <c r="E206" s="11" t="s">
        <v>7094</v>
      </c>
      <c r="F206" t="s">
        <v>121</v>
      </c>
      <c r="G206" t="s">
        <v>691</v>
      </c>
      <c r="H206" t="s">
        <v>102</v>
      </c>
      <c r="I206">
        <v>363</v>
      </c>
      <c r="J206">
        <v>25</v>
      </c>
      <c r="K206">
        <v>20</v>
      </c>
      <c r="L206">
        <v>9075</v>
      </c>
      <c r="M206">
        <v>7260</v>
      </c>
      <c r="N206" s="11">
        <f>Salesdata[[#This Row],[subtotal_before_discount]]-Salesdata[[#This Row],[total_after_discount]]</f>
        <v>1815</v>
      </c>
      <c r="O206" t="s">
        <v>116</v>
      </c>
      <c r="P206" s="2">
        <v>45545.908784722225</v>
      </c>
      <c r="Q206">
        <f>YEAR(Salesdata[[#This Row],[purchase_date]])</f>
        <v>2024</v>
      </c>
      <c r="R206" t="str">
        <f>TEXT(Salesdata[[#This Row],[purchase_date]], "mmm")</f>
        <v>Sep</v>
      </c>
    </row>
    <row r="207" spans="1:18" x14ac:dyDescent="0.3">
      <c r="A207" t="s">
        <v>692</v>
      </c>
      <c r="B207" t="s">
        <v>30</v>
      </c>
      <c r="C207" t="s">
        <v>693</v>
      </c>
      <c r="D207" s="11" t="s">
        <v>7284</v>
      </c>
      <c r="E207" s="11" t="s">
        <v>7143</v>
      </c>
      <c r="F207" t="s">
        <v>246</v>
      </c>
      <c r="G207" t="s">
        <v>694</v>
      </c>
      <c r="H207" t="s">
        <v>59</v>
      </c>
      <c r="I207">
        <v>1442.75</v>
      </c>
      <c r="J207">
        <v>5</v>
      </c>
      <c r="K207">
        <v>5</v>
      </c>
      <c r="L207">
        <v>7213.75</v>
      </c>
      <c r="M207">
        <v>6853.06</v>
      </c>
      <c r="N207" s="11">
        <f>Salesdata[[#This Row],[subtotal_before_discount]]-Salesdata[[#This Row],[total_after_discount]]</f>
        <v>360.6899999999996</v>
      </c>
      <c r="O207" t="s">
        <v>21</v>
      </c>
      <c r="P207" s="2">
        <v>45542.038726851853</v>
      </c>
      <c r="Q207">
        <f>YEAR(Salesdata[[#This Row],[purchase_date]])</f>
        <v>2024</v>
      </c>
      <c r="R207" t="str">
        <f>TEXT(Salesdata[[#This Row],[purchase_date]], "mmm")</f>
        <v>Sep</v>
      </c>
    </row>
    <row r="208" spans="1:18" x14ac:dyDescent="0.3">
      <c r="A208" t="s">
        <v>695</v>
      </c>
      <c r="B208" t="s">
        <v>49</v>
      </c>
      <c r="C208" t="s">
        <v>696</v>
      </c>
      <c r="D208" s="11" t="s">
        <v>7285</v>
      </c>
      <c r="E208" s="11" t="s">
        <v>7159</v>
      </c>
      <c r="F208" t="s">
        <v>37</v>
      </c>
      <c r="G208" t="s">
        <v>697</v>
      </c>
      <c r="H208" t="s">
        <v>46</v>
      </c>
      <c r="I208">
        <v>669.9</v>
      </c>
      <c r="J208">
        <v>25</v>
      </c>
      <c r="K208">
        <v>20</v>
      </c>
      <c r="L208">
        <v>16747.5</v>
      </c>
      <c r="M208">
        <v>13398</v>
      </c>
      <c r="N208" s="11">
        <f>Salesdata[[#This Row],[subtotal_before_discount]]-Salesdata[[#This Row],[total_after_discount]]</f>
        <v>3349.5</v>
      </c>
      <c r="O208" t="s">
        <v>47</v>
      </c>
      <c r="P208" s="2">
        <v>45356.000254629631</v>
      </c>
      <c r="Q208">
        <f>YEAR(Salesdata[[#This Row],[purchase_date]])</f>
        <v>2024</v>
      </c>
      <c r="R208" t="str">
        <f>TEXT(Salesdata[[#This Row],[purchase_date]], "mmm")</f>
        <v>Mar</v>
      </c>
    </row>
    <row r="209" spans="1:18" x14ac:dyDescent="0.3">
      <c r="A209" t="s">
        <v>698</v>
      </c>
      <c r="B209" t="s">
        <v>95</v>
      </c>
      <c r="C209" t="s">
        <v>699</v>
      </c>
      <c r="D209" s="11" t="s">
        <v>7286</v>
      </c>
      <c r="E209" s="11" t="s">
        <v>7102</v>
      </c>
      <c r="F209" t="s">
        <v>74</v>
      </c>
      <c r="G209" t="s">
        <v>9189</v>
      </c>
      <c r="H209" t="s">
        <v>65</v>
      </c>
      <c r="I209">
        <v>211.1</v>
      </c>
      <c r="J209">
        <v>25</v>
      </c>
      <c r="K209">
        <v>20</v>
      </c>
      <c r="L209">
        <v>5277.5</v>
      </c>
      <c r="M209">
        <v>4222</v>
      </c>
      <c r="N209" s="11">
        <f>Salesdata[[#This Row],[subtotal_before_discount]]-Salesdata[[#This Row],[total_after_discount]]</f>
        <v>1055.5</v>
      </c>
      <c r="O209" t="s">
        <v>40</v>
      </c>
      <c r="P209" s="2">
        <v>45849.102858796294</v>
      </c>
      <c r="Q209">
        <f>YEAR(Salesdata[[#This Row],[purchase_date]])</f>
        <v>2025</v>
      </c>
      <c r="R209" t="str">
        <f>TEXT(Salesdata[[#This Row],[purchase_date]], "mmm")</f>
        <v>Jul</v>
      </c>
    </row>
    <row r="210" spans="1:18" x14ac:dyDescent="0.3">
      <c r="A210" t="s">
        <v>700</v>
      </c>
      <c r="B210" t="s">
        <v>15</v>
      </c>
      <c r="C210" t="s">
        <v>701</v>
      </c>
      <c r="D210" s="11" t="s">
        <v>7287</v>
      </c>
      <c r="E210" s="11" t="s">
        <v>7044</v>
      </c>
      <c r="F210" t="s">
        <v>277</v>
      </c>
      <c r="G210" t="s">
        <v>702</v>
      </c>
      <c r="H210" t="s">
        <v>20</v>
      </c>
      <c r="I210">
        <v>1078.47</v>
      </c>
      <c r="J210">
        <v>3</v>
      </c>
      <c r="K210">
        <v>5</v>
      </c>
      <c r="L210">
        <v>3235.41</v>
      </c>
      <c r="M210">
        <v>3073.64</v>
      </c>
      <c r="N210" s="11">
        <f>Salesdata[[#This Row],[subtotal_before_discount]]-Salesdata[[#This Row],[total_after_discount]]</f>
        <v>161.76999999999998</v>
      </c>
      <c r="O210" t="s">
        <v>116</v>
      </c>
      <c r="P210" s="2">
        <v>45790.657453703701</v>
      </c>
      <c r="Q210">
        <f>YEAR(Salesdata[[#This Row],[purchase_date]])</f>
        <v>2025</v>
      </c>
      <c r="R210" t="str">
        <f>TEXT(Salesdata[[#This Row],[purchase_date]], "mmm")</f>
        <v>May</v>
      </c>
    </row>
    <row r="211" spans="1:18" x14ac:dyDescent="0.3">
      <c r="A211" t="s">
        <v>703</v>
      </c>
      <c r="B211" t="s">
        <v>55</v>
      </c>
      <c r="C211" t="s">
        <v>704</v>
      </c>
      <c r="D211" s="11" t="s">
        <v>7288</v>
      </c>
      <c r="E211" s="11" t="s">
        <v>7123</v>
      </c>
      <c r="F211" t="s">
        <v>32</v>
      </c>
      <c r="G211" t="s">
        <v>705</v>
      </c>
      <c r="H211" t="s">
        <v>9189</v>
      </c>
      <c r="I211">
        <v>29.09</v>
      </c>
      <c r="J211">
        <v>25</v>
      </c>
      <c r="K211">
        <v>15</v>
      </c>
      <c r="L211">
        <v>727.25</v>
      </c>
      <c r="M211">
        <v>618.16</v>
      </c>
      <c r="N211" s="11">
        <f>Salesdata[[#This Row],[subtotal_before_discount]]-Salesdata[[#This Row],[total_after_discount]]</f>
        <v>109.09000000000003</v>
      </c>
      <c r="O211" t="s">
        <v>116</v>
      </c>
      <c r="P211" s="2">
        <v>45727.082928240743</v>
      </c>
      <c r="Q211">
        <f>YEAR(Salesdata[[#This Row],[purchase_date]])</f>
        <v>2025</v>
      </c>
      <c r="R211" t="str">
        <f>TEXT(Salesdata[[#This Row],[purchase_date]], "mmm")</f>
        <v>Mar</v>
      </c>
    </row>
    <row r="212" spans="1:18" x14ac:dyDescent="0.3">
      <c r="A212" t="s">
        <v>706</v>
      </c>
      <c r="B212" t="s">
        <v>172</v>
      </c>
      <c r="C212" t="s">
        <v>707</v>
      </c>
      <c r="D212" s="11" t="s">
        <v>7289</v>
      </c>
      <c r="E212" s="11" t="s">
        <v>7130</v>
      </c>
      <c r="F212" t="s">
        <v>155</v>
      </c>
      <c r="G212" t="s">
        <v>708</v>
      </c>
      <c r="H212" t="s">
        <v>248</v>
      </c>
      <c r="I212">
        <v>506.36</v>
      </c>
      <c r="J212">
        <v>4</v>
      </c>
      <c r="K212">
        <v>5</v>
      </c>
      <c r="L212">
        <v>2025.44</v>
      </c>
      <c r="M212">
        <v>1924.17</v>
      </c>
      <c r="N212" s="11">
        <f>Salesdata[[#This Row],[subtotal_before_discount]]-Salesdata[[#This Row],[total_after_discount]]</f>
        <v>101.26999999999998</v>
      </c>
      <c r="O212" t="s">
        <v>28</v>
      </c>
      <c r="P212" s="2">
        <v>45829.57708333333</v>
      </c>
      <c r="Q212">
        <f>YEAR(Salesdata[[#This Row],[purchase_date]])</f>
        <v>2025</v>
      </c>
      <c r="R212" t="str">
        <f>TEXT(Salesdata[[#This Row],[purchase_date]], "mmm")</f>
        <v>Jun</v>
      </c>
    </row>
    <row r="213" spans="1:18" x14ac:dyDescent="0.3">
      <c r="A213" t="s">
        <v>709</v>
      </c>
      <c r="B213" t="s">
        <v>172</v>
      </c>
      <c r="C213" t="s">
        <v>710</v>
      </c>
      <c r="D213" s="11" t="s">
        <v>7290</v>
      </c>
      <c r="E213" s="11" t="s">
        <v>7105</v>
      </c>
      <c r="F213" t="s">
        <v>32</v>
      </c>
      <c r="G213" t="s">
        <v>711</v>
      </c>
      <c r="H213" t="s">
        <v>70</v>
      </c>
      <c r="I213">
        <v>100.73</v>
      </c>
      <c r="J213">
        <v>8</v>
      </c>
      <c r="K213">
        <v>15</v>
      </c>
      <c r="L213">
        <v>805.84</v>
      </c>
      <c r="M213">
        <v>684.96</v>
      </c>
      <c r="N213" s="11">
        <f>Salesdata[[#This Row],[subtotal_before_discount]]-Salesdata[[#This Row],[total_after_discount]]</f>
        <v>120.88</v>
      </c>
      <c r="O213" t="s">
        <v>40</v>
      </c>
      <c r="P213" s="2">
        <v>45597.247314814813</v>
      </c>
      <c r="Q213">
        <f>YEAR(Salesdata[[#This Row],[purchase_date]])</f>
        <v>2024</v>
      </c>
      <c r="R213" t="str">
        <f>TEXT(Salesdata[[#This Row],[purchase_date]], "mmm")</f>
        <v>Nov</v>
      </c>
    </row>
    <row r="214" spans="1:18" x14ac:dyDescent="0.3">
      <c r="A214" t="s">
        <v>712</v>
      </c>
      <c r="B214" t="s">
        <v>84</v>
      </c>
      <c r="C214" t="s">
        <v>713</v>
      </c>
      <c r="D214" s="11" t="s">
        <v>7291</v>
      </c>
      <c r="E214" s="11" t="s">
        <v>7224</v>
      </c>
      <c r="F214" t="s">
        <v>44</v>
      </c>
      <c r="G214" t="s">
        <v>714</v>
      </c>
      <c r="H214" t="s">
        <v>179</v>
      </c>
      <c r="I214">
        <v>5.33</v>
      </c>
      <c r="J214">
        <v>229</v>
      </c>
      <c r="K214">
        <v>15</v>
      </c>
      <c r="L214">
        <v>1220.57</v>
      </c>
      <c r="M214">
        <v>1037.48</v>
      </c>
      <c r="N214" s="11">
        <f>Salesdata[[#This Row],[subtotal_before_discount]]-Salesdata[[#This Row],[total_after_discount]]</f>
        <v>183.08999999999992</v>
      </c>
      <c r="O214" t="s">
        <v>28</v>
      </c>
      <c r="P214" s="2">
        <v>45762.008819444447</v>
      </c>
      <c r="Q214">
        <f>YEAR(Salesdata[[#This Row],[purchase_date]])</f>
        <v>2025</v>
      </c>
      <c r="R214" t="str">
        <f>TEXT(Salesdata[[#This Row],[purchase_date]], "mmm")</f>
        <v>Apr</v>
      </c>
    </row>
    <row r="215" spans="1:18" x14ac:dyDescent="0.3">
      <c r="A215" t="s">
        <v>715</v>
      </c>
      <c r="B215" t="s">
        <v>118</v>
      </c>
      <c r="C215" t="s">
        <v>716</v>
      </c>
      <c r="D215" s="11" t="s">
        <v>7292</v>
      </c>
      <c r="E215" s="11" t="s">
        <v>7143</v>
      </c>
      <c r="F215" t="s">
        <v>32</v>
      </c>
      <c r="G215" t="s">
        <v>717</v>
      </c>
      <c r="H215" t="s">
        <v>130</v>
      </c>
      <c r="I215">
        <v>242.62</v>
      </c>
      <c r="J215">
        <v>2</v>
      </c>
      <c r="K215">
        <v>2</v>
      </c>
      <c r="L215">
        <v>485.24</v>
      </c>
      <c r="M215">
        <v>475.54</v>
      </c>
      <c r="N215" s="11">
        <f>Salesdata[[#This Row],[subtotal_before_discount]]-Salesdata[[#This Row],[total_after_discount]]</f>
        <v>9.6999999999999886</v>
      </c>
      <c r="O215" t="s">
        <v>21</v>
      </c>
      <c r="P215" s="2">
        <v>45417.42150462963</v>
      </c>
      <c r="Q215">
        <f>YEAR(Salesdata[[#This Row],[purchase_date]])</f>
        <v>2024</v>
      </c>
      <c r="R215" t="str">
        <f>TEXT(Salesdata[[#This Row],[purchase_date]], "mmm")</f>
        <v>May</v>
      </c>
    </row>
    <row r="216" spans="1:18" x14ac:dyDescent="0.3">
      <c r="A216" t="s">
        <v>718</v>
      </c>
      <c r="B216" t="s">
        <v>49</v>
      </c>
      <c r="C216" t="s">
        <v>719</v>
      </c>
      <c r="D216" s="11" t="s">
        <v>7293</v>
      </c>
      <c r="E216" s="11" t="s">
        <v>7054</v>
      </c>
      <c r="F216" t="s">
        <v>155</v>
      </c>
      <c r="G216" t="s">
        <v>720</v>
      </c>
      <c r="H216" t="s">
        <v>65</v>
      </c>
      <c r="I216">
        <v>50.25</v>
      </c>
      <c r="J216">
        <v>30</v>
      </c>
      <c r="K216">
        <v>20</v>
      </c>
      <c r="L216">
        <v>1507.5</v>
      </c>
      <c r="M216">
        <v>1206</v>
      </c>
      <c r="N216" s="11">
        <f>Salesdata[[#This Row],[subtotal_before_discount]]-Salesdata[[#This Row],[total_after_discount]]</f>
        <v>301.5</v>
      </c>
      <c r="O216" t="s">
        <v>28</v>
      </c>
      <c r="P216" s="2">
        <v>45872.508252314816</v>
      </c>
      <c r="Q216">
        <f>YEAR(Salesdata[[#This Row],[purchase_date]])</f>
        <v>2025</v>
      </c>
      <c r="R216" t="str">
        <f>TEXT(Salesdata[[#This Row],[purchase_date]], "mmm")</f>
        <v>Aug</v>
      </c>
    </row>
    <row r="217" spans="1:18" x14ac:dyDescent="0.3">
      <c r="A217" t="s">
        <v>721</v>
      </c>
      <c r="B217" t="s">
        <v>55</v>
      </c>
      <c r="C217" t="s">
        <v>722</v>
      </c>
      <c r="D217" s="11" t="s">
        <v>7294</v>
      </c>
      <c r="E217" s="11" t="s">
        <v>7099</v>
      </c>
      <c r="F217" t="s">
        <v>32</v>
      </c>
      <c r="G217" t="s">
        <v>723</v>
      </c>
      <c r="H217" t="s">
        <v>93</v>
      </c>
      <c r="I217">
        <v>143.88999999999999</v>
      </c>
      <c r="J217">
        <v>30</v>
      </c>
      <c r="K217">
        <v>15</v>
      </c>
      <c r="L217">
        <v>4316.7</v>
      </c>
      <c r="M217">
        <v>3669.19</v>
      </c>
      <c r="N217" s="11">
        <f>Salesdata[[#This Row],[subtotal_before_discount]]-Salesdata[[#This Row],[total_after_discount]]</f>
        <v>647.50999999999976</v>
      </c>
      <c r="O217" t="s">
        <v>116</v>
      </c>
      <c r="P217" s="2">
        <v>45819.587800925925</v>
      </c>
      <c r="Q217">
        <f>YEAR(Salesdata[[#This Row],[purchase_date]])</f>
        <v>2025</v>
      </c>
      <c r="R217" t="str">
        <f>TEXT(Salesdata[[#This Row],[purchase_date]], "mmm")</f>
        <v>Jun</v>
      </c>
    </row>
    <row r="218" spans="1:18" x14ac:dyDescent="0.3">
      <c r="A218" t="s">
        <v>724</v>
      </c>
      <c r="B218" t="s">
        <v>118</v>
      </c>
      <c r="C218" t="s">
        <v>725</v>
      </c>
      <c r="D218" s="11" t="s">
        <v>7295</v>
      </c>
      <c r="E218" s="11" t="s">
        <v>7214</v>
      </c>
      <c r="F218" t="s">
        <v>68</v>
      </c>
      <c r="G218" t="s">
        <v>726</v>
      </c>
      <c r="H218" t="s">
        <v>184</v>
      </c>
      <c r="I218">
        <v>394.41</v>
      </c>
      <c r="J218">
        <v>30</v>
      </c>
      <c r="K218">
        <v>12</v>
      </c>
      <c r="L218">
        <v>11832.3</v>
      </c>
      <c r="M218">
        <v>10412.42</v>
      </c>
      <c r="N218" s="11">
        <f>Salesdata[[#This Row],[subtotal_before_discount]]-Salesdata[[#This Row],[total_after_discount]]</f>
        <v>1419.8799999999992</v>
      </c>
      <c r="O218" t="s">
        <v>40</v>
      </c>
      <c r="P218" s="2">
        <v>45584.537523148145</v>
      </c>
      <c r="Q218">
        <f>YEAR(Salesdata[[#This Row],[purchase_date]])</f>
        <v>2024</v>
      </c>
      <c r="R218" t="str">
        <f>TEXT(Salesdata[[#This Row],[purchase_date]], "mmm")</f>
        <v>Oct</v>
      </c>
    </row>
    <row r="219" spans="1:18" x14ac:dyDescent="0.3">
      <c r="A219" t="s">
        <v>727</v>
      </c>
      <c r="B219" t="s">
        <v>72</v>
      </c>
      <c r="C219" t="s">
        <v>728</v>
      </c>
      <c r="D219" s="11" t="s">
        <v>7296</v>
      </c>
      <c r="E219" s="11" t="s">
        <v>7170</v>
      </c>
      <c r="F219" t="s">
        <v>121</v>
      </c>
      <c r="G219" t="s">
        <v>729</v>
      </c>
      <c r="H219" t="s">
        <v>59</v>
      </c>
      <c r="I219">
        <v>172.35</v>
      </c>
      <c r="J219">
        <v>50</v>
      </c>
      <c r="K219">
        <v>25</v>
      </c>
      <c r="L219">
        <v>8617.5</v>
      </c>
      <c r="M219">
        <v>6463.12</v>
      </c>
      <c r="N219" s="11">
        <f>Salesdata[[#This Row],[subtotal_before_discount]]-Salesdata[[#This Row],[total_after_discount]]</f>
        <v>2154.38</v>
      </c>
      <c r="O219" t="s">
        <v>28</v>
      </c>
      <c r="P219" s="2">
        <v>45796.639155092591</v>
      </c>
      <c r="Q219">
        <f>YEAR(Salesdata[[#This Row],[purchase_date]])</f>
        <v>2025</v>
      </c>
      <c r="R219" t="str">
        <f>TEXT(Salesdata[[#This Row],[purchase_date]], "mmm")</f>
        <v>May</v>
      </c>
    </row>
    <row r="220" spans="1:18" x14ac:dyDescent="0.3">
      <c r="A220" t="s">
        <v>730</v>
      </c>
      <c r="B220" t="s">
        <v>15</v>
      </c>
      <c r="C220" t="s">
        <v>731</v>
      </c>
      <c r="D220" s="11" t="s">
        <v>7297</v>
      </c>
      <c r="E220" s="11" t="s">
        <v>7036</v>
      </c>
      <c r="F220" t="s">
        <v>44</v>
      </c>
      <c r="G220" t="s">
        <v>732</v>
      </c>
      <c r="H220" t="s">
        <v>53</v>
      </c>
      <c r="I220">
        <v>84.79</v>
      </c>
      <c r="J220">
        <v>20</v>
      </c>
      <c r="K220">
        <v>0</v>
      </c>
      <c r="L220">
        <v>1695.8</v>
      </c>
      <c r="M220">
        <v>1695.8</v>
      </c>
      <c r="N220" s="11">
        <f>Salesdata[[#This Row],[subtotal_before_discount]]-Salesdata[[#This Row],[total_after_discount]]</f>
        <v>0</v>
      </c>
      <c r="O220" t="s">
        <v>116</v>
      </c>
      <c r="P220" s="2">
        <v>45441.753865740742</v>
      </c>
      <c r="Q220">
        <f>YEAR(Salesdata[[#This Row],[purchase_date]])</f>
        <v>2024</v>
      </c>
      <c r="R220" t="str">
        <f>TEXT(Salesdata[[#This Row],[purchase_date]], "mmm")</f>
        <v>May</v>
      </c>
    </row>
    <row r="221" spans="1:18" x14ac:dyDescent="0.3">
      <c r="A221" t="s">
        <v>733</v>
      </c>
      <c r="B221" t="s">
        <v>55</v>
      </c>
      <c r="C221" t="s">
        <v>734</v>
      </c>
      <c r="D221" s="11" t="s">
        <v>7298</v>
      </c>
      <c r="E221" s="11" t="s">
        <v>7054</v>
      </c>
      <c r="F221" t="s">
        <v>91</v>
      </c>
      <c r="G221" t="s">
        <v>735</v>
      </c>
      <c r="H221" t="s">
        <v>70</v>
      </c>
      <c r="I221">
        <v>808.59</v>
      </c>
      <c r="J221">
        <v>8</v>
      </c>
      <c r="K221">
        <v>10</v>
      </c>
      <c r="L221">
        <v>6468.72</v>
      </c>
      <c r="M221">
        <v>5821.85</v>
      </c>
      <c r="N221" s="11">
        <f>Salesdata[[#This Row],[subtotal_before_discount]]-Salesdata[[#This Row],[total_after_discount]]</f>
        <v>646.86999999999989</v>
      </c>
      <c r="O221" t="s">
        <v>28</v>
      </c>
      <c r="P221" s="2">
        <v>45646.559131944443</v>
      </c>
      <c r="Q221">
        <f>YEAR(Salesdata[[#This Row],[purchase_date]])</f>
        <v>2024</v>
      </c>
      <c r="R221" t="str">
        <f>TEXT(Salesdata[[#This Row],[purchase_date]], "mmm")</f>
        <v>Dec</v>
      </c>
    </row>
    <row r="222" spans="1:18" x14ac:dyDescent="0.3">
      <c r="A222" t="s">
        <v>736</v>
      </c>
      <c r="B222" t="s">
        <v>23</v>
      </c>
      <c r="C222" t="s">
        <v>737</v>
      </c>
      <c r="D222" s="11" t="s">
        <v>7299</v>
      </c>
      <c r="E222" s="11" t="s">
        <v>7141</v>
      </c>
      <c r="F222" t="s">
        <v>105</v>
      </c>
      <c r="G222" t="s">
        <v>738</v>
      </c>
      <c r="H222" t="s">
        <v>93</v>
      </c>
      <c r="I222">
        <v>2954.75</v>
      </c>
      <c r="J222">
        <v>3</v>
      </c>
      <c r="K222">
        <v>3</v>
      </c>
      <c r="L222">
        <v>8864.25</v>
      </c>
      <c r="M222">
        <v>8598.32</v>
      </c>
      <c r="N222" s="11">
        <f>Salesdata[[#This Row],[subtotal_before_discount]]-Salesdata[[#This Row],[total_after_discount]]</f>
        <v>265.93000000000029</v>
      </c>
      <c r="O222" t="s">
        <v>28</v>
      </c>
      <c r="P222" s="2">
        <v>45667.443206018521</v>
      </c>
      <c r="Q222">
        <f>YEAR(Salesdata[[#This Row],[purchase_date]])</f>
        <v>2025</v>
      </c>
      <c r="R222" t="str">
        <f>TEXT(Salesdata[[#This Row],[purchase_date]], "mmm")</f>
        <v>Jan</v>
      </c>
    </row>
    <row r="223" spans="1:18" x14ac:dyDescent="0.3">
      <c r="A223" t="s">
        <v>739</v>
      </c>
      <c r="B223" t="s">
        <v>15</v>
      </c>
      <c r="C223" t="s">
        <v>740</v>
      </c>
      <c r="D223" s="11" t="s">
        <v>7300</v>
      </c>
      <c r="E223" s="11" t="s">
        <v>7044</v>
      </c>
      <c r="F223" t="s">
        <v>224</v>
      </c>
      <c r="G223" t="s">
        <v>741</v>
      </c>
      <c r="H223" t="s">
        <v>59</v>
      </c>
      <c r="I223">
        <v>271.37</v>
      </c>
      <c r="J223">
        <v>100</v>
      </c>
      <c r="K223">
        <v>20</v>
      </c>
      <c r="L223">
        <v>27137</v>
      </c>
      <c r="M223">
        <v>21709.599999999999</v>
      </c>
      <c r="N223" s="11">
        <f>Salesdata[[#This Row],[subtotal_before_discount]]-Salesdata[[#This Row],[total_after_discount]]</f>
        <v>5427.4000000000015</v>
      </c>
      <c r="O223" t="s">
        <v>77</v>
      </c>
      <c r="P223" s="2">
        <v>45818.528541666667</v>
      </c>
      <c r="Q223">
        <f>YEAR(Salesdata[[#This Row],[purchase_date]])</f>
        <v>2025</v>
      </c>
      <c r="R223" t="str">
        <f>TEXT(Salesdata[[#This Row],[purchase_date]], "mmm")</f>
        <v>Jun</v>
      </c>
    </row>
    <row r="224" spans="1:18" x14ac:dyDescent="0.3">
      <c r="A224" t="s">
        <v>742</v>
      </c>
      <c r="B224" t="s">
        <v>49</v>
      </c>
      <c r="C224" t="s">
        <v>743</v>
      </c>
      <c r="D224" s="11" t="s">
        <v>7301</v>
      </c>
      <c r="E224" s="11" t="s">
        <v>7083</v>
      </c>
      <c r="F224" t="s">
        <v>18</v>
      </c>
      <c r="G224" t="s">
        <v>744</v>
      </c>
      <c r="H224" t="s">
        <v>65</v>
      </c>
      <c r="I224">
        <v>204.07</v>
      </c>
      <c r="J224">
        <v>5</v>
      </c>
      <c r="K224">
        <v>0</v>
      </c>
      <c r="L224">
        <v>1020.35</v>
      </c>
      <c r="M224">
        <v>1020.35</v>
      </c>
      <c r="N224" s="11">
        <f>Salesdata[[#This Row],[subtotal_before_discount]]-Salesdata[[#This Row],[total_after_discount]]</f>
        <v>0</v>
      </c>
      <c r="O224" t="s">
        <v>60</v>
      </c>
      <c r="P224" s="2">
        <v>45407.195879629631</v>
      </c>
      <c r="Q224">
        <f>YEAR(Salesdata[[#This Row],[purchase_date]])</f>
        <v>2024</v>
      </c>
      <c r="R224" t="str">
        <f>TEXT(Salesdata[[#This Row],[purchase_date]], "mmm")</f>
        <v>Apr</v>
      </c>
    </row>
    <row r="225" spans="1:18" x14ac:dyDescent="0.3">
      <c r="A225" t="s">
        <v>745</v>
      </c>
      <c r="B225" t="s">
        <v>55</v>
      </c>
      <c r="C225" t="s">
        <v>746</v>
      </c>
      <c r="D225" s="11" t="s">
        <v>7302</v>
      </c>
      <c r="E225" s="11" t="s">
        <v>7071</v>
      </c>
      <c r="F225" t="s">
        <v>37</v>
      </c>
      <c r="G225" t="s">
        <v>747</v>
      </c>
      <c r="H225" t="s">
        <v>82</v>
      </c>
      <c r="I225">
        <v>478.01</v>
      </c>
      <c r="J225">
        <v>5</v>
      </c>
      <c r="K225">
        <v>3</v>
      </c>
      <c r="L225">
        <v>2390.0500000000002</v>
      </c>
      <c r="M225">
        <v>2318.35</v>
      </c>
      <c r="N225" s="11">
        <f>Salesdata[[#This Row],[subtotal_before_discount]]-Salesdata[[#This Row],[total_after_discount]]</f>
        <v>71.700000000000273</v>
      </c>
      <c r="O225" t="s">
        <v>77</v>
      </c>
      <c r="P225" s="2">
        <v>45803.510520833333</v>
      </c>
      <c r="Q225">
        <f>YEAR(Salesdata[[#This Row],[purchase_date]])</f>
        <v>2025</v>
      </c>
      <c r="R225" t="str">
        <f>TEXT(Salesdata[[#This Row],[purchase_date]], "mmm")</f>
        <v>May</v>
      </c>
    </row>
    <row r="226" spans="1:18" x14ac:dyDescent="0.3">
      <c r="A226" t="s">
        <v>748</v>
      </c>
      <c r="B226" t="s">
        <v>181</v>
      </c>
      <c r="C226" t="s">
        <v>9189</v>
      </c>
      <c r="D226" s="11" t="s">
        <v>9189</v>
      </c>
      <c r="E226" s="11" t="s">
        <v>9189</v>
      </c>
      <c r="F226" t="s">
        <v>57</v>
      </c>
      <c r="G226" t="s">
        <v>749</v>
      </c>
      <c r="H226" t="s">
        <v>130</v>
      </c>
      <c r="I226">
        <v>704.5</v>
      </c>
      <c r="J226">
        <v>15</v>
      </c>
      <c r="K226">
        <v>15</v>
      </c>
      <c r="L226">
        <v>10567.5</v>
      </c>
      <c r="M226">
        <v>8982.3799999999992</v>
      </c>
      <c r="N226" s="11">
        <f>Salesdata[[#This Row],[subtotal_before_discount]]-Salesdata[[#This Row],[total_after_discount]]</f>
        <v>1585.1200000000008</v>
      </c>
      <c r="O226" t="s">
        <v>77</v>
      </c>
      <c r="P226" s="2">
        <v>45699.498831018522</v>
      </c>
      <c r="Q226">
        <f>YEAR(Salesdata[[#This Row],[purchase_date]])</f>
        <v>2025</v>
      </c>
      <c r="R226" t="str">
        <f>TEXT(Salesdata[[#This Row],[purchase_date]], "mmm")</f>
        <v>Feb</v>
      </c>
    </row>
    <row r="227" spans="1:18" x14ac:dyDescent="0.3">
      <c r="A227" t="s">
        <v>750</v>
      </c>
      <c r="B227" t="s">
        <v>84</v>
      </c>
      <c r="C227" t="s">
        <v>751</v>
      </c>
      <c r="D227" s="11" t="s">
        <v>7303</v>
      </c>
      <c r="E227" s="11" t="s">
        <v>7145</v>
      </c>
      <c r="F227" t="s">
        <v>133</v>
      </c>
      <c r="G227" t="s">
        <v>752</v>
      </c>
      <c r="H227" t="s">
        <v>248</v>
      </c>
      <c r="I227">
        <v>1000.31</v>
      </c>
      <c r="J227">
        <v>8</v>
      </c>
      <c r="K227">
        <v>10</v>
      </c>
      <c r="L227">
        <v>8002.48</v>
      </c>
      <c r="M227">
        <v>7202.23</v>
      </c>
      <c r="N227" s="11">
        <f>Salesdata[[#This Row],[subtotal_before_discount]]-Salesdata[[#This Row],[total_after_discount]]</f>
        <v>800.25</v>
      </c>
      <c r="O227" t="s">
        <v>116</v>
      </c>
      <c r="P227" s="2">
        <v>45748.99013888889</v>
      </c>
      <c r="Q227">
        <f>YEAR(Salesdata[[#This Row],[purchase_date]])</f>
        <v>2025</v>
      </c>
      <c r="R227" t="str">
        <f>TEXT(Salesdata[[#This Row],[purchase_date]], "mmm")</f>
        <v>Apr</v>
      </c>
    </row>
    <row r="228" spans="1:18" x14ac:dyDescent="0.3">
      <c r="A228" t="s">
        <v>753</v>
      </c>
      <c r="B228" t="s">
        <v>181</v>
      </c>
      <c r="C228" t="s">
        <v>754</v>
      </c>
      <c r="D228" s="11" t="s">
        <v>7304</v>
      </c>
      <c r="E228" s="11" t="s">
        <v>7183</v>
      </c>
      <c r="F228" t="s">
        <v>44</v>
      </c>
      <c r="G228" t="s">
        <v>755</v>
      </c>
      <c r="H228" t="s">
        <v>161</v>
      </c>
      <c r="I228">
        <v>446.82</v>
      </c>
      <c r="J228">
        <v>20</v>
      </c>
      <c r="K228">
        <v>10</v>
      </c>
      <c r="L228">
        <v>8936.4</v>
      </c>
      <c r="M228">
        <v>8042.76</v>
      </c>
      <c r="N228" s="11">
        <f>Salesdata[[#This Row],[subtotal_before_discount]]-Salesdata[[#This Row],[total_after_discount]]</f>
        <v>893.63999999999942</v>
      </c>
      <c r="O228" t="s">
        <v>9189</v>
      </c>
      <c r="P228" s="2">
        <v>45671.508530092593</v>
      </c>
      <c r="Q228">
        <f>YEAR(Salesdata[[#This Row],[purchase_date]])</f>
        <v>2025</v>
      </c>
      <c r="R228" t="str">
        <f>TEXT(Salesdata[[#This Row],[purchase_date]], "mmm")</f>
        <v>Jan</v>
      </c>
    </row>
    <row r="229" spans="1:18" x14ac:dyDescent="0.3">
      <c r="A229" t="s">
        <v>756</v>
      </c>
      <c r="B229" t="s">
        <v>172</v>
      </c>
      <c r="C229" t="s">
        <v>757</v>
      </c>
      <c r="D229" s="11" t="s">
        <v>7180</v>
      </c>
      <c r="E229" s="11" t="s">
        <v>7091</v>
      </c>
      <c r="F229" t="s">
        <v>57</v>
      </c>
      <c r="G229" t="s">
        <v>758</v>
      </c>
      <c r="H229" t="s">
        <v>20</v>
      </c>
      <c r="I229">
        <v>693.14</v>
      </c>
      <c r="J229">
        <v>50</v>
      </c>
      <c r="K229">
        <v>10</v>
      </c>
      <c r="L229">
        <v>34657</v>
      </c>
      <c r="M229">
        <v>31191.3</v>
      </c>
      <c r="N229" s="11">
        <f>Salesdata[[#This Row],[subtotal_before_discount]]-Salesdata[[#This Row],[total_after_discount]]</f>
        <v>3465.7000000000007</v>
      </c>
      <c r="O229" t="s">
        <v>40</v>
      </c>
      <c r="P229" s="2">
        <v>45459.797418981485</v>
      </c>
      <c r="Q229">
        <f>YEAR(Salesdata[[#This Row],[purchase_date]])</f>
        <v>2024</v>
      </c>
      <c r="R229" t="str">
        <f>TEXT(Salesdata[[#This Row],[purchase_date]], "mmm")</f>
        <v>Jun</v>
      </c>
    </row>
    <row r="230" spans="1:18" x14ac:dyDescent="0.3">
      <c r="A230" t="s">
        <v>759</v>
      </c>
      <c r="B230" t="s">
        <v>118</v>
      </c>
      <c r="C230" t="s">
        <v>760</v>
      </c>
      <c r="D230" s="11" t="s">
        <v>7305</v>
      </c>
      <c r="E230" s="11" t="s">
        <v>7152</v>
      </c>
      <c r="F230" t="s">
        <v>121</v>
      </c>
      <c r="G230" t="s">
        <v>761</v>
      </c>
      <c r="H230" t="s">
        <v>65</v>
      </c>
      <c r="I230">
        <v>250.23</v>
      </c>
      <c r="J230">
        <v>2</v>
      </c>
      <c r="K230">
        <v>0</v>
      </c>
      <c r="L230">
        <v>500.46</v>
      </c>
      <c r="M230">
        <v>500.46</v>
      </c>
      <c r="N230" s="11">
        <f>Salesdata[[#This Row],[subtotal_before_discount]]-Salesdata[[#This Row],[total_after_discount]]</f>
        <v>0</v>
      </c>
      <c r="O230" t="s">
        <v>21</v>
      </c>
      <c r="P230" s="2">
        <v>45825.627708333333</v>
      </c>
      <c r="Q230">
        <f>YEAR(Salesdata[[#This Row],[purchase_date]])</f>
        <v>2025</v>
      </c>
      <c r="R230" t="str">
        <f>TEXT(Salesdata[[#This Row],[purchase_date]], "mmm")</f>
        <v>Jun</v>
      </c>
    </row>
    <row r="231" spans="1:18" x14ac:dyDescent="0.3">
      <c r="A231" t="s">
        <v>762</v>
      </c>
      <c r="B231" t="s">
        <v>72</v>
      </c>
      <c r="C231" t="s">
        <v>763</v>
      </c>
      <c r="D231" s="11" t="s">
        <v>7306</v>
      </c>
      <c r="E231" s="11" t="s">
        <v>7207</v>
      </c>
      <c r="F231" t="s">
        <v>155</v>
      </c>
      <c r="G231" t="s">
        <v>764</v>
      </c>
      <c r="H231" t="s">
        <v>465</v>
      </c>
      <c r="I231">
        <v>793.44</v>
      </c>
      <c r="J231">
        <v>6</v>
      </c>
      <c r="K231">
        <v>0</v>
      </c>
      <c r="L231">
        <v>4760.6400000000003</v>
      </c>
      <c r="M231">
        <v>4760.6400000000003</v>
      </c>
      <c r="N231" s="11">
        <f>Salesdata[[#This Row],[subtotal_before_discount]]-Salesdata[[#This Row],[total_after_discount]]</f>
        <v>0</v>
      </c>
      <c r="O231" t="s">
        <v>9189</v>
      </c>
      <c r="P231" s="2">
        <v>45651.740902777776</v>
      </c>
      <c r="Q231">
        <f>YEAR(Salesdata[[#This Row],[purchase_date]])</f>
        <v>2024</v>
      </c>
      <c r="R231" t="str">
        <f>TEXT(Salesdata[[#This Row],[purchase_date]], "mmm")</f>
        <v>Dec</v>
      </c>
    </row>
    <row r="232" spans="1:18" x14ac:dyDescent="0.3">
      <c r="A232" t="s">
        <v>765</v>
      </c>
      <c r="B232" t="s">
        <v>172</v>
      </c>
      <c r="C232" t="s">
        <v>9189</v>
      </c>
      <c r="D232" s="11" t="s">
        <v>9189</v>
      </c>
      <c r="E232" s="11" t="s">
        <v>9189</v>
      </c>
      <c r="F232" t="s">
        <v>44</v>
      </c>
      <c r="G232" t="s">
        <v>766</v>
      </c>
      <c r="H232" t="s">
        <v>130</v>
      </c>
      <c r="I232">
        <v>299.5</v>
      </c>
      <c r="J232">
        <v>6</v>
      </c>
      <c r="K232">
        <v>0</v>
      </c>
      <c r="L232">
        <v>1797</v>
      </c>
      <c r="M232">
        <v>1797</v>
      </c>
      <c r="N232" s="11">
        <f>Salesdata[[#This Row],[subtotal_before_discount]]-Salesdata[[#This Row],[total_after_discount]]</f>
        <v>0</v>
      </c>
      <c r="O232" t="s">
        <v>77</v>
      </c>
      <c r="P232" s="2">
        <v>45548.109652777777</v>
      </c>
      <c r="Q232">
        <f>YEAR(Salesdata[[#This Row],[purchase_date]])</f>
        <v>2024</v>
      </c>
      <c r="R232" t="str">
        <f>TEXT(Salesdata[[#This Row],[purchase_date]], "mmm")</f>
        <v>Sep</v>
      </c>
    </row>
    <row r="233" spans="1:18" x14ac:dyDescent="0.3">
      <c r="A233" t="s">
        <v>767</v>
      </c>
      <c r="B233" t="s">
        <v>181</v>
      </c>
      <c r="C233" t="s">
        <v>768</v>
      </c>
      <c r="D233" s="11" t="s">
        <v>7307</v>
      </c>
      <c r="E233" s="11" t="s">
        <v>7091</v>
      </c>
      <c r="F233" t="s">
        <v>277</v>
      </c>
      <c r="G233" t="s">
        <v>769</v>
      </c>
      <c r="H233" t="s">
        <v>184</v>
      </c>
      <c r="I233">
        <v>893.13</v>
      </c>
      <c r="J233">
        <v>20</v>
      </c>
      <c r="K233">
        <v>15</v>
      </c>
      <c r="L233">
        <v>17862.599999999999</v>
      </c>
      <c r="M233">
        <v>15183.21</v>
      </c>
      <c r="N233" s="11">
        <f>Salesdata[[#This Row],[subtotal_before_discount]]-Salesdata[[#This Row],[total_after_discount]]</f>
        <v>2679.3899999999994</v>
      </c>
      <c r="O233" t="s">
        <v>60</v>
      </c>
      <c r="P233" s="2">
        <v>45751.509918981479</v>
      </c>
      <c r="Q233">
        <f>YEAR(Salesdata[[#This Row],[purchase_date]])</f>
        <v>2025</v>
      </c>
      <c r="R233" t="str">
        <f>TEXT(Salesdata[[#This Row],[purchase_date]], "mmm")</f>
        <v>Apr</v>
      </c>
    </row>
    <row r="234" spans="1:18" x14ac:dyDescent="0.3">
      <c r="A234" t="s">
        <v>770</v>
      </c>
      <c r="B234" t="s">
        <v>72</v>
      </c>
      <c r="C234" t="s">
        <v>771</v>
      </c>
      <c r="D234" s="11" t="s">
        <v>7308</v>
      </c>
      <c r="E234" s="11" t="s">
        <v>7123</v>
      </c>
      <c r="F234" t="s">
        <v>91</v>
      </c>
      <c r="G234" t="s">
        <v>772</v>
      </c>
      <c r="H234" t="s">
        <v>93</v>
      </c>
      <c r="I234">
        <v>209.62</v>
      </c>
      <c r="J234">
        <v>1</v>
      </c>
      <c r="K234">
        <v>0</v>
      </c>
      <c r="L234">
        <v>209.62</v>
      </c>
      <c r="M234">
        <v>209.62</v>
      </c>
      <c r="N234" s="11">
        <f>Salesdata[[#This Row],[subtotal_before_discount]]-Salesdata[[#This Row],[total_after_discount]]</f>
        <v>0</v>
      </c>
      <c r="O234" t="s">
        <v>116</v>
      </c>
      <c r="P234" s="2">
        <v>45581.318020833336</v>
      </c>
      <c r="Q234">
        <f>YEAR(Salesdata[[#This Row],[purchase_date]])</f>
        <v>2024</v>
      </c>
      <c r="R234" t="str">
        <f>TEXT(Salesdata[[#This Row],[purchase_date]], "mmm")</f>
        <v>Oct</v>
      </c>
    </row>
    <row r="235" spans="1:18" x14ac:dyDescent="0.3">
      <c r="A235" t="s">
        <v>773</v>
      </c>
      <c r="B235" t="s">
        <v>23</v>
      </c>
      <c r="C235" t="s">
        <v>774</v>
      </c>
      <c r="D235" s="11" t="s">
        <v>7309</v>
      </c>
      <c r="E235" s="11" t="s">
        <v>7087</v>
      </c>
      <c r="F235" t="s">
        <v>57</v>
      </c>
      <c r="G235" t="s">
        <v>775</v>
      </c>
      <c r="H235" t="s">
        <v>53</v>
      </c>
      <c r="I235">
        <v>507.18</v>
      </c>
      <c r="J235">
        <v>2</v>
      </c>
      <c r="K235">
        <v>0</v>
      </c>
      <c r="L235">
        <v>1014.36</v>
      </c>
      <c r="M235">
        <v>1014.36</v>
      </c>
      <c r="N235" s="11">
        <f>Salesdata[[#This Row],[subtotal_before_discount]]-Salesdata[[#This Row],[total_after_discount]]</f>
        <v>0</v>
      </c>
      <c r="O235" t="s">
        <v>116</v>
      </c>
      <c r="P235" s="2">
        <v>45722.994699074072</v>
      </c>
      <c r="Q235">
        <f>YEAR(Salesdata[[#This Row],[purchase_date]])</f>
        <v>2025</v>
      </c>
      <c r="R235" t="str">
        <f>TEXT(Salesdata[[#This Row],[purchase_date]], "mmm")</f>
        <v>Mar</v>
      </c>
    </row>
    <row r="236" spans="1:18" x14ac:dyDescent="0.3">
      <c r="A236" t="s">
        <v>776</v>
      </c>
      <c r="B236" t="s">
        <v>181</v>
      </c>
      <c r="C236" t="s">
        <v>777</v>
      </c>
      <c r="D236" s="11" t="s">
        <v>7310</v>
      </c>
      <c r="E236" s="11" t="s">
        <v>7099</v>
      </c>
      <c r="F236" t="s">
        <v>87</v>
      </c>
      <c r="G236" t="s">
        <v>778</v>
      </c>
      <c r="H236" t="s">
        <v>59</v>
      </c>
      <c r="I236">
        <v>682.15</v>
      </c>
      <c r="J236">
        <v>30</v>
      </c>
      <c r="K236">
        <v>10</v>
      </c>
      <c r="L236">
        <v>20464.5</v>
      </c>
      <c r="M236">
        <v>18418.05</v>
      </c>
      <c r="N236" s="11">
        <f>Salesdata[[#This Row],[subtotal_before_discount]]-Salesdata[[#This Row],[total_after_discount]]</f>
        <v>2046.4500000000007</v>
      </c>
      <c r="O236" t="s">
        <v>77</v>
      </c>
      <c r="P236" s="2">
        <v>45802.975983796299</v>
      </c>
      <c r="Q236">
        <f>YEAR(Salesdata[[#This Row],[purchase_date]])</f>
        <v>2025</v>
      </c>
      <c r="R236" t="str">
        <f>TEXT(Salesdata[[#This Row],[purchase_date]], "mmm")</f>
        <v>May</v>
      </c>
    </row>
    <row r="237" spans="1:18" x14ac:dyDescent="0.3">
      <c r="A237" t="s">
        <v>779</v>
      </c>
      <c r="B237" t="s">
        <v>49</v>
      </c>
      <c r="C237" t="s">
        <v>780</v>
      </c>
      <c r="D237" s="11" t="s">
        <v>7311</v>
      </c>
      <c r="E237" s="11" t="s">
        <v>7094</v>
      </c>
      <c r="F237" t="s">
        <v>91</v>
      </c>
      <c r="G237" t="s">
        <v>781</v>
      </c>
      <c r="H237" t="s">
        <v>107</v>
      </c>
      <c r="I237">
        <v>48.54</v>
      </c>
      <c r="J237">
        <v>4</v>
      </c>
      <c r="K237">
        <v>0</v>
      </c>
      <c r="L237">
        <v>194.16</v>
      </c>
      <c r="M237">
        <v>194.16</v>
      </c>
      <c r="N237" s="11">
        <f>Salesdata[[#This Row],[subtotal_before_discount]]-Salesdata[[#This Row],[total_after_discount]]</f>
        <v>0</v>
      </c>
      <c r="O237" t="s">
        <v>77</v>
      </c>
      <c r="P237" s="2">
        <v>45592.730787037035</v>
      </c>
      <c r="Q237">
        <f>YEAR(Salesdata[[#This Row],[purchase_date]])</f>
        <v>2024</v>
      </c>
      <c r="R237" t="str">
        <f>TEXT(Salesdata[[#This Row],[purchase_date]], "mmm")</f>
        <v>Oct</v>
      </c>
    </row>
    <row r="238" spans="1:18" x14ac:dyDescent="0.3">
      <c r="A238" t="s">
        <v>782</v>
      </c>
      <c r="B238" t="s">
        <v>30</v>
      </c>
      <c r="C238" t="s">
        <v>783</v>
      </c>
      <c r="D238" s="11" t="s">
        <v>7312</v>
      </c>
      <c r="E238" s="11" t="s">
        <v>7044</v>
      </c>
      <c r="F238" t="s">
        <v>74</v>
      </c>
      <c r="G238" t="s">
        <v>784</v>
      </c>
      <c r="H238" t="s">
        <v>20</v>
      </c>
      <c r="I238">
        <v>2500.4299999999998</v>
      </c>
      <c r="J238">
        <v>10</v>
      </c>
      <c r="K238">
        <v>0</v>
      </c>
      <c r="L238">
        <v>25004.3</v>
      </c>
      <c r="M238">
        <v>25004.3</v>
      </c>
      <c r="N238" s="11">
        <f>Salesdata[[#This Row],[subtotal_before_discount]]-Salesdata[[#This Row],[total_after_discount]]</f>
        <v>0</v>
      </c>
      <c r="O238" t="s">
        <v>60</v>
      </c>
      <c r="P238" s="2">
        <v>45687.921932870369</v>
      </c>
      <c r="Q238">
        <f>YEAR(Salesdata[[#This Row],[purchase_date]])</f>
        <v>2025</v>
      </c>
      <c r="R238" t="str">
        <f>TEXT(Salesdata[[#This Row],[purchase_date]], "mmm")</f>
        <v>Jan</v>
      </c>
    </row>
    <row r="239" spans="1:18" x14ac:dyDescent="0.3">
      <c r="A239" t="s">
        <v>785</v>
      </c>
      <c r="B239" t="s">
        <v>181</v>
      </c>
      <c r="C239" t="s">
        <v>786</v>
      </c>
      <c r="D239" s="11" t="s">
        <v>7313</v>
      </c>
      <c r="E239" s="11" t="s">
        <v>7064</v>
      </c>
      <c r="F239" t="s">
        <v>9189</v>
      </c>
      <c r="G239" t="s">
        <v>787</v>
      </c>
      <c r="H239" t="s">
        <v>209</v>
      </c>
      <c r="I239">
        <v>1738.33</v>
      </c>
      <c r="J239">
        <v>10</v>
      </c>
      <c r="K239">
        <v>0</v>
      </c>
      <c r="L239">
        <v>17383.3</v>
      </c>
      <c r="M239">
        <v>17383.3</v>
      </c>
      <c r="N239" s="11">
        <f>Salesdata[[#This Row],[subtotal_before_discount]]-Salesdata[[#This Row],[total_after_discount]]</f>
        <v>0</v>
      </c>
      <c r="O239" t="s">
        <v>40</v>
      </c>
      <c r="P239" s="2">
        <v>45378.970520833333</v>
      </c>
      <c r="Q239">
        <f>YEAR(Salesdata[[#This Row],[purchase_date]])</f>
        <v>2024</v>
      </c>
      <c r="R239" t="str">
        <f>TEXT(Salesdata[[#This Row],[purchase_date]], "mmm")</f>
        <v>Mar</v>
      </c>
    </row>
    <row r="240" spans="1:18" x14ac:dyDescent="0.3">
      <c r="A240" t="s">
        <v>788</v>
      </c>
      <c r="B240" t="s">
        <v>9189</v>
      </c>
      <c r="C240" t="s">
        <v>789</v>
      </c>
      <c r="D240" s="11" t="s">
        <v>7314</v>
      </c>
      <c r="E240" s="11" t="s">
        <v>7168</v>
      </c>
      <c r="F240" t="s">
        <v>68</v>
      </c>
      <c r="G240" t="s">
        <v>790</v>
      </c>
      <c r="H240" t="s">
        <v>107</v>
      </c>
      <c r="I240">
        <v>75.97</v>
      </c>
      <c r="J240">
        <v>3</v>
      </c>
      <c r="K240">
        <v>0</v>
      </c>
      <c r="L240">
        <v>227.91</v>
      </c>
      <c r="M240">
        <v>227.91</v>
      </c>
      <c r="N240" s="11">
        <f>Salesdata[[#This Row],[subtotal_before_discount]]-Salesdata[[#This Row],[total_after_discount]]</f>
        <v>0</v>
      </c>
      <c r="O240" t="s">
        <v>21</v>
      </c>
      <c r="P240" s="2">
        <v>45496.589363425926</v>
      </c>
      <c r="Q240">
        <f>YEAR(Salesdata[[#This Row],[purchase_date]])</f>
        <v>2024</v>
      </c>
      <c r="R240" t="str">
        <f>TEXT(Salesdata[[#This Row],[purchase_date]], "mmm")</f>
        <v>Jul</v>
      </c>
    </row>
    <row r="241" spans="1:18" x14ac:dyDescent="0.3">
      <c r="A241" t="s">
        <v>791</v>
      </c>
      <c r="B241" t="s">
        <v>15</v>
      </c>
      <c r="C241" t="s">
        <v>792</v>
      </c>
      <c r="D241" s="11" t="s">
        <v>7315</v>
      </c>
      <c r="E241" s="11" t="s">
        <v>7054</v>
      </c>
      <c r="F241" t="s">
        <v>100</v>
      </c>
      <c r="G241" t="s">
        <v>793</v>
      </c>
      <c r="H241" t="s">
        <v>93</v>
      </c>
      <c r="I241">
        <v>310.47000000000003</v>
      </c>
      <c r="J241">
        <v>15</v>
      </c>
      <c r="K241">
        <v>15</v>
      </c>
      <c r="L241">
        <v>4657.05</v>
      </c>
      <c r="M241">
        <v>3958.49</v>
      </c>
      <c r="N241" s="11">
        <f>Salesdata[[#This Row],[subtotal_before_discount]]-Salesdata[[#This Row],[total_after_discount]]</f>
        <v>698.5600000000004</v>
      </c>
      <c r="O241" t="s">
        <v>47</v>
      </c>
      <c r="P241" s="2">
        <v>45598.704687500001</v>
      </c>
      <c r="Q241">
        <f>YEAR(Salesdata[[#This Row],[purchase_date]])</f>
        <v>2024</v>
      </c>
      <c r="R241" t="str">
        <f>TEXT(Salesdata[[#This Row],[purchase_date]], "mmm")</f>
        <v>Nov</v>
      </c>
    </row>
    <row r="242" spans="1:18" x14ac:dyDescent="0.3">
      <c r="A242" t="s">
        <v>794</v>
      </c>
      <c r="B242" t="s">
        <v>181</v>
      </c>
      <c r="C242" t="s">
        <v>795</v>
      </c>
      <c r="D242" s="11" t="s">
        <v>7316</v>
      </c>
      <c r="E242" s="11" t="s">
        <v>7060</v>
      </c>
      <c r="F242" t="s">
        <v>277</v>
      </c>
      <c r="G242" t="s">
        <v>796</v>
      </c>
      <c r="H242" t="s">
        <v>27</v>
      </c>
      <c r="I242">
        <v>3194.55</v>
      </c>
      <c r="J242">
        <v>10</v>
      </c>
      <c r="K242">
        <v>5</v>
      </c>
      <c r="L242">
        <v>31945.5</v>
      </c>
      <c r="M242">
        <v>30348.22</v>
      </c>
      <c r="N242" s="11">
        <f>Salesdata[[#This Row],[subtotal_before_discount]]-Salesdata[[#This Row],[total_after_discount]]</f>
        <v>1597.2799999999988</v>
      </c>
      <c r="O242" t="s">
        <v>77</v>
      </c>
      <c r="P242" s="2">
        <v>45663.836724537039</v>
      </c>
      <c r="Q242">
        <f>YEAR(Salesdata[[#This Row],[purchase_date]])</f>
        <v>2025</v>
      </c>
      <c r="R242" t="str">
        <f>TEXT(Salesdata[[#This Row],[purchase_date]], "mmm")</f>
        <v>Jan</v>
      </c>
    </row>
    <row r="243" spans="1:18" x14ac:dyDescent="0.3">
      <c r="A243" t="s">
        <v>797</v>
      </c>
      <c r="B243" t="s">
        <v>172</v>
      </c>
      <c r="C243" t="s">
        <v>798</v>
      </c>
      <c r="D243" s="11" t="s">
        <v>7317</v>
      </c>
      <c r="E243" s="11" t="s">
        <v>7064</v>
      </c>
      <c r="F243" t="s">
        <v>177</v>
      </c>
      <c r="G243" t="s">
        <v>799</v>
      </c>
      <c r="H243" t="s">
        <v>39</v>
      </c>
      <c r="I243">
        <v>1378.49</v>
      </c>
      <c r="J243">
        <v>1</v>
      </c>
      <c r="K243">
        <v>0</v>
      </c>
      <c r="L243">
        <v>1378.49</v>
      </c>
      <c r="M243">
        <v>1378.49</v>
      </c>
      <c r="N243" s="11">
        <f>Salesdata[[#This Row],[subtotal_before_discount]]-Salesdata[[#This Row],[total_after_discount]]</f>
        <v>0</v>
      </c>
      <c r="O243" t="s">
        <v>47</v>
      </c>
      <c r="P243" s="2">
        <v>45757.355150462965</v>
      </c>
      <c r="Q243">
        <f>YEAR(Salesdata[[#This Row],[purchase_date]])</f>
        <v>2025</v>
      </c>
      <c r="R243" t="str">
        <f>TEXT(Salesdata[[#This Row],[purchase_date]], "mmm")</f>
        <v>Apr</v>
      </c>
    </row>
    <row r="244" spans="1:18" x14ac:dyDescent="0.3">
      <c r="A244" t="s">
        <v>800</v>
      </c>
      <c r="B244" t="s">
        <v>55</v>
      </c>
      <c r="C244" t="s">
        <v>801</v>
      </c>
      <c r="D244" s="11" t="s">
        <v>7318</v>
      </c>
      <c r="E244" s="11" t="s">
        <v>7111</v>
      </c>
      <c r="F244" t="s">
        <v>91</v>
      </c>
      <c r="G244" t="s">
        <v>802</v>
      </c>
      <c r="H244" t="s">
        <v>102</v>
      </c>
      <c r="I244">
        <v>1130.42</v>
      </c>
      <c r="J244">
        <v>4</v>
      </c>
      <c r="K244">
        <v>0</v>
      </c>
      <c r="L244">
        <v>4521.68</v>
      </c>
      <c r="M244">
        <v>4521.68</v>
      </c>
      <c r="N244" s="11">
        <f>Salesdata[[#This Row],[subtotal_before_discount]]-Salesdata[[#This Row],[total_after_discount]]</f>
        <v>0</v>
      </c>
      <c r="O244" t="s">
        <v>60</v>
      </c>
      <c r="P244" s="2">
        <v>45625.549004629633</v>
      </c>
      <c r="Q244">
        <f>YEAR(Salesdata[[#This Row],[purchase_date]])</f>
        <v>2024</v>
      </c>
      <c r="R244" t="str">
        <f>TEXT(Salesdata[[#This Row],[purchase_date]], "mmm")</f>
        <v>Nov</v>
      </c>
    </row>
    <row r="245" spans="1:18" x14ac:dyDescent="0.3">
      <c r="A245" t="s">
        <v>803</v>
      </c>
      <c r="B245" t="s">
        <v>84</v>
      </c>
      <c r="C245" t="s">
        <v>804</v>
      </c>
      <c r="D245" s="11" t="s">
        <v>7319</v>
      </c>
      <c r="E245" s="11" t="s">
        <v>7166</v>
      </c>
      <c r="F245" t="s">
        <v>121</v>
      </c>
      <c r="G245" t="s">
        <v>805</v>
      </c>
      <c r="H245" t="s">
        <v>93</v>
      </c>
      <c r="I245">
        <v>2871.88</v>
      </c>
      <c r="J245">
        <v>5</v>
      </c>
      <c r="K245">
        <v>0</v>
      </c>
      <c r="L245">
        <v>14359.4</v>
      </c>
      <c r="M245">
        <v>14359.4</v>
      </c>
      <c r="N245" s="11">
        <f>Salesdata[[#This Row],[subtotal_before_discount]]-Salesdata[[#This Row],[total_after_discount]]</f>
        <v>0</v>
      </c>
      <c r="O245" t="s">
        <v>47</v>
      </c>
      <c r="P245" s="2">
        <v>45450.715821759259</v>
      </c>
      <c r="Q245">
        <f>YEAR(Salesdata[[#This Row],[purchase_date]])</f>
        <v>2024</v>
      </c>
      <c r="R245" t="str">
        <f>TEXT(Salesdata[[#This Row],[purchase_date]], "mmm")</f>
        <v>Jun</v>
      </c>
    </row>
    <row r="246" spans="1:18" x14ac:dyDescent="0.3">
      <c r="A246" t="s">
        <v>806</v>
      </c>
      <c r="B246" t="s">
        <v>49</v>
      </c>
      <c r="C246" t="s">
        <v>807</v>
      </c>
      <c r="D246" s="11" t="s">
        <v>7320</v>
      </c>
      <c r="E246" s="11" t="s">
        <v>7097</v>
      </c>
      <c r="F246" t="s">
        <v>37</v>
      </c>
      <c r="G246" t="s">
        <v>808</v>
      </c>
      <c r="H246" t="s">
        <v>20</v>
      </c>
      <c r="I246">
        <v>1089.44</v>
      </c>
      <c r="J246">
        <v>12</v>
      </c>
      <c r="K246">
        <v>15</v>
      </c>
      <c r="L246">
        <v>13073.28</v>
      </c>
      <c r="M246">
        <v>11112.29</v>
      </c>
      <c r="N246" s="11">
        <f>Salesdata[[#This Row],[subtotal_before_discount]]-Salesdata[[#This Row],[total_after_discount]]</f>
        <v>1960.9899999999998</v>
      </c>
      <c r="O246" t="s">
        <v>9189</v>
      </c>
      <c r="P246" s="2">
        <v>45435.632465277777</v>
      </c>
      <c r="Q246">
        <f>YEAR(Salesdata[[#This Row],[purchase_date]])</f>
        <v>2024</v>
      </c>
      <c r="R246" t="str">
        <f>TEXT(Salesdata[[#This Row],[purchase_date]], "mmm")</f>
        <v>May</v>
      </c>
    </row>
    <row r="247" spans="1:18" x14ac:dyDescent="0.3">
      <c r="A247" t="s">
        <v>809</v>
      </c>
      <c r="B247" t="s">
        <v>95</v>
      </c>
      <c r="C247" t="s">
        <v>810</v>
      </c>
      <c r="D247" s="11" t="s">
        <v>7321</v>
      </c>
      <c r="E247" s="11" t="s">
        <v>7052</v>
      </c>
      <c r="F247" t="s">
        <v>277</v>
      </c>
      <c r="G247" t="s">
        <v>811</v>
      </c>
      <c r="H247" t="s">
        <v>46</v>
      </c>
      <c r="I247">
        <v>76.37</v>
      </c>
      <c r="J247">
        <v>3</v>
      </c>
      <c r="K247">
        <v>0</v>
      </c>
      <c r="L247">
        <v>229.11</v>
      </c>
      <c r="M247">
        <v>229.11</v>
      </c>
      <c r="N247" s="11">
        <f>Salesdata[[#This Row],[subtotal_before_discount]]-Salesdata[[#This Row],[total_after_discount]]</f>
        <v>0</v>
      </c>
      <c r="O247" t="s">
        <v>21</v>
      </c>
      <c r="P247" s="2">
        <v>45524.088576388887</v>
      </c>
      <c r="Q247">
        <f>YEAR(Salesdata[[#This Row],[purchase_date]])</f>
        <v>2024</v>
      </c>
      <c r="R247" t="str">
        <f>TEXT(Salesdata[[#This Row],[purchase_date]], "mmm")</f>
        <v>Aug</v>
      </c>
    </row>
    <row r="248" spans="1:18" x14ac:dyDescent="0.3">
      <c r="A248" t="s">
        <v>812</v>
      </c>
      <c r="B248" t="s">
        <v>95</v>
      </c>
      <c r="C248" t="s">
        <v>813</v>
      </c>
      <c r="D248" s="11" t="s">
        <v>7322</v>
      </c>
      <c r="E248" s="11" t="s">
        <v>7076</v>
      </c>
      <c r="F248" t="s">
        <v>105</v>
      </c>
      <c r="G248" t="s">
        <v>814</v>
      </c>
      <c r="H248" t="s">
        <v>135</v>
      </c>
      <c r="I248">
        <v>488.6</v>
      </c>
      <c r="J248">
        <v>1</v>
      </c>
      <c r="K248">
        <v>0</v>
      </c>
      <c r="L248">
        <v>488.6</v>
      </c>
      <c r="M248">
        <v>488.6</v>
      </c>
      <c r="N248" s="11">
        <f>Salesdata[[#This Row],[subtotal_before_discount]]-Salesdata[[#This Row],[total_after_discount]]</f>
        <v>0</v>
      </c>
      <c r="O248" t="s">
        <v>40</v>
      </c>
      <c r="P248" s="2">
        <v>45404.247835648152</v>
      </c>
      <c r="Q248">
        <f>YEAR(Salesdata[[#This Row],[purchase_date]])</f>
        <v>2024</v>
      </c>
      <c r="R248" t="str">
        <f>TEXT(Salesdata[[#This Row],[purchase_date]], "mmm")</f>
        <v>Apr</v>
      </c>
    </row>
    <row r="249" spans="1:18" x14ac:dyDescent="0.3">
      <c r="A249" t="s">
        <v>815</v>
      </c>
      <c r="B249" t="s">
        <v>55</v>
      </c>
      <c r="C249" t="s">
        <v>816</v>
      </c>
      <c r="D249" s="11" t="s">
        <v>7323</v>
      </c>
      <c r="E249" s="11" t="s">
        <v>7224</v>
      </c>
      <c r="F249" t="s">
        <v>121</v>
      </c>
      <c r="G249" t="s">
        <v>817</v>
      </c>
      <c r="H249" t="s">
        <v>102</v>
      </c>
      <c r="I249">
        <v>894.84</v>
      </c>
      <c r="J249">
        <v>8</v>
      </c>
      <c r="K249">
        <v>10</v>
      </c>
      <c r="L249">
        <v>7158.72</v>
      </c>
      <c r="M249">
        <v>6442.85</v>
      </c>
      <c r="N249" s="11">
        <f>Salesdata[[#This Row],[subtotal_before_discount]]-Salesdata[[#This Row],[total_after_discount]]</f>
        <v>715.86999999999989</v>
      </c>
      <c r="O249" t="s">
        <v>116</v>
      </c>
      <c r="P249" s="2">
        <v>45732.969513888886</v>
      </c>
      <c r="Q249">
        <f>YEAR(Salesdata[[#This Row],[purchase_date]])</f>
        <v>2025</v>
      </c>
      <c r="R249" t="str">
        <f>TEXT(Salesdata[[#This Row],[purchase_date]], "mmm")</f>
        <v>Mar</v>
      </c>
    </row>
    <row r="250" spans="1:18" x14ac:dyDescent="0.3">
      <c r="A250" t="s">
        <v>818</v>
      </c>
      <c r="B250" t="s">
        <v>95</v>
      </c>
      <c r="C250" t="s">
        <v>819</v>
      </c>
      <c r="D250" s="11" t="s">
        <v>7324</v>
      </c>
      <c r="E250" s="11" t="s">
        <v>7099</v>
      </c>
      <c r="F250" t="s">
        <v>155</v>
      </c>
      <c r="G250" t="s">
        <v>820</v>
      </c>
      <c r="H250" t="s">
        <v>209</v>
      </c>
      <c r="I250">
        <v>1048.23</v>
      </c>
      <c r="J250">
        <v>25</v>
      </c>
      <c r="K250">
        <v>20</v>
      </c>
      <c r="L250">
        <v>26205.75</v>
      </c>
      <c r="M250">
        <v>20964.599999999999</v>
      </c>
      <c r="N250" s="11">
        <f>Salesdata[[#This Row],[subtotal_before_discount]]-Salesdata[[#This Row],[total_after_discount]]</f>
        <v>5241.1500000000015</v>
      </c>
      <c r="O250" t="s">
        <v>60</v>
      </c>
      <c r="P250" s="2">
        <v>45480.144571759258</v>
      </c>
      <c r="Q250">
        <f>YEAR(Salesdata[[#This Row],[purchase_date]])</f>
        <v>2024</v>
      </c>
      <c r="R250" t="str">
        <f>TEXT(Salesdata[[#This Row],[purchase_date]], "mmm")</f>
        <v>Jul</v>
      </c>
    </row>
    <row r="251" spans="1:18" x14ac:dyDescent="0.3">
      <c r="A251" t="s">
        <v>821</v>
      </c>
      <c r="B251" t="s">
        <v>15</v>
      </c>
      <c r="C251" t="s">
        <v>822</v>
      </c>
      <c r="D251" s="11" t="s">
        <v>7325</v>
      </c>
      <c r="E251" s="11" t="s">
        <v>7145</v>
      </c>
      <c r="F251" t="s">
        <v>18</v>
      </c>
      <c r="G251" t="s">
        <v>823</v>
      </c>
      <c r="H251" t="s">
        <v>9189</v>
      </c>
      <c r="I251">
        <v>118.18</v>
      </c>
      <c r="J251">
        <v>40</v>
      </c>
      <c r="K251">
        <v>10</v>
      </c>
      <c r="L251">
        <v>4727.2</v>
      </c>
      <c r="M251">
        <v>4254.4799999999996</v>
      </c>
      <c r="N251" s="11">
        <f>Salesdata[[#This Row],[subtotal_before_discount]]-Salesdata[[#This Row],[total_after_discount]]</f>
        <v>472.72000000000025</v>
      </c>
      <c r="O251" t="s">
        <v>77</v>
      </c>
      <c r="P251" s="2">
        <v>45465.557025462964</v>
      </c>
      <c r="Q251">
        <f>YEAR(Salesdata[[#This Row],[purchase_date]])</f>
        <v>2024</v>
      </c>
      <c r="R251" t="str">
        <f>TEXT(Salesdata[[#This Row],[purchase_date]], "mmm")</f>
        <v>Jun</v>
      </c>
    </row>
    <row r="252" spans="1:18" x14ac:dyDescent="0.3">
      <c r="A252" t="s">
        <v>824</v>
      </c>
      <c r="B252" t="s">
        <v>49</v>
      </c>
      <c r="C252" t="s">
        <v>825</v>
      </c>
      <c r="D252" s="11" t="s">
        <v>7326</v>
      </c>
      <c r="E252" s="11" t="s">
        <v>7250</v>
      </c>
      <c r="F252" t="s">
        <v>57</v>
      </c>
      <c r="G252" t="s">
        <v>826</v>
      </c>
      <c r="H252" t="s">
        <v>59</v>
      </c>
      <c r="I252">
        <v>1051.08</v>
      </c>
      <c r="J252">
        <v>12</v>
      </c>
      <c r="K252">
        <v>10</v>
      </c>
      <c r="L252">
        <v>12612.96</v>
      </c>
      <c r="M252">
        <v>11351.66</v>
      </c>
      <c r="N252" s="11">
        <f>Salesdata[[#This Row],[subtotal_before_discount]]-Salesdata[[#This Row],[total_after_discount]]</f>
        <v>1261.2999999999993</v>
      </c>
      <c r="O252" t="s">
        <v>77</v>
      </c>
      <c r="P252" s="2">
        <v>45618.852129629631</v>
      </c>
      <c r="Q252">
        <f>YEAR(Salesdata[[#This Row],[purchase_date]])</f>
        <v>2024</v>
      </c>
      <c r="R252" t="str">
        <f>TEXT(Salesdata[[#This Row],[purchase_date]], "mmm")</f>
        <v>Nov</v>
      </c>
    </row>
    <row r="253" spans="1:18" x14ac:dyDescent="0.3">
      <c r="A253" t="s">
        <v>827</v>
      </c>
      <c r="B253" t="s">
        <v>72</v>
      </c>
      <c r="C253" t="s">
        <v>828</v>
      </c>
      <c r="D253" s="11" t="s">
        <v>7327</v>
      </c>
      <c r="E253" s="11" t="s">
        <v>7141</v>
      </c>
      <c r="F253" t="s">
        <v>37</v>
      </c>
      <c r="G253" t="s">
        <v>829</v>
      </c>
      <c r="H253" t="s">
        <v>70</v>
      </c>
      <c r="I253">
        <v>195.91</v>
      </c>
      <c r="J253">
        <v>2</v>
      </c>
      <c r="K253">
        <v>5</v>
      </c>
      <c r="L253">
        <v>391.82</v>
      </c>
      <c r="M253">
        <v>372.23</v>
      </c>
      <c r="N253" s="11">
        <f>Salesdata[[#This Row],[subtotal_before_discount]]-Salesdata[[#This Row],[total_after_discount]]</f>
        <v>19.589999999999975</v>
      </c>
      <c r="O253" t="s">
        <v>77</v>
      </c>
      <c r="P253" s="2">
        <v>45540.578703703701</v>
      </c>
      <c r="Q253">
        <f>YEAR(Salesdata[[#This Row],[purchase_date]])</f>
        <v>2024</v>
      </c>
      <c r="R253" t="str">
        <f>TEXT(Salesdata[[#This Row],[purchase_date]], "mmm")</f>
        <v>Sep</v>
      </c>
    </row>
    <row r="254" spans="1:18" x14ac:dyDescent="0.3">
      <c r="A254" t="s">
        <v>830</v>
      </c>
      <c r="B254" t="s">
        <v>49</v>
      </c>
      <c r="C254" t="s">
        <v>831</v>
      </c>
      <c r="D254" s="11" t="s">
        <v>7328</v>
      </c>
      <c r="E254" s="11" t="s">
        <v>7154</v>
      </c>
      <c r="F254" t="s">
        <v>91</v>
      </c>
      <c r="G254" t="s">
        <v>832</v>
      </c>
      <c r="H254" t="s">
        <v>93</v>
      </c>
      <c r="I254">
        <v>56.84</v>
      </c>
      <c r="J254">
        <v>3</v>
      </c>
      <c r="K254">
        <v>0</v>
      </c>
      <c r="L254">
        <v>170.52</v>
      </c>
      <c r="M254">
        <v>170.52</v>
      </c>
      <c r="N254" s="11">
        <f>Salesdata[[#This Row],[subtotal_before_discount]]-Salesdata[[#This Row],[total_after_discount]]</f>
        <v>0</v>
      </c>
      <c r="O254" t="s">
        <v>60</v>
      </c>
      <c r="P254" s="2">
        <v>45579.609942129631</v>
      </c>
      <c r="Q254">
        <f>YEAR(Salesdata[[#This Row],[purchase_date]])</f>
        <v>2024</v>
      </c>
      <c r="R254" t="str">
        <f>TEXT(Salesdata[[#This Row],[purchase_date]], "mmm")</f>
        <v>Oct</v>
      </c>
    </row>
    <row r="255" spans="1:18" x14ac:dyDescent="0.3">
      <c r="A255" t="s">
        <v>833</v>
      </c>
      <c r="B255" t="s">
        <v>118</v>
      </c>
      <c r="C255" t="s">
        <v>834</v>
      </c>
      <c r="D255" s="11" t="s">
        <v>7329</v>
      </c>
      <c r="E255" s="11" t="s">
        <v>7145</v>
      </c>
      <c r="F255" t="s">
        <v>155</v>
      </c>
      <c r="G255" t="s">
        <v>835</v>
      </c>
      <c r="H255" t="s">
        <v>248</v>
      </c>
      <c r="I255">
        <v>2379.7800000000002</v>
      </c>
      <c r="J255">
        <v>1</v>
      </c>
      <c r="K255">
        <v>0</v>
      </c>
      <c r="L255">
        <v>2379.7800000000002</v>
      </c>
      <c r="M255">
        <v>2379.7800000000002</v>
      </c>
      <c r="N255" s="11">
        <f>Salesdata[[#This Row],[subtotal_before_discount]]-Salesdata[[#This Row],[total_after_discount]]</f>
        <v>0</v>
      </c>
      <c r="O255" t="s">
        <v>21</v>
      </c>
      <c r="P255" s="2">
        <v>45656.051631944443</v>
      </c>
      <c r="Q255">
        <f>YEAR(Salesdata[[#This Row],[purchase_date]])</f>
        <v>2024</v>
      </c>
      <c r="R255" t="str">
        <f>TEXT(Salesdata[[#This Row],[purchase_date]], "mmm")</f>
        <v>Dec</v>
      </c>
    </row>
    <row r="256" spans="1:18" x14ac:dyDescent="0.3">
      <c r="A256" t="s">
        <v>836</v>
      </c>
      <c r="B256" t="s">
        <v>118</v>
      </c>
      <c r="C256" t="s">
        <v>837</v>
      </c>
      <c r="D256" s="11" t="s">
        <v>7330</v>
      </c>
      <c r="E256" s="11" t="s">
        <v>7130</v>
      </c>
      <c r="F256" t="s">
        <v>251</v>
      </c>
      <c r="G256" t="s">
        <v>838</v>
      </c>
      <c r="H256" t="s">
        <v>27</v>
      </c>
      <c r="I256">
        <v>1834.32</v>
      </c>
      <c r="J256">
        <v>12</v>
      </c>
      <c r="K256">
        <v>15</v>
      </c>
      <c r="L256">
        <v>22011.84</v>
      </c>
      <c r="M256">
        <v>18710.060000000001</v>
      </c>
      <c r="N256" s="11">
        <f>Salesdata[[#This Row],[subtotal_before_discount]]-Salesdata[[#This Row],[total_after_discount]]</f>
        <v>3301.7799999999988</v>
      </c>
      <c r="O256" t="s">
        <v>21</v>
      </c>
      <c r="P256" s="2">
        <v>45849.586400462962</v>
      </c>
      <c r="Q256">
        <f>YEAR(Salesdata[[#This Row],[purchase_date]])</f>
        <v>2025</v>
      </c>
      <c r="R256" t="str">
        <f>TEXT(Salesdata[[#This Row],[purchase_date]], "mmm")</f>
        <v>Jul</v>
      </c>
    </row>
    <row r="257" spans="1:18" x14ac:dyDescent="0.3">
      <c r="A257" t="s">
        <v>839</v>
      </c>
      <c r="B257" t="s">
        <v>23</v>
      </c>
      <c r="C257" t="s">
        <v>840</v>
      </c>
      <c r="D257" s="11" t="s">
        <v>7331</v>
      </c>
      <c r="E257" s="11" t="s">
        <v>7141</v>
      </c>
      <c r="F257" t="s">
        <v>121</v>
      </c>
      <c r="G257" t="s">
        <v>841</v>
      </c>
      <c r="H257" t="s">
        <v>82</v>
      </c>
      <c r="I257">
        <v>29.33</v>
      </c>
      <c r="J257">
        <v>5</v>
      </c>
      <c r="K257">
        <v>8</v>
      </c>
      <c r="L257">
        <v>146.65</v>
      </c>
      <c r="M257">
        <v>134.91999999999999</v>
      </c>
      <c r="N257" s="11">
        <f>Salesdata[[#This Row],[subtotal_before_discount]]-Salesdata[[#This Row],[total_after_discount]]</f>
        <v>11.730000000000018</v>
      </c>
      <c r="O257" t="s">
        <v>28</v>
      </c>
      <c r="P257" s="2">
        <v>45601.225960648146</v>
      </c>
      <c r="Q257">
        <f>YEAR(Salesdata[[#This Row],[purchase_date]])</f>
        <v>2024</v>
      </c>
      <c r="R257" t="str">
        <f>TEXT(Salesdata[[#This Row],[purchase_date]], "mmm")</f>
        <v>Nov</v>
      </c>
    </row>
    <row r="258" spans="1:18" x14ac:dyDescent="0.3">
      <c r="A258" t="s">
        <v>842</v>
      </c>
      <c r="B258" t="s">
        <v>95</v>
      </c>
      <c r="C258" t="s">
        <v>843</v>
      </c>
      <c r="D258" s="11" t="s">
        <v>7332</v>
      </c>
      <c r="E258" s="11" t="s">
        <v>7105</v>
      </c>
      <c r="F258" t="s">
        <v>251</v>
      </c>
      <c r="G258" t="s">
        <v>844</v>
      </c>
      <c r="H258" t="s">
        <v>93</v>
      </c>
      <c r="I258">
        <v>1227.5999999999999</v>
      </c>
      <c r="J258">
        <v>12</v>
      </c>
      <c r="K258">
        <v>12</v>
      </c>
      <c r="L258">
        <v>14731.2</v>
      </c>
      <c r="M258">
        <v>12963.46</v>
      </c>
      <c r="N258" s="11">
        <f>Salesdata[[#This Row],[subtotal_before_discount]]-Salesdata[[#This Row],[total_after_discount]]</f>
        <v>1767.7400000000016</v>
      </c>
      <c r="O258" t="s">
        <v>77</v>
      </c>
      <c r="P258" s="2">
        <v>45781.44458333333</v>
      </c>
      <c r="Q258">
        <f>YEAR(Salesdata[[#This Row],[purchase_date]])</f>
        <v>2025</v>
      </c>
      <c r="R258" t="str">
        <f>TEXT(Salesdata[[#This Row],[purchase_date]], "mmm")</f>
        <v>May</v>
      </c>
    </row>
    <row r="259" spans="1:18" x14ac:dyDescent="0.3">
      <c r="A259" t="s">
        <v>845</v>
      </c>
      <c r="B259" t="s">
        <v>15</v>
      </c>
      <c r="C259" t="s">
        <v>846</v>
      </c>
      <c r="D259" s="11" t="s">
        <v>7333</v>
      </c>
      <c r="E259" s="11" t="s">
        <v>7154</v>
      </c>
      <c r="F259" t="s">
        <v>91</v>
      </c>
      <c r="G259" t="s">
        <v>847</v>
      </c>
      <c r="H259" t="s">
        <v>93</v>
      </c>
      <c r="I259">
        <v>1434</v>
      </c>
      <c r="J259">
        <v>4</v>
      </c>
      <c r="K259">
        <v>5</v>
      </c>
      <c r="L259">
        <v>5736</v>
      </c>
      <c r="M259">
        <v>5449.2</v>
      </c>
      <c r="N259" s="11">
        <f>Salesdata[[#This Row],[subtotal_before_discount]]-Salesdata[[#This Row],[total_after_discount]]</f>
        <v>286.80000000000018</v>
      </c>
      <c r="O259" t="s">
        <v>77</v>
      </c>
      <c r="P259" s="2">
        <v>45564.329444444447</v>
      </c>
      <c r="Q259">
        <f>YEAR(Salesdata[[#This Row],[purchase_date]])</f>
        <v>2024</v>
      </c>
      <c r="R259" t="str">
        <f>TEXT(Salesdata[[#This Row],[purchase_date]], "mmm")</f>
        <v>Sep</v>
      </c>
    </row>
    <row r="260" spans="1:18" x14ac:dyDescent="0.3">
      <c r="A260" t="s">
        <v>848</v>
      </c>
      <c r="B260" t="s">
        <v>181</v>
      </c>
      <c r="C260" t="s">
        <v>849</v>
      </c>
      <c r="D260" s="11" t="s">
        <v>7334</v>
      </c>
      <c r="E260" s="11" t="s">
        <v>7079</v>
      </c>
      <c r="F260" t="s">
        <v>111</v>
      </c>
      <c r="G260" t="s">
        <v>850</v>
      </c>
      <c r="H260" t="s">
        <v>70</v>
      </c>
      <c r="I260">
        <v>737.44</v>
      </c>
      <c r="J260">
        <v>40</v>
      </c>
      <c r="K260">
        <v>20</v>
      </c>
      <c r="L260">
        <v>29497.599999999999</v>
      </c>
      <c r="M260">
        <v>23598.080000000002</v>
      </c>
      <c r="N260" s="11">
        <f>Salesdata[[#This Row],[subtotal_before_discount]]-Salesdata[[#This Row],[total_after_discount]]</f>
        <v>5899.5199999999968</v>
      </c>
      <c r="O260" t="s">
        <v>116</v>
      </c>
      <c r="P260" s="2">
        <v>45445.902395833335</v>
      </c>
      <c r="Q260">
        <f>YEAR(Salesdata[[#This Row],[purchase_date]])</f>
        <v>2024</v>
      </c>
      <c r="R260" t="str">
        <f>TEXT(Salesdata[[#This Row],[purchase_date]], "mmm")</f>
        <v>Jun</v>
      </c>
    </row>
    <row r="261" spans="1:18" x14ac:dyDescent="0.3">
      <c r="A261" t="s">
        <v>851</v>
      </c>
      <c r="B261" t="s">
        <v>72</v>
      </c>
      <c r="C261" t="s">
        <v>852</v>
      </c>
      <c r="D261" s="11" t="s">
        <v>7335</v>
      </c>
      <c r="E261" s="11" t="s">
        <v>7064</v>
      </c>
      <c r="F261" t="s">
        <v>68</v>
      </c>
      <c r="G261" t="s">
        <v>853</v>
      </c>
      <c r="H261" t="s">
        <v>102</v>
      </c>
      <c r="I261">
        <v>827.67</v>
      </c>
      <c r="J261">
        <v>100</v>
      </c>
      <c r="K261">
        <v>2</v>
      </c>
      <c r="L261">
        <v>82767</v>
      </c>
      <c r="M261">
        <v>81111.66</v>
      </c>
      <c r="N261" s="11">
        <f>Salesdata[[#This Row],[subtotal_before_discount]]-Salesdata[[#This Row],[total_after_discount]]</f>
        <v>1655.3399999999965</v>
      </c>
      <c r="O261" t="s">
        <v>21</v>
      </c>
      <c r="P261" s="2">
        <v>45684.790798611109</v>
      </c>
      <c r="Q261">
        <f>YEAR(Salesdata[[#This Row],[purchase_date]])</f>
        <v>2025</v>
      </c>
      <c r="R261" t="str">
        <f>TEXT(Salesdata[[#This Row],[purchase_date]], "mmm")</f>
        <v>Jan</v>
      </c>
    </row>
    <row r="262" spans="1:18" x14ac:dyDescent="0.3">
      <c r="A262" t="s">
        <v>854</v>
      </c>
      <c r="B262" t="s">
        <v>55</v>
      </c>
      <c r="C262" t="s">
        <v>855</v>
      </c>
      <c r="D262" s="11" t="s">
        <v>7336</v>
      </c>
      <c r="E262" s="11" t="s">
        <v>7141</v>
      </c>
      <c r="F262" t="s">
        <v>68</v>
      </c>
      <c r="G262" t="s">
        <v>856</v>
      </c>
      <c r="H262" t="s">
        <v>107</v>
      </c>
      <c r="I262">
        <v>151.02000000000001</v>
      </c>
      <c r="J262">
        <v>20</v>
      </c>
      <c r="K262">
        <v>0</v>
      </c>
      <c r="L262">
        <v>3020.4</v>
      </c>
      <c r="M262">
        <v>3020.4</v>
      </c>
      <c r="N262" s="11">
        <f>Salesdata[[#This Row],[subtotal_before_discount]]-Salesdata[[#This Row],[total_after_discount]]</f>
        <v>0</v>
      </c>
      <c r="O262" t="s">
        <v>116</v>
      </c>
      <c r="P262" s="2">
        <v>45533.853819444441</v>
      </c>
      <c r="Q262">
        <f>YEAR(Salesdata[[#This Row],[purchase_date]])</f>
        <v>2024</v>
      </c>
      <c r="R262" t="str">
        <f>TEXT(Salesdata[[#This Row],[purchase_date]], "mmm")</f>
        <v>Aug</v>
      </c>
    </row>
    <row r="263" spans="1:18" x14ac:dyDescent="0.3">
      <c r="A263" t="s">
        <v>857</v>
      </c>
      <c r="B263" t="s">
        <v>118</v>
      </c>
      <c r="C263" t="s">
        <v>858</v>
      </c>
      <c r="D263" s="11" t="s">
        <v>7337</v>
      </c>
      <c r="E263" s="11" t="s">
        <v>7125</v>
      </c>
      <c r="F263" t="s">
        <v>57</v>
      </c>
      <c r="G263" t="s">
        <v>859</v>
      </c>
      <c r="H263" t="s">
        <v>179</v>
      </c>
      <c r="I263">
        <v>434.96</v>
      </c>
      <c r="J263">
        <v>4</v>
      </c>
      <c r="K263">
        <v>10</v>
      </c>
      <c r="L263">
        <v>1739.84</v>
      </c>
      <c r="M263">
        <v>1565.86</v>
      </c>
      <c r="N263" s="11">
        <f>Salesdata[[#This Row],[subtotal_before_discount]]-Salesdata[[#This Row],[total_after_discount]]</f>
        <v>173.98000000000002</v>
      </c>
      <c r="O263" t="s">
        <v>77</v>
      </c>
      <c r="P263" s="2">
        <v>45727.92695601852</v>
      </c>
      <c r="Q263">
        <f>YEAR(Salesdata[[#This Row],[purchase_date]])</f>
        <v>2025</v>
      </c>
      <c r="R263" t="str">
        <f>TEXT(Salesdata[[#This Row],[purchase_date]], "mmm")</f>
        <v>Mar</v>
      </c>
    </row>
    <row r="264" spans="1:18" x14ac:dyDescent="0.3">
      <c r="A264" t="s">
        <v>860</v>
      </c>
      <c r="B264" t="s">
        <v>172</v>
      </c>
      <c r="C264" t="s">
        <v>861</v>
      </c>
      <c r="D264" s="11" t="s">
        <v>7338</v>
      </c>
      <c r="E264" s="11" t="s">
        <v>7123</v>
      </c>
      <c r="F264" t="s">
        <v>224</v>
      </c>
      <c r="G264" t="s">
        <v>862</v>
      </c>
      <c r="H264" t="s">
        <v>9189</v>
      </c>
      <c r="I264">
        <v>1095.74</v>
      </c>
      <c r="J264">
        <v>1</v>
      </c>
      <c r="K264">
        <v>0</v>
      </c>
      <c r="L264">
        <v>1095.74</v>
      </c>
      <c r="M264">
        <v>1095.74</v>
      </c>
      <c r="N264" s="11">
        <f>Salesdata[[#This Row],[subtotal_before_discount]]-Salesdata[[#This Row],[total_after_discount]]</f>
        <v>0</v>
      </c>
      <c r="O264" t="s">
        <v>47</v>
      </c>
      <c r="P264" s="2">
        <v>45381.493472222224</v>
      </c>
      <c r="Q264">
        <f>YEAR(Salesdata[[#This Row],[purchase_date]])</f>
        <v>2024</v>
      </c>
      <c r="R264" t="str">
        <f>TEXT(Salesdata[[#This Row],[purchase_date]], "mmm")</f>
        <v>Mar</v>
      </c>
    </row>
    <row r="265" spans="1:18" x14ac:dyDescent="0.3">
      <c r="A265" t="s">
        <v>863</v>
      </c>
      <c r="B265" t="s">
        <v>30</v>
      </c>
      <c r="C265" t="s">
        <v>864</v>
      </c>
      <c r="D265" s="11" t="s">
        <v>7339</v>
      </c>
      <c r="E265" s="11" t="s">
        <v>7235</v>
      </c>
      <c r="F265" t="s">
        <v>37</v>
      </c>
      <c r="G265" t="s">
        <v>865</v>
      </c>
      <c r="H265" t="s">
        <v>65</v>
      </c>
      <c r="I265">
        <v>830.11</v>
      </c>
      <c r="J265">
        <v>4</v>
      </c>
      <c r="K265">
        <v>7</v>
      </c>
      <c r="L265">
        <v>3320.44</v>
      </c>
      <c r="M265">
        <v>3088.01</v>
      </c>
      <c r="N265" s="11">
        <f>Salesdata[[#This Row],[subtotal_before_discount]]-Salesdata[[#This Row],[total_after_discount]]</f>
        <v>232.42999999999984</v>
      </c>
      <c r="O265" t="s">
        <v>28</v>
      </c>
      <c r="P265" s="2">
        <v>45560.498240740744</v>
      </c>
      <c r="Q265">
        <f>YEAR(Salesdata[[#This Row],[purchase_date]])</f>
        <v>2024</v>
      </c>
      <c r="R265" t="str">
        <f>TEXT(Salesdata[[#This Row],[purchase_date]], "mmm")</f>
        <v>Sep</v>
      </c>
    </row>
    <row r="266" spans="1:18" x14ac:dyDescent="0.3">
      <c r="A266" t="s">
        <v>866</v>
      </c>
      <c r="B266" t="s">
        <v>15</v>
      </c>
      <c r="C266" t="s">
        <v>867</v>
      </c>
      <c r="D266" s="11" t="s">
        <v>7340</v>
      </c>
      <c r="E266" s="11" t="s">
        <v>7044</v>
      </c>
      <c r="F266" t="s">
        <v>74</v>
      </c>
      <c r="G266" t="s">
        <v>868</v>
      </c>
      <c r="H266" t="s">
        <v>82</v>
      </c>
      <c r="I266">
        <v>1205.27</v>
      </c>
      <c r="J266">
        <v>25</v>
      </c>
      <c r="K266">
        <v>15</v>
      </c>
      <c r="L266">
        <v>30131.75</v>
      </c>
      <c r="M266">
        <v>25611.99</v>
      </c>
      <c r="N266" s="11">
        <f>Salesdata[[#This Row],[subtotal_before_discount]]-Salesdata[[#This Row],[total_after_discount]]</f>
        <v>4519.7599999999984</v>
      </c>
      <c r="O266" t="s">
        <v>9189</v>
      </c>
      <c r="P266" s="2">
        <v>45426.430798611109</v>
      </c>
      <c r="Q266">
        <f>YEAR(Salesdata[[#This Row],[purchase_date]])</f>
        <v>2024</v>
      </c>
      <c r="R266" t="str">
        <f>TEXT(Salesdata[[#This Row],[purchase_date]], "mmm")</f>
        <v>May</v>
      </c>
    </row>
    <row r="267" spans="1:18" x14ac:dyDescent="0.3">
      <c r="A267" t="s">
        <v>869</v>
      </c>
      <c r="B267" t="s">
        <v>84</v>
      </c>
      <c r="C267" t="s">
        <v>870</v>
      </c>
      <c r="D267" s="11" t="s">
        <v>7341</v>
      </c>
      <c r="E267" s="11" t="s">
        <v>7050</v>
      </c>
      <c r="F267" t="s">
        <v>37</v>
      </c>
      <c r="G267" t="s">
        <v>871</v>
      </c>
      <c r="H267" t="s">
        <v>39</v>
      </c>
      <c r="I267">
        <v>9.6999999999999993</v>
      </c>
      <c r="J267">
        <v>3</v>
      </c>
      <c r="K267">
        <v>0</v>
      </c>
      <c r="L267">
        <v>29.1</v>
      </c>
      <c r="M267">
        <v>29.1</v>
      </c>
      <c r="N267" s="11">
        <f>Salesdata[[#This Row],[subtotal_before_discount]]-Salesdata[[#This Row],[total_after_discount]]</f>
        <v>0</v>
      </c>
      <c r="O267" t="s">
        <v>40</v>
      </c>
      <c r="P267" s="2">
        <v>45694.01326388889</v>
      </c>
      <c r="Q267">
        <f>YEAR(Salesdata[[#This Row],[purchase_date]])</f>
        <v>2025</v>
      </c>
      <c r="R267" t="str">
        <f>TEXT(Salesdata[[#This Row],[purchase_date]], "mmm")</f>
        <v>Feb</v>
      </c>
    </row>
    <row r="268" spans="1:18" x14ac:dyDescent="0.3">
      <c r="A268" t="s">
        <v>872</v>
      </c>
      <c r="B268" t="s">
        <v>72</v>
      </c>
      <c r="C268" t="s">
        <v>873</v>
      </c>
      <c r="D268" s="11" t="s">
        <v>7133</v>
      </c>
      <c r="E268" s="11" t="s">
        <v>7111</v>
      </c>
      <c r="F268" t="s">
        <v>68</v>
      </c>
      <c r="G268" t="s">
        <v>874</v>
      </c>
      <c r="H268" t="s">
        <v>76</v>
      </c>
      <c r="I268">
        <v>230.97</v>
      </c>
      <c r="J268">
        <v>4</v>
      </c>
      <c r="K268">
        <v>5</v>
      </c>
      <c r="L268">
        <v>923.88</v>
      </c>
      <c r="M268">
        <v>877.69</v>
      </c>
      <c r="N268" s="11">
        <f>Salesdata[[#This Row],[subtotal_before_discount]]-Salesdata[[#This Row],[total_after_discount]]</f>
        <v>46.189999999999941</v>
      </c>
      <c r="O268" t="s">
        <v>40</v>
      </c>
      <c r="P268" s="2">
        <v>45827.056875000002</v>
      </c>
      <c r="Q268">
        <f>YEAR(Salesdata[[#This Row],[purchase_date]])</f>
        <v>2025</v>
      </c>
      <c r="R268" t="str">
        <f>TEXT(Salesdata[[#This Row],[purchase_date]], "mmm")</f>
        <v>Jun</v>
      </c>
    </row>
    <row r="269" spans="1:18" x14ac:dyDescent="0.3">
      <c r="A269" t="s">
        <v>875</v>
      </c>
      <c r="B269" t="s">
        <v>15</v>
      </c>
      <c r="C269" t="s">
        <v>876</v>
      </c>
      <c r="D269" s="11" t="s">
        <v>7342</v>
      </c>
      <c r="E269" s="11" t="s">
        <v>7143</v>
      </c>
      <c r="F269" t="s">
        <v>18</v>
      </c>
      <c r="G269" t="s">
        <v>877</v>
      </c>
      <c r="H269" t="s">
        <v>107</v>
      </c>
      <c r="I269">
        <v>476.92</v>
      </c>
      <c r="J269">
        <v>2</v>
      </c>
      <c r="K269">
        <v>0</v>
      </c>
      <c r="L269">
        <v>953.84</v>
      </c>
      <c r="M269">
        <v>953.84</v>
      </c>
      <c r="N269" s="11">
        <f>Salesdata[[#This Row],[subtotal_before_discount]]-Salesdata[[#This Row],[total_after_discount]]</f>
        <v>0</v>
      </c>
      <c r="O269" t="s">
        <v>9189</v>
      </c>
      <c r="P269" s="2">
        <v>45672.926747685182</v>
      </c>
      <c r="Q269">
        <f>YEAR(Salesdata[[#This Row],[purchase_date]])</f>
        <v>2025</v>
      </c>
      <c r="R269" t="str">
        <f>TEXT(Salesdata[[#This Row],[purchase_date]], "mmm")</f>
        <v>Jan</v>
      </c>
    </row>
    <row r="270" spans="1:18" x14ac:dyDescent="0.3">
      <c r="A270" t="s">
        <v>878</v>
      </c>
      <c r="B270" t="s">
        <v>49</v>
      </c>
      <c r="C270" t="s">
        <v>879</v>
      </c>
      <c r="D270" s="11" t="s">
        <v>7343</v>
      </c>
      <c r="E270" s="11" t="s">
        <v>7143</v>
      </c>
      <c r="F270" t="s">
        <v>121</v>
      </c>
      <c r="G270" t="s">
        <v>880</v>
      </c>
      <c r="H270" t="s">
        <v>82</v>
      </c>
      <c r="I270">
        <v>2337.41</v>
      </c>
      <c r="J270">
        <v>8</v>
      </c>
      <c r="K270">
        <v>0</v>
      </c>
      <c r="L270">
        <v>18699.28</v>
      </c>
      <c r="M270">
        <v>18699.28</v>
      </c>
      <c r="N270" s="11">
        <f>Salesdata[[#This Row],[subtotal_before_discount]]-Salesdata[[#This Row],[total_after_discount]]</f>
        <v>0</v>
      </c>
      <c r="O270" t="s">
        <v>60</v>
      </c>
      <c r="P270" s="2">
        <v>45703.728101851855</v>
      </c>
      <c r="Q270">
        <f>YEAR(Salesdata[[#This Row],[purchase_date]])</f>
        <v>2025</v>
      </c>
      <c r="R270" t="str">
        <f>TEXT(Salesdata[[#This Row],[purchase_date]], "mmm")</f>
        <v>Feb</v>
      </c>
    </row>
    <row r="271" spans="1:18" x14ac:dyDescent="0.3">
      <c r="A271" t="s">
        <v>881</v>
      </c>
      <c r="B271" t="s">
        <v>172</v>
      </c>
      <c r="C271" t="s">
        <v>882</v>
      </c>
      <c r="D271" s="11" t="s">
        <v>7344</v>
      </c>
      <c r="E271" s="11" t="s">
        <v>7087</v>
      </c>
      <c r="F271" t="s">
        <v>111</v>
      </c>
      <c r="G271" t="s">
        <v>883</v>
      </c>
      <c r="H271" t="s">
        <v>20</v>
      </c>
      <c r="I271">
        <v>5.94</v>
      </c>
      <c r="J271">
        <v>397</v>
      </c>
      <c r="K271">
        <v>28</v>
      </c>
      <c r="L271">
        <v>2358.1799999999998</v>
      </c>
      <c r="M271">
        <v>1697.89</v>
      </c>
      <c r="N271" s="11">
        <f>Salesdata[[#This Row],[subtotal_before_discount]]-Salesdata[[#This Row],[total_after_discount]]</f>
        <v>660.28999999999974</v>
      </c>
      <c r="O271" t="s">
        <v>9189</v>
      </c>
      <c r="P271" s="2">
        <v>45482.967106481483</v>
      </c>
      <c r="Q271">
        <f>YEAR(Salesdata[[#This Row],[purchase_date]])</f>
        <v>2024</v>
      </c>
      <c r="R271" t="str">
        <f>TEXT(Salesdata[[#This Row],[purchase_date]], "mmm")</f>
        <v>Jul</v>
      </c>
    </row>
    <row r="272" spans="1:18" x14ac:dyDescent="0.3">
      <c r="A272" t="s">
        <v>884</v>
      </c>
      <c r="B272" t="s">
        <v>95</v>
      </c>
      <c r="C272" t="s">
        <v>885</v>
      </c>
      <c r="D272" s="11" t="s">
        <v>7345</v>
      </c>
      <c r="E272" s="11" t="s">
        <v>7346</v>
      </c>
      <c r="F272" t="s">
        <v>251</v>
      </c>
      <c r="G272" t="s">
        <v>886</v>
      </c>
      <c r="H272" t="s">
        <v>107</v>
      </c>
      <c r="I272">
        <v>582.75</v>
      </c>
      <c r="J272">
        <v>5</v>
      </c>
      <c r="K272">
        <v>5</v>
      </c>
      <c r="L272">
        <v>2913.75</v>
      </c>
      <c r="M272">
        <v>2768.06</v>
      </c>
      <c r="N272" s="11">
        <f>Salesdata[[#This Row],[subtotal_before_discount]]-Salesdata[[#This Row],[total_after_discount]]</f>
        <v>145.69000000000005</v>
      </c>
      <c r="O272" t="s">
        <v>77</v>
      </c>
      <c r="P272" s="2">
        <v>45833.987187500003</v>
      </c>
      <c r="Q272">
        <f>YEAR(Salesdata[[#This Row],[purchase_date]])</f>
        <v>2025</v>
      </c>
      <c r="R272" t="str">
        <f>TEXT(Salesdata[[#This Row],[purchase_date]], "mmm")</f>
        <v>Jun</v>
      </c>
    </row>
    <row r="273" spans="1:18" x14ac:dyDescent="0.3">
      <c r="A273" t="s">
        <v>887</v>
      </c>
      <c r="B273" t="s">
        <v>30</v>
      </c>
      <c r="C273" t="s">
        <v>888</v>
      </c>
      <c r="D273" s="11" t="s">
        <v>7347</v>
      </c>
      <c r="E273" s="11" t="s">
        <v>7108</v>
      </c>
      <c r="F273" t="s">
        <v>32</v>
      </c>
      <c r="G273" t="s">
        <v>889</v>
      </c>
      <c r="H273" t="s">
        <v>135</v>
      </c>
      <c r="I273">
        <v>252.77</v>
      </c>
      <c r="J273">
        <v>6</v>
      </c>
      <c r="K273">
        <v>3</v>
      </c>
      <c r="L273">
        <v>1516.62</v>
      </c>
      <c r="M273">
        <v>1471.12</v>
      </c>
      <c r="N273" s="11">
        <f>Salesdata[[#This Row],[subtotal_before_discount]]-Salesdata[[#This Row],[total_after_discount]]</f>
        <v>45.5</v>
      </c>
      <c r="O273" t="s">
        <v>77</v>
      </c>
      <c r="P273" s="2">
        <v>45690.298356481479</v>
      </c>
      <c r="Q273">
        <f>YEAR(Salesdata[[#This Row],[purchase_date]])</f>
        <v>2025</v>
      </c>
      <c r="R273" t="str">
        <f>TEXT(Salesdata[[#This Row],[purchase_date]], "mmm")</f>
        <v>Feb</v>
      </c>
    </row>
    <row r="274" spans="1:18" x14ac:dyDescent="0.3">
      <c r="A274" t="s">
        <v>890</v>
      </c>
      <c r="B274" t="s">
        <v>84</v>
      </c>
      <c r="C274" t="s">
        <v>891</v>
      </c>
      <c r="D274" s="11" t="s">
        <v>7348</v>
      </c>
      <c r="E274" s="11" t="s">
        <v>7052</v>
      </c>
      <c r="F274" t="s">
        <v>177</v>
      </c>
      <c r="G274" t="s">
        <v>892</v>
      </c>
      <c r="H274" t="s">
        <v>53</v>
      </c>
      <c r="I274">
        <v>556.17999999999995</v>
      </c>
      <c r="J274">
        <v>5</v>
      </c>
      <c r="K274">
        <v>10</v>
      </c>
      <c r="L274">
        <v>2780.9</v>
      </c>
      <c r="M274">
        <v>2502.81</v>
      </c>
      <c r="N274" s="11">
        <f>Salesdata[[#This Row],[subtotal_before_discount]]-Salesdata[[#This Row],[total_after_discount]]</f>
        <v>278.09000000000015</v>
      </c>
      <c r="O274" t="s">
        <v>28</v>
      </c>
      <c r="P274" s="2">
        <v>45670.667893518519</v>
      </c>
      <c r="Q274">
        <f>YEAR(Salesdata[[#This Row],[purchase_date]])</f>
        <v>2025</v>
      </c>
      <c r="R274" t="str">
        <f>TEXT(Salesdata[[#This Row],[purchase_date]], "mmm")</f>
        <v>Jan</v>
      </c>
    </row>
    <row r="275" spans="1:18" x14ac:dyDescent="0.3">
      <c r="A275" t="s">
        <v>893</v>
      </c>
      <c r="B275" t="s">
        <v>55</v>
      </c>
      <c r="C275" t="s">
        <v>9189</v>
      </c>
      <c r="D275" s="11" t="s">
        <v>9189</v>
      </c>
      <c r="E275" s="11" t="s">
        <v>9189</v>
      </c>
      <c r="F275" t="s">
        <v>105</v>
      </c>
      <c r="G275" t="s">
        <v>894</v>
      </c>
      <c r="H275" t="s">
        <v>179</v>
      </c>
      <c r="I275">
        <v>4284.0600000000004</v>
      </c>
      <c r="J275">
        <v>10</v>
      </c>
      <c r="K275">
        <v>5</v>
      </c>
      <c r="L275">
        <v>42840.6</v>
      </c>
      <c r="M275">
        <v>40698.57</v>
      </c>
      <c r="N275" s="11">
        <f>Salesdata[[#This Row],[subtotal_before_discount]]-Salesdata[[#This Row],[total_after_discount]]</f>
        <v>2142.0299999999988</v>
      </c>
      <c r="O275" t="s">
        <v>9189</v>
      </c>
      <c r="P275" s="2">
        <v>45826.630393518521</v>
      </c>
      <c r="Q275">
        <f>YEAR(Salesdata[[#This Row],[purchase_date]])</f>
        <v>2025</v>
      </c>
      <c r="R275" t="str">
        <f>TEXT(Salesdata[[#This Row],[purchase_date]], "mmm")</f>
        <v>Jun</v>
      </c>
    </row>
    <row r="276" spans="1:18" x14ac:dyDescent="0.3">
      <c r="A276" t="s">
        <v>895</v>
      </c>
      <c r="B276" t="s">
        <v>15</v>
      </c>
      <c r="C276" t="s">
        <v>896</v>
      </c>
      <c r="D276" s="11" t="s">
        <v>7349</v>
      </c>
      <c r="E276" s="11" t="s">
        <v>7042</v>
      </c>
      <c r="F276" t="s">
        <v>133</v>
      </c>
      <c r="G276" t="s">
        <v>897</v>
      </c>
      <c r="H276" t="s">
        <v>184</v>
      </c>
      <c r="I276">
        <v>3.88</v>
      </c>
      <c r="J276">
        <v>165</v>
      </c>
      <c r="K276">
        <v>15</v>
      </c>
      <c r="L276">
        <v>640.20000000000005</v>
      </c>
      <c r="M276">
        <v>544.16999999999996</v>
      </c>
      <c r="N276" s="11">
        <f>Salesdata[[#This Row],[subtotal_before_discount]]-Salesdata[[#This Row],[total_after_discount]]</f>
        <v>96.030000000000086</v>
      </c>
      <c r="O276" t="s">
        <v>116</v>
      </c>
      <c r="P276" s="2">
        <v>45522.828263888892</v>
      </c>
      <c r="Q276">
        <f>YEAR(Salesdata[[#This Row],[purchase_date]])</f>
        <v>2024</v>
      </c>
      <c r="R276" t="str">
        <f>TEXT(Salesdata[[#This Row],[purchase_date]], "mmm")</f>
        <v>Aug</v>
      </c>
    </row>
    <row r="277" spans="1:18" x14ac:dyDescent="0.3">
      <c r="A277" t="s">
        <v>898</v>
      </c>
      <c r="B277" t="s">
        <v>49</v>
      </c>
      <c r="C277" t="s">
        <v>899</v>
      </c>
      <c r="D277" s="11" t="s">
        <v>7350</v>
      </c>
      <c r="E277" s="11" t="s">
        <v>7048</v>
      </c>
      <c r="F277" t="s">
        <v>155</v>
      </c>
      <c r="G277" t="s">
        <v>900</v>
      </c>
      <c r="H277" t="s">
        <v>248</v>
      </c>
      <c r="I277">
        <v>231.54</v>
      </c>
      <c r="J277">
        <v>60</v>
      </c>
      <c r="K277">
        <v>20</v>
      </c>
      <c r="L277">
        <v>13892.4</v>
      </c>
      <c r="M277">
        <v>11113.92</v>
      </c>
      <c r="N277" s="11">
        <f>Salesdata[[#This Row],[subtotal_before_discount]]-Salesdata[[#This Row],[total_after_discount]]</f>
        <v>2778.4799999999996</v>
      </c>
      <c r="O277" t="s">
        <v>47</v>
      </c>
      <c r="P277" s="2">
        <v>45827.497789351852</v>
      </c>
      <c r="Q277">
        <f>YEAR(Salesdata[[#This Row],[purchase_date]])</f>
        <v>2025</v>
      </c>
      <c r="R277" t="str">
        <f>TEXT(Salesdata[[#This Row],[purchase_date]], "mmm")</f>
        <v>Jun</v>
      </c>
    </row>
    <row r="278" spans="1:18" x14ac:dyDescent="0.3">
      <c r="A278" t="s">
        <v>901</v>
      </c>
      <c r="B278" t="s">
        <v>118</v>
      </c>
      <c r="C278" t="s">
        <v>902</v>
      </c>
      <c r="D278" s="11" t="s">
        <v>7351</v>
      </c>
      <c r="E278" s="11" t="s">
        <v>7346</v>
      </c>
      <c r="F278" t="s">
        <v>246</v>
      </c>
      <c r="G278" t="s">
        <v>903</v>
      </c>
      <c r="H278" t="s">
        <v>248</v>
      </c>
      <c r="I278">
        <v>231.86</v>
      </c>
      <c r="J278">
        <v>1</v>
      </c>
      <c r="K278">
        <v>0</v>
      </c>
      <c r="L278">
        <v>231.86</v>
      </c>
      <c r="M278">
        <v>231.86</v>
      </c>
      <c r="N278" s="11">
        <f>Salesdata[[#This Row],[subtotal_before_discount]]-Salesdata[[#This Row],[total_after_discount]]</f>
        <v>0</v>
      </c>
      <c r="O278" t="s">
        <v>47</v>
      </c>
      <c r="P278" s="2">
        <v>45716.948252314818</v>
      </c>
      <c r="Q278">
        <f>YEAR(Salesdata[[#This Row],[purchase_date]])</f>
        <v>2025</v>
      </c>
      <c r="R278" t="str">
        <f>TEXT(Salesdata[[#This Row],[purchase_date]], "mmm")</f>
        <v>Feb</v>
      </c>
    </row>
    <row r="279" spans="1:18" x14ac:dyDescent="0.3">
      <c r="A279" t="s">
        <v>904</v>
      </c>
      <c r="B279" t="s">
        <v>55</v>
      </c>
      <c r="C279" t="s">
        <v>905</v>
      </c>
      <c r="D279" s="11" t="s">
        <v>7352</v>
      </c>
      <c r="E279" s="11" t="s">
        <v>7159</v>
      </c>
      <c r="F279" t="s">
        <v>111</v>
      </c>
      <c r="G279" t="s">
        <v>906</v>
      </c>
      <c r="H279" t="s">
        <v>82</v>
      </c>
      <c r="I279">
        <v>510.88</v>
      </c>
      <c r="J279">
        <v>25</v>
      </c>
      <c r="K279">
        <v>15</v>
      </c>
      <c r="L279">
        <v>12772</v>
      </c>
      <c r="M279">
        <v>10856.2</v>
      </c>
      <c r="N279" s="11">
        <f>Salesdata[[#This Row],[subtotal_before_discount]]-Salesdata[[#This Row],[total_after_discount]]</f>
        <v>1915.7999999999993</v>
      </c>
      <c r="O279" t="s">
        <v>47</v>
      </c>
      <c r="P279" s="2">
        <v>45594.716307870367</v>
      </c>
      <c r="Q279">
        <f>YEAR(Salesdata[[#This Row],[purchase_date]])</f>
        <v>2024</v>
      </c>
      <c r="R279" t="str">
        <f>TEXT(Salesdata[[#This Row],[purchase_date]], "mmm")</f>
        <v>Oct</v>
      </c>
    </row>
    <row r="280" spans="1:18" x14ac:dyDescent="0.3">
      <c r="A280" t="s">
        <v>907</v>
      </c>
      <c r="B280" t="s">
        <v>30</v>
      </c>
      <c r="C280" t="s">
        <v>908</v>
      </c>
      <c r="D280" s="11" t="s">
        <v>7353</v>
      </c>
      <c r="E280" s="11" t="s">
        <v>7087</v>
      </c>
      <c r="F280" t="s">
        <v>105</v>
      </c>
      <c r="G280" t="s">
        <v>909</v>
      </c>
      <c r="H280" t="s">
        <v>82</v>
      </c>
      <c r="I280">
        <v>3.8</v>
      </c>
      <c r="J280">
        <v>245</v>
      </c>
      <c r="K280">
        <v>20</v>
      </c>
      <c r="L280">
        <v>931</v>
      </c>
      <c r="M280">
        <v>744.8</v>
      </c>
      <c r="N280" s="11">
        <f>Salesdata[[#This Row],[subtotal_before_discount]]-Salesdata[[#This Row],[total_after_discount]]</f>
        <v>186.20000000000005</v>
      </c>
      <c r="O280" t="s">
        <v>21</v>
      </c>
      <c r="P280" s="2">
        <v>45748.077361111114</v>
      </c>
      <c r="Q280">
        <f>YEAR(Salesdata[[#This Row],[purchase_date]])</f>
        <v>2025</v>
      </c>
      <c r="R280" t="str">
        <f>TEXT(Salesdata[[#This Row],[purchase_date]], "mmm")</f>
        <v>Apr</v>
      </c>
    </row>
    <row r="281" spans="1:18" x14ac:dyDescent="0.3">
      <c r="A281" t="s">
        <v>910</v>
      </c>
      <c r="B281" t="s">
        <v>181</v>
      </c>
      <c r="C281" t="s">
        <v>911</v>
      </c>
      <c r="D281" s="11" t="s">
        <v>7354</v>
      </c>
      <c r="E281" s="11" t="s">
        <v>7111</v>
      </c>
      <c r="F281" t="s">
        <v>57</v>
      </c>
      <c r="G281" t="s">
        <v>912</v>
      </c>
      <c r="H281" t="s">
        <v>248</v>
      </c>
      <c r="I281">
        <v>212.55</v>
      </c>
      <c r="J281">
        <v>3</v>
      </c>
      <c r="K281">
        <v>0</v>
      </c>
      <c r="L281">
        <v>637.65</v>
      </c>
      <c r="M281">
        <v>637.65</v>
      </c>
      <c r="N281" s="11">
        <f>Salesdata[[#This Row],[subtotal_before_discount]]-Salesdata[[#This Row],[total_after_discount]]</f>
        <v>0</v>
      </c>
      <c r="O281" t="s">
        <v>40</v>
      </c>
      <c r="P281" s="2">
        <v>45683.503472222219</v>
      </c>
      <c r="Q281">
        <f>YEAR(Salesdata[[#This Row],[purchase_date]])</f>
        <v>2025</v>
      </c>
      <c r="R281" t="str">
        <f>TEXT(Salesdata[[#This Row],[purchase_date]], "mmm")</f>
        <v>Jan</v>
      </c>
    </row>
    <row r="282" spans="1:18" x14ac:dyDescent="0.3">
      <c r="A282" t="s">
        <v>913</v>
      </c>
      <c r="B282" t="s">
        <v>49</v>
      </c>
      <c r="C282" t="s">
        <v>914</v>
      </c>
      <c r="D282" s="11" t="s">
        <v>7355</v>
      </c>
      <c r="E282" s="11" t="s">
        <v>7183</v>
      </c>
      <c r="F282" t="s">
        <v>18</v>
      </c>
      <c r="G282" t="s">
        <v>915</v>
      </c>
      <c r="H282" t="s">
        <v>161</v>
      </c>
      <c r="I282">
        <v>315.51</v>
      </c>
      <c r="J282">
        <v>1</v>
      </c>
      <c r="K282">
        <v>0</v>
      </c>
      <c r="L282">
        <v>315.51</v>
      </c>
      <c r="M282">
        <v>315.51</v>
      </c>
      <c r="N282" s="11">
        <f>Salesdata[[#This Row],[subtotal_before_discount]]-Salesdata[[#This Row],[total_after_discount]]</f>
        <v>0</v>
      </c>
      <c r="O282" t="s">
        <v>28</v>
      </c>
      <c r="P282" s="2">
        <v>45434.292951388888</v>
      </c>
      <c r="Q282">
        <f>YEAR(Salesdata[[#This Row],[purchase_date]])</f>
        <v>2024</v>
      </c>
      <c r="R282" t="str">
        <f>TEXT(Salesdata[[#This Row],[purchase_date]], "mmm")</f>
        <v>May</v>
      </c>
    </row>
    <row r="283" spans="1:18" x14ac:dyDescent="0.3">
      <c r="A283" t="s">
        <v>916</v>
      </c>
      <c r="B283" t="s">
        <v>118</v>
      </c>
      <c r="C283" t="s">
        <v>917</v>
      </c>
      <c r="D283" s="11" t="s">
        <v>7356</v>
      </c>
      <c r="E283" s="11" t="s">
        <v>7079</v>
      </c>
      <c r="F283" t="s">
        <v>155</v>
      </c>
      <c r="G283" t="s">
        <v>918</v>
      </c>
      <c r="H283" t="s">
        <v>248</v>
      </c>
      <c r="I283">
        <v>1060.53</v>
      </c>
      <c r="J283">
        <v>20</v>
      </c>
      <c r="K283">
        <v>15</v>
      </c>
      <c r="L283">
        <v>21210.6</v>
      </c>
      <c r="M283">
        <v>18029.009999999998</v>
      </c>
      <c r="N283" s="11">
        <f>Salesdata[[#This Row],[subtotal_before_discount]]-Salesdata[[#This Row],[total_after_discount]]</f>
        <v>3181.59</v>
      </c>
      <c r="O283" t="s">
        <v>28</v>
      </c>
      <c r="P283" s="2">
        <v>45803.129942129628</v>
      </c>
      <c r="Q283">
        <f>YEAR(Salesdata[[#This Row],[purchase_date]])</f>
        <v>2025</v>
      </c>
      <c r="R283" t="str">
        <f>TEXT(Salesdata[[#This Row],[purchase_date]], "mmm")</f>
        <v>May</v>
      </c>
    </row>
    <row r="284" spans="1:18" x14ac:dyDescent="0.3">
      <c r="A284" t="s">
        <v>919</v>
      </c>
      <c r="B284" t="s">
        <v>49</v>
      </c>
      <c r="C284" t="s">
        <v>920</v>
      </c>
      <c r="D284" s="11" t="s">
        <v>7357</v>
      </c>
      <c r="E284" s="11" t="s">
        <v>7130</v>
      </c>
      <c r="F284" t="s">
        <v>155</v>
      </c>
      <c r="G284" t="s">
        <v>921</v>
      </c>
      <c r="H284" t="s">
        <v>59</v>
      </c>
      <c r="I284">
        <v>219.66</v>
      </c>
      <c r="J284">
        <v>3</v>
      </c>
      <c r="K284">
        <v>0</v>
      </c>
      <c r="L284">
        <v>658.98</v>
      </c>
      <c r="M284">
        <v>658.98</v>
      </c>
      <c r="N284" s="11">
        <f>Salesdata[[#This Row],[subtotal_before_discount]]-Salesdata[[#This Row],[total_after_discount]]</f>
        <v>0</v>
      </c>
      <c r="O284" t="s">
        <v>60</v>
      </c>
      <c r="P284" s="2">
        <v>45768.577627314815</v>
      </c>
      <c r="Q284">
        <f>YEAR(Salesdata[[#This Row],[purchase_date]])</f>
        <v>2025</v>
      </c>
      <c r="R284" t="str">
        <f>TEXT(Salesdata[[#This Row],[purchase_date]], "mmm")</f>
        <v>Apr</v>
      </c>
    </row>
    <row r="285" spans="1:18" x14ac:dyDescent="0.3">
      <c r="A285" t="s">
        <v>922</v>
      </c>
      <c r="B285" t="s">
        <v>15</v>
      </c>
      <c r="C285" t="s">
        <v>923</v>
      </c>
      <c r="D285" s="11" t="s">
        <v>7358</v>
      </c>
      <c r="E285" s="11" t="s">
        <v>7099</v>
      </c>
      <c r="F285" t="s">
        <v>177</v>
      </c>
      <c r="G285" t="s">
        <v>924</v>
      </c>
      <c r="H285" t="s">
        <v>130</v>
      </c>
      <c r="I285">
        <v>24.35</v>
      </c>
      <c r="J285">
        <v>5</v>
      </c>
      <c r="K285">
        <v>0</v>
      </c>
      <c r="L285">
        <v>121.75</v>
      </c>
      <c r="M285">
        <v>121.75</v>
      </c>
      <c r="N285" s="11">
        <f>Salesdata[[#This Row],[subtotal_before_discount]]-Salesdata[[#This Row],[total_after_discount]]</f>
        <v>0</v>
      </c>
      <c r="O285" t="s">
        <v>40</v>
      </c>
      <c r="P285" s="2">
        <v>45521.490787037037</v>
      </c>
      <c r="Q285">
        <f>YEAR(Salesdata[[#This Row],[purchase_date]])</f>
        <v>2024</v>
      </c>
      <c r="R285" t="str">
        <f>TEXT(Salesdata[[#This Row],[purchase_date]], "mmm")</f>
        <v>Aug</v>
      </c>
    </row>
    <row r="286" spans="1:18" x14ac:dyDescent="0.3">
      <c r="A286" t="s">
        <v>925</v>
      </c>
      <c r="B286" t="s">
        <v>118</v>
      </c>
      <c r="C286" t="s">
        <v>926</v>
      </c>
      <c r="D286" s="11" t="s">
        <v>7359</v>
      </c>
      <c r="E286" s="11" t="s">
        <v>7058</v>
      </c>
      <c r="F286" t="s">
        <v>121</v>
      </c>
      <c r="G286" t="s">
        <v>927</v>
      </c>
      <c r="H286" t="s">
        <v>59</v>
      </c>
      <c r="I286">
        <v>1146.56</v>
      </c>
      <c r="J286">
        <v>3</v>
      </c>
      <c r="K286">
        <v>0</v>
      </c>
      <c r="L286">
        <v>3439.68</v>
      </c>
      <c r="M286">
        <v>3439.68</v>
      </c>
      <c r="N286" s="11">
        <f>Salesdata[[#This Row],[subtotal_before_discount]]-Salesdata[[#This Row],[total_after_discount]]</f>
        <v>0</v>
      </c>
      <c r="O286" t="s">
        <v>47</v>
      </c>
      <c r="P286" s="2">
        <v>45382.24355324074</v>
      </c>
      <c r="Q286">
        <f>YEAR(Salesdata[[#This Row],[purchase_date]])</f>
        <v>2024</v>
      </c>
      <c r="R286" t="str">
        <f>TEXT(Salesdata[[#This Row],[purchase_date]], "mmm")</f>
        <v>Mar</v>
      </c>
    </row>
    <row r="287" spans="1:18" x14ac:dyDescent="0.3">
      <c r="A287" t="s">
        <v>928</v>
      </c>
      <c r="B287" t="s">
        <v>55</v>
      </c>
      <c r="C287" t="s">
        <v>929</v>
      </c>
      <c r="D287" s="11" t="s">
        <v>7360</v>
      </c>
      <c r="E287" s="11" t="s">
        <v>7183</v>
      </c>
      <c r="F287" t="s">
        <v>224</v>
      </c>
      <c r="G287" t="s">
        <v>930</v>
      </c>
      <c r="H287" t="s">
        <v>27</v>
      </c>
      <c r="I287">
        <v>1658.19</v>
      </c>
      <c r="J287">
        <v>10</v>
      </c>
      <c r="K287">
        <v>5</v>
      </c>
      <c r="L287">
        <v>16581.900000000001</v>
      </c>
      <c r="M287">
        <v>15752.81</v>
      </c>
      <c r="N287" s="11">
        <f>Salesdata[[#This Row],[subtotal_before_discount]]-Salesdata[[#This Row],[total_after_discount]]</f>
        <v>829.09000000000196</v>
      </c>
      <c r="O287" t="s">
        <v>116</v>
      </c>
      <c r="P287" s="2">
        <v>45698.986319444448</v>
      </c>
      <c r="Q287">
        <f>YEAR(Salesdata[[#This Row],[purchase_date]])</f>
        <v>2025</v>
      </c>
      <c r="R287" t="str">
        <f>TEXT(Salesdata[[#This Row],[purchase_date]], "mmm")</f>
        <v>Feb</v>
      </c>
    </row>
    <row r="288" spans="1:18" x14ac:dyDescent="0.3">
      <c r="A288" t="s">
        <v>931</v>
      </c>
      <c r="B288" t="s">
        <v>23</v>
      </c>
      <c r="C288" t="s">
        <v>932</v>
      </c>
      <c r="D288" s="11" t="s">
        <v>7361</v>
      </c>
      <c r="E288" s="11" t="s">
        <v>7036</v>
      </c>
      <c r="F288" t="s">
        <v>105</v>
      </c>
      <c r="G288" t="s">
        <v>933</v>
      </c>
      <c r="H288" t="s">
        <v>179</v>
      </c>
      <c r="I288">
        <v>516</v>
      </c>
      <c r="J288">
        <v>6</v>
      </c>
      <c r="K288">
        <v>0</v>
      </c>
      <c r="L288">
        <v>3096</v>
      </c>
      <c r="M288">
        <v>3096</v>
      </c>
      <c r="N288" s="11">
        <f>Salesdata[[#This Row],[subtotal_before_discount]]-Salesdata[[#This Row],[total_after_discount]]</f>
        <v>0</v>
      </c>
      <c r="O288" t="s">
        <v>116</v>
      </c>
      <c r="P288" s="2">
        <v>45380.252696759257</v>
      </c>
      <c r="Q288">
        <f>YEAR(Salesdata[[#This Row],[purchase_date]])</f>
        <v>2024</v>
      </c>
      <c r="R288" t="str">
        <f>TEXT(Salesdata[[#This Row],[purchase_date]], "mmm")</f>
        <v>Mar</v>
      </c>
    </row>
    <row r="289" spans="1:18" x14ac:dyDescent="0.3">
      <c r="A289" t="s">
        <v>934</v>
      </c>
      <c r="B289" t="s">
        <v>181</v>
      </c>
      <c r="C289" t="s">
        <v>935</v>
      </c>
      <c r="D289" s="11" t="s">
        <v>7362</v>
      </c>
      <c r="E289" s="11" t="s">
        <v>7046</v>
      </c>
      <c r="F289" t="s">
        <v>87</v>
      </c>
      <c r="G289" t="s">
        <v>936</v>
      </c>
      <c r="H289" t="s">
        <v>93</v>
      </c>
      <c r="I289">
        <v>174.98</v>
      </c>
      <c r="J289">
        <v>12</v>
      </c>
      <c r="K289">
        <v>5</v>
      </c>
      <c r="L289">
        <v>2099.7600000000002</v>
      </c>
      <c r="M289">
        <v>1994.77</v>
      </c>
      <c r="N289" s="11">
        <f>Salesdata[[#This Row],[subtotal_before_discount]]-Salesdata[[#This Row],[total_after_discount]]</f>
        <v>104.99000000000024</v>
      </c>
      <c r="O289" t="s">
        <v>47</v>
      </c>
      <c r="P289" s="2">
        <v>45691.29005787037</v>
      </c>
      <c r="Q289">
        <f>YEAR(Salesdata[[#This Row],[purchase_date]])</f>
        <v>2025</v>
      </c>
      <c r="R289" t="str">
        <f>TEXT(Salesdata[[#This Row],[purchase_date]], "mmm")</f>
        <v>Feb</v>
      </c>
    </row>
    <row r="290" spans="1:18" x14ac:dyDescent="0.3">
      <c r="A290" t="s">
        <v>937</v>
      </c>
      <c r="B290" t="s">
        <v>30</v>
      </c>
      <c r="C290" t="s">
        <v>938</v>
      </c>
      <c r="D290" s="11" t="s">
        <v>7363</v>
      </c>
      <c r="E290" s="11" t="s">
        <v>7089</v>
      </c>
      <c r="F290" t="s">
        <v>277</v>
      </c>
      <c r="G290" t="s">
        <v>939</v>
      </c>
      <c r="H290" t="s">
        <v>102</v>
      </c>
      <c r="I290">
        <v>555.20000000000005</v>
      </c>
      <c r="J290">
        <v>2</v>
      </c>
      <c r="K290">
        <v>0</v>
      </c>
      <c r="L290">
        <v>1110.4000000000001</v>
      </c>
      <c r="M290">
        <v>1110.4000000000001</v>
      </c>
      <c r="N290" s="11">
        <f>Salesdata[[#This Row],[subtotal_before_discount]]-Salesdata[[#This Row],[total_after_discount]]</f>
        <v>0</v>
      </c>
      <c r="O290" t="s">
        <v>21</v>
      </c>
      <c r="P290" s="2">
        <v>45655.230937499997</v>
      </c>
      <c r="Q290">
        <f>YEAR(Salesdata[[#This Row],[purchase_date]])</f>
        <v>2024</v>
      </c>
      <c r="R290" t="str">
        <f>TEXT(Salesdata[[#This Row],[purchase_date]], "mmm")</f>
        <v>Dec</v>
      </c>
    </row>
    <row r="291" spans="1:18" x14ac:dyDescent="0.3">
      <c r="A291" t="s">
        <v>940</v>
      </c>
      <c r="B291" t="s">
        <v>23</v>
      </c>
      <c r="C291" t="s">
        <v>941</v>
      </c>
      <c r="D291" s="11" t="s">
        <v>7364</v>
      </c>
      <c r="E291" s="11" t="s">
        <v>7044</v>
      </c>
      <c r="F291" t="s">
        <v>155</v>
      </c>
      <c r="G291" t="s">
        <v>942</v>
      </c>
      <c r="H291" t="s">
        <v>27</v>
      </c>
      <c r="I291">
        <v>147.34</v>
      </c>
      <c r="J291">
        <v>2</v>
      </c>
      <c r="K291">
        <v>5</v>
      </c>
      <c r="L291">
        <v>294.68</v>
      </c>
      <c r="M291">
        <v>279.95</v>
      </c>
      <c r="N291" s="11">
        <f>Salesdata[[#This Row],[subtotal_before_discount]]-Salesdata[[#This Row],[total_after_discount]]</f>
        <v>14.730000000000018</v>
      </c>
      <c r="O291" t="s">
        <v>60</v>
      </c>
      <c r="P291" s="2">
        <v>45525.604004629633</v>
      </c>
      <c r="Q291">
        <f>YEAR(Salesdata[[#This Row],[purchase_date]])</f>
        <v>2024</v>
      </c>
      <c r="R291" t="str">
        <f>TEXT(Salesdata[[#This Row],[purchase_date]], "mmm")</f>
        <v>Aug</v>
      </c>
    </row>
    <row r="292" spans="1:18" x14ac:dyDescent="0.3">
      <c r="A292" t="s">
        <v>943</v>
      </c>
      <c r="B292" t="s">
        <v>15</v>
      </c>
      <c r="C292" t="s">
        <v>944</v>
      </c>
      <c r="D292" s="11" t="s">
        <v>7365</v>
      </c>
      <c r="E292" s="11" t="s">
        <v>7145</v>
      </c>
      <c r="F292" t="s">
        <v>91</v>
      </c>
      <c r="G292" t="s">
        <v>945</v>
      </c>
      <c r="H292" t="s">
        <v>93</v>
      </c>
      <c r="I292">
        <v>3977.97</v>
      </c>
      <c r="J292">
        <v>5</v>
      </c>
      <c r="K292">
        <v>0</v>
      </c>
      <c r="L292">
        <v>19889.849999999999</v>
      </c>
      <c r="M292">
        <v>19889.849999999999</v>
      </c>
      <c r="N292" s="11">
        <f>Salesdata[[#This Row],[subtotal_before_discount]]-Salesdata[[#This Row],[total_after_discount]]</f>
        <v>0</v>
      </c>
      <c r="O292" t="s">
        <v>40</v>
      </c>
      <c r="P292" s="2">
        <v>45520.796909722223</v>
      </c>
      <c r="Q292">
        <f>YEAR(Salesdata[[#This Row],[purchase_date]])</f>
        <v>2024</v>
      </c>
      <c r="R292" t="str">
        <f>TEXT(Salesdata[[#This Row],[purchase_date]], "mmm")</f>
        <v>Aug</v>
      </c>
    </row>
    <row r="293" spans="1:18" x14ac:dyDescent="0.3">
      <c r="A293" t="s">
        <v>946</v>
      </c>
      <c r="B293" t="s">
        <v>9189</v>
      </c>
      <c r="C293" t="s">
        <v>947</v>
      </c>
      <c r="D293" s="11" t="s">
        <v>7366</v>
      </c>
      <c r="E293" s="11" t="s">
        <v>7058</v>
      </c>
      <c r="F293" t="s">
        <v>100</v>
      </c>
      <c r="G293" t="s">
        <v>948</v>
      </c>
      <c r="H293" t="s">
        <v>161</v>
      </c>
      <c r="I293">
        <v>947.42</v>
      </c>
      <c r="J293">
        <v>6</v>
      </c>
      <c r="K293">
        <v>10</v>
      </c>
      <c r="L293">
        <v>5684.52</v>
      </c>
      <c r="M293">
        <v>5116.07</v>
      </c>
      <c r="N293" s="11">
        <f>Salesdata[[#This Row],[subtotal_before_discount]]-Salesdata[[#This Row],[total_after_discount]]</f>
        <v>568.45000000000073</v>
      </c>
      <c r="O293" t="s">
        <v>21</v>
      </c>
      <c r="P293" s="2">
        <v>45683.974270833336</v>
      </c>
      <c r="Q293">
        <f>YEAR(Salesdata[[#This Row],[purchase_date]])</f>
        <v>2025</v>
      </c>
      <c r="R293" t="str">
        <f>TEXT(Salesdata[[#This Row],[purchase_date]], "mmm")</f>
        <v>Jan</v>
      </c>
    </row>
    <row r="294" spans="1:18" x14ac:dyDescent="0.3">
      <c r="A294" t="s">
        <v>949</v>
      </c>
      <c r="B294" t="s">
        <v>181</v>
      </c>
      <c r="C294" t="s">
        <v>950</v>
      </c>
      <c r="D294" s="11" t="s">
        <v>7367</v>
      </c>
      <c r="E294" s="11" t="s">
        <v>7042</v>
      </c>
      <c r="F294" t="s">
        <v>121</v>
      </c>
      <c r="G294" t="s">
        <v>951</v>
      </c>
      <c r="H294" t="s">
        <v>9189</v>
      </c>
      <c r="I294">
        <v>166.86</v>
      </c>
      <c r="J294">
        <v>8</v>
      </c>
      <c r="K294">
        <v>5</v>
      </c>
      <c r="L294">
        <v>1334.88</v>
      </c>
      <c r="M294">
        <v>1268.1400000000001</v>
      </c>
      <c r="N294" s="11">
        <f>Salesdata[[#This Row],[subtotal_before_discount]]-Salesdata[[#This Row],[total_after_discount]]</f>
        <v>66.740000000000009</v>
      </c>
      <c r="O294" t="s">
        <v>40</v>
      </c>
      <c r="P294" s="2">
        <v>45465.434398148151</v>
      </c>
      <c r="Q294">
        <f>YEAR(Salesdata[[#This Row],[purchase_date]])</f>
        <v>2024</v>
      </c>
      <c r="R294" t="str">
        <f>TEXT(Salesdata[[#This Row],[purchase_date]], "mmm")</f>
        <v>Jun</v>
      </c>
    </row>
    <row r="295" spans="1:18" x14ac:dyDescent="0.3">
      <c r="A295" t="s">
        <v>952</v>
      </c>
      <c r="B295" t="s">
        <v>172</v>
      </c>
      <c r="C295" t="s">
        <v>953</v>
      </c>
      <c r="D295" s="11" t="s">
        <v>7368</v>
      </c>
      <c r="E295" s="11" t="s">
        <v>7064</v>
      </c>
      <c r="F295" t="s">
        <v>246</v>
      </c>
      <c r="G295" t="s">
        <v>954</v>
      </c>
      <c r="H295" t="s">
        <v>161</v>
      </c>
      <c r="I295">
        <v>1196.56</v>
      </c>
      <c r="J295">
        <v>6</v>
      </c>
      <c r="K295">
        <v>10</v>
      </c>
      <c r="L295">
        <v>7179.36</v>
      </c>
      <c r="M295">
        <v>6461.42</v>
      </c>
      <c r="N295" s="11">
        <f>Salesdata[[#This Row],[subtotal_before_discount]]-Salesdata[[#This Row],[total_after_discount]]</f>
        <v>717.9399999999996</v>
      </c>
      <c r="O295" t="s">
        <v>60</v>
      </c>
      <c r="P295" s="2">
        <v>45737.454791666663</v>
      </c>
      <c r="Q295">
        <f>YEAR(Salesdata[[#This Row],[purchase_date]])</f>
        <v>2025</v>
      </c>
      <c r="R295" t="str">
        <f>TEXT(Salesdata[[#This Row],[purchase_date]], "mmm")</f>
        <v>Mar</v>
      </c>
    </row>
    <row r="296" spans="1:18" x14ac:dyDescent="0.3">
      <c r="A296" t="s">
        <v>955</v>
      </c>
      <c r="B296" t="s">
        <v>172</v>
      </c>
      <c r="C296" t="s">
        <v>956</v>
      </c>
      <c r="D296" s="11" t="s">
        <v>7369</v>
      </c>
      <c r="E296" s="11" t="s">
        <v>7056</v>
      </c>
      <c r="F296" t="s">
        <v>246</v>
      </c>
      <c r="G296" t="s">
        <v>957</v>
      </c>
      <c r="H296" t="s">
        <v>27</v>
      </c>
      <c r="I296">
        <v>308.39</v>
      </c>
      <c r="J296">
        <v>4</v>
      </c>
      <c r="K296">
        <v>0</v>
      </c>
      <c r="L296">
        <v>1233.56</v>
      </c>
      <c r="M296">
        <v>1233.56</v>
      </c>
      <c r="N296" s="11">
        <f>Salesdata[[#This Row],[subtotal_before_discount]]-Salesdata[[#This Row],[total_after_discount]]</f>
        <v>0</v>
      </c>
      <c r="O296" t="s">
        <v>40</v>
      </c>
      <c r="P296" s="2">
        <v>45469.402627314812</v>
      </c>
      <c r="Q296">
        <f>YEAR(Salesdata[[#This Row],[purchase_date]])</f>
        <v>2024</v>
      </c>
      <c r="R296" t="str">
        <f>TEXT(Salesdata[[#This Row],[purchase_date]], "mmm")</f>
        <v>Jun</v>
      </c>
    </row>
    <row r="297" spans="1:18" x14ac:dyDescent="0.3">
      <c r="A297" t="s">
        <v>958</v>
      </c>
      <c r="B297" t="s">
        <v>181</v>
      </c>
      <c r="C297" t="s">
        <v>959</v>
      </c>
      <c r="D297" s="11" t="s">
        <v>7289</v>
      </c>
      <c r="E297" s="11" t="s">
        <v>7052</v>
      </c>
      <c r="F297" t="s">
        <v>246</v>
      </c>
      <c r="G297" t="s">
        <v>960</v>
      </c>
      <c r="H297" t="s">
        <v>179</v>
      </c>
      <c r="I297">
        <v>565.33000000000004</v>
      </c>
      <c r="J297">
        <v>60</v>
      </c>
      <c r="K297">
        <v>15</v>
      </c>
      <c r="L297">
        <v>33919.800000000003</v>
      </c>
      <c r="M297">
        <v>28831.83</v>
      </c>
      <c r="N297" s="11">
        <f>Salesdata[[#This Row],[subtotal_before_discount]]-Salesdata[[#This Row],[total_after_discount]]</f>
        <v>5087.9700000000012</v>
      </c>
      <c r="O297" t="s">
        <v>40</v>
      </c>
      <c r="P297" s="2">
        <v>45853.375439814816</v>
      </c>
      <c r="Q297">
        <f>YEAR(Salesdata[[#This Row],[purchase_date]])</f>
        <v>2025</v>
      </c>
      <c r="R297" t="str">
        <f>TEXT(Salesdata[[#This Row],[purchase_date]], "mmm")</f>
        <v>Jul</v>
      </c>
    </row>
    <row r="298" spans="1:18" x14ac:dyDescent="0.3">
      <c r="A298" t="s">
        <v>961</v>
      </c>
      <c r="B298" t="s">
        <v>181</v>
      </c>
      <c r="C298" t="s">
        <v>962</v>
      </c>
      <c r="D298" s="11" t="s">
        <v>7370</v>
      </c>
      <c r="E298" s="11" t="s">
        <v>7111</v>
      </c>
      <c r="F298" t="s">
        <v>91</v>
      </c>
      <c r="G298" t="s">
        <v>963</v>
      </c>
      <c r="H298" t="s">
        <v>209</v>
      </c>
      <c r="I298">
        <v>2490.64</v>
      </c>
      <c r="J298">
        <v>30</v>
      </c>
      <c r="K298">
        <v>18</v>
      </c>
      <c r="L298">
        <v>74719.199999999997</v>
      </c>
      <c r="M298">
        <v>61269.74</v>
      </c>
      <c r="N298" s="11">
        <f>Salesdata[[#This Row],[subtotal_before_discount]]-Salesdata[[#This Row],[total_after_discount]]</f>
        <v>13449.46</v>
      </c>
      <c r="O298" t="s">
        <v>60</v>
      </c>
      <c r="P298" s="2">
        <v>45456.079444444447</v>
      </c>
      <c r="Q298">
        <f>YEAR(Salesdata[[#This Row],[purchase_date]])</f>
        <v>2024</v>
      </c>
      <c r="R298" t="str">
        <f>TEXT(Salesdata[[#This Row],[purchase_date]], "mmm")</f>
        <v>Jun</v>
      </c>
    </row>
    <row r="299" spans="1:18" x14ac:dyDescent="0.3">
      <c r="A299" t="s">
        <v>964</v>
      </c>
      <c r="B299" t="s">
        <v>30</v>
      </c>
      <c r="C299" t="s">
        <v>965</v>
      </c>
      <c r="D299" s="11" t="s">
        <v>7371</v>
      </c>
      <c r="E299" s="11" t="s">
        <v>7091</v>
      </c>
      <c r="F299" t="s">
        <v>18</v>
      </c>
      <c r="G299" t="s">
        <v>966</v>
      </c>
      <c r="H299" t="s">
        <v>107</v>
      </c>
      <c r="I299">
        <v>982.71</v>
      </c>
      <c r="J299">
        <v>2</v>
      </c>
      <c r="K299">
        <v>0</v>
      </c>
      <c r="L299">
        <v>1965.42</v>
      </c>
      <c r="M299">
        <v>1965.42</v>
      </c>
      <c r="N299" s="11">
        <f>Salesdata[[#This Row],[subtotal_before_discount]]-Salesdata[[#This Row],[total_after_discount]]</f>
        <v>0</v>
      </c>
      <c r="O299" t="s">
        <v>47</v>
      </c>
      <c r="P299" s="2">
        <v>45529.607939814814</v>
      </c>
      <c r="Q299">
        <f>YEAR(Salesdata[[#This Row],[purchase_date]])</f>
        <v>2024</v>
      </c>
      <c r="R299" t="str">
        <f>TEXT(Salesdata[[#This Row],[purchase_date]], "mmm")</f>
        <v>Aug</v>
      </c>
    </row>
    <row r="300" spans="1:18" x14ac:dyDescent="0.3">
      <c r="A300" t="s">
        <v>967</v>
      </c>
      <c r="B300" t="s">
        <v>95</v>
      </c>
      <c r="C300" t="s">
        <v>968</v>
      </c>
      <c r="D300" s="11" t="s">
        <v>7372</v>
      </c>
      <c r="E300" s="11" t="s">
        <v>7069</v>
      </c>
      <c r="F300" t="s">
        <v>74</v>
      </c>
      <c r="G300" t="s">
        <v>969</v>
      </c>
      <c r="H300" t="s">
        <v>161</v>
      </c>
      <c r="I300">
        <v>510.72</v>
      </c>
      <c r="J300">
        <v>25</v>
      </c>
      <c r="K300">
        <v>20</v>
      </c>
      <c r="L300">
        <v>12768</v>
      </c>
      <c r="M300">
        <v>10214.4</v>
      </c>
      <c r="N300" s="11">
        <f>Salesdata[[#This Row],[subtotal_before_discount]]-Salesdata[[#This Row],[total_after_discount]]</f>
        <v>2553.6000000000004</v>
      </c>
      <c r="O300" t="s">
        <v>77</v>
      </c>
      <c r="P300" s="2">
        <v>45482.454050925924</v>
      </c>
      <c r="Q300">
        <f>YEAR(Salesdata[[#This Row],[purchase_date]])</f>
        <v>2024</v>
      </c>
      <c r="R300" t="str">
        <f>TEXT(Salesdata[[#This Row],[purchase_date]], "mmm")</f>
        <v>Jul</v>
      </c>
    </row>
    <row r="301" spans="1:18" x14ac:dyDescent="0.3">
      <c r="A301" t="s">
        <v>970</v>
      </c>
      <c r="B301" t="s">
        <v>9189</v>
      </c>
      <c r="C301" t="s">
        <v>971</v>
      </c>
      <c r="D301" s="11" t="s">
        <v>7373</v>
      </c>
      <c r="E301" s="11" t="s">
        <v>7111</v>
      </c>
      <c r="F301" t="s">
        <v>44</v>
      </c>
      <c r="G301" t="s">
        <v>972</v>
      </c>
      <c r="H301" t="s">
        <v>65</v>
      </c>
      <c r="I301">
        <v>64.08</v>
      </c>
      <c r="J301">
        <v>5</v>
      </c>
      <c r="K301">
        <v>0</v>
      </c>
      <c r="L301">
        <v>320.39999999999998</v>
      </c>
      <c r="M301">
        <v>320.39999999999998</v>
      </c>
      <c r="N301" s="11">
        <f>Salesdata[[#This Row],[subtotal_before_discount]]-Salesdata[[#This Row],[total_after_discount]]</f>
        <v>0</v>
      </c>
      <c r="O301" t="s">
        <v>40</v>
      </c>
      <c r="P301" s="2">
        <v>45440.762997685182</v>
      </c>
      <c r="Q301">
        <f>YEAR(Salesdata[[#This Row],[purchase_date]])</f>
        <v>2024</v>
      </c>
      <c r="R301" t="str">
        <f>TEXT(Salesdata[[#This Row],[purchase_date]], "mmm")</f>
        <v>May</v>
      </c>
    </row>
    <row r="302" spans="1:18" x14ac:dyDescent="0.3">
      <c r="A302" t="s">
        <v>973</v>
      </c>
      <c r="B302" t="s">
        <v>181</v>
      </c>
      <c r="C302" t="s">
        <v>974</v>
      </c>
      <c r="D302" s="11" t="s">
        <v>7374</v>
      </c>
      <c r="E302" s="11" t="s">
        <v>7066</v>
      </c>
      <c r="F302" t="s">
        <v>224</v>
      </c>
      <c r="G302" t="s">
        <v>975</v>
      </c>
      <c r="H302" t="s">
        <v>130</v>
      </c>
      <c r="I302">
        <v>5.31</v>
      </c>
      <c r="J302">
        <v>331</v>
      </c>
      <c r="K302">
        <v>15</v>
      </c>
      <c r="L302">
        <v>1757.61</v>
      </c>
      <c r="M302">
        <v>1493.97</v>
      </c>
      <c r="N302" s="11">
        <f>Salesdata[[#This Row],[subtotal_before_discount]]-Salesdata[[#This Row],[total_after_discount]]</f>
        <v>263.63999999999987</v>
      </c>
      <c r="O302" t="s">
        <v>21</v>
      </c>
      <c r="P302" s="2">
        <v>45775.608854166669</v>
      </c>
      <c r="Q302">
        <f>YEAR(Salesdata[[#This Row],[purchase_date]])</f>
        <v>2025</v>
      </c>
      <c r="R302" t="str">
        <f>TEXT(Salesdata[[#This Row],[purchase_date]], "mmm")</f>
        <v>Apr</v>
      </c>
    </row>
    <row r="303" spans="1:18" x14ac:dyDescent="0.3">
      <c r="A303" t="s">
        <v>976</v>
      </c>
      <c r="B303" t="s">
        <v>95</v>
      </c>
      <c r="C303" t="s">
        <v>977</v>
      </c>
      <c r="D303" s="11" t="s">
        <v>7375</v>
      </c>
      <c r="E303" s="11" t="s">
        <v>7040</v>
      </c>
      <c r="F303" t="s">
        <v>18</v>
      </c>
      <c r="G303" t="s">
        <v>978</v>
      </c>
      <c r="H303" t="s">
        <v>82</v>
      </c>
      <c r="I303">
        <v>131.66999999999999</v>
      </c>
      <c r="J303">
        <v>50</v>
      </c>
      <c r="K303">
        <v>20</v>
      </c>
      <c r="L303">
        <v>6583.5</v>
      </c>
      <c r="M303">
        <v>5266.8</v>
      </c>
      <c r="N303" s="11">
        <f>Salesdata[[#This Row],[subtotal_before_discount]]-Salesdata[[#This Row],[total_after_discount]]</f>
        <v>1316.6999999999998</v>
      </c>
      <c r="O303" t="s">
        <v>21</v>
      </c>
      <c r="P303" s="2">
        <v>45743.266967592594</v>
      </c>
      <c r="Q303">
        <f>YEAR(Salesdata[[#This Row],[purchase_date]])</f>
        <v>2025</v>
      </c>
      <c r="R303" t="str">
        <f>TEXT(Salesdata[[#This Row],[purchase_date]], "mmm")</f>
        <v>Mar</v>
      </c>
    </row>
    <row r="304" spans="1:18" x14ac:dyDescent="0.3">
      <c r="A304" t="s">
        <v>979</v>
      </c>
      <c r="B304" t="s">
        <v>15</v>
      </c>
      <c r="C304" t="s">
        <v>980</v>
      </c>
      <c r="D304" s="11" t="s">
        <v>7376</v>
      </c>
      <c r="E304" s="11" t="s">
        <v>7130</v>
      </c>
      <c r="F304" t="s">
        <v>32</v>
      </c>
      <c r="G304" t="s">
        <v>981</v>
      </c>
      <c r="H304" t="s">
        <v>20</v>
      </c>
      <c r="I304">
        <v>258.61</v>
      </c>
      <c r="J304">
        <v>6</v>
      </c>
      <c r="K304">
        <v>5</v>
      </c>
      <c r="L304">
        <v>1551.66</v>
      </c>
      <c r="M304">
        <v>1474.08</v>
      </c>
      <c r="N304" s="11">
        <f>Salesdata[[#This Row],[subtotal_before_discount]]-Salesdata[[#This Row],[total_after_discount]]</f>
        <v>77.580000000000155</v>
      </c>
      <c r="O304" t="s">
        <v>60</v>
      </c>
      <c r="P304" s="2">
        <v>45783.544074074074</v>
      </c>
      <c r="Q304">
        <f>YEAR(Salesdata[[#This Row],[purchase_date]])</f>
        <v>2025</v>
      </c>
      <c r="R304" t="str">
        <f>TEXT(Salesdata[[#This Row],[purchase_date]], "mmm")</f>
        <v>May</v>
      </c>
    </row>
    <row r="305" spans="1:18" x14ac:dyDescent="0.3">
      <c r="A305" t="s">
        <v>982</v>
      </c>
      <c r="B305" t="s">
        <v>95</v>
      </c>
      <c r="C305" t="s">
        <v>983</v>
      </c>
      <c r="D305" s="11" t="s">
        <v>7377</v>
      </c>
      <c r="E305" s="11" t="s">
        <v>7091</v>
      </c>
      <c r="F305" t="s">
        <v>155</v>
      </c>
      <c r="G305" t="s">
        <v>984</v>
      </c>
      <c r="H305" t="s">
        <v>9189</v>
      </c>
      <c r="I305">
        <v>167.54</v>
      </c>
      <c r="J305">
        <v>15</v>
      </c>
      <c r="K305">
        <v>5</v>
      </c>
      <c r="L305">
        <v>2513.1</v>
      </c>
      <c r="M305">
        <v>2387.44</v>
      </c>
      <c r="N305" s="11">
        <f>Salesdata[[#This Row],[subtotal_before_discount]]-Salesdata[[#This Row],[total_after_discount]]</f>
        <v>125.65999999999985</v>
      </c>
      <c r="O305" t="s">
        <v>40</v>
      </c>
      <c r="P305" s="2">
        <v>45339.026412037034</v>
      </c>
      <c r="Q305">
        <f>YEAR(Salesdata[[#This Row],[purchase_date]])</f>
        <v>2024</v>
      </c>
      <c r="R305" t="str">
        <f>TEXT(Salesdata[[#This Row],[purchase_date]], "mmm")</f>
        <v>Feb</v>
      </c>
    </row>
    <row r="306" spans="1:18" x14ac:dyDescent="0.3">
      <c r="A306" t="s">
        <v>985</v>
      </c>
      <c r="B306" t="s">
        <v>95</v>
      </c>
      <c r="C306" t="s">
        <v>986</v>
      </c>
      <c r="D306" s="11" t="s">
        <v>7378</v>
      </c>
      <c r="E306" s="11" t="s">
        <v>7214</v>
      </c>
      <c r="F306" t="s">
        <v>177</v>
      </c>
      <c r="G306" t="s">
        <v>987</v>
      </c>
      <c r="H306" t="s">
        <v>70</v>
      </c>
      <c r="I306">
        <v>2923.19</v>
      </c>
      <c r="J306">
        <v>4</v>
      </c>
      <c r="K306">
        <v>0</v>
      </c>
      <c r="L306">
        <v>11692.76</v>
      </c>
      <c r="M306">
        <v>11692.76</v>
      </c>
      <c r="N306" s="11">
        <f>Salesdata[[#This Row],[subtotal_before_discount]]-Salesdata[[#This Row],[total_after_discount]]</f>
        <v>0</v>
      </c>
      <c r="O306" t="s">
        <v>28</v>
      </c>
      <c r="P306" s="2">
        <v>45778.953229166669</v>
      </c>
      <c r="Q306">
        <f>YEAR(Salesdata[[#This Row],[purchase_date]])</f>
        <v>2025</v>
      </c>
      <c r="R306" t="str">
        <f>TEXT(Salesdata[[#This Row],[purchase_date]], "mmm")</f>
        <v>May</v>
      </c>
    </row>
    <row r="307" spans="1:18" x14ac:dyDescent="0.3">
      <c r="A307" t="s">
        <v>988</v>
      </c>
      <c r="B307" t="s">
        <v>118</v>
      </c>
      <c r="C307" t="s">
        <v>989</v>
      </c>
      <c r="D307" s="11" t="s">
        <v>7379</v>
      </c>
      <c r="E307" s="11" t="s">
        <v>7139</v>
      </c>
      <c r="F307" t="s">
        <v>121</v>
      </c>
      <c r="G307" t="s">
        <v>990</v>
      </c>
      <c r="H307" t="s">
        <v>465</v>
      </c>
      <c r="I307">
        <v>693.53</v>
      </c>
      <c r="J307">
        <v>3</v>
      </c>
      <c r="K307">
        <v>0</v>
      </c>
      <c r="L307">
        <v>2080.59</v>
      </c>
      <c r="M307">
        <v>2080.59</v>
      </c>
      <c r="N307" s="11">
        <f>Salesdata[[#This Row],[subtotal_before_discount]]-Salesdata[[#This Row],[total_after_discount]]</f>
        <v>0</v>
      </c>
      <c r="O307" t="s">
        <v>28</v>
      </c>
      <c r="P307" s="2">
        <v>45697.927175925928</v>
      </c>
      <c r="Q307">
        <f>YEAR(Salesdata[[#This Row],[purchase_date]])</f>
        <v>2025</v>
      </c>
      <c r="R307" t="str">
        <f>TEXT(Salesdata[[#This Row],[purchase_date]], "mmm")</f>
        <v>Feb</v>
      </c>
    </row>
    <row r="308" spans="1:18" x14ac:dyDescent="0.3">
      <c r="A308" t="s">
        <v>991</v>
      </c>
      <c r="B308" t="s">
        <v>181</v>
      </c>
      <c r="C308" t="s">
        <v>992</v>
      </c>
      <c r="D308" s="11" t="s">
        <v>7380</v>
      </c>
      <c r="E308" s="11" t="s">
        <v>7346</v>
      </c>
      <c r="F308" t="s">
        <v>44</v>
      </c>
      <c r="G308" t="s">
        <v>993</v>
      </c>
      <c r="H308" t="s">
        <v>130</v>
      </c>
      <c r="I308">
        <v>523.52</v>
      </c>
      <c r="J308">
        <v>6</v>
      </c>
      <c r="K308">
        <v>8</v>
      </c>
      <c r="L308">
        <v>3141.12</v>
      </c>
      <c r="M308">
        <v>2889.83</v>
      </c>
      <c r="N308" s="11">
        <f>Salesdata[[#This Row],[subtotal_before_discount]]-Salesdata[[#This Row],[total_after_discount]]</f>
        <v>251.28999999999996</v>
      </c>
      <c r="O308" t="s">
        <v>21</v>
      </c>
      <c r="P308" s="2">
        <v>45486.103865740741</v>
      </c>
      <c r="Q308">
        <f>YEAR(Salesdata[[#This Row],[purchase_date]])</f>
        <v>2024</v>
      </c>
      <c r="R308" t="str">
        <f>TEXT(Salesdata[[#This Row],[purchase_date]], "mmm")</f>
        <v>Jul</v>
      </c>
    </row>
    <row r="309" spans="1:18" x14ac:dyDescent="0.3">
      <c r="A309" t="s">
        <v>994</v>
      </c>
      <c r="B309" t="s">
        <v>55</v>
      </c>
      <c r="C309" t="s">
        <v>995</v>
      </c>
      <c r="D309" s="11" t="s">
        <v>7381</v>
      </c>
      <c r="E309" s="11" t="s">
        <v>7250</v>
      </c>
      <c r="F309" t="s">
        <v>18</v>
      </c>
      <c r="G309" t="s">
        <v>996</v>
      </c>
      <c r="H309" t="s">
        <v>53</v>
      </c>
      <c r="I309">
        <v>5.66</v>
      </c>
      <c r="J309">
        <v>301</v>
      </c>
      <c r="K309">
        <v>27</v>
      </c>
      <c r="L309">
        <v>1703.66</v>
      </c>
      <c r="M309">
        <v>1243.67</v>
      </c>
      <c r="N309" s="11">
        <f>Salesdata[[#This Row],[subtotal_before_discount]]-Salesdata[[#This Row],[total_after_discount]]</f>
        <v>459.99</v>
      </c>
      <c r="O309" t="s">
        <v>40</v>
      </c>
      <c r="P309" s="2">
        <v>45782.221828703703</v>
      </c>
      <c r="Q309">
        <f>YEAR(Salesdata[[#This Row],[purchase_date]])</f>
        <v>2025</v>
      </c>
      <c r="R309" t="str">
        <f>TEXT(Salesdata[[#This Row],[purchase_date]], "mmm")</f>
        <v>May</v>
      </c>
    </row>
    <row r="310" spans="1:18" x14ac:dyDescent="0.3">
      <c r="A310" t="s">
        <v>997</v>
      </c>
      <c r="B310" t="s">
        <v>84</v>
      </c>
      <c r="C310" t="s">
        <v>998</v>
      </c>
      <c r="D310" s="11" t="s">
        <v>7382</v>
      </c>
      <c r="E310" s="11" t="s">
        <v>7050</v>
      </c>
      <c r="F310" t="s">
        <v>68</v>
      </c>
      <c r="G310" t="s">
        <v>999</v>
      </c>
      <c r="H310" t="s">
        <v>179</v>
      </c>
      <c r="I310">
        <v>259.62</v>
      </c>
      <c r="J310">
        <v>2</v>
      </c>
      <c r="K310">
        <v>0</v>
      </c>
      <c r="L310">
        <v>519.24</v>
      </c>
      <c r="M310">
        <v>519.24</v>
      </c>
      <c r="N310" s="11">
        <f>Salesdata[[#This Row],[subtotal_before_discount]]-Salesdata[[#This Row],[total_after_discount]]</f>
        <v>0</v>
      </c>
      <c r="O310" t="s">
        <v>9189</v>
      </c>
      <c r="P310" s="2">
        <v>45750.291620370372</v>
      </c>
      <c r="Q310">
        <f>YEAR(Salesdata[[#This Row],[purchase_date]])</f>
        <v>2025</v>
      </c>
      <c r="R310" t="str">
        <f>TEXT(Salesdata[[#This Row],[purchase_date]], "mmm")</f>
        <v>Apr</v>
      </c>
    </row>
    <row r="311" spans="1:18" x14ac:dyDescent="0.3">
      <c r="A311" t="s">
        <v>1000</v>
      </c>
      <c r="B311" t="s">
        <v>118</v>
      </c>
      <c r="C311" t="s">
        <v>1001</v>
      </c>
      <c r="D311" s="11" t="s">
        <v>7383</v>
      </c>
      <c r="E311" s="11" t="s">
        <v>7052</v>
      </c>
      <c r="F311" t="s">
        <v>37</v>
      </c>
      <c r="G311" t="s">
        <v>1002</v>
      </c>
      <c r="H311" t="s">
        <v>130</v>
      </c>
      <c r="I311">
        <v>2803.9</v>
      </c>
      <c r="J311">
        <v>3</v>
      </c>
      <c r="K311">
        <v>0</v>
      </c>
      <c r="L311">
        <v>8411.7000000000007</v>
      </c>
      <c r="M311">
        <v>8411.7000000000007</v>
      </c>
      <c r="N311" s="11">
        <f>Salesdata[[#This Row],[subtotal_before_discount]]-Salesdata[[#This Row],[total_after_discount]]</f>
        <v>0</v>
      </c>
      <c r="O311" t="s">
        <v>40</v>
      </c>
      <c r="P311" s="2">
        <v>45423.943067129629</v>
      </c>
      <c r="Q311">
        <f>YEAR(Salesdata[[#This Row],[purchase_date]])</f>
        <v>2024</v>
      </c>
      <c r="R311" t="str">
        <f>TEXT(Salesdata[[#This Row],[purchase_date]], "mmm")</f>
        <v>May</v>
      </c>
    </row>
    <row r="312" spans="1:18" x14ac:dyDescent="0.3">
      <c r="A312" t="s">
        <v>1003</v>
      </c>
      <c r="B312" t="s">
        <v>95</v>
      </c>
      <c r="C312" t="s">
        <v>1004</v>
      </c>
      <c r="D312" s="11" t="s">
        <v>7384</v>
      </c>
      <c r="E312" s="11" t="s">
        <v>7125</v>
      </c>
      <c r="F312" t="s">
        <v>251</v>
      </c>
      <c r="G312" t="s">
        <v>1005</v>
      </c>
      <c r="H312" t="s">
        <v>184</v>
      </c>
      <c r="I312">
        <v>501.21</v>
      </c>
      <c r="J312">
        <v>40</v>
      </c>
      <c r="K312">
        <v>20</v>
      </c>
      <c r="L312">
        <v>20048.400000000001</v>
      </c>
      <c r="M312">
        <v>16038.72</v>
      </c>
      <c r="N312" s="11">
        <f>Salesdata[[#This Row],[subtotal_before_discount]]-Salesdata[[#This Row],[total_after_discount]]</f>
        <v>4009.6800000000021</v>
      </c>
      <c r="O312" t="s">
        <v>116</v>
      </c>
      <c r="P312" s="2">
        <v>45638.288553240738</v>
      </c>
      <c r="Q312">
        <f>YEAR(Salesdata[[#This Row],[purchase_date]])</f>
        <v>2024</v>
      </c>
      <c r="R312" t="str">
        <f>TEXT(Salesdata[[#This Row],[purchase_date]], "mmm")</f>
        <v>Dec</v>
      </c>
    </row>
    <row r="313" spans="1:18" x14ac:dyDescent="0.3">
      <c r="A313" t="s">
        <v>1006</v>
      </c>
      <c r="B313" t="s">
        <v>95</v>
      </c>
      <c r="C313" t="s">
        <v>1007</v>
      </c>
      <c r="D313" s="11" t="s">
        <v>7385</v>
      </c>
      <c r="E313" s="11" t="s">
        <v>7152</v>
      </c>
      <c r="F313" t="s">
        <v>91</v>
      </c>
      <c r="G313" t="s">
        <v>1008</v>
      </c>
      <c r="H313" t="s">
        <v>248</v>
      </c>
      <c r="I313">
        <v>964.91</v>
      </c>
      <c r="J313">
        <v>5</v>
      </c>
      <c r="K313">
        <v>0</v>
      </c>
      <c r="L313">
        <v>4824.55</v>
      </c>
      <c r="M313">
        <v>4824.55</v>
      </c>
      <c r="N313" s="11">
        <f>Salesdata[[#This Row],[subtotal_before_discount]]-Salesdata[[#This Row],[total_after_discount]]</f>
        <v>0</v>
      </c>
      <c r="O313" t="s">
        <v>21</v>
      </c>
      <c r="P313" s="2">
        <v>45568.505578703705</v>
      </c>
      <c r="Q313">
        <f>YEAR(Salesdata[[#This Row],[purchase_date]])</f>
        <v>2024</v>
      </c>
      <c r="R313" t="str">
        <f>TEXT(Salesdata[[#This Row],[purchase_date]], "mmm")</f>
        <v>Oct</v>
      </c>
    </row>
    <row r="314" spans="1:18" x14ac:dyDescent="0.3">
      <c r="A314" t="s">
        <v>1009</v>
      </c>
      <c r="B314" t="s">
        <v>181</v>
      </c>
      <c r="C314" t="s">
        <v>1010</v>
      </c>
      <c r="D314" s="11" t="s">
        <v>7386</v>
      </c>
      <c r="E314" s="11" t="s">
        <v>7170</v>
      </c>
      <c r="F314" t="s">
        <v>224</v>
      </c>
      <c r="G314" t="s">
        <v>1011</v>
      </c>
      <c r="H314" t="s">
        <v>161</v>
      </c>
      <c r="I314">
        <v>908.57</v>
      </c>
      <c r="J314">
        <v>1</v>
      </c>
      <c r="K314">
        <v>0</v>
      </c>
      <c r="L314">
        <v>908.57</v>
      </c>
      <c r="M314">
        <v>908.57</v>
      </c>
      <c r="N314" s="11">
        <f>Salesdata[[#This Row],[subtotal_before_discount]]-Salesdata[[#This Row],[total_after_discount]]</f>
        <v>0</v>
      </c>
      <c r="O314" t="s">
        <v>116</v>
      </c>
      <c r="P314" s="2">
        <v>45398.454606481479</v>
      </c>
      <c r="Q314">
        <f>YEAR(Salesdata[[#This Row],[purchase_date]])</f>
        <v>2024</v>
      </c>
      <c r="R314" t="str">
        <f>TEXT(Salesdata[[#This Row],[purchase_date]], "mmm")</f>
        <v>Apr</v>
      </c>
    </row>
    <row r="315" spans="1:18" x14ac:dyDescent="0.3">
      <c r="A315" t="s">
        <v>1012</v>
      </c>
      <c r="B315" t="s">
        <v>181</v>
      </c>
      <c r="C315" t="s">
        <v>1013</v>
      </c>
      <c r="D315" s="11" t="s">
        <v>7387</v>
      </c>
      <c r="E315" s="11" t="s">
        <v>7218</v>
      </c>
      <c r="F315" t="s">
        <v>177</v>
      </c>
      <c r="G315" t="s">
        <v>1014</v>
      </c>
      <c r="H315" t="s">
        <v>184</v>
      </c>
      <c r="I315">
        <v>1634.72</v>
      </c>
      <c r="J315">
        <v>12</v>
      </c>
      <c r="K315">
        <v>0</v>
      </c>
      <c r="L315">
        <v>19616.64</v>
      </c>
      <c r="M315">
        <v>19616.64</v>
      </c>
      <c r="N315" s="11">
        <f>Salesdata[[#This Row],[subtotal_before_discount]]-Salesdata[[#This Row],[total_after_discount]]</f>
        <v>0</v>
      </c>
      <c r="O315" t="s">
        <v>40</v>
      </c>
      <c r="P315" s="2">
        <v>45342.270266203705</v>
      </c>
      <c r="Q315">
        <f>YEAR(Salesdata[[#This Row],[purchase_date]])</f>
        <v>2024</v>
      </c>
      <c r="R315" t="str">
        <f>TEXT(Salesdata[[#This Row],[purchase_date]], "mmm")</f>
        <v>Feb</v>
      </c>
    </row>
    <row r="316" spans="1:18" x14ac:dyDescent="0.3">
      <c r="A316" t="s">
        <v>1015</v>
      </c>
      <c r="B316" t="s">
        <v>15</v>
      </c>
      <c r="C316" t="s">
        <v>1016</v>
      </c>
      <c r="D316" s="11" t="s">
        <v>7388</v>
      </c>
      <c r="E316" s="11" t="s">
        <v>7170</v>
      </c>
      <c r="F316" t="s">
        <v>57</v>
      </c>
      <c r="G316" t="s">
        <v>1017</v>
      </c>
      <c r="H316" t="s">
        <v>27</v>
      </c>
      <c r="I316">
        <v>277.32</v>
      </c>
      <c r="J316">
        <v>6</v>
      </c>
      <c r="K316">
        <v>7</v>
      </c>
      <c r="L316">
        <v>1663.92</v>
      </c>
      <c r="M316">
        <v>1547.45</v>
      </c>
      <c r="N316" s="11">
        <f>Salesdata[[#This Row],[subtotal_before_discount]]-Salesdata[[#This Row],[total_after_discount]]</f>
        <v>116.47000000000003</v>
      </c>
      <c r="O316" t="s">
        <v>60</v>
      </c>
      <c r="P316" s="2">
        <v>45555.430381944447</v>
      </c>
      <c r="Q316">
        <f>YEAR(Salesdata[[#This Row],[purchase_date]])</f>
        <v>2024</v>
      </c>
      <c r="R316" t="str">
        <f>TEXT(Salesdata[[#This Row],[purchase_date]], "mmm")</f>
        <v>Sep</v>
      </c>
    </row>
    <row r="317" spans="1:18" x14ac:dyDescent="0.3">
      <c r="A317" t="s">
        <v>1018</v>
      </c>
      <c r="B317" t="s">
        <v>23</v>
      </c>
      <c r="C317" t="s">
        <v>1019</v>
      </c>
      <c r="D317" s="11" t="s">
        <v>7389</v>
      </c>
      <c r="E317" s="11" t="s">
        <v>7046</v>
      </c>
      <c r="F317" t="s">
        <v>155</v>
      </c>
      <c r="G317" t="s">
        <v>1020</v>
      </c>
      <c r="H317" t="s">
        <v>161</v>
      </c>
      <c r="I317">
        <v>4140.75</v>
      </c>
      <c r="J317">
        <v>4</v>
      </c>
      <c r="K317">
        <v>10</v>
      </c>
      <c r="L317">
        <v>16563</v>
      </c>
      <c r="M317">
        <v>14906.7</v>
      </c>
      <c r="N317" s="11">
        <f>Salesdata[[#This Row],[subtotal_before_discount]]-Salesdata[[#This Row],[total_after_discount]]</f>
        <v>1656.2999999999993</v>
      </c>
      <c r="O317" t="s">
        <v>9189</v>
      </c>
      <c r="P317" s="2">
        <v>45631.564849537041</v>
      </c>
      <c r="Q317">
        <f>YEAR(Salesdata[[#This Row],[purchase_date]])</f>
        <v>2024</v>
      </c>
      <c r="R317" t="str">
        <f>TEXT(Salesdata[[#This Row],[purchase_date]], "mmm")</f>
        <v>Dec</v>
      </c>
    </row>
    <row r="318" spans="1:18" x14ac:dyDescent="0.3">
      <c r="A318" t="s">
        <v>1021</v>
      </c>
      <c r="B318" t="s">
        <v>49</v>
      </c>
      <c r="C318" t="s">
        <v>1022</v>
      </c>
      <c r="D318" s="11" t="s">
        <v>7390</v>
      </c>
      <c r="E318" s="11" t="s">
        <v>7141</v>
      </c>
      <c r="F318" t="s">
        <v>100</v>
      </c>
      <c r="G318" t="s">
        <v>1023</v>
      </c>
      <c r="H318" t="s">
        <v>102</v>
      </c>
      <c r="I318">
        <v>824.33</v>
      </c>
      <c r="J318">
        <v>50</v>
      </c>
      <c r="K318">
        <v>15</v>
      </c>
      <c r="L318">
        <v>41216.5</v>
      </c>
      <c r="M318">
        <v>35034.03</v>
      </c>
      <c r="N318" s="11">
        <f>Salesdata[[#This Row],[subtotal_before_discount]]-Salesdata[[#This Row],[total_after_discount]]</f>
        <v>6182.4700000000012</v>
      </c>
      <c r="O318" t="s">
        <v>21</v>
      </c>
      <c r="P318" s="2">
        <v>45628.092314814814</v>
      </c>
      <c r="Q318">
        <f>YEAR(Salesdata[[#This Row],[purchase_date]])</f>
        <v>2024</v>
      </c>
      <c r="R318" t="str">
        <f>TEXT(Salesdata[[#This Row],[purchase_date]], "mmm")</f>
        <v>Dec</v>
      </c>
    </row>
    <row r="319" spans="1:18" x14ac:dyDescent="0.3">
      <c r="A319" t="s">
        <v>1024</v>
      </c>
      <c r="B319" t="s">
        <v>30</v>
      </c>
      <c r="C319" t="s">
        <v>1025</v>
      </c>
      <c r="D319" s="11" t="s">
        <v>7391</v>
      </c>
      <c r="E319" s="11" t="s">
        <v>7054</v>
      </c>
      <c r="F319" t="s">
        <v>111</v>
      </c>
      <c r="G319" t="s">
        <v>1026</v>
      </c>
      <c r="H319" t="s">
        <v>161</v>
      </c>
      <c r="I319">
        <v>583.75</v>
      </c>
      <c r="J319">
        <v>30</v>
      </c>
      <c r="K319">
        <v>15</v>
      </c>
      <c r="L319">
        <v>17512.5</v>
      </c>
      <c r="M319">
        <v>14885.62</v>
      </c>
      <c r="N319" s="11">
        <f>Salesdata[[#This Row],[subtotal_before_discount]]-Salesdata[[#This Row],[total_after_discount]]</f>
        <v>2626.8799999999992</v>
      </c>
      <c r="O319" t="s">
        <v>28</v>
      </c>
      <c r="P319" s="2">
        <v>45594.722928240742</v>
      </c>
      <c r="Q319">
        <f>YEAR(Salesdata[[#This Row],[purchase_date]])</f>
        <v>2024</v>
      </c>
      <c r="R319" t="str">
        <f>TEXT(Salesdata[[#This Row],[purchase_date]], "mmm")</f>
        <v>Oct</v>
      </c>
    </row>
    <row r="320" spans="1:18" x14ac:dyDescent="0.3">
      <c r="A320" t="s">
        <v>1027</v>
      </c>
      <c r="B320" t="s">
        <v>84</v>
      </c>
      <c r="C320" t="s">
        <v>1028</v>
      </c>
      <c r="D320" s="11" t="s">
        <v>7392</v>
      </c>
      <c r="E320" s="11" t="s">
        <v>7250</v>
      </c>
      <c r="F320" t="s">
        <v>57</v>
      </c>
      <c r="G320" t="s">
        <v>1029</v>
      </c>
      <c r="H320" t="s">
        <v>39</v>
      </c>
      <c r="I320">
        <v>1909.19</v>
      </c>
      <c r="J320">
        <v>100</v>
      </c>
      <c r="K320">
        <v>25</v>
      </c>
      <c r="L320">
        <v>190919</v>
      </c>
      <c r="M320">
        <v>143189.25</v>
      </c>
      <c r="N320" s="11">
        <f>Salesdata[[#This Row],[subtotal_before_discount]]-Salesdata[[#This Row],[total_after_discount]]</f>
        <v>47729.75</v>
      </c>
      <c r="O320" t="s">
        <v>28</v>
      </c>
      <c r="P320" s="2">
        <v>45444.107997685183</v>
      </c>
      <c r="Q320">
        <f>YEAR(Salesdata[[#This Row],[purchase_date]])</f>
        <v>2024</v>
      </c>
      <c r="R320" t="str">
        <f>TEXT(Salesdata[[#This Row],[purchase_date]], "mmm")</f>
        <v>Jun</v>
      </c>
    </row>
    <row r="321" spans="1:18" x14ac:dyDescent="0.3">
      <c r="A321" t="s">
        <v>1030</v>
      </c>
      <c r="B321" t="s">
        <v>49</v>
      </c>
      <c r="C321" t="s">
        <v>1031</v>
      </c>
      <c r="D321" s="11" t="s">
        <v>7393</v>
      </c>
      <c r="E321" s="11" t="s">
        <v>7036</v>
      </c>
      <c r="F321" t="s">
        <v>32</v>
      </c>
      <c r="G321" t="s">
        <v>1032</v>
      </c>
      <c r="H321" t="s">
        <v>209</v>
      </c>
      <c r="I321">
        <v>4.24</v>
      </c>
      <c r="J321">
        <v>375</v>
      </c>
      <c r="K321">
        <v>25</v>
      </c>
      <c r="L321">
        <v>1590</v>
      </c>
      <c r="M321">
        <v>1192.5</v>
      </c>
      <c r="N321" s="11">
        <f>Salesdata[[#This Row],[subtotal_before_discount]]-Salesdata[[#This Row],[total_after_discount]]</f>
        <v>397.5</v>
      </c>
      <c r="O321" t="s">
        <v>40</v>
      </c>
      <c r="P321" s="2">
        <v>45834.93209490741</v>
      </c>
      <c r="Q321">
        <f>YEAR(Salesdata[[#This Row],[purchase_date]])</f>
        <v>2025</v>
      </c>
      <c r="R321" t="str">
        <f>TEXT(Salesdata[[#This Row],[purchase_date]], "mmm")</f>
        <v>Jun</v>
      </c>
    </row>
    <row r="322" spans="1:18" x14ac:dyDescent="0.3">
      <c r="A322" t="s">
        <v>1033</v>
      </c>
      <c r="B322" t="s">
        <v>181</v>
      </c>
      <c r="C322" t="s">
        <v>1034</v>
      </c>
      <c r="D322" s="11" t="s">
        <v>7394</v>
      </c>
      <c r="E322" s="11" t="s">
        <v>7038</v>
      </c>
      <c r="F322" t="s">
        <v>133</v>
      </c>
      <c r="G322" t="s">
        <v>1035</v>
      </c>
      <c r="H322" t="s">
        <v>20</v>
      </c>
      <c r="I322">
        <v>644.77</v>
      </c>
      <c r="J322">
        <v>20</v>
      </c>
      <c r="K322">
        <v>0</v>
      </c>
      <c r="L322">
        <v>12895.4</v>
      </c>
      <c r="M322">
        <v>12895.4</v>
      </c>
      <c r="N322" s="11">
        <f>Salesdata[[#This Row],[subtotal_before_discount]]-Salesdata[[#This Row],[total_after_discount]]</f>
        <v>0</v>
      </c>
      <c r="O322" t="s">
        <v>47</v>
      </c>
      <c r="P322" s="2">
        <v>45874.3284375</v>
      </c>
      <c r="Q322">
        <f>YEAR(Salesdata[[#This Row],[purchase_date]])</f>
        <v>2025</v>
      </c>
      <c r="R322" t="str">
        <f>TEXT(Salesdata[[#This Row],[purchase_date]], "mmm")</f>
        <v>Aug</v>
      </c>
    </row>
    <row r="323" spans="1:18" x14ac:dyDescent="0.3">
      <c r="A323" t="s">
        <v>1036</v>
      </c>
      <c r="B323" t="s">
        <v>95</v>
      </c>
      <c r="C323" t="s">
        <v>1037</v>
      </c>
      <c r="D323" s="11" t="s">
        <v>7395</v>
      </c>
      <c r="E323" s="11" t="s">
        <v>7141</v>
      </c>
      <c r="F323" t="s">
        <v>91</v>
      </c>
      <c r="G323" t="s">
        <v>1038</v>
      </c>
      <c r="H323" t="s">
        <v>9189</v>
      </c>
      <c r="I323">
        <v>1375.97</v>
      </c>
      <c r="J323">
        <v>15</v>
      </c>
      <c r="K323">
        <v>15</v>
      </c>
      <c r="L323">
        <v>20639.55</v>
      </c>
      <c r="M323">
        <v>17543.62</v>
      </c>
      <c r="N323" s="11">
        <f>Salesdata[[#This Row],[subtotal_before_discount]]-Salesdata[[#This Row],[total_after_discount]]</f>
        <v>3095.9300000000003</v>
      </c>
      <c r="O323" t="s">
        <v>21</v>
      </c>
      <c r="P323" s="2">
        <v>45375.878032407411</v>
      </c>
      <c r="Q323">
        <f>YEAR(Salesdata[[#This Row],[purchase_date]])</f>
        <v>2024</v>
      </c>
      <c r="R323" t="str">
        <f>TEXT(Salesdata[[#This Row],[purchase_date]], "mmm")</f>
        <v>Mar</v>
      </c>
    </row>
    <row r="324" spans="1:18" x14ac:dyDescent="0.3">
      <c r="A324" t="s">
        <v>1039</v>
      </c>
      <c r="B324" t="s">
        <v>55</v>
      </c>
      <c r="C324" t="s">
        <v>1040</v>
      </c>
      <c r="D324" s="11" t="s">
        <v>7396</v>
      </c>
      <c r="E324" s="11" t="s">
        <v>7062</v>
      </c>
      <c r="F324" t="s">
        <v>37</v>
      </c>
      <c r="G324" t="s">
        <v>1041</v>
      </c>
      <c r="H324" t="s">
        <v>70</v>
      </c>
      <c r="I324">
        <v>3.14</v>
      </c>
      <c r="J324">
        <v>31</v>
      </c>
      <c r="K324">
        <v>15</v>
      </c>
      <c r="L324">
        <v>97.34</v>
      </c>
      <c r="M324">
        <v>82.74</v>
      </c>
      <c r="N324" s="11">
        <f>Salesdata[[#This Row],[subtotal_before_discount]]-Salesdata[[#This Row],[total_after_discount]]</f>
        <v>14.600000000000009</v>
      </c>
      <c r="O324" t="s">
        <v>60</v>
      </c>
      <c r="P324" s="2">
        <v>45751.082048611112</v>
      </c>
      <c r="Q324">
        <f>YEAR(Salesdata[[#This Row],[purchase_date]])</f>
        <v>2025</v>
      </c>
      <c r="R324" t="str">
        <f>TEXT(Salesdata[[#This Row],[purchase_date]], "mmm")</f>
        <v>Apr</v>
      </c>
    </row>
    <row r="325" spans="1:18" x14ac:dyDescent="0.3">
      <c r="A325" t="s">
        <v>1042</v>
      </c>
      <c r="B325" t="s">
        <v>55</v>
      </c>
      <c r="C325" t="s">
        <v>1043</v>
      </c>
      <c r="D325" s="11" t="s">
        <v>7397</v>
      </c>
      <c r="E325" s="11" t="s">
        <v>7170</v>
      </c>
      <c r="F325" t="s">
        <v>111</v>
      </c>
      <c r="G325" t="s">
        <v>1044</v>
      </c>
      <c r="H325" t="s">
        <v>70</v>
      </c>
      <c r="I325">
        <v>1256.9100000000001</v>
      </c>
      <c r="J325">
        <v>10</v>
      </c>
      <c r="K325">
        <v>0</v>
      </c>
      <c r="L325">
        <v>12569.1</v>
      </c>
      <c r="M325">
        <v>12569.1</v>
      </c>
      <c r="N325" s="11">
        <f>Salesdata[[#This Row],[subtotal_before_discount]]-Salesdata[[#This Row],[total_after_discount]]</f>
        <v>0</v>
      </c>
      <c r="O325" t="s">
        <v>116</v>
      </c>
      <c r="P325" s="2">
        <v>45812.615185185183</v>
      </c>
      <c r="Q325">
        <f>YEAR(Salesdata[[#This Row],[purchase_date]])</f>
        <v>2025</v>
      </c>
      <c r="R325" t="str">
        <f>TEXT(Salesdata[[#This Row],[purchase_date]], "mmm")</f>
        <v>Jun</v>
      </c>
    </row>
    <row r="326" spans="1:18" x14ac:dyDescent="0.3">
      <c r="A326" t="s">
        <v>1045</v>
      </c>
      <c r="B326" t="s">
        <v>55</v>
      </c>
      <c r="C326" t="s">
        <v>1046</v>
      </c>
      <c r="D326" s="11" t="s">
        <v>7398</v>
      </c>
      <c r="E326" s="11" t="s">
        <v>7038</v>
      </c>
      <c r="F326" t="s">
        <v>155</v>
      </c>
      <c r="G326" t="s">
        <v>1047</v>
      </c>
      <c r="H326" t="s">
        <v>27</v>
      </c>
      <c r="I326">
        <v>616.89</v>
      </c>
      <c r="J326">
        <v>1</v>
      </c>
      <c r="K326">
        <v>0</v>
      </c>
      <c r="L326">
        <v>616.89</v>
      </c>
      <c r="M326">
        <v>616.89</v>
      </c>
      <c r="N326" s="11">
        <f>Salesdata[[#This Row],[subtotal_before_discount]]-Salesdata[[#This Row],[total_after_discount]]</f>
        <v>0</v>
      </c>
      <c r="O326" t="s">
        <v>28</v>
      </c>
      <c r="P326" s="2">
        <v>45727.069120370368</v>
      </c>
      <c r="Q326">
        <f>YEAR(Salesdata[[#This Row],[purchase_date]])</f>
        <v>2025</v>
      </c>
      <c r="R326" t="str">
        <f>TEXT(Salesdata[[#This Row],[purchase_date]], "mmm")</f>
        <v>Mar</v>
      </c>
    </row>
    <row r="327" spans="1:18" x14ac:dyDescent="0.3">
      <c r="A327" t="s">
        <v>1048</v>
      </c>
      <c r="B327" t="s">
        <v>84</v>
      </c>
      <c r="C327" t="s">
        <v>1049</v>
      </c>
      <c r="D327" s="11" t="s">
        <v>7399</v>
      </c>
      <c r="E327" s="11" t="s">
        <v>7036</v>
      </c>
      <c r="F327" t="s">
        <v>277</v>
      </c>
      <c r="G327" t="s">
        <v>1050</v>
      </c>
      <c r="H327" t="s">
        <v>93</v>
      </c>
      <c r="I327">
        <v>217.37</v>
      </c>
      <c r="J327">
        <v>2</v>
      </c>
      <c r="K327">
        <v>0</v>
      </c>
      <c r="L327">
        <v>434.74</v>
      </c>
      <c r="M327">
        <v>434.74</v>
      </c>
      <c r="N327" s="11">
        <f>Salesdata[[#This Row],[subtotal_before_discount]]-Salesdata[[#This Row],[total_after_discount]]</f>
        <v>0</v>
      </c>
      <c r="O327" t="s">
        <v>77</v>
      </c>
      <c r="P327" s="2">
        <v>45752.578472222223</v>
      </c>
      <c r="Q327">
        <f>YEAR(Salesdata[[#This Row],[purchase_date]])</f>
        <v>2025</v>
      </c>
      <c r="R327" t="str">
        <f>TEXT(Salesdata[[#This Row],[purchase_date]], "mmm")</f>
        <v>Apr</v>
      </c>
    </row>
    <row r="328" spans="1:18" x14ac:dyDescent="0.3">
      <c r="A328" t="s">
        <v>1051</v>
      </c>
      <c r="B328" t="s">
        <v>72</v>
      </c>
      <c r="C328" t="s">
        <v>1052</v>
      </c>
      <c r="D328" s="11" t="s">
        <v>7163</v>
      </c>
      <c r="E328" s="11" t="s">
        <v>7073</v>
      </c>
      <c r="F328" t="s">
        <v>224</v>
      </c>
      <c r="G328" t="s">
        <v>1053</v>
      </c>
      <c r="H328" t="s">
        <v>184</v>
      </c>
      <c r="I328">
        <v>652.91</v>
      </c>
      <c r="J328">
        <v>12</v>
      </c>
      <c r="K328">
        <v>0</v>
      </c>
      <c r="L328">
        <v>7834.92</v>
      </c>
      <c r="M328">
        <v>7834.92</v>
      </c>
      <c r="N328" s="11">
        <f>Salesdata[[#This Row],[subtotal_before_discount]]-Salesdata[[#This Row],[total_after_discount]]</f>
        <v>0</v>
      </c>
      <c r="O328" t="s">
        <v>21</v>
      </c>
      <c r="P328" s="2">
        <v>45410.935914351852</v>
      </c>
      <c r="Q328">
        <f>YEAR(Salesdata[[#This Row],[purchase_date]])</f>
        <v>2024</v>
      </c>
      <c r="R328" t="str">
        <f>TEXT(Salesdata[[#This Row],[purchase_date]], "mmm")</f>
        <v>Apr</v>
      </c>
    </row>
    <row r="329" spans="1:18" x14ac:dyDescent="0.3">
      <c r="A329" t="s">
        <v>1054</v>
      </c>
      <c r="B329" t="s">
        <v>72</v>
      </c>
      <c r="C329" t="s">
        <v>1055</v>
      </c>
      <c r="D329" s="11" t="s">
        <v>7400</v>
      </c>
      <c r="E329" s="11" t="s">
        <v>7137</v>
      </c>
      <c r="F329" t="s">
        <v>177</v>
      </c>
      <c r="G329" t="s">
        <v>1056</v>
      </c>
      <c r="H329" t="s">
        <v>130</v>
      </c>
      <c r="I329">
        <v>250.61</v>
      </c>
      <c r="J329">
        <v>1</v>
      </c>
      <c r="K329">
        <v>0</v>
      </c>
      <c r="L329">
        <v>250.61</v>
      </c>
      <c r="M329">
        <v>250.61</v>
      </c>
      <c r="N329" s="11">
        <f>Salesdata[[#This Row],[subtotal_before_discount]]-Salesdata[[#This Row],[total_after_discount]]</f>
        <v>0</v>
      </c>
      <c r="O329" t="s">
        <v>28</v>
      </c>
      <c r="P329" s="2">
        <v>45769.985625000001</v>
      </c>
      <c r="Q329">
        <f>YEAR(Salesdata[[#This Row],[purchase_date]])</f>
        <v>2025</v>
      </c>
      <c r="R329" t="str">
        <f>TEXT(Salesdata[[#This Row],[purchase_date]], "mmm")</f>
        <v>Apr</v>
      </c>
    </row>
    <row r="330" spans="1:18" x14ac:dyDescent="0.3">
      <c r="A330" t="s">
        <v>1057</v>
      </c>
      <c r="B330" t="s">
        <v>72</v>
      </c>
      <c r="C330" t="s">
        <v>1058</v>
      </c>
      <c r="D330" s="11" t="s">
        <v>7401</v>
      </c>
      <c r="E330" s="11" t="s">
        <v>7056</v>
      </c>
      <c r="F330" t="s">
        <v>246</v>
      </c>
      <c r="G330" t="s">
        <v>1059</v>
      </c>
      <c r="H330" t="s">
        <v>53</v>
      </c>
      <c r="I330">
        <v>741.38</v>
      </c>
      <c r="J330">
        <v>25</v>
      </c>
      <c r="K330">
        <v>0</v>
      </c>
      <c r="L330">
        <v>18534.5</v>
      </c>
      <c r="M330">
        <v>18534.5</v>
      </c>
      <c r="N330" s="11">
        <f>Salesdata[[#This Row],[subtotal_before_discount]]-Salesdata[[#This Row],[total_after_discount]]</f>
        <v>0</v>
      </c>
      <c r="O330" t="s">
        <v>77</v>
      </c>
      <c r="P330" s="2">
        <v>45454.140648148146</v>
      </c>
      <c r="Q330">
        <f>YEAR(Salesdata[[#This Row],[purchase_date]])</f>
        <v>2024</v>
      </c>
      <c r="R330" t="str">
        <f>TEXT(Salesdata[[#This Row],[purchase_date]], "mmm")</f>
        <v>Jun</v>
      </c>
    </row>
    <row r="331" spans="1:18" x14ac:dyDescent="0.3">
      <c r="A331" t="s">
        <v>1060</v>
      </c>
      <c r="B331" t="s">
        <v>95</v>
      </c>
      <c r="C331" t="s">
        <v>1061</v>
      </c>
      <c r="D331" s="11" t="s">
        <v>7402</v>
      </c>
      <c r="E331" s="11" t="s">
        <v>7162</v>
      </c>
      <c r="F331" t="s">
        <v>57</v>
      </c>
      <c r="G331" t="s">
        <v>1062</v>
      </c>
      <c r="H331" t="s">
        <v>70</v>
      </c>
      <c r="I331">
        <v>107.57</v>
      </c>
      <c r="J331">
        <v>75</v>
      </c>
      <c r="K331">
        <v>15</v>
      </c>
      <c r="L331">
        <v>8067.75</v>
      </c>
      <c r="M331">
        <v>6857.59</v>
      </c>
      <c r="N331" s="11">
        <f>Salesdata[[#This Row],[subtotal_before_discount]]-Salesdata[[#This Row],[total_after_discount]]</f>
        <v>1210.1599999999999</v>
      </c>
      <c r="O331" t="s">
        <v>21</v>
      </c>
      <c r="P331" s="2">
        <v>45362.35297453704</v>
      </c>
      <c r="Q331">
        <f>YEAR(Salesdata[[#This Row],[purchase_date]])</f>
        <v>2024</v>
      </c>
      <c r="R331" t="str">
        <f>TEXT(Salesdata[[#This Row],[purchase_date]], "mmm")</f>
        <v>Mar</v>
      </c>
    </row>
    <row r="332" spans="1:18" x14ac:dyDescent="0.3">
      <c r="A332" t="s">
        <v>1063</v>
      </c>
      <c r="B332" t="s">
        <v>72</v>
      </c>
      <c r="C332" t="s">
        <v>1064</v>
      </c>
      <c r="D332" s="11" t="s">
        <v>7403</v>
      </c>
      <c r="E332" s="11" t="s">
        <v>7054</v>
      </c>
      <c r="F332" t="s">
        <v>74</v>
      </c>
      <c r="G332" t="s">
        <v>1065</v>
      </c>
      <c r="H332" t="s">
        <v>130</v>
      </c>
      <c r="I332">
        <v>141.49</v>
      </c>
      <c r="J332">
        <v>50</v>
      </c>
      <c r="K332">
        <v>0</v>
      </c>
      <c r="L332">
        <v>7074.5</v>
      </c>
      <c r="M332">
        <v>7074.5</v>
      </c>
      <c r="N332" s="11">
        <f>Salesdata[[#This Row],[subtotal_before_discount]]-Salesdata[[#This Row],[total_after_discount]]</f>
        <v>0</v>
      </c>
      <c r="O332" t="s">
        <v>40</v>
      </c>
      <c r="P332" s="2">
        <v>45787.168900462966</v>
      </c>
      <c r="Q332">
        <f>YEAR(Salesdata[[#This Row],[purchase_date]])</f>
        <v>2025</v>
      </c>
      <c r="R332" t="str">
        <f>TEXT(Salesdata[[#This Row],[purchase_date]], "mmm")</f>
        <v>May</v>
      </c>
    </row>
    <row r="333" spans="1:18" x14ac:dyDescent="0.3">
      <c r="A333" t="s">
        <v>1066</v>
      </c>
      <c r="B333" t="s">
        <v>84</v>
      </c>
      <c r="C333" t="s">
        <v>1067</v>
      </c>
      <c r="D333" s="11" t="s">
        <v>7404</v>
      </c>
      <c r="E333" s="11" t="s">
        <v>7099</v>
      </c>
      <c r="F333" t="s">
        <v>277</v>
      </c>
      <c r="G333" t="s">
        <v>1068</v>
      </c>
      <c r="H333" t="s">
        <v>107</v>
      </c>
      <c r="I333">
        <v>724.07</v>
      </c>
      <c r="J333">
        <v>1</v>
      </c>
      <c r="K333">
        <v>0</v>
      </c>
      <c r="L333">
        <v>724.07</v>
      </c>
      <c r="M333">
        <v>724.07</v>
      </c>
      <c r="N333" s="11">
        <f>Salesdata[[#This Row],[subtotal_before_discount]]-Salesdata[[#This Row],[total_after_discount]]</f>
        <v>0</v>
      </c>
      <c r="O333" t="s">
        <v>47</v>
      </c>
      <c r="P333" s="2">
        <v>45658.512141203704</v>
      </c>
      <c r="Q333">
        <f>YEAR(Salesdata[[#This Row],[purchase_date]])</f>
        <v>2025</v>
      </c>
      <c r="R333" t="str">
        <f>TEXT(Salesdata[[#This Row],[purchase_date]], "mmm")</f>
        <v>Jan</v>
      </c>
    </row>
    <row r="334" spans="1:18" x14ac:dyDescent="0.3">
      <c r="A334" t="s">
        <v>1069</v>
      </c>
      <c r="B334" t="s">
        <v>118</v>
      </c>
      <c r="C334" t="s">
        <v>1070</v>
      </c>
      <c r="D334" s="11" t="s">
        <v>7405</v>
      </c>
      <c r="E334" s="11" t="s">
        <v>7170</v>
      </c>
      <c r="F334" t="s">
        <v>246</v>
      </c>
      <c r="G334" t="s">
        <v>1071</v>
      </c>
      <c r="H334" t="s">
        <v>93</v>
      </c>
      <c r="I334">
        <v>143.53</v>
      </c>
      <c r="J334">
        <v>1</v>
      </c>
      <c r="K334">
        <v>5</v>
      </c>
      <c r="L334">
        <v>143.53</v>
      </c>
      <c r="M334">
        <v>136.35</v>
      </c>
      <c r="N334" s="11">
        <f>Salesdata[[#This Row],[subtotal_before_discount]]-Salesdata[[#This Row],[total_after_discount]]</f>
        <v>7.1800000000000068</v>
      </c>
      <c r="O334" t="s">
        <v>77</v>
      </c>
      <c r="P334" s="2">
        <v>45716.097314814811</v>
      </c>
      <c r="Q334">
        <f>YEAR(Salesdata[[#This Row],[purchase_date]])</f>
        <v>2025</v>
      </c>
      <c r="R334" t="str">
        <f>TEXT(Salesdata[[#This Row],[purchase_date]], "mmm")</f>
        <v>Feb</v>
      </c>
    </row>
    <row r="335" spans="1:18" x14ac:dyDescent="0.3">
      <c r="A335" t="s">
        <v>1072</v>
      </c>
      <c r="B335" t="s">
        <v>49</v>
      </c>
      <c r="C335" t="s">
        <v>1073</v>
      </c>
      <c r="D335" s="11" t="s">
        <v>7406</v>
      </c>
      <c r="E335" s="11" t="s">
        <v>7119</v>
      </c>
      <c r="F335" t="s">
        <v>100</v>
      </c>
      <c r="G335" t="s">
        <v>1074</v>
      </c>
      <c r="H335" t="s">
        <v>107</v>
      </c>
      <c r="I335">
        <v>340.69</v>
      </c>
      <c r="J335">
        <v>1</v>
      </c>
      <c r="K335">
        <v>0</v>
      </c>
      <c r="L335">
        <v>340.69</v>
      </c>
      <c r="M335">
        <v>340.69</v>
      </c>
      <c r="N335" s="11">
        <f>Salesdata[[#This Row],[subtotal_before_discount]]-Salesdata[[#This Row],[total_after_discount]]</f>
        <v>0</v>
      </c>
      <c r="O335" t="s">
        <v>60</v>
      </c>
      <c r="P335" s="2">
        <v>45472.665625000001</v>
      </c>
      <c r="Q335">
        <f>YEAR(Salesdata[[#This Row],[purchase_date]])</f>
        <v>2024</v>
      </c>
      <c r="R335" t="str">
        <f>TEXT(Salesdata[[#This Row],[purchase_date]], "mmm")</f>
        <v>Jun</v>
      </c>
    </row>
    <row r="336" spans="1:18" x14ac:dyDescent="0.3">
      <c r="A336" t="s">
        <v>1075</v>
      </c>
      <c r="B336" t="s">
        <v>181</v>
      </c>
      <c r="C336" t="s">
        <v>1076</v>
      </c>
      <c r="D336" s="11" t="s">
        <v>7407</v>
      </c>
      <c r="E336" s="11" t="s">
        <v>7207</v>
      </c>
      <c r="F336" t="s">
        <v>32</v>
      </c>
      <c r="G336" t="s">
        <v>1077</v>
      </c>
      <c r="H336" t="s">
        <v>465</v>
      </c>
      <c r="I336">
        <v>166.78</v>
      </c>
      <c r="J336">
        <v>3</v>
      </c>
      <c r="K336">
        <v>7</v>
      </c>
      <c r="L336">
        <v>500.34</v>
      </c>
      <c r="M336">
        <v>465.32</v>
      </c>
      <c r="N336" s="11">
        <f>Salesdata[[#This Row],[subtotal_before_discount]]-Salesdata[[#This Row],[total_after_discount]]</f>
        <v>35.019999999999982</v>
      </c>
      <c r="O336" t="s">
        <v>60</v>
      </c>
      <c r="P336" s="2">
        <v>45429.025590277779</v>
      </c>
      <c r="Q336">
        <f>YEAR(Salesdata[[#This Row],[purchase_date]])</f>
        <v>2024</v>
      </c>
      <c r="R336" t="str">
        <f>TEXT(Salesdata[[#This Row],[purchase_date]], "mmm")</f>
        <v>May</v>
      </c>
    </row>
    <row r="337" spans="1:18" x14ac:dyDescent="0.3">
      <c r="A337" t="s">
        <v>1078</v>
      </c>
      <c r="B337" t="s">
        <v>30</v>
      </c>
      <c r="C337" t="s">
        <v>1079</v>
      </c>
      <c r="D337" s="11" t="s">
        <v>7408</v>
      </c>
      <c r="E337" s="11" t="s">
        <v>7079</v>
      </c>
      <c r="F337" t="s">
        <v>121</v>
      </c>
      <c r="G337" t="s">
        <v>1080</v>
      </c>
      <c r="H337" t="s">
        <v>76</v>
      </c>
      <c r="I337">
        <v>659.43</v>
      </c>
      <c r="J337">
        <v>1</v>
      </c>
      <c r="K337">
        <v>0</v>
      </c>
      <c r="L337">
        <v>659.43</v>
      </c>
      <c r="M337">
        <v>659.43</v>
      </c>
      <c r="N337" s="11">
        <f>Salesdata[[#This Row],[subtotal_before_discount]]-Salesdata[[#This Row],[total_after_discount]]</f>
        <v>0</v>
      </c>
      <c r="O337" t="s">
        <v>116</v>
      </c>
      <c r="P337" s="2">
        <v>45757.604710648149</v>
      </c>
      <c r="Q337">
        <f>YEAR(Salesdata[[#This Row],[purchase_date]])</f>
        <v>2025</v>
      </c>
      <c r="R337" t="str">
        <f>TEXT(Salesdata[[#This Row],[purchase_date]], "mmm")</f>
        <v>Apr</v>
      </c>
    </row>
    <row r="338" spans="1:18" x14ac:dyDescent="0.3">
      <c r="A338" t="s">
        <v>1081</v>
      </c>
      <c r="B338" t="s">
        <v>23</v>
      </c>
      <c r="C338" t="s">
        <v>1082</v>
      </c>
      <c r="D338" s="11" t="s">
        <v>7409</v>
      </c>
      <c r="E338" s="11" t="s">
        <v>7164</v>
      </c>
      <c r="F338" t="s">
        <v>57</v>
      </c>
      <c r="G338" t="s">
        <v>1083</v>
      </c>
      <c r="H338" t="s">
        <v>59</v>
      </c>
      <c r="I338">
        <v>590.30999999999995</v>
      </c>
      <c r="J338">
        <v>10</v>
      </c>
      <c r="K338">
        <v>10</v>
      </c>
      <c r="L338">
        <v>5903.1</v>
      </c>
      <c r="M338">
        <v>5312.79</v>
      </c>
      <c r="N338" s="11">
        <f>Salesdata[[#This Row],[subtotal_before_discount]]-Salesdata[[#This Row],[total_after_discount]]</f>
        <v>590.3100000000004</v>
      </c>
      <c r="O338" t="s">
        <v>116</v>
      </c>
      <c r="P338" s="2">
        <v>45668.785104166665</v>
      </c>
      <c r="Q338">
        <f>YEAR(Salesdata[[#This Row],[purchase_date]])</f>
        <v>2025</v>
      </c>
      <c r="R338" t="str">
        <f>TEXT(Salesdata[[#This Row],[purchase_date]], "mmm")</f>
        <v>Jan</v>
      </c>
    </row>
    <row r="339" spans="1:18" x14ac:dyDescent="0.3">
      <c r="A339" t="s">
        <v>1084</v>
      </c>
      <c r="B339" t="s">
        <v>95</v>
      </c>
      <c r="C339" t="s">
        <v>1085</v>
      </c>
      <c r="D339" s="11" t="s">
        <v>7410</v>
      </c>
      <c r="E339" s="11" t="s">
        <v>7062</v>
      </c>
      <c r="F339" t="s">
        <v>121</v>
      </c>
      <c r="G339" t="s">
        <v>1086</v>
      </c>
      <c r="H339" t="s">
        <v>184</v>
      </c>
      <c r="I339">
        <v>2051.85</v>
      </c>
      <c r="J339">
        <v>15</v>
      </c>
      <c r="K339">
        <v>15</v>
      </c>
      <c r="L339">
        <v>30777.75</v>
      </c>
      <c r="M339">
        <v>26161.09</v>
      </c>
      <c r="N339" s="11">
        <f>Salesdata[[#This Row],[subtotal_before_discount]]-Salesdata[[#This Row],[total_after_discount]]</f>
        <v>4616.66</v>
      </c>
      <c r="O339" t="s">
        <v>116</v>
      </c>
      <c r="P339" s="2">
        <v>45762.475937499999</v>
      </c>
      <c r="Q339">
        <f>YEAR(Salesdata[[#This Row],[purchase_date]])</f>
        <v>2025</v>
      </c>
      <c r="R339" t="str">
        <f>TEXT(Salesdata[[#This Row],[purchase_date]], "mmm")</f>
        <v>Apr</v>
      </c>
    </row>
    <row r="340" spans="1:18" x14ac:dyDescent="0.3">
      <c r="A340" t="s">
        <v>1087</v>
      </c>
      <c r="B340" t="s">
        <v>84</v>
      </c>
      <c r="C340" t="s">
        <v>1088</v>
      </c>
      <c r="D340" s="11" t="s">
        <v>7411</v>
      </c>
      <c r="E340" s="11" t="s">
        <v>7164</v>
      </c>
      <c r="F340" t="s">
        <v>9189</v>
      </c>
      <c r="G340" t="s">
        <v>1089</v>
      </c>
      <c r="H340" t="s">
        <v>130</v>
      </c>
      <c r="I340">
        <v>1429.5</v>
      </c>
      <c r="J340">
        <v>50</v>
      </c>
      <c r="K340">
        <v>28</v>
      </c>
      <c r="L340">
        <v>71475</v>
      </c>
      <c r="M340">
        <v>51462</v>
      </c>
      <c r="N340" s="11">
        <f>Salesdata[[#This Row],[subtotal_before_discount]]-Salesdata[[#This Row],[total_after_discount]]</f>
        <v>20013</v>
      </c>
      <c r="O340" t="s">
        <v>77</v>
      </c>
      <c r="P340" s="2">
        <v>45718.259629629632</v>
      </c>
      <c r="Q340">
        <f>YEAR(Salesdata[[#This Row],[purchase_date]])</f>
        <v>2025</v>
      </c>
      <c r="R340" t="str">
        <f>TEXT(Salesdata[[#This Row],[purchase_date]], "mmm")</f>
        <v>Mar</v>
      </c>
    </row>
    <row r="341" spans="1:18" x14ac:dyDescent="0.3">
      <c r="A341" t="s">
        <v>1090</v>
      </c>
      <c r="B341" t="s">
        <v>30</v>
      </c>
      <c r="C341" t="s">
        <v>1091</v>
      </c>
      <c r="D341" s="11" t="s">
        <v>7412</v>
      </c>
      <c r="E341" s="11" t="s">
        <v>7108</v>
      </c>
      <c r="F341" t="s">
        <v>87</v>
      </c>
      <c r="G341" t="s">
        <v>1092</v>
      </c>
      <c r="H341" t="s">
        <v>465</v>
      </c>
      <c r="I341">
        <v>303.26</v>
      </c>
      <c r="J341">
        <v>5</v>
      </c>
      <c r="K341">
        <v>10</v>
      </c>
      <c r="L341">
        <v>1516.3</v>
      </c>
      <c r="M341">
        <v>1364.67</v>
      </c>
      <c r="N341" s="11">
        <f>Salesdata[[#This Row],[subtotal_before_discount]]-Salesdata[[#This Row],[total_after_discount]]</f>
        <v>151.62999999999988</v>
      </c>
      <c r="O341" t="s">
        <v>47</v>
      </c>
      <c r="P341" s="2">
        <v>45652.929178240738</v>
      </c>
      <c r="Q341">
        <f>YEAR(Salesdata[[#This Row],[purchase_date]])</f>
        <v>2024</v>
      </c>
      <c r="R341" t="str">
        <f>TEXT(Salesdata[[#This Row],[purchase_date]], "mmm")</f>
        <v>Dec</v>
      </c>
    </row>
    <row r="342" spans="1:18" x14ac:dyDescent="0.3">
      <c r="A342" t="s">
        <v>1093</v>
      </c>
      <c r="B342" t="s">
        <v>172</v>
      </c>
      <c r="C342" t="s">
        <v>1094</v>
      </c>
      <c r="D342" s="11" t="s">
        <v>7413</v>
      </c>
      <c r="E342" s="11" t="s">
        <v>7064</v>
      </c>
      <c r="F342" t="s">
        <v>44</v>
      </c>
      <c r="G342" t="s">
        <v>1095</v>
      </c>
      <c r="H342" t="s">
        <v>27</v>
      </c>
      <c r="I342">
        <v>640.71</v>
      </c>
      <c r="J342">
        <v>60</v>
      </c>
      <c r="K342">
        <v>27</v>
      </c>
      <c r="L342">
        <v>38442.6</v>
      </c>
      <c r="M342">
        <v>28063.1</v>
      </c>
      <c r="N342" s="11">
        <f>Salesdata[[#This Row],[subtotal_before_discount]]-Salesdata[[#This Row],[total_after_discount]]</f>
        <v>10379.5</v>
      </c>
      <c r="O342" t="s">
        <v>40</v>
      </c>
      <c r="P342" s="2">
        <v>45579.376504629632</v>
      </c>
      <c r="Q342">
        <f>YEAR(Salesdata[[#This Row],[purchase_date]])</f>
        <v>2024</v>
      </c>
      <c r="R342" t="str">
        <f>TEXT(Salesdata[[#This Row],[purchase_date]], "mmm")</f>
        <v>Oct</v>
      </c>
    </row>
    <row r="343" spans="1:18" x14ac:dyDescent="0.3">
      <c r="A343" t="s">
        <v>1096</v>
      </c>
      <c r="B343" t="s">
        <v>30</v>
      </c>
      <c r="C343" t="s">
        <v>1097</v>
      </c>
      <c r="D343" s="11" t="s">
        <v>7414</v>
      </c>
      <c r="E343" s="11" t="s">
        <v>7066</v>
      </c>
      <c r="F343" t="s">
        <v>9189</v>
      </c>
      <c r="G343" t="s">
        <v>1098</v>
      </c>
      <c r="H343" t="s">
        <v>135</v>
      </c>
      <c r="I343">
        <v>331.96</v>
      </c>
      <c r="J343">
        <v>4</v>
      </c>
      <c r="K343">
        <v>0</v>
      </c>
      <c r="L343">
        <v>1327.84</v>
      </c>
      <c r="M343">
        <v>1327.84</v>
      </c>
      <c r="N343" s="11">
        <f>Salesdata[[#This Row],[subtotal_before_discount]]-Salesdata[[#This Row],[total_after_discount]]</f>
        <v>0</v>
      </c>
      <c r="O343" t="s">
        <v>47</v>
      </c>
      <c r="P343" s="2">
        <v>45426.738634259258</v>
      </c>
      <c r="Q343">
        <f>YEAR(Salesdata[[#This Row],[purchase_date]])</f>
        <v>2024</v>
      </c>
      <c r="R343" t="str">
        <f>TEXT(Salesdata[[#This Row],[purchase_date]], "mmm")</f>
        <v>May</v>
      </c>
    </row>
    <row r="344" spans="1:18" x14ac:dyDescent="0.3">
      <c r="A344" t="s">
        <v>1099</v>
      </c>
      <c r="B344" t="s">
        <v>118</v>
      </c>
      <c r="C344" t="s">
        <v>1100</v>
      </c>
      <c r="D344" s="11" t="s">
        <v>7415</v>
      </c>
      <c r="E344" s="11" t="s">
        <v>7139</v>
      </c>
      <c r="F344" t="s">
        <v>44</v>
      </c>
      <c r="G344" t="s">
        <v>1101</v>
      </c>
      <c r="H344" t="s">
        <v>209</v>
      </c>
      <c r="I344">
        <v>195.85</v>
      </c>
      <c r="J344">
        <v>15</v>
      </c>
      <c r="K344">
        <v>10</v>
      </c>
      <c r="L344">
        <v>2937.75</v>
      </c>
      <c r="M344">
        <v>2643.97</v>
      </c>
      <c r="N344" s="11">
        <f>Salesdata[[#This Row],[subtotal_before_discount]]-Salesdata[[#This Row],[total_after_discount]]</f>
        <v>293.7800000000002</v>
      </c>
      <c r="O344" t="s">
        <v>40</v>
      </c>
      <c r="P344" s="2">
        <v>45448.380266203705</v>
      </c>
      <c r="Q344">
        <f>YEAR(Salesdata[[#This Row],[purchase_date]])</f>
        <v>2024</v>
      </c>
      <c r="R344" t="str">
        <f>TEXT(Salesdata[[#This Row],[purchase_date]], "mmm")</f>
        <v>Jun</v>
      </c>
    </row>
    <row r="345" spans="1:18" x14ac:dyDescent="0.3">
      <c r="A345" t="s">
        <v>1102</v>
      </c>
      <c r="B345" t="s">
        <v>181</v>
      </c>
      <c r="C345" t="s">
        <v>1103</v>
      </c>
      <c r="D345" s="11" t="s">
        <v>7416</v>
      </c>
      <c r="E345" s="11" t="s">
        <v>7062</v>
      </c>
      <c r="F345" t="s">
        <v>87</v>
      </c>
      <c r="G345" t="s">
        <v>1104</v>
      </c>
      <c r="H345" t="s">
        <v>161</v>
      </c>
      <c r="I345">
        <v>420.77</v>
      </c>
      <c r="J345">
        <v>2</v>
      </c>
      <c r="K345">
        <v>0</v>
      </c>
      <c r="L345">
        <v>841.54</v>
      </c>
      <c r="M345">
        <v>841.54</v>
      </c>
      <c r="N345" s="11">
        <f>Salesdata[[#This Row],[subtotal_before_discount]]-Salesdata[[#This Row],[total_after_discount]]</f>
        <v>0</v>
      </c>
      <c r="O345" t="s">
        <v>28</v>
      </c>
      <c r="P345" s="2">
        <v>45632.956770833334</v>
      </c>
      <c r="Q345">
        <f>YEAR(Salesdata[[#This Row],[purchase_date]])</f>
        <v>2024</v>
      </c>
      <c r="R345" t="str">
        <f>TEXT(Salesdata[[#This Row],[purchase_date]], "mmm")</f>
        <v>Dec</v>
      </c>
    </row>
    <row r="346" spans="1:18" x14ac:dyDescent="0.3">
      <c r="A346" t="s">
        <v>1105</v>
      </c>
      <c r="B346" t="s">
        <v>55</v>
      </c>
      <c r="C346" t="s">
        <v>1106</v>
      </c>
      <c r="D346" s="11" t="s">
        <v>7417</v>
      </c>
      <c r="E346" s="11" t="s">
        <v>7154</v>
      </c>
      <c r="F346" t="s">
        <v>121</v>
      </c>
      <c r="G346" t="s">
        <v>1107</v>
      </c>
      <c r="H346" t="s">
        <v>46</v>
      </c>
      <c r="I346">
        <v>69.91</v>
      </c>
      <c r="J346">
        <v>4</v>
      </c>
      <c r="K346">
        <v>10</v>
      </c>
      <c r="L346">
        <v>279.64</v>
      </c>
      <c r="M346">
        <v>251.68</v>
      </c>
      <c r="N346" s="11">
        <f>Salesdata[[#This Row],[subtotal_before_discount]]-Salesdata[[#This Row],[total_after_discount]]</f>
        <v>27.95999999999998</v>
      </c>
      <c r="O346" t="s">
        <v>60</v>
      </c>
      <c r="P346" s="2">
        <v>45449.661030092589</v>
      </c>
      <c r="Q346">
        <f>YEAR(Salesdata[[#This Row],[purchase_date]])</f>
        <v>2024</v>
      </c>
      <c r="R346" t="str">
        <f>TEXT(Salesdata[[#This Row],[purchase_date]], "mmm")</f>
        <v>Jun</v>
      </c>
    </row>
    <row r="347" spans="1:18" x14ac:dyDescent="0.3">
      <c r="A347" t="s">
        <v>1108</v>
      </c>
      <c r="B347" t="s">
        <v>95</v>
      </c>
      <c r="C347" t="s">
        <v>1109</v>
      </c>
      <c r="D347" s="11" t="s">
        <v>7418</v>
      </c>
      <c r="E347" s="11" t="s">
        <v>7066</v>
      </c>
      <c r="F347" t="s">
        <v>57</v>
      </c>
      <c r="G347" t="s">
        <v>1110</v>
      </c>
      <c r="H347" t="s">
        <v>76</v>
      </c>
      <c r="I347">
        <v>115.88</v>
      </c>
      <c r="J347">
        <v>6</v>
      </c>
      <c r="K347">
        <v>0</v>
      </c>
      <c r="L347">
        <v>695.28</v>
      </c>
      <c r="M347">
        <v>695.28</v>
      </c>
      <c r="N347" s="11">
        <f>Salesdata[[#This Row],[subtotal_before_discount]]-Salesdata[[#This Row],[total_after_discount]]</f>
        <v>0</v>
      </c>
      <c r="O347" t="s">
        <v>28</v>
      </c>
      <c r="P347" s="2">
        <v>45850.284953703704</v>
      </c>
      <c r="Q347">
        <f>YEAR(Salesdata[[#This Row],[purchase_date]])</f>
        <v>2025</v>
      </c>
      <c r="R347" t="str">
        <f>TEXT(Salesdata[[#This Row],[purchase_date]], "mmm")</f>
        <v>Jul</v>
      </c>
    </row>
    <row r="348" spans="1:18" x14ac:dyDescent="0.3">
      <c r="A348" t="s">
        <v>1111</v>
      </c>
      <c r="B348" t="s">
        <v>55</v>
      </c>
      <c r="C348" t="s">
        <v>1112</v>
      </c>
      <c r="D348" s="11" t="s">
        <v>7419</v>
      </c>
      <c r="E348" s="11" t="s">
        <v>7116</v>
      </c>
      <c r="F348" t="s">
        <v>121</v>
      </c>
      <c r="G348" t="s">
        <v>1113</v>
      </c>
      <c r="H348" t="s">
        <v>465</v>
      </c>
      <c r="I348">
        <v>291.39999999999998</v>
      </c>
      <c r="J348">
        <v>12</v>
      </c>
      <c r="K348">
        <v>5</v>
      </c>
      <c r="L348">
        <v>3496.8</v>
      </c>
      <c r="M348">
        <v>3321.96</v>
      </c>
      <c r="N348" s="11">
        <f>Salesdata[[#This Row],[subtotal_before_discount]]-Salesdata[[#This Row],[total_after_discount]]</f>
        <v>174.84000000000015</v>
      </c>
      <c r="O348" t="s">
        <v>47</v>
      </c>
      <c r="P348" s="2">
        <v>45343.519988425927</v>
      </c>
      <c r="Q348">
        <f>YEAR(Salesdata[[#This Row],[purchase_date]])</f>
        <v>2024</v>
      </c>
      <c r="R348" t="str">
        <f>TEXT(Salesdata[[#This Row],[purchase_date]], "mmm")</f>
        <v>Feb</v>
      </c>
    </row>
    <row r="349" spans="1:18" x14ac:dyDescent="0.3">
      <c r="A349" t="s">
        <v>1114</v>
      </c>
      <c r="B349" t="s">
        <v>49</v>
      </c>
      <c r="C349" t="s">
        <v>1115</v>
      </c>
      <c r="D349" s="11" t="s">
        <v>7420</v>
      </c>
      <c r="E349" s="11" t="s">
        <v>7069</v>
      </c>
      <c r="F349" t="s">
        <v>246</v>
      </c>
      <c r="G349" t="s">
        <v>1116</v>
      </c>
      <c r="H349" t="s">
        <v>184</v>
      </c>
      <c r="I349">
        <v>1114.48</v>
      </c>
      <c r="J349">
        <v>1</v>
      </c>
      <c r="K349">
        <v>5</v>
      </c>
      <c r="L349">
        <v>1114.48</v>
      </c>
      <c r="M349">
        <v>1058.76</v>
      </c>
      <c r="N349" s="11">
        <f>Salesdata[[#This Row],[subtotal_before_discount]]-Salesdata[[#This Row],[total_after_discount]]</f>
        <v>55.720000000000027</v>
      </c>
      <c r="O349" t="s">
        <v>60</v>
      </c>
      <c r="P349" s="2">
        <v>45339.777673611112</v>
      </c>
      <c r="Q349">
        <f>YEAR(Salesdata[[#This Row],[purchase_date]])</f>
        <v>2024</v>
      </c>
      <c r="R349" t="str">
        <f>TEXT(Salesdata[[#This Row],[purchase_date]], "mmm")</f>
        <v>Feb</v>
      </c>
    </row>
    <row r="350" spans="1:18" x14ac:dyDescent="0.3">
      <c r="A350" t="s">
        <v>1117</v>
      </c>
      <c r="B350" t="s">
        <v>49</v>
      </c>
      <c r="C350" t="s">
        <v>1118</v>
      </c>
      <c r="D350" s="11" t="s">
        <v>7421</v>
      </c>
      <c r="E350" s="11" t="s">
        <v>7125</v>
      </c>
      <c r="F350" t="s">
        <v>105</v>
      </c>
      <c r="G350" t="s">
        <v>1119</v>
      </c>
      <c r="H350" t="s">
        <v>9189</v>
      </c>
      <c r="I350">
        <v>128.57</v>
      </c>
      <c r="J350">
        <v>1</v>
      </c>
      <c r="K350">
        <v>10</v>
      </c>
      <c r="L350">
        <v>128.57</v>
      </c>
      <c r="M350">
        <v>115.71</v>
      </c>
      <c r="N350" s="11">
        <f>Salesdata[[#This Row],[subtotal_before_discount]]-Salesdata[[#This Row],[total_after_discount]]</f>
        <v>12.86</v>
      </c>
      <c r="O350" t="s">
        <v>116</v>
      </c>
      <c r="P350" s="2">
        <v>45622.333136574074</v>
      </c>
      <c r="Q350">
        <f>YEAR(Salesdata[[#This Row],[purchase_date]])</f>
        <v>2024</v>
      </c>
      <c r="R350" t="str">
        <f>TEXT(Salesdata[[#This Row],[purchase_date]], "mmm")</f>
        <v>Nov</v>
      </c>
    </row>
    <row r="351" spans="1:18" x14ac:dyDescent="0.3">
      <c r="A351" t="s">
        <v>1120</v>
      </c>
      <c r="B351" t="s">
        <v>55</v>
      </c>
      <c r="C351" t="s">
        <v>1121</v>
      </c>
      <c r="D351" s="11" t="s">
        <v>7422</v>
      </c>
      <c r="E351" s="11" t="s">
        <v>7139</v>
      </c>
      <c r="F351" t="s">
        <v>251</v>
      </c>
      <c r="G351" t="s">
        <v>1122</v>
      </c>
      <c r="H351" t="s">
        <v>161</v>
      </c>
      <c r="I351">
        <v>104.19</v>
      </c>
      <c r="J351">
        <v>1</v>
      </c>
      <c r="K351">
        <v>0</v>
      </c>
      <c r="L351">
        <v>104.19</v>
      </c>
      <c r="M351">
        <v>104.19</v>
      </c>
      <c r="N351" s="11">
        <f>Salesdata[[#This Row],[subtotal_before_discount]]-Salesdata[[#This Row],[total_after_discount]]</f>
        <v>0</v>
      </c>
      <c r="O351" t="s">
        <v>21</v>
      </c>
      <c r="P351" s="2">
        <v>45711.495775462965</v>
      </c>
      <c r="Q351">
        <f>YEAR(Salesdata[[#This Row],[purchase_date]])</f>
        <v>2025</v>
      </c>
      <c r="R351" t="str">
        <f>TEXT(Salesdata[[#This Row],[purchase_date]], "mmm")</f>
        <v>Feb</v>
      </c>
    </row>
    <row r="352" spans="1:18" x14ac:dyDescent="0.3">
      <c r="A352" t="s">
        <v>1123</v>
      </c>
      <c r="B352" t="s">
        <v>23</v>
      </c>
      <c r="C352" t="s">
        <v>1124</v>
      </c>
      <c r="D352" s="11" t="s">
        <v>7423</v>
      </c>
      <c r="E352" s="11" t="s">
        <v>7099</v>
      </c>
      <c r="F352" t="s">
        <v>133</v>
      </c>
      <c r="G352" t="s">
        <v>1125</v>
      </c>
      <c r="H352" t="s">
        <v>209</v>
      </c>
      <c r="I352">
        <v>133.27000000000001</v>
      </c>
      <c r="J352">
        <v>2</v>
      </c>
      <c r="K352">
        <v>0</v>
      </c>
      <c r="L352">
        <v>266.54000000000002</v>
      </c>
      <c r="M352">
        <v>266.54000000000002</v>
      </c>
      <c r="N352" s="11">
        <f>Salesdata[[#This Row],[subtotal_before_discount]]-Salesdata[[#This Row],[total_after_discount]]</f>
        <v>0</v>
      </c>
      <c r="O352" t="s">
        <v>47</v>
      </c>
      <c r="P352" s="2">
        <v>45832.064201388886</v>
      </c>
      <c r="Q352">
        <f>YEAR(Salesdata[[#This Row],[purchase_date]])</f>
        <v>2025</v>
      </c>
      <c r="R352" t="str">
        <f>TEXT(Salesdata[[#This Row],[purchase_date]], "mmm")</f>
        <v>Jun</v>
      </c>
    </row>
    <row r="353" spans="1:18" x14ac:dyDescent="0.3">
      <c r="A353" t="s">
        <v>1126</v>
      </c>
      <c r="B353" t="s">
        <v>30</v>
      </c>
      <c r="C353" t="s">
        <v>1127</v>
      </c>
      <c r="D353" s="11" t="s">
        <v>7424</v>
      </c>
      <c r="E353" s="11" t="s">
        <v>7218</v>
      </c>
      <c r="F353" t="s">
        <v>74</v>
      </c>
      <c r="G353" t="s">
        <v>1128</v>
      </c>
      <c r="H353" t="s">
        <v>184</v>
      </c>
      <c r="I353">
        <v>740.8</v>
      </c>
      <c r="J353">
        <v>25</v>
      </c>
      <c r="K353">
        <v>20</v>
      </c>
      <c r="L353">
        <v>18520</v>
      </c>
      <c r="M353">
        <v>14816</v>
      </c>
      <c r="N353" s="11">
        <f>Salesdata[[#This Row],[subtotal_before_discount]]-Salesdata[[#This Row],[total_after_discount]]</f>
        <v>3704</v>
      </c>
      <c r="O353" t="s">
        <v>47</v>
      </c>
      <c r="P353" s="2">
        <v>45738.338240740741</v>
      </c>
      <c r="Q353">
        <f>YEAR(Salesdata[[#This Row],[purchase_date]])</f>
        <v>2025</v>
      </c>
      <c r="R353" t="str">
        <f>TEXT(Salesdata[[#This Row],[purchase_date]], "mmm")</f>
        <v>Mar</v>
      </c>
    </row>
    <row r="354" spans="1:18" x14ac:dyDescent="0.3">
      <c r="A354" t="s">
        <v>1129</v>
      </c>
      <c r="B354" t="s">
        <v>49</v>
      </c>
      <c r="C354" t="s">
        <v>1130</v>
      </c>
      <c r="D354" s="11" t="s">
        <v>7425</v>
      </c>
      <c r="E354" s="11" t="s">
        <v>7069</v>
      </c>
      <c r="F354" t="s">
        <v>37</v>
      </c>
      <c r="G354" t="s">
        <v>1131</v>
      </c>
      <c r="H354" t="s">
        <v>65</v>
      </c>
      <c r="I354">
        <v>184.19</v>
      </c>
      <c r="J354">
        <v>4</v>
      </c>
      <c r="K354">
        <v>3</v>
      </c>
      <c r="L354">
        <v>736.76</v>
      </c>
      <c r="M354">
        <v>714.66</v>
      </c>
      <c r="N354" s="11">
        <f>Salesdata[[#This Row],[subtotal_before_discount]]-Salesdata[[#This Row],[total_after_discount]]</f>
        <v>22.100000000000023</v>
      </c>
      <c r="O354" t="s">
        <v>77</v>
      </c>
      <c r="P354" s="2">
        <v>45803.896307870367</v>
      </c>
      <c r="Q354">
        <f>YEAR(Salesdata[[#This Row],[purchase_date]])</f>
        <v>2025</v>
      </c>
      <c r="R354" t="str">
        <f>TEXT(Salesdata[[#This Row],[purchase_date]], "mmm")</f>
        <v>May</v>
      </c>
    </row>
    <row r="355" spans="1:18" x14ac:dyDescent="0.3">
      <c r="A355" t="s">
        <v>1132</v>
      </c>
      <c r="B355" t="s">
        <v>95</v>
      </c>
      <c r="C355" t="s">
        <v>1133</v>
      </c>
      <c r="D355" s="11" t="s">
        <v>7426</v>
      </c>
      <c r="E355" s="11" t="s">
        <v>7064</v>
      </c>
      <c r="F355" t="s">
        <v>105</v>
      </c>
      <c r="G355" t="s">
        <v>1134</v>
      </c>
      <c r="H355" t="s">
        <v>184</v>
      </c>
      <c r="I355">
        <v>93.03</v>
      </c>
      <c r="J355">
        <v>10</v>
      </c>
      <c r="K355">
        <v>12</v>
      </c>
      <c r="L355">
        <v>930.3</v>
      </c>
      <c r="M355">
        <v>818.66</v>
      </c>
      <c r="N355" s="11">
        <f>Salesdata[[#This Row],[subtotal_before_discount]]-Salesdata[[#This Row],[total_after_discount]]</f>
        <v>111.63999999999999</v>
      </c>
      <c r="O355" t="s">
        <v>60</v>
      </c>
      <c r="P355" s="2">
        <v>45341.022662037038</v>
      </c>
      <c r="Q355">
        <f>YEAR(Salesdata[[#This Row],[purchase_date]])</f>
        <v>2024</v>
      </c>
      <c r="R355" t="str">
        <f>TEXT(Salesdata[[#This Row],[purchase_date]], "mmm")</f>
        <v>Feb</v>
      </c>
    </row>
    <row r="356" spans="1:18" x14ac:dyDescent="0.3">
      <c r="A356" t="s">
        <v>1135</v>
      </c>
      <c r="B356" t="s">
        <v>72</v>
      </c>
      <c r="C356" t="s">
        <v>1136</v>
      </c>
      <c r="D356" s="11" t="s">
        <v>7427</v>
      </c>
      <c r="E356" s="11" t="s">
        <v>7207</v>
      </c>
      <c r="F356" t="s">
        <v>37</v>
      </c>
      <c r="G356" t="s">
        <v>1137</v>
      </c>
      <c r="H356" t="s">
        <v>184</v>
      </c>
      <c r="I356">
        <v>65.61</v>
      </c>
      <c r="J356">
        <v>2</v>
      </c>
      <c r="K356">
        <v>0</v>
      </c>
      <c r="L356">
        <v>131.22</v>
      </c>
      <c r="M356">
        <v>131.22</v>
      </c>
      <c r="N356" s="11">
        <f>Salesdata[[#This Row],[subtotal_before_discount]]-Salesdata[[#This Row],[total_after_discount]]</f>
        <v>0</v>
      </c>
      <c r="O356" t="s">
        <v>21</v>
      </c>
      <c r="P356" s="2">
        <v>45681.017835648148</v>
      </c>
      <c r="Q356">
        <f>YEAR(Salesdata[[#This Row],[purchase_date]])</f>
        <v>2025</v>
      </c>
      <c r="R356" t="str">
        <f>TEXT(Salesdata[[#This Row],[purchase_date]], "mmm")</f>
        <v>Jan</v>
      </c>
    </row>
    <row r="357" spans="1:18" x14ac:dyDescent="0.3">
      <c r="A357" t="s">
        <v>1138</v>
      </c>
      <c r="B357" t="s">
        <v>72</v>
      </c>
      <c r="C357" t="s">
        <v>1139</v>
      </c>
      <c r="D357" s="11" t="s">
        <v>7428</v>
      </c>
      <c r="E357" s="11" t="s">
        <v>7097</v>
      </c>
      <c r="F357" t="s">
        <v>74</v>
      </c>
      <c r="G357" t="s">
        <v>1140</v>
      </c>
      <c r="H357" t="s">
        <v>184</v>
      </c>
      <c r="I357">
        <v>2001.57</v>
      </c>
      <c r="J357">
        <v>3</v>
      </c>
      <c r="K357">
        <v>0</v>
      </c>
      <c r="L357">
        <v>6004.71</v>
      </c>
      <c r="M357">
        <v>6004.71</v>
      </c>
      <c r="N357" s="11">
        <f>Salesdata[[#This Row],[subtotal_before_discount]]-Salesdata[[#This Row],[total_after_discount]]</f>
        <v>0</v>
      </c>
      <c r="O357" t="s">
        <v>40</v>
      </c>
      <c r="P357" s="2">
        <v>45568.81832175926</v>
      </c>
      <c r="Q357">
        <f>YEAR(Salesdata[[#This Row],[purchase_date]])</f>
        <v>2024</v>
      </c>
      <c r="R357" t="str">
        <f>TEXT(Salesdata[[#This Row],[purchase_date]], "mmm")</f>
        <v>Oct</v>
      </c>
    </row>
    <row r="358" spans="1:18" x14ac:dyDescent="0.3">
      <c r="A358" t="s">
        <v>1141</v>
      </c>
      <c r="B358" t="s">
        <v>118</v>
      </c>
      <c r="C358" t="s">
        <v>1142</v>
      </c>
      <c r="D358" s="11" t="s">
        <v>7429</v>
      </c>
      <c r="E358" s="11" t="s">
        <v>7154</v>
      </c>
      <c r="F358" t="s">
        <v>32</v>
      </c>
      <c r="G358" t="s">
        <v>1143</v>
      </c>
      <c r="H358" t="s">
        <v>130</v>
      </c>
      <c r="I358">
        <v>39.75</v>
      </c>
      <c r="J358">
        <v>5</v>
      </c>
      <c r="K358">
        <v>2</v>
      </c>
      <c r="L358">
        <v>198.75</v>
      </c>
      <c r="M358">
        <v>194.78</v>
      </c>
      <c r="N358" s="11">
        <f>Salesdata[[#This Row],[subtotal_before_discount]]-Salesdata[[#This Row],[total_after_discount]]</f>
        <v>3.9699999999999989</v>
      </c>
      <c r="O358" t="s">
        <v>9189</v>
      </c>
      <c r="P358" s="2">
        <v>45657.689143518517</v>
      </c>
      <c r="Q358">
        <f>YEAR(Salesdata[[#This Row],[purchase_date]])</f>
        <v>2024</v>
      </c>
      <c r="R358" t="str">
        <f>TEXT(Salesdata[[#This Row],[purchase_date]], "mmm")</f>
        <v>Dec</v>
      </c>
    </row>
    <row r="359" spans="1:18" x14ac:dyDescent="0.3">
      <c r="A359" t="s">
        <v>1144</v>
      </c>
      <c r="B359" t="s">
        <v>15</v>
      </c>
      <c r="C359" t="s">
        <v>1145</v>
      </c>
      <c r="D359" s="11" t="s">
        <v>7430</v>
      </c>
      <c r="E359" s="11" t="s">
        <v>7346</v>
      </c>
      <c r="F359" t="s">
        <v>277</v>
      </c>
      <c r="G359" t="s">
        <v>1146</v>
      </c>
      <c r="H359" t="s">
        <v>102</v>
      </c>
      <c r="I359">
        <v>389.49</v>
      </c>
      <c r="J359">
        <v>3</v>
      </c>
      <c r="K359">
        <v>0</v>
      </c>
      <c r="L359">
        <v>1168.47</v>
      </c>
      <c r="M359">
        <v>1168.47</v>
      </c>
      <c r="N359" s="11">
        <f>Salesdata[[#This Row],[subtotal_before_discount]]-Salesdata[[#This Row],[total_after_discount]]</f>
        <v>0</v>
      </c>
      <c r="O359" t="s">
        <v>77</v>
      </c>
      <c r="P359" s="2">
        <v>45769.27144675926</v>
      </c>
      <c r="Q359">
        <f>YEAR(Salesdata[[#This Row],[purchase_date]])</f>
        <v>2025</v>
      </c>
      <c r="R359" t="str">
        <f>TEXT(Salesdata[[#This Row],[purchase_date]], "mmm")</f>
        <v>Apr</v>
      </c>
    </row>
    <row r="360" spans="1:18" x14ac:dyDescent="0.3">
      <c r="A360" t="s">
        <v>1147</v>
      </c>
      <c r="B360" t="s">
        <v>181</v>
      </c>
      <c r="C360" t="s">
        <v>1148</v>
      </c>
      <c r="D360" s="11" t="s">
        <v>7431</v>
      </c>
      <c r="E360" s="11" t="s">
        <v>7048</v>
      </c>
      <c r="F360" t="s">
        <v>111</v>
      </c>
      <c r="G360" t="s">
        <v>1149</v>
      </c>
      <c r="H360" t="s">
        <v>102</v>
      </c>
      <c r="I360">
        <v>1471.48</v>
      </c>
      <c r="J360">
        <v>12</v>
      </c>
      <c r="K360">
        <v>15</v>
      </c>
      <c r="L360">
        <v>17657.759999999998</v>
      </c>
      <c r="M360">
        <v>15009.1</v>
      </c>
      <c r="N360" s="11">
        <f>Salesdata[[#This Row],[subtotal_before_discount]]-Salesdata[[#This Row],[total_after_discount]]</f>
        <v>2648.659999999998</v>
      </c>
      <c r="O360" t="s">
        <v>28</v>
      </c>
      <c r="P360" s="2">
        <v>45863.968865740739</v>
      </c>
      <c r="Q360">
        <f>YEAR(Salesdata[[#This Row],[purchase_date]])</f>
        <v>2025</v>
      </c>
      <c r="R360" t="str">
        <f>TEXT(Salesdata[[#This Row],[purchase_date]], "mmm")</f>
        <v>Jul</v>
      </c>
    </row>
    <row r="361" spans="1:18" x14ac:dyDescent="0.3">
      <c r="A361" t="s">
        <v>1150</v>
      </c>
      <c r="B361" t="s">
        <v>15</v>
      </c>
      <c r="C361" t="s">
        <v>1151</v>
      </c>
      <c r="D361" s="11" t="s">
        <v>7432</v>
      </c>
      <c r="E361" s="11" t="s">
        <v>7152</v>
      </c>
      <c r="F361" t="s">
        <v>155</v>
      </c>
      <c r="G361" t="s">
        <v>1152</v>
      </c>
      <c r="H361" t="s">
        <v>39</v>
      </c>
      <c r="I361">
        <v>320.06</v>
      </c>
      <c r="J361">
        <v>10</v>
      </c>
      <c r="K361">
        <v>15</v>
      </c>
      <c r="L361">
        <v>3200.6</v>
      </c>
      <c r="M361">
        <v>2720.51</v>
      </c>
      <c r="N361" s="11">
        <f>Salesdata[[#This Row],[subtotal_before_discount]]-Salesdata[[#This Row],[total_after_discount]]</f>
        <v>480.08999999999969</v>
      </c>
      <c r="O361" t="s">
        <v>60</v>
      </c>
      <c r="P361" s="2">
        <v>45590.038564814815</v>
      </c>
      <c r="Q361">
        <f>YEAR(Salesdata[[#This Row],[purchase_date]])</f>
        <v>2024</v>
      </c>
      <c r="R361" t="str">
        <f>TEXT(Salesdata[[#This Row],[purchase_date]], "mmm")</f>
        <v>Oct</v>
      </c>
    </row>
    <row r="362" spans="1:18" x14ac:dyDescent="0.3">
      <c r="A362" t="s">
        <v>1153</v>
      </c>
      <c r="B362" t="s">
        <v>55</v>
      </c>
      <c r="C362" t="s">
        <v>1154</v>
      </c>
      <c r="D362" s="11" t="s">
        <v>7433</v>
      </c>
      <c r="E362" s="11" t="s">
        <v>7050</v>
      </c>
      <c r="F362" t="s">
        <v>224</v>
      </c>
      <c r="G362" t="s">
        <v>1155</v>
      </c>
      <c r="H362" t="s">
        <v>53</v>
      </c>
      <c r="I362">
        <v>65.31</v>
      </c>
      <c r="J362">
        <v>3</v>
      </c>
      <c r="K362">
        <v>0</v>
      </c>
      <c r="L362">
        <v>195.93</v>
      </c>
      <c r="M362">
        <v>195.93</v>
      </c>
      <c r="N362" s="11">
        <f>Salesdata[[#This Row],[subtotal_before_discount]]-Salesdata[[#This Row],[total_after_discount]]</f>
        <v>0</v>
      </c>
      <c r="O362" t="s">
        <v>47</v>
      </c>
      <c r="P362" s="2">
        <v>45782.245347222219</v>
      </c>
      <c r="Q362">
        <f>YEAR(Salesdata[[#This Row],[purchase_date]])</f>
        <v>2025</v>
      </c>
      <c r="R362" t="str">
        <f>TEXT(Salesdata[[#This Row],[purchase_date]], "mmm")</f>
        <v>May</v>
      </c>
    </row>
    <row r="363" spans="1:18" x14ac:dyDescent="0.3">
      <c r="A363" t="s">
        <v>1156</v>
      </c>
      <c r="B363" t="s">
        <v>181</v>
      </c>
      <c r="C363" t="s">
        <v>1157</v>
      </c>
      <c r="D363" s="11" t="s">
        <v>7434</v>
      </c>
      <c r="E363" s="11" t="s">
        <v>7125</v>
      </c>
      <c r="F363" t="s">
        <v>44</v>
      </c>
      <c r="G363" t="s">
        <v>1158</v>
      </c>
      <c r="H363" t="s">
        <v>161</v>
      </c>
      <c r="I363">
        <v>372.52</v>
      </c>
      <c r="J363">
        <v>5</v>
      </c>
      <c r="K363">
        <v>0</v>
      </c>
      <c r="L363">
        <v>1862.6</v>
      </c>
      <c r="M363">
        <v>1862.6</v>
      </c>
      <c r="N363" s="11">
        <f>Salesdata[[#This Row],[subtotal_before_discount]]-Salesdata[[#This Row],[total_after_discount]]</f>
        <v>0</v>
      </c>
      <c r="O363" t="s">
        <v>40</v>
      </c>
      <c r="P363" s="2">
        <v>45460.768865740742</v>
      </c>
      <c r="Q363">
        <f>YEAR(Salesdata[[#This Row],[purchase_date]])</f>
        <v>2024</v>
      </c>
      <c r="R363" t="str">
        <f>TEXT(Salesdata[[#This Row],[purchase_date]], "mmm")</f>
        <v>Jun</v>
      </c>
    </row>
    <row r="364" spans="1:18" x14ac:dyDescent="0.3">
      <c r="A364" t="s">
        <v>1159</v>
      </c>
      <c r="B364" t="s">
        <v>49</v>
      </c>
      <c r="C364" t="s">
        <v>1160</v>
      </c>
      <c r="D364" s="11" t="s">
        <v>7435</v>
      </c>
      <c r="E364" s="11" t="s">
        <v>7038</v>
      </c>
      <c r="F364" t="s">
        <v>91</v>
      </c>
      <c r="G364" t="s">
        <v>1161</v>
      </c>
      <c r="H364" t="s">
        <v>107</v>
      </c>
      <c r="I364">
        <v>2505.9</v>
      </c>
      <c r="J364">
        <v>3</v>
      </c>
      <c r="K364">
        <v>0</v>
      </c>
      <c r="L364">
        <v>7517.7</v>
      </c>
      <c r="M364">
        <v>7517.7</v>
      </c>
      <c r="N364" s="11">
        <f>Salesdata[[#This Row],[subtotal_before_discount]]-Salesdata[[#This Row],[total_after_discount]]</f>
        <v>0</v>
      </c>
      <c r="O364" t="s">
        <v>21</v>
      </c>
      <c r="P364" s="2">
        <v>45494.80127314815</v>
      </c>
      <c r="Q364">
        <f>YEAR(Salesdata[[#This Row],[purchase_date]])</f>
        <v>2024</v>
      </c>
      <c r="R364" t="str">
        <f>TEXT(Salesdata[[#This Row],[purchase_date]], "mmm")</f>
        <v>Jul</v>
      </c>
    </row>
    <row r="365" spans="1:18" x14ac:dyDescent="0.3">
      <c r="A365" t="s">
        <v>1162</v>
      </c>
      <c r="B365" t="s">
        <v>181</v>
      </c>
      <c r="C365" t="s">
        <v>1163</v>
      </c>
      <c r="D365" s="11" t="s">
        <v>7436</v>
      </c>
      <c r="E365" s="11" t="s">
        <v>7089</v>
      </c>
      <c r="F365" t="s">
        <v>105</v>
      </c>
      <c r="G365" t="s">
        <v>1164</v>
      </c>
      <c r="H365" t="s">
        <v>184</v>
      </c>
      <c r="I365">
        <v>158.6</v>
      </c>
      <c r="J365">
        <v>2</v>
      </c>
      <c r="K365">
        <v>0</v>
      </c>
      <c r="L365">
        <v>317.2</v>
      </c>
      <c r="M365">
        <v>317.2</v>
      </c>
      <c r="N365" s="11">
        <f>Salesdata[[#This Row],[subtotal_before_discount]]-Salesdata[[#This Row],[total_after_discount]]</f>
        <v>0</v>
      </c>
      <c r="O365" t="s">
        <v>47</v>
      </c>
      <c r="P365" s="2">
        <v>45602.956817129627</v>
      </c>
      <c r="Q365">
        <f>YEAR(Salesdata[[#This Row],[purchase_date]])</f>
        <v>2024</v>
      </c>
      <c r="R365" t="str">
        <f>TEXT(Salesdata[[#This Row],[purchase_date]], "mmm")</f>
        <v>Nov</v>
      </c>
    </row>
    <row r="366" spans="1:18" x14ac:dyDescent="0.3">
      <c r="A366" t="s">
        <v>1165</v>
      </c>
      <c r="B366" t="s">
        <v>72</v>
      </c>
      <c r="C366" t="s">
        <v>1166</v>
      </c>
      <c r="D366" s="11" t="s">
        <v>7437</v>
      </c>
      <c r="E366" s="11" t="s">
        <v>7159</v>
      </c>
      <c r="F366" t="s">
        <v>224</v>
      </c>
      <c r="G366" t="s">
        <v>1167</v>
      </c>
      <c r="H366" t="s">
        <v>161</v>
      </c>
      <c r="I366">
        <v>316.36</v>
      </c>
      <c r="J366">
        <v>2</v>
      </c>
      <c r="K366">
        <v>0</v>
      </c>
      <c r="L366">
        <v>632.72</v>
      </c>
      <c r="M366">
        <v>632.72</v>
      </c>
      <c r="N366" s="11">
        <f>Salesdata[[#This Row],[subtotal_before_discount]]-Salesdata[[#This Row],[total_after_discount]]</f>
        <v>0</v>
      </c>
      <c r="O366" t="s">
        <v>77</v>
      </c>
      <c r="P366" s="2">
        <v>45646.374965277777</v>
      </c>
      <c r="Q366">
        <f>YEAR(Salesdata[[#This Row],[purchase_date]])</f>
        <v>2024</v>
      </c>
      <c r="R366" t="str">
        <f>TEXT(Salesdata[[#This Row],[purchase_date]], "mmm")</f>
        <v>Dec</v>
      </c>
    </row>
    <row r="367" spans="1:18" x14ac:dyDescent="0.3">
      <c r="A367" t="s">
        <v>1168</v>
      </c>
      <c r="B367" t="s">
        <v>172</v>
      </c>
      <c r="C367" t="s">
        <v>1169</v>
      </c>
      <c r="D367" s="11" t="s">
        <v>7438</v>
      </c>
      <c r="E367" s="11" t="s">
        <v>7073</v>
      </c>
      <c r="F367" t="s">
        <v>121</v>
      </c>
      <c r="G367" t="s">
        <v>1170</v>
      </c>
      <c r="H367" t="s">
        <v>102</v>
      </c>
      <c r="I367">
        <v>51.74</v>
      </c>
      <c r="J367">
        <v>12</v>
      </c>
      <c r="K367">
        <v>8</v>
      </c>
      <c r="L367">
        <v>620.88</v>
      </c>
      <c r="M367">
        <v>571.21</v>
      </c>
      <c r="N367" s="11">
        <f>Salesdata[[#This Row],[subtotal_before_discount]]-Salesdata[[#This Row],[total_after_discount]]</f>
        <v>49.669999999999959</v>
      </c>
      <c r="O367" t="s">
        <v>21</v>
      </c>
      <c r="P367" s="2">
        <v>45588.040150462963</v>
      </c>
      <c r="Q367">
        <f>YEAR(Salesdata[[#This Row],[purchase_date]])</f>
        <v>2024</v>
      </c>
      <c r="R367" t="str">
        <f>TEXT(Salesdata[[#This Row],[purchase_date]], "mmm")</f>
        <v>Oct</v>
      </c>
    </row>
    <row r="368" spans="1:18" x14ac:dyDescent="0.3">
      <c r="A368" t="s">
        <v>1171</v>
      </c>
      <c r="B368" t="s">
        <v>30</v>
      </c>
      <c r="C368" t="s">
        <v>1172</v>
      </c>
      <c r="D368" s="11" t="s">
        <v>7439</v>
      </c>
      <c r="E368" s="11" t="s">
        <v>7235</v>
      </c>
      <c r="F368" t="s">
        <v>105</v>
      </c>
      <c r="G368" t="s">
        <v>1173</v>
      </c>
      <c r="H368" t="s">
        <v>135</v>
      </c>
      <c r="I368">
        <v>3.89</v>
      </c>
      <c r="J368">
        <v>185</v>
      </c>
      <c r="K368">
        <v>0</v>
      </c>
      <c r="L368">
        <v>719.65</v>
      </c>
      <c r="M368">
        <v>719.65</v>
      </c>
      <c r="N368" s="11">
        <f>Salesdata[[#This Row],[subtotal_before_discount]]-Salesdata[[#This Row],[total_after_discount]]</f>
        <v>0</v>
      </c>
      <c r="O368" t="s">
        <v>47</v>
      </c>
      <c r="P368" s="2">
        <v>45724.04314814815</v>
      </c>
      <c r="Q368">
        <f>YEAR(Salesdata[[#This Row],[purchase_date]])</f>
        <v>2025</v>
      </c>
      <c r="R368" t="str">
        <f>TEXT(Salesdata[[#This Row],[purchase_date]], "mmm")</f>
        <v>Mar</v>
      </c>
    </row>
    <row r="369" spans="1:18" x14ac:dyDescent="0.3">
      <c r="A369" t="s">
        <v>1174</v>
      </c>
      <c r="B369" t="s">
        <v>9189</v>
      </c>
      <c r="C369" t="s">
        <v>1175</v>
      </c>
      <c r="D369" s="11" t="s">
        <v>7440</v>
      </c>
      <c r="E369" s="11" t="s">
        <v>7170</v>
      </c>
      <c r="F369" t="s">
        <v>277</v>
      </c>
      <c r="G369" t="s">
        <v>1176</v>
      </c>
      <c r="H369" t="s">
        <v>53</v>
      </c>
      <c r="I369">
        <v>167.15</v>
      </c>
      <c r="J369">
        <v>50</v>
      </c>
      <c r="K369">
        <v>15</v>
      </c>
      <c r="L369">
        <v>8357.5</v>
      </c>
      <c r="M369">
        <v>7103.88</v>
      </c>
      <c r="N369" s="11">
        <f>Salesdata[[#This Row],[subtotal_before_discount]]-Salesdata[[#This Row],[total_after_discount]]</f>
        <v>1253.6199999999999</v>
      </c>
      <c r="O369" t="s">
        <v>47</v>
      </c>
      <c r="P369" s="2">
        <v>45417.400266203702</v>
      </c>
      <c r="Q369">
        <f>YEAR(Salesdata[[#This Row],[purchase_date]])</f>
        <v>2024</v>
      </c>
      <c r="R369" t="str">
        <f>TEXT(Salesdata[[#This Row],[purchase_date]], "mmm")</f>
        <v>May</v>
      </c>
    </row>
    <row r="370" spans="1:18" x14ac:dyDescent="0.3">
      <c r="A370" t="s">
        <v>1177</v>
      </c>
      <c r="B370" t="s">
        <v>30</v>
      </c>
      <c r="C370" t="s">
        <v>1178</v>
      </c>
      <c r="D370" s="11" t="s">
        <v>7441</v>
      </c>
      <c r="E370" s="11" t="s">
        <v>7087</v>
      </c>
      <c r="F370" t="s">
        <v>251</v>
      </c>
      <c r="G370" t="s">
        <v>1179</v>
      </c>
      <c r="H370" t="s">
        <v>161</v>
      </c>
      <c r="I370">
        <v>46.78</v>
      </c>
      <c r="J370">
        <v>8</v>
      </c>
      <c r="K370">
        <v>10</v>
      </c>
      <c r="L370">
        <v>374.24</v>
      </c>
      <c r="M370">
        <v>336.82</v>
      </c>
      <c r="N370" s="11">
        <f>Salesdata[[#This Row],[subtotal_before_discount]]-Salesdata[[#This Row],[total_after_discount]]</f>
        <v>37.420000000000016</v>
      </c>
      <c r="O370" t="s">
        <v>40</v>
      </c>
      <c r="P370" s="2">
        <v>45533.820243055554</v>
      </c>
      <c r="Q370">
        <f>YEAR(Salesdata[[#This Row],[purchase_date]])</f>
        <v>2024</v>
      </c>
      <c r="R370" t="str">
        <f>TEXT(Salesdata[[#This Row],[purchase_date]], "mmm")</f>
        <v>Aug</v>
      </c>
    </row>
    <row r="371" spans="1:18" x14ac:dyDescent="0.3">
      <c r="A371" t="s">
        <v>1180</v>
      </c>
      <c r="B371" t="s">
        <v>15</v>
      </c>
      <c r="C371" t="s">
        <v>1181</v>
      </c>
      <c r="D371" s="11" t="s">
        <v>7442</v>
      </c>
      <c r="E371" s="11" t="s">
        <v>7064</v>
      </c>
      <c r="F371" t="s">
        <v>121</v>
      </c>
      <c r="G371" t="s">
        <v>1182</v>
      </c>
      <c r="H371" t="s">
        <v>82</v>
      </c>
      <c r="I371">
        <v>296.43</v>
      </c>
      <c r="J371">
        <v>5</v>
      </c>
      <c r="K371">
        <v>0</v>
      </c>
      <c r="L371">
        <v>1482.15</v>
      </c>
      <c r="M371">
        <v>1482.15</v>
      </c>
      <c r="N371" s="11">
        <f>Salesdata[[#This Row],[subtotal_before_discount]]-Salesdata[[#This Row],[total_after_discount]]</f>
        <v>0</v>
      </c>
      <c r="O371" t="s">
        <v>116</v>
      </c>
      <c r="P371" s="2">
        <v>45671.555694444447</v>
      </c>
      <c r="Q371">
        <f>YEAR(Salesdata[[#This Row],[purchase_date]])</f>
        <v>2025</v>
      </c>
      <c r="R371" t="str">
        <f>TEXT(Salesdata[[#This Row],[purchase_date]], "mmm")</f>
        <v>Jan</v>
      </c>
    </row>
    <row r="372" spans="1:18" x14ac:dyDescent="0.3">
      <c r="A372" t="s">
        <v>1183</v>
      </c>
      <c r="B372" t="s">
        <v>49</v>
      </c>
      <c r="C372" t="s">
        <v>1184</v>
      </c>
      <c r="D372" s="11" t="s">
        <v>7443</v>
      </c>
      <c r="E372" s="11" t="s">
        <v>7198</v>
      </c>
      <c r="F372" t="s">
        <v>177</v>
      </c>
      <c r="G372" t="s">
        <v>1185</v>
      </c>
      <c r="H372" t="s">
        <v>39</v>
      </c>
      <c r="I372">
        <v>92.98</v>
      </c>
      <c r="J372">
        <v>2</v>
      </c>
      <c r="K372">
        <v>0</v>
      </c>
      <c r="L372">
        <v>185.96</v>
      </c>
      <c r="M372">
        <v>185.96</v>
      </c>
      <c r="N372" s="11">
        <f>Salesdata[[#This Row],[subtotal_before_discount]]-Salesdata[[#This Row],[total_after_discount]]</f>
        <v>0</v>
      </c>
      <c r="O372" t="s">
        <v>21</v>
      </c>
      <c r="P372" s="2">
        <v>45660.450613425928</v>
      </c>
      <c r="Q372">
        <f>YEAR(Salesdata[[#This Row],[purchase_date]])</f>
        <v>2025</v>
      </c>
      <c r="R372" t="str">
        <f>TEXT(Salesdata[[#This Row],[purchase_date]], "mmm")</f>
        <v>Jan</v>
      </c>
    </row>
    <row r="373" spans="1:18" x14ac:dyDescent="0.3">
      <c r="A373" t="s">
        <v>1186</v>
      </c>
      <c r="B373" t="s">
        <v>49</v>
      </c>
      <c r="C373" t="s">
        <v>1187</v>
      </c>
      <c r="D373" s="11" t="s">
        <v>7444</v>
      </c>
      <c r="E373" s="11" t="s">
        <v>7346</v>
      </c>
      <c r="F373" t="s">
        <v>87</v>
      </c>
      <c r="G373" t="s">
        <v>1188</v>
      </c>
      <c r="H373" t="s">
        <v>93</v>
      </c>
      <c r="I373">
        <v>272.60000000000002</v>
      </c>
      <c r="J373">
        <v>20</v>
      </c>
      <c r="K373">
        <v>17</v>
      </c>
      <c r="L373">
        <v>5452</v>
      </c>
      <c r="M373">
        <v>4525.16</v>
      </c>
      <c r="N373" s="11">
        <f>Salesdata[[#This Row],[subtotal_before_discount]]-Salesdata[[#This Row],[total_after_discount]]</f>
        <v>926.84000000000015</v>
      </c>
      <c r="O373" t="s">
        <v>21</v>
      </c>
      <c r="P373" s="2">
        <v>45559.12159722222</v>
      </c>
      <c r="Q373">
        <f>YEAR(Salesdata[[#This Row],[purchase_date]])</f>
        <v>2024</v>
      </c>
      <c r="R373" t="str">
        <f>TEXT(Salesdata[[#This Row],[purchase_date]], "mmm")</f>
        <v>Sep</v>
      </c>
    </row>
    <row r="374" spans="1:18" x14ac:dyDescent="0.3">
      <c r="A374" t="s">
        <v>1189</v>
      </c>
      <c r="B374" t="s">
        <v>55</v>
      </c>
      <c r="C374" t="s">
        <v>1190</v>
      </c>
      <c r="D374" s="11" t="s">
        <v>7445</v>
      </c>
      <c r="E374" s="11" t="s">
        <v>7164</v>
      </c>
      <c r="F374" t="s">
        <v>155</v>
      </c>
      <c r="G374" t="s">
        <v>1191</v>
      </c>
      <c r="H374" t="s">
        <v>70</v>
      </c>
      <c r="I374">
        <v>1077.55</v>
      </c>
      <c r="J374">
        <v>12</v>
      </c>
      <c r="K374">
        <v>0</v>
      </c>
      <c r="L374">
        <v>12930.6</v>
      </c>
      <c r="M374">
        <v>12930.6</v>
      </c>
      <c r="N374" s="11">
        <f>Salesdata[[#This Row],[subtotal_before_discount]]-Salesdata[[#This Row],[total_after_discount]]</f>
        <v>0</v>
      </c>
      <c r="O374" t="s">
        <v>9189</v>
      </c>
      <c r="P374" s="2">
        <v>45348.813958333332</v>
      </c>
      <c r="Q374">
        <f>YEAR(Salesdata[[#This Row],[purchase_date]])</f>
        <v>2024</v>
      </c>
      <c r="R374" t="str">
        <f>TEXT(Salesdata[[#This Row],[purchase_date]], "mmm")</f>
        <v>Feb</v>
      </c>
    </row>
    <row r="375" spans="1:18" x14ac:dyDescent="0.3">
      <c r="A375" t="s">
        <v>1192</v>
      </c>
      <c r="B375" t="s">
        <v>118</v>
      </c>
      <c r="C375" t="s">
        <v>1193</v>
      </c>
      <c r="D375" s="11" t="s">
        <v>7446</v>
      </c>
      <c r="E375" s="11" t="s">
        <v>7040</v>
      </c>
      <c r="F375" t="s">
        <v>277</v>
      </c>
      <c r="G375" t="s">
        <v>1194</v>
      </c>
      <c r="H375" t="s">
        <v>209</v>
      </c>
      <c r="I375">
        <v>866.88</v>
      </c>
      <c r="J375">
        <v>50</v>
      </c>
      <c r="K375">
        <v>20</v>
      </c>
      <c r="L375">
        <v>43344</v>
      </c>
      <c r="M375">
        <v>34675.199999999997</v>
      </c>
      <c r="N375" s="11">
        <f>Salesdata[[#This Row],[subtotal_before_discount]]-Salesdata[[#This Row],[total_after_discount]]</f>
        <v>8668.8000000000029</v>
      </c>
      <c r="O375" t="s">
        <v>60</v>
      </c>
      <c r="P375" s="2">
        <v>45763.678784722222</v>
      </c>
      <c r="Q375">
        <f>YEAR(Salesdata[[#This Row],[purchase_date]])</f>
        <v>2025</v>
      </c>
      <c r="R375" t="str">
        <f>TEXT(Salesdata[[#This Row],[purchase_date]], "mmm")</f>
        <v>Apr</v>
      </c>
    </row>
    <row r="376" spans="1:18" x14ac:dyDescent="0.3">
      <c r="A376" t="s">
        <v>1195</v>
      </c>
      <c r="B376" t="s">
        <v>23</v>
      </c>
      <c r="C376" t="s">
        <v>1196</v>
      </c>
      <c r="D376" s="11" t="s">
        <v>7447</v>
      </c>
      <c r="E376" s="11" t="s">
        <v>7044</v>
      </c>
      <c r="F376" t="s">
        <v>105</v>
      </c>
      <c r="G376" t="s">
        <v>9189</v>
      </c>
      <c r="H376" t="s">
        <v>93</v>
      </c>
      <c r="I376">
        <v>428.71</v>
      </c>
      <c r="J376">
        <v>6</v>
      </c>
      <c r="K376">
        <v>10</v>
      </c>
      <c r="L376">
        <v>2572.2600000000002</v>
      </c>
      <c r="M376">
        <v>2315.0300000000002</v>
      </c>
      <c r="N376" s="11">
        <f>Salesdata[[#This Row],[subtotal_before_discount]]-Salesdata[[#This Row],[total_after_discount]]</f>
        <v>257.23</v>
      </c>
      <c r="O376" t="s">
        <v>9189</v>
      </c>
      <c r="P376" s="2">
        <v>45447.105925925927</v>
      </c>
      <c r="Q376">
        <f>YEAR(Salesdata[[#This Row],[purchase_date]])</f>
        <v>2024</v>
      </c>
      <c r="R376" t="str">
        <f>TEXT(Salesdata[[#This Row],[purchase_date]], "mmm")</f>
        <v>Jun</v>
      </c>
    </row>
    <row r="377" spans="1:18" x14ac:dyDescent="0.3">
      <c r="A377" t="s">
        <v>1197</v>
      </c>
      <c r="B377" t="s">
        <v>95</v>
      </c>
      <c r="C377" t="s">
        <v>1198</v>
      </c>
      <c r="D377" s="11" t="s">
        <v>7448</v>
      </c>
      <c r="E377" s="11" t="s">
        <v>7250</v>
      </c>
      <c r="F377" t="s">
        <v>246</v>
      </c>
      <c r="G377" t="s">
        <v>1199</v>
      </c>
      <c r="H377" t="s">
        <v>107</v>
      </c>
      <c r="I377">
        <v>1697.65</v>
      </c>
      <c r="J377">
        <v>1</v>
      </c>
      <c r="K377">
        <v>0</v>
      </c>
      <c r="L377">
        <v>1697.65</v>
      </c>
      <c r="M377">
        <v>1697.65</v>
      </c>
      <c r="N377" s="11">
        <f>Salesdata[[#This Row],[subtotal_before_discount]]-Salesdata[[#This Row],[total_after_discount]]</f>
        <v>0</v>
      </c>
      <c r="O377" t="s">
        <v>116</v>
      </c>
      <c r="P377" s="2">
        <v>45565.680995370371</v>
      </c>
      <c r="Q377">
        <f>YEAR(Salesdata[[#This Row],[purchase_date]])</f>
        <v>2024</v>
      </c>
      <c r="R377" t="str">
        <f>TEXT(Salesdata[[#This Row],[purchase_date]], "mmm")</f>
        <v>Sep</v>
      </c>
    </row>
    <row r="378" spans="1:18" x14ac:dyDescent="0.3">
      <c r="A378" t="s">
        <v>1200</v>
      </c>
      <c r="B378" t="s">
        <v>49</v>
      </c>
      <c r="C378" t="s">
        <v>1201</v>
      </c>
      <c r="D378" s="11" t="s">
        <v>7449</v>
      </c>
      <c r="E378" s="11" t="s">
        <v>7066</v>
      </c>
      <c r="F378" t="s">
        <v>177</v>
      </c>
      <c r="G378" t="s">
        <v>1202</v>
      </c>
      <c r="H378" t="s">
        <v>70</v>
      </c>
      <c r="I378">
        <v>36.83</v>
      </c>
      <c r="J378">
        <v>12</v>
      </c>
      <c r="K378">
        <v>18</v>
      </c>
      <c r="L378">
        <v>441.96</v>
      </c>
      <c r="M378">
        <v>362.41</v>
      </c>
      <c r="N378" s="11">
        <f>Salesdata[[#This Row],[subtotal_before_discount]]-Salesdata[[#This Row],[total_after_discount]]</f>
        <v>79.549999999999955</v>
      </c>
      <c r="O378" t="s">
        <v>60</v>
      </c>
      <c r="P378" s="2">
        <v>45853.378032407411</v>
      </c>
      <c r="Q378">
        <f>YEAR(Salesdata[[#This Row],[purchase_date]])</f>
        <v>2025</v>
      </c>
      <c r="R378" t="str">
        <f>TEXT(Salesdata[[#This Row],[purchase_date]], "mmm")</f>
        <v>Jul</v>
      </c>
    </row>
    <row r="379" spans="1:18" x14ac:dyDescent="0.3">
      <c r="A379" t="s">
        <v>1203</v>
      </c>
      <c r="B379" t="s">
        <v>30</v>
      </c>
      <c r="C379" t="s">
        <v>1204</v>
      </c>
      <c r="D379" s="11" t="s">
        <v>7450</v>
      </c>
      <c r="E379" s="11" t="s">
        <v>7102</v>
      </c>
      <c r="F379" t="s">
        <v>44</v>
      </c>
      <c r="G379" t="s">
        <v>1205</v>
      </c>
      <c r="H379" t="s">
        <v>9189</v>
      </c>
      <c r="I379">
        <v>5.42</v>
      </c>
      <c r="J379">
        <v>303</v>
      </c>
      <c r="K379">
        <v>0</v>
      </c>
      <c r="L379">
        <v>1642.26</v>
      </c>
      <c r="M379">
        <v>1642.26</v>
      </c>
      <c r="N379" s="11">
        <f>Salesdata[[#This Row],[subtotal_before_discount]]-Salesdata[[#This Row],[total_after_discount]]</f>
        <v>0</v>
      </c>
      <c r="O379" t="s">
        <v>47</v>
      </c>
      <c r="P379" s="2">
        <v>45358.455439814818</v>
      </c>
      <c r="Q379">
        <f>YEAR(Salesdata[[#This Row],[purchase_date]])</f>
        <v>2024</v>
      </c>
      <c r="R379" t="str">
        <f>TEXT(Salesdata[[#This Row],[purchase_date]], "mmm")</f>
        <v>Mar</v>
      </c>
    </row>
    <row r="380" spans="1:18" x14ac:dyDescent="0.3">
      <c r="A380" t="s">
        <v>1206</v>
      </c>
      <c r="B380" t="s">
        <v>15</v>
      </c>
      <c r="C380" t="s">
        <v>1207</v>
      </c>
      <c r="D380" s="11" t="s">
        <v>7451</v>
      </c>
      <c r="E380" s="11" t="s">
        <v>7054</v>
      </c>
      <c r="F380" t="s">
        <v>74</v>
      </c>
      <c r="G380" t="s">
        <v>1208</v>
      </c>
      <c r="H380" t="s">
        <v>46</v>
      </c>
      <c r="I380">
        <v>472.28</v>
      </c>
      <c r="J380">
        <v>3</v>
      </c>
      <c r="K380">
        <v>5</v>
      </c>
      <c r="L380">
        <v>1416.84</v>
      </c>
      <c r="M380">
        <v>1346</v>
      </c>
      <c r="N380" s="11">
        <f>Salesdata[[#This Row],[subtotal_before_discount]]-Salesdata[[#This Row],[total_after_discount]]</f>
        <v>70.839999999999918</v>
      </c>
      <c r="O380" t="s">
        <v>21</v>
      </c>
      <c r="P380" s="2">
        <v>45818.064953703702</v>
      </c>
      <c r="Q380">
        <f>YEAR(Salesdata[[#This Row],[purchase_date]])</f>
        <v>2025</v>
      </c>
      <c r="R380" t="str">
        <f>TEXT(Salesdata[[#This Row],[purchase_date]], "mmm")</f>
        <v>Jun</v>
      </c>
    </row>
    <row r="381" spans="1:18" x14ac:dyDescent="0.3">
      <c r="A381" t="s">
        <v>1209</v>
      </c>
      <c r="B381" t="s">
        <v>72</v>
      </c>
      <c r="C381" t="s">
        <v>1210</v>
      </c>
      <c r="D381" s="11" t="s">
        <v>7452</v>
      </c>
      <c r="E381" s="11" t="s">
        <v>7056</v>
      </c>
      <c r="F381" t="s">
        <v>9189</v>
      </c>
      <c r="G381" t="s">
        <v>1211</v>
      </c>
      <c r="H381" t="s">
        <v>107</v>
      </c>
      <c r="I381">
        <v>712.81</v>
      </c>
      <c r="J381">
        <v>8</v>
      </c>
      <c r="K381">
        <v>13</v>
      </c>
      <c r="L381">
        <v>5702.48</v>
      </c>
      <c r="M381">
        <v>4961.16</v>
      </c>
      <c r="N381" s="11">
        <f>Salesdata[[#This Row],[subtotal_before_discount]]-Salesdata[[#This Row],[total_after_discount]]</f>
        <v>741.31999999999971</v>
      </c>
      <c r="O381" t="s">
        <v>77</v>
      </c>
      <c r="P381" s="2">
        <v>45386.209027777775</v>
      </c>
      <c r="Q381">
        <f>YEAR(Salesdata[[#This Row],[purchase_date]])</f>
        <v>2024</v>
      </c>
      <c r="R381" t="str">
        <f>TEXT(Salesdata[[#This Row],[purchase_date]], "mmm")</f>
        <v>Apr</v>
      </c>
    </row>
    <row r="382" spans="1:18" x14ac:dyDescent="0.3">
      <c r="A382" t="s">
        <v>1212</v>
      </c>
      <c r="B382" t="s">
        <v>15</v>
      </c>
      <c r="C382" t="s">
        <v>1213</v>
      </c>
      <c r="D382" s="11" t="s">
        <v>7453</v>
      </c>
      <c r="E382" s="11" t="s">
        <v>7069</v>
      </c>
      <c r="F382" t="s">
        <v>111</v>
      </c>
      <c r="G382" t="s">
        <v>1214</v>
      </c>
      <c r="H382" t="s">
        <v>135</v>
      </c>
      <c r="I382">
        <v>2260.54</v>
      </c>
      <c r="J382">
        <v>1</v>
      </c>
      <c r="K382">
        <v>0</v>
      </c>
      <c r="L382">
        <v>2260.54</v>
      </c>
      <c r="M382">
        <v>2260.54</v>
      </c>
      <c r="N382" s="11">
        <f>Salesdata[[#This Row],[subtotal_before_discount]]-Salesdata[[#This Row],[total_after_discount]]</f>
        <v>0</v>
      </c>
      <c r="O382" t="s">
        <v>116</v>
      </c>
      <c r="P382" s="2">
        <v>45820.886620370373</v>
      </c>
      <c r="Q382">
        <f>YEAR(Salesdata[[#This Row],[purchase_date]])</f>
        <v>2025</v>
      </c>
      <c r="R382" t="str">
        <f>TEXT(Salesdata[[#This Row],[purchase_date]], "mmm")</f>
        <v>Jun</v>
      </c>
    </row>
    <row r="383" spans="1:18" x14ac:dyDescent="0.3">
      <c r="A383" t="s">
        <v>1215</v>
      </c>
      <c r="B383" t="s">
        <v>55</v>
      </c>
      <c r="C383" t="s">
        <v>1216</v>
      </c>
      <c r="D383" s="11" t="s">
        <v>7454</v>
      </c>
      <c r="E383" s="11" t="s">
        <v>7079</v>
      </c>
      <c r="F383" t="s">
        <v>111</v>
      </c>
      <c r="G383" t="s">
        <v>1217</v>
      </c>
      <c r="H383" t="s">
        <v>130</v>
      </c>
      <c r="I383">
        <v>679.96</v>
      </c>
      <c r="J383">
        <v>100</v>
      </c>
      <c r="K383">
        <v>0</v>
      </c>
      <c r="L383">
        <v>67996</v>
      </c>
      <c r="M383">
        <v>67996</v>
      </c>
      <c r="N383" s="11">
        <f>Salesdata[[#This Row],[subtotal_before_discount]]-Salesdata[[#This Row],[total_after_discount]]</f>
        <v>0</v>
      </c>
      <c r="O383" t="s">
        <v>40</v>
      </c>
      <c r="P383" s="2">
        <v>45352.75236111111</v>
      </c>
      <c r="Q383">
        <f>YEAR(Salesdata[[#This Row],[purchase_date]])</f>
        <v>2024</v>
      </c>
      <c r="R383" t="str">
        <f>TEXT(Salesdata[[#This Row],[purchase_date]], "mmm")</f>
        <v>Mar</v>
      </c>
    </row>
    <row r="384" spans="1:18" x14ac:dyDescent="0.3">
      <c r="A384" t="s">
        <v>1218</v>
      </c>
      <c r="B384" t="s">
        <v>84</v>
      </c>
      <c r="C384" t="s">
        <v>1219</v>
      </c>
      <c r="D384" s="11" t="s">
        <v>7455</v>
      </c>
      <c r="E384" s="11" t="s">
        <v>7214</v>
      </c>
      <c r="F384" t="s">
        <v>32</v>
      </c>
      <c r="G384" t="s">
        <v>1220</v>
      </c>
      <c r="H384" t="s">
        <v>161</v>
      </c>
      <c r="I384">
        <v>410.41</v>
      </c>
      <c r="J384">
        <v>8</v>
      </c>
      <c r="K384">
        <v>0</v>
      </c>
      <c r="L384">
        <v>3283.28</v>
      </c>
      <c r="M384">
        <v>3283.28</v>
      </c>
      <c r="N384" s="11">
        <f>Salesdata[[#This Row],[subtotal_before_discount]]-Salesdata[[#This Row],[total_after_discount]]</f>
        <v>0</v>
      </c>
      <c r="O384" t="s">
        <v>47</v>
      </c>
      <c r="P384" s="2">
        <v>45591.851643518516</v>
      </c>
      <c r="Q384">
        <f>YEAR(Salesdata[[#This Row],[purchase_date]])</f>
        <v>2024</v>
      </c>
      <c r="R384" t="str">
        <f>TEXT(Salesdata[[#This Row],[purchase_date]], "mmm")</f>
        <v>Oct</v>
      </c>
    </row>
    <row r="385" spans="1:18" x14ac:dyDescent="0.3">
      <c r="A385" t="s">
        <v>1221</v>
      </c>
      <c r="B385" t="s">
        <v>72</v>
      </c>
      <c r="C385" t="s">
        <v>1222</v>
      </c>
      <c r="D385" s="11" t="s">
        <v>7456</v>
      </c>
      <c r="E385" s="11" t="s">
        <v>7159</v>
      </c>
      <c r="F385" t="s">
        <v>133</v>
      </c>
      <c r="G385" t="s">
        <v>1223</v>
      </c>
      <c r="H385" t="s">
        <v>9189</v>
      </c>
      <c r="I385">
        <v>1073.1099999999999</v>
      </c>
      <c r="J385">
        <v>8</v>
      </c>
      <c r="K385">
        <v>0</v>
      </c>
      <c r="L385">
        <v>8584.8799999999992</v>
      </c>
      <c r="M385">
        <v>8584.8799999999992</v>
      </c>
      <c r="N385" s="11">
        <f>Salesdata[[#This Row],[subtotal_before_discount]]-Salesdata[[#This Row],[total_after_discount]]</f>
        <v>0</v>
      </c>
      <c r="O385" t="s">
        <v>40</v>
      </c>
      <c r="P385" s="2">
        <v>45522.509768518517</v>
      </c>
      <c r="Q385">
        <f>YEAR(Salesdata[[#This Row],[purchase_date]])</f>
        <v>2024</v>
      </c>
      <c r="R385" t="str">
        <f>TEXT(Salesdata[[#This Row],[purchase_date]], "mmm")</f>
        <v>Aug</v>
      </c>
    </row>
    <row r="386" spans="1:18" x14ac:dyDescent="0.3">
      <c r="A386" t="s">
        <v>1224</v>
      </c>
      <c r="B386" t="s">
        <v>95</v>
      </c>
      <c r="C386" t="s">
        <v>1225</v>
      </c>
      <c r="D386" s="11" t="s">
        <v>7457</v>
      </c>
      <c r="E386" s="11" t="s">
        <v>7207</v>
      </c>
      <c r="F386" t="s">
        <v>57</v>
      </c>
      <c r="G386" t="s">
        <v>1226</v>
      </c>
      <c r="H386" t="s">
        <v>70</v>
      </c>
      <c r="I386">
        <v>69.11</v>
      </c>
      <c r="J386">
        <v>2</v>
      </c>
      <c r="K386">
        <v>0</v>
      </c>
      <c r="L386">
        <v>138.22</v>
      </c>
      <c r="M386">
        <v>138.22</v>
      </c>
      <c r="N386" s="11">
        <f>Salesdata[[#This Row],[subtotal_before_discount]]-Salesdata[[#This Row],[total_after_discount]]</f>
        <v>0</v>
      </c>
      <c r="O386" t="s">
        <v>40</v>
      </c>
      <c r="P386" s="2">
        <v>45490.669710648152</v>
      </c>
      <c r="Q386">
        <f>YEAR(Salesdata[[#This Row],[purchase_date]])</f>
        <v>2024</v>
      </c>
      <c r="R386" t="str">
        <f>TEXT(Salesdata[[#This Row],[purchase_date]], "mmm")</f>
        <v>Jul</v>
      </c>
    </row>
    <row r="387" spans="1:18" x14ac:dyDescent="0.3">
      <c r="A387" t="s">
        <v>1227</v>
      </c>
      <c r="B387" t="s">
        <v>72</v>
      </c>
      <c r="C387" t="s">
        <v>1228</v>
      </c>
      <c r="D387" s="11" t="s">
        <v>7458</v>
      </c>
      <c r="E387" s="11" t="s">
        <v>7091</v>
      </c>
      <c r="F387" t="s">
        <v>44</v>
      </c>
      <c r="G387" t="s">
        <v>1229</v>
      </c>
      <c r="H387" t="s">
        <v>107</v>
      </c>
      <c r="I387">
        <v>492.46</v>
      </c>
      <c r="J387">
        <v>1</v>
      </c>
      <c r="K387">
        <v>0</v>
      </c>
      <c r="L387">
        <v>492.46</v>
      </c>
      <c r="M387">
        <v>492.46</v>
      </c>
      <c r="N387" s="11">
        <f>Salesdata[[#This Row],[subtotal_before_discount]]-Salesdata[[#This Row],[total_after_discount]]</f>
        <v>0</v>
      </c>
      <c r="O387" t="s">
        <v>77</v>
      </c>
      <c r="P387" s="2">
        <v>45555.809513888889</v>
      </c>
      <c r="Q387">
        <f>YEAR(Salesdata[[#This Row],[purchase_date]])</f>
        <v>2024</v>
      </c>
      <c r="R387" t="str">
        <f>TEXT(Salesdata[[#This Row],[purchase_date]], "mmm")</f>
        <v>Sep</v>
      </c>
    </row>
    <row r="388" spans="1:18" x14ac:dyDescent="0.3">
      <c r="A388" t="s">
        <v>1230</v>
      </c>
      <c r="B388" t="s">
        <v>15</v>
      </c>
      <c r="C388" t="s">
        <v>1231</v>
      </c>
      <c r="D388" s="11" t="s">
        <v>7459</v>
      </c>
      <c r="E388" s="11" t="s">
        <v>7154</v>
      </c>
      <c r="F388" t="s">
        <v>37</v>
      </c>
      <c r="G388" t="s">
        <v>1232</v>
      </c>
      <c r="H388" t="s">
        <v>465</v>
      </c>
      <c r="I388">
        <v>296.47000000000003</v>
      </c>
      <c r="J388">
        <v>15</v>
      </c>
      <c r="K388">
        <v>10</v>
      </c>
      <c r="L388">
        <v>4447.05</v>
      </c>
      <c r="M388">
        <v>4002.35</v>
      </c>
      <c r="N388" s="11">
        <f>Salesdata[[#This Row],[subtotal_before_discount]]-Salesdata[[#This Row],[total_after_discount]]</f>
        <v>444.70000000000027</v>
      </c>
      <c r="O388" t="s">
        <v>28</v>
      </c>
      <c r="P388" s="2">
        <v>45705.395694444444</v>
      </c>
      <c r="Q388">
        <f>YEAR(Salesdata[[#This Row],[purchase_date]])</f>
        <v>2025</v>
      </c>
      <c r="R388" t="str">
        <f>TEXT(Salesdata[[#This Row],[purchase_date]], "mmm")</f>
        <v>Feb</v>
      </c>
    </row>
    <row r="389" spans="1:18" x14ac:dyDescent="0.3">
      <c r="A389" t="s">
        <v>1233</v>
      </c>
      <c r="B389" t="s">
        <v>49</v>
      </c>
      <c r="C389" t="s">
        <v>1234</v>
      </c>
      <c r="D389" s="11" t="s">
        <v>7460</v>
      </c>
      <c r="E389" s="11" t="s">
        <v>7094</v>
      </c>
      <c r="F389" t="s">
        <v>57</v>
      </c>
      <c r="G389" t="s">
        <v>1235</v>
      </c>
      <c r="H389" t="s">
        <v>465</v>
      </c>
      <c r="I389">
        <v>668.03</v>
      </c>
      <c r="J389">
        <v>2</v>
      </c>
      <c r="K389">
        <v>0</v>
      </c>
      <c r="L389">
        <v>1336.06</v>
      </c>
      <c r="M389">
        <v>1336.06</v>
      </c>
      <c r="N389" s="11">
        <f>Salesdata[[#This Row],[subtotal_before_discount]]-Salesdata[[#This Row],[total_after_discount]]</f>
        <v>0</v>
      </c>
      <c r="O389" t="s">
        <v>47</v>
      </c>
      <c r="P389" s="2">
        <v>45596.692557870374</v>
      </c>
      <c r="Q389">
        <f>YEAR(Salesdata[[#This Row],[purchase_date]])</f>
        <v>2024</v>
      </c>
      <c r="R389" t="str">
        <f>TEXT(Salesdata[[#This Row],[purchase_date]], "mmm")</f>
        <v>Oct</v>
      </c>
    </row>
    <row r="390" spans="1:18" x14ac:dyDescent="0.3">
      <c r="A390" t="s">
        <v>1236</v>
      </c>
      <c r="B390" t="s">
        <v>118</v>
      </c>
      <c r="C390" t="s">
        <v>1237</v>
      </c>
      <c r="D390" s="11" t="s">
        <v>7461</v>
      </c>
      <c r="E390" s="11" t="s">
        <v>7044</v>
      </c>
      <c r="F390" t="s">
        <v>9189</v>
      </c>
      <c r="G390" t="s">
        <v>1238</v>
      </c>
      <c r="H390" t="s">
        <v>20</v>
      </c>
      <c r="I390">
        <v>1811.86</v>
      </c>
      <c r="J390">
        <v>10</v>
      </c>
      <c r="K390">
        <v>5</v>
      </c>
      <c r="L390">
        <v>18118.599999999999</v>
      </c>
      <c r="M390">
        <v>17212.669999999998</v>
      </c>
      <c r="N390" s="11">
        <f>Salesdata[[#This Row],[subtotal_before_discount]]-Salesdata[[#This Row],[total_after_discount]]</f>
        <v>905.93000000000029</v>
      </c>
      <c r="O390" t="s">
        <v>28</v>
      </c>
      <c r="P390" s="2">
        <v>45639.781886574077</v>
      </c>
      <c r="Q390">
        <f>YEAR(Salesdata[[#This Row],[purchase_date]])</f>
        <v>2024</v>
      </c>
      <c r="R390" t="str">
        <f>TEXT(Salesdata[[#This Row],[purchase_date]], "mmm")</f>
        <v>Dec</v>
      </c>
    </row>
    <row r="391" spans="1:18" x14ac:dyDescent="0.3">
      <c r="A391" t="s">
        <v>1239</v>
      </c>
      <c r="B391" t="s">
        <v>30</v>
      </c>
      <c r="C391" t="s">
        <v>1240</v>
      </c>
      <c r="D391" s="11" t="s">
        <v>7462</v>
      </c>
      <c r="E391" s="11" t="s">
        <v>7224</v>
      </c>
      <c r="F391" t="s">
        <v>111</v>
      </c>
      <c r="G391" t="s">
        <v>1241</v>
      </c>
      <c r="H391" t="s">
        <v>107</v>
      </c>
      <c r="I391">
        <v>350.24</v>
      </c>
      <c r="J391">
        <v>30</v>
      </c>
      <c r="K391">
        <v>15</v>
      </c>
      <c r="L391">
        <v>10507.2</v>
      </c>
      <c r="M391">
        <v>8931.1200000000008</v>
      </c>
      <c r="N391" s="11">
        <f>Salesdata[[#This Row],[subtotal_before_discount]]-Salesdata[[#This Row],[total_after_discount]]</f>
        <v>1576.08</v>
      </c>
      <c r="O391" t="s">
        <v>28</v>
      </c>
      <c r="P391" s="2">
        <v>45471.120983796296</v>
      </c>
      <c r="Q391">
        <f>YEAR(Salesdata[[#This Row],[purchase_date]])</f>
        <v>2024</v>
      </c>
      <c r="R391" t="str">
        <f>TEXT(Salesdata[[#This Row],[purchase_date]], "mmm")</f>
        <v>Jun</v>
      </c>
    </row>
    <row r="392" spans="1:18" x14ac:dyDescent="0.3">
      <c r="A392" t="s">
        <v>1242</v>
      </c>
      <c r="B392" t="s">
        <v>30</v>
      </c>
      <c r="C392" t="s">
        <v>1243</v>
      </c>
      <c r="D392" s="11" t="s">
        <v>7463</v>
      </c>
      <c r="E392" s="11" t="s">
        <v>7159</v>
      </c>
      <c r="F392" t="s">
        <v>87</v>
      </c>
      <c r="G392" t="s">
        <v>1244</v>
      </c>
      <c r="H392" t="s">
        <v>39</v>
      </c>
      <c r="I392">
        <v>449.06</v>
      </c>
      <c r="J392">
        <v>40</v>
      </c>
      <c r="K392">
        <v>15</v>
      </c>
      <c r="L392">
        <v>17962.400000000001</v>
      </c>
      <c r="M392">
        <v>15268.04</v>
      </c>
      <c r="N392" s="11">
        <f>Salesdata[[#This Row],[subtotal_before_discount]]-Salesdata[[#This Row],[total_after_discount]]</f>
        <v>2694.3600000000006</v>
      </c>
      <c r="O392" t="s">
        <v>47</v>
      </c>
      <c r="P392" s="2">
        <v>45793.327928240738</v>
      </c>
      <c r="Q392">
        <f>YEAR(Salesdata[[#This Row],[purchase_date]])</f>
        <v>2025</v>
      </c>
      <c r="R392" t="str">
        <f>TEXT(Salesdata[[#This Row],[purchase_date]], "mmm")</f>
        <v>May</v>
      </c>
    </row>
    <row r="393" spans="1:18" x14ac:dyDescent="0.3">
      <c r="A393" t="s">
        <v>1245</v>
      </c>
      <c r="B393" t="s">
        <v>55</v>
      </c>
      <c r="C393" t="s">
        <v>1246</v>
      </c>
      <c r="D393" s="11" t="s">
        <v>7464</v>
      </c>
      <c r="E393" s="11" t="s">
        <v>7062</v>
      </c>
      <c r="F393" t="s">
        <v>9189</v>
      </c>
      <c r="G393" t="s">
        <v>1247</v>
      </c>
      <c r="H393" t="s">
        <v>65</v>
      </c>
      <c r="I393">
        <v>24.19</v>
      </c>
      <c r="J393">
        <v>10</v>
      </c>
      <c r="K393">
        <v>10</v>
      </c>
      <c r="L393">
        <v>241.9</v>
      </c>
      <c r="M393">
        <v>217.71</v>
      </c>
      <c r="N393" s="11">
        <f>Salesdata[[#This Row],[subtotal_before_discount]]-Salesdata[[#This Row],[total_after_discount]]</f>
        <v>24.189999999999998</v>
      </c>
      <c r="O393" t="s">
        <v>116</v>
      </c>
      <c r="P393" s="2">
        <v>45829.550393518519</v>
      </c>
      <c r="Q393">
        <f>YEAR(Salesdata[[#This Row],[purchase_date]])</f>
        <v>2025</v>
      </c>
      <c r="R393" t="str">
        <f>TEXT(Salesdata[[#This Row],[purchase_date]], "mmm")</f>
        <v>Jun</v>
      </c>
    </row>
    <row r="394" spans="1:18" x14ac:dyDescent="0.3">
      <c r="A394" t="s">
        <v>1248</v>
      </c>
      <c r="B394" t="s">
        <v>181</v>
      </c>
      <c r="C394" t="s">
        <v>1249</v>
      </c>
      <c r="D394" s="11" t="s">
        <v>7465</v>
      </c>
      <c r="E394" s="11" t="s">
        <v>7170</v>
      </c>
      <c r="F394" t="s">
        <v>100</v>
      </c>
      <c r="G394" t="s">
        <v>1250</v>
      </c>
      <c r="H394" t="s">
        <v>135</v>
      </c>
      <c r="I394">
        <v>468.07</v>
      </c>
      <c r="J394">
        <v>5</v>
      </c>
      <c r="K394">
        <v>7</v>
      </c>
      <c r="L394">
        <v>2340.35</v>
      </c>
      <c r="M394">
        <v>2176.5300000000002</v>
      </c>
      <c r="N394" s="11">
        <f>Salesdata[[#This Row],[subtotal_before_discount]]-Salesdata[[#This Row],[total_after_discount]]</f>
        <v>163.81999999999971</v>
      </c>
      <c r="O394" t="s">
        <v>40</v>
      </c>
      <c r="P394" s="2">
        <v>45447.555625000001</v>
      </c>
      <c r="Q394">
        <f>YEAR(Salesdata[[#This Row],[purchase_date]])</f>
        <v>2024</v>
      </c>
      <c r="R394" t="str">
        <f>TEXT(Salesdata[[#This Row],[purchase_date]], "mmm")</f>
        <v>Jun</v>
      </c>
    </row>
    <row r="395" spans="1:18" x14ac:dyDescent="0.3">
      <c r="A395" t="s">
        <v>1251</v>
      </c>
      <c r="B395" t="s">
        <v>23</v>
      </c>
      <c r="C395" t="s">
        <v>1252</v>
      </c>
      <c r="D395" s="11" t="s">
        <v>7466</v>
      </c>
      <c r="E395" s="11" t="s">
        <v>7091</v>
      </c>
      <c r="F395" t="s">
        <v>87</v>
      </c>
      <c r="G395" t="s">
        <v>1253</v>
      </c>
      <c r="H395" t="s">
        <v>59</v>
      </c>
      <c r="I395">
        <v>1134.01</v>
      </c>
      <c r="J395">
        <v>1</v>
      </c>
      <c r="K395">
        <v>0</v>
      </c>
      <c r="L395">
        <v>1134.01</v>
      </c>
      <c r="M395">
        <v>1134.01</v>
      </c>
      <c r="N395" s="11">
        <f>Salesdata[[#This Row],[subtotal_before_discount]]-Salesdata[[#This Row],[total_after_discount]]</f>
        <v>0</v>
      </c>
      <c r="O395" t="s">
        <v>28</v>
      </c>
      <c r="P395" s="2">
        <v>45502.266238425924</v>
      </c>
      <c r="Q395">
        <f>YEAR(Salesdata[[#This Row],[purchase_date]])</f>
        <v>2024</v>
      </c>
      <c r="R395" t="str">
        <f>TEXT(Salesdata[[#This Row],[purchase_date]], "mmm")</f>
        <v>Jul</v>
      </c>
    </row>
    <row r="396" spans="1:18" x14ac:dyDescent="0.3">
      <c r="A396" t="s">
        <v>1254</v>
      </c>
      <c r="B396" t="s">
        <v>55</v>
      </c>
      <c r="C396" t="s">
        <v>1255</v>
      </c>
      <c r="D396" s="11" t="s">
        <v>7467</v>
      </c>
      <c r="E396" s="11" t="s">
        <v>7123</v>
      </c>
      <c r="F396" t="s">
        <v>57</v>
      </c>
      <c r="G396" t="s">
        <v>1256</v>
      </c>
      <c r="H396" t="s">
        <v>59</v>
      </c>
      <c r="I396">
        <v>203.19</v>
      </c>
      <c r="J396">
        <v>40</v>
      </c>
      <c r="K396">
        <v>22</v>
      </c>
      <c r="L396">
        <v>8127.6</v>
      </c>
      <c r="M396">
        <v>6339.53</v>
      </c>
      <c r="N396" s="11">
        <f>Salesdata[[#This Row],[subtotal_before_discount]]-Salesdata[[#This Row],[total_after_discount]]</f>
        <v>1788.0700000000006</v>
      </c>
      <c r="O396" t="s">
        <v>28</v>
      </c>
      <c r="P396" s="2">
        <v>45374.754537037035</v>
      </c>
      <c r="Q396">
        <f>YEAR(Salesdata[[#This Row],[purchase_date]])</f>
        <v>2024</v>
      </c>
      <c r="R396" t="str">
        <f>TEXT(Salesdata[[#This Row],[purchase_date]], "mmm")</f>
        <v>Mar</v>
      </c>
    </row>
    <row r="397" spans="1:18" x14ac:dyDescent="0.3">
      <c r="A397" t="s">
        <v>1257</v>
      </c>
      <c r="B397" t="s">
        <v>84</v>
      </c>
      <c r="C397" t="s">
        <v>1258</v>
      </c>
      <c r="D397" s="11" t="s">
        <v>7468</v>
      </c>
      <c r="E397" s="11" t="s">
        <v>7207</v>
      </c>
      <c r="F397" t="s">
        <v>57</v>
      </c>
      <c r="G397" t="s">
        <v>1259</v>
      </c>
      <c r="H397" t="s">
        <v>179</v>
      </c>
      <c r="I397">
        <v>650.07000000000005</v>
      </c>
      <c r="J397">
        <v>4</v>
      </c>
      <c r="K397">
        <v>10</v>
      </c>
      <c r="L397">
        <v>2600.2800000000002</v>
      </c>
      <c r="M397">
        <v>2340.25</v>
      </c>
      <c r="N397" s="11">
        <f>Salesdata[[#This Row],[subtotal_before_discount]]-Salesdata[[#This Row],[total_after_discount]]</f>
        <v>260.0300000000002</v>
      </c>
      <c r="O397" t="s">
        <v>116</v>
      </c>
      <c r="P397" s="2">
        <v>45797.746087962965</v>
      </c>
      <c r="Q397">
        <f>YEAR(Salesdata[[#This Row],[purchase_date]])</f>
        <v>2025</v>
      </c>
      <c r="R397" t="str">
        <f>TEXT(Salesdata[[#This Row],[purchase_date]], "mmm")</f>
        <v>May</v>
      </c>
    </row>
    <row r="398" spans="1:18" x14ac:dyDescent="0.3">
      <c r="A398" t="s">
        <v>1260</v>
      </c>
      <c r="B398" t="s">
        <v>84</v>
      </c>
      <c r="C398" t="s">
        <v>1261</v>
      </c>
      <c r="D398" s="11" t="s">
        <v>7469</v>
      </c>
      <c r="E398" s="11" t="s">
        <v>7139</v>
      </c>
      <c r="F398" t="s">
        <v>57</v>
      </c>
      <c r="G398" t="s">
        <v>1262</v>
      </c>
      <c r="H398" t="s">
        <v>161</v>
      </c>
      <c r="I398">
        <v>401.38</v>
      </c>
      <c r="J398">
        <v>8</v>
      </c>
      <c r="K398">
        <v>0</v>
      </c>
      <c r="L398">
        <v>3211.04</v>
      </c>
      <c r="M398">
        <v>3211.04</v>
      </c>
      <c r="N398" s="11">
        <f>Salesdata[[#This Row],[subtotal_before_discount]]-Salesdata[[#This Row],[total_after_discount]]</f>
        <v>0</v>
      </c>
      <c r="O398" t="s">
        <v>77</v>
      </c>
      <c r="P398" s="2">
        <v>45646.925625000003</v>
      </c>
      <c r="Q398">
        <f>YEAR(Salesdata[[#This Row],[purchase_date]])</f>
        <v>2024</v>
      </c>
      <c r="R398" t="str">
        <f>TEXT(Salesdata[[#This Row],[purchase_date]], "mmm")</f>
        <v>Dec</v>
      </c>
    </row>
    <row r="399" spans="1:18" x14ac:dyDescent="0.3">
      <c r="A399" t="s">
        <v>1263</v>
      </c>
      <c r="B399" t="s">
        <v>172</v>
      </c>
      <c r="C399" t="s">
        <v>1264</v>
      </c>
      <c r="D399" s="11" t="s">
        <v>7470</v>
      </c>
      <c r="E399" s="11" t="s">
        <v>7050</v>
      </c>
      <c r="F399" t="s">
        <v>277</v>
      </c>
      <c r="G399" t="s">
        <v>1265</v>
      </c>
      <c r="H399" t="s">
        <v>70</v>
      </c>
      <c r="I399">
        <v>1467.06</v>
      </c>
      <c r="J399">
        <v>4</v>
      </c>
      <c r="K399">
        <v>0</v>
      </c>
      <c r="L399">
        <v>5868.24</v>
      </c>
      <c r="M399">
        <v>5868.24</v>
      </c>
      <c r="N399" s="11">
        <f>Salesdata[[#This Row],[subtotal_before_discount]]-Salesdata[[#This Row],[total_after_discount]]</f>
        <v>0</v>
      </c>
      <c r="O399" t="s">
        <v>77</v>
      </c>
      <c r="P399" s="2">
        <v>45730.158125000002</v>
      </c>
      <c r="Q399">
        <f>YEAR(Salesdata[[#This Row],[purchase_date]])</f>
        <v>2025</v>
      </c>
      <c r="R399" t="str">
        <f>TEXT(Salesdata[[#This Row],[purchase_date]], "mmm")</f>
        <v>Mar</v>
      </c>
    </row>
    <row r="400" spans="1:18" x14ac:dyDescent="0.3">
      <c r="A400" t="s">
        <v>1266</v>
      </c>
      <c r="B400" t="s">
        <v>95</v>
      </c>
      <c r="C400" t="s">
        <v>1267</v>
      </c>
      <c r="D400" s="11" t="s">
        <v>7471</v>
      </c>
      <c r="E400" s="11" t="s">
        <v>7123</v>
      </c>
      <c r="F400" t="s">
        <v>246</v>
      </c>
      <c r="G400" t="s">
        <v>1268</v>
      </c>
      <c r="H400" t="s">
        <v>93</v>
      </c>
      <c r="I400">
        <v>49.51</v>
      </c>
      <c r="J400">
        <v>10</v>
      </c>
      <c r="K400">
        <v>0</v>
      </c>
      <c r="L400">
        <v>495.1</v>
      </c>
      <c r="M400">
        <v>495.1</v>
      </c>
      <c r="N400" s="11">
        <f>Salesdata[[#This Row],[subtotal_before_discount]]-Salesdata[[#This Row],[total_after_discount]]</f>
        <v>0</v>
      </c>
      <c r="O400" t="s">
        <v>77</v>
      </c>
      <c r="P400" s="2">
        <v>45497.747581018521</v>
      </c>
      <c r="Q400">
        <f>YEAR(Salesdata[[#This Row],[purchase_date]])</f>
        <v>2024</v>
      </c>
      <c r="R400" t="str">
        <f>TEXT(Salesdata[[#This Row],[purchase_date]], "mmm")</f>
        <v>Jul</v>
      </c>
    </row>
    <row r="401" spans="1:18" x14ac:dyDescent="0.3">
      <c r="A401" t="s">
        <v>1269</v>
      </c>
      <c r="B401" t="s">
        <v>55</v>
      </c>
      <c r="C401" t="s">
        <v>1270</v>
      </c>
      <c r="D401" s="11" t="s">
        <v>7472</v>
      </c>
      <c r="E401" s="11" t="s">
        <v>7083</v>
      </c>
      <c r="F401" t="s">
        <v>277</v>
      </c>
      <c r="G401" t="s">
        <v>1271</v>
      </c>
      <c r="H401" t="s">
        <v>59</v>
      </c>
      <c r="I401">
        <v>37.25</v>
      </c>
      <c r="J401">
        <v>10</v>
      </c>
      <c r="K401">
        <v>2</v>
      </c>
      <c r="L401">
        <v>372.5</v>
      </c>
      <c r="M401">
        <v>365.05</v>
      </c>
      <c r="N401" s="11">
        <f>Salesdata[[#This Row],[subtotal_before_discount]]-Salesdata[[#This Row],[total_after_discount]]</f>
        <v>7.4499999999999886</v>
      </c>
      <c r="O401" t="s">
        <v>40</v>
      </c>
      <c r="P401" s="2">
        <v>45743.968159722222</v>
      </c>
      <c r="Q401">
        <f>YEAR(Salesdata[[#This Row],[purchase_date]])</f>
        <v>2025</v>
      </c>
      <c r="R401" t="str">
        <f>TEXT(Salesdata[[#This Row],[purchase_date]], "mmm")</f>
        <v>Mar</v>
      </c>
    </row>
    <row r="402" spans="1:18" x14ac:dyDescent="0.3">
      <c r="A402" t="s">
        <v>1272</v>
      </c>
      <c r="B402" t="s">
        <v>95</v>
      </c>
      <c r="C402" t="s">
        <v>1273</v>
      </c>
      <c r="D402" s="11" t="s">
        <v>7473</v>
      </c>
      <c r="E402" s="11" t="s">
        <v>7058</v>
      </c>
      <c r="F402" t="s">
        <v>100</v>
      </c>
      <c r="G402" t="s">
        <v>1274</v>
      </c>
      <c r="H402" t="s">
        <v>9189</v>
      </c>
      <c r="I402">
        <v>1745.98</v>
      </c>
      <c r="J402">
        <v>5</v>
      </c>
      <c r="K402">
        <v>5</v>
      </c>
      <c r="L402">
        <v>8729.9</v>
      </c>
      <c r="M402">
        <v>8293.4</v>
      </c>
      <c r="N402" s="11">
        <f>Salesdata[[#This Row],[subtotal_before_discount]]-Salesdata[[#This Row],[total_after_discount]]</f>
        <v>436.5</v>
      </c>
      <c r="O402" t="s">
        <v>77</v>
      </c>
      <c r="P402" s="2">
        <v>45783.972129629627</v>
      </c>
      <c r="Q402">
        <f>YEAR(Salesdata[[#This Row],[purchase_date]])</f>
        <v>2025</v>
      </c>
      <c r="R402" t="str">
        <f>TEXT(Salesdata[[#This Row],[purchase_date]], "mmm")</f>
        <v>May</v>
      </c>
    </row>
    <row r="403" spans="1:18" x14ac:dyDescent="0.3">
      <c r="A403" t="s">
        <v>1275</v>
      </c>
      <c r="B403" t="s">
        <v>84</v>
      </c>
      <c r="C403" t="s">
        <v>1276</v>
      </c>
      <c r="D403" s="11" t="s">
        <v>7474</v>
      </c>
      <c r="E403" s="11" t="s">
        <v>7102</v>
      </c>
      <c r="F403" t="s">
        <v>9189</v>
      </c>
      <c r="G403" t="s">
        <v>1277</v>
      </c>
      <c r="H403" t="s">
        <v>9189</v>
      </c>
      <c r="I403">
        <v>3.45</v>
      </c>
      <c r="J403">
        <v>303</v>
      </c>
      <c r="K403">
        <v>20</v>
      </c>
      <c r="L403">
        <v>1045.3499999999999</v>
      </c>
      <c r="M403">
        <v>836.28</v>
      </c>
      <c r="N403" s="11">
        <f>Salesdata[[#This Row],[subtotal_before_discount]]-Salesdata[[#This Row],[total_after_discount]]</f>
        <v>209.06999999999994</v>
      </c>
      <c r="O403" t="s">
        <v>60</v>
      </c>
      <c r="P403" s="2">
        <v>45794.112407407411</v>
      </c>
      <c r="Q403">
        <f>YEAR(Salesdata[[#This Row],[purchase_date]])</f>
        <v>2025</v>
      </c>
      <c r="R403" t="str">
        <f>TEXT(Salesdata[[#This Row],[purchase_date]], "mmm")</f>
        <v>May</v>
      </c>
    </row>
    <row r="404" spans="1:18" x14ac:dyDescent="0.3">
      <c r="A404" t="s">
        <v>1278</v>
      </c>
      <c r="B404" t="s">
        <v>84</v>
      </c>
      <c r="C404" t="s">
        <v>1279</v>
      </c>
      <c r="D404" s="11" t="s">
        <v>7475</v>
      </c>
      <c r="E404" s="11" t="s">
        <v>7050</v>
      </c>
      <c r="F404" t="s">
        <v>57</v>
      </c>
      <c r="G404" t="s">
        <v>1280</v>
      </c>
      <c r="H404" t="s">
        <v>53</v>
      </c>
      <c r="I404">
        <v>800.9</v>
      </c>
      <c r="J404">
        <v>1</v>
      </c>
      <c r="K404">
        <v>0</v>
      </c>
      <c r="L404">
        <v>800.9</v>
      </c>
      <c r="M404">
        <v>800.9</v>
      </c>
      <c r="N404" s="11">
        <f>Salesdata[[#This Row],[subtotal_before_discount]]-Salesdata[[#This Row],[total_after_discount]]</f>
        <v>0</v>
      </c>
      <c r="O404" t="s">
        <v>40</v>
      </c>
      <c r="P404" s="2">
        <v>45832.480011574073</v>
      </c>
      <c r="Q404">
        <f>YEAR(Salesdata[[#This Row],[purchase_date]])</f>
        <v>2025</v>
      </c>
      <c r="R404" t="str">
        <f>TEXT(Salesdata[[#This Row],[purchase_date]], "mmm")</f>
        <v>Jun</v>
      </c>
    </row>
    <row r="405" spans="1:18" x14ac:dyDescent="0.3">
      <c r="A405" t="s">
        <v>1281</v>
      </c>
      <c r="B405" t="s">
        <v>23</v>
      </c>
      <c r="C405" t="s">
        <v>1282</v>
      </c>
      <c r="D405" s="11" t="s">
        <v>7476</v>
      </c>
      <c r="E405" s="11" t="s">
        <v>7073</v>
      </c>
      <c r="F405" t="s">
        <v>177</v>
      </c>
      <c r="G405" t="s">
        <v>1283</v>
      </c>
      <c r="H405" t="s">
        <v>65</v>
      </c>
      <c r="I405">
        <v>0.94</v>
      </c>
      <c r="J405">
        <v>204</v>
      </c>
      <c r="K405">
        <v>25</v>
      </c>
      <c r="L405">
        <v>191.76</v>
      </c>
      <c r="M405">
        <v>143.82</v>
      </c>
      <c r="N405" s="11">
        <f>Salesdata[[#This Row],[subtotal_before_discount]]-Salesdata[[#This Row],[total_after_discount]]</f>
        <v>47.94</v>
      </c>
      <c r="O405" t="s">
        <v>28</v>
      </c>
      <c r="P405" s="2">
        <v>45783.083749999998</v>
      </c>
      <c r="Q405">
        <f>YEAR(Salesdata[[#This Row],[purchase_date]])</f>
        <v>2025</v>
      </c>
      <c r="R405" t="str">
        <f>TEXT(Salesdata[[#This Row],[purchase_date]], "mmm")</f>
        <v>May</v>
      </c>
    </row>
    <row r="406" spans="1:18" x14ac:dyDescent="0.3">
      <c r="A406" t="s">
        <v>1284</v>
      </c>
      <c r="B406" t="s">
        <v>181</v>
      </c>
      <c r="C406" t="s">
        <v>1285</v>
      </c>
      <c r="D406" s="11" t="s">
        <v>7477</v>
      </c>
      <c r="E406" s="11" t="s">
        <v>7198</v>
      </c>
      <c r="F406" t="s">
        <v>121</v>
      </c>
      <c r="G406" t="s">
        <v>1286</v>
      </c>
      <c r="H406" t="s">
        <v>70</v>
      </c>
      <c r="I406">
        <v>906.74</v>
      </c>
      <c r="J406">
        <v>2</v>
      </c>
      <c r="K406">
        <v>5</v>
      </c>
      <c r="L406">
        <v>1813.48</v>
      </c>
      <c r="M406">
        <v>1722.81</v>
      </c>
      <c r="N406" s="11">
        <f>Salesdata[[#This Row],[subtotal_before_discount]]-Salesdata[[#This Row],[total_after_discount]]</f>
        <v>90.670000000000073</v>
      </c>
      <c r="O406" t="s">
        <v>28</v>
      </c>
      <c r="P406" s="2">
        <v>45724.156215277777</v>
      </c>
      <c r="Q406">
        <f>YEAR(Salesdata[[#This Row],[purchase_date]])</f>
        <v>2025</v>
      </c>
      <c r="R406" t="str">
        <f>TEXT(Salesdata[[#This Row],[purchase_date]], "mmm")</f>
        <v>Mar</v>
      </c>
    </row>
    <row r="407" spans="1:18" x14ac:dyDescent="0.3">
      <c r="A407" t="s">
        <v>1287</v>
      </c>
      <c r="B407" t="s">
        <v>55</v>
      </c>
      <c r="C407" t="s">
        <v>1288</v>
      </c>
      <c r="D407" s="11" t="s">
        <v>7478</v>
      </c>
      <c r="E407" s="11" t="s">
        <v>7130</v>
      </c>
      <c r="F407" t="s">
        <v>121</v>
      </c>
      <c r="G407" t="s">
        <v>1289</v>
      </c>
      <c r="H407" t="s">
        <v>248</v>
      </c>
      <c r="I407">
        <v>440.94</v>
      </c>
      <c r="J407">
        <v>2</v>
      </c>
      <c r="K407">
        <v>0</v>
      </c>
      <c r="L407">
        <v>881.88</v>
      </c>
      <c r="M407">
        <v>881.88</v>
      </c>
      <c r="N407" s="11">
        <f>Salesdata[[#This Row],[subtotal_before_discount]]-Salesdata[[#This Row],[total_after_discount]]</f>
        <v>0</v>
      </c>
      <c r="O407" t="s">
        <v>40</v>
      </c>
      <c r="P407" s="2">
        <v>45480.707395833335</v>
      </c>
      <c r="Q407">
        <f>YEAR(Salesdata[[#This Row],[purchase_date]])</f>
        <v>2024</v>
      </c>
      <c r="R407" t="str">
        <f>TEXT(Salesdata[[#This Row],[purchase_date]], "mmm")</f>
        <v>Jul</v>
      </c>
    </row>
    <row r="408" spans="1:18" x14ac:dyDescent="0.3">
      <c r="A408" t="s">
        <v>1290</v>
      </c>
      <c r="B408" t="s">
        <v>49</v>
      </c>
      <c r="C408" t="s">
        <v>1291</v>
      </c>
      <c r="D408" s="11" t="s">
        <v>7479</v>
      </c>
      <c r="E408" s="11" t="s">
        <v>7168</v>
      </c>
      <c r="F408" t="s">
        <v>224</v>
      </c>
      <c r="G408" t="s">
        <v>1292</v>
      </c>
      <c r="H408" t="s">
        <v>20</v>
      </c>
      <c r="I408">
        <v>74.13</v>
      </c>
      <c r="J408">
        <v>8</v>
      </c>
      <c r="K408">
        <v>10</v>
      </c>
      <c r="L408">
        <v>593.04</v>
      </c>
      <c r="M408">
        <v>533.74</v>
      </c>
      <c r="N408" s="11">
        <f>Salesdata[[#This Row],[subtotal_before_discount]]-Salesdata[[#This Row],[total_after_discount]]</f>
        <v>59.299999999999955</v>
      </c>
      <c r="O408" t="s">
        <v>47</v>
      </c>
      <c r="P408" s="2">
        <v>45451.697731481479</v>
      </c>
      <c r="Q408">
        <f>YEAR(Salesdata[[#This Row],[purchase_date]])</f>
        <v>2024</v>
      </c>
      <c r="R408" t="str">
        <f>TEXT(Salesdata[[#This Row],[purchase_date]], "mmm")</f>
        <v>Jun</v>
      </c>
    </row>
    <row r="409" spans="1:18" x14ac:dyDescent="0.3">
      <c r="A409" t="s">
        <v>1293</v>
      </c>
      <c r="B409" t="s">
        <v>95</v>
      </c>
      <c r="C409" t="s">
        <v>1294</v>
      </c>
      <c r="D409" s="11" t="s">
        <v>7480</v>
      </c>
      <c r="E409" s="11" t="s">
        <v>7207</v>
      </c>
      <c r="F409" t="s">
        <v>155</v>
      </c>
      <c r="G409" t="s">
        <v>1295</v>
      </c>
      <c r="H409" t="s">
        <v>209</v>
      </c>
      <c r="I409">
        <v>1.42</v>
      </c>
      <c r="J409">
        <v>335</v>
      </c>
      <c r="K409">
        <v>15</v>
      </c>
      <c r="L409">
        <v>475.7</v>
      </c>
      <c r="M409">
        <v>404.34</v>
      </c>
      <c r="N409" s="11">
        <f>Salesdata[[#This Row],[subtotal_before_discount]]-Salesdata[[#This Row],[total_after_discount]]</f>
        <v>71.360000000000014</v>
      </c>
      <c r="O409" t="s">
        <v>77</v>
      </c>
      <c r="P409" s="2">
        <v>45809.166261574072</v>
      </c>
      <c r="Q409">
        <f>YEAR(Salesdata[[#This Row],[purchase_date]])</f>
        <v>2025</v>
      </c>
      <c r="R409" t="str">
        <f>TEXT(Salesdata[[#This Row],[purchase_date]], "mmm")</f>
        <v>Jun</v>
      </c>
    </row>
    <row r="410" spans="1:18" x14ac:dyDescent="0.3">
      <c r="A410" t="s">
        <v>1296</v>
      </c>
      <c r="B410" t="s">
        <v>181</v>
      </c>
      <c r="C410" t="s">
        <v>1297</v>
      </c>
      <c r="D410" s="11" t="s">
        <v>7481</v>
      </c>
      <c r="E410" s="11" t="s">
        <v>7044</v>
      </c>
      <c r="F410" t="s">
        <v>18</v>
      </c>
      <c r="G410" t="s">
        <v>1298</v>
      </c>
      <c r="H410" t="s">
        <v>27</v>
      </c>
      <c r="I410">
        <v>57.01</v>
      </c>
      <c r="J410">
        <v>20</v>
      </c>
      <c r="K410">
        <v>15</v>
      </c>
      <c r="L410">
        <v>1140.2</v>
      </c>
      <c r="M410">
        <v>969.17</v>
      </c>
      <c r="N410" s="11">
        <f>Salesdata[[#This Row],[subtotal_before_discount]]-Salesdata[[#This Row],[total_after_discount]]</f>
        <v>171.03000000000009</v>
      </c>
      <c r="O410" t="s">
        <v>21</v>
      </c>
      <c r="P410" s="2">
        <v>45517.649293981478</v>
      </c>
      <c r="Q410">
        <f>YEAR(Salesdata[[#This Row],[purchase_date]])</f>
        <v>2024</v>
      </c>
      <c r="R410" t="str">
        <f>TEXT(Salesdata[[#This Row],[purchase_date]], "mmm")</f>
        <v>Aug</v>
      </c>
    </row>
    <row r="411" spans="1:18" x14ac:dyDescent="0.3">
      <c r="A411" t="s">
        <v>1299</v>
      </c>
      <c r="B411" t="s">
        <v>118</v>
      </c>
      <c r="C411" t="s">
        <v>1300</v>
      </c>
      <c r="D411" s="11" t="s">
        <v>7482</v>
      </c>
      <c r="E411" s="11" t="s">
        <v>7207</v>
      </c>
      <c r="F411" t="s">
        <v>251</v>
      </c>
      <c r="G411" t="s">
        <v>1301</v>
      </c>
      <c r="H411" t="s">
        <v>46</v>
      </c>
      <c r="I411">
        <v>383.09</v>
      </c>
      <c r="J411">
        <v>2</v>
      </c>
      <c r="K411">
        <v>0</v>
      </c>
      <c r="L411">
        <v>766.18</v>
      </c>
      <c r="M411">
        <v>766.18</v>
      </c>
      <c r="N411" s="11">
        <f>Salesdata[[#This Row],[subtotal_before_discount]]-Salesdata[[#This Row],[total_after_discount]]</f>
        <v>0</v>
      </c>
      <c r="O411" t="s">
        <v>116</v>
      </c>
      <c r="P411" s="2">
        <v>45592.797858796293</v>
      </c>
      <c r="Q411">
        <f>YEAR(Salesdata[[#This Row],[purchase_date]])</f>
        <v>2024</v>
      </c>
      <c r="R411" t="str">
        <f>TEXT(Salesdata[[#This Row],[purchase_date]], "mmm")</f>
        <v>Oct</v>
      </c>
    </row>
    <row r="412" spans="1:18" x14ac:dyDescent="0.3">
      <c r="A412" t="s">
        <v>1302</v>
      </c>
      <c r="B412" t="s">
        <v>30</v>
      </c>
      <c r="C412" t="s">
        <v>1303</v>
      </c>
      <c r="D412" s="11" t="s">
        <v>7483</v>
      </c>
      <c r="E412" s="11" t="s">
        <v>7069</v>
      </c>
      <c r="F412" t="s">
        <v>246</v>
      </c>
      <c r="G412" t="s">
        <v>1304</v>
      </c>
      <c r="H412" t="s">
        <v>76</v>
      </c>
      <c r="I412">
        <v>756.52</v>
      </c>
      <c r="J412">
        <v>25</v>
      </c>
      <c r="K412">
        <v>0</v>
      </c>
      <c r="L412">
        <v>18913</v>
      </c>
      <c r="M412">
        <v>18913</v>
      </c>
      <c r="N412" s="11">
        <f>Salesdata[[#This Row],[subtotal_before_discount]]-Salesdata[[#This Row],[total_after_discount]]</f>
        <v>0</v>
      </c>
      <c r="O412" t="s">
        <v>28</v>
      </c>
      <c r="P412" s="2">
        <v>45790.721250000002</v>
      </c>
      <c r="Q412">
        <f>YEAR(Salesdata[[#This Row],[purchase_date]])</f>
        <v>2025</v>
      </c>
      <c r="R412" t="str">
        <f>TEXT(Salesdata[[#This Row],[purchase_date]], "mmm")</f>
        <v>May</v>
      </c>
    </row>
    <row r="413" spans="1:18" x14ac:dyDescent="0.3">
      <c r="A413" t="s">
        <v>1305</v>
      </c>
      <c r="B413" t="s">
        <v>95</v>
      </c>
      <c r="C413" t="s">
        <v>1306</v>
      </c>
      <c r="D413" s="11" t="s">
        <v>7484</v>
      </c>
      <c r="E413" s="11" t="s">
        <v>7198</v>
      </c>
      <c r="F413" t="s">
        <v>177</v>
      </c>
      <c r="G413" t="s">
        <v>1307</v>
      </c>
      <c r="H413" t="s">
        <v>76</v>
      </c>
      <c r="I413">
        <v>115.09</v>
      </c>
      <c r="J413">
        <v>10</v>
      </c>
      <c r="K413">
        <v>0</v>
      </c>
      <c r="L413">
        <v>1150.9000000000001</v>
      </c>
      <c r="M413">
        <v>1150.9000000000001</v>
      </c>
      <c r="N413" s="11">
        <f>Salesdata[[#This Row],[subtotal_before_discount]]-Salesdata[[#This Row],[total_after_discount]]</f>
        <v>0</v>
      </c>
      <c r="O413" t="s">
        <v>21</v>
      </c>
      <c r="P413" s="2">
        <v>45587.018472222226</v>
      </c>
      <c r="Q413">
        <f>YEAR(Salesdata[[#This Row],[purchase_date]])</f>
        <v>2024</v>
      </c>
      <c r="R413" t="str">
        <f>TEXT(Salesdata[[#This Row],[purchase_date]], "mmm")</f>
        <v>Oct</v>
      </c>
    </row>
    <row r="414" spans="1:18" x14ac:dyDescent="0.3">
      <c r="A414" t="s">
        <v>1308</v>
      </c>
      <c r="B414" t="s">
        <v>55</v>
      </c>
      <c r="C414" t="s">
        <v>1309</v>
      </c>
      <c r="D414" s="11" t="s">
        <v>7485</v>
      </c>
      <c r="E414" s="11" t="s">
        <v>7141</v>
      </c>
      <c r="F414" t="s">
        <v>177</v>
      </c>
      <c r="G414" t="s">
        <v>1310</v>
      </c>
      <c r="H414" t="s">
        <v>107</v>
      </c>
      <c r="I414">
        <v>1162.72</v>
      </c>
      <c r="J414">
        <v>3</v>
      </c>
      <c r="K414">
        <v>0</v>
      </c>
      <c r="L414">
        <v>3488.16</v>
      </c>
      <c r="M414">
        <v>3488.16</v>
      </c>
      <c r="N414" s="11">
        <f>Salesdata[[#This Row],[subtotal_before_discount]]-Salesdata[[#This Row],[total_after_discount]]</f>
        <v>0</v>
      </c>
      <c r="O414" t="s">
        <v>60</v>
      </c>
      <c r="P414" s="2">
        <v>45837.357002314813</v>
      </c>
      <c r="Q414">
        <f>YEAR(Salesdata[[#This Row],[purchase_date]])</f>
        <v>2025</v>
      </c>
      <c r="R414" t="str">
        <f>TEXT(Salesdata[[#This Row],[purchase_date]], "mmm")</f>
        <v>Jun</v>
      </c>
    </row>
    <row r="415" spans="1:18" x14ac:dyDescent="0.3">
      <c r="A415" t="s">
        <v>1311</v>
      </c>
      <c r="B415" t="s">
        <v>172</v>
      </c>
      <c r="C415" t="s">
        <v>1312</v>
      </c>
      <c r="D415" s="11" t="s">
        <v>7486</v>
      </c>
      <c r="E415" s="11" t="s">
        <v>7062</v>
      </c>
      <c r="F415" t="s">
        <v>32</v>
      </c>
      <c r="G415" t="s">
        <v>1313</v>
      </c>
      <c r="H415" t="s">
        <v>135</v>
      </c>
      <c r="I415">
        <v>754.38</v>
      </c>
      <c r="J415">
        <v>6</v>
      </c>
      <c r="K415">
        <v>5</v>
      </c>
      <c r="L415">
        <v>4526.28</v>
      </c>
      <c r="M415">
        <v>4299.97</v>
      </c>
      <c r="N415" s="11">
        <f>Salesdata[[#This Row],[subtotal_before_discount]]-Salesdata[[#This Row],[total_after_discount]]</f>
        <v>226.30999999999949</v>
      </c>
      <c r="O415" t="s">
        <v>77</v>
      </c>
      <c r="P415" s="2">
        <v>45849.971817129626</v>
      </c>
      <c r="Q415">
        <f>YEAR(Salesdata[[#This Row],[purchase_date]])</f>
        <v>2025</v>
      </c>
      <c r="R415" t="str">
        <f>TEXT(Salesdata[[#This Row],[purchase_date]], "mmm")</f>
        <v>Jul</v>
      </c>
    </row>
    <row r="416" spans="1:18" x14ac:dyDescent="0.3">
      <c r="A416" t="s">
        <v>1314</v>
      </c>
      <c r="B416" t="s">
        <v>55</v>
      </c>
      <c r="C416" t="s">
        <v>1315</v>
      </c>
      <c r="D416" s="11" t="s">
        <v>7487</v>
      </c>
      <c r="E416" s="11" t="s">
        <v>7091</v>
      </c>
      <c r="F416" t="s">
        <v>18</v>
      </c>
      <c r="G416" t="s">
        <v>1316</v>
      </c>
      <c r="H416" t="s">
        <v>46</v>
      </c>
      <c r="I416">
        <v>38.97</v>
      </c>
      <c r="J416">
        <v>4</v>
      </c>
      <c r="K416">
        <v>5</v>
      </c>
      <c r="L416">
        <v>155.88</v>
      </c>
      <c r="M416">
        <v>148.09</v>
      </c>
      <c r="N416" s="11">
        <f>Salesdata[[#This Row],[subtotal_before_discount]]-Salesdata[[#This Row],[total_after_discount]]</f>
        <v>7.789999999999992</v>
      </c>
      <c r="O416" t="s">
        <v>40</v>
      </c>
      <c r="P416" s="2">
        <v>45366.794594907406</v>
      </c>
      <c r="Q416">
        <f>YEAR(Salesdata[[#This Row],[purchase_date]])</f>
        <v>2024</v>
      </c>
      <c r="R416" t="str">
        <f>TEXT(Salesdata[[#This Row],[purchase_date]], "mmm")</f>
        <v>Mar</v>
      </c>
    </row>
    <row r="417" spans="1:18" x14ac:dyDescent="0.3">
      <c r="A417" t="s">
        <v>1317</v>
      </c>
      <c r="B417" t="s">
        <v>118</v>
      </c>
      <c r="C417" t="s">
        <v>1318</v>
      </c>
      <c r="D417" s="11" t="s">
        <v>7488</v>
      </c>
      <c r="E417" s="11" t="s">
        <v>7089</v>
      </c>
      <c r="F417" t="s">
        <v>91</v>
      </c>
      <c r="G417" t="s">
        <v>1319</v>
      </c>
      <c r="H417" t="s">
        <v>248</v>
      </c>
      <c r="I417">
        <v>463.22</v>
      </c>
      <c r="J417">
        <v>12</v>
      </c>
      <c r="K417">
        <v>15</v>
      </c>
      <c r="L417">
        <v>5558.64</v>
      </c>
      <c r="M417">
        <v>4724.84</v>
      </c>
      <c r="N417" s="11">
        <f>Salesdata[[#This Row],[subtotal_before_discount]]-Salesdata[[#This Row],[total_after_discount]]</f>
        <v>833.80000000000018</v>
      </c>
      <c r="O417" t="s">
        <v>47</v>
      </c>
      <c r="P417" s="2">
        <v>45612.137488425928</v>
      </c>
      <c r="Q417">
        <f>YEAR(Salesdata[[#This Row],[purchase_date]])</f>
        <v>2024</v>
      </c>
      <c r="R417" t="str">
        <f>TEXT(Salesdata[[#This Row],[purchase_date]], "mmm")</f>
        <v>Nov</v>
      </c>
    </row>
    <row r="418" spans="1:18" x14ac:dyDescent="0.3">
      <c r="A418" t="s">
        <v>1320</v>
      </c>
      <c r="B418" t="s">
        <v>23</v>
      </c>
      <c r="C418" t="s">
        <v>1321</v>
      </c>
      <c r="D418" s="11" t="s">
        <v>7489</v>
      </c>
      <c r="E418" s="11" t="s">
        <v>7170</v>
      </c>
      <c r="F418" t="s">
        <v>74</v>
      </c>
      <c r="G418" t="s">
        <v>1322</v>
      </c>
      <c r="H418" t="s">
        <v>130</v>
      </c>
      <c r="I418">
        <v>828.55</v>
      </c>
      <c r="J418">
        <v>6</v>
      </c>
      <c r="K418">
        <v>5</v>
      </c>
      <c r="L418">
        <v>4971.3</v>
      </c>
      <c r="M418">
        <v>4722.7299999999996</v>
      </c>
      <c r="N418" s="11">
        <f>Salesdata[[#This Row],[subtotal_before_discount]]-Salesdata[[#This Row],[total_after_discount]]</f>
        <v>248.57000000000062</v>
      </c>
      <c r="O418" t="s">
        <v>77</v>
      </c>
      <c r="P418" s="2">
        <v>45518.254756944443</v>
      </c>
      <c r="Q418">
        <f>YEAR(Salesdata[[#This Row],[purchase_date]])</f>
        <v>2024</v>
      </c>
      <c r="R418" t="str">
        <f>TEXT(Salesdata[[#This Row],[purchase_date]], "mmm")</f>
        <v>Aug</v>
      </c>
    </row>
    <row r="419" spans="1:18" x14ac:dyDescent="0.3">
      <c r="A419" t="s">
        <v>1323</v>
      </c>
      <c r="B419" t="s">
        <v>172</v>
      </c>
      <c r="C419" t="s">
        <v>1324</v>
      </c>
      <c r="D419" s="11" t="s">
        <v>7490</v>
      </c>
      <c r="E419" s="11" t="s">
        <v>7123</v>
      </c>
      <c r="F419" t="s">
        <v>57</v>
      </c>
      <c r="G419" t="s">
        <v>1325</v>
      </c>
      <c r="H419" t="s">
        <v>46</v>
      </c>
      <c r="I419">
        <v>15.13</v>
      </c>
      <c r="J419">
        <v>4</v>
      </c>
      <c r="K419">
        <v>0</v>
      </c>
      <c r="L419">
        <v>60.52</v>
      </c>
      <c r="M419">
        <v>60.52</v>
      </c>
      <c r="N419" s="11">
        <f>Salesdata[[#This Row],[subtotal_before_discount]]-Salesdata[[#This Row],[total_after_discount]]</f>
        <v>0</v>
      </c>
      <c r="O419" t="s">
        <v>47</v>
      </c>
      <c r="P419" s="2">
        <v>45732.518055555556</v>
      </c>
      <c r="Q419">
        <f>YEAR(Salesdata[[#This Row],[purchase_date]])</f>
        <v>2025</v>
      </c>
      <c r="R419" t="str">
        <f>TEXT(Salesdata[[#This Row],[purchase_date]], "mmm")</f>
        <v>Mar</v>
      </c>
    </row>
    <row r="420" spans="1:18" x14ac:dyDescent="0.3">
      <c r="A420" t="s">
        <v>1326</v>
      </c>
      <c r="B420" t="s">
        <v>118</v>
      </c>
      <c r="C420" t="s">
        <v>1327</v>
      </c>
      <c r="D420" s="11" t="s">
        <v>7491</v>
      </c>
      <c r="E420" s="11" t="s">
        <v>7042</v>
      </c>
      <c r="F420" t="s">
        <v>251</v>
      </c>
      <c r="G420" t="s">
        <v>1328</v>
      </c>
      <c r="H420" t="s">
        <v>53</v>
      </c>
      <c r="I420">
        <v>112.81</v>
      </c>
      <c r="J420">
        <v>40</v>
      </c>
      <c r="K420">
        <v>15</v>
      </c>
      <c r="L420">
        <v>4512.3999999999996</v>
      </c>
      <c r="M420">
        <v>3835.54</v>
      </c>
      <c r="N420" s="11">
        <f>Salesdata[[#This Row],[subtotal_before_discount]]-Salesdata[[#This Row],[total_after_discount]]</f>
        <v>676.85999999999967</v>
      </c>
      <c r="O420" t="s">
        <v>28</v>
      </c>
      <c r="P420" s="2">
        <v>45765.304224537038</v>
      </c>
      <c r="Q420">
        <f>YEAR(Salesdata[[#This Row],[purchase_date]])</f>
        <v>2025</v>
      </c>
      <c r="R420" t="str">
        <f>TEXT(Salesdata[[#This Row],[purchase_date]], "mmm")</f>
        <v>Apr</v>
      </c>
    </row>
    <row r="421" spans="1:18" x14ac:dyDescent="0.3">
      <c r="A421" t="s">
        <v>1329</v>
      </c>
      <c r="B421" t="s">
        <v>84</v>
      </c>
      <c r="C421" t="s">
        <v>1330</v>
      </c>
      <c r="D421" s="11" t="s">
        <v>7492</v>
      </c>
      <c r="E421" s="11" t="s">
        <v>7123</v>
      </c>
      <c r="F421" t="s">
        <v>251</v>
      </c>
      <c r="G421" t="s">
        <v>1331</v>
      </c>
      <c r="H421" t="s">
        <v>161</v>
      </c>
      <c r="I421">
        <v>248.78</v>
      </c>
      <c r="J421">
        <v>20</v>
      </c>
      <c r="K421">
        <v>20</v>
      </c>
      <c r="L421">
        <v>4975.6000000000004</v>
      </c>
      <c r="M421">
        <v>3980.48</v>
      </c>
      <c r="N421" s="11">
        <f>Salesdata[[#This Row],[subtotal_before_discount]]-Salesdata[[#This Row],[total_after_discount]]</f>
        <v>995.12000000000035</v>
      </c>
      <c r="O421" t="s">
        <v>21</v>
      </c>
      <c r="P421" s="2">
        <v>45361.823645833334</v>
      </c>
      <c r="Q421">
        <f>YEAR(Salesdata[[#This Row],[purchase_date]])</f>
        <v>2024</v>
      </c>
      <c r="R421" t="str">
        <f>TEXT(Salesdata[[#This Row],[purchase_date]], "mmm")</f>
        <v>Mar</v>
      </c>
    </row>
    <row r="422" spans="1:18" x14ac:dyDescent="0.3">
      <c r="A422" t="s">
        <v>1332</v>
      </c>
      <c r="B422" t="s">
        <v>95</v>
      </c>
      <c r="C422" t="s">
        <v>1333</v>
      </c>
      <c r="D422" s="11" t="s">
        <v>7493</v>
      </c>
      <c r="E422" s="11" t="s">
        <v>7108</v>
      </c>
      <c r="F422" t="s">
        <v>251</v>
      </c>
      <c r="G422" t="s">
        <v>1334</v>
      </c>
      <c r="H422" t="s">
        <v>130</v>
      </c>
      <c r="I422">
        <v>355</v>
      </c>
      <c r="J422">
        <v>12</v>
      </c>
      <c r="K422">
        <v>10</v>
      </c>
      <c r="L422">
        <v>4260</v>
      </c>
      <c r="M422">
        <v>3834</v>
      </c>
      <c r="N422" s="11">
        <f>Salesdata[[#This Row],[subtotal_before_discount]]-Salesdata[[#This Row],[total_after_discount]]</f>
        <v>426</v>
      </c>
      <c r="O422" t="s">
        <v>60</v>
      </c>
      <c r="P422" s="2">
        <v>45412.591724537036</v>
      </c>
      <c r="Q422">
        <f>YEAR(Salesdata[[#This Row],[purchase_date]])</f>
        <v>2024</v>
      </c>
      <c r="R422" t="str">
        <f>TEXT(Salesdata[[#This Row],[purchase_date]], "mmm")</f>
        <v>Apr</v>
      </c>
    </row>
    <row r="423" spans="1:18" x14ac:dyDescent="0.3">
      <c r="A423" t="s">
        <v>1335</v>
      </c>
      <c r="B423" t="s">
        <v>23</v>
      </c>
      <c r="C423" t="s">
        <v>1336</v>
      </c>
      <c r="D423" s="11" t="s">
        <v>7494</v>
      </c>
      <c r="E423" s="11" t="s">
        <v>7062</v>
      </c>
      <c r="F423" t="s">
        <v>37</v>
      </c>
      <c r="G423" t="s">
        <v>9189</v>
      </c>
      <c r="H423" t="s">
        <v>53</v>
      </c>
      <c r="I423">
        <v>232.35</v>
      </c>
      <c r="J423">
        <v>3</v>
      </c>
      <c r="K423">
        <v>2</v>
      </c>
      <c r="L423">
        <v>697.05</v>
      </c>
      <c r="M423">
        <v>683.11</v>
      </c>
      <c r="N423" s="11">
        <f>Salesdata[[#This Row],[subtotal_before_discount]]-Salesdata[[#This Row],[total_after_discount]]</f>
        <v>13.939999999999941</v>
      </c>
      <c r="O423" t="s">
        <v>40</v>
      </c>
      <c r="P423" s="2">
        <v>45578.873124999998</v>
      </c>
      <c r="Q423">
        <f>YEAR(Salesdata[[#This Row],[purchase_date]])</f>
        <v>2024</v>
      </c>
      <c r="R423" t="str">
        <f>TEXT(Salesdata[[#This Row],[purchase_date]], "mmm")</f>
        <v>Oct</v>
      </c>
    </row>
    <row r="424" spans="1:18" x14ac:dyDescent="0.3">
      <c r="A424" t="s">
        <v>1337</v>
      </c>
      <c r="B424" t="s">
        <v>84</v>
      </c>
      <c r="C424" t="s">
        <v>1338</v>
      </c>
      <c r="D424" s="11" t="s">
        <v>7495</v>
      </c>
      <c r="E424" s="11" t="s">
        <v>7076</v>
      </c>
      <c r="F424" t="s">
        <v>37</v>
      </c>
      <c r="G424" t="s">
        <v>1339</v>
      </c>
      <c r="H424" t="s">
        <v>161</v>
      </c>
      <c r="I424">
        <v>93.78</v>
      </c>
      <c r="J424">
        <v>1</v>
      </c>
      <c r="K424">
        <v>2</v>
      </c>
      <c r="L424">
        <v>93.78</v>
      </c>
      <c r="M424">
        <v>91.9</v>
      </c>
      <c r="N424" s="11">
        <f>Salesdata[[#This Row],[subtotal_before_discount]]-Salesdata[[#This Row],[total_after_discount]]</f>
        <v>1.8799999999999955</v>
      </c>
      <c r="O424" t="s">
        <v>116</v>
      </c>
      <c r="P424" s="2">
        <v>45734.094409722224</v>
      </c>
      <c r="Q424">
        <f>YEAR(Salesdata[[#This Row],[purchase_date]])</f>
        <v>2025</v>
      </c>
      <c r="R424" t="str">
        <f>TEXT(Salesdata[[#This Row],[purchase_date]], "mmm")</f>
        <v>Mar</v>
      </c>
    </row>
    <row r="425" spans="1:18" x14ac:dyDescent="0.3">
      <c r="A425" t="s">
        <v>1340</v>
      </c>
      <c r="B425" t="s">
        <v>23</v>
      </c>
      <c r="C425" t="s">
        <v>1341</v>
      </c>
      <c r="D425" s="11" t="s">
        <v>7496</v>
      </c>
      <c r="E425" s="11" t="s">
        <v>7235</v>
      </c>
      <c r="F425" t="s">
        <v>100</v>
      </c>
      <c r="G425" t="s">
        <v>1342</v>
      </c>
      <c r="H425" t="s">
        <v>46</v>
      </c>
      <c r="I425">
        <v>1584.34</v>
      </c>
      <c r="J425">
        <v>3</v>
      </c>
      <c r="K425">
        <v>0</v>
      </c>
      <c r="L425">
        <v>4753.0200000000004</v>
      </c>
      <c r="M425">
        <v>4753.0200000000004</v>
      </c>
      <c r="N425" s="11">
        <f>Salesdata[[#This Row],[subtotal_before_discount]]-Salesdata[[#This Row],[total_after_discount]]</f>
        <v>0</v>
      </c>
      <c r="O425" t="s">
        <v>47</v>
      </c>
      <c r="P425" s="2">
        <v>45574.827152777776</v>
      </c>
      <c r="Q425">
        <f>YEAR(Salesdata[[#This Row],[purchase_date]])</f>
        <v>2024</v>
      </c>
      <c r="R425" t="str">
        <f>TEXT(Salesdata[[#This Row],[purchase_date]], "mmm")</f>
        <v>Oct</v>
      </c>
    </row>
    <row r="426" spans="1:18" x14ac:dyDescent="0.3">
      <c r="A426" t="s">
        <v>1343</v>
      </c>
      <c r="B426" t="s">
        <v>72</v>
      </c>
      <c r="C426" t="s">
        <v>1344</v>
      </c>
      <c r="D426" s="11" t="s">
        <v>7497</v>
      </c>
      <c r="E426" s="11" t="s">
        <v>7076</v>
      </c>
      <c r="F426" t="s">
        <v>37</v>
      </c>
      <c r="G426" t="s">
        <v>1345</v>
      </c>
      <c r="H426" t="s">
        <v>76</v>
      </c>
      <c r="I426">
        <v>663.63</v>
      </c>
      <c r="J426">
        <v>20</v>
      </c>
      <c r="K426">
        <v>0</v>
      </c>
      <c r="L426">
        <v>13272.6</v>
      </c>
      <c r="M426">
        <v>13272.6</v>
      </c>
      <c r="N426" s="11">
        <f>Salesdata[[#This Row],[subtotal_before_discount]]-Salesdata[[#This Row],[total_after_discount]]</f>
        <v>0</v>
      </c>
      <c r="O426" t="s">
        <v>47</v>
      </c>
      <c r="P426" s="2">
        <v>45355.793344907404</v>
      </c>
      <c r="Q426">
        <f>YEAR(Salesdata[[#This Row],[purchase_date]])</f>
        <v>2024</v>
      </c>
      <c r="R426" t="str">
        <f>TEXT(Salesdata[[#This Row],[purchase_date]], "mmm")</f>
        <v>Mar</v>
      </c>
    </row>
    <row r="427" spans="1:18" x14ac:dyDescent="0.3">
      <c r="A427" t="s">
        <v>1346</v>
      </c>
      <c r="B427" t="s">
        <v>72</v>
      </c>
      <c r="C427" t="s">
        <v>1347</v>
      </c>
      <c r="D427" s="11" t="s">
        <v>7498</v>
      </c>
      <c r="E427" s="11" t="s">
        <v>7087</v>
      </c>
      <c r="F427" t="s">
        <v>177</v>
      </c>
      <c r="G427" t="s">
        <v>1348</v>
      </c>
      <c r="H427" t="s">
        <v>82</v>
      </c>
      <c r="I427">
        <v>453.45</v>
      </c>
      <c r="J427">
        <v>12</v>
      </c>
      <c r="K427">
        <v>15</v>
      </c>
      <c r="L427">
        <v>5441.4</v>
      </c>
      <c r="M427">
        <v>4625.1899999999996</v>
      </c>
      <c r="N427" s="11">
        <f>Salesdata[[#This Row],[subtotal_before_discount]]-Salesdata[[#This Row],[total_after_discount]]</f>
        <v>816.21</v>
      </c>
      <c r="O427" t="s">
        <v>40</v>
      </c>
      <c r="P427" s="2">
        <v>45532.497361111113</v>
      </c>
      <c r="Q427">
        <f>YEAR(Salesdata[[#This Row],[purchase_date]])</f>
        <v>2024</v>
      </c>
      <c r="R427" t="str">
        <f>TEXT(Salesdata[[#This Row],[purchase_date]], "mmm")</f>
        <v>Aug</v>
      </c>
    </row>
    <row r="428" spans="1:18" x14ac:dyDescent="0.3">
      <c r="A428" t="s">
        <v>1349</v>
      </c>
      <c r="B428" t="s">
        <v>118</v>
      </c>
      <c r="C428" t="s">
        <v>1350</v>
      </c>
      <c r="D428" s="11" t="s">
        <v>7499</v>
      </c>
      <c r="E428" s="11" t="s">
        <v>7125</v>
      </c>
      <c r="F428" t="s">
        <v>100</v>
      </c>
      <c r="G428" t="s">
        <v>1351</v>
      </c>
      <c r="H428" t="s">
        <v>65</v>
      </c>
      <c r="I428">
        <v>2995.58</v>
      </c>
      <c r="J428">
        <v>20</v>
      </c>
      <c r="K428">
        <v>20</v>
      </c>
      <c r="L428">
        <v>59911.6</v>
      </c>
      <c r="M428">
        <v>47929.279999999999</v>
      </c>
      <c r="N428" s="11">
        <f>Salesdata[[#This Row],[subtotal_before_discount]]-Salesdata[[#This Row],[total_after_discount]]</f>
        <v>11982.32</v>
      </c>
      <c r="O428" t="s">
        <v>60</v>
      </c>
      <c r="P428" s="2">
        <v>45712.2659375</v>
      </c>
      <c r="Q428">
        <f>YEAR(Salesdata[[#This Row],[purchase_date]])</f>
        <v>2025</v>
      </c>
      <c r="R428" t="str">
        <f>TEXT(Salesdata[[#This Row],[purchase_date]], "mmm")</f>
        <v>Feb</v>
      </c>
    </row>
    <row r="429" spans="1:18" x14ac:dyDescent="0.3">
      <c r="A429" t="s">
        <v>1352</v>
      </c>
      <c r="B429" t="s">
        <v>15</v>
      </c>
      <c r="C429" t="s">
        <v>1353</v>
      </c>
      <c r="D429" s="11" t="s">
        <v>7500</v>
      </c>
      <c r="E429" s="11" t="s">
        <v>7056</v>
      </c>
      <c r="F429" t="s">
        <v>18</v>
      </c>
      <c r="G429" t="s">
        <v>1354</v>
      </c>
      <c r="H429" t="s">
        <v>82</v>
      </c>
      <c r="I429">
        <v>36.17</v>
      </c>
      <c r="J429">
        <v>6</v>
      </c>
      <c r="K429">
        <v>0</v>
      </c>
      <c r="L429">
        <v>217.02</v>
      </c>
      <c r="M429">
        <v>217.02</v>
      </c>
      <c r="N429" s="11">
        <f>Salesdata[[#This Row],[subtotal_before_discount]]-Salesdata[[#This Row],[total_after_discount]]</f>
        <v>0</v>
      </c>
      <c r="O429" t="s">
        <v>116</v>
      </c>
      <c r="P429" s="2">
        <v>45742.666481481479</v>
      </c>
      <c r="Q429">
        <f>YEAR(Salesdata[[#This Row],[purchase_date]])</f>
        <v>2025</v>
      </c>
      <c r="R429" t="str">
        <f>TEXT(Salesdata[[#This Row],[purchase_date]], "mmm")</f>
        <v>Mar</v>
      </c>
    </row>
    <row r="430" spans="1:18" x14ac:dyDescent="0.3">
      <c r="A430" t="s">
        <v>1355</v>
      </c>
      <c r="B430" t="s">
        <v>23</v>
      </c>
      <c r="C430" t="s">
        <v>1356</v>
      </c>
      <c r="D430" s="11" t="s">
        <v>7501</v>
      </c>
      <c r="E430" s="11" t="s">
        <v>7170</v>
      </c>
      <c r="F430" t="s">
        <v>224</v>
      </c>
      <c r="G430" t="s">
        <v>1357</v>
      </c>
      <c r="H430" t="s">
        <v>53</v>
      </c>
      <c r="I430">
        <v>2527.4299999999998</v>
      </c>
      <c r="J430">
        <v>1</v>
      </c>
      <c r="K430">
        <v>0</v>
      </c>
      <c r="L430">
        <v>2527.4299999999998</v>
      </c>
      <c r="M430">
        <v>2527.4299999999998</v>
      </c>
      <c r="N430" s="11">
        <f>Salesdata[[#This Row],[subtotal_before_discount]]-Salesdata[[#This Row],[total_after_discount]]</f>
        <v>0</v>
      </c>
      <c r="O430" t="s">
        <v>40</v>
      </c>
      <c r="P430" s="2">
        <v>45624.883726851855</v>
      </c>
      <c r="Q430">
        <f>YEAR(Salesdata[[#This Row],[purchase_date]])</f>
        <v>2024</v>
      </c>
      <c r="R430" t="str">
        <f>TEXT(Salesdata[[#This Row],[purchase_date]], "mmm")</f>
        <v>Nov</v>
      </c>
    </row>
    <row r="431" spans="1:18" x14ac:dyDescent="0.3">
      <c r="A431" t="s">
        <v>1358</v>
      </c>
      <c r="B431" t="s">
        <v>84</v>
      </c>
      <c r="C431" t="s">
        <v>1359</v>
      </c>
      <c r="D431" s="11" t="s">
        <v>7502</v>
      </c>
      <c r="E431" s="11" t="s">
        <v>7154</v>
      </c>
      <c r="F431" t="s">
        <v>32</v>
      </c>
      <c r="G431" t="s">
        <v>1360</v>
      </c>
      <c r="H431" t="s">
        <v>184</v>
      </c>
      <c r="I431">
        <v>4.9000000000000004</v>
      </c>
      <c r="J431">
        <v>86</v>
      </c>
      <c r="K431">
        <v>3</v>
      </c>
      <c r="L431">
        <v>421.4</v>
      </c>
      <c r="M431">
        <v>408.76</v>
      </c>
      <c r="N431" s="11">
        <f>Salesdata[[#This Row],[subtotal_before_discount]]-Salesdata[[#This Row],[total_after_discount]]</f>
        <v>12.639999999999986</v>
      </c>
      <c r="O431" t="s">
        <v>28</v>
      </c>
      <c r="P431" s="2">
        <v>45660.841898148145</v>
      </c>
      <c r="Q431">
        <f>YEAR(Salesdata[[#This Row],[purchase_date]])</f>
        <v>2025</v>
      </c>
      <c r="R431" t="str">
        <f>TEXT(Salesdata[[#This Row],[purchase_date]], "mmm")</f>
        <v>Jan</v>
      </c>
    </row>
    <row r="432" spans="1:18" x14ac:dyDescent="0.3">
      <c r="A432" t="s">
        <v>1361</v>
      </c>
      <c r="B432" t="s">
        <v>55</v>
      </c>
      <c r="C432" t="s">
        <v>1362</v>
      </c>
      <c r="D432" s="11" t="s">
        <v>7503</v>
      </c>
      <c r="E432" s="11" t="s">
        <v>7087</v>
      </c>
      <c r="F432" t="s">
        <v>111</v>
      </c>
      <c r="G432" t="s">
        <v>1363</v>
      </c>
      <c r="H432" t="s">
        <v>65</v>
      </c>
      <c r="I432">
        <v>351.34</v>
      </c>
      <c r="J432">
        <v>2</v>
      </c>
      <c r="K432">
        <v>0</v>
      </c>
      <c r="L432">
        <v>702.68</v>
      </c>
      <c r="M432">
        <v>702.68</v>
      </c>
      <c r="N432" s="11">
        <f>Salesdata[[#This Row],[subtotal_before_discount]]-Salesdata[[#This Row],[total_after_discount]]</f>
        <v>0</v>
      </c>
      <c r="O432" t="s">
        <v>47</v>
      </c>
      <c r="P432" s="2">
        <v>45807.933692129627</v>
      </c>
      <c r="Q432">
        <f>YEAR(Salesdata[[#This Row],[purchase_date]])</f>
        <v>2025</v>
      </c>
      <c r="R432" t="str">
        <f>TEXT(Salesdata[[#This Row],[purchase_date]], "mmm")</f>
        <v>May</v>
      </c>
    </row>
    <row r="433" spans="1:18" x14ac:dyDescent="0.3">
      <c r="A433" t="s">
        <v>1364</v>
      </c>
      <c r="B433" t="s">
        <v>55</v>
      </c>
      <c r="C433" t="s">
        <v>1365</v>
      </c>
      <c r="D433" s="11" t="s">
        <v>7504</v>
      </c>
      <c r="E433" s="11" t="s">
        <v>7102</v>
      </c>
      <c r="F433" t="s">
        <v>87</v>
      </c>
      <c r="G433" t="s">
        <v>1366</v>
      </c>
      <c r="H433" t="s">
        <v>20</v>
      </c>
      <c r="I433">
        <v>1785.89</v>
      </c>
      <c r="J433">
        <v>15</v>
      </c>
      <c r="K433">
        <v>2</v>
      </c>
      <c r="L433">
        <v>26788.35</v>
      </c>
      <c r="M433">
        <v>26252.58</v>
      </c>
      <c r="N433" s="11">
        <f>Salesdata[[#This Row],[subtotal_before_discount]]-Salesdata[[#This Row],[total_after_discount]]</f>
        <v>535.7699999999968</v>
      </c>
      <c r="O433" t="s">
        <v>21</v>
      </c>
      <c r="P433" s="2">
        <v>45368.677569444444</v>
      </c>
      <c r="Q433">
        <f>YEAR(Salesdata[[#This Row],[purchase_date]])</f>
        <v>2024</v>
      </c>
      <c r="R433" t="str">
        <f>TEXT(Salesdata[[#This Row],[purchase_date]], "mmm")</f>
        <v>Mar</v>
      </c>
    </row>
    <row r="434" spans="1:18" x14ac:dyDescent="0.3">
      <c r="A434" t="s">
        <v>1367</v>
      </c>
      <c r="B434" t="s">
        <v>23</v>
      </c>
      <c r="C434" t="s">
        <v>1368</v>
      </c>
      <c r="D434" s="11" t="s">
        <v>7221</v>
      </c>
      <c r="E434" s="11" t="s">
        <v>7207</v>
      </c>
      <c r="F434" t="s">
        <v>37</v>
      </c>
      <c r="G434" t="s">
        <v>1369</v>
      </c>
      <c r="H434" t="s">
        <v>107</v>
      </c>
      <c r="I434">
        <v>93.98</v>
      </c>
      <c r="J434">
        <v>5</v>
      </c>
      <c r="K434">
        <v>5</v>
      </c>
      <c r="L434">
        <v>469.9</v>
      </c>
      <c r="M434">
        <v>446.4</v>
      </c>
      <c r="N434" s="11">
        <f>Salesdata[[#This Row],[subtotal_before_discount]]-Salesdata[[#This Row],[total_after_discount]]</f>
        <v>23.5</v>
      </c>
      <c r="O434" t="s">
        <v>28</v>
      </c>
      <c r="P434" s="2">
        <v>45582.986539351848</v>
      </c>
      <c r="Q434">
        <f>YEAR(Salesdata[[#This Row],[purchase_date]])</f>
        <v>2024</v>
      </c>
      <c r="R434" t="str">
        <f>TEXT(Salesdata[[#This Row],[purchase_date]], "mmm")</f>
        <v>Oct</v>
      </c>
    </row>
    <row r="435" spans="1:18" x14ac:dyDescent="0.3">
      <c r="A435" t="s">
        <v>1370</v>
      </c>
      <c r="B435" t="s">
        <v>181</v>
      </c>
      <c r="C435" t="s">
        <v>1371</v>
      </c>
      <c r="D435" s="11" t="s">
        <v>7505</v>
      </c>
      <c r="E435" s="11" t="s">
        <v>7207</v>
      </c>
      <c r="F435" t="s">
        <v>57</v>
      </c>
      <c r="G435" t="s">
        <v>1372</v>
      </c>
      <c r="H435" t="s">
        <v>46</v>
      </c>
      <c r="I435">
        <v>1824.3</v>
      </c>
      <c r="J435">
        <v>12</v>
      </c>
      <c r="K435">
        <v>15</v>
      </c>
      <c r="L435">
        <v>21891.599999999999</v>
      </c>
      <c r="M435">
        <v>18607.86</v>
      </c>
      <c r="N435" s="11">
        <f>Salesdata[[#This Row],[subtotal_before_discount]]-Salesdata[[#This Row],[total_after_discount]]</f>
        <v>3283.739999999998</v>
      </c>
      <c r="O435" t="s">
        <v>40</v>
      </c>
      <c r="P435" s="2">
        <v>45356.844201388885</v>
      </c>
      <c r="Q435">
        <f>YEAR(Salesdata[[#This Row],[purchase_date]])</f>
        <v>2024</v>
      </c>
      <c r="R435" t="str">
        <f>TEXT(Salesdata[[#This Row],[purchase_date]], "mmm")</f>
        <v>Mar</v>
      </c>
    </row>
    <row r="436" spans="1:18" x14ac:dyDescent="0.3">
      <c r="A436" t="s">
        <v>1373</v>
      </c>
      <c r="B436" t="s">
        <v>49</v>
      </c>
      <c r="C436" t="s">
        <v>1374</v>
      </c>
      <c r="D436" s="11" t="s">
        <v>7506</v>
      </c>
      <c r="E436" s="11" t="s">
        <v>7038</v>
      </c>
      <c r="F436" t="s">
        <v>74</v>
      </c>
      <c r="G436" t="s">
        <v>1375</v>
      </c>
      <c r="H436" t="s">
        <v>248</v>
      </c>
      <c r="I436">
        <v>1025.95</v>
      </c>
      <c r="J436">
        <v>100</v>
      </c>
      <c r="K436">
        <v>0</v>
      </c>
      <c r="L436">
        <v>102595</v>
      </c>
      <c r="M436">
        <v>102595</v>
      </c>
      <c r="N436" s="11">
        <f>Salesdata[[#This Row],[subtotal_before_discount]]-Salesdata[[#This Row],[total_after_discount]]</f>
        <v>0</v>
      </c>
      <c r="O436" t="s">
        <v>40</v>
      </c>
      <c r="P436" s="2">
        <v>45469.87195601852</v>
      </c>
      <c r="Q436">
        <f>YEAR(Salesdata[[#This Row],[purchase_date]])</f>
        <v>2024</v>
      </c>
      <c r="R436" t="str">
        <f>TEXT(Salesdata[[#This Row],[purchase_date]], "mmm")</f>
        <v>Jun</v>
      </c>
    </row>
    <row r="437" spans="1:18" x14ac:dyDescent="0.3">
      <c r="A437" t="s">
        <v>1376</v>
      </c>
      <c r="B437" t="s">
        <v>95</v>
      </c>
      <c r="C437" t="s">
        <v>1377</v>
      </c>
      <c r="D437" s="11" t="s">
        <v>7507</v>
      </c>
      <c r="E437" s="11" t="s">
        <v>7119</v>
      </c>
      <c r="F437" t="s">
        <v>100</v>
      </c>
      <c r="G437" t="s">
        <v>1378</v>
      </c>
      <c r="H437" t="s">
        <v>248</v>
      </c>
      <c r="I437">
        <v>29.94</v>
      </c>
      <c r="J437">
        <v>12</v>
      </c>
      <c r="K437">
        <v>0</v>
      </c>
      <c r="L437">
        <v>359.28</v>
      </c>
      <c r="M437">
        <v>359.28</v>
      </c>
      <c r="N437" s="11">
        <f>Salesdata[[#This Row],[subtotal_before_discount]]-Salesdata[[#This Row],[total_after_discount]]</f>
        <v>0</v>
      </c>
      <c r="O437" t="s">
        <v>47</v>
      </c>
      <c r="P437" s="2">
        <v>45457.823854166665</v>
      </c>
      <c r="Q437">
        <f>YEAR(Salesdata[[#This Row],[purchase_date]])</f>
        <v>2024</v>
      </c>
      <c r="R437" t="str">
        <f>TEXT(Salesdata[[#This Row],[purchase_date]], "mmm")</f>
        <v>Jun</v>
      </c>
    </row>
    <row r="438" spans="1:18" x14ac:dyDescent="0.3">
      <c r="A438" t="s">
        <v>1379</v>
      </c>
      <c r="B438" t="s">
        <v>9189</v>
      </c>
      <c r="C438" t="s">
        <v>1380</v>
      </c>
      <c r="D438" s="11" t="s">
        <v>7508</v>
      </c>
      <c r="E438" s="11" t="s">
        <v>7105</v>
      </c>
      <c r="F438" t="s">
        <v>37</v>
      </c>
      <c r="G438" t="s">
        <v>1381</v>
      </c>
      <c r="H438" t="s">
        <v>135</v>
      </c>
      <c r="I438">
        <v>775.55</v>
      </c>
      <c r="J438">
        <v>3</v>
      </c>
      <c r="K438">
        <v>2</v>
      </c>
      <c r="L438">
        <v>2326.65</v>
      </c>
      <c r="M438">
        <v>2280.12</v>
      </c>
      <c r="N438" s="11">
        <f>Salesdata[[#This Row],[subtotal_before_discount]]-Salesdata[[#This Row],[total_after_discount]]</f>
        <v>46.5300000000002</v>
      </c>
      <c r="O438" t="s">
        <v>21</v>
      </c>
      <c r="P438" s="2">
        <v>45426.710555555554</v>
      </c>
      <c r="Q438">
        <f>YEAR(Salesdata[[#This Row],[purchase_date]])</f>
        <v>2024</v>
      </c>
      <c r="R438" t="str">
        <f>TEXT(Salesdata[[#This Row],[purchase_date]], "mmm")</f>
        <v>May</v>
      </c>
    </row>
    <row r="439" spans="1:18" x14ac:dyDescent="0.3">
      <c r="A439" t="s">
        <v>1382</v>
      </c>
      <c r="B439" t="s">
        <v>118</v>
      </c>
      <c r="C439" t="s">
        <v>1383</v>
      </c>
      <c r="D439" s="11" t="s">
        <v>7509</v>
      </c>
      <c r="E439" s="11" t="s">
        <v>7060</v>
      </c>
      <c r="F439" t="s">
        <v>100</v>
      </c>
      <c r="G439" t="s">
        <v>1384</v>
      </c>
      <c r="H439" t="s">
        <v>59</v>
      </c>
      <c r="I439">
        <v>951</v>
      </c>
      <c r="J439">
        <v>10</v>
      </c>
      <c r="K439">
        <v>5</v>
      </c>
      <c r="L439">
        <v>9510</v>
      </c>
      <c r="M439">
        <v>9034.5</v>
      </c>
      <c r="N439" s="11">
        <f>Salesdata[[#This Row],[subtotal_before_discount]]-Salesdata[[#This Row],[total_after_discount]]</f>
        <v>475.5</v>
      </c>
      <c r="O439" t="s">
        <v>28</v>
      </c>
      <c r="P439" s="2">
        <v>45573.418020833335</v>
      </c>
      <c r="Q439">
        <f>YEAR(Salesdata[[#This Row],[purchase_date]])</f>
        <v>2024</v>
      </c>
      <c r="R439" t="str">
        <f>TEXT(Salesdata[[#This Row],[purchase_date]], "mmm")</f>
        <v>Oct</v>
      </c>
    </row>
    <row r="440" spans="1:18" x14ac:dyDescent="0.3">
      <c r="A440" t="s">
        <v>1385</v>
      </c>
      <c r="B440" t="s">
        <v>49</v>
      </c>
      <c r="C440" t="s">
        <v>1386</v>
      </c>
      <c r="D440" s="11" t="s">
        <v>7510</v>
      </c>
      <c r="E440" s="11" t="s">
        <v>7183</v>
      </c>
      <c r="F440" t="s">
        <v>68</v>
      </c>
      <c r="G440" t="s">
        <v>1387</v>
      </c>
      <c r="H440" t="s">
        <v>59</v>
      </c>
      <c r="I440">
        <v>89.96</v>
      </c>
      <c r="J440">
        <v>1</v>
      </c>
      <c r="K440">
        <v>0</v>
      </c>
      <c r="L440">
        <v>89.96</v>
      </c>
      <c r="M440">
        <v>89.96</v>
      </c>
      <c r="N440" s="11">
        <f>Salesdata[[#This Row],[subtotal_before_discount]]-Salesdata[[#This Row],[total_after_discount]]</f>
        <v>0</v>
      </c>
      <c r="O440" t="s">
        <v>47</v>
      </c>
      <c r="P440" s="2">
        <v>45590.40996527778</v>
      </c>
      <c r="Q440">
        <f>YEAR(Salesdata[[#This Row],[purchase_date]])</f>
        <v>2024</v>
      </c>
      <c r="R440" t="str">
        <f>TEXT(Salesdata[[#This Row],[purchase_date]], "mmm")</f>
        <v>Oct</v>
      </c>
    </row>
    <row r="441" spans="1:18" x14ac:dyDescent="0.3">
      <c r="A441" t="s">
        <v>1388</v>
      </c>
      <c r="B441" t="s">
        <v>72</v>
      </c>
      <c r="C441" t="s">
        <v>1389</v>
      </c>
      <c r="D441" s="11" t="s">
        <v>7511</v>
      </c>
      <c r="E441" s="11" t="s">
        <v>7145</v>
      </c>
      <c r="F441" t="s">
        <v>105</v>
      </c>
      <c r="G441" t="s">
        <v>1390</v>
      </c>
      <c r="H441" t="s">
        <v>130</v>
      </c>
      <c r="I441">
        <v>999.11</v>
      </c>
      <c r="J441">
        <v>5</v>
      </c>
      <c r="K441">
        <v>0</v>
      </c>
      <c r="L441">
        <v>4995.55</v>
      </c>
      <c r="M441">
        <v>4995.55</v>
      </c>
      <c r="N441" s="11">
        <f>Salesdata[[#This Row],[subtotal_before_discount]]-Salesdata[[#This Row],[total_after_discount]]</f>
        <v>0</v>
      </c>
      <c r="O441" t="s">
        <v>60</v>
      </c>
      <c r="P441" s="2">
        <v>45523.500833333332</v>
      </c>
      <c r="Q441">
        <f>YEAR(Salesdata[[#This Row],[purchase_date]])</f>
        <v>2024</v>
      </c>
      <c r="R441" t="str">
        <f>TEXT(Salesdata[[#This Row],[purchase_date]], "mmm")</f>
        <v>Aug</v>
      </c>
    </row>
    <row r="442" spans="1:18" x14ac:dyDescent="0.3">
      <c r="A442" t="s">
        <v>1391</v>
      </c>
      <c r="B442" t="s">
        <v>172</v>
      </c>
      <c r="C442" t="s">
        <v>1392</v>
      </c>
      <c r="D442" s="11" t="s">
        <v>7512</v>
      </c>
      <c r="E442" s="11" t="s">
        <v>7346</v>
      </c>
      <c r="F442" t="s">
        <v>246</v>
      </c>
      <c r="G442" t="s">
        <v>1393</v>
      </c>
      <c r="H442" t="s">
        <v>184</v>
      </c>
      <c r="I442">
        <v>178.26</v>
      </c>
      <c r="J442">
        <v>15</v>
      </c>
      <c r="K442">
        <v>5</v>
      </c>
      <c r="L442">
        <v>2673.9</v>
      </c>
      <c r="M442">
        <v>2540.1999999999998</v>
      </c>
      <c r="N442" s="11">
        <f>Salesdata[[#This Row],[subtotal_before_discount]]-Salesdata[[#This Row],[total_after_discount]]</f>
        <v>133.70000000000027</v>
      </c>
      <c r="O442" t="s">
        <v>60</v>
      </c>
      <c r="P442" s="2">
        <v>45527.947280092594</v>
      </c>
      <c r="Q442">
        <f>YEAR(Salesdata[[#This Row],[purchase_date]])</f>
        <v>2024</v>
      </c>
      <c r="R442" t="str">
        <f>TEXT(Salesdata[[#This Row],[purchase_date]], "mmm")</f>
        <v>Aug</v>
      </c>
    </row>
    <row r="443" spans="1:18" x14ac:dyDescent="0.3">
      <c r="A443" t="s">
        <v>1394</v>
      </c>
      <c r="B443" t="s">
        <v>55</v>
      </c>
      <c r="C443" t="s">
        <v>1395</v>
      </c>
      <c r="D443" s="11" t="s">
        <v>7513</v>
      </c>
      <c r="E443" s="11" t="s">
        <v>7091</v>
      </c>
      <c r="F443" t="s">
        <v>277</v>
      </c>
      <c r="G443" t="s">
        <v>1396</v>
      </c>
      <c r="H443" t="s">
        <v>179</v>
      </c>
      <c r="I443">
        <v>73.88</v>
      </c>
      <c r="J443">
        <v>8</v>
      </c>
      <c r="K443">
        <v>10</v>
      </c>
      <c r="L443">
        <v>591.04</v>
      </c>
      <c r="M443">
        <v>531.94000000000005</v>
      </c>
      <c r="N443" s="11">
        <f>Salesdata[[#This Row],[subtotal_before_discount]]-Salesdata[[#This Row],[total_after_discount]]</f>
        <v>59.099999999999909</v>
      </c>
      <c r="O443" t="s">
        <v>60</v>
      </c>
      <c r="P443" s="2">
        <v>45707.717789351853</v>
      </c>
      <c r="Q443">
        <f>YEAR(Salesdata[[#This Row],[purchase_date]])</f>
        <v>2025</v>
      </c>
      <c r="R443" t="str">
        <f>TEXT(Salesdata[[#This Row],[purchase_date]], "mmm")</f>
        <v>Feb</v>
      </c>
    </row>
    <row r="444" spans="1:18" x14ac:dyDescent="0.3">
      <c r="A444" t="s">
        <v>1397</v>
      </c>
      <c r="B444" t="s">
        <v>30</v>
      </c>
      <c r="C444" t="s">
        <v>1398</v>
      </c>
      <c r="D444" s="11" t="s">
        <v>7514</v>
      </c>
      <c r="E444" s="11" t="s">
        <v>7054</v>
      </c>
      <c r="F444" t="s">
        <v>155</v>
      </c>
      <c r="G444" t="s">
        <v>1399</v>
      </c>
      <c r="H444" t="s">
        <v>27</v>
      </c>
      <c r="I444">
        <v>8.93</v>
      </c>
      <c r="J444">
        <v>3</v>
      </c>
      <c r="K444">
        <v>10</v>
      </c>
      <c r="L444">
        <v>26.79</v>
      </c>
      <c r="M444">
        <v>24.11</v>
      </c>
      <c r="N444" s="11">
        <f>Salesdata[[#This Row],[subtotal_before_discount]]-Salesdata[[#This Row],[total_after_discount]]</f>
        <v>2.6799999999999997</v>
      </c>
      <c r="O444" t="s">
        <v>28</v>
      </c>
      <c r="P444" s="2">
        <v>45720.820393518516</v>
      </c>
      <c r="Q444">
        <f>YEAR(Salesdata[[#This Row],[purchase_date]])</f>
        <v>2025</v>
      </c>
      <c r="R444" t="str">
        <f>TEXT(Salesdata[[#This Row],[purchase_date]], "mmm")</f>
        <v>Mar</v>
      </c>
    </row>
    <row r="445" spans="1:18" x14ac:dyDescent="0.3">
      <c r="A445" t="s">
        <v>1400</v>
      </c>
      <c r="B445" t="s">
        <v>9189</v>
      </c>
      <c r="C445" t="s">
        <v>1401</v>
      </c>
      <c r="D445" s="11" t="s">
        <v>7515</v>
      </c>
      <c r="E445" s="11" t="s">
        <v>7099</v>
      </c>
      <c r="F445" t="s">
        <v>155</v>
      </c>
      <c r="G445" t="s">
        <v>1402</v>
      </c>
      <c r="H445" t="s">
        <v>76</v>
      </c>
      <c r="I445">
        <v>317.76</v>
      </c>
      <c r="J445">
        <v>3</v>
      </c>
      <c r="K445">
        <v>0</v>
      </c>
      <c r="L445">
        <v>953.28</v>
      </c>
      <c r="M445">
        <v>953.28</v>
      </c>
      <c r="N445" s="11">
        <f>Salesdata[[#This Row],[subtotal_before_discount]]-Salesdata[[#This Row],[total_after_discount]]</f>
        <v>0</v>
      </c>
      <c r="O445" t="s">
        <v>9189</v>
      </c>
      <c r="P445" s="2">
        <v>45396.727418981478</v>
      </c>
      <c r="Q445">
        <f>YEAR(Salesdata[[#This Row],[purchase_date]])</f>
        <v>2024</v>
      </c>
      <c r="R445" t="str">
        <f>TEXT(Salesdata[[#This Row],[purchase_date]], "mmm")</f>
        <v>Apr</v>
      </c>
    </row>
    <row r="446" spans="1:18" x14ac:dyDescent="0.3">
      <c r="A446" t="s">
        <v>1403</v>
      </c>
      <c r="B446" t="s">
        <v>30</v>
      </c>
      <c r="C446" t="s">
        <v>1404</v>
      </c>
      <c r="D446" s="11" t="s">
        <v>7516</v>
      </c>
      <c r="E446" s="11" t="s">
        <v>7166</v>
      </c>
      <c r="F446" t="s">
        <v>177</v>
      </c>
      <c r="G446" t="s">
        <v>1405</v>
      </c>
      <c r="H446" t="s">
        <v>39</v>
      </c>
      <c r="I446">
        <v>178.29</v>
      </c>
      <c r="J446">
        <v>12</v>
      </c>
      <c r="K446">
        <v>15</v>
      </c>
      <c r="L446">
        <v>2139.48</v>
      </c>
      <c r="M446">
        <v>1818.56</v>
      </c>
      <c r="N446" s="11">
        <f>Salesdata[[#This Row],[subtotal_before_discount]]-Salesdata[[#This Row],[total_after_discount]]</f>
        <v>320.92000000000007</v>
      </c>
      <c r="O446" t="s">
        <v>60</v>
      </c>
      <c r="P446" s="2">
        <v>45723.966631944444</v>
      </c>
      <c r="Q446">
        <f>YEAR(Salesdata[[#This Row],[purchase_date]])</f>
        <v>2025</v>
      </c>
      <c r="R446" t="str">
        <f>TEXT(Salesdata[[#This Row],[purchase_date]], "mmm")</f>
        <v>Mar</v>
      </c>
    </row>
    <row r="447" spans="1:18" x14ac:dyDescent="0.3">
      <c r="A447" t="s">
        <v>1406</v>
      </c>
      <c r="B447" t="s">
        <v>30</v>
      </c>
      <c r="C447" t="s">
        <v>1407</v>
      </c>
      <c r="D447" s="11" t="s">
        <v>7517</v>
      </c>
      <c r="E447" s="11" t="s">
        <v>7083</v>
      </c>
      <c r="F447" t="s">
        <v>74</v>
      </c>
      <c r="G447" t="s">
        <v>1408</v>
      </c>
      <c r="H447" t="s">
        <v>76</v>
      </c>
      <c r="I447">
        <v>2115.64</v>
      </c>
      <c r="J447">
        <v>12</v>
      </c>
      <c r="K447">
        <v>18</v>
      </c>
      <c r="L447">
        <v>25387.68</v>
      </c>
      <c r="M447">
        <v>20817.900000000001</v>
      </c>
      <c r="N447" s="11">
        <f>Salesdata[[#This Row],[subtotal_before_discount]]-Salesdata[[#This Row],[total_after_discount]]</f>
        <v>4569.7799999999988</v>
      </c>
      <c r="O447" t="s">
        <v>28</v>
      </c>
      <c r="P447" s="2">
        <v>45551.465868055559</v>
      </c>
      <c r="Q447">
        <f>YEAR(Salesdata[[#This Row],[purchase_date]])</f>
        <v>2024</v>
      </c>
      <c r="R447" t="str">
        <f>TEXT(Salesdata[[#This Row],[purchase_date]], "mmm")</f>
        <v>Sep</v>
      </c>
    </row>
    <row r="448" spans="1:18" x14ac:dyDescent="0.3">
      <c r="A448" t="s">
        <v>1409</v>
      </c>
      <c r="B448" t="s">
        <v>23</v>
      </c>
      <c r="C448" t="s">
        <v>1410</v>
      </c>
      <c r="D448" s="11" t="s">
        <v>7518</v>
      </c>
      <c r="E448" s="11" t="s">
        <v>7036</v>
      </c>
      <c r="F448" t="s">
        <v>246</v>
      </c>
      <c r="G448" t="s">
        <v>1411</v>
      </c>
      <c r="H448" t="s">
        <v>39</v>
      </c>
      <c r="I448">
        <v>4111.5</v>
      </c>
      <c r="J448">
        <v>15</v>
      </c>
      <c r="K448">
        <v>10</v>
      </c>
      <c r="L448">
        <v>61672.5</v>
      </c>
      <c r="M448">
        <v>55505.25</v>
      </c>
      <c r="N448" s="11">
        <f>Salesdata[[#This Row],[subtotal_before_discount]]-Salesdata[[#This Row],[total_after_discount]]</f>
        <v>6167.25</v>
      </c>
      <c r="O448" t="s">
        <v>9189</v>
      </c>
      <c r="P448" s="2">
        <v>45487.323576388888</v>
      </c>
      <c r="Q448">
        <f>YEAR(Salesdata[[#This Row],[purchase_date]])</f>
        <v>2024</v>
      </c>
      <c r="R448" t="str">
        <f>TEXT(Salesdata[[#This Row],[purchase_date]], "mmm")</f>
        <v>Jul</v>
      </c>
    </row>
    <row r="449" spans="1:18" x14ac:dyDescent="0.3">
      <c r="A449" t="s">
        <v>1412</v>
      </c>
      <c r="B449" t="s">
        <v>95</v>
      </c>
      <c r="C449" t="s">
        <v>1413</v>
      </c>
      <c r="D449" s="11" t="s">
        <v>7519</v>
      </c>
      <c r="E449" s="11" t="s">
        <v>7099</v>
      </c>
      <c r="F449" t="s">
        <v>9189</v>
      </c>
      <c r="G449" t="s">
        <v>1414</v>
      </c>
      <c r="H449" t="s">
        <v>70</v>
      </c>
      <c r="I449">
        <v>684.88</v>
      </c>
      <c r="J449">
        <v>50</v>
      </c>
      <c r="K449">
        <v>0</v>
      </c>
      <c r="L449">
        <v>34244</v>
      </c>
      <c r="M449">
        <v>34244</v>
      </c>
      <c r="N449" s="11">
        <f>Salesdata[[#This Row],[subtotal_before_discount]]-Salesdata[[#This Row],[total_after_discount]]</f>
        <v>0</v>
      </c>
      <c r="O449" t="s">
        <v>21</v>
      </c>
      <c r="P449" s="2">
        <v>45420.895671296297</v>
      </c>
      <c r="Q449">
        <f>YEAR(Salesdata[[#This Row],[purchase_date]])</f>
        <v>2024</v>
      </c>
      <c r="R449" t="str">
        <f>TEXT(Salesdata[[#This Row],[purchase_date]], "mmm")</f>
        <v>May</v>
      </c>
    </row>
    <row r="450" spans="1:18" x14ac:dyDescent="0.3">
      <c r="A450" t="s">
        <v>1415</v>
      </c>
      <c r="B450" t="s">
        <v>181</v>
      </c>
      <c r="C450" t="s">
        <v>1416</v>
      </c>
      <c r="D450" s="11" t="s">
        <v>7520</v>
      </c>
      <c r="E450" s="11" t="s">
        <v>7168</v>
      </c>
      <c r="F450" t="s">
        <v>100</v>
      </c>
      <c r="G450" t="s">
        <v>1417</v>
      </c>
      <c r="H450" t="s">
        <v>130</v>
      </c>
      <c r="I450">
        <v>787.91</v>
      </c>
      <c r="J450">
        <v>30</v>
      </c>
      <c r="K450">
        <v>15</v>
      </c>
      <c r="L450">
        <v>23637.3</v>
      </c>
      <c r="M450">
        <v>20091.7</v>
      </c>
      <c r="N450" s="11">
        <f>Salesdata[[#This Row],[subtotal_before_discount]]-Salesdata[[#This Row],[total_after_discount]]</f>
        <v>3545.5999999999985</v>
      </c>
      <c r="O450" t="s">
        <v>28</v>
      </c>
      <c r="P450" s="2">
        <v>45433.874120370368</v>
      </c>
      <c r="Q450">
        <f>YEAR(Salesdata[[#This Row],[purchase_date]])</f>
        <v>2024</v>
      </c>
      <c r="R450" t="str">
        <f>TEXT(Salesdata[[#This Row],[purchase_date]], "mmm")</f>
        <v>May</v>
      </c>
    </row>
    <row r="451" spans="1:18" x14ac:dyDescent="0.3">
      <c r="A451" t="s">
        <v>1418</v>
      </c>
      <c r="B451" t="s">
        <v>15</v>
      </c>
      <c r="C451" t="s">
        <v>1419</v>
      </c>
      <c r="D451" s="11" t="s">
        <v>7521</v>
      </c>
      <c r="E451" s="11" t="s">
        <v>7042</v>
      </c>
      <c r="F451" t="s">
        <v>100</v>
      </c>
      <c r="G451" t="s">
        <v>1420</v>
      </c>
      <c r="H451" t="s">
        <v>102</v>
      </c>
      <c r="I451">
        <v>2.2999999999999998</v>
      </c>
      <c r="J451">
        <v>327</v>
      </c>
      <c r="K451">
        <v>25</v>
      </c>
      <c r="L451">
        <v>752.1</v>
      </c>
      <c r="M451">
        <v>564.08000000000004</v>
      </c>
      <c r="N451" s="11">
        <f>Salesdata[[#This Row],[subtotal_before_discount]]-Salesdata[[#This Row],[total_after_discount]]</f>
        <v>188.01999999999998</v>
      </c>
      <c r="O451" t="s">
        <v>77</v>
      </c>
      <c r="P451" s="2">
        <v>45554.96465277778</v>
      </c>
      <c r="Q451">
        <f>YEAR(Salesdata[[#This Row],[purchase_date]])</f>
        <v>2024</v>
      </c>
      <c r="R451" t="str">
        <f>TEXT(Salesdata[[#This Row],[purchase_date]], "mmm")</f>
        <v>Sep</v>
      </c>
    </row>
    <row r="452" spans="1:18" x14ac:dyDescent="0.3">
      <c r="A452" t="s">
        <v>1421</v>
      </c>
      <c r="B452" t="s">
        <v>49</v>
      </c>
      <c r="C452" t="s">
        <v>9189</v>
      </c>
      <c r="D452" s="11" t="s">
        <v>9189</v>
      </c>
      <c r="E452" s="11" t="s">
        <v>9189</v>
      </c>
      <c r="F452" t="s">
        <v>68</v>
      </c>
      <c r="G452" t="s">
        <v>1422</v>
      </c>
      <c r="H452" t="s">
        <v>161</v>
      </c>
      <c r="I452">
        <v>2940.5</v>
      </c>
      <c r="J452">
        <v>1</v>
      </c>
      <c r="K452">
        <v>10</v>
      </c>
      <c r="L452">
        <v>2940.5</v>
      </c>
      <c r="M452">
        <v>2646.45</v>
      </c>
      <c r="N452" s="11">
        <f>Salesdata[[#This Row],[subtotal_before_discount]]-Salesdata[[#This Row],[total_after_discount]]</f>
        <v>294.05000000000018</v>
      </c>
      <c r="O452" t="s">
        <v>47</v>
      </c>
      <c r="P452" s="2">
        <v>45526.850092592591</v>
      </c>
      <c r="Q452">
        <f>YEAR(Salesdata[[#This Row],[purchase_date]])</f>
        <v>2024</v>
      </c>
      <c r="R452" t="str">
        <f>TEXT(Salesdata[[#This Row],[purchase_date]], "mmm")</f>
        <v>Aug</v>
      </c>
    </row>
    <row r="453" spans="1:18" x14ac:dyDescent="0.3">
      <c r="A453" t="s">
        <v>1423</v>
      </c>
      <c r="B453" t="s">
        <v>95</v>
      </c>
      <c r="C453" t="s">
        <v>1424</v>
      </c>
      <c r="D453" s="11" t="s">
        <v>7522</v>
      </c>
      <c r="E453" s="11" t="s">
        <v>7164</v>
      </c>
      <c r="F453" t="s">
        <v>9189</v>
      </c>
      <c r="G453" t="s">
        <v>1425</v>
      </c>
      <c r="H453" t="s">
        <v>59</v>
      </c>
      <c r="I453">
        <v>885.36</v>
      </c>
      <c r="J453">
        <v>30</v>
      </c>
      <c r="K453">
        <v>10</v>
      </c>
      <c r="L453">
        <v>26560.799999999999</v>
      </c>
      <c r="M453">
        <v>23904.720000000001</v>
      </c>
      <c r="N453" s="11">
        <f>Salesdata[[#This Row],[subtotal_before_discount]]-Salesdata[[#This Row],[total_after_discount]]</f>
        <v>2656.0799999999981</v>
      </c>
      <c r="O453" t="s">
        <v>40</v>
      </c>
      <c r="P453" s="2">
        <v>45590.803414351853</v>
      </c>
      <c r="Q453">
        <f>YEAR(Salesdata[[#This Row],[purchase_date]])</f>
        <v>2024</v>
      </c>
      <c r="R453" t="str">
        <f>TEXT(Salesdata[[#This Row],[purchase_date]], "mmm")</f>
        <v>Oct</v>
      </c>
    </row>
    <row r="454" spans="1:18" x14ac:dyDescent="0.3">
      <c r="A454" t="s">
        <v>1426</v>
      </c>
      <c r="B454" t="s">
        <v>30</v>
      </c>
      <c r="C454" t="s">
        <v>1427</v>
      </c>
      <c r="D454" s="11" t="s">
        <v>7523</v>
      </c>
      <c r="E454" s="11" t="s">
        <v>7064</v>
      </c>
      <c r="F454" t="s">
        <v>177</v>
      </c>
      <c r="G454" t="s">
        <v>1428</v>
      </c>
      <c r="H454" t="s">
        <v>107</v>
      </c>
      <c r="I454">
        <v>8.5</v>
      </c>
      <c r="J454">
        <v>3</v>
      </c>
      <c r="K454">
        <v>0</v>
      </c>
      <c r="L454">
        <v>25.5</v>
      </c>
      <c r="M454">
        <v>25.5</v>
      </c>
      <c r="N454" s="11">
        <f>Salesdata[[#This Row],[subtotal_before_discount]]-Salesdata[[#This Row],[total_after_discount]]</f>
        <v>0</v>
      </c>
      <c r="O454" t="s">
        <v>77</v>
      </c>
      <c r="P454" s="2">
        <v>45368.345648148148</v>
      </c>
      <c r="Q454">
        <f>YEAR(Salesdata[[#This Row],[purchase_date]])</f>
        <v>2024</v>
      </c>
      <c r="R454" t="str">
        <f>TEXT(Salesdata[[#This Row],[purchase_date]], "mmm")</f>
        <v>Mar</v>
      </c>
    </row>
    <row r="455" spans="1:18" x14ac:dyDescent="0.3">
      <c r="A455" t="s">
        <v>1429</v>
      </c>
      <c r="B455" t="s">
        <v>55</v>
      </c>
      <c r="C455" t="s">
        <v>1430</v>
      </c>
      <c r="D455" s="11" t="s">
        <v>7524</v>
      </c>
      <c r="E455" s="11" t="s">
        <v>7073</v>
      </c>
      <c r="F455" t="s">
        <v>105</v>
      </c>
      <c r="G455" t="s">
        <v>1431</v>
      </c>
      <c r="H455" t="s">
        <v>179</v>
      </c>
      <c r="I455">
        <v>75.319999999999993</v>
      </c>
      <c r="J455">
        <v>8</v>
      </c>
      <c r="K455">
        <v>10</v>
      </c>
      <c r="L455">
        <v>602.55999999999995</v>
      </c>
      <c r="M455">
        <v>542.29999999999995</v>
      </c>
      <c r="N455" s="11">
        <f>Salesdata[[#This Row],[subtotal_before_discount]]-Salesdata[[#This Row],[total_after_discount]]</f>
        <v>60.259999999999991</v>
      </c>
      <c r="O455" t="s">
        <v>40</v>
      </c>
      <c r="P455" s="2">
        <v>45768.236250000002</v>
      </c>
      <c r="Q455">
        <f>YEAR(Salesdata[[#This Row],[purchase_date]])</f>
        <v>2025</v>
      </c>
      <c r="R455" t="str">
        <f>TEXT(Salesdata[[#This Row],[purchase_date]], "mmm")</f>
        <v>Apr</v>
      </c>
    </row>
    <row r="456" spans="1:18" x14ac:dyDescent="0.3">
      <c r="A456" t="s">
        <v>1432</v>
      </c>
      <c r="B456" t="s">
        <v>72</v>
      </c>
      <c r="C456" t="s">
        <v>1433</v>
      </c>
      <c r="D456" s="11" t="s">
        <v>7521</v>
      </c>
      <c r="E456" s="11" t="s">
        <v>7062</v>
      </c>
      <c r="F456" t="s">
        <v>18</v>
      </c>
      <c r="G456" t="s">
        <v>1434</v>
      </c>
      <c r="H456" t="s">
        <v>179</v>
      </c>
      <c r="I456">
        <v>181.61</v>
      </c>
      <c r="J456">
        <v>60</v>
      </c>
      <c r="K456">
        <v>0</v>
      </c>
      <c r="L456">
        <v>10896.6</v>
      </c>
      <c r="M456">
        <v>10896.6</v>
      </c>
      <c r="N456" s="11">
        <f>Salesdata[[#This Row],[subtotal_before_discount]]-Salesdata[[#This Row],[total_after_discount]]</f>
        <v>0</v>
      </c>
      <c r="O456" t="s">
        <v>47</v>
      </c>
      <c r="P456" s="2">
        <v>45466.355486111112</v>
      </c>
      <c r="Q456">
        <f>YEAR(Salesdata[[#This Row],[purchase_date]])</f>
        <v>2024</v>
      </c>
      <c r="R456" t="str">
        <f>TEXT(Salesdata[[#This Row],[purchase_date]], "mmm")</f>
        <v>Jun</v>
      </c>
    </row>
    <row r="457" spans="1:18" x14ac:dyDescent="0.3">
      <c r="A457" t="s">
        <v>1435</v>
      </c>
      <c r="B457" t="s">
        <v>23</v>
      </c>
      <c r="C457" t="s">
        <v>1436</v>
      </c>
      <c r="D457" s="11" t="s">
        <v>7525</v>
      </c>
      <c r="E457" s="11" t="s">
        <v>7214</v>
      </c>
      <c r="F457" t="s">
        <v>100</v>
      </c>
      <c r="G457" t="s">
        <v>1437</v>
      </c>
      <c r="H457" t="s">
        <v>161</v>
      </c>
      <c r="I457">
        <v>15.43</v>
      </c>
      <c r="J457">
        <v>15</v>
      </c>
      <c r="K457">
        <v>0</v>
      </c>
      <c r="L457">
        <v>231.45</v>
      </c>
      <c r="M457">
        <v>231.45</v>
      </c>
      <c r="N457" s="11">
        <f>Salesdata[[#This Row],[subtotal_before_discount]]-Salesdata[[#This Row],[total_after_discount]]</f>
        <v>0</v>
      </c>
      <c r="O457" t="s">
        <v>116</v>
      </c>
      <c r="P457" s="2">
        <v>45729.269583333335</v>
      </c>
      <c r="Q457">
        <f>YEAR(Salesdata[[#This Row],[purchase_date]])</f>
        <v>2025</v>
      </c>
      <c r="R457" t="str">
        <f>TEXT(Salesdata[[#This Row],[purchase_date]], "mmm")</f>
        <v>Mar</v>
      </c>
    </row>
    <row r="458" spans="1:18" x14ac:dyDescent="0.3">
      <c r="A458" t="s">
        <v>1438</v>
      </c>
      <c r="B458" t="s">
        <v>72</v>
      </c>
      <c r="C458" t="s">
        <v>1439</v>
      </c>
      <c r="D458" s="11" t="s">
        <v>7526</v>
      </c>
      <c r="E458" s="11" t="s">
        <v>7064</v>
      </c>
      <c r="F458" t="s">
        <v>224</v>
      </c>
      <c r="G458" t="s">
        <v>1440</v>
      </c>
      <c r="H458" t="s">
        <v>53</v>
      </c>
      <c r="I458">
        <v>62.48</v>
      </c>
      <c r="J458">
        <v>1</v>
      </c>
      <c r="K458">
        <v>2</v>
      </c>
      <c r="L458">
        <v>62.48</v>
      </c>
      <c r="M458">
        <v>61.23</v>
      </c>
      <c r="N458" s="11">
        <f>Salesdata[[#This Row],[subtotal_before_discount]]-Salesdata[[#This Row],[total_after_discount]]</f>
        <v>1.25</v>
      </c>
      <c r="O458" t="s">
        <v>40</v>
      </c>
      <c r="P458" s="2">
        <v>45795.167731481481</v>
      </c>
      <c r="Q458">
        <f>YEAR(Salesdata[[#This Row],[purchase_date]])</f>
        <v>2025</v>
      </c>
      <c r="R458" t="str">
        <f>TEXT(Salesdata[[#This Row],[purchase_date]], "mmm")</f>
        <v>May</v>
      </c>
    </row>
    <row r="459" spans="1:18" x14ac:dyDescent="0.3">
      <c r="A459" t="s">
        <v>1441</v>
      </c>
      <c r="B459" t="s">
        <v>181</v>
      </c>
      <c r="C459" t="s">
        <v>1442</v>
      </c>
      <c r="D459" s="11" t="s">
        <v>7527</v>
      </c>
      <c r="E459" s="11" t="s">
        <v>7058</v>
      </c>
      <c r="F459" t="s">
        <v>87</v>
      </c>
      <c r="G459" t="s">
        <v>1443</v>
      </c>
      <c r="H459" t="s">
        <v>93</v>
      </c>
      <c r="I459">
        <v>768.6</v>
      </c>
      <c r="J459">
        <v>15</v>
      </c>
      <c r="K459">
        <v>0</v>
      </c>
      <c r="L459">
        <v>11529</v>
      </c>
      <c r="M459">
        <v>11529</v>
      </c>
      <c r="N459" s="11">
        <f>Salesdata[[#This Row],[subtotal_before_discount]]-Salesdata[[#This Row],[total_after_discount]]</f>
        <v>0</v>
      </c>
      <c r="O459" t="s">
        <v>47</v>
      </c>
      <c r="P459" s="2">
        <v>45519.609398148146</v>
      </c>
      <c r="Q459">
        <f>YEAR(Salesdata[[#This Row],[purchase_date]])</f>
        <v>2024</v>
      </c>
      <c r="R459" t="str">
        <f>TEXT(Salesdata[[#This Row],[purchase_date]], "mmm")</f>
        <v>Aug</v>
      </c>
    </row>
    <row r="460" spans="1:18" x14ac:dyDescent="0.3">
      <c r="A460" t="s">
        <v>1444</v>
      </c>
      <c r="B460" t="s">
        <v>30</v>
      </c>
      <c r="C460" t="s">
        <v>1445</v>
      </c>
      <c r="D460" s="11" t="s">
        <v>7528</v>
      </c>
      <c r="E460" s="11" t="s">
        <v>7099</v>
      </c>
      <c r="F460" t="s">
        <v>74</v>
      </c>
      <c r="G460" t="s">
        <v>1446</v>
      </c>
      <c r="H460" t="s">
        <v>184</v>
      </c>
      <c r="I460">
        <v>95.98</v>
      </c>
      <c r="J460">
        <v>40</v>
      </c>
      <c r="K460">
        <v>10</v>
      </c>
      <c r="L460">
        <v>3839.2</v>
      </c>
      <c r="M460">
        <v>3455.28</v>
      </c>
      <c r="N460" s="11">
        <f>Salesdata[[#This Row],[subtotal_before_discount]]-Salesdata[[#This Row],[total_after_discount]]</f>
        <v>383.91999999999962</v>
      </c>
      <c r="O460" t="s">
        <v>9189</v>
      </c>
      <c r="P460" s="2">
        <v>45788.063645833332</v>
      </c>
      <c r="Q460">
        <f>YEAR(Salesdata[[#This Row],[purchase_date]])</f>
        <v>2025</v>
      </c>
      <c r="R460" t="str">
        <f>TEXT(Salesdata[[#This Row],[purchase_date]], "mmm")</f>
        <v>May</v>
      </c>
    </row>
    <row r="461" spans="1:18" x14ac:dyDescent="0.3">
      <c r="A461" t="s">
        <v>1447</v>
      </c>
      <c r="B461" t="s">
        <v>49</v>
      </c>
      <c r="C461" t="s">
        <v>1448</v>
      </c>
      <c r="D461" s="11" t="s">
        <v>7529</v>
      </c>
      <c r="E461" s="11" t="s">
        <v>7073</v>
      </c>
      <c r="F461" t="s">
        <v>44</v>
      </c>
      <c r="G461" t="s">
        <v>1449</v>
      </c>
      <c r="H461" t="s">
        <v>248</v>
      </c>
      <c r="I461">
        <v>23.48</v>
      </c>
      <c r="J461">
        <v>75</v>
      </c>
      <c r="K461">
        <v>15</v>
      </c>
      <c r="L461">
        <v>1761</v>
      </c>
      <c r="M461">
        <v>1496.85</v>
      </c>
      <c r="N461" s="11">
        <f>Salesdata[[#This Row],[subtotal_before_discount]]-Salesdata[[#This Row],[total_after_discount]]</f>
        <v>264.15000000000009</v>
      </c>
      <c r="O461" t="s">
        <v>21</v>
      </c>
      <c r="P461" s="2">
        <v>45518.73400462963</v>
      </c>
      <c r="Q461">
        <f>YEAR(Salesdata[[#This Row],[purchase_date]])</f>
        <v>2024</v>
      </c>
      <c r="R461" t="str">
        <f>TEXT(Salesdata[[#This Row],[purchase_date]], "mmm")</f>
        <v>Aug</v>
      </c>
    </row>
    <row r="462" spans="1:18" x14ac:dyDescent="0.3">
      <c r="A462" t="s">
        <v>1450</v>
      </c>
      <c r="B462" t="s">
        <v>55</v>
      </c>
      <c r="C462" t="s">
        <v>1451</v>
      </c>
      <c r="D462" s="11" t="s">
        <v>7530</v>
      </c>
      <c r="E462" s="11" t="s">
        <v>7069</v>
      </c>
      <c r="F462" t="s">
        <v>177</v>
      </c>
      <c r="G462" t="s">
        <v>1452</v>
      </c>
      <c r="H462" t="s">
        <v>65</v>
      </c>
      <c r="I462">
        <v>296.57</v>
      </c>
      <c r="J462">
        <v>10</v>
      </c>
      <c r="K462">
        <v>5</v>
      </c>
      <c r="L462">
        <v>2965.7</v>
      </c>
      <c r="M462">
        <v>2817.41</v>
      </c>
      <c r="N462" s="11">
        <f>Salesdata[[#This Row],[subtotal_before_discount]]-Salesdata[[#This Row],[total_after_discount]]</f>
        <v>148.28999999999996</v>
      </c>
      <c r="O462" t="s">
        <v>47</v>
      </c>
      <c r="P462" s="2">
        <v>45781.375092592592</v>
      </c>
      <c r="Q462">
        <f>YEAR(Salesdata[[#This Row],[purchase_date]])</f>
        <v>2025</v>
      </c>
      <c r="R462" t="str">
        <f>TEXT(Salesdata[[#This Row],[purchase_date]], "mmm")</f>
        <v>May</v>
      </c>
    </row>
    <row r="463" spans="1:18" x14ac:dyDescent="0.3">
      <c r="A463" t="s">
        <v>1453</v>
      </c>
      <c r="B463" t="s">
        <v>181</v>
      </c>
      <c r="C463" t="s">
        <v>1454</v>
      </c>
      <c r="D463" s="11" t="s">
        <v>7531</v>
      </c>
      <c r="E463" s="11" t="s">
        <v>7111</v>
      </c>
      <c r="F463" t="s">
        <v>111</v>
      </c>
      <c r="G463" t="s">
        <v>1455</v>
      </c>
      <c r="H463" t="s">
        <v>135</v>
      </c>
      <c r="I463">
        <v>775.04</v>
      </c>
      <c r="J463">
        <v>40</v>
      </c>
      <c r="K463">
        <v>0</v>
      </c>
      <c r="L463">
        <v>31001.599999999999</v>
      </c>
      <c r="M463">
        <v>31001.599999999999</v>
      </c>
      <c r="N463" s="11">
        <f>Salesdata[[#This Row],[subtotal_before_discount]]-Salesdata[[#This Row],[total_after_discount]]</f>
        <v>0</v>
      </c>
      <c r="O463" t="s">
        <v>47</v>
      </c>
      <c r="P463" s="2">
        <v>45389.487534722219</v>
      </c>
      <c r="Q463">
        <f>YEAR(Salesdata[[#This Row],[purchase_date]])</f>
        <v>2024</v>
      </c>
      <c r="R463" t="str">
        <f>TEXT(Salesdata[[#This Row],[purchase_date]], "mmm")</f>
        <v>Apr</v>
      </c>
    </row>
    <row r="464" spans="1:18" x14ac:dyDescent="0.3">
      <c r="A464" t="s">
        <v>1456</v>
      </c>
      <c r="B464" t="s">
        <v>15</v>
      </c>
      <c r="C464" t="s">
        <v>1457</v>
      </c>
      <c r="D464" s="11" t="s">
        <v>7532</v>
      </c>
      <c r="E464" s="11" t="s">
        <v>7091</v>
      </c>
      <c r="F464" t="s">
        <v>224</v>
      </c>
      <c r="G464" t="s">
        <v>1458</v>
      </c>
      <c r="H464" t="s">
        <v>39</v>
      </c>
      <c r="I464">
        <v>1343.82</v>
      </c>
      <c r="J464">
        <v>4</v>
      </c>
      <c r="K464">
        <v>10</v>
      </c>
      <c r="L464">
        <v>5375.28</v>
      </c>
      <c r="M464">
        <v>4837.75</v>
      </c>
      <c r="N464" s="11">
        <f>Salesdata[[#This Row],[subtotal_before_discount]]-Salesdata[[#This Row],[total_after_discount]]</f>
        <v>537.52999999999975</v>
      </c>
      <c r="O464" t="s">
        <v>77</v>
      </c>
      <c r="P464" s="2">
        <v>45689.576319444444</v>
      </c>
      <c r="Q464">
        <f>YEAR(Salesdata[[#This Row],[purchase_date]])</f>
        <v>2025</v>
      </c>
      <c r="R464" t="str">
        <f>TEXT(Salesdata[[#This Row],[purchase_date]], "mmm")</f>
        <v>Feb</v>
      </c>
    </row>
    <row r="465" spans="1:18" x14ac:dyDescent="0.3">
      <c r="A465" t="s">
        <v>1459</v>
      </c>
      <c r="B465" t="s">
        <v>23</v>
      </c>
      <c r="C465" t="s">
        <v>1460</v>
      </c>
      <c r="D465" s="11" t="s">
        <v>7533</v>
      </c>
      <c r="E465" s="11" t="s">
        <v>7224</v>
      </c>
      <c r="F465" t="s">
        <v>155</v>
      </c>
      <c r="G465" t="s">
        <v>1461</v>
      </c>
      <c r="H465" t="s">
        <v>53</v>
      </c>
      <c r="I465">
        <v>773.01</v>
      </c>
      <c r="J465">
        <v>4</v>
      </c>
      <c r="K465">
        <v>0</v>
      </c>
      <c r="L465">
        <v>3092.04</v>
      </c>
      <c r="M465">
        <v>3092.04</v>
      </c>
      <c r="N465" s="11">
        <f>Salesdata[[#This Row],[subtotal_before_discount]]-Salesdata[[#This Row],[total_after_discount]]</f>
        <v>0</v>
      </c>
      <c r="O465" t="s">
        <v>40</v>
      </c>
      <c r="P465" s="2">
        <v>45637.197118055556</v>
      </c>
      <c r="Q465">
        <f>YEAR(Salesdata[[#This Row],[purchase_date]])</f>
        <v>2024</v>
      </c>
      <c r="R465" t="str">
        <f>TEXT(Salesdata[[#This Row],[purchase_date]], "mmm")</f>
        <v>Dec</v>
      </c>
    </row>
    <row r="466" spans="1:18" x14ac:dyDescent="0.3">
      <c r="A466" t="s">
        <v>1462</v>
      </c>
      <c r="B466" t="s">
        <v>95</v>
      </c>
      <c r="C466" t="s">
        <v>1463</v>
      </c>
      <c r="D466" s="11" t="s">
        <v>7534</v>
      </c>
      <c r="E466" s="11" t="s">
        <v>7154</v>
      </c>
      <c r="F466" t="s">
        <v>9189</v>
      </c>
      <c r="G466" t="s">
        <v>1464</v>
      </c>
      <c r="H466" t="s">
        <v>9189</v>
      </c>
      <c r="I466">
        <v>156.9</v>
      </c>
      <c r="J466">
        <v>2</v>
      </c>
      <c r="K466">
        <v>3</v>
      </c>
      <c r="L466">
        <v>313.8</v>
      </c>
      <c r="M466">
        <v>304.39</v>
      </c>
      <c r="N466" s="11">
        <f>Salesdata[[#This Row],[subtotal_before_discount]]-Salesdata[[#This Row],[total_after_discount]]</f>
        <v>9.410000000000025</v>
      </c>
      <c r="O466" t="s">
        <v>116</v>
      </c>
      <c r="P466" s="2">
        <v>45761.376712962963</v>
      </c>
      <c r="Q466">
        <f>YEAR(Salesdata[[#This Row],[purchase_date]])</f>
        <v>2025</v>
      </c>
      <c r="R466" t="str">
        <f>TEXT(Salesdata[[#This Row],[purchase_date]], "mmm")</f>
        <v>Apr</v>
      </c>
    </row>
    <row r="467" spans="1:18" x14ac:dyDescent="0.3">
      <c r="A467" t="s">
        <v>1465</v>
      </c>
      <c r="B467" t="s">
        <v>49</v>
      </c>
      <c r="C467" t="s">
        <v>1466</v>
      </c>
      <c r="D467" s="11" t="s">
        <v>7535</v>
      </c>
      <c r="E467" s="11" t="s">
        <v>7054</v>
      </c>
      <c r="F467" t="s">
        <v>32</v>
      </c>
      <c r="G467" t="s">
        <v>1467</v>
      </c>
      <c r="H467" t="s">
        <v>130</v>
      </c>
      <c r="I467">
        <v>224</v>
      </c>
      <c r="J467">
        <v>8</v>
      </c>
      <c r="K467">
        <v>5</v>
      </c>
      <c r="L467">
        <v>1792</v>
      </c>
      <c r="M467">
        <v>1702.4</v>
      </c>
      <c r="N467" s="11">
        <f>Salesdata[[#This Row],[subtotal_before_discount]]-Salesdata[[#This Row],[total_after_discount]]</f>
        <v>89.599999999999909</v>
      </c>
      <c r="O467" t="s">
        <v>60</v>
      </c>
      <c r="P467" s="2">
        <v>45670.911076388889</v>
      </c>
      <c r="Q467">
        <f>YEAR(Salesdata[[#This Row],[purchase_date]])</f>
        <v>2025</v>
      </c>
      <c r="R467" t="str">
        <f>TEXT(Salesdata[[#This Row],[purchase_date]], "mmm")</f>
        <v>Jan</v>
      </c>
    </row>
    <row r="468" spans="1:18" x14ac:dyDescent="0.3">
      <c r="A468" t="s">
        <v>1468</v>
      </c>
      <c r="B468" t="s">
        <v>23</v>
      </c>
      <c r="C468" t="s">
        <v>1469</v>
      </c>
      <c r="D468" s="11" t="s">
        <v>7536</v>
      </c>
      <c r="E468" s="11" t="s">
        <v>7111</v>
      </c>
      <c r="F468" t="s">
        <v>91</v>
      </c>
      <c r="G468" t="s">
        <v>1470</v>
      </c>
      <c r="H468" t="s">
        <v>39</v>
      </c>
      <c r="I468">
        <v>1192.95</v>
      </c>
      <c r="J468">
        <v>15</v>
      </c>
      <c r="K468">
        <v>13</v>
      </c>
      <c r="L468">
        <v>17894.25</v>
      </c>
      <c r="M468">
        <v>15568</v>
      </c>
      <c r="N468" s="11">
        <f>Salesdata[[#This Row],[subtotal_before_discount]]-Salesdata[[#This Row],[total_after_discount]]</f>
        <v>2326.25</v>
      </c>
      <c r="O468" t="s">
        <v>28</v>
      </c>
      <c r="P468" s="2">
        <v>45630.86074074074</v>
      </c>
      <c r="Q468">
        <f>YEAR(Salesdata[[#This Row],[purchase_date]])</f>
        <v>2024</v>
      </c>
      <c r="R468" t="str">
        <f>TEXT(Salesdata[[#This Row],[purchase_date]], "mmm")</f>
        <v>Dec</v>
      </c>
    </row>
    <row r="469" spans="1:18" x14ac:dyDescent="0.3">
      <c r="A469" t="s">
        <v>1471</v>
      </c>
      <c r="B469" t="s">
        <v>9189</v>
      </c>
      <c r="C469" t="s">
        <v>1472</v>
      </c>
      <c r="D469" s="11" t="s">
        <v>7537</v>
      </c>
      <c r="E469" s="11" t="s">
        <v>7130</v>
      </c>
      <c r="F469" t="s">
        <v>44</v>
      </c>
      <c r="G469" t="s">
        <v>1473</v>
      </c>
      <c r="H469" t="s">
        <v>107</v>
      </c>
      <c r="I469">
        <v>639.62</v>
      </c>
      <c r="J469">
        <v>4</v>
      </c>
      <c r="K469">
        <v>0</v>
      </c>
      <c r="L469">
        <v>2558.48</v>
      </c>
      <c r="M469">
        <v>2558.48</v>
      </c>
      <c r="N469" s="11">
        <f>Salesdata[[#This Row],[subtotal_before_discount]]-Salesdata[[#This Row],[total_after_discount]]</f>
        <v>0</v>
      </c>
      <c r="O469" t="s">
        <v>9189</v>
      </c>
      <c r="P469" s="2">
        <v>45684.535069444442</v>
      </c>
      <c r="Q469">
        <f>YEAR(Salesdata[[#This Row],[purchase_date]])</f>
        <v>2025</v>
      </c>
      <c r="R469" t="str">
        <f>TEXT(Salesdata[[#This Row],[purchase_date]], "mmm")</f>
        <v>Jan</v>
      </c>
    </row>
    <row r="470" spans="1:18" x14ac:dyDescent="0.3">
      <c r="A470" t="s">
        <v>1474</v>
      </c>
      <c r="B470" t="s">
        <v>181</v>
      </c>
      <c r="C470" t="s">
        <v>1475</v>
      </c>
      <c r="D470" s="11" t="s">
        <v>7538</v>
      </c>
      <c r="E470" s="11" t="s">
        <v>7214</v>
      </c>
      <c r="F470" t="s">
        <v>87</v>
      </c>
      <c r="G470" t="s">
        <v>1476</v>
      </c>
      <c r="H470" t="s">
        <v>53</v>
      </c>
      <c r="I470">
        <v>196.6</v>
      </c>
      <c r="J470">
        <v>6</v>
      </c>
      <c r="K470">
        <v>15</v>
      </c>
      <c r="L470">
        <v>1179.5999999999999</v>
      </c>
      <c r="M470">
        <v>1002.66</v>
      </c>
      <c r="N470" s="11">
        <f>Salesdata[[#This Row],[subtotal_before_discount]]-Salesdata[[#This Row],[total_after_discount]]</f>
        <v>176.93999999999994</v>
      </c>
      <c r="O470" t="s">
        <v>21</v>
      </c>
      <c r="P470" s="2">
        <v>45400.158460648148</v>
      </c>
      <c r="Q470">
        <f>YEAR(Salesdata[[#This Row],[purchase_date]])</f>
        <v>2024</v>
      </c>
      <c r="R470" t="str">
        <f>TEXT(Salesdata[[#This Row],[purchase_date]], "mmm")</f>
        <v>Apr</v>
      </c>
    </row>
    <row r="471" spans="1:18" x14ac:dyDescent="0.3">
      <c r="A471" t="s">
        <v>1477</v>
      </c>
      <c r="B471" t="s">
        <v>84</v>
      </c>
      <c r="C471" t="s">
        <v>1478</v>
      </c>
      <c r="D471" s="11" t="s">
        <v>7539</v>
      </c>
      <c r="E471" s="11" t="s">
        <v>7097</v>
      </c>
      <c r="F471" t="s">
        <v>100</v>
      </c>
      <c r="G471" t="s">
        <v>1479</v>
      </c>
      <c r="H471" t="s">
        <v>53</v>
      </c>
      <c r="I471">
        <v>344.98</v>
      </c>
      <c r="J471">
        <v>1</v>
      </c>
      <c r="K471">
        <v>0</v>
      </c>
      <c r="L471">
        <v>344.98</v>
      </c>
      <c r="M471">
        <v>344.98</v>
      </c>
      <c r="N471" s="11">
        <f>Salesdata[[#This Row],[subtotal_before_discount]]-Salesdata[[#This Row],[total_after_discount]]</f>
        <v>0</v>
      </c>
      <c r="O471" t="s">
        <v>47</v>
      </c>
      <c r="P471" s="2">
        <v>45659.007245370369</v>
      </c>
      <c r="Q471">
        <f>YEAR(Salesdata[[#This Row],[purchase_date]])</f>
        <v>2025</v>
      </c>
      <c r="R471" t="str">
        <f>TEXT(Salesdata[[#This Row],[purchase_date]], "mmm")</f>
        <v>Jan</v>
      </c>
    </row>
    <row r="472" spans="1:18" x14ac:dyDescent="0.3">
      <c r="A472" t="s">
        <v>1480</v>
      </c>
      <c r="B472" t="s">
        <v>172</v>
      </c>
      <c r="C472" t="s">
        <v>1481</v>
      </c>
      <c r="D472" s="11" t="s">
        <v>7246</v>
      </c>
      <c r="E472" s="11" t="s">
        <v>7250</v>
      </c>
      <c r="F472" t="s">
        <v>111</v>
      </c>
      <c r="G472" t="s">
        <v>1482</v>
      </c>
      <c r="H472" t="s">
        <v>70</v>
      </c>
      <c r="I472">
        <v>80.44</v>
      </c>
      <c r="J472">
        <v>3</v>
      </c>
      <c r="K472">
        <v>2</v>
      </c>
      <c r="L472">
        <v>241.32</v>
      </c>
      <c r="M472">
        <v>236.49</v>
      </c>
      <c r="N472" s="11">
        <f>Salesdata[[#This Row],[subtotal_before_discount]]-Salesdata[[#This Row],[total_after_discount]]</f>
        <v>4.8299999999999841</v>
      </c>
      <c r="O472" t="s">
        <v>116</v>
      </c>
      <c r="P472" s="2">
        <v>45652.076122685183</v>
      </c>
      <c r="Q472">
        <f>YEAR(Salesdata[[#This Row],[purchase_date]])</f>
        <v>2024</v>
      </c>
      <c r="R472" t="str">
        <f>TEXT(Salesdata[[#This Row],[purchase_date]], "mmm")</f>
        <v>Dec</v>
      </c>
    </row>
    <row r="473" spans="1:18" x14ac:dyDescent="0.3">
      <c r="A473" t="s">
        <v>1483</v>
      </c>
      <c r="B473" t="s">
        <v>84</v>
      </c>
      <c r="C473" t="s">
        <v>1484</v>
      </c>
      <c r="D473" s="11" t="s">
        <v>7540</v>
      </c>
      <c r="E473" s="11" t="s">
        <v>7159</v>
      </c>
      <c r="F473" t="s">
        <v>277</v>
      </c>
      <c r="G473" t="s">
        <v>1485</v>
      </c>
      <c r="H473" t="s">
        <v>39</v>
      </c>
      <c r="I473">
        <v>2394.04</v>
      </c>
      <c r="J473">
        <v>2</v>
      </c>
      <c r="K473">
        <v>0</v>
      </c>
      <c r="L473">
        <v>4788.08</v>
      </c>
      <c r="M473">
        <v>4788.08</v>
      </c>
      <c r="N473" s="11">
        <f>Salesdata[[#This Row],[subtotal_before_discount]]-Salesdata[[#This Row],[total_after_discount]]</f>
        <v>0</v>
      </c>
      <c r="O473" t="s">
        <v>60</v>
      </c>
      <c r="P473" s="2">
        <v>45581.473506944443</v>
      </c>
      <c r="Q473">
        <f>YEAR(Salesdata[[#This Row],[purchase_date]])</f>
        <v>2024</v>
      </c>
      <c r="R473" t="str">
        <f>TEXT(Salesdata[[#This Row],[purchase_date]], "mmm")</f>
        <v>Oct</v>
      </c>
    </row>
    <row r="474" spans="1:18" x14ac:dyDescent="0.3">
      <c r="A474" t="s">
        <v>1486</v>
      </c>
      <c r="B474" t="s">
        <v>172</v>
      </c>
      <c r="C474" t="s">
        <v>1487</v>
      </c>
      <c r="D474" s="11" t="s">
        <v>7541</v>
      </c>
      <c r="E474" s="11" t="s">
        <v>7137</v>
      </c>
      <c r="F474" t="s">
        <v>18</v>
      </c>
      <c r="G474" t="s">
        <v>1488</v>
      </c>
      <c r="H474" t="s">
        <v>39</v>
      </c>
      <c r="I474">
        <v>1097.44</v>
      </c>
      <c r="J474">
        <v>10</v>
      </c>
      <c r="K474">
        <v>5</v>
      </c>
      <c r="L474">
        <v>10974.4</v>
      </c>
      <c r="M474">
        <v>10425.68</v>
      </c>
      <c r="N474" s="11">
        <f>Salesdata[[#This Row],[subtotal_before_discount]]-Salesdata[[#This Row],[total_after_discount]]</f>
        <v>548.71999999999935</v>
      </c>
      <c r="O474" t="s">
        <v>77</v>
      </c>
      <c r="P474" s="2">
        <v>45873.194074074076</v>
      </c>
      <c r="Q474">
        <f>YEAR(Salesdata[[#This Row],[purchase_date]])</f>
        <v>2025</v>
      </c>
      <c r="R474" t="str">
        <f>TEXT(Salesdata[[#This Row],[purchase_date]], "mmm")</f>
        <v>Aug</v>
      </c>
    </row>
    <row r="475" spans="1:18" x14ac:dyDescent="0.3">
      <c r="A475" t="s">
        <v>1489</v>
      </c>
      <c r="B475" t="s">
        <v>181</v>
      </c>
      <c r="C475" t="s">
        <v>1490</v>
      </c>
      <c r="D475" s="11" t="s">
        <v>7542</v>
      </c>
      <c r="E475" s="11" t="s">
        <v>7052</v>
      </c>
      <c r="F475" t="s">
        <v>121</v>
      </c>
      <c r="G475" t="s">
        <v>1491</v>
      </c>
      <c r="H475" t="s">
        <v>53</v>
      </c>
      <c r="I475">
        <v>1052.71</v>
      </c>
      <c r="J475">
        <v>5</v>
      </c>
      <c r="K475">
        <v>0</v>
      </c>
      <c r="L475">
        <v>5263.55</v>
      </c>
      <c r="M475">
        <v>5263.55</v>
      </c>
      <c r="N475" s="11">
        <f>Salesdata[[#This Row],[subtotal_before_discount]]-Salesdata[[#This Row],[total_after_discount]]</f>
        <v>0</v>
      </c>
      <c r="O475" t="s">
        <v>77</v>
      </c>
      <c r="P475" s="2">
        <v>45488.135833333334</v>
      </c>
      <c r="Q475">
        <f>YEAR(Salesdata[[#This Row],[purchase_date]])</f>
        <v>2024</v>
      </c>
      <c r="R475" t="str">
        <f>TEXT(Salesdata[[#This Row],[purchase_date]], "mmm")</f>
        <v>Jul</v>
      </c>
    </row>
    <row r="476" spans="1:18" x14ac:dyDescent="0.3">
      <c r="A476" t="s">
        <v>1492</v>
      </c>
      <c r="B476" t="s">
        <v>55</v>
      </c>
      <c r="C476" t="s">
        <v>1493</v>
      </c>
      <c r="D476" s="11" t="s">
        <v>7543</v>
      </c>
      <c r="E476" s="11" t="s">
        <v>7108</v>
      </c>
      <c r="F476" t="s">
        <v>74</v>
      </c>
      <c r="G476" t="s">
        <v>1494</v>
      </c>
      <c r="H476" t="s">
        <v>76</v>
      </c>
      <c r="I476">
        <v>799.97</v>
      </c>
      <c r="J476">
        <v>20</v>
      </c>
      <c r="K476">
        <v>0</v>
      </c>
      <c r="L476">
        <v>15999.4</v>
      </c>
      <c r="M476">
        <v>15999.4</v>
      </c>
      <c r="N476" s="11">
        <f>Salesdata[[#This Row],[subtotal_before_discount]]-Salesdata[[#This Row],[total_after_discount]]</f>
        <v>0</v>
      </c>
      <c r="O476" t="s">
        <v>60</v>
      </c>
      <c r="P476" s="2">
        <v>45471.214456018519</v>
      </c>
      <c r="Q476">
        <f>YEAR(Salesdata[[#This Row],[purchase_date]])</f>
        <v>2024</v>
      </c>
      <c r="R476" t="str">
        <f>TEXT(Salesdata[[#This Row],[purchase_date]], "mmm")</f>
        <v>Jun</v>
      </c>
    </row>
    <row r="477" spans="1:18" x14ac:dyDescent="0.3">
      <c r="A477" t="s">
        <v>1495</v>
      </c>
      <c r="B477" t="s">
        <v>84</v>
      </c>
      <c r="C477" t="s">
        <v>1496</v>
      </c>
      <c r="D477" s="11" t="s">
        <v>7544</v>
      </c>
      <c r="E477" s="11" t="s">
        <v>7162</v>
      </c>
      <c r="F477" t="s">
        <v>155</v>
      </c>
      <c r="G477" t="s">
        <v>1497</v>
      </c>
      <c r="H477" t="s">
        <v>39</v>
      </c>
      <c r="I477">
        <v>80.27</v>
      </c>
      <c r="J477">
        <v>1</v>
      </c>
      <c r="K477">
        <v>0</v>
      </c>
      <c r="L477">
        <v>80.27</v>
      </c>
      <c r="M477">
        <v>80.27</v>
      </c>
      <c r="N477" s="11">
        <f>Salesdata[[#This Row],[subtotal_before_discount]]-Salesdata[[#This Row],[total_after_discount]]</f>
        <v>0</v>
      </c>
      <c r="O477" t="s">
        <v>21</v>
      </c>
      <c r="P477" s="2">
        <v>45673.446446759262</v>
      </c>
      <c r="Q477">
        <f>YEAR(Salesdata[[#This Row],[purchase_date]])</f>
        <v>2025</v>
      </c>
      <c r="R477" t="str">
        <f>TEXT(Salesdata[[#This Row],[purchase_date]], "mmm")</f>
        <v>Jan</v>
      </c>
    </row>
    <row r="478" spans="1:18" x14ac:dyDescent="0.3">
      <c r="A478" t="s">
        <v>1498</v>
      </c>
      <c r="B478" t="s">
        <v>181</v>
      </c>
      <c r="C478" t="s">
        <v>1499</v>
      </c>
      <c r="D478" s="11" t="s">
        <v>7545</v>
      </c>
      <c r="E478" s="11" t="s">
        <v>7087</v>
      </c>
      <c r="F478" t="s">
        <v>177</v>
      </c>
      <c r="G478" t="s">
        <v>1500</v>
      </c>
      <c r="H478" t="s">
        <v>39</v>
      </c>
      <c r="I478">
        <v>2.9</v>
      </c>
      <c r="J478">
        <v>396</v>
      </c>
      <c r="K478">
        <v>25</v>
      </c>
      <c r="L478">
        <v>1148.4000000000001</v>
      </c>
      <c r="M478">
        <v>861.3</v>
      </c>
      <c r="N478" s="11">
        <f>Salesdata[[#This Row],[subtotal_before_discount]]-Salesdata[[#This Row],[total_after_discount]]</f>
        <v>287.10000000000014</v>
      </c>
      <c r="O478" t="s">
        <v>47</v>
      </c>
      <c r="P478" s="2">
        <v>45786.807222222225</v>
      </c>
      <c r="Q478">
        <f>YEAR(Salesdata[[#This Row],[purchase_date]])</f>
        <v>2025</v>
      </c>
      <c r="R478" t="str">
        <f>TEXT(Salesdata[[#This Row],[purchase_date]], "mmm")</f>
        <v>May</v>
      </c>
    </row>
    <row r="479" spans="1:18" x14ac:dyDescent="0.3">
      <c r="A479" t="s">
        <v>1501</v>
      </c>
      <c r="B479" t="s">
        <v>95</v>
      </c>
      <c r="C479" t="s">
        <v>1502</v>
      </c>
      <c r="D479" s="11" t="s">
        <v>7546</v>
      </c>
      <c r="E479" s="11" t="s">
        <v>7164</v>
      </c>
      <c r="F479" t="s">
        <v>74</v>
      </c>
      <c r="G479" t="s">
        <v>1503</v>
      </c>
      <c r="H479" t="s">
        <v>65</v>
      </c>
      <c r="I479">
        <v>445.02</v>
      </c>
      <c r="J479">
        <v>3</v>
      </c>
      <c r="K479">
        <v>0</v>
      </c>
      <c r="L479">
        <v>1335.06</v>
      </c>
      <c r="M479">
        <v>1335.06</v>
      </c>
      <c r="N479" s="11">
        <f>Salesdata[[#This Row],[subtotal_before_discount]]-Salesdata[[#This Row],[total_after_discount]]</f>
        <v>0</v>
      </c>
      <c r="O479" t="s">
        <v>77</v>
      </c>
      <c r="P479" s="2">
        <v>45603.827037037037</v>
      </c>
      <c r="Q479">
        <f>YEAR(Salesdata[[#This Row],[purchase_date]])</f>
        <v>2024</v>
      </c>
      <c r="R479" t="str">
        <f>TEXT(Salesdata[[#This Row],[purchase_date]], "mmm")</f>
        <v>Nov</v>
      </c>
    </row>
    <row r="480" spans="1:18" x14ac:dyDescent="0.3">
      <c r="A480" t="s">
        <v>1504</v>
      </c>
      <c r="B480" t="s">
        <v>95</v>
      </c>
      <c r="C480" t="s">
        <v>1505</v>
      </c>
      <c r="D480" s="11" t="s">
        <v>7547</v>
      </c>
      <c r="E480" s="11" t="s">
        <v>7137</v>
      </c>
      <c r="F480" t="s">
        <v>105</v>
      </c>
      <c r="G480" t="s">
        <v>1506</v>
      </c>
      <c r="H480" t="s">
        <v>59</v>
      </c>
      <c r="I480">
        <v>519.63</v>
      </c>
      <c r="J480">
        <v>4</v>
      </c>
      <c r="K480">
        <v>3</v>
      </c>
      <c r="L480">
        <v>2078.52</v>
      </c>
      <c r="M480">
        <v>2016.16</v>
      </c>
      <c r="N480" s="11">
        <f>Salesdata[[#This Row],[subtotal_before_discount]]-Salesdata[[#This Row],[total_after_discount]]</f>
        <v>62.3599999999999</v>
      </c>
      <c r="O480" t="s">
        <v>28</v>
      </c>
      <c r="P480" s="2">
        <v>45533.968159722222</v>
      </c>
      <c r="Q480">
        <f>YEAR(Salesdata[[#This Row],[purchase_date]])</f>
        <v>2024</v>
      </c>
      <c r="R480" t="str">
        <f>TEXT(Salesdata[[#This Row],[purchase_date]], "mmm")</f>
        <v>Aug</v>
      </c>
    </row>
    <row r="481" spans="1:18" x14ac:dyDescent="0.3">
      <c r="A481" t="s">
        <v>1507</v>
      </c>
      <c r="B481" t="s">
        <v>172</v>
      </c>
      <c r="C481" t="s">
        <v>9189</v>
      </c>
      <c r="D481" s="11" t="s">
        <v>9189</v>
      </c>
      <c r="E481" s="11" t="s">
        <v>9189</v>
      </c>
      <c r="F481" t="s">
        <v>133</v>
      </c>
      <c r="G481" t="s">
        <v>1508</v>
      </c>
      <c r="H481" t="s">
        <v>76</v>
      </c>
      <c r="I481">
        <v>2441.37</v>
      </c>
      <c r="J481">
        <v>4</v>
      </c>
      <c r="K481">
        <v>0</v>
      </c>
      <c r="L481">
        <v>9765.48</v>
      </c>
      <c r="M481">
        <v>9765.48</v>
      </c>
      <c r="N481" s="11">
        <f>Salesdata[[#This Row],[subtotal_before_discount]]-Salesdata[[#This Row],[total_after_discount]]</f>
        <v>0</v>
      </c>
      <c r="O481" t="s">
        <v>116</v>
      </c>
      <c r="P481" s="2">
        <v>45367.883298611108</v>
      </c>
      <c r="Q481">
        <f>YEAR(Salesdata[[#This Row],[purchase_date]])</f>
        <v>2024</v>
      </c>
      <c r="R481" t="str">
        <f>TEXT(Salesdata[[#This Row],[purchase_date]], "mmm")</f>
        <v>Mar</v>
      </c>
    </row>
    <row r="482" spans="1:18" x14ac:dyDescent="0.3">
      <c r="A482" t="s">
        <v>1509</v>
      </c>
      <c r="B482" t="s">
        <v>49</v>
      </c>
      <c r="C482" t="s">
        <v>1510</v>
      </c>
      <c r="D482" s="11" t="s">
        <v>7548</v>
      </c>
      <c r="E482" s="11" t="s">
        <v>7141</v>
      </c>
      <c r="F482" t="s">
        <v>74</v>
      </c>
      <c r="G482" t="s">
        <v>1511</v>
      </c>
      <c r="H482" t="s">
        <v>161</v>
      </c>
      <c r="I482">
        <v>1393.23</v>
      </c>
      <c r="J482">
        <v>8</v>
      </c>
      <c r="K482">
        <v>5</v>
      </c>
      <c r="L482">
        <v>11145.84</v>
      </c>
      <c r="M482">
        <v>10588.55</v>
      </c>
      <c r="N482" s="11">
        <f>Salesdata[[#This Row],[subtotal_before_discount]]-Salesdata[[#This Row],[total_after_discount]]</f>
        <v>557.29000000000087</v>
      </c>
      <c r="O482" t="s">
        <v>21</v>
      </c>
      <c r="P482" s="2">
        <v>45788.198645833334</v>
      </c>
      <c r="Q482">
        <f>YEAR(Salesdata[[#This Row],[purchase_date]])</f>
        <v>2025</v>
      </c>
      <c r="R482" t="str">
        <f>TEXT(Salesdata[[#This Row],[purchase_date]], "mmm")</f>
        <v>May</v>
      </c>
    </row>
    <row r="483" spans="1:18" x14ac:dyDescent="0.3">
      <c r="A483" t="s">
        <v>1512</v>
      </c>
      <c r="B483" t="s">
        <v>15</v>
      </c>
      <c r="C483" t="s">
        <v>1513</v>
      </c>
      <c r="D483" s="11" t="s">
        <v>7549</v>
      </c>
      <c r="E483" s="11" t="s">
        <v>7054</v>
      </c>
      <c r="F483" t="s">
        <v>68</v>
      </c>
      <c r="G483" t="s">
        <v>1514</v>
      </c>
      <c r="H483" t="s">
        <v>39</v>
      </c>
      <c r="I483">
        <v>2121.9</v>
      </c>
      <c r="J483">
        <v>4</v>
      </c>
      <c r="K483">
        <v>2</v>
      </c>
      <c r="L483">
        <v>8487.6</v>
      </c>
      <c r="M483">
        <v>8317.85</v>
      </c>
      <c r="N483" s="11">
        <f>Salesdata[[#This Row],[subtotal_before_discount]]-Salesdata[[#This Row],[total_after_discount]]</f>
        <v>169.75</v>
      </c>
      <c r="O483" t="s">
        <v>28</v>
      </c>
      <c r="P483" s="2">
        <v>45436.265787037039</v>
      </c>
      <c r="Q483">
        <f>YEAR(Salesdata[[#This Row],[purchase_date]])</f>
        <v>2024</v>
      </c>
      <c r="R483" t="str">
        <f>TEXT(Salesdata[[#This Row],[purchase_date]], "mmm")</f>
        <v>May</v>
      </c>
    </row>
    <row r="484" spans="1:18" x14ac:dyDescent="0.3">
      <c r="A484" t="s">
        <v>1515</v>
      </c>
      <c r="B484" t="s">
        <v>118</v>
      </c>
      <c r="C484" t="s">
        <v>1516</v>
      </c>
      <c r="D484" s="11" t="s">
        <v>7550</v>
      </c>
      <c r="E484" s="11" t="s">
        <v>7214</v>
      </c>
      <c r="F484" t="s">
        <v>155</v>
      </c>
      <c r="G484" t="s">
        <v>1517</v>
      </c>
      <c r="H484" t="s">
        <v>107</v>
      </c>
      <c r="I484">
        <v>1073.9000000000001</v>
      </c>
      <c r="J484">
        <v>15</v>
      </c>
      <c r="K484">
        <v>0</v>
      </c>
      <c r="L484">
        <v>16108.5</v>
      </c>
      <c r="M484">
        <v>16108.5</v>
      </c>
      <c r="N484" s="11">
        <f>Salesdata[[#This Row],[subtotal_before_discount]]-Salesdata[[#This Row],[total_after_discount]]</f>
        <v>0</v>
      </c>
      <c r="O484" t="s">
        <v>28</v>
      </c>
      <c r="P484" s="2">
        <v>45454.572789351849</v>
      </c>
      <c r="Q484">
        <f>YEAR(Salesdata[[#This Row],[purchase_date]])</f>
        <v>2024</v>
      </c>
      <c r="R484" t="str">
        <f>TEXT(Salesdata[[#This Row],[purchase_date]], "mmm")</f>
        <v>Jun</v>
      </c>
    </row>
    <row r="485" spans="1:18" x14ac:dyDescent="0.3">
      <c r="A485" t="s">
        <v>1518</v>
      </c>
      <c r="B485" t="s">
        <v>118</v>
      </c>
      <c r="C485" t="s">
        <v>1519</v>
      </c>
      <c r="D485" s="11" t="s">
        <v>7551</v>
      </c>
      <c r="E485" s="11" t="s">
        <v>7102</v>
      </c>
      <c r="F485" t="s">
        <v>68</v>
      </c>
      <c r="G485" t="s">
        <v>1520</v>
      </c>
      <c r="H485" t="s">
        <v>82</v>
      </c>
      <c r="I485">
        <v>28.23</v>
      </c>
      <c r="J485">
        <v>12</v>
      </c>
      <c r="K485">
        <v>15</v>
      </c>
      <c r="L485">
        <v>338.76</v>
      </c>
      <c r="M485">
        <v>287.95</v>
      </c>
      <c r="N485" s="11">
        <f>Salesdata[[#This Row],[subtotal_before_discount]]-Salesdata[[#This Row],[total_after_discount]]</f>
        <v>50.81</v>
      </c>
      <c r="O485" t="s">
        <v>21</v>
      </c>
      <c r="P485" s="2">
        <v>45644.798935185187</v>
      </c>
      <c r="Q485">
        <f>YEAR(Salesdata[[#This Row],[purchase_date]])</f>
        <v>2024</v>
      </c>
      <c r="R485" t="str">
        <f>TEXT(Salesdata[[#This Row],[purchase_date]], "mmm")</f>
        <v>Dec</v>
      </c>
    </row>
    <row r="486" spans="1:18" x14ac:dyDescent="0.3">
      <c r="A486" t="s">
        <v>1521</v>
      </c>
      <c r="B486" t="s">
        <v>23</v>
      </c>
      <c r="C486" t="s">
        <v>1522</v>
      </c>
      <c r="D486" s="11" t="s">
        <v>7552</v>
      </c>
      <c r="E486" s="11" t="s">
        <v>7052</v>
      </c>
      <c r="F486" t="s">
        <v>18</v>
      </c>
      <c r="G486" t="s">
        <v>1523</v>
      </c>
      <c r="H486" t="s">
        <v>9189</v>
      </c>
      <c r="I486">
        <v>113.13</v>
      </c>
      <c r="J486">
        <v>6</v>
      </c>
      <c r="K486">
        <v>0</v>
      </c>
      <c r="L486">
        <v>678.78</v>
      </c>
      <c r="M486">
        <v>678.78</v>
      </c>
      <c r="N486" s="11">
        <f>Salesdata[[#This Row],[subtotal_before_discount]]-Salesdata[[#This Row],[total_after_discount]]</f>
        <v>0</v>
      </c>
      <c r="O486" t="s">
        <v>116</v>
      </c>
      <c r="P486" s="2">
        <v>45696.219212962962</v>
      </c>
      <c r="Q486">
        <f>YEAR(Salesdata[[#This Row],[purchase_date]])</f>
        <v>2025</v>
      </c>
      <c r="R486" t="str">
        <f>TEXT(Salesdata[[#This Row],[purchase_date]], "mmm")</f>
        <v>Feb</v>
      </c>
    </row>
    <row r="487" spans="1:18" x14ac:dyDescent="0.3">
      <c r="A487" t="s">
        <v>1524</v>
      </c>
      <c r="B487" t="s">
        <v>84</v>
      </c>
      <c r="C487" t="s">
        <v>1525</v>
      </c>
      <c r="D487" s="11" t="s">
        <v>7553</v>
      </c>
      <c r="E487" s="11" t="s">
        <v>7111</v>
      </c>
      <c r="F487" t="s">
        <v>100</v>
      </c>
      <c r="G487" t="s">
        <v>1526</v>
      </c>
      <c r="H487" t="s">
        <v>46</v>
      </c>
      <c r="I487">
        <v>73.930000000000007</v>
      </c>
      <c r="J487">
        <v>25</v>
      </c>
      <c r="K487">
        <v>30</v>
      </c>
      <c r="L487">
        <v>1848.25</v>
      </c>
      <c r="M487">
        <v>1293.77</v>
      </c>
      <c r="N487" s="11">
        <f>Salesdata[[#This Row],[subtotal_before_discount]]-Salesdata[[#This Row],[total_after_discount]]</f>
        <v>554.48</v>
      </c>
      <c r="O487" t="s">
        <v>116</v>
      </c>
      <c r="P487" s="2">
        <v>45439.127789351849</v>
      </c>
      <c r="Q487">
        <f>YEAR(Salesdata[[#This Row],[purchase_date]])</f>
        <v>2024</v>
      </c>
      <c r="R487" t="str">
        <f>TEXT(Salesdata[[#This Row],[purchase_date]], "mmm")</f>
        <v>May</v>
      </c>
    </row>
    <row r="488" spans="1:18" x14ac:dyDescent="0.3">
      <c r="A488" t="s">
        <v>1527</v>
      </c>
      <c r="B488" t="s">
        <v>172</v>
      </c>
      <c r="C488" t="s">
        <v>1528</v>
      </c>
      <c r="D488" s="11" t="s">
        <v>7554</v>
      </c>
      <c r="E488" s="11" t="s">
        <v>7145</v>
      </c>
      <c r="F488" t="s">
        <v>155</v>
      </c>
      <c r="G488" t="s">
        <v>1529</v>
      </c>
      <c r="H488" t="s">
        <v>46</v>
      </c>
      <c r="I488">
        <v>123.43</v>
      </c>
      <c r="J488">
        <v>40</v>
      </c>
      <c r="K488">
        <v>15</v>
      </c>
      <c r="L488">
        <v>4937.2</v>
      </c>
      <c r="M488">
        <v>4196.62</v>
      </c>
      <c r="N488" s="11">
        <f>Salesdata[[#This Row],[subtotal_before_discount]]-Salesdata[[#This Row],[total_after_discount]]</f>
        <v>740.57999999999993</v>
      </c>
      <c r="O488" t="s">
        <v>21</v>
      </c>
      <c r="P488" s="2">
        <v>45485.668379629627</v>
      </c>
      <c r="Q488">
        <f>YEAR(Salesdata[[#This Row],[purchase_date]])</f>
        <v>2024</v>
      </c>
      <c r="R488" t="str">
        <f>TEXT(Salesdata[[#This Row],[purchase_date]], "mmm")</f>
        <v>Jul</v>
      </c>
    </row>
    <row r="489" spans="1:18" x14ac:dyDescent="0.3">
      <c r="A489" t="s">
        <v>1530</v>
      </c>
      <c r="B489" t="s">
        <v>72</v>
      </c>
      <c r="C489" t="s">
        <v>1531</v>
      </c>
      <c r="D489" s="11" t="s">
        <v>7555</v>
      </c>
      <c r="E489" s="11" t="s">
        <v>7083</v>
      </c>
      <c r="F489" t="s">
        <v>111</v>
      </c>
      <c r="G489" t="s">
        <v>1532</v>
      </c>
      <c r="H489" t="s">
        <v>107</v>
      </c>
      <c r="I489">
        <v>1413.69</v>
      </c>
      <c r="J489">
        <v>3</v>
      </c>
      <c r="K489">
        <v>8</v>
      </c>
      <c r="L489">
        <v>4241.07</v>
      </c>
      <c r="M489">
        <v>3901.78</v>
      </c>
      <c r="N489" s="11">
        <f>Salesdata[[#This Row],[subtotal_before_discount]]-Salesdata[[#This Row],[total_after_discount]]</f>
        <v>339.28999999999951</v>
      </c>
      <c r="O489" t="s">
        <v>40</v>
      </c>
      <c r="P489" s="2">
        <v>45404.278182870374</v>
      </c>
      <c r="Q489">
        <f>YEAR(Salesdata[[#This Row],[purchase_date]])</f>
        <v>2024</v>
      </c>
      <c r="R489" t="str">
        <f>TEXT(Salesdata[[#This Row],[purchase_date]], "mmm")</f>
        <v>Apr</v>
      </c>
    </row>
    <row r="490" spans="1:18" x14ac:dyDescent="0.3">
      <c r="A490" t="s">
        <v>1533</v>
      </c>
      <c r="B490" t="s">
        <v>55</v>
      </c>
      <c r="C490" t="s">
        <v>1534</v>
      </c>
      <c r="D490" s="11" t="s">
        <v>7556</v>
      </c>
      <c r="E490" s="11" t="s">
        <v>7048</v>
      </c>
      <c r="F490" t="s">
        <v>68</v>
      </c>
      <c r="G490" t="s">
        <v>1535</v>
      </c>
      <c r="H490" t="s">
        <v>130</v>
      </c>
      <c r="I490">
        <v>23.98</v>
      </c>
      <c r="J490">
        <v>5</v>
      </c>
      <c r="K490">
        <v>0</v>
      </c>
      <c r="L490">
        <v>119.9</v>
      </c>
      <c r="M490">
        <v>119.9</v>
      </c>
      <c r="N490" s="11">
        <f>Salesdata[[#This Row],[subtotal_before_discount]]-Salesdata[[#This Row],[total_after_discount]]</f>
        <v>0</v>
      </c>
      <c r="O490" t="s">
        <v>40</v>
      </c>
      <c r="P490" s="2">
        <v>45876.655300925922</v>
      </c>
      <c r="Q490">
        <f>YEAR(Salesdata[[#This Row],[purchase_date]])</f>
        <v>2025</v>
      </c>
      <c r="R490" t="str">
        <f>TEXT(Salesdata[[#This Row],[purchase_date]], "mmm")</f>
        <v>Aug</v>
      </c>
    </row>
    <row r="491" spans="1:18" x14ac:dyDescent="0.3">
      <c r="A491" t="s">
        <v>1536</v>
      </c>
      <c r="B491" t="s">
        <v>23</v>
      </c>
      <c r="C491" t="s">
        <v>1537</v>
      </c>
      <c r="D491" s="11" t="s">
        <v>7557</v>
      </c>
      <c r="E491" s="11" t="s">
        <v>7056</v>
      </c>
      <c r="F491" t="s">
        <v>9189</v>
      </c>
      <c r="G491" t="s">
        <v>1538</v>
      </c>
      <c r="H491" t="s">
        <v>135</v>
      </c>
      <c r="I491">
        <v>284.68</v>
      </c>
      <c r="J491">
        <v>60</v>
      </c>
      <c r="K491">
        <v>20</v>
      </c>
      <c r="L491">
        <v>17080.8</v>
      </c>
      <c r="M491">
        <v>13664.64</v>
      </c>
      <c r="N491" s="11">
        <f>Salesdata[[#This Row],[subtotal_before_discount]]-Salesdata[[#This Row],[total_after_discount]]</f>
        <v>3416.16</v>
      </c>
      <c r="O491" t="s">
        <v>116</v>
      </c>
      <c r="P491" s="2">
        <v>45772.356562499997</v>
      </c>
      <c r="Q491">
        <f>YEAR(Salesdata[[#This Row],[purchase_date]])</f>
        <v>2025</v>
      </c>
      <c r="R491" t="str">
        <f>TEXT(Salesdata[[#This Row],[purchase_date]], "mmm")</f>
        <v>Apr</v>
      </c>
    </row>
    <row r="492" spans="1:18" x14ac:dyDescent="0.3">
      <c r="A492" t="s">
        <v>1539</v>
      </c>
      <c r="B492" t="s">
        <v>49</v>
      </c>
      <c r="C492" t="s">
        <v>1540</v>
      </c>
      <c r="D492" s="11" t="s">
        <v>7558</v>
      </c>
      <c r="E492" s="11" t="s">
        <v>7044</v>
      </c>
      <c r="F492" t="s">
        <v>246</v>
      </c>
      <c r="G492" t="s">
        <v>1541</v>
      </c>
      <c r="H492" t="s">
        <v>184</v>
      </c>
      <c r="I492">
        <v>1000.34</v>
      </c>
      <c r="J492">
        <v>6</v>
      </c>
      <c r="K492">
        <v>0</v>
      </c>
      <c r="L492">
        <v>6002.04</v>
      </c>
      <c r="M492">
        <v>6002.04</v>
      </c>
      <c r="N492" s="11">
        <f>Salesdata[[#This Row],[subtotal_before_discount]]-Salesdata[[#This Row],[total_after_discount]]</f>
        <v>0</v>
      </c>
      <c r="O492" t="s">
        <v>77</v>
      </c>
      <c r="P492" s="2">
        <v>45750.067673611113</v>
      </c>
      <c r="Q492">
        <f>YEAR(Salesdata[[#This Row],[purchase_date]])</f>
        <v>2025</v>
      </c>
      <c r="R492" t="str">
        <f>TEXT(Salesdata[[#This Row],[purchase_date]], "mmm")</f>
        <v>Apr</v>
      </c>
    </row>
    <row r="493" spans="1:18" x14ac:dyDescent="0.3">
      <c r="A493" t="s">
        <v>1542</v>
      </c>
      <c r="B493" t="s">
        <v>15</v>
      </c>
      <c r="C493" t="s">
        <v>1543</v>
      </c>
      <c r="D493" s="11" t="s">
        <v>7559</v>
      </c>
      <c r="E493" s="11" t="s">
        <v>7170</v>
      </c>
      <c r="F493" t="s">
        <v>105</v>
      </c>
      <c r="G493" t="s">
        <v>1544</v>
      </c>
      <c r="H493" t="s">
        <v>248</v>
      </c>
      <c r="I493">
        <v>333.98</v>
      </c>
      <c r="J493">
        <v>2</v>
      </c>
      <c r="K493">
        <v>0</v>
      </c>
      <c r="L493">
        <v>667.96</v>
      </c>
      <c r="M493">
        <v>667.96</v>
      </c>
      <c r="N493" s="11">
        <f>Salesdata[[#This Row],[subtotal_before_discount]]-Salesdata[[#This Row],[total_after_discount]]</f>
        <v>0</v>
      </c>
      <c r="O493" t="s">
        <v>60</v>
      </c>
      <c r="P493" s="2">
        <v>45655.031273148146</v>
      </c>
      <c r="Q493">
        <f>YEAR(Salesdata[[#This Row],[purchase_date]])</f>
        <v>2024</v>
      </c>
      <c r="R493" t="str">
        <f>TEXT(Salesdata[[#This Row],[purchase_date]], "mmm")</f>
        <v>Dec</v>
      </c>
    </row>
    <row r="494" spans="1:18" x14ac:dyDescent="0.3">
      <c r="A494" t="s">
        <v>1545</v>
      </c>
      <c r="B494" t="s">
        <v>49</v>
      </c>
      <c r="C494" t="s">
        <v>1546</v>
      </c>
      <c r="D494" s="11" t="s">
        <v>7560</v>
      </c>
      <c r="E494" s="11" t="s">
        <v>7143</v>
      </c>
      <c r="F494" t="s">
        <v>9189</v>
      </c>
      <c r="G494" t="s">
        <v>1547</v>
      </c>
      <c r="H494" t="s">
        <v>179</v>
      </c>
      <c r="I494">
        <v>628.55999999999995</v>
      </c>
      <c r="J494">
        <v>100</v>
      </c>
      <c r="K494">
        <v>3</v>
      </c>
      <c r="L494">
        <v>62856</v>
      </c>
      <c r="M494">
        <v>60970.32</v>
      </c>
      <c r="N494" s="11">
        <f>Salesdata[[#This Row],[subtotal_before_discount]]-Salesdata[[#This Row],[total_after_discount]]</f>
        <v>1885.6800000000003</v>
      </c>
      <c r="O494" t="s">
        <v>9189</v>
      </c>
      <c r="P494" s="2">
        <v>45718.641817129632</v>
      </c>
      <c r="Q494">
        <f>YEAR(Salesdata[[#This Row],[purchase_date]])</f>
        <v>2025</v>
      </c>
      <c r="R494" t="str">
        <f>TEXT(Salesdata[[#This Row],[purchase_date]], "mmm")</f>
        <v>Mar</v>
      </c>
    </row>
    <row r="495" spans="1:18" x14ac:dyDescent="0.3">
      <c r="A495" t="s">
        <v>1548</v>
      </c>
      <c r="B495" t="s">
        <v>55</v>
      </c>
      <c r="C495" t="s">
        <v>1549</v>
      </c>
      <c r="D495" s="11" t="s">
        <v>7561</v>
      </c>
      <c r="E495" s="11" t="s">
        <v>7159</v>
      </c>
      <c r="F495" t="s">
        <v>121</v>
      </c>
      <c r="G495" t="s">
        <v>1550</v>
      </c>
      <c r="H495" t="s">
        <v>27</v>
      </c>
      <c r="I495">
        <v>2.19</v>
      </c>
      <c r="J495">
        <v>314</v>
      </c>
      <c r="K495">
        <v>0</v>
      </c>
      <c r="L495">
        <v>687.66</v>
      </c>
      <c r="M495">
        <v>687.66</v>
      </c>
      <c r="N495" s="11">
        <f>Salesdata[[#This Row],[subtotal_before_discount]]-Salesdata[[#This Row],[total_after_discount]]</f>
        <v>0</v>
      </c>
      <c r="O495" t="s">
        <v>77</v>
      </c>
      <c r="P495" s="2">
        <v>45700.848622685182</v>
      </c>
      <c r="Q495">
        <f>YEAR(Salesdata[[#This Row],[purchase_date]])</f>
        <v>2025</v>
      </c>
      <c r="R495" t="str">
        <f>TEXT(Salesdata[[#This Row],[purchase_date]], "mmm")</f>
        <v>Feb</v>
      </c>
    </row>
    <row r="496" spans="1:18" x14ac:dyDescent="0.3">
      <c r="A496" t="s">
        <v>1551</v>
      </c>
      <c r="B496" t="s">
        <v>15</v>
      </c>
      <c r="C496" t="s">
        <v>1552</v>
      </c>
      <c r="D496" s="11" t="s">
        <v>7562</v>
      </c>
      <c r="E496" s="11" t="s">
        <v>7091</v>
      </c>
      <c r="F496" t="s">
        <v>177</v>
      </c>
      <c r="G496" t="s">
        <v>1553</v>
      </c>
      <c r="H496" t="s">
        <v>82</v>
      </c>
      <c r="I496">
        <v>2650.5</v>
      </c>
      <c r="J496">
        <v>12</v>
      </c>
      <c r="K496">
        <v>15</v>
      </c>
      <c r="L496">
        <v>31806</v>
      </c>
      <c r="M496">
        <v>27035.1</v>
      </c>
      <c r="N496" s="11">
        <f>Salesdata[[#This Row],[subtotal_before_discount]]-Salesdata[[#This Row],[total_after_discount]]</f>
        <v>4770.9000000000015</v>
      </c>
      <c r="O496" t="s">
        <v>21</v>
      </c>
      <c r="P496" s="2">
        <v>45363.810520833336</v>
      </c>
      <c r="Q496">
        <f>YEAR(Salesdata[[#This Row],[purchase_date]])</f>
        <v>2024</v>
      </c>
      <c r="R496" t="str">
        <f>TEXT(Salesdata[[#This Row],[purchase_date]], "mmm")</f>
        <v>Mar</v>
      </c>
    </row>
    <row r="497" spans="1:18" x14ac:dyDescent="0.3">
      <c r="A497" t="s">
        <v>1554</v>
      </c>
      <c r="B497" t="s">
        <v>55</v>
      </c>
      <c r="C497" t="s">
        <v>1555</v>
      </c>
      <c r="D497" s="11" t="s">
        <v>7563</v>
      </c>
      <c r="E497" s="11" t="s">
        <v>7159</v>
      </c>
      <c r="F497" t="s">
        <v>91</v>
      </c>
      <c r="G497" t="s">
        <v>1556</v>
      </c>
      <c r="H497" t="s">
        <v>209</v>
      </c>
      <c r="I497">
        <v>652.6</v>
      </c>
      <c r="J497">
        <v>4</v>
      </c>
      <c r="K497">
        <v>5</v>
      </c>
      <c r="L497">
        <v>2610.4</v>
      </c>
      <c r="M497">
        <v>2479.88</v>
      </c>
      <c r="N497" s="11">
        <f>Salesdata[[#This Row],[subtotal_before_discount]]-Salesdata[[#This Row],[total_after_discount]]</f>
        <v>130.51999999999998</v>
      </c>
      <c r="O497" t="s">
        <v>28</v>
      </c>
      <c r="P497" s="2">
        <v>45736.271122685182</v>
      </c>
      <c r="Q497">
        <f>YEAR(Salesdata[[#This Row],[purchase_date]])</f>
        <v>2025</v>
      </c>
      <c r="R497" t="str">
        <f>TEXT(Salesdata[[#This Row],[purchase_date]], "mmm")</f>
        <v>Mar</v>
      </c>
    </row>
    <row r="498" spans="1:18" x14ac:dyDescent="0.3">
      <c r="A498" t="s">
        <v>1557</v>
      </c>
      <c r="B498" t="s">
        <v>95</v>
      </c>
      <c r="C498" t="s">
        <v>1558</v>
      </c>
      <c r="D498" s="11" t="s">
        <v>7299</v>
      </c>
      <c r="E498" s="11" t="s">
        <v>7087</v>
      </c>
      <c r="F498" t="s">
        <v>246</v>
      </c>
      <c r="G498" t="s">
        <v>1559</v>
      </c>
      <c r="H498" t="s">
        <v>76</v>
      </c>
      <c r="I498">
        <v>83.19</v>
      </c>
      <c r="J498">
        <v>1</v>
      </c>
      <c r="K498">
        <v>0</v>
      </c>
      <c r="L498">
        <v>83.19</v>
      </c>
      <c r="M498">
        <v>83.19</v>
      </c>
      <c r="N498" s="11">
        <f>Salesdata[[#This Row],[subtotal_before_discount]]-Salesdata[[#This Row],[total_after_discount]]</f>
        <v>0</v>
      </c>
      <c r="O498" t="s">
        <v>116</v>
      </c>
      <c r="P498" s="2">
        <v>45610.452766203707</v>
      </c>
      <c r="Q498">
        <f>YEAR(Salesdata[[#This Row],[purchase_date]])</f>
        <v>2024</v>
      </c>
      <c r="R498" t="str">
        <f>TEXT(Salesdata[[#This Row],[purchase_date]], "mmm")</f>
        <v>Nov</v>
      </c>
    </row>
    <row r="499" spans="1:18" x14ac:dyDescent="0.3">
      <c r="A499" t="s">
        <v>1560</v>
      </c>
      <c r="B499" t="s">
        <v>23</v>
      </c>
      <c r="C499" t="s">
        <v>1561</v>
      </c>
      <c r="D499" s="11" t="s">
        <v>7564</v>
      </c>
      <c r="E499" s="11" t="s">
        <v>7060</v>
      </c>
      <c r="F499" t="s">
        <v>246</v>
      </c>
      <c r="G499" t="s">
        <v>1562</v>
      </c>
      <c r="H499" t="s">
        <v>248</v>
      </c>
      <c r="I499">
        <v>77.23</v>
      </c>
      <c r="J499">
        <v>2</v>
      </c>
      <c r="K499">
        <v>0</v>
      </c>
      <c r="L499">
        <v>154.46</v>
      </c>
      <c r="M499">
        <v>154.46</v>
      </c>
      <c r="N499" s="11">
        <f>Salesdata[[#This Row],[subtotal_before_discount]]-Salesdata[[#This Row],[total_after_discount]]</f>
        <v>0</v>
      </c>
      <c r="O499" t="s">
        <v>116</v>
      </c>
      <c r="P499" s="2">
        <v>45624.067349537036</v>
      </c>
      <c r="Q499">
        <f>YEAR(Salesdata[[#This Row],[purchase_date]])</f>
        <v>2024</v>
      </c>
      <c r="R499" t="str">
        <f>TEXT(Salesdata[[#This Row],[purchase_date]], "mmm")</f>
        <v>Nov</v>
      </c>
    </row>
    <row r="500" spans="1:18" x14ac:dyDescent="0.3">
      <c r="A500" t="s">
        <v>1563</v>
      </c>
      <c r="B500" t="s">
        <v>118</v>
      </c>
      <c r="C500" t="s">
        <v>1564</v>
      </c>
      <c r="D500" s="11" t="s">
        <v>7565</v>
      </c>
      <c r="E500" s="11" t="s">
        <v>7089</v>
      </c>
      <c r="F500" t="s">
        <v>155</v>
      </c>
      <c r="G500" t="s">
        <v>1565</v>
      </c>
      <c r="H500" t="s">
        <v>39</v>
      </c>
      <c r="I500">
        <v>394.89</v>
      </c>
      <c r="J500">
        <v>3</v>
      </c>
      <c r="K500">
        <v>10</v>
      </c>
      <c r="L500">
        <v>1184.67</v>
      </c>
      <c r="M500">
        <v>1066.2</v>
      </c>
      <c r="N500" s="11">
        <f>Salesdata[[#This Row],[subtotal_before_discount]]-Salesdata[[#This Row],[total_after_discount]]</f>
        <v>118.47000000000003</v>
      </c>
      <c r="O500" t="s">
        <v>47</v>
      </c>
      <c r="P500" s="2">
        <v>45624.516817129632</v>
      </c>
      <c r="Q500">
        <f>YEAR(Salesdata[[#This Row],[purchase_date]])</f>
        <v>2024</v>
      </c>
      <c r="R500" t="str">
        <f>TEXT(Salesdata[[#This Row],[purchase_date]], "mmm")</f>
        <v>Nov</v>
      </c>
    </row>
    <row r="501" spans="1:18" x14ac:dyDescent="0.3">
      <c r="A501" t="s">
        <v>1566</v>
      </c>
      <c r="B501" t="s">
        <v>118</v>
      </c>
      <c r="C501" t="s">
        <v>1567</v>
      </c>
      <c r="D501" s="11" t="s">
        <v>7307</v>
      </c>
      <c r="E501" s="11" t="s">
        <v>7143</v>
      </c>
      <c r="F501" t="s">
        <v>155</v>
      </c>
      <c r="G501" t="s">
        <v>1568</v>
      </c>
      <c r="H501" t="s">
        <v>209</v>
      </c>
      <c r="I501">
        <v>218.19</v>
      </c>
      <c r="J501">
        <v>4</v>
      </c>
      <c r="K501">
        <v>0</v>
      </c>
      <c r="L501">
        <v>872.76</v>
      </c>
      <c r="M501">
        <v>872.76</v>
      </c>
      <c r="N501" s="11">
        <f>Salesdata[[#This Row],[subtotal_before_discount]]-Salesdata[[#This Row],[total_after_discount]]</f>
        <v>0</v>
      </c>
      <c r="O501" t="s">
        <v>47</v>
      </c>
      <c r="P501" s="2">
        <v>45420.54351851852</v>
      </c>
      <c r="Q501">
        <f>YEAR(Salesdata[[#This Row],[purchase_date]])</f>
        <v>2024</v>
      </c>
      <c r="R501" t="str">
        <f>TEXT(Salesdata[[#This Row],[purchase_date]], "mmm")</f>
        <v>May</v>
      </c>
    </row>
    <row r="502" spans="1:18" x14ac:dyDescent="0.3">
      <c r="A502" t="s">
        <v>1569</v>
      </c>
      <c r="B502" t="s">
        <v>30</v>
      </c>
      <c r="C502" t="s">
        <v>1570</v>
      </c>
      <c r="D502" s="11" t="s">
        <v>7566</v>
      </c>
      <c r="E502" s="11" t="s">
        <v>7143</v>
      </c>
      <c r="F502" t="s">
        <v>246</v>
      </c>
      <c r="G502" t="s">
        <v>1571</v>
      </c>
      <c r="H502" t="s">
        <v>53</v>
      </c>
      <c r="I502">
        <v>219.49</v>
      </c>
      <c r="J502">
        <v>3</v>
      </c>
      <c r="K502">
        <v>0</v>
      </c>
      <c r="L502">
        <v>658.47</v>
      </c>
      <c r="M502">
        <v>658.47</v>
      </c>
      <c r="N502" s="11">
        <f>Salesdata[[#This Row],[subtotal_before_discount]]-Salesdata[[#This Row],[total_after_discount]]</f>
        <v>0</v>
      </c>
      <c r="O502" t="s">
        <v>40</v>
      </c>
      <c r="P502" s="2">
        <v>45701.083333333336</v>
      </c>
      <c r="Q502">
        <f>YEAR(Salesdata[[#This Row],[purchase_date]])</f>
        <v>2025</v>
      </c>
      <c r="R502" t="str">
        <f>TEXT(Salesdata[[#This Row],[purchase_date]], "mmm")</f>
        <v>Feb</v>
      </c>
    </row>
    <row r="503" spans="1:18" x14ac:dyDescent="0.3">
      <c r="A503" t="s">
        <v>1572</v>
      </c>
      <c r="B503" t="s">
        <v>181</v>
      </c>
      <c r="C503" t="s">
        <v>1573</v>
      </c>
      <c r="D503" s="11" t="s">
        <v>7567</v>
      </c>
      <c r="E503" s="11" t="s">
        <v>7060</v>
      </c>
      <c r="F503" t="s">
        <v>44</v>
      </c>
      <c r="G503" t="s">
        <v>1574</v>
      </c>
      <c r="H503" t="s">
        <v>184</v>
      </c>
      <c r="I503">
        <v>991.01</v>
      </c>
      <c r="J503">
        <v>1</v>
      </c>
      <c r="K503">
        <v>3</v>
      </c>
      <c r="L503">
        <v>991.01</v>
      </c>
      <c r="M503">
        <v>961.28</v>
      </c>
      <c r="N503" s="11">
        <f>Salesdata[[#This Row],[subtotal_before_discount]]-Salesdata[[#This Row],[total_after_discount]]</f>
        <v>29.730000000000018</v>
      </c>
      <c r="O503" t="s">
        <v>40</v>
      </c>
      <c r="P503" s="2">
        <v>45856.46435185185</v>
      </c>
      <c r="Q503">
        <f>YEAR(Salesdata[[#This Row],[purchase_date]])</f>
        <v>2025</v>
      </c>
      <c r="R503" t="str">
        <f>TEXT(Salesdata[[#This Row],[purchase_date]], "mmm")</f>
        <v>Jul</v>
      </c>
    </row>
    <row r="504" spans="1:18" x14ac:dyDescent="0.3">
      <c r="A504" t="s">
        <v>1575</v>
      </c>
      <c r="B504" t="s">
        <v>95</v>
      </c>
      <c r="C504" t="s">
        <v>1576</v>
      </c>
      <c r="D504" s="11" t="s">
        <v>7568</v>
      </c>
      <c r="E504" s="11" t="s">
        <v>7052</v>
      </c>
      <c r="F504" t="s">
        <v>177</v>
      </c>
      <c r="G504" t="s">
        <v>1577</v>
      </c>
      <c r="H504" t="s">
        <v>76</v>
      </c>
      <c r="I504">
        <v>5.25</v>
      </c>
      <c r="J504">
        <v>266</v>
      </c>
      <c r="K504">
        <v>25</v>
      </c>
      <c r="L504">
        <v>1396.5</v>
      </c>
      <c r="M504">
        <v>1047.3800000000001</v>
      </c>
      <c r="N504" s="11">
        <f>Salesdata[[#This Row],[subtotal_before_discount]]-Salesdata[[#This Row],[total_after_discount]]</f>
        <v>349.11999999999989</v>
      </c>
      <c r="O504" t="s">
        <v>116</v>
      </c>
      <c r="P504" s="2">
        <v>45801.496666666666</v>
      </c>
      <c r="Q504">
        <f>YEAR(Salesdata[[#This Row],[purchase_date]])</f>
        <v>2025</v>
      </c>
      <c r="R504" t="str">
        <f>TEXT(Salesdata[[#This Row],[purchase_date]], "mmm")</f>
        <v>May</v>
      </c>
    </row>
    <row r="505" spans="1:18" x14ac:dyDescent="0.3">
      <c r="A505" t="s">
        <v>1578</v>
      </c>
      <c r="B505" t="s">
        <v>118</v>
      </c>
      <c r="C505" t="s">
        <v>1579</v>
      </c>
      <c r="D505" s="11" t="s">
        <v>7569</v>
      </c>
      <c r="E505" s="11" t="s">
        <v>7089</v>
      </c>
      <c r="F505" t="s">
        <v>121</v>
      </c>
      <c r="G505" t="s">
        <v>1580</v>
      </c>
      <c r="H505" t="s">
        <v>27</v>
      </c>
      <c r="I505">
        <v>284.57</v>
      </c>
      <c r="J505">
        <v>6</v>
      </c>
      <c r="K505">
        <v>5</v>
      </c>
      <c r="L505">
        <v>1707.42</v>
      </c>
      <c r="M505">
        <v>1622.05</v>
      </c>
      <c r="N505" s="11">
        <f>Salesdata[[#This Row],[subtotal_before_discount]]-Salesdata[[#This Row],[total_after_discount]]</f>
        <v>85.370000000000118</v>
      </c>
      <c r="O505" t="s">
        <v>47</v>
      </c>
      <c r="P505" s="2">
        <v>45808.108935185184</v>
      </c>
      <c r="Q505">
        <f>YEAR(Salesdata[[#This Row],[purchase_date]])</f>
        <v>2025</v>
      </c>
      <c r="R505" t="str">
        <f>TEXT(Salesdata[[#This Row],[purchase_date]], "mmm")</f>
        <v>May</v>
      </c>
    </row>
    <row r="506" spans="1:18" x14ac:dyDescent="0.3">
      <c r="A506" t="s">
        <v>1581</v>
      </c>
      <c r="B506" t="s">
        <v>118</v>
      </c>
      <c r="C506" t="s">
        <v>1582</v>
      </c>
      <c r="D506" s="11" t="s">
        <v>7570</v>
      </c>
      <c r="E506" s="11" t="s">
        <v>7152</v>
      </c>
      <c r="F506" t="s">
        <v>111</v>
      </c>
      <c r="G506" t="s">
        <v>1583</v>
      </c>
      <c r="H506" t="s">
        <v>46</v>
      </c>
      <c r="I506">
        <v>4.49</v>
      </c>
      <c r="J506">
        <v>185</v>
      </c>
      <c r="K506">
        <v>0</v>
      </c>
      <c r="L506">
        <v>830.65</v>
      </c>
      <c r="M506">
        <v>830.65</v>
      </c>
      <c r="N506" s="11">
        <f>Salesdata[[#This Row],[subtotal_before_discount]]-Salesdata[[#This Row],[total_after_discount]]</f>
        <v>0</v>
      </c>
      <c r="O506" t="s">
        <v>9189</v>
      </c>
      <c r="P506" s="2">
        <v>45433.974166666667</v>
      </c>
      <c r="Q506">
        <f>YEAR(Salesdata[[#This Row],[purchase_date]])</f>
        <v>2024</v>
      </c>
      <c r="R506" t="str">
        <f>TEXT(Salesdata[[#This Row],[purchase_date]], "mmm")</f>
        <v>May</v>
      </c>
    </row>
    <row r="507" spans="1:18" x14ac:dyDescent="0.3">
      <c r="A507" t="s">
        <v>1584</v>
      </c>
      <c r="B507" t="s">
        <v>172</v>
      </c>
      <c r="C507" t="s">
        <v>1585</v>
      </c>
      <c r="D507" s="11" t="s">
        <v>7571</v>
      </c>
      <c r="E507" s="11" t="s">
        <v>7064</v>
      </c>
      <c r="F507" t="s">
        <v>74</v>
      </c>
      <c r="G507" t="s">
        <v>1586</v>
      </c>
      <c r="H507" t="s">
        <v>102</v>
      </c>
      <c r="I507">
        <v>1929.82</v>
      </c>
      <c r="J507">
        <v>3</v>
      </c>
      <c r="K507">
        <v>0</v>
      </c>
      <c r="L507">
        <v>5789.46</v>
      </c>
      <c r="M507">
        <v>5789.46</v>
      </c>
      <c r="N507" s="11">
        <f>Salesdata[[#This Row],[subtotal_before_discount]]-Salesdata[[#This Row],[total_after_discount]]</f>
        <v>0</v>
      </c>
      <c r="O507" t="s">
        <v>60</v>
      </c>
      <c r="P507" s="2">
        <v>45454.066365740742</v>
      </c>
      <c r="Q507">
        <f>YEAR(Salesdata[[#This Row],[purchase_date]])</f>
        <v>2024</v>
      </c>
      <c r="R507" t="str">
        <f>TEXT(Salesdata[[#This Row],[purchase_date]], "mmm")</f>
        <v>Jun</v>
      </c>
    </row>
    <row r="508" spans="1:18" x14ac:dyDescent="0.3">
      <c r="A508" t="s">
        <v>1587</v>
      </c>
      <c r="B508" t="s">
        <v>181</v>
      </c>
      <c r="C508" t="s">
        <v>1588</v>
      </c>
      <c r="D508" s="11" t="s">
        <v>7572</v>
      </c>
      <c r="E508" s="11" t="s">
        <v>7046</v>
      </c>
      <c r="F508" t="s">
        <v>251</v>
      </c>
      <c r="G508" t="s">
        <v>1589</v>
      </c>
      <c r="H508" t="s">
        <v>248</v>
      </c>
      <c r="I508">
        <v>1002.07</v>
      </c>
      <c r="J508">
        <v>50</v>
      </c>
      <c r="K508">
        <v>20</v>
      </c>
      <c r="L508">
        <v>50103.5</v>
      </c>
      <c r="M508">
        <v>40082.800000000003</v>
      </c>
      <c r="N508" s="11">
        <f>Salesdata[[#This Row],[subtotal_before_discount]]-Salesdata[[#This Row],[total_after_discount]]</f>
        <v>10020.699999999997</v>
      </c>
      <c r="O508" t="s">
        <v>60</v>
      </c>
      <c r="P508" s="2">
        <v>45670.021192129629</v>
      </c>
      <c r="Q508">
        <f>YEAR(Salesdata[[#This Row],[purchase_date]])</f>
        <v>2025</v>
      </c>
      <c r="R508" t="str">
        <f>TEXT(Salesdata[[#This Row],[purchase_date]], "mmm")</f>
        <v>Jan</v>
      </c>
    </row>
    <row r="509" spans="1:18" x14ac:dyDescent="0.3">
      <c r="A509" t="s">
        <v>1590</v>
      </c>
      <c r="B509" t="s">
        <v>95</v>
      </c>
      <c r="C509" t="s">
        <v>1591</v>
      </c>
      <c r="D509" s="11" t="s">
        <v>7573</v>
      </c>
      <c r="E509" s="11" t="s">
        <v>7038</v>
      </c>
      <c r="F509" t="s">
        <v>133</v>
      </c>
      <c r="G509" t="s">
        <v>1592</v>
      </c>
      <c r="H509" t="s">
        <v>130</v>
      </c>
      <c r="I509">
        <v>60.15</v>
      </c>
      <c r="J509">
        <v>25</v>
      </c>
      <c r="K509">
        <v>0</v>
      </c>
      <c r="L509">
        <v>1503.75</v>
      </c>
      <c r="M509">
        <v>1503.75</v>
      </c>
      <c r="N509" s="11">
        <f>Salesdata[[#This Row],[subtotal_before_discount]]-Salesdata[[#This Row],[total_after_discount]]</f>
        <v>0</v>
      </c>
      <c r="O509" t="s">
        <v>60</v>
      </c>
      <c r="P509" s="2">
        <v>45694.043321759258</v>
      </c>
      <c r="Q509">
        <f>YEAR(Salesdata[[#This Row],[purchase_date]])</f>
        <v>2025</v>
      </c>
      <c r="R509" t="str">
        <f>TEXT(Salesdata[[#This Row],[purchase_date]], "mmm")</f>
        <v>Feb</v>
      </c>
    </row>
    <row r="510" spans="1:18" x14ac:dyDescent="0.3">
      <c r="A510" t="s">
        <v>1593</v>
      </c>
      <c r="B510" t="s">
        <v>23</v>
      </c>
      <c r="C510" t="s">
        <v>1594</v>
      </c>
      <c r="D510" s="11" t="s">
        <v>7574</v>
      </c>
      <c r="E510" s="11" t="s">
        <v>7076</v>
      </c>
      <c r="F510" t="s">
        <v>18</v>
      </c>
      <c r="G510" t="s">
        <v>1595</v>
      </c>
      <c r="H510" t="s">
        <v>161</v>
      </c>
      <c r="I510">
        <v>288.39999999999998</v>
      </c>
      <c r="J510">
        <v>8</v>
      </c>
      <c r="K510">
        <v>10</v>
      </c>
      <c r="L510">
        <v>2307.1999999999998</v>
      </c>
      <c r="M510">
        <v>2076.48</v>
      </c>
      <c r="N510" s="11">
        <f>Salesdata[[#This Row],[subtotal_before_discount]]-Salesdata[[#This Row],[total_after_discount]]</f>
        <v>230.7199999999998</v>
      </c>
      <c r="O510" t="s">
        <v>28</v>
      </c>
      <c r="P510" s="2">
        <v>45482.442094907405</v>
      </c>
      <c r="Q510">
        <f>YEAR(Salesdata[[#This Row],[purchase_date]])</f>
        <v>2024</v>
      </c>
      <c r="R510" t="str">
        <f>TEXT(Salesdata[[#This Row],[purchase_date]], "mmm")</f>
        <v>Jul</v>
      </c>
    </row>
    <row r="511" spans="1:18" x14ac:dyDescent="0.3">
      <c r="A511" t="s">
        <v>1596</v>
      </c>
      <c r="B511" t="s">
        <v>172</v>
      </c>
      <c r="C511" t="s">
        <v>1597</v>
      </c>
      <c r="D511" s="11" t="s">
        <v>7575</v>
      </c>
      <c r="E511" s="11" t="s">
        <v>7198</v>
      </c>
      <c r="F511" t="s">
        <v>246</v>
      </c>
      <c r="G511" t="s">
        <v>1598</v>
      </c>
      <c r="H511" t="s">
        <v>9189</v>
      </c>
      <c r="I511">
        <v>107.83</v>
      </c>
      <c r="J511">
        <v>4</v>
      </c>
      <c r="K511">
        <v>0</v>
      </c>
      <c r="L511">
        <v>431.32</v>
      </c>
      <c r="M511">
        <v>431.32</v>
      </c>
      <c r="N511" s="11">
        <f>Salesdata[[#This Row],[subtotal_before_discount]]-Salesdata[[#This Row],[total_after_discount]]</f>
        <v>0</v>
      </c>
      <c r="O511" t="s">
        <v>116</v>
      </c>
      <c r="P511" s="2">
        <v>45772.595636574071</v>
      </c>
      <c r="Q511">
        <f>YEAR(Salesdata[[#This Row],[purchase_date]])</f>
        <v>2025</v>
      </c>
      <c r="R511" t="str">
        <f>TEXT(Salesdata[[#This Row],[purchase_date]], "mmm")</f>
        <v>Apr</v>
      </c>
    </row>
    <row r="512" spans="1:18" x14ac:dyDescent="0.3">
      <c r="A512" t="s">
        <v>1599</v>
      </c>
      <c r="B512" t="s">
        <v>30</v>
      </c>
      <c r="C512" t="s">
        <v>1600</v>
      </c>
      <c r="D512" s="11" t="s">
        <v>7576</v>
      </c>
      <c r="E512" s="11" t="s">
        <v>7224</v>
      </c>
      <c r="F512" t="s">
        <v>246</v>
      </c>
      <c r="G512" t="s">
        <v>1601</v>
      </c>
      <c r="H512" t="s">
        <v>53</v>
      </c>
      <c r="I512">
        <v>441.41</v>
      </c>
      <c r="J512">
        <v>25</v>
      </c>
      <c r="K512">
        <v>0</v>
      </c>
      <c r="L512">
        <v>11035.25</v>
      </c>
      <c r="M512">
        <v>11035.25</v>
      </c>
      <c r="N512" s="11">
        <f>Salesdata[[#This Row],[subtotal_before_discount]]-Salesdata[[#This Row],[total_after_discount]]</f>
        <v>0</v>
      </c>
      <c r="O512" t="s">
        <v>40</v>
      </c>
      <c r="P512" s="2">
        <v>45423.084803240738</v>
      </c>
      <c r="Q512">
        <f>YEAR(Salesdata[[#This Row],[purchase_date]])</f>
        <v>2024</v>
      </c>
      <c r="R512" t="str">
        <f>TEXT(Salesdata[[#This Row],[purchase_date]], "mmm")</f>
        <v>May</v>
      </c>
    </row>
    <row r="513" spans="1:18" x14ac:dyDescent="0.3">
      <c r="A513" t="s">
        <v>1602</v>
      </c>
      <c r="B513" t="s">
        <v>84</v>
      </c>
      <c r="C513" t="s">
        <v>1603</v>
      </c>
      <c r="D513" s="11" t="s">
        <v>7577</v>
      </c>
      <c r="E513" s="11" t="s">
        <v>7042</v>
      </c>
      <c r="F513" t="s">
        <v>224</v>
      </c>
      <c r="G513" t="s">
        <v>1604</v>
      </c>
      <c r="H513" t="s">
        <v>102</v>
      </c>
      <c r="I513">
        <v>2824.14</v>
      </c>
      <c r="J513">
        <v>40</v>
      </c>
      <c r="K513">
        <v>18</v>
      </c>
      <c r="L513">
        <v>112965.6</v>
      </c>
      <c r="M513">
        <v>92631.79</v>
      </c>
      <c r="N513" s="11">
        <f>Salesdata[[#This Row],[subtotal_before_discount]]-Salesdata[[#This Row],[total_after_discount]]</f>
        <v>20333.810000000012</v>
      </c>
      <c r="O513" t="s">
        <v>21</v>
      </c>
      <c r="P513" s="2">
        <v>45477.274212962962</v>
      </c>
      <c r="Q513">
        <f>YEAR(Salesdata[[#This Row],[purchase_date]])</f>
        <v>2024</v>
      </c>
      <c r="R513" t="str">
        <f>TEXT(Salesdata[[#This Row],[purchase_date]], "mmm")</f>
        <v>Jul</v>
      </c>
    </row>
    <row r="514" spans="1:18" x14ac:dyDescent="0.3">
      <c r="A514" t="s">
        <v>1605</v>
      </c>
      <c r="B514" t="s">
        <v>118</v>
      </c>
      <c r="C514" t="s">
        <v>1606</v>
      </c>
      <c r="D514" s="11" t="s">
        <v>7578</v>
      </c>
      <c r="E514" s="11" t="s">
        <v>7168</v>
      </c>
      <c r="F514" t="s">
        <v>68</v>
      </c>
      <c r="G514" t="s">
        <v>1607</v>
      </c>
      <c r="H514" t="s">
        <v>46</v>
      </c>
      <c r="I514">
        <v>1069.6099999999999</v>
      </c>
      <c r="J514">
        <v>3</v>
      </c>
      <c r="K514">
        <v>8</v>
      </c>
      <c r="L514">
        <v>3208.83</v>
      </c>
      <c r="M514">
        <v>2952.12</v>
      </c>
      <c r="N514" s="11">
        <f>Salesdata[[#This Row],[subtotal_before_discount]]-Salesdata[[#This Row],[total_after_discount]]</f>
        <v>256.71000000000004</v>
      </c>
      <c r="O514" t="s">
        <v>60</v>
      </c>
      <c r="P514" s="2">
        <v>45649.692094907405</v>
      </c>
      <c r="Q514">
        <f>YEAR(Salesdata[[#This Row],[purchase_date]])</f>
        <v>2024</v>
      </c>
      <c r="R514" t="str">
        <f>TEXT(Salesdata[[#This Row],[purchase_date]], "mmm")</f>
        <v>Dec</v>
      </c>
    </row>
    <row r="515" spans="1:18" x14ac:dyDescent="0.3">
      <c r="A515" t="s">
        <v>1608</v>
      </c>
      <c r="B515" t="s">
        <v>55</v>
      </c>
      <c r="C515" t="s">
        <v>1609</v>
      </c>
      <c r="D515" s="11" t="s">
        <v>7579</v>
      </c>
      <c r="E515" s="11" t="s">
        <v>7094</v>
      </c>
      <c r="F515" t="s">
        <v>224</v>
      </c>
      <c r="G515" t="s">
        <v>1610</v>
      </c>
      <c r="H515" t="s">
        <v>39</v>
      </c>
      <c r="I515">
        <v>1115.44</v>
      </c>
      <c r="J515">
        <v>30</v>
      </c>
      <c r="K515">
        <v>0</v>
      </c>
      <c r="L515">
        <v>33463.199999999997</v>
      </c>
      <c r="M515">
        <v>33463.199999999997</v>
      </c>
      <c r="N515" s="11">
        <f>Salesdata[[#This Row],[subtotal_before_discount]]-Salesdata[[#This Row],[total_after_discount]]</f>
        <v>0</v>
      </c>
      <c r="O515" t="s">
        <v>47</v>
      </c>
      <c r="P515" s="2">
        <v>45697.452662037038</v>
      </c>
      <c r="Q515">
        <f>YEAR(Salesdata[[#This Row],[purchase_date]])</f>
        <v>2025</v>
      </c>
      <c r="R515" t="str">
        <f>TEXT(Salesdata[[#This Row],[purchase_date]], "mmm")</f>
        <v>Feb</v>
      </c>
    </row>
    <row r="516" spans="1:18" x14ac:dyDescent="0.3">
      <c r="A516" t="s">
        <v>1611</v>
      </c>
      <c r="B516" t="s">
        <v>95</v>
      </c>
      <c r="C516" t="s">
        <v>1612</v>
      </c>
      <c r="D516" s="11" t="s">
        <v>7580</v>
      </c>
      <c r="E516" s="11" t="s">
        <v>7116</v>
      </c>
      <c r="F516" t="s">
        <v>68</v>
      </c>
      <c r="G516" t="s">
        <v>1613</v>
      </c>
      <c r="H516" t="s">
        <v>65</v>
      </c>
      <c r="I516">
        <v>968.21</v>
      </c>
      <c r="J516">
        <v>5</v>
      </c>
      <c r="K516">
        <v>0</v>
      </c>
      <c r="L516">
        <v>4841.05</v>
      </c>
      <c r="M516">
        <v>4841.05</v>
      </c>
      <c r="N516" s="11">
        <f>Salesdata[[#This Row],[subtotal_before_discount]]-Salesdata[[#This Row],[total_after_discount]]</f>
        <v>0</v>
      </c>
      <c r="O516" t="s">
        <v>116</v>
      </c>
      <c r="P516" s="2">
        <v>45565.041296296295</v>
      </c>
      <c r="Q516">
        <f>YEAR(Salesdata[[#This Row],[purchase_date]])</f>
        <v>2024</v>
      </c>
      <c r="R516" t="str">
        <f>TEXT(Salesdata[[#This Row],[purchase_date]], "mmm")</f>
        <v>Sep</v>
      </c>
    </row>
    <row r="517" spans="1:18" x14ac:dyDescent="0.3">
      <c r="A517" t="s">
        <v>1614</v>
      </c>
      <c r="B517" t="s">
        <v>72</v>
      </c>
      <c r="C517" t="s">
        <v>1615</v>
      </c>
      <c r="D517" s="11" t="s">
        <v>7581</v>
      </c>
      <c r="E517" s="11" t="s">
        <v>7042</v>
      </c>
      <c r="F517" t="s">
        <v>155</v>
      </c>
      <c r="G517" t="s">
        <v>1616</v>
      </c>
      <c r="H517" t="s">
        <v>179</v>
      </c>
      <c r="I517">
        <v>246.26</v>
      </c>
      <c r="J517">
        <v>75</v>
      </c>
      <c r="K517">
        <v>0</v>
      </c>
      <c r="L517">
        <v>18469.5</v>
      </c>
      <c r="M517">
        <v>18469.5</v>
      </c>
      <c r="N517" s="11">
        <f>Salesdata[[#This Row],[subtotal_before_discount]]-Salesdata[[#This Row],[total_after_discount]]</f>
        <v>0</v>
      </c>
      <c r="O517" t="s">
        <v>47</v>
      </c>
      <c r="P517" s="2">
        <v>45711.202847222223</v>
      </c>
      <c r="Q517">
        <f>YEAR(Salesdata[[#This Row],[purchase_date]])</f>
        <v>2025</v>
      </c>
      <c r="R517" t="str">
        <f>TEXT(Salesdata[[#This Row],[purchase_date]], "mmm")</f>
        <v>Feb</v>
      </c>
    </row>
    <row r="518" spans="1:18" x14ac:dyDescent="0.3">
      <c r="A518" t="s">
        <v>1617</v>
      </c>
      <c r="B518" t="s">
        <v>55</v>
      </c>
      <c r="C518" t="s">
        <v>1618</v>
      </c>
      <c r="D518" s="11" t="s">
        <v>7582</v>
      </c>
      <c r="E518" s="11" t="s">
        <v>7040</v>
      </c>
      <c r="F518" t="s">
        <v>74</v>
      </c>
      <c r="G518" t="s">
        <v>1619</v>
      </c>
      <c r="H518" t="s">
        <v>76</v>
      </c>
      <c r="I518">
        <v>746.86</v>
      </c>
      <c r="J518">
        <v>10</v>
      </c>
      <c r="K518">
        <v>0</v>
      </c>
      <c r="L518">
        <v>7468.6</v>
      </c>
      <c r="M518">
        <v>7468.6</v>
      </c>
      <c r="N518" s="11">
        <f>Salesdata[[#This Row],[subtotal_before_discount]]-Salesdata[[#This Row],[total_after_discount]]</f>
        <v>0</v>
      </c>
      <c r="O518" t="s">
        <v>21</v>
      </c>
      <c r="P518" s="2">
        <v>45464.996041666665</v>
      </c>
      <c r="Q518">
        <f>YEAR(Salesdata[[#This Row],[purchase_date]])</f>
        <v>2024</v>
      </c>
      <c r="R518" t="str">
        <f>TEXT(Salesdata[[#This Row],[purchase_date]], "mmm")</f>
        <v>Jun</v>
      </c>
    </row>
    <row r="519" spans="1:18" x14ac:dyDescent="0.3">
      <c r="A519" t="s">
        <v>1620</v>
      </c>
      <c r="B519" t="s">
        <v>49</v>
      </c>
      <c r="C519" t="s">
        <v>1621</v>
      </c>
      <c r="D519" s="11" t="s">
        <v>7583</v>
      </c>
      <c r="E519" s="11" t="s">
        <v>7066</v>
      </c>
      <c r="F519" t="s">
        <v>91</v>
      </c>
      <c r="G519" t="s">
        <v>1622</v>
      </c>
      <c r="H519" t="s">
        <v>82</v>
      </c>
      <c r="I519">
        <v>1130.74</v>
      </c>
      <c r="J519">
        <v>12</v>
      </c>
      <c r="K519">
        <v>0</v>
      </c>
      <c r="L519">
        <v>13568.88</v>
      </c>
      <c r="M519">
        <v>13568.88</v>
      </c>
      <c r="N519" s="11">
        <f>Salesdata[[#This Row],[subtotal_before_discount]]-Salesdata[[#This Row],[total_after_discount]]</f>
        <v>0</v>
      </c>
      <c r="O519" t="s">
        <v>47</v>
      </c>
      <c r="P519" s="2">
        <v>45798.250636574077</v>
      </c>
      <c r="Q519">
        <f>YEAR(Salesdata[[#This Row],[purchase_date]])</f>
        <v>2025</v>
      </c>
      <c r="R519" t="str">
        <f>TEXT(Salesdata[[#This Row],[purchase_date]], "mmm")</f>
        <v>May</v>
      </c>
    </row>
    <row r="520" spans="1:18" x14ac:dyDescent="0.3">
      <c r="A520" t="s">
        <v>1623</v>
      </c>
      <c r="B520" t="s">
        <v>95</v>
      </c>
      <c r="C520" t="s">
        <v>1624</v>
      </c>
      <c r="D520" s="11" t="s">
        <v>7584</v>
      </c>
      <c r="E520" s="11" t="s">
        <v>7235</v>
      </c>
      <c r="F520" t="s">
        <v>121</v>
      </c>
      <c r="G520" t="s">
        <v>1625</v>
      </c>
      <c r="H520" t="s">
        <v>135</v>
      </c>
      <c r="I520">
        <v>330.27</v>
      </c>
      <c r="J520">
        <v>8</v>
      </c>
      <c r="K520">
        <v>0</v>
      </c>
      <c r="L520">
        <v>2642.16</v>
      </c>
      <c r="M520">
        <v>2642.16</v>
      </c>
      <c r="N520" s="11">
        <f>Salesdata[[#This Row],[subtotal_before_discount]]-Salesdata[[#This Row],[total_after_discount]]</f>
        <v>0</v>
      </c>
      <c r="O520" t="s">
        <v>47</v>
      </c>
      <c r="P520" s="2">
        <v>45471.888344907406</v>
      </c>
      <c r="Q520">
        <f>YEAR(Salesdata[[#This Row],[purchase_date]])</f>
        <v>2024</v>
      </c>
      <c r="R520" t="str">
        <f>TEXT(Salesdata[[#This Row],[purchase_date]], "mmm")</f>
        <v>Jun</v>
      </c>
    </row>
    <row r="521" spans="1:18" x14ac:dyDescent="0.3">
      <c r="A521" t="s">
        <v>1626</v>
      </c>
      <c r="B521" t="s">
        <v>84</v>
      </c>
      <c r="C521" t="s">
        <v>9189</v>
      </c>
      <c r="D521" s="11" t="s">
        <v>9189</v>
      </c>
      <c r="E521" s="11" t="s">
        <v>9189</v>
      </c>
      <c r="F521" t="s">
        <v>100</v>
      </c>
      <c r="G521" t="s">
        <v>1627</v>
      </c>
      <c r="H521" t="s">
        <v>39</v>
      </c>
      <c r="I521">
        <v>933.08</v>
      </c>
      <c r="J521">
        <v>4</v>
      </c>
      <c r="K521">
        <v>0</v>
      </c>
      <c r="L521">
        <v>3732.32</v>
      </c>
      <c r="M521">
        <v>3732.32</v>
      </c>
      <c r="N521" s="11">
        <f>Salesdata[[#This Row],[subtotal_before_discount]]-Salesdata[[#This Row],[total_after_discount]]</f>
        <v>0</v>
      </c>
      <c r="O521" t="s">
        <v>60</v>
      </c>
      <c r="P521" s="2">
        <v>45498.507152777776</v>
      </c>
      <c r="Q521">
        <f>YEAR(Salesdata[[#This Row],[purchase_date]])</f>
        <v>2024</v>
      </c>
      <c r="R521" t="str">
        <f>TEXT(Salesdata[[#This Row],[purchase_date]], "mmm")</f>
        <v>Jul</v>
      </c>
    </row>
    <row r="522" spans="1:18" x14ac:dyDescent="0.3">
      <c r="A522" t="s">
        <v>1628</v>
      </c>
      <c r="B522" t="s">
        <v>95</v>
      </c>
      <c r="C522" t="s">
        <v>1629</v>
      </c>
      <c r="D522" s="11" t="s">
        <v>7585</v>
      </c>
      <c r="E522" s="11" t="s">
        <v>7105</v>
      </c>
      <c r="F522" t="s">
        <v>251</v>
      </c>
      <c r="G522" t="s">
        <v>1630</v>
      </c>
      <c r="H522" t="s">
        <v>130</v>
      </c>
      <c r="I522">
        <v>557.66</v>
      </c>
      <c r="J522">
        <v>20</v>
      </c>
      <c r="K522">
        <v>0</v>
      </c>
      <c r="L522">
        <v>11153.2</v>
      </c>
      <c r="M522">
        <v>11153.2</v>
      </c>
      <c r="N522" s="11">
        <f>Salesdata[[#This Row],[subtotal_before_discount]]-Salesdata[[#This Row],[total_after_discount]]</f>
        <v>0</v>
      </c>
      <c r="O522" t="s">
        <v>47</v>
      </c>
      <c r="P522" s="2">
        <v>45626.497476851851</v>
      </c>
      <c r="Q522">
        <f>YEAR(Salesdata[[#This Row],[purchase_date]])</f>
        <v>2024</v>
      </c>
      <c r="R522" t="str">
        <f>TEXT(Salesdata[[#This Row],[purchase_date]], "mmm")</f>
        <v>Nov</v>
      </c>
    </row>
    <row r="523" spans="1:18" x14ac:dyDescent="0.3">
      <c r="A523" t="s">
        <v>1631</v>
      </c>
      <c r="B523" t="s">
        <v>72</v>
      </c>
      <c r="C523" t="s">
        <v>1632</v>
      </c>
      <c r="D523" s="11" t="s">
        <v>7586</v>
      </c>
      <c r="E523" s="11" t="s">
        <v>7137</v>
      </c>
      <c r="F523" t="s">
        <v>57</v>
      </c>
      <c r="G523" t="s">
        <v>1633</v>
      </c>
      <c r="H523" t="s">
        <v>130</v>
      </c>
      <c r="I523">
        <v>784.58</v>
      </c>
      <c r="J523">
        <v>1</v>
      </c>
      <c r="K523">
        <v>0</v>
      </c>
      <c r="L523">
        <v>784.58</v>
      </c>
      <c r="M523">
        <v>784.58</v>
      </c>
      <c r="N523" s="11">
        <f>Salesdata[[#This Row],[subtotal_before_discount]]-Salesdata[[#This Row],[total_after_discount]]</f>
        <v>0</v>
      </c>
      <c r="O523" t="s">
        <v>40</v>
      </c>
      <c r="P523" s="2">
        <v>45453.587118055555</v>
      </c>
      <c r="Q523">
        <f>YEAR(Salesdata[[#This Row],[purchase_date]])</f>
        <v>2024</v>
      </c>
      <c r="R523" t="str">
        <f>TEXT(Salesdata[[#This Row],[purchase_date]], "mmm")</f>
        <v>Jun</v>
      </c>
    </row>
    <row r="524" spans="1:18" x14ac:dyDescent="0.3">
      <c r="A524" t="s">
        <v>1634</v>
      </c>
      <c r="B524" t="s">
        <v>172</v>
      </c>
      <c r="C524" t="s">
        <v>1635</v>
      </c>
      <c r="D524" s="11" t="s">
        <v>7587</v>
      </c>
      <c r="E524" s="11" t="s">
        <v>7346</v>
      </c>
      <c r="F524" t="s">
        <v>74</v>
      </c>
      <c r="G524" t="s">
        <v>1636</v>
      </c>
      <c r="H524" t="s">
        <v>107</v>
      </c>
      <c r="I524">
        <v>66.8</v>
      </c>
      <c r="J524">
        <v>15</v>
      </c>
      <c r="K524">
        <v>10</v>
      </c>
      <c r="L524">
        <v>1002</v>
      </c>
      <c r="M524">
        <v>901.8</v>
      </c>
      <c r="N524" s="11">
        <f>Salesdata[[#This Row],[subtotal_before_discount]]-Salesdata[[#This Row],[total_after_discount]]</f>
        <v>100.20000000000005</v>
      </c>
      <c r="O524" t="s">
        <v>47</v>
      </c>
      <c r="P524" s="2">
        <v>45826.061053240737</v>
      </c>
      <c r="Q524">
        <f>YEAR(Salesdata[[#This Row],[purchase_date]])</f>
        <v>2025</v>
      </c>
      <c r="R524" t="str">
        <f>TEXT(Salesdata[[#This Row],[purchase_date]], "mmm")</f>
        <v>Jun</v>
      </c>
    </row>
    <row r="525" spans="1:18" x14ac:dyDescent="0.3">
      <c r="A525" t="s">
        <v>1637</v>
      </c>
      <c r="B525" t="s">
        <v>55</v>
      </c>
      <c r="C525" t="s">
        <v>1638</v>
      </c>
      <c r="D525" s="11" t="s">
        <v>7588</v>
      </c>
      <c r="E525" s="11" t="s">
        <v>7164</v>
      </c>
      <c r="F525" t="s">
        <v>37</v>
      </c>
      <c r="G525" t="s">
        <v>1639</v>
      </c>
      <c r="H525" t="s">
        <v>248</v>
      </c>
      <c r="I525">
        <v>1615.88</v>
      </c>
      <c r="J525">
        <v>15</v>
      </c>
      <c r="K525">
        <v>15</v>
      </c>
      <c r="L525">
        <v>24238.2</v>
      </c>
      <c r="M525">
        <v>20602.47</v>
      </c>
      <c r="N525" s="11">
        <f>Salesdata[[#This Row],[subtotal_before_discount]]-Salesdata[[#This Row],[total_after_discount]]</f>
        <v>3635.7299999999996</v>
      </c>
      <c r="O525" t="s">
        <v>60</v>
      </c>
      <c r="P525" s="2">
        <v>45668.42564814815</v>
      </c>
      <c r="Q525">
        <f>YEAR(Salesdata[[#This Row],[purchase_date]])</f>
        <v>2025</v>
      </c>
      <c r="R525" t="str">
        <f>TEXT(Salesdata[[#This Row],[purchase_date]], "mmm")</f>
        <v>Jan</v>
      </c>
    </row>
    <row r="526" spans="1:18" x14ac:dyDescent="0.3">
      <c r="A526" t="s">
        <v>1640</v>
      </c>
      <c r="B526" t="s">
        <v>84</v>
      </c>
      <c r="C526" t="s">
        <v>1641</v>
      </c>
      <c r="D526" s="11" t="s">
        <v>7589</v>
      </c>
      <c r="E526" s="11" t="s">
        <v>7145</v>
      </c>
      <c r="F526" t="s">
        <v>121</v>
      </c>
      <c r="G526" t="s">
        <v>1642</v>
      </c>
      <c r="H526" t="s">
        <v>70</v>
      </c>
      <c r="I526">
        <v>1246.33</v>
      </c>
      <c r="J526">
        <v>1</v>
      </c>
      <c r="K526">
        <v>2</v>
      </c>
      <c r="L526">
        <v>1246.33</v>
      </c>
      <c r="M526">
        <v>1221.4000000000001</v>
      </c>
      <c r="N526" s="11">
        <f>Salesdata[[#This Row],[subtotal_before_discount]]-Salesdata[[#This Row],[total_after_discount]]</f>
        <v>24.929999999999836</v>
      </c>
      <c r="O526" t="s">
        <v>116</v>
      </c>
      <c r="P526" s="2">
        <v>45613.245162037034</v>
      </c>
      <c r="Q526">
        <f>YEAR(Salesdata[[#This Row],[purchase_date]])</f>
        <v>2024</v>
      </c>
      <c r="R526" t="str">
        <f>TEXT(Salesdata[[#This Row],[purchase_date]], "mmm")</f>
        <v>Nov</v>
      </c>
    </row>
    <row r="527" spans="1:18" x14ac:dyDescent="0.3">
      <c r="A527" t="s">
        <v>1643</v>
      </c>
      <c r="B527" t="s">
        <v>72</v>
      </c>
      <c r="C527" t="s">
        <v>1644</v>
      </c>
      <c r="D527" s="11" t="s">
        <v>7590</v>
      </c>
      <c r="E527" s="11" t="s">
        <v>7152</v>
      </c>
      <c r="F527" t="s">
        <v>37</v>
      </c>
      <c r="G527" t="s">
        <v>1645</v>
      </c>
      <c r="H527" t="s">
        <v>93</v>
      </c>
      <c r="I527">
        <v>5.05</v>
      </c>
      <c r="J527">
        <v>8</v>
      </c>
      <c r="K527">
        <v>0</v>
      </c>
      <c r="L527">
        <v>40.4</v>
      </c>
      <c r="M527">
        <v>40.4</v>
      </c>
      <c r="N527" s="11">
        <f>Salesdata[[#This Row],[subtotal_before_discount]]-Salesdata[[#This Row],[total_after_discount]]</f>
        <v>0</v>
      </c>
      <c r="O527" t="s">
        <v>47</v>
      </c>
      <c r="P527" s="2">
        <v>45660.719467592593</v>
      </c>
      <c r="Q527">
        <f>YEAR(Salesdata[[#This Row],[purchase_date]])</f>
        <v>2025</v>
      </c>
      <c r="R527" t="str">
        <f>TEXT(Salesdata[[#This Row],[purchase_date]], "mmm")</f>
        <v>Jan</v>
      </c>
    </row>
    <row r="528" spans="1:18" x14ac:dyDescent="0.3">
      <c r="A528" t="s">
        <v>1646</v>
      </c>
      <c r="B528" t="s">
        <v>55</v>
      </c>
      <c r="C528" t="s">
        <v>1647</v>
      </c>
      <c r="D528" s="11" t="s">
        <v>7591</v>
      </c>
      <c r="E528" s="11" t="s">
        <v>7073</v>
      </c>
      <c r="F528" t="s">
        <v>18</v>
      </c>
      <c r="G528" t="s">
        <v>1648</v>
      </c>
      <c r="H528" t="s">
        <v>465</v>
      </c>
      <c r="I528">
        <v>735.33</v>
      </c>
      <c r="J528">
        <v>100</v>
      </c>
      <c r="K528">
        <v>0</v>
      </c>
      <c r="L528">
        <v>73533</v>
      </c>
      <c r="M528">
        <v>73533</v>
      </c>
      <c r="N528" s="11">
        <f>Salesdata[[#This Row],[subtotal_before_discount]]-Salesdata[[#This Row],[total_after_discount]]</f>
        <v>0</v>
      </c>
      <c r="O528" t="s">
        <v>60</v>
      </c>
      <c r="P528" s="2">
        <v>45790.219317129631</v>
      </c>
      <c r="Q528">
        <f>YEAR(Salesdata[[#This Row],[purchase_date]])</f>
        <v>2025</v>
      </c>
      <c r="R528" t="str">
        <f>TEXT(Salesdata[[#This Row],[purchase_date]], "mmm")</f>
        <v>May</v>
      </c>
    </row>
    <row r="529" spans="1:18" x14ac:dyDescent="0.3">
      <c r="A529" t="s">
        <v>1649</v>
      </c>
      <c r="B529" t="s">
        <v>49</v>
      </c>
      <c r="C529" t="s">
        <v>1650</v>
      </c>
      <c r="D529" s="11" t="s">
        <v>7550</v>
      </c>
      <c r="E529" s="11" t="s">
        <v>7040</v>
      </c>
      <c r="F529" t="s">
        <v>32</v>
      </c>
      <c r="G529" t="s">
        <v>1651</v>
      </c>
      <c r="H529" t="s">
        <v>465</v>
      </c>
      <c r="I529">
        <v>574.9</v>
      </c>
      <c r="J529">
        <v>2</v>
      </c>
      <c r="K529">
        <v>0</v>
      </c>
      <c r="L529">
        <v>1149.8</v>
      </c>
      <c r="M529">
        <v>1149.8</v>
      </c>
      <c r="N529" s="11">
        <f>Salesdata[[#This Row],[subtotal_before_discount]]-Salesdata[[#This Row],[total_after_discount]]</f>
        <v>0</v>
      </c>
      <c r="O529" t="s">
        <v>47</v>
      </c>
      <c r="P529" s="2">
        <v>45768.529594907406</v>
      </c>
      <c r="Q529">
        <f>YEAR(Salesdata[[#This Row],[purchase_date]])</f>
        <v>2025</v>
      </c>
      <c r="R529" t="str">
        <f>TEXT(Salesdata[[#This Row],[purchase_date]], "mmm")</f>
        <v>Apr</v>
      </c>
    </row>
    <row r="530" spans="1:18" x14ac:dyDescent="0.3">
      <c r="A530" t="s">
        <v>1652</v>
      </c>
      <c r="B530" t="s">
        <v>172</v>
      </c>
      <c r="C530" t="s">
        <v>1653</v>
      </c>
      <c r="D530" s="11" t="s">
        <v>7592</v>
      </c>
      <c r="E530" s="11" t="s">
        <v>7073</v>
      </c>
      <c r="F530" t="s">
        <v>251</v>
      </c>
      <c r="G530" t="s">
        <v>1654</v>
      </c>
      <c r="H530" t="s">
        <v>248</v>
      </c>
      <c r="I530">
        <v>1061.1400000000001</v>
      </c>
      <c r="J530">
        <v>5</v>
      </c>
      <c r="K530">
        <v>0</v>
      </c>
      <c r="L530">
        <v>5305.7</v>
      </c>
      <c r="M530">
        <v>5305.7</v>
      </c>
      <c r="N530" s="11">
        <f>Salesdata[[#This Row],[subtotal_before_discount]]-Salesdata[[#This Row],[total_after_discount]]</f>
        <v>0</v>
      </c>
      <c r="O530" t="s">
        <v>60</v>
      </c>
      <c r="P530" s="2">
        <v>45525.680428240739</v>
      </c>
      <c r="Q530">
        <f>YEAR(Salesdata[[#This Row],[purchase_date]])</f>
        <v>2024</v>
      </c>
      <c r="R530" t="str">
        <f>TEXT(Salesdata[[#This Row],[purchase_date]], "mmm")</f>
        <v>Aug</v>
      </c>
    </row>
    <row r="531" spans="1:18" x14ac:dyDescent="0.3">
      <c r="A531" t="s">
        <v>1655</v>
      </c>
      <c r="B531" t="s">
        <v>15</v>
      </c>
      <c r="C531" t="s">
        <v>1656</v>
      </c>
      <c r="D531" s="11" t="s">
        <v>7593</v>
      </c>
      <c r="E531" s="11" t="s">
        <v>7042</v>
      </c>
      <c r="F531" t="s">
        <v>111</v>
      </c>
      <c r="G531" t="s">
        <v>1657</v>
      </c>
      <c r="H531" t="s">
        <v>107</v>
      </c>
      <c r="I531">
        <v>156.71</v>
      </c>
      <c r="J531">
        <v>4</v>
      </c>
      <c r="K531">
        <v>0</v>
      </c>
      <c r="L531">
        <v>626.84</v>
      </c>
      <c r="M531">
        <v>626.84</v>
      </c>
      <c r="N531" s="11">
        <f>Salesdata[[#This Row],[subtotal_before_discount]]-Salesdata[[#This Row],[total_after_discount]]</f>
        <v>0</v>
      </c>
      <c r="O531" t="s">
        <v>60</v>
      </c>
      <c r="P531" s="2">
        <v>45586.01798611111</v>
      </c>
      <c r="Q531">
        <f>YEAR(Salesdata[[#This Row],[purchase_date]])</f>
        <v>2024</v>
      </c>
      <c r="R531" t="str">
        <f>TEXT(Salesdata[[#This Row],[purchase_date]], "mmm")</f>
        <v>Oct</v>
      </c>
    </row>
    <row r="532" spans="1:18" x14ac:dyDescent="0.3">
      <c r="A532" t="s">
        <v>1658</v>
      </c>
      <c r="B532" t="s">
        <v>172</v>
      </c>
      <c r="C532" t="s">
        <v>1659</v>
      </c>
      <c r="D532" s="11" t="s">
        <v>7594</v>
      </c>
      <c r="E532" s="11" t="s">
        <v>7073</v>
      </c>
      <c r="F532" t="s">
        <v>224</v>
      </c>
      <c r="G532" t="s">
        <v>1660</v>
      </c>
      <c r="H532" t="s">
        <v>93</v>
      </c>
      <c r="I532">
        <v>1775.42</v>
      </c>
      <c r="J532">
        <v>3</v>
      </c>
      <c r="K532">
        <v>0</v>
      </c>
      <c r="L532">
        <v>5326.26</v>
      </c>
      <c r="M532">
        <v>5326.26</v>
      </c>
      <c r="N532" s="11">
        <f>Salesdata[[#This Row],[subtotal_before_discount]]-Salesdata[[#This Row],[total_after_discount]]</f>
        <v>0</v>
      </c>
      <c r="O532" t="s">
        <v>116</v>
      </c>
      <c r="P532" s="2">
        <v>45593.825416666667</v>
      </c>
      <c r="Q532">
        <f>YEAR(Salesdata[[#This Row],[purchase_date]])</f>
        <v>2024</v>
      </c>
      <c r="R532" t="str">
        <f>TEXT(Salesdata[[#This Row],[purchase_date]], "mmm")</f>
        <v>Oct</v>
      </c>
    </row>
    <row r="533" spans="1:18" x14ac:dyDescent="0.3">
      <c r="A533" t="s">
        <v>1661</v>
      </c>
      <c r="B533" t="s">
        <v>172</v>
      </c>
      <c r="C533" t="s">
        <v>1662</v>
      </c>
      <c r="D533" s="11" t="s">
        <v>7595</v>
      </c>
      <c r="E533" s="11" t="s">
        <v>7250</v>
      </c>
      <c r="F533" t="s">
        <v>177</v>
      </c>
      <c r="G533" t="s">
        <v>1663</v>
      </c>
      <c r="H533" t="s">
        <v>82</v>
      </c>
      <c r="I533">
        <v>2471.7199999999998</v>
      </c>
      <c r="J533">
        <v>8</v>
      </c>
      <c r="K533">
        <v>0</v>
      </c>
      <c r="L533">
        <v>19773.759999999998</v>
      </c>
      <c r="M533">
        <v>19773.759999999998</v>
      </c>
      <c r="N533" s="11">
        <f>Salesdata[[#This Row],[subtotal_before_discount]]-Salesdata[[#This Row],[total_after_discount]]</f>
        <v>0</v>
      </c>
      <c r="O533" t="s">
        <v>116</v>
      </c>
      <c r="P533" s="2">
        <v>45379.731724537036</v>
      </c>
      <c r="Q533">
        <f>YEAR(Salesdata[[#This Row],[purchase_date]])</f>
        <v>2024</v>
      </c>
      <c r="R533" t="str">
        <f>TEXT(Salesdata[[#This Row],[purchase_date]], "mmm")</f>
        <v>Mar</v>
      </c>
    </row>
    <row r="534" spans="1:18" x14ac:dyDescent="0.3">
      <c r="A534" t="s">
        <v>1664</v>
      </c>
      <c r="B534" t="s">
        <v>72</v>
      </c>
      <c r="C534" t="s">
        <v>1665</v>
      </c>
      <c r="D534" s="11" t="s">
        <v>7596</v>
      </c>
      <c r="E534" s="11" t="s">
        <v>7214</v>
      </c>
      <c r="F534" t="s">
        <v>133</v>
      </c>
      <c r="G534" t="s">
        <v>1666</v>
      </c>
      <c r="H534" t="s">
        <v>135</v>
      </c>
      <c r="I534">
        <v>5.91</v>
      </c>
      <c r="J534">
        <v>244</v>
      </c>
      <c r="K534">
        <v>20</v>
      </c>
      <c r="L534">
        <v>1442.04</v>
      </c>
      <c r="M534">
        <v>1153.6300000000001</v>
      </c>
      <c r="N534" s="11">
        <f>Salesdata[[#This Row],[subtotal_before_discount]]-Salesdata[[#This Row],[total_after_discount]]</f>
        <v>288.40999999999985</v>
      </c>
      <c r="O534" t="s">
        <v>21</v>
      </c>
      <c r="P534" s="2">
        <v>45477.420324074075</v>
      </c>
      <c r="Q534">
        <f>YEAR(Salesdata[[#This Row],[purchase_date]])</f>
        <v>2024</v>
      </c>
      <c r="R534" t="str">
        <f>TEXT(Salesdata[[#This Row],[purchase_date]], "mmm")</f>
        <v>Jul</v>
      </c>
    </row>
    <row r="535" spans="1:18" x14ac:dyDescent="0.3">
      <c r="A535" t="s">
        <v>1667</v>
      </c>
      <c r="B535" t="s">
        <v>84</v>
      </c>
      <c r="C535" t="s">
        <v>1668</v>
      </c>
      <c r="D535" s="11" t="s">
        <v>7597</v>
      </c>
      <c r="E535" s="11" t="s">
        <v>7137</v>
      </c>
      <c r="F535" t="s">
        <v>91</v>
      </c>
      <c r="G535" t="s">
        <v>1669</v>
      </c>
      <c r="H535" t="s">
        <v>107</v>
      </c>
      <c r="I535">
        <v>1080.29</v>
      </c>
      <c r="J535">
        <v>25</v>
      </c>
      <c r="K535">
        <v>5</v>
      </c>
      <c r="L535">
        <v>27007.25</v>
      </c>
      <c r="M535">
        <v>25656.89</v>
      </c>
      <c r="N535" s="11">
        <f>Salesdata[[#This Row],[subtotal_before_discount]]-Salesdata[[#This Row],[total_after_discount]]</f>
        <v>1350.3600000000006</v>
      </c>
      <c r="O535" t="s">
        <v>40</v>
      </c>
      <c r="P535" s="2">
        <v>45608.488877314812</v>
      </c>
      <c r="Q535">
        <f>YEAR(Salesdata[[#This Row],[purchase_date]])</f>
        <v>2024</v>
      </c>
      <c r="R535" t="str">
        <f>TEXT(Salesdata[[#This Row],[purchase_date]], "mmm")</f>
        <v>Nov</v>
      </c>
    </row>
    <row r="536" spans="1:18" x14ac:dyDescent="0.3">
      <c r="A536" t="s">
        <v>1670</v>
      </c>
      <c r="B536" t="s">
        <v>172</v>
      </c>
      <c r="C536" t="s">
        <v>1671</v>
      </c>
      <c r="D536" s="11" t="s">
        <v>7598</v>
      </c>
      <c r="E536" s="11" t="s">
        <v>7060</v>
      </c>
      <c r="F536" t="s">
        <v>251</v>
      </c>
      <c r="G536" t="s">
        <v>1672</v>
      </c>
      <c r="H536" t="s">
        <v>184</v>
      </c>
      <c r="I536">
        <v>372.16</v>
      </c>
      <c r="J536">
        <v>1</v>
      </c>
      <c r="K536">
        <v>2</v>
      </c>
      <c r="L536">
        <v>372.16</v>
      </c>
      <c r="M536">
        <v>364.72</v>
      </c>
      <c r="N536" s="11">
        <f>Salesdata[[#This Row],[subtotal_before_discount]]-Salesdata[[#This Row],[total_after_discount]]</f>
        <v>7.4399999999999977</v>
      </c>
      <c r="O536" t="s">
        <v>60</v>
      </c>
      <c r="P536" s="2">
        <v>45573.294571759259</v>
      </c>
      <c r="Q536">
        <f>YEAR(Salesdata[[#This Row],[purchase_date]])</f>
        <v>2024</v>
      </c>
      <c r="R536" t="str">
        <f>TEXT(Salesdata[[#This Row],[purchase_date]], "mmm")</f>
        <v>Oct</v>
      </c>
    </row>
    <row r="537" spans="1:18" x14ac:dyDescent="0.3">
      <c r="A537" t="s">
        <v>1673</v>
      </c>
      <c r="B537" t="s">
        <v>172</v>
      </c>
      <c r="C537" t="s">
        <v>1674</v>
      </c>
      <c r="D537" s="11" t="s">
        <v>7599</v>
      </c>
      <c r="E537" s="11" t="s">
        <v>7066</v>
      </c>
      <c r="F537" t="s">
        <v>251</v>
      </c>
      <c r="G537" t="s">
        <v>1675</v>
      </c>
      <c r="H537" t="s">
        <v>20</v>
      </c>
      <c r="I537">
        <v>1000.43</v>
      </c>
      <c r="J537">
        <v>8</v>
      </c>
      <c r="K537">
        <v>0</v>
      </c>
      <c r="L537">
        <v>8003.44</v>
      </c>
      <c r="M537">
        <v>8003.44</v>
      </c>
      <c r="N537" s="11">
        <f>Salesdata[[#This Row],[subtotal_before_discount]]-Salesdata[[#This Row],[total_after_discount]]</f>
        <v>0</v>
      </c>
      <c r="O537" t="s">
        <v>28</v>
      </c>
      <c r="P537" s="2">
        <v>45366.442164351851</v>
      </c>
      <c r="Q537">
        <f>YEAR(Salesdata[[#This Row],[purchase_date]])</f>
        <v>2024</v>
      </c>
      <c r="R537" t="str">
        <f>TEXT(Salesdata[[#This Row],[purchase_date]], "mmm")</f>
        <v>Mar</v>
      </c>
    </row>
    <row r="538" spans="1:18" x14ac:dyDescent="0.3">
      <c r="A538" t="s">
        <v>1676</v>
      </c>
      <c r="B538" t="s">
        <v>95</v>
      </c>
      <c r="C538" t="s">
        <v>1677</v>
      </c>
      <c r="D538" s="11" t="s">
        <v>7600</v>
      </c>
      <c r="E538" s="11" t="s">
        <v>7062</v>
      </c>
      <c r="F538" t="s">
        <v>121</v>
      </c>
      <c r="G538" t="s">
        <v>1678</v>
      </c>
      <c r="H538" t="s">
        <v>135</v>
      </c>
      <c r="I538">
        <v>278.02999999999997</v>
      </c>
      <c r="J538">
        <v>4</v>
      </c>
      <c r="K538">
        <v>5</v>
      </c>
      <c r="L538">
        <v>1112.1199999999999</v>
      </c>
      <c r="M538">
        <v>1056.51</v>
      </c>
      <c r="N538" s="11">
        <f>Salesdata[[#This Row],[subtotal_before_discount]]-Salesdata[[#This Row],[total_after_discount]]</f>
        <v>55.6099999999999</v>
      </c>
      <c r="O538" t="s">
        <v>28</v>
      </c>
      <c r="P538" s="2">
        <v>45497.381481481483</v>
      </c>
      <c r="Q538">
        <f>YEAR(Salesdata[[#This Row],[purchase_date]])</f>
        <v>2024</v>
      </c>
      <c r="R538" t="str">
        <f>TEXT(Salesdata[[#This Row],[purchase_date]], "mmm")</f>
        <v>Jul</v>
      </c>
    </row>
    <row r="539" spans="1:18" x14ac:dyDescent="0.3">
      <c r="A539" t="s">
        <v>1679</v>
      </c>
      <c r="B539" t="s">
        <v>49</v>
      </c>
      <c r="C539" t="s">
        <v>1680</v>
      </c>
      <c r="D539" s="11" t="s">
        <v>7601</v>
      </c>
      <c r="E539" s="11" t="s">
        <v>7159</v>
      </c>
      <c r="F539" t="s">
        <v>277</v>
      </c>
      <c r="G539" t="s">
        <v>1681</v>
      </c>
      <c r="H539" t="s">
        <v>70</v>
      </c>
      <c r="I539">
        <v>96.67</v>
      </c>
      <c r="J539">
        <v>15</v>
      </c>
      <c r="K539">
        <v>0</v>
      </c>
      <c r="L539">
        <v>1450.05</v>
      </c>
      <c r="M539">
        <v>1450.05</v>
      </c>
      <c r="N539" s="11">
        <f>Salesdata[[#This Row],[subtotal_before_discount]]-Salesdata[[#This Row],[total_after_discount]]</f>
        <v>0</v>
      </c>
      <c r="O539" t="s">
        <v>40</v>
      </c>
      <c r="P539" s="2">
        <v>45865.337395833332</v>
      </c>
      <c r="Q539">
        <f>YEAR(Salesdata[[#This Row],[purchase_date]])</f>
        <v>2025</v>
      </c>
      <c r="R539" t="str">
        <f>TEXT(Salesdata[[#This Row],[purchase_date]], "mmm")</f>
        <v>Jul</v>
      </c>
    </row>
    <row r="540" spans="1:18" x14ac:dyDescent="0.3">
      <c r="A540" t="s">
        <v>1682</v>
      </c>
      <c r="B540" t="s">
        <v>95</v>
      </c>
      <c r="C540" t="s">
        <v>1683</v>
      </c>
      <c r="D540" s="11" t="s">
        <v>7602</v>
      </c>
      <c r="E540" s="11" t="s">
        <v>7207</v>
      </c>
      <c r="F540" t="s">
        <v>277</v>
      </c>
      <c r="G540" t="s">
        <v>1684</v>
      </c>
      <c r="H540" t="s">
        <v>9189</v>
      </c>
      <c r="I540">
        <v>471.09</v>
      </c>
      <c r="J540">
        <v>50</v>
      </c>
      <c r="K540">
        <v>18</v>
      </c>
      <c r="L540">
        <v>23554.5</v>
      </c>
      <c r="M540">
        <v>19314.689999999999</v>
      </c>
      <c r="N540" s="11">
        <f>Salesdata[[#This Row],[subtotal_before_discount]]-Salesdata[[#This Row],[total_after_discount]]</f>
        <v>4239.8100000000013</v>
      </c>
      <c r="O540" t="s">
        <v>21</v>
      </c>
      <c r="P540" s="2">
        <v>45435.886076388888</v>
      </c>
      <c r="Q540">
        <f>YEAR(Salesdata[[#This Row],[purchase_date]])</f>
        <v>2024</v>
      </c>
      <c r="R540" t="str">
        <f>TEXT(Salesdata[[#This Row],[purchase_date]], "mmm")</f>
        <v>May</v>
      </c>
    </row>
    <row r="541" spans="1:18" x14ac:dyDescent="0.3">
      <c r="A541" t="s">
        <v>1685</v>
      </c>
      <c r="B541" t="s">
        <v>72</v>
      </c>
      <c r="C541" t="s">
        <v>1686</v>
      </c>
      <c r="D541" s="11" t="s">
        <v>7603</v>
      </c>
      <c r="E541" s="11" t="s">
        <v>7207</v>
      </c>
      <c r="F541" t="s">
        <v>155</v>
      </c>
      <c r="G541" t="s">
        <v>1687</v>
      </c>
      <c r="H541" t="s">
        <v>39</v>
      </c>
      <c r="I541">
        <v>861.48</v>
      </c>
      <c r="J541">
        <v>8</v>
      </c>
      <c r="K541">
        <v>0</v>
      </c>
      <c r="L541">
        <v>6891.84</v>
      </c>
      <c r="M541">
        <v>6891.84</v>
      </c>
      <c r="N541" s="11">
        <f>Salesdata[[#This Row],[subtotal_before_discount]]-Salesdata[[#This Row],[total_after_discount]]</f>
        <v>0</v>
      </c>
      <c r="O541" t="s">
        <v>77</v>
      </c>
      <c r="P541" s="2">
        <v>45828.48505787037</v>
      </c>
      <c r="Q541">
        <f>YEAR(Salesdata[[#This Row],[purchase_date]])</f>
        <v>2025</v>
      </c>
      <c r="R541" t="str">
        <f>TEXT(Salesdata[[#This Row],[purchase_date]], "mmm")</f>
        <v>Jun</v>
      </c>
    </row>
    <row r="542" spans="1:18" x14ac:dyDescent="0.3">
      <c r="A542" t="s">
        <v>1688</v>
      </c>
      <c r="B542" t="s">
        <v>172</v>
      </c>
      <c r="C542" t="s">
        <v>1689</v>
      </c>
      <c r="D542" s="11" t="s">
        <v>7604</v>
      </c>
      <c r="E542" s="11" t="s">
        <v>7166</v>
      </c>
      <c r="F542" t="s">
        <v>44</v>
      </c>
      <c r="G542" t="s">
        <v>1690</v>
      </c>
      <c r="H542" t="s">
        <v>20</v>
      </c>
      <c r="I542">
        <v>128.08000000000001</v>
      </c>
      <c r="J542">
        <v>4</v>
      </c>
      <c r="K542">
        <v>5</v>
      </c>
      <c r="L542">
        <v>512.32000000000005</v>
      </c>
      <c r="M542">
        <v>486.7</v>
      </c>
      <c r="N542" s="11">
        <f>Salesdata[[#This Row],[subtotal_before_discount]]-Salesdata[[#This Row],[total_after_discount]]</f>
        <v>25.620000000000061</v>
      </c>
      <c r="O542" t="s">
        <v>60</v>
      </c>
      <c r="P542" s="2">
        <v>45673.728900462964</v>
      </c>
      <c r="Q542">
        <f>YEAR(Salesdata[[#This Row],[purchase_date]])</f>
        <v>2025</v>
      </c>
      <c r="R542" t="str">
        <f>TEXT(Salesdata[[#This Row],[purchase_date]], "mmm")</f>
        <v>Jan</v>
      </c>
    </row>
    <row r="543" spans="1:18" x14ac:dyDescent="0.3">
      <c r="A543" t="s">
        <v>1691</v>
      </c>
      <c r="B543" t="s">
        <v>95</v>
      </c>
      <c r="C543" t="s">
        <v>1692</v>
      </c>
      <c r="D543" s="11" t="s">
        <v>7605</v>
      </c>
      <c r="E543" s="11" t="s">
        <v>7119</v>
      </c>
      <c r="F543" t="s">
        <v>91</v>
      </c>
      <c r="G543" t="s">
        <v>1693</v>
      </c>
      <c r="H543" t="s">
        <v>184</v>
      </c>
      <c r="I543">
        <v>163.69999999999999</v>
      </c>
      <c r="J543">
        <v>3</v>
      </c>
      <c r="K543">
        <v>10</v>
      </c>
      <c r="L543">
        <v>491.1</v>
      </c>
      <c r="M543">
        <v>441.99</v>
      </c>
      <c r="N543" s="11">
        <f>Salesdata[[#This Row],[subtotal_before_discount]]-Salesdata[[#This Row],[total_after_discount]]</f>
        <v>49.110000000000014</v>
      </c>
      <c r="O543" t="s">
        <v>47</v>
      </c>
      <c r="P543" s="2">
        <v>45501.790729166663</v>
      </c>
      <c r="Q543">
        <f>YEAR(Salesdata[[#This Row],[purchase_date]])</f>
        <v>2024</v>
      </c>
      <c r="R543" t="str">
        <f>TEXT(Salesdata[[#This Row],[purchase_date]], "mmm")</f>
        <v>Jul</v>
      </c>
    </row>
    <row r="544" spans="1:18" x14ac:dyDescent="0.3">
      <c r="A544" t="s">
        <v>1694</v>
      </c>
      <c r="B544" t="s">
        <v>30</v>
      </c>
      <c r="C544" t="s">
        <v>1695</v>
      </c>
      <c r="D544" s="11" t="s">
        <v>7163</v>
      </c>
      <c r="E544" s="11" t="s">
        <v>7042</v>
      </c>
      <c r="F544" t="s">
        <v>100</v>
      </c>
      <c r="G544" t="s">
        <v>1696</v>
      </c>
      <c r="H544" t="s">
        <v>39</v>
      </c>
      <c r="I544">
        <v>328.65</v>
      </c>
      <c r="J544">
        <v>2</v>
      </c>
      <c r="K544">
        <v>0</v>
      </c>
      <c r="L544">
        <v>657.3</v>
      </c>
      <c r="M544">
        <v>657.3</v>
      </c>
      <c r="N544" s="11">
        <f>Salesdata[[#This Row],[subtotal_before_discount]]-Salesdata[[#This Row],[total_after_discount]]</f>
        <v>0</v>
      </c>
      <c r="O544" t="s">
        <v>9189</v>
      </c>
      <c r="P544" s="2">
        <v>45354.281585648147</v>
      </c>
      <c r="Q544">
        <f>YEAR(Salesdata[[#This Row],[purchase_date]])</f>
        <v>2024</v>
      </c>
      <c r="R544" t="str">
        <f>TEXT(Salesdata[[#This Row],[purchase_date]], "mmm")</f>
        <v>Mar</v>
      </c>
    </row>
    <row r="545" spans="1:18" x14ac:dyDescent="0.3">
      <c r="A545" t="s">
        <v>1697</v>
      </c>
      <c r="B545" t="s">
        <v>118</v>
      </c>
      <c r="C545" t="s">
        <v>1698</v>
      </c>
      <c r="D545" s="11" t="s">
        <v>7606</v>
      </c>
      <c r="E545" s="11" t="s">
        <v>7154</v>
      </c>
      <c r="F545" t="s">
        <v>246</v>
      </c>
      <c r="G545" t="s">
        <v>1699</v>
      </c>
      <c r="H545" t="s">
        <v>135</v>
      </c>
      <c r="I545">
        <v>228.48</v>
      </c>
      <c r="J545">
        <v>8</v>
      </c>
      <c r="K545">
        <v>12</v>
      </c>
      <c r="L545">
        <v>1827.84</v>
      </c>
      <c r="M545">
        <v>1608.5</v>
      </c>
      <c r="N545" s="11">
        <f>Salesdata[[#This Row],[subtotal_before_discount]]-Salesdata[[#This Row],[total_after_discount]]</f>
        <v>219.33999999999992</v>
      </c>
      <c r="O545" t="s">
        <v>21</v>
      </c>
      <c r="P545" s="2">
        <v>45535.838321759256</v>
      </c>
      <c r="Q545">
        <f>YEAR(Salesdata[[#This Row],[purchase_date]])</f>
        <v>2024</v>
      </c>
      <c r="R545" t="str">
        <f>TEXT(Salesdata[[#This Row],[purchase_date]], "mmm")</f>
        <v>Aug</v>
      </c>
    </row>
    <row r="546" spans="1:18" x14ac:dyDescent="0.3">
      <c r="A546" t="s">
        <v>1700</v>
      </c>
      <c r="B546" t="s">
        <v>172</v>
      </c>
      <c r="C546" t="s">
        <v>1701</v>
      </c>
      <c r="D546" s="11" t="s">
        <v>7607</v>
      </c>
      <c r="E546" s="11" t="s">
        <v>7058</v>
      </c>
      <c r="F546" t="s">
        <v>251</v>
      </c>
      <c r="G546" t="s">
        <v>1702</v>
      </c>
      <c r="H546" t="s">
        <v>76</v>
      </c>
      <c r="I546">
        <v>57.58</v>
      </c>
      <c r="J546">
        <v>50</v>
      </c>
      <c r="K546">
        <v>0</v>
      </c>
      <c r="L546">
        <v>2879</v>
      </c>
      <c r="M546">
        <v>2879</v>
      </c>
      <c r="N546" s="11">
        <f>Salesdata[[#This Row],[subtotal_before_discount]]-Salesdata[[#This Row],[total_after_discount]]</f>
        <v>0</v>
      </c>
      <c r="O546" t="s">
        <v>60</v>
      </c>
      <c r="P546" s="2">
        <v>45866.719907407409</v>
      </c>
      <c r="Q546">
        <f>YEAR(Salesdata[[#This Row],[purchase_date]])</f>
        <v>2025</v>
      </c>
      <c r="R546" t="str">
        <f>TEXT(Salesdata[[#This Row],[purchase_date]], "mmm")</f>
        <v>Jul</v>
      </c>
    </row>
    <row r="547" spans="1:18" x14ac:dyDescent="0.3">
      <c r="A547" t="s">
        <v>1703</v>
      </c>
      <c r="B547" t="s">
        <v>15</v>
      </c>
      <c r="C547" t="s">
        <v>1704</v>
      </c>
      <c r="D547" s="11" t="s">
        <v>7608</v>
      </c>
      <c r="E547" s="11" t="s">
        <v>7250</v>
      </c>
      <c r="F547" t="s">
        <v>105</v>
      </c>
      <c r="G547" t="s">
        <v>1705</v>
      </c>
      <c r="H547" t="s">
        <v>82</v>
      </c>
      <c r="I547">
        <v>1491.37</v>
      </c>
      <c r="J547">
        <v>20</v>
      </c>
      <c r="K547">
        <v>0</v>
      </c>
      <c r="L547">
        <v>29827.4</v>
      </c>
      <c r="M547">
        <v>29827.4</v>
      </c>
      <c r="N547" s="11">
        <f>Salesdata[[#This Row],[subtotal_before_discount]]-Salesdata[[#This Row],[total_after_discount]]</f>
        <v>0</v>
      </c>
      <c r="O547" t="s">
        <v>77</v>
      </c>
      <c r="P547" s="2">
        <v>45590.075706018521</v>
      </c>
      <c r="Q547">
        <f>YEAR(Salesdata[[#This Row],[purchase_date]])</f>
        <v>2024</v>
      </c>
      <c r="R547" t="str">
        <f>TEXT(Salesdata[[#This Row],[purchase_date]], "mmm")</f>
        <v>Oct</v>
      </c>
    </row>
    <row r="548" spans="1:18" x14ac:dyDescent="0.3">
      <c r="A548" t="s">
        <v>1706</v>
      </c>
      <c r="B548" t="s">
        <v>84</v>
      </c>
      <c r="C548" t="s">
        <v>1707</v>
      </c>
      <c r="D548" s="11" t="s">
        <v>7609</v>
      </c>
      <c r="E548" s="11" t="s">
        <v>7108</v>
      </c>
      <c r="F548" t="s">
        <v>9189</v>
      </c>
      <c r="G548" t="s">
        <v>1708</v>
      </c>
      <c r="H548" t="s">
        <v>209</v>
      </c>
      <c r="I548">
        <v>1120.24</v>
      </c>
      <c r="J548">
        <v>12</v>
      </c>
      <c r="K548">
        <v>13</v>
      </c>
      <c r="L548">
        <v>13442.88</v>
      </c>
      <c r="M548">
        <v>11695.31</v>
      </c>
      <c r="N548" s="11">
        <f>Salesdata[[#This Row],[subtotal_before_discount]]-Salesdata[[#This Row],[total_after_discount]]</f>
        <v>1747.5699999999997</v>
      </c>
      <c r="O548" t="s">
        <v>28</v>
      </c>
      <c r="P548" s="2">
        <v>45674.839131944442</v>
      </c>
      <c r="Q548">
        <f>YEAR(Salesdata[[#This Row],[purchase_date]])</f>
        <v>2025</v>
      </c>
      <c r="R548" t="str">
        <f>TEXT(Salesdata[[#This Row],[purchase_date]], "mmm")</f>
        <v>Jan</v>
      </c>
    </row>
    <row r="549" spans="1:18" x14ac:dyDescent="0.3">
      <c r="A549" t="s">
        <v>1709</v>
      </c>
      <c r="B549" t="s">
        <v>9189</v>
      </c>
      <c r="C549" t="s">
        <v>1710</v>
      </c>
      <c r="D549" s="11" t="s">
        <v>7610</v>
      </c>
      <c r="E549" s="11" t="s">
        <v>7066</v>
      </c>
      <c r="F549" t="s">
        <v>251</v>
      </c>
      <c r="G549" t="s">
        <v>1711</v>
      </c>
      <c r="H549" t="s">
        <v>184</v>
      </c>
      <c r="I549">
        <v>454.79</v>
      </c>
      <c r="J549">
        <v>6</v>
      </c>
      <c r="K549">
        <v>5</v>
      </c>
      <c r="L549">
        <v>2728.74</v>
      </c>
      <c r="M549">
        <v>2592.3000000000002</v>
      </c>
      <c r="N549" s="11">
        <f>Salesdata[[#This Row],[subtotal_before_discount]]-Salesdata[[#This Row],[total_after_discount]]</f>
        <v>136.4399999999996</v>
      </c>
      <c r="O549" t="s">
        <v>28</v>
      </c>
      <c r="P549" s="2">
        <v>45432.098067129627</v>
      </c>
      <c r="Q549">
        <f>YEAR(Salesdata[[#This Row],[purchase_date]])</f>
        <v>2024</v>
      </c>
      <c r="R549" t="str">
        <f>TEXT(Salesdata[[#This Row],[purchase_date]], "mmm")</f>
        <v>May</v>
      </c>
    </row>
    <row r="550" spans="1:18" x14ac:dyDescent="0.3">
      <c r="A550" t="s">
        <v>1712</v>
      </c>
      <c r="B550" t="s">
        <v>23</v>
      </c>
      <c r="C550" t="s">
        <v>1713</v>
      </c>
      <c r="D550" s="11" t="s">
        <v>7611</v>
      </c>
      <c r="E550" s="11" t="s">
        <v>7207</v>
      </c>
      <c r="F550" t="s">
        <v>100</v>
      </c>
      <c r="G550" t="s">
        <v>1714</v>
      </c>
      <c r="H550" t="s">
        <v>184</v>
      </c>
      <c r="I550">
        <v>905.67</v>
      </c>
      <c r="J550">
        <v>10</v>
      </c>
      <c r="K550">
        <v>10</v>
      </c>
      <c r="L550">
        <v>9056.7000000000007</v>
      </c>
      <c r="M550">
        <v>8151.03</v>
      </c>
      <c r="N550" s="11">
        <f>Salesdata[[#This Row],[subtotal_before_discount]]-Salesdata[[#This Row],[total_after_discount]]</f>
        <v>905.67000000000098</v>
      </c>
      <c r="O550" t="s">
        <v>47</v>
      </c>
      <c r="P550" s="2">
        <v>45697.077974537038</v>
      </c>
      <c r="Q550">
        <f>YEAR(Salesdata[[#This Row],[purchase_date]])</f>
        <v>2025</v>
      </c>
      <c r="R550" t="str">
        <f>TEXT(Salesdata[[#This Row],[purchase_date]], "mmm")</f>
        <v>Feb</v>
      </c>
    </row>
    <row r="551" spans="1:18" x14ac:dyDescent="0.3">
      <c r="A551" t="s">
        <v>1715</v>
      </c>
      <c r="B551" t="s">
        <v>172</v>
      </c>
      <c r="C551" t="s">
        <v>1716</v>
      </c>
      <c r="D551" s="11" t="s">
        <v>7612</v>
      </c>
      <c r="E551" s="11" t="s">
        <v>7145</v>
      </c>
      <c r="F551" t="s">
        <v>133</v>
      </c>
      <c r="G551" t="s">
        <v>1717</v>
      </c>
      <c r="H551" t="s">
        <v>107</v>
      </c>
      <c r="I551">
        <v>2285.87</v>
      </c>
      <c r="J551">
        <v>12</v>
      </c>
      <c r="K551">
        <v>15</v>
      </c>
      <c r="L551">
        <v>27430.44</v>
      </c>
      <c r="M551">
        <v>23315.87</v>
      </c>
      <c r="N551" s="11">
        <f>Salesdata[[#This Row],[subtotal_before_discount]]-Salesdata[[#This Row],[total_after_discount]]</f>
        <v>4114.57</v>
      </c>
      <c r="O551" t="s">
        <v>28</v>
      </c>
      <c r="P551" s="2">
        <v>45458.502743055556</v>
      </c>
      <c r="Q551">
        <f>YEAR(Salesdata[[#This Row],[purchase_date]])</f>
        <v>2024</v>
      </c>
      <c r="R551" t="str">
        <f>TEXT(Salesdata[[#This Row],[purchase_date]], "mmm")</f>
        <v>Jun</v>
      </c>
    </row>
    <row r="552" spans="1:18" x14ac:dyDescent="0.3">
      <c r="A552" t="s">
        <v>1718</v>
      </c>
      <c r="B552" t="s">
        <v>172</v>
      </c>
      <c r="C552" t="s">
        <v>1719</v>
      </c>
      <c r="D552" s="11" t="s">
        <v>7613</v>
      </c>
      <c r="E552" s="11" t="s">
        <v>7097</v>
      </c>
      <c r="F552" t="s">
        <v>133</v>
      </c>
      <c r="G552" t="s">
        <v>1720</v>
      </c>
      <c r="H552" t="s">
        <v>70</v>
      </c>
      <c r="I552">
        <v>300.16000000000003</v>
      </c>
      <c r="J552">
        <v>25</v>
      </c>
      <c r="K552">
        <v>10</v>
      </c>
      <c r="L552">
        <v>7504</v>
      </c>
      <c r="M552">
        <v>6753.6</v>
      </c>
      <c r="N552" s="11">
        <f>Salesdata[[#This Row],[subtotal_before_discount]]-Salesdata[[#This Row],[total_after_discount]]</f>
        <v>750.39999999999964</v>
      </c>
      <c r="O552" t="s">
        <v>21</v>
      </c>
      <c r="P552" s="2">
        <v>45549.811840277776</v>
      </c>
      <c r="Q552">
        <f>YEAR(Salesdata[[#This Row],[purchase_date]])</f>
        <v>2024</v>
      </c>
      <c r="R552" t="str">
        <f>TEXT(Salesdata[[#This Row],[purchase_date]], "mmm")</f>
        <v>Sep</v>
      </c>
    </row>
    <row r="553" spans="1:18" x14ac:dyDescent="0.3">
      <c r="A553" t="s">
        <v>1721</v>
      </c>
      <c r="B553" t="s">
        <v>15</v>
      </c>
      <c r="C553" t="s">
        <v>1722</v>
      </c>
      <c r="D553" s="11" t="s">
        <v>7614</v>
      </c>
      <c r="E553" s="11" t="s">
        <v>7058</v>
      </c>
      <c r="F553" t="s">
        <v>251</v>
      </c>
      <c r="G553" t="s">
        <v>1723</v>
      </c>
      <c r="H553" t="s">
        <v>65</v>
      </c>
      <c r="I553">
        <v>4241.13</v>
      </c>
      <c r="J553">
        <v>4</v>
      </c>
      <c r="K553">
        <v>0</v>
      </c>
      <c r="L553">
        <v>16964.52</v>
      </c>
      <c r="M553">
        <v>16964.52</v>
      </c>
      <c r="N553" s="11">
        <f>Salesdata[[#This Row],[subtotal_before_discount]]-Salesdata[[#This Row],[total_after_discount]]</f>
        <v>0</v>
      </c>
      <c r="O553" t="s">
        <v>116</v>
      </c>
      <c r="P553" s="2">
        <v>45538.225671296299</v>
      </c>
      <c r="Q553">
        <f>YEAR(Salesdata[[#This Row],[purchase_date]])</f>
        <v>2024</v>
      </c>
      <c r="R553" t="str">
        <f>TEXT(Salesdata[[#This Row],[purchase_date]], "mmm")</f>
        <v>Sep</v>
      </c>
    </row>
    <row r="554" spans="1:18" x14ac:dyDescent="0.3">
      <c r="A554" t="s">
        <v>1724</v>
      </c>
      <c r="B554" t="s">
        <v>23</v>
      </c>
      <c r="C554" t="s">
        <v>1725</v>
      </c>
      <c r="D554" s="11" t="s">
        <v>7615</v>
      </c>
      <c r="E554" s="11" t="s">
        <v>7214</v>
      </c>
      <c r="F554" t="s">
        <v>277</v>
      </c>
      <c r="G554" t="s">
        <v>1726</v>
      </c>
      <c r="H554" t="s">
        <v>20</v>
      </c>
      <c r="I554">
        <v>85.27</v>
      </c>
      <c r="J554">
        <v>1</v>
      </c>
      <c r="K554">
        <v>2</v>
      </c>
      <c r="L554">
        <v>85.27</v>
      </c>
      <c r="M554">
        <v>83.56</v>
      </c>
      <c r="N554" s="11">
        <f>Salesdata[[#This Row],[subtotal_before_discount]]-Salesdata[[#This Row],[total_after_discount]]</f>
        <v>1.7099999999999937</v>
      </c>
      <c r="O554" t="s">
        <v>40</v>
      </c>
      <c r="P554" s="2">
        <v>45348.546111111114</v>
      </c>
      <c r="Q554">
        <f>YEAR(Salesdata[[#This Row],[purchase_date]])</f>
        <v>2024</v>
      </c>
      <c r="R554" t="str">
        <f>TEXT(Salesdata[[#This Row],[purchase_date]], "mmm")</f>
        <v>Feb</v>
      </c>
    </row>
    <row r="555" spans="1:18" x14ac:dyDescent="0.3">
      <c r="A555" t="s">
        <v>1727</v>
      </c>
      <c r="B555" t="s">
        <v>95</v>
      </c>
      <c r="C555" t="s">
        <v>1728</v>
      </c>
      <c r="D555" s="11" t="s">
        <v>7616</v>
      </c>
      <c r="E555" s="11" t="s">
        <v>7099</v>
      </c>
      <c r="F555" t="s">
        <v>246</v>
      </c>
      <c r="G555" t="s">
        <v>1729</v>
      </c>
      <c r="H555" t="s">
        <v>161</v>
      </c>
      <c r="I555">
        <v>1263.1199999999999</v>
      </c>
      <c r="J555">
        <v>8</v>
      </c>
      <c r="K555">
        <v>5</v>
      </c>
      <c r="L555">
        <v>10104.959999999999</v>
      </c>
      <c r="M555">
        <v>9599.7099999999991</v>
      </c>
      <c r="N555" s="11">
        <f>Salesdata[[#This Row],[subtotal_before_discount]]-Salesdata[[#This Row],[total_after_discount]]</f>
        <v>505.25</v>
      </c>
      <c r="O555" t="s">
        <v>9189</v>
      </c>
      <c r="P555" s="2">
        <v>45428.445520833331</v>
      </c>
      <c r="Q555">
        <f>YEAR(Salesdata[[#This Row],[purchase_date]])</f>
        <v>2024</v>
      </c>
      <c r="R555" t="str">
        <f>TEXT(Salesdata[[#This Row],[purchase_date]], "mmm")</f>
        <v>May</v>
      </c>
    </row>
    <row r="556" spans="1:18" x14ac:dyDescent="0.3">
      <c r="A556" t="s">
        <v>1730</v>
      </c>
      <c r="B556" t="s">
        <v>84</v>
      </c>
      <c r="C556" t="s">
        <v>1731</v>
      </c>
      <c r="D556" s="11" t="s">
        <v>7617</v>
      </c>
      <c r="E556" s="11" t="s">
        <v>7164</v>
      </c>
      <c r="F556" t="s">
        <v>57</v>
      </c>
      <c r="G556" t="s">
        <v>1732</v>
      </c>
      <c r="H556" t="s">
        <v>65</v>
      </c>
      <c r="I556">
        <v>294.63</v>
      </c>
      <c r="J556">
        <v>75</v>
      </c>
      <c r="K556">
        <v>25</v>
      </c>
      <c r="L556">
        <v>22097.25</v>
      </c>
      <c r="M556">
        <v>16572.939999999999</v>
      </c>
      <c r="N556" s="11">
        <f>Salesdata[[#This Row],[subtotal_before_discount]]-Salesdata[[#This Row],[total_after_discount]]</f>
        <v>5524.3100000000013</v>
      </c>
      <c r="O556" t="s">
        <v>28</v>
      </c>
      <c r="P556" s="2">
        <v>45849.087488425925</v>
      </c>
      <c r="Q556">
        <f>YEAR(Salesdata[[#This Row],[purchase_date]])</f>
        <v>2025</v>
      </c>
      <c r="R556" t="str">
        <f>TEXT(Salesdata[[#This Row],[purchase_date]], "mmm")</f>
        <v>Jul</v>
      </c>
    </row>
    <row r="557" spans="1:18" x14ac:dyDescent="0.3">
      <c r="A557" t="s">
        <v>1733</v>
      </c>
      <c r="B557" t="s">
        <v>9189</v>
      </c>
      <c r="C557" t="s">
        <v>1734</v>
      </c>
      <c r="D557" s="11" t="s">
        <v>7618</v>
      </c>
      <c r="E557" s="11" t="s">
        <v>7152</v>
      </c>
      <c r="F557" t="s">
        <v>32</v>
      </c>
      <c r="G557" t="s">
        <v>1735</v>
      </c>
      <c r="H557" t="s">
        <v>70</v>
      </c>
      <c r="I557">
        <v>2939.96</v>
      </c>
      <c r="J557">
        <v>4</v>
      </c>
      <c r="K557">
        <v>3</v>
      </c>
      <c r="L557">
        <v>11759.84</v>
      </c>
      <c r="M557">
        <v>11407.04</v>
      </c>
      <c r="N557" s="11">
        <f>Salesdata[[#This Row],[subtotal_before_discount]]-Salesdata[[#This Row],[total_after_discount]]</f>
        <v>352.79999999999927</v>
      </c>
      <c r="O557" t="s">
        <v>116</v>
      </c>
      <c r="P557" s="2">
        <v>45817.438368055555</v>
      </c>
      <c r="Q557">
        <f>YEAR(Salesdata[[#This Row],[purchase_date]])</f>
        <v>2025</v>
      </c>
      <c r="R557" t="str">
        <f>TEXT(Salesdata[[#This Row],[purchase_date]], "mmm")</f>
        <v>Jun</v>
      </c>
    </row>
    <row r="558" spans="1:18" x14ac:dyDescent="0.3">
      <c r="A558" t="s">
        <v>1736</v>
      </c>
      <c r="B558" t="s">
        <v>15</v>
      </c>
      <c r="C558" t="s">
        <v>1737</v>
      </c>
      <c r="D558" s="11" t="s">
        <v>7619</v>
      </c>
      <c r="E558" s="11" t="s">
        <v>7168</v>
      </c>
      <c r="F558" t="s">
        <v>68</v>
      </c>
      <c r="G558" t="s">
        <v>1738</v>
      </c>
      <c r="H558" t="s">
        <v>161</v>
      </c>
      <c r="I558">
        <v>13.28</v>
      </c>
      <c r="J558">
        <v>5</v>
      </c>
      <c r="K558">
        <v>3</v>
      </c>
      <c r="L558">
        <v>66.400000000000006</v>
      </c>
      <c r="M558">
        <v>64.41</v>
      </c>
      <c r="N558" s="11">
        <f>Salesdata[[#This Row],[subtotal_before_discount]]-Salesdata[[#This Row],[total_after_discount]]</f>
        <v>1.9900000000000091</v>
      </c>
      <c r="O558" t="s">
        <v>60</v>
      </c>
      <c r="P558" s="2">
        <v>45582.31417824074</v>
      </c>
      <c r="Q558">
        <f>YEAR(Salesdata[[#This Row],[purchase_date]])</f>
        <v>2024</v>
      </c>
      <c r="R558" t="str">
        <f>TEXT(Salesdata[[#This Row],[purchase_date]], "mmm")</f>
        <v>Oct</v>
      </c>
    </row>
    <row r="559" spans="1:18" x14ac:dyDescent="0.3">
      <c r="A559" t="s">
        <v>1739</v>
      </c>
      <c r="B559" t="s">
        <v>84</v>
      </c>
      <c r="C559" t="s">
        <v>1740</v>
      </c>
      <c r="D559" s="11" t="s">
        <v>7620</v>
      </c>
      <c r="E559" s="11" t="s">
        <v>7042</v>
      </c>
      <c r="F559" t="s">
        <v>37</v>
      </c>
      <c r="G559" t="s">
        <v>1741</v>
      </c>
      <c r="H559" t="s">
        <v>53</v>
      </c>
      <c r="I559">
        <v>248.53</v>
      </c>
      <c r="J559">
        <v>5</v>
      </c>
      <c r="K559">
        <v>0</v>
      </c>
      <c r="L559">
        <v>1242.6500000000001</v>
      </c>
      <c r="M559">
        <v>1242.6500000000001</v>
      </c>
      <c r="N559" s="11">
        <f>Salesdata[[#This Row],[subtotal_before_discount]]-Salesdata[[#This Row],[total_after_discount]]</f>
        <v>0</v>
      </c>
      <c r="O559" t="s">
        <v>40</v>
      </c>
      <c r="P559" s="2">
        <v>45380.097962962966</v>
      </c>
      <c r="Q559">
        <f>YEAR(Salesdata[[#This Row],[purchase_date]])</f>
        <v>2024</v>
      </c>
      <c r="R559" t="str">
        <f>TEXT(Salesdata[[#This Row],[purchase_date]], "mmm")</f>
        <v>Mar</v>
      </c>
    </row>
    <row r="560" spans="1:18" x14ac:dyDescent="0.3">
      <c r="A560" t="s">
        <v>1742</v>
      </c>
      <c r="B560" t="s">
        <v>95</v>
      </c>
      <c r="C560" t="s">
        <v>1743</v>
      </c>
      <c r="D560" s="11" t="s">
        <v>7621</v>
      </c>
      <c r="E560" s="11" t="s">
        <v>7048</v>
      </c>
      <c r="F560" t="s">
        <v>18</v>
      </c>
      <c r="G560" t="s">
        <v>1744</v>
      </c>
      <c r="H560" t="s">
        <v>59</v>
      </c>
      <c r="I560">
        <v>340.86</v>
      </c>
      <c r="J560">
        <v>8</v>
      </c>
      <c r="K560">
        <v>0</v>
      </c>
      <c r="L560">
        <v>2726.88</v>
      </c>
      <c r="M560">
        <v>2726.88</v>
      </c>
      <c r="N560" s="11">
        <f>Salesdata[[#This Row],[subtotal_before_discount]]-Salesdata[[#This Row],[total_after_discount]]</f>
        <v>0</v>
      </c>
      <c r="O560" t="s">
        <v>47</v>
      </c>
      <c r="P560" s="2">
        <v>45697.322430555556</v>
      </c>
      <c r="Q560">
        <f>YEAR(Salesdata[[#This Row],[purchase_date]])</f>
        <v>2025</v>
      </c>
      <c r="R560" t="str">
        <f>TEXT(Salesdata[[#This Row],[purchase_date]], "mmm")</f>
        <v>Feb</v>
      </c>
    </row>
    <row r="561" spans="1:18" x14ac:dyDescent="0.3">
      <c r="A561" t="s">
        <v>1745</v>
      </c>
      <c r="B561" t="s">
        <v>84</v>
      </c>
      <c r="C561" t="s">
        <v>9189</v>
      </c>
      <c r="D561" s="11" t="s">
        <v>9189</v>
      </c>
      <c r="E561" s="11" t="s">
        <v>9189</v>
      </c>
      <c r="F561" t="s">
        <v>91</v>
      </c>
      <c r="G561" t="s">
        <v>1746</v>
      </c>
      <c r="H561" t="s">
        <v>70</v>
      </c>
      <c r="I561">
        <v>325.35000000000002</v>
      </c>
      <c r="J561">
        <v>2</v>
      </c>
      <c r="K561">
        <v>5</v>
      </c>
      <c r="L561">
        <v>650.70000000000005</v>
      </c>
      <c r="M561">
        <v>618.16</v>
      </c>
      <c r="N561" s="11">
        <f>Salesdata[[#This Row],[subtotal_before_discount]]-Salesdata[[#This Row],[total_after_discount]]</f>
        <v>32.540000000000077</v>
      </c>
      <c r="O561" t="s">
        <v>77</v>
      </c>
      <c r="P561" s="2">
        <v>45754.47142361111</v>
      </c>
      <c r="Q561">
        <f>YEAR(Salesdata[[#This Row],[purchase_date]])</f>
        <v>2025</v>
      </c>
      <c r="R561" t="str">
        <f>TEXT(Salesdata[[#This Row],[purchase_date]], "mmm")</f>
        <v>Apr</v>
      </c>
    </row>
    <row r="562" spans="1:18" x14ac:dyDescent="0.3">
      <c r="A562" t="s">
        <v>1747</v>
      </c>
      <c r="B562" t="s">
        <v>30</v>
      </c>
      <c r="C562" t="s">
        <v>1748</v>
      </c>
      <c r="D562" s="11" t="s">
        <v>7622</v>
      </c>
      <c r="E562" s="11" t="s">
        <v>7060</v>
      </c>
      <c r="F562" t="s">
        <v>246</v>
      </c>
      <c r="G562" t="s">
        <v>1749</v>
      </c>
      <c r="H562" t="s">
        <v>46</v>
      </c>
      <c r="I562">
        <v>251.2</v>
      </c>
      <c r="J562">
        <v>1</v>
      </c>
      <c r="K562">
        <v>0</v>
      </c>
      <c r="L562">
        <v>251.2</v>
      </c>
      <c r="M562">
        <v>251.2</v>
      </c>
      <c r="N562" s="11">
        <f>Salesdata[[#This Row],[subtotal_before_discount]]-Salesdata[[#This Row],[total_after_discount]]</f>
        <v>0</v>
      </c>
      <c r="O562" t="s">
        <v>60</v>
      </c>
      <c r="P562" s="2">
        <v>45534.188576388886</v>
      </c>
      <c r="Q562">
        <f>YEAR(Salesdata[[#This Row],[purchase_date]])</f>
        <v>2024</v>
      </c>
      <c r="R562" t="str">
        <f>TEXT(Salesdata[[#This Row],[purchase_date]], "mmm")</f>
        <v>Aug</v>
      </c>
    </row>
    <row r="563" spans="1:18" x14ac:dyDescent="0.3">
      <c r="A563" t="s">
        <v>1750</v>
      </c>
      <c r="B563" t="s">
        <v>118</v>
      </c>
      <c r="C563" t="s">
        <v>1751</v>
      </c>
      <c r="D563" s="11" t="s">
        <v>7623</v>
      </c>
      <c r="E563" s="11" t="s">
        <v>7108</v>
      </c>
      <c r="F563" t="s">
        <v>37</v>
      </c>
      <c r="G563" t="s">
        <v>1752</v>
      </c>
      <c r="H563" t="s">
        <v>65</v>
      </c>
      <c r="I563">
        <v>386.98</v>
      </c>
      <c r="J563">
        <v>12</v>
      </c>
      <c r="K563">
        <v>0</v>
      </c>
      <c r="L563">
        <v>4643.76</v>
      </c>
      <c r="M563">
        <v>4643.76</v>
      </c>
      <c r="N563" s="11">
        <f>Salesdata[[#This Row],[subtotal_before_discount]]-Salesdata[[#This Row],[total_after_discount]]</f>
        <v>0</v>
      </c>
      <c r="O563" t="s">
        <v>60</v>
      </c>
      <c r="P563" s="2">
        <v>45442.95753472222</v>
      </c>
      <c r="Q563">
        <f>YEAR(Salesdata[[#This Row],[purchase_date]])</f>
        <v>2024</v>
      </c>
      <c r="R563" t="str">
        <f>TEXT(Salesdata[[#This Row],[purchase_date]], "mmm")</f>
        <v>May</v>
      </c>
    </row>
    <row r="564" spans="1:18" x14ac:dyDescent="0.3">
      <c r="A564" t="s">
        <v>1753</v>
      </c>
      <c r="B564" t="s">
        <v>23</v>
      </c>
      <c r="C564" t="s">
        <v>1754</v>
      </c>
      <c r="D564" s="11" t="s">
        <v>7624</v>
      </c>
      <c r="E564" s="11" t="s">
        <v>7042</v>
      </c>
      <c r="F564" t="s">
        <v>44</v>
      </c>
      <c r="G564" t="s">
        <v>1755</v>
      </c>
      <c r="H564" t="s">
        <v>465</v>
      </c>
      <c r="I564">
        <v>2809.55</v>
      </c>
      <c r="J564">
        <v>75</v>
      </c>
      <c r="K564">
        <v>22</v>
      </c>
      <c r="L564">
        <v>210716.25</v>
      </c>
      <c r="M564">
        <v>164358.68</v>
      </c>
      <c r="N564" s="11">
        <f>Salesdata[[#This Row],[subtotal_before_discount]]-Salesdata[[#This Row],[total_after_discount]]</f>
        <v>46357.570000000007</v>
      </c>
      <c r="O564" t="s">
        <v>116</v>
      </c>
      <c r="P564" s="2">
        <v>45574.147280092591</v>
      </c>
      <c r="Q564">
        <f>YEAR(Salesdata[[#This Row],[purchase_date]])</f>
        <v>2024</v>
      </c>
      <c r="R564" t="str">
        <f>TEXT(Salesdata[[#This Row],[purchase_date]], "mmm")</f>
        <v>Oct</v>
      </c>
    </row>
    <row r="565" spans="1:18" x14ac:dyDescent="0.3">
      <c r="A565" t="s">
        <v>1756</v>
      </c>
      <c r="B565" t="s">
        <v>9189</v>
      </c>
      <c r="C565" t="s">
        <v>1757</v>
      </c>
      <c r="D565" s="11" t="s">
        <v>7625</v>
      </c>
      <c r="E565" s="11" t="s">
        <v>7066</v>
      </c>
      <c r="F565" t="s">
        <v>91</v>
      </c>
      <c r="G565" t="s">
        <v>1758</v>
      </c>
      <c r="H565" t="s">
        <v>184</v>
      </c>
      <c r="I565">
        <v>1093.0999999999999</v>
      </c>
      <c r="J565">
        <v>10</v>
      </c>
      <c r="K565">
        <v>15</v>
      </c>
      <c r="L565">
        <v>10931</v>
      </c>
      <c r="M565">
        <v>9291.35</v>
      </c>
      <c r="N565" s="11">
        <f>Salesdata[[#This Row],[subtotal_before_discount]]-Salesdata[[#This Row],[total_after_discount]]</f>
        <v>1639.6499999999996</v>
      </c>
      <c r="O565" t="s">
        <v>116</v>
      </c>
      <c r="P565" s="2">
        <v>45652.952546296299</v>
      </c>
      <c r="Q565">
        <f>YEAR(Salesdata[[#This Row],[purchase_date]])</f>
        <v>2024</v>
      </c>
      <c r="R565" t="str">
        <f>TEXT(Salesdata[[#This Row],[purchase_date]], "mmm")</f>
        <v>Dec</v>
      </c>
    </row>
    <row r="566" spans="1:18" x14ac:dyDescent="0.3">
      <c r="A566" t="s">
        <v>1759</v>
      </c>
      <c r="B566" t="s">
        <v>55</v>
      </c>
      <c r="C566" t="s">
        <v>1760</v>
      </c>
      <c r="D566" s="11" t="s">
        <v>7626</v>
      </c>
      <c r="E566" s="11" t="s">
        <v>7141</v>
      </c>
      <c r="F566" t="s">
        <v>37</v>
      </c>
      <c r="G566" t="s">
        <v>1761</v>
      </c>
      <c r="H566" t="s">
        <v>161</v>
      </c>
      <c r="I566">
        <v>658.27</v>
      </c>
      <c r="J566">
        <v>1</v>
      </c>
      <c r="K566">
        <v>5</v>
      </c>
      <c r="L566">
        <v>658.27</v>
      </c>
      <c r="M566">
        <v>625.36</v>
      </c>
      <c r="N566" s="11">
        <f>Salesdata[[#This Row],[subtotal_before_discount]]-Salesdata[[#This Row],[total_after_discount]]</f>
        <v>32.909999999999968</v>
      </c>
      <c r="O566" t="s">
        <v>40</v>
      </c>
      <c r="P566" s="2">
        <v>45374.1953587963</v>
      </c>
      <c r="Q566">
        <f>YEAR(Salesdata[[#This Row],[purchase_date]])</f>
        <v>2024</v>
      </c>
      <c r="R566" t="str">
        <f>TEXT(Salesdata[[#This Row],[purchase_date]], "mmm")</f>
        <v>Mar</v>
      </c>
    </row>
    <row r="567" spans="1:18" x14ac:dyDescent="0.3">
      <c r="A567" t="s">
        <v>1762</v>
      </c>
      <c r="B567" t="s">
        <v>172</v>
      </c>
      <c r="C567" t="s">
        <v>1763</v>
      </c>
      <c r="D567" s="11" t="s">
        <v>7627</v>
      </c>
      <c r="E567" s="11" t="s">
        <v>7162</v>
      </c>
      <c r="F567" t="s">
        <v>18</v>
      </c>
      <c r="G567" t="s">
        <v>1764</v>
      </c>
      <c r="H567" t="s">
        <v>465</v>
      </c>
      <c r="I567">
        <v>522.4</v>
      </c>
      <c r="J567">
        <v>25</v>
      </c>
      <c r="K567">
        <v>5</v>
      </c>
      <c r="L567">
        <v>13060</v>
      </c>
      <c r="M567">
        <v>12407</v>
      </c>
      <c r="N567" s="11">
        <f>Salesdata[[#This Row],[subtotal_before_discount]]-Salesdata[[#This Row],[total_after_discount]]</f>
        <v>653</v>
      </c>
      <c r="O567" t="s">
        <v>28</v>
      </c>
      <c r="P567" s="2">
        <v>45368.739120370374</v>
      </c>
      <c r="Q567">
        <f>YEAR(Salesdata[[#This Row],[purchase_date]])</f>
        <v>2024</v>
      </c>
      <c r="R567" t="str">
        <f>TEXT(Salesdata[[#This Row],[purchase_date]], "mmm")</f>
        <v>Mar</v>
      </c>
    </row>
    <row r="568" spans="1:18" x14ac:dyDescent="0.3">
      <c r="A568" t="s">
        <v>1765</v>
      </c>
      <c r="B568" t="s">
        <v>118</v>
      </c>
      <c r="C568" t="s">
        <v>1766</v>
      </c>
      <c r="D568" s="11" t="s">
        <v>7628</v>
      </c>
      <c r="E568" s="11" t="s">
        <v>7123</v>
      </c>
      <c r="F568" t="s">
        <v>87</v>
      </c>
      <c r="G568" t="s">
        <v>1767</v>
      </c>
      <c r="H568" t="s">
        <v>248</v>
      </c>
      <c r="I568">
        <v>633.20000000000005</v>
      </c>
      <c r="J568">
        <v>1</v>
      </c>
      <c r="K568">
        <v>0</v>
      </c>
      <c r="L568">
        <v>633.20000000000005</v>
      </c>
      <c r="M568">
        <v>633.20000000000005</v>
      </c>
      <c r="N568" s="11">
        <f>Salesdata[[#This Row],[subtotal_before_discount]]-Salesdata[[#This Row],[total_after_discount]]</f>
        <v>0</v>
      </c>
      <c r="O568" t="s">
        <v>47</v>
      </c>
      <c r="P568" s="2">
        <v>45802.233043981483</v>
      </c>
      <c r="Q568">
        <f>YEAR(Salesdata[[#This Row],[purchase_date]])</f>
        <v>2025</v>
      </c>
      <c r="R568" t="str">
        <f>TEXT(Salesdata[[#This Row],[purchase_date]], "mmm")</f>
        <v>May</v>
      </c>
    </row>
    <row r="569" spans="1:18" x14ac:dyDescent="0.3">
      <c r="A569" t="s">
        <v>1768</v>
      </c>
      <c r="B569" t="s">
        <v>118</v>
      </c>
      <c r="C569" t="s">
        <v>1769</v>
      </c>
      <c r="D569" s="11" t="s">
        <v>7629</v>
      </c>
      <c r="E569" s="11" t="s">
        <v>7069</v>
      </c>
      <c r="F569" t="s">
        <v>246</v>
      </c>
      <c r="G569" t="s">
        <v>1770</v>
      </c>
      <c r="H569" t="s">
        <v>102</v>
      </c>
      <c r="I569">
        <v>348.19</v>
      </c>
      <c r="J569">
        <v>5</v>
      </c>
      <c r="K569">
        <v>10</v>
      </c>
      <c r="L569">
        <v>1740.95</v>
      </c>
      <c r="M569">
        <v>1566.86</v>
      </c>
      <c r="N569" s="11">
        <f>Salesdata[[#This Row],[subtotal_before_discount]]-Salesdata[[#This Row],[total_after_discount]]</f>
        <v>174.09000000000015</v>
      </c>
      <c r="O569" t="s">
        <v>116</v>
      </c>
      <c r="P569" s="2">
        <v>45863.535856481481</v>
      </c>
      <c r="Q569">
        <f>YEAR(Salesdata[[#This Row],[purchase_date]])</f>
        <v>2025</v>
      </c>
      <c r="R569" t="str">
        <f>TEXT(Salesdata[[#This Row],[purchase_date]], "mmm")</f>
        <v>Jul</v>
      </c>
    </row>
    <row r="570" spans="1:18" x14ac:dyDescent="0.3">
      <c r="A570" t="s">
        <v>1771</v>
      </c>
      <c r="B570" t="s">
        <v>15</v>
      </c>
      <c r="C570" t="s">
        <v>1772</v>
      </c>
      <c r="D570" s="11" t="s">
        <v>7630</v>
      </c>
      <c r="E570" s="11" t="s">
        <v>7036</v>
      </c>
      <c r="F570" t="s">
        <v>121</v>
      </c>
      <c r="G570" t="s">
        <v>1773</v>
      </c>
      <c r="H570" t="s">
        <v>184</v>
      </c>
      <c r="I570">
        <v>109.94</v>
      </c>
      <c r="J570">
        <v>12</v>
      </c>
      <c r="K570">
        <v>15</v>
      </c>
      <c r="L570">
        <v>1319.28</v>
      </c>
      <c r="M570">
        <v>1121.3900000000001</v>
      </c>
      <c r="N570" s="11">
        <f>Salesdata[[#This Row],[subtotal_before_discount]]-Salesdata[[#This Row],[total_after_discount]]</f>
        <v>197.88999999999987</v>
      </c>
      <c r="O570" t="s">
        <v>60</v>
      </c>
      <c r="P570" s="2">
        <v>45733.827511574076</v>
      </c>
      <c r="Q570">
        <f>YEAR(Salesdata[[#This Row],[purchase_date]])</f>
        <v>2025</v>
      </c>
      <c r="R570" t="str">
        <f>TEXT(Salesdata[[#This Row],[purchase_date]], "mmm")</f>
        <v>Mar</v>
      </c>
    </row>
    <row r="571" spans="1:18" x14ac:dyDescent="0.3">
      <c r="A571" t="s">
        <v>1774</v>
      </c>
      <c r="B571" t="s">
        <v>15</v>
      </c>
      <c r="C571" t="s">
        <v>1775</v>
      </c>
      <c r="D571" s="11" t="s">
        <v>7631</v>
      </c>
      <c r="E571" s="11" t="s">
        <v>7250</v>
      </c>
      <c r="F571" t="s">
        <v>277</v>
      </c>
      <c r="G571" t="s">
        <v>1776</v>
      </c>
      <c r="H571" t="s">
        <v>46</v>
      </c>
      <c r="I571">
        <v>45.62</v>
      </c>
      <c r="J571">
        <v>10</v>
      </c>
      <c r="K571">
        <v>15</v>
      </c>
      <c r="L571">
        <v>456.2</v>
      </c>
      <c r="M571">
        <v>387.77</v>
      </c>
      <c r="N571" s="11">
        <f>Salesdata[[#This Row],[subtotal_before_discount]]-Salesdata[[#This Row],[total_after_discount]]</f>
        <v>68.430000000000007</v>
      </c>
      <c r="O571" t="s">
        <v>40</v>
      </c>
      <c r="P571" s="2">
        <v>45586.514745370368</v>
      </c>
      <c r="Q571">
        <f>YEAR(Salesdata[[#This Row],[purchase_date]])</f>
        <v>2024</v>
      </c>
      <c r="R571" t="str">
        <f>TEXT(Salesdata[[#This Row],[purchase_date]], "mmm")</f>
        <v>Oct</v>
      </c>
    </row>
    <row r="572" spans="1:18" x14ac:dyDescent="0.3">
      <c r="A572" t="s">
        <v>1777</v>
      </c>
      <c r="B572" t="s">
        <v>172</v>
      </c>
      <c r="C572" t="s">
        <v>1778</v>
      </c>
      <c r="D572" s="11" t="s">
        <v>7632</v>
      </c>
      <c r="E572" s="11" t="s">
        <v>7214</v>
      </c>
      <c r="F572" t="s">
        <v>246</v>
      </c>
      <c r="G572" t="s">
        <v>1779</v>
      </c>
      <c r="H572" t="s">
        <v>59</v>
      </c>
      <c r="I572">
        <v>605.9</v>
      </c>
      <c r="J572">
        <v>15</v>
      </c>
      <c r="K572">
        <v>15</v>
      </c>
      <c r="L572">
        <v>9088.5</v>
      </c>
      <c r="M572">
        <v>7725.22</v>
      </c>
      <c r="N572" s="11">
        <f>Salesdata[[#This Row],[subtotal_before_discount]]-Salesdata[[#This Row],[total_after_discount]]</f>
        <v>1363.2799999999997</v>
      </c>
      <c r="O572" t="s">
        <v>116</v>
      </c>
      <c r="P572" s="2">
        <v>45765.031828703701</v>
      </c>
      <c r="Q572">
        <f>YEAR(Salesdata[[#This Row],[purchase_date]])</f>
        <v>2025</v>
      </c>
      <c r="R572" t="str">
        <f>TEXT(Salesdata[[#This Row],[purchase_date]], "mmm")</f>
        <v>Apr</v>
      </c>
    </row>
    <row r="573" spans="1:18" x14ac:dyDescent="0.3">
      <c r="A573" t="s">
        <v>1780</v>
      </c>
      <c r="B573" t="s">
        <v>15</v>
      </c>
      <c r="C573" t="s">
        <v>1781</v>
      </c>
      <c r="D573" s="11" t="s">
        <v>7633</v>
      </c>
      <c r="E573" s="11" t="s">
        <v>7042</v>
      </c>
      <c r="F573" t="s">
        <v>57</v>
      </c>
      <c r="G573" t="s">
        <v>1782</v>
      </c>
      <c r="H573" t="s">
        <v>76</v>
      </c>
      <c r="I573">
        <v>101.23</v>
      </c>
      <c r="J573">
        <v>5</v>
      </c>
      <c r="K573">
        <v>7</v>
      </c>
      <c r="L573">
        <v>506.15</v>
      </c>
      <c r="M573">
        <v>470.72</v>
      </c>
      <c r="N573" s="11">
        <f>Salesdata[[#This Row],[subtotal_before_discount]]-Salesdata[[#This Row],[total_after_discount]]</f>
        <v>35.42999999999995</v>
      </c>
      <c r="O573" t="s">
        <v>60</v>
      </c>
      <c r="P573" s="2">
        <v>45733.940555555557</v>
      </c>
      <c r="Q573">
        <f>YEAR(Salesdata[[#This Row],[purchase_date]])</f>
        <v>2025</v>
      </c>
      <c r="R573" t="str">
        <f>TEXT(Salesdata[[#This Row],[purchase_date]], "mmm")</f>
        <v>Mar</v>
      </c>
    </row>
    <row r="574" spans="1:18" x14ac:dyDescent="0.3">
      <c r="A574" t="s">
        <v>1783</v>
      </c>
      <c r="B574" t="s">
        <v>30</v>
      </c>
      <c r="C574" t="s">
        <v>1784</v>
      </c>
      <c r="D574" s="11" t="s">
        <v>7634</v>
      </c>
      <c r="E574" s="11" t="s">
        <v>7050</v>
      </c>
      <c r="F574" t="s">
        <v>37</v>
      </c>
      <c r="G574" t="s">
        <v>1785</v>
      </c>
      <c r="H574" t="s">
        <v>46</v>
      </c>
      <c r="I574">
        <v>1607.09</v>
      </c>
      <c r="J574">
        <v>2</v>
      </c>
      <c r="K574">
        <v>0</v>
      </c>
      <c r="L574">
        <v>3214.18</v>
      </c>
      <c r="M574">
        <v>3214.18</v>
      </c>
      <c r="N574" s="11">
        <f>Salesdata[[#This Row],[subtotal_before_discount]]-Salesdata[[#This Row],[total_after_discount]]</f>
        <v>0</v>
      </c>
      <c r="O574" t="s">
        <v>28</v>
      </c>
      <c r="P574" s="2">
        <v>45526.827326388891</v>
      </c>
      <c r="Q574">
        <f>YEAR(Salesdata[[#This Row],[purchase_date]])</f>
        <v>2024</v>
      </c>
      <c r="R574" t="str">
        <f>TEXT(Salesdata[[#This Row],[purchase_date]], "mmm")</f>
        <v>Aug</v>
      </c>
    </row>
    <row r="575" spans="1:18" x14ac:dyDescent="0.3">
      <c r="A575" t="s">
        <v>1786</v>
      </c>
      <c r="B575" t="s">
        <v>118</v>
      </c>
      <c r="C575" t="s">
        <v>1787</v>
      </c>
      <c r="D575" s="11" t="s">
        <v>7635</v>
      </c>
      <c r="E575" s="11" t="s">
        <v>7038</v>
      </c>
      <c r="F575" t="s">
        <v>251</v>
      </c>
      <c r="G575" t="s">
        <v>1788</v>
      </c>
      <c r="H575" t="s">
        <v>102</v>
      </c>
      <c r="I575">
        <v>5</v>
      </c>
      <c r="J575">
        <v>291</v>
      </c>
      <c r="K575">
        <v>0</v>
      </c>
      <c r="L575">
        <v>1455</v>
      </c>
      <c r="M575">
        <v>1455</v>
      </c>
      <c r="N575" s="11">
        <f>Salesdata[[#This Row],[subtotal_before_discount]]-Salesdata[[#This Row],[total_after_discount]]</f>
        <v>0</v>
      </c>
      <c r="O575" t="s">
        <v>40</v>
      </c>
      <c r="P575" s="2">
        <v>45697.561307870368</v>
      </c>
      <c r="Q575">
        <f>YEAR(Salesdata[[#This Row],[purchase_date]])</f>
        <v>2025</v>
      </c>
      <c r="R575" t="str">
        <f>TEXT(Salesdata[[#This Row],[purchase_date]], "mmm")</f>
        <v>Feb</v>
      </c>
    </row>
    <row r="576" spans="1:18" x14ac:dyDescent="0.3">
      <c r="A576" t="s">
        <v>1789</v>
      </c>
      <c r="B576" t="s">
        <v>84</v>
      </c>
      <c r="C576" t="s">
        <v>1790</v>
      </c>
      <c r="D576" s="11" t="s">
        <v>7636</v>
      </c>
      <c r="E576" s="11" t="s">
        <v>7137</v>
      </c>
      <c r="F576" t="s">
        <v>177</v>
      </c>
      <c r="G576" t="s">
        <v>1791</v>
      </c>
      <c r="H576" t="s">
        <v>93</v>
      </c>
      <c r="I576">
        <v>292.91000000000003</v>
      </c>
      <c r="J576">
        <v>40</v>
      </c>
      <c r="K576">
        <v>15</v>
      </c>
      <c r="L576">
        <v>11716.4</v>
      </c>
      <c r="M576">
        <v>9958.94</v>
      </c>
      <c r="N576" s="11">
        <f>Salesdata[[#This Row],[subtotal_before_discount]]-Salesdata[[#This Row],[total_after_discount]]</f>
        <v>1757.4599999999991</v>
      </c>
      <c r="O576" t="s">
        <v>77</v>
      </c>
      <c r="P576" s="2">
        <v>45676.455138888887</v>
      </c>
      <c r="Q576">
        <f>YEAR(Salesdata[[#This Row],[purchase_date]])</f>
        <v>2025</v>
      </c>
      <c r="R576" t="str">
        <f>TEXT(Salesdata[[#This Row],[purchase_date]], "mmm")</f>
        <v>Jan</v>
      </c>
    </row>
    <row r="577" spans="1:18" x14ac:dyDescent="0.3">
      <c r="A577" t="s">
        <v>1792</v>
      </c>
      <c r="B577" t="s">
        <v>95</v>
      </c>
      <c r="C577" t="s">
        <v>1793</v>
      </c>
      <c r="D577" s="11" t="s">
        <v>7637</v>
      </c>
      <c r="E577" s="11" t="s">
        <v>7036</v>
      </c>
      <c r="F577" t="s">
        <v>9189</v>
      </c>
      <c r="G577" t="s">
        <v>1794</v>
      </c>
      <c r="H577" t="s">
        <v>130</v>
      </c>
      <c r="I577">
        <v>697.62</v>
      </c>
      <c r="J577">
        <v>20</v>
      </c>
      <c r="K577">
        <v>0</v>
      </c>
      <c r="L577">
        <v>13952.4</v>
      </c>
      <c r="M577">
        <v>13952.4</v>
      </c>
      <c r="N577" s="11">
        <f>Salesdata[[#This Row],[subtotal_before_discount]]-Salesdata[[#This Row],[total_after_discount]]</f>
        <v>0</v>
      </c>
      <c r="O577" t="s">
        <v>77</v>
      </c>
      <c r="P577" s="2">
        <v>45612.80704861111</v>
      </c>
      <c r="Q577">
        <f>YEAR(Salesdata[[#This Row],[purchase_date]])</f>
        <v>2024</v>
      </c>
      <c r="R577" t="str">
        <f>TEXT(Salesdata[[#This Row],[purchase_date]], "mmm")</f>
        <v>Nov</v>
      </c>
    </row>
    <row r="578" spans="1:18" x14ac:dyDescent="0.3">
      <c r="A578" t="s">
        <v>1795</v>
      </c>
      <c r="B578" t="s">
        <v>172</v>
      </c>
      <c r="C578" t="s">
        <v>1796</v>
      </c>
      <c r="D578" s="11" t="s">
        <v>7638</v>
      </c>
      <c r="E578" s="11" t="s">
        <v>7054</v>
      </c>
      <c r="F578" t="s">
        <v>32</v>
      </c>
      <c r="G578" t="s">
        <v>1797</v>
      </c>
      <c r="H578" t="s">
        <v>107</v>
      </c>
      <c r="I578">
        <v>1234.6400000000001</v>
      </c>
      <c r="J578">
        <v>1</v>
      </c>
      <c r="K578">
        <v>0</v>
      </c>
      <c r="L578">
        <v>1234.6400000000001</v>
      </c>
      <c r="M578">
        <v>1234.6400000000001</v>
      </c>
      <c r="N578" s="11">
        <f>Salesdata[[#This Row],[subtotal_before_discount]]-Salesdata[[#This Row],[total_after_discount]]</f>
        <v>0</v>
      </c>
      <c r="O578" t="s">
        <v>77</v>
      </c>
      <c r="P578" s="2">
        <v>45865.164097222223</v>
      </c>
      <c r="Q578">
        <f>YEAR(Salesdata[[#This Row],[purchase_date]])</f>
        <v>2025</v>
      </c>
      <c r="R578" t="str">
        <f>TEXT(Salesdata[[#This Row],[purchase_date]], "mmm")</f>
        <v>Jul</v>
      </c>
    </row>
    <row r="579" spans="1:18" x14ac:dyDescent="0.3">
      <c r="A579" t="s">
        <v>1798</v>
      </c>
      <c r="B579" t="s">
        <v>23</v>
      </c>
      <c r="C579" t="s">
        <v>1799</v>
      </c>
      <c r="D579" s="11" t="s">
        <v>7639</v>
      </c>
      <c r="E579" s="11" t="s">
        <v>7062</v>
      </c>
      <c r="F579" t="s">
        <v>32</v>
      </c>
      <c r="G579" t="s">
        <v>1800</v>
      </c>
      <c r="H579" t="s">
        <v>179</v>
      </c>
      <c r="I579">
        <v>253.21</v>
      </c>
      <c r="J579">
        <v>2</v>
      </c>
      <c r="K579">
        <v>0</v>
      </c>
      <c r="L579">
        <v>506.42</v>
      </c>
      <c r="M579">
        <v>506.42</v>
      </c>
      <c r="N579" s="11">
        <f>Salesdata[[#This Row],[subtotal_before_discount]]-Salesdata[[#This Row],[total_after_discount]]</f>
        <v>0</v>
      </c>
      <c r="O579" t="s">
        <v>21</v>
      </c>
      <c r="P579" s="2">
        <v>45678.037719907406</v>
      </c>
      <c r="Q579">
        <f>YEAR(Salesdata[[#This Row],[purchase_date]])</f>
        <v>2025</v>
      </c>
      <c r="R579" t="str">
        <f>TEXT(Salesdata[[#This Row],[purchase_date]], "mmm")</f>
        <v>Jan</v>
      </c>
    </row>
    <row r="580" spans="1:18" x14ac:dyDescent="0.3">
      <c r="A580" t="s">
        <v>1801</v>
      </c>
      <c r="B580" t="s">
        <v>72</v>
      </c>
      <c r="C580" t="s">
        <v>1802</v>
      </c>
      <c r="D580" s="11" t="s">
        <v>7640</v>
      </c>
      <c r="E580" s="11" t="s">
        <v>7076</v>
      </c>
      <c r="F580" t="s">
        <v>87</v>
      </c>
      <c r="G580" t="s">
        <v>1803</v>
      </c>
      <c r="H580" t="s">
        <v>59</v>
      </c>
      <c r="I580">
        <v>132.56</v>
      </c>
      <c r="J580">
        <v>1</v>
      </c>
      <c r="K580">
        <v>0</v>
      </c>
      <c r="L580">
        <v>132.56</v>
      </c>
      <c r="M580">
        <v>132.56</v>
      </c>
      <c r="N580" s="11">
        <f>Salesdata[[#This Row],[subtotal_before_discount]]-Salesdata[[#This Row],[total_after_discount]]</f>
        <v>0</v>
      </c>
      <c r="O580" t="s">
        <v>47</v>
      </c>
      <c r="P580" s="2">
        <v>45584.707418981481</v>
      </c>
      <c r="Q580">
        <f>YEAR(Salesdata[[#This Row],[purchase_date]])</f>
        <v>2024</v>
      </c>
      <c r="R580" t="str">
        <f>TEXT(Salesdata[[#This Row],[purchase_date]], "mmm")</f>
        <v>Oct</v>
      </c>
    </row>
    <row r="581" spans="1:18" x14ac:dyDescent="0.3">
      <c r="A581" t="s">
        <v>1804</v>
      </c>
      <c r="B581" t="s">
        <v>72</v>
      </c>
      <c r="C581" t="s">
        <v>1805</v>
      </c>
      <c r="D581" s="11" t="s">
        <v>7641</v>
      </c>
      <c r="E581" s="11" t="s">
        <v>7042</v>
      </c>
      <c r="F581" t="s">
        <v>68</v>
      </c>
      <c r="G581" t="s">
        <v>1806</v>
      </c>
      <c r="H581" t="s">
        <v>9189</v>
      </c>
      <c r="I581">
        <v>220.92</v>
      </c>
      <c r="J581">
        <v>6</v>
      </c>
      <c r="K581">
        <v>10</v>
      </c>
      <c r="L581">
        <v>1325.52</v>
      </c>
      <c r="M581">
        <v>1192.97</v>
      </c>
      <c r="N581" s="11">
        <f>Salesdata[[#This Row],[subtotal_before_discount]]-Salesdata[[#This Row],[total_after_discount]]</f>
        <v>132.54999999999995</v>
      </c>
      <c r="O581" t="s">
        <v>60</v>
      </c>
      <c r="P581" s="2">
        <v>45752.713009259256</v>
      </c>
      <c r="Q581">
        <f>YEAR(Salesdata[[#This Row],[purchase_date]])</f>
        <v>2025</v>
      </c>
      <c r="R581" t="str">
        <f>TEXT(Salesdata[[#This Row],[purchase_date]], "mmm")</f>
        <v>Apr</v>
      </c>
    </row>
    <row r="582" spans="1:18" x14ac:dyDescent="0.3">
      <c r="A582" t="s">
        <v>1807</v>
      </c>
      <c r="B582" t="s">
        <v>181</v>
      </c>
      <c r="C582" t="s">
        <v>1808</v>
      </c>
      <c r="D582" s="11" t="s">
        <v>7642</v>
      </c>
      <c r="E582" s="11" t="s">
        <v>7054</v>
      </c>
      <c r="F582" t="s">
        <v>74</v>
      </c>
      <c r="G582" t="s">
        <v>1809</v>
      </c>
      <c r="H582" t="s">
        <v>9189</v>
      </c>
      <c r="I582">
        <v>1097.99</v>
      </c>
      <c r="J582">
        <v>5</v>
      </c>
      <c r="K582">
        <v>5</v>
      </c>
      <c r="L582">
        <v>5489.95</v>
      </c>
      <c r="M582">
        <v>5215.45</v>
      </c>
      <c r="N582" s="11">
        <f>Salesdata[[#This Row],[subtotal_before_discount]]-Salesdata[[#This Row],[total_after_discount]]</f>
        <v>274.5</v>
      </c>
      <c r="O582" t="s">
        <v>40</v>
      </c>
      <c r="P582" s="2">
        <v>45595.775902777779</v>
      </c>
      <c r="Q582">
        <f>YEAR(Salesdata[[#This Row],[purchase_date]])</f>
        <v>2024</v>
      </c>
      <c r="R582" t="str">
        <f>TEXT(Salesdata[[#This Row],[purchase_date]], "mmm")</f>
        <v>Oct</v>
      </c>
    </row>
    <row r="583" spans="1:18" x14ac:dyDescent="0.3">
      <c r="A583" t="s">
        <v>1810</v>
      </c>
      <c r="B583" t="s">
        <v>172</v>
      </c>
      <c r="C583" t="s">
        <v>1811</v>
      </c>
      <c r="D583" s="11" t="s">
        <v>7643</v>
      </c>
      <c r="E583" s="11" t="s">
        <v>7235</v>
      </c>
      <c r="F583" t="s">
        <v>251</v>
      </c>
      <c r="G583" t="s">
        <v>1812</v>
      </c>
      <c r="H583" t="s">
        <v>248</v>
      </c>
      <c r="I583">
        <v>767.67</v>
      </c>
      <c r="J583">
        <v>4</v>
      </c>
      <c r="K583">
        <v>0</v>
      </c>
      <c r="L583">
        <v>3070.68</v>
      </c>
      <c r="M583">
        <v>3070.68</v>
      </c>
      <c r="N583" s="11">
        <f>Salesdata[[#This Row],[subtotal_before_discount]]-Salesdata[[#This Row],[total_after_discount]]</f>
        <v>0</v>
      </c>
      <c r="O583" t="s">
        <v>47</v>
      </c>
      <c r="P583" s="2">
        <v>45606.995671296296</v>
      </c>
      <c r="Q583">
        <f>YEAR(Salesdata[[#This Row],[purchase_date]])</f>
        <v>2024</v>
      </c>
      <c r="R583" t="str">
        <f>TEXT(Salesdata[[#This Row],[purchase_date]], "mmm")</f>
        <v>Nov</v>
      </c>
    </row>
    <row r="584" spans="1:18" x14ac:dyDescent="0.3">
      <c r="A584" t="s">
        <v>1813</v>
      </c>
      <c r="B584" t="s">
        <v>49</v>
      </c>
      <c r="C584" t="s">
        <v>1814</v>
      </c>
      <c r="D584" s="11" t="s">
        <v>7644</v>
      </c>
      <c r="E584" s="11" t="s">
        <v>7162</v>
      </c>
      <c r="F584" t="s">
        <v>177</v>
      </c>
      <c r="G584" t="s">
        <v>1815</v>
      </c>
      <c r="H584" t="s">
        <v>9189</v>
      </c>
      <c r="I584">
        <v>312.37</v>
      </c>
      <c r="J584">
        <v>3</v>
      </c>
      <c r="K584">
        <v>0</v>
      </c>
      <c r="L584">
        <v>937.11</v>
      </c>
      <c r="M584">
        <v>937.11</v>
      </c>
      <c r="N584" s="11">
        <f>Salesdata[[#This Row],[subtotal_before_discount]]-Salesdata[[#This Row],[total_after_discount]]</f>
        <v>0</v>
      </c>
      <c r="O584" t="s">
        <v>28</v>
      </c>
      <c r="P584" s="2">
        <v>45504.081724537034</v>
      </c>
      <c r="Q584">
        <f>YEAR(Salesdata[[#This Row],[purchase_date]])</f>
        <v>2024</v>
      </c>
      <c r="R584" t="str">
        <f>TEXT(Salesdata[[#This Row],[purchase_date]], "mmm")</f>
        <v>Jul</v>
      </c>
    </row>
    <row r="585" spans="1:18" x14ac:dyDescent="0.3">
      <c r="A585" t="s">
        <v>1816</v>
      </c>
      <c r="B585" t="s">
        <v>15</v>
      </c>
      <c r="C585" t="s">
        <v>1817</v>
      </c>
      <c r="D585" s="11" t="s">
        <v>7645</v>
      </c>
      <c r="E585" s="11" t="s">
        <v>7164</v>
      </c>
      <c r="F585" t="s">
        <v>32</v>
      </c>
      <c r="G585" t="s">
        <v>1818</v>
      </c>
      <c r="H585" t="s">
        <v>93</v>
      </c>
      <c r="I585">
        <v>622.77</v>
      </c>
      <c r="J585">
        <v>8</v>
      </c>
      <c r="K585">
        <v>0</v>
      </c>
      <c r="L585">
        <v>4982.16</v>
      </c>
      <c r="M585">
        <v>4982.16</v>
      </c>
      <c r="N585" s="11">
        <f>Salesdata[[#This Row],[subtotal_before_discount]]-Salesdata[[#This Row],[total_after_discount]]</f>
        <v>0</v>
      </c>
      <c r="O585" t="s">
        <v>77</v>
      </c>
      <c r="P585" s="2">
        <v>45709.84946759259</v>
      </c>
      <c r="Q585">
        <f>YEAR(Salesdata[[#This Row],[purchase_date]])</f>
        <v>2025</v>
      </c>
      <c r="R585" t="str">
        <f>TEXT(Salesdata[[#This Row],[purchase_date]], "mmm")</f>
        <v>Feb</v>
      </c>
    </row>
    <row r="586" spans="1:18" x14ac:dyDescent="0.3">
      <c r="A586" t="s">
        <v>1819</v>
      </c>
      <c r="B586" t="s">
        <v>55</v>
      </c>
      <c r="C586" t="s">
        <v>1820</v>
      </c>
      <c r="D586" s="11" t="s">
        <v>7646</v>
      </c>
      <c r="E586" s="11" t="s">
        <v>7214</v>
      </c>
      <c r="F586" t="s">
        <v>32</v>
      </c>
      <c r="G586" t="s">
        <v>1821</v>
      </c>
      <c r="H586" t="s">
        <v>9189</v>
      </c>
      <c r="I586">
        <v>523.04999999999995</v>
      </c>
      <c r="J586">
        <v>3</v>
      </c>
      <c r="K586">
        <v>5</v>
      </c>
      <c r="L586">
        <v>1569.15</v>
      </c>
      <c r="M586">
        <v>1490.69</v>
      </c>
      <c r="N586" s="11">
        <f>Salesdata[[#This Row],[subtotal_before_discount]]-Salesdata[[#This Row],[total_after_discount]]</f>
        <v>78.460000000000036</v>
      </c>
      <c r="O586" t="s">
        <v>28</v>
      </c>
      <c r="P586" s="2">
        <v>45727.163032407407</v>
      </c>
      <c r="Q586">
        <f>YEAR(Salesdata[[#This Row],[purchase_date]])</f>
        <v>2025</v>
      </c>
      <c r="R586" t="str">
        <f>TEXT(Salesdata[[#This Row],[purchase_date]], "mmm")</f>
        <v>Mar</v>
      </c>
    </row>
    <row r="587" spans="1:18" x14ac:dyDescent="0.3">
      <c r="A587" t="s">
        <v>1822</v>
      </c>
      <c r="B587" t="s">
        <v>72</v>
      </c>
      <c r="C587" t="s">
        <v>1823</v>
      </c>
      <c r="D587" s="11" t="s">
        <v>7273</v>
      </c>
      <c r="E587" s="11" t="s">
        <v>7058</v>
      </c>
      <c r="F587" t="s">
        <v>91</v>
      </c>
      <c r="G587" t="s">
        <v>1824</v>
      </c>
      <c r="H587" t="s">
        <v>59</v>
      </c>
      <c r="I587">
        <v>652.48</v>
      </c>
      <c r="J587">
        <v>60</v>
      </c>
      <c r="K587">
        <v>25</v>
      </c>
      <c r="L587">
        <v>39148.800000000003</v>
      </c>
      <c r="M587">
        <v>29361.599999999999</v>
      </c>
      <c r="N587" s="11">
        <f>Salesdata[[#This Row],[subtotal_before_discount]]-Salesdata[[#This Row],[total_after_discount]]</f>
        <v>9787.2000000000044</v>
      </c>
      <c r="O587" t="s">
        <v>9189</v>
      </c>
      <c r="P587" s="2">
        <v>45847.549988425926</v>
      </c>
      <c r="Q587">
        <f>YEAR(Salesdata[[#This Row],[purchase_date]])</f>
        <v>2025</v>
      </c>
      <c r="R587" t="str">
        <f>TEXT(Salesdata[[#This Row],[purchase_date]], "mmm")</f>
        <v>Jul</v>
      </c>
    </row>
    <row r="588" spans="1:18" x14ac:dyDescent="0.3">
      <c r="A588" t="s">
        <v>1825</v>
      </c>
      <c r="B588" t="s">
        <v>49</v>
      </c>
      <c r="C588" t="s">
        <v>1826</v>
      </c>
      <c r="D588" s="11" t="s">
        <v>7647</v>
      </c>
      <c r="E588" s="11" t="s">
        <v>7046</v>
      </c>
      <c r="F588" t="s">
        <v>277</v>
      </c>
      <c r="G588" t="s">
        <v>1827</v>
      </c>
      <c r="H588" t="s">
        <v>209</v>
      </c>
      <c r="I588">
        <v>213.03</v>
      </c>
      <c r="J588">
        <v>8</v>
      </c>
      <c r="K588">
        <v>0</v>
      </c>
      <c r="L588">
        <v>1704.24</v>
      </c>
      <c r="M588">
        <v>1704.24</v>
      </c>
      <c r="N588" s="11">
        <f>Salesdata[[#This Row],[subtotal_before_discount]]-Salesdata[[#This Row],[total_after_discount]]</f>
        <v>0</v>
      </c>
      <c r="O588" t="s">
        <v>28</v>
      </c>
      <c r="P588" s="2">
        <v>45866.039722222224</v>
      </c>
      <c r="Q588">
        <f>YEAR(Salesdata[[#This Row],[purchase_date]])</f>
        <v>2025</v>
      </c>
      <c r="R588" t="str">
        <f>TEXT(Salesdata[[#This Row],[purchase_date]], "mmm")</f>
        <v>Jul</v>
      </c>
    </row>
    <row r="589" spans="1:18" x14ac:dyDescent="0.3">
      <c r="A589" t="s">
        <v>1828</v>
      </c>
      <c r="B589" t="s">
        <v>30</v>
      </c>
      <c r="C589" t="s">
        <v>1829</v>
      </c>
      <c r="D589" s="11" t="s">
        <v>7648</v>
      </c>
      <c r="E589" s="11" t="s">
        <v>7119</v>
      </c>
      <c r="F589" t="s">
        <v>277</v>
      </c>
      <c r="G589" t="s">
        <v>1830</v>
      </c>
      <c r="H589" t="s">
        <v>82</v>
      </c>
      <c r="I589">
        <v>249.02</v>
      </c>
      <c r="J589">
        <v>25</v>
      </c>
      <c r="K589">
        <v>10</v>
      </c>
      <c r="L589">
        <v>6225.5</v>
      </c>
      <c r="M589">
        <v>5602.95</v>
      </c>
      <c r="N589" s="11">
        <f>Salesdata[[#This Row],[subtotal_before_discount]]-Salesdata[[#This Row],[total_after_discount]]</f>
        <v>622.55000000000018</v>
      </c>
      <c r="O589" t="s">
        <v>40</v>
      </c>
      <c r="P589" s="2">
        <v>45793.993923611109</v>
      </c>
      <c r="Q589">
        <f>YEAR(Salesdata[[#This Row],[purchase_date]])</f>
        <v>2025</v>
      </c>
      <c r="R589" t="str">
        <f>TEXT(Salesdata[[#This Row],[purchase_date]], "mmm")</f>
        <v>May</v>
      </c>
    </row>
    <row r="590" spans="1:18" x14ac:dyDescent="0.3">
      <c r="A590" t="s">
        <v>1831</v>
      </c>
      <c r="B590" t="s">
        <v>181</v>
      </c>
      <c r="C590" t="s">
        <v>1832</v>
      </c>
      <c r="D590" s="11" t="s">
        <v>7649</v>
      </c>
      <c r="E590" s="11" t="s">
        <v>7183</v>
      </c>
      <c r="F590" t="s">
        <v>121</v>
      </c>
      <c r="G590" t="s">
        <v>1833</v>
      </c>
      <c r="H590" t="s">
        <v>53</v>
      </c>
      <c r="I590">
        <v>4.95</v>
      </c>
      <c r="J590">
        <v>183</v>
      </c>
      <c r="K590">
        <v>15</v>
      </c>
      <c r="L590">
        <v>905.85</v>
      </c>
      <c r="M590">
        <v>769.97</v>
      </c>
      <c r="N590" s="11">
        <f>Salesdata[[#This Row],[subtotal_before_discount]]-Salesdata[[#This Row],[total_after_discount]]</f>
        <v>135.88</v>
      </c>
      <c r="O590" t="s">
        <v>60</v>
      </c>
      <c r="P590" s="2">
        <v>45727.555717592593</v>
      </c>
      <c r="Q590">
        <f>YEAR(Salesdata[[#This Row],[purchase_date]])</f>
        <v>2025</v>
      </c>
      <c r="R590" t="str">
        <f>TEXT(Salesdata[[#This Row],[purchase_date]], "mmm")</f>
        <v>Mar</v>
      </c>
    </row>
    <row r="591" spans="1:18" x14ac:dyDescent="0.3">
      <c r="A591" t="s">
        <v>1834</v>
      </c>
      <c r="B591" t="s">
        <v>15</v>
      </c>
      <c r="C591" t="s">
        <v>1835</v>
      </c>
      <c r="D591" s="11" t="s">
        <v>7650</v>
      </c>
      <c r="E591" s="11" t="s">
        <v>7094</v>
      </c>
      <c r="F591" t="s">
        <v>91</v>
      </c>
      <c r="G591" t="s">
        <v>1836</v>
      </c>
      <c r="H591" t="s">
        <v>70</v>
      </c>
      <c r="I591">
        <v>1.17</v>
      </c>
      <c r="J591">
        <v>164</v>
      </c>
      <c r="K591">
        <v>25</v>
      </c>
      <c r="L591">
        <v>191.88</v>
      </c>
      <c r="M591">
        <v>143.91</v>
      </c>
      <c r="N591" s="11">
        <f>Salesdata[[#This Row],[subtotal_before_discount]]-Salesdata[[#This Row],[total_after_discount]]</f>
        <v>47.97</v>
      </c>
      <c r="O591" t="s">
        <v>116</v>
      </c>
      <c r="P591" s="2">
        <v>45348.980462962965</v>
      </c>
      <c r="Q591">
        <f>YEAR(Salesdata[[#This Row],[purchase_date]])</f>
        <v>2024</v>
      </c>
      <c r="R591" t="str">
        <f>TEXT(Salesdata[[#This Row],[purchase_date]], "mmm")</f>
        <v>Feb</v>
      </c>
    </row>
    <row r="592" spans="1:18" x14ac:dyDescent="0.3">
      <c r="A592" t="s">
        <v>1837</v>
      </c>
      <c r="B592" t="s">
        <v>172</v>
      </c>
      <c r="C592" t="s">
        <v>1838</v>
      </c>
      <c r="D592" s="11" t="s">
        <v>7651</v>
      </c>
      <c r="E592" s="11" t="s">
        <v>7166</v>
      </c>
      <c r="F592" t="s">
        <v>9189</v>
      </c>
      <c r="G592" t="s">
        <v>1839</v>
      </c>
      <c r="H592" t="s">
        <v>161</v>
      </c>
      <c r="I592">
        <v>23.54</v>
      </c>
      <c r="J592">
        <v>1</v>
      </c>
      <c r="K592">
        <v>2</v>
      </c>
      <c r="L592">
        <v>23.54</v>
      </c>
      <c r="M592">
        <v>23.07</v>
      </c>
      <c r="N592" s="11">
        <f>Salesdata[[#This Row],[subtotal_before_discount]]-Salesdata[[#This Row],[total_after_discount]]</f>
        <v>0.46999999999999886</v>
      </c>
      <c r="O592" t="s">
        <v>60</v>
      </c>
      <c r="P592" s="2">
        <v>45693.595995370371</v>
      </c>
      <c r="Q592">
        <f>YEAR(Salesdata[[#This Row],[purchase_date]])</f>
        <v>2025</v>
      </c>
      <c r="R592" t="str">
        <f>TEXT(Salesdata[[#This Row],[purchase_date]], "mmm")</f>
        <v>Feb</v>
      </c>
    </row>
    <row r="593" spans="1:18" x14ac:dyDescent="0.3">
      <c r="A593" t="s">
        <v>1840</v>
      </c>
      <c r="B593" t="s">
        <v>15</v>
      </c>
      <c r="C593" t="s">
        <v>1841</v>
      </c>
      <c r="D593" s="11" t="s">
        <v>7652</v>
      </c>
      <c r="E593" s="11" t="s">
        <v>7060</v>
      </c>
      <c r="F593" t="s">
        <v>57</v>
      </c>
      <c r="G593" t="s">
        <v>1842</v>
      </c>
      <c r="H593" t="s">
        <v>248</v>
      </c>
      <c r="I593">
        <v>787.03</v>
      </c>
      <c r="J593">
        <v>3</v>
      </c>
      <c r="K593">
        <v>5</v>
      </c>
      <c r="L593">
        <v>2361.09</v>
      </c>
      <c r="M593">
        <v>2243.04</v>
      </c>
      <c r="N593" s="11">
        <f>Salesdata[[#This Row],[subtotal_before_discount]]-Salesdata[[#This Row],[total_after_discount]]</f>
        <v>118.05000000000018</v>
      </c>
      <c r="O593" t="s">
        <v>116</v>
      </c>
      <c r="P593" s="2">
        <v>45709.602800925924</v>
      </c>
      <c r="Q593">
        <f>YEAR(Salesdata[[#This Row],[purchase_date]])</f>
        <v>2025</v>
      </c>
      <c r="R593" t="str">
        <f>TEXT(Salesdata[[#This Row],[purchase_date]], "mmm")</f>
        <v>Feb</v>
      </c>
    </row>
    <row r="594" spans="1:18" x14ac:dyDescent="0.3">
      <c r="A594" t="s">
        <v>1843</v>
      </c>
      <c r="B594" t="s">
        <v>23</v>
      </c>
      <c r="C594" t="s">
        <v>1844</v>
      </c>
      <c r="D594" s="11" t="s">
        <v>7653</v>
      </c>
      <c r="E594" s="11" t="s">
        <v>7046</v>
      </c>
      <c r="F594" t="s">
        <v>224</v>
      </c>
      <c r="G594" t="s">
        <v>1845</v>
      </c>
      <c r="H594" t="s">
        <v>59</v>
      </c>
      <c r="I594">
        <v>246.18</v>
      </c>
      <c r="J594">
        <v>2</v>
      </c>
      <c r="K594">
        <v>0</v>
      </c>
      <c r="L594">
        <v>492.36</v>
      </c>
      <c r="M594">
        <v>492.36</v>
      </c>
      <c r="N594" s="11">
        <f>Salesdata[[#This Row],[subtotal_before_discount]]-Salesdata[[#This Row],[total_after_discount]]</f>
        <v>0</v>
      </c>
      <c r="O594" t="s">
        <v>60</v>
      </c>
      <c r="P594" s="2">
        <v>45860.508159722223</v>
      </c>
      <c r="Q594">
        <f>YEAR(Salesdata[[#This Row],[purchase_date]])</f>
        <v>2025</v>
      </c>
      <c r="R594" t="str">
        <f>TEXT(Salesdata[[#This Row],[purchase_date]], "mmm")</f>
        <v>Jul</v>
      </c>
    </row>
    <row r="595" spans="1:18" x14ac:dyDescent="0.3">
      <c r="A595" t="s">
        <v>1846</v>
      </c>
      <c r="B595" t="s">
        <v>15</v>
      </c>
      <c r="C595" t="s">
        <v>9189</v>
      </c>
      <c r="D595" s="11" t="s">
        <v>9189</v>
      </c>
      <c r="E595" s="11" t="s">
        <v>9189</v>
      </c>
      <c r="F595" t="s">
        <v>177</v>
      </c>
      <c r="G595" t="s">
        <v>1847</v>
      </c>
      <c r="H595" t="s">
        <v>76</v>
      </c>
      <c r="I595">
        <v>1032.56</v>
      </c>
      <c r="J595">
        <v>25</v>
      </c>
      <c r="K595">
        <v>0</v>
      </c>
      <c r="L595">
        <v>25814</v>
      </c>
      <c r="M595">
        <v>25814</v>
      </c>
      <c r="N595" s="11">
        <f>Salesdata[[#This Row],[subtotal_before_discount]]-Salesdata[[#This Row],[total_after_discount]]</f>
        <v>0</v>
      </c>
      <c r="O595" t="s">
        <v>60</v>
      </c>
      <c r="P595" s="2">
        <v>45419.182962962965</v>
      </c>
      <c r="Q595">
        <f>YEAR(Salesdata[[#This Row],[purchase_date]])</f>
        <v>2024</v>
      </c>
      <c r="R595" t="str">
        <f>TEXT(Salesdata[[#This Row],[purchase_date]], "mmm")</f>
        <v>May</v>
      </c>
    </row>
    <row r="596" spans="1:18" x14ac:dyDescent="0.3">
      <c r="A596" t="s">
        <v>1848</v>
      </c>
      <c r="B596" t="s">
        <v>172</v>
      </c>
      <c r="C596" t="s">
        <v>1849</v>
      </c>
      <c r="D596" s="11" t="s">
        <v>7654</v>
      </c>
      <c r="E596" s="11" t="s">
        <v>7125</v>
      </c>
      <c r="F596" t="s">
        <v>133</v>
      </c>
      <c r="G596" t="s">
        <v>1850</v>
      </c>
      <c r="H596" t="s">
        <v>465</v>
      </c>
      <c r="I596">
        <v>219.13</v>
      </c>
      <c r="J596">
        <v>8</v>
      </c>
      <c r="K596">
        <v>13</v>
      </c>
      <c r="L596">
        <v>1753.04</v>
      </c>
      <c r="M596">
        <v>1525.14</v>
      </c>
      <c r="N596" s="11">
        <f>Salesdata[[#This Row],[subtotal_before_discount]]-Salesdata[[#This Row],[total_after_discount]]</f>
        <v>227.89999999999986</v>
      </c>
      <c r="O596" t="s">
        <v>60</v>
      </c>
      <c r="P596" s="2">
        <v>45491.17292824074</v>
      </c>
      <c r="Q596">
        <f>YEAR(Salesdata[[#This Row],[purchase_date]])</f>
        <v>2024</v>
      </c>
      <c r="R596" t="str">
        <f>TEXT(Salesdata[[#This Row],[purchase_date]], "mmm")</f>
        <v>Jul</v>
      </c>
    </row>
    <row r="597" spans="1:18" x14ac:dyDescent="0.3">
      <c r="A597" t="s">
        <v>1851</v>
      </c>
      <c r="B597" t="s">
        <v>181</v>
      </c>
      <c r="C597" t="s">
        <v>1852</v>
      </c>
      <c r="D597" s="11" t="s">
        <v>7655</v>
      </c>
      <c r="E597" s="11" t="s">
        <v>7089</v>
      </c>
      <c r="F597" t="s">
        <v>246</v>
      </c>
      <c r="G597" t="s">
        <v>1853</v>
      </c>
      <c r="H597" t="s">
        <v>65</v>
      </c>
      <c r="I597">
        <v>1291.76</v>
      </c>
      <c r="J597">
        <v>6</v>
      </c>
      <c r="K597">
        <v>10</v>
      </c>
      <c r="L597">
        <v>7750.56</v>
      </c>
      <c r="M597">
        <v>6975.5</v>
      </c>
      <c r="N597" s="11">
        <f>Salesdata[[#This Row],[subtotal_before_discount]]-Salesdata[[#This Row],[total_after_discount]]</f>
        <v>775.0600000000004</v>
      </c>
      <c r="O597" t="s">
        <v>60</v>
      </c>
      <c r="P597" s="2">
        <v>45707.602835648147</v>
      </c>
      <c r="Q597">
        <f>YEAR(Salesdata[[#This Row],[purchase_date]])</f>
        <v>2025</v>
      </c>
      <c r="R597" t="str">
        <f>TEXT(Salesdata[[#This Row],[purchase_date]], "mmm")</f>
        <v>Feb</v>
      </c>
    </row>
    <row r="598" spans="1:18" x14ac:dyDescent="0.3">
      <c r="A598" t="s">
        <v>1854</v>
      </c>
      <c r="B598" t="s">
        <v>15</v>
      </c>
      <c r="C598" t="s">
        <v>1855</v>
      </c>
      <c r="D598" s="11" t="s">
        <v>7656</v>
      </c>
      <c r="E598" s="11" t="s">
        <v>7083</v>
      </c>
      <c r="F598" t="s">
        <v>44</v>
      </c>
      <c r="G598" t="s">
        <v>1856</v>
      </c>
      <c r="H598" t="s">
        <v>27</v>
      </c>
      <c r="I598">
        <v>1235.06</v>
      </c>
      <c r="J598">
        <v>1</v>
      </c>
      <c r="K598">
        <v>0</v>
      </c>
      <c r="L598">
        <v>1235.06</v>
      </c>
      <c r="M598">
        <v>1235.06</v>
      </c>
      <c r="N598" s="11">
        <f>Salesdata[[#This Row],[subtotal_before_discount]]-Salesdata[[#This Row],[total_after_discount]]</f>
        <v>0</v>
      </c>
      <c r="O598" t="s">
        <v>40</v>
      </c>
      <c r="P598" s="2">
        <v>45722.345532407409</v>
      </c>
      <c r="Q598">
        <f>YEAR(Salesdata[[#This Row],[purchase_date]])</f>
        <v>2025</v>
      </c>
      <c r="R598" t="str">
        <f>TEXT(Salesdata[[#This Row],[purchase_date]], "mmm")</f>
        <v>Mar</v>
      </c>
    </row>
    <row r="599" spans="1:18" x14ac:dyDescent="0.3">
      <c r="A599" t="s">
        <v>1857</v>
      </c>
      <c r="B599" t="s">
        <v>84</v>
      </c>
      <c r="C599" t="s">
        <v>1858</v>
      </c>
      <c r="D599" s="11" t="s">
        <v>7657</v>
      </c>
      <c r="E599" s="11" t="s">
        <v>7224</v>
      </c>
      <c r="F599" t="s">
        <v>224</v>
      </c>
      <c r="G599" t="s">
        <v>1859</v>
      </c>
      <c r="H599" t="s">
        <v>53</v>
      </c>
      <c r="I599">
        <v>3429.36</v>
      </c>
      <c r="J599">
        <v>15</v>
      </c>
      <c r="K599">
        <v>10</v>
      </c>
      <c r="L599">
        <v>51440.4</v>
      </c>
      <c r="M599">
        <v>46296.36</v>
      </c>
      <c r="N599" s="11">
        <f>Salesdata[[#This Row],[subtotal_before_discount]]-Salesdata[[#This Row],[total_after_discount]]</f>
        <v>5144.0400000000009</v>
      </c>
      <c r="O599" t="s">
        <v>9189</v>
      </c>
      <c r="P599" s="2">
        <v>45801.222187500003</v>
      </c>
      <c r="Q599">
        <f>YEAR(Salesdata[[#This Row],[purchase_date]])</f>
        <v>2025</v>
      </c>
      <c r="R599" t="str">
        <f>TEXT(Salesdata[[#This Row],[purchase_date]], "mmm")</f>
        <v>May</v>
      </c>
    </row>
    <row r="600" spans="1:18" x14ac:dyDescent="0.3">
      <c r="A600" t="s">
        <v>1860</v>
      </c>
      <c r="B600" t="s">
        <v>30</v>
      </c>
      <c r="C600" t="s">
        <v>1861</v>
      </c>
      <c r="D600" s="11" t="s">
        <v>7658</v>
      </c>
      <c r="E600" s="11" t="s">
        <v>7346</v>
      </c>
      <c r="F600" t="s">
        <v>74</v>
      </c>
      <c r="G600" t="s">
        <v>1862</v>
      </c>
      <c r="H600" t="s">
        <v>82</v>
      </c>
      <c r="I600">
        <v>215.98</v>
      </c>
      <c r="J600">
        <v>20</v>
      </c>
      <c r="K600">
        <v>0</v>
      </c>
      <c r="L600">
        <v>4319.6000000000004</v>
      </c>
      <c r="M600">
        <v>4319.6000000000004</v>
      </c>
      <c r="N600" s="11">
        <f>Salesdata[[#This Row],[subtotal_before_discount]]-Salesdata[[#This Row],[total_after_discount]]</f>
        <v>0</v>
      </c>
      <c r="O600" t="s">
        <v>77</v>
      </c>
      <c r="P600" s="2">
        <v>45780.867812500001</v>
      </c>
      <c r="Q600">
        <f>YEAR(Salesdata[[#This Row],[purchase_date]])</f>
        <v>2025</v>
      </c>
      <c r="R600" t="str">
        <f>TEXT(Salesdata[[#This Row],[purchase_date]], "mmm")</f>
        <v>May</v>
      </c>
    </row>
    <row r="601" spans="1:18" x14ac:dyDescent="0.3">
      <c r="A601" t="s">
        <v>1863</v>
      </c>
      <c r="B601" t="s">
        <v>172</v>
      </c>
      <c r="C601" t="s">
        <v>1864</v>
      </c>
      <c r="D601" s="11" t="s">
        <v>7659</v>
      </c>
      <c r="E601" s="11" t="s">
        <v>7218</v>
      </c>
      <c r="F601" t="s">
        <v>74</v>
      </c>
      <c r="G601" t="s">
        <v>1865</v>
      </c>
      <c r="H601" t="s">
        <v>27</v>
      </c>
      <c r="I601">
        <v>224.53</v>
      </c>
      <c r="J601">
        <v>15</v>
      </c>
      <c r="K601">
        <v>0</v>
      </c>
      <c r="L601">
        <v>3367.95</v>
      </c>
      <c r="M601">
        <v>3367.95</v>
      </c>
      <c r="N601" s="11">
        <f>Salesdata[[#This Row],[subtotal_before_discount]]-Salesdata[[#This Row],[total_after_discount]]</f>
        <v>0</v>
      </c>
      <c r="O601" t="s">
        <v>47</v>
      </c>
      <c r="P601" s="2">
        <v>45821.585416666669</v>
      </c>
      <c r="Q601">
        <f>YEAR(Salesdata[[#This Row],[purchase_date]])</f>
        <v>2025</v>
      </c>
      <c r="R601" t="str">
        <f>TEXT(Salesdata[[#This Row],[purchase_date]], "mmm")</f>
        <v>Jun</v>
      </c>
    </row>
    <row r="602" spans="1:18" x14ac:dyDescent="0.3">
      <c r="A602" t="s">
        <v>1866</v>
      </c>
      <c r="B602" t="s">
        <v>55</v>
      </c>
      <c r="C602" t="s">
        <v>1867</v>
      </c>
      <c r="D602" s="11" t="s">
        <v>7660</v>
      </c>
      <c r="E602" s="11" t="s">
        <v>7224</v>
      </c>
      <c r="F602" t="s">
        <v>57</v>
      </c>
      <c r="G602" t="s">
        <v>1868</v>
      </c>
      <c r="H602" t="s">
        <v>135</v>
      </c>
      <c r="I602">
        <v>180.73</v>
      </c>
      <c r="J602">
        <v>25</v>
      </c>
      <c r="K602">
        <v>15</v>
      </c>
      <c r="L602">
        <v>4518.25</v>
      </c>
      <c r="M602">
        <v>3840.51</v>
      </c>
      <c r="N602" s="11">
        <f>Salesdata[[#This Row],[subtotal_before_discount]]-Salesdata[[#This Row],[total_after_discount]]</f>
        <v>677.73999999999978</v>
      </c>
      <c r="O602" t="s">
        <v>28</v>
      </c>
      <c r="P602" s="2">
        <v>45646.569351851853</v>
      </c>
      <c r="Q602">
        <f>YEAR(Salesdata[[#This Row],[purchase_date]])</f>
        <v>2024</v>
      </c>
      <c r="R602" t="str">
        <f>TEXT(Salesdata[[#This Row],[purchase_date]], "mmm")</f>
        <v>Dec</v>
      </c>
    </row>
    <row r="603" spans="1:18" x14ac:dyDescent="0.3">
      <c r="A603" t="s">
        <v>1869</v>
      </c>
      <c r="B603" t="s">
        <v>172</v>
      </c>
      <c r="C603" t="s">
        <v>1870</v>
      </c>
      <c r="D603" s="11" t="s">
        <v>7661</v>
      </c>
      <c r="E603" s="11" t="s">
        <v>7042</v>
      </c>
      <c r="F603" t="s">
        <v>177</v>
      </c>
      <c r="G603" t="s">
        <v>1871</v>
      </c>
      <c r="H603" t="s">
        <v>93</v>
      </c>
      <c r="I603">
        <v>628.6</v>
      </c>
      <c r="J603">
        <v>25</v>
      </c>
      <c r="K603">
        <v>17</v>
      </c>
      <c r="L603">
        <v>15715</v>
      </c>
      <c r="M603">
        <v>13043.45</v>
      </c>
      <c r="N603" s="11">
        <f>Salesdata[[#This Row],[subtotal_before_discount]]-Salesdata[[#This Row],[total_after_discount]]</f>
        <v>2671.5499999999993</v>
      </c>
      <c r="O603" t="s">
        <v>40</v>
      </c>
      <c r="P603" s="2">
        <v>45604.900960648149</v>
      </c>
      <c r="Q603">
        <f>YEAR(Salesdata[[#This Row],[purchase_date]])</f>
        <v>2024</v>
      </c>
      <c r="R603" t="str">
        <f>TEXT(Salesdata[[#This Row],[purchase_date]], "mmm")</f>
        <v>Nov</v>
      </c>
    </row>
    <row r="604" spans="1:18" x14ac:dyDescent="0.3">
      <c r="A604" t="s">
        <v>1872</v>
      </c>
      <c r="B604" t="s">
        <v>55</v>
      </c>
      <c r="C604" t="s">
        <v>9189</v>
      </c>
      <c r="D604" s="11" t="s">
        <v>9189</v>
      </c>
      <c r="E604" s="11" t="s">
        <v>9189</v>
      </c>
      <c r="F604" t="s">
        <v>68</v>
      </c>
      <c r="G604" t="s">
        <v>1873</v>
      </c>
      <c r="H604" t="s">
        <v>102</v>
      </c>
      <c r="I604">
        <v>855.22</v>
      </c>
      <c r="J604">
        <v>20</v>
      </c>
      <c r="K604">
        <v>20</v>
      </c>
      <c r="L604">
        <v>17104.400000000001</v>
      </c>
      <c r="M604">
        <v>13683.52</v>
      </c>
      <c r="N604" s="11">
        <f>Salesdata[[#This Row],[subtotal_before_discount]]-Salesdata[[#This Row],[total_after_discount]]</f>
        <v>3420.880000000001</v>
      </c>
      <c r="O604" t="s">
        <v>47</v>
      </c>
      <c r="P604" s="2">
        <v>45761.223564814813</v>
      </c>
      <c r="Q604">
        <f>YEAR(Salesdata[[#This Row],[purchase_date]])</f>
        <v>2025</v>
      </c>
      <c r="R604" t="str">
        <f>TEXT(Salesdata[[#This Row],[purchase_date]], "mmm")</f>
        <v>Apr</v>
      </c>
    </row>
    <row r="605" spans="1:18" x14ac:dyDescent="0.3">
      <c r="A605" t="s">
        <v>1874</v>
      </c>
      <c r="B605" t="s">
        <v>84</v>
      </c>
      <c r="C605" t="s">
        <v>9189</v>
      </c>
      <c r="D605" s="11" t="s">
        <v>9189</v>
      </c>
      <c r="E605" s="11" t="s">
        <v>9189</v>
      </c>
      <c r="F605" t="s">
        <v>91</v>
      </c>
      <c r="G605" t="s">
        <v>1875</v>
      </c>
      <c r="H605" t="s">
        <v>27</v>
      </c>
      <c r="I605">
        <v>753.6</v>
      </c>
      <c r="J605">
        <v>1</v>
      </c>
      <c r="K605">
        <v>0</v>
      </c>
      <c r="L605">
        <v>753.6</v>
      </c>
      <c r="M605">
        <v>753.6</v>
      </c>
      <c r="N605" s="11">
        <f>Salesdata[[#This Row],[subtotal_before_discount]]-Salesdata[[#This Row],[total_after_discount]]</f>
        <v>0</v>
      </c>
      <c r="O605" t="s">
        <v>77</v>
      </c>
      <c r="P605" s="2">
        <v>45403.759664351855</v>
      </c>
      <c r="Q605">
        <f>YEAR(Salesdata[[#This Row],[purchase_date]])</f>
        <v>2024</v>
      </c>
      <c r="R605" t="str">
        <f>TEXT(Salesdata[[#This Row],[purchase_date]], "mmm")</f>
        <v>Apr</v>
      </c>
    </row>
    <row r="606" spans="1:18" x14ac:dyDescent="0.3">
      <c r="A606" t="s">
        <v>1876</v>
      </c>
      <c r="B606" t="s">
        <v>172</v>
      </c>
      <c r="C606" t="s">
        <v>1877</v>
      </c>
      <c r="D606" s="11" t="s">
        <v>7662</v>
      </c>
      <c r="E606" s="11" t="s">
        <v>7224</v>
      </c>
      <c r="F606" t="s">
        <v>277</v>
      </c>
      <c r="G606" t="s">
        <v>1878</v>
      </c>
      <c r="H606" t="s">
        <v>65</v>
      </c>
      <c r="I606">
        <v>4.57</v>
      </c>
      <c r="J606">
        <v>236</v>
      </c>
      <c r="K606">
        <v>0</v>
      </c>
      <c r="L606">
        <v>1078.52</v>
      </c>
      <c r="M606">
        <v>1078.52</v>
      </c>
      <c r="N606" s="11">
        <f>Salesdata[[#This Row],[subtotal_before_discount]]-Salesdata[[#This Row],[total_after_discount]]</f>
        <v>0</v>
      </c>
      <c r="O606" t="s">
        <v>60</v>
      </c>
      <c r="P606" s="2">
        <v>45645.077291666668</v>
      </c>
      <c r="Q606">
        <f>YEAR(Salesdata[[#This Row],[purchase_date]])</f>
        <v>2024</v>
      </c>
      <c r="R606" t="str">
        <f>TEXT(Salesdata[[#This Row],[purchase_date]], "mmm")</f>
        <v>Dec</v>
      </c>
    </row>
    <row r="607" spans="1:18" x14ac:dyDescent="0.3">
      <c r="A607" t="s">
        <v>1879</v>
      </c>
      <c r="B607" t="s">
        <v>9189</v>
      </c>
      <c r="C607" t="s">
        <v>1880</v>
      </c>
      <c r="D607" s="11" t="s">
        <v>7663</v>
      </c>
      <c r="E607" s="11" t="s">
        <v>7091</v>
      </c>
      <c r="F607" t="s">
        <v>9189</v>
      </c>
      <c r="G607" t="s">
        <v>1881</v>
      </c>
      <c r="H607" t="s">
        <v>135</v>
      </c>
      <c r="I607">
        <v>99.02</v>
      </c>
      <c r="J607">
        <v>5</v>
      </c>
      <c r="K607">
        <v>0</v>
      </c>
      <c r="L607">
        <v>495.1</v>
      </c>
      <c r="M607">
        <v>495.1</v>
      </c>
      <c r="N607" s="11">
        <f>Salesdata[[#This Row],[subtotal_before_discount]]-Salesdata[[#This Row],[total_after_discount]]</f>
        <v>0</v>
      </c>
      <c r="O607" t="s">
        <v>9189</v>
      </c>
      <c r="P607" s="2">
        <v>45593.781956018516</v>
      </c>
      <c r="Q607">
        <f>YEAR(Salesdata[[#This Row],[purchase_date]])</f>
        <v>2024</v>
      </c>
      <c r="R607" t="str">
        <f>TEXT(Salesdata[[#This Row],[purchase_date]], "mmm")</f>
        <v>Oct</v>
      </c>
    </row>
    <row r="608" spans="1:18" x14ac:dyDescent="0.3">
      <c r="A608" t="s">
        <v>1882</v>
      </c>
      <c r="B608" t="s">
        <v>172</v>
      </c>
      <c r="C608" t="s">
        <v>1883</v>
      </c>
      <c r="D608" s="11" t="s">
        <v>7664</v>
      </c>
      <c r="E608" s="11" t="s">
        <v>7123</v>
      </c>
      <c r="F608" t="s">
        <v>133</v>
      </c>
      <c r="G608" t="s">
        <v>1884</v>
      </c>
      <c r="H608" t="s">
        <v>59</v>
      </c>
      <c r="I608">
        <v>21.26</v>
      </c>
      <c r="J608">
        <v>8</v>
      </c>
      <c r="K608">
        <v>5</v>
      </c>
      <c r="L608">
        <v>170.08</v>
      </c>
      <c r="M608">
        <v>161.58000000000001</v>
      </c>
      <c r="N608" s="11">
        <f>Salesdata[[#This Row],[subtotal_before_discount]]-Salesdata[[#This Row],[total_after_discount]]</f>
        <v>8.5</v>
      </c>
      <c r="O608" t="s">
        <v>21</v>
      </c>
      <c r="P608" s="2">
        <v>45730.448969907404</v>
      </c>
      <c r="Q608">
        <f>YEAR(Salesdata[[#This Row],[purchase_date]])</f>
        <v>2025</v>
      </c>
      <c r="R608" t="str">
        <f>TEXT(Salesdata[[#This Row],[purchase_date]], "mmm")</f>
        <v>Mar</v>
      </c>
    </row>
    <row r="609" spans="1:18" x14ac:dyDescent="0.3">
      <c r="A609" t="s">
        <v>1885</v>
      </c>
      <c r="B609" t="s">
        <v>30</v>
      </c>
      <c r="C609" t="s">
        <v>1886</v>
      </c>
      <c r="D609" s="11" t="s">
        <v>7665</v>
      </c>
      <c r="E609" s="11" t="s">
        <v>7048</v>
      </c>
      <c r="F609" t="s">
        <v>87</v>
      </c>
      <c r="G609" t="s">
        <v>1887</v>
      </c>
      <c r="H609" t="s">
        <v>82</v>
      </c>
      <c r="I609">
        <v>541.94000000000005</v>
      </c>
      <c r="J609">
        <v>12</v>
      </c>
      <c r="K609">
        <v>15</v>
      </c>
      <c r="L609">
        <v>6503.28</v>
      </c>
      <c r="M609">
        <v>5527.79</v>
      </c>
      <c r="N609" s="11">
        <f>Salesdata[[#This Row],[subtotal_before_discount]]-Salesdata[[#This Row],[total_after_discount]]</f>
        <v>975.48999999999978</v>
      </c>
      <c r="O609" t="s">
        <v>116</v>
      </c>
      <c r="P609" s="2">
        <v>45705.182835648149</v>
      </c>
      <c r="Q609">
        <f>YEAR(Salesdata[[#This Row],[purchase_date]])</f>
        <v>2025</v>
      </c>
      <c r="R609" t="str">
        <f>TEXT(Salesdata[[#This Row],[purchase_date]], "mmm")</f>
        <v>Feb</v>
      </c>
    </row>
    <row r="610" spans="1:18" x14ac:dyDescent="0.3">
      <c r="A610" t="s">
        <v>1888</v>
      </c>
      <c r="B610" t="s">
        <v>23</v>
      </c>
      <c r="C610" t="s">
        <v>1889</v>
      </c>
      <c r="D610" s="11" t="s">
        <v>7179</v>
      </c>
      <c r="E610" s="11" t="s">
        <v>7207</v>
      </c>
      <c r="F610" t="s">
        <v>32</v>
      </c>
      <c r="G610" t="s">
        <v>1890</v>
      </c>
      <c r="H610" t="s">
        <v>59</v>
      </c>
      <c r="I610">
        <v>547.02</v>
      </c>
      <c r="J610">
        <v>4</v>
      </c>
      <c r="K610">
        <v>0</v>
      </c>
      <c r="L610">
        <v>2188.08</v>
      </c>
      <c r="M610">
        <v>2188.08</v>
      </c>
      <c r="N610" s="11">
        <f>Salesdata[[#This Row],[subtotal_before_discount]]-Salesdata[[#This Row],[total_after_discount]]</f>
        <v>0</v>
      </c>
      <c r="O610" t="s">
        <v>47</v>
      </c>
      <c r="P610" s="2">
        <v>45730.378796296296</v>
      </c>
      <c r="Q610">
        <f>YEAR(Salesdata[[#This Row],[purchase_date]])</f>
        <v>2025</v>
      </c>
      <c r="R610" t="str">
        <f>TEXT(Salesdata[[#This Row],[purchase_date]], "mmm")</f>
        <v>Mar</v>
      </c>
    </row>
    <row r="611" spans="1:18" x14ac:dyDescent="0.3">
      <c r="A611" t="s">
        <v>1891</v>
      </c>
      <c r="B611" t="s">
        <v>30</v>
      </c>
      <c r="C611" t="s">
        <v>1892</v>
      </c>
      <c r="D611" s="11" t="s">
        <v>7666</v>
      </c>
      <c r="E611" s="11" t="s">
        <v>7159</v>
      </c>
      <c r="F611" t="s">
        <v>91</v>
      </c>
      <c r="G611" t="s">
        <v>1893</v>
      </c>
      <c r="H611" t="s">
        <v>27</v>
      </c>
      <c r="I611">
        <v>664.46</v>
      </c>
      <c r="J611">
        <v>1</v>
      </c>
      <c r="K611">
        <v>0</v>
      </c>
      <c r="L611">
        <v>664.46</v>
      </c>
      <c r="M611">
        <v>664.46</v>
      </c>
      <c r="N611" s="11">
        <f>Salesdata[[#This Row],[subtotal_before_discount]]-Salesdata[[#This Row],[total_after_discount]]</f>
        <v>0</v>
      </c>
      <c r="O611" t="s">
        <v>116</v>
      </c>
      <c r="P611" s="2">
        <v>45661.415277777778</v>
      </c>
      <c r="Q611">
        <f>YEAR(Salesdata[[#This Row],[purchase_date]])</f>
        <v>2025</v>
      </c>
      <c r="R611" t="str">
        <f>TEXT(Salesdata[[#This Row],[purchase_date]], "mmm")</f>
        <v>Jan</v>
      </c>
    </row>
    <row r="612" spans="1:18" x14ac:dyDescent="0.3">
      <c r="A612" t="s">
        <v>1894</v>
      </c>
      <c r="B612" t="s">
        <v>55</v>
      </c>
      <c r="C612" t="s">
        <v>1895</v>
      </c>
      <c r="D612" s="11" t="s">
        <v>7667</v>
      </c>
      <c r="E612" s="11" t="s">
        <v>7152</v>
      </c>
      <c r="F612" t="s">
        <v>91</v>
      </c>
      <c r="G612" t="s">
        <v>1896</v>
      </c>
      <c r="H612" t="s">
        <v>184</v>
      </c>
      <c r="I612">
        <v>233.67</v>
      </c>
      <c r="J612">
        <v>2</v>
      </c>
      <c r="K612">
        <v>3</v>
      </c>
      <c r="L612">
        <v>467.34</v>
      </c>
      <c r="M612">
        <v>453.32</v>
      </c>
      <c r="N612" s="11">
        <f>Salesdata[[#This Row],[subtotal_before_discount]]-Salesdata[[#This Row],[total_after_discount]]</f>
        <v>14.019999999999982</v>
      </c>
      <c r="O612" t="s">
        <v>60</v>
      </c>
      <c r="P612" s="2">
        <v>45422.360925925925</v>
      </c>
      <c r="Q612">
        <f>YEAR(Salesdata[[#This Row],[purchase_date]])</f>
        <v>2024</v>
      </c>
      <c r="R612" t="str">
        <f>TEXT(Salesdata[[#This Row],[purchase_date]], "mmm")</f>
        <v>May</v>
      </c>
    </row>
    <row r="613" spans="1:18" x14ac:dyDescent="0.3">
      <c r="A613" t="s">
        <v>1897</v>
      </c>
      <c r="B613" t="s">
        <v>84</v>
      </c>
      <c r="C613" t="s">
        <v>1898</v>
      </c>
      <c r="D613" s="11" t="s">
        <v>7668</v>
      </c>
      <c r="E613" s="11" t="s">
        <v>7050</v>
      </c>
      <c r="F613" t="s">
        <v>37</v>
      </c>
      <c r="G613" t="s">
        <v>1899</v>
      </c>
      <c r="H613" t="s">
        <v>39</v>
      </c>
      <c r="I613">
        <v>1933.77</v>
      </c>
      <c r="J613">
        <v>1</v>
      </c>
      <c r="K613">
        <v>5</v>
      </c>
      <c r="L613">
        <v>1933.77</v>
      </c>
      <c r="M613">
        <v>1837.08</v>
      </c>
      <c r="N613" s="11">
        <f>Salesdata[[#This Row],[subtotal_before_discount]]-Salesdata[[#This Row],[total_after_discount]]</f>
        <v>96.690000000000055</v>
      </c>
      <c r="O613" t="s">
        <v>40</v>
      </c>
      <c r="P613" s="2">
        <v>45790.966377314813</v>
      </c>
      <c r="Q613">
        <f>YEAR(Salesdata[[#This Row],[purchase_date]])</f>
        <v>2025</v>
      </c>
      <c r="R613" t="str">
        <f>TEXT(Salesdata[[#This Row],[purchase_date]], "mmm")</f>
        <v>May</v>
      </c>
    </row>
    <row r="614" spans="1:18" x14ac:dyDescent="0.3">
      <c r="A614" t="s">
        <v>1900</v>
      </c>
      <c r="B614" t="s">
        <v>55</v>
      </c>
      <c r="C614" t="s">
        <v>1901</v>
      </c>
      <c r="D614" s="11" t="s">
        <v>7669</v>
      </c>
      <c r="E614" s="11" t="s">
        <v>7054</v>
      </c>
      <c r="F614" t="s">
        <v>18</v>
      </c>
      <c r="G614" t="s">
        <v>1902</v>
      </c>
      <c r="H614" t="s">
        <v>59</v>
      </c>
      <c r="I614">
        <v>6.28</v>
      </c>
      <c r="J614">
        <v>2</v>
      </c>
      <c r="K614">
        <v>0</v>
      </c>
      <c r="L614">
        <v>12.56</v>
      </c>
      <c r="M614">
        <v>12.56</v>
      </c>
      <c r="N614" s="11">
        <f>Salesdata[[#This Row],[subtotal_before_discount]]-Salesdata[[#This Row],[total_after_discount]]</f>
        <v>0</v>
      </c>
      <c r="O614" t="s">
        <v>77</v>
      </c>
      <c r="P614" s="2">
        <v>45632.574629629627</v>
      </c>
      <c r="Q614">
        <f>YEAR(Salesdata[[#This Row],[purchase_date]])</f>
        <v>2024</v>
      </c>
      <c r="R614" t="str">
        <f>TEXT(Salesdata[[#This Row],[purchase_date]], "mmm")</f>
        <v>Dec</v>
      </c>
    </row>
    <row r="615" spans="1:18" x14ac:dyDescent="0.3">
      <c r="A615" t="s">
        <v>1903</v>
      </c>
      <c r="B615" t="s">
        <v>23</v>
      </c>
      <c r="C615" t="s">
        <v>1904</v>
      </c>
      <c r="D615" s="11" t="s">
        <v>7670</v>
      </c>
      <c r="E615" s="11" t="s">
        <v>7137</v>
      </c>
      <c r="F615" t="s">
        <v>100</v>
      </c>
      <c r="G615" t="s">
        <v>1905</v>
      </c>
      <c r="H615" t="s">
        <v>465</v>
      </c>
      <c r="I615">
        <v>16.91</v>
      </c>
      <c r="J615">
        <v>3</v>
      </c>
      <c r="K615">
        <v>5</v>
      </c>
      <c r="L615">
        <v>50.73</v>
      </c>
      <c r="M615">
        <v>48.19</v>
      </c>
      <c r="N615" s="11">
        <f>Salesdata[[#This Row],[subtotal_before_discount]]-Salesdata[[#This Row],[total_after_discount]]</f>
        <v>2.5399999999999991</v>
      </c>
      <c r="O615" t="s">
        <v>77</v>
      </c>
      <c r="P615" s="2">
        <v>45532.704918981479</v>
      </c>
      <c r="Q615">
        <f>YEAR(Salesdata[[#This Row],[purchase_date]])</f>
        <v>2024</v>
      </c>
      <c r="R615" t="str">
        <f>TEXT(Salesdata[[#This Row],[purchase_date]], "mmm")</f>
        <v>Aug</v>
      </c>
    </row>
    <row r="616" spans="1:18" x14ac:dyDescent="0.3">
      <c r="A616" t="s">
        <v>1906</v>
      </c>
      <c r="B616" t="s">
        <v>118</v>
      </c>
      <c r="C616" t="s">
        <v>1907</v>
      </c>
      <c r="D616" s="11" t="s">
        <v>7671</v>
      </c>
      <c r="E616" s="11" t="s">
        <v>7099</v>
      </c>
      <c r="F616" t="s">
        <v>37</v>
      </c>
      <c r="G616" t="s">
        <v>1908</v>
      </c>
      <c r="H616" t="s">
        <v>9189</v>
      </c>
      <c r="I616">
        <v>597.91999999999996</v>
      </c>
      <c r="J616">
        <v>40</v>
      </c>
      <c r="K616">
        <v>0</v>
      </c>
      <c r="L616">
        <v>23916.799999999999</v>
      </c>
      <c r="M616">
        <v>23916.799999999999</v>
      </c>
      <c r="N616" s="11">
        <f>Salesdata[[#This Row],[subtotal_before_discount]]-Salesdata[[#This Row],[total_after_discount]]</f>
        <v>0</v>
      </c>
      <c r="O616" t="s">
        <v>28</v>
      </c>
      <c r="P616" s="2">
        <v>45790.090949074074</v>
      </c>
      <c r="Q616">
        <f>YEAR(Salesdata[[#This Row],[purchase_date]])</f>
        <v>2025</v>
      </c>
      <c r="R616" t="str">
        <f>TEXT(Salesdata[[#This Row],[purchase_date]], "mmm")</f>
        <v>May</v>
      </c>
    </row>
    <row r="617" spans="1:18" x14ac:dyDescent="0.3">
      <c r="A617" t="s">
        <v>1909</v>
      </c>
      <c r="B617" t="s">
        <v>30</v>
      </c>
      <c r="C617" t="s">
        <v>1910</v>
      </c>
      <c r="D617" s="11" t="s">
        <v>7672</v>
      </c>
      <c r="E617" s="11" t="s">
        <v>7052</v>
      </c>
      <c r="F617" t="s">
        <v>251</v>
      </c>
      <c r="G617" t="s">
        <v>1911</v>
      </c>
      <c r="H617" t="s">
        <v>46</v>
      </c>
      <c r="I617">
        <v>364.68</v>
      </c>
      <c r="J617">
        <v>1</v>
      </c>
      <c r="K617">
        <v>3</v>
      </c>
      <c r="L617">
        <v>364.68</v>
      </c>
      <c r="M617">
        <v>353.74</v>
      </c>
      <c r="N617" s="11">
        <f>Salesdata[[#This Row],[subtotal_before_discount]]-Salesdata[[#This Row],[total_after_discount]]</f>
        <v>10.939999999999998</v>
      </c>
      <c r="O617" t="s">
        <v>40</v>
      </c>
      <c r="P617" s="2">
        <v>45540.35224537037</v>
      </c>
      <c r="Q617">
        <f>YEAR(Salesdata[[#This Row],[purchase_date]])</f>
        <v>2024</v>
      </c>
      <c r="R617" t="str">
        <f>TEXT(Salesdata[[#This Row],[purchase_date]], "mmm")</f>
        <v>Sep</v>
      </c>
    </row>
    <row r="618" spans="1:18" x14ac:dyDescent="0.3">
      <c r="A618" t="s">
        <v>1912</v>
      </c>
      <c r="B618" t="s">
        <v>55</v>
      </c>
      <c r="C618" t="s">
        <v>1913</v>
      </c>
      <c r="D618" s="11" t="s">
        <v>7673</v>
      </c>
      <c r="E618" s="11" t="s">
        <v>7099</v>
      </c>
      <c r="F618" t="s">
        <v>9189</v>
      </c>
      <c r="G618" t="s">
        <v>1914</v>
      </c>
      <c r="H618" t="s">
        <v>209</v>
      </c>
      <c r="I618">
        <v>4.6100000000000003</v>
      </c>
      <c r="J618">
        <v>106</v>
      </c>
      <c r="K618">
        <v>15</v>
      </c>
      <c r="L618">
        <v>488.66</v>
      </c>
      <c r="M618">
        <v>415.36</v>
      </c>
      <c r="N618" s="11">
        <f>Salesdata[[#This Row],[subtotal_before_discount]]-Salesdata[[#This Row],[total_after_discount]]</f>
        <v>73.300000000000011</v>
      </c>
      <c r="O618" t="s">
        <v>40</v>
      </c>
      <c r="P618" s="2">
        <v>45623.330868055556</v>
      </c>
      <c r="Q618">
        <f>YEAR(Salesdata[[#This Row],[purchase_date]])</f>
        <v>2024</v>
      </c>
      <c r="R618" t="str">
        <f>TEXT(Salesdata[[#This Row],[purchase_date]], "mmm")</f>
        <v>Nov</v>
      </c>
    </row>
    <row r="619" spans="1:18" x14ac:dyDescent="0.3">
      <c r="A619" t="s">
        <v>1915</v>
      </c>
      <c r="B619" t="s">
        <v>15</v>
      </c>
      <c r="C619" t="s">
        <v>1916</v>
      </c>
      <c r="D619" s="11" t="s">
        <v>7674</v>
      </c>
      <c r="E619" s="11" t="s">
        <v>7168</v>
      </c>
      <c r="F619" t="s">
        <v>251</v>
      </c>
      <c r="G619" t="s">
        <v>1917</v>
      </c>
      <c r="H619" t="s">
        <v>209</v>
      </c>
      <c r="I619">
        <v>370.57</v>
      </c>
      <c r="J619">
        <v>2</v>
      </c>
      <c r="K619">
        <v>10</v>
      </c>
      <c r="L619">
        <v>741.14</v>
      </c>
      <c r="M619">
        <v>667.03</v>
      </c>
      <c r="N619" s="11">
        <f>Salesdata[[#This Row],[subtotal_before_discount]]-Salesdata[[#This Row],[total_after_discount]]</f>
        <v>74.110000000000014</v>
      </c>
      <c r="O619" t="s">
        <v>60</v>
      </c>
      <c r="P619" s="2">
        <v>45865.059398148151</v>
      </c>
      <c r="Q619">
        <f>YEAR(Salesdata[[#This Row],[purchase_date]])</f>
        <v>2025</v>
      </c>
      <c r="R619" t="str">
        <f>TEXT(Salesdata[[#This Row],[purchase_date]], "mmm")</f>
        <v>Jul</v>
      </c>
    </row>
    <row r="620" spans="1:18" x14ac:dyDescent="0.3">
      <c r="A620" t="s">
        <v>1918</v>
      </c>
      <c r="B620" t="s">
        <v>181</v>
      </c>
      <c r="C620" t="s">
        <v>1919</v>
      </c>
      <c r="D620" s="11" t="s">
        <v>7675</v>
      </c>
      <c r="E620" s="11" t="s">
        <v>7056</v>
      </c>
      <c r="F620" t="s">
        <v>177</v>
      </c>
      <c r="G620" t="s">
        <v>1920</v>
      </c>
      <c r="H620" t="s">
        <v>130</v>
      </c>
      <c r="I620">
        <v>316.73</v>
      </c>
      <c r="J620">
        <v>15</v>
      </c>
      <c r="K620">
        <v>15</v>
      </c>
      <c r="L620">
        <v>4750.95</v>
      </c>
      <c r="M620">
        <v>4038.31</v>
      </c>
      <c r="N620" s="11">
        <f>Salesdata[[#This Row],[subtotal_before_discount]]-Salesdata[[#This Row],[total_after_discount]]</f>
        <v>712.63999999999987</v>
      </c>
      <c r="O620" t="s">
        <v>40</v>
      </c>
      <c r="P620" s="2">
        <v>45770.206967592596</v>
      </c>
      <c r="Q620">
        <f>YEAR(Salesdata[[#This Row],[purchase_date]])</f>
        <v>2025</v>
      </c>
      <c r="R620" t="str">
        <f>TEXT(Salesdata[[#This Row],[purchase_date]], "mmm")</f>
        <v>Apr</v>
      </c>
    </row>
    <row r="621" spans="1:18" x14ac:dyDescent="0.3">
      <c r="A621" t="s">
        <v>1921</v>
      </c>
      <c r="B621" t="s">
        <v>172</v>
      </c>
      <c r="C621" t="s">
        <v>9189</v>
      </c>
      <c r="D621" s="11" t="s">
        <v>9189</v>
      </c>
      <c r="E621" s="11" t="s">
        <v>9189</v>
      </c>
      <c r="F621" t="s">
        <v>121</v>
      </c>
      <c r="G621" t="s">
        <v>1922</v>
      </c>
      <c r="H621" t="s">
        <v>102</v>
      </c>
      <c r="I621">
        <v>2379.1999999999998</v>
      </c>
      <c r="J621">
        <v>5</v>
      </c>
      <c r="K621">
        <v>5</v>
      </c>
      <c r="L621">
        <v>11896</v>
      </c>
      <c r="M621">
        <v>11301.2</v>
      </c>
      <c r="N621" s="11">
        <f>Salesdata[[#This Row],[subtotal_before_discount]]-Salesdata[[#This Row],[total_after_discount]]</f>
        <v>594.79999999999927</v>
      </c>
      <c r="O621" t="s">
        <v>40</v>
      </c>
      <c r="P621" s="2">
        <v>45657.083622685182</v>
      </c>
      <c r="Q621">
        <f>YEAR(Salesdata[[#This Row],[purchase_date]])</f>
        <v>2024</v>
      </c>
      <c r="R621" t="str">
        <f>TEXT(Salesdata[[#This Row],[purchase_date]], "mmm")</f>
        <v>Dec</v>
      </c>
    </row>
    <row r="622" spans="1:18" x14ac:dyDescent="0.3">
      <c r="A622" t="s">
        <v>1923</v>
      </c>
      <c r="B622" t="s">
        <v>49</v>
      </c>
      <c r="C622" t="s">
        <v>1924</v>
      </c>
      <c r="D622" s="11" t="s">
        <v>7676</v>
      </c>
      <c r="E622" s="11" t="s">
        <v>7060</v>
      </c>
      <c r="F622" t="s">
        <v>68</v>
      </c>
      <c r="G622" t="s">
        <v>1925</v>
      </c>
      <c r="H622" t="s">
        <v>184</v>
      </c>
      <c r="I622">
        <v>556.49</v>
      </c>
      <c r="J622">
        <v>12</v>
      </c>
      <c r="K622">
        <v>15</v>
      </c>
      <c r="L622">
        <v>6677.88</v>
      </c>
      <c r="M622">
        <v>5676.2</v>
      </c>
      <c r="N622" s="11">
        <f>Salesdata[[#This Row],[subtotal_before_discount]]-Salesdata[[#This Row],[total_after_discount]]</f>
        <v>1001.6800000000003</v>
      </c>
      <c r="O622" t="s">
        <v>60</v>
      </c>
      <c r="P622" s="2">
        <v>45423.490972222222</v>
      </c>
      <c r="Q622">
        <f>YEAR(Salesdata[[#This Row],[purchase_date]])</f>
        <v>2024</v>
      </c>
      <c r="R622" t="str">
        <f>TEXT(Salesdata[[#This Row],[purchase_date]], "mmm")</f>
        <v>May</v>
      </c>
    </row>
    <row r="623" spans="1:18" x14ac:dyDescent="0.3">
      <c r="A623" t="s">
        <v>1926</v>
      </c>
      <c r="B623" t="s">
        <v>30</v>
      </c>
      <c r="C623" t="s">
        <v>1927</v>
      </c>
      <c r="D623" s="11" t="s">
        <v>7677</v>
      </c>
      <c r="E623" s="11" t="s">
        <v>7164</v>
      </c>
      <c r="F623" t="s">
        <v>74</v>
      </c>
      <c r="G623" t="s">
        <v>1928</v>
      </c>
      <c r="H623" t="s">
        <v>59</v>
      </c>
      <c r="I623">
        <v>3.72</v>
      </c>
      <c r="J623">
        <v>88</v>
      </c>
      <c r="K623">
        <v>25</v>
      </c>
      <c r="L623">
        <v>327.36</v>
      </c>
      <c r="M623">
        <v>245.52</v>
      </c>
      <c r="N623" s="11">
        <f>Salesdata[[#This Row],[subtotal_before_discount]]-Salesdata[[#This Row],[total_after_discount]]</f>
        <v>81.84</v>
      </c>
      <c r="O623" t="s">
        <v>77</v>
      </c>
      <c r="P623" s="2">
        <v>45405.914201388892</v>
      </c>
      <c r="Q623">
        <f>YEAR(Salesdata[[#This Row],[purchase_date]])</f>
        <v>2024</v>
      </c>
      <c r="R623" t="str">
        <f>TEXT(Salesdata[[#This Row],[purchase_date]], "mmm")</f>
        <v>Apr</v>
      </c>
    </row>
    <row r="624" spans="1:18" x14ac:dyDescent="0.3">
      <c r="A624" t="s">
        <v>1929</v>
      </c>
      <c r="B624" t="s">
        <v>84</v>
      </c>
      <c r="C624" t="s">
        <v>1930</v>
      </c>
      <c r="D624" s="11" t="s">
        <v>7678</v>
      </c>
      <c r="E624" s="11" t="s">
        <v>7097</v>
      </c>
      <c r="F624" t="s">
        <v>277</v>
      </c>
      <c r="G624" t="s">
        <v>1931</v>
      </c>
      <c r="H624" t="s">
        <v>102</v>
      </c>
      <c r="I624">
        <v>647.74</v>
      </c>
      <c r="J624">
        <v>8</v>
      </c>
      <c r="K624">
        <v>0</v>
      </c>
      <c r="L624">
        <v>5181.92</v>
      </c>
      <c r="M624">
        <v>5181.92</v>
      </c>
      <c r="N624" s="11">
        <f>Salesdata[[#This Row],[subtotal_before_discount]]-Salesdata[[#This Row],[total_after_discount]]</f>
        <v>0</v>
      </c>
      <c r="O624" t="s">
        <v>77</v>
      </c>
      <c r="P624" s="2">
        <v>45449.53738425926</v>
      </c>
      <c r="Q624">
        <f>YEAR(Salesdata[[#This Row],[purchase_date]])</f>
        <v>2024</v>
      </c>
      <c r="R624" t="str">
        <f>TEXT(Salesdata[[#This Row],[purchase_date]], "mmm")</f>
        <v>Jun</v>
      </c>
    </row>
    <row r="625" spans="1:18" x14ac:dyDescent="0.3">
      <c r="A625" t="s">
        <v>1932</v>
      </c>
      <c r="B625" t="s">
        <v>23</v>
      </c>
      <c r="C625" t="s">
        <v>1933</v>
      </c>
      <c r="D625" s="11" t="s">
        <v>7679</v>
      </c>
      <c r="E625" s="11" t="s">
        <v>7046</v>
      </c>
      <c r="F625" t="s">
        <v>224</v>
      </c>
      <c r="G625" t="s">
        <v>1934</v>
      </c>
      <c r="H625" t="s">
        <v>20</v>
      </c>
      <c r="I625">
        <v>3490.1</v>
      </c>
      <c r="J625">
        <v>20</v>
      </c>
      <c r="K625">
        <v>15</v>
      </c>
      <c r="L625">
        <v>69802</v>
      </c>
      <c r="M625">
        <v>59331.7</v>
      </c>
      <c r="N625" s="11">
        <f>Salesdata[[#This Row],[subtotal_before_discount]]-Salesdata[[#This Row],[total_after_discount]]</f>
        <v>10470.300000000003</v>
      </c>
      <c r="O625" t="s">
        <v>60</v>
      </c>
      <c r="P625" s="2">
        <v>45817.534305555557</v>
      </c>
      <c r="Q625">
        <f>YEAR(Salesdata[[#This Row],[purchase_date]])</f>
        <v>2025</v>
      </c>
      <c r="R625" t="str">
        <f>TEXT(Salesdata[[#This Row],[purchase_date]], "mmm")</f>
        <v>Jun</v>
      </c>
    </row>
    <row r="626" spans="1:18" x14ac:dyDescent="0.3">
      <c r="A626" t="s">
        <v>1935</v>
      </c>
      <c r="B626" t="s">
        <v>15</v>
      </c>
      <c r="C626" t="s">
        <v>1936</v>
      </c>
      <c r="D626" s="11" t="s">
        <v>7680</v>
      </c>
      <c r="E626" s="11" t="s">
        <v>7058</v>
      </c>
      <c r="F626" t="s">
        <v>32</v>
      </c>
      <c r="G626" t="s">
        <v>1937</v>
      </c>
      <c r="H626" t="s">
        <v>9189</v>
      </c>
      <c r="I626">
        <v>276.29000000000002</v>
      </c>
      <c r="J626">
        <v>1</v>
      </c>
      <c r="K626">
        <v>10</v>
      </c>
      <c r="L626">
        <v>276.29000000000002</v>
      </c>
      <c r="M626">
        <v>248.66</v>
      </c>
      <c r="N626" s="11">
        <f>Salesdata[[#This Row],[subtotal_before_discount]]-Salesdata[[#This Row],[total_after_discount]]</f>
        <v>27.630000000000024</v>
      </c>
      <c r="O626" t="s">
        <v>40</v>
      </c>
      <c r="P626" s="2">
        <v>45837.958437499998</v>
      </c>
      <c r="Q626">
        <f>YEAR(Salesdata[[#This Row],[purchase_date]])</f>
        <v>2025</v>
      </c>
      <c r="R626" t="str">
        <f>TEXT(Salesdata[[#This Row],[purchase_date]], "mmm")</f>
        <v>Jun</v>
      </c>
    </row>
    <row r="627" spans="1:18" x14ac:dyDescent="0.3">
      <c r="A627" t="s">
        <v>1938</v>
      </c>
      <c r="B627" t="s">
        <v>84</v>
      </c>
      <c r="C627" t="s">
        <v>9189</v>
      </c>
      <c r="D627" s="11" t="s">
        <v>9189</v>
      </c>
      <c r="E627" s="11" t="s">
        <v>9189</v>
      </c>
      <c r="F627" t="s">
        <v>224</v>
      </c>
      <c r="G627" t="s">
        <v>1939</v>
      </c>
      <c r="H627" t="s">
        <v>248</v>
      </c>
      <c r="I627">
        <v>444.27</v>
      </c>
      <c r="J627">
        <v>5</v>
      </c>
      <c r="K627">
        <v>0</v>
      </c>
      <c r="L627">
        <v>2221.35</v>
      </c>
      <c r="M627">
        <v>2221.35</v>
      </c>
      <c r="N627" s="11">
        <f>Salesdata[[#This Row],[subtotal_before_discount]]-Salesdata[[#This Row],[total_after_discount]]</f>
        <v>0</v>
      </c>
      <c r="O627" t="s">
        <v>9189</v>
      </c>
      <c r="P627" s="2">
        <v>45749.290266203701</v>
      </c>
      <c r="Q627">
        <f>YEAR(Salesdata[[#This Row],[purchase_date]])</f>
        <v>2025</v>
      </c>
      <c r="R627" t="str">
        <f>TEXT(Salesdata[[#This Row],[purchase_date]], "mmm")</f>
        <v>Apr</v>
      </c>
    </row>
    <row r="628" spans="1:18" x14ac:dyDescent="0.3">
      <c r="A628" t="s">
        <v>1940</v>
      </c>
      <c r="B628" t="s">
        <v>118</v>
      </c>
      <c r="C628" t="s">
        <v>1941</v>
      </c>
      <c r="D628" s="11" t="s">
        <v>7172</v>
      </c>
      <c r="E628" s="11" t="s">
        <v>7102</v>
      </c>
      <c r="F628" t="s">
        <v>32</v>
      </c>
      <c r="G628" t="s">
        <v>1942</v>
      </c>
      <c r="H628" t="s">
        <v>179</v>
      </c>
      <c r="I628">
        <v>1186.02</v>
      </c>
      <c r="J628">
        <v>3</v>
      </c>
      <c r="K628">
        <v>5</v>
      </c>
      <c r="L628">
        <v>3558.06</v>
      </c>
      <c r="M628">
        <v>3380.16</v>
      </c>
      <c r="N628" s="11">
        <f>Salesdata[[#This Row],[subtotal_before_discount]]-Salesdata[[#This Row],[total_after_discount]]</f>
        <v>177.90000000000009</v>
      </c>
      <c r="O628" t="s">
        <v>116</v>
      </c>
      <c r="P628" s="2">
        <v>45627.159953703704</v>
      </c>
      <c r="Q628">
        <f>YEAR(Salesdata[[#This Row],[purchase_date]])</f>
        <v>2024</v>
      </c>
      <c r="R628" t="str">
        <f>TEXT(Salesdata[[#This Row],[purchase_date]], "mmm")</f>
        <v>Dec</v>
      </c>
    </row>
    <row r="629" spans="1:18" x14ac:dyDescent="0.3">
      <c r="A629" t="s">
        <v>1943</v>
      </c>
      <c r="B629" t="s">
        <v>118</v>
      </c>
      <c r="C629" t="s">
        <v>1944</v>
      </c>
      <c r="D629" s="11" t="s">
        <v>7362</v>
      </c>
      <c r="E629" s="11" t="s">
        <v>7224</v>
      </c>
      <c r="F629" t="s">
        <v>57</v>
      </c>
      <c r="G629" t="s">
        <v>1945</v>
      </c>
      <c r="H629" t="s">
        <v>70</v>
      </c>
      <c r="I629">
        <v>470.48</v>
      </c>
      <c r="J629">
        <v>3</v>
      </c>
      <c r="K629">
        <v>0</v>
      </c>
      <c r="L629">
        <v>1411.44</v>
      </c>
      <c r="M629">
        <v>1411.44</v>
      </c>
      <c r="N629" s="11">
        <f>Salesdata[[#This Row],[subtotal_before_discount]]-Salesdata[[#This Row],[total_after_discount]]</f>
        <v>0</v>
      </c>
      <c r="O629" t="s">
        <v>21</v>
      </c>
      <c r="P629" s="2">
        <v>45494.422824074078</v>
      </c>
      <c r="Q629">
        <f>YEAR(Salesdata[[#This Row],[purchase_date]])</f>
        <v>2024</v>
      </c>
      <c r="R629" t="str">
        <f>TEXT(Salesdata[[#This Row],[purchase_date]], "mmm")</f>
        <v>Jul</v>
      </c>
    </row>
    <row r="630" spans="1:18" x14ac:dyDescent="0.3">
      <c r="A630" t="s">
        <v>1946</v>
      </c>
      <c r="B630" t="s">
        <v>118</v>
      </c>
      <c r="C630" t="s">
        <v>1947</v>
      </c>
      <c r="D630" s="11" t="s">
        <v>7681</v>
      </c>
      <c r="E630" s="11" t="s">
        <v>7048</v>
      </c>
      <c r="F630" t="s">
        <v>91</v>
      </c>
      <c r="G630" t="s">
        <v>1948</v>
      </c>
      <c r="H630" t="s">
        <v>102</v>
      </c>
      <c r="I630">
        <v>547.72</v>
      </c>
      <c r="J630">
        <v>15</v>
      </c>
      <c r="K630">
        <v>5</v>
      </c>
      <c r="L630">
        <v>8215.7999999999993</v>
      </c>
      <c r="M630">
        <v>7805.01</v>
      </c>
      <c r="N630" s="11">
        <f>Salesdata[[#This Row],[subtotal_before_discount]]-Salesdata[[#This Row],[total_after_discount]]</f>
        <v>410.78999999999905</v>
      </c>
      <c r="O630" t="s">
        <v>9189</v>
      </c>
      <c r="P630" s="2">
        <v>45470.505243055559</v>
      </c>
      <c r="Q630">
        <f>YEAR(Salesdata[[#This Row],[purchase_date]])</f>
        <v>2024</v>
      </c>
      <c r="R630" t="str">
        <f>TEXT(Salesdata[[#This Row],[purchase_date]], "mmm")</f>
        <v>Jun</v>
      </c>
    </row>
    <row r="631" spans="1:18" x14ac:dyDescent="0.3">
      <c r="A631" t="s">
        <v>1949</v>
      </c>
      <c r="B631" t="s">
        <v>72</v>
      </c>
      <c r="C631" t="s">
        <v>1950</v>
      </c>
      <c r="D631" s="11" t="s">
        <v>7682</v>
      </c>
      <c r="E631" s="11" t="s">
        <v>7071</v>
      </c>
      <c r="F631" t="s">
        <v>121</v>
      </c>
      <c r="G631" t="s">
        <v>1951</v>
      </c>
      <c r="H631" t="s">
        <v>107</v>
      </c>
      <c r="I631">
        <v>904.96</v>
      </c>
      <c r="J631">
        <v>60</v>
      </c>
      <c r="K631">
        <v>27</v>
      </c>
      <c r="L631">
        <v>54297.599999999999</v>
      </c>
      <c r="M631">
        <v>39637.25</v>
      </c>
      <c r="N631" s="11">
        <f>Salesdata[[#This Row],[subtotal_before_discount]]-Salesdata[[#This Row],[total_after_discount]]</f>
        <v>14660.349999999999</v>
      </c>
      <c r="O631" t="s">
        <v>60</v>
      </c>
      <c r="P631" s="2">
        <v>45759.210740740738</v>
      </c>
      <c r="Q631">
        <f>YEAR(Salesdata[[#This Row],[purchase_date]])</f>
        <v>2025</v>
      </c>
      <c r="R631" t="str">
        <f>TEXT(Salesdata[[#This Row],[purchase_date]], "mmm")</f>
        <v>Apr</v>
      </c>
    </row>
    <row r="632" spans="1:18" x14ac:dyDescent="0.3">
      <c r="A632" t="s">
        <v>1952</v>
      </c>
      <c r="B632" t="s">
        <v>55</v>
      </c>
      <c r="C632" t="s">
        <v>1953</v>
      </c>
      <c r="D632" s="11" t="s">
        <v>7683</v>
      </c>
      <c r="E632" s="11" t="s">
        <v>7048</v>
      </c>
      <c r="F632" t="s">
        <v>111</v>
      </c>
      <c r="G632" t="s">
        <v>1954</v>
      </c>
      <c r="H632" t="s">
        <v>65</v>
      </c>
      <c r="I632">
        <v>851.96</v>
      </c>
      <c r="J632">
        <v>6</v>
      </c>
      <c r="K632">
        <v>10</v>
      </c>
      <c r="L632">
        <v>5111.76</v>
      </c>
      <c r="M632">
        <v>4600.58</v>
      </c>
      <c r="N632" s="11">
        <f>Salesdata[[#This Row],[subtotal_before_discount]]-Salesdata[[#This Row],[total_after_discount]]</f>
        <v>511.18000000000029</v>
      </c>
      <c r="O632" t="s">
        <v>116</v>
      </c>
      <c r="P632" s="2">
        <v>45608.375358796293</v>
      </c>
      <c r="Q632">
        <f>YEAR(Salesdata[[#This Row],[purchase_date]])</f>
        <v>2024</v>
      </c>
      <c r="R632" t="str">
        <f>TEXT(Salesdata[[#This Row],[purchase_date]], "mmm")</f>
        <v>Nov</v>
      </c>
    </row>
    <row r="633" spans="1:18" x14ac:dyDescent="0.3">
      <c r="A633" t="s">
        <v>1955</v>
      </c>
      <c r="B633" t="s">
        <v>30</v>
      </c>
      <c r="C633" t="s">
        <v>1956</v>
      </c>
      <c r="D633" s="11" t="s">
        <v>7684</v>
      </c>
      <c r="E633" s="11" t="s">
        <v>7218</v>
      </c>
      <c r="F633" t="s">
        <v>74</v>
      </c>
      <c r="G633" t="s">
        <v>1957</v>
      </c>
      <c r="H633" t="s">
        <v>184</v>
      </c>
      <c r="I633">
        <v>491.42</v>
      </c>
      <c r="J633">
        <v>60</v>
      </c>
      <c r="K633">
        <v>20</v>
      </c>
      <c r="L633">
        <v>29485.200000000001</v>
      </c>
      <c r="M633">
        <v>23588.16</v>
      </c>
      <c r="N633" s="11">
        <f>Salesdata[[#This Row],[subtotal_before_discount]]-Salesdata[[#This Row],[total_after_discount]]</f>
        <v>5897.0400000000009</v>
      </c>
      <c r="O633" t="s">
        <v>60</v>
      </c>
      <c r="P633" s="2">
        <v>45862.278020833335</v>
      </c>
      <c r="Q633">
        <f>YEAR(Salesdata[[#This Row],[purchase_date]])</f>
        <v>2025</v>
      </c>
      <c r="R633" t="str">
        <f>TEXT(Salesdata[[#This Row],[purchase_date]], "mmm")</f>
        <v>Jul</v>
      </c>
    </row>
    <row r="634" spans="1:18" x14ac:dyDescent="0.3">
      <c r="A634" t="s">
        <v>1958</v>
      </c>
      <c r="B634" t="s">
        <v>72</v>
      </c>
      <c r="C634" t="s">
        <v>1959</v>
      </c>
      <c r="D634" s="11" t="s">
        <v>7685</v>
      </c>
      <c r="E634" s="11" t="s">
        <v>7105</v>
      </c>
      <c r="F634" t="s">
        <v>105</v>
      </c>
      <c r="G634" t="s">
        <v>1960</v>
      </c>
      <c r="H634" t="s">
        <v>93</v>
      </c>
      <c r="I634">
        <v>97.44</v>
      </c>
      <c r="J634">
        <v>6</v>
      </c>
      <c r="K634">
        <v>5</v>
      </c>
      <c r="L634">
        <v>584.64</v>
      </c>
      <c r="M634">
        <v>555.41</v>
      </c>
      <c r="N634" s="11">
        <f>Salesdata[[#This Row],[subtotal_before_discount]]-Salesdata[[#This Row],[total_after_discount]]</f>
        <v>29.230000000000018</v>
      </c>
      <c r="O634" t="s">
        <v>116</v>
      </c>
      <c r="P634" s="2">
        <v>45812.808680555558</v>
      </c>
      <c r="Q634">
        <f>YEAR(Salesdata[[#This Row],[purchase_date]])</f>
        <v>2025</v>
      </c>
      <c r="R634" t="str">
        <f>TEXT(Salesdata[[#This Row],[purchase_date]], "mmm")</f>
        <v>Jun</v>
      </c>
    </row>
    <row r="635" spans="1:18" x14ac:dyDescent="0.3">
      <c r="A635" t="s">
        <v>1961</v>
      </c>
      <c r="B635" t="s">
        <v>84</v>
      </c>
      <c r="C635" t="s">
        <v>1962</v>
      </c>
      <c r="D635" s="11" t="s">
        <v>7686</v>
      </c>
      <c r="E635" s="11" t="s">
        <v>7040</v>
      </c>
      <c r="F635" t="s">
        <v>74</v>
      </c>
      <c r="G635" t="s">
        <v>1963</v>
      </c>
      <c r="H635" t="s">
        <v>248</v>
      </c>
      <c r="I635">
        <v>4364.28</v>
      </c>
      <c r="J635">
        <v>1</v>
      </c>
      <c r="K635">
        <v>0</v>
      </c>
      <c r="L635">
        <v>4364.28</v>
      </c>
      <c r="M635">
        <v>4364.28</v>
      </c>
      <c r="N635" s="11">
        <f>Salesdata[[#This Row],[subtotal_before_discount]]-Salesdata[[#This Row],[total_after_discount]]</f>
        <v>0</v>
      </c>
      <c r="O635" t="s">
        <v>28</v>
      </c>
      <c r="P635" s="2">
        <v>45355.744467592594</v>
      </c>
      <c r="Q635">
        <f>YEAR(Salesdata[[#This Row],[purchase_date]])</f>
        <v>2024</v>
      </c>
      <c r="R635" t="str">
        <f>TEXT(Salesdata[[#This Row],[purchase_date]], "mmm")</f>
        <v>Mar</v>
      </c>
    </row>
    <row r="636" spans="1:18" x14ac:dyDescent="0.3">
      <c r="A636" t="s">
        <v>1964</v>
      </c>
      <c r="B636" t="s">
        <v>118</v>
      </c>
      <c r="C636" t="s">
        <v>1965</v>
      </c>
      <c r="D636" s="11" t="s">
        <v>7687</v>
      </c>
      <c r="E636" s="11" t="s">
        <v>7046</v>
      </c>
      <c r="F636" t="s">
        <v>32</v>
      </c>
      <c r="G636" t="s">
        <v>1966</v>
      </c>
      <c r="H636" t="s">
        <v>70</v>
      </c>
      <c r="I636">
        <v>143.46</v>
      </c>
      <c r="J636">
        <v>60</v>
      </c>
      <c r="K636">
        <v>0</v>
      </c>
      <c r="L636">
        <v>8607.6</v>
      </c>
      <c r="M636">
        <v>8607.6</v>
      </c>
      <c r="N636" s="11">
        <f>Salesdata[[#This Row],[subtotal_before_discount]]-Salesdata[[#This Row],[total_after_discount]]</f>
        <v>0</v>
      </c>
      <c r="O636" t="s">
        <v>28</v>
      </c>
      <c r="P636" s="2">
        <v>45678.880069444444</v>
      </c>
      <c r="Q636">
        <f>YEAR(Salesdata[[#This Row],[purchase_date]])</f>
        <v>2025</v>
      </c>
      <c r="R636" t="str">
        <f>TEXT(Salesdata[[#This Row],[purchase_date]], "mmm")</f>
        <v>Jan</v>
      </c>
    </row>
    <row r="637" spans="1:18" x14ac:dyDescent="0.3">
      <c r="A637" t="s">
        <v>1967</v>
      </c>
      <c r="B637" t="s">
        <v>49</v>
      </c>
      <c r="C637" t="s">
        <v>1968</v>
      </c>
      <c r="D637" s="11" t="s">
        <v>7688</v>
      </c>
      <c r="E637" s="11" t="s">
        <v>7139</v>
      </c>
      <c r="F637" t="s">
        <v>87</v>
      </c>
      <c r="G637" t="s">
        <v>1969</v>
      </c>
      <c r="H637" t="s">
        <v>39</v>
      </c>
      <c r="I637">
        <v>1.88</v>
      </c>
      <c r="J637">
        <v>145</v>
      </c>
      <c r="K637">
        <v>25</v>
      </c>
      <c r="L637">
        <v>272.60000000000002</v>
      </c>
      <c r="M637">
        <v>204.45</v>
      </c>
      <c r="N637" s="11">
        <f>Salesdata[[#This Row],[subtotal_before_discount]]-Salesdata[[#This Row],[total_after_discount]]</f>
        <v>68.150000000000034</v>
      </c>
      <c r="O637" t="s">
        <v>60</v>
      </c>
      <c r="P637" s="2">
        <v>45611.769687499997</v>
      </c>
      <c r="Q637">
        <f>YEAR(Salesdata[[#This Row],[purchase_date]])</f>
        <v>2024</v>
      </c>
      <c r="R637" t="str">
        <f>TEXT(Salesdata[[#This Row],[purchase_date]], "mmm")</f>
        <v>Nov</v>
      </c>
    </row>
    <row r="638" spans="1:18" x14ac:dyDescent="0.3">
      <c r="A638" t="s">
        <v>1970</v>
      </c>
      <c r="B638" t="s">
        <v>181</v>
      </c>
      <c r="C638" t="s">
        <v>1971</v>
      </c>
      <c r="D638" s="11" t="s">
        <v>7689</v>
      </c>
      <c r="E638" s="11" t="s">
        <v>7087</v>
      </c>
      <c r="F638" t="s">
        <v>44</v>
      </c>
      <c r="G638" t="s">
        <v>1972</v>
      </c>
      <c r="H638" t="s">
        <v>465</v>
      </c>
      <c r="I638">
        <v>568.65</v>
      </c>
      <c r="J638">
        <v>100</v>
      </c>
      <c r="K638">
        <v>20</v>
      </c>
      <c r="L638">
        <v>56865</v>
      </c>
      <c r="M638">
        <v>45492</v>
      </c>
      <c r="N638" s="11">
        <f>Salesdata[[#This Row],[subtotal_before_discount]]-Salesdata[[#This Row],[total_after_discount]]</f>
        <v>11373</v>
      </c>
      <c r="O638" t="s">
        <v>77</v>
      </c>
      <c r="P638" s="2">
        <v>45779.944687499999</v>
      </c>
      <c r="Q638">
        <f>YEAR(Salesdata[[#This Row],[purchase_date]])</f>
        <v>2025</v>
      </c>
      <c r="R638" t="str">
        <f>TEXT(Salesdata[[#This Row],[purchase_date]], "mmm")</f>
        <v>May</v>
      </c>
    </row>
    <row r="639" spans="1:18" x14ac:dyDescent="0.3">
      <c r="A639" t="s">
        <v>1973</v>
      </c>
      <c r="B639" t="s">
        <v>30</v>
      </c>
      <c r="C639" t="s">
        <v>1974</v>
      </c>
      <c r="D639" s="11" t="s">
        <v>7690</v>
      </c>
      <c r="E639" s="11" t="s">
        <v>7042</v>
      </c>
      <c r="F639" t="s">
        <v>87</v>
      </c>
      <c r="G639" t="s">
        <v>1975</v>
      </c>
      <c r="H639" t="s">
        <v>59</v>
      </c>
      <c r="I639">
        <v>290.45</v>
      </c>
      <c r="J639">
        <v>1</v>
      </c>
      <c r="K639">
        <v>10</v>
      </c>
      <c r="L639">
        <v>290.45</v>
      </c>
      <c r="M639">
        <v>261.39999999999998</v>
      </c>
      <c r="N639" s="11">
        <f>Salesdata[[#This Row],[subtotal_before_discount]]-Salesdata[[#This Row],[total_after_discount]]</f>
        <v>29.050000000000011</v>
      </c>
      <c r="O639" t="s">
        <v>77</v>
      </c>
      <c r="P639" s="2">
        <v>45829.830775462964</v>
      </c>
      <c r="Q639">
        <f>YEAR(Salesdata[[#This Row],[purchase_date]])</f>
        <v>2025</v>
      </c>
      <c r="R639" t="str">
        <f>TEXT(Salesdata[[#This Row],[purchase_date]], "mmm")</f>
        <v>Jun</v>
      </c>
    </row>
    <row r="640" spans="1:18" x14ac:dyDescent="0.3">
      <c r="A640" t="s">
        <v>1976</v>
      </c>
      <c r="B640" t="s">
        <v>181</v>
      </c>
      <c r="C640" t="s">
        <v>1977</v>
      </c>
      <c r="D640" s="11" t="s">
        <v>7363</v>
      </c>
      <c r="E640" s="11" t="s">
        <v>7060</v>
      </c>
      <c r="F640" t="s">
        <v>87</v>
      </c>
      <c r="G640" t="s">
        <v>1978</v>
      </c>
      <c r="H640" t="s">
        <v>65</v>
      </c>
      <c r="I640">
        <v>76.27</v>
      </c>
      <c r="J640">
        <v>30</v>
      </c>
      <c r="K640">
        <v>15</v>
      </c>
      <c r="L640">
        <v>2288.1</v>
      </c>
      <c r="M640">
        <v>1944.88</v>
      </c>
      <c r="N640" s="11">
        <f>Salesdata[[#This Row],[subtotal_before_discount]]-Salesdata[[#This Row],[total_after_discount]]</f>
        <v>343.2199999999998</v>
      </c>
      <c r="O640" t="s">
        <v>21</v>
      </c>
      <c r="P640" s="2">
        <v>45495.710034722222</v>
      </c>
      <c r="Q640">
        <f>YEAR(Salesdata[[#This Row],[purchase_date]])</f>
        <v>2024</v>
      </c>
      <c r="R640" t="str">
        <f>TEXT(Salesdata[[#This Row],[purchase_date]], "mmm")</f>
        <v>Jul</v>
      </c>
    </row>
    <row r="641" spans="1:18" x14ac:dyDescent="0.3">
      <c r="A641" t="s">
        <v>1979</v>
      </c>
      <c r="B641" t="s">
        <v>49</v>
      </c>
      <c r="C641" t="s">
        <v>1980</v>
      </c>
      <c r="D641" s="11" t="s">
        <v>7691</v>
      </c>
      <c r="E641" s="11" t="s">
        <v>7073</v>
      </c>
      <c r="F641" t="s">
        <v>74</v>
      </c>
      <c r="G641" t="s">
        <v>1981</v>
      </c>
      <c r="H641" t="s">
        <v>184</v>
      </c>
      <c r="I641">
        <v>1093.93</v>
      </c>
      <c r="J641">
        <v>4</v>
      </c>
      <c r="K641">
        <v>3</v>
      </c>
      <c r="L641">
        <v>4375.72</v>
      </c>
      <c r="M641">
        <v>4244.45</v>
      </c>
      <c r="N641" s="11">
        <f>Salesdata[[#This Row],[subtotal_before_discount]]-Salesdata[[#This Row],[total_after_discount]]</f>
        <v>131.27000000000044</v>
      </c>
      <c r="O641" t="s">
        <v>116</v>
      </c>
      <c r="P641" s="2">
        <v>45841.850578703707</v>
      </c>
      <c r="Q641">
        <f>YEAR(Salesdata[[#This Row],[purchase_date]])</f>
        <v>2025</v>
      </c>
      <c r="R641" t="str">
        <f>TEXT(Salesdata[[#This Row],[purchase_date]], "mmm")</f>
        <v>Jul</v>
      </c>
    </row>
    <row r="642" spans="1:18" x14ac:dyDescent="0.3">
      <c r="A642" t="s">
        <v>1982</v>
      </c>
      <c r="B642" t="s">
        <v>72</v>
      </c>
      <c r="C642" t="s">
        <v>1983</v>
      </c>
      <c r="D642" s="11" t="s">
        <v>7692</v>
      </c>
      <c r="E642" s="11" t="s">
        <v>7116</v>
      </c>
      <c r="F642" t="s">
        <v>9189</v>
      </c>
      <c r="G642" t="s">
        <v>1984</v>
      </c>
      <c r="H642" t="s">
        <v>179</v>
      </c>
      <c r="I642">
        <v>2813.08</v>
      </c>
      <c r="J642">
        <v>2</v>
      </c>
      <c r="K642">
        <v>0</v>
      </c>
      <c r="L642">
        <v>5626.16</v>
      </c>
      <c r="M642">
        <v>5626.16</v>
      </c>
      <c r="N642" s="11">
        <f>Salesdata[[#This Row],[subtotal_before_discount]]-Salesdata[[#This Row],[total_after_discount]]</f>
        <v>0</v>
      </c>
      <c r="O642" t="s">
        <v>116</v>
      </c>
      <c r="P642" s="2">
        <v>45805.691990740743</v>
      </c>
      <c r="Q642">
        <f>YEAR(Salesdata[[#This Row],[purchase_date]])</f>
        <v>2025</v>
      </c>
      <c r="R642" t="str">
        <f>TEXT(Salesdata[[#This Row],[purchase_date]], "mmm")</f>
        <v>May</v>
      </c>
    </row>
    <row r="643" spans="1:18" x14ac:dyDescent="0.3">
      <c r="A643" t="s">
        <v>1985</v>
      </c>
      <c r="B643" t="s">
        <v>23</v>
      </c>
      <c r="C643" t="s">
        <v>1986</v>
      </c>
      <c r="D643" s="11" t="s">
        <v>7693</v>
      </c>
      <c r="E643" s="11" t="s">
        <v>7073</v>
      </c>
      <c r="F643" t="s">
        <v>18</v>
      </c>
      <c r="G643" t="s">
        <v>1987</v>
      </c>
      <c r="H643" t="s">
        <v>209</v>
      </c>
      <c r="I643">
        <v>368.82</v>
      </c>
      <c r="J643">
        <v>2</v>
      </c>
      <c r="K643">
        <v>0</v>
      </c>
      <c r="L643">
        <v>737.64</v>
      </c>
      <c r="M643">
        <v>737.64</v>
      </c>
      <c r="N643" s="11">
        <f>Salesdata[[#This Row],[subtotal_before_discount]]-Salesdata[[#This Row],[total_after_discount]]</f>
        <v>0</v>
      </c>
      <c r="O643" t="s">
        <v>21</v>
      </c>
      <c r="P643" s="2">
        <v>45775.525891203702</v>
      </c>
      <c r="Q643">
        <f>YEAR(Salesdata[[#This Row],[purchase_date]])</f>
        <v>2025</v>
      </c>
      <c r="R643" t="str">
        <f>TEXT(Salesdata[[#This Row],[purchase_date]], "mmm")</f>
        <v>Apr</v>
      </c>
    </row>
    <row r="644" spans="1:18" x14ac:dyDescent="0.3">
      <c r="A644" t="s">
        <v>1988</v>
      </c>
      <c r="B644" t="s">
        <v>49</v>
      </c>
      <c r="C644" t="s">
        <v>1989</v>
      </c>
      <c r="D644" s="11" t="s">
        <v>7694</v>
      </c>
      <c r="E644" s="11" t="s">
        <v>7087</v>
      </c>
      <c r="F644" t="s">
        <v>91</v>
      </c>
      <c r="G644" t="s">
        <v>1990</v>
      </c>
      <c r="H644" t="s">
        <v>179</v>
      </c>
      <c r="I644">
        <v>8.7799999999999994</v>
      </c>
      <c r="J644">
        <v>8</v>
      </c>
      <c r="K644">
        <v>10</v>
      </c>
      <c r="L644">
        <v>70.239999999999995</v>
      </c>
      <c r="M644">
        <v>63.22</v>
      </c>
      <c r="N644" s="11">
        <f>Salesdata[[#This Row],[subtotal_before_discount]]-Salesdata[[#This Row],[total_after_discount]]</f>
        <v>7.019999999999996</v>
      </c>
      <c r="O644" t="s">
        <v>116</v>
      </c>
      <c r="P644" s="2">
        <v>45848.227789351855</v>
      </c>
      <c r="Q644">
        <f>YEAR(Salesdata[[#This Row],[purchase_date]])</f>
        <v>2025</v>
      </c>
      <c r="R644" t="str">
        <f>TEXT(Salesdata[[#This Row],[purchase_date]], "mmm")</f>
        <v>Jul</v>
      </c>
    </row>
    <row r="645" spans="1:18" x14ac:dyDescent="0.3">
      <c r="A645" t="s">
        <v>1991</v>
      </c>
      <c r="B645" t="s">
        <v>84</v>
      </c>
      <c r="C645" t="s">
        <v>1992</v>
      </c>
      <c r="D645" s="11" t="s">
        <v>7695</v>
      </c>
      <c r="E645" s="11" t="s">
        <v>7089</v>
      </c>
      <c r="F645" t="s">
        <v>111</v>
      </c>
      <c r="G645" t="s">
        <v>1993</v>
      </c>
      <c r="H645" t="s">
        <v>82</v>
      </c>
      <c r="I645">
        <v>347.63</v>
      </c>
      <c r="J645">
        <v>1</v>
      </c>
      <c r="K645">
        <v>2</v>
      </c>
      <c r="L645">
        <v>347.63</v>
      </c>
      <c r="M645">
        <v>340.68</v>
      </c>
      <c r="N645" s="11">
        <f>Salesdata[[#This Row],[subtotal_before_discount]]-Salesdata[[#This Row],[total_after_discount]]</f>
        <v>6.9499999999999886</v>
      </c>
      <c r="O645" t="s">
        <v>9189</v>
      </c>
      <c r="P645" s="2">
        <v>45409.737256944441</v>
      </c>
      <c r="Q645">
        <f>YEAR(Salesdata[[#This Row],[purchase_date]])</f>
        <v>2024</v>
      </c>
      <c r="R645" t="str">
        <f>TEXT(Salesdata[[#This Row],[purchase_date]], "mmm")</f>
        <v>Apr</v>
      </c>
    </row>
    <row r="646" spans="1:18" x14ac:dyDescent="0.3">
      <c r="A646" t="s">
        <v>1994</v>
      </c>
      <c r="B646" t="s">
        <v>172</v>
      </c>
      <c r="C646" t="s">
        <v>1995</v>
      </c>
      <c r="D646" s="11" t="s">
        <v>7696</v>
      </c>
      <c r="E646" s="11" t="s">
        <v>7102</v>
      </c>
      <c r="F646" t="s">
        <v>105</v>
      </c>
      <c r="G646" t="s">
        <v>1996</v>
      </c>
      <c r="H646" t="s">
        <v>135</v>
      </c>
      <c r="I646">
        <v>502.26</v>
      </c>
      <c r="J646">
        <v>50</v>
      </c>
      <c r="K646">
        <v>15</v>
      </c>
      <c r="L646">
        <v>25113</v>
      </c>
      <c r="M646">
        <v>21346.05</v>
      </c>
      <c r="N646" s="11">
        <f>Salesdata[[#This Row],[subtotal_before_discount]]-Salesdata[[#This Row],[total_after_discount]]</f>
        <v>3766.9500000000007</v>
      </c>
      <c r="O646" t="s">
        <v>21</v>
      </c>
      <c r="P646" s="2">
        <v>45455.289502314816</v>
      </c>
      <c r="Q646">
        <f>YEAR(Salesdata[[#This Row],[purchase_date]])</f>
        <v>2024</v>
      </c>
      <c r="R646" t="str">
        <f>TEXT(Salesdata[[#This Row],[purchase_date]], "mmm")</f>
        <v>Jun</v>
      </c>
    </row>
    <row r="647" spans="1:18" x14ac:dyDescent="0.3">
      <c r="A647" t="s">
        <v>1997</v>
      </c>
      <c r="B647" t="s">
        <v>23</v>
      </c>
      <c r="C647" t="s">
        <v>1998</v>
      </c>
      <c r="D647" s="11" t="s">
        <v>7697</v>
      </c>
      <c r="E647" s="11" t="s">
        <v>7040</v>
      </c>
      <c r="F647" t="s">
        <v>224</v>
      </c>
      <c r="G647" t="s">
        <v>1999</v>
      </c>
      <c r="H647" t="s">
        <v>46</v>
      </c>
      <c r="I647">
        <v>3007.13</v>
      </c>
      <c r="J647">
        <v>10</v>
      </c>
      <c r="K647">
        <v>5</v>
      </c>
      <c r="L647">
        <v>30071.3</v>
      </c>
      <c r="M647">
        <v>28567.73</v>
      </c>
      <c r="N647" s="11">
        <f>Salesdata[[#This Row],[subtotal_before_discount]]-Salesdata[[#This Row],[total_after_discount]]</f>
        <v>1503.5699999999997</v>
      </c>
      <c r="O647" t="s">
        <v>28</v>
      </c>
      <c r="P647" s="2">
        <v>45844.445</v>
      </c>
      <c r="Q647">
        <f>YEAR(Salesdata[[#This Row],[purchase_date]])</f>
        <v>2025</v>
      </c>
      <c r="R647" t="str">
        <f>TEXT(Salesdata[[#This Row],[purchase_date]], "mmm")</f>
        <v>Jul</v>
      </c>
    </row>
    <row r="648" spans="1:18" x14ac:dyDescent="0.3">
      <c r="A648" t="s">
        <v>2000</v>
      </c>
      <c r="B648" t="s">
        <v>30</v>
      </c>
      <c r="C648" t="s">
        <v>2001</v>
      </c>
      <c r="D648" s="11" t="s">
        <v>7698</v>
      </c>
      <c r="E648" s="11" t="s">
        <v>7164</v>
      </c>
      <c r="F648" t="s">
        <v>177</v>
      </c>
      <c r="G648" t="s">
        <v>2002</v>
      </c>
      <c r="H648" t="s">
        <v>76</v>
      </c>
      <c r="I648">
        <v>1178.8399999999999</v>
      </c>
      <c r="J648">
        <v>6</v>
      </c>
      <c r="K648">
        <v>10</v>
      </c>
      <c r="L648">
        <v>7073.04</v>
      </c>
      <c r="M648">
        <v>6365.74</v>
      </c>
      <c r="N648" s="11">
        <f>Salesdata[[#This Row],[subtotal_before_discount]]-Salesdata[[#This Row],[total_after_discount]]</f>
        <v>707.30000000000018</v>
      </c>
      <c r="O648" t="s">
        <v>40</v>
      </c>
      <c r="P648" s="2">
        <v>45744.886331018519</v>
      </c>
      <c r="Q648">
        <f>YEAR(Salesdata[[#This Row],[purchase_date]])</f>
        <v>2025</v>
      </c>
      <c r="R648" t="str">
        <f>TEXT(Salesdata[[#This Row],[purchase_date]], "mmm")</f>
        <v>Mar</v>
      </c>
    </row>
    <row r="649" spans="1:18" x14ac:dyDescent="0.3">
      <c r="A649" t="s">
        <v>2003</v>
      </c>
      <c r="B649" t="s">
        <v>118</v>
      </c>
      <c r="C649" t="s">
        <v>2004</v>
      </c>
      <c r="D649" s="11" t="s">
        <v>7699</v>
      </c>
      <c r="E649" s="11" t="s">
        <v>7235</v>
      </c>
      <c r="F649" t="s">
        <v>44</v>
      </c>
      <c r="G649" t="s">
        <v>2005</v>
      </c>
      <c r="H649" t="s">
        <v>46</v>
      </c>
      <c r="I649">
        <v>147.22999999999999</v>
      </c>
      <c r="J649">
        <v>2</v>
      </c>
      <c r="K649">
        <v>0</v>
      </c>
      <c r="L649">
        <v>294.45999999999998</v>
      </c>
      <c r="M649">
        <v>294.45999999999998</v>
      </c>
      <c r="N649" s="11">
        <f>Salesdata[[#This Row],[subtotal_before_discount]]-Salesdata[[#This Row],[total_after_discount]]</f>
        <v>0</v>
      </c>
      <c r="O649" t="s">
        <v>47</v>
      </c>
      <c r="P649" s="2">
        <v>45753.382488425923</v>
      </c>
      <c r="Q649">
        <f>YEAR(Salesdata[[#This Row],[purchase_date]])</f>
        <v>2025</v>
      </c>
      <c r="R649" t="str">
        <f>TEXT(Salesdata[[#This Row],[purchase_date]], "mmm")</f>
        <v>Apr</v>
      </c>
    </row>
    <row r="650" spans="1:18" x14ac:dyDescent="0.3">
      <c r="A650" t="s">
        <v>2006</v>
      </c>
      <c r="B650" t="s">
        <v>49</v>
      </c>
      <c r="C650" t="s">
        <v>2007</v>
      </c>
      <c r="D650" s="11" t="s">
        <v>7700</v>
      </c>
      <c r="E650" s="11" t="s">
        <v>7102</v>
      </c>
      <c r="F650" t="s">
        <v>224</v>
      </c>
      <c r="G650" t="s">
        <v>2008</v>
      </c>
      <c r="H650" t="s">
        <v>161</v>
      </c>
      <c r="I650">
        <v>1843.64</v>
      </c>
      <c r="J650">
        <v>8</v>
      </c>
      <c r="K650">
        <v>0</v>
      </c>
      <c r="L650">
        <v>14749.12</v>
      </c>
      <c r="M650">
        <v>14749.12</v>
      </c>
      <c r="N650" s="11">
        <f>Salesdata[[#This Row],[subtotal_before_discount]]-Salesdata[[#This Row],[total_after_discount]]</f>
        <v>0</v>
      </c>
      <c r="O650" t="s">
        <v>21</v>
      </c>
      <c r="P650" s="2">
        <v>45465.766423611109</v>
      </c>
      <c r="Q650">
        <f>YEAR(Salesdata[[#This Row],[purchase_date]])</f>
        <v>2024</v>
      </c>
      <c r="R650" t="str">
        <f>TEXT(Salesdata[[#This Row],[purchase_date]], "mmm")</f>
        <v>Jun</v>
      </c>
    </row>
    <row r="651" spans="1:18" x14ac:dyDescent="0.3">
      <c r="A651" t="s">
        <v>2009</v>
      </c>
      <c r="B651" t="s">
        <v>95</v>
      </c>
      <c r="C651" t="s">
        <v>2010</v>
      </c>
      <c r="D651" s="11" t="s">
        <v>7701</v>
      </c>
      <c r="E651" s="11" t="s">
        <v>7162</v>
      </c>
      <c r="F651" t="s">
        <v>177</v>
      </c>
      <c r="G651" t="s">
        <v>2011</v>
      </c>
      <c r="H651" t="s">
        <v>102</v>
      </c>
      <c r="I651">
        <v>405.61</v>
      </c>
      <c r="J651">
        <v>10</v>
      </c>
      <c r="K651">
        <v>17</v>
      </c>
      <c r="L651">
        <v>4056.1</v>
      </c>
      <c r="M651">
        <v>3366.56</v>
      </c>
      <c r="N651" s="11">
        <f>Salesdata[[#This Row],[subtotal_before_discount]]-Salesdata[[#This Row],[total_after_discount]]</f>
        <v>689.54</v>
      </c>
      <c r="O651" t="s">
        <v>116</v>
      </c>
      <c r="P651" s="2">
        <v>45499.539837962962</v>
      </c>
      <c r="Q651">
        <f>YEAR(Salesdata[[#This Row],[purchase_date]])</f>
        <v>2024</v>
      </c>
      <c r="R651" t="str">
        <f>TEXT(Salesdata[[#This Row],[purchase_date]], "mmm")</f>
        <v>Jul</v>
      </c>
    </row>
    <row r="652" spans="1:18" x14ac:dyDescent="0.3">
      <c r="A652" t="s">
        <v>2012</v>
      </c>
      <c r="B652" t="s">
        <v>181</v>
      </c>
      <c r="C652" t="s">
        <v>2013</v>
      </c>
      <c r="D652" s="11" t="s">
        <v>7702</v>
      </c>
      <c r="E652" s="11" t="s">
        <v>7166</v>
      </c>
      <c r="F652" t="s">
        <v>105</v>
      </c>
      <c r="G652" t="s">
        <v>2014</v>
      </c>
      <c r="H652" t="s">
        <v>107</v>
      </c>
      <c r="I652">
        <v>277.83</v>
      </c>
      <c r="J652">
        <v>4</v>
      </c>
      <c r="K652">
        <v>0</v>
      </c>
      <c r="L652">
        <v>1111.32</v>
      </c>
      <c r="M652">
        <v>1111.32</v>
      </c>
      <c r="N652" s="11">
        <f>Salesdata[[#This Row],[subtotal_before_discount]]-Salesdata[[#This Row],[total_after_discount]]</f>
        <v>0</v>
      </c>
      <c r="O652" t="s">
        <v>21</v>
      </c>
      <c r="P652" s="2">
        <v>45531.124895833331</v>
      </c>
      <c r="Q652">
        <f>YEAR(Salesdata[[#This Row],[purchase_date]])</f>
        <v>2024</v>
      </c>
      <c r="R652" t="str">
        <f>TEXT(Salesdata[[#This Row],[purchase_date]], "mmm")</f>
        <v>Aug</v>
      </c>
    </row>
    <row r="653" spans="1:18" x14ac:dyDescent="0.3">
      <c r="A653" t="s">
        <v>2015</v>
      </c>
      <c r="B653" t="s">
        <v>181</v>
      </c>
      <c r="C653" t="s">
        <v>2016</v>
      </c>
      <c r="D653" s="11" t="s">
        <v>7703</v>
      </c>
      <c r="E653" s="11" t="s">
        <v>7062</v>
      </c>
      <c r="F653" t="s">
        <v>111</v>
      </c>
      <c r="G653" t="s">
        <v>2017</v>
      </c>
      <c r="H653" t="s">
        <v>465</v>
      </c>
      <c r="I653">
        <v>2795.73</v>
      </c>
      <c r="J653">
        <v>1</v>
      </c>
      <c r="K653">
        <v>5</v>
      </c>
      <c r="L653">
        <v>2795.73</v>
      </c>
      <c r="M653">
        <v>2655.94</v>
      </c>
      <c r="N653" s="11">
        <f>Salesdata[[#This Row],[subtotal_before_discount]]-Salesdata[[#This Row],[total_after_discount]]</f>
        <v>139.78999999999996</v>
      </c>
      <c r="O653" t="s">
        <v>116</v>
      </c>
      <c r="P653" s="2">
        <v>45861.343969907408</v>
      </c>
      <c r="Q653">
        <f>YEAR(Salesdata[[#This Row],[purchase_date]])</f>
        <v>2025</v>
      </c>
      <c r="R653" t="str">
        <f>TEXT(Salesdata[[#This Row],[purchase_date]], "mmm")</f>
        <v>Jul</v>
      </c>
    </row>
    <row r="654" spans="1:18" x14ac:dyDescent="0.3">
      <c r="A654" t="s">
        <v>2018</v>
      </c>
      <c r="B654" t="s">
        <v>49</v>
      </c>
      <c r="C654" t="s">
        <v>2019</v>
      </c>
      <c r="D654" s="11" t="s">
        <v>7704</v>
      </c>
      <c r="E654" s="11" t="s">
        <v>7224</v>
      </c>
      <c r="F654" t="s">
        <v>111</v>
      </c>
      <c r="G654" t="s">
        <v>2020</v>
      </c>
      <c r="H654" t="s">
        <v>46</v>
      </c>
      <c r="I654">
        <v>2.0499999999999998</v>
      </c>
      <c r="J654">
        <v>315</v>
      </c>
      <c r="K654">
        <v>25</v>
      </c>
      <c r="L654">
        <v>645.75</v>
      </c>
      <c r="M654">
        <v>484.31</v>
      </c>
      <c r="N654" s="11">
        <f>Salesdata[[#This Row],[subtotal_before_discount]]-Salesdata[[#This Row],[total_after_discount]]</f>
        <v>161.44</v>
      </c>
      <c r="O654" t="s">
        <v>77</v>
      </c>
      <c r="P654" s="2">
        <v>45430.45453703704</v>
      </c>
      <c r="Q654">
        <f>YEAR(Salesdata[[#This Row],[purchase_date]])</f>
        <v>2024</v>
      </c>
      <c r="R654" t="str">
        <f>TEXT(Salesdata[[#This Row],[purchase_date]], "mmm")</f>
        <v>May</v>
      </c>
    </row>
    <row r="655" spans="1:18" x14ac:dyDescent="0.3">
      <c r="A655" t="s">
        <v>2021</v>
      </c>
      <c r="B655" t="s">
        <v>118</v>
      </c>
      <c r="C655" t="s">
        <v>2022</v>
      </c>
      <c r="D655" s="11" t="s">
        <v>7705</v>
      </c>
      <c r="E655" s="11" t="s">
        <v>7170</v>
      </c>
      <c r="F655" t="s">
        <v>155</v>
      </c>
      <c r="G655" t="s">
        <v>2023</v>
      </c>
      <c r="H655" t="s">
        <v>76</v>
      </c>
      <c r="I655">
        <v>287.66000000000003</v>
      </c>
      <c r="J655">
        <v>1</v>
      </c>
      <c r="K655">
        <v>5</v>
      </c>
      <c r="L655">
        <v>287.66000000000003</v>
      </c>
      <c r="M655">
        <v>273.27999999999997</v>
      </c>
      <c r="N655" s="11">
        <f>Salesdata[[#This Row],[subtotal_before_discount]]-Salesdata[[#This Row],[total_after_discount]]</f>
        <v>14.380000000000052</v>
      </c>
      <c r="O655" t="s">
        <v>40</v>
      </c>
      <c r="P655" s="2">
        <v>45666.412997685184</v>
      </c>
      <c r="Q655">
        <f>YEAR(Salesdata[[#This Row],[purchase_date]])</f>
        <v>2025</v>
      </c>
      <c r="R655" t="str">
        <f>TEXT(Salesdata[[#This Row],[purchase_date]], "mmm")</f>
        <v>Jan</v>
      </c>
    </row>
    <row r="656" spans="1:18" x14ac:dyDescent="0.3">
      <c r="A656" t="s">
        <v>2024</v>
      </c>
      <c r="B656" t="s">
        <v>49</v>
      </c>
      <c r="C656" t="s">
        <v>2025</v>
      </c>
      <c r="D656" s="11" t="s">
        <v>7706</v>
      </c>
      <c r="E656" s="11" t="s">
        <v>7073</v>
      </c>
      <c r="F656" t="s">
        <v>9189</v>
      </c>
      <c r="G656" t="s">
        <v>2026</v>
      </c>
      <c r="H656" t="s">
        <v>184</v>
      </c>
      <c r="I656">
        <v>1161.28</v>
      </c>
      <c r="J656">
        <v>2</v>
      </c>
      <c r="K656">
        <v>5</v>
      </c>
      <c r="L656">
        <v>2322.56</v>
      </c>
      <c r="M656">
        <v>2206.4299999999998</v>
      </c>
      <c r="N656" s="11">
        <f>Salesdata[[#This Row],[subtotal_before_discount]]-Salesdata[[#This Row],[total_after_discount]]</f>
        <v>116.13000000000011</v>
      </c>
      <c r="O656" t="s">
        <v>21</v>
      </c>
      <c r="P656" s="2">
        <v>45353.538680555554</v>
      </c>
      <c r="Q656">
        <f>YEAR(Salesdata[[#This Row],[purchase_date]])</f>
        <v>2024</v>
      </c>
      <c r="R656" t="str">
        <f>TEXT(Salesdata[[#This Row],[purchase_date]], "mmm")</f>
        <v>Mar</v>
      </c>
    </row>
    <row r="657" spans="1:18" x14ac:dyDescent="0.3">
      <c r="A657" t="s">
        <v>2027</v>
      </c>
      <c r="B657" t="s">
        <v>15</v>
      </c>
      <c r="C657" t="s">
        <v>2028</v>
      </c>
      <c r="D657" s="11" t="s">
        <v>7707</v>
      </c>
      <c r="E657" s="11" t="s">
        <v>7162</v>
      </c>
      <c r="F657" t="s">
        <v>251</v>
      </c>
      <c r="G657" t="s">
        <v>2029</v>
      </c>
      <c r="H657" t="s">
        <v>209</v>
      </c>
      <c r="I657">
        <v>54.97</v>
      </c>
      <c r="J657">
        <v>10</v>
      </c>
      <c r="K657">
        <v>0</v>
      </c>
      <c r="L657">
        <v>549.70000000000005</v>
      </c>
      <c r="M657">
        <v>549.70000000000005</v>
      </c>
      <c r="N657" s="11">
        <f>Salesdata[[#This Row],[subtotal_before_discount]]-Salesdata[[#This Row],[total_after_discount]]</f>
        <v>0</v>
      </c>
      <c r="O657" t="s">
        <v>47</v>
      </c>
      <c r="P657" s="2">
        <v>45589.207094907404</v>
      </c>
      <c r="Q657">
        <f>YEAR(Salesdata[[#This Row],[purchase_date]])</f>
        <v>2024</v>
      </c>
      <c r="R657" t="str">
        <f>TEXT(Salesdata[[#This Row],[purchase_date]], "mmm")</f>
        <v>Oct</v>
      </c>
    </row>
    <row r="658" spans="1:18" x14ac:dyDescent="0.3">
      <c r="A658" t="s">
        <v>2030</v>
      </c>
      <c r="B658" t="s">
        <v>23</v>
      </c>
      <c r="C658" t="s">
        <v>2031</v>
      </c>
      <c r="D658" s="11" t="s">
        <v>7708</v>
      </c>
      <c r="E658" s="11" t="s">
        <v>7060</v>
      </c>
      <c r="F658" t="s">
        <v>100</v>
      </c>
      <c r="G658" t="s">
        <v>2032</v>
      </c>
      <c r="H658" t="s">
        <v>65</v>
      </c>
      <c r="I658">
        <v>2626.19</v>
      </c>
      <c r="J658">
        <v>12</v>
      </c>
      <c r="K658">
        <v>5</v>
      </c>
      <c r="L658">
        <v>31514.28</v>
      </c>
      <c r="M658">
        <v>29938.57</v>
      </c>
      <c r="N658" s="11">
        <f>Salesdata[[#This Row],[subtotal_before_discount]]-Salesdata[[#This Row],[total_after_discount]]</f>
        <v>1575.7099999999991</v>
      </c>
      <c r="O658" t="s">
        <v>77</v>
      </c>
      <c r="P658" s="2">
        <v>45716.814652777779</v>
      </c>
      <c r="Q658">
        <f>YEAR(Salesdata[[#This Row],[purchase_date]])</f>
        <v>2025</v>
      </c>
      <c r="R658" t="str">
        <f>TEXT(Salesdata[[#This Row],[purchase_date]], "mmm")</f>
        <v>Feb</v>
      </c>
    </row>
    <row r="659" spans="1:18" x14ac:dyDescent="0.3">
      <c r="A659" t="s">
        <v>2033</v>
      </c>
      <c r="B659" t="s">
        <v>118</v>
      </c>
      <c r="C659" t="s">
        <v>2034</v>
      </c>
      <c r="D659" s="11" t="s">
        <v>7709</v>
      </c>
      <c r="E659" s="11" t="s">
        <v>7346</v>
      </c>
      <c r="F659" t="s">
        <v>100</v>
      </c>
      <c r="G659" t="s">
        <v>2035</v>
      </c>
      <c r="H659" t="s">
        <v>53</v>
      </c>
      <c r="I659">
        <v>1014.34</v>
      </c>
      <c r="J659">
        <v>1</v>
      </c>
      <c r="K659">
        <v>0</v>
      </c>
      <c r="L659">
        <v>1014.34</v>
      </c>
      <c r="M659">
        <v>1014.34</v>
      </c>
      <c r="N659" s="11">
        <f>Salesdata[[#This Row],[subtotal_before_discount]]-Salesdata[[#This Row],[total_after_discount]]</f>
        <v>0</v>
      </c>
      <c r="O659" t="s">
        <v>116</v>
      </c>
      <c r="P659" s="2">
        <v>45832.46434027778</v>
      </c>
      <c r="Q659">
        <f>YEAR(Salesdata[[#This Row],[purchase_date]])</f>
        <v>2025</v>
      </c>
      <c r="R659" t="str">
        <f>TEXT(Salesdata[[#This Row],[purchase_date]], "mmm")</f>
        <v>Jun</v>
      </c>
    </row>
    <row r="660" spans="1:18" x14ac:dyDescent="0.3">
      <c r="A660" t="s">
        <v>2036</v>
      </c>
      <c r="B660" t="s">
        <v>181</v>
      </c>
      <c r="C660" t="s">
        <v>2037</v>
      </c>
      <c r="D660" s="11" t="s">
        <v>7710</v>
      </c>
      <c r="E660" s="11" t="s">
        <v>7162</v>
      </c>
      <c r="F660" t="s">
        <v>32</v>
      </c>
      <c r="G660" t="s">
        <v>2038</v>
      </c>
      <c r="H660" t="s">
        <v>107</v>
      </c>
      <c r="I660">
        <v>1300.45</v>
      </c>
      <c r="J660">
        <v>100</v>
      </c>
      <c r="K660">
        <v>25</v>
      </c>
      <c r="L660">
        <v>130045</v>
      </c>
      <c r="M660">
        <v>97533.75</v>
      </c>
      <c r="N660" s="11">
        <f>Salesdata[[#This Row],[subtotal_before_discount]]-Salesdata[[#This Row],[total_after_discount]]</f>
        <v>32511.25</v>
      </c>
      <c r="O660" t="s">
        <v>47</v>
      </c>
      <c r="P660" s="2">
        <v>45774.617708333331</v>
      </c>
      <c r="Q660">
        <f>YEAR(Salesdata[[#This Row],[purchase_date]])</f>
        <v>2025</v>
      </c>
      <c r="R660" t="str">
        <f>TEXT(Salesdata[[#This Row],[purchase_date]], "mmm")</f>
        <v>Apr</v>
      </c>
    </row>
    <row r="661" spans="1:18" x14ac:dyDescent="0.3">
      <c r="A661" t="s">
        <v>2039</v>
      </c>
      <c r="B661" t="s">
        <v>118</v>
      </c>
      <c r="C661" t="s">
        <v>2040</v>
      </c>
      <c r="D661" s="11" t="s">
        <v>7711</v>
      </c>
      <c r="E661" s="11" t="s">
        <v>7094</v>
      </c>
      <c r="F661" t="s">
        <v>177</v>
      </c>
      <c r="G661" t="s">
        <v>2041</v>
      </c>
      <c r="H661" t="s">
        <v>76</v>
      </c>
      <c r="I661">
        <v>1326.26</v>
      </c>
      <c r="J661">
        <v>8</v>
      </c>
      <c r="K661">
        <v>10</v>
      </c>
      <c r="L661">
        <v>10610.08</v>
      </c>
      <c r="M661">
        <v>9549.07</v>
      </c>
      <c r="N661" s="11">
        <f>Salesdata[[#This Row],[subtotal_before_discount]]-Salesdata[[#This Row],[total_after_discount]]</f>
        <v>1061.0100000000002</v>
      </c>
      <c r="O661" t="s">
        <v>77</v>
      </c>
      <c r="P661" s="2">
        <v>45645.515856481485</v>
      </c>
      <c r="Q661">
        <f>YEAR(Salesdata[[#This Row],[purchase_date]])</f>
        <v>2024</v>
      </c>
      <c r="R661" t="str">
        <f>TEXT(Salesdata[[#This Row],[purchase_date]], "mmm")</f>
        <v>Dec</v>
      </c>
    </row>
    <row r="662" spans="1:18" x14ac:dyDescent="0.3">
      <c r="A662" t="s">
        <v>2042</v>
      </c>
      <c r="B662" t="s">
        <v>49</v>
      </c>
      <c r="C662" t="s">
        <v>2043</v>
      </c>
      <c r="D662" s="11" t="s">
        <v>7712</v>
      </c>
      <c r="E662" s="11" t="s">
        <v>7108</v>
      </c>
      <c r="F662" t="s">
        <v>133</v>
      </c>
      <c r="G662" t="s">
        <v>2044</v>
      </c>
      <c r="H662" t="s">
        <v>465</v>
      </c>
      <c r="I662">
        <v>452.76</v>
      </c>
      <c r="J662">
        <v>4</v>
      </c>
      <c r="K662">
        <v>0</v>
      </c>
      <c r="L662">
        <v>1811.04</v>
      </c>
      <c r="M662">
        <v>1811.04</v>
      </c>
      <c r="N662" s="11">
        <f>Salesdata[[#This Row],[subtotal_before_discount]]-Salesdata[[#This Row],[total_after_discount]]</f>
        <v>0</v>
      </c>
      <c r="O662" t="s">
        <v>77</v>
      </c>
      <c r="P662" s="2">
        <v>45616.894733796296</v>
      </c>
      <c r="Q662">
        <f>YEAR(Salesdata[[#This Row],[purchase_date]])</f>
        <v>2024</v>
      </c>
      <c r="R662" t="str">
        <f>TEXT(Salesdata[[#This Row],[purchase_date]], "mmm")</f>
        <v>Nov</v>
      </c>
    </row>
    <row r="663" spans="1:18" x14ac:dyDescent="0.3">
      <c r="A663" t="s">
        <v>2045</v>
      </c>
      <c r="B663" t="s">
        <v>55</v>
      </c>
      <c r="C663" t="s">
        <v>2046</v>
      </c>
      <c r="D663" s="11" t="s">
        <v>7713</v>
      </c>
      <c r="E663" s="11" t="s">
        <v>7073</v>
      </c>
      <c r="F663" t="s">
        <v>105</v>
      </c>
      <c r="G663" t="s">
        <v>2047</v>
      </c>
      <c r="H663" t="s">
        <v>70</v>
      </c>
      <c r="I663">
        <v>2563.94</v>
      </c>
      <c r="J663">
        <v>6</v>
      </c>
      <c r="K663">
        <v>10</v>
      </c>
      <c r="L663">
        <v>15383.64</v>
      </c>
      <c r="M663">
        <v>13845.28</v>
      </c>
      <c r="N663" s="11">
        <f>Salesdata[[#This Row],[subtotal_before_discount]]-Salesdata[[#This Row],[total_after_discount]]</f>
        <v>1538.3599999999988</v>
      </c>
      <c r="O663" t="s">
        <v>21</v>
      </c>
      <c r="P663" s="2">
        <v>45446.144317129627</v>
      </c>
      <c r="Q663">
        <f>YEAR(Salesdata[[#This Row],[purchase_date]])</f>
        <v>2024</v>
      </c>
      <c r="R663" t="str">
        <f>TEXT(Salesdata[[#This Row],[purchase_date]], "mmm")</f>
        <v>Jun</v>
      </c>
    </row>
    <row r="664" spans="1:18" x14ac:dyDescent="0.3">
      <c r="A664" t="s">
        <v>2048</v>
      </c>
      <c r="B664" t="s">
        <v>95</v>
      </c>
      <c r="C664" t="s">
        <v>2049</v>
      </c>
      <c r="D664" s="11" t="s">
        <v>7714</v>
      </c>
      <c r="E664" s="11" t="s">
        <v>7235</v>
      </c>
      <c r="F664" t="s">
        <v>224</v>
      </c>
      <c r="G664" t="s">
        <v>2050</v>
      </c>
      <c r="H664" t="s">
        <v>135</v>
      </c>
      <c r="I664">
        <v>151.22</v>
      </c>
      <c r="J664">
        <v>5</v>
      </c>
      <c r="K664">
        <v>5</v>
      </c>
      <c r="L664">
        <v>756.1</v>
      </c>
      <c r="M664">
        <v>718.29</v>
      </c>
      <c r="N664" s="11">
        <f>Salesdata[[#This Row],[subtotal_before_discount]]-Salesdata[[#This Row],[total_after_discount]]</f>
        <v>37.810000000000059</v>
      </c>
      <c r="O664" t="s">
        <v>116</v>
      </c>
      <c r="P664" s="2">
        <v>45401.078321759262</v>
      </c>
      <c r="Q664">
        <f>YEAR(Salesdata[[#This Row],[purchase_date]])</f>
        <v>2024</v>
      </c>
      <c r="R664" t="str">
        <f>TEXT(Salesdata[[#This Row],[purchase_date]], "mmm")</f>
        <v>Apr</v>
      </c>
    </row>
    <row r="665" spans="1:18" x14ac:dyDescent="0.3">
      <c r="A665" t="s">
        <v>2051</v>
      </c>
      <c r="B665" t="s">
        <v>30</v>
      </c>
      <c r="C665" t="s">
        <v>2052</v>
      </c>
      <c r="D665" s="11" t="s">
        <v>7715</v>
      </c>
      <c r="E665" s="11" t="s">
        <v>7152</v>
      </c>
      <c r="F665" t="s">
        <v>121</v>
      </c>
      <c r="G665" t="s">
        <v>2053</v>
      </c>
      <c r="H665" t="s">
        <v>59</v>
      </c>
      <c r="I665">
        <v>1491.75</v>
      </c>
      <c r="J665">
        <v>12</v>
      </c>
      <c r="K665">
        <v>0</v>
      </c>
      <c r="L665">
        <v>17901</v>
      </c>
      <c r="M665">
        <v>17901</v>
      </c>
      <c r="N665" s="11">
        <f>Salesdata[[#This Row],[subtotal_before_discount]]-Salesdata[[#This Row],[total_after_discount]]</f>
        <v>0</v>
      </c>
      <c r="O665" t="s">
        <v>77</v>
      </c>
      <c r="P665" s="2">
        <v>45589.063344907408</v>
      </c>
      <c r="Q665">
        <f>YEAR(Salesdata[[#This Row],[purchase_date]])</f>
        <v>2024</v>
      </c>
      <c r="R665" t="str">
        <f>TEXT(Salesdata[[#This Row],[purchase_date]], "mmm")</f>
        <v>Oct</v>
      </c>
    </row>
    <row r="666" spans="1:18" x14ac:dyDescent="0.3">
      <c r="A666" t="s">
        <v>2054</v>
      </c>
      <c r="B666" t="s">
        <v>72</v>
      </c>
      <c r="C666" t="s">
        <v>2055</v>
      </c>
      <c r="D666" s="11" t="s">
        <v>7716</v>
      </c>
      <c r="E666" s="11" t="s">
        <v>7125</v>
      </c>
      <c r="F666" t="s">
        <v>87</v>
      </c>
      <c r="G666" t="s">
        <v>2056</v>
      </c>
      <c r="H666" t="s">
        <v>102</v>
      </c>
      <c r="I666">
        <v>835.37</v>
      </c>
      <c r="J666">
        <v>6</v>
      </c>
      <c r="K666">
        <v>5</v>
      </c>
      <c r="L666">
        <v>5012.22</v>
      </c>
      <c r="M666">
        <v>4761.6099999999997</v>
      </c>
      <c r="N666" s="11">
        <f>Salesdata[[#This Row],[subtotal_before_discount]]-Salesdata[[#This Row],[total_after_discount]]</f>
        <v>250.61000000000058</v>
      </c>
      <c r="O666" t="s">
        <v>60</v>
      </c>
      <c r="P666" s="2">
        <v>45582.874282407407</v>
      </c>
      <c r="Q666">
        <f>YEAR(Salesdata[[#This Row],[purchase_date]])</f>
        <v>2024</v>
      </c>
      <c r="R666" t="str">
        <f>TEXT(Salesdata[[#This Row],[purchase_date]], "mmm")</f>
        <v>Oct</v>
      </c>
    </row>
    <row r="667" spans="1:18" x14ac:dyDescent="0.3">
      <c r="A667" t="s">
        <v>2057</v>
      </c>
      <c r="B667" t="s">
        <v>72</v>
      </c>
      <c r="C667" t="s">
        <v>2058</v>
      </c>
      <c r="D667" s="11" t="s">
        <v>7717</v>
      </c>
      <c r="E667" s="11" t="s">
        <v>7207</v>
      </c>
      <c r="F667" t="s">
        <v>177</v>
      </c>
      <c r="G667" t="s">
        <v>2059</v>
      </c>
      <c r="H667" t="s">
        <v>184</v>
      </c>
      <c r="I667">
        <v>421.2</v>
      </c>
      <c r="J667">
        <v>4</v>
      </c>
      <c r="K667">
        <v>0</v>
      </c>
      <c r="L667">
        <v>1684.8</v>
      </c>
      <c r="M667">
        <v>1684.8</v>
      </c>
      <c r="N667" s="11">
        <f>Salesdata[[#This Row],[subtotal_before_discount]]-Salesdata[[#This Row],[total_after_discount]]</f>
        <v>0</v>
      </c>
      <c r="O667" t="s">
        <v>21</v>
      </c>
      <c r="P667" s="2">
        <v>45582.467951388891</v>
      </c>
      <c r="Q667">
        <f>YEAR(Salesdata[[#This Row],[purchase_date]])</f>
        <v>2024</v>
      </c>
      <c r="R667" t="str">
        <f>TEXT(Salesdata[[#This Row],[purchase_date]], "mmm")</f>
        <v>Oct</v>
      </c>
    </row>
    <row r="668" spans="1:18" x14ac:dyDescent="0.3">
      <c r="A668" t="s">
        <v>2060</v>
      </c>
      <c r="B668" t="s">
        <v>55</v>
      </c>
      <c r="C668" t="s">
        <v>2061</v>
      </c>
      <c r="D668" s="11" t="s">
        <v>7718</v>
      </c>
      <c r="E668" s="11" t="s">
        <v>7183</v>
      </c>
      <c r="F668" t="s">
        <v>105</v>
      </c>
      <c r="G668" t="s">
        <v>2062</v>
      </c>
      <c r="H668" t="s">
        <v>93</v>
      </c>
      <c r="I668">
        <v>5.45</v>
      </c>
      <c r="J668">
        <v>226</v>
      </c>
      <c r="K668">
        <v>3</v>
      </c>
      <c r="L668">
        <v>1231.7</v>
      </c>
      <c r="M668">
        <v>1194.75</v>
      </c>
      <c r="N668" s="11">
        <f>Salesdata[[#This Row],[subtotal_before_discount]]-Salesdata[[#This Row],[total_after_discount]]</f>
        <v>36.950000000000045</v>
      </c>
      <c r="O668" t="s">
        <v>28</v>
      </c>
      <c r="P668" s="2">
        <v>45417.920254629629</v>
      </c>
      <c r="Q668">
        <f>YEAR(Salesdata[[#This Row],[purchase_date]])</f>
        <v>2024</v>
      </c>
      <c r="R668" t="str">
        <f>TEXT(Salesdata[[#This Row],[purchase_date]], "mmm")</f>
        <v>May</v>
      </c>
    </row>
    <row r="669" spans="1:18" x14ac:dyDescent="0.3">
      <c r="A669" t="s">
        <v>2063</v>
      </c>
      <c r="B669" t="s">
        <v>95</v>
      </c>
      <c r="C669" t="s">
        <v>2064</v>
      </c>
      <c r="D669" s="11" t="s">
        <v>7719</v>
      </c>
      <c r="E669" s="11" t="s">
        <v>7145</v>
      </c>
      <c r="F669" t="s">
        <v>224</v>
      </c>
      <c r="G669" t="s">
        <v>2065</v>
      </c>
      <c r="H669" t="s">
        <v>46</v>
      </c>
      <c r="I669">
        <v>372.26</v>
      </c>
      <c r="J669">
        <v>5</v>
      </c>
      <c r="K669">
        <v>5</v>
      </c>
      <c r="L669">
        <v>1861.3</v>
      </c>
      <c r="M669">
        <v>1768.23</v>
      </c>
      <c r="N669" s="11">
        <f>Salesdata[[#This Row],[subtotal_before_discount]]-Salesdata[[#This Row],[total_after_discount]]</f>
        <v>93.069999999999936</v>
      </c>
      <c r="O669" t="s">
        <v>77</v>
      </c>
      <c r="P669" s="2">
        <v>45547.354097222225</v>
      </c>
      <c r="Q669">
        <f>YEAR(Salesdata[[#This Row],[purchase_date]])</f>
        <v>2024</v>
      </c>
      <c r="R669" t="str">
        <f>TEXT(Salesdata[[#This Row],[purchase_date]], "mmm")</f>
        <v>Sep</v>
      </c>
    </row>
    <row r="670" spans="1:18" x14ac:dyDescent="0.3">
      <c r="A670" t="s">
        <v>2066</v>
      </c>
      <c r="B670" t="s">
        <v>172</v>
      </c>
      <c r="C670" t="s">
        <v>2067</v>
      </c>
      <c r="D670" s="11" t="s">
        <v>7720</v>
      </c>
      <c r="E670" s="11" t="s">
        <v>7079</v>
      </c>
      <c r="F670" t="s">
        <v>32</v>
      </c>
      <c r="G670" t="s">
        <v>2068</v>
      </c>
      <c r="H670" t="s">
        <v>70</v>
      </c>
      <c r="I670">
        <v>1.48</v>
      </c>
      <c r="J670">
        <v>153</v>
      </c>
      <c r="K670">
        <v>0</v>
      </c>
      <c r="L670">
        <v>226.44</v>
      </c>
      <c r="M670">
        <v>226.44</v>
      </c>
      <c r="N670" s="11">
        <f>Salesdata[[#This Row],[subtotal_before_discount]]-Salesdata[[#This Row],[total_after_discount]]</f>
        <v>0</v>
      </c>
      <c r="O670" t="s">
        <v>77</v>
      </c>
      <c r="P670" s="2">
        <v>45661.087893518517</v>
      </c>
      <c r="Q670">
        <f>YEAR(Salesdata[[#This Row],[purchase_date]])</f>
        <v>2025</v>
      </c>
      <c r="R670" t="str">
        <f>TEXT(Salesdata[[#This Row],[purchase_date]], "mmm")</f>
        <v>Jan</v>
      </c>
    </row>
    <row r="671" spans="1:18" x14ac:dyDescent="0.3">
      <c r="A671" t="s">
        <v>2069</v>
      </c>
      <c r="B671" t="s">
        <v>181</v>
      </c>
      <c r="C671" t="s">
        <v>2070</v>
      </c>
      <c r="D671" s="11" t="s">
        <v>7721</v>
      </c>
      <c r="E671" s="11" t="s">
        <v>7164</v>
      </c>
      <c r="F671" t="s">
        <v>277</v>
      </c>
      <c r="G671" t="s">
        <v>2071</v>
      </c>
      <c r="H671" t="s">
        <v>209</v>
      </c>
      <c r="I671">
        <v>44.3</v>
      </c>
      <c r="J671">
        <v>5</v>
      </c>
      <c r="K671">
        <v>5</v>
      </c>
      <c r="L671">
        <v>221.5</v>
      </c>
      <c r="M671">
        <v>210.42</v>
      </c>
      <c r="N671" s="11">
        <f>Salesdata[[#This Row],[subtotal_before_discount]]-Salesdata[[#This Row],[total_after_discount]]</f>
        <v>11.080000000000013</v>
      </c>
      <c r="O671" t="s">
        <v>116</v>
      </c>
      <c r="P671" s="2">
        <v>45544.91777777778</v>
      </c>
      <c r="Q671">
        <f>YEAR(Salesdata[[#This Row],[purchase_date]])</f>
        <v>2024</v>
      </c>
      <c r="R671" t="str">
        <f>TEXT(Salesdata[[#This Row],[purchase_date]], "mmm")</f>
        <v>Sep</v>
      </c>
    </row>
    <row r="672" spans="1:18" x14ac:dyDescent="0.3">
      <c r="A672" t="s">
        <v>2072</v>
      </c>
      <c r="B672" t="s">
        <v>49</v>
      </c>
      <c r="C672" t="s">
        <v>2073</v>
      </c>
      <c r="D672" s="11" t="s">
        <v>7722</v>
      </c>
      <c r="E672" s="11" t="s">
        <v>7168</v>
      </c>
      <c r="F672" t="s">
        <v>32</v>
      </c>
      <c r="G672" t="s">
        <v>2074</v>
      </c>
      <c r="H672" t="s">
        <v>107</v>
      </c>
      <c r="I672">
        <v>19.600000000000001</v>
      </c>
      <c r="J672">
        <v>1</v>
      </c>
      <c r="K672">
        <v>0</v>
      </c>
      <c r="L672">
        <v>19.600000000000001</v>
      </c>
      <c r="M672">
        <v>19.600000000000001</v>
      </c>
      <c r="N672" s="11">
        <f>Salesdata[[#This Row],[subtotal_before_discount]]-Salesdata[[#This Row],[total_after_discount]]</f>
        <v>0</v>
      </c>
      <c r="O672" t="s">
        <v>40</v>
      </c>
      <c r="P672" s="2">
        <v>45414.791689814818</v>
      </c>
      <c r="Q672">
        <f>YEAR(Salesdata[[#This Row],[purchase_date]])</f>
        <v>2024</v>
      </c>
      <c r="R672" t="str">
        <f>TEXT(Salesdata[[#This Row],[purchase_date]], "mmm")</f>
        <v>May</v>
      </c>
    </row>
    <row r="673" spans="1:18" x14ac:dyDescent="0.3">
      <c r="A673" t="s">
        <v>2075</v>
      </c>
      <c r="B673" t="s">
        <v>15</v>
      </c>
      <c r="C673" t="s">
        <v>2076</v>
      </c>
      <c r="D673" s="11" t="s">
        <v>7723</v>
      </c>
      <c r="E673" s="11" t="s">
        <v>7346</v>
      </c>
      <c r="F673" t="s">
        <v>68</v>
      </c>
      <c r="G673" t="s">
        <v>2077</v>
      </c>
      <c r="H673" t="s">
        <v>70</v>
      </c>
      <c r="I673">
        <v>1400.36</v>
      </c>
      <c r="J673">
        <v>10</v>
      </c>
      <c r="K673">
        <v>5</v>
      </c>
      <c r="L673">
        <v>14003.6</v>
      </c>
      <c r="M673">
        <v>13303.42</v>
      </c>
      <c r="N673" s="11">
        <f>Salesdata[[#This Row],[subtotal_before_discount]]-Salesdata[[#This Row],[total_after_discount]]</f>
        <v>700.18000000000029</v>
      </c>
      <c r="O673" t="s">
        <v>60</v>
      </c>
      <c r="P673" s="2">
        <v>45540.62537037037</v>
      </c>
      <c r="Q673">
        <f>YEAR(Salesdata[[#This Row],[purchase_date]])</f>
        <v>2024</v>
      </c>
      <c r="R673" t="str">
        <f>TEXT(Salesdata[[#This Row],[purchase_date]], "mmm")</f>
        <v>Sep</v>
      </c>
    </row>
    <row r="674" spans="1:18" x14ac:dyDescent="0.3">
      <c r="A674" t="s">
        <v>2078</v>
      </c>
      <c r="B674" t="s">
        <v>55</v>
      </c>
      <c r="C674" t="s">
        <v>2079</v>
      </c>
      <c r="D674" s="11" t="s">
        <v>7724</v>
      </c>
      <c r="E674" s="11" t="s">
        <v>7050</v>
      </c>
      <c r="F674" t="s">
        <v>91</v>
      </c>
      <c r="G674" t="s">
        <v>2080</v>
      </c>
      <c r="H674" t="s">
        <v>465</v>
      </c>
      <c r="I674">
        <v>175.51</v>
      </c>
      <c r="J674">
        <v>5</v>
      </c>
      <c r="K674">
        <v>5</v>
      </c>
      <c r="L674">
        <v>877.55</v>
      </c>
      <c r="M674">
        <v>833.67</v>
      </c>
      <c r="N674" s="11">
        <f>Salesdata[[#This Row],[subtotal_before_discount]]-Salesdata[[#This Row],[total_after_discount]]</f>
        <v>43.879999999999995</v>
      </c>
      <c r="O674" t="s">
        <v>47</v>
      </c>
      <c r="P674" s="2">
        <v>45352.0312037037</v>
      </c>
      <c r="Q674">
        <f>YEAR(Salesdata[[#This Row],[purchase_date]])</f>
        <v>2024</v>
      </c>
      <c r="R674" t="str">
        <f>TEXT(Salesdata[[#This Row],[purchase_date]], "mmm")</f>
        <v>Mar</v>
      </c>
    </row>
    <row r="675" spans="1:18" x14ac:dyDescent="0.3">
      <c r="A675" t="s">
        <v>2081</v>
      </c>
      <c r="B675" t="s">
        <v>172</v>
      </c>
      <c r="C675" t="s">
        <v>2082</v>
      </c>
      <c r="D675" s="11" t="s">
        <v>7725</v>
      </c>
      <c r="E675" s="11" t="s">
        <v>7116</v>
      </c>
      <c r="F675" t="s">
        <v>155</v>
      </c>
      <c r="G675" t="s">
        <v>2083</v>
      </c>
      <c r="H675" t="s">
        <v>161</v>
      </c>
      <c r="I675">
        <v>1469.62</v>
      </c>
      <c r="J675">
        <v>1</v>
      </c>
      <c r="K675">
        <v>0</v>
      </c>
      <c r="L675">
        <v>1469.62</v>
      </c>
      <c r="M675">
        <v>1469.62</v>
      </c>
      <c r="N675" s="11">
        <f>Salesdata[[#This Row],[subtotal_before_discount]]-Salesdata[[#This Row],[total_after_discount]]</f>
        <v>0</v>
      </c>
      <c r="O675" t="s">
        <v>28</v>
      </c>
      <c r="P675" s="2">
        <v>45574.751516203702</v>
      </c>
      <c r="Q675">
        <f>YEAR(Salesdata[[#This Row],[purchase_date]])</f>
        <v>2024</v>
      </c>
      <c r="R675" t="str">
        <f>TEXT(Salesdata[[#This Row],[purchase_date]], "mmm")</f>
        <v>Oct</v>
      </c>
    </row>
    <row r="676" spans="1:18" x14ac:dyDescent="0.3">
      <c r="A676" t="s">
        <v>2084</v>
      </c>
      <c r="B676" t="s">
        <v>55</v>
      </c>
      <c r="C676" t="s">
        <v>2085</v>
      </c>
      <c r="D676" s="11" t="s">
        <v>7726</v>
      </c>
      <c r="E676" s="11" t="s">
        <v>7102</v>
      </c>
      <c r="F676" t="s">
        <v>111</v>
      </c>
      <c r="G676" t="s">
        <v>2086</v>
      </c>
      <c r="H676" t="s">
        <v>70</v>
      </c>
      <c r="I676">
        <v>2866.45</v>
      </c>
      <c r="J676">
        <v>2</v>
      </c>
      <c r="K676">
        <v>0</v>
      </c>
      <c r="L676">
        <v>5732.9</v>
      </c>
      <c r="M676">
        <v>5732.9</v>
      </c>
      <c r="N676" s="11">
        <f>Salesdata[[#This Row],[subtotal_before_discount]]-Salesdata[[#This Row],[total_after_discount]]</f>
        <v>0</v>
      </c>
      <c r="O676" t="s">
        <v>28</v>
      </c>
      <c r="P676" s="2">
        <v>45368.931516203702</v>
      </c>
      <c r="Q676">
        <f>YEAR(Salesdata[[#This Row],[purchase_date]])</f>
        <v>2024</v>
      </c>
      <c r="R676" t="str">
        <f>TEXT(Salesdata[[#This Row],[purchase_date]], "mmm")</f>
        <v>Mar</v>
      </c>
    </row>
    <row r="677" spans="1:18" x14ac:dyDescent="0.3">
      <c r="A677" t="s">
        <v>2087</v>
      </c>
      <c r="B677" t="s">
        <v>15</v>
      </c>
      <c r="C677" t="s">
        <v>2088</v>
      </c>
      <c r="D677" s="11" t="s">
        <v>7727</v>
      </c>
      <c r="E677" s="11" t="s">
        <v>7048</v>
      </c>
      <c r="F677" t="s">
        <v>133</v>
      </c>
      <c r="G677" t="s">
        <v>2089</v>
      </c>
      <c r="H677" t="s">
        <v>76</v>
      </c>
      <c r="I677">
        <v>551.95000000000005</v>
      </c>
      <c r="J677">
        <v>3</v>
      </c>
      <c r="K677">
        <v>0</v>
      </c>
      <c r="L677">
        <v>1655.85</v>
      </c>
      <c r="M677">
        <v>1655.85</v>
      </c>
      <c r="N677" s="11">
        <f>Salesdata[[#This Row],[subtotal_before_discount]]-Salesdata[[#This Row],[total_after_discount]]</f>
        <v>0</v>
      </c>
      <c r="O677" t="s">
        <v>47</v>
      </c>
      <c r="P677" s="2">
        <v>45672.323738425926</v>
      </c>
      <c r="Q677">
        <f>YEAR(Salesdata[[#This Row],[purchase_date]])</f>
        <v>2025</v>
      </c>
      <c r="R677" t="str">
        <f>TEXT(Salesdata[[#This Row],[purchase_date]], "mmm")</f>
        <v>Jan</v>
      </c>
    </row>
    <row r="678" spans="1:18" x14ac:dyDescent="0.3">
      <c r="A678" t="s">
        <v>2090</v>
      </c>
      <c r="B678" t="s">
        <v>49</v>
      </c>
      <c r="C678" t="s">
        <v>2091</v>
      </c>
      <c r="D678" s="11" t="s">
        <v>7728</v>
      </c>
      <c r="E678" s="11" t="s">
        <v>7224</v>
      </c>
      <c r="F678" t="s">
        <v>177</v>
      </c>
      <c r="G678" t="s">
        <v>2092</v>
      </c>
      <c r="H678" t="s">
        <v>76</v>
      </c>
      <c r="I678">
        <v>238.92</v>
      </c>
      <c r="J678">
        <v>3</v>
      </c>
      <c r="K678">
        <v>0</v>
      </c>
      <c r="L678">
        <v>716.76</v>
      </c>
      <c r="M678">
        <v>716.76</v>
      </c>
      <c r="N678" s="11">
        <f>Salesdata[[#This Row],[subtotal_before_discount]]-Salesdata[[#This Row],[total_after_discount]]</f>
        <v>0</v>
      </c>
      <c r="O678" t="s">
        <v>21</v>
      </c>
      <c r="P678" s="2">
        <v>45782.540277777778</v>
      </c>
      <c r="Q678">
        <f>YEAR(Salesdata[[#This Row],[purchase_date]])</f>
        <v>2025</v>
      </c>
      <c r="R678" t="str">
        <f>TEXT(Salesdata[[#This Row],[purchase_date]], "mmm")</f>
        <v>May</v>
      </c>
    </row>
    <row r="679" spans="1:18" x14ac:dyDescent="0.3">
      <c r="A679" t="s">
        <v>2093</v>
      </c>
      <c r="B679" t="s">
        <v>95</v>
      </c>
      <c r="C679" t="s">
        <v>2094</v>
      </c>
      <c r="D679" s="11" t="s">
        <v>7729</v>
      </c>
      <c r="E679" s="11" t="s">
        <v>7069</v>
      </c>
      <c r="F679" t="s">
        <v>87</v>
      </c>
      <c r="G679" t="s">
        <v>2095</v>
      </c>
      <c r="H679" t="s">
        <v>179</v>
      </c>
      <c r="I679">
        <v>2204.58</v>
      </c>
      <c r="J679">
        <v>12</v>
      </c>
      <c r="K679">
        <v>0</v>
      </c>
      <c r="L679">
        <v>26454.959999999999</v>
      </c>
      <c r="M679">
        <v>26454.959999999999</v>
      </c>
      <c r="N679" s="11">
        <f>Salesdata[[#This Row],[subtotal_before_discount]]-Salesdata[[#This Row],[total_after_discount]]</f>
        <v>0</v>
      </c>
      <c r="O679" t="s">
        <v>77</v>
      </c>
      <c r="P679" s="2">
        <v>45702.200335648151</v>
      </c>
      <c r="Q679">
        <f>YEAR(Salesdata[[#This Row],[purchase_date]])</f>
        <v>2025</v>
      </c>
      <c r="R679" t="str">
        <f>TEXT(Salesdata[[#This Row],[purchase_date]], "mmm")</f>
        <v>Feb</v>
      </c>
    </row>
    <row r="680" spans="1:18" x14ac:dyDescent="0.3">
      <c r="A680" t="s">
        <v>2096</v>
      </c>
      <c r="B680" t="s">
        <v>84</v>
      </c>
      <c r="C680" t="s">
        <v>2097</v>
      </c>
      <c r="D680" s="11" t="s">
        <v>7730</v>
      </c>
      <c r="E680" s="11" t="s">
        <v>7141</v>
      </c>
      <c r="F680" t="s">
        <v>91</v>
      </c>
      <c r="G680" t="s">
        <v>2098</v>
      </c>
      <c r="H680" t="s">
        <v>248</v>
      </c>
      <c r="I680">
        <v>3150.4</v>
      </c>
      <c r="J680">
        <v>3</v>
      </c>
      <c r="K680">
        <v>0</v>
      </c>
      <c r="L680">
        <v>9451.2000000000007</v>
      </c>
      <c r="M680">
        <v>9451.2000000000007</v>
      </c>
      <c r="N680" s="11">
        <f>Salesdata[[#This Row],[subtotal_before_discount]]-Salesdata[[#This Row],[total_after_discount]]</f>
        <v>0</v>
      </c>
      <c r="O680" t="s">
        <v>40</v>
      </c>
      <c r="P680" s="2">
        <v>45411.663680555554</v>
      </c>
      <c r="Q680">
        <f>YEAR(Salesdata[[#This Row],[purchase_date]])</f>
        <v>2024</v>
      </c>
      <c r="R680" t="str">
        <f>TEXT(Salesdata[[#This Row],[purchase_date]], "mmm")</f>
        <v>Apr</v>
      </c>
    </row>
    <row r="681" spans="1:18" x14ac:dyDescent="0.3">
      <c r="A681" t="s">
        <v>2099</v>
      </c>
      <c r="B681" t="s">
        <v>30</v>
      </c>
      <c r="C681" t="s">
        <v>2100</v>
      </c>
      <c r="D681" s="11" t="s">
        <v>7179</v>
      </c>
      <c r="E681" s="11" t="s">
        <v>7069</v>
      </c>
      <c r="F681" t="s">
        <v>57</v>
      </c>
      <c r="G681" t="s">
        <v>2101</v>
      </c>
      <c r="H681" t="s">
        <v>65</v>
      </c>
      <c r="I681">
        <v>61.01</v>
      </c>
      <c r="J681">
        <v>2</v>
      </c>
      <c r="K681">
        <v>0</v>
      </c>
      <c r="L681">
        <v>122.02</v>
      </c>
      <c r="M681">
        <v>122.02</v>
      </c>
      <c r="N681" s="11">
        <f>Salesdata[[#This Row],[subtotal_before_discount]]-Salesdata[[#This Row],[total_after_discount]]</f>
        <v>0</v>
      </c>
      <c r="O681" t="s">
        <v>21</v>
      </c>
      <c r="P681" s="2">
        <v>45637.746157407404</v>
      </c>
      <c r="Q681">
        <f>YEAR(Salesdata[[#This Row],[purchase_date]])</f>
        <v>2024</v>
      </c>
      <c r="R681" t="str">
        <f>TEXT(Salesdata[[#This Row],[purchase_date]], "mmm")</f>
        <v>Dec</v>
      </c>
    </row>
    <row r="682" spans="1:18" x14ac:dyDescent="0.3">
      <c r="A682" t="s">
        <v>2102</v>
      </c>
      <c r="B682" t="s">
        <v>72</v>
      </c>
      <c r="C682" t="s">
        <v>2103</v>
      </c>
      <c r="D682" s="11" t="s">
        <v>7731</v>
      </c>
      <c r="E682" s="11" t="s">
        <v>7040</v>
      </c>
      <c r="F682" t="s">
        <v>246</v>
      </c>
      <c r="G682" t="s">
        <v>2104</v>
      </c>
      <c r="H682" t="s">
        <v>135</v>
      </c>
      <c r="I682">
        <v>1382.74</v>
      </c>
      <c r="J682">
        <v>6</v>
      </c>
      <c r="K682">
        <v>0</v>
      </c>
      <c r="L682">
        <v>8296.44</v>
      </c>
      <c r="M682">
        <v>8296.44</v>
      </c>
      <c r="N682" s="11">
        <f>Salesdata[[#This Row],[subtotal_before_discount]]-Salesdata[[#This Row],[total_after_discount]]</f>
        <v>0</v>
      </c>
      <c r="O682" t="s">
        <v>28</v>
      </c>
      <c r="P682" s="2">
        <v>45428.382627314815</v>
      </c>
      <c r="Q682">
        <f>YEAR(Salesdata[[#This Row],[purchase_date]])</f>
        <v>2024</v>
      </c>
      <c r="R682" t="str">
        <f>TEXT(Salesdata[[#This Row],[purchase_date]], "mmm")</f>
        <v>May</v>
      </c>
    </row>
    <row r="683" spans="1:18" x14ac:dyDescent="0.3">
      <c r="A683" t="s">
        <v>2105</v>
      </c>
      <c r="B683" t="s">
        <v>181</v>
      </c>
      <c r="C683" t="s">
        <v>2106</v>
      </c>
      <c r="D683" s="11" t="s">
        <v>7732</v>
      </c>
      <c r="E683" s="11" t="s">
        <v>7060</v>
      </c>
      <c r="F683" t="s">
        <v>111</v>
      </c>
      <c r="G683" t="s">
        <v>2107</v>
      </c>
      <c r="H683" t="s">
        <v>130</v>
      </c>
      <c r="I683">
        <v>154.41</v>
      </c>
      <c r="J683">
        <v>10</v>
      </c>
      <c r="K683">
        <v>5</v>
      </c>
      <c r="L683">
        <v>1544.1</v>
      </c>
      <c r="M683">
        <v>1466.89</v>
      </c>
      <c r="N683" s="11">
        <f>Salesdata[[#This Row],[subtotal_before_discount]]-Salesdata[[#This Row],[total_after_discount]]</f>
        <v>77.209999999999809</v>
      </c>
      <c r="O683" t="s">
        <v>40</v>
      </c>
      <c r="P683" s="2">
        <v>45381.329918981479</v>
      </c>
      <c r="Q683">
        <f>YEAR(Salesdata[[#This Row],[purchase_date]])</f>
        <v>2024</v>
      </c>
      <c r="R683" t="str">
        <f>TEXT(Salesdata[[#This Row],[purchase_date]], "mmm")</f>
        <v>Mar</v>
      </c>
    </row>
    <row r="684" spans="1:18" x14ac:dyDescent="0.3">
      <c r="A684" t="s">
        <v>2108</v>
      </c>
      <c r="B684" t="s">
        <v>172</v>
      </c>
      <c r="C684" t="s">
        <v>2109</v>
      </c>
      <c r="D684" s="11" t="s">
        <v>7733</v>
      </c>
      <c r="E684" s="11" t="s">
        <v>7164</v>
      </c>
      <c r="F684" t="s">
        <v>224</v>
      </c>
      <c r="G684" t="s">
        <v>2110</v>
      </c>
      <c r="H684" t="s">
        <v>59</v>
      </c>
      <c r="I684">
        <v>215.43</v>
      </c>
      <c r="J684">
        <v>3</v>
      </c>
      <c r="K684">
        <v>0</v>
      </c>
      <c r="L684">
        <v>646.29</v>
      </c>
      <c r="M684">
        <v>646.29</v>
      </c>
      <c r="N684" s="11">
        <f>Salesdata[[#This Row],[subtotal_before_discount]]-Salesdata[[#This Row],[total_after_discount]]</f>
        <v>0</v>
      </c>
      <c r="O684" t="s">
        <v>60</v>
      </c>
      <c r="P684" s="2">
        <v>45832.050995370373</v>
      </c>
      <c r="Q684">
        <f>YEAR(Salesdata[[#This Row],[purchase_date]])</f>
        <v>2025</v>
      </c>
      <c r="R684" t="str">
        <f>TEXT(Salesdata[[#This Row],[purchase_date]], "mmm")</f>
        <v>Jun</v>
      </c>
    </row>
    <row r="685" spans="1:18" x14ac:dyDescent="0.3">
      <c r="A685" t="s">
        <v>2111</v>
      </c>
      <c r="B685" t="s">
        <v>72</v>
      </c>
      <c r="C685" t="s">
        <v>2112</v>
      </c>
      <c r="D685" s="11" t="s">
        <v>7734</v>
      </c>
      <c r="E685" s="11" t="s">
        <v>7052</v>
      </c>
      <c r="F685" t="s">
        <v>277</v>
      </c>
      <c r="G685" t="s">
        <v>2113</v>
      </c>
      <c r="H685" t="s">
        <v>209</v>
      </c>
      <c r="I685">
        <v>961.3</v>
      </c>
      <c r="J685">
        <v>2</v>
      </c>
      <c r="K685">
        <v>0</v>
      </c>
      <c r="L685">
        <v>1922.6</v>
      </c>
      <c r="M685">
        <v>1922.6</v>
      </c>
      <c r="N685" s="11">
        <f>Salesdata[[#This Row],[subtotal_before_discount]]-Salesdata[[#This Row],[total_after_discount]]</f>
        <v>0</v>
      </c>
      <c r="O685" t="s">
        <v>21</v>
      </c>
      <c r="P685" s="2">
        <v>45738.156099537038</v>
      </c>
      <c r="Q685">
        <f>YEAR(Salesdata[[#This Row],[purchase_date]])</f>
        <v>2025</v>
      </c>
      <c r="R685" t="str">
        <f>TEXT(Salesdata[[#This Row],[purchase_date]], "mmm")</f>
        <v>Mar</v>
      </c>
    </row>
    <row r="686" spans="1:18" x14ac:dyDescent="0.3">
      <c r="A686" t="s">
        <v>2114</v>
      </c>
      <c r="B686" t="s">
        <v>49</v>
      </c>
      <c r="C686" t="s">
        <v>2115</v>
      </c>
      <c r="D686" s="11" t="s">
        <v>7735</v>
      </c>
      <c r="E686" s="11" t="s">
        <v>7130</v>
      </c>
      <c r="F686" t="s">
        <v>37</v>
      </c>
      <c r="G686" t="s">
        <v>2116</v>
      </c>
      <c r="H686" t="s">
        <v>59</v>
      </c>
      <c r="I686">
        <v>494.08</v>
      </c>
      <c r="J686">
        <v>3</v>
      </c>
      <c r="K686">
        <v>5</v>
      </c>
      <c r="L686">
        <v>1482.24</v>
      </c>
      <c r="M686">
        <v>1408.13</v>
      </c>
      <c r="N686" s="11">
        <f>Salesdata[[#This Row],[subtotal_before_discount]]-Salesdata[[#This Row],[total_after_discount]]</f>
        <v>74.1099999999999</v>
      </c>
      <c r="O686" t="s">
        <v>47</v>
      </c>
      <c r="P686" s="2">
        <v>45338.247673611113</v>
      </c>
      <c r="Q686">
        <f>YEAR(Salesdata[[#This Row],[purchase_date]])</f>
        <v>2024</v>
      </c>
      <c r="R686" t="str">
        <f>TEXT(Salesdata[[#This Row],[purchase_date]], "mmm")</f>
        <v>Feb</v>
      </c>
    </row>
    <row r="687" spans="1:18" x14ac:dyDescent="0.3">
      <c r="A687" t="s">
        <v>2117</v>
      </c>
      <c r="B687" t="s">
        <v>72</v>
      </c>
      <c r="C687" t="s">
        <v>2118</v>
      </c>
      <c r="D687" s="11" t="s">
        <v>7736</v>
      </c>
      <c r="E687" s="11" t="s">
        <v>7094</v>
      </c>
      <c r="F687" t="s">
        <v>277</v>
      </c>
      <c r="G687" t="s">
        <v>2119</v>
      </c>
      <c r="H687" t="s">
        <v>76</v>
      </c>
      <c r="I687">
        <v>1068.69</v>
      </c>
      <c r="J687">
        <v>30</v>
      </c>
      <c r="K687">
        <v>0</v>
      </c>
      <c r="L687">
        <v>32060.7</v>
      </c>
      <c r="M687">
        <v>32060.7</v>
      </c>
      <c r="N687" s="11">
        <f>Salesdata[[#This Row],[subtotal_before_discount]]-Salesdata[[#This Row],[total_after_discount]]</f>
        <v>0</v>
      </c>
      <c r="O687" t="s">
        <v>47</v>
      </c>
      <c r="P687" s="2">
        <v>45464.55978009259</v>
      </c>
      <c r="Q687">
        <f>YEAR(Salesdata[[#This Row],[purchase_date]])</f>
        <v>2024</v>
      </c>
      <c r="R687" t="str">
        <f>TEXT(Salesdata[[#This Row],[purchase_date]], "mmm")</f>
        <v>Jun</v>
      </c>
    </row>
    <row r="688" spans="1:18" x14ac:dyDescent="0.3">
      <c r="A688" t="s">
        <v>2120</v>
      </c>
      <c r="B688" t="s">
        <v>23</v>
      </c>
      <c r="C688" t="s">
        <v>2121</v>
      </c>
      <c r="D688" s="11" t="s">
        <v>7737</v>
      </c>
      <c r="E688" s="11" t="s">
        <v>7094</v>
      </c>
      <c r="F688" t="s">
        <v>251</v>
      </c>
      <c r="G688" t="s">
        <v>2122</v>
      </c>
      <c r="H688" t="s">
        <v>179</v>
      </c>
      <c r="I688">
        <v>3.08</v>
      </c>
      <c r="J688">
        <v>212</v>
      </c>
      <c r="K688">
        <v>25</v>
      </c>
      <c r="L688">
        <v>652.96</v>
      </c>
      <c r="M688">
        <v>489.72</v>
      </c>
      <c r="N688" s="11">
        <f>Salesdata[[#This Row],[subtotal_before_discount]]-Salesdata[[#This Row],[total_after_discount]]</f>
        <v>163.24</v>
      </c>
      <c r="O688" t="s">
        <v>40</v>
      </c>
      <c r="P688" s="2">
        <v>45714.931539351855</v>
      </c>
      <c r="Q688">
        <f>YEAR(Salesdata[[#This Row],[purchase_date]])</f>
        <v>2025</v>
      </c>
      <c r="R688" t="str">
        <f>TEXT(Salesdata[[#This Row],[purchase_date]], "mmm")</f>
        <v>Feb</v>
      </c>
    </row>
    <row r="689" spans="1:18" x14ac:dyDescent="0.3">
      <c r="A689" t="s">
        <v>2123</v>
      </c>
      <c r="B689" t="s">
        <v>55</v>
      </c>
      <c r="C689" t="s">
        <v>2124</v>
      </c>
      <c r="D689" s="11" t="s">
        <v>7738</v>
      </c>
      <c r="E689" s="11" t="s">
        <v>7050</v>
      </c>
      <c r="F689" t="s">
        <v>121</v>
      </c>
      <c r="G689" t="s">
        <v>2125</v>
      </c>
      <c r="H689" t="s">
        <v>135</v>
      </c>
      <c r="I689">
        <v>103.9</v>
      </c>
      <c r="J689">
        <v>6</v>
      </c>
      <c r="K689">
        <v>10</v>
      </c>
      <c r="L689">
        <v>623.4</v>
      </c>
      <c r="M689">
        <v>561.05999999999995</v>
      </c>
      <c r="N689" s="11">
        <f>Salesdata[[#This Row],[subtotal_before_discount]]-Salesdata[[#This Row],[total_after_discount]]</f>
        <v>62.340000000000032</v>
      </c>
      <c r="O689" t="s">
        <v>47</v>
      </c>
      <c r="P689" s="2">
        <v>45827.386122685188</v>
      </c>
      <c r="Q689">
        <f>YEAR(Salesdata[[#This Row],[purchase_date]])</f>
        <v>2025</v>
      </c>
      <c r="R689" t="str">
        <f>TEXT(Salesdata[[#This Row],[purchase_date]], "mmm")</f>
        <v>Jun</v>
      </c>
    </row>
    <row r="690" spans="1:18" x14ac:dyDescent="0.3">
      <c r="A690" t="s">
        <v>2126</v>
      </c>
      <c r="B690" t="s">
        <v>49</v>
      </c>
      <c r="C690" t="s">
        <v>2127</v>
      </c>
      <c r="D690" s="11" t="s">
        <v>7739</v>
      </c>
      <c r="E690" s="11" t="s">
        <v>7089</v>
      </c>
      <c r="F690" t="s">
        <v>111</v>
      </c>
      <c r="G690" t="s">
        <v>2128</v>
      </c>
      <c r="H690" t="s">
        <v>248</v>
      </c>
      <c r="I690">
        <v>648.91999999999996</v>
      </c>
      <c r="J690">
        <v>5</v>
      </c>
      <c r="K690">
        <v>5</v>
      </c>
      <c r="L690">
        <v>3244.6</v>
      </c>
      <c r="M690">
        <v>3082.37</v>
      </c>
      <c r="N690" s="11">
        <f>Salesdata[[#This Row],[subtotal_before_discount]]-Salesdata[[#This Row],[total_after_discount]]</f>
        <v>162.23000000000002</v>
      </c>
      <c r="O690" t="s">
        <v>21</v>
      </c>
      <c r="P690" s="2">
        <v>45432.233310185184</v>
      </c>
      <c r="Q690">
        <f>YEAR(Salesdata[[#This Row],[purchase_date]])</f>
        <v>2024</v>
      </c>
      <c r="R690" t="str">
        <f>TEXT(Salesdata[[#This Row],[purchase_date]], "mmm")</f>
        <v>May</v>
      </c>
    </row>
    <row r="691" spans="1:18" x14ac:dyDescent="0.3">
      <c r="A691" t="s">
        <v>2129</v>
      </c>
      <c r="B691" t="s">
        <v>181</v>
      </c>
      <c r="C691" t="s">
        <v>2130</v>
      </c>
      <c r="D691" s="11" t="s">
        <v>7740</v>
      </c>
      <c r="E691" s="11" t="s">
        <v>7038</v>
      </c>
      <c r="F691" t="s">
        <v>121</v>
      </c>
      <c r="G691" t="s">
        <v>2131</v>
      </c>
      <c r="H691" t="s">
        <v>46</v>
      </c>
      <c r="I691">
        <v>390.96</v>
      </c>
      <c r="J691">
        <v>2</v>
      </c>
      <c r="K691">
        <v>3</v>
      </c>
      <c r="L691">
        <v>781.92</v>
      </c>
      <c r="M691">
        <v>758.46</v>
      </c>
      <c r="N691" s="11">
        <f>Salesdata[[#This Row],[subtotal_before_discount]]-Salesdata[[#This Row],[total_after_discount]]</f>
        <v>23.459999999999923</v>
      </c>
      <c r="O691" t="s">
        <v>116</v>
      </c>
      <c r="P691" s="2">
        <v>45481.645624999997</v>
      </c>
      <c r="Q691">
        <f>YEAR(Salesdata[[#This Row],[purchase_date]])</f>
        <v>2024</v>
      </c>
      <c r="R691" t="str">
        <f>TEXT(Salesdata[[#This Row],[purchase_date]], "mmm")</f>
        <v>Jul</v>
      </c>
    </row>
    <row r="692" spans="1:18" x14ac:dyDescent="0.3">
      <c r="A692" t="s">
        <v>2132</v>
      </c>
      <c r="B692" t="s">
        <v>95</v>
      </c>
      <c r="C692" t="s">
        <v>2133</v>
      </c>
      <c r="D692" s="11" t="s">
        <v>7253</v>
      </c>
      <c r="E692" s="11" t="s">
        <v>7060</v>
      </c>
      <c r="F692" t="s">
        <v>251</v>
      </c>
      <c r="G692" t="s">
        <v>2134</v>
      </c>
      <c r="H692" t="s">
        <v>53</v>
      </c>
      <c r="I692">
        <v>134.25</v>
      </c>
      <c r="J692">
        <v>40</v>
      </c>
      <c r="K692">
        <v>0</v>
      </c>
      <c r="L692">
        <v>5370</v>
      </c>
      <c r="M692">
        <v>5370</v>
      </c>
      <c r="N692" s="11">
        <f>Salesdata[[#This Row],[subtotal_before_discount]]-Salesdata[[#This Row],[total_after_discount]]</f>
        <v>0</v>
      </c>
      <c r="O692" t="s">
        <v>116</v>
      </c>
      <c r="P692" s="2">
        <v>45820.93378472222</v>
      </c>
      <c r="Q692">
        <f>YEAR(Salesdata[[#This Row],[purchase_date]])</f>
        <v>2025</v>
      </c>
      <c r="R692" t="str">
        <f>TEXT(Salesdata[[#This Row],[purchase_date]], "mmm")</f>
        <v>Jun</v>
      </c>
    </row>
    <row r="693" spans="1:18" x14ac:dyDescent="0.3">
      <c r="A693" t="s">
        <v>2135</v>
      </c>
      <c r="B693" t="s">
        <v>55</v>
      </c>
      <c r="C693" t="s">
        <v>2136</v>
      </c>
      <c r="D693" s="11" t="s">
        <v>7741</v>
      </c>
      <c r="E693" s="11" t="s">
        <v>7102</v>
      </c>
      <c r="F693" t="s">
        <v>121</v>
      </c>
      <c r="G693" t="s">
        <v>2137</v>
      </c>
      <c r="H693" t="s">
        <v>9189</v>
      </c>
      <c r="I693">
        <v>506.13</v>
      </c>
      <c r="J693">
        <v>40</v>
      </c>
      <c r="K693">
        <v>15</v>
      </c>
      <c r="L693">
        <v>20245.2</v>
      </c>
      <c r="M693">
        <v>17208.419999999998</v>
      </c>
      <c r="N693" s="11">
        <f>Salesdata[[#This Row],[subtotal_before_discount]]-Salesdata[[#This Row],[total_after_discount]]</f>
        <v>3036.7800000000025</v>
      </c>
      <c r="O693" t="s">
        <v>28</v>
      </c>
      <c r="P693" s="2">
        <v>45362.48196759259</v>
      </c>
      <c r="Q693">
        <f>YEAR(Salesdata[[#This Row],[purchase_date]])</f>
        <v>2024</v>
      </c>
      <c r="R693" t="str">
        <f>TEXT(Salesdata[[#This Row],[purchase_date]], "mmm")</f>
        <v>Mar</v>
      </c>
    </row>
    <row r="694" spans="1:18" x14ac:dyDescent="0.3">
      <c r="A694" t="s">
        <v>2138</v>
      </c>
      <c r="B694" t="s">
        <v>9189</v>
      </c>
      <c r="C694" t="s">
        <v>2139</v>
      </c>
      <c r="D694" s="11" t="s">
        <v>7742</v>
      </c>
      <c r="E694" s="11" t="s">
        <v>7139</v>
      </c>
      <c r="F694" t="s">
        <v>32</v>
      </c>
      <c r="G694" t="s">
        <v>2140</v>
      </c>
      <c r="H694" t="s">
        <v>53</v>
      </c>
      <c r="I694">
        <v>815.3</v>
      </c>
      <c r="J694">
        <v>3</v>
      </c>
      <c r="K694">
        <v>0</v>
      </c>
      <c r="L694">
        <v>2445.9</v>
      </c>
      <c r="M694">
        <v>2445.9</v>
      </c>
      <c r="N694" s="11">
        <f>Salesdata[[#This Row],[subtotal_before_discount]]-Salesdata[[#This Row],[total_after_discount]]</f>
        <v>0</v>
      </c>
      <c r="O694" t="s">
        <v>60</v>
      </c>
      <c r="P694" s="2">
        <v>45865.368645833332</v>
      </c>
      <c r="Q694">
        <f>YEAR(Salesdata[[#This Row],[purchase_date]])</f>
        <v>2025</v>
      </c>
      <c r="R694" t="str">
        <f>TEXT(Salesdata[[#This Row],[purchase_date]], "mmm")</f>
        <v>Jul</v>
      </c>
    </row>
    <row r="695" spans="1:18" x14ac:dyDescent="0.3">
      <c r="A695" t="s">
        <v>2141</v>
      </c>
      <c r="B695" t="s">
        <v>55</v>
      </c>
      <c r="C695" t="s">
        <v>2142</v>
      </c>
      <c r="D695" s="11" t="s">
        <v>7743</v>
      </c>
      <c r="E695" s="11" t="s">
        <v>7046</v>
      </c>
      <c r="F695" t="s">
        <v>44</v>
      </c>
      <c r="G695" t="s">
        <v>2143</v>
      </c>
      <c r="H695" t="s">
        <v>179</v>
      </c>
      <c r="I695">
        <v>2456.91</v>
      </c>
      <c r="J695">
        <v>2</v>
      </c>
      <c r="K695">
        <v>0</v>
      </c>
      <c r="L695">
        <v>4913.82</v>
      </c>
      <c r="M695">
        <v>4913.82</v>
      </c>
      <c r="N695" s="11">
        <f>Salesdata[[#This Row],[subtotal_before_discount]]-Salesdata[[#This Row],[total_after_discount]]</f>
        <v>0</v>
      </c>
      <c r="O695" t="s">
        <v>21</v>
      </c>
      <c r="P695" s="2">
        <v>45665.644525462965</v>
      </c>
      <c r="Q695">
        <f>YEAR(Salesdata[[#This Row],[purchase_date]])</f>
        <v>2025</v>
      </c>
      <c r="R695" t="str">
        <f>TEXT(Salesdata[[#This Row],[purchase_date]], "mmm")</f>
        <v>Jan</v>
      </c>
    </row>
    <row r="696" spans="1:18" x14ac:dyDescent="0.3">
      <c r="A696" t="s">
        <v>2144</v>
      </c>
      <c r="B696" t="s">
        <v>118</v>
      </c>
      <c r="C696" t="s">
        <v>2145</v>
      </c>
      <c r="D696" s="11" t="s">
        <v>7744</v>
      </c>
      <c r="E696" s="11" t="s">
        <v>7062</v>
      </c>
      <c r="F696" t="s">
        <v>224</v>
      </c>
      <c r="G696" t="s">
        <v>2146</v>
      </c>
      <c r="H696" t="s">
        <v>93</v>
      </c>
      <c r="I696">
        <v>12.04</v>
      </c>
      <c r="J696">
        <v>5</v>
      </c>
      <c r="K696">
        <v>10</v>
      </c>
      <c r="L696">
        <v>60.2</v>
      </c>
      <c r="M696">
        <v>54.18</v>
      </c>
      <c r="N696" s="11">
        <f>Salesdata[[#This Row],[subtotal_before_discount]]-Salesdata[[#This Row],[total_after_discount]]</f>
        <v>6.0200000000000031</v>
      </c>
      <c r="O696" t="s">
        <v>21</v>
      </c>
      <c r="P696" s="2">
        <v>45407.650810185187</v>
      </c>
      <c r="Q696">
        <f>YEAR(Salesdata[[#This Row],[purchase_date]])</f>
        <v>2024</v>
      </c>
      <c r="R696" t="str">
        <f>TEXT(Salesdata[[#This Row],[purchase_date]], "mmm")</f>
        <v>Apr</v>
      </c>
    </row>
    <row r="697" spans="1:18" x14ac:dyDescent="0.3">
      <c r="A697" t="s">
        <v>2147</v>
      </c>
      <c r="B697" t="s">
        <v>72</v>
      </c>
      <c r="C697" t="s">
        <v>2148</v>
      </c>
      <c r="D697" s="11" t="s">
        <v>7745</v>
      </c>
      <c r="E697" s="11" t="s">
        <v>7050</v>
      </c>
      <c r="F697" t="s">
        <v>100</v>
      </c>
      <c r="G697" t="s">
        <v>2149</v>
      </c>
      <c r="H697" t="s">
        <v>93</v>
      </c>
      <c r="I697">
        <v>868.55</v>
      </c>
      <c r="J697">
        <v>3</v>
      </c>
      <c r="K697">
        <v>5</v>
      </c>
      <c r="L697">
        <v>2605.65</v>
      </c>
      <c r="M697">
        <v>2475.37</v>
      </c>
      <c r="N697" s="11">
        <f>Salesdata[[#This Row],[subtotal_before_discount]]-Salesdata[[#This Row],[total_after_discount]]</f>
        <v>130.2800000000002</v>
      </c>
      <c r="O697" t="s">
        <v>116</v>
      </c>
      <c r="P697" s="2">
        <v>45774.525868055556</v>
      </c>
      <c r="Q697">
        <f>YEAR(Salesdata[[#This Row],[purchase_date]])</f>
        <v>2025</v>
      </c>
      <c r="R697" t="str">
        <f>TEXT(Salesdata[[#This Row],[purchase_date]], "mmm")</f>
        <v>Apr</v>
      </c>
    </row>
    <row r="698" spans="1:18" x14ac:dyDescent="0.3">
      <c r="A698" t="s">
        <v>2150</v>
      </c>
      <c r="B698" t="s">
        <v>181</v>
      </c>
      <c r="C698" t="s">
        <v>2151</v>
      </c>
      <c r="D698" s="11" t="s">
        <v>7746</v>
      </c>
      <c r="E698" s="11" t="s">
        <v>7044</v>
      </c>
      <c r="F698" t="s">
        <v>74</v>
      </c>
      <c r="G698" t="s">
        <v>2152</v>
      </c>
      <c r="H698" t="s">
        <v>184</v>
      </c>
      <c r="I698">
        <v>671.91</v>
      </c>
      <c r="J698">
        <v>30</v>
      </c>
      <c r="K698">
        <v>0</v>
      </c>
      <c r="L698">
        <v>20157.3</v>
      </c>
      <c r="M698">
        <v>20157.3</v>
      </c>
      <c r="N698" s="11">
        <f>Salesdata[[#This Row],[subtotal_before_discount]]-Salesdata[[#This Row],[total_after_discount]]</f>
        <v>0</v>
      </c>
      <c r="O698" t="s">
        <v>77</v>
      </c>
      <c r="P698" s="2">
        <v>45644.202199074076</v>
      </c>
      <c r="Q698">
        <f>YEAR(Salesdata[[#This Row],[purchase_date]])</f>
        <v>2024</v>
      </c>
      <c r="R698" t="str">
        <f>TEXT(Salesdata[[#This Row],[purchase_date]], "mmm")</f>
        <v>Dec</v>
      </c>
    </row>
    <row r="699" spans="1:18" x14ac:dyDescent="0.3">
      <c r="A699" t="s">
        <v>2153</v>
      </c>
      <c r="B699" t="s">
        <v>30</v>
      </c>
      <c r="C699" t="s">
        <v>2154</v>
      </c>
      <c r="D699" s="11" t="s">
        <v>7747</v>
      </c>
      <c r="E699" s="11" t="s">
        <v>7166</v>
      </c>
      <c r="F699" t="s">
        <v>74</v>
      </c>
      <c r="G699" t="s">
        <v>2155</v>
      </c>
      <c r="H699" t="s">
        <v>93</v>
      </c>
      <c r="I699">
        <v>42.7</v>
      </c>
      <c r="J699">
        <v>20</v>
      </c>
      <c r="K699">
        <v>20</v>
      </c>
      <c r="L699">
        <v>854</v>
      </c>
      <c r="M699">
        <v>683.2</v>
      </c>
      <c r="N699" s="11">
        <f>Salesdata[[#This Row],[subtotal_before_discount]]-Salesdata[[#This Row],[total_after_discount]]</f>
        <v>170.79999999999995</v>
      </c>
      <c r="O699" t="s">
        <v>116</v>
      </c>
      <c r="P699" s="2">
        <v>45742.876342592594</v>
      </c>
      <c r="Q699">
        <f>YEAR(Salesdata[[#This Row],[purchase_date]])</f>
        <v>2025</v>
      </c>
      <c r="R699" t="str">
        <f>TEXT(Salesdata[[#This Row],[purchase_date]], "mmm")</f>
        <v>Mar</v>
      </c>
    </row>
    <row r="700" spans="1:18" x14ac:dyDescent="0.3">
      <c r="A700" t="s">
        <v>2156</v>
      </c>
      <c r="B700" t="s">
        <v>23</v>
      </c>
      <c r="C700" t="s">
        <v>2157</v>
      </c>
      <c r="D700" s="11" t="s">
        <v>7748</v>
      </c>
      <c r="E700" s="11" t="s">
        <v>7050</v>
      </c>
      <c r="F700" t="s">
        <v>44</v>
      </c>
      <c r="G700" t="s">
        <v>2158</v>
      </c>
      <c r="H700" t="s">
        <v>161</v>
      </c>
      <c r="I700">
        <v>86.55</v>
      </c>
      <c r="J700">
        <v>4</v>
      </c>
      <c r="K700">
        <v>0</v>
      </c>
      <c r="L700">
        <v>346.2</v>
      </c>
      <c r="M700">
        <v>346.2</v>
      </c>
      <c r="N700" s="11">
        <f>Salesdata[[#This Row],[subtotal_before_discount]]-Salesdata[[#This Row],[total_after_discount]]</f>
        <v>0</v>
      </c>
      <c r="O700" t="s">
        <v>28</v>
      </c>
      <c r="P700" s="2">
        <v>45857.278668981482</v>
      </c>
      <c r="Q700">
        <f>YEAR(Salesdata[[#This Row],[purchase_date]])</f>
        <v>2025</v>
      </c>
      <c r="R700" t="str">
        <f>TEXT(Salesdata[[#This Row],[purchase_date]], "mmm")</f>
        <v>Jul</v>
      </c>
    </row>
    <row r="701" spans="1:18" x14ac:dyDescent="0.3">
      <c r="A701" t="s">
        <v>2159</v>
      </c>
      <c r="B701" t="s">
        <v>95</v>
      </c>
      <c r="C701" t="s">
        <v>2160</v>
      </c>
      <c r="D701" s="11" t="s">
        <v>7749</v>
      </c>
      <c r="E701" s="11" t="s">
        <v>7046</v>
      </c>
      <c r="F701" t="s">
        <v>91</v>
      </c>
      <c r="G701" t="s">
        <v>2161</v>
      </c>
      <c r="H701" t="s">
        <v>53</v>
      </c>
      <c r="I701">
        <v>191.57</v>
      </c>
      <c r="J701">
        <v>6</v>
      </c>
      <c r="K701">
        <v>15</v>
      </c>
      <c r="L701">
        <v>1149.42</v>
      </c>
      <c r="M701">
        <v>977.01</v>
      </c>
      <c r="N701" s="11">
        <f>Salesdata[[#This Row],[subtotal_before_discount]]-Salesdata[[#This Row],[total_after_discount]]</f>
        <v>172.41000000000008</v>
      </c>
      <c r="O701" t="s">
        <v>77</v>
      </c>
      <c r="P701" s="2">
        <v>45385.427187499998</v>
      </c>
      <c r="Q701">
        <f>YEAR(Salesdata[[#This Row],[purchase_date]])</f>
        <v>2024</v>
      </c>
      <c r="R701" t="str">
        <f>TEXT(Salesdata[[#This Row],[purchase_date]], "mmm")</f>
        <v>Apr</v>
      </c>
    </row>
    <row r="702" spans="1:18" x14ac:dyDescent="0.3">
      <c r="A702" t="s">
        <v>2162</v>
      </c>
      <c r="B702" t="s">
        <v>49</v>
      </c>
      <c r="C702" t="s">
        <v>2163</v>
      </c>
      <c r="D702" s="11" t="s">
        <v>7750</v>
      </c>
      <c r="E702" s="11" t="s">
        <v>7058</v>
      </c>
      <c r="F702" t="s">
        <v>37</v>
      </c>
      <c r="G702" t="s">
        <v>2164</v>
      </c>
      <c r="H702" t="s">
        <v>82</v>
      </c>
      <c r="I702">
        <v>578.59</v>
      </c>
      <c r="J702">
        <v>100</v>
      </c>
      <c r="K702">
        <v>17</v>
      </c>
      <c r="L702">
        <v>57859</v>
      </c>
      <c r="M702">
        <v>48022.97</v>
      </c>
      <c r="N702" s="11">
        <f>Salesdata[[#This Row],[subtotal_before_discount]]-Salesdata[[#This Row],[total_after_discount]]</f>
        <v>9836.0299999999988</v>
      </c>
      <c r="O702" t="s">
        <v>77</v>
      </c>
      <c r="P702" s="2">
        <v>45796.51289351852</v>
      </c>
      <c r="Q702">
        <f>YEAR(Salesdata[[#This Row],[purchase_date]])</f>
        <v>2025</v>
      </c>
      <c r="R702" t="str">
        <f>TEXT(Salesdata[[#This Row],[purchase_date]], "mmm")</f>
        <v>May</v>
      </c>
    </row>
    <row r="703" spans="1:18" x14ac:dyDescent="0.3">
      <c r="A703" t="s">
        <v>2165</v>
      </c>
      <c r="B703" t="s">
        <v>49</v>
      </c>
      <c r="C703" t="s">
        <v>2166</v>
      </c>
      <c r="D703" s="11" t="s">
        <v>7751</v>
      </c>
      <c r="E703" s="11" t="s">
        <v>7162</v>
      </c>
      <c r="F703" t="s">
        <v>224</v>
      </c>
      <c r="G703" t="s">
        <v>2167</v>
      </c>
      <c r="H703" t="s">
        <v>59</v>
      </c>
      <c r="I703">
        <v>92.85</v>
      </c>
      <c r="J703">
        <v>25</v>
      </c>
      <c r="K703">
        <v>0</v>
      </c>
      <c r="L703">
        <v>2321.25</v>
      </c>
      <c r="M703">
        <v>2321.25</v>
      </c>
      <c r="N703" s="11">
        <f>Salesdata[[#This Row],[subtotal_before_discount]]-Salesdata[[#This Row],[total_after_discount]]</f>
        <v>0</v>
      </c>
      <c r="O703" t="s">
        <v>47</v>
      </c>
      <c r="P703" s="2">
        <v>45591.10769675926</v>
      </c>
      <c r="Q703">
        <f>YEAR(Salesdata[[#This Row],[purchase_date]])</f>
        <v>2024</v>
      </c>
      <c r="R703" t="str">
        <f>TEXT(Salesdata[[#This Row],[purchase_date]], "mmm")</f>
        <v>Oct</v>
      </c>
    </row>
    <row r="704" spans="1:18" x14ac:dyDescent="0.3">
      <c r="A704" t="s">
        <v>2168</v>
      </c>
      <c r="B704" t="s">
        <v>30</v>
      </c>
      <c r="C704" t="s">
        <v>2169</v>
      </c>
      <c r="D704" s="11" t="s">
        <v>7742</v>
      </c>
      <c r="E704" s="11" t="s">
        <v>7094</v>
      </c>
      <c r="F704" t="s">
        <v>91</v>
      </c>
      <c r="G704" t="s">
        <v>2170</v>
      </c>
      <c r="H704" t="s">
        <v>65</v>
      </c>
      <c r="I704">
        <v>4.6500000000000004</v>
      </c>
      <c r="J704">
        <v>104</v>
      </c>
      <c r="K704">
        <v>18</v>
      </c>
      <c r="L704">
        <v>483.6</v>
      </c>
      <c r="M704">
        <v>396.55</v>
      </c>
      <c r="N704" s="11">
        <f>Salesdata[[#This Row],[subtotal_before_discount]]-Salesdata[[#This Row],[total_after_discount]]</f>
        <v>87.050000000000011</v>
      </c>
      <c r="O704" t="s">
        <v>77</v>
      </c>
      <c r="P704" s="2">
        <v>45818.453692129631</v>
      </c>
      <c r="Q704">
        <f>YEAR(Salesdata[[#This Row],[purchase_date]])</f>
        <v>2025</v>
      </c>
      <c r="R704" t="str">
        <f>TEXT(Salesdata[[#This Row],[purchase_date]], "mmm")</f>
        <v>Jun</v>
      </c>
    </row>
    <row r="705" spans="1:18" x14ac:dyDescent="0.3">
      <c r="A705" t="s">
        <v>2171</v>
      </c>
      <c r="B705" t="s">
        <v>181</v>
      </c>
      <c r="C705" t="s">
        <v>9189</v>
      </c>
      <c r="D705" s="11" t="s">
        <v>9189</v>
      </c>
      <c r="E705" s="11" t="s">
        <v>9189</v>
      </c>
      <c r="F705" t="s">
        <v>87</v>
      </c>
      <c r="G705" t="s">
        <v>2172</v>
      </c>
      <c r="H705" t="s">
        <v>179</v>
      </c>
      <c r="I705">
        <v>438.44</v>
      </c>
      <c r="J705">
        <v>2</v>
      </c>
      <c r="K705">
        <v>5</v>
      </c>
      <c r="L705">
        <v>876.88</v>
      </c>
      <c r="M705">
        <v>833.04</v>
      </c>
      <c r="N705" s="11">
        <f>Salesdata[[#This Row],[subtotal_before_discount]]-Salesdata[[#This Row],[total_after_discount]]</f>
        <v>43.840000000000032</v>
      </c>
      <c r="O705" t="s">
        <v>21</v>
      </c>
      <c r="P705" s="2">
        <v>45350.486828703702</v>
      </c>
      <c r="Q705">
        <f>YEAR(Salesdata[[#This Row],[purchase_date]])</f>
        <v>2024</v>
      </c>
      <c r="R705" t="str">
        <f>TEXT(Salesdata[[#This Row],[purchase_date]], "mmm")</f>
        <v>Feb</v>
      </c>
    </row>
    <row r="706" spans="1:18" x14ac:dyDescent="0.3">
      <c r="A706" t="s">
        <v>2173</v>
      </c>
      <c r="B706" t="s">
        <v>118</v>
      </c>
      <c r="C706" t="s">
        <v>2174</v>
      </c>
      <c r="D706" s="11" t="s">
        <v>7752</v>
      </c>
      <c r="E706" s="11" t="s">
        <v>7064</v>
      </c>
      <c r="F706" t="s">
        <v>100</v>
      </c>
      <c r="G706" t="s">
        <v>2175</v>
      </c>
      <c r="H706" t="s">
        <v>130</v>
      </c>
      <c r="I706">
        <v>242.06</v>
      </c>
      <c r="J706">
        <v>2</v>
      </c>
      <c r="K706">
        <v>10</v>
      </c>
      <c r="L706">
        <v>484.12</v>
      </c>
      <c r="M706">
        <v>435.71</v>
      </c>
      <c r="N706" s="11">
        <f>Salesdata[[#This Row],[subtotal_before_discount]]-Salesdata[[#This Row],[total_after_discount]]</f>
        <v>48.410000000000025</v>
      </c>
      <c r="O706" t="s">
        <v>47</v>
      </c>
      <c r="P706" s="2">
        <v>45351.414756944447</v>
      </c>
      <c r="Q706">
        <f>YEAR(Salesdata[[#This Row],[purchase_date]])</f>
        <v>2024</v>
      </c>
      <c r="R706" t="str">
        <f>TEXT(Salesdata[[#This Row],[purchase_date]], "mmm")</f>
        <v>Feb</v>
      </c>
    </row>
    <row r="707" spans="1:18" x14ac:dyDescent="0.3">
      <c r="A707" t="s">
        <v>2176</v>
      </c>
      <c r="B707" t="s">
        <v>49</v>
      </c>
      <c r="C707" t="s">
        <v>2177</v>
      </c>
      <c r="D707" s="11" t="s">
        <v>7753</v>
      </c>
      <c r="E707" s="11" t="s">
        <v>7052</v>
      </c>
      <c r="F707" t="s">
        <v>133</v>
      </c>
      <c r="G707" t="s">
        <v>2178</v>
      </c>
      <c r="H707" t="s">
        <v>76</v>
      </c>
      <c r="I707">
        <v>304.45</v>
      </c>
      <c r="J707">
        <v>5</v>
      </c>
      <c r="K707">
        <v>5</v>
      </c>
      <c r="L707">
        <v>1522.25</v>
      </c>
      <c r="M707">
        <v>1446.14</v>
      </c>
      <c r="N707" s="11">
        <f>Salesdata[[#This Row],[subtotal_before_discount]]-Salesdata[[#This Row],[total_after_discount]]</f>
        <v>76.1099999999999</v>
      </c>
      <c r="O707" t="s">
        <v>47</v>
      </c>
      <c r="P707" s="2">
        <v>45781.439502314817</v>
      </c>
      <c r="Q707">
        <f>YEAR(Salesdata[[#This Row],[purchase_date]])</f>
        <v>2025</v>
      </c>
      <c r="R707" t="str">
        <f>TEXT(Salesdata[[#This Row],[purchase_date]], "mmm")</f>
        <v>May</v>
      </c>
    </row>
    <row r="708" spans="1:18" x14ac:dyDescent="0.3">
      <c r="A708" t="s">
        <v>2179</v>
      </c>
      <c r="B708" t="s">
        <v>72</v>
      </c>
      <c r="C708" t="s">
        <v>2180</v>
      </c>
      <c r="D708" s="11" t="s">
        <v>7754</v>
      </c>
      <c r="E708" s="11" t="s">
        <v>7099</v>
      </c>
      <c r="F708" t="s">
        <v>32</v>
      </c>
      <c r="G708" t="s">
        <v>2181</v>
      </c>
      <c r="H708" t="s">
        <v>70</v>
      </c>
      <c r="I708">
        <v>2.2400000000000002</v>
      </c>
      <c r="J708">
        <v>130</v>
      </c>
      <c r="K708">
        <v>30</v>
      </c>
      <c r="L708">
        <v>291.2</v>
      </c>
      <c r="M708">
        <v>203.84</v>
      </c>
      <c r="N708" s="11">
        <f>Salesdata[[#This Row],[subtotal_before_discount]]-Salesdata[[#This Row],[total_after_discount]]</f>
        <v>87.359999999999985</v>
      </c>
      <c r="O708" t="s">
        <v>21</v>
      </c>
      <c r="P708" s="2">
        <v>45387.499664351853</v>
      </c>
      <c r="Q708">
        <f>YEAR(Salesdata[[#This Row],[purchase_date]])</f>
        <v>2024</v>
      </c>
      <c r="R708" t="str">
        <f>TEXT(Salesdata[[#This Row],[purchase_date]], "mmm")</f>
        <v>Apr</v>
      </c>
    </row>
    <row r="709" spans="1:18" x14ac:dyDescent="0.3">
      <c r="A709" t="s">
        <v>2182</v>
      </c>
      <c r="B709" t="s">
        <v>181</v>
      </c>
      <c r="C709" t="s">
        <v>2183</v>
      </c>
      <c r="D709" s="11" t="s">
        <v>7755</v>
      </c>
      <c r="E709" s="11" t="s">
        <v>7064</v>
      </c>
      <c r="F709" t="s">
        <v>32</v>
      </c>
      <c r="G709" t="s">
        <v>2184</v>
      </c>
      <c r="H709" t="s">
        <v>107</v>
      </c>
      <c r="I709">
        <v>1.81</v>
      </c>
      <c r="J709">
        <v>125</v>
      </c>
      <c r="K709">
        <v>15</v>
      </c>
      <c r="L709">
        <v>226.25</v>
      </c>
      <c r="M709">
        <v>192.31</v>
      </c>
      <c r="N709" s="11">
        <f>Salesdata[[#This Row],[subtotal_before_discount]]-Salesdata[[#This Row],[total_after_discount]]</f>
        <v>33.94</v>
      </c>
      <c r="O709" t="s">
        <v>77</v>
      </c>
      <c r="P709" s="2">
        <v>45554.315266203703</v>
      </c>
      <c r="Q709">
        <f>YEAR(Salesdata[[#This Row],[purchase_date]])</f>
        <v>2024</v>
      </c>
      <c r="R709" t="str">
        <f>TEXT(Salesdata[[#This Row],[purchase_date]], "mmm")</f>
        <v>Sep</v>
      </c>
    </row>
    <row r="710" spans="1:18" x14ac:dyDescent="0.3">
      <c r="A710" t="s">
        <v>2185</v>
      </c>
      <c r="B710" t="s">
        <v>49</v>
      </c>
      <c r="C710" t="s">
        <v>2186</v>
      </c>
      <c r="D710" s="11" t="s">
        <v>7756</v>
      </c>
      <c r="E710" s="11" t="s">
        <v>7152</v>
      </c>
      <c r="F710" t="s">
        <v>251</v>
      </c>
      <c r="G710" t="s">
        <v>2187</v>
      </c>
      <c r="H710" t="s">
        <v>135</v>
      </c>
      <c r="I710">
        <v>59.69</v>
      </c>
      <c r="J710">
        <v>1</v>
      </c>
      <c r="K710">
        <v>2</v>
      </c>
      <c r="L710">
        <v>59.69</v>
      </c>
      <c r="M710">
        <v>58.5</v>
      </c>
      <c r="N710" s="11">
        <f>Salesdata[[#This Row],[subtotal_before_discount]]-Salesdata[[#This Row],[total_after_discount]]</f>
        <v>1.1899999999999977</v>
      </c>
      <c r="O710" t="s">
        <v>77</v>
      </c>
      <c r="P710" s="2">
        <v>45361.288599537038</v>
      </c>
      <c r="Q710">
        <f>YEAR(Salesdata[[#This Row],[purchase_date]])</f>
        <v>2024</v>
      </c>
      <c r="R710" t="str">
        <f>TEXT(Salesdata[[#This Row],[purchase_date]], "mmm")</f>
        <v>Mar</v>
      </c>
    </row>
    <row r="711" spans="1:18" x14ac:dyDescent="0.3">
      <c r="A711" t="s">
        <v>2188</v>
      </c>
      <c r="B711" t="s">
        <v>181</v>
      </c>
      <c r="C711" t="s">
        <v>2189</v>
      </c>
      <c r="D711" s="11" t="s">
        <v>7757</v>
      </c>
      <c r="E711" s="11" t="s">
        <v>7198</v>
      </c>
      <c r="F711" t="s">
        <v>224</v>
      </c>
      <c r="G711" t="s">
        <v>2190</v>
      </c>
      <c r="H711" t="s">
        <v>70</v>
      </c>
      <c r="I711">
        <v>62.82</v>
      </c>
      <c r="J711">
        <v>6</v>
      </c>
      <c r="K711">
        <v>15</v>
      </c>
      <c r="L711">
        <v>376.92</v>
      </c>
      <c r="M711">
        <v>320.38</v>
      </c>
      <c r="N711" s="11">
        <f>Salesdata[[#This Row],[subtotal_before_discount]]-Salesdata[[#This Row],[total_after_discount]]</f>
        <v>56.54000000000002</v>
      </c>
      <c r="O711" t="s">
        <v>40</v>
      </c>
      <c r="P711" s="2">
        <v>45473.494247685187</v>
      </c>
      <c r="Q711">
        <f>YEAR(Salesdata[[#This Row],[purchase_date]])</f>
        <v>2024</v>
      </c>
      <c r="R711" t="str">
        <f>TEXT(Salesdata[[#This Row],[purchase_date]], "mmm")</f>
        <v>Jun</v>
      </c>
    </row>
    <row r="712" spans="1:18" x14ac:dyDescent="0.3">
      <c r="A712" t="s">
        <v>2191</v>
      </c>
      <c r="B712" t="s">
        <v>49</v>
      </c>
      <c r="C712" t="s">
        <v>2192</v>
      </c>
      <c r="D712" s="11" t="s">
        <v>7758</v>
      </c>
      <c r="E712" s="11" t="s">
        <v>7116</v>
      </c>
      <c r="F712" t="s">
        <v>18</v>
      </c>
      <c r="G712" t="s">
        <v>2193</v>
      </c>
      <c r="H712" t="s">
        <v>76</v>
      </c>
      <c r="I712">
        <v>1249.58</v>
      </c>
      <c r="J712">
        <v>25</v>
      </c>
      <c r="K712">
        <v>0</v>
      </c>
      <c r="L712">
        <v>31239.5</v>
      </c>
      <c r="M712">
        <v>31239.5</v>
      </c>
      <c r="N712" s="11">
        <f>Salesdata[[#This Row],[subtotal_before_discount]]-Salesdata[[#This Row],[total_after_discount]]</f>
        <v>0</v>
      </c>
      <c r="O712" t="s">
        <v>21</v>
      </c>
      <c r="P712" s="2">
        <v>45637.17591435185</v>
      </c>
      <c r="Q712">
        <f>YEAR(Salesdata[[#This Row],[purchase_date]])</f>
        <v>2024</v>
      </c>
      <c r="R712" t="str">
        <f>TEXT(Salesdata[[#This Row],[purchase_date]], "mmm")</f>
        <v>Dec</v>
      </c>
    </row>
    <row r="713" spans="1:18" x14ac:dyDescent="0.3">
      <c r="A713" t="s">
        <v>2194</v>
      </c>
      <c r="B713" t="s">
        <v>118</v>
      </c>
      <c r="C713" t="s">
        <v>2195</v>
      </c>
      <c r="D713" s="11" t="s">
        <v>7684</v>
      </c>
      <c r="E713" s="11" t="s">
        <v>7054</v>
      </c>
      <c r="F713" t="s">
        <v>224</v>
      </c>
      <c r="G713" t="s">
        <v>2196</v>
      </c>
      <c r="H713" t="s">
        <v>465</v>
      </c>
      <c r="I713">
        <v>303.62</v>
      </c>
      <c r="J713">
        <v>3</v>
      </c>
      <c r="K713">
        <v>0</v>
      </c>
      <c r="L713">
        <v>910.86</v>
      </c>
      <c r="M713">
        <v>910.86</v>
      </c>
      <c r="N713" s="11">
        <f>Salesdata[[#This Row],[subtotal_before_discount]]-Salesdata[[#This Row],[total_after_discount]]</f>
        <v>0</v>
      </c>
      <c r="O713" t="s">
        <v>116</v>
      </c>
      <c r="P713" s="2">
        <v>45718.502071759256</v>
      </c>
      <c r="Q713">
        <f>YEAR(Salesdata[[#This Row],[purchase_date]])</f>
        <v>2025</v>
      </c>
      <c r="R713" t="str">
        <f>TEXT(Salesdata[[#This Row],[purchase_date]], "mmm")</f>
        <v>Mar</v>
      </c>
    </row>
    <row r="714" spans="1:18" x14ac:dyDescent="0.3">
      <c r="A714" t="s">
        <v>2197</v>
      </c>
      <c r="B714" t="s">
        <v>118</v>
      </c>
      <c r="C714" t="s">
        <v>2198</v>
      </c>
      <c r="D714" s="11" t="s">
        <v>7759</v>
      </c>
      <c r="E714" s="11" t="s">
        <v>7099</v>
      </c>
      <c r="F714" t="s">
        <v>91</v>
      </c>
      <c r="G714" t="s">
        <v>2199</v>
      </c>
      <c r="H714" t="s">
        <v>53</v>
      </c>
      <c r="I714">
        <v>674.4</v>
      </c>
      <c r="J714">
        <v>15</v>
      </c>
      <c r="K714">
        <v>15</v>
      </c>
      <c r="L714">
        <v>10116</v>
      </c>
      <c r="M714">
        <v>8598.6</v>
      </c>
      <c r="N714" s="11">
        <f>Salesdata[[#This Row],[subtotal_before_discount]]-Salesdata[[#This Row],[total_after_discount]]</f>
        <v>1517.3999999999996</v>
      </c>
      <c r="O714" t="s">
        <v>60</v>
      </c>
      <c r="P714" s="2">
        <v>45594.509780092594</v>
      </c>
      <c r="Q714">
        <f>YEAR(Salesdata[[#This Row],[purchase_date]])</f>
        <v>2024</v>
      </c>
      <c r="R714" t="str">
        <f>TEXT(Salesdata[[#This Row],[purchase_date]], "mmm")</f>
        <v>Oct</v>
      </c>
    </row>
    <row r="715" spans="1:18" x14ac:dyDescent="0.3">
      <c r="A715" t="s">
        <v>2200</v>
      </c>
      <c r="B715" t="s">
        <v>72</v>
      </c>
      <c r="C715" t="s">
        <v>2201</v>
      </c>
      <c r="D715" s="11" t="s">
        <v>7760</v>
      </c>
      <c r="E715" s="11" t="s">
        <v>7102</v>
      </c>
      <c r="F715" t="s">
        <v>155</v>
      </c>
      <c r="G715" t="s">
        <v>2202</v>
      </c>
      <c r="H715" t="s">
        <v>65</v>
      </c>
      <c r="I715">
        <v>86.47</v>
      </c>
      <c r="J715">
        <v>5</v>
      </c>
      <c r="K715">
        <v>5</v>
      </c>
      <c r="L715">
        <v>432.35</v>
      </c>
      <c r="M715">
        <v>410.73</v>
      </c>
      <c r="N715" s="11">
        <f>Salesdata[[#This Row],[subtotal_before_discount]]-Salesdata[[#This Row],[total_after_discount]]</f>
        <v>21.620000000000005</v>
      </c>
      <c r="O715" t="s">
        <v>47</v>
      </c>
      <c r="P715" s="2">
        <v>45503.950983796298</v>
      </c>
      <c r="Q715">
        <f>YEAR(Salesdata[[#This Row],[purchase_date]])</f>
        <v>2024</v>
      </c>
      <c r="R715" t="str">
        <f>TEXT(Salesdata[[#This Row],[purchase_date]], "mmm")</f>
        <v>Jul</v>
      </c>
    </row>
    <row r="716" spans="1:18" x14ac:dyDescent="0.3">
      <c r="A716" t="s">
        <v>2203</v>
      </c>
      <c r="B716" t="s">
        <v>15</v>
      </c>
      <c r="C716" t="s">
        <v>2204</v>
      </c>
      <c r="D716" s="11" t="s">
        <v>7761</v>
      </c>
      <c r="E716" s="11" t="s">
        <v>7250</v>
      </c>
      <c r="F716" t="s">
        <v>68</v>
      </c>
      <c r="G716" t="s">
        <v>2205</v>
      </c>
      <c r="H716" t="s">
        <v>9189</v>
      </c>
      <c r="I716">
        <v>735.16</v>
      </c>
      <c r="J716">
        <v>6</v>
      </c>
      <c r="K716">
        <v>10</v>
      </c>
      <c r="L716">
        <v>4410.96</v>
      </c>
      <c r="M716">
        <v>3969.86</v>
      </c>
      <c r="N716" s="11">
        <f>Salesdata[[#This Row],[subtotal_before_discount]]-Salesdata[[#This Row],[total_after_discount]]</f>
        <v>441.09999999999991</v>
      </c>
      <c r="O716" t="s">
        <v>21</v>
      </c>
      <c r="P716" s="2">
        <v>45473.232106481482</v>
      </c>
      <c r="Q716">
        <f>YEAR(Salesdata[[#This Row],[purchase_date]])</f>
        <v>2024</v>
      </c>
      <c r="R716" t="str">
        <f>TEXT(Salesdata[[#This Row],[purchase_date]], "mmm")</f>
        <v>Jun</v>
      </c>
    </row>
    <row r="717" spans="1:18" x14ac:dyDescent="0.3">
      <c r="A717" t="s">
        <v>2206</v>
      </c>
      <c r="B717" t="s">
        <v>72</v>
      </c>
      <c r="C717" t="s">
        <v>2207</v>
      </c>
      <c r="D717" s="11" t="s">
        <v>7762</v>
      </c>
      <c r="E717" s="11" t="s">
        <v>7105</v>
      </c>
      <c r="F717" t="s">
        <v>37</v>
      </c>
      <c r="G717" t="s">
        <v>2208</v>
      </c>
      <c r="H717" t="s">
        <v>135</v>
      </c>
      <c r="I717">
        <v>2306.25</v>
      </c>
      <c r="J717">
        <v>25</v>
      </c>
      <c r="K717">
        <v>10</v>
      </c>
      <c r="L717">
        <v>57656.25</v>
      </c>
      <c r="M717">
        <v>51890.62</v>
      </c>
      <c r="N717" s="11">
        <f>Salesdata[[#This Row],[subtotal_before_discount]]-Salesdata[[#This Row],[total_after_discount]]</f>
        <v>5765.6299999999974</v>
      </c>
      <c r="O717" t="s">
        <v>40</v>
      </c>
      <c r="P717" s="2">
        <v>45540.456342592595</v>
      </c>
      <c r="Q717">
        <f>YEAR(Salesdata[[#This Row],[purchase_date]])</f>
        <v>2024</v>
      </c>
      <c r="R717" t="str">
        <f>TEXT(Salesdata[[#This Row],[purchase_date]], "mmm")</f>
        <v>Sep</v>
      </c>
    </row>
    <row r="718" spans="1:18" x14ac:dyDescent="0.3">
      <c r="A718" t="s">
        <v>2209</v>
      </c>
      <c r="B718" t="s">
        <v>181</v>
      </c>
      <c r="C718" t="s">
        <v>2210</v>
      </c>
      <c r="D718" s="11" t="s">
        <v>7763</v>
      </c>
      <c r="E718" s="11" t="s">
        <v>7105</v>
      </c>
      <c r="F718" t="s">
        <v>32</v>
      </c>
      <c r="G718" t="s">
        <v>2211</v>
      </c>
      <c r="H718" t="s">
        <v>9189</v>
      </c>
      <c r="I718">
        <v>364.46</v>
      </c>
      <c r="J718">
        <v>30</v>
      </c>
      <c r="K718">
        <v>18</v>
      </c>
      <c r="L718">
        <v>10933.8</v>
      </c>
      <c r="M718">
        <v>8965.7199999999993</v>
      </c>
      <c r="N718" s="11">
        <f>Salesdata[[#This Row],[subtotal_before_discount]]-Salesdata[[#This Row],[total_after_discount]]</f>
        <v>1968.08</v>
      </c>
      <c r="O718" t="s">
        <v>77</v>
      </c>
      <c r="P718" s="2">
        <v>45481.442986111113</v>
      </c>
      <c r="Q718">
        <f>YEAR(Salesdata[[#This Row],[purchase_date]])</f>
        <v>2024</v>
      </c>
      <c r="R718" t="str">
        <f>TEXT(Salesdata[[#This Row],[purchase_date]], "mmm")</f>
        <v>Jul</v>
      </c>
    </row>
    <row r="719" spans="1:18" x14ac:dyDescent="0.3">
      <c r="A719" t="s">
        <v>2212</v>
      </c>
      <c r="B719" t="s">
        <v>84</v>
      </c>
      <c r="C719" t="s">
        <v>2213</v>
      </c>
      <c r="D719" s="11" t="s">
        <v>7764</v>
      </c>
      <c r="E719" s="11" t="s">
        <v>7087</v>
      </c>
      <c r="F719" t="s">
        <v>18</v>
      </c>
      <c r="G719" t="s">
        <v>2214</v>
      </c>
      <c r="H719" t="s">
        <v>102</v>
      </c>
      <c r="I719">
        <v>609.55999999999995</v>
      </c>
      <c r="J719">
        <v>8</v>
      </c>
      <c r="K719">
        <v>10</v>
      </c>
      <c r="L719">
        <v>4876.4799999999996</v>
      </c>
      <c r="M719">
        <v>4388.83</v>
      </c>
      <c r="N719" s="11">
        <f>Salesdata[[#This Row],[subtotal_before_discount]]-Salesdata[[#This Row],[total_after_discount]]</f>
        <v>487.64999999999964</v>
      </c>
      <c r="O719" t="s">
        <v>116</v>
      </c>
      <c r="P719" s="2">
        <v>45633.993981481479</v>
      </c>
      <c r="Q719">
        <f>YEAR(Salesdata[[#This Row],[purchase_date]])</f>
        <v>2024</v>
      </c>
      <c r="R719" t="str">
        <f>TEXT(Salesdata[[#This Row],[purchase_date]], "mmm")</f>
        <v>Dec</v>
      </c>
    </row>
    <row r="720" spans="1:18" x14ac:dyDescent="0.3">
      <c r="A720" t="s">
        <v>2215</v>
      </c>
      <c r="B720" t="s">
        <v>84</v>
      </c>
      <c r="C720" t="s">
        <v>2216</v>
      </c>
      <c r="D720" s="11" t="s">
        <v>7765</v>
      </c>
      <c r="E720" s="11" t="s">
        <v>7168</v>
      </c>
      <c r="F720" t="s">
        <v>91</v>
      </c>
      <c r="G720" t="s">
        <v>2217</v>
      </c>
      <c r="H720" t="s">
        <v>76</v>
      </c>
      <c r="I720">
        <v>120.61</v>
      </c>
      <c r="J720">
        <v>2</v>
      </c>
      <c r="K720">
        <v>3</v>
      </c>
      <c r="L720">
        <v>241.22</v>
      </c>
      <c r="M720">
        <v>233.98</v>
      </c>
      <c r="N720" s="11">
        <f>Salesdata[[#This Row],[subtotal_before_discount]]-Salesdata[[#This Row],[total_after_discount]]</f>
        <v>7.2400000000000091</v>
      </c>
      <c r="O720" t="s">
        <v>60</v>
      </c>
      <c r="P720" s="2">
        <v>45522.548043981478</v>
      </c>
      <c r="Q720">
        <f>YEAR(Salesdata[[#This Row],[purchase_date]])</f>
        <v>2024</v>
      </c>
      <c r="R720" t="str">
        <f>TEXT(Salesdata[[#This Row],[purchase_date]], "mmm")</f>
        <v>Aug</v>
      </c>
    </row>
    <row r="721" spans="1:18" x14ac:dyDescent="0.3">
      <c r="A721" t="s">
        <v>2218</v>
      </c>
      <c r="B721" t="s">
        <v>30</v>
      </c>
      <c r="C721" t="s">
        <v>2219</v>
      </c>
      <c r="D721" s="11" t="s">
        <v>7766</v>
      </c>
      <c r="E721" s="11" t="s">
        <v>7076</v>
      </c>
      <c r="F721" t="s">
        <v>246</v>
      </c>
      <c r="G721" t="s">
        <v>2220</v>
      </c>
      <c r="H721" t="s">
        <v>76</v>
      </c>
      <c r="I721">
        <v>279.14999999999998</v>
      </c>
      <c r="J721">
        <v>6</v>
      </c>
      <c r="K721">
        <v>5</v>
      </c>
      <c r="L721">
        <v>1674.9</v>
      </c>
      <c r="M721">
        <v>1591.15</v>
      </c>
      <c r="N721" s="11">
        <f>Salesdata[[#This Row],[subtotal_before_discount]]-Salesdata[[#This Row],[total_after_discount]]</f>
        <v>83.75</v>
      </c>
      <c r="O721" t="s">
        <v>21</v>
      </c>
      <c r="P721" s="2">
        <v>45742.086539351854</v>
      </c>
      <c r="Q721">
        <f>YEAR(Salesdata[[#This Row],[purchase_date]])</f>
        <v>2025</v>
      </c>
      <c r="R721" t="str">
        <f>TEXT(Salesdata[[#This Row],[purchase_date]], "mmm")</f>
        <v>Mar</v>
      </c>
    </row>
    <row r="722" spans="1:18" x14ac:dyDescent="0.3">
      <c r="A722" t="s">
        <v>2221</v>
      </c>
      <c r="B722" t="s">
        <v>172</v>
      </c>
      <c r="C722" t="s">
        <v>2222</v>
      </c>
      <c r="D722" s="11" t="s">
        <v>7767</v>
      </c>
      <c r="E722" s="11" t="s">
        <v>7123</v>
      </c>
      <c r="F722" t="s">
        <v>87</v>
      </c>
      <c r="G722" t="s">
        <v>2223</v>
      </c>
      <c r="H722" t="s">
        <v>184</v>
      </c>
      <c r="I722">
        <v>2556.31</v>
      </c>
      <c r="J722">
        <v>15</v>
      </c>
      <c r="K722">
        <v>15</v>
      </c>
      <c r="L722">
        <v>38344.65</v>
      </c>
      <c r="M722">
        <v>32592.95</v>
      </c>
      <c r="N722" s="11">
        <f>Salesdata[[#This Row],[subtotal_before_discount]]-Salesdata[[#This Row],[total_after_discount]]</f>
        <v>5751.7000000000007</v>
      </c>
      <c r="O722" t="s">
        <v>60</v>
      </c>
      <c r="P722" s="2">
        <v>45488.554722222223</v>
      </c>
      <c r="Q722">
        <f>YEAR(Salesdata[[#This Row],[purchase_date]])</f>
        <v>2024</v>
      </c>
      <c r="R722" t="str">
        <f>TEXT(Salesdata[[#This Row],[purchase_date]], "mmm")</f>
        <v>Jul</v>
      </c>
    </row>
    <row r="723" spans="1:18" x14ac:dyDescent="0.3">
      <c r="A723" t="s">
        <v>2224</v>
      </c>
      <c r="B723" t="s">
        <v>181</v>
      </c>
      <c r="C723" t="s">
        <v>2225</v>
      </c>
      <c r="D723" s="11" t="s">
        <v>7768</v>
      </c>
      <c r="E723" s="11" t="s">
        <v>7139</v>
      </c>
      <c r="F723" t="s">
        <v>18</v>
      </c>
      <c r="G723" t="s">
        <v>2226</v>
      </c>
      <c r="H723" t="s">
        <v>102</v>
      </c>
      <c r="I723">
        <v>1396.83</v>
      </c>
      <c r="J723">
        <v>4</v>
      </c>
      <c r="K723">
        <v>5</v>
      </c>
      <c r="L723">
        <v>5587.32</v>
      </c>
      <c r="M723">
        <v>5307.95</v>
      </c>
      <c r="N723" s="11">
        <f>Salesdata[[#This Row],[subtotal_before_discount]]-Salesdata[[#This Row],[total_after_discount]]</f>
        <v>279.36999999999989</v>
      </c>
      <c r="O723" t="s">
        <v>40</v>
      </c>
      <c r="P723" s="2">
        <v>45360.133402777778</v>
      </c>
      <c r="Q723">
        <f>YEAR(Salesdata[[#This Row],[purchase_date]])</f>
        <v>2024</v>
      </c>
      <c r="R723" t="str">
        <f>TEXT(Salesdata[[#This Row],[purchase_date]], "mmm")</f>
        <v>Mar</v>
      </c>
    </row>
    <row r="724" spans="1:18" x14ac:dyDescent="0.3">
      <c r="A724" t="s">
        <v>2227</v>
      </c>
      <c r="B724" t="s">
        <v>84</v>
      </c>
      <c r="C724" t="s">
        <v>2228</v>
      </c>
      <c r="D724" s="11" t="s">
        <v>7769</v>
      </c>
      <c r="E724" s="11" t="s">
        <v>7094</v>
      </c>
      <c r="F724" t="s">
        <v>37</v>
      </c>
      <c r="G724" t="s">
        <v>2229</v>
      </c>
      <c r="H724" t="s">
        <v>65</v>
      </c>
      <c r="I724">
        <v>160.35</v>
      </c>
      <c r="J724">
        <v>6</v>
      </c>
      <c r="K724">
        <v>0</v>
      </c>
      <c r="L724">
        <v>962.1</v>
      </c>
      <c r="M724">
        <v>962.1</v>
      </c>
      <c r="N724" s="11">
        <f>Salesdata[[#This Row],[subtotal_before_discount]]-Salesdata[[#This Row],[total_after_discount]]</f>
        <v>0</v>
      </c>
      <c r="O724" t="s">
        <v>60</v>
      </c>
      <c r="P724" s="2">
        <v>45355.072395833333</v>
      </c>
      <c r="Q724">
        <f>YEAR(Salesdata[[#This Row],[purchase_date]])</f>
        <v>2024</v>
      </c>
      <c r="R724" t="str">
        <f>TEXT(Salesdata[[#This Row],[purchase_date]], "mmm")</f>
        <v>Mar</v>
      </c>
    </row>
    <row r="725" spans="1:18" x14ac:dyDescent="0.3">
      <c r="A725" t="s">
        <v>2230</v>
      </c>
      <c r="B725" t="s">
        <v>95</v>
      </c>
      <c r="C725" t="s">
        <v>2231</v>
      </c>
      <c r="D725" s="11" t="s">
        <v>7770</v>
      </c>
      <c r="E725" s="11" t="s">
        <v>7183</v>
      </c>
      <c r="F725" t="s">
        <v>111</v>
      </c>
      <c r="G725" t="s">
        <v>2232</v>
      </c>
      <c r="H725" t="s">
        <v>107</v>
      </c>
      <c r="I725">
        <v>677.66</v>
      </c>
      <c r="J725">
        <v>4</v>
      </c>
      <c r="K725">
        <v>2</v>
      </c>
      <c r="L725">
        <v>2710.64</v>
      </c>
      <c r="M725">
        <v>2656.43</v>
      </c>
      <c r="N725" s="11">
        <f>Salesdata[[#This Row],[subtotal_before_discount]]-Salesdata[[#This Row],[total_after_discount]]</f>
        <v>54.210000000000036</v>
      </c>
      <c r="O725" t="s">
        <v>60</v>
      </c>
      <c r="P725" s="2">
        <v>45689.971655092595</v>
      </c>
      <c r="Q725">
        <f>YEAR(Salesdata[[#This Row],[purchase_date]])</f>
        <v>2025</v>
      </c>
      <c r="R725" t="str">
        <f>TEXT(Salesdata[[#This Row],[purchase_date]], "mmm")</f>
        <v>Feb</v>
      </c>
    </row>
    <row r="726" spans="1:18" x14ac:dyDescent="0.3">
      <c r="A726" t="s">
        <v>2233</v>
      </c>
      <c r="B726" t="s">
        <v>55</v>
      </c>
      <c r="C726" t="s">
        <v>2234</v>
      </c>
      <c r="D726" s="11" t="s">
        <v>7771</v>
      </c>
      <c r="E726" s="11" t="s">
        <v>7066</v>
      </c>
      <c r="F726" t="s">
        <v>251</v>
      </c>
      <c r="G726" t="s">
        <v>2235</v>
      </c>
      <c r="H726" t="s">
        <v>209</v>
      </c>
      <c r="I726">
        <v>331.83</v>
      </c>
      <c r="J726">
        <v>60</v>
      </c>
      <c r="K726">
        <v>15</v>
      </c>
      <c r="L726">
        <v>19909.8</v>
      </c>
      <c r="M726">
        <v>16923.330000000002</v>
      </c>
      <c r="N726" s="11">
        <f>Salesdata[[#This Row],[subtotal_before_discount]]-Salesdata[[#This Row],[total_after_discount]]</f>
        <v>2986.4699999999975</v>
      </c>
      <c r="O726" t="s">
        <v>116</v>
      </c>
      <c r="P726" s="2">
        <v>45339.517766203702</v>
      </c>
      <c r="Q726">
        <f>YEAR(Salesdata[[#This Row],[purchase_date]])</f>
        <v>2024</v>
      </c>
      <c r="R726" t="str">
        <f>TEXT(Salesdata[[#This Row],[purchase_date]], "mmm")</f>
        <v>Feb</v>
      </c>
    </row>
    <row r="727" spans="1:18" x14ac:dyDescent="0.3">
      <c r="A727" t="s">
        <v>2236</v>
      </c>
      <c r="B727" t="s">
        <v>55</v>
      </c>
      <c r="C727" t="s">
        <v>2237</v>
      </c>
      <c r="D727" s="11" t="s">
        <v>7257</v>
      </c>
      <c r="E727" s="11" t="s">
        <v>7050</v>
      </c>
      <c r="F727" t="s">
        <v>100</v>
      </c>
      <c r="G727" t="s">
        <v>2238</v>
      </c>
      <c r="H727" t="s">
        <v>135</v>
      </c>
      <c r="I727">
        <v>448.71</v>
      </c>
      <c r="J727">
        <v>10</v>
      </c>
      <c r="K727">
        <v>5</v>
      </c>
      <c r="L727">
        <v>4487.1000000000004</v>
      </c>
      <c r="M727">
        <v>4262.74</v>
      </c>
      <c r="N727" s="11">
        <f>Salesdata[[#This Row],[subtotal_before_discount]]-Salesdata[[#This Row],[total_after_discount]]</f>
        <v>224.36000000000058</v>
      </c>
      <c r="O727" t="s">
        <v>28</v>
      </c>
      <c r="P727" s="2">
        <v>45400.070821759262</v>
      </c>
      <c r="Q727">
        <f>YEAR(Salesdata[[#This Row],[purchase_date]])</f>
        <v>2024</v>
      </c>
      <c r="R727" t="str">
        <f>TEXT(Salesdata[[#This Row],[purchase_date]], "mmm")</f>
        <v>Apr</v>
      </c>
    </row>
    <row r="728" spans="1:18" x14ac:dyDescent="0.3">
      <c r="A728" t="s">
        <v>2239</v>
      </c>
      <c r="B728" t="s">
        <v>118</v>
      </c>
      <c r="C728" t="s">
        <v>2240</v>
      </c>
      <c r="D728" s="11" t="s">
        <v>7772</v>
      </c>
      <c r="E728" s="11" t="s">
        <v>7048</v>
      </c>
      <c r="F728" t="s">
        <v>18</v>
      </c>
      <c r="G728" t="s">
        <v>2241</v>
      </c>
      <c r="H728" t="s">
        <v>107</v>
      </c>
      <c r="I728">
        <v>1.81</v>
      </c>
      <c r="J728">
        <v>129</v>
      </c>
      <c r="K728">
        <v>22</v>
      </c>
      <c r="L728">
        <v>233.49</v>
      </c>
      <c r="M728">
        <v>182.12</v>
      </c>
      <c r="N728" s="11">
        <f>Salesdata[[#This Row],[subtotal_before_discount]]-Salesdata[[#This Row],[total_after_discount]]</f>
        <v>51.370000000000005</v>
      </c>
      <c r="O728" t="s">
        <v>28</v>
      </c>
      <c r="P728" s="2">
        <v>45834.205833333333</v>
      </c>
      <c r="Q728">
        <f>YEAR(Salesdata[[#This Row],[purchase_date]])</f>
        <v>2025</v>
      </c>
      <c r="R728" t="str">
        <f>TEXT(Salesdata[[#This Row],[purchase_date]], "mmm")</f>
        <v>Jun</v>
      </c>
    </row>
    <row r="729" spans="1:18" x14ac:dyDescent="0.3">
      <c r="A729" t="s">
        <v>2242</v>
      </c>
      <c r="B729" t="s">
        <v>23</v>
      </c>
      <c r="C729" t="s">
        <v>2243</v>
      </c>
      <c r="D729" s="11" t="s">
        <v>7528</v>
      </c>
      <c r="E729" s="11" t="s">
        <v>7042</v>
      </c>
      <c r="F729" t="s">
        <v>57</v>
      </c>
      <c r="G729" t="s">
        <v>2244</v>
      </c>
      <c r="H729" t="s">
        <v>27</v>
      </c>
      <c r="I729">
        <v>3</v>
      </c>
      <c r="J729">
        <v>209</v>
      </c>
      <c r="K729">
        <v>0</v>
      </c>
      <c r="L729">
        <v>627</v>
      </c>
      <c r="M729">
        <v>627</v>
      </c>
      <c r="N729" s="11">
        <f>Salesdata[[#This Row],[subtotal_before_discount]]-Salesdata[[#This Row],[total_after_discount]]</f>
        <v>0</v>
      </c>
      <c r="O729" t="s">
        <v>47</v>
      </c>
      <c r="P729" s="2">
        <v>45351.935636574075</v>
      </c>
      <c r="Q729">
        <f>YEAR(Salesdata[[#This Row],[purchase_date]])</f>
        <v>2024</v>
      </c>
      <c r="R729" t="str">
        <f>TEXT(Salesdata[[#This Row],[purchase_date]], "mmm")</f>
        <v>Feb</v>
      </c>
    </row>
    <row r="730" spans="1:18" x14ac:dyDescent="0.3">
      <c r="A730" t="s">
        <v>2245</v>
      </c>
      <c r="B730" t="s">
        <v>95</v>
      </c>
      <c r="C730" t="s">
        <v>2246</v>
      </c>
      <c r="D730" s="11" t="s">
        <v>7150</v>
      </c>
      <c r="E730" s="11" t="s">
        <v>7040</v>
      </c>
      <c r="F730" t="s">
        <v>111</v>
      </c>
      <c r="G730" t="s">
        <v>2247</v>
      </c>
      <c r="H730" t="s">
        <v>179</v>
      </c>
      <c r="I730">
        <v>1318.93</v>
      </c>
      <c r="J730">
        <v>60</v>
      </c>
      <c r="K730">
        <v>20</v>
      </c>
      <c r="L730">
        <v>79135.8</v>
      </c>
      <c r="M730">
        <v>63308.639999999999</v>
      </c>
      <c r="N730" s="11">
        <f>Salesdata[[#This Row],[subtotal_before_discount]]-Salesdata[[#This Row],[total_after_discount]]</f>
        <v>15827.160000000003</v>
      </c>
      <c r="O730" t="s">
        <v>40</v>
      </c>
      <c r="P730" s="2">
        <v>45776.876689814817</v>
      </c>
      <c r="Q730">
        <f>YEAR(Salesdata[[#This Row],[purchase_date]])</f>
        <v>2025</v>
      </c>
      <c r="R730" t="str">
        <f>TEXT(Salesdata[[#This Row],[purchase_date]], "mmm")</f>
        <v>Apr</v>
      </c>
    </row>
    <row r="731" spans="1:18" x14ac:dyDescent="0.3">
      <c r="A731" t="s">
        <v>2248</v>
      </c>
      <c r="B731" t="s">
        <v>172</v>
      </c>
      <c r="C731" t="s">
        <v>2249</v>
      </c>
      <c r="D731" s="11" t="s">
        <v>7773</v>
      </c>
      <c r="E731" s="11" t="s">
        <v>7052</v>
      </c>
      <c r="F731" t="s">
        <v>87</v>
      </c>
      <c r="G731" t="s">
        <v>2250</v>
      </c>
      <c r="H731" t="s">
        <v>130</v>
      </c>
      <c r="I731">
        <v>1038.42</v>
      </c>
      <c r="J731">
        <v>6</v>
      </c>
      <c r="K731">
        <v>3</v>
      </c>
      <c r="L731">
        <v>6230.52</v>
      </c>
      <c r="M731">
        <v>6043.6</v>
      </c>
      <c r="N731" s="11">
        <f>Salesdata[[#This Row],[subtotal_before_discount]]-Salesdata[[#This Row],[total_after_discount]]</f>
        <v>186.92000000000007</v>
      </c>
      <c r="O731" t="s">
        <v>28</v>
      </c>
      <c r="P731" s="2">
        <v>45788.616979166669</v>
      </c>
      <c r="Q731">
        <f>YEAR(Salesdata[[#This Row],[purchase_date]])</f>
        <v>2025</v>
      </c>
      <c r="R731" t="str">
        <f>TEXT(Salesdata[[#This Row],[purchase_date]], "mmm")</f>
        <v>May</v>
      </c>
    </row>
    <row r="732" spans="1:18" x14ac:dyDescent="0.3">
      <c r="A732" t="s">
        <v>2251</v>
      </c>
      <c r="B732" t="s">
        <v>181</v>
      </c>
      <c r="C732" t="s">
        <v>9189</v>
      </c>
      <c r="D732" s="11" t="s">
        <v>9189</v>
      </c>
      <c r="E732" s="11" t="s">
        <v>9189</v>
      </c>
      <c r="F732" t="s">
        <v>44</v>
      </c>
      <c r="G732" t="s">
        <v>2252</v>
      </c>
      <c r="H732" t="s">
        <v>179</v>
      </c>
      <c r="I732">
        <v>107.82</v>
      </c>
      <c r="J732">
        <v>6</v>
      </c>
      <c r="K732">
        <v>0</v>
      </c>
      <c r="L732">
        <v>646.91999999999996</v>
      </c>
      <c r="M732">
        <v>646.91999999999996</v>
      </c>
      <c r="N732" s="11">
        <f>Salesdata[[#This Row],[subtotal_before_discount]]-Salesdata[[#This Row],[total_after_discount]]</f>
        <v>0</v>
      </c>
      <c r="O732" t="s">
        <v>60</v>
      </c>
      <c r="P732" s="2">
        <v>45806.272951388892</v>
      </c>
      <c r="Q732">
        <f>YEAR(Salesdata[[#This Row],[purchase_date]])</f>
        <v>2025</v>
      </c>
      <c r="R732" t="str">
        <f>TEXT(Salesdata[[#This Row],[purchase_date]], "mmm")</f>
        <v>May</v>
      </c>
    </row>
    <row r="733" spans="1:18" x14ac:dyDescent="0.3">
      <c r="A733" t="s">
        <v>2253</v>
      </c>
      <c r="B733" t="s">
        <v>95</v>
      </c>
      <c r="C733" t="s">
        <v>2254</v>
      </c>
      <c r="D733" s="11" t="s">
        <v>7774</v>
      </c>
      <c r="E733" s="11" t="s">
        <v>7036</v>
      </c>
      <c r="F733" t="s">
        <v>44</v>
      </c>
      <c r="G733" t="s">
        <v>2255</v>
      </c>
      <c r="H733" t="s">
        <v>248</v>
      </c>
      <c r="I733">
        <v>2.0499999999999998</v>
      </c>
      <c r="J733">
        <v>282</v>
      </c>
      <c r="K733">
        <v>25</v>
      </c>
      <c r="L733">
        <v>578.1</v>
      </c>
      <c r="M733">
        <v>433.58</v>
      </c>
      <c r="N733" s="11">
        <f>Salesdata[[#This Row],[subtotal_before_discount]]-Salesdata[[#This Row],[total_after_discount]]</f>
        <v>144.52000000000004</v>
      </c>
      <c r="O733" t="s">
        <v>9189</v>
      </c>
      <c r="P733" s="2">
        <v>45371.055613425924</v>
      </c>
      <c r="Q733">
        <f>YEAR(Salesdata[[#This Row],[purchase_date]])</f>
        <v>2024</v>
      </c>
      <c r="R733" t="str">
        <f>TEXT(Salesdata[[#This Row],[purchase_date]], "mmm")</f>
        <v>Mar</v>
      </c>
    </row>
    <row r="734" spans="1:18" x14ac:dyDescent="0.3">
      <c r="A734" t="s">
        <v>2256</v>
      </c>
      <c r="B734" t="s">
        <v>55</v>
      </c>
      <c r="C734" t="s">
        <v>2257</v>
      </c>
      <c r="D734" s="11" t="s">
        <v>7775</v>
      </c>
      <c r="E734" s="11" t="s">
        <v>7139</v>
      </c>
      <c r="F734" t="s">
        <v>87</v>
      </c>
      <c r="G734" t="s">
        <v>2258</v>
      </c>
      <c r="H734" t="s">
        <v>93</v>
      </c>
      <c r="I734">
        <v>472.94</v>
      </c>
      <c r="J734">
        <v>50</v>
      </c>
      <c r="K734">
        <v>20</v>
      </c>
      <c r="L734">
        <v>23647</v>
      </c>
      <c r="M734">
        <v>18917.599999999999</v>
      </c>
      <c r="N734" s="11">
        <f>Salesdata[[#This Row],[subtotal_before_discount]]-Salesdata[[#This Row],[total_after_discount]]</f>
        <v>4729.4000000000015</v>
      </c>
      <c r="O734" t="s">
        <v>28</v>
      </c>
      <c r="P734" s="2">
        <v>45810.056400462963</v>
      </c>
      <c r="Q734">
        <f>YEAR(Salesdata[[#This Row],[purchase_date]])</f>
        <v>2025</v>
      </c>
      <c r="R734" t="str">
        <f>TEXT(Salesdata[[#This Row],[purchase_date]], "mmm")</f>
        <v>Jun</v>
      </c>
    </row>
    <row r="735" spans="1:18" x14ac:dyDescent="0.3">
      <c r="A735" t="s">
        <v>2259</v>
      </c>
      <c r="B735" t="s">
        <v>172</v>
      </c>
      <c r="C735" t="s">
        <v>9189</v>
      </c>
      <c r="D735" s="11" t="s">
        <v>9189</v>
      </c>
      <c r="E735" s="11" t="s">
        <v>9189</v>
      </c>
      <c r="F735" t="s">
        <v>37</v>
      </c>
      <c r="G735" t="s">
        <v>2260</v>
      </c>
      <c r="H735" t="s">
        <v>20</v>
      </c>
      <c r="I735">
        <v>4.1900000000000004</v>
      </c>
      <c r="J735">
        <v>321</v>
      </c>
      <c r="K735">
        <v>0</v>
      </c>
      <c r="L735">
        <v>1344.99</v>
      </c>
      <c r="M735">
        <v>1344.99</v>
      </c>
      <c r="N735" s="11">
        <f>Salesdata[[#This Row],[subtotal_before_discount]]-Salesdata[[#This Row],[total_after_discount]]</f>
        <v>0</v>
      </c>
      <c r="O735" t="s">
        <v>60</v>
      </c>
      <c r="P735" s="2">
        <v>45698.69263888889</v>
      </c>
      <c r="Q735">
        <f>YEAR(Salesdata[[#This Row],[purchase_date]])</f>
        <v>2025</v>
      </c>
      <c r="R735" t="str">
        <f>TEXT(Salesdata[[#This Row],[purchase_date]], "mmm")</f>
        <v>Feb</v>
      </c>
    </row>
    <row r="736" spans="1:18" x14ac:dyDescent="0.3">
      <c r="A736" t="s">
        <v>2261</v>
      </c>
      <c r="B736" t="s">
        <v>55</v>
      </c>
      <c r="C736" t="s">
        <v>2262</v>
      </c>
      <c r="D736" s="11" t="s">
        <v>7776</v>
      </c>
      <c r="E736" s="11" t="s">
        <v>7139</v>
      </c>
      <c r="F736" t="s">
        <v>100</v>
      </c>
      <c r="G736" t="s">
        <v>2263</v>
      </c>
      <c r="H736" t="s">
        <v>184</v>
      </c>
      <c r="I736">
        <v>92.9</v>
      </c>
      <c r="J736">
        <v>40</v>
      </c>
      <c r="K736">
        <v>15</v>
      </c>
      <c r="L736">
        <v>3716</v>
      </c>
      <c r="M736">
        <v>3158.6</v>
      </c>
      <c r="N736" s="11">
        <f>Salesdata[[#This Row],[subtotal_before_discount]]-Salesdata[[#This Row],[total_after_discount]]</f>
        <v>557.40000000000009</v>
      </c>
      <c r="O736" t="s">
        <v>47</v>
      </c>
      <c r="P736" s="2">
        <v>45719.97079861111</v>
      </c>
      <c r="Q736">
        <f>YEAR(Salesdata[[#This Row],[purchase_date]])</f>
        <v>2025</v>
      </c>
      <c r="R736" t="str">
        <f>TEXT(Salesdata[[#This Row],[purchase_date]], "mmm")</f>
        <v>Mar</v>
      </c>
    </row>
    <row r="737" spans="1:18" x14ac:dyDescent="0.3">
      <c r="A737" t="s">
        <v>2264</v>
      </c>
      <c r="B737" t="s">
        <v>95</v>
      </c>
      <c r="C737" t="s">
        <v>2265</v>
      </c>
      <c r="D737" s="11" t="s">
        <v>7777</v>
      </c>
      <c r="E737" s="11" t="s">
        <v>7145</v>
      </c>
      <c r="F737" t="s">
        <v>87</v>
      </c>
      <c r="G737" t="s">
        <v>2266</v>
      </c>
      <c r="H737" t="s">
        <v>65</v>
      </c>
      <c r="I737">
        <v>260.08999999999997</v>
      </c>
      <c r="J737">
        <v>1</v>
      </c>
      <c r="K737">
        <v>0</v>
      </c>
      <c r="L737">
        <v>260.08999999999997</v>
      </c>
      <c r="M737">
        <v>260.08999999999997</v>
      </c>
      <c r="N737" s="11">
        <f>Salesdata[[#This Row],[subtotal_before_discount]]-Salesdata[[#This Row],[total_after_discount]]</f>
        <v>0</v>
      </c>
      <c r="O737" t="s">
        <v>47</v>
      </c>
      <c r="P737" s="2">
        <v>45425.690682870372</v>
      </c>
      <c r="Q737">
        <f>YEAR(Salesdata[[#This Row],[purchase_date]])</f>
        <v>2024</v>
      </c>
      <c r="R737" t="str">
        <f>TEXT(Salesdata[[#This Row],[purchase_date]], "mmm")</f>
        <v>May</v>
      </c>
    </row>
    <row r="738" spans="1:18" x14ac:dyDescent="0.3">
      <c r="A738" t="s">
        <v>2267</v>
      </c>
      <c r="B738" t="s">
        <v>172</v>
      </c>
      <c r="C738" t="s">
        <v>2268</v>
      </c>
      <c r="D738" s="11" t="s">
        <v>7778</v>
      </c>
      <c r="E738" s="11" t="s">
        <v>7052</v>
      </c>
      <c r="F738" t="s">
        <v>44</v>
      </c>
      <c r="G738" t="s">
        <v>2269</v>
      </c>
      <c r="H738" t="s">
        <v>20</v>
      </c>
      <c r="I738">
        <v>114.23</v>
      </c>
      <c r="J738">
        <v>60</v>
      </c>
      <c r="K738">
        <v>25</v>
      </c>
      <c r="L738">
        <v>6853.8</v>
      </c>
      <c r="M738">
        <v>5140.3500000000004</v>
      </c>
      <c r="N738" s="11">
        <f>Salesdata[[#This Row],[subtotal_before_discount]]-Salesdata[[#This Row],[total_after_discount]]</f>
        <v>1713.4499999999998</v>
      </c>
      <c r="O738" t="s">
        <v>9189</v>
      </c>
      <c r="P738" s="2">
        <v>45452.932083333333</v>
      </c>
      <c r="Q738">
        <f>YEAR(Salesdata[[#This Row],[purchase_date]])</f>
        <v>2024</v>
      </c>
      <c r="R738" t="str">
        <f>TEXT(Salesdata[[#This Row],[purchase_date]], "mmm")</f>
        <v>Jun</v>
      </c>
    </row>
    <row r="739" spans="1:18" x14ac:dyDescent="0.3">
      <c r="A739" t="s">
        <v>2270</v>
      </c>
      <c r="B739" t="s">
        <v>181</v>
      </c>
      <c r="C739" t="s">
        <v>2271</v>
      </c>
      <c r="D739" s="11" t="s">
        <v>7779</v>
      </c>
      <c r="E739" s="11" t="s">
        <v>7152</v>
      </c>
      <c r="F739" t="s">
        <v>177</v>
      </c>
      <c r="G739" t="s">
        <v>2272</v>
      </c>
      <c r="H739" t="s">
        <v>465</v>
      </c>
      <c r="I739">
        <v>145.83000000000001</v>
      </c>
      <c r="J739">
        <v>15</v>
      </c>
      <c r="K739">
        <v>0</v>
      </c>
      <c r="L739">
        <v>2187.4499999999998</v>
      </c>
      <c r="M739">
        <v>2187.4499999999998</v>
      </c>
      <c r="N739" s="11">
        <f>Salesdata[[#This Row],[subtotal_before_discount]]-Salesdata[[#This Row],[total_after_discount]]</f>
        <v>0</v>
      </c>
      <c r="O739" t="s">
        <v>9189</v>
      </c>
      <c r="P739" s="2">
        <v>45624.296331018515</v>
      </c>
      <c r="Q739">
        <f>YEAR(Salesdata[[#This Row],[purchase_date]])</f>
        <v>2024</v>
      </c>
      <c r="R739" t="str">
        <f>TEXT(Salesdata[[#This Row],[purchase_date]], "mmm")</f>
        <v>Nov</v>
      </c>
    </row>
    <row r="740" spans="1:18" x14ac:dyDescent="0.3">
      <c r="A740" t="s">
        <v>2273</v>
      </c>
      <c r="B740" t="s">
        <v>49</v>
      </c>
      <c r="C740" t="s">
        <v>2274</v>
      </c>
      <c r="D740" s="11" t="s">
        <v>7780</v>
      </c>
      <c r="E740" s="11" t="s">
        <v>7139</v>
      </c>
      <c r="F740" t="s">
        <v>57</v>
      </c>
      <c r="G740" t="s">
        <v>2275</v>
      </c>
      <c r="H740" t="s">
        <v>27</v>
      </c>
      <c r="I740">
        <v>257.52</v>
      </c>
      <c r="J740">
        <v>1</v>
      </c>
      <c r="K740">
        <v>2</v>
      </c>
      <c r="L740">
        <v>257.52</v>
      </c>
      <c r="M740">
        <v>252.37</v>
      </c>
      <c r="N740" s="11">
        <f>Salesdata[[#This Row],[subtotal_before_discount]]-Salesdata[[#This Row],[total_after_discount]]</f>
        <v>5.1499999999999773</v>
      </c>
      <c r="O740" t="s">
        <v>60</v>
      </c>
      <c r="P740" s="2">
        <v>45378.874699074076</v>
      </c>
      <c r="Q740">
        <f>YEAR(Salesdata[[#This Row],[purchase_date]])</f>
        <v>2024</v>
      </c>
      <c r="R740" t="str">
        <f>TEXT(Salesdata[[#This Row],[purchase_date]], "mmm")</f>
        <v>Mar</v>
      </c>
    </row>
    <row r="741" spans="1:18" x14ac:dyDescent="0.3">
      <c r="A741" t="s">
        <v>2276</v>
      </c>
      <c r="B741" t="s">
        <v>95</v>
      </c>
      <c r="C741" t="s">
        <v>2277</v>
      </c>
      <c r="D741" s="11" t="s">
        <v>7781</v>
      </c>
      <c r="E741" s="11" t="s">
        <v>7119</v>
      </c>
      <c r="F741" t="s">
        <v>177</v>
      </c>
      <c r="G741" t="s">
        <v>2278</v>
      </c>
      <c r="H741" t="s">
        <v>209</v>
      </c>
      <c r="I741">
        <v>389.79</v>
      </c>
      <c r="J741">
        <v>2</v>
      </c>
      <c r="K741">
        <v>0</v>
      </c>
      <c r="L741">
        <v>779.58</v>
      </c>
      <c r="M741">
        <v>779.58</v>
      </c>
      <c r="N741" s="11">
        <f>Salesdata[[#This Row],[subtotal_before_discount]]-Salesdata[[#This Row],[total_after_discount]]</f>
        <v>0</v>
      </c>
      <c r="O741" t="s">
        <v>28</v>
      </c>
      <c r="P741" s="2">
        <v>45594.181770833333</v>
      </c>
      <c r="Q741">
        <f>YEAR(Salesdata[[#This Row],[purchase_date]])</f>
        <v>2024</v>
      </c>
      <c r="R741" t="str">
        <f>TEXT(Salesdata[[#This Row],[purchase_date]], "mmm")</f>
        <v>Oct</v>
      </c>
    </row>
    <row r="742" spans="1:18" x14ac:dyDescent="0.3">
      <c r="A742" t="s">
        <v>2279</v>
      </c>
      <c r="B742" t="s">
        <v>15</v>
      </c>
      <c r="C742" t="s">
        <v>2280</v>
      </c>
      <c r="D742" s="11" t="s">
        <v>7782</v>
      </c>
      <c r="E742" s="11" t="s">
        <v>7071</v>
      </c>
      <c r="F742" t="s">
        <v>155</v>
      </c>
      <c r="G742" t="s">
        <v>2281</v>
      </c>
      <c r="H742" t="s">
        <v>179</v>
      </c>
      <c r="I742">
        <v>165.09</v>
      </c>
      <c r="J742">
        <v>15</v>
      </c>
      <c r="K742">
        <v>0</v>
      </c>
      <c r="L742">
        <v>2476.35</v>
      </c>
      <c r="M742">
        <v>2476.35</v>
      </c>
      <c r="N742" s="11">
        <f>Salesdata[[#This Row],[subtotal_before_discount]]-Salesdata[[#This Row],[total_after_discount]]</f>
        <v>0</v>
      </c>
      <c r="O742" t="s">
        <v>116</v>
      </c>
      <c r="P742" s="2">
        <v>45723.514282407406</v>
      </c>
      <c r="Q742">
        <f>YEAR(Salesdata[[#This Row],[purchase_date]])</f>
        <v>2025</v>
      </c>
      <c r="R742" t="str">
        <f>TEXT(Salesdata[[#This Row],[purchase_date]], "mmm")</f>
        <v>Mar</v>
      </c>
    </row>
    <row r="743" spans="1:18" x14ac:dyDescent="0.3">
      <c r="A743" t="s">
        <v>2282</v>
      </c>
      <c r="B743" t="s">
        <v>15</v>
      </c>
      <c r="C743" t="s">
        <v>2283</v>
      </c>
      <c r="D743" s="11" t="s">
        <v>7783</v>
      </c>
      <c r="E743" s="11" t="s">
        <v>7042</v>
      </c>
      <c r="F743" t="s">
        <v>224</v>
      </c>
      <c r="G743" t="s">
        <v>2284</v>
      </c>
      <c r="H743" t="s">
        <v>59</v>
      </c>
      <c r="I743">
        <v>25.88</v>
      </c>
      <c r="J743">
        <v>10</v>
      </c>
      <c r="K743">
        <v>10</v>
      </c>
      <c r="L743">
        <v>258.8</v>
      </c>
      <c r="M743">
        <v>232.92</v>
      </c>
      <c r="N743" s="11">
        <f>Salesdata[[#This Row],[subtotal_before_discount]]-Salesdata[[#This Row],[total_after_discount]]</f>
        <v>25.880000000000024</v>
      </c>
      <c r="O743" t="s">
        <v>28</v>
      </c>
      <c r="P743" s="2">
        <v>45532.403553240743</v>
      </c>
      <c r="Q743">
        <f>YEAR(Salesdata[[#This Row],[purchase_date]])</f>
        <v>2024</v>
      </c>
      <c r="R743" t="str">
        <f>TEXT(Salesdata[[#This Row],[purchase_date]], "mmm")</f>
        <v>Aug</v>
      </c>
    </row>
    <row r="744" spans="1:18" x14ac:dyDescent="0.3">
      <c r="A744" t="s">
        <v>2285</v>
      </c>
      <c r="B744" t="s">
        <v>181</v>
      </c>
      <c r="C744" t="s">
        <v>2286</v>
      </c>
      <c r="D744" s="11" t="s">
        <v>7784</v>
      </c>
      <c r="E744" s="11" t="s">
        <v>7139</v>
      </c>
      <c r="F744" t="s">
        <v>277</v>
      </c>
      <c r="G744" t="s">
        <v>2287</v>
      </c>
      <c r="H744" t="s">
        <v>9189</v>
      </c>
      <c r="I744">
        <v>232.34</v>
      </c>
      <c r="J744">
        <v>30</v>
      </c>
      <c r="K744">
        <v>22</v>
      </c>
      <c r="L744">
        <v>6970.2</v>
      </c>
      <c r="M744">
        <v>5436.76</v>
      </c>
      <c r="N744" s="11">
        <f>Salesdata[[#This Row],[subtotal_before_discount]]-Salesdata[[#This Row],[total_after_discount]]</f>
        <v>1533.4399999999996</v>
      </c>
      <c r="O744" t="s">
        <v>21</v>
      </c>
      <c r="P744" s="2">
        <v>45570.318425925929</v>
      </c>
      <c r="Q744">
        <f>YEAR(Salesdata[[#This Row],[purchase_date]])</f>
        <v>2024</v>
      </c>
      <c r="R744" t="str">
        <f>TEXT(Salesdata[[#This Row],[purchase_date]], "mmm")</f>
        <v>Oct</v>
      </c>
    </row>
    <row r="745" spans="1:18" x14ac:dyDescent="0.3">
      <c r="A745" t="s">
        <v>2288</v>
      </c>
      <c r="B745" t="s">
        <v>118</v>
      </c>
      <c r="C745" t="s">
        <v>2289</v>
      </c>
      <c r="D745" s="11" t="s">
        <v>7785</v>
      </c>
      <c r="E745" s="11" t="s">
        <v>7042</v>
      </c>
      <c r="F745" t="s">
        <v>251</v>
      </c>
      <c r="G745" t="s">
        <v>2290</v>
      </c>
      <c r="H745" t="s">
        <v>179</v>
      </c>
      <c r="I745">
        <v>2823.67</v>
      </c>
      <c r="J745">
        <v>8</v>
      </c>
      <c r="K745">
        <v>5</v>
      </c>
      <c r="L745">
        <v>22589.360000000001</v>
      </c>
      <c r="M745">
        <v>21459.89</v>
      </c>
      <c r="N745" s="11">
        <f>Salesdata[[#This Row],[subtotal_before_discount]]-Salesdata[[#This Row],[total_after_discount]]</f>
        <v>1129.4700000000012</v>
      </c>
      <c r="O745" t="s">
        <v>116</v>
      </c>
      <c r="P745" s="2">
        <v>45601.623738425929</v>
      </c>
      <c r="Q745">
        <f>YEAR(Salesdata[[#This Row],[purchase_date]])</f>
        <v>2024</v>
      </c>
      <c r="R745" t="str">
        <f>TEXT(Salesdata[[#This Row],[purchase_date]], "mmm")</f>
        <v>Nov</v>
      </c>
    </row>
    <row r="746" spans="1:18" x14ac:dyDescent="0.3">
      <c r="A746" t="s">
        <v>2291</v>
      </c>
      <c r="B746" t="s">
        <v>84</v>
      </c>
      <c r="C746" t="s">
        <v>2292</v>
      </c>
      <c r="D746" s="11" t="s">
        <v>7786</v>
      </c>
      <c r="E746" s="11" t="s">
        <v>7046</v>
      </c>
      <c r="F746" t="s">
        <v>74</v>
      </c>
      <c r="G746" t="s">
        <v>2293</v>
      </c>
      <c r="H746" t="s">
        <v>102</v>
      </c>
      <c r="I746">
        <v>3996.5</v>
      </c>
      <c r="J746">
        <v>40</v>
      </c>
      <c r="K746">
        <v>30</v>
      </c>
      <c r="L746">
        <v>159860</v>
      </c>
      <c r="M746">
        <v>111902</v>
      </c>
      <c r="N746" s="11">
        <f>Salesdata[[#This Row],[subtotal_before_discount]]-Salesdata[[#This Row],[total_after_discount]]</f>
        <v>47958</v>
      </c>
      <c r="O746" t="s">
        <v>9189</v>
      </c>
      <c r="P746" s="2">
        <v>45552.033680555556</v>
      </c>
      <c r="Q746">
        <f>YEAR(Salesdata[[#This Row],[purchase_date]])</f>
        <v>2024</v>
      </c>
      <c r="R746" t="str">
        <f>TEXT(Salesdata[[#This Row],[purchase_date]], "mmm")</f>
        <v>Sep</v>
      </c>
    </row>
    <row r="747" spans="1:18" x14ac:dyDescent="0.3">
      <c r="A747" t="s">
        <v>2294</v>
      </c>
      <c r="B747" t="s">
        <v>95</v>
      </c>
      <c r="C747" t="s">
        <v>2295</v>
      </c>
      <c r="D747" s="11" t="s">
        <v>7787</v>
      </c>
      <c r="E747" s="11" t="s">
        <v>7183</v>
      </c>
      <c r="F747" t="s">
        <v>32</v>
      </c>
      <c r="G747" t="s">
        <v>2296</v>
      </c>
      <c r="H747" t="s">
        <v>130</v>
      </c>
      <c r="I747">
        <v>1236.73</v>
      </c>
      <c r="J747">
        <v>3</v>
      </c>
      <c r="K747">
        <v>5</v>
      </c>
      <c r="L747">
        <v>3710.19</v>
      </c>
      <c r="M747">
        <v>3524.68</v>
      </c>
      <c r="N747" s="11">
        <f>Salesdata[[#This Row],[subtotal_before_discount]]-Salesdata[[#This Row],[total_after_discount]]</f>
        <v>185.51000000000022</v>
      </c>
      <c r="O747" t="s">
        <v>77</v>
      </c>
      <c r="P747" s="2">
        <v>45778.127488425926</v>
      </c>
      <c r="Q747">
        <f>YEAR(Salesdata[[#This Row],[purchase_date]])</f>
        <v>2025</v>
      </c>
      <c r="R747" t="str">
        <f>TEXT(Salesdata[[#This Row],[purchase_date]], "mmm")</f>
        <v>May</v>
      </c>
    </row>
    <row r="748" spans="1:18" x14ac:dyDescent="0.3">
      <c r="A748" t="s">
        <v>2297</v>
      </c>
      <c r="B748" t="s">
        <v>84</v>
      </c>
      <c r="C748" t="s">
        <v>2298</v>
      </c>
      <c r="D748" s="11" t="s">
        <v>7788</v>
      </c>
      <c r="E748" s="11" t="s">
        <v>7346</v>
      </c>
      <c r="F748" t="s">
        <v>100</v>
      </c>
      <c r="G748" t="s">
        <v>2299</v>
      </c>
      <c r="H748" t="s">
        <v>184</v>
      </c>
      <c r="I748">
        <v>4.55</v>
      </c>
      <c r="J748">
        <v>315</v>
      </c>
      <c r="K748">
        <v>0</v>
      </c>
      <c r="L748">
        <v>1433.25</v>
      </c>
      <c r="M748">
        <v>1433.25</v>
      </c>
      <c r="N748" s="11">
        <f>Salesdata[[#This Row],[subtotal_before_discount]]-Salesdata[[#This Row],[total_after_discount]]</f>
        <v>0</v>
      </c>
      <c r="O748" t="s">
        <v>40</v>
      </c>
      <c r="P748" s="2">
        <v>45605.432939814818</v>
      </c>
      <c r="Q748">
        <f>YEAR(Salesdata[[#This Row],[purchase_date]])</f>
        <v>2024</v>
      </c>
      <c r="R748" t="str">
        <f>TEXT(Salesdata[[#This Row],[purchase_date]], "mmm")</f>
        <v>Nov</v>
      </c>
    </row>
    <row r="749" spans="1:18" x14ac:dyDescent="0.3">
      <c r="A749" t="s">
        <v>2300</v>
      </c>
      <c r="B749" t="s">
        <v>15</v>
      </c>
      <c r="C749" t="s">
        <v>2301</v>
      </c>
      <c r="D749" s="11" t="s">
        <v>7789</v>
      </c>
      <c r="E749" s="11" t="s">
        <v>7069</v>
      </c>
      <c r="F749" t="s">
        <v>224</v>
      </c>
      <c r="G749" t="s">
        <v>2302</v>
      </c>
      <c r="H749" t="s">
        <v>209</v>
      </c>
      <c r="I749">
        <v>440.34</v>
      </c>
      <c r="J749">
        <v>8</v>
      </c>
      <c r="K749">
        <v>10</v>
      </c>
      <c r="L749">
        <v>3522.72</v>
      </c>
      <c r="M749">
        <v>3170.45</v>
      </c>
      <c r="N749" s="11">
        <f>Salesdata[[#This Row],[subtotal_before_discount]]-Salesdata[[#This Row],[total_after_discount]]</f>
        <v>352.27</v>
      </c>
      <c r="O749" t="s">
        <v>77</v>
      </c>
      <c r="P749" s="2">
        <v>45828.011921296296</v>
      </c>
      <c r="Q749">
        <f>YEAR(Salesdata[[#This Row],[purchase_date]])</f>
        <v>2025</v>
      </c>
      <c r="R749" t="str">
        <f>TEXT(Salesdata[[#This Row],[purchase_date]], "mmm")</f>
        <v>Jun</v>
      </c>
    </row>
    <row r="750" spans="1:18" x14ac:dyDescent="0.3">
      <c r="A750" t="s">
        <v>2303</v>
      </c>
      <c r="B750" t="s">
        <v>72</v>
      </c>
      <c r="C750" t="s">
        <v>2304</v>
      </c>
      <c r="D750" s="11" t="s">
        <v>7790</v>
      </c>
      <c r="E750" s="11" t="s">
        <v>7079</v>
      </c>
      <c r="F750" t="s">
        <v>32</v>
      </c>
      <c r="G750" t="s">
        <v>2305</v>
      </c>
      <c r="H750" t="s">
        <v>65</v>
      </c>
      <c r="I750">
        <v>723.77</v>
      </c>
      <c r="J750">
        <v>5</v>
      </c>
      <c r="K750">
        <v>0</v>
      </c>
      <c r="L750">
        <v>3618.85</v>
      </c>
      <c r="M750">
        <v>3618.85</v>
      </c>
      <c r="N750" s="11">
        <f>Salesdata[[#This Row],[subtotal_before_discount]]-Salesdata[[#This Row],[total_after_discount]]</f>
        <v>0</v>
      </c>
      <c r="O750" t="s">
        <v>28</v>
      </c>
      <c r="P750" s="2">
        <v>45830.197800925926</v>
      </c>
      <c r="Q750">
        <f>YEAR(Salesdata[[#This Row],[purchase_date]])</f>
        <v>2025</v>
      </c>
      <c r="R750" t="str">
        <f>TEXT(Salesdata[[#This Row],[purchase_date]], "mmm")</f>
        <v>Jun</v>
      </c>
    </row>
    <row r="751" spans="1:18" x14ac:dyDescent="0.3">
      <c r="A751" t="s">
        <v>2306</v>
      </c>
      <c r="B751" t="s">
        <v>49</v>
      </c>
      <c r="C751" t="s">
        <v>2307</v>
      </c>
      <c r="D751" s="11" t="s">
        <v>7791</v>
      </c>
      <c r="E751" s="11" t="s">
        <v>7162</v>
      </c>
      <c r="F751" t="s">
        <v>91</v>
      </c>
      <c r="G751" t="s">
        <v>2308</v>
      </c>
      <c r="H751" t="s">
        <v>59</v>
      </c>
      <c r="I751">
        <v>408.26</v>
      </c>
      <c r="J751">
        <v>1</v>
      </c>
      <c r="K751">
        <v>0</v>
      </c>
      <c r="L751">
        <v>408.26</v>
      </c>
      <c r="M751">
        <v>408.26</v>
      </c>
      <c r="N751" s="11">
        <f>Salesdata[[#This Row],[subtotal_before_discount]]-Salesdata[[#This Row],[total_after_discount]]</f>
        <v>0</v>
      </c>
      <c r="O751" t="s">
        <v>47</v>
      </c>
      <c r="P751" s="2">
        <v>45599.668263888889</v>
      </c>
      <c r="Q751">
        <f>YEAR(Salesdata[[#This Row],[purchase_date]])</f>
        <v>2024</v>
      </c>
      <c r="R751" t="str">
        <f>TEXT(Salesdata[[#This Row],[purchase_date]], "mmm")</f>
        <v>Nov</v>
      </c>
    </row>
    <row r="752" spans="1:18" x14ac:dyDescent="0.3">
      <c r="A752" t="s">
        <v>2309</v>
      </c>
      <c r="B752" t="s">
        <v>84</v>
      </c>
      <c r="C752" t="s">
        <v>2310</v>
      </c>
      <c r="D752" s="11" t="s">
        <v>7792</v>
      </c>
      <c r="E752" s="11" t="s">
        <v>7235</v>
      </c>
      <c r="F752" t="s">
        <v>246</v>
      </c>
      <c r="G752" t="s">
        <v>2311</v>
      </c>
      <c r="H752" t="s">
        <v>107</v>
      </c>
      <c r="I752">
        <v>180.34</v>
      </c>
      <c r="J752">
        <v>40</v>
      </c>
      <c r="K752">
        <v>15</v>
      </c>
      <c r="L752">
        <v>7213.6</v>
      </c>
      <c r="M752">
        <v>6131.56</v>
      </c>
      <c r="N752" s="11">
        <f>Salesdata[[#This Row],[subtotal_before_discount]]-Salesdata[[#This Row],[total_after_discount]]</f>
        <v>1082.04</v>
      </c>
      <c r="O752" t="s">
        <v>116</v>
      </c>
      <c r="P752" s="2">
        <v>45819.490347222221</v>
      </c>
      <c r="Q752">
        <f>YEAR(Salesdata[[#This Row],[purchase_date]])</f>
        <v>2025</v>
      </c>
      <c r="R752" t="str">
        <f>TEXT(Salesdata[[#This Row],[purchase_date]], "mmm")</f>
        <v>Jun</v>
      </c>
    </row>
    <row r="753" spans="1:18" x14ac:dyDescent="0.3">
      <c r="A753" t="s">
        <v>2312</v>
      </c>
      <c r="B753" t="s">
        <v>30</v>
      </c>
      <c r="C753" t="s">
        <v>2313</v>
      </c>
      <c r="D753" s="11" t="s">
        <v>7793</v>
      </c>
      <c r="E753" s="11" t="s">
        <v>7046</v>
      </c>
      <c r="F753" t="s">
        <v>18</v>
      </c>
      <c r="G753" t="s">
        <v>2314</v>
      </c>
      <c r="H753" t="s">
        <v>70</v>
      </c>
      <c r="I753">
        <v>600.04999999999995</v>
      </c>
      <c r="J753">
        <v>10</v>
      </c>
      <c r="K753">
        <v>15</v>
      </c>
      <c r="L753">
        <v>6000.5</v>
      </c>
      <c r="M753">
        <v>5100.43</v>
      </c>
      <c r="N753" s="11">
        <f>Salesdata[[#This Row],[subtotal_before_discount]]-Salesdata[[#This Row],[total_after_discount]]</f>
        <v>900.06999999999971</v>
      </c>
      <c r="O753" t="s">
        <v>60</v>
      </c>
      <c r="P753" s="2">
        <v>45661.809895833336</v>
      </c>
      <c r="Q753">
        <f>YEAR(Salesdata[[#This Row],[purchase_date]])</f>
        <v>2025</v>
      </c>
      <c r="R753" t="str">
        <f>TEXT(Salesdata[[#This Row],[purchase_date]], "mmm")</f>
        <v>Jan</v>
      </c>
    </row>
    <row r="754" spans="1:18" x14ac:dyDescent="0.3">
      <c r="A754" t="s">
        <v>2315</v>
      </c>
      <c r="B754" t="s">
        <v>181</v>
      </c>
      <c r="C754" t="s">
        <v>2316</v>
      </c>
      <c r="D754" s="11" t="s">
        <v>7519</v>
      </c>
      <c r="E754" s="11" t="s">
        <v>7079</v>
      </c>
      <c r="F754" t="s">
        <v>18</v>
      </c>
      <c r="G754" t="s">
        <v>2317</v>
      </c>
      <c r="H754" t="s">
        <v>248</v>
      </c>
      <c r="I754">
        <v>323.07</v>
      </c>
      <c r="J754">
        <v>10</v>
      </c>
      <c r="K754">
        <v>5</v>
      </c>
      <c r="L754">
        <v>3230.7</v>
      </c>
      <c r="M754">
        <v>3069.16</v>
      </c>
      <c r="N754" s="11">
        <f>Salesdata[[#This Row],[subtotal_before_discount]]-Salesdata[[#This Row],[total_after_discount]]</f>
        <v>161.53999999999996</v>
      </c>
      <c r="O754" t="s">
        <v>28</v>
      </c>
      <c r="P754" s="2">
        <v>45791.235000000001</v>
      </c>
      <c r="Q754">
        <f>YEAR(Salesdata[[#This Row],[purchase_date]])</f>
        <v>2025</v>
      </c>
      <c r="R754" t="str">
        <f>TEXT(Salesdata[[#This Row],[purchase_date]], "mmm")</f>
        <v>May</v>
      </c>
    </row>
    <row r="755" spans="1:18" x14ac:dyDescent="0.3">
      <c r="A755" t="s">
        <v>2318</v>
      </c>
      <c r="B755" t="s">
        <v>95</v>
      </c>
      <c r="C755" t="s">
        <v>2319</v>
      </c>
      <c r="D755" s="11" t="s">
        <v>7794</v>
      </c>
      <c r="E755" s="11" t="s">
        <v>7099</v>
      </c>
      <c r="F755" t="s">
        <v>155</v>
      </c>
      <c r="G755" t="s">
        <v>2320</v>
      </c>
      <c r="H755" t="s">
        <v>179</v>
      </c>
      <c r="I755">
        <v>407.72</v>
      </c>
      <c r="J755">
        <v>3</v>
      </c>
      <c r="K755">
        <v>0</v>
      </c>
      <c r="L755">
        <v>1223.1600000000001</v>
      </c>
      <c r="M755">
        <v>1223.1600000000001</v>
      </c>
      <c r="N755" s="11">
        <f>Salesdata[[#This Row],[subtotal_before_discount]]-Salesdata[[#This Row],[total_after_discount]]</f>
        <v>0</v>
      </c>
      <c r="O755" t="s">
        <v>77</v>
      </c>
      <c r="P755" s="2">
        <v>45612.290902777779</v>
      </c>
      <c r="Q755">
        <f>YEAR(Salesdata[[#This Row],[purchase_date]])</f>
        <v>2024</v>
      </c>
      <c r="R755" t="str">
        <f>TEXT(Salesdata[[#This Row],[purchase_date]], "mmm")</f>
        <v>Nov</v>
      </c>
    </row>
    <row r="756" spans="1:18" x14ac:dyDescent="0.3">
      <c r="A756" t="s">
        <v>2321</v>
      </c>
      <c r="B756" t="s">
        <v>55</v>
      </c>
      <c r="C756" t="s">
        <v>2322</v>
      </c>
      <c r="D756" s="11" t="s">
        <v>7795</v>
      </c>
      <c r="E756" s="11" t="s">
        <v>7170</v>
      </c>
      <c r="F756" t="s">
        <v>57</v>
      </c>
      <c r="G756" t="s">
        <v>2323</v>
      </c>
      <c r="H756" t="s">
        <v>107</v>
      </c>
      <c r="I756">
        <v>1102.3</v>
      </c>
      <c r="J756">
        <v>3</v>
      </c>
      <c r="K756">
        <v>0</v>
      </c>
      <c r="L756">
        <v>3306.9</v>
      </c>
      <c r="M756">
        <v>3306.9</v>
      </c>
      <c r="N756" s="11">
        <f>Salesdata[[#This Row],[subtotal_before_discount]]-Salesdata[[#This Row],[total_after_discount]]</f>
        <v>0</v>
      </c>
      <c r="O756" t="s">
        <v>9189</v>
      </c>
      <c r="P756" s="2">
        <v>45492.157708333332</v>
      </c>
      <c r="Q756">
        <f>YEAR(Salesdata[[#This Row],[purchase_date]])</f>
        <v>2024</v>
      </c>
      <c r="R756" t="str">
        <f>TEXT(Salesdata[[#This Row],[purchase_date]], "mmm")</f>
        <v>Jul</v>
      </c>
    </row>
    <row r="757" spans="1:18" x14ac:dyDescent="0.3">
      <c r="A757" t="s">
        <v>2324</v>
      </c>
      <c r="B757" t="s">
        <v>172</v>
      </c>
      <c r="C757" t="s">
        <v>2325</v>
      </c>
      <c r="D757" s="11" t="s">
        <v>7796</v>
      </c>
      <c r="E757" s="11" t="s">
        <v>7050</v>
      </c>
      <c r="F757" t="s">
        <v>9189</v>
      </c>
      <c r="G757" t="s">
        <v>2326</v>
      </c>
      <c r="H757" t="s">
        <v>27</v>
      </c>
      <c r="I757">
        <v>25.56</v>
      </c>
      <c r="J757">
        <v>1</v>
      </c>
      <c r="K757">
        <v>5</v>
      </c>
      <c r="L757">
        <v>25.56</v>
      </c>
      <c r="M757">
        <v>24.28</v>
      </c>
      <c r="N757" s="11">
        <f>Salesdata[[#This Row],[subtotal_before_discount]]-Salesdata[[#This Row],[total_after_discount]]</f>
        <v>1.2799999999999976</v>
      </c>
      <c r="O757" t="s">
        <v>116</v>
      </c>
      <c r="P757" s="2">
        <v>45657.459027777775</v>
      </c>
      <c r="Q757">
        <f>YEAR(Salesdata[[#This Row],[purchase_date]])</f>
        <v>2024</v>
      </c>
      <c r="R757" t="str">
        <f>TEXT(Salesdata[[#This Row],[purchase_date]], "mmm")</f>
        <v>Dec</v>
      </c>
    </row>
    <row r="758" spans="1:18" x14ac:dyDescent="0.3">
      <c r="A758" t="s">
        <v>2327</v>
      </c>
      <c r="B758" t="s">
        <v>72</v>
      </c>
      <c r="C758" t="s">
        <v>2328</v>
      </c>
      <c r="D758" s="11" t="s">
        <v>7797</v>
      </c>
      <c r="E758" s="11" t="s">
        <v>7060</v>
      </c>
      <c r="F758" t="s">
        <v>68</v>
      </c>
      <c r="G758" t="s">
        <v>2329</v>
      </c>
      <c r="H758" t="s">
        <v>65</v>
      </c>
      <c r="I758">
        <v>268.38</v>
      </c>
      <c r="J758">
        <v>3</v>
      </c>
      <c r="K758">
        <v>0</v>
      </c>
      <c r="L758">
        <v>805.14</v>
      </c>
      <c r="M758">
        <v>805.14</v>
      </c>
      <c r="N758" s="11">
        <f>Salesdata[[#This Row],[subtotal_before_discount]]-Salesdata[[#This Row],[total_after_discount]]</f>
        <v>0</v>
      </c>
      <c r="O758" t="s">
        <v>40</v>
      </c>
      <c r="P758" s="2">
        <v>45423.673101851855</v>
      </c>
      <c r="Q758">
        <f>YEAR(Salesdata[[#This Row],[purchase_date]])</f>
        <v>2024</v>
      </c>
      <c r="R758" t="str">
        <f>TEXT(Salesdata[[#This Row],[purchase_date]], "mmm")</f>
        <v>May</v>
      </c>
    </row>
    <row r="759" spans="1:18" x14ac:dyDescent="0.3">
      <c r="A759" t="s">
        <v>2330</v>
      </c>
      <c r="B759" t="s">
        <v>55</v>
      </c>
      <c r="C759" t="s">
        <v>2331</v>
      </c>
      <c r="D759" s="11" t="s">
        <v>7798</v>
      </c>
      <c r="E759" s="11" t="s">
        <v>7083</v>
      </c>
      <c r="F759" t="s">
        <v>18</v>
      </c>
      <c r="G759" t="s">
        <v>2332</v>
      </c>
      <c r="H759" t="s">
        <v>53</v>
      </c>
      <c r="I759">
        <v>360.59</v>
      </c>
      <c r="J759">
        <v>2</v>
      </c>
      <c r="K759">
        <v>0</v>
      </c>
      <c r="L759">
        <v>721.18</v>
      </c>
      <c r="M759">
        <v>721.18</v>
      </c>
      <c r="N759" s="11">
        <f>Salesdata[[#This Row],[subtotal_before_discount]]-Salesdata[[#This Row],[total_after_discount]]</f>
        <v>0</v>
      </c>
      <c r="O759" t="s">
        <v>77</v>
      </c>
      <c r="P759" s="2">
        <v>45397.160011574073</v>
      </c>
      <c r="Q759">
        <f>YEAR(Salesdata[[#This Row],[purchase_date]])</f>
        <v>2024</v>
      </c>
      <c r="R759" t="str">
        <f>TEXT(Salesdata[[#This Row],[purchase_date]], "mmm")</f>
        <v>Apr</v>
      </c>
    </row>
    <row r="760" spans="1:18" x14ac:dyDescent="0.3">
      <c r="A760" t="s">
        <v>2333</v>
      </c>
      <c r="B760" t="s">
        <v>72</v>
      </c>
      <c r="C760" t="s">
        <v>2334</v>
      </c>
      <c r="D760" s="11" t="s">
        <v>7799</v>
      </c>
      <c r="E760" s="11" t="s">
        <v>7152</v>
      </c>
      <c r="F760" t="s">
        <v>155</v>
      </c>
      <c r="G760" t="s">
        <v>2335</v>
      </c>
      <c r="H760" t="s">
        <v>184</v>
      </c>
      <c r="I760">
        <v>23.35</v>
      </c>
      <c r="J760">
        <v>4</v>
      </c>
      <c r="K760">
        <v>0</v>
      </c>
      <c r="L760">
        <v>93.4</v>
      </c>
      <c r="M760">
        <v>93.4</v>
      </c>
      <c r="N760" s="11">
        <f>Salesdata[[#This Row],[subtotal_before_discount]]-Salesdata[[#This Row],[total_after_discount]]</f>
        <v>0</v>
      </c>
      <c r="O760" t="s">
        <v>28</v>
      </c>
      <c r="P760" s="2">
        <v>45867.474710648145</v>
      </c>
      <c r="Q760">
        <f>YEAR(Salesdata[[#This Row],[purchase_date]])</f>
        <v>2025</v>
      </c>
      <c r="R760" t="str">
        <f>TEXT(Salesdata[[#This Row],[purchase_date]], "mmm")</f>
        <v>Jul</v>
      </c>
    </row>
    <row r="761" spans="1:18" x14ac:dyDescent="0.3">
      <c r="A761" t="s">
        <v>2336</v>
      </c>
      <c r="B761" t="s">
        <v>15</v>
      </c>
      <c r="C761" t="s">
        <v>2337</v>
      </c>
      <c r="D761" s="11" t="s">
        <v>7800</v>
      </c>
      <c r="E761" s="11" t="s">
        <v>7097</v>
      </c>
      <c r="F761" t="s">
        <v>57</v>
      </c>
      <c r="G761" t="s">
        <v>2338</v>
      </c>
      <c r="H761" t="s">
        <v>9189</v>
      </c>
      <c r="I761">
        <v>2680.53</v>
      </c>
      <c r="J761">
        <v>3</v>
      </c>
      <c r="K761">
        <v>0</v>
      </c>
      <c r="L761">
        <v>8041.59</v>
      </c>
      <c r="M761">
        <v>8041.59</v>
      </c>
      <c r="N761" s="11">
        <f>Salesdata[[#This Row],[subtotal_before_discount]]-Salesdata[[#This Row],[total_after_discount]]</f>
        <v>0</v>
      </c>
      <c r="O761" t="s">
        <v>40</v>
      </c>
      <c r="P761" s="2">
        <v>45568.287349537037</v>
      </c>
      <c r="Q761">
        <f>YEAR(Salesdata[[#This Row],[purchase_date]])</f>
        <v>2024</v>
      </c>
      <c r="R761" t="str">
        <f>TEXT(Salesdata[[#This Row],[purchase_date]], "mmm")</f>
        <v>Oct</v>
      </c>
    </row>
    <row r="762" spans="1:18" x14ac:dyDescent="0.3">
      <c r="A762" t="s">
        <v>2339</v>
      </c>
      <c r="B762" t="s">
        <v>55</v>
      </c>
      <c r="C762" t="s">
        <v>2340</v>
      </c>
      <c r="D762" s="11" t="s">
        <v>7801</v>
      </c>
      <c r="E762" s="11" t="s">
        <v>7137</v>
      </c>
      <c r="F762" t="s">
        <v>224</v>
      </c>
      <c r="G762" t="s">
        <v>2341</v>
      </c>
      <c r="H762" t="s">
        <v>161</v>
      </c>
      <c r="I762">
        <v>121.84</v>
      </c>
      <c r="J762">
        <v>2</v>
      </c>
      <c r="K762">
        <v>0</v>
      </c>
      <c r="L762">
        <v>243.68</v>
      </c>
      <c r="M762">
        <v>243.68</v>
      </c>
      <c r="N762" s="11">
        <f>Salesdata[[#This Row],[subtotal_before_discount]]-Salesdata[[#This Row],[total_after_discount]]</f>
        <v>0</v>
      </c>
      <c r="O762" t="s">
        <v>116</v>
      </c>
      <c r="P762" s="2">
        <v>45542.606921296298</v>
      </c>
      <c r="Q762">
        <f>YEAR(Salesdata[[#This Row],[purchase_date]])</f>
        <v>2024</v>
      </c>
      <c r="R762" t="str">
        <f>TEXT(Salesdata[[#This Row],[purchase_date]], "mmm")</f>
        <v>Sep</v>
      </c>
    </row>
    <row r="763" spans="1:18" x14ac:dyDescent="0.3">
      <c r="A763" t="s">
        <v>2342</v>
      </c>
      <c r="B763" t="s">
        <v>15</v>
      </c>
      <c r="C763" t="s">
        <v>2343</v>
      </c>
      <c r="D763" s="11" t="s">
        <v>7509</v>
      </c>
      <c r="E763" s="11" t="s">
        <v>7145</v>
      </c>
      <c r="F763" t="s">
        <v>44</v>
      </c>
      <c r="G763" t="s">
        <v>2344</v>
      </c>
      <c r="H763" t="s">
        <v>161</v>
      </c>
      <c r="I763">
        <v>703.93</v>
      </c>
      <c r="J763">
        <v>10</v>
      </c>
      <c r="K763">
        <v>5</v>
      </c>
      <c r="L763">
        <v>7039.3</v>
      </c>
      <c r="M763">
        <v>6687.34</v>
      </c>
      <c r="N763" s="11">
        <f>Salesdata[[#This Row],[subtotal_before_discount]]-Salesdata[[#This Row],[total_after_discount]]</f>
        <v>351.96000000000004</v>
      </c>
      <c r="O763" t="s">
        <v>60</v>
      </c>
      <c r="P763" s="2">
        <v>45548.767754629633</v>
      </c>
      <c r="Q763">
        <f>YEAR(Salesdata[[#This Row],[purchase_date]])</f>
        <v>2024</v>
      </c>
      <c r="R763" t="str">
        <f>TEXT(Salesdata[[#This Row],[purchase_date]], "mmm")</f>
        <v>Sep</v>
      </c>
    </row>
    <row r="764" spans="1:18" x14ac:dyDescent="0.3">
      <c r="A764" t="s">
        <v>2345</v>
      </c>
      <c r="B764" t="s">
        <v>30</v>
      </c>
      <c r="C764" t="s">
        <v>2346</v>
      </c>
      <c r="D764" s="11" t="s">
        <v>7802</v>
      </c>
      <c r="E764" s="11" t="s">
        <v>7141</v>
      </c>
      <c r="F764" t="s">
        <v>68</v>
      </c>
      <c r="G764" t="s">
        <v>2347</v>
      </c>
      <c r="H764" t="s">
        <v>39</v>
      </c>
      <c r="I764">
        <v>556.64</v>
      </c>
      <c r="J764">
        <v>2</v>
      </c>
      <c r="K764">
        <v>0</v>
      </c>
      <c r="L764">
        <v>1113.28</v>
      </c>
      <c r="M764">
        <v>1113.28</v>
      </c>
      <c r="N764" s="11">
        <f>Salesdata[[#This Row],[subtotal_before_discount]]-Salesdata[[#This Row],[total_after_discount]]</f>
        <v>0</v>
      </c>
      <c r="O764" t="s">
        <v>40</v>
      </c>
      <c r="P764" s="2">
        <v>45865.408101851855</v>
      </c>
      <c r="Q764">
        <f>YEAR(Salesdata[[#This Row],[purchase_date]])</f>
        <v>2025</v>
      </c>
      <c r="R764" t="str">
        <f>TEXT(Salesdata[[#This Row],[purchase_date]], "mmm")</f>
        <v>Jul</v>
      </c>
    </row>
    <row r="765" spans="1:18" x14ac:dyDescent="0.3">
      <c r="A765" t="s">
        <v>2348</v>
      </c>
      <c r="B765" t="s">
        <v>23</v>
      </c>
      <c r="C765" t="s">
        <v>2349</v>
      </c>
      <c r="D765" s="11" t="s">
        <v>7803</v>
      </c>
      <c r="E765" s="11" t="s">
        <v>7198</v>
      </c>
      <c r="F765" t="s">
        <v>32</v>
      </c>
      <c r="G765" t="s">
        <v>2350</v>
      </c>
      <c r="H765" t="s">
        <v>9189</v>
      </c>
      <c r="I765">
        <v>1617.96</v>
      </c>
      <c r="J765">
        <v>6</v>
      </c>
      <c r="K765">
        <v>10</v>
      </c>
      <c r="L765">
        <v>9707.76</v>
      </c>
      <c r="M765">
        <v>8736.98</v>
      </c>
      <c r="N765" s="11">
        <f>Salesdata[[#This Row],[subtotal_before_discount]]-Salesdata[[#This Row],[total_after_discount]]</f>
        <v>970.78000000000065</v>
      </c>
      <c r="O765" t="s">
        <v>116</v>
      </c>
      <c r="P765" s="2">
        <v>45582.430115740739</v>
      </c>
      <c r="Q765">
        <f>YEAR(Salesdata[[#This Row],[purchase_date]])</f>
        <v>2024</v>
      </c>
      <c r="R765" t="str">
        <f>TEXT(Salesdata[[#This Row],[purchase_date]], "mmm")</f>
        <v>Oct</v>
      </c>
    </row>
    <row r="766" spans="1:18" x14ac:dyDescent="0.3">
      <c r="A766" t="s">
        <v>2351</v>
      </c>
      <c r="B766" t="s">
        <v>30</v>
      </c>
      <c r="C766" t="s">
        <v>2352</v>
      </c>
      <c r="D766" s="11" t="s">
        <v>7804</v>
      </c>
      <c r="E766" s="11" t="s">
        <v>7111</v>
      </c>
      <c r="F766" t="s">
        <v>111</v>
      </c>
      <c r="G766" t="s">
        <v>2353</v>
      </c>
      <c r="H766" t="s">
        <v>53</v>
      </c>
      <c r="I766">
        <v>121.67</v>
      </c>
      <c r="J766">
        <v>8</v>
      </c>
      <c r="K766">
        <v>3</v>
      </c>
      <c r="L766">
        <v>973.36</v>
      </c>
      <c r="M766">
        <v>944.16</v>
      </c>
      <c r="N766" s="11">
        <f>Salesdata[[#This Row],[subtotal_before_discount]]-Salesdata[[#This Row],[total_after_discount]]</f>
        <v>29.200000000000045</v>
      </c>
      <c r="O766" t="s">
        <v>21</v>
      </c>
      <c r="P766" s="2">
        <v>45801.704189814816</v>
      </c>
      <c r="Q766">
        <f>YEAR(Salesdata[[#This Row],[purchase_date]])</f>
        <v>2025</v>
      </c>
      <c r="R766" t="str">
        <f>TEXT(Salesdata[[#This Row],[purchase_date]], "mmm")</f>
        <v>May</v>
      </c>
    </row>
    <row r="767" spans="1:18" x14ac:dyDescent="0.3">
      <c r="A767" t="s">
        <v>2354</v>
      </c>
      <c r="B767" t="s">
        <v>72</v>
      </c>
      <c r="C767" t="s">
        <v>2355</v>
      </c>
      <c r="D767" s="11" t="s">
        <v>7805</v>
      </c>
      <c r="E767" s="11" t="s">
        <v>7105</v>
      </c>
      <c r="F767" t="s">
        <v>277</v>
      </c>
      <c r="G767" t="s">
        <v>2356</v>
      </c>
      <c r="H767" t="s">
        <v>93</v>
      </c>
      <c r="I767">
        <v>3.15</v>
      </c>
      <c r="J767">
        <v>208</v>
      </c>
      <c r="K767">
        <v>25</v>
      </c>
      <c r="L767">
        <v>655.20000000000005</v>
      </c>
      <c r="M767">
        <v>491.4</v>
      </c>
      <c r="N767" s="11">
        <f>Salesdata[[#This Row],[subtotal_before_discount]]-Salesdata[[#This Row],[total_after_discount]]</f>
        <v>163.80000000000007</v>
      </c>
      <c r="O767" t="s">
        <v>60</v>
      </c>
      <c r="P767" s="2">
        <v>45349.743576388886</v>
      </c>
      <c r="Q767">
        <f>YEAR(Salesdata[[#This Row],[purchase_date]])</f>
        <v>2024</v>
      </c>
      <c r="R767" t="str">
        <f>TEXT(Salesdata[[#This Row],[purchase_date]], "mmm")</f>
        <v>Feb</v>
      </c>
    </row>
    <row r="768" spans="1:18" x14ac:dyDescent="0.3">
      <c r="A768" t="s">
        <v>2357</v>
      </c>
      <c r="B768" t="s">
        <v>95</v>
      </c>
      <c r="C768" t="s">
        <v>2358</v>
      </c>
      <c r="D768" s="11" t="s">
        <v>7806</v>
      </c>
      <c r="E768" s="11" t="s">
        <v>7143</v>
      </c>
      <c r="F768" t="s">
        <v>177</v>
      </c>
      <c r="G768" t="s">
        <v>2359</v>
      </c>
      <c r="H768" t="s">
        <v>82</v>
      </c>
      <c r="I768">
        <v>308.33999999999997</v>
      </c>
      <c r="J768">
        <v>2</v>
      </c>
      <c r="K768">
        <v>0</v>
      </c>
      <c r="L768">
        <v>616.67999999999995</v>
      </c>
      <c r="M768">
        <v>616.67999999999995</v>
      </c>
      <c r="N768" s="11">
        <f>Salesdata[[#This Row],[subtotal_before_discount]]-Salesdata[[#This Row],[total_after_discount]]</f>
        <v>0</v>
      </c>
      <c r="O768" t="s">
        <v>47</v>
      </c>
      <c r="P768" s="2">
        <v>45575.971284722225</v>
      </c>
      <c r="Q768">
        <f>YEAR(Salesdata[[#This Row],[purchase_date]])</f>
        <v>2024</v>
      </c>
      <c r="R768" t="str">
        <f>TEXT(Salesdata[[#This Row],[purchase_date]], "mmm")</f>
        <v>Oct</v>
      </c>
    </row>
    <row r="769" spans="1:18" x14ac:dyDescent="0.3">
      <c r="A769" t="s">
        <v>2360</v>
      </c>
      <c r="B769" t="s">
        <v>23</v>
      </c>
      <c r="C769" t="s">
        <v>2361</v>
      </c>
      <c r="D769" s="11" t="s">
        <v>7807</v>
      </c>
      <c r="E769" s="11" t="s">
        <v>7152</v>
      </c>
      <c r="F769" t="s">
        <v>91</v>
      </c>
      <c r="G769" t="s">
        <v>2362</v>
      </c>
      <c r="H769" t="s">
        <v>107</v>
      </c>
      <c r="I769">
        <v>256.89</v>
      </c>
      <c r="J769">
        <v>4</v>
      </c>
      <c r="K769">
        <v>0</v>
      </c>
      <c r="L769">
        <v>1027.56</v>
      </c>
      <c r="M769">
        <v>1027.56</v>
      </c>
      <c r="N769" s="11">
        <f>Salesdata[[#This Row],[subtotal_before_discount]]-Salesdata[[#This Row],[total_after_discount]]</f>
        <v>0</v>
      </c>
      <c r="O769" t="s">
        <v>60</v>
      </c>
      <c r="P769" s="2">
        <v>45800.29482638889</v>
      </c>
      <c r="Q769">
        <f>YEAR(Salesdata[[#This Row],[purchase_date]])</f>
        <v>2025</v>
      </c>
      <c r="R769" t="str">
        <f>TEXT(Salesdata[[#This Row],[purchase_date]], "mmm")</f>
        <v>May</v>
      </c>
    </row>
    <row r="770" spans="1:18" x14ac:dyDescent="0.3">
      <c r="A770" t="s">
        <v>2363</v>
      </c>
      <c r="B770" t="s">
        <v>84</v>
      </c>
      <c r="C770" t="s">
        <v>2364</v>
      </c>
      <c r="D770" s="11" t="s">
        <v>7808</v>
      </c>
      <c r="E770" s="11" t="s">
        <v>7224</v>
      </c>
      <c r="F770" t="s">
        <v>9189</v>
      </c>
      <c r="G770" t="s">
        <v>2365</v>
      </c>
      <c r="H770" t="s">
        <v>20</v>
      </c>
      <c r="I770">
        <v>2638.37</v>
      </c>
      <c r="J770">
        <v>1</v>
      </c>
      <c r="K770">
        <v>0</v>
      </c>
      <c r="L770">
        <v>2638.37</v>
      </c>
      <c r="M770">
        <v>2638.37</v>
      </c>
      <c r="N770" s="11">
        <f>Salesdata[[#This Row],[subtotal_before_discount]]-Salesdata[[#This Row],[total_after_discount]]</f>
        <v>0</v>
      </c>
      <c r="O770" t="s">
        <v>40</v>
      </c>
      <c r="P770" s="2">
        <v>45796.854317129626</v>
      </c>
      <c r="Q770">
        <f>YEAR(Salesdata[[#This Row],[purchase_date]])</f>
        <v>2025</v>
      </c>
      <c r="R770" t="str">
        <f>TEXT(Salesdata[[#This Row],[purchase_date]], "mmm")</f>
        <v>May</v>
      </c>
    </row>
    <row r="771" spans="1:18" x14ac:dyDescent="0.3">
      <c r="A771" t="s">
        <v>2366</v>
      </c>
      <c r="B771" t="s">
        <v>23</v>
      </c>
      <c r="C771" t="s">
        <v>2367</v>
      </c>
      <c r="D771" s="11" t="s">
        <v>7419</v>
      </c>
      <c r="E771" s="11" t="s">
        <v>7119</v>
      </c>
      <c r="F771" t="s">
        <v>32</v>
      </c>
      <c r="G771" t="s">
        <v>2368</v>
      </c>
      <c r="H771" t="s">
        <v>20</v>
      </c>
      <c r="I771">
        <v>538.87</v>
      </c>
      <c r="J771">
        <v>25</v>
      </c>
      <c r="K771">
        <v>10</v>
      </c>
      <c r="L771">
        <v>13471.75</v>
      </c>
      <c r="M771">
        <v>12124.58</v>
      </c>
      <c r="N771" s="11">
        <f>Salesdata[[#This Row],[subtotal_before_discount]]-Salesdata[[#This Row],[total_after_discount]]</f>
        <v>1347.17</v>
      </c>
      <c r="O771" t="s">
        <v>40</v>
      </c>
      <c r="P771" s="2">
        <v>45493.343078703707</v>
      </c>
      <c r="Q771">
        <f>YEAR(Salesdata[[#This Row],[purchase_date]])</f>
        <v>2024</v>
      </c>
      <c r="R771" t="str">
        <f>TEXT(Salesdata[[#This Row],[purchase_date]], "mmm")</f>
        <v>Jul</v>
      </c>
    </row>
    <row r="772" spans="1:18" x14ac:dyDescent="0.3">
      <c r="A772" t="s">
        <v>2369</v>
      </c>
      <c r="B772" t="s">
        <v>84</v>
      </c>
      <c r="C772" t="s">
        <v>2370</v>
      </c>
      <c r="D772" s="11" t="s">
        <v>7809</v>
      </c>
      <c r="E772" s="11" t="s">
        <v>7130</v>
      </c>
      <c r="F772" t="s">
        <v>57</v>
      </c>
      <c r="G772" t="s">
        <v>2371</v>
      </c>
      <c r="H772" t="s">
        <v>53</v>
      </c>
      <c r="I772">
        <v>259.11</v>
      </c>
      <c r="J772">
        <v>15</v>
      </c>
      <c r="K772">
        <v>10</v>
      </c>
      <c r="L772">
        <v>3886.65</v>
      </c>
      <c r="M772">
        <v>3497.99</v>
      </c>
      <c r="N772" s="11">
        <f>Salesdata[[#This Row],[subtotal_before_discount]]-Salesdata[[#This Row],[total_after_discount]]</f>
        <v>388.66000000000031</v>
      </c>
      <c r="O772" t="s">
        <v>60</v>
      </c>
      <c r="P772" s="2">
        <v>45575.539768518516</v>
      </c>
      <c r="Q772">
        <f>YEAR(Salesdata[[#This Row],[purchase_date]])</f>
        <v>2024</v>
      </c>
      <c r="R772" t="str">
        <f>TEXT(Salesdata[[#This Row],[purchase_date]], "mmm")</f>
        <v>Oct</v>
      </c>
    </row>
    <row r="773" spans="1:18" x14ac:dyDescent="0.3">
      <c r="A773" t="s">
        <v>2372</v>
      </c>
      <c r="B773" t="s">
        <v>172</v>
      </c>
      <c r="C773" t="s">
        <v>2373</v>
      </c>
      <c r="D773" s="11" t="s">
        <v>7810</v>
      </c>
      <c r="E773" s="11" t="s">
        <v>7071</v>
      </c>
      <c r="F773" t="s">
        <v>121</v>
      </c>
      <c r="G773" t="s">
        <v>2374</v>
      </c>
      <c r="H773" t="s">
        <v>107</v>
      </c>
      <c r="I773">
        <v>410.16</v>
      </c>
      <c r="J773">
        <v>4</v>
      </c>
      <c r="K773">
        <v>0</v>
      </c>
      <c r="L773">
        <v>1640.64</v>
      </c>
      <c r="M773">
        <v>1640.64</v>
      </c>
      <c r="N773" s="11">
        <f>Salesdata[[#This Row],[subtotal_before_discount]]-Salesdata[[#This Row],[total_after_discount]]</f>
        <v>0</v>
      </c>
      <c r="O773" t="s">
        <v>77</v>
      </c>
      <c r="P773" s="2">
        <v>45392.507743055554</v>
      </c>
      <c r="Q773">
        <f>YEAR(Salesdata[[#This Row],[purchase_date]])</f>
        <v>2024</v>
      </c>
      <c r="R773" t="str">
        <f>TEXT(Salesdata[[#This Row],[purchase_date]], "mmm")</f>
        <v>Apr</v>
      </c>
    </row>
    <row r="774" spans="1:18" x14ac:dyDescent="0.3">
      <c r="A774" t="s">
        <v>2375</v>
      </c>
      <c r="B774" t="s">
        <v>181</v>
      </c>
      <c r="C774" t="s">
        <v>2376</v>
      </c>
      <c r="D774" s="11" t="s">
        <v>7811</v>
      </c>
      <c r="E774" s="11" t="s">
        <v>7073</v>
      </c>
      <c r="F774" t="s">
        <v>100</v>
      </c>
      <c r="G774" t="s">
        <v>2377</v>
      </c>
      <c r="H774" t="s">
        <v>107</v>
      </c>
      <c r="I774">
        <v>108.81</v>
      </c>
      <c r="J774">
        <v>8</v>
      </c>
      <c r="K774">
        <v>12</v>
      </c>
      <c r="L774">
        <v>870.48</v>
      </c>
      <c r="M774">
        <v>766.02</v>
      </c>
      <c r="N774" s="11">
        <f>Salesdata[[#This Row],[subtotal_before_discount]]-Salesdata[[#This Row],[total_after_discount]]</f>
        <v>104.46000000000004</v>
      </c>
      <c r="O774" t="s">
        <v>116</v>
      </c>
      <c r="P774" s="2">
        <v>45800.015648148146</v>
      </c>
      <c r="Q774">
        <f>YEAR(Salesdata[[#This Row],[purchase_date]])</f>
        <v>2025</v>
      </c>
      <c r="R774" t="str">
        <f>TEXT(Salesdata[[#This Row],[purchase_date]], "mmm")</f>
        <v>May</v>
      </c>
    </row>
    <row r="775" spans="1:18" x14ac:dyDescent="0.3">
      <c r="A775" t="s">
        <v>2378</v>
      </c>
      <c r="B775" t="s">
        <v>30</v>
      </c>
      <c r="C775" t="s">
        <v>2379</v>
      </c>
      <c r="D775" s="11" t="s">
        <v>7812</v>
      </c>
      <c r="E775" s="11" t="s">
        <v>7164</v>
      </c>
      <c r="F775" t="s">
        <v>251</v>
      </c>
      <c r="G775" t="s">
        <v>2380</v>
      </c>
      <c r="H775" t="s">
        <v>107</v>
      </c>
      <c r="I775">
        <v>373.26</v>
      </c>
      <c r="J775">
        <v>2</v>
      </c>
      <c r="K775">
        <v>0</v>
      </c>
      <c r="L775">
        <v>746.52</v>
      </c>
      <c r="M775">
        <v>746.52</v>
      </c>
      <c r="N775" s="11">
        <f>Salesdata[[#This Row],[subtotal_before_discount]]-Salesdata[[#This Row],[total_after_discount]]</f>
        <v>0</v>
      </c>
      <c r="O775" t="s">
        <v>60</v>
      </c>
      <c r="P775" s="2">
        <v>45805.535011574073</v>
      </c>
      <c r="Q775">
        <f>YEAR(Salesdata[[#This Row],[purchase_date]])</f>
        <v>2025</v>
      </c>
      <c r="R775" t="str">
        <f>TEXT(Salesdata[[#This Row],[purchase_date]], "mmm")</f>
        <v>May</v>
      </c>
    </row>
    <row r="776" spans="1:18" x14ac:dyDescent="0.3">
      <c r="A776" t="s">
        <v>2381</v>
      </c>
      <c r="B776" t="s">
        <v>95</v>
      </c>
      <c r="C776" t="s">
        <v>2382</v>
      </c>
      <c r="D776" s="11" t="s">
        <v>7813</v>
      </c>
      <c r="E776" s="11" t="s">
        <v>7042</v>
      </c>
      <c r="F776" t="s">
        <v>277</v>
      </c>
      <c r="G776" t="s">
        <v>2383</v>
      </c>
      <c r="H776" t="s">
        <v>184</v>
      </c>
      <c r="I776">
        <v>388.33</v>
      </c>
      <c r="J776">
        <v>6</v>
      </c>
      <c r="K776">
        <v>10</v>
      </c>
      <c r="L776">
        <v>2329.98</v>
      </c>
      <c r="M776">
        <v>2096.98</v>
      </c>
      <c r="N776" s="11">
        <f>Salesdata[[#This Row],[subtotal_before_discount]]-Salesdata[[#This Row],[total_after_discount]]</f>
        <v>233</v>
      </c>
      <c r="O776" t="s">
        <v>47</v>
      </c>
      <c r="P776" s="2">
        <v>45711.100694444445</v>
      </c>
      <c r="Q776">
        <f>YEAR(Salesdata[[#This Row],[purchase_date]])</f>
        <v>2025</v>
      </c>
      <c r="R776" t="str">
        <f>TEXT(Salesdata[[#This Row],[purchase_date]], "mmm")</f>
        <v>Feb</v>
      </c>
    </row>
    <row r="777" spans="1:18" x14ac:dyDescent="0.3">
      <c r="A777" t="s">
        <v>2384</v>
      </c>
      <c r="B777" t="s">
        <v>30</v>
      </c>
      <c r="C777" t="s">
        <v>2385</v>
      </c>
      <c r="D777" s="11" t="s">
        <v>7814</v>
      </c>
      <c r="E777" s="11" t="s">
        <v>7346</v>
      </c>
      <c r="F777" t="s">
        <v>251</v>
      </c>
      <c r="G777" t="s">
        <v>2386</v>
      </c>
      <c r="H777" t="s">
        <v>102</v>
      </c>
      <c r="I777">
        <v>2162.89</v>
      </c>
      <c r="J777">
        <v>4</v>
      </c>
      <c r="K777">
        <v>0</v>
      </c>
      <c r="L777">
        <v>8651.56</v>
      </c>
      <c r="M777">
        <v>8651.56</v>
      </c>
      <c r="N777" s="11">
        <f>Salesdata[[#This Row],[subtotal_before_discount]]-Salesdata[[#This Row],[total_after_discount]]</f>
        <v>0</v>
      </c>
      <c r="O777" t="s">
        <v>60</v>
      </c>
      <c r="P777" s="2">
        <v>45828.341354166667</v>
      </c>
      <c r="Q777">
        <f>YEAR(Salesdata[[#This Row],[purchase_date]])</f>
        <v>2025</v>
      </c>
      <c r="R777" t="str">
        <f>TEXT(Salesdata[[#This Row],[purchase_date]], "mmm")</f>
        <v>Jun</v>
      </c>
    </row>
    <row r="778" spans="1:18" x14ac:dyDescent="0.3">
      <c r="A778" t="s">
        <v>2387</v>
      </c>
      <c r="B778" t="s">
        <v>55</v>
      </c>
      <c r="C778" t="s">
        <v>2388</v>
      </c>
      <c r="D778" s="11" t="s">
        <v>7815</v>
      </c>
      <c r="E778" s="11" t="s">
        <v>7119</v>
      </c>
      <c r="F778" t="s">
        <v>74</v>
      </c>
      <c r="G778" t="s">
        <v>2389</v>
      </c>
      <c r="H778" t="s">
        <v>130</v>
      </c>
      <c r="I778">
        <v>531.37</v>
      </c>
      <c r="J778">
        <v>1</v>
      </c>
      <c r="K778">
        <v>2</v>
      </c>
      <c r="L778">
        <v>531.37</v>
      </c>
      <c r="M778">
        <v>520.74</v>
      </c>
      <c r="N778" s="11">
        <f>Salesdata[[#This Row],[subtotal_before_discount]]-Salesdata[[#This Row],[total_after_discount]]</f>
        <v>10.629999999999995</v>
      </c>
      <c r="O778" t="s">
        <v>116</v>
      </c>
      <c r="P778" s="2">
        <v>45668.094212962962</v>
      </c>
      <c r="Q778">
        <f>YEAR(Salesdata[[#This Row],[purchase_date]])</f>
        <v>2025</v>
      </c>
      <c r="R778" t="str">
        <f>TEXT(Salesdata[[#This Row],[purchase_date]], "mmm")</f>
        <v>Jan</v>
      </c>
    </row>
    <row r="779" spans="1:18" x14ac:dyDescent="0.3">
      <c r="A779" t="s">
        <v>2390</v>
      </c>
      <c r="B779" t="s">
        <v>55</v>
      </c>
      <c r="C779" t="s">
        <v>2391</v>
      </c>
      <c r="D779" s="11" t="s">
        <v>7816</v>
      </c>
      <c r="E779" s="11" t="s">
        <v>7097</v>
      </c>
      <c r="F779" t="s">
        <v>44</v>
      </c>
      <c r="G779" t="s">
        <v>2392</v>
      </c>
      <c r="H779" t="s">
        <v>53</v>
      </c>
      <c r="I779">
        <v>1163.8699999999999</v>
      </c>
      <c r="J779">
        <v>6</v>
      </c>
      <c r="K779">
        <v>5</v>
      </c>
      <c r="L779">
        <v>6983.22</v>
      </c>
      <c r="M779">
        <v>6634.06</v>
      </c>
      <c r="N779" s="11">
        <f>Salesdata[[#This Row],[subtotal_before_discount]]-Salesdata[[#This Row],[total_after_discount]]</f>
        <v>349.15999999999985</v>
      </c>
      <c r="O779" t="s">
        <v>21</v>
      </c>
      <c r="P779" s="2">
        <v>45830.536689814813</v>
      </c>
      <c r="Q779">
        <f>YEAR(Salesdata[[#This Row],[purchase_date]])</f>
        <v>2025</v>
      </c>
      <c r="R779" t="str">
        <f>TEXT(Salesdata[[#This Row],[purchase_date]], "mmm")</f>
        <v>Jun</v>
      </c>
    </row>
    <row r="780" spans="1:18" x14ac:dyDescent="0.3">
      <c r="A780" t="s">
        <v>2393</v>
      </c>
      <c r="B780" t="s">
        <v>55</v>
      </c>
      <c r="C780" t="s">
        <v>2394</v>
      </c>
      <c r="D780" s="11" t="s">
        <v>7817</v>
      </c>
      <c r="E780" s="11" t="s">
        <v>7168</v>
      </c>
      <c r="F780" t="s">
        <v>133</v>
      </c>
      <c r="G780" t="s">
        <v>2395</v>
      </c>
      <c r="H780" t="s">
        <v>130</v>
      </c>
      <c r="I780">
        <v>96.95</v>
      </c>
      <c r="J780">
        <v>10</v>
      </c>
      <c r="K780">
        <v>10</v>
      </c>
      <c r="L780">
        <v>969.5</v>
      </c>
      <c r="M780">
        <v>872.55</v>
      </c>
      <c r="N780" s="11">
        <f>Salesdata[[#This Row],[subtotal_before_discount]]-Salesdata[[#This Row],[total_after_discount]]</f>
        <v>96.950000000000045</v>
      </c>
      <c r="O780" t="s">
        <v>28</v>
      </c>
      <c r="P780" s="2">
        <v>45533.344953703701</v>
      </c>
      <c r="Q780">
        <f>YEAR(Salesdata[[#This Row],[purchase_date]])</f>
        <v>2024</v>
      </c>
      <c r="R780" t="str">
        <f>TEXT(Salesdata[[#This Row],[purchase_date]], "mmm")</f>
        <v>Aug</v>
      </c>
    </row>
    <row r="781" spans="1:18" x14ac:dyDescent="0.3">
      <c r="A781" t="s">
        <v>2396</v>
      </c>
      <c r="B781" t="s">
        <v>55</v>
      </c>
      <c r="C781" t="s">
        <v>2397</v>
      </c>
      <c r="D781" s="11" t="s">
        <v>7818</v>
      </c>
      <c r="E781" s="11" t="s">
        <v>7058</v>
      </c>
      <c r="F781" t="s">
        <v>155</v>
      </c>
      <c r="G781" t="s">
        <v>2398</v>
      </c>
      <c r="H781" t="s">
        <v>39</v>
      </c>
      <c r="I781">
        <v>2.2000000000000002</v>
      </c>
      <c r="J781">
        <v>86</v>
      </c>
      <c r="K781">
        <v>0</v>
      </c>
      <c r="L781">
        <v>189.2</v>
      </c>
      <c r="M781">
        <v>189.2</v>
      </c>
      <c r="N781" s="11">
        <f>Salesdata[[#This Row],[subtotal_before_discount]]-Salesdata[[#This Row],[total_after_discount]]</f>
        <v>0</v>
      </c>
      <c r="O781" t="s">
        <v>116</v>
      </c>
      <c r="P781" s="2">
        <v>45723.442986111113</v>
      </c>
      <c r="Q781">
        <f>YEAR(Salesdata[[#This Row],[purchase_date]])</f>
        <v>2025</v>
      </c>
      <c r="R781" t="str">
        <f>TEXT(Salesdata[[#This Row],[purchase_date]], "mmm")</f>
        <v>Mar</v>
      </c>
    </row>
    <row r="782" spans="1:18" x14ac:dyDescent="0.3">
      <c r="A782" t="s">
        <v>2399</v>
      </c>
      <c r="B782" t="s">
        <v>23</v>
      </c>
      <c r="C782" t="s">
        <v>2400</v>
      </c>
      <c r="D782" s="11" t="s">
        <v>7819</v>
      </c>
      <c r="E782" s="11" t="s">
        <v>7062</v>
      </c>
      <c r="F782" t="s">
        <v>37</v>
      </c>
      <c r="G782" t="s">
        <v>2401</v>
      </c>
      <c r="H782" t="s">
        <v>46</v>
      </c>
      <c r="I782">
        <v>143.72999999999999</v>
      </c>
      <c r="J782">
        <v>1</v>
      </c>
      <c r="K782">
        <v>0</v>
      </c>
      <c r="L782">
        <v>143.72999999999999</v>
      </c>
      <c r="M782">
        <v>143.72999999999999</v>
      </c>
      <c r="N782" s="11">
        <f>Salesdata[[#This Row],[subtotal_before_discount]]-Salesdata[[#This Row],[total_after_discount]]</f>
        <v>0</v>
      </c>
      <c r="O782" t="s">
        <v>21</v>
      </c>
      <c r="P782" s="2">
        <v>45718.346828703703</v>
      </c>
      <c r="Q782">
        <f>YEAR(Salesdata[[#This Row],[purchase_date]])</f>
        <v>2025</v>
      </c>
      <c r="R782" t="str">
        <f>TEXT(Salesdata[[#This Row],[purchase_date]], "mmm")</f>
        <v>Mar</v>
      </c>
    </row>
    <row r="783" spans="1:18" x14ac:dyDescent="0.3">
      <c r="A783" t="s">
        <v>2402</v>
      </c>
      <c r="B783" t="s">
        <v>30</v>
      </c>
      <c r="C783" t="s">
        <v>9189</v>
      </c>
      <c r="D783" s="11" t="s">
        <v>9189</v>
      </c>
      <c r="E783" s="11" t="s">
        <v>9189</v>
      </c>
      <c r="F783" t="s">
        <v>100</v>
      </c>
      <c r="G783" t="s">
        <v>2403</v>
      </c>
      <c r="H783" t="s">
        <v>9189</v>
      </c>
      <c r="I783">
        <v>73.97</v>
      </c>
      <c r="J783">
        <v>6</v>
      </c>
      <c r="K783">
        <v>5</v>
      </c>
      <c r="L783">
        <v>443.82</v>
      </c>
      <c r="M783">
        <v>421.63</v>
      </c>
      <c r="N783" s="11">
        <f>Salesdata[[#This Row],[subtotal_before_discount]]-Salesdata[[#This Row],[total_after_discount]]</f>
        <v>22.189999999999998</v>
      </c>
      <c r="O783" t="s">
        <v>21</v>
      </c>
      <c r="P783" s="2">
        <v>45840.812037037038</v>
      </c>
      <c r="Q783">
        <f>YEAR(Salesdata[[#This Row],[purchase_date]])</f>
        <v>2025</v>
      </c>
      <c r="R783" t="str">
        <f>TEXT(Salesdata[[#This Row],[purchase_date]], "mmm")</f>
        <v>Jul</v>
      </c>
    </row>
    <row r="784" spans="1:18" x14ac:dyDescent="0.3">
      <c r="A784" t="s">
        <v>2404</v>
      </c>
      <c r="B784" t="s">
        <v>49</v>
      </c>
      <c r="C784" t="s">
        <v>2405</v>
      </c>
      <c r="D784" s="11" t="s">
        <v>7820</v>
      </c>
      <c r="E784" s="11" t="s">
        <v>7166</v>
      </c>
      <c r="F784" t="s">
        <v>32</v>
      </c>
      <c r="G784" t="s">
        <v>2406</v>
      </c>
      <c r="H784" t="s">
        <v>82</v>
      </c>
      <c r="I784">
        <v>102.45</v>
      </c>
      <c r="J784">
        <v>3</v>
      </c>
      <c r="K784">
        <v>0</v>
      </c>
      <c r="L784">
        <v>307.35000000000002</v>
      </c>
      <c r="M784">
        <v>307.35000000000002</v>
      </c>
      <c r="N784" s="11">
        <f>Salesdata[[#This Row],[subtotal_before_discount]]-Salesdata[[#This Row],[total_after_discount]]</f>
        <v>0</v>
      </c>
      <c r="O784" t="s">
        <v>28</v>
      </c>
      <c r="P784" s="2">
        <v>45532.970671296294</v>
      </c>
      <c r="Q784">
        <f>YEAR(Salesdata[[#This Row],[purchase_date]])</f>
        <v>2024</v>
      </c>
      <c r="R784" t="str">
        <f>TEXT(Salesdata[[#This Row],[purchase_date]], "mmm")</f>
        <v>Aug</v>
      </c>
    </row>
    <row r="785" spans="1:18" x14ac:dyDescent="0.3">
      <c r="A785" t="s">
        <v>2407</v>
      </c>
      <c r="B785" t="s">
        <v>118</v>
      </c>
      <c r="C785" t="s">
        <v>2408</v>
      </c>
      <c r="D785" s="11" t="s">
        <v>7821</v>
      </c>
      <c r="E785" s="11" t="s">
        <v>7102</v>
      </c>
      <c r="F785" t="s">
        <v>74</v>
      </c>
      <c r="G785" t="s">
        <v>2409</v>
      </c>
      <c r="H785" t="s">
        <v>76</v>
      </c>
      <c r="I785">
        <v>2686.12</v>
      </c>
      <c r="J785">
        <v>2</v>
      </c>
      <c r="K785">
        <v>0</v>
      </c>
      <c r="L785">
        <v>5372.24</v>
      </c>
      <c r="M785">
        <v>5372.24</v>
      </c>
      <c r="N785" s="11">
        <f>Salesdata[[#This Row],[subtotal_before_discount]]-Salesdata[[#This Row],[total_after_discount]]</f>
        <v>0</v>
      </c>
      <c r="O785" t="s">
        <v>47</v>
      </c>
      <c r="P785" s="2">
        <v>45535.667754629627</v>
      </c>
      <c r="Q785">
        <f>YEAR(Salesdata[[#This Row],[purchase_date]])</f>
        <v>2024</v>
      </c>
      <c r="R785" t="str">
        <f>TEXT(Salesdata[[#This Row],[purchase_date]], "mmm")</f>
        <v>Aug</v>
      </c>
    </row>
    <row r="786" spans="1:18" x14ac:dyDescent="0.3">
      <c r="A786" t="s">
        <v>2410</v>
      </c>
      <c r="B786" t="s">
        <v>118</v>
      </c>
      <c r="C786" t="s">
        <v>2411</v>
      </c>
      <c r="D786" s="11" t="s">
        <v>7822</v>
      </c>
      <c r="E786" s="11" t="s">
        <v>7143</v>
      </c>
      <c r="F786" t="s">
        <v>32</v>
      </c>
      <c r="G786" t="s">
        <v>2412</v>
      </c>
      <c r="H786" t="s">
        <v>70</v>
      </c>
      <c r="I786">
        <v>82.16</v>
      </c>
      <c r="J786">
        <v>5</v>
      </c>
      <c r="K786">
        <v>5</v>
      </c>
      <c r="L786">
        <v>410.8</v>
      </c>
      <c r="M786">
        <v>390.26</v>
      </c>
      <c r="N786" s="11">
        <f>Salesdata[[#This Row],[subtotal_before_discount]]-Salesdata[[#This Row],[total_after_discount]]</f>
        <v>20.54000000000002</v>
      </c>
      <c r="O786" t="s">
        <v>21</v>
      </c>
      <c r="P786" s="2">
        <v>45494.342731481483</v>
      </c>
      <c r="Q786">
        <f>YEAR(Salesdata[[#This Row],[purchase_date]])</f>
        <v>2024</v>
      </c>
      <c r="R786" t="str">
        <f>TEXT(Salesdata[[#This Row],[purchase_date]], "mmm")</f>
        <v>Jul</v>
      </c>
    </row>
    <row r="787" spans="1:18" x14ac:dyDescent="0.3">
      <c r="A787" t="s">
        <v>2413</v>
      </c>
      <c r="B787" t="s">
        <v>118</v>
      </c>
      <c r="C787" t="s">
        <v>2414</v>
      </c>
      <c r="D787" s="11" t="s">
        <v>7823</v>
      </c>
      <c r="E787" s="11" t="s">
        <v>7116</v>
      </c>
      <c r="F787" t="s">
        <v>74</v>
      </c>
      <c r="G787" t="s">
        <v>2415</v>
      </c>
      <c r="H787" t="s">
        <v>76</v>
      </c>
      <c r="I787">
        <v>668.46</v>
      </c>
      <c r="J787">
        <v>8</v>
      </c>
      <c r="K787">
        <v>10</v>
      </c>
      <c r="L787">
        <v>5347.68</v>
      </c>
      <c r="M787">
        <v>4812.91</v>
      </c>
      <c r="N787" s="11">
        <f>Salesdata[[#This Row],[subtotal_before_discount]]-Salesdata[[#This Row],[total_after_discount]]</f>
        <v>534.77000000000044</v>
      </c>
      <c r="O787" t="s">
        <v>60</v>
      </c>
      <c r="P787" s="2">
        <v>45548.463229166664</v>
      </c>
      <c r="Q787">
        <f>YEAR(Salesdata[[#This Row],[purchase_date]])</f>
        <v>2024</v>
      </c>
      <c r="R787" t="str">
        <f>TEXT(Salesdata[[#This Row],[purchase_date]], "mmm")</f>
        <v>Sep</v>
      </c>
    </row>
    <row r="788" spans="1:18" x14ac:dyDescent="0.3">
      <c r="A788" t="s">
        <v>2416</v>
      </c>
      <c r="B788" t="s">
        <v>55</v>
      </c>
      <c r="C788" t="s">
        <v>2417</v>
      </c>
      <c r="D788" s="11" t="s">
        <v>7824</v>
      </c>
      <c r="E788" s="11" t="s">
        <v>7218</v>
      </c>
      <c r="F788" t="s">
        <v>9189</v>
      </c>
      <c r="G788" t="s">
        <v>2418</v>
      </c>
      <c r="H788" t="s">
        <v>130</v>
      </c>
      <c r="I788">
        <v>4015.75</v>
      </c>
      <c r="J788">
        <v>3</v>
      </c>
      <c r="K788">
        <v>0</v>
      </c>
      <c r="L788">
        <v>12047.25</v>
      </c>
      <c r="M788">
        <v>12047.25</v>
      </c>
      <c r="N788" s="11">
        <f>Salesdata[[#This Row],[subtotal_before_discount]]-Salesdata[[#This Row],[total_after_discount]]</f>
        <v>0</v>
      </c>
      <c r="O788" t="s">
        <v>60</v>
      </c>
      <c r="P788" s="2">
        <v>45379.318657407406</v>
      </c>
      <c r="Q788">
        <f>YEAR(Salesdata[[#This Row],[purchase_date]])</f>
        <v>2024</v>
      </c>
      <c r="R788" t="str">
        <f>TEXT(Salesdata[[#This Row],[purchase_date]], "mmm")</f>
        <v>Mar</v>
      </c>
    </row>
    <row r="789" spans="1:18" x14ac:dyDescent="0.3">
      <c r="A789" t="s">
        <v>2419</v>
      </c>
      <c r="B789" t="s">
        <v>181</v>
      </c>
      <c r="C789" t="s">
        <v>2420</v>
      </c>
      <c r="D789" s="11" t="s">
        <v>7825</v>
      </c>
      <c r="E789" s="11" t="s">
        <v>7162</v>
      </c>
      <c r="F789" t="s">
        <v>91</v>
      </c>
      <c r="G789" t="s">
        <v>2421</v>
      </c>
      <c r="H789" t="s">
        <v>179</v>
      </c>
      <c r="I789">
        <v>37.979999999999997</v>
      </c>
      <c r="J789">
        <v>1</v>
      </c>
      <c r="K789">
        <v>0</v>
      </c>
      <c r="L789">
        <v>37.979999999999997</v>
      </c>
      <c r="M789">
        <v>37.979999999999997</v>
      </c>
      <c r="N789" s="11">
        <f>Salesdata[[#This Row],[subtotal_before_discount]]-Salesdata[[#This Row],[total_after_discount]]</f>
        <v>0</v>
      </c>
      <c r="O789" t="s">
        <v>40</v>
      </c>
      <c r="P789" s="2">
        <v>45682.522685185184</v>
      </c>
      <c r="Q789">
        <f>YEAR(Salesdata[[#This Row],[purchase_date]])</f>
        <v>2025</v>
      </c>
      <c r="R789" t="str">
        <f>TEXT(Salesdata[[#This Row],[purchase_date]], "mmm")</f>
        <v>Jan</v>
      </c>
    </row>
    <row r="790" spans="1:18" x14ac:dyDescent="0.3">
      <c r="A790" t="s">
        <v>2422</v>
      </c>
      <c r="B790" t="s">
        <v>30</v>
      </c>
      <c r="C790" t="s">
        <v>2423</v>
      </c>
      <c r="D790" s="11" t="s">
        <v>7826</v>
      </c>
      <c r="E790" s="11" t="s">
        <v>7154</v>
      </c>
      <c r="F790" t="s">
        <v>74</v>
      </c>
      <c r="G790" t="s">
        <v>2424</v>
      </c>
      <c r="H790" t="s">
        <v>39</v>
      </c>
      <c r="I790">
        <v>1404.66</v>
      </c>
      <c r="J790">
        <v>1</v>
      </c>
      <c r="K790">
        <v>10</v>
      </c>
      <c r="L790">
        <v>1404.66</v>
      </c>
      <c r="M790">
        <v>1264.19</v>
      </c>
      <c r="N790" s="11">
        <f>Salesdata[[#This Row],[subtotal_before_discount]]-Salesdata[[#This Row],[total_after_discount]]</f>
        <v>140.47000000000003</v>
      </c>
      <c r="O790" t="s">
        <v>77</v>
      </c>
      <c r="P790" s="2">
        <v>45778.19730324074</v>
      </c>
      <c r="Q790">
        <f>YEAR(Salesdata[[#This Row],[purchase_date]])</f>
        <v>2025</v>
      </c>
      <c r="R790" t="str">
        <f>TEXT(Salesdata[[#This Row],[purchase_date]], "mmm")</f>
        <v>May</v>
      </c>
    </row>
    <row r="791" spans="1:18" x14ac:dyDescent="0.3">
      <c r="A791" t="s">
        <v>2425</v>
      </c>
      <c r="B791" t="s">
        <v>118</v>
      </c>
      <c r="C791" t="s">
        <v>2426</v>
      </c>
      <c r="D791" s="11" t="s">
        <v>7827</v>
      </c>
      <c r="E791" s="11" t="s">
        <v>7083</v>
      </c>
      <c r="F791" t="s">
        <v>32</v>
      </c>
      <c r="G791" t="s">
        <v>2427</v>
      </c>
      <c r="H791" t="s">
        <v>70</v>
      </c>
      <c r="I791">
        <v>3736.59</v>
      </c>
      <c r="J791">
        <v>3</v>
      </c>
      <c r="K791">
        <v>7</v>
      </c>
      <c r="L791">
        <v>11209.77</v>
      </c>
      <c r="M791">
        <v>10425.09</v>
      </c>
      <c r="N791" s="11">
        <f>Salesdata[[#This Row],[subtotal_before_discount]]-Salesdata[[#This Row],[total_after_discount]]</f>
        <v>784.68000000000029</v>
      </c>
      <c r="O791" t="s">
        <v>21</v>
      </c>
      <c r="P791" s="2">
        <v>45813.868854166663</v>
      </c>
      <c r="Q791">
        <f>YEAR(Salesdata[[#This Row],[purchase_date]])</f>
        <v>2025</v>
      </c>
      <c r="R791" t="str">
        <f>TEXT(Salesdata[[#This Row],[purchase_date]], "mmm")</f>
        <v>Jun</v>
      </c>
    </row>
    <row r="792" spans="1:18" x14ac:dyDescent="0.3">
      <c r="A792" t="s">
        <v>2428</v>
      </c>
      <c r="B792" t="s">
        <v>172</v>
      </c>
      <c r="C792" t="s">
        <v>2429</v>
      </c>
      <c r="D792" s="11" t="s">
        <v>7828</v>
      </c>
      <c r="E792" s="11" t="s">
        <v>7073</v>
      </c>
      <c r="F792" t="s">
        <v>44</v>
      </c>
      <c r="G792" t="s">
        <v>2430</v>
      </c>
      <c r="H792" t="s">
        <v>209</v>
      </c>
      <c r="I792">
        <v>317.95</v>
      </c>
      <c r="J792">
        <v>5</v>
      </c>
      <c r="K792">
        <v>0</v>
      </c>
      <c r="L792">
        <v>1589.75</v>
      </c>
      <c r="M792">
        <v>1589.75</v>
      </c>
      <c r="N792" s="11">
        <f>Salesdata[[#This Row],[subtotal_before_discount]]-Salesdata[[#This Row],[total_after_discount]]</f>
        <v>0</v>
      </c>
      <c r="O792" t="s">
        <v>28</v>
      </c>
      <c r="P792" s="2">
        <v>45648.270138888889</v>
      </c>
      <c r="Q792">
        <f>YEAR(Salesdata[[#This Row],[purchase_date]])</f>
        <v>2024</v>
      </c>
      <c r="R792" t="str">
        <f>TEXT(Salesdata[[#This Row],[purchase_date]], "mmm")</f>
        <v>Dec</v>
      </c>
    </row>
    <row r="793" spans="1:18" x14ac:dyDescent="0.3">
      <c r="A793" t="s">
        <v>2431</v>
      </c>
      <c r="B793" t="s">
        <v>84</v>
      </c>
      <c r="C793" t="s">
        <v>2432</v>
      </c>
      <c r="D793" s="11" t="s">
        <v>7829</v>
      </c>
      <c r="E793" s="11" t="s">
        <v>7052</v>
      </c>
      <c r="F793" t="s">
        <v>100</v>
      </c>
      <c r="G793" t="s">
        <v>2433</v>
      </c>
      <c r="H793" t="s">
        <v>209</v>
      </c>
      <c r="I793">
        <v>484.18</v>
      </c>
      <c r="J793">
        <v>50</v>
      </c>
      <c r="K793">
        <v>20</v>
      </c>
      <c r="L793">
        <v>24209</v>
      </c>
      <c r="M793">
        <v>19367.2</v>
      </c>
      <c r="N793" s="11">
        <f>Salesdata[[#This Row],[subtotal_before_discount]]-Salesdata[[#This Row],[total_after_discount]]</f>
        <v>4841.7999999999993</v>
      </c>
      <c r="O793" t="s">
        <v>21</v>
      </c>
      <c r="P793" s="2">
        <v>45635.089479166665</v>
      </c>
      <c r="Q793">
        <f>YEAR(Salesdata[[#This Row],[purchase_date]])</f>
        <v>2024</v>
      </c>
      <c r="R793" t="str">
        <f>TEXT(Salesdata[[#This Row],[purchase_date]], "mmm")</f>
        <v>Dec</v>
      </c>
    </row>
    <row r="794" spans="1:18" x14ac:dyDescent="0.3">
      <c r="A794" t="s">
        <v>2434</v>
      </c>
      <c r="B794" t="s">
        <v>55</v>
      </c>
      <c r="C794" t="s">
        <v>2435</v>
      </c>
      <c r="D794" s="11" t="s">
        <v>7830</v>
      </c>
      <c r="E794" s="11" t="s">
        <v>7058</v>
      </c>
      <c r="F794" t="s">
        <v>68</v>
      </c>
      <c r="G794" t="s">
        <v>2436</v>
      </c>
      <c r="H794" t="s">
        <v>27</v>
      </c>
      <c r="I794">
        <v>210.46</v>
      </c>
      <c r="J794">
        <v>8</v>
      </c>
      <c r="K794">
        <v>3</v>
      </c>
      <c r="L794">
        <v>1683.68</v>
      </c>
      <c r="M794">
        <v>1633.17</v>
      </c>
      <c r="N794" s="11">
        <f>Salesdata[[#This Row],[subtotal_before_discount]]-Salesdata[[#This Row],[total_after_discount]]</f>
        <v>50.509999999999991</v>
      </c>
      <c r="O794" t="s">
        <v>9189</v>
      </c>
      <c r="P794" s="2">
        <v>45503.304386574076</v>
      </c>
      <c r="Q794">
        <f>YEAR(Salesdata[[#This Row],[purchase_date]])</f>
        <v>2024</v>
      </c>
      <c r="R794" t="str">
        <f>TEXT(Salesdata[[#This Row],[purchase_date]], "mmm")</f>
        <v>Jul</v>
      </c>
    </row>
    <row r="795" spans="1:18" x14ac:dyDescent="0.3">
      <c r="A795" t="s">
        <v>2437</v>
      </c>
      <c r="B795" t="s">
        <v>49</v>
      </c>
      <c r="C795" t="s">
        <v>2438</v>
      </c>
      <c r="D795" s="11" t="s">
        <v>7831</v>
      </c>
      <c r="E795" s="11" t="s">
        <v>7168</v>
      </c>
      <c r="F795" t="s">
        <v>100</v>
      </c>
      <c r="G795" t="s">
        <v>2439</v>
      </c>
      <c r="H795" t="s">
        <v>9189</v>
      </c>
      <c r="I795">
        <v>5.86</v>
      </c>
      <c r="J795">
        <v>149</v>
      </c>
      <c r="K795">
        <v>18</v>
      </c>
      <c r="L795">
        <v>873.14</v>
      </c>
      <c r="M795">
        <v>715.97</v>
      </c>
      <c r="N795" s="11">
        <f>Salesdata[[#This Row],[subtotal_before_discount]]-Salesdata[[#This Row],[total_after_discount]]</f>
        <v>157.16999999999996</v>
      </c>
      <c r="O795" t="s">
        <v>28</v>
      </c>
      <c r="P795" s="2">
        <v>45818.700138888889</v>
      </c>
      <c r="Q795">
        <f>YEAR(Salesdata[[#This Row],[purchase_date]])</f>
        <v>2025</v>
      </c>
      <c r="R795" t="str">
        <f>TEXT(Salesdata[[#This Row],[purchase_date]], "mmm")</f>
        <v>Jun</v>
      </c>
    </row>
    <row r="796" spans="1:18" x14ac:dyDescent="0.3">
      <c r="A796" t="s">
        <v>2440</v>
      </c>
      <c r="B796" t="s">
        <v>172</v>
      </c>
      <c r="C796" t="s">
        <v>2441</v>
      </c>
      <c r="D796" s="11" t="s">
        <v>7832</v>
      </c>
      <c r="E796" s="11" t="s">
        <v>7123</v>
      </c>
      <c r="F796" t="s">
        <v>100</v>
      </c>
      <c r="G796" t="s">
        <v>2442</v>
      </c>
      <c r="H796" t="s">
        <v>135</v>
      </c>
      <c r="I796">
        <v>301.20999999999998</v>
      </c>
      <c r="J796">
        <v>4</v>
      </c>
      <c r="K796">
        <v>5</v>
      </c>
      <c r="L796">
        <v>1204.8399999999999</v>
      </c>
      <c r="M796">
        <v>1144.5999999999999</v>
      </c>
      <c r="N796" s="11">
        <f>Salesdata[[#This Row],[subtotal_before_discount]]-Salesdata[[#This Row],[total_after_discount]]</f>
        <v>60.240000000000009</v>
      </c>
      <c r="O796" t="s">
        <v>60</v>
      </c>
      <c r="P796" s="2">
        <v>45406.701863425929</v>
      </c>
      <c r="Q796">
        <f>YEAR(Salesdata[[#This Row],[purchase_date]])</f>
        <v>2024</v>
      </c>
      <c r="R796" t="str">
        <f>TEXT(Salesdata[[#This Row],[purchase_date]], "mmm")</f>
        <v>Apr</v>
      </c>
    </row>
    <row r="797" spans="1:18" x14ac:dyDescent="0.3">
      <c r="A797" t="s">
        <v>2443</v>
      </c>
      <c r="B797" t="s">
        <v>49</v>
      </c>
      <c r="C797" t="s">
        <v>2444</v>
      </c>
      <c r="D797" s="11" t="s">
        <v>7833</v>
      </c>
      <c r="E797" s="11" t="s">
        <v>7166</v>
      </c>
      <c r="F797" t="s">
        <v>68</v>
      </c>
      <c r="G797" t="s">
        <v>2445</v>
      </c>
      <c r="H797" t="s">
        <v>209</v>
      </c>
      <c r="I797">
        <v>1696.96</v>
      </c>
      <c r="J797">
        <v>4</v>
      </c>
      <c r="K797">
        <v>0</v>
      </c>
      <c r="L797">
        <v>6787.84</v>
      </c>
      <c r="M797">
        <v>6787.84</v>
      </c>
      <c r="N797" s="11">
        <f>Salesdata[[#This Row],[subtotal_before_discount]]-Salesdata[[#This Row],[total_after_discount]]</f>
        <v>0</v>
      </c>
      <c r="O797" t="s">
        <v>47</v>
      </c>
      <c r="P797" s="2">
        <v>45755.857256944444</v>
      </c>
      <c r="Q797">
        <f>YEAR(Salesdata[[#This Row],[purchase_date]])</f>
        <v>2025</v>
      </c>
      <c r="R797" t="str">
        <f>TEXT(Salesdata[[#This Row],[purchase_date]], "mmm")</f>
        <v>Apr</v>
      </c>
    </row>
    <row r="798" spans="1:18" x14ac:dyDescent="0.3">
      <c r="A798" t="s">
        <v>2446</v>
      </c>
      <c r="B798" t="s">
        <v>181</v>
      </c>
      <c r="C798" t="s">
        <v>2447</v>
      </c>
      <c r="D798" s="11" t="s">
        <v>7834</v>
      </c>
      <c r="E798" s="11" t="s">
        <v>7073</v>
      </c>
      <c r="F798" t="s">
        <v>18</v>
      </c>
      <c r="G798" t="s">
        <v>2448</v>
      </c>
      <c r="H798" t="s">
        <v>161</v>
      </c>
      <c r="I798">
        <v>1172.1400000000001</v>
      </c>
      <c r="J798">
        <v>6</v>
      </c>
      <c r="K798">
        <v>10</v>
      </c>
      <c r="L798">
        <v>7032.84</v>
      </c>
      <c r="M798">
        <v>6329.56</v>
      </c>
      <c r="N798" s="11">
        <f>Salesdata[[#This Row],[subtotal_before_discount]]-Salesdata[[#This Row],[total_after_discount]]</f>
        <v>703.27999999999975</v>
      </c>
      <c r="O798" t="s">
        <v>60</v>
      </c>
      <c r="P798" s="2">
        <v>45844.840844907405</v>
      </c>
      <c r="Q798">
        <f>YEAR(Salesdata[[#This Row],[purchase_date]])</f>
        <v>2025</v>
      </c>
      <c r="R798" t="str">
        <f>TEXT(Salesdata[[#This Row],[purchase_date]], "mmm")</f>
        <v>Jul</v>
      </c>
    </row>
    <row r="799" spans="1:18" x14ac:dyDescent="0.3">
      <c r="A799" t="s">
        <v>2449</v>
      </c>
      <c r="B799" t="s">
        <v>95</v>
      </c>
      <c r="C799" t="s">
        <v>2450</v>
      </c>
      <c r="D799" s="11" t="s">
        <v>7835</v>
      </c>
      <c r="E799" s="11" t="s">
        <v>7214</v>
      </c>
      <c r="F799" t="s">
        <v>100</v>
      </c>
      <c r="G799" t="s">
        <v>2451</v>
      </c>
      <c r="H799" t="s">
        <v>39</v>
      </c>
      <c r="I799">
        <v>129.6</v>
      </c>
      <c r="J799">
        <v>60</v>
      </c>
      <c r="K799">
        <v>30</v>
      </c>
      <c r="L799">
        <v>7776</v>
      </c>
      <c r="M799">
        <v>5443.2</v>
      </c>
      <c r="N799" s="11">
        <f>Salesdata[[#This Row],[subtotal_before_discount]]-Salesdata[[#This Row],[total_after_discount]]</f>
        <v>2332.8000000000002</v>
      </c>
      <c r="O799" t="s">
        <v>77</v>
      </c>
      <c r="P799" s="2">
        <v>45821.965381944443</v>
      </c>
      <c r="Q799">
        <f>YEAR(Salesdata[[#This Row],[purchase_date]])</f>
        <v>2025</v>
      </c>
      <c r="R799" t="str">
        <f>TEXT(Salesdata[[#This Row],[purchase_date]], "mmm")</f>
        <v>Jun</v>
      </c>
    </row>
    <row r="800" spans="1:18" x14ac:dyDescent="0.3">
      <c r="A800" t="s">
        <v>2452</v>
      </c>
      <c r="B800" t="s">
        <v>72</v>
      </c>
      <c r="C800" t="s">
        <v>2453</v>
      </c>
      <c r="D800" s="11" t="s">
        <v>7836</v>
      </c>
      <c r="E800" s="11" t="s">
        <v>7123</v>
      </c>
      <c r="F800" t="s">
        <v>18</v>
      </c>
      <c r="G800" t="s">
        <v>2454</v>
      </c>
      <c r="H800" t="s">
        <v>130</v>
      </c>
      <c r="I800">
        <v>567.97</v>
      </c>
      <c r="J800">
        <v>4</v>
      </c>
      <c r="K800">
        <v>7</v>
      </c>
      <c r="L800">
        <v>2271.88</v>
      </c>
      <c r="M800">
        <v>2112.85</v>
      </c>
      <c r="N800" s="11">
        <f>Salesdata[[#This Row],[subtotal_before_discount]]-Salesdata[[#This Row],[total_after_discount]]</f>
        <v>159.0300000000002</v>
      </c>
      <c r="O800" t="s">
        <v>21</v>
      </c>
      <c r="P800" s="2">
        <v>45523.987060185187</v>
      </c>
      <c r="Q800">
        <f>YEAR(Salesdata[[#This Row],[purchase_date]])</f>
        <v>2024</v>
      </c>
      <c r="R800" t="str">
        <f>TEXT(Salesdata[[#This Row],[purchase_date]], "mmm")</f>
        <v>Aug</v>
      </c>
    </row>
    <row r="801" spans="1:18" x14ac:dyDescent="0.3">
      <c r="A801" t="s">
        <v>2455</v>
      </c>
      <c r="B801" t="s">
        <v>72</v>
      </c>
      <c r="C801" t="s">
        <v>2456</v>
      </c>
      <c r="D801" s="11" t="s">
        <v>7837</v>
      </c>
      <c r="E801" s="11" t="s">
        <v>7170</v>
      </c>
      <c r="F801" t="s">
        <v>100</v>
      </c>
      <c r="G801" t="s">
        <v>2457</v>
      </c>
      <c r="H801" t="s">
        <v>76</v>
      </c>
      <c r="I801">
        <v>410.15</v>
      </c>
      <c r="J801">
        <v>1</v>
      </c>
      <c r="K801">
        <v>0</v>
      </c>
      <c r="L801">
        <v>410.15</v>
      </c>
      <c r="M801">
        <v>410.15</v>
      </c>
      <c r="N801" s="11">
        <f>Salesdata[[#This Row],[subtotal_before_discount]]-Salesdata[[#This Row],[total_after_discount]]</f>
        <v>0</v>
      </c>
      <c r="O801" t="s">
        <v>47</v>
      </c>
      <c r="P801" s="2">
        <v>45671.833229166667</v>
      </c>
      <c r="Q801">
        <f>YEAR(Salesdata[[#This Row],[purchase_date]])</f>
        <v>2025</v>
      </c>
      <c r="R801" t="str">
        <f>TEXT(Salesdata[[#This Row],[purchase_date]], "mmm")</f>
        <v>Jan</v>
      </c>
    </row>
    <row r="802" spans="1:18" x14ac:dyDescent="0.3">
      <c r="A802" t="s">
        <v>2458</v>
      </c>
      <c r="B802" t="s">
        <v>15</v>
      </c>
      <c r="C802" t="s">
        <v>2459</v>
      </c>
      <c r="D802" s="11" t="s">
        <v>7838</v>
      </c>
      <c r="E802" s="11" t="s">
        <v>7198</v>
      </c>
      <c r="F802" t="s">
        <v>277</v>
      </c>
      <c r="G802" t="s">
        <v>2460</v>
      </c>
      <c r="H802" t="s">
        <v>209</v>
      </c>
      <c r="I802">
        <v>518.67999999999995</v>
      </c>
      <c r="J802">
        <v>3</v>
      </c>
      <c r="K802">
        <v>0</v>
      </c>
      <c r="L802">
        <v>1556.04</v>
      </c>
      <c r="M802">
        <v>1556.04</v>
      </c>
      <c r="N802" s="11">
        <f>Salesdata[[#This Row],[subtotal_before_discount]]-Salesdata[[#This Row],[total_after_discount]]</f>
        <v>0</v>
      </c>
      <c r="O802" t="s">
        <v>116</v>
      </c>
      <c r="P802" s="2">
        <v>45798.337372685186</v>
      </c>
      <c r="Q802">
        <f>YEAR(Salesdata[[#This Row],[purchase_date]])</f>
        <v>2025</v>
      </c>
      <c r="R802" t="str">
        <f>TEXT(Salesdata[[#This Row],[purchase_date]], "mmm")</f>
        <v>May</v>
      </c>
    </row>
    <row r="803" spans="1:18" x14ac:dyDescent="0.3">
      <c r="A803" t="s">
        <v>2461</v>
      </c>
      <c r="B803" t="s">
        <v>49</v>
      </c>
      <c r="C803" t="s">
        <v>2462</v>
      </c>
      <c r="D803" s="11" t="s">
        <v>7839</v>
      </c>
      <c r="E803" s="11" t="s">
        <v>7159</v>
      </c>
      <c r="F803" t="s">
        <v>44</v>
      </c>
      <c r="G803" t="s">
        <v>2463</v>
      </c>
      <c r="H803" t="s">
        <v>135</v>
      </c>
      <c r="I803">
        <v>2.97</v>
      </c>
      <c r="J803">
        <v>27</v>
      </c>
      <c r="K803">
        <v>15</v>
      </c>
      <c r="L803">
        <v>80.19</v>
      </c>
      <c r="M803">
        <v>68.16</v>
      </c>
      <c r="N803" s="11">
        <f>Salesdata[[#This Row],[subtotal_before_discount]]-Salesdata[[#This Row],[total_after_discount]]</f>
        <v>12.030000000000001</v>
      </c>
      <c r="O803" t="s">
        <v>40</v>
      </c>
      <c r="P803" s="2">
        <v>45418.426747685182</v>
      </c>
      <c r="Q803">
        <f>YEAR(Salesdata[[#This Row],[purchase_date]])</f>
        <v>2024</v>
      </c>
      <c r="R803" t="str">
        <f>TEXT(Salesdata[[#This Row],[purchase_date]], "mmm")</f>
        <v>May</v>
      </c>
    </row>
    <row r="804" spans="1:18" x14ac:dyDescent="0.3">
      <c r="A804" t="s">
        <v>2464</v>
      </c>
      <c r="B804" t="s">
        <v>172</v>
      </c>
      <c r="C804" t="s">
        <v>2465</v>
      </c>
      <c r="D804" s="11" t="s">
        <v>7840</v>
      </c>
      <c r="E804" s="11" t="s">
        <v>7224</v>
      </c>
      <c r="F804" t="s">
        <v>57</v>
      </c>
      <c r="G804" t="s">
        <v>2466</v>
      </c>
      <c r="H804" t="s">
        <v>20</v>
      </c>
      <c r="I804">
        <v>438.58</v>
      </c>
      <c r="J804">
        <v>12</v>
      </c>
      <c r="K804">
        <v>3</v>
      </c>
      <c r="L804">
        <v>5262.96</v>
      </c>
      <c r="M804">
        <v>5105.07</v>
      </c>
      <c r="N804" s="11">
        <f>Salesdata[[#This Row],[subtotal_before_discount]]-Salesdata[[#This Row],[total_after_discount]]</f>
        <v>157.89000000000033</v>
      </c>
      <c r="O804" t="s">
        <v>77</v>
      </c>
      <c r="P804" s="2">
        <v>45708.525416666664</v>
      </c>
      <c r="Q804">
        <f>YEAR(Salesdata[[#This Row],[purchase_date]])</f>
        <v>2025</v>
      </c>
      <c r="R804" t="str">
        <f>TEXT(Salesdata[[#This Row],[purchase_date]], "mmm")</f>
        <v>Feb</v>
      </c>
    </row>
    <row r="805" spans="1:18" x14ac:dyDescent="0.3">
      <c r="A805" t="s">
        <v>2467</v>
      </c>
      <c r="B805" t="s">
        <v>172</v>
      </c>
      <c r="C805" t="s">
        <v>2468</v>
      </c>
      <c r="D805" s="11" t="s">
        <v>7841</v>
      </c>
      <c r="E805" s="11" t="s">
        <v>7040</v>
      </c>
      <c r="F805" t="s">
        <v>91</v>
      </c>
      <c r="G805" t="s">
        <v>2469</v>
      </c>
      <c r="H805" t="s">
        <v>20</v>
      </c>
      <c r="I805">
        <v>48.08</v>
      </c>
      <c r="J805">
        <v>5</v>
      </c>
      <c r="K805">
        <v>2</v>
      </c>
      <c r="L805">
        <v>240.4</v>
      </c>
      <c r="M805">
        <v>235.59</v>
      </c>
      <c r="N805" s="11">
        <f>Salesdata[[#This Row],[subtotal_before_discount]]-Salesdata[[#This Row],[total_after_discount]]</f>
        <v>4.8100000000000023</v>
      </c>
      <c r="O805" t="s">
        <v>21</v>
      </c>
      <c r="P805" s="2">
        <v>45680.364918981482</v>
      </c>
      <c r="Q805">
        <f>YEAR(Salesdata[[#This Row],[purchase_date]])</f>
        <v>2025</v>
      </c>
      <c r="R805" t="str">
        <f>TEXT(Salesdata[[#This Row],[purchase_date]], "mmm")</f>
        <v>Jan</v>
      </c>
    </row>
    <row r="806" spans="1:18" x14ac:dyDescent="0.3">
      <c r="A806" t="s">
        <v>2470</v>
      </c>
      <c r="B806" t="s">
        <v>30</v>
      </c>
      <c r="C806" t="s">
        <v>2471</v>
      </c>
      <c r="D806" s="11" t="s">
        <v>7842</v>
      </c>
      <c r="E806" s="11" t="s">
        <v>7091</v>
      </c>
      <c r="F806" t="s">
        <v>37</v>
      </c>
      <c r="G806" t="s">
        <v>2472</v>
      </c>
      <c r="H806" t="s">
        <v>209</v>
      </c>
      <c r="I806">
        <v>332.95</v>
      </c>
      <c r="J806">
        <v>3</v>
      </c>
      <c r="K806">
        <v>2</v>
      </c>
      <c r="L806">
        <v>998.85</v>
      </c>
      <c r="M806">
        <v>978.87</v>
      </c>
      <c r="N806" s="11">
        <f>Salesdata[[#This Row],[subtotal_before_discount]]-Salesdata[[#This Row],[total_after_discount]]</f>
        <v>19.980000000000018</v>
      </c>
      <c r="O806" t="s">
        <v>77</v>
      </c>
      <c r="P806" s="2">
        <v>45588.965636574074</v>
      </c>
      <c r="Q806">
        <f>YEAR(Salesdata[[#This Row],[purchase_date]])</f>
        <v>2024</v>
      </c>
      <c r="R806" t="str">
        <f>TEXT(Salesdata[[#This Row],[purchase_date]], "mmm")</f>
        <v>Oct</v>
      </c>
    </row>
    <row r="807" spans="1:18" x14ac:dyDescent="0.3">
      <c r="A807" t="s">
        <v>2473</v>
      </c>
      <c r="B807" t="s">
        <v>9189</v>
      </c>
      <c r="C807" t="s">
        <v>2474</v>
      </c>
      <c r="D807" s="11" t="s">
        <v>7843</v>
      </c>
      <c r="E807" s="11" t="s">
        <v>7058</v>
      </c>
      <c r="F807" t="s">
        <v>105</v>
      </c>
      <c r="G807" t="s">
        <v>2475</v>
      </c>
      <c r="H807" t="s">
        <v>46</v>
      </c>
      <c r="I807">
        <v>420.9</v>
      </c>
      <c r="J807">
        <v>3</v>
      </c>
      <c r="K807">
        <v>0</v>
      </c>
      <c r="L807">
        <v>1262.7</v>
      </c>
      <c r="M807">
        <v>1262.7</v>
      </c>
      <c r="N807" s="11">
        <f>Salesdata[[#This Row],[subtotal_before_discount]]-Salesdata[[#This Row],[total_after_discount]]</f>
        <v>0</v>
      </c>
      <c r="O807" t="s">
        <v>47</v>
      </c>
      <c r="P807" s="2">
        <v>45426.469386574077</v>
      </c>
      <c r="Q807">
        <f>YEAR(Salesdata[[#This Row],[purchase_date]])</f>
        <v>2024</v>
      </c>
      <c r="R807" t="str">
        <f>TEXT(Salesdata[[#This Row],[purchase_date]], "mmm")</f>
        <v>May</v>
      </c>
    </row>
    <row r="808" spans="1:18" x14ac:dyDescent="0.3">
      <c r="A808" t="s">
        <v>2476</v>
      </c>
      <c r="B808" t="s">
        <v>55</v>
      </c>
      <c r="C808" t="s">
        <v>2477</v>
      </c>
      <c r="D808" s="11" t="s">
        <v>7844</v>
      </c>
      <c r="E808" s="11" t="s">
        <v>7066</v>
      </c>
      <c r="F808" t="s">
        <v>133</v>
      </c>
      <c r="G808" t="s">
        <v>2478</v>
      </c>
      <c r="H808" t="s">
        <v>82</v>
      </c>
      <c r="I808">
        <v>123.18</v>
      </c>
      <c r="J808">
        <v>4</v>
      </c>
      <c r="K808">
        <v>0</v>
      </c>
      <c r="L808">
        <v>492.72</v>
      </c>
      <c r="M808">
        <v>492.72</v>
      </c>
      <c r="N808" s="11">
        <f>Salesdata[[#This Row],[subtotal_before_discount]]-Salesdata[[#This Row],[total_after_discount]]</f>
        <v>0</v>
      </c>
      <c r="O808" t="s">
        <v>60</v>
      </c>
      <c r="P808" s="2">
        <v>45757.555520833332</v>
      </c>
      <c r="Q808">
        <f>YEAR(Salesdata[[#This Row],[purchase_date]])</f>
        <v>2025</v>
      </c>
      <c r="R808" t="str">
        <f>TEXT(Salesdata[[#This Row],[purchase_date]], "mmm")</f>
        <v>Apr</v>
      </c>
    </row>
    <row r="809" spans="1:18" x14ac:dyDescent="0.3">
      <c r="A809" t="s">
        <v>2479</v>
      </c>
      <c r="B809" t="s">
        <v>23</v>
      </c>
      <c r="C809" t="s">
        <v>2480</v>
      </c>
      <c r="D809" s="11" t="s">
        <v>7845</v>
      </c>
      <c r="E809" s="11" t="s">
        <v>7145</v>
      </c>
      <c r="F809" t="s">
        <v>9189</v>
      </c>
      <c r="G809" t="s">
        <v>2481</v>
      </c>
      <c r="H809" t="s">
        <v>161</v>
      </c>
      <c r="I809">
        <v>357.51</v>
      </c>
      <c r="J809">
        <v>40</v>
      </c>
      <c r="K809">
        <v>0</v>
      </c>
      <c r="L809">
        <v>14300.4</v>
      </c>
      <c r="M809">
        <v>14300.4</v>
      </c>
      <c r="N809" s="11">
        <f>Salesdata[[#This Row],[subtotal_before_discount]]-Salesdata[[#This Row],[total_after_discount]]</f>
        <v>0</v>
      </c>
      <c r="O809" t="s">
        <v>47</v>
      </c>
      <c r="P809" s="2">
        <v>45539.43959490741</v>
      </c>
      <c r="Q809">
        <f>YEAR(Salesdata[[#This Row],[purchase_date]])</f>
        <v>2024</v>
      </c>
      <c r="R809" t="str">
        <f>TEXT(Salesdata[[#This Row],[purchase_date]], "mmm")</f>
        <v>Sep</v>
      </c>
    </row>
    <row r="810" spans="1:18" x14ac:dyDescent="0.3">
      <c r="A810" t="s">
        <v>2482</v>
      </c>
      <c r="B810" t="s">
        <v>172</v>
      </c>
      <c r="C810" t="s">
        <v>2483</v>
      </c>
      <c r="D810" s="11" t="s">
        <v>7846</v>
      </c>
      <c r="E810" s="11" t="s">
        <v>7111</v>
      </c>
      <c r="F810" t="s">
        <v>87</v>
      </c>
      <c r="G810" t="s">
        <v>2484</v>
      </c>
      <c r="H810" t="s">
        <v>27</v>
      </c>
      <c r="I810">
        <v>2294.56</v>
      </c>
      <c r="J810">
        <v>1</v>
      </c>
      <c r="K810">
        <v>0</v>
      </c>
      <c r="L810">
        <v>2294.56</v>
      </c>
      <c r="M810">
        <v>2294.56</v>
      </c>
      <c r="N810" s="11">
        <f>Salesdata[[#This Row],[subtotal_before_discount]]-Salesdata[[#This Row],[total_after_discount]]</f>
        <v>0</v>
      </c>
      <c r="O810" t="s">
        <v>77</v>
      </c>
      <c r="P810" s="2">
        <v>45517.131342592591</v>
      </c>
      <c r="Q810">
        <f>YEAR(Salesdata[[#This Row],[purchase_date]])</f>
        <v>2024</v>
      </c>
      <c r="R810" t="str">
        <f>TEXT(Salesdata[[#This Row],[purchase_date]], "mmm")</f>
        <v>Aug</v>
      </c>
    </row>
    <row r="811" spans="1:18" x14ac:dyDescent="0.3">
      <c r="A811" t="s">
        <v>2485</v>
      </c>
      <c r="B811" t="s">
        <v>181</v>
      </c>
      <c r="C811" t="s">
        <v>2486</v>
      </c>
      <c r="D811" s="11" t="s">
        <v>7847</v>
      </c>
      <c r="E811" s="11" t="s">
        <v>7214</v>
      </c>
      <c r="F811" t="s">
        <v>91</v>
      </c>
      <c r="G811" t="s">
        <v>2487</v>
      </c>
      <c r="H811" t="s">
        <v>70</v>
      </c>
      <c r="I811">
        <v>512.22</v>
      </c>
      <c r="J811">
        <v>2</v>
      </c>
      <c r="K811">
        <v>0</v>
      </c>
      <c r="L811">
        <v>1024.44</v>
      </c>
      <c r="M811">
        <v>1024.44</v>
      </c>
      <c r="N811" s="11">
        <f>Salesdata[[#This Row],[subtotal_before_discount]]-Salesdata[[#This Row],[total_after_discount]]</f>
        <v>0</v>
      </c>
      <c r="O811" t="s">
        <v>21</v>
      </c>
      <c r="P811" s="2">
        <v>45673.311759259261</v>
      </c>
      <c r="Q811">
        <f>YEAR(Salesdata[[#This Row],[purchase_date]])</f>
        <v>2025</v>
      </c>
      <c r="R811" t="str">
        <f>TEXT(Salesdata[[#This Row],[purchase_date]], "mmm")</f>
        <v>Jan</v>
      </c>
    </row>
    <row r="812" spans="1:18" x14ac:dyDescent="0.3">
      <c r="A812" t="s">
        <v>2488</v>
      </c>
      <c r="B812" t="s">
        <v>181</v>
      </c>
      <c r="C812" t="s">
        <v>2489</v>
      </c>
      <c r="D812" s="11" t="s">
        <v>7848</v>
      </c>
      <c r="E812" s="11" t="s">
        <v>7164</v>
      </c>
      <c r="F812" t="s">
        <v>32</v>
      </c>
      <c r="G812" t="s">
        <v>2490</v>
      </c>
      <c r="H812" t="s">
        <v>184</v>
      </c>
      <c r="I812">
        <v>4479.6400000000003</v>
      </c>
      <c r="J812">
        <v>4</v>
      </c>
      <c r="K812">
        <v>2</v>
      </c>
      <c r="L812">
        <v>17918.560000000001</v>
      </c>
      <c r="M812">
        <v>17560.189999999999</v>
      </c>
      <c r="N812" s="11">
        <f>Salesdata[[#This Row],[subtotal_before_discount]]-Salesdata[[#This Row],[total_after_discount]]</f>
        <v>358.37000000000262</v>
      </c>
      <c r="O812" t="s">
        <v>28</v>
      </c>
      <c r="P812" s="2">
        <v>45648.950624999998</v>
      </c>
      <c r="Q812">
        <f>YEAR(Salesdata[[#This Row],[purchase_date]])</f>
        <v>2024</v>
      </c>
      <c r="R812" t="str">
        <f>TEXT(Salesdata[[#This Row],[purchase_date]], "mmm")</f>
        <v>Dec</v>
      </c>
    </row>
    <row r="813" spans="1:18" x14ac:dyDescent="0.3">
      <c r="A813" t="s">
        <v>2491</v>
      </c>
      <c r="B813" t="s">
        <v>172</v>
      </c>
      <c r="C813" t="s">
        <v>2492</v>
      </c>
      <c r="D813" s="11" t="s">
        <v>7849</v>
      </c>
      <c r="E813" s="11" t="s">
        <v>7164</v>
      </c>
      <c r="F813" t="s">
        <v>105</v>
      </c>
      <c r="G813" t="s">
        <v>2493</v>
      </c>
      <c r="H813" t="s">
        <v>59</v>
      </c>
      <c r="I813">
        <v>5.28</v>
      </c>
      <c r="J813">
        <v>240</v>
      </c>
      <c r="K813">
        <v>20</v>
      </c>
      <c r="L813">
        <v>1267.2</v>
      </c>
      <c r="M813">
        <v>1013.76</v>
      </c>
      <c r="N813" s="11">
        <f>Salesdata[[#This Row],[subtotal_before_discount]]-Salesdata[[#This Row],[total_after_discount]]</f>
        <v>253.44000000000005</v>
      </c>
      <c r="O813" t="s">
        <v>77</v>
      </c>
      <c r="P813" s="2">
        <v>45703.952476851853</v>
      </c>
      <c r="Q813">
        <f>YEAR(Salesdata[[#This Row],[purchase_date]])</f>
        <v>2025</v>
      </c>
      <c r="R813" t="str">
        <f>TEXT(Salesdata[[#This Row],[purchase_date]], "mmm")</f>
        <v>Feb</v>
      </c>
    </row>
    <row r="814" spans="1:18" x14ac:dyDescent="0.3">
      <c r="A814" t="s">
        <v>2494</v>
      </c>
      <c r="B814" t="s">
        <v>30</v>
      </c>
      <c r="C814" t="s">
        <v>2495</v>
      </c>
      <c r="D814" s="11" t="s">
        <v>7850</v>
      </c>
      <c r="E814" s="11" t="s">
        <v>7079</v>
      </c>
      <c r="F814" t="s">
        <v>251</v>
      </c>
      <c r="G814" t="s">
        <v>2496</v>
      </c>
      <c r="H814" t="s">
        <v>82</v>
      </c>
      <c r="I814">
        <v>1374.26</v>
      </c>
      <c r="J814">
        <v>4</v>
      </c>
      <c r="K814">
        <v>3</v>
      </c>
      <c r="L814">
        <v>5497.04</v>
      </c>
      <c r="M814">
        <v>5332.13</v>
      </c>
      <c r="N814" s="11">
        <f>Salesdata[[#This Row],[subtotal_before_discount]]-Salesdata[[#This Row],[total_after_discount]]</f>
        <v>164.90999999999985</v>
      </c>
      <c r="O814" t="s">
        <v>77</v>
      </c>
      <c r="P814" s="2">
        <v>45736.372939814813</v>
      </c>
      <c r="Q814">
        <f>YEAR(Salesdata[[#This Row],[purchase_date]])</f>
        <v>2025</v>
      </c>
      <c r="R814" t="str">
        <f>TEXT(Salesdata[[#This Row],[purchase_date]], "mmm")</f>
        <v>Mar</v>
      </c>
    </row>
    <row r="815" spans="1:18" x14ac:dyDescent="0.3">
      <c r="A815" t="s">
        <v>2497</v>
      </c>
      <c r="B815" t="s">
        <v>49</v>
      </c>
      <c r="C815" t="s">
        <v>2498</v>
      </c>
      <c r="D815" s="11" t="s">
        <v>7851</v>
      </c>
      <c r="E815" s="11" t="s">
        <v>7139</v>
      </c>
      <c r="F815" t="s">
        <v>111</v>
      </c>
      <c r="G815" t="s">
        <v>2499</v>
      </c>
      <c r="H815" t="s">
        <v>135</v>
      </c>
      <c r="I815">
        <v>1489.11</v>
      </c>
      <c r="J815">
        <v>4</v>
      </c>
      <c r="K815">
        <v>0</v>
      </c>
      <c r="L815">
        <v>5956.44</v>
      </c>
      <c r="M815">
        <v>5956.44</v>
      </c>
      <c r="N815" s="11">
        <f>Salesdata[[#This Row],[subtotal_before_discount]]-Salesdata[[#This Row],[total_after_discount]]</f>
        <v>0</v>
      </c>
      <c r="O815" t="s">
        <v>60</v>
      </c>
      <c r="P815" s="2">
        <v>45401.07167824074</v>
      </c>
      <c r="Q815">
        <f>YEAR(Salesdata[[#This Row],[purchase_date]])</f>
        <v>2024</v>
      </c>
      <c r="R815" t="str">
        <f>TEXT(Salesdata[[#This Row],[purchase_date]], "mmm")</f>
        <v>Apr</v>
      </c>
    </row>
    <row r="816" spans="1:18" x14ac:dyDescent="0.3">
      <c r="A816" t="s">
        <v>2500</v>
      </c>
      <c r="B816" t="s">
        <v>72</v>
      </c>
      <c r="C816" t="s">
        <v>2501</v>
      </c>
      <c r="D816" s="11" t="s">
        <v>7852</v>
      </c>
      <c r="E816" s="11" t="s">
        <v>7183</v>
      </c>
      <c r="F816" t="s">
        <v>100</v>
      </c>
      <c r="G816" t="s">
        <v>2502</v>
      </c>
      <c r="H816" t="s">
        <v>93</v>
      </c>
      <c r="I816">
        <v>1066.92</v>
      </c>
      <c r="J816">
        <v>1</v>
      </c>
      <c r="K816">
        <v>0</v>
      </c>
      <c r="L816">
        <v>1066.92</v>
      </c>
      <c r="M816">
        <v>1066.92</v>
      </c>
      <c r="N816" s="11">
        <f>Salesdata[[#This Row],[subtotal_before_discount]]-Salesdata[[#This Row],[total_after_discount]]</f>
        <v>0</v>
      </c>
      <c r="O816" t="s">
        <v>47</v>
      </c>
      <c r="P816" s="2">
        <v>45486.613622685189</v>
      </c>
      <c r="Q816">
        <f>YEAR(Salesdata[[#This Row],[purchase_date]])</f>
        <v>2024</v>
      </c>
      <c r="R816" t="str">
        <f>TEXT(Salesdata[[#This Row],[purchase_date]], "mmm")</f>
        <v>Jul</v>
      </c>
    </row>
    <row r="817" spans="1:18" x14ac:dyDescent="0.3">
      <c r="A817" t="s">
        <v>2503</v>
      </c>
      <c r="B817" t="s">
        <v>72</v>
      </c>
      <c r="C817" t="s">
        <v>2504</v>
      </c>
      <c r="D817" s="11" t="s">
        <v>7853</v>
      </c>
      <c r="E817" s="11" t="s">
        <v>7154</v>
      </c>
      <c r="F817" t="s">
        <v>91</v>
      </c>
      <c r="G817" t="s">
        <v>2505</v>
      </c>
      <c r="H817" t="s">
        <v>135</v>
      </c>
      <c r="I817">
        <v>88.61</v>
      </c>
      <c r="J817">
        <v>2</v>
      </c>
      <c r="K817">
        <v>0</v>
      </c>
      <c r="L817">
        <v>177.22</v>
      </c>
      <c r="M817">
        <v>177.22</v>
      </c>
      <c r="N817" s="11">
        <f>Salesdata[[#This Row],[subtotal_before_discount]]-Salesdata[[#This Row],[total_after_discount]]</f>
        <v>0</v>
      </c>
      <c r="O817" t="s">
        <v>21</v>
      </c>
      <c r="P817" s="2">
        <v>45470.85328703704</v>
      </c>
      <c r="Q817">
        <f>YEAR(Salesdata[[#This Row],[purchase_date]])</f>
        <v>2024</v>
      </c>
      <c r="R817" t="str">
        <f>TEXT(Salesdata[[#This Row],[purchase_date]], "mmm")</f>
        <v>Jun</v>
      </c>
    </row>
    <row r="818" spans="1:18" x14ac:dyDescent="0.3">
      <c r="A818" t="s">
        <v>2506</v>
      </c>
      <c r="B818" t="s">
        <v>49</v>
      </c>
      <c r="C818" t="s">
        <v>2507</v>
      </c>
      <c r="D818" s="11" t="s">
        <v>7854</v>
      </c>
      <c r="E818" s="11" t="s">
        <v>7046</v>
      </c>
      <c r="F818" t="s">
        <v>133</v>
      </c>
      <c r="G818" t="s">
        <v>2508</v>
      </c>
      <c r="H818" t="s">
        <v>248</v>
      </c>
      <c r="I818">
        <v>1491.85</v>
      </c>
      <c r="J818">
        <v>4</v>
      </c>
      <c r="K818">
        <v>3</v>
      </c>
      <c r="L818">
        <v>5967.4</v>
      </c>
      <c r="M818">
        <v>5788.38</v>
      </c>
      <c r="N818" s="11">
        <f>Salesdata[[#This Row],[subtotal_before_discount]]-Salesdata[[#This Row],[total_after_discount]]</f>
        <v>179.01999999999953</v>
      </c>
      <c r="O818" t="s">
        <v>21</v>
      </c>
      <c r="P818" s="2">
        <v>45674.887187499997</v>
      </c>
      <c r="Q818">
        <f>YEAR(Salesdata[[#This Row],[purchase_date]])</f>
        <v>2025</v>
      </c>
      <c r="R818" t="str">
        <f>TEXT(Salesdata[[#This Row],[purchase_date]], "mmm")</f>
        <v>Jan</v>
      </c>
    </row>
    <row r="819" spans="1:18" x14ac:dyDescent="0.3">
      <c r="A819" t="s">
        <v>2509</v>
      </c>
      <c r="B819" t="s">
        <v>15</v>
      </c>
      <c r="C819" t="s">
        <v>2510</v>
      </c>
      <c r="D819" s="11" t="s">
        <v>7855</v>
      </c>
      <c r="E819" s="11" t="s">
        <v>7250</v>
      </c>
      <c r="F819" t="s">
        <v>57</v>
      </c>
      <c r="G819" t="s">
        <v>2511</v>
      </c>
      <c r="H819" t="s">
        <v>93</v>
      </c>
      <c r="I819">
        <v>498.07</v>
      </c>
      <c r="J819">
        <v>3</v>
      </c>
      <c r="K819">
        <v>0</v>
      </c>
      <c r="L819">
        <v>1494.21</v>
      </c>
      <c r="M819">
        <v>1494.21</v>
      </c>
      <c r="N819" s="11">
        <f>Salesdata[[#This Row],[subtotal_before_discount]]-Salesdata[[#This Row],[total_after_discount]]</f>
        <v>0</v>
      </c>
      <c r="O819" t="s">
        <v>21</v>
      </c>
      <c r="P819" s="2">
        <v>45441.571400462963</v>
      </c>
      <c r="Q819">
        <f>YEAR(Salesdata[[#This Row],[purchase_date]])</f>
        <v>2024</v>
      </c>
      <c r="R819" t="str">
        <f>TEXT(Salesdata[[#This Row],[purchase_date]], "mmm")</f>
        <v>May</v>
      </c>
    </row>
    <row r="820" spans="1:18" x14ac:dyDescent="0.3">
      <c r="A820" t="s">
        <v>2512</v>
      </c>
      <c r="B820" t="s">
        <v>172</v>
      </c>
      <c r="C820" t="s">
        <v>2513</v>
      </c>
      <c r="D820" s="11" t="s">
        <v>7856</v>
      </c>
      <c r="E820" s="11" t="s">
        <v>7099</v>
      </c>
      <c r="F820" t="s">
        <v>91</v>
      </c>
      <c r="G820" t="s">
        <v>2514</v>
      </c>
      <c r="H820" t="s">
        <v>161</v>
      </c>
      <c r="I820">
        <v>715.02</v>
      </c>
      <c r="J820">
        <v>30</v>
      </c>
      <c r="K820">
        <v>3</v>
      </c>
      <c r="L820">
        <v>21450.6</v>
      </c>
      <c r="M820">
        <v>20807.080000000002</v>
      </c>
      <c r="N820" s="11">
        <f>Salesdata[[#This Row],[subtotal_before_discount]]-Salesdata[[#This Row],[total_after_discount]]</f>
        <v>643.5199999999968</v>
      </c>
      <c r="O820" t="s">
        <v>60</v>
      </c>
      <c r="P820" s="2">
        <v>45581.910717592589</v>
      </c>
      <c r="Q820">
        <f>YEAR(Salesdata[[#This Row],[purchase_date]])</f>
        <v>2024</v>
      </c>
      <c r="R820" t="str">
        <f>TEXT(Salesdata[[#This Row],[purchase_date]], "mmm")</f>
        <v>Oct</v>
      </c>
    </row>
    <row r="821" spans="1:18" x14ac:dyDescent="0.3">
      <c r="A821" t="s">
        <v>2515</v>
      </c>
      <c r="B821" t="s">
        <v>181</v>
      </c>
      <c r="C821" t="s">
        <v>2516</v>
      </c>
      <c r="D821" s="11" t="s">
        <v>7857</v>
      </c>
      <c r="E821" s="11" t="s">
        <v>7137</v>
      </c>
      <c r="F821" t="s">
        <v>87</v>
      </c>
      <c r="G821" t="s">
        <v>2517</v>
      </c>
      <c r="H821" t="s">
        <v>70</v>
      </c>
      <c r="I821">
        <v>887.37</v>
      </c>
      <c r="J821">
        <v>4</v>
      </c>
      <c r="K821">
        <v>5</v>
      </c>
      <c r="L821">
        <v>3549.48</v>
      </c>
      <c r="M821">
        <v>3372.01</v>
      </c>
      <c r="N821" s="11">
        <f>Salesdata[[#This Row],[subtotal_before_discount]]-Salesdata[[#This Row],[total_after_discount]]</f>
        <v>177.4699999999998</v>
      </c>
      <c r="O821" t="s">
        <v>9189</v>
      </c>
      <c r="P821" s="2">
        <v>45644.447233796294</v>
      </c>
      <c r="Q821">
        <f>YEAR(Salesdata[[#This Row],[purchase_date]])</f>
        <v>2024</v>
      </c>
      <c r="R821" t="str">
        <f>TEXT(Salesdata[[#This Row],[purchase_date]], "mmm")</f>
        <v>Dec</v>
      </c>
    </row>
    <row r="822" spans="1:18" x14ac:dyDescent="0.3">
      <c r="A822" t="s">
        <v>2518</v>
      </c>
      <c r="B822" t="s">
        <v>172</v>
      </c>
      <c r="C822" t="s">
        <v>2519</v>
      </c>
      <c r="D822" s="11" t="s">
        <v>7858</v>
      </c>
      <c r="E822" s="11" t="s">
        <v>7083</v>
      </c>
      <c r="F822" t="s">
        <v>133</v>
      </c>
      <c r="G822" t="s">
        <v>2520</v>
      </c>
      <c r="H822" t="s">
        <v>39</v>
      </c>
      <c r="I822">
        <v>17.329999999999998</v>
      </c>
      <c r="J822">
        <v>6</v>
      </c>
      <c r="K822">
        <v>5</v>
      </c>
      <c r="L822">
        <v>103.98</v>
      </c>
      <c r="M822">
        <v>98.78</v>
      </c>
      <c r="N822" s="11">
        <f>Salesdata[[#This Row],[subtotal_before_discount]]-Salesdata[[#This Row],[total_after_discount]]</f>
        <v>5.2000000000000028</v>
      </c>
      <c r="O822" t="s">
        <v>28</v>
      </c>
      <c r="P822" s="2">
        <v>45422.877650462964</v>
      </c>
      <c r="Q822">
        <f>YEAR(Salesdata[[#This Row],[purchase_date]])</f>
        <v>2024</v>
      </c>
      <c r="R822" t="str">
        <f>TEXT(Salesdata[[#This Row],[purchase_date]], "mmm")</f>
        <v>May</v>
      </c>
    </row>
    <row r="823" spans="1:18" x14ac:dyDescent="0.3">
      <c r="A823" t="s">
        <v>2521</v>
      </c>
      <c r="B823" t="s">
        <v>84</v>
      </c>
      <c r="C823" t="s">
        <v>2522</v>
      </c>
      <c r="D823" s="11" t="s">
        <v>7859</v>
      </c>
      <c r="E823" s="11" t="s">
        <v>7076</v>
      </c>
      <c r="F823" t="s">
        <v>121</v>
      </c>
      <c r="G823" t="s">
        <v>2523</v>
      </c>
      <c r="H823" t="s">
        <v>130</v>
      </c>
      <c r="I823">
        <v>28.93</v>
      </c>
      <c r="J823">
        <v>10</v>
      </c>
      <c r="K823">
        <v>5</v>
      </c>
      <c r="L823">
        <v>289.3</v>
      </c>
      <c r="M823">
        <v>274.83</v>
      </c>
      <c r="N823" s="11">
        <f>Salesdata[[#This Row],[subtotal_before_discount]]-Salesdata[[#This Row],[total_after_discount]]</f>
        <v>14.470000000000027</v>
      </c>
      <c r="O823" t="s">
        <v>116</v>
      </c>
      <c r="P823" s="2">
        <v>45760.610648148147</v>
      </c>
      <c r="Q823">
        <f>YEAR(Salesdata[[#This Row],[purchase_date]])</f>
        <v>2025</v>
      </c>
      <c r="R823" t="str">
        <f>TEXT(Salesdata[[#This Row],[purchase_date]], "mmm")</f>
        <v>Apr</v>
      </c>
    </row>
    <row r="824" spans="1:18" x14ac:dyDescent="0.3">
      <c r="A824" t="s">
        <v>2524</v>
      </c>
      <c r="B824" t="s">
        <v>15</v>
      </c>
      <c r="C824" t="s">
        <v>2525</v>
      </c>
      <c r="D824" s="11" t="s">
        <v>7860</v>
      </c>
      <c r="E824" s="11" t="s">
        <v>7139</v>
      </c>
      <c r="F824" t="s">
        <v>68</v>
      </c>
      <c r="G824" t="s">
        <v>2526</v>
      </c>
      <c r="H824" t="s">
        <v>93</v>
      </c>
      <c r="I824">
        <v>108.43</v>
      </c>
      <c r="J824">
        <v>6</v>
      </c>
      <c r="K824">
        <v>0</v>
      </c>
      <c r="L824">
        <v>650.58000000000004</v>
      </c>
      <c r="M824">
        <v>650.58000000000004</v>
      </c>
      <c r="N824" s="11">
        <f>Salesdata[[#This Row],[subtotal_before_discount]]-Salesdata[[#This Row],[total_after_discount]]</f>
        <v>0</v>
      </c>
      <c r="O824" t="s">
        <v>116</v>
      </c>
      <c r="P824" s="2">
        <v>45795.314837962964</v>
      </c>
      <c r="Q824">
        <f>YEAR(Salesdata[[#This Row],[purchase_date]])</f>
        <v>2025</v>
      </c>
      <c r="R824" t="str">
        <f>TEXT(Salesdata[[#This Row],[purchase_date]], "mmm")</f>
        <v>May</v>
      </c>
    </row>
    <row r="825" spans="1:18" x14ac:dyDescent="0.3">
      <c r="A825" t="s">
        <v>2527</v>
      </c>
      <c r="B825" t="s">
        <v>15</v>
      </c>
      <c r="C825" t="s">
        <v>2528</v>
      </c>
      <c r="D825" s="11" t="s">
        <v>7861</v>
      </c>
      <c r="E825" s="11" t="s">
        <v>7116</v>
      </c>
      <c r="F825" t="s">
        <v>251</v>
      </c>
      <c r="G825" t="s">
        <v>2529</v>
      </c>
      <c r="H825" t="s">
        <v>179</v>
      </c>
      <c r="I825">
        <v>163.99</v>
      </c>
      <c r="J825">
        <v>5</v>
      </c>
      <c r="K825">
        <v>0</v>
      </c>
      <c r="L825">
        <v>819.95</v>
      </c>
      <c r="M825">
        <v>819.95</v>
      </c>
      <c r="N825" s="11">
        <f>Salesdata[[#This Row],[subtotal_before_discount]]-Salesdata[[#This Row],[total_after_discount]]</f>
        <v>0</v>
      </c>
      <c r="O825" t="s">
        <v>116</v>
      </c>
      <c r="P825" s="2">
        <v>45864.561354166668</v>
      </c>
      <c r="Q825">
        <f>YEAR(Salesdata[[#This Row],[purchase_date]])</f>
        <v>2025</v>
      </c>
      <c r="R825" t="str">
        <f>TEXT(Salesdata[[#This Row],[purchase_date]], "mmm")</f>
        <v>Jul</v>
      </c>
    </row>
    <row r="826" spans="1:18" x14ac:dyDescent="0.3">
      <c r="A826" t="s">
        <v>2530</v>
      </c>
      <c r="B826" t="s">
        <v>30</v>
      </c>
      <c r="C826" t="s">
        <v>2531</v>
      </c>
      <c r="D826" s="11" t="s">
        <v>7862</v>
      </c>
      <c r="E826" s="11" t="s">
        <v>7054</v>
      </c>
      <c r="F826" t="s">
        <v>32</v>
      </c>
      <c r="G826" t="s">
        <v>2532</v>
      </c>
      <c r="H826" t="s">
        <v>39</v>
      </c>
      <c r="I826">
        <v>2820.98</v>
      </c>
      <c r="J826">
        <v>3</v>
      </c>
      <c r="K826">
        <v>2</v>
      </c>
      <c r="L826">
        <v>8462.94</v>
      </c>
      <c r="M826">
        <v>8293.68</v>
      </c>
      <c r="N826" s="11">
        <f>Salesdata[[#This Row],[subtotal_before_discount]]-Salesdata[[#This Row],[total_after_discount]]</f>
        <v>169.26000000000022</v>
      </c>
      <c r="O826" t="s">
        <v>21</v>
      </c>
      <c r="P826" s="2">
        <v>45685.139675925922</v>
      </c>
      <c r="Q826">
        <f>YEAR(Salesdata[[#This Row],[purchase_date]])</f>
        <v>2025</v>
      </c>
      <c r="R826" t="str">
        <f>TEXT(Salesdata[[#This Row],[purchase_date]], "mmm")</f>
        <v>Jan</v>
      </c>
    </row>
    <row r="827" spans="1:18" x14ac:dyDescent="0.3">
      <c r="A827" t="s">
        <v>2533</v>
      </c>
      <c r="B827" t="s">
        <v>172</v>
      </c>
      <c r="C827" t="s">
        <v>2534</v>
      </c>
      <c r="D827" s="11" t="s">
        <v>7863</v>
      </c>
      <c r="E827" s="11" t="s">
        <v>7040</v>
      </c>
      <c r="F827" t="s">
        <v>224</v>
      </c>
      <c r="G827" t="s">
        <v>9189</v>
      </c>
      <c r="H827" t="s">
        <v>184</v>
      </c>
      <c r="I827">
        <v>448.04</v>
      </c>
      <c r="J827">
        <v>6</v>
      </c>
      <c r="K827">
        <v>0</v>
      </c>
      <c r="L827">
        <v>2688.24</v>
      </c>
      <c r="M827">
        <v>2688.24</v>
      </c>
      <c r="N827" s="11">
        <f>Salesdata[[#This Row],[subtotal_before_discount]]-Salesdata[[#This Row],[total_after_discount]]</f>
        <v>0</v>
      </c>
      <c r="O827" t="s">
        <v>60</v>
      </c>
      <c r="P827" s="2">
        <v>45806.787627314814</v>
      </c>
      <c r="Q827">
        <f>YEAR(Salesdata[[#This Row],[purchase_date]])</f>
        <v>2025</v>
      </c>
      <c r="R827" t="str">
        <f>TEXT(Salesdata[[#This Row],[purchase_date]], "mmm")</f>
        <v>May</v>
      </c>
    </row>
    <row r="828" spans="1:18" x14ac:dyDescent="0.3">
      <c r="A828" t="s">
        <v>2535</v>
      </c>
      <c r="B828" t="s">
        <v>95</v>
      </c>
      <c r="C828" t="s">
        <v>2536</v>
      </c>
      <c r="D828" s="11" t="s">
        <v>7864</v>
      </c>
      <c r="E828" s="11" t="s">
        <v>7235</v>
      </c>
      <c r="F828" t="s">
        <v>9189</v>
      </c>
      <c r="G828" t="s">
        <v>2537</v>
      </c>
      <c r="H828" t="s">
        <v>46</v>
      </c>
      <c r="I828">
        <v>5.94</v>
      </c>
      <c r="J828">
        <v>8</v>
      </c>
      <c r="K828">
        <v>10</v>
      </c>
      <c r="L828">
        <v>47.52</v>
      </c>
      <c r="M828">
        <v>42.77</v>
      </c>
      <c r="N828" s="11">
        <f>Salesdata[[#This Row],[subtotal_before_discount]]-Salesdata[[#This Row],[total_after_discount]]</f>
        <v>4.75</v>
      </c>
      <c r="O828" t="s">
        <v>40</v>
      </c>
      <c r="P828" s="2">
        <v>45532.984733796293</v>
      </c>
      <c r="Q828">
        <f>YEAR(Salesdata[[#This Row],[purchase_date]])</f>
        <v>2024</v>
      </c>
      <c r="R828" t="str">
        <f>TEXT(Salesdata[[#This Row],[purchase_date]], "mmm")</f>
        <v>Aug</v>
      </c>
    </row>
    <row r="829" spans="1:18" x14ac:dyDescent="0.3">
      <c r="A829" t="s">
        <v>2538</v>
      </c>
      <c r="B829" t="s">
        <v>15</v>
      </c>
      <c r="C829" t="s">
        <v>2539</v>
      </c>
      <c r="D829" s="11" t="s">
        <v>7865</v>
      </c>
      <c r="E829" s="11" t="s">
        <v>7137</v>
      </c>
      <c r="F829" t="s">
        <v>18</v>
      </c>
      <c r="G829" t="s">
        <v>2540</v>
      </c>
      <c r="H829" t="s">
        <v>53</v>
      </c>
      <c r="I829">
        <v>392.69</v>
      </c>
      <c r="J829">
        <v>50</v>
      </c>
      <c r="K829">
        <v>17</v>
      </c>
      <c r="L829">
        <v>19634.5</v>
      </c>
      <c r="M829">
        <v>16296.63</v>
      </c>
      <c r="N829" s="11">
        <f>Salesdata[[#This Row],[subtotal_before_discount]]-Salesdata[[#This Row],[total_after_discount]]</f>
        <v>3337.8700000000008</v>
      </c>
      <c r="O829" t="s">
        <v>77</v>
      </c>
      <c r="P829" s="2">
        <v>45577.74359953704</v>
      </c>
      <c r="Q829">
        <f>YEAR(Salesdata[[#This Row],[purchase_date]])</f>
        <v>2024</v>
      </c>
      <c r="R829" t="str">
        <f>TEXT(Salesdata[[#This Row],[purchase_date]], "mmm")</f>
        <v>Oct</v>
      </c>
    </row>
    <row r="830" spans="1:18" x14ac:dyDescent="0.3">
      <c r="A830" t="s">
        <v>2541</v>
      </c>
      <c r="B830" t="s">
        <v>72</v>
      </c>
      <c r="C830" t="s">
        <v>2542</v>
      </c>
      <c r="D830" s="11" t="s">
        <v>7781</v>
      </c>
      <c r="E830" s="11" t="s">
        <v>7123</v>
      </c>
      <c r="F830" t="s">
        <v>32</v>
      </c>
      <c r="G830" t="s">
        <v>2543</v>
      </c>
      <c r="H830" t="s">
        <v>107</v>
      </c>
      <c r="I830">
        <v>80.34</v>
      </c>
      <c r="J830">
        <v>5</v>
      </c>
      <c r="K830">
        <v>5</v>
      </c>
      <c r="L830">
        <v>401.7</v>
      </c>
      <c r="M830">
        <v>381.61</v>
      </c>
      <c r="N830" s="11">
        <f>Salesdata[[#This Row],[subtotal_before_discount]]-Salesdata[[#This Row],[total_after_discount]]</f>
        <v>20.089999999999975</v>
      </c>
      <c r="O830" t="s">
        <v>40</v>
      </c>
      <c r="P830" s="2">
        <v>45449.141921296294</v>
      </c>
      <c r="Q830">
        <f>YEAR(Salesdata[[#This Row],[purchase_date]])</f>
        <v>2024</v>
      </c>
      <c r="R830" t="str">
        <f>TEXT(Salesdata[[#This Row],[purchase_date]], "mmm")</f>
        <v>Jun</v>
      </c>
    </row>
    <row r="831" spans="1:18" x14ac:dyDescent="0.3">
      <c r="A831" t="s">
        <v>2544</v>
      </c>
      <c r="B831" t="s">
        <v>84</v>
      </c>
      <c r="C831" t="s">
        <v>2545</v>
      </c>
      <c r="D831" s="11" t="s">
        <v>7866</v>
      </c>
      <c r="E831" s="11" t="s">
        <v>7083</v>
      </c>
      <c r="F831" t="s">
        <v>44</v>
      </c>
      <c r="G831" t="s">
        <v>2546</v>
      </c>
      <c r="H831" t="s">
        <v>27</v>
      </c>
      <c r="I831">
        <v>330.36</v>
      </c>
      <c r="J831">
        <v>15</v>
      </c>
      <c r="K831">
        <v>15</v>
      </c>
      <c r="L831">
        <v>4955.3999999999996</v>
      </c>
      <c r="M831">
        <v>4212.09</v>
      </c>
      <c r="N831" s="11">
        <f>Salesdata[[#This Row],[subtotal_before_discount]]-Salesdata[[#This Row],[total_after_discount]]</f>
        <v>743.30999999999949</v>
      </c>
      <c r="O831" t="s">
        <v>77</v>
      </c>
      <c r="P831" s="2">
        <v>45637.530023148145</v>
      </c>
      <c r="Q831">
        <f>YEAR(Salesdata[[#This Row],[purchase_date]])</f>
        <v>2024</v>
      </c>
      <c r="R831" t="str">
        <f>TEXT(Salesdata[[#This Row],[purchase_date]], "mmm")</f>
        <v>Dec</v>
      </c>
    </row>
    <row r="832" spans="1:18" x14ac:dyDescent="0.3">
      <c r="A832" t="s">
        <v>2547</v>
      </c>
      <c r="B832" t="s">
        <v>84</v>
      </c>
      <c r="C832" t="s">
        <v>2548</v>
      </c>
      <c r="D832" s="11" t="s">
        <v>7867</v>
      </c>
      <c r="E832" s="11" t="s">
        <v>7250</v>
      </c>
      <c r="F832" t="s">
        <v>246</v>
      </c>
      <c r="G832" t="s">
        <v>2549</v>
      </c>
      <c r="H832" t="s">
        <v>53</v>
      </c>
      <c r="I832">
        <v>303.83</v>
      </c>
      <c r="J832">
        <v>3</v>
      </c>
      <c r="K832">
        <v>0</v>
      </c>
      <c r="L832">
        <v>911.49</v>
      </c>
      <c r="M832">
        <v>911.49</v>
      </c>
      <c r="N832" s="11">
        <f>Salesdata[[#This Row],[subtotal_before_discount]]-Salesdata[[#This Row],[total_after_discount]]</f>
        <v>0</v>
      </c>
      <c r="O832" t="s">
        <v>40</v>
      </c>
      <c r="P832" s="2">
        <v>45513.438333333332</v>
      </c>
      <c r="Q832">
        <f>YEAR(Salesdata[[#This Row],[purchase_date]])</f>
        <v>2024</v>
      </c>
      <c r="R832" t="str">
        <f>TEXT(Salesdata[[#This Row],[purchase_date]], "mmm")</f>
        <v>Aug</v>
      </c>
    </row>
    <row r="833" spans="1:18" x14ac:dyDescent="0.3">
      <c r="A833" t="s">
        <v>2550</v>
      </c>
      <c r="B833" t="s">
        <v>172</v>
      </c>
      <c r="C833" t="s">
        <v>2551</v>
      </c>
      <c r="D833" s="11" t="s">
        <v>7868</v>
      </c>
      <c r="E833" s="11" t="s">
        <v>7099</v>
      </c>
      <c r="F833" t="s">
        <v>100</v>
      </c>
      <c r="G833" t="s">
        <v>2552</v>
      </c>
      <c r="H833" t="s">
        <v>209</v>
      </c>
      <c r="I833">
        <v>1045.42</v>
      </c>
      <c r="J833">
        <v>1</v>
      </c>
      <c r="K833">
        <v>0</v>
      </c>
      <c r="L833">
        <v>1045.42</v>
      </c>
      <c r="M833">
        <v>1045.42</v>
      </c>
      <c r="N833" s="11">
        <f>Salesdata[[#This Row],[subtotal_before_discount]]-Salesdata[[#This Row],[total_after_discount]]</f>
        <v>0</v>
      </c>
      <c r="O833" t="s">
        <v>60</v>
      </c>
      <c r="P833" s="2">
        <v>45521.047615740739</v>
      </c>
      <c r="Q833">
        <f>YEAR(Salesdata[[#This Row],[purchase_date]])</f>
        <v>2024</v>
      </c>
      <c r="R833" t="str">
        <f>TEXT(Salesdata[[#This Row],[purchase_date]], "mmm")</f>
        <v>Aug</v>
      </c>
    </row>
    <row r="834" spans="1:18" x14ac:dyDescent="0.3">
      <c r="A834" t="s">
        <v>2553</v>
      </c>
      <c r="B834" t="s">
        <v>55</v>
      </c>
      <c r="C834" t="s">
        <v>2554</v>
      </c>
      <c r="D834" s="11" t="s">
        <v>7869</v>
      </c>
      <c r="E834" s="11" t="s">
        <v>7250</v>
      </c>
      <c r="F834" t="s">
        <v>251</v>
      </c>
      <c r="G834" t="s">
        <v>2555</v>
      </c>
      <c r="H834" t="s">
        <v>9189</v>
      </c>
      <c r="I834">
        <v>282.70999999999998</v>
      </c>
      <c r="J834">
        <v>2</v>
      </c>
      <c r="K834">
        <v>0</v>
      </c>
      <c r="L834">
        <v>565.41999999999996</v>
      </c>
      <c r="M834">
        <v>565.41999999999996</v>
      </c>
      <c r="N834" s="11">
        <f>Salesdata[[#This Row],[subtotal_before_discount]]-Salesdata[[#This Row],[total_after_discount]]</f>
        <v>0</v>
      </c>
      <c r="O834" t="s">
        <v>28</v>
      </c>
      <c r="P834" s="2">
        <v>45617.537812499999</v>
      </c>
      <c r="Q834">
        <f>YEAR(Salesdata[[#This Row],[purchase_date]])</f>
        <v>2024</v>
      </c>
      <c r="R834" t="str">
        <f>TEXT(Salesdata[[#This Row],[purchase_date]], "mmm")</f>
        <v>Nov</v>
      </c>
    </row>
    <row r="835" spans="1:18" x14ac:dyDescent="0.3">
      <c r="A835" t="s">
        <v>2556</v>
      </c>
      <c r="B835" t="s">
        <v>15</v>
      </c>
      <c r="C835" t="s">
        <v>2557</v>
      </c>
      <c r="D835" s="11" t="s">
        <v>7870</v>
      </c>
      <c r="E835" s="11" t="s">
        <v>7094</v>
      </c>
      <c r="F835" t="s">
        <v>91</v>
      </c>
      <c r="G835" t="s">
        <v>2558</v>
      </c>
      <c r="H835" t="s">
        <v>27</v>
      </c>
      <c r="I835">
        <v>149.15</v>
      </c>
      <c r="J835">
        <v>8</v>
      </c>
      <c r="K835">
        <v>5</v>
      </c>
      <c r="L835">
        <v>1193.2</v>
      </c>
      <c r="M835">
        <v>1133.54</v>
      </c>
      <c r="N835" s="11">
        <f>Salesdata[[#This Row],[subtotal_before_discount]]-Salesdata[[#This Row],[total_after_discount]]</f>
        <v>59.660000000000082</v>
      </c>
      <c r="O835" t="s">
        <v>116</v>
      </c>
      <c r="P835" s="2">
        <v>45764.488946759258</v>
      </c>
      <c r="Q835">
        <f>YEAR(Salesdata[[#This Row],[purchase_date]])</f>
        <v>2025</v>
      </c>
      <c r="R835" t="str">
        <f>TEXT(Salesdata[[#This Row],[purchase_date]], "mmm")</f>
        <v>Apr</v>
      </c>
    </row>
    <row r="836" spans="1:18" x14ac:dyDescent="0.3">
      <c r="A836" t="s">
        <v>2559</v>
      </c>
      <c r="B836" t="s">
        <v>23</v>
      </c>
      <c r="C836" t="s">
        <v>2560</v>
      </c>
      <c r="D836" s="11" t="s">
        <v>7871</v>
      </c>
      <c r="E836" s="11" t="s">
        <v>7040</v>
      </c>
      <c r="F836" t="s">
        <v>44</v>
      </c>
      <c r="G836" t="s">
        <v>2561</v>
      </c>
      <c r="H836" t="s">
        <v>70</v>
      </c>
      <c r="I836">
        <v>2.02</v>
      </c>
      <c r="J836">
        <v>43</v>
      </c>
      <c r="K836">
        <v>15</v>
      </c>
      <c r="L836">
        <v>86.86</v>
      </c>
      <c r="M836">
        <v>73.83</v>
      </c>
      <c r="N836" s="11">
        <f>Salesdata[[#This Row],[subtotal_before_discount]]-Salesdata[[#This Row],[total_after_discount]]</f>
        <v>13.030000000000001</v>
      </c>
      <c r="O836" t="s">
        <v>77</v>
      </c>
      <c r="P836" s="2">
        <v>45469.095219907409</v>
      </c>
      <c r="Q836">
        <f>YEAR(Salesdata[[#This Row],[purchase_date]])</f>
        <v>2024</v>
      </c>
      <c r="R836" t="str">
        <f>TEXT(Salesdata[[#This Row],[purchase_date]], "mmm")</f>
        <v>Jun</v>
      </c>
    </row>
    <row r="837" spans="1:18" x14ac:dyDescent="0.3">
      <c r="A837" t="s">
        <v>2562</v>
      </c>
      <c r="B837" t="s">
        <v>30</v>
      </c>
      <c r="C837" t="s">
        <v>2563</v>
      </c>
      <c r="D837" s="11" t="s">
        <v>7872</v>
      </c>
      <c r="E837" s="11" t="s">
        <v>7130</v>
      </c>
      <c r="F837" t="s">
        <v>74</v>
      </c>
      <c r="G837" t="s">
        <v>2564</v>
      </c>
      <c r="H837" t="s">
        <v>93</v>
      </c>
      <c r="I837">
        <v>4.51</v>
      </c>
      <c r="J837">
        <v>115</v>
      </c>
      <c r="K837">
        <v>15</v>
      </c>
      <c r="L837">
        <v>518.65</v>
      </c>
      <c r="M837">
        <v>440.85</v>
      </c>
      <c r="N837" s="11">
        <f>Salesdata[[#This Row],[subtotal_before_discount]]-Salesdata[[#This Row],[total_after_discount]]</f>
        <v>77.799999999999955</v>
      </c>
      <c r="O837" t="s">
        <v>60</v>
      </c>
      <c r="P837" s="2">
        <v>45462.390555555554</v>
      </c>
      <c r="Q837">
        <f>YEAR(Salesdata[[#This Row],[purchase_date]])</f>
        <v>2024</v>
      </c>
      <c r="R837" t="str">
        <f>TEXT(Salesdata[[#This Row],[purchase_date]], "mmm")</f>
        <v>Jun</v>
      </c>
    </row>
    <row r="838" spans="1:18" x14ac:dyDescent="0.3">
      <c r="A838" t="s">
        <v>2565</v>
      </c>
      <c r="B838" t="s">
        <v>23</v>
      </c>
      <c r="C838" t="s">
        <v>2566</v>
      </c>
      <c r="D838" s="11" t="s">
        <v>7873</v>
      </c>
      <c r="E838" s="11" t="s">
        <v>7038</v>
      </c>
      <c r="F838" t="s">
        <v>44</v>
      </c>
      <c r="G838" t="s">
        <v>2567</v>
      </c>
      <c r="H838" t="s">
        <v>107</v>
      </c>
      <c r="I838">
        <v>974.37</v>
      </c>
      <c r="J838">
        <v>6</v>
      </c>
      <c r="K838">
        <v>15</v>
      </c>
      <c r="L838">
        <v>5846.22</v>
      </c>
      <c r="M838">
        <v>4969.29</v>
      </c>
      <c r="N838" s="11">
        <f>Salesdata[[#This Row],[subtotal_before_discount]]-Salesdata[[#This Row],[total_after_discount]]</f>
        <v>876.93000000000029</v>
      </c>
      <c r="O838" t="s">
        <v>9189</v>
      </c>
      <c r="P838" s="2">
        <v>45697.936018518521</v>
      </c>
      <c r="Q838">
        <f>YEAR(Salesdata[[#This Row],[purchase_date]])</f>
        <v>2025</v>
      </c>
      <c r="R838" t="str">
        <f>TEXT(Salesdata[[#This Row],[purchase_date]], "mmm")</f>
        <v>Feb</v>
      </c>
    </row>
    <row r="839" spans="1:18" x14ac:dyDescent="0.3">
      <c r="A839" t="s">
        <v>2568</v>
      </c>
      <c r="B839" t="s">
        <v>49</v>
      </c>
      <c r="C839" t="s">
        <v>2569</v>
      </c>
      <c r="D839" s="11" t="s">
        <v>7874</v>
      </c>
      <c r="E839" s="11" t="s">
        <v>7137</v>
      </c>
      <c r="F839" t="s">
        <v>44</v>
      </c>
      <c r="G839" t="s">
        <v>2570</v>
      </c>
      <c r="H839" t="s">
        <v>179</v>
      </c>
      <c r="I839">
        <v>3567.28</v>
      </c>
      <c r="J839">
        <v>30</v>
      </c>
      <c r="K839">
        <v>5</v>
      </c>
      <c r="L839">
        <v>107018.4</v>
      </c>
      <c r="M839">
        <v>101667.48</v>
      </c>
      <c r="N839" s="11">
        <f>Salesdata[[#This Row],[subtotal_before_discount]]-Salesdata[[#This Row],[total_after_discount]]</f>
        <v>5350.9199999999983</v>
      </c>
      <c r="O839" t="s">
        <v>47</v>
      </c>
      <c r="P839" s="2">
        <v>45634.076886574076</v>
      </c>
      <c r="Q839">
        <f>YEAR(Salesdata[[#This Row],[purchase_date]])</f>
        <v>2024</v>
      </c>
      <c r="R839" t="str">
        <f>TEXT(Salesdata[[#This Row],[purchase_date]], "mmm")</f>
        <v>Dec</v>
      </c>
    </row>
    <row r="840" spans="1:18" x14ac:dyDescent="0.3">
      <c r="A840" t="s">
        <v>2571</v>
      </c>
      <c r="B840" t="s">
        <v>172</v>
      </c>
      <c r="C840" t="s">
        <v>2572</v>
      </c>
      <c r="D840" s="11" t="s">
        <v>7875</v>
      </c>
      <c r="E840" s="11" t="s">
        <v>7218</v>
      </c>
      <c r="F840" t="s">
        <v>246</v>
      </c>
      <c r="G840" t="s">
        <v>2573</v>
      </c>
      <c r="H840" t="s">
        <v>130</v>
      </c>
      <c r="I840">
        <v>283.42</v>
      </c>
      <c r="J840">
        <v>40</v>
      </c>
      <c r="K840">
        <v>20</v>
      </c>
      <c r="L840">
        <v>11336.8</v>
      </c>
      <c r="M840">
        <v>9069.44</v>
      </c>
      <c r="N840" s="11">
        <f>Salesdata[[#This Row],[subtotal_before_discount]]-Salesdata[[#This Row],[total_after_discount]]</f>
        <v>2267.3599999999988</v>
      </c>
      <c r="O840" t="s">
        <v>116</v>
      </c>
      <c r="P840" s="2">
        <v>45771.358807870369</v>
      </c>
      <c r="Q840">
        <f>YEAR(Salesdata[[#This Row],[purchase_date]])</f>
        <v>2025</v>
      </c>
      <c r="R840" t="str">
        <f>TEXT(Salesdata[[#This Row],[purchase_date]], "mmm")</f>
        <v>Apr</v>
      </c>
    </row>
    <row r="841" spans="1:18" x14ac:dyDescent="0.3">
      <c r="A841" t="s">
        <v>2574</v>
      </c>
      <c r="B841" t="s">
        <v>15</v>
      </c>
      <c r="C841" t="s">
        <v>9189</v>
      </c>
      <c r="D841" s="11" t="s">
        <v>9189</v>
      </c>
      <c r="E841" s="11" t="s">
        <v>9189</v>
      </c>
      <c r="F841" t="s">
        <v>9189</v>
      </c>
      <c r="G841" t="s">
        <v>2575</v>
      </c>
      <c r="H841" t="s">
        <v>93</v>
      </c>
      <c r="I841">
        <v>738.34</v>
      </c>
      <c r="J841">
        <v>30</v>
      </c>
      <c r="K841">
        <v>20</v>
      </c>
      <c r="L841">
        <v>22150.2</v>
      </c>
      <c r="M841">
        <v>17720.16</v>
      </c>
      <c r="N841" s="11">
        <f>Salesdata[[#This Row],[subtotal_before_discount]]-Salesdata[[#This Row],[total_after_discount]]</f>
        <v>4430.0400000000009</v>
      </c>
      <c r="O841" t="s">
        <v>40</v>
      </c>
      <c r="P841" s="2">
        <v>45479.365717592591</v>
      </c>
      <c r="Q841">
        <f>YEAR(Salesdata[[#This Row],[purchase_date]])</f>
        <v>2024</v>
      </c>
      <c r="R841" t="str">
        <f>TEXT(Salesdata[[#This Row],[purchase_date]], "mmm")</f>
        <v>Jul</v>
      </c>
    </row>
    <row r="842" spans="1:18" x14ac:dyDescent="0.3">
      <c r="A842" t="s">
        <v>2576</v>
      </c>
      <c r="B842" t="s">
        <v>118</v>
      </c>
      <c r="C842" t="s">
        <v>2577</v>
      </c>
      <c r="D842" s="11" t="s">
        <v>7876</v>
      </c>
      <c r="E842" s="11" t="s">
        <v>7097</v>
      </c>
      <c r="F842" t="s">
        <v>251</v>
      </c>
      <c r="G842" t="s">
        <v>2578</v>
      </c>
      <c r="H842" t="s">
        <v>93</v>
      </c>
      <c r="I842">
        <v>363.25</v>
      </c>
      <c r="J842">
        <v>40</v>
      </c>
      <c r="K842">
        <v>5</v>
      </c>
      <c r="L842">
        <v>14530</v>
      </c>
      <c r="M842">
        <v>13803.5</v>
      </c>
      <c r="N842" s="11">
        <f>Salesdata[[#This Row],[subtotal_before_discount]]-Salesdata[[#This Row],[total_after_discount]]</f>
        <v>726.5</v>
      </c>
      <c r="O842" t="s">
        <v>21</v>
      </c>
      <c r="P842" s="2">
        <v>45417.462800925925</v>
      </c>
      <c r="Q842">
        <f>YEAR(Salesdata[[#This Row],[purchase_date]])</f>
        <v>2024</v>
      </c>
      <c r="R842" t="str">
        <f>TEXT(Salesdata[[#This Row],[purchase_date]], "mmm")</f>
        <v>May</v>
      </c>
    </row>
    <row r="843" spans="1:18" x14ac:dyDescent="0.3">
      <c r="A843" t="s">
        <v>2579</v>
      </c>
      <c r="B843" t="s">
        <v>181</v>
      </c>
      <c r="C843" t="s">
        <v>2580</v>
      </c>
      <c r="D843" s="11" t="s">
        <v>7877</v>
      </c>
      <c r="E843" s="11" t="s">
        <v>7048</v>
      </c>
      <c r="F843" t="s">
        <v>9189</v>
      </c>
      <c r="G843" t="s">
        <v>2581</v>
      </c>
      <c r="H843" t="s">
        <v>107</v>
      </c>
      <c r="I843">
        <v>1056.45</v>
      </c>
      <c r="J843">
        <v>15</v>
      </c>
      <c r="K843">
        <v>15</v>
      </c>
      <c r="L843">
        <v>15846.75</v>
      </c>
      <c r="M843">
        <v>13469.74</v>
      </c>
      <c r="N843" s="11">
        <f>Salesdata[[#This Row],[subtotal_before_discount]]-Salesdata[[#This Row],[total_after_discount]]</f>
        <v>2377.0100000000002</v>
      </c>
      <c r="O843" t="s">
        <v>77</v>
      </c>
      <c r="P843" s="2">
        <v>45582.721446759257</v>
      </c>
      <c r="Q843">
        <f>YEAR(Salesdata[[#This Row],[purchase_date]])</f>
        <v>2024</v>
      </c>
      <c r="R843" t="str">
        <f>TEXT(Salesdata[[#This Row],[purchase_date]], "mmm")</f>
        <v>Oct</v>
      </c>
    </row>
    <row r="844" spans="1:18" x14ac:dyDescent="0.3">
      <c r="A844" t="s">
        <v>2582</v>
      </c>
      <c r="B844" t="s">
        <v>15</v>
      </c>
      <c r="C844" t="s">
        <v>2583</v>
      </c>
      <c r="D844" s="11" t="s">
        <v>7878</v>
      </c>
      <c r="E844" s="11" t="s">
        <v>7073</v>
      </c>
      <c r="F844" t="s">
        <v>18</v>
      </c>
      <c r="G844" t="s">
        <v>2584</v>
      </c>
      <c r="H844" t="s">
        <v>82</v>
      </c>
      <c r="I844">
        <v>574.36</v>
      </c>
      <c r="J844">
        <v>4</v>
      </c>
      <c r="K844">
        <v>5</v>
      </c>
      <c r="L844">
        <v>2297.44</v>
      </c>
      <c r="M844">
        <v>2182.5700000000002</v>
      </c>
      <c r="N844" s="11">
        <f>Salesdata[[#This Row],[subtotal_before_discount]]-Salesdata[[#This Row],[total_after_discount]]</f>
        <v>114.86999999999989</v>
      </c>
      <c r="O844" t="s">
        <v>40</v>
      </c>
      <c r="P844" s="2">
        <v>45380.893472222226</v>
      </c>
      <c r="Q844">
        <f>YEAR(Salesdata[[#This Row],[purchase_date]])</f>
        <v>2024</v>
      </c>
      <c r="R844" t="str">
        <f>TEXT(Salesdata[[#This Row],[purchase_date]], "mmm")</f>
        <v>Mar</v>
      </c>
    </row>
    <row r="845" spans="1:18" x14ac:dyDescent="0.3">
      <c r="A845" t="s">
        <v>2585</v>
      </c>
      <c r="B845" t="s">
        <v>15</v>
      </c>
      <c r="C845" t="s">
        <v>2586</v>
      </c>
      <c r="D845" s="11" t="s">
        <v>7879</v>
      </c>
      <c r="E845" s="11" t="s">
        <v>7170</v>
      </c>
      <c r="F845" t="s">
        <v>121</v>
      </c>
      <c r="G845" t="s">
        <v>2587</v>
      </c>
      <c r="H845" t="s">
        <v>135</v>
      </c>
      <c r="I845">
        <v>463.69</v>
      </c>
      <c r="J845">
        <v>8</v>
      </c>
      <c r="K845">
        <v>0</v>
      </c>
      <c r="L845">
        <v>3709.52</v>
      </c>
      <c r="M845">
        <v>3709.52</v>
      </c>
      <c r="N845" s="11">
        <f>Salesdata[[#This Row],[subtotal_before_discount]]-Salesdata[[#This Row],[total_after_discount]]</f>
        <v>0</v>
      </c>
      <c r="O845" t="s">
        <v>47</v>
      </c>
      <c r="P845" s="2">
        <v>45475.813148148147</v>
      </c>
      <c r="Q845">
        <f>YEAR(Salesdata[[#This Row],[purchase_date]])</f>
        <v>2024</v>
      </c>
      <c r="R845" t="str">
        <f>TEXT(Salesdata[[#This Row],[purchase_date]], "mmm")</f>
        <v>Jul</v>
      </c>
    </row>
    <row r="846" spans="1:18" x14ac:dyDescent="0.3">
      <c r="A846" t="s">
        <v>2588</v>
      </c>
      <c r="B846" t="s">
        <v>55</v>
      </c>
      <c r="C846" t="s">
        <v>2589</v>
      </c>
      <c r="D846" s="11" t="s">
        <v>7880</v>
      </c>
      <c r="E846" s="11" t="s">
        <v>7346</v>
      </c>
      <c r="F846" t="s">
        <v>57</v>
      </c>
      <c r="G846" t="s">
        <v>2590</v>
      </c>
      <c r="H846" t="s">
        <v>130</v>
      </c>
      <c r="I846">
        <v>688.44</v>
      </c>
      <c r="J846">
        <v>1</v>
      </c>
      <c r="K846">
        <v>0</v>
      </c>
      <c r="L846">
        <v>688.44</v>
      </c>
      <c r="M846">
        <v>688.44</v>
      </c>
      <c r="N846" s="11">
        <f>Salesdata[[#This Row],[subtotal_before_discount]]-Salesdata[[#This Row],[total_after_discount]]</f>
        <v>0</v>
      </c>
      <c r="O846" t="s">
        <v>21</v>
      </c>
      <c r="P846" s="2">
        <v>45865.336724537039</v>
      </c>
      <c r="Q846">
        <f>YEAR(Salesdata[[#This Row],[purchase_date]])</f>
        <v>2025</v>
      </c>
      <c r="R846" t="str">
        <f>TEXT(Salesdata[[#This Row],[purchase_date]], "mmm")</f>
        <v>Jul</v>
      </c>
    </row>
    <row r="847" spans="1:18" x14ac:dyDescent="0.3">
      <c r="A847" t="s">
        <v>2591</v>
      </c>
      <c r="B847" t="s">
        <v>72</v>
      </c>
      <c r="C847" t="s">
        <v>2592</v>
      </c>
      <c r="D847" s="11" t="s">
        <v>7881</v>
      </c>
      <c r="E847" s="11" t="s">
        <v>7123</v>
      </c>
      <c r="F847" t="s">
        <v>37</v>
      </c>
      <c r="G847" t="s">
        <v>2593</v>
      </c>
      <c r="H847" t="s">
        <v>248</v>
      </c>
      <c r="I847">
        <v>249.86</v>
      </c>
      <c r="J847">
        <v>3</v>
      </c>
      <c r="K847">
        <v>0</v>
      </c>
      <c r="L847">
        <v>749.58</v>
      </c>
      <c r="M847">
        <v>749.58</v>
      </c>
      <c r="N847" s="11">
        <f>Salesdata[[#This Row],[subtotal_before_discount]]-Salesdata[[#This Row],[total_after_discount]]</f>
        <v>0</v>
      </c>
      <c r="O847" t="s">
        <v>47</v>
      </c>
      <c r="P847" s="2">
        <v>45659.526909722219</v>
      </c>
      <c r="Q847">
        <f>YEAR(Salesdata[[#This Row],[purchase_date]])</f>
        <v>2025</v>
      </c>
      <c r="R847" t="str">
        <f>TEXT(Salesdata[[#This Row],[purchase_date]], "mmm")</f>
        <v>Jan</v>
      </c>
    </row>
    <row r="848" spans="1:18" x14ac:dyDescent="0.3">
      <c r="A848" t="s">
        <v>2594</v>
      </c>
      <c r="B848" t="s">
        <v>30</v>
      </c>
      <c r="C848" t="s">
        <v>2595</v>
      </c>
      <c r="D848" s="11" t="s">
        <v>7882</v>
      </c>
      <c r="E848" s="11" t="s">
        <v>7119</v>
      </c>
      <c r="F848" t="s">
        <v>18</v>
      </c>
      <c r="G848" t="s">
        <v>2596</v>
      </c>
      <c r="H848" t="s">
        <v>20</v>
      </c>
      <c r="I848">
        <v>39.31</v>
      </c>
      <c r="J848">
        <v>3</v>
      </c>
      <c r="K848">
        <v>0</v>
      </c>
      <c r="L848">
        <v>117.93</v>
      </c>
      <c r="M848">
        <v>117.93</v>
      </c>
      <c r="N848" s="11">
        <f>Salesdata[[#This Row],[subtotal_before_discount]]-Salesdata[[#This Row],[total_after_discount]]</f>
        <v>0</v>
      </c>
      <c r="O848" t="s">
        <v>60</v>
      </c>
      <c r="P848" s="2">
        <v>45640.647685185184</v>
      </c>
      <c r="Q848">
        <f>YEAR(Salesdata[[#This Row],[purchase_date]])</f>
        <v>2024</v>
      </c>
      <c r="R848" t="str">
        <f>TEXT(Salesdata[[#This Row],[purchase_date]], "mmm")</f>
        <v>Dec</v>
      </c>
    </row>
    <row r="849" spans="1:18" x14ac:dyDescent="0.3">
      <c r="A849" t="s">
        <v>2597</v>
      </c>
      <c r="B849" t="s">
        <v>30</v>
      </c>
      <c r="C849" t="s">
        <v>2598</v>
      </c>
      <c r="D849" s="11" t="s">
        <v>7883</v>
      </c>
      <c r="E849" s="11" t="s">
        <v>7130</v>
      </c>
      <c r="F849" t="s">
        <v>74</v>
      </c>
      <c r="G849" t="s">
        <v>2599</v>
      </c>
      <c r="H849" t="s">
        <v>9189</v>
      </c>
      <c r="I849">
        <v>8.0299999999999994</v>
      </c>
      <c r="J849">
        <v>6</v>
      </c>
      <c r="K849">
        <v>12</v>
      </c>
      <c r="L849">
        <v>48.18</v>
      </c>
      <c r="M849">
        <v>42.4</v>
      </c>
      <c r="N849" s="11">
        <f>Salesdata[[#This Row],[subtotal_before_discount]]-Salesdata[[#This Row],[total_after_discount]]</f>
        <v>5.7800000000000011</v>
      </c>
      <c r="O849" t="s">
        <v>28</v>
      </c>
      <c r="P849" s="2">
        <v>45712.875914351855</v>
      </c>
      <c r="Q849">
        <f>YEAR(Salesdata[[#This Row],[purchase_date]])</f>
        <v>2025</v>
      </c>
      <c r="R849" t="str">
        <f>TEXT(Salesdata[[#This Row],[purchase_date]], "mmm")</f>
        <v>Feb</v>
      </c>
    </row>
    <row r="850" spans="1:18" x14ac:dyDescent="0.3">
      <c r="A850" t="s">
        <v>2600</v>
      </c>
      <c r="B850" t="s">
        <v>84</v>
      </c>
      <c r="C850" t="s">
        <v>2601</v>
      </c>
      <c r="D850" s="11" t="s">
        <v>7884</v>
      </c>
      <c r="E850" s="11" t="s">
        <v>7108</v>
      </c>
      <c r="F850" t="s">
        <v>224</v>
      </c>
      <c r="G850" t="s">
        <v>9189</v>
      </c>
      <c r="H850" t="s">
        <v>107</v>
      </c>
      <c r="I850">
        <v>85.69</v>
      </c>
      <c r="J850">
        <v>2</v>
      </c>
      <c r="K850">
        <v>0</v>
      </c>
      <c r="L850">
        <v>171.38</v>
      </c>
      <c r="M850">
        <v>171.38</v>
      </c>
      <c r="N850" s="11">
        <f>Salesdata[[#This Row],[subtotal_before_discount]]-Salesdata[[#This Row],[total_after_discount]]</f>
        <v>0</v>
      </c>
      <c r="O850" t="s">
        <v>47</v>
      </c>
      <c r="P850" s="2">
        <v>45393.05940972222</v>
      </c>
      <c r="Q850">
        <f>YEAR(Salesdata[[#This Row],[purchase_date]])</f>
        <v>2024</v>
      </c>
      <c r="R850" t="str">
        <f>TEXT(Salesdata[[#This Row],[purchase_date]], "mmm")</f>
        <v>Apr</v>
      </c>
    </row>
    <row r="851" spans="1:18" x14ac:dyDescent="0.3">
      <c r="A851" t="s">
        <v>2602</v>
      </c>
      <c r="B851" t="s">
        <v>15</v>
      </c>
      <c r="C851" t="s">
        <v>2603</v>
      </c>
      <c r="D851" s="11" t="s">
        <v>7885</v>
      </c>
      <c r="E851" s="11" t="s">
        <v>7042</v>
      </c>
      <c r="F851" t="s">
        <v>18</v>
      </c>
      <c r="G851" t="s">
        <v>2604</v>
      </c>
      <c r="H851" t="s">
        <v>9189</v>
      </c>
      <c r="I851">
        <v>1694.44</v>
      </c>
      <c r="J851">
        <v>6</v>
      </c>
      <c r="K851">
        <v>5</v>
      </c>
      <c r="L851">
        <v>10166.64</v>
      </c>
      <c r="M851">
        <v>9658.31</v>
      </c>
      <c r="N851" s="11">
        <f>Salesdata[[#This Row],[subtotal_before_discount]]-Salesdata[[#This Row],[total_after_discount]]</f>
        <v>508.32999999999993</v>
      </c>
      <c r="O851" t="s">
        <v>40</v>
      </c>
      <c r="P851" s="2">
        <v>45526.301157407404</v>
      </c>
      <c r="Q851">
        <f>YEAR(Salesdata[[#This Row],[purchase_date]])</f>
        <v>2024</v>
      </c>
      <c r="R851" t="str">
        <f>TEXT(Salesdata[[#This Row],[purchase_date]], "mmm")</f>
        <v>Aug</v>
      </c>
    </row>
    <row r="852" spans="1:18" x14ac:dyDescent="0.3">
      <c r="A852" t="s">
        <v>2605</v>
      </c>
      <c r="B852" t="s">
        <v>30</v>
      </c>
      <c r="C852" t="s">
        <v>2606</v>
      </c>
      <c r="D852" s="11" t="s">
        <v>7886</v>
      </c>
      <c r="E852" s="11" t="s">
        <v>7170</v>
      </c>
      <c r="F852" t="s">
        <v>91</v>
      </c>
      <c r="G852" t="s">
        <v>2607</v>
      </c>
      <c r="H852" t="s">
        <v>107</v>
      </c>
      <c r="I852">
        <v>98.53</v>
      </c>
      <c r="J852">
        <v>6</v>
      </c>
      <c r="K852">
        <v>5</v>
      </c>
      <c r="L852">
        <v>591.17999999999995</v>
      </c>
      <c r="M852">
        <v>561.62</v>
      </c>
      <c r="N852" s="11">
        <f>Salesdata[[#This Row],[subtotal_before_discount]]-Salesdata[[#This Row],[total_after_discount]]</f>
        <v>29.559999999999945</v>
      </c>
      <c r="O852" t="s">
        <v>60</v>
      </c>
      <c r="P852" s="2">
        <v>45834.272488425922</v>
      </c>
      <c r="Q852">
        <f>YEAR(Salesdata[[#This Row],[purchase_date]])</f>
        <v>2025</v>
      </c>
      <c r="R852" t="str">
        <f>TEXT(Salesdata[[#This Row],[purchase_date]], "mmm")</f>
        <v>Jun</v>
      </c>
    </row>
    <row r="853" spans="1:18" x14ac:dyDescent="0.3">
      <c r="A853" t="s">
        <v>2608</v>
      </c>
      <c r="B853" t="s">
        <v>49</v>
      </c>
      <c r="C853" t="s">
        <v>2609</v>
      </c>
      <c r="D853" s="11" t="s">
        <v>7887</v>
      </c>
      <c r="E853" s="11" t="s">
        <v>7207</v>
      </c>
      <c r="F853" t="s">
        <v>251</v>
      </c>
      <c r="G853" t="s">
        <v>2610</v>
      </c>
      <c r="H853" t="s">
        <v>9189</v>
      </c>
      <c r="I853">
        <v>383.45</v>
      </c>
      <c r="J853">
        <v>1</v>
      </c>
      <c r="K853">
        <v>0</v>
      </c>
      <c r="L853">
        <v>383.45</v>
      </c>
      <c r="M853">
        <v>383.45</v>
      </c>
      <c r="N853" s="11">
        <f>Salesdata[[#This Row],[subtotal_before_discount]]-Salesdata[[#This Row],[total_after_discount]]</f>
        <v>0</v>
      </c>
      <c r="O853" t="s">
        <v>40</v>
      </c>
      <c r="P853" s="2">
        <v>45448.059247685182</v>
      </c>
      <c r="Q853">
        <f>YEAR(Salesdata[[#This Row],[purchase_date]])</f>
        <v>2024</v>
      </c>
      <c r="R853" t="str">
        <f>TEXT(Salesdata[[#This Row],[purchase_date]], "mmm")</f>
        <v>Jun</v>
      </c>
    </row>
    <row r="854" spans="1:18" x14ac:dyDescent="0.3">
      <c r="A854" t="s">
        <v>2611</v>
      </c>
      <c r="B854" t="s">
        <v>172</v>
      </c>
      <c r="C854" t="s">
        <v>2612</v>
      </c>
      <c r="D854" s="11" t="s">
        <v>7888</v>
      </c>
      <c r="E854" s="11" t="s">
        <v>7066</v>
      </c>
      <c r="F854" t="s">
        <v>277</v>
      </c>
      <c r="G854" t="s">
        <v>2613</v>
      </c>
      <c r="H854" t="s">
        <v>27</v>
      </c>
      <c r="I854">
        <v>1425.59</v>
      </c>
      <c r="J854">
        <v>4</v>
      </c>
      <c r="K854">
        <v>2</v>
      </c>
      <c r="L854">
        <v>5702.36</v>
      </c>
      <c r="M854">
        <v>5588.31</v>
      </c>
      <c r="N854" s="11">
        <f>Salesdata[[#This Row],[subtotal_before_discount]]-Salesdata[[#This Row],[total_after_discount]]</f>
        <v>114.04999999999927</v>
      </c>
      <c r="O854" t="s">
        <v>9189</v>
      </c>
      <c r="P854" s="2">
        <v>45693.753506944442</v>
      </c>
      <c r="Q854">
        <f>YEAR(Salesdata[[#This Row],[purchase_date]])</f>
        <v>2025</v>
      </c>
      <c r="R854" t="str">
        <f>TEXT(Salesdata[[#This Row],[purchase_date]], "mmm")</f>
        <v>Feb</v>
      </c>
    </row>
    <row r="855" spans="1:18" x14ac:dyDescent="0.3">
      <c r="A855" t="s">
        <v>2614</v>
      </c>
      <c r="B855" t="s">
        <v>72</v>
      </c>
      <c r="C855" t="s">
        <v>2615</v>
      </c>
      <c r="D855" s="11" t="s">
        <v>7889</v>
      </c>
      <c r="E855" s="11" t="s">
        <v>7052</v>
      </c>
      <c r="F855" t="s">
        <v>32</v>
      </c>
      <c r="G855" t="s">
        <v>2616</v>
      </c>
      <c r="H855" t="s">
        <v>161</v>
      </c>
      <c r="I855">
        <v>98.25</v>
      </c>
      <c r="J855">
        <v>2</v>
      </c>
      <c r="K855">
        <v>3</v>
      </c>
      <c r="L855">
        <v>196.5</v>
      </c>
      <c r="M855">
        <v>190.6</v>
      </c>
      <c r="N855" s="11">
        <f>Salesdata[[#This Row],[subtotal_before_discount]]-Salesdata[[#This Row],[total_after_discount]]</f>
        <v>5.9000000000000057</v>
      </c>
      <c r="O855" t="s">
        <v>28</v>
      </c>
      <c r="P855" s="2">
        <v>45852.579444444447</v>
      </c>
      <c r="Q855">
        <f>YEAR(Salesdata[[#This Row],[purchase_date]])</f>
        <v>2025</v>
      </c>
      <c r="R855" t="str">
        <f>TEXT(Salesdata[[#This Row],[purchase_date]], "mmm")</f>
        <v>Jul</v>
      </c>
    </row>
    <row r="856" spans="1:18" x14ac:dyDescent="0.3">
      <c r="A856" t="s">
        <v>2617</v>
      </c>
      <c r="B856" t="s">
        <v>49</v>
      </c>
      <c r="C856" t="s">
        <v>2618</v>
      </c>
      <c r="D856" s="11" t="s">
        <v>7890</v>
      </c>
      <c r="E856" s="11" t="s">
        <v>7162</v>
      </c>
      <c r="F856" t="s">
        <v>155</v>
      </c>
      <c r="G856" t="s">
        <v>2619</v>
      </c>
      <c r="H856" t="s">
        <v>107</v>
      </c>
      <c r="I856">
        <v>472.15</v>
      </c>
      <c r="J856">
        <v>30</v>
      </c>
      <c r="K856">
        <v>20</v>
      </c>
      <c r="L856">
        <v>14164.5</v>
      </c>
      <c r="M856">
        <v>11331.6</v>
      </c>
      <c r="N856" s="11">
        <f>Salesdata[[#This Row],[subtotal_before_discount]]-Salesdata[[#This Row],[total_after_discount]]</f>
        <v>2832.8999999999996</v>
      </c>
      <c r="O856" t="s">
        <v>47</v>
      </c>
      <c r="P856" s="2">
        <v>45528.702002314814</v>
      </c>
      <c r="Q856">
        <f>YEAR(Salesdata[[#This Row],[purchase_date]])</f>
        <v>2024</v>
      </c>
      <c r="R856" t="str">
        <f>TEXT(Salesdata[[#This Row],[purchase_date]], "mmm")</f>
        <v>Aug</v>
      </c>
    </row>
    <row r="857" spans="1:18" x14ac:dyDescent="0.3">
      <c r="A857" t="s">
        <v>2620</v>
      </c>
      <c r="B857" t="s">
        <v>30</v>
      </c>
      <c r="C857" t="s">
        <v>2621</v>
      </c>
      <c r="D857" s="11" t="s">
        <v>7891</v>
      </c>
      <c r="E857" s="11" t="s">
        <v>7066</v>
      </c>
      <c r="F857" t="s">
        <v>105</v>
      </c>
      <c r="G857" t="s">
        <v>2622</v>
      </c>
      <c r="H857" t="s">
        <v>82</v>
      </c>
      <c r="I857">
        <v>32.479999999999997</v>
      </c>
      <c r="J857">
        <v>3</v>
      </c>
      <c r="K857">
        <v>0</v>
      </c>
      <c r="L857">
        <v>97.44</v>
      </c>
      <c r="M857">
        <v>97.44</v>
      </c>
      <c r="N857" s="11">
        <f>Salesdata[[#This Row],[subtotal_before_discount]]-Salesdata[[#This Row],[total_after_discount]]</f>
        <v>0</v>
      </c>
      <c r="O857" t="s">
        <v>47</v>
      </c>
      <c r="P857" s="2">
        <v>45347.518229166664</v>
      </c>
      <c r="Q857">
        <f>YEAR(Salesdata[[#This Row],[purchase_date]])</f>
        <v>2024</v>
      </c>
      <c r="R857" t="str">
        <f>TEXT(Salesdata[[#This Row],[purchase_date]], "mmm")</f>
        <v>Feb</v>
      </c>
    </row>
    <row r="858" spans="1:18" x14ac:dyDescent="0.3">
      <c r="A858" t="s">
        <v>2623</v>
      </c>
      <c r="B858" t="s">
        <v>23</v>
      </c>
      <c r="C858" t="s">
        <v>2624</v>
      </c>
      <c r="D858" s="11" t="s">
        <v>7892</v>
      </c>
      <c r="E858" s="11" t="s">
        <v>7052</v>
      </c>
      <c r="F858" t="s">
        <v>68</v>
      </c>
      <c r="G858" t="s">
        <v>2625</v>
      </c>
      <c r="H858" t="s">
        <v>27</v>
      </c>
      <c r="I858">
        <v>5.72</v>
      </c>
      <c r="J858">
        <v>326</v>
      </c>
      <c r="K858">
        <v>3</v>
      </c>
      <c r="L858">
        <v>1864.72</v>
      </c>
      <c r="M858">
        <v>1808.78</v>
      </c>
      <c r="N858" s="11">
        <f>Salesdata[[#This Row],[subtotal_before_discount]]-Salesdata[[#This Row],[total_after_discount]]</f>
        <v>55.940000000000055</v>
      </c>
      <c r="O858" t="s">
        <v>9189</v>
      </c>
      <c r="P858" s="2">
        <v>45575.058715277781</v>
      </c>
      <c r="Q858">
        <f>YEAR(Salesdata[[#This Row],[purchase_date]])</f>
        <v>2024</v>
      </c>
      <c r="R858" t="str">
        <f>TEXT(Salesdata[[#This Row],[purchase_date]], "mmm")</f>
        <v>Oct</v>
      </c>
    </row>
    <row r="859" spans="1:18" x14ac:dyDescent="0.3">
      <c r="A859" t="s">
        <v>2626</v>
      </c>
      <c r="B859" t="s">
        <v>72</v>
      </c>
      <c r="C859" t="s">
        <v>2627</v>
      </c>
      <c r="D859" s="11" t="s">
        <v>7893</v>
      </c>
      <c r="E859" s="11" t="s">
        <v>7069</v>
      </c>
      <c r="F859" t="s">
        <v>111</v>
      </c>
      <c r="G859" t="s">
        <v>2628</v>
      </c>
      <c r="H859" t="s">
        <v>70</v>
      </c>
      <c r="I859">
        <v>267.44</v>
      </c>
      <c r="J859">
        <v>3</v>
      </c>
      <c r="K859">
        <v>0</v>
      </c>
      <c r="L859">
        <v>802.32</v>
      </c>
      <c r="M859">
        <v>802.32</v>
      </c>
      <c r="N859" s="11">
        <f>Salesdata[[#This Row],[subtotal_before_discount]]-Salesdata[[#This Row],[total_after_discount]]</f>
        <v>0</v>
      </c>
      <c r="O859" t="s">
        <v>77</v>
      </c>
      <c r="P859" s="2">
        <v>45443.995995370373</v>
      </c>
      <c r="Q859">
        <f>YEAR(Salesdata[[#This Row],[purchase_date]])</f>
        <v>2024</v>
      </c>
      <c r="R859" t="str">
        <f>TEXT(Salesdata[[#This Row],[purchase_date]], "mmm")</f>
        <v>May</v>
      </c>
    </row>
    <row r="860" spans="1:18" x14ac:dyDescent="0.3">
      <c r="A860" t="s">
        <v>2629</v>
      </c>
      <c r="B860" t="s">
        <v>95</v>
      </c>
      <c r="C860" t="s">
        <v>2630</v>
      </c>
      <c r="D860" s="11" t="s">
        <v>7894</v>
      </c>
      <c r="E860" s="11" t="s">
        <v>7170</v>
      </c>
      <c r="F860" t="s">
        <v>246</v>
      </c>
      <c r="G860" t="s">
        <v>2631</v>
      </c>
      <c r="H860" t="s">
        <v>93</v>
      </c>
      <c r="I860">
        <v>514.26</v>
      </c>
      <c r="J860">
        <v>15</v>
      </c>
      <c r="K860">
        <v>0</v>
      </c>
      <c r="L860">
        <v>7713.9</v>
      </c>
      <c r="M860">
        <v>7713.9</v>
      </c>
      <c r="N860" s="11">
        <f>Salesdata[[#This Row],[subtotal_before_discount]]-Salesdata[[#This Row],[total_after_discount]]</f>
        <v>0</v>
      </c>
      <c r="O860" t="s">
        <v>47</v>
      </c>
      <c r="P860" s="2">
        <v>45506.765231481484</v>
      </c>
      <c r="Q860">
        <f>YEAR(Salesdata[[#This Row],[purchase_date]])</f>
        <v>2024</v>
      </c>
      <c r="R860" t="str">
        <f>TEXT(Salesdata[[#This Row],[purchase_date]], "mmm")</f>
        <v>Aug</v>
      </c>
    </row>
    <row r="861" spans="1:18" x14ac:dyDescent="0.3">
      <c r="A861" t="s">
        <v>2632</v>
      </c>
      <c r="B861" t="s">
        <v>15</v>
      </c>
      <c r="C861" t="s">
        <v>2633</v>
      </c>
      <c r="D861" s="11" t="s">
        <v>7895</v>
      </c>
      <c r="E861" s="11" t="s">
        <v>7042</v>
      </c>
      <c r="F861" t="s">
        <v>105</v>
      </c>
      <c r="G861" t="s">
        <v>2634</v>
      </c>
      <c r="H861" t="s">
        <v>39</v>
      </c>
      <c r="I861">
        <v>1052.77</v>
      </c>
      <c r="J861">
        <v>10</v>
      </c>
      <c r="K861">
        <v>15</v>
      </c>
      <c r="L861">
        <v>10527.7</v>
      </c>
      <c r="M861">
        <v>8948.5499999999993</v>
      </c>
      <c r="N861" s="11">
        <f>Salesdata[[#This Row],[subtotal_before_discount]]-Salesdata[[#This Row],[total_after_discount]]</f>
        <v>1579.1500000000015</v>
      </c>
      <c r="O861" t="s">
        <v>60</v>
      </c>
      <c r="P861" s="2">
        <v>45628.011863425927</v>
      </c>
      <c r="Q861">
        <f>YEAR(Salesdata[[#This Row],[purchase_date]])</f>
        <v>2024</v>
      </c>
      <c r="R861" t="str">
        <f>TEXT(Salesdata[[#This Row],[purchase_date]], "mmm")</f>
        <v>Dec</v>
      </c>
    </row>
    <row r="862" spans="1:18" x14ac:dyDescent="0.3">
      <c r="A862" t="s">
        <v>2635</v>
      </c>
      <c r="B862" t="s">
        <v>84</v>
      </c>
      <c r="C862" t="s">
        <v>2636</v>
      </c>
      <c r="D862" s="11" t="s">
        <v>7896</v>
      </c>
      <c r="E862" s="11" t="s">
        <v>7123</v>
      </c>
      <c r="F862" t="s">
        <v>277</v>
      </c>
      <c r="G862" t="s">
        <v>2637</v>
      </c>
      <c r="H862" t="s">
        <v>53</v>
      </c>
      <c r="I862">
        <v>2647.42</v>
      </c>
      <c r="J862">
        <v>1</v>
      </c>
      <c r="K862">
        <v>0</v>
      </c>
      <c r="L862">
        <v>2647.42</v>
      </c>
      <c r="M862">
        <v>2647.42</v>
      </c>
      <c r="N862" s="11">
        <f>Salesdata[[#This Row],[subtotal_before_discount]]-Salesdata[[#This Row],[total_after_discount]]</f>
        <v>0</v>
      </c>
      <c r="O862" t="s">
        <v>116</v>
      </c>
      <c r="P862" s="2">
        <v>45597.130231481482</v>
      </c>
      <c r="Q862">
        <f>YEAR(Salesdata[[#This Row],[purchase_date]])</f>
        <v>2024</v>
      </c>
      <c r="R862" t="str">
        <f>TEXT(Salesdata[[#This Row],[purchase_date]], "mmm")</f>
        <v>Nov</v>
      </c>
    </row>
    <row r="863" spans="1:18" x14ac:dyDescent="0.3">
      <c r="A863" t="s">
        <v>2638</v>
      </c>
      <c r="B863" t="s">
        <v>84</v>
      </c>
      <c r="C863" t="s">
        <v>2639</v>
      </c>
      <c r="D863" s="11" t="s">
        <v>7897</v>
      </c>
      <c r="E863" s="11" t="s">
        <v>7064</v>
      </c>
      <c r="F863" t="s">
        <v>105</v>
      </c>
      <c r="G863" t="s">
        <v>2640</v>
      </c>
      <c r="H863" t="s">
        <v>135</v>
      </c>
      <c r="I863">
        <v>7.81</v>
      </c>
      <c r="J863">
        <v>2</v>
      </c>
      <c r="K863">
        <v>0</v>
      </c>
      <c r="L863">
        <v>15.62</v>
      </c>
      <c r="M863">
        <v>15.62</v>
      </c>
      <c r="N863" s="11">
        <f>Salesdata[[#This Row],[subtotal_before_discount]]-Salesdata[[#This Row],[total_after_discount]]</f>
        <v>0</v>
      </c>
      <c r="O863" t="s">
        <v>9189</v>
      </c>
      <c r="P863" s="2">
        <v>45726.574166666665</v>
      </c>
      <c r="Q863">
        <f>YEAR(Salesdata[[#This Row],[purchase_date]])</f>
        <v>2025</v>
      </c>
      <c r="R863" t="str">
        <f>TEXT(Salesdata[[#This Row],[purchase_date]], "mmm")</f>
        <v>Mar</v>
      </c>
    </row>
    <row r="864" spans="1:18" x14ac:dyDescent="0.3">
      <c r="A864" t="s">
        <v>2641</v>
      </c>
      <c r="B864" t="s">
        <v>172</v>
      </c>
      <c r="C864" t="s">
        <v>2642</v>
      </c>
      <c r="D864" s="11" t="s">
        <v>7898</v>
      </c>
      <c r="E864" s="11" t="s">
        <v>7058</v>
      </c>
      <c r="F864" t="s">
        <v>100</v>
      </c>
      <c r="G864" t="s">
        <v>2643</v>
      </c>
      <c r="H864" t="s">
        <v>248</v>
      </c>
      <c r="I864">
        <v>396.11</v>
      </c>
      <c r="J864">
        <v>6</v>
      </c>
      <c r="K864">
        <v>5</v>
      </c>
      <c r="L864">
        <v>2376.66</v>
      </c>
      <c r="M864">
        <v>2257.83</v>
      </c>
      <c r="N864" s="11">
        <f>Salesdata[[#This Row],[subtotal_before_discount]]-Salesdata[[#This Row],[total_after_discount]]</f>
        <v>118.82999999999993</v>
      </c>
      <c r="O864" t="s">
        <v>77</v>
      </c>
      <c r="P864" s="2">
        <v>45475.569143518522</v>
      </c>
      <c r="Q864">
        <f>YEAR(Salesdata[[#This Row],[purchase_date]])</f>
        <v>2024</v>
      </c>
      <c r="R864" t="str">
        <f>TEXT(Salesdata[[#This Row],[purchase_date]], "mmm")</f>
        <v>Jul</v>
      </c>
    </row>
    <row r="865" spans="1:18" x14ac:dyDescent="0.3">
      <c r="A865" t="s">
        <v>2644</v>
      </c>
      <c r="B865" t="s">
        <v>49</v>
      </c>
      <c r="C865" t="s">
        <v>2645</v>
      </c>
      <c r="D865" s="11" t="s">
        <v>7899</v>
      </c>
      <c r="E865" s="11" t="s">
        <v>7097</v>
      </c>
      <c r="F865" t="s">
        <v>87</v>
      </c>
      <c r="G865" t="s">
        <v>2646</v>
      </c>
      <c r="H865" t="s">
        <v>82</v>
      </c>
      <c r="I865">
        <v>45.51</v>
      </c>
      <c r="J865">
        <v>5</v>
      </c>
      <c r="K865">
        <v>5</v>
      </c>
      <c r="L865">
        <v>227.55</v>
      </c>
      <c r="M865">
        <v>216.17</v>
      </c>
      <c r="N865" s="11">
        <f>Salesdata[[#This Row],[subtotal_before_discount]]-Salesdata[[#This Row],[total_after_discount]]</f>
        <v>11.380000000000024</v>
      </c>
      <c r="O865" t="s">
        <v>40</v>
      </c>
      <c r="P865" s="2">
        <v>45863.499849537038</v>
      </c>
      <c r="Q865">
        <f>YEAR(Salesdata[[#This Row],[purchase_date]])</f>
        <v>2025</v>
      </c>
      <c r="R865" t="str">
        <f>TEXT(Salesdata[[#This Row],[purchase_date]], "mmm")</f>
        <v>Jul</v>
      </c>
    </row>
    <row r="866" spans="1:18" x14ac:dyDescent="0.3">
      <c r="A866" t="s">
        <v>2647</v>
      </c>
      <c r="B866" t="s">
        <v>30</v>
      </c>
      <c r="C866" t="s">
        <v>2648</v>
      </c>
      <c r="D866" s="11" t="s">
        <v>7900</v>
      </c>
      <c r="E866" s="11" t="s">
        <v>7091</v>
      </c>
      <c r="F866" t="s">
        <v>177</v>
      </c>
      <c r="G866" t="s">
        <v>9189</v>
      </c>
      <c r="H866" t="s">
        <v>20</v>
      </c>
      <c r="I866">
        <v>105.48</v>
      </c>
      <c r="J866">
        <v>10</v>
      </c>
      <c r="K866">
        <v>10</v>
      </c>
      <c r="L866">
        <v>1054.8</v>
      </c>
      <c r="M866">
        <v>949.32</v>
      </c>
      <c r="N866" s="11">
        <f>Salesdata[[#This Row],[subtotal_before_discount]]-Salesdata[[#This Row],[total_after_discount]]</f>
        <v>105.4799999999999</v>
      </c>
      <c r="O866" t="s">
        <v>21</v>
      </c>
      <c r="P866" s="2">
        <v>45387.203599537039</v>
      </c>
      <c r="Q866">
        <f>YEAR(Salesdata[[#This Row],[purchase_date]])</f>
        <v>2024</v>
      </c>
      <c r="R866" t="str">
        <f>TEXT(Salesdata[[#This Row],[purchase_date]], "mmm")</f>
        <v>Apr</v>
      </c>
    </row>
    <row r="867" spans="1:18" x14ac:dyDescent="0.3">
      <c r="A867" t="s">
        <v>2649</v>
      </c>
      <c r="B867" t="s">
        <v>72</v>
      </c>
      <c r="C867" t="s">
        <v>2650</v>
      </c>
      <c r="D867" s="11" t="s">
        <v>7901</v>
      </c>
      <c r="E867" s="11" t="s">
        <v>7214</v>
      </c>
      <c r="F867" t="s">
        <v>9189</v>
      </c>
      <c r="G867" t="s">
        <v>2651</v>
      </c>
      <c r="H867" t="s">
        <v>161</v>
      </c>
      <c r="I867">
        <v>112.99</v>
      </c>
      <c r="J867">
        <v>6</v>
      </c>
      <c r="K867">
        <v>5</v>
      </c>
      <c r="L867">
        <v>677.94</v>
      </c>
      <c r="M867">
        <v>644.04</v>
      </c>
      <c r="N867" s="11">
        <f>Salesdata[[#This Row],[subtotal_before_discount]]-Salesdata[[#This Row],[total_after_discount]]</f>
        <v>33.900000000000091</v>
      </c>
      <c r="O867" t="s">
        <v>60</v>
      </c>
      <c r="P867" s="2">
        <v>45794.82949074074</v>
      </c>
      <c r="Q867">
        <f>YEAR(Salesdata[[#This Row],[purchase_date]])</f>
        <v>2025</v>
      </c>
      <c r="R867" t="str">
        <f>TEXT(Salesdata[[#This Row],[purchase_date]], "mmm")</f>
        <v>May</v>
      </c>
    </row>
    <row r="868" spans="1:18" x14ac:dyDescent="0.3">
      <c r="A868" t="s">
        <v>2652</v>
      </c>
      <c r="B868" t="s">
        <v>23</v>
      </c>
      <c r="C868" t="s">
        <v>2653</v>
      </c>
      <c r="D868" s="11" t="s">
        <v>7902</v>
      </c>
      <c r="E868" s="11" t="s">
        <v>7183</v>
      </c>
      <c r="F868" t="s">
        <v>224</v>
      </c>
      <c r="G868" t="s">
        <v>2654</v>
      </c>
      <c r="H868" t="s">
        <v>59</v>
      </c>
      <c r="I868">
        <v>25.93</v>
      </c>
      <c r="J868">
        <v>15</v>
      </c>
      <c r="K868">
        <v>15</v>
      </c>
      <c r="L868">
        <v>388.95</v>
      </c>
      <c r="M868">
        <v>330.61</v>
      </c>
      <c r="N868" s="11">
        <f>Salesdata[[#This Row],[subtotal_before_discount]]-Salesdata[[#This Row],[total_after_discount]]</f>
        <v>58.339999999999975</v>
      </c>
      <c r="O868" t="s">
        <v>116</v>
      </c>
      <c r="P868" s="2">
        <v>45413.203773148147</v>
      </c>
      <c r="Q868">
        <f>YEAR(Salesdata[[#This Row],[purchase_date]])</f>
        <v>2024</v>
      </c>
      <c r="R868" t="str">
        <f>TEXT(Salesdata[[#This Row],[purchase_date]], "mmm")</f>
        <v>May</v>
      </c>
    </row>
    <row r="869" spans="1:18" x14ac:dyDescent="0.3">
      <c r="A869" t="s">
        <v>2655</v>
      </c>
      <c r="B869" t="s">
        <v>95</v>
      </c>
      <c r="C869" t="s">
        <v>2656</v>
      </c>
      <c r="D869" s="11" t="s">
        <v>7903</v>
      </c>
      <c r="E869" s="11" t="s">
        <v>7066</v>
      </c>
      <c r="F869" t="s">
        <v>37</v>
      </c>
      <c r="G869" t="s">
        <v>2657</v>
      </c>
      <c r="H869" t="s">
        <v>135</v>
      </c>
      <c r="I869">
        <v>452.73</v>
      </c>
      <c r="J869">
        <v>12</v>
      </c>
      <c r="K869">
        <v>15</v>
      </c>
      <c r="L869">
        <v>5432.76</v>
      </c>
      <c r="M869">
        <v>4617.8500000000004</v>
      </c>
      <c r="N869" s="11">
        <f>Salesdata[[#This Row],[subtotal_before_discount]]-Salesdata[[#This Row],[total_after_discount]]</f>
        <v>814.90999999999985</v>
      </c>
      <c r="O869" t="s">
        <v>9189</v>
      </c>
      <c r="P869" s="2">
        <v>45835.129004629627</v>
      </c>
      <c r="Q869">
        <f>YEAR(Salesdata[[#This Row],[purchase_date]])</f>
        <v>2025</v>
      </c>
      <c r="R869" t="str">
        <f>TEXT(Salesdata[[#This Row],[purchase_date]], "mmm")</f>
        <v>Jun</v>
      </c>
    </row>
    <row r="870" spans="1:18" x14ac:dyDescent="0.3">
      <c r="A870" t="s">
        <v>2658</v>
      </c>
      <c r="B870" t="s">
        <v>172</v>
      </c>
      <c r="C870" t="s">
        <v>2659</v>
      </c>
      <c r="D870" s="11" t="s">
        <v>7904</v>
      </c>
      <c r="E870" s="11" t="s">
        <v>7102</v>
      </c>
      <c r="F870" t="s">
        <v>133</v>
      </c>
      <c r="G870" t="s">
        <v>2660</v>
      </c>
      <c r="H870" t="s">
        <v>135</v>
      </c>
      <c r="I870">
        <v>87.69</v>
      </c>
      <c r="J870">
        <v>15</v>
      </c>
      <c r="K870">
        <v>15</v>
      </c>
      <c r="L870">
        <v>1315.35</v>
      </c>
      <c r="M870">
        <v>1118.05</v>
      </c>
      <c r="N870" s="11">
        <f>Salesdata[[#This Row],[subtotal_before_discount]]-Salesdata[[#This Row],[total_after_discount]]</f>
        <v>197.29999999999995</v>
      </c>
      <c r="O870" t="s">
        <v>28</v>
      </c>
      <c r="P870" s="2">
        <v>45733.809108796297</v>
      </c>
      <c r="Q870">
        <f>YEAR(Salesdata[[#This Row],[purchase_date]])</f>
        <v>2025</v>
      </c>
      <c r="R870" t="str">
        <f>TEXT(Salesdata[[#This Row],[purchase_date]], "mmm")</f>
        <v>Mar</v>
      </c>
    </row>
    <row r="871" spans="1:18" x14ac:dyDescent="0.3">
      <c r="A871" t="s">
        <v>2661</v>
      </c>
      <c r="B871" t="s">
        <v>84</v>
      </c>
      <c r="C871" t="s">
        <v>9189</v>
      </c>
      <c r="D871" s="11" t="s">
        <v>9189</v>
      </c>
      <c r="E871" s="11" t="s">
        <v>9189</v>
      </c>
      <c r="F871" t="s">
        <v>74</v>
      </c>
      <c r="G871" t="s">
        <v>2662</v>
      </c>
      <c r="H871" t="s">
        <v>82</v>
      </c>
      <c r="I871">
        <v>352.13</v>
      </c>
      <c r="J871">
        <v>5</v>
      </c>
      <c r="K871">
        <v>5</v>
      </c>
      <c r="L871">
        <v>1760.65</v>
      </c>
      <c r="M871">
        <v>1672.62</v>
      </c>
      <c r="N871" s="11">
        <f>Salesdata[[#This Row],[subtotal_before_discount]]-Salesdata[[#This Row],[total_after_discount]]</f>
        <v>88.0300000000002</v>
      </c>
      <c r="O871" t="s">
        <v>77</v>
      </c>
      <c r="P871" s="2">
        <v>45863.338333333333</v>
      </c>
      <c r="Q871">
        <f>YEAR(Salesdata[[#This Row],[purchase_date]])</f>
        <v>2025</v>
      </c>
      <c r="R871" t="str">
        <f>TEXT(Salesdata[[#This Row],[purchase_date]], "mmm")</f>
        <v>Jul</v>
      </c>
    </row>
    <row r="872" spans="1:18" x14ac:dyDescent="0.3">
      <c r="A872" t="s">
        <v>2663</v>
      </c>
      <c r="B872" t="s">
        <v>15</v>
      </c>
      <c r="C872" t="s">
        <v>2664</v>
      </c>
      <c r="D872" s="11" t="s">
        <v>7905</v>
      </c>
      <c r="E872" s="11" t="s">
        <v>7166</v>
      </c>
      <c r="F872" t="s">
        <v>37</v>
      </c>
      <c r="G872" t="s">
        <v>2665</v>
      </c>
      <c r="H872" t="s">
        <v>102</v>
      </c>
      <c r="I872">
        <v>4.03</v>
      </c>
      <c r="J872">
        <v>151</v>
      </c>
      <c r="K872">
        <v>23</v>
      </c>
      <c r="L872">
        <v>608.53</v>
      </c>
      <c r="M872">
        <v>468.57</v>
      </c>
      <c r="N872" s="11">
        <f>Salesdata[[#This Row],[subtotal_before_discount]]-Salesdata[[#This Row],[total_after_discount]]</f>
        <v>139.95999999999998</v>
      </c>
      <c r="O872" t="s">
        <v>28</v>
      </c>
      <c r="P872" s="2">
        <v>45796.404861111114</v>
      </c>
      <c r="Q872">
        <f>YEAR(Salesdata[[#This Row],[purchase_date]])</f>
        <v>2025</v>
      </c>
      <c r="R872" t="str">
        <f>TEXT(Salesdata[[#This Row],[purchase_date]], "mmm")</f>
        <v>May</v>
      </c>
    </row>
    <row r="873" spans="1:18" x14ac:dyDescent="0.3">
      <c r="A873" t="s">
        <v>2666</v>
      </c>
      <c r="B873" t="s">
        <v>49</v>
      </c>
      <c r="C873" t="s">
        <v>2667</v>
      </c>
      <c r="D873" s="11" t="s">
        <v>7706</v>
      </c>
      <c r="E873" s="11" t="s">
        <v>7089</v>
      </c>
      <c r="F873" t="s">
        <v>68</v>
      </c>
      <c r="G873" t="s">
        <v>2668</v>
      </c>
      <c r="H873" t="s">
        <v>59</v>
      </c>
      <c r="I873">
        <v>1457.54</v>
      </c>
      <c r="J873">
        <v>6</v>
      </c>
      <c r="K873">
        <v>0</v>
      </c>
      <c r="L873">
        <v>8745.24</v>
      </c>
      <c r="M873">
        <v>8745.24</v>
      </c>
      <c r="N873" s="11">
        <f>Salesdata[[#This Row],[subtotal_before_discount]]-Salesdata[[#This Row],[total_after_discount]]</f>
        <v>0</v>
      </c>
      <c r="O873" t="s">
        <v>40</v>
      </c>
      <c r="P873" s="2">
        <v>45621.312719907408</v>
      </c>
      <c r="Q873">
        <f>YEAR(Salesdata[[#This Row],[purchase_date]])</f>
        <v>2024</v>
      </c>
      <c r="R873" t="str">
        <f>TEXT(Salesdata[[#This Row],[purchase_date]], "mmm")</f>
        <v>Nov</v>
      </c>
    </row>
    <row r="874" spans="1:18" x14ac:dyDescent="0.3">
      <c r="A874" t="s">
        <v>2669</v>
      </c>
      <c r="B874" t="s">
        <v>49</v>
      </c>
      <c r="C874" t="s">
        <v>2670</v>
      </c>
      <c r="D874" s="11" t="s">
        <v>7906</v>
      </c>
      <c r="E874" s="11" t="s">
        <v>7042</v>
      </c>
      <c r="F874" t="s">
        <v>251</v>
      </c>
      <c r="G874" t="s">
        <v>2671</v>
      </c>
      <c r="H874" t="s">
        <v>53</v>
      </c>
      <c r="I874">
        <v>270.56</v>
      </c>
      <c r="J874">
        <v>15</v>
      </c>
      <c r="K874">
        <v>0</v>
      </c>
      <c r="L874">
        <v>4058.4</v>
      </c>
      <c r="M874">
        <v>4058.4</v>
      </c>
      <c r="N874" s="11">
        <f>Salesdata[[#This Row],[subtotal_before_discount]]-Salesdata[[#This Row],[total_after_discount]]</f>
        <v>0</v>
      </c>
      <c r="O874" t="s">
        <v>21</v>
      </c>
      <c r="P874" s="2">
        <v>45714.528738425928</v>
      </c>
      <c r="Q874">
        <f>YEAR(Salesdata[[#This Row],[purchase_date]])</f>
        <v>2025</v>
      </c>
      <c r="R874" t="str">
        <f>TEXT(Salesdata[[#This Row],[purchase_date]], "mmm")</f>
        <v>Feb</v>
      </c>
    </row>
    <row r="875" spans="1:18" x14ac:dyDescent="0.3">
      <c r="A875" t="s">
        <v>2672</v>
      </c>
      <c r="B875" t="s">
        <v>49</v>
      </c>
      <c r="C875" t="s">
        <v>2673</v>
      </c>
      <c r="D875" s="11" t="s">
        <v>7907</v>
      </c>
      <c r="E875" s="11" t="s">
        <v>7064</v>
      </c>
      <c r="F875" t="s">
        <v>32</v>
      </c>
      <c r="G875" t="s">
        <v>2674</v>
      </c>
      <c r="H875" t="s">
        <v>248</v>
      </c>
      <c r="I875">
        <v>13.94</v>
      </c>
      <c r="J875">
        <v>15</v>
      </c>
      <c r="K875">
        <v>15</v>
      </c>
      <c r="L875">
        <v>209.1</v>
      </c>
      <c r="M875">
        <v>177.73</v>
      </c>
      <c r="N875" s="11">
        <f>Salesdata[[#This Row],[subtotal_before_discount]]-Salesdata[[#This Row],[total_after_discount]]</f>
        <v>31.370000000000005</v>
      </c>
      <c r="O875" t="s">
        <v>28</v>
      </c>
      <c r="P875" s="2">
        <v>45583.658310185187</v>
      </c>
      <c r="Q875">
        <f>YEAR(Salesdata[[#This Row],[purchase_date]])</f>
        <v>2024</v>
      </c>
      <c r="R875" t="str">
        <f>TEXT(Salesdata[[#This Row],[purchase_date]], "mmm")</f>
        <v>Oct</v>
      </c>
    </row>
    <row r="876" spans="1:18" x14ac:dyDescent="0.3">
      <c r="A876" t="s">
        <v>2675</v>
      </c>
      <c r="B876" t="s">
        <v>15</v>
      </c>
      <c r="C876" t="s">
        <v>2676</v>
      </c>
      <c r="D876" s="11" t="s">
        <v>7908</v>
      </c>
      <c r="E876" s="11" t="s">
        <v>7141</v>
      </c>
      <c r="F876" t="s">
        <v>9189</v>
      </c>
      <c r="G876" t="s">
        <v>2677</v>
      </c>
      <c r="H876" t="s">
        <v>248</v>
      </c>
      <c r="I876">
        <v>102.34</v>
      </c>
      <c r="J876">
        <v>6</v>
      </c>
      <c r="K876">
        <v>2</v>
      </c>
      <c r="L876">
        <v>614.04</v>
      </c>
      <c r="M876">
        <v>601.76</v>
      </c>
      <c r="N876" s="11">
        <f>Salesdata[[#This Row],[subtotal_before_discount]]-Salesdata[[#This Row],[total_after_discount]]</f>
        <v>12.279999999999973</v>
      </c>
      <c r="O876" t="s">
        <v>40</v>
      </c>
      <c r="P876" s="2">
        <v>45630.0156712963</v>
      </c>
      <c r="Q876">
        <f>YEAR(Salesdata[[#This Row],[purchase_date]])</f>
        <v>2024</v>
      </c>
      <c r="R876" t="str">
        <f>TEXT(Salesdata[[#This Row],[purchase_date]], "mmm")</f>
        <v>Dec</v>
      </c>
    </row>
    <row r="877" spans="1:18" x14ac:dyDescent="0.3">
      <c r="A877" t="s">
        <v>2678</v>
      </c>
      <c r="B877" t="s">
        <v>30</v>
      </c>
      <c r="C877" t="s">
        <v>2679</v>
      </c>
      <c r="D877" s="11" t="s">
        <v>7909</v>
      </c>
      <c r="E877" s="11" t="s">
        <v>7198</v>
      </c>
      <c r="F877" t="s">
        <v>224</v>
      </c>
      <c r="G877" t="s">
        <v>2680</v>
      </c>
      <c r="H877" t="s">
        <v>107</v>
      </c>
      <c r="I877">
        <v>78.849999999999994</v>
      </c>
      <c r="J877">
        <v>5</v>
      </c>
      <c r="K877">
        <v>0</v>
      </c>
      <c r="L877">
        <v>394.25</v>
      </c>
      <c r="M877">
        <v>394.25</v>
      </c>
      <c r="N877" s="11">
        <f>Salesdata[[#This Row],[subtotal_before_discount]]-Salesdata[[#This Row],[total_after_discount]]</f>
        <v>0</v>
      </c>
      <c r="O877" t="s">
        <v>21</v>
      </c>
      <c r="P877" s="2">
        <v>45764.475416666668</v>
      </c>
      <c r="Q877">
        <f>YEAR(Salesdata[[#This Row],[purchase_date]])</f>
        <v>2025</v>
      </c>
      <c r="R877" t="str">
        <f>TEXT(Salesdata[[#This Row],[purchase_date]], "mmm")</f>
        <v>Apr</v>
      </c>
    </row>
    <row r="878" spans="1:18" x14ac:dyDescent="0.3">
      <c r="A878" t="s">
        <v>2681</v>
      </c>
      <c r="B878" t="s">
        <v>72</v>
      </c>
      <c r="C878" t="s">
        <v>2682</v>
      </c>
      <c r="D878" s="11" t="s">
        <v>7910</v>
      </c>
      <c r="E878" s="11" t="s">
        <v>7091</v>
      </c>
      <c r="F878" t="s">
        <v>111</v>
      </c>
      <c r="G878" t="s">
        <v>2683</v>
      </c>
      <c r="H878" t="s">
        <v>465</v>
      </c>
      <c r="I878">
        <v>46.72</v>
      </c>
      <c r="J878">
        <v>4</v>
      </c>
      <c r="K878">
        <v>0</v>
      </c>
      <c r="L878">
        <v>186.88</v>
      </c>
      <c r="M878">
        <v>186.88</v>
      </c>
      <c r="N878" s="11">
        <f>Salesdata[[#This Row],[subtotal_before_discount]]-Salesdata[[#This Row],[total_after_discount]]</f>
        <v>0</v>
      </c>
      <c r="O878" t="s">
        <v>9189</v>
      </c>
      <c r="P878" s="2">
        <v>45346.876030092593</v>
      </c>
      <c r="Q878">
        <f>YEAR(Salesdata[[#This Row],[purchase_date]])</f>
        <v>2024</v>
      </c>
      <c r="R878" t="str">
        <f>TEXT(Salesdata[[#This Row],[purchase_date]], "mmm")</f>
        <v>Feb</v>
      </c>
    </row>
    <row r="879" spans="1:18" x14ac:dyDescent="0.3">
      <c r="A879" t="s">
        <v>2684</v>
      </c>
      <c r="B879" t="s">
        <v>84</v>
      </c>
      <c r="C879" t="s">
        <v>2685</v>
      </c>
      <c r="D879" s="11" t="s">
        <v>7911</v>
      </c>
      <c r="E879" s="11" t="s">
        <v>7046</v>
      </c>
      <c r="F879" t="s">
        <v>251</v>
      </c>
      <c r="G879" t="s">
        <v>2686</v>
      </c>
      <c r="H879" t="s">
        <v>93</v>
      </c>
      <c r="I879">
        <v>108.39</v>
      </c>
      <c r="J879">
        <v>1</v>
      </c>
      <c r="K879">
        <v>0</v>
      </c>
      <c r="L879">
        <v>108.39</v>
      </c>
      <c r="M879">
        <v>108.39</v>
      </c>
      <c r="N879" s="11">
        <f>Salesdata[[#This Row],[subtotal_before_discount]]-Salesdata[[#This Row],[total_after_discount]]</f>
        <v>0</v>
      </c>
      <c r="O879" t="s">
        <v>21</v>
      </c>
      <c r="P879" s="2">
        <v>45469.164537037039</v>
      </c>
      <c r="Q879">
        <f>YEAR(Salesdata[[#This Row],[purchase_date]])</f>
        <v>2024</v>
      </c>
      <c r="R879" t="str">
        <f>TEXT(Salesdata[[#This Row],[purchase_date]], "mmm")</f>
        <v>Jun</v>
      </c>
    </row>
    <row r="880" spans="1:18" x14ac:dyDescent="0.3">
      <c r="A880" t="s">
        <v>2687</v>
      </c>
      <c r="B880" t="s">
        <v>84</v>
      </c>
      <c r="C880" t="s">
        <v>2688</v>
      </c>
      <c r="D880" s="11" t="s">
        <v>7912</v>
      </c>
      <c r="E880" s="11" t="s">
        <v>7125</v>
      </c>
      <c r="F880" t="s">
        <v>121</v>
      </c>
      <c r="G880" t="s">
        <v>2689</v>
      </c>
      <c r="H880" t="s">
        <v>179</v>
      </c>
      <c r="I880">
        <v>105.93</v>
      </c>
      <c r="J880">
        <v>2</v>
      </c>
      <c r="K880">
        <v>0</v>
      </c>
      <c r="L880">
        <v>211.86</v>
      </c>
      <c r="M880">
        <v>211.86</v>
      </c>
      <c r="N880" s="11">
        <f>Salesdata[[#This Row],[subtotal_before_discount]]-Salesdata[[#This Row],[total_after_discount]]</f>
        <v>0</v>
      </c>
      <c r="O880" t="s">
        <v>47</v>
      </c>
      <c r="P880" s="2">
        <v>45344.868854166663</v>
      </c>
      <c r="Q880">
        <f>YEAR(Salesdata[[#This Row],[purchase_date]])</f>
        <v>2024</v>
      </c>
      <c r="R880" t="str">
        <f>TEXT(Salesdata[[#This Row],[purchase_date]], "mmm")</f>
        <v>Feb</v>
      </c>
    </row>
    <row r="881" spans="1:18" x14ac:dyDescent="0.3">
      <c r="A881" t="s">
        <v>2690</v>
      </c>
      <c r="B881" t="s">
        <v>118</v>
      </c>
      <c r="C881" t="s">
        <v>2691</v>
      </c>
      <c r="D881" s="11" t="s">
        <v>7913</v>
      </c>
      <c r="E881" s="11" t="s">
        <v>7125</v>
      </c>
      <c r="F881" t="s">
        <v>57</v>
      </c>
      <c r="G881" t="s">
        <v>2692</v>
      </c>
      <c r="H881" t="s">
        <v>20</v>
      </c>
      <c r="I881">
        <v>1481.22</v>
      </c>
      <c r="J881">
        <v>20</v>
      </c>
      <c r="K881">
        <v>3</v>
      </c>
      <c r="L881">
        <v>29624.400000000001</v>
      </c>
      <c r="M881">
        <v>28735.67</v>
      </c>
      <c r="N881" s="11">
        <f>Salesdata[[#This Row],[subtotal_before_discount]]-Salesdata[[#This Row],[total_after_discount]]</f>
        <v>888.7300000000032</v>
      </c>
      <c r="O881" t="s">
        <v>116</v>
      </c>
      <c r="P881" s="2">
        <v>45681.823263888888</v>
      </c>
      <c r="Q881">
        <f>YEAR(Salesdata[[#This Row],[purchase_date]])</f>
        <v>2025</v>
      </c>
      <c r="R881" t="str">
        <f>TEXT(Salesdata[[#This Row],[purchase_date]], "mmm")</f>
        <v>Jan</v>
      </c>
    </row>
    <row r="882" spans="1:18" x14ac:dyDescent="0.3">
      <c r="A882" t="s">
        <v>2693</v>
      </c>
      <c r="B882" t="s">
        <v>118</v>
      </c>
      <c r="C882" t="s">
        <v>2694</v>
      </c>
      <c r="D882" s="11" t="s">
        <v>7914</v>
      </c>
      <c r="E882" s="11" t="s">
        <v>7116</v>
      </c>
      <c r="F882" t="s">
        <v>246</v>
      </c>
      <c r="G882" t="s">
        <v>2695</v>
      </c>
      <c r="H882" t="s">
        <v>209</v>
      </c>
      <c r="I882">
        <v>445.69</v>
      </c>
      <c r="J882">
        <v>1</v>
      </c>
      <c r="K882">
        <v>0</v>
      </c>
      <c r="L882">
        <v>445.69</v>
      </c>
      <c r="M882">
        <v>445.69</v>
      </c>
      <c r="N882" s="11">
        <f>Salesdata[[#This Row],[subtotal_before_discount]]-Salesdata[[#This Row],[total_after_discount]]</f>
        <v>0</v>
      </c>
      <c r="O882" t="s">
        <v>28</v>
      </c>
      <c r="P882" s="2">
        <v>45647.932824074072</v>
      </c>
      <c r="Q882">
        <f>YEAR(Salesdata[[#This Row],[purchase_date]])</f>
        <v>2024</v>
      </c>
      <c r="R882" t="str">
        <f>TEXT(Salesdata[[#This Row],[purchase_date]], "mmm")</f>
        <v>Dec</v>
      </c>
    </row>
    <row r="883" spans="1:18" x14ac:dyDescent="0.3">
      <c r="A883" t="s">
        <v>2696</v>
      </c>
      <c r="B883" t="s">
        <v>49</v>
      </c>
      <c r="C883" t="s">
        <v>2697</v>
      </c>
      <c r="D883" s="11" t="s">
        <v>7915</v>
      </c>
      <c r="E883" s="11" t="s">
        <v>7102</v>
      </c>
      <c r="F883" t="s">
        <v>32</v>
      </c>
      <c r="G883" t="s">
        <v>2698</v>
      </c>
      <c r="H883" t="s">
        <v>9189</v>
      </c>
      <c r="I883">
        <v>637.16</v>
      </c>
      <c r="J883">
        <v>3</v>
      </c>
      <c r="K883">
        <v>0</v>
      </c>
      <c r="L883">
        <v>1911.48</v>
      </c>
      <c r="M883">
        <v>1911.48</v>
      </c>
      <c r="N883" s="11">
        <f>Salesdata[[#This Row],[subtotal_before_discount]]-Salesdata[[#This Row],[total_after_discount]]</f>
        <v>0</v>
      </c>
      <c r="O883" t="s">
        <v>47</v>
      </c>
      <c r="P883" s="2">
        <v>45352.568148148152</v>
      </c>
      <c r="Q883">
        <f>YEAR(Salesdata[[#This Row],[purchase_date]])</f>
        <v>2024</v>
      </c>
      <c r="R883" t="str">
        <f>TEXT(Salesdata[[#This Row],[purchase_date]], "mmm")</f>
        <v>Mar</v>
      </c>
    </row>
    <row r="884" spans="1:18" x14ac:dyDescent="0.3">
      <c r="A884" t="s">
        <v>2699</v>
      </c>
      <c r="B884" t="s">
        <v>172</v>
      </c>
      <c r="C884" t="s">
        <v>2700</v>
      </c>
      <c r="D884" s="11" t="s">
        <v>7916</v>
      </c>
      <c r="E884" s="11" t="s">
        <v>7164</v>
      </c>
      <c r="F884" t="s">
        <v>91</v>
      </c>
      <c r="G884" t="s">
        <v>2701</v>
      </c>
      <c r="H884" t="s">
        <v>102</v>
      </c>
      <c r="I884">
        <v>393.45</v>
      </c>
      <c r="J884">
        <v>25</v>
      </c>
      <c r="K884">
        <v>0</v>
      </c>
      <c r="L884">
        <v>9836.25</v>
      </c>
      <c r="M884">
        <v>9836.25</v>
      </c>
      <c r="N884" s="11">
        <f>Salesdata[[#This Row],[subtotal_before_discount]]-Salesdata[[#This Row],[total_after_discount]]</f>
        <v>0</v>
      </c>
      <c r="O884" t="s">
        <v>40</v>
      </c>
      <c r="P884" s="2">
        <v>45450.237939814811</v>
      </c>
      <c r="Q884">
        <f>YEAR(Salesdata[[#This Row],[purchase_date]])</f>
        <v>2024</v>
      </c>
      <c r="R884" t="str">
        <f>TEXT(Salesdata[[#This Row],[purchase_date]], "mmm")</f>
        <v>Jun</v>
      </c>
    </row>
    <row r="885" spans="1:18" x14ac:dyDescent="0.3">
      <c r="A885" t="s">
        <v>2702</v>
      </c>
      <c r="B885" t="s">
        <v>49</v>
      </c>
      <c r="C885" t="s">
        <v>2703</v>
      </c>
      <c r="D885" s="11" t="s">
        <v>7917</v>
      </c>
      <c r="E885" s="11" t="s">
        <v>7071</v>
      </c>
      <c r="F885" t="s">
        <v>277</v>
      </c>
      <c r="G885" t="s">
        <v>2704</v>
      </c>
      <c r="H885" t="s">
        <v>53</v>
      </c>
      <c r="I885">
        <v>1498.88</v>
      </c>
      <c r="J885">
        <v>10</v>
      </c>
      <c r="K885">
        <v>0</v>
      </c>
      <c r="L885">
        <v>14988.8</v>
      </c>
      <c r="M885">
        <v>14988.8</v>
      </c>
      <c r="N885" s="11">
        <f>Salesdata[[#This Row],[subtotal_before_discount]]-Salesdata[[#This Row],[total_after_discount]]</f>
        <v>0</v>
      </c>
      <c r="O885" t="s">
        <v>9189</v>
      </c>
      <c r="P885" s="2">
        <v>45431.467916666668</v>
      </c>
      <c r="Q885">
        <f>YEAR(Salesdata[[#This Row],[purchase_date]])</f>
        <v>2024</v>
      </c>
      <c r="R885" t="str">
        <f>TEXT(Salesdata[[#This Row],[purchase_date]], "mmm")</f>
        <v>May</v>
      </c>
    </row>
    <row r="886" spans="1:18" x14ac:dyDescent="0.3">
      <c r="A886" t="s">
        <v>2705</v>
      </c>
      <c r="B886" t="s">
        <v>15</v>
      </c>
      <c r="C886" t="s">
        <v>2706</v>
      </c>
      <c r="D886" s="11" t="s">
        <v>7918</v>
      </c>
      <c r="E886" s="11" t="s">
        <v>7116</v>
      </c>
      <c r="F886" t="s">
        <v>246</v>
      </c>
      <c r="G886" t="s">
        <v>2707</v>
      </c>
      <c r="H886" t="s">
        <v>130</v>
      </c>
      <c r="I886">
        <v>209.53</v>
      </c>
      <c r="J886">
        <v>20</v>
      </c>
      <c r="K886">
        <v>17</v>
      </c>
      <c r="L886">
        <v>4190.6000000000004</v>
      </c>
      <c r="M886">
        <v>3478.2</v>
      </c>
      <c r="N886" s="11">
        <f>Salesdata[[#This Row],[subtotal_before_discount]]-Salesdata[[#This Row],[total_after_discount]]</f>
        <v>712.40000000000055</v>
      </c>
      <c r="O886" t="s">
        <v>40</v>
      </c>
      <c r="P886" s="2">
        <v>45742.935798611114</v>
      </c>
      <c r="Q886">
        <f>YEAR(Salesdata[[#This Row],[purchase_date]])</f>
        <v>2025</v>
      </c>
      <c r="R886" t="str">
        <f>TEXT(Salesdata[[#This Row],[purchase_date]], "mmm")</f>
        <v>Mar</v>
      </c>
    </row>
    <row r="887" spans="1:18" x14ac:dyDescent="0.3">
      <c r="A887" t="s">
        <v>2708</v>
      </c>
      <c r="B887" t="s">
        <v>118</v>
      </c>
      <c r="C887" t="s">
        <v>2709</v>
      </c>
      <c r="D887" s="11" t="s">
        <v>7919</v>
      </c>
      <c r="E887" s="11" t="s">
        <v>7119</v>
      </c>
      <c r="F887" t="s">
        <v>155</v>
      </c>
      <c r="G887" t="s">
        <v>2710</v>
      </c>
      <c r="H887" t="s">
        <v>161</v>
      </c>
      <c r="I887">
        <v>538.86</v>
      </c>
      <c r="J887">
        <v>10</v>
      </c>
      <c r="K887">
        <v>12</v>
      </c>
      <c r="L887">
        <v>5388.6</v>
      </c>
      <c r="M887">
        <v>4741.97</v>
      </c>
      <c r="N887" s="11">
        <f>Salesdata[[#This Row],[subtotal_before_discount]]-Salesdata[[#This Row],[total_after_discount]]</f>
        <v>646.63000000000011</v>
      </c>
      <c r="O887" t="s">
        <v>116</v>
      </c>
      <c r="P887" s="2">
        <v>45436.131493055553</v>
      </c>
      <c r="Q887">
        <f>YEAR(Salesdata[[#This Row],[purchase_date]])</f>
        <v>2024</v>
      </c>
      <c r="R887" t="str">
        <f>TEXT(Salesdata[[#This Row],[purchase_date]], "mmm")</f>
        <v>May</v>
      </c>
    </row>
    <row r="888" spans="1:18" x14ac:dyDescent="0.3">
      <c r="A888" t="s">
        <v>2711</v>
      </c>
      <c r="B888" t="s">
        <v>72</v>
      </c>
      <c r="C888" t="s">
        <v>2712</v>
      </c>
      <c r="D888" s="11" t="s">
        <v>7920</v>
      </c>
      <c r="E888" s="11" t="s">
        <v>7108</v>
      </c>
      <c r="F888" t="s">
        <v>133</v>
      </c>
      <c r="G888" t="s">
        <v>2713</v>
      </c>
      <c r="H888" t="s">
        <v>70</v>
      </c>
      <c r="I888">
        <v>4.6100000000000003</v>
      </c>
      <c r="J888">
        <v>167</v>
      </c>
      <c r="K888">
        <v>5</v>
      </c>
      <c r="L888">
        <v>769.87</v>
      </c>
      <c r="M888">
        <v>731.38</v>
      </c>
      <c r="N888" s="11">
        <f>Salesdata[[#This Row],[subtotal_before_discount]]-Salesdata[[#This Row],[total_after_discount]]</f>
        <v>38.490000000000009</v>
      </c>
      <c r="O888" t="s">
        <v>21</v>
      </c>
      <c r="P888" s="2">
        <v>45591.221030092594</v>
      </c>
      <c r="Q888">
        <f>YEAR(Salesdata[[#This Row],[purchase_date]])</f>
        <v>2024</v>
      </c>
      <c r="R888" t="str">
        <f>TEXT(Salesdata[[#This Row],[purchase_date]], "mmm")</f>
        <v>Oct</v>
      </c>
    </row>
    <row r="889" spans="1:18" x14ac:dyDescent="0.3">
      <c r="A889" t="s">
        <v>2714</v>
      </c>
      <c r="B889" t="s">
        <v>15</v>
      </c>
      <c r="C889" t="s">
        <v>2715</v>
      </c>
      <c r="D889" s="11" t="s">
        <v>7921</v>
      </c>
      <c r="E889" s="11" t="s">
        <v>7139</v>
      </c>
      <c r="F889" t="s">
        <v>74</v>
      </c>
      <c r="G889" t="s">
        <v>2716</v>
      </c>
      <c r="H889" t="s">
        <v>179</v>
      </c>
      <c r="I889">
        <v>1995.89</v>
      </c>
      <c r="J889">
        <v>10</v>
      </c>
      <c r="K889">
        <v>0</v>
      </c>
      <c r="L889">
        <v>19958.900000000001</v>
      </c>
      <c r="M889">
        <v>19958.900000000001</v>
      </c>
      <c r="N889" s="11">
        <f>Salesdata[[#This Row],[subtotal_before_discount]]-Salesdata[[#This Row],[total_after_discount]]</f>
        <v>0</v>
      </c>
      <c r="O889" t="s">
        <v>116</v>
      </c>
      <c r="P889" s="2">
        <v>45564.107118055559</v>
      </c>
      <c r="Q889">
        <f>YEAR(Salesdata[[#This Row],[purchase_date]])</f>
        <v>2024</v>
      </c>
      <c r="R889" t="str">
        <f>TEXT(Salesdata[[#This Row],[purchase_date]], "mmm")</f>
        <v>Sep</v>
      </c>
    </row>
    <row r="890" spans="1:18" x14ac:dyDescent="0.3">
      <c r="A890" t="s">
        <v>2717</v>
      </c>
      <c r="B890" t="s">
        <v>15</v>
      </c>
      <c r="C890" t="s">
        <v>2718</v>
      </c>
      <c r="D890" s="11" t="s">
        <v>7922</v>
      </c>
      <c r="E890" s="11" t="s">
        <v>7060</v>
      </c>
      <c r="F890" t="s">
        <v>100</v>
      </c>
      <c r="G890" t="s">
        <v>2719</v>
      </c>
      <c r="H890" t="s">
        <v>465</v>
      </c>
      <c r="I890">
        <v>55.28</v>
      </c>
      <c r="J890">
        <v>60</v>
      </c>
      <c r="K890">
        <v>5</v>
      </c>
      <c r="L890">
        <v>3316.8</v>
      </c>
      <c r="M890">
        <v>3150.96</v>
      </c>
      <c r="N890" s="11">
        <f>Salesdata[[#This Row],[subtotal_before_discount]]-Salesdata[[#This Row],[total_after_discount]]</f>
        <v>165.84000000000015</v>
      </c>
      <c r="O890" t="s">
        <v>28</v>
      </c>
      <c r="P890" s="2">
        <v>45546.468680555554</v>
      </c>
      <c r="Q890">
        <f>YEAR(Salesdata[[#This Row],[purchase_date]])</f>
        <v>2024</v>
      </c>
      <c r="R890" t="str">
        <f>TEXT(Salesdata[[#This Row],[purchase_date]], "mmm")</f>
        <v>Sep</v>
      </c>
    </row>
    <row r="891" spans="1:18" x14ac:dyDescent="0.3">
      <c r="A891" t="s">
        <v>2720</v>
      </c>
      <c r="B891" t="s">
        <v>118</v>
      </c>
      <c r="C891" t="s">
        <v>2721</v>
      </c>
      <c r="D891" s="11" t="s">
        <v>7923</v>
      </c>
      <c r="E891" s="11" t="s">
        <v>7094</v>
      </c>
      <c r="F891" t="s">
        <v>133</v>
      </c>
      <c r="G891" t="s">
        <v>2722</v>
      </c>
      <c r="H891" t="s">
        <v>465</v>
      </c>
      <c r="I891">
        <v>1312.65</v>
      </c>
      <c r="J891">
        <v>10</v>
      </c>
      <c r="K891">
        <v>10</v>
      </c>
      <c r="L891">
        <v>13126.5</v>
      </c>
      <c r="M891">
        <v>11813.85</v>
      </c>
      <c r="N891" s="11">
        <f>Salesdata[[#This Row],[subtotal_before_discount]]-Salesdata[[#This Row],[total_after_discount]]</f>
        <v>1312.6499999999996</v>
      </c>
      <c r="O891" t="s">
        <v>77</v>
      </c>
      <c r="P891" s="2">
        <v>45509.820729166669</v>
      </c>
      <c r="Q891">
        <f>YEAR(Salesdata[[#This Row],[purchase_date]])</f>
        <v>2024</v>
      </c>
      <c r="R891" t="str">
        <f>TEXT(Salesdata[[#This Row],[purchase_date]], "mmm")</f>
        <v>Aug</v>
      </c>
    </row>
    <row r="892" spans="1:18" x14ac:dyDescent="0.3">
      <c r="A892" t="s">
        <v>2723</v>
      </c>
      <c r="B892" t="s">
        <v>55</v>
      </c>
      <c r="C892" t="s">
        <v>2724</v>
      </c>
      <c r="D892" s="11" t="s">
        <v>7924</v>
      </c>
      <c r="E892" s="11" t="s">
        <v>7139</v>
      </c>
      <c r="F892" t="s">
        <v>87</v>
      </c>
      <c r="G892" t="s">
        <v>2725</v>
      </c>
      <c r="H892" t="s">
        <v>46</v>
      </c>
      <c r="I892">
        <v>345.19</v>
      </c>
      <c r="J892">
        <v>1</v>
      </c>
      <c r="K892">
        <v>0</v>
      </c>
      <c r="L892">
        <v>345.19</v>
      </c>
      <c r="M892">
        <v>345.19</v>
      </c>
      <c r="N892" s="11">
        <f>Salesdata[[#This Row],[subtotal_before_discount]]-Salesdata[[#This Row],[total_after_discount]]</f>
        <v>0</v>
      </c>
      <c r="O892" t="s">
        <v>60</v>
      </c>
      <c r="P892" s="2">
        <v>45634.625439814816</v>
      </c>
      <c r="Q892">
        <f>YEAR(Salesdata[[#This Row],[purchase_date]])</f>
        <v>2024</v>
      </c>
      <c r="R892" t="str">
        <f>TEXT(Salesdata[[#This Row],[purchase_date]], "mmm")</f>
        <v>Dec</v>
      </c>
    </row>
    <row r="893" spans="1:18" x14ac:dyDescent="0.3">
      <c r="A893" t="s">
        <v>2726</v>
      </c>
      <c r="B893" t="s">
        <v>181</v>
      </c>
      <c r="C893" t="s">
        <v>2727</v>
      </c>
      <c r="D893" s="11" t="s">
        <v>7925</v>
      </c>
      <c r="E893" s="11" t="s">
        <v>7071</v>
      </c>
      <c r="F893" t="s">
        <v>32</v>
      </c>
      <c r="G893" t="s">
        <v>2728</v>
      </c>
      <c r="H893" t="s">
        <v>93</v>
      </c>
      <c r="I893">
        <v>2222.19</v>
      </c>
      <c r="J893">
        <v>20</v>
      </c>
      <c r="K893">
        <v>10</v>
      </c>
      <c r="L893">
        <v>44443.8</v>
      </c>
      <c r="M893">
        <v>39999.42</v>
      </c>
      <c r="N893" s="11">
        <f>Salesdata[[#This Row],[subtotal_before_discount]]-Salesdata[[#This Row],[total_after_discount]]</f>
        <v>4444.3800000000047</v>
      </c>
      <c r="O893" t="s">
        <v>40</v>
      </c>
      <c r="P893" s="2">
        <v>45699.241932870369</v>
      </c>
      <c r="Q893">
        <f>YEAR(Salesdata[[#This Row],[purchase_date]])</f>
        <v>2025</v>
      </c>
      <c r="R893" t="str">
        <f>TEXT(Salesdata[[#This Row],[purchase_date]], "mmm")</f>
        <v>Feb</v>
      </c>
    </row>
    <row r="894" spans="1:18" x14ac:dyDescent="0.3">
      <c r="A894" t="s">
        <v>2729</v>
      </c>
      <c r="B894" t="s">
        <v>172</v>
      </c>
      <c r="C894" t="s">
        <v>2730</v>
      </c>
      <c r="D894" s="11" t="s">
        <v>7926</v>
      </c>
      <c r="E894" s="11" t="s">
        <v>7119</v>
      </c>
      <c r="F894" t="s">
        <v>44</v>
      </c>
      <c r="G894" t="s">
        <v>2731</v>
      </c>
      <c r="H894" t="s">
        <v>161</v>
      </c>
      <c r="I894">
        <v>50.65</v>
      </c>
      <c r="J894">
        <v>1</v>
      </c>
      <c r="K894">
        <v>10</v>
      </c>
      <c r="L894">
        <v>50.65</v>
      </c>
      <c r="M894">
        <v>45.59</v>
      </c>
      <c r="N894" s="11">
        <f>Salesdata[[#This Row],[subtotal_before_discount]]-Salesdata[[#This Row],[total_after_discount]]</f>
        <v>5.0599999999999952</v>
      </c>
      <c r="O894" t="s">
        <v>47</v>
      </c>
      <c r="P894" s="2">
        <v>45584.656446759262</v>
      </c>
      <c r="Q894">
        <f>YEAR(Salesdata[[#This Row],[purchase_date]])</f>
        <v>2024</v>
      </c>
      <c r="R894" t="str">
        <f>TEXT(Salesdata[[#This Row],[purchase_date]], "mmm")</f>
        <v>Oct</v>
      </c>
    </row>
    <row r="895" spans="1:18" x14ac:dyDescent="0.3">
      <c r="A895" t="s">
        <v>2732</v>
      </c>
      <c r="B895" t="s">
        <v>172</v>
      </c>
      <c r="C895" t="s">
        <v>2733</v>
      </c>
      <c r="D895" s="11" t="s">
        <v>7927</v>
      </c>
      <c r="E895" s="11" t="s">
        <v>7119</v>
      </c>
      <c r="F895" t="s">
        <v>18</v>
      </c>
      <c r="G895" t="s">
        <v>2734</v>
      </c>
      <c r="H895" t="s">
        <v>82</v>
      </c>
      <c r="I895">
        <v>783.8</v>
      </c>
      <c r="J895">
        <v>6</v>
      </c>
      <c r="K895">
        <v>0</v>
      </c>
      <c r="L895">
        <v>4702.8</v>
      </c>
      <c r="M895">
        <v>4702.8</v>
      </c>
      <c r="N895" s="11">
        <f>Salesdata[[#This Row],[subtotal_before_discount]]-Salesdata[[#This Row],[total_after_discount]]</f>
        <v>0</v>
      </c>
      <c r="O895" t="s">
        <v>28</v>
      </c>
      <c r="P895" s="2">
        <v>45638.175057870372</v>
      </c>
      <c r="Q895">
        <f>YEAR(Salesdata[[#This Row],[purchase_date]])</f>
        <v>2024</v>
      </c>
      <c r="R895" t="str">
        <f>TEXT(Salesdata[[#This Row],[purchase_date]], "mmm")</f>
        <v>Dec</v>
      </c>
    </row>
    <row r="896" spans="1:18" x14ac:dyDescent="0.3">
      <c r="A896" t="s">
        <v>2735</v>
      </c>
      <c r="B896" t="s">
        <v>55</v>
      </c>
      <c r="C896" t="s">
        <v>2736</v>
      </c>
      <c r="D896" s="11" t="s">
        <v>7928</v>
      </c>
      <c r="E896" s="11" t="s">
        <v>7046</v>
      </c>
      <c r="F896" t="s">
        <v>44</v>
      </c>
      <c r="G896" t="s">
        <v>2737</v>
      </c>
      <c r="H896" t="s">
        <v>161</v>
      </c>
      <c r="I896">
        <v>0.81</v>
      </c>
      <c r="J896">
        <v>72</v>
      </c>
      <c r="K896">
        <v>0</v>
      </c>
      <c r="L896">
        <v>58.32</v>
      </c>
      <c r="M896">
        <v>58.32</v>
      </c>
      <c r="N896" s="11">
        <f>Salesdata[[#This Row],[subtotal_before_discount]]-Salesdata[[#This Row],[total_after_discount]]</f>
        <v>0</v>
      </c>
      <c r="O896" t="s">
        <v>40</v>
      </c>
      <c r="P896" s="2">
        <v>45849.007164351853</v>
      </c>
      <c r="Q896">
        <f>YEAR(Salesdata[[#This Row],[purchase_date]])</f>
        <v>2025</v>
      </c>
      <c r="R896" t="str">
        <f>TEXT(Salesdata[[#This Row],[purchase_date]], "mmm")</f>
        <v>Jul</v>
      </c>
    </row>
    <row r="897" spans="1:18" x14ac:dyDescent="0.3">
      <c r="A897" t="s">
        <v>2738</v>
      </c>
      <c r="B897" t="s">
        <v>30</v>
      </c>
      <c r="C897" t="s">
        <v>2739</v>
      </c>
      <c r="D897" s="11" t="s">
        <v>7929</v>
      </c>
      <c r="E897" s="11" t="s">
        <v>7069</v>
      </c>
      <c r="F897" t="s">
        <v>177</v>
      </c>
      <c r="G897" t="s">
        <v>2740</v>
      </c>
      <c r="H897" t="s">
        <v>184</v>
      </c>
      <c r="I897">
        <v>99.57</v>
      </c>
      <c r="J897">
        <v>10</v>
      </c>
      <c r="K897">
        <v>0</v>
      </c>
      <c r="L897">
        <v>995.7</v>
      </c>
      <c r="M897">
        <v>995.7</v>
      </c>
      <c r="N897" s="11">
        <f>Salesdata[[#This Row],[subtotal_before_discount]]-Salesdata[[#This Row],[total_after_discount]]</f>
        <v>0</v>
      </c>
      <c r="O897" t="s">
        <v>47</v>
      </c>
      <c r="P897" s="2">
        <v>45566.27616898148</v>
      </c>
      <c r="Q897">
        <f>YEAR(Salesdata[[#This Row],[purchase_date]])</f>
        <v>2024</v>
      </c>
      <c r="R897" t="str">
        <f>TEXT(Salesdata[[#This Row],[purchase_date]], "mmm")</f>
        <v>Oct</v>
      </c>
    </row>
    <row r="898" spans="1:18" x14ac:dyDescent="0.3">
      <c r="A898" t="s">
        <v>2741</v>
      </c>
      <c r="B898" t="s">
        <v>84</v>
      </c>
      <c r="C898" t="s">
        <v>2742</v>
      </c>
      <c r="D898" s="11" t="s">
        <v>7930</v>
      </c>
      <c r="E898" s="11" t="s">
        <v>7162</v>
      </c>
      <c r="F898" t="s">
        <v>18</v>
      </c>
      <c r="G898" t="s">
        <v>9189</v>
      </c>
      <c r="H898" t="s">
        <v>39</v>
      </c>
      <c r="I898">
        <v>1876.3</v>
      </c>
      <c r="J898">
        <v>5</v>
      </c>
      <c r="K898">
        <v>0</v>
      </c>
      <c r="L898">
        <v>9381.5</v>
      </c>
      <c r="M898">
        <v>9381.5</v>
      </c>
      <c r="N898" s="11">
        <f>Salesdata[[#This Row],[subtotal_before_discount]]-Salesdata[[#This Row],[total_after_discount]]</f>
        <v>0</v>
      </c>
      <c r="O898" t="s">
        <v>47</v>
      </c>
      <c r="P898" s="2">
        <v>45795.751701388886</v>
      </c>
      <c r="Q898">
        <f>YEAR(Salesdata[[#This Row],[purchase_date]])</f>
        <v>2025</v>
      </c>
      <c r="R898" t="str">
        <f>TEXT(Salesdata[[#This Row],[purchase_date]], "mmm")</f>
        <v>May</v>
      </c>
    </row>
    <row r="899" spans="1:18" x14ac:dyDescent="0.3">
      <c r="A899" t="s">
        <v>2743</v>
      </c>
      <c r="B899" t="s">
        <v>118</v>
      </c>
      <c r="C899" t="s">
        <v>2744</v>
      </c>
      <c r="D899" s="11" t="s">
        <v>7931</v>
      </c>
      <c r="E899" s="11" t="s">
        <v>7170</v>
      </c>
      <c r="F899" t="s">
        <v>246</v>
      </c>
      <c r="G899" t="s">
        <v>2745</v>
      </c>
      <c r="H899" t="s">
        <v>39</v>
      </c>
      <c r="I899">
        <v>1208.72</v>
      </c>
      <c r="J899">
        <v>4</v>
      </c>
      <c r="K899">
        <v>0</v>
      </c>
      <c r="L899">
        <v>4834.88</v>
      </c>
      <c r="M899">
        <v>4834.88</v>
      </c>
      <c r="N899" s="11">
        <f>Salesdata[[#This Row],[subtotal_before_discount]]-Salesdata[[#This Row],[total_after_discount]]</f>
        <v>0</v>
      </c>
      <c r="O899" t="s">
        <v>40</v>
      </c>
      <c r="P899" s="2">
        <v>45429.289027777777</v>
      </c>
      <c r="Q899">
        <f>YEAR(Salesdata[[#This Row],[purchase_date]])</f>
        <v>2024</v>
      </c>
      <c r="R899" t="str">
        <f>TEXT(Salesdata[[#This Row],[purchase_date]], "mmm")</f>
        <v>May</v>
      </c>
    </row>
    <row r="900" spans="1:18" x14ac:dyDescent="0.3">
      <c r="A900" t="s">
        <v>2746</v>
      </c>
      <c r="B900" t="s">
        <v>84</v>
      </c>
      <c r="C900" t="s">
        <v>2747</v>
      </c>
      <c r="D900" s="11" t="s">
        <v>7932</v>
      </c>
      <c r="E900" s="11" t="s">
        <v>7139</v>
      </c>
      <c r="F900" t="s">
        <v>121</v>
      </c>
      <c r="G900" t="s">
        <v>2748</v>
      </c>
      <c r="H900" t="s">
        <v>102</v>
      </c>
      <c r="I900">
        <v>256.25</v>
      </c>
      <c r="J900">
        <v>1</v>
      </c>
      <c r="K900">
        <v>0</v>
      </c>
      <c r="L900">
        <v>256.25</v>
      </c>
      <c r="M900">
        <v>256.25</v>
      </c>
      <c r="N900" s="11">
        <f>Salesdata[[#This Row],[subtotal_before_discount]]-Salesdata[[#This Row],[total_after_discount]]</f>
        <v>0</v>
      </c>
      <c r="O900" t="s">
        <v>77</v>
      </c>
      <c r="P900" s="2">
        <v>45699.717141203706</v>
      </c>
      <c r="Q900">
        <f>YEAR(Salesdata[[#This Row],[purchase_date]])</f>
        <v>2025</v>
      </c>
      <c r="R900" t="str">
        <f>TEXT(Salesdata[[#This Row],[purchase_date]], "mmm")</f>
        <v>Feb</v>
      </c>
    </row>
    <row r="901" spans="1:18" x14ac:dyDescent="0.3">
      <c r="A901" t="s">
        <v>2749</v>
      </c>
      <c r="B901" t="s">
        <v>181</v>
      </c>
      <c r="C901" t="s">
        <v>2750</v>
      </c>
      <c r="D901" s="11" t="s">
        <v>7744</v>
      </c>
      <c r="E901" s="11" t="s">
        <v>7071</v>
      </c>
      <c r="F901" t="s">
        <v>246</v>
      </c>
      <c r="G901" t="s">
        <v>2751</v>
      </c>
      <c r="H901" t="s">
        <v>161</v>
      </c>
      <c r="I901">
        <v>5.3</v>
      </c>
      <c r="J901">
        <v>95</v>
      </c>
      <c r="K901">
        <v>20</v>
      </c>
      <c r="L901">
        <v>503.5</v>
      </c>
      <c r="M901">
        <v>402.8</v>
      </c>
      <c r="N901" s="11">
        <f>Salesdata[[#This Row],[subtotal_before_discount]]-Salesdata[[#This Row],[total_after_discount]]</f>
        <v>100.69999999999999</v>
      </c>
      <c r="O901" t="s">
        <v>28</v>
      </c>
      <c r="P901" s="2">
        <v>45439.686597222222</v>
      </c>
      <c r="Q901">
        <f>YEAR(Salesdata[[#This Row],[purchase_date]])</f>
        <v>2024</v>
      </c>
      <c r="R901" t="str">
        <f>TEXT(Salesdata[[#This Row],[purchase_date]], "mmm")</f>
        <v>May</v>
      </c>
    </row>
    <row r="902" spans="1:18" x14ac:dyDescent="0.3">
      <c r="A902" t="s">
        <v>2752</v>
      </c>
      <c r="B902" t="s">
        <v>49</v>
      </c>
      <c r="C902" t="s">
        <v>2753</v>
      </c>
      <c r="D902" s="11" t="s">
        <v>7933</v>
      </c>
      <c r="E902" s="11" t="s">
        <v>7130</v>
      </c>
      <c r="F902" t="s">
        <v>37</v>
      </c>
      <c r="G902" t="s">
        <v>2754</v>
      </c>
      <c r="H902" t="s">
        <v>82</v>
      </c>
      <c r="I902">
        <v>605.28</v>
      </c>
      <c r="J902">
        <v>25</v>
      </c>
      <c r="K902">
        <v>20</v>
      </c>
      <c r="L902">
        <v>15132</v>
      </c>
      <c r="M902">
        <v>12105.6</v>
      </c>
      <c r="N902" s="11">
        <f>Salesdata[[#This Row],[subtotal_before_discount]]-Salesdata[[#This Row],[total_after_discount]]</f>
        <v>3026.3999999999996</v>
      </c>
      <c r="O902" t="s">
        <v>60</v>
      </c>
      <c r="P902" s="2">
        <v>45769.736597222225</v>
      </c>
      <c r="Q902">
        <f>YEAR(Salesdata[[#This Row],[purchase_date]])</f>
        <v>2025</v>
      </c>
      <c r="R902" t="str">
        <f>TEXT(Salesdata[[#This Row],[purchase_date]], "mmm")</f>
        <v>Apr</v>
      </c>
    </row>
    <row r="903" spans="1:18" x14ac:dyDescent="0.3">
      <c r="A903" t="s">
        <v>2755</v>
      </c>
      <c r="B903" t="s">
        <v>72</v>
      </c>
      <c r="C903" t="s">
        <v>2756</v>
      </c>
      <c r="D903" s="11" t="s">
        <v>7934</v>
      </c>
      <c r="E903" s="11" t="s">
        <v>7071</v>
      </c>
      <c r="F903" t="s">
        <v>224</v>
      </c>
      <c r="G903" t="s">
        <v>2757</v>
      </c>
      <c r="H903" t="s">
        <v>161</v>
      </c>
      <c r="I903">
        <v>69.349999999999994</v>
      </c>
      <c r="J903">
        <v>1</v>
      </c>
      <c r="K903">
        <v>0</v>
      </c>
      <c r="L903">
        <v>69.349999999999994</v>
      </c>
      <c r="M903">
        <v>69.349999999999994</v>
      </c>
      <c r="N903" s="11">
        <f>Salesdata[[#This Row],[subtotal_before_discount]]-Salesdata[[#This Row],[total_after_discount]]</f>
        <v>0</v>
      </c>
      <c r="O903" t="s">
        <v>21</v>
      </c>
      <c r="P903" s="2">
        <v>45658.467546296299</v>
      </c>
      <c r="Q903">
        <f>YEAR(Salesdata[[#This Row],[purchase_date]])</f>
        <v>2025</v>
      </c>
      <c r="R903" t="str">
        <f>TEXT(Salesdata[[#This Row],[purchase_date]], "mmm")</f>
        <v>Jan</v>
      </c>
    </row>
    <row r="904" spans="1:18" x14ac:dyDescent="0.3">
      <c r="A904" t="s">
        <v>2758</v>
      </c>
      <c r="B904" t="s">
        <v>84</v>
      </c>
      <c r="C904" t="s">
        <v>2759</v>
      </c>
      <c r="D904" s="11" t="s">
        <v>7935</v>
      </c>
      <c r="E904" s="11" t="s">
        <v>7083</v>
      </c>
      <c r="F904" t="s">
        <v>32</v>
      </c>
      <c r="G904" t="s">
        <v>2760</v>
      </c>
      <c r="H904" t="s">
        <v>465</v>
      </c>
      <c r="I904">
        <v>3.05</v>
      </c>
      <c r="J904">
        <v>259</v>
      </c>
      <c r="K904">
        <v>3</v>
      </c>
      <c r="L904">
        <v>789.95</v>
      </c>
      <c r="M904">
        <v>766.25</v>
      </c>
      <c r="N904" s="11">
        <f>Salesdata[[#This Row],[subtotal_before_discount]]-Salesdata[[#This Row],[total_after_discount]]</f>
        <v>23.700000000000045</v>
      </c>
      <c r="O904" t="s">
        <v>28</v>
      </c>
      <c r="P904" s="2">
        <v>45577.557615740741</v>
      </c>
      <c r="Q904">
        <f>YEAR(Salesdata[[#This Row],[purchase_date]])</f>
        <v>2024</v>
      </c>
      <c r="R904" t="str">
        <f>TEXT(Salesdata[[#This Row],[purchase_date]], "mmm")</f>
        <v>Oct</v>
      </c>
    </row>
    <row r="905" spans="1:18" x14ac:dyDescent="0.3">
      <c r="A905" t="s">
        <v>2761</v>
      </c>
      <c r="B905" t="s">
        <v>118</v>
      </c>
      <c r="C905" t="s">
        <v>2762</v>
      </c>
      <c r="D905" s="11" t="s">
        <v>7936</v>
      </c>
      <c r="E905" s="11" t="s">
        <v>7139</v>
      </c>
      <c r="F905" t="s">
        <v>68</v>
      </c>
      <c r="G905" t="s">
        <v>2763</v>
      </c>
      <c r="H905" t="s">
        <v>161</v>
      </c>
      <c r="I905">
        <v>299.55</v>
      </c>
      <c r="J905">
        <v>10</v>
      </c>
      <c r="K905">
        <v>10</v>
      </c>
      <c r="L905">
        <v>2995.5</v>
      </c>
      <c r="M905">
        <v>2695.95</v>
      </c>
      <c r="N905" s="11">
        <f>Salesdata[[#This Row],[subtotal_before_discount]]-Salesdata[[#This Row],[total_after_discount]]</f>
        <v>299.55000000000018</v>
      </c>
      <c r="O905" t="s">
        <v>60</v>
      </c>
      <c r="P905" s="2">
        <v>45447.360266203701</v>
      </c>
      <c r="Q905">
        <f>YEAR(Salesdata[[#This Row],[purchase_date]])</f>
        <v>2024</v>
      </c>
      <c r="R905" t="str">
        <f>TEXT(Salesdata[[#This Row],[purchase_date]], "mmm")</f>
        <v>Jun</v>
      </c>
    </row>
    <row r="906" spans="1:18" x14ac:dyDescent="0.3">
      <c r="A906" t="s">
        <v>2764</v>
      </c>
      <c r="B906" t="s">
        <v>23</v>
      </c>
      <c r="C906" t="s">
        <v>2765</v>
      </c>
      <c r="D906" s="11" t="s">
        <v>7937</v>
      </c>
      <c r="E906" s="11" t="s">
        <v>7125</v>
      </c>
      <c r="F906" t="s">
        <v>177</v>
      </c>
      <c r="G906" t="s">
        <v>2766</v>
      </c>
      <c r="H906" t="s">
        <v>102</v>
      </c>
      <c r="I906">
        <v>110.93</v>
      </c>
      <c r="J906">
        <v>15</v>
      </c>
      <c r="K906">
        <v>0</v>
      </c>
      <c r="L906">
        <v>1663.95</v>
      </c>
      <c r="M906">
        <v>1663.95</v>
      </c>
      <c r="N906" s="11">
        <f>Salesdata[[#This Row],[subtotal_before_discount]]-Salesdata[[#This Row],[total_after_discount]]</f>
        <v>0</v>
      </c>
      <c r="O906" t="s">
        <v>21</v>
      </c>
      <c r="P906" s="2">
        <v>45659.964837962965</v>
      </c>
      <c r="Q906">
        <f>YEAR(Salesdata[[#This Row],[purchase_date]])</f>
        <v>2025</v>
      </c>
      <c r="R906" t="str">
        <f>TEXT(Salesdata[[#This Row],[purchase_date]], "mmm")</f>
        <v>Jan</v>
      </c>
    </row>
    <row r="907" spans="1:18" x14ac:dyDescent="0.3">
      <c r="A907" t="s">
        <v>2767</v>
      </c>
      <c r="B907" t="s">
        <v>118</v>
      </c>
      <c r="C907" t="s">
        <v>2768</v>
      </c>
      <c r="D907" s="11" t="s">
        <v>7938</v>
      </c>
      <c r="E907" s="11" t="s">
        <v>7069</v>
      </c>
      <c r="F907" t="s">
        <v>100</v>
      </c>
      <c r="G907" t="s">
        <v>2769</v>
      </c>
      <c r="H907" t="s">
        <v>161</v>
      </c>
      <c r="I907">
        <v>1391.31</v>
      </c>
      <c r="J907">
        <v>4</v>
      </c>
      <c r="K907">
        <v>0</v>
      </c>
      <c r="L907">
        <v>5565.24</v>
      </c>
      <c r="M907">
        <v>5565.24</v>
      </c>
      <c r="N907" s="11">
        <f>Salesdata[[#This Row],[subtotal_before_discount]]-Salesdata[[#This Row],[total_after_discount]]</f>
        <v>0</v>
      </c>
      <c r="O907" t="s">
        <v>40</v>
      </c>
      <c r="P907" s="2">
        <v>45604.237372685187</v>
      </c>
      <c r="Q907">
        <f>YEAR(Salesdata[[#This Row],[purchase_date]])</f>
        <v>2024</v>
      </c>
      <c r="R907" t="str">
        <f>TEXT(Salesdata[[#This Row],[purchase_date]], "mmm")</f>
        <v>Nov</v>
      </c>
    </row>
    <row r="908" spans="1:18" x14ac:dyDescent="0.3">
      <c r="A908" t="s">
        <v>2770</v>
      </c>
      <c r="B908" t="s">
        <v>84</v>
      </c>
      <c r="C908" t="s">
        <v>2771</v>
      </c>
      <c r="D908" s="11" t="s">
        <v>7939</v>
      </c>
      <c r="E908" s="11" t="s">
        <v>7207</v>
      </c>
      <c r="F908" t="s">
        <v>177</v>
      </c>
      <c r="G908" t="s">
        <v>2772</v>
      </c>
      <c r="H908" t="s">
        <v>70</v>
      </c>
      <c r="I908">
        <v>77.25</v>
      </c>
      <c r="J908">
        <v>1</v>
      </c>
      <c r="K908">
        <v>8</v>
      </c>
      <c r="L908">
        <v>77.25</v>
      </c>
      <c r="M908">
        <v>71.069999999999993</v>
      </c>
      <c r="N908" s="11">
        <f>Salesdata[[#This Row],[subtotal_before_discount]]-Salesdata[[#This Row],[total_after_discount]]</f>
        <v>6.1800000000000068</v>
      </c>
      <c r="O908" t="s">
        <v>9189</v>
      </c>
      <c r="P908" s="2">
        <v>45871.257141203707</v>
      </c>
      <c r="Q908">
        <f>YEAR(Salesdata[[#This Row],[purchase_date]])</f>
        <v>2025</v>
      </c>
      <c r="R908" t="str">
        <f>TEXT(Salesdata[[#This Row],[purchase_date]], "mmm")</f>
        <v>Aug</v>
      </c>
    </row>
    <row r="909" spans="1:18" x14ac:dyDescent="0.3">
      <c r="A909" t="s">
        <v>2773</v>
      </c>
      <c r="B909" t="s">
        <v>118</v>
      </c>
      <c r="C909" t="s">
        <v>2774</v>
      </c>
      <c r="D909" s="11" t="s">
        <v>7940</v>
      </c>
      <c r="E909" s="11" t="s">
        <v>7250</v>
      </c>
      <c r="F909" t="s">
        <v>44</v>
      </c>
      <c r="G909" t="s">
        <v>2775</v>
      </c>
      <c r="H909" t="s">
        <v>39</v>
      </c>
      <c r="I909">
        <v>1439.47</v>
      </c>
      <c r="J909">
        <v>8</v>
      </c>
      <c r="K909">
        <v>0</v>
      </c>
      <c r="L909">
        <v>11515.76</v>
      </c>
      <c r="M909">
        <v>11515.76</v>
      </c>
      <c r="N909" s="11">
        <f>Salesdata[[#This Row],[subtotal_before_discount]]-Salesdata[[#This Row],[total_after_discount]]</f>
        <v>0</v>
      </c>
      <c r="O909" t="s">
        <v>60</v>
      </c>
      <c r="P909" s="2">
        <v>45479.74082175926</v>
      </c>
      <c r="Q909">
        <f>YEAR(Salesdata[[#This Row],[purchase_date]])</f>
        <v>2024</v>
      </c>
      <c r="R909" t="str">
        <f>TEXT(Salesdata[[#This Row],[purchase_date]], "mmm")</f>
        <v>Jul</v>
      </c>
    </row>
    <row r="910" spans="1:18" x14ac:dyDescent="0.3">
      <c r="A910" t="s">
        <v>2776</v>
      </c>
      <c r="B910" t="s">
        <v>84</v>
      </c>
      <c r="C910" t="s">
        <v>2777</v>
      </c>
      <c r="D910" s="11" t="s">
        <v>7941</v>
      </c>
      <c r="E910" s="11" t="s">
        <v>7214</v>
      </c>
      <c r="F910" t="s">
        <v>105</v>
      </c>
      <c r="G910" t="s">
        <v>2778</v>
      </c>
      <c r="H910" t="s">
        <v>130</v>
      </c>
      <c r="I910">
        <v>212.17</v>
      </c>
      <c r="J910">
        <v>3</v>
      </c>
      <c r="K910">
        <v>0</v>
      </c>
      <c r="L910">
        <v>636.51</v>
      </c>
      <c r="M910">
        <v>636.51</v>
      </c>
      <c r="N910" s="11">
        <f>Salesdata[[#This Row],[subtotal_before_discount]]-Salesdata[[#This Row],[total_after_discount]]</f>
        <v>0</v>
      </c>
      <c r="O910" t="s">
        <v>47</v>
      </c>
      <c r="P910" s="2">
        <v>45665.631319444445</v>
      </c>
      <c r="Q910">
        <f>YEAR(Salesdata[[#This Row],[purchase_date]])</f>
        <v>2025</v>
      </c>
      <c r="R910" t="str">
        <f>TEXT(Salesdata[[#This Row],[purchase_date]], "mmm")</f>
        <v>Jan</v>
      </c>
    </row>
    <row r="911" spans="1:18" x14ac:dyDescent="0.3">
      <c r="A911" t="s">
        <v>2779</v>
      </c>
      <c r="B911" t="s">
        <v>72</v>
      </c>
      <c r="C911" t="s">
        <v>2780</v>
      </c>
      <c r="D911" s="11" t="s">
        <v>7942</v>
      </c>
      <c r="E911" s="11" t="s">
        <v>7038</v>
      </c>
      <c r="F911" t="s">
        <v>74</v>
      </c>
      <c r="G911" t="s">
        <v>2781</v>
      </c>
      <c r="H911" t="s">
        <v>135</v>
      </c>
      <c r="I911">
        <v>84.42</v>
      </c>
      <c r="J911">
        <v>5</v>
      </c>
      <c r="K911">
        <v>0</v>
      </c>
      <c r="L911">
        <v>422.1</v>
      </c>
      <c r="M911">
        <v>422.1</v>
      </c>
      <c r="N911" s="11">
        <f>Salesdata[[#This Row],[subtotal_before_discount]]-Salesdata[[#This Row],[total_after_discount]]</f>
        <v>0</v>
      </c>
      <c r="O911" t="s">
        <v>47</v>
      </c>
      <c r="P911" s="2">
        <v>45737.623252314814</v>
      </c>
      <c r="Q911">
        <f>YEAR(Salesdata[[#This Row],[purchase_date]])</f>
        <v>2025</v>
      </c>
      <c r="R911" t="str">
        <f>TEXT(Salesdata[[#This Row],[purchase_date]], "mmm")</f>
        <v>Mar</v>
      </c>
    </row>
    <row r="912" spans="1:18" x14ac:dyDescent="0.3">
      <c r="A912" t="s">
        <v>2782</v>
      </c>
      <c r="B912" t="s">
        <v>15</v>
      </c>
      <c r="C912" t="s">
        <v>2783</v>
      </c>
      <c r="D912" s="11" t="s">
        <v>7943</v>
      </c>
      <c r="E912" s="11" t="s">
        <v>7141</v>
      </c>
      <c r="F912" t="s">
        <v>246</v>
      </c>
      <c r="G912" t="s">
        <v>2784</v>
      </c>
      <c r="H912" t="s">
        <v>9189</v>
      </c>
      <c r="I912">
        <v>4252.57</v>
      </c>
      <c r="J912">
        <v>25</v>
      </c>
      <c r="K912">
        <v>13</v>
      </c>
      <c r="L912">
        <v>106314.25</v>
      </c>
      <c r="M912">
        <v>92493.4</v>
      </c>
      <c r="N912" s="11">
        <f>Salesdata[[#This Row],[subtotal_before_discount]]-Salesdata[[#This Row],[total_after_discount]]</f>
        <v>13820.850000000006</v>
      </c>
      <c r="O912" t="s">
        <v>116</v>
      </c>
      <c r="P912" s="2">
        <v>45493.069606481484</v>
      </c>
      <c r="Q912">
        <f>YEAR(Salesdata[[#This Row],[purchase_date]])</f>
        <v>2024</v>
      </c>
      <c r="R912" t="str">
        <f>TEXT(Salesdata[[#This Row],[purchase_date]], "mmm")</f>
        <v>Jul</v>
      </c>
    </row>
    <row r="913" spans="1:18" x14ac:dyDescent="0.3">
      <c r="A913" t="s">
        <v>2785</v>
      </c>
      <c r="B913" t="s">
        <v>172</v>
      </c>
      <c r="C913" t="s">
        <v>2786</v>
      </c>
      <c r="D913" s="11" t="s">
        <v>7944</v>
      </c>
      <c r="E913" s="11" t="s">
        <v>7089</v>
      </c>
      <c r="F913" t="s">
        <v>121</v>
      </c>
      <c r="G913" t="s">
        <v>2787</v>
      </c>
      <c r="H913" t="s">
        <v>135</v>
      </c>
      <c r="I913">
        <v>131.85</v>
      </c>
      <c r="J913">
        <v>30</v>
      </c>
      <c r="K913">
        <v>20</v>
      </c>
      <c r="L913">
        <v>3955.5</v>
      </c>
      <c r="M913">
        <v>3164.4</v>
      </c>
      <c r="N913" s="11">
        <f>Salesdata[[#This Row],[subtotal_before_discount]]-Salesdata[[#This Row],[total_after_discount]]</f>
        <v>791.09999999999991</v>
      </c>
      <c r="O913" t="s">
        <v>77</v>
      </c>
      <c r="P913" s="2">
        <v>45827.435439814813</v>
      </c>
      <c r="Q913">
        <f>YEAR(Salesdata[[#This Row],[purchase_date]])</f>
        <v>2025</v>
      </c>
      <c r="R913" t="str">
        <f>TEXT(Salesdata[[#This Row],[purchase_date]], "mmm")</f>
        <v>Jun</v>
      </c>
    </row>
    <row r="914" spans="1:18" x14ac:dyDescent="0.3">
      <c r="A914" t="s">
        <v>2788</v>
      </c>
      <c r="B914" t="s">
        <v>72</v>
      </c>
      <c r="C914" t="s">
        <v>2789</v>
      </c>
      <c r="D914" s="11" t="s">
        <v>7945</v>
      </c>
      <c r="E914" s="11" t="s">
        <v>7224</v>
      </c>
      <c r="F914" t="s">
        <v>105</v>
      </c>
      <c r="G914" t="s">
        <v>2790</v>
      </c>
      <c r="H914" t="s">
        <v>27</v>
      </c>
      <c r="I914">
        <v>524.4</v>
      </c>
      <c r="J914">
        <v>40</v>
      </c>
      <c r="K914">
        <v>10</v>
      </c>
      <c r="L914">
        <v>20976</v>
      </c>
      <c r="M914">
        <v>18878.400000000001</v>
      </c>
      <c r="N914" s="11">
        <f>Salesdata[[#This Row],[subtotal_before_discount]]-Salesdata[[#This Row],[total_after_discount]]</f>
        <v>2097.5999999999985</v>
      </c>
      <c r="O914" t="s">
        <v>9189</v>
      </c>
      <c r="P914" s="2">
        <v>45557.026550925926</v>
      </c>
      <c r="Q914">
        <f>YEAR(Salesdata[[#This Row],[purchase_date]])</f>
        <v>2024</v>
      </c>
      <c r="R914" t="str">
        <f>TEXT(Salesdata[[#This Row],[purchase_date]], "mmm")</f>
        <v>Sep</v>
      </c>
    </row>
    <row r="915" spans="1:18" x14ac:dyDescent="0.3">
      <c r="A915" t="s">
        <v>2791</v>
      </c>
      <c r="B915" t="s">
        <v>15</v>
      </c>
      <c r="C915" t="s">
        <v>2792</v>
      </c>
      <c r="D915" s="11" t="s">
        <v>7946</v>
      </c>
      <c r="E915" s="11" t="s">
        <v>7087</v>
      </c>
      <c r="F915" t="s">
        <v>224</v>
      </c>
      <c r="G915" t="s">
        <v>2793</v>
      </c>
      <c r="H915" t="s">
        <v>130</v>
      </c>
      <c r="I915">
        <v>533.52</v>
      </c>
      <c r="J915">
        <v>60</v>
      </c>
      <c r="K915">
        <v>25</v>
      </c>
      <c r="L915">
        <v>32011.200000000001</v>
      </c>
      <c r="M915">
        <v>24008.400000000001</v>
      </c>
      <c r="N915" s="11">
        <f>Salesdata[[#This Row],[subtotal_before_discount]]-Salesdata[[#This Row],[total_after_discount]]</f>
        <v>8002.7999999999993</v>
      </c>
      <c r="O915" t="s">
        <v>28</v>
      </c>
      <c r="P915" s="2">
        <v>45797.52983796296</v>
      </c>
      <c r="Q915">
        <f>YEAR(Salesdata[[#This Row],[purchase_date]])</f>
        <v>2025</v>
      </c>
      <c r="R915" t="str">
        <f>TEXT(Salesdata[[#This Row],[purchase_date]], "mmm")</f>
        <v>May</v>
      </c>
    </row>
    <row r="916" spans="1:18" x14ac:dyDescent="0.3">
      <c r="A916" t="s">
        <v>2794</v>
      </c>
      <c r="B916" t="s">
        <v>172</v>
      </c>
      <c r="C916" t="s">
        <v>2795</v>
      </c>
      <c r="D916" s="11" t="s">
        <v>7947</v>
      </c>
      <c r="E916" s="11" t="s">
        <v>7224</v>
      </c>
      <c r="F916" t="s">
        <v>177</v>
      </c>
      <c r="G916" t="s">
        <v>2796</v>
      </c>
      <c r="H916" t="s">
        <v>179</v>
      </c>
      <c r="I916">
        <v>1505.88</v>
      </c>
      <c r="J916">
        <v>4</v>
      </c>
      <c r="K916">
        <v>2</v>
      </c>
      <c r="L916">
        <v>6023.52</v>
      </c>
      <c r="M916">
        <v>5903.05</v>
      </c>
      <c r="N916" s="11">
        <f>Salesdata[[#This Row],[subtotal_before_discount]]-Salesdata[[#This Row],[total_after_discount]]</f>
        <v>120.47000000000025</v>
      </c>
      <c r="O916" t="s">
        <v>28</v>
      </c>
      <c r="P916" s="2">
        <v>45364.455567129633</v>
      </c>
      <c r="Q916">
        <f>YEAR(Salesdata[[#This Row],[purchase_date]])</f>
        <v>2024</v>
      </c>
      <c r="R916" t="str">
        <f>TEXT(Salesdata[[#This Row],[purchase_date]], "mmm")</f>
        <v>Mar</v>
      </c>
    </row>
    <row r="917" spans="1:18" x14ac:dyDescent="0.3">
      <c r="A917" t="s">
        <v>2797</v>
      </c>
      <c r="B917" t="s">
        <v>30</v>
      </c>
      <c r="C917" t="s">
        <v>9189</v>
      </c>
      <c r="D917" s="11" t="s">
        <v>9189</v>
      </c>
      <c r="E917" s="11" t="s">
        <v>9189</v>
      </c>
      <c r="F917" t="s">
        <v>68</v>
      </c>
      <c r="G917" t="s">
        <v>2798</v>
      </c>
      <c r="H917" t="s">
        <v>248</v>
      </c>
      <c r="I917">
        <v>333.31</v>
      </c>
      <c r="J917">
        <v>40</v>
      </c>
      <c r="K917">
        <v>20</v>
      </c>
      <c r="L917">
        <v>13332.4</v>
      </c>
      <c r="M917">
        <v>10665.92</v>
      </c>
      <c r="N917" s="11">
        <f>Salesdata[[#This Row],[subtotal_before_discount]]-Salesdata[[#This Row],[total_after_discount]]</f>
        <v>2666.4799999999996</v>
      </c>
      <c r="O917" t="s">
        <v>21</v>
      </c>
      <c r="P917" s="2">
        <v>45518.108402777776</v>
      </c>
      <c r="Q917">
        <f>YEAR(Salesdata[[#This Row],[purchase_date]])</f>
        <v>2024</v>
      </c>
      <c r="R917" t="str">
        <f>TEXT(Salesdata[[#This Row],[purchase_date]], "mmm")</f>
        <v>Aug</v>
      </c>
    </row>
    <row r="918" spans="1:18" x14ac:dyDescent="0.3">
      <c r="A918" t="s">
        <v>2799</v>
      </c>
      <c r="B918" t="s">
        <v>55</v>
      </c>
      <c r="C918" t="s">
        <v>2800</v>
      </c>
      <c r="D918" s="11" t="s">
        <v>7948</v>
      </c>
      <c r="E918" s="11" t="s">
        <v>7198</v>
      </c>
      <c r="F918" t="s">
        <v>133</v>
      </c>
      <c r="G918" t="s">
        <v>2801</v>
      </c>
      <c r="H918" t="s">
        <v>39</v>
      </c>
      <c r="I918">
        <v>85.41</v>
      </c>
      <c r="J918">
        <v>2</v>
      </c>
      <c r="K918">
        <v>0</v>
      </c>
      <c r="L918">
        <v>170.82</v>
      </c>
      <c r="M918">
        <v>170.82</v>
      </c>
      <c r="N918" s="11">
        <f>Salesdata[[#This Row],[subtotal_before_discount]]-Salesdata[[#This Row],[total_after_discount]]</f>
        <v>0</v>
      </c>
      <c r="O918" t="s">
        <v>60</v>
      </c>
      <c r="P918" s="2">
        <v>45455.501712962963</v>
      </c>
      <c r="Q918">
        <f>YEAR(Salesdata[[#This Row],[purchase_date]])</f>
        <v>2024</v>
      </c>
      <c r="R918" t="str">
        <f>TEXT(Salesdata[[#This Row],[purchase_date]], "mmm")</f>
        <v>Jun</v>
      </c>
    </row>
    <row r="919" spans="1:18" x14ac:dyDescent="0.3">
      <c r="A919" t="s">
        <v>2802</v>
      </c>
      <c r="B919" t="s">
        <v>181</v>
      </c>
      <c r="C919" t="s">
        <v>2803</v>
      </c>
      <c r="D919" s="11" t="s">
        <v>7949</v>
      </c>
      <c r="E919" s="11" t="s">
        <v>7166</v>
      </c>
      <c r="F919" t="s">
        <v>44</v>
      </c>
      <c r="G919" t="s">
        <v>2804</v>
      </c>
      <c r="H919" t="s">
        <v>135</v>
      </c>
      <c r="I919">
        <v>235.33</v>
      </c>
      <c r="J919">
        <v>4</v>
      </c>
      <c r="K919">
        <v>0</v>
      </c>
      <c r="L919">
        <v>941.32</v>
      </c>
      <c r="M919">
        <v>941.32</v>
      </c>
      <c r="N919" s="11">
        <f>Salesdata[[#This Row],[subtotal_before_discount]]-Salesdata[[#This Row],[total_after_discount]]</f>
        <v>0</v>
      </c>
      <c r="O919" t="s">
        <v>21</v>
      </c>
      <c r="P919" s="2">
        <v>45667.734861111108</v>
      </c>
      <c r="Q919">
        <f>YEAR(Salesdata[[#This Row],[purchase_date]])</f>
        <v>2025</v>
      </c>
      <c r="R919" t="str">
        <f>TEXT(Salesdata[[#This Row],[purchase_date]], "mmm")</f>
        <v>Jan</v>
      </c>
    </row>
    <row r="920" spans="1:18" x14ac:dyDescent="0.3">
      <c r="A920" t="s">
        <v>2805</v>
      </c>
      <c r="B920" t="s">
        <v>23</v>
      </c>
      <c r="C920" t="s">
        <v>2806</v>
      </c>
      <c r="D920" s="11" t="s">
        <v>7950</v>
      </c>
      <c r="E920" s="11" t="s">
        <v>7042</v>
      </c>
      <c r="F920" t="s">
        <v>87</v>
      </c>
      <c r="G920" t="s">
        <v>2807</v>
      </c>
      <c r="H920" t="s">
        <v>70</v>
      </c>
      <c r="I920">
        <v>2493.16</v>
      </c>
      <c r="J920">
        <v>2</v>
      </c>
      <c r="K920">
        <v>0</v>
      </c>
      <c r="L920">
        <v>4986.32</v>
      </c>
      <c r="M920">
        <v>4986.32</v>
      </c>
      <c r="N920" s="11">
        <f>Salesdata[[#This Row],[subtotal_before_discount]]-Salesdata[[#This Row],[total_after_discount]]</f>
        <v>0</v>
      </c>
      <c r="O920" t="s">
        <v>116</v>
      </c>
      <c r="P920" s="2">
        <v>45567.184155092589</v>
      </c>
      <c r="Q920">
        <f>YEAR(Salesdata[[#This Row],[purchase_date]])</f>
        <v>2024</v>
      </c>
      <c r="R920" t="str">
        <f>TEXT(Salesdata[[#This Row],[purchase_date]], "mmm")</f>
        <v>Oct</v>
      </c>
    </row>
    <row r="921" spans="1:18" x14ac:dyDescent="0.3">
      <c r="A921" t="s">
        <v>2808</v>
      </c>
      <c r="B921" t="s">
        <v>95</v>
      </c>
      <c r="C921" t="s">
        <v>2809</v>
      </c>
      <c r="D921" s="11" t="s">
        <v>7951</v>
      </c>
      <c r="E921" s="11" t="s">
        <v>7125</v>
      </c>
      <c r="F921" t="s">
        <v>251</v>
      </c>
      <c r="G921" t="s">
        <v>2810</v>
      </c>
      <c r="H921" t="s">
        <v>65</v>
      </c>
      <c r="I921">
        <v>253.23</v>
      </c>
      <c r="J921">
        <v>20</v>
      </c>
      <c r="K921">
        <v>20</v>
      </c>
      <c r="L921">
        <v>5064.6000000000004</v>
      </c>
      <c r="M921">
        <v>4051.68</v>
      </c>
      <c r="N921" s="11">
        <f>Salesdata[[#This Row],[subtotal_before_discount]]-Salesdata[[#This Row],[total_after_discount]]</f>
        <v>1012.9200000000005</v>
      </c>
      <c r="O921" t="s">
        <v>21</v>
      </c>
      <c r="P921" s="2">
        <v>45809.621886574074</v>
      </c>
      <c r="Q921">
        <f>YEAR(Salesdata[[#This Row],[purchase_date]])</f>
        <v>2025</v>
      </c>
      <c r="R921" t="str">
        <f>TEXT(Salesdata[[#This Row],[purchase_date]], "mmm")</f>
        <v>Jun</v>
      </c>
    </row>
    <row r="922" spans="1:18" x14ac:dyDescent="0.3">
      <c r="A922" t="s">
        <v>2811</v>
      </c>
      <c r="B922" t="s">
        <v>23</v>
      </c>
      <c r="C922" t="s">
        <v>2812</v>
      </c>
      <c r="D922" s="11" t="s">
        <v>7952</v>
      </c>
      <c r="E922" s="11" t="s">
        <v>7123</v>
      </c>
      <c r="F922" t="s">
        <v>111</v>
      </c>
      <c r="G922" t="s">
        <v>2813</v>
      </c>
      <c r="H922" t="s">
        <v>93</v>
      </c>
      <c r="I922">
        <v>316.23</v>
      </c>
      <c r="J922">
        <v>15</v>
      </c>
      <c r="K922">
        <v>5</v>
      </c>
      <c r="L922">
        <v>4743.45</v>
      </c>
      <c r="M922">
        <v>4506.28</v>
      </c>
      <c r="N922" s="11">
        <f>Salesdata[[#This Row],[subtotal_before_discount]]-Salesdata[[#This Row],[total_after_discount]]</f>
        <v>237.17000000000007</v>
      </c>
      <c r="O922" t="s">
        <v>60</v>
      </c>
      <c r="P922" s="2">
        <v>45851.795115740744</v>
      </c>
      <c r="Q922">
        <f>YEAR(Salesdata[[#This Row],[purchase_date]])</f>
        <v>2025</v>
      </c>
      <c r="R922" t="str">
        <f>TEXT(Salesdata[[#This Row],[purchase_date]], "mmm")</f>
        <v>Jul</v>
      </c>
    </row>
    <row r="923" spans="1:18" x14ac:dyDescent="0.3">
      <c r="A923" t="s">
        <v>2814</v>
      </c>
      <c r="B923" t="s">
        <v>55</v>
      </c>
      <c r="C923" t="s">
        <v>2815</v>
      </c>
      <c r="D923" s="11" t="s">
        <v>7953</v>
      </c>
      <c r="E923" s="11" t="s">
        <v>7137</v>
      </c>
      <c r="F923" t="s">
        <v>111</v>
      </c>
      <c r="G923" t="s">
        <v>2816</v>
      </c>
      <c r="H923" t="s">
        <v>102</v>
      </c>
      <c r="I923">
        <v>147.44</v>
      </c>
      <c r="J923">
        <v>20</v>
      </c>
      <c r="K923">
        <v>20</v>
      </c>
      <c r="L923">
        <v>2948.8</v>
      </c>
      <c r="M923">
        <v>2359.04</v>
      </c>
      <c r="N923" s="11">
        <f>Salesdata[[#This Row],[subtotal_before_discount]]-Salesdata[[#This Row],[total_after_discount]]</f>
        <v>589.76000000000022</v>
      </c>
      <c r="O923" t="s">
        <v>60</v>
      </c>
      <c r="P923" s="2">
        <v>45477.195405092592</v>
      </c>
      <c r="Q923">
        <f>YEAR(Salesdata[[#This Row],[purchase_date]])</f>
        <v>2024</v>
      </c>
      <c r="R923" t="str">
        <f>TEXT(Salesdata[[#This Row],[purchase_date]], "mmm")</f>
        <v>Jul</v>
      </c>
    </row>
    <row r="924" spans="1:18" x14ac:dyDescent="0.3">
      <c r="A924" t="s">
        <v>2817</v>
      </c>
      <c r="B924" t="s">
        <v>15</v>
      </c>
      <c r="C924" t="s">
        <v>2818</v>
      </c>
      <c r="D924" s="11" t="s">
        <v>7954</v>
      </c>
      <c r="E924" s="11" t="s">
        <v>7123</v>
      </c>
      <c r="F924" t="s">
        <v>246</v>
      </c>
      <c r="G924" t="s">
        <v>2819</v>
      </c>
      <c r="H924" t="s">
        <v>53</v>
      </c>
      <c r="I924">
        <v>266.70999999999998</v>
      </c>
      <c r="J924">
        <v>4</v>
      </c>
      <c r="K924">
        <v>0</v>
      </c>
      <c r="L924">
        <v>1066.8399999999999</v>
      </c>
      <c r="M924">
        <v>1066.8399999999999</v>
      </c>
      <c r="N924" s="11">
        <f>Salesdata[[#This Row],[subtotal_before_discount]]-Salesdata[[#This Row],[total_after_discount]]</f>
        <v>0</v>
      </c>
      <c r="O924" t="s">
        <v>77</v>
      </c>
      <c r="P924" s="2">
        <v>45363.323113425926</v>
      </c>
      <c r="Q924">
        <f>YEAR(Salesdata[[#This Row],[purchase_date]])</f>
        <v>2024</v>
      </c>
      <c r="R924" t="str">
        <f>TEXT(Salesdata[[#This Row],[purchase_date]], "mmm")</f>
        <v>Mar</v>
      </c>
    </row>
    <row r="925" spans="1:18" x14ac:dyDescent="0.3">
      <c r="A925" t="s">
        <v>2820</v>
      </c>
      <c r="B925" t="s">
        <v>84</v>
      </c>
      <c r="C925" t="s">
        <v>9189</v>
      </c>
      <c r="D925" s="11" t="s">
        <v>9189</v>
      </c>
      <c r="E925" s="11" t="s">
        <v>9189</v>
      </c>
      <c r="F925" t="s">
        <v>57</v>
      </c>
      <c r="G925" t="s">
        <v>9189</v>
      </c>
      <c r="H925" t="s">
        <v>65</v>
      </c>
      <c r="I925">
        <v>3910.15</v>
      </c>
      <c r="J925">
        <v>8</v>
      </c>
      <c r="K925">
        <v>0</v>
      </c>
      <c r="L925">
        <v>31281.200000000001</v>
      </c>
      <c r="M925">
        <v>31281.200000000001</v>
      </c>
      <c r="N925" s="11">
        <f>Salesdata[[#This Row],[subtotal_before_discount]]-Salesdata[[#This Row],[total_after_discount]]</f>
        <v>0</v>
      </c>
      <c r="O925" t="s">
        <v>9189</v>
      </c>
      <c r="P925" s="2">
        <v>45371.802291666667</v>
      </c>
      <c r="Q925">
        <f>YEAR(Salesdata[[#This Row],[purchase_date]])</f>
        <v>2024</v>
      </c>
      <c r="R925" t="str">
        <f>TEXT(Salesdata[[#This Row],[purchase_date]], "mmm")</f>
        <v>Mar</v>
      </c>
    </row>
    <row r="926" spans="1:18" x14ac:dyDescent="0.3">
      <c r="A926" t="s">
        <v>2821</v>
      </c>
      <c r="B926" t="s">
        <v>118</v>
      </c>
      <c r="C926" t="s">
        <v>2822</v>
      </c>
      <c r="D926" s="11" t="s">
        <v>7955</v>
      </c>
      <c r="E926" s="11" t="s">
        <v>7141</v>
      </c>
      <c r="F926" t="s">
        <v>251</v>
      </c>
      <c r="G926" t="s">
        <v>2823</v>
      </c>
      <c r="H926" t="s">
        <v>9189</v>
      </c>
      <c r="I926">
        <v>97.93</v>
      </c>
      <c r="J926">
        <v>3</v>
      </c>
      <c r="K926">
        <v>0</v>
      </c>
      <c r="L926">
        <v>293.79000000000002</v>
      </c>
      <c r="M926">
        <v>293.79000000000002</v>
      </c>
      <c r="N926" s="11">
        <f>Salesdata[[#This Row],[subtotal_before_discount]]-Salesdata[[#This Row],[total_after_discount]]</f>
        <v>0</v>
      </c>
      <c r="O926" t="s">
        <v>77</v>
      </c>
      <c r="P926" s="2">
        <v>45720.652372685188</v>
      </c>
      <c r="Q926">
        <f>YEAR(Salesdata[[#This Row],[purchase_date]])</f>
        <v>2025</v>
      </c>
      <c r="R926" t="str">
        <f>TEXT(Salesdata[[#This Row],[purchase_date]], "mmm")</f>
        <v>Mar</v>
      </c>
    </row>
    <row r="927" spans="1:18" x14ac:dyDescent="0.3">
      <c r="A927" t="s">
        <v>2824</v>
      </c>
      <c r="B927" t="s">
        <v>9189</v>
      </c>
      <c r="C927" t="s">
        <v>2825</v>
      </c>
      <c r="D927" s="11" t="s">
        <v>7956</v>
      </c>
      <c r="E927" s="11" t="s">
        <v>7214</v>
      </c>
      <c r="F927" t="s">
        <v>74</v>
      </c>
      <c r="G927" t="s">
        <v>2826</v>
      </c>
      <c r="H927" t="s">
        <v>209</v>
      </c>
      <c r="I927">
        <v>3280.28</v>
      </c>
      <c r="J927">
        <v>1</v>
      </c>
      <c r="K927">
        <v>5</v>
      </c>
      <c r="L927">
        <v>3280.28</v>
      </c>
      <c r="M927">
        <v>3116.27</v>
      </c>
      <c r="N927" s="11">
        <f>Salesdata[[#This Row],[subtotal_before_discount]]-Salesdata[[#This Row],[total_after_discount]]</f>
        <v>164.01000000000022</v>
      </c>
      <c r="O927" t="s">
        <v>40</v>
      </c>
      <c r="P927" s="2">
        <v>45742.850937499999</v>
      </c>
      <c r="Q927">
        <f>YEAR(Salesdata[[#This Row],[purchase_date]])</f>
        <v>2025</v>
      </c>
      <c r="R927" t="str">
        <f>TEXT(Salesdata[[#This Row],[purchase_date]], "mmm")</f>
        <v>Mar</v>
      </c>
    </row>
    <row r="928" spans="1:18" x14ac:dyDescent="0.3">
      <c r="A928" t="s">
        <v>2827</v>
      </c>
      <c r="B928" t="s">
        <v>172</v>
      </c>
      <c r="C928" t="s">
        <v>2828</v>
      </c>
      <c r="D928" s="11" t="s">
        <v>7957</v>
      </c>
      <c r="E928" s="11" t="s">
        <v>7123</v>
      </c>
      <c r="F928" t="s">
        <v>68</v>
      </c>
      <c r="G928" t="s">
        <v>2829</v>
      </c>
      <c r="H928" t="s">
        <v>209</v>
      </c>
      <c r="I928">
        <v>315.85000000000002</v>
      </c>
      <c r="J928">
        <v>30</v>
      </c>
      <c r="K928">
        <v>20</v>
      </c>
      <c r="L928">
        <v>9475.5</v>
      </c>
      <c r="M928">
        <v>7580.4</v>
      </c>
      <c r="N928" s="11">
        <f>Salesdata[[#This Row],[subtotal_before_discount]]-Salesdata[[#This Row],[total_after_discount]]</f>
        <v>1895.1000000000004</v>
      </c>
      <c r="O928" t="s">
        <v>9189</v>
      </c>
      <c r="P928" s="2">
        <v>45841.964363425926</v>
      </c>
      <c r="Q928">
        <f>YEAR(Salesdata[[#This Row],[purchase_date]])</f>
        <v>2025</v>
      </c>
      <c r="R928" t="str">
        <f>TEXT(Salesdata[[#This Row],[purchase_date]], "mmm")</f>
        <v>Jul</v>
      </c>
    </row>
    <row r="929" spans="1:18" x14ac:dyDescent="0.3">
      <c r="A929" t="s">
        <v>2830</v>
      </c>
      <c r="B929" t="s">
        <v>72</v>
      </c>
      <c r="C929" t="s">
        <v>2831</v>
      </c>
      <c r="D929" s="11" t="s">
        <v>7958</v>
      </c>
      <c r="E929" s="11" t="s">
        <v>7102</v>
      </c>
      <c r="F929" t="s">
        <v>277</v>
      </c>
      <c r="G929" t="s">
        <v>2832</v>
      </c>
      <c r="H929" t="s">
        <v>46</v>
      </c>
      <c r="I929">
        <v>93</v>
      </c>
      <c r="J929">
        <v>3</v>
      </c>
      <c r="K929">
        <v>2</v>
      </c>
      <c r="L929">
        <v>279</v>
      </c>
      <c r="M929">
        <v>273.42</v>
      </c>
      <c r="N929" s="11">
        <f>Salesdata[[#This Row],[subtotal_before_discount]]-Salesdata[[#This Row],[total_after_discount]]</f>
        <v>5.5799999999999841</v>
      </c>
      <c r="O929" t="s">
        <v>116</v>
      </c>
      <c r="P929" s="2">
        <v>45372.399872685186</v>
      </c>
      <c r="Q929">
        <f>YEAR(Salesdata[[#This Row],[purchase_date]])</f>
        <v>2024</v>
      </c>
      <c r="R929" t="str">
        <f>TEXT(Salesdata[[#This Row],[purchase_date]], "mmm")</f>
        <v>Mar</v>
      </c>
    </row>
    <row r="930" spans="1:18" x14ac:dyDescent="0.3">
      <c r="A930" t="s">
        <v>2833</v>
      </c>
      <c r="B930" t="s">
        <v>118</v>
      </c>
      <c r="C930" t="s">
        <v>2834</v>
      </c>
      <c r="D930" s="11" t="s">
        <v>7959</v>
      </c>
      <c r="E930" s="11" t="s">
        <v>7137</v>
      </c>
      <c r="F930" t="s">
        <v>9189</v>
      </c>
      <c r="G930" t="s">
        <v>2835</v>
      </c>
      <c r="H930" t="s">
        <v>65</v>
      </c>
      <c r="I930">
        <v>234.3</v>
      </c>
      <c r="J930">
        <v>5</v>
      </c>
      <c r="K930">
        <v>7</v>
      </c>
      <c r="L930">
        <v>1171.5</v>
      </c>
      <c r="M930">
        <v>1089.49</v>
      </c>
      <c r="N930" s="11">
        <f>Salesdata[[#This Row],[subtotal_before_discount]]-Salesdata[[#This Row],[total_after_discount]]</f>
        <v>82.009999999999991</v>
      </c>
      <c r="O930" t="s">
        <v>60</v>
      </c>
      <c r="P930" s="2">
        <v>45789.704652777778</v>
      </c>
      <c r="Q930">
        <f>YEAR(Salesdata[[#This Row],[purchase_date]])</f>
        <v>2025</v>
      </c>
      <c r="R930" t="str">
        <f>TEXT(Salesdata[[#This Row],[purchase_date]], "mmm")</f>
        <v>May</v>
      </c>
    </row>
    <row r="931" spans="1:18" x14ac:dyDescent="0.3">
      <c r="A931" t="s">
        <v>2836</v>
      </c>
      <c r="B931" t="s">
        <v>118</v>
      </c>
      <c r="C931" t="s">
        <v>2837</v>
      </c>
      <c r="D931" s="11" t="s">
        <v>7960</v>
      </c>
      <c r="E931" s="11" t="s">
        <v>7036</v>
      </c>
      <c r="F931" t="s">
        <v>224</v>
      </c>
      <c r="G931" t="s">
        <v>2838</v>
      </c>
      <c r="H931" t="s">
        <v>9189</v>
      </c>
      <c r="I931">
        <v>731.14</v>
      </c>
      <c r="J931">
        <v>8</v>
      </c>
      <c r="K931">
        <v>0</v>
      </c>
      <c r="L931">
        <v>5849.12</v>
      </c>
      <c r="M931">
        <v>5849.12</v>
      </c>
      <c r="N931" s="11">
        <f>Salesdata[[#This Row],[subtotal_before_discount]]-Salesdata[[#This Row],[total_after_discount]]</f>
        <v>0</v>
      </c>
      <c r="O931" t="s">
        <v>28</v>
      </c>
      <c r="P931" s="2">
        <v>45756.899861111109</v>
      </c>
      <c r="Q931">
        <f>YEAR(Salesdata[[#This Row],[purchase_date]])</f>
        <v>2025</v>
      </c>
      <c r="R931" t="str">
        <f>TEXT(Salesdata[[#This Row],[purchase_date]], "mmm")</f>
        <v>Apr</v>
      </c>
    </row>
    <row r="932" spans="1:18" x14ac:dyDescent="0.3">
      <c r="A932" t="s">
        <v>2839</v>
      </c>
      <c r="B932" t="s">
        <v>72</v>
      </c>
      <c r="C932" t="s">
        <v>2840</v>
      </c>
      <c r="D932" s="11" t="s">
        <v>7961</v>
      </c>
      <c r="E932" s="11" t="s">
        <v>7183</v>
      </c>
      <c r="F932" t="s">
        <v>224</v>
      </c>
      <c r="G932" t="s">
        <v>2841</v>
      </c>
      <c r="H932" t="s">
        <v>179</v>
      </c>
      <c r="I932">
        <v>736.53</v>
      </c>
      <c r="J932">
        <v>1</v>
      </c>
      <c r="K932">
        <v>0</v>
      </c>
      <c r="L932">
        <v>736.53</v>
      </c>
      <c r="M932">
        <v>736.53</v>
      </c>
      <c r="N932" s="11">
        <f>Salesdata[[#This Row],[subtotal_before_discount]]-Salesdata[[#This Row],[total_after_discount]]</f>
        <v>0</v>
      </c>
      <c r="O932" t="s">
        <v>77</v>
      </c>
      <c r="P932" s="2">
        <v>45866.592106481483</v>
      </c>
      <c r="Q932">
        <f>YEAR(Salesdata[[#This Row],[purchase_date]])</f>
        <v>2025</v>
      </c>
      <c r="R932" t="str">
        <f>TEXT(Salesdata[[#This Row],[purchase_date]], "mmm")</f>
        <v>Jul</v>
      </c>
    </row>
    <row r="933" spans="1:18" x14ac:dyDescent="0.3">
      <c r="A933" t="s">
        <v>2842</v>
      </c>
      <c r="B933" t="s">
        <v>181</v>
      </c>
      <c r="C933" t="s">
        <v>2843</v>
      </c>
      <c r="D933" s="11" t="s">
        <v>7962</v>
      </c>
      <c r="E933" s="11" t="s">
        <v>7145</v>
      </c>
      <c r="F933" t="s">
        <v>251</v>
      </c>
      <c r="G933" t="s">
        <v>2844</v>
      </c>
      <c r="H933" t="s">
        <v>9189</v>
      </c>
      <c r="I933">
        <v>1.32</v>
      </c>
      <c r="J933">
        <v>159</v>
      </c>
      <c r="K933">
        <v>15</v>
      </c>
      <c r="L933">
        <v>209.88</v>
      </c>
      <c r="M933">
        <v>178.4</v>
      </c>
      <c r="N933" s="11">
        <f>Salesdata[[#This Row],[subtotal_before_discount]]-Salesdata[[#This Row],[total_after_discount]]</f>
        <v>31.47999999999999</v>
      </c>
      <c r="O933" t="s">
        <v>21</v>
      </c>
      <c r="P933" s="2">
        <v>45565.815208333333</v>
      </c>
      <c r="Q933">
        <f>YEAR(Salesdata[[#This Row],[purchase_date]])</f>
        <v>2024</v>
      </c>
      <c r="R933" t="str">
        <f>TEXT(Salesdata[[#This Row],[purchase_date]], "mmm")</f>
        <v>Sep</v>
      </c>
    </row>
    <row r="934" spans="1:18" x14ac:dyDescent="0.3">
      <c r="A934" t="s">
        <v>2845</v>
      </c>
      <c r="B934" t="s">
        <v>172</v>
      </c>
      <c r="C934" t="s">
        <v>2846</v>
      </c>
      <c r="D934" s="11" t="s">
        <v>7963</v>
      </c>
      <c r="E934" s="11" t="s">
        <v>7123</v>
      </c>
      <c r="F934" t="s">
        <v>87</v>
      </c>
      <c r="G934" t="s">
        <v>2847</v>
      </c>
      <c r="H934" t="s">
        <v>9189</v>
      </c>
      <c r="I934">
        <v>1471.19</v>
      </c>
      <c r="J934">
        <v>4</v>
      </c>
      <c r="K934">
        <v>0</v>
      </c>
      <c r="L934">
        <v>5884.76</v>
      </c>
      <c r="M934">
        <v>5884.76</v>
      </c>
      <c r="N934" s="11">
        <f>Salesdata[[#This Row],[subtotal_before_discount]]-Salesdata[[#This Row],[total_after_discount]]</f>
        <v>0</v>
      </c>
      <c r="O934" t="s">
        <v>116</v>
      </c>
      <c r="P934" s="2">
        <v>45870.983217592591</v>
      </c>
      <c r="Q934">
        <f>YEAR(Salesdata[[#This Row],[purchase_date]])</f>
        <v>2025</v>
      </c>
      <c r="R934" t="str">
        <f>TEXT(Salesdata[[#This Row],[purchase_date]], "mmm")</f>
        <v>Aug</v>
      </c>
    </row>
    <row r="935" spans="1:18" x14ac:dyDescent="0.3">
      <c r="A935" t="s">
        <v>2848</v>
      </c>
      <c r="B935" t="s">
        <v>95</v>
      </c>
      <c r="C935" t="s">
        <v>2849</v>
      </c>
      <c r="D935" s="11" t="s">
        <v>7964</v>
      </c>
      <c r="E935" s="11" t="s">
        <v>7046</v>
      </c>
      <c r="F935" t="s">
        <v>18</v>
      </c>
      <c r="G935" t="s">
        <v>2850</v>
      </c>
      <c r="H935" t="s">
        <v>248</v>
      </c>
      <c r="I935">
        <v>545.28</v>
      </c>
      <c r="J935">
        <v>60</v>
      </c>
      <c r="K935">
        <v>18</v>
      </c>
      <c r="L935">
        <v>32716.799999999999</v>
      </c>
      <c r="M935">
        <v>26827.78</v>
      </c>
      <c r="N935" s="11">
        <f>Salesdata[[#This Row],[subtotal_before_discount]]-Salesdata[[#This Row],[total_after_discount]]</f>
        <v>5889.02</v>
      </c>
      <c r="O935" t="s">
        <v>40</v>
      </c>
      <c r="P935" s="2">
        <v>45523.313750000001</v>
      </c>
      <c r="Q935">
        <f>YEAR(Salesdata[[#This Row],[purchase_date]])</f>
        <v>2024</v>
      </c>
      <c r="R935" t="str">
        <f>TEXT(Salesdata[[#This Row],[purchase_date]], "mmm")</f>
        <v>Aug</v>
      </c>
    </row>
    <row r="936" spans="1:18" x14ac:dyDescent="0.3">
      <c r="A936" t="s">
        <v>2851</v>
      </c>
      <c r="B936" t="s">
        <v>118</v>
      </c>
      <c r="C936" t="s">
        <v>2852</v>
      </c>
      <c r="D936" s="11" t="s">
        <v>7965</v>
      </c>
      <c r="E936" s="11" t="s">
        <v>7207</v>
      </c>
      <c r="F936" t="s">
        <v>177</v>
      </c>
      <c r="G936" t="s">
        <v>2853</v>
      </c>
      <c r="H936" t="s">
        <v>107</v>
      </c>
      <c r="I936">
        <v>1207.0899999999999</v>
      </c>
      <c r="J936">
        <v>3</v>
      </c>
      <c r="K936">
        <v>0</v>
      </c>
      <c r="L936">
        <v>3621.27</v>
      </c>
      <c r="M936">
        <v>3621.27</v>
      </c>
      <c r="N936" s="11">
        <f>Salesdata[[#This Row],[subtotal_before_discount]]-Salesdata[[#This Row],[total_after_discount]]</f>
        <v>0</v>
      </c>
      <c r="O936" t="s">
        <v>60</v>
      </c>
      <c r="P936" s="2">
        <v>45590.174363425926</v>
      </c>
      <c r="Q936">
        <f>YEAR(Salesdata[[#This Row],[purchase_date]])</f>
        <v>2024</v>
      </c>
      <c r="R936" t="str">
        <f>TEXT(Salesdata[[#This Row],[purchase_date]], "mmm")</f>
        <v>Oct</v>
      </c>
    </row>
    <row r="937" spans="1:18" x14ac:dyDescent="0.3">
      <c r="A937" t="s">
        <v>2854</v>
      </c>
      <c r="B937" t="s">
        <v>181</v>
      </c>
      <c r="C937" t="s">
        <v>2855</v>
      </c>
      <c r="D937" s="11" t="s">
        <v>7966</v>
      </c>
      <c r="E937" s="11" t="s">
        <v>7073</v>
      </c>
      <c r="F937" t="s">
        <v>91</v>
      </c>
      <c r="G937" t="s">
        <v>2856</v>
      </c>
      <c r="H937" t="s">
        <v>248</v>
      </c>
      <c r="I937">
        <v>65.459999999999994</v>
      </c>
      <c r="J937">
        <v>8</v>
      </c>
      <c r="K937">
        <v>10</v>
      </c>
      <c r="L937">
        <v>523.67999999999995</v>
      </c>
      <c r="M937">
        <v>471.31</v>
      </c>
      <c r="N937" s="11">
        <f>Salesdata[[#This Row],[subtotal_before_discount]]-Salesdata[[#This Row],[total_after_discount]]</f>
        <v>52.369999999999948</v>
      </c>
      <c r="O937" t="s">
        <v>116</v>
      </c>
      <c r="P937" s="2">
        <v>45713.008692129632</v>
      </c>
      <c r="Q937">
        <f>YEAR(Salesdata[[#This Row],[purchase_date]])</f>
        <v>2025</v>
      </c>
      <c r="R937" t="str">
        <f>TEXT(Salesdata[[#This Row],[purchase_date]], "mmm")</f>
        <v>Feb</v>
      </c>
    </row>
    <row r="938" spans="1:18" x14ac:dyDescent="0.3">
      <c r="A938" t="s">
        <v>2857</v>
      </c>
      <c r="B938" t="s">
        <v>55</v>
      </c>
      <c r="C938" t="s">
        <v>2858</v>
      </c>
      <c r="D938" s="11" t="s">
        <v>7967</v>
      </c>
      <c r="E938" s="11" t="s">
        <v>7108</v>
      </c>
      <c r="F938" t="s">
        <v>87</v>
      </c>
      <c r="G938" t="s">
        <v>2859</v>
      </c>
      <c r="H938" t="s">
        <v>465</v>
      </c>
      <c r="I938">
        <v>148.83000000000001</v>
      </c>
      <c r="J938">
        <v>3</v>
      </c>
      <c r="K938">
        <v>5</v>
      </c>
      <c r="L938">
        <v>446.49</v>
      </c>
      <c r="M938">
        <v>424.17</v>
      </c>
      <c r="N938" s="11">
        <f>Salesdata[[#This Row],[subtotal_before_discount]]-Salesdata[[#This Row],[total_after_discount]]</f>
        <v>22.319999999999993</v>
      </c>
      <c r="O938" t="s">
        <v>40</v>
      </c>
      <c r="P938" s="2">
        <v>45734.360543981478</v>
      </c>
      <c r="Q938">
        <f>YEAR(Salesdata[[#This Row],[purchase_date]])</f>
        <v>2025</v>
      </c>
      <c r="R938" t="str">
        <f>TEXT(Salesdata[[#This Row],[purchase_date]], "mmm")</f>
        <v>Mar</v>
      </c>
    </row>
    <row r="939" spans="1:18" x14ac:dyDescent="0.3">
      <c r="A939" t="s">
        <v>2860</v>
      </c>
      <c r="B939" t="s">
        <v>181</v>
      </c>
      <c r="C939" t="s">
        <v>2861</v>
      </c>
      <c r="D939" s="11" t="s">
        <v>7968</v>
      </c>
      <c r="E939" s="11" t="s">
        <v>7076</v>
      </c>
      <c r="F939" t="s">
        <v>155</v>
      </c>
      <c r="G939" t="s">
        <v>2862</v>
      </c>
      <c r="H939" t="s">
        <v>76</v>
      </c>
      <c r="I939">
        <v>143.28</v>
      </c>
      <c r="J939">
        <v>2</v>
      </c>
      <c r="K939">
        <v>0</v>
      </c>
      <c r="L939">
        <v>286.56</v>
      </c>
      <c r="M939">
        <v>286.56</v>
      </c>
      <c r="N939" s="11">
        <f>Salesdata[[#This Row],[subtotal_before_discount]]-Salesdata[[#This Row],[total_after_discount]]</f>
        <v>0</v>
      </c>
      <c r="O939" t="s">
        <v>77</v>
      </c>
      <c r="P939" s="2">
        <v>45817.132916666669</v>
      </c>
      <c r="Q939">
        <f>YEAR(Salesdata[[#This Row],[purchase_date]])</f>
        <v>2025</v>
      </c>
      <c r="R939" t="str">
        <f>TEXT(Salesdata[[#This Row],[purchase_date]], "mmm")</f>
        <v>Jun</v>
      </c>
    </row>
    <row r="940" spans="1:18" x14ac:dyDescent="0.3">
      <c r="A940" t="s">
        <v>2863</v>
      </c>
      <c r="B940" t="s">
        <v>30</v>
      </c>
      <c r="C940" t="s">
        <v>2864</v>
      </c>
      <c r="D940" s="11" t="s">
        <v>7969</v>
      </c>
      <c r="E940" s="11" t="s">
        <v>7152</v>
      </c>
      <c r="F940" t="s">
        <v>74</v>
      </c>
      <c r="G940" t="s">
        <v>2865</v>
      </c>
      <c r="H940" t="s">
        <v>102</v>
      </c>
      <c r="I940">
        <v>37.86</v>
      </c>
      <c r="J940">
        <v>50</v>
      </c>
      <c r="K940">
        <v>20</v>
      </c>
      <c r="L940">
        <v>1893</v>
      </c>
      <c r="M940">
        <v>1514.4</v>
      </c>
      <c r="N940" s="11">
        <f>Salesdata[[#This Row],[subtotal_before_discount]]-Salesdata[[#This Row],[total_after_discount]]</f>
        <v>378.59999999999991</v>
      </c>
      <c r="O940" t="s">
        <v>60</v>
      </c>
      <c r="P940" s="2">
        <v>45386.56082175926</v>
      </c>
      <c r="Q940">
        <f>YEAR(Salesdata[[#This Row],[purchase_date]])</f>
        <v>2024</v>
      </c>
      <c r="R940" t="str">
        <f>TEXT(Salesdata[[#This Row],[purchase_date]], "mmm")</f>
        <v>Apr</v>
      </c>
    </row>
    <row r="941" spans="1:18" x14ac:dyDescent="0.3">
      <c r="A941" t="s">
        <v>2866</v>
      </c>
      <c r="B941" t="s">
        <v>118</v>
      </c>
      <c r="C941" t="s">
        <v>2867</v>
      </c>
      <c r="D941" s="11" t="s">
        <v>7970</v>
      </c>
      <c r="E941" s="11" t="s">
        <v>7044</v>
      </c>
      <c r="F941" t="s">
        <v>68</v>
      </c>
      <c r="G941" t="s">
        <v>2868</v>
      </c>
      <c r="H941" t="s">
        <v>9189</v>
      </c>
      <c r="I941">
        <v>1247.8800000000001</v>
      </c>
      <c r="J941">
        <v>8</v>
      </c>
      <c r="K941">
        <v>0</v>
      </c>
      <c r="L941">
        <v>9983.0400000000009</v>
      </c>
      <c r="M941">
        <v>9983.0400000000009</v>
      </c>
      <c r="N941" s="11">
        <f>Salesdata[[#This Row],[subtotal_before_discount]]-Salesdata[[#This Row],[total_after_discount]]</f>
        <v>0</v>
      </c>
      <c r="O941" t="s">
        <v>116</v>
      </c>
      <c r="P941" s="2">
        <v>45749.093877314815</v>
      </c>
      <c r="Q941">
        <f>YEAR(Salesdata[[#This Row],[purchase_date]])</f>
        <v>2025</v>
      </c>
      <c r="R941" t="str">
        <f>TEXT(Salesdata[[#This Row],[purchase_date]], "mmm")</f>
        <v>Apr</v>
      </c>
    </row>
    <row r="942" spans="1:18" x14ac:dyDescent="0.3">
      <c r="A942" t="s">
        <v>2869</v>
      </c>
      <c r="B942" t="s">
        <v>23</v>
      </c>
      <c r="C942" t="s">
        <v>2870</v>
      </c>
      <c r="D942" s="11" t="s">
        <v>7971</v>
      </c>
      <c r="E942" s="11" t="s">
        <v>7052</v>
      </c>
      <c r="F942" t="s">
        <v>9189</v>
      </c>
      <c r="G942" t="s">
        <v>2871</v>
      </c>
      <c r="H942" t="s">
        <v>102</v>
      </c>
      <c r="I942">
        <v>58.53</v>
      </c>
      <c r="J942">
        <v>12</v>
      </c>
      <c r="K942">
        <v>12</v>
      </c>
      <c r="L942">
        <v>702.36</v>
      </c>
      <c r="M942">
        <v>618.08000000000004</v>
      </c>
      <c r="N942" s="11">
        <f>Salesdata[[#This Row],[subtotal_before_discount]]-Salesdata[[#This Row],[total_after_discount]]</f>
        <v>84.279999999999973</v>
      </c>
      <c r="O942" t="s">
        <v>60</v>
      </c>
      <c r="P942" s="2">
        <v>45575.529224537036</v>
      </c>
      <c r="Q942">
        <f>YEAR(Salesdata[[#This Row],[purchase_date]])</f>
        <v>2024</v>
      </c>
      <c r="R942" t="str">
        <f>TEXT(Salesdata[[#This Row],[purchase_date]], "mmm")</f>
        <v>Oct</v>
      </c>
    </row>
    <row r="943" spans="1:18" x14ac:dyDescent="0.3">
      <c r="A943" t="s">
        <v>2872</v>
      </c>
      <c r="B943" t="s">
        <v>23</v>
      </c>
      <c r="C943" t="s">
        <v>2873</v>
      </c>
      <c r="D943" s="11" t="s">
        <v>7972</v>
      </c>
      <c r="E943" s="11" t="s">
        <v>7058</v>
      </c>
      <c r="F943" t="s">
        <v>251</v>
      </c>
      <c r="G943" t="s">
        <v>2874</v>
      </c>
      <c r="H943" t="s">
        <v>65</v>
      </c>
      <c r="I943">
        <v>487.97</v>
      </c>
      <c r="J943">
        <v>5</v>
      </c>
      <c r="K943">
        <v>10</v>
      </c>
      <c r="L943">
        <v>2439.85</v>
      </c>
      <c r="M943">
        <v>2195.86</v>
      </c>
      <c r="N943" s="11">
        <f>Salesdata[[#This Row],[subtotal_before_discount]]-Salesdata[[#This Row],[total_after_discount]]</f>
        <v>243.98999999999978</v>
      </c>
      <c r="O943" t="s">
        <v>28</v>
      </c>
      <c r="P943" s="2">
        <v>45344.416435185187</v>
      </c>
      <c r="Q943">
        <f>YEAR(Salesdata[[#This Row],[purchase_date]])</f>
        <v>2024</v>
      </c>
      <c r="R943" t="str">
        <f>TEXT(Salesdata[[#This Row],[purchase_date]], "mmm")</f>
        <v>Feb</v>
      </c>
    </row>
    <row r="944" spans="1:18" x14ac:dyDescent="0.3">
      <c r="A944" t="s">
        <v>2875</v>
      </c>
      <c r="B944" t="s">
        <v>118</v>
      </c>
      <c r="C944" t="s">
        <v>2876</v>
      </c>
      <c r="D944" s="11" t="s">
        <v>7973</v>
      </c>
      <c r="E944" s="11" t="s">
        <v>7048</v>
      </c>
      <c r="F944" t="s">
        <v>57</v>
      </c>
      <c r="G944" t="s">
        <v>2877</v>
      </c>
      <c r="H944" t="s">
        <v>93</v>
      </c>
      <c r="I944">
        <v>1164.92</v>
      </c>
      <c r="J944">
        <v>4</v>
      </c>
      <c r="K944">
        <v>0</v>
      </c>
      <c r="L944">
        <v>4659.68</v>
      </c>
      <c r="M944">
        <v>4659.68</v>
      </c>
      <c r="N944" s="11">
        <f>Salesdata[[#This Row],[subtotal_before_discount]]-Salesdata[[#This Row],[total_after_discount]]</f>
        <v>0</v>
      </c>
      <c r="O944" t="s">
        <v>116</v>
      </c>
      <c r="P944" s="2">
        <v>45626.343958333331</v>
      </c>
      <c r="Q944">
        <f>YEAR(Salesdata[[#This Row],[purchase_date]])</f>
        <v>2024</v>
      </c>
      <c r="R944" t="str">
        <f>TEXT(Salesdata[[#This Row],[purchase_date]], "mmm")</f>
        <v>Nov</v>
      </c>
    </row>
    <row r="945" spans="1:18" x14ac:dyDescent="0.3">
      <c r="A945" t="s">
        <v>2878</v>
      </c>
      <c r="B945" t="s">
        <v>72</v>
      </c>
      <c r="C945" t="s">
        <v>2879</v>
      </c>
      <c r="D945" s="11" t="s">
        <v>7974</v>
      </c>
      <c r="E945" s="11" t="s">
        <v>7108</v>
      </c>
      <c r="F945" t="s">
        <v>9189</v>
      </c>
      <c r="G945" t="s">
        <v>2880</v>
      </c>
      <c r="H945" t="s">
        <v>209</v>
      </c>
      <c r="I945">
        <v>2576.7199999999998</v>
      </c>
      <c r="J945">
        <v>6</v>
      </c>
      <c r="K945">
        <v>10</v>
      </c>
      <c r="L945">
        <v>15460.32</v>
      </c>
      <c r="M945">
        <v>13914.29</v>
      </c>
      <c r="N945" s="11">
        <f>Salesdata[[#This Row],[subtotal_before_discount]]-Salesdata[[#This Row],[total_after_discount]]</f>
        <v>1546.0299999999988</v>
      </c>
      <c r="O945" t="s">
        <v>9189</v>
      </c>
      <c r="P945" s="2">
        <v>45686.450567129628</v>
      </c>
      <c r="Q945">
        <f>YEAR(Salesdata[[#This Row],[purchase_date]])</f>
        <v>2025</v>
      </c>
      <c r="R945" t="str">
        <f>TEXT(Salesdata[[#This Row],[purchase_date]], "mmm")</f>
        <v>Jan</v>
      </c>
    </row>
    <row r="946" spans="1:18" x14ac:dyDescent="0.3">
      <c r="A946" t="s">
        <v>2881</v>
      </c>
      <c r="B946" t="s">
        <v>172</v>
      </c>
      <c r="C946" t="s">
        <v>2882</v>
      </c>
      <c r="D946" s="11" t="s">
        <v>7975</v>
      </c>
      <c r="E946" s="11" t="s">
        <v>7166</v>
      </c>
      <c r="F946" t="s">
        <v>133</v>
      </c>
      <c r="G946" t="s">
        <v>2883</v>
      </c>
      <c r="H946" t="s">
        <v>65</v>
      </c>
      <c r="I946">
        <v>110.63</v>
      </c>
      <c r="J946">
        <v>2</v>
      </c>
      <c r="K946">
        <v>0</v>
      </c>
      <c r="L946">
        <v>221.26</v>
      </c>
      <c r="M946">
        <v>221.26</v>
      </c>
      <c r="N946" s="11">
        <f>Salesdata[[#This Row],[subtotal_before_discount]]-Salesdata[[#This Row],[total_after_discount]]</f>
        <v>0</v>
      </c>
      <c r="O946" t="s">
        <v>28</v>
      </c>
      <c r="P946" s="2">
        <v>45653.171481481484</v>
      </c>
      <c r="Q946">
        <f>YEAR(Salesdata[[#This Row],[purchase_date]])</f>
        <v>2024</v>
      </c>
      <c r="R946" t="str">
        <f>TEXT(Salesdata[[#This Row],[purchase_date]], "mmm")</f>
        <v>Dec</v>
      </c>
    </row>
    <row r="947" spans="1:18" x14ac:dyDescent="0.3">
      <c r="A947" t="s">
        <v>2884</v>
      </c>
      <c r="B947" t="s">
        <v>172</v>
      </c>
      <c r="C947" t="s">
        <v>2885</v>
      </c>
      <c r="D947" s="11" t="s">
        <v>7976</v>
      </c>
      <c r="E947" s="11" t="s">
        <v>7066</v>
      </c>
      <c r="F947" t="s">
        <v>246</v>
      </c>
      <c r="G947" t="s">
        <v>2886</v>
      </c>
      <c r="H947" t="s">
        <v>248</v>
      </c>
      <c r="I947">
        <v>322.29000000000002</v>
      </c>
      <c r="J947">
        <v>15</v>
      </c>
      <c r="K947">
        <v>2</v>
      </c>
      <c r="L947">
        <v>4834.3500000000004</v>
      </c>
      <c r="M947">
        <v>4737.66</v>
      </c>
      <c r="N947" s="11">
        <f>Salesdata[[#This Row],[subtotal_before_discount]]-Salesdata[[#This Row],[total_after_discount]]</f>
        <v>96.690000000000509</v>
      </c>
      <c r="O947" t="s">
        <v>28</v>
      </c>
      <c r="P947" s="2">
        <v>45687.699548611112</v>
      </c>
      <c r="Q947">
        <f>YEAR(Salesdata[[#This Row],[purchase_date]])</f>
        <v>2025</v>
      </c>
      <c r="R947" t="str">
        <f>TEXT(Salesdata[[#This Row],[purchase_date]], "mmm")</f>
        <v>Jan</v>
      </c>
    </row>
    <row r="948" spans="1:18" x14ac:dyDescent="0.3">
      <c r="A948" t="s">
        <v>2887</v>
      </c>
      <c r="B948" t="s">
        <v>118</v>
      </c>
      <c r="C948" t="s">
        <v>2888</v>
      </c>
      <c r="D948" s="11" t="s">
        <v>7977</v>
      </c>
      <c r="E948" s="11" t="s">
        <v>7099</v>
      </c>
      <c r="F948" t="s">
        <v>251</v>
      </c>
      <c r="G948" t="s">
        <v>2889</v>
      </c>
      <c r="H948" t="s">
        <v>93</v>
      </c>
      <c r="I948">
        <v>1197.51</v>
      </c>
      <c r="J948">
        <v>8</v>
      </c>
      <c r="K948">
        <v>5</v>
      </c>
      <c r="L948">
        <v>9580.08</v>
      </c>
      <c r="M948">
        <v>9101.08</v>
      </c>
      <c r="N948" s="11">
        <f>Salesdata[[#This Row],[subtotal_before_discount]]-Salesdata[[#This Row],[total_after_discount]]</f>
        <v>479</v>
      </c>
      <c r="O948" t="s">
        <v>40</v>
      </c>
      <c r="P948" s="2">
        <v>45787.516840277778</v>
      </c>
      <c r="Q948">
        <f>YEAR(Salesdata[[#This Row],[purchase_date]])</f>
        <v>2025</v>
      </c>
      <c r="R948" t="str">
        <f>TEXT(Salesdata[[#This Row],[purchase_date]], "mmm")</f>
        <v>May</v>
      </c>
    </row>
    <row r="949" spans="1:18" x14ac:dyDescent="0.3">
      <c r="A949" t="s">
        <v>2890</v>
      </c>
      <c r="B949" t="s">
        <v>72</v>
      </c>
      <c r="C949" t="s">
        <v>2891</v>
      </c>
      <c r="D949" s="11" t="s">
        <v>7978</v>
      </c>
      <c r="E949" s="11" t="s">
        <v>7102</v>
      </c>
      <c r="F949" t="s">
        <v>155</v>
      </c>
      <c r="G949" t="s">
        <v>2892</v>
      </c>
      <c r="H949" t="s">
        <v>184</v>
      </c>
      <c r="I949">
        <v>629.58000000000004</v>
      </c>
      <c r="J949">
        <v>2</v>
      </c>
      <c r="K949">
        <v>0</v>
      </c>
      <c r="L949">
        <v>1259.1600000000001</v>
      </c>
      <c r="M949">
        <v>1259.1600000000001</v>
      </c>
      <c r="N949" s="11">
        <f>Salesdata[[#This Row],[subtotal_before_discount]]-Salesdata[[#This Row],[total_after_discount]]</f>
        <v>0</v>
      </c>
      <c r="O949" t="s">
        <v>28</v>
      </c>
      <c r="P949" s="2">
        <v>45660.677974537037</v>
      </c>
      <c r="Q949">
        <f>YEAR(Salesdata[[#This Row],[purchase_date]])</f>
        <v>2025</v>
      </c>
      <c r="R949" t="str">
        <f>TEXT(Salesdata[[#This Row],[purchase_date]], "mmm")</f>
        <v>Jan</v>
      </c>
    </row>
    <row r="950" spans="1:18" x14ac:dyDescent="0.3">
      <c r="A950" t="s">
        <v>2893</v>
      </c>
      <c r="B950" t="s">
        <v>84</v>
      </c>
      <c r="C950" t="s">
        <v>2894</v>
      </c>
      <c r="D950" s="11" t="s">
        <v>7979</v>
      </c>
      <c r="E950" s="11" t="s">
        <v>7198</v>
      </c>
      <c r="F950" t="s">
        <v>9189</v>
      </c>
      <c r="G950" t="s">
        <v>2895</v>
      </c>
      <c r="H950" t="s">
        <v>102</v>
      </c>
      <c r="I950">
        <v>530.51</v>
      </c>
      <c r="J950">
        <v>5</v>
      </c>
      <c r="K950">
        <v>5</v>
      </c>
      <c r="L950">
        <v>2652.55</v>
      </c>
      <c r="M950">
        <v>2519.92</v>
      </c>
      <c r="N950" s="11">
        <f>Salesdata[[#This Row],[subtotal_before_discount]]-Salesdata[[#This Row],[total_after_discount]]</f>
        <v>132.63000000000011</v>
      </c>
      <c r="O950" t="s">
        <v>28</v>
      </c>
      <c r="P950" s="2">
        <v>45387.263912037037</v>
      </c>
      <c r="Q950">
        <f>YEAR(Salesdata[[#This Row],[purchase_date]])</f>
        <v>2024</v>
      </c>
      <c r="R950" t="str">
        <f>TEXT(Salesdata[[#This Row],[purchase_date]], "mmm")</f>
        <v>Apr</v>
      </c>
    </row>
    <row r="951" spans="1:18" x14ac:dyDescent="0.3">
      <c r="A951" t="s">
        <v>2896</v>
      </c>
      <c r="B951" t="s">
        <v>181</v>
      </c>
      <c r="C951" t="s">
        <v>2897</v>
      </c>
      <c r="D951" s="11" t="s">
        <v>7980</v>
      </c>
      <c r="E951" s="11" t="s">
        <v>7038</v>
      </c>
      <c r="F951" t="s">
        <v>32</v>
      </c>
      <c r="G951" t="s">
        <v>2898</v>
      </c>
      <c r="H951" t="s">
        <v>93</v>
      </c>
      <c r="I951">
        <v>494.86</v>
      </c>
      <c r="J951">
        <v>10</v>
      </c>
      <c r="K951">
        <v>15</v>
      </c>
      <c r="L951">
        <v>4948.6000000000004</v>
      </c>
      <c r="M951">
        <v>4206.3100000000004</v>
      </c>
      <c r="N951" s="11">
        <f>Salesdata[[#This Row],[subtotal_before_discount]]-Salesdata[[#This Row],[total_after_discount]]</f>
        <v>742.29</v>
      </c>
      <c r="O951" t="s">
        <v>77</v>
      </c>
      <c r="P951" s="2">
        <v>45387.329131944447</v>
      </c>
      <c r="Q951">
        <f>YEAR(Salesdata[[#This Row],[purchase_date]])</f>
        <v>2024</v>
      </c>
      <c r="R951" t="str">
        <f>TEXT(Salesdata[[#This Row],[purchase_date]], "mmm")</f>
        <v>Apr</v>
      </c>
    </row>
    <row r="952" spans="1:18" x14ac:dyDescent="0.3">
      <c r="A952" t="s">
        <v>2899</v>
      </c>
      <c r="B952" t="s">
        <v>172</v>
      </c>
      <c r="C952" t="s">
        <v>2900</v>
      </c>
      <c r="D952" s="11" t="s">
        <v>7981</v>
      </c>
      <c r="E952" s="11" t="s">
        <v>7164</v>
      </c>
      <c r="F952" t="s">
        <v>74</v>
      </c>
      <c r="G952" t="s">
        <v>2901</v>
      </c>
      <c r="H952" t="s">
        <v>70</v>
      </c>
      <c r="I952">
        <v>1047.74</v>
      </c>
      <c r="J952">
        <v>4</v>
      </c>
      <c r="K952">
        <v>0</v>
      </c>
      <c r="L952">
        <v>4190.96</v>
      </c>
      <c r="M952">
        <v>4190.96</v>
      </c>
      <c r="N952" s="11">
        <f>Salesdata[[#This Row],[subtotal_before_discount]]-Salesdata[[#This Row],[total_after_discount]]</f>
        <v>0</v>
      </c>
      <c r="O952" t="s">
        <v>116</v>
      </c>
      <c r="P952" s="2">
        <v>45484.350127314814</v>
      </c>
      <c r="Q952">
        <f>YEAR(Salesdata[[#This Row],[purchase_date]])</f>
        <v>2024</v>
      </c>
      <c r="R952" t="str">
        <f>TEXT(Salesdata[[#This Row],[purchase_date]], "mmm")</f>
        <v>Jul</v>
      </c>
    </row>
    <row r="953" spans="1:18" x14ac:dyDescent="0.3">
      <c r="A953" t="s">
        <v>2902</v>
      </c>
      <c r="B953" t="s">
        <v>72</v>
      </c>
      <c r="C953" t="s">
        <v>2903</v>
      </c>
      <c r="D953" s="11" t="s">
        <v>7982</v>
      </c>
      <c r="E953" s="11" t="s">
        <v>7159</v>
      </c>
      <c r="F953" t="s">
        <v>105</v>
      </c>
      <c r="G953" t="s">
        <v>2904</v>
      </c>
      <c r="H953" t="s">
        <v>102</v>
      </c>
      <c r="I953">
        <v>1002.11</v>
      </c>
      <c r="J953">
        <v>15</v>
      </c>
      <c r="K953">
        <v>0</v>
      </c>
      <c r="L953">
        <v>15031.65</v>
      </c>
      <c r="M953">
        <v>15031.65</v>
      </c>
      <c r="N953" s="11">
        <f>Salesdata[[#This Row],[subtotal_before_discount]]-Salesdata[[#This Row],[total_after_discount]]</f>
        <v>0</v>
      </c>
      <c r="O953" t="s">
        <v>47</v>
      </c>
      <c r="P953" s="2">
        <v>45371.266921296294</v>
      </c>
      <c r="Q953">
        <f>YEAR(Salesdata[[#This Row],[purchase_date]])</f>
        <v>2024</v>
      </c>
      <c r="R953" t="str">
        <f>TEXT(Salesdata[[#This Row],[purchase_date]], "mmm")</f>
        <v>Mar</v>
      </c>
    </row>
    <row r="954" spans="1:18" x14ac:dyDescent="0.3">
      <c r="A954" t="s">
        <v>2905</v>
      </c>
      <c r="B954" t="s">
        <v>30</v>
      </c>
      <c r="C954" t="s">
        <v>2906</v>
      </c>
      <c r="D954" s="11" t="s">
        <v>7983</v>
      </c>
      <c r="E954" s="11" t="s">
        <v>7099</v>
      </c>
      <c r="F954" t="s">
        <v>18</v>
      </c>
      <c r="G954" t="s">
        <v>2907</v>
      </c>
      <c r="H954" t="s">
        <v>107</v>
      </c>
      <c r="I954">
        <v>1584.93</v>
      </c>
      <c r="J954">
        <v>10</v>
      </c>
      <c r="K954">
        <v>15</v>
      </c>
      <c r="L954">
        <v>15849.3</v>
      </c>
      <c r="M954">
        <v>13471.9</v>
      </c>
      <c r="N954" s="11">
        <f>Salesdata[[#This Row],[subtotal_before_discount]]-Salesdata[[#This Row],[total_after_discount]]</f>
        <v>2377.3999999999996</v>
      </c>
      <c r="O954" t="s">
        <v>9189</v>
      </c>
      <c r="P954" s="2">
        <v>45692.653298611112</v>
      </c>
      <c r="Q954">
        <f>YEAR(Salesdata[[#This Row],[purchase_date]])</f>
        <v>2025</v>
      </c>
      <c r="R954" t="str">
        <f>TEXT(Salesdata[[#This Row],[purchase_date]], "mmm")</f>
        <v>Feb</v>
      </c>
    </row>
    <row r="955" spans="1:18" x14ac:dyDescent="0.3">
      <c r="A955" t="s">
        <v>2908</v>
      </c>
      <c r="B955" t="s">
        <v>72</v>
      </c>
      <c r="C955" t="s">
        <v>2909</v>
      </c>
      <c r="D955" s="11" t="s">
        <v>7984</v>
      </c>
      <c r="E955" s="11" t="s">
        <v>7162</v>
      </c>
      <c r="F955" t="s">
        <v>87</v>
      </c>
      <c r="G955" t="s">
        <v>2910</v>
      </c>
      <c r="H955" t="s">
        <v>130</v>
      </c>
      <c r="I955">
        <v>85.17</v>
      </c>
      <c r="J955">
        <v>1</v>
      </c>
      <c r="K955">
        <v>0</v>
      </c>
      <c r="L955">
        <v>85.17</v>
      </c>
      <c r="M955">
        <v>85.17</v>
      </c>
      <c r="N955" s="11">
        <f>Salesdata[[#This Row],[subtotal_before_discount]]-Salesdata[[#This Row],[total_after_discount]]</f>
        <v>0</v>
      </c>
      <c r="O955" t="s">
        <v>47</v>
      </c>
      <c r="P955" s="2">
        <v>45561.458449074074</v>
      </c>
      <c r="Q955">
        <f>YEAR(Salesdata[[#This Row],[purchase_date]])</f>
        <v>2024</v>
      </c>
      <c r="R955" t="str">
        <f>TEXT(Salesdata[[#This Row],[purchase_date]], "mmm")</f>
        <v>Sep</v>
      </c>
    </row>
    <row r="956" spans="1:18" x14ac:dyDescent="0.3">
      <c r="A956" t="s">
        <v>2911</v>
      </c>
      <c r="B956" t="s">
        <v>15</v>
      </c>
      <c r="C956" t="s">
        <v>2912</v>
      </c>
      <c r="D956" s="11" t="s">
        <v>7985</v>
      </c>
      <c r="E956" s="11" t="s">
        <v>7137</v>
      </c>
      <c r="F956" t="s">
        <v>91</v>
      </c>
      <c r="G956" t="s">
        <v>2913</v>
      </c>
      <c r="H956" t="s">
        <v>179</v>
      </c>
      <c r="I956">
        <v>585.30999999999995</v>
      </c>
      <c r="J956">
        <v>25</v>
      </c>
      <c r="K956">
        <v>25</v>
      </c>
      <c r="L956">
        <v>14632.75</v>
      </c>
      <c r="M956">
        <v>10974.56</v>
      </c>
      <c r="N956" s="11">
        <f>Salesdata[[#This Row],[subtotal_before_discount]]-Salesdata[[#This Row],[total_after_discount]]</f>
        <v>3658.1900000000005</v>
      </c>
      <c r="O956" t="s">
        <v>116</v>
      </c>
      <c r="P956" s="2">
        <v>45475.317256944443</v>
      </c>
      <c r="Q956">
        <f>YEAR(Salesdata[[#This Row],[purchase_date]])</f>
        <v>2024</v>
      </c>
      <c r="R956" t="str">
        <f>TEXT(Salesdata[[#This Row],[purchase_date]], "mmm")</f>
        <v>Jul</v>
      </c>
    </row>
    <row r="957" spans="1:18" x14ac:dyDescent="0.3">
      <c r="A957" t="s">
        <v>2914</v>
      </c>
      <c r="B957" t="s">
        <v>49</v>
      </c>
      <c r="C957" t="s">
        <v>2915</v>
      </c>
      <c r="D957" s="11" t="s">
        <v>7986</v>
      </c>
      <c r="E957" s="11" t="s">
        <v>7062</v>
      </c>
      <c r="F957" t="s">
        <v>32</v>
      </c>
      <c r="G957" t="s">
        <v>2916</v>
      </c>
      <c r="H957" t="s">
        <v>39</v>
      </c>
      <c r="I957">
        <v>5.0999999999999996</v>
      </c>
      <c r="J957">
        <v>275</v>
      </c>
      <c r="K957">
        <v>20</v>
      </c>
      <c r="L957">
        <v>1402.5</v>
      </c>
      <c r="M957">
        <v>1122</v>
      </c>
      <c r="N957" s="11">
        <f>Salesdata[[#This Row],[subtotal_before_discount]]-Salesdata[[#This Row],[total_after_discount]]</f>
        <v>280.5</v>
      </c>
      <c r="O957" t="s">
        <v>60</v>
      </c>
      <c r="P957" s="2">
        <v>45749.465937499997</v>
      </c>
      <c r="Q957">
        <f>YEAR(Salesdata[[#This Row],[purchase_date]])</f>
        <v>2025</v>
      </c>
      <c r="R957" t="str">
        <f>TEXT(Salesdata[[#This Row],[purchase_date]], "mmm")</f>
        <v>Apr</v>
      </c>
    </row>
    <row r="958" spans="1:18" x14ac:dyDescent="0.3">
      <c r="A958" t="s">
        <v>2917</v>
      </c>
      <c r="B958" t="s">
        <v>181</v>
      </c>
      <c r="C958" t="s">
        <v>2918</v>
      </c>
      <c r="D958" s="11" t="s">
        <v>7987</v>
      </c>
      <c r="E958" s="11" t="s">
        <v>7062</v>
      </c>
      <c r="F958" t="s">
        <v>57</v>
      </c>
      <c r="G958" t="s">
        <v>2919</v>
      </c>
      <c r="H958" t="s">
        <v>59</v>
      </c>
      <c r="I958">
        <v>164.81</v>
      </c>
      <c r="J958">
        <v>4</v>
      </c>
      <c r="K958">
        <v>0</v>
      </c>
      <c r="L958">
        <v>659.24</v>
      </c>
      <c r="M958">
        <v>659.24</v>
      </c>
      <c r="N958" s="11">
        <f>Salesdata[[#This Row],[subtotal_before_discount]]-Salesdata[[#This Row],[total_after_discount]]</f>
        <v>0</v>
      </c>
      <c r="O958" t="s">
        <v>40</v>
      </c>
      <c r="P958" s="2">
        <v>45701.881458333337</v>
      </c>
      <c r="Q958">
        <f>YEAR(Salesdata[[#This Row],[purchase_date]])</f>
        <v>2025</v>
      </c>
      <c r="R958" t="str">
        <f>TEXT(Salesdata[[#This Row],[purchase_date]], "mmm")</f>
        <v>Feb</v>
      </c>
    </row>
    <row r="959" spans="1:18" x14ac:dyDescent="0.3">
      <c r="A959" t="s">
        <v>2920</v>
      </c>
      <c r="B959" t="s">
        <v>72</v>
      </c>
      <c r="C959" t="s">
        <v>2921</v>
      </c>
      <c r="D959" s="11" t="s">
        <v>7988</v>
      </c>
      <c r="E959" s="11" t="s">
        <v>7089</v>
      </c>
      <c r="F959" t="s">
        <v>177</v>
      </c>
      <c r="G959" t="s">
        <v>2922</v>
      </c>
      <c r="H959" t="s">
        <v>209</v>
      </c>
      <c r="I959">
        <v>1191.4100000000001</v>
      </c>
      <c r="J959">
        <v>5</v>
      </c>
      <c r="K959">
        <v>5</v>
      </c>
      <c r="L959">
        <v>5957.05</v>
      </c>
      <c r="M959">
        <v>5659.2</v>
      </c>
      <c r="N959" s="11">
        <f>Salesdata[[#This Row],[subtotal_before_discount]]-Salesdata[[#This Row],[total_after_discount]]</f>
        <v>297.85000000000036</v>
      </c>
      <c r="O959" t="s">
        <v>47</v>
      </c>
      <c r="P959" s="2">
        <v>45631.467083333337</v>
      </c>
      <c r="Q959">
        <f>YEAR(Salesdata[[#This Row],[purchase_date]])</f>
        <v>2024</v>
      </c>
      <c r="R959" t="str">
        <f>TEXT(Salesdata[[#This Row],[purchase_date]], "mmm")</f>
        <v>Dec</v>
      </c>
    </row>
    <row r="960" spans="1:18" x14ac:dyDescent="0.3">
      <c r="A960" t="s">
        <v>2923</v>
      </c>
      <c r="B960" t="s">
        <v>181</v>
      </c>
      <c r="C960" t="s">
        <v>2924</v>
      </c>
      <c r="D960" s="11" t="s">
        <v>7989</v>
      </c>
      <c r="E960" s="11" t="s">
        <v>7105</v>
      </c>
      <c r="F960" t="s">
        <v>91</v>
      </c>
      <c r="G960" t="s">
        <v>2925</v>
      </c>
      <c r="H960" t="s">
        <v>82</v>
      </c>
      <c r="I960">
        <v>3.3</v>
      </c>
      <c r="J960">
        <v>166</v>
      </c>
      <c r="K960">
        <v>0</v>
      </c>
      <c r="L960">
        <v>547.79999999999995</v>
      </c>
      <c r="M960">
        <v>547.79999999999995</v>
      </c>
      <c r="N960" s="11">
        <f>Salesdata[[#This Row],[subtotal_before_discount]]-Salesdata[[#This Row],[total_after_discount]]</f>
        <v>0</v>
      </c>
      <c r="O960" t="s">
        <v>21</v>
      </c>
      <c r="P960" s="2">
        <v>45368.711319444446</v>
      </c>
      <c r="Q960">
        <f>YEAR(Salesdata[[#This Row],[purchase_date]])</f>
        <v>2024</v>
      </c>
      <c r="R960" t="str">
        <f>TEXT(Salesdata[[#This Row],[purchase_date]], "mmm")</f>
        <v>Mar</v>
      </c>
    </row>
    <row r="961" spans="1:18" x14ac:dyDescent="0.3">
      <c r="A961" t="s">
        <v>2926</v>
      </c>
      <c r="B961" t="s">
        <v>72</v>
      </c>
      <c r="C961" t="s">
        <v>2927</v>
      </c>
      <c r="D961" s="11" t="s">
        <v>7990</v>
      </c>
      <c r="E961" s="11" t="s">
        <v>7207</v>
      </c>
      <c r="F961" t="s">
        <v>91</v>
      </c>
      <c r="G961" t="s">
        <v>2928</v>
      </c>
      <c r="H961" t="s">
        <v>93</v>
      </c>
      <c r="I961">
        <v>421.38</v>
      </c>
      <c r="J961">
        <v>20</v>
      </c>
      <c r="K961">
        <v>15</v>
      </c>
      <c r="L961">
        <v>8427.6</v>
      </c>
      <c r="M961">
        <v>7163.46</v>
      </c>
      <c r="N961" s="11">
        <f>Salesdata[[#This Row],[subtotal_before_discount]]-Salesdata[[#This Row],[total_after_discount]]</f>
        <v>1264.1400000000003</v>
      </c>
      <c r="O961" t="s">
        <v>47</v>
      </c>
      <c r="P961" s="2">
        <v>45811.683113425926</v>
      </c>
      <c r="Q961">
        <f>YEAR(Salesdata[[#This Row],[purchase_date]])</f>
        <v>2025</v>
      </c>
      <c r="R961" t="str">
        <f>TEXT(Salesdata[[#This Row],[purchase_date]], "mmm")</f>
        <v>Jun</v>
      </c>
    </row>
    <row r="962" spans="1:18" x14ac:dyDescent="0.3">
      <c r="A962" t="s">
        <v>2929</v>
      </c>
      <c r="B962" t="s">
        <v>49</v>
      </c>
      <c r="C962" t="s">
        <v>2930</v>
      </c>
      <c r="D962" s="11" t="s">
        <v>7991</v>
      </c>
      <c r="E962" s="11" t="s">
        <v>7183</v>
      </c>
      <c r="F962" t="s">
        <v>87</v>
      </c>
      <c r="G962" t="s">
        <v>2931</v>
      </c>
      <c r="H962" t="s">
        <v>82</v>
      </c>
      <c r="I962">
        <v>436.7</v>
      </c>
      <c r="J962">
        <v>20</v>
      </c>
      <c r="K962">
        <v>15</v>
      </c>
      <c r="L962">
        <v>8734</v>
      </c>
      <c r="M962">
        <v>7423.9</v>
      </c>
      <c r="N962" s="11">
        <f>Salesdata[[#This Row],[subtotal_before_discount]]-Salesdata[[#This Row],[total_after_discount]]</f>
        <v>1310.1000000000004</v>
      </c>
      <c r="O962" t="s">
        <v>21</v>
      </c>
      <c r="P962" s="2">
        <v>45807.750601851854</v>
      </c>
      <c r="Q962">
        <f>YEAR(Salesdata[[#This Row],[purchase_date]])</f>
        <v>2025</v>
      </c>
      <c r="R962" t="str">
        <f>TEXT(Salesdata[[#This Row],[purchase_date]], "mmm")</f>
        <v>May</v>
      </c>
    </row>
    <row r="963" spans="1:18" x14ac:dyDescent="0.3">
      <c r="A963" t="s">
        <v>2932</v>
      </c>
      <c r="B963" t="s">
        <v>23</v>
      </c>
      <c r="C963" t="s">
        <v>9189</v>
      </c>
      <c r="D963" s="11" t="s">
        <v>9189</v>
      </c>
      <c r="E963" s="11" t="s">
        <v>9189</v>
      </c>
      <c r="F963" t="s">
        <v>105</v>
      </c>
      <c r="G963" t="s">
        <v>2933</v>
      </c>
      <c r="H963" t="s">
        <v>184</v>
      </c>
      <c r="I963">
        <v>649.17999999999995</v>
      </c>
      <c r="J963">
        <v>20</v>
      </c>
      <c r="K963">
        <v>0</v>
      </c>
      <c r="L963">
        <v>12983.6</v>
      </c>
      <c r="M963">
        <v>12983.6</v>
      </c>
      <c r="N963" s="11">
        <f>Salesdata[[#This Row],[subtotal_before_discount]]-Salesdata[[#This Row],[total_after_discount]]</f>
        <v>0</v>
      </c>
      <c r="O963" t="s">
        <v>77</v>
      </c>
      <c r="P963" s="2">
        <v>45492.397939814815</v>
      </c>
      <c r="Q963">
        <f>YEAR(Salesdata[[#This Row],[purchase_date]])</f>
        <v>2024</v>
      </c>
      <c r="R963" t="str">
        <f>TEXT(Salesdata[[#This Row],[purchase_date]], "mmm")</f>
        <v>Jul</v>
      </c>
    </row>
    <row r="964" spans="1:18" x14ac:dyDescent="0.3">
      <c r="A964" t="s">
        <v>2934</v>
      </c>
      <c r="B964" t="s">
        <v>15</v>
      </c>
      <c r="C964" t="s">
        <v>2935</v>
      </c>
      <c r="D964" s="11" t="s">
        <v>7992</v>
      </c>
      <c r="E964" s="11" t="s">
        <v>7218</v>
      </c>
      <c r="F964" t="s">
        <v>68</v>
      </c>
      <c r="G964" t="s">
        <v>2936</v>
      </c>
      <c r="H964" t="s">
        <v>65</v>
      </c>
      <c r="I964">
        <v>393.96</v>
      </c>
      <c r="J964">
        <v>25</v>
      </c>
      <c r="K964">
        <v>3</v>
      </c>
      <c r="L964">
        <v>9849</v>
      </c>
      <c r="M964">
        <v>9553.5300000000007</v>
      </c>
      <c r="N964" s="11">
        <f>Salesdata[[#This Row],[subtotal_before_discount]]-Salesdata[[#This Row],[total_after_discount]]</f>
        <v>295.46999999999935</v>
      </c>
      <c r="O964" t="s">
        <v>9189</v>
      </c>
      <c r="P964" s="2">
        <v>45430.460532407407</v>
      </c>
      <c r="Q964">
        <f>YEAR(Salesdata[[#This Row],[purchase_date]])</f>
        <v>2024</v>
      </c>
      <c r="R964" t="str">
        <f>TEXT(Salesdata[[#This Row],[purchase_date]], "mmm")</f>
        <v>May</v>
      </c>
    </row>
    <row r="965" spans="1:18" x14ac:dyDescent="0.3">
      <c r="A965" t="s">
        <v>2937</v>
      </c>
      <c r="B965" t="s">
        <v>72</v>
      </c>
      <c r="C965" t="s">
        <v>2938</v>
      </c>
      <c r="D965" s="11" t="s">
        <v>7993</v>
      </c>
      <c r="E965" s="11" t="s">
        <v>7050</v>
      </c>
      <c r="F965" t="s">
        <v>121</v>
      </c>
      <c r="G965" t="s">
        <v>2939</v>
      </c>
      <c r="H965" t="s">
        <v>93</v>
      </c>
      <c r="I965">
        <v>99.66</v>
      </c>
      <c r="J965">
        <v>5</v>
      </c>
      <c r="K965">
        <v>2</v>
      </c>
      <c r="L965">
        <v>498.3</v>
      </c>
      <c r="M965">
        <v>488.33</v>
      </c>
      <c r="N965" s="11">
        <f>Salesdata[[#This Row],[subtotal_before_discount]]-Salesdata[[#This Row],[total_after_discount]]</f>
        <v>9.9700000000000273</v>
      </c>
      <c r="O965" t="s">
        <v>116</v>
      </c>
      <c r="P965" s="2">
        <v>45455.138252314813</v>
      </c>
      <c r="Q965">
        <f>YEAR(Salesdata[[#This Row],[purchase_date]])</f>
        <v>2024</v>
      </c>
      <c r="R965" t="str">
        <f>TEXT(Salesdata[[#This Row],[purchase_date]], "mmm")</f>
        <v>Jun</v>
      </c>
    </row>
    <row r="966" spans="1:18" x14ac:dyDescent="0.3">
      <c r="A966" t="s">
        <v>2940</v>
      </c>
      <c r="B966" t="s">
        <v>30</v>
      </c>
      <c r="C966" t="s">
        <v>2941</v>
      </c>
      <c r="D966" s="11" t="s">
        <v>7994</v>
      </c>
      <c r="E966" s="11" t="s">
        <v>7250</v>
      </c>
      <c r="F966" t="s">
        <v>111</v>
      </c>
      <c r="G966" t="s">
        <v>2942</v>
      </c>
      <c r="H966" t="s">
        <v>465</v>
      </c>
      <c r="I966">
        <v>674.77</v>
      </c>
      <c r="J966">
        <v>6</v>
      </c>
      <c r="K966">
        <v>10</v>
      </c>
      <c r="L966">
        <v>4048.62</v>
      </c>
      <c r="M966">
        <v>3643.76</v>
      </c>
      <c r="N966" s="11">
        <f>Salesdata[[#This Row],[subtotal_before_discount]]-Salesdata[[#This Row],[total_after_discount]]</f>
        <v>404.85999999999967</v>
      </c>
      <c r="O966" t="s">
        <v>40</v>
      </c>
      <c r="P966" s="2">
        <v>45691.827407407407</v>
      </c>
      <c r="Q966">
        <f>YEAR(Salesdata[[#This Row],[purchase_date]])</f>
        <v>2025</v>
      </c>
      <c r="R966" t="str">
        <f>TEXT(Salesdata[[#This Row],[purchase_date]], "mmm")</f>
        <v>Feb</v>
      </c>
    </row>
    <row r="967" spans="1:18" x14ac:dyDescent="0.3">
      <c r="A967" t="s">
        <v>2943</v>
      </c>
      <c r="B967" t="s">
        <v>49</v>
      </c>
      <c r="C967" t="s">
        <v>2944</v>
      </c>
      <c r="D967" s="11" t="s">
        <v>7995</v>
      </c>
      <c r="E967" s="11" t="s">
        <v>7125</v>
      </c>
      <c r="F967" t="s">
        <v>37</v>
      </c>
      <c r="G967" t="s">
        <v>2945</v>
      </c>
      <c r="H967" t="s">
        <v>107</v>
      </c>
      <c r="I967">
        <v>2648.03</v>
      </c>
      <c r="J967">
        <v>2</v>
      </c>
      <c r="K967">
        <v>0</v>
      </c>
      <c r="L967">
        <v>5296.06</v>
      </c>
      <c r="M967">
        <v>5296.06</v>
      </c>
      <c r="N967" s="11">
        <f>Salesdata[[#This Row],[subtotal_before_discount]]-Salesdata[[#This Row],[total_after_discount]]</f>
        <v>0</v>
      </c>
      <c r="O967" t="s">
        <v>28</v>
      </c>
      <c r="P967" s="2">
        <v>45400.362013888887</v>
      </c>
      <c r="Q967">
        <f>YEAR(Salesdata[[#This Row],[purchase_date]])</f>
        <v>2024</v>
      </c>
      <c r="R967" t="str">
        <f>TEXT(Salesdata[[#This Row],[purchase_date]], "mmm")</f>
        <v>Apr</v>
      </c>
    </row>
    <row r="968" spans="1:18" x14ac:dyDescent="0.3">
      <c r="A968" t="s">
        <v>2946</v>
      </c>
      <c r="B968" t="s">
        <v>15</v>
      </c>
      <c r="C968" t="s">
        <v>2947</v>
      </c>
      <c r="D968" s="11" t="s">
        <v>7996</v>
      </c>
      <c r="E968" s="11" t="s">
        <v>7145</v>
      </c>
      <c r="F968" t="s">
        <v>277</v>
      </c>
      <c r="G968" t="s">
        <v>2948</v>
      </c>
      <c r="H968" t="s">
        <v>9189</v>
      </c>
      <c r="I968">
        <v>257.38</v>
      </c>
      <c r="J968">
        <v>5</v>
      </c>
      <c r="K968">
        <v>5</v>
      </c>
      <c r="L968">
        <v>1286.9000000000001</v>
      </c>
      <c r="M968">
        <v>1222.56</v>
      </c>
      <c r="N968" s="11">
        <f>Salesdata[[#This Row],[subtotal_before_discount]]-Salesdata[[#This Row],[total_after_discount]]</f>
        <v>64.340000000000146</v>
      </c>
      <c r="O968" t="s">
        <v>21</v>
      </c>
      <c r="P968" s="2">
        <v>45346.578217592592</v>
      </c>
      <c r="Q968">
        <f>YEAR(Salesdata[[#This Row],[purchase_date]])</f>
        <v>2024</v>
      </c>
      <c r="R968" t="str">
        <f>TEXT(Salesdata[[#This Row],[purchase_date]], "mmm")</f>
        <v>Feb</v>
      </c>
    </row>
    <row r="969" spans="1:18" x14ac:dyDescent="0.3">
      <c r="A969" t="s">
        <v>2949</v>
      </c>
      <c r="B969" t="s">
        <v>181</v>
      </c>
      <c r="C969" t="s">
        <v>2950</v>
      </c>
      <c r="D969" s="11" t="s">
        <v>7997</v>
      </c>
      <c r="E969" s="11" t="s">
        <v>7058</v>
      </c>
      <c r="F969" t="s">
        <v>277</v>
      </c>
      <c r="G969" t="s">
        <v>2951</v>
      </c>
      <c r="H969" t="s">
        <v>209</v>
      </c>
      <c r="I969">
        <v>2299.17</v>
      </c>
      <c r="J969">
        <v>12</v>
      </c>
      <c r="K969">
        <v>15</v>
      </c>
      <c r="L969">
        <v>27590.04</v>
      </c>
      <c r="M969">
        <v>23451.53</v>
      </c>
      <c r="N969" s="11">
        <f>Salesdata[[#This Row],[subtotal_before_discount]]-Salesdata[[#This Row],[total_after_discount]]</f>
        <v>4138.510000000002</v>
      </c>
      <c r="O969" t="s">
        <v>28</v>
      </c>
      <c r="P969" s="2">
        <v>45463.369375000002</v>
      </c>
      <c r="Q969">
        <f>YEAR(Salesdata[[#This Row],[purchase_date]])</f>
        <v>2024</v>
      </c>
      <c r="R969" t="str">
        <f>TEXT(Salesdata[[#This Row],[purchase_date]], "mmm")</f>
        <v>Jun</v>
      </c>
    </row>
    <row r="970" spans="1:18" x14ac:dyDescent="0.3">
      <c r="A970" t="s">
        <v>2952</v>
      </c>
      <c r="B970" t="s">
        <v>55</v>
      </c>
      <c r="C970" t="s">
        <v>2953</v>
      </c>
      <c r="D970" s="11" t="s">
        <v>7998</v>
      </c>
      <c r="E970" s="11" t="s">
        <v>7083</v>
      </c>
      <c r="F970" t="s">
        <v>177</v>
      </c>
      <c r="G970" t="s">
        <v>2954</v>
      </c>
      <c r="H970" t="s">
        <v>102</v>
      </c>
      <c r="I970">
        <v>186.42</v>
      </c>
      <c r="J970">
        <v>5</v>
      </c>
      <c r="K970">
        <v>0</v>
      </c>
      <c r="L970">
        <v>932.1</v>
      </c>
      <c r="M970">
        <v>932.1</v>
      </c>
      <c r="N970" s="11">
        <f>Salesdata[[#This Row],[subtotal_before_discount]]-Salesdata[[#This Row],[total_after_discount]]</f>
        <v>0</v>
      </c>
      <c r="O970" t="s">
        <v>21</v>
      </c>
      <c r="P970" s="2">
        <v>45579.285787037035</v>
      </c>
      <c r="Q970">
        <f>YEAR(Salesdata[[#This Row],[purchase_date]])</f>
        <v>2024</v>
      </c>
      <c r="R970" t="str">
        <f>TEXT(Salesdata[[#This Row],[purchase_date]], "mmm")</f>
        <v>Oct</v>
      </c>
    </row>
    <row r="971" spans="1:18" x14ac:dyDescent="0.3">
      <c r="A971" t="s">
        <v>2955</v>
      </c>
      <c r="B971" t="s">
        <v>181</v>
      </c>
      <c r="C971" t="s">
        <v>2956</v>
      </c>
      <c r="D971" s="11" t="s">
        <v>7999</v>
      </c>
      <c r="E971" s="11" t="s">
        <v>7048</v>
      </c>
      <c r="F971" t="s">
        <v>18</v>
      </c>
      <c r="G971" t="s">
        <v>2957</v>
      </c>
      <c r="H971" t="s">
        <v>102</v>
      </c>
      <c r="I971">
        <v>1241.9100000000001</v>
      </c>
      <c r="J971">
        <v>3</v>
      </c>
      <c r="K971">
        <v>2</v>
      </c>
      <c r="L971">
        <v>3725.73</v>
      </c>
      <c r="M971">
        <v>3651.22</v>
      </c>
      <c r="N971" s="11">
        <f>Salesdata[[#This Row],[subtotal_before_discount]]-Salesdata[[#This Row],[total_after_discount]]</f>
        <v>74.510000000000218</v>
      </c>
      <c r="O971" t="s">
        <v>28</v>
      </c>
      <c r="P971" s="2">
        <v>45522.880185185182</v>
      </c>
      <c r="Q971">
        <f>YEAR(Salesdata[[#This Row],[purchase_date]])</f>
        <v>2024</v>
      </c>
      <c r="R971" t="str">
        <f>TEXT(Salesdata[[#This Row],[purchase_date]], "mmm")</f>
        <v>Aug</v>
      </c>
    </row>
    <row r="972" spans="1:18" x14ac:dyDescent="0.3">
      <c r="A972" t="s">
        <v>2958</v>
      </c>
      <c r="B972" t="s">
        <v>118</v>
      </c>
      <c r="C972" t="s">
        <v>2959</v>
      </c>
      <c r="D972" s="11" t="s">
        <v>8000</v>
      </c>
      <c r="E972" s="11" t="s">
        <v>7152</v>
      </c>
      <c r="F972" t="s">
        <v>105</v>
      </c>
      <c r="G972" t="s">
        <v>2960</v>
      </c>
      <c r="H972" t="s">
        <v>76</v>
      </c>
      <c r="I972">
        <v>304.07</v>
      </c>
      <c r="J972">
        <v>1</v>
      </c>
      <c r="K972">
        <v>0</v>
      </c>
      <c r="L972">
        <v>304.07</v>
      </c>
      <c r="M972">
        <v>304.07</v>
      </c>
      <c r="N972" s="11">
        <f>Salesdata[[#This Row],[subtotal_before_discount]]-Salesdata[[#This Row],[total_after_discount]]</f>
        <v>0</v>
      </c>
      <c r="O972" t="s">
        <v>77</v>
      </c>
      <c r="P972" s="2">
        <v>45511.90253472222</v>
      </c>
      <c r="Q972">
        <f>YEAR(Salesdata[[#This Row],[purchase_date]])</f>
        <v>2024</v>
      </c>
      <c r="R972" t="str">
        <f>TEXT(Salesdata[[#This Row],[purchase_date]], "mmm")</f>
        <v>Aug</v>
      </c>
    </row>
    <row r="973" spans="1:18" x14ac:dyDescent="0.3">
      <c r="A973" t="s">
        <v>2961</v>
      </c>
      <c r="B973" t="s">
        <v>118</v>
      </c>
      <c r="C973" t="s">
        <v>2962</v>
      </c>
      <c r="D973" s="11" t="s">
        <v>8001</v>
      </c>
      <c r="E973" s="11" t="s">
        <v>7062</v>
      </c>
      <c r="F973" t="s">
        <v>57</v>
      </c>
      <c r="G973" t="s">
        <v>2963</v>
      </c>
      <c r="H973" t="s">
        <v>107</v>
      </c>
      <c r="I973">
        <v>2977.14</v>
      </c>
      <c r="J973">
        <v>3</v>
      </c>
      <c r="K973">
        <v>0</v>
      </c>
      <c r="L973">
        <v>8931.42</v>
      </c>
      <c r="M973">
        <v>8931.42</v>
      </c>
      <c r="N973" s="11">
        <f>Salesdata[[#This Row],[subtotal_before_discount]]-Salesdata[[#This Row],[total_after_discount]]</f>
        <v>0</v>
      </c>
      <c r="O973" t="s">
        <v>60</v>
      </c>
      <c r="P973" s="2">
        <v>45667.626921296294</v>
      </c>
      <c r="Q973">
        <f>YEAR(Salesdata[[#This Row],[purchase_date]])</f>
        <v>2025</v>
      </c>
      <c r="R973" t="str">
        <f>TEXT(Salesdata[[#This Row],[purchase_date]], "mmm")</f>
        <v>Jan</v>
      </c>
    </row>
    <row r="974" spans="1:18" x14ac:dyDescent="0.3">
      <c r="A974" t="s">
        <v>2964</v>
      </c>
      <c r="B974" t="s">
        <v>72</v>
      </c>
      <c r="C974" t="s">
        <v>2965</v>
      </c>
      <c r="D974" s="11" t="s">
        <v>8002</v>
      </c>
      <c r="E974" s="11" t="s">
        <v>7056</v>
      </c>
      <c r="F974" t="s">
        <v>100</v>
      </c>
      <c r="G974" t="s">
        <v>2966</v>
      </c>
      <c r="H974" t="s">
        <v>59</v>
      </c>
      <c r="I974">
        <v>93.17</v>
      </c>
      <c r="J974">
        <v>25</v>
      </c>
      <c r="K974">
        <v>18</v>
      </c>
      <c r="L974">
        <v>2329.25</v>
      </c>
      <c r="M974">
        <v>1909.99</v>
      </c>
      <c r="N974" s="11">
        <f>Salesdata[[#This Row],[subtotal_before_discount]]-Salesdata[[#This Row],[total_after_discount]]</f>
        <v>419.26</v>
      </c>
      <c r="O974" t="s">
        <v>60</v>
      </c>
      <c r="P974" s="2">
        <v>45848.6721412037</v>
      </c>
      <c r="Q974">
        <f>YEAR(Salesdata[[#This Row],[purchase_date]])</f>
        <v>2025</v>
      </c>
      <c r="R974" t="str">
        <f>TEXT(Salesdata[[#This Row],[purchase_date]], "mmm")</f>
        <v>Jul</v>
      </c>
    </row>
    <row r="975" spans="1:18" x14ac:dyDescent="0.3">
      <c r="A975" t="s">
        <v>2967</v>
      </c>
      <c r="B975" t="s">
        <v>72</v>
      </c>
      <c r="C975" t="s">
        <v>2968</v>
      </c>
      <c r="D975" s="11" t="s">
        <v>8003</v>
      </c>
      <c r="E975" s="11" t="s">
        <v>7083</v>
      </c>
      <c r="F975" t="s">
        <v>224</v>
      </c>
      <c r="G975" t="s">
        <v>2969</v>
      </c>
      <c r="H975" t="s">
        <v>46</v>
      </c>
      <c r="I975">
        <v>4185.78</v>
      </c>
      <c r="J975">
        <v>2</v>
      </c>
      <c r="K975">
        <v>0</v>
      </c>
      <c r="L975">
        <v>8371.56</v>
      </c>
      <c r="M975">
        <v>8371.56</v>
      </c>
      <c r="N975" s="11">
        <f>Salesdata[[#This Row],[subtotal_before_discount]]-Salesdata[[#This Row],[total_after_discount]]</f>
        <v>0</v>
      </c>
      <c r="O975" t="s">
        <v>28</v>
      </c>
      <c r="P975" s="2">
        <v>45832.896134259259</v>
      </c>
      <c r="Q975">
        <f>YEAR(Salesdata[[#This Row],[purchase_date]])</f>
        <v>2025</v>
      </c>
      <c r="R975" t="str">
        <f>TEXT(Salesdata[[#This Row],[purchase_date]], "mmm")</f>
        <v>Jun</v>
      </c>
    </row>
    <row r="976" spans="1:18" x14ac:dyDescent="0.3">
      <c r="A976" t="s">
        <v>2970</v>
      </c>
      <c r="B976" t="s">
        <v>84</v>
      </c>
      <c r="C976" t="s">
        <v>2971</v>
      </c>
      <c r="D976" s="11" t="s">
        <v>8004</v>
      </c>
      <c r="E976" s="11" t="s">
        <v>7083</v>
      </c>
      <c r="F976" t="s">
        <v>9189</v>
      </c>
      <c r="G976" t="s">
        <v>2972</v>
      </c>
      <c r="H976" t="s">
        <v>93</v>
      </c>
      <c r="I976">
        <v>3.61</v>
      </c>
      <c r="J976">
        <v>156</v>
      </c>
      <c r="K976">
        <v>0</v>
      </c>
      <c r="L976">
        <v>563.16</v>
      </c>
      <c r="M976">
        <v>563.16</v>
      </c>
      <c r="N976" s="11">
        <f>Salesdata[[#This Row],[subtotal_before_discount]]-Salesdata[[#This Row],[total_after_discount]]</f>
        <v>0</v>
      </c>
      <c r="O976" t="s">
        <v>77</v>
      </c>
      <c r="P976" s="2">
        <v>45428.257233796299</v>
      </c>
      <c r="Q976">
        <f>YEAR(Salesdata[[#This Row],[purchase_date]])</f>
        <v>2024</v>
      </c>
      <c r="R976" t="str">
        <f>TEXT(Salesdata[[#This Row],[purchase_date]], "mmm")</f>
        <v>May</v>
      </c>
    </row>
    <row r="977" spans="1:18" x14ac:dyDescent="0.3">
      <c r="A977" t="s">
        <v>2973</v>
      </c>
      <c r="B977" t="s">
        <v>172</v>
      </c>
      <c r="C977" t="s">
        <v>2974</v>
      </c>
      <c r="D977" s="11" t="s">
        <v>8005</v>
      </c>
      <c r="E977" s="11" t="s">
        <v>7079</v>
      </c>
      <c r="F977" t="s">
        <v>100</v>
      </c>
      <c r="G977" t="s">
        <v>2975</v>
      </c>
      <c r="H977" t="s">
        <v>465</v>
      </c>
      <c r="I977">
        <v>309.88</v>
      </c>
      <c r="J977">
        <v>50</v>
      </c>
      <c r="K977">
        <v>15</v>
      </c>
      <c r="L977">
        <v>15494</v>
      </c>
      <c r="M977">
        <v>13169.9</v>
      </c>
      <c r="N977" s="11">
        <f>Salesdata[[#This Row],[subtotal_before_discount]]-Salesdata[[#This Row],[total_after_discount]]</f>
        <v>2324.1000000000004</v>
      </c>
      <c r="O977" t="s">
        <v>77</v>
      </c>
      <c r="P977" s="2">
        <v>45556.974745370368</v>
      </c>
      <c r="Q977">
        <f>YEAR(Salesdata[[#This Row],[purchase_date]])</f>
        <v>2024</v>
      </c>
      <c r="R977" t="str">
        <f>TEXT(Salesdata[[#This Row],[purchase_date]], "mmm")</f>
        <v>Sep</v>
      </c>
    </row>
    <row r="978" spans="1:18" x14ac:dyDescent="0.3">
      <c r="A978" t="s">
        <v>2976</v>
      </c>
      <c r="B978" t="s">
        <v>172</v>
      </c>
      <c r="C978" t="s">
        <v>2977</v>
      </c>
      <c r="D978" s="11" t="s">
        <v>8006</v>
      </c>
      <c r="E978" s="11" t="s">
        <v>7218</v>
      </c>
      <c r="F978" t="s">
        <v>87</v>
      </c>
      <c r="G978" t="s">
        <v>2978</v>
      </c>
      <c r="H978" t="s">
        <v>107</v>
      </c>
      <c r="I978">
        <v>30.11</v>
      </c>
      <c r="J978">
        <v>4</v>
      </c>
      <c r="K978">
        <v>0</v>
      </c>
      <c r="L978">
        <v>120.44</v>
      </c>
      <c r="M978">
        <v>120.44</v>
      </c>
      <c r="N978" s="11">
        <f>Salesdata[[#This Row],[subtotal_before_discount]]-Salesdata[[#This Row],[total_after_discount]]</f>
        <v>0</v>
      </c>
      <c r="O978" t="s">
        <v>47</v>
      </c>
      <c r="P978" s="2">
        <v>45806.399189814816</v>
      </c>
      <c r="Q978">
        <f>YEAR(Salesdata[[#This Row],[purchase_date]])</f>
        <v>2025</v>
      </c>
      <c r="R978" t="str">
        <f>TEXT(Salesdata[[#This Row],[purchase_date]], "mmm")</f>
        <v>May</v>
      </c>
    </row>
    <row r="979" spans="1:18" x14ac:dyDescent="0.3">
      <c r="A979" t="s">
        <v>2979</v>
      </c>
      <c r="B979" t="s">
        <v>172</v>
      </c>
      <c r="C979" t="s">
        <v>2980</v>
      </c>
      <c r="D979" s="11" t="s">
        <v>8007</v>
      </c>
      <c r="E979" s="11" t="s">
        <v>7162</v>
      </c>
      <c r="F979" t="s">
        <v>277</v>
      </c>
      <c r="G979" t="s">
        <v>2981</v>
      </c>
      <c r="H979" t="s">
        <v>93</v>
      </c>
      <c r="I979">
        <v>193.68</v>
      </c>
      <c r="J979">
        <v>8</v>
      </c>
      <c r="K979">
        <v>12</v>
      </c>
      <c r="L979">
        <v>1549.44</v>
      </c>
      <c r="M979">
        <v>1363.51</v>
      </c>
      <c r="N979" s="11">
        <f>Salesdata[[#This Row],[subtotal_before_discount]]-Salesdata[[#This Row],[total_after_discount]]</f>
        <v>185.93000000000006</v>
      </c>
      <c r="O979" t="s">
        <v>40</v>
      </c>
      <c r="P979" s="2">
        <v>45661.055671296293</v>
      </c>
      <c r="Q979">
        <f>YEAR(Salesdata[[#This Row],[purchase_date]])</f>
        <v>2025</v>
      </c>
      <c r="R979" t="str">
        <f>TEXT(Salesdata[[#This Row],[purchase_date]], "mmm")</f>
        <v>Jan</v>
      </c>
    </row>
    <row r="980" spans="1:18" x14ac:dyDescent="0.3">
      <c r="A980" t="s">
        <v>2982</v>
      </c>
      <c r="B980" t="s">
        <v>15</v>
      </c>
      <c r="C980" t="s">
        <v>2983</v>
      </c>
      <c r="D980" s="11" t="s">
        <v>8008</v>
      </c>
      <c r="E980" s="11" t="s">
        <v>7054</v>
      </c>
      <c r="F980" t="s">
        <v>100</v>
      </c>
      <c r="G980" t="s">
        <v>2984</v>
      </c>
      <c r="H980" t="s">
        <v>59</v>
      </c>
      <c r="I980">
        <v>561.64</v>
      </c>
      <c r="J980">
        <v>5</v>
      </c>
      <c r="K980">
        <v>0</v>
      </c>
      <c r="L980">
        <v>2808.2</v>
      </c>
      <c r="M980">
        <v>2808.2</v>
      </c>
      <c r="N980" s="11">
        <f>Salesdata[[#This Row],[subtotal_before_discount]]-Salesdata[[#This Row],[total_after_discount]]</f>
        <v>0</v>
      </c>
      <c r="O980" t="s">
        <v>77</v>
      </c>
      <c r="P980" s="2">
        <v>45586.527546296296</v>
      </c>
      <c r="Q980">
        <f>YEAR(Salesdata[[#This Row],[purchase_date]])</f>
        <v>2024</v>
      </c>
      <c r="R980" t="str">
        <f>TEXT(Salesdata[[#This Row],[purchase_date]], "mmm")</f>
        <v>Oct</v>
      </c>
    </row>
    <row r="981" spans="1:18" x14ac:dyDescent="0.3">
      <c r="A981" t="s">
        <v>2985</v>
      </c>
      <c r="B981" t="s">
        <v>84</v>
      </c>
      <c r="C981" t="s">
        <v>2986</v>
      </c>
      <c r="D981" s="11" t="s">
        <v>8009</v>
      </c>
      <c r="E981" s="11" t="s">
        <v>7089</v>
      </c>
      <c r="F981" t="s">
        <v>251</v>
      </c>
      <c r="G981" t="s">
        <v>2987</v>
      </c>
      <c r="H981" t="s">
        <v>135</v>
      </c>
      <c r="I981">
        <v>332.42</v>
      </c>
      <c r="J981">
        <v>30</v>
      </c>
      <c r="K981">
        <v>20</v>
      </c>
      <c r="L981">
        <v>9972.6</v>
      </c>
      <c r="M981">
        <v>7978.08</v>
      </c>
      <c r="N981" s="11">
        <f>Salesdata[[#This Row],[subtotal_before_discount]]-Salesdata[[#This Row],[total_after_discount]]</f>
        <v>1994.5200000000004</v>
      </c>
      <c r="O981" t="s">
        <v>28</v>
      </c>
      <c r="P981" s="2">
        <v>45399.400625000002</v>
      </c>
      <c r="Q981">
        <f>YEAR(Salesdata[[#This Row],[purchase_date]])</f>
        <v>2024</v>
      </c>
      <c r="R981" t="str">
        <f>TEXT(Salesdata[[#This Row],[purchase_date]], "mmm")</f>
        <v>Apr</v>
      </c>
    </row>
    <row r="982" spans="1:18" x14ac:dyDescent="0.3">
      <c r="A982" t="s">
        <v>2988</v>
      </c>
      <c r="B982" t="s">
        <v>30</v>
      </c>
      <c r="C982" t="s">
        <v>2989</v>
      </c>
      <c r="D982" s="11" t="s">
        <v>8010</v>
      </c>
      <c r="E982" s="11" t="s">
        <v>7116</v>
      </c>
      <c r="F982" t="s">
        <v>91</v>
      </c>
      <c r="G982" t="s">
        <v>2990</v>
      </c>
      <c r="H982" t="s">
        <v>107</v>
      </c>
      <c r="I982">
        <v>2976.51</v>
      </c>
      <c r="J982">
        <v>25</v>
      </c>
      <c r="K982">
        <v>15</v>
      </c>
      <c r="L982">
        <v>74412.75</v>
      </c>
      <c r="M982">
        <v>63250.84</v>
      </c>
      <c r="N982" s="11">
        <f>Salesdata[[#This Row],[subtotal_before_discount]]-Salesdata[[#This Row],[total_after_discount]]</f>
        <v>11161.910000000003</v>
      </c>
      <c r="O982" t="s">
        <v>77</v>
      </c>
      <c r="P982" s="2">
        <v>45775.747615740744</v>
      </c>
      <c r="Q982">
        <f>YEAR(Salesdata[[#This Row],[purchase_date]])</f>
        <v>2025</v>
      </c>
      <c r="R982" t="str">
        <f>TEXT(Salesdata[[#This Row],[purchase_date]], "mmm")</f>
        <v>Apr</v>
      </c>
    </row>
    <row r="983" spans="1:18" x14ac:dyDescent="0.3">
      <c r="A983" t="s">
        <v>2991</v>
      </c>
      <c r="B983" t="s">
        <v>95</v>
      </c>
      <c r="C983" t="s">
        <v>2992</v>
      </c>
      <c r="D983" s="11" t="s">
        <v>7419</v>
      </c>
      <c r="E983" s="11" t="s">
        <v>7079</v>
      </c>
      <c r="F983" t="s">
        <v>18</v>
      </c>
      <c r="G983" t="s">
        <v>2993</v>
      </c>
      <c r="H983" t="s">
        <v>130</v>
      </c>
      <c r="I983">
        <v>592.03</v>
      </c>
      <c r="J983">
        <v>1</v>
      </c>
      <c r="K983">
        <v>0</v>
      </c>
      <c r="L983">
        <v>592.03</v>
      </c>
      <c r="M983">
        <v>592.03</v>
      </c>
      <c r="N983" s="11">
        <f>Salesdata[[#This Row],[subtotal_before_discount]]-Salesdata[[#This Row],[total_after_discount]]</f>
        <v>0</v>
      </c>
      <c r="O983" t="s">
        <v>21</v>
      </c>
      <c r="P983" s="2">
        <v>45746.121238425927</v>
      </c>
      <c r="Q983">
        <f>YEAR(Salesdata[[#This Row],[purchase_date]])</f>
        <v>2025</v>
      </c>
      <c r="R983" t="str">
        <f>TEXT(Salesdata[[#This Row],[purchase_date]], "mmm")</f>
        <v>Mar</v>
      </c>
    </row>
    <row r="984" spans="1:18" x14ac:dyDescent="0.3">
      <c r="A984" t="s">
        <v>2994</v>
      </c>
      <c r="B984" t="s">
        <v>72</v>
      </c>
      <c r="C984" t="s">
        <v>2995</v>
      </c>
      <c r="D984" s="11" t="s">
        <v>8011</v>
      </c>
      <c r="E984" s="11" t="s">
        <v>7141</v>
      </c>
      <c r="F984" t="s">
        <v>277</v>
      </c>
      <c r="G984" t="s">
        <v>2996</v>
      </c>
      <c r="H984" t="s">
        <v>53</v>
      </c>
      <c r="I984">
        <v>522.92999999999995</v>
      </c>
      <c r="J984">
        <v>5</v>
      </c>
      <c r="K984">
        <v>0</v>
      </c>
      <c r="L984">
        <v>2614.65</v>
      </c>
      <c r="M984">
        <v>2614.65</v>
      </c>
      <c r="N984" s="11">
        <f>Salesdata[[#This Row],[subtotal_before_discount]]-Salesdata[[#This Row],[total_after_discount]]</f>
        <v>0</v>
      </c>
      <c r="O984" t="s">
        <v>60</v>
      </c>
      <c r="P984" s="2">
        <v>45380.639131944445</v>
      </c>
      <c r="Q984">
        <f>YEAR(Salesdata[[#This Row],[purchase_date]])</f>
        <v>2024</v>
      </c>
      <c r="R984" t="str">
        <f>TEXT(Salesdata[[#This Row],[purchase_date]], "mmm")</f>
        <v>Mar</v>
      </c>
    </row>
    <row r="985" spans="1:18" x14ac:dyDescent="0.3">
      <c r="A985" t="s">
        <v>2997</v>
      </c>
      <c r="B985" t="s">
        <v>181</v>
      </c>
      <c r="C985" t="s">
        <v>2998</v>
      </c>
      <c r="D985" s="11" t="s">
        <v>8012</v>
      </c>
      <c r="E985" s="11" t="s">
        <v>7235</v>
      </c>
      <c r="F985" t="s">
        <v>9189</v>
      </c>
      <c r="G985" t="s">
        <v>2999</v>
      </c>
      <c r="H985" t="s">
        <v>20</v>
      </c>
      <c r="I985">
        <v>1.1399999999999999</v>
      </c>
      <c r="J985">
        <v>118</v>
      </c>
      <c r="K985">
        <v>20</v>
      </c>
      <c r="L985">
        <v>134.52000000000001</v>
      </c>
      <c r="M985">
        <v>107.62</v>
      </c>
      <c r="N985" s="11">
        <f>Salesdata[[#This Row],[subtotal_before_discount]]-Salesdata[[#This Row],[total_after_discount]]</f>
        <v>26.900000000000006</v>
      </c>
      <c r="O985" t="s">
        <v>116</v>
      </c>
      <c r="P985" s="2">
        <v>45844.099004629628</v>
      </c>
      <c r="Q985">
        <f>YEAR(Salesdata[[#This Row],[purchase_date]])</f>
        <v>2025</v>
      </c>
      <c r="R985" t="str">
        <f>TEXT(Salesdata[[#This Row],[purchase_date]], "mmm")</f>
        <v>Jul</v>
      </c>
    </row>
    <row r="986" spans="1:18" x14ac:dyDescent="0.3">
      <c r="A986" t="s">
        <v>3000</v>
      </c>
      <c r="B986" t="s">
        <v>23</v>
      </c>
      <c r="C986" t="s">
        <v>3001</v>
      </c>
      <c r="D986" s="11" t="s">
        <v>8013</v>
      </c>
      <c r="E986" s="11" t="s">
        <v>7102</v>
      </c>
      <c r="F986" t="s">
        <v>224</v>
      </c>
      <c r="G986" t="s">
        <v>3002</v>
      </c>
      <c r="H986" t="s">
        <v>76</v>
      </c>
      <c r="I986">
        <v>127.78</v>
      </c>
      <c r="J986">
        <v>2</v>
      </c>
      <c r="K986">
        <v>0</v>
      </c>
      <c r="L986">
        <v>255.56</v>
      </c>
      <c r="M986">
        <v>255.56</v>
      </c>
      <c r="N986" s="11">
        <f>Salesdata[[#This Row],[subtotal_before_discount]]-Salesdata[[#This Row],[total_after_discount]]</f>
        <v>0</v>
      </c>
      <c r="O986" t="s">
        <v>9189</v>
      </c>
      <c r="P986" s="2">
        <v>45455.816817129627</v>
      </c>
      <c r="Q986">
        <f>YEAR(Salesdata[[#This Row],[purchase_date]])</f>
        <v>2024</v>
      </c>
      <c r="R986" t="str">
        <f>TEXT(Salesdata[[#This Row],[purchase_date]], "mmm")</f>
        <v>Jun</v>
      </c>
    </row>
    <row r="987" spans="1:18" x14ac:dyDescent="0.3">
      <c r="A987" t="s">
        <v>3003</v>
      </c>
      <c r="B987" t="s">
        <v>49</v>
      </c>
      <c r="C987" t="s">
        <v>9189</v>
      </c>
      <c r="D987" s="11" t="s">
        <v>9189</v>
      </c>
      <c r="E987" s="11" t="s">
        <v>9189</v>
      </c>
      <c r="F987" t="s">
        <v>74</v>
      </c>
      <c r="G987" t="s">
        <v>9189</v>
      </c>
      <c r="H987" t="s">
        <v>102</v>
      </c>
      <c r="I987">
        <v>536.55999999999995</v>
      </c>
      <c r="J987">
        <v>40</v>
      </c>
      <c r="K987">
        <v>15</v>
      </c>
      <c r="L987">
        <v>21462.400000000001</v>
      </c>
      <c r="M987">
        <v>18243.04</v>
      </c>
      <c r="N987" s="11">
        <f>Salesdata[[#This Row],[subtotal_before_discount]]-Salesdata[[#This Row],[total_after_discount]]</f>
        <v>3219.3600000000006</v>
      </c>
      <c r="O987" t="s">
        <v>28</v>
      </c>
      <c r="P987" s="2">
        <v>45685.716168981482</v>
      </c>
      <c r="Q987">
        <f>YEAR(Salesdata[[#This Row],[purchase_date]])</f>
        <v>2025</v>
      </c>
      <c r="R987" t="str">
        <f>TEXT(Salesdata[[#This Row],[purchase_date]], "mmm")</f>
        <v>Jan</v>
      </c>
    </row>
    <row r="988" spans="1:18" x14ac:dyDescent="0.3">
      <c r="A988" t="s">
        <v>3004</v>
      </c>
      <c r="B988" t="s">
        <v>15</v>
      </c>
      <c r="C988" t="s">
        <v>3005</v>
      </c>
      <c r="D988" s="11" t="s">
        <v>8014</v>
      </c>
      <c r="E988" s="11" t="s">
        <v>7139</v>
      </c>
      <c r="F988" t="s">
        <v>105</v>
      </c>
      <c r="G988" t="s">
        <v>3006</v>
      </c>
      <c r="H988" t="s">
        <v>20</v>
      </c>
      <c r="I988">
        <v>353.59</v>
      </c>
      <c r="J988">
        <v>1</v>
      </c>
      <c r="K988">
        <v>0</v>
      </c>
      <c r="L988">
        <v>353.59</v>
      </c>
      <c r="M988">
        <v>353.59</v>
      </c>
      <c r="N988" s="11">
        <f>Salesdata[[#This Row],[subtotal_before_discount]]-Salesdata[[#This Row],[total_after_discount]]</f>
        <v>0</v>
      </c>
      <c r="O988" t="s">
        <v>60</v>
      </c>
      <c r="P988" s="2">
        <v>45402.57199074074</v>
      </c>
      <c r="Q988">
        <f>YEAR(Salesdata[[#This Row],[purchase_date]])</f>
        <v>2024</v>
      </c>
      <c r="R988" t="str">
        <f>TEXT(Salesdata[[#This Row],[purchase_date]], "mmm")</f>
        <v>Apr</v>
      </c>
    </row>
    <row r="989" spans="1:18" x14ac:dyDescent="0.3">
      <c r="A989" t="s">
        <v>3007</v>
      </c>
      <c r="B989" t="s">
        <v>181</v>
      </c>
      <c r="C989" t="s">
        <v>3008</v>
      </c>
      <c r="D989" s="11" t="s">
        <v>8015</v>
      </c>
      <c r="E989" s="11" t="s">
        <v>7139</v>
      </c>
      <c r="F989" t="s">
        <v>74</v>
      </c>
      <c r="G989" t="s">
        <v>3009</v>
      </c>
      <c r="H989" t="s">
        <v>82</v>
      </c>
      <c r="I989">
        <v>354.05</v>
      </c>
      <c r="J989">
        <v>5</v>
      </c>
      <c r="K989">
        <v>10</v>
      </c>
      <c r="L989">
        <v>1770.25</v>
      </c>
      <c r="M989">
        <v>1593.23</v>
      </c>
      <c r="N989" s="11">
        <f>Salesdata[[#This Row],[subtotal_before_discount]]-Salesdata[[#This Row],[total_after_discount]]</f>
        <v>177.01999999999998</v>
      </c>
      <c r="O989" t="s">
        <v>60</v>
      </c>
      <c r="P989" s="2">
        <v>45876.221747685187</v>
      </c>
      <c r="Q989">
        <f>YEAR(Salesdata[[#This Row],[purchase_date]])</f>
        <v>2025</v>
      </c>
      <c r="R989" t="str">
        <f>TEXT(Salesdata[[#This Row],[purchase_date]], "mmm")</f>
        <v>Aug</v>
      </c>
    </row>
    <row r="990" spans="1:18" x14ac:dyDescent="0.3">
      <c r="A990" t="s">
        <v>3010</v>
      </c>
      <c r="B990" t="s">
        <v>95</v>
      </c>
      <c r="C990" t="s">
        <v>3011</v>
      </c>
      <c r="D990" s="11" t="s">
        <v>8016</v>
      </c>
      <c r="E990" s="11" t="s">
        <v>7346</v>
      </c>
      <c r="F990" t="s">
        <v>44</v>
      </c>
      <c r="G990" t="s">
        <v>3012</v>
      </c>
      <c r="H990" t="s">
        <v>107</v>
      </c>
      <c r="I990">
        <v>2041.53</v>
      </c>
      <c r="J990">
        <v>5</v>
      </c>
      <c r="K990">
        <v>5</v>
      </c>
      <c r="L990">
        <v>10207.65</v>
      </c>
      <c r="M990">
        <v>9697.27</v>
      </c>
      <c r="N990" s="11">
        <f>Salesdata[[#This Row],[subtotal_before_discount]]-Salesdata[[#This Row],[total_after_discount]]</f>
        <v>510.3799999999992</v>
      </c>
      <c r="O990" t="s">
        <v>40</v>
      </c>
      <c r="P990" s="2">
        <v>45395.39303240741</v>
      </c>
      <c r="Q990">
        <f>YEAR(Salesdata[[#This Row],[purchase_date]])</f>
        <v>2024</v>
      </c>
      <c r="R990" t="str">
        <f>TEXT(Salesdata[[#This Row],[purchase_date]], "mmm")</f>
        <v>Apr</v>
      </c>
    </row>
    <row r="991" spans="1:18" x14ac:dyDescent="0.3">
      <c r="A991" t="s">
        <v>3013</v>
      </c>
      <c r="B991" t="s">
        <v>30</v>
      </c>
      <c r="C991" t="s">
        <v>3014</v>
      </c>
      <c r="D991" s="11" t="s">
        <v>8017</v>
      </c>
      <c r="E991" s="11" t="s">
        <v>7094</v>
      </c>
      <c r="F991" t="s">
        <v>105</v>
      </c>
      <c r="G991" t="s">
        <v>3015</v>
      </c>
      <c r="H991" t="s">
        <v>65</v>
      </c>
      <c r="I991">
        <v>2479.19</v>
      </c>
      <c r="J991">
        <v>25</v>
      </c>
      <c r="K991">
        <v>0</v>
      </c>
      <c r="L991">
        <v>61979.75</v>
      </c>
      <c r="M991">
        <v>61979.75</v>
      </c>
      <c r="N991" s="11">
        <f>Salesdata[[#This Row],[subtotal_before_discount]]-Salesdata[[#This Row],[total_after_discount]]</f>
        <v>0</v>
      </c>
      <c r="O991" t="s">
        <v>47</v>
      </c>
      <c r="P991" s="2">
        <v>45608.908182870371</v>
      </c>
      <c r="Q991">
        <f>YEAR(Salesdata[[#This Row],[purchase_date]])</f>
        <v>2024</v>
      </c>
      <c r="R991" t="str">
        <f>TEXT(Salesdata[[#This Row],[purchase_date]], "mmm")</f>
        <v>Nov</v>
      </c>
    </row>
    <row r="992" spans="1:18" x14ac:dyDescent="0.3">
      <c r="A992" t="s">
        <v>3016</v>
      </c>
      <c r="B992" t="s">
        <v>84</v>
      </c>
      <c r="C992" t="s">
        <v>3017</v>
      </c>
      <c r="D992" s="11" t="s">
        <v>8018</v>
      </c>
      <c r="E992" s="11" t="s">
        <v>7130</v>
      </c>
      <c r="F992" t="s">
        <v>100</v>
      </c>
      <c r="G992" t="s">
        <v>3018</v>
      </c>
      <c r="H992" t="s">
        <v>93</v>
      </c>
      <c r="I992">
        <v>23.28</v>
      </c>
      <c r="J992">
        <v>8</v>
      </c>
      <c r="K992">
        <v>10</v>
      </c>
      <c r="L992">
        <v>186.24</v>
      </c>
      <c r="M992">
        <v>167.62</v>
      </c>
      <c r="N992" s="11">
        <f>Salesdata[[#This Row],[subtotal_before_discount]]-Salesdata[[#This Row],[total_after_discount]]</f>
        <v>18.620000000000005</v>
      </c>
      <c r="O992" t="s">
        <v>77</v>
      </c>
      <c r="P992" s="2">
        <v>45709.614965277775</v>
      </c>
      <c r="Q992">
        <f>YEAR(Salesdata[[#This Row],[purchase_date]])</f>
        <v>2025</v>
      </c>
      <c r="R992" t="str">
        <f>TEXT(Salesdata[[#This Row],[purchase_date]], "mmm")</f>
        <v>Feb</v>
      </c>
    </row>
    <row r="993" spans="1:18" x14ac:dyDescent="0.3">
      <c r="A993" t="s">
        <v>3019</v>
      </c>
      <c r="B993" t="s">
        <v>172</v>
      </c>
      <c r="C993" t="s">
        <v>3020</v>
      </c>
      <c r="D993" s="11" t="s">
        <v>8019</v>
      </c>
      <c r="E993" s="11" t="s">
        <v>7094</v>
      </c>
      <c r="F993" t="s">
        <v>87</v>
      </c>
      <c r="G993" t="s">
        <v>3021</v>
      </c>
      <c r="H993" t="s">
        <v>27</v>
      </c>
      <c r="I993">
        <v>1495.14</v>
      </c>
      <c r="J993">
        <v>50</v>
      </c>
      <c r="K993">
        <v>15</v>
      </c>
      <c r="L993">
        <v>74757</v>
      </c>
      <c r="M993">
        <v>63543.45</v>
      </c>
      <c r="N993" s="11">
        <f>Salesdata[[#This Row],[subtotal_before_discount]]-Salesdata[[#This Row],[total_after_discount]]</f>
        <v>11213.550000000003</v>
      </c>
      <c r="O993" t="s">
        <v>77</v>
      </c>
      <c r="P993" s="2">
        <v>45459.67732638889</v>
      </c>
      <c r="Q993">
        <f>YEAR(Salesdata[[#This Row],[purchase_date]])</f>
        <v>2024</v>
      </c>
      <c r="R993" t="str">
        <f>TEXT(Salesdata[[#This Row],[purchase_date]], "mmm")</f>
        <v>Jun</v>
      </c>
    </row>
    <row r="994" spans="1:18" x14ac:dyDescent="0.3">
      <c r="A994" t="s">
        <v>3022</v>
      </c>
      <c r="B994" t="s">
        <v>181</v>
      </c>
      <c r="C994" t="s">
        <v>3023</v>
      </c>
      <c r="D994" s="11" t="s">
        <v>8020</v>
      </c>
      <c r="E994" s="11" t="s">
        <v>7036</v>
      </c>
      <c r="F994" t="s">
        <v>111</v>
      </c>
      <c r="G994" t="s">
        <v>3024</v>
      </c>
      <c r="H994" t="s">
        <v>65</v>
      </c>
      <c r="I994">
        <v>3686.15</v>
      </c>
      <c r="J994">
        <v>2</v>
      </c>
      <c r="K994">
        <v>0</v>
      </c>
      <c r="L994">
        <v>7372.3</v>
      </c>
      <c r="M994">
        <v>7372.3</v>
      </c>
      <c r="N994" s="11">
        <f>Salesdata[[#This Row],[subtotal_before_discount]]-Salesdata[[#This Row],[total_after_discount]]</f>
        <v>0</v>
      </c>
      <c r="O994" t="s">
        <v>21</v>
      </c>
      <c r="P994" s="2">
        <v>45865.872662037036</v>
      </c>
      <c r="Q994">
        <f>YEAR(Salesdata[[#This Row],[purchase_date]])</f>
        <v>2025</v>
      </c>
      <c r="R994" t="str">
        <f>TEXT(Salesdata[[#This Row],[purchase_date]], "mmm")</f>
        <v>Jul</v>
      </c>
    </row>
    <row r="995" spans="1:18" x14ac:dyDescent="0.3">
      <c r="A995" t="s">
        <v>3025</v>
      </c>
      <c r="B995" t="s">
        <v>55</v>
      </c>
      <c r="C995" t="s">
        <v>3026</v>
      </c>
      <c r="D995" s="11" t="s">
        <v>8021</v>
      </c>
      <c r="E995" s="11" t="s">
        <v>7141</v>
      </c>
      <c r="F995" t="s">
        <v>177</v>
      </c>
      <c r="G995" t="s">
        <v>3027</v>
      </c>
      <c r="H995" t="s">
        <v>9189</v>
      </c>
      <c r="I995">
        <v>3679.63</v>
      </c>
      <c r="J995">
        <v>1</v>
      </c>
      <c r="K995">
        <v>0</v>
      </c>
      <c r="L995">
        <v>3679.63</v>
      </c>
      <c r="M995">
        <v>3679.63</v>
      </c>
      <c r="N995" s="11">
        <f>Salesdata[[#This Row],[subtotal_before_discount]]-Salesdata[[#This Row],[total_after_discount]]</f>
        <v>0</v>
      </c>
      <c r="O995" t="s">
        <v>47</v>
      </c>
      <c r="P995" s="2">
        <v>45496.046550925923</v>
      </c>
      <c r="Q995">
        <f>YEAR(Salesdata[[#This Row],[purchase_date]])</f>
        <v>2024</v>
      </c>
      <c r="R995" t="str">
        <f>TEXT(Salesdata[[#This Row],[purchase_date]], "mmm")</f>
        <v>Jul</v>
      </c>
    </row>
    <row r="996" spans="1:18" x14ac:dyDescent="0.3">
      <c r="A996" t="s">
        <v>3028</v>
      </c>
      <c r="B996" t="s">
        <v>72</v>
      </c>
      <c r="C996" t="s">
        <v>3029</v>
      </c>
      <c r="D996" s="11" t="s">
        <v>8022</v>
      </c>
      <c r="E996" s="11" t="s">
        <v>7089</v>
      </c>
      <c r="F996" t="s">
        <v>91</v>
      </c>
      <c r="G996" t="s">
        <v>3030</v>
      </c>
      <c r="H996" t="s">
        <v>107</v>
      </c>
      <c r="I996">
        <v>544.51</v>
      </c>
      <c r="J996">
        <v>1</v>
      </c>
      <c r="K996">
        <v>2</v>
      </c>
      <c r="L996">
        <v>544.51</v>
      </c>
      <c r="M996">
        <v>533.62</v>
      </c>
      <c r="N996" s="11">
        <f>Salesdata[[#This Row],[subtotal_before_discount]]-Salesdata[[#This Row],[total_after_discount]]</f>
        <v>10.889999999999986</v>
      </c>
      <c r="O996" t="s">
        <v>116</v>
      </c>
      <c r="P996" s="2">
        <v>45763.061365740738</v>
      </c>
      <c r="Q996">
        <f>YEAR(Salesdata[[#This Row],[purchase_date]])</f>
        <v>2025</v>
      </c>
      <c r="R996" t="str">
        <f>TEXT(Salesdata[[#This Row],[purchase_date]], "mmm")</f>
        <v>Apr</v>
      </c>
    </row>
    <row r="997" spans="1:18" x14ac:dyDescent="0.3">
      <c r="A997" t="s">
        <v>3031</v>
      </c>
      <c r="B997" t="s">
        <v>23</v>
      </c>
      <c r="C997" t="s">
        <v>3032</v>
      </c>
      <c r="D997" s="11" t="s">
        <v>8023</v>
      </c>
      <c r="E997" s="11" t="s">
        <v>7123</v>
      </c>
      <c r="F997" t="s">
        <v>44</v>
      </c>
      <c r="G997" t="s">
        <v>3033</v>
      </c>
      <c r="H997" t="s">
        <v>135</v>
      </c>
      <c r="I997">
        <v>300.37</v>
      </c>
      <c r="J997">
        <v>12</v>
      </c>
      <c r="K997">
        <v>3</v>
      </c>
      <c r="L997">
        <v>3604.44</v>
      </c>
      <c r="M997">
        <v>3496.31</v>
      </c>
      <c r="N997" s="11">
        <f>Salesdata[[#This Row],[subtotal_before_discount]]-Salesdata[[#This Row],[total_after_discount]]</f>
        <v>108.13000000000011</v>
      </c>
      <c r="O997" t="s">
        <v>60</v>
      </c>
      <c r="P997" s="2">
        <v>45805.38858796296</v>
      </c>
      <c r="Q997">
        <f>YEAR(Salesdata[[#This Row],[purchase_date]])</f>
        <v>2025</v>
      </c>
      <c r="R997" t="str">
        <f>TEXT(Salesdata[[#This Row],[purchase_date]], "mmm")</f>
        <v>May</v>
      </c>
    </row>
    <row r="998" spans="1:18" x14ac:dyDescent="0.3">
      <c r="A998" t="s">
        <v>3034</v>
      </c>
      <c r="B998" t="s">
        <v>30</v>
      </c>
      <c r="C998" t="s">
        <v>3035</v>
      </c>
      <c r="D998" s="11" t="s">
        <v>8024</v>
      </c>
      <c r="E998" s="11" t="s">
        <v>7207</v>
      </c>
      <c r="F998" t="s">
        <v>224</v>
      </c>
      <c r="G998" t="s">
        <v>3036</v>
      </c>
      <c r="H998" t="s">
        <v>209</v>
      </c>
      <c r="I998">
        <v>199.03</v>
      </c>
      <c r="J998">
        <v>3</v>
      </c>
      <c r="K998">
        <v>5</v>
      </c>
      <c r="L998">
        <v>597.09</v>
      </c>
      <c r="M998">
        <v>567.24</v>
      </c>
      <c r="N998" s="11">
        <f>Salesdata[[#This Row],[subtotal_before_discount]]-Salesdata[[#This Row],[total_after_discount]]</f>
        <v>29.850000000000023</v>
      </c>
      <c r="O998" t="s">
        <v>40</v>
      </c>
      <c r="P998" s="2">
        <v>45444.750057870369</v>
      </c>
      <c r="Q998">
        <f>YEAR(Salesdata[[#This Row],[purchase_date]])</f>
        <v>2024</v>
      </c>
      <c r="R998" t="str">
        <f>TEXT(Salesdata[[#This Row],[purchase_date]], "mmm")</f>
        <v>Jun</v>
      </c>
    </row>
    <row r="999" spans="1:18" x14ac:dyDescent="0.3">
      <c r="A999" t="s">
        <v>3037</v>
      </c>
      <c r="B999" t="s">
        <v>49</v>
      </c>
      <c r="C999" t="s">
        <v>3038</v>
      </c>
      <c r="D999" s="11" t="s">
        <v>8025</v>
      </c>
      <c r="E999" s="11" t="s">
        <v>7058</v>
      </c>
      <c r="F999" t="s">
        <v>121</v>
      </c>
      <c r="G999" t="s">
        <v>3039</v>
      </c>
      <c r="H999" t="s">
        <v>46</v>
      </c>
      <c r="I999">
        <v>21.13</v>
      </c>
      <c r="J999">
        <v>60</v>
      </c>
      <c r="K999">
        <v>15</v>
      </c>
      <c r="L999">
        <v>1267.8</v>
      </c>
      <c r="M999">
        <v>1077.6300000000001</v>
      </c>
      <c r="N999" s="11">
        <f>Salesdata[[#This Row],[subtotal_before_discount]]-Salesdata[[#This Row],[total_after_discount]]</f>
        <v>190.16999999999985</v>
      </c>
      <c r="O999" t="s">
        <v>9189</v>
      </c>
      <c r="P999" s="2">
        <v>45847.177673611113</v>
      </c>
      <c r="Q999">
        <f>YEAR(Salesdata[[#This Row],[purchase_date]])</f>
        <v>2025</v>
      </c>
      <c r="R999" t="str">
        <f>TEXT(Salesdata[[#This Row],[purchase_date]], "mmm")</f>
        <v>Jul</v>
      </c>
    </row>
    <row r="1000" spans="1:18" x14ac:dyDescent="0.3">
      <c r="A1000" t="s">
        <v>3040</v>
      </c>
      <c r="B1000" t="s">
        <v>23</v>
      </c>
      <c r="C1000" t="s">
        <v>3041</v>
      </c>
      <c r="D1000" s="11" t="s">
        <v>8026</v>
      </c>
      <c r="E1000" s="11" t="s">
        <v>7168</v>
      </c>
      <c r="F1000" t="s">
        <v>91</v>
      </c>
      <c r="G1000" t="s">
        <v>3042</v>
      </c>
      <c r="H1000" t="s">
        <v>102</v>
      </c>
      <c r="I1000">
        <v>1156.1500000000001</v>
      </c>
      <c r="J1000">
        <v>15</v>
      </c>
      <c r="K1000">
        <v>18</v>
      </c>
      <c r="L1000">
        <v>17342.25</v>
      </c>
      <c r="M1000">
        <v>14220.65</v>
      </c>
      <c r="N1000" s="11">
        <f>Salesdata[[#This Row],[subtotal_before_discount]]-Salesdata[[#This Row],[total_after_discount]]</f>
        <v>3121.6000000000004</v>
      </c>
      <c r="O1000" t="s">
        <v>77</v>
      </c>
      <c r="P1000" s="2">
        <v>45577.123530092591</v>
      </c>
      <c r="Q1000">
        <f>YEAR(Salesdata[[#This Row],[purchase_date]])</f>
        <v>2024</v>
      </c>
      <c r="R1000" t="str">
        <f>TEXT(Salesdata[[#This Row],[purchase_date]], "mmm")</f>
        <v>Oct</v>
      </c>
    </row>
    <row r="1001" spans="1:18" x14ac:dyDescent="0.3">
      <c r="A1001" t="s">
        <v>3043</v>
      </c>
      <c r="B1001" t="s">
        <v>95</v>
      </c>
      <c r="C1001" t="s">
        <v>3044</v>
      </c>
      <c r="D1001" s="11" t="s">
        <v>8027</v>
      </c>
      <c r="E1001" s="11" t="s">
        <v>7162</v>
      </c>
      <c r="F1001" t="s">
        <v>177</v>
      </c>
      <c r="G1001" t="s">
        <v>3045</v>
      </c>
      <c r="H1001" t="s">
        <v>107</v>
      </c>
      <c r="I1001">
        <v>471.37</v>
      </c>
      <c r="J1001">
        <v>1</v>
      </c>
      <c r="K1001">
        <v>0</v>
      </c>
      <c r="L1001">
        <v>471.37</v>
      </c>
      <c r="M1001">
        <v>471.37</v>
      </c>
      <c r="N1001" s="11">
        <f>Salesdata[[#This Row],[subtotal_before_discount]]-Salesdata[[#This Row],[total_after_discount]]</f>
        <v>0</v>
      </c>
      <c r="O1001" t="s">
        <v>40</v>
      </c>
      <c r="P1001" s="2">
        <v>45418.41679398148</v>
      </c>
      <c r="Q1001">
        <f>YEAR(Salesdata[[#This Row],[purchase_date]])</f>
        <v>2024</v>
      </c>
      <c r="R1001" t="str">
        <f>TEXT(Salesdata[[#This Row],[purchase_date]], "mmm")</f>
        <v>May</v>
      </c>
    </row>
    <row r="1002" spans="1:18" x14ac:dyDescent="0.3">
      <c r="A1002" t="s">
        <v>3046</v>
      </c>
      <c r="B1002" t="s">
        <v>72</v>
      </c>
      <c r="C1002" t="s">
        <v>3047</v>
      </c>
      <c r="D1002" s="11" t="s">
        <v>8028</v>
      </c>
      <c r="E1002" s="11" t="s">
        <v>7060</v>
      </c>
      <c r="F1002" t="s">
        <v>121</v>
      </c>
      <c r="G1002" t="s">
        <v>3048</v>
      </c>
      <c r="H1002" t="s">
        <v>65</v>
      </c>
      <c r="I1002">
        <v>971.56</v>
      </c>
      <c r="J1002">
        <v>6</v>
      </c>
      <c r="K1002">
        <v>0</v>
      </c>
      <c r="L1002">
        <v>5829.36</v>
      </c>
      <c r="M1002">
        <v>5829.36</v>
      </c>
      <c r="N1002" s="11">
        <f>Salesdata[[#This Row],[subtotal_before_discount]]-Salesdata[[#This Row],[total_after_discount]]</f>
        <v>0</v>
      </c>
      <c r="O1002" t="s">
        <v>116</v>
      </c>
      <c r="P1002" s="2">
        <v>45830.656458333331</v>
      </c>
      <c r="Q1002">
        <f>YEAR(Salesdata[[#This Row],[purchase_date]])</f>
        <v>2025</v>
      </c>
      <c r="R1002" t="str">
        <f>TEXT(Salesdata[[#This Row],[purchase_date]], "mmm")</f>
        <v>Jun</v>
      </c>
    </row>
    <row r="1003" spans="1:18" x14ac:dyDescent="0.3">
      <c r="A1003" t="s">
        <v>3049</v>
      </c>
      <c r="B1003" t="s">
        <v>72</v>
      </c>
      <c r="C1003" t="s">
        <v>3050</v>
      </c>
      <c r="D1003" s="11" t="s">
        <v>8029</v>
      </c>
      <c r="E1003" s="11" t="s">
        <v>7089</v>
      </c>
      <c r="F1003" t="s">
        <v>133</v>
      </c>
      <c r="G1003" t="s">
        <v>3051</v>
      </c>
      <c r="H1003" t="s">
        <v>70</v>
      </c>
      <c r="I1003">
        <v>303.12</v>
      </c>
      <c r="J1003">
        <v>1</v>
      </c>
      <c r="K1003">
        <v>0</v>
      </c>
      <c r="L1003">
        <v>303.12</v>
      </c>
      <c r="M1003">
        <v>303.12</v>
      </c>
      <c r="N1003" s="11">
        <f>Salesdata[[#This Row],[subtotal_before_discount]]-Salesdata[[#This Row],[total_after_discount]]</f>
        <v>0</v>
      </c>
      <c r="O1003" t="s">
        <v>21</v>
      </c>
      <c r="P1003" s="2">
        <v>45706.267939814818</v>
      </c>
      <c r="Q1003">
        <f>YEAR(Salesdata[[#This Row],[purchase_date]])</f>
        <v>2025</v>
      </c>
      <c r="R1003" t="str">
        <f>TEXT(Salesdata[[#This Row],[purchase_date]], "mmm")</f>
        <v>Feb</v>
      </c>
    </row>
    <row r="1004" spans="1:18" x14ac:dyDescent="0.3">
      <c r="A1004" t="s">
        <v>3052</v>
      </c>
      <c r="B1004" t="s">
        <v>95</v>
      </c>
      <c r="C1004" t="s">
        <v>3053</v>
      </c>
      <c r="D1004" s="11" t="s">
        <v>7351</v>
      </c>
      <c r="E1004" s="11" t="s">
        <v>7073</v>
      </c>
      <c r="F1004" t="s">
        <v>57</v>
      </c>
      <c r="G1004" t="s">
        <v>3054</v>
      </c>
      <c r="H1004" t="s">
        <v>70</v>
      </c>
      <c r="I1004">
        <v>3.23</v>
      </c>
      <c r="J1004">
        <v>94</v>
      </c>
      <c r="K1004">
        <v>15</v>
      </c>
      <c r="L1004">
        <v>303.62</v>
      </c>
      <c r="M1004">
        <v>258.08</v>
      </c>
      <c r="N1004" s="11">
        <f>Salesdata[[#This Row],[subtotal_before_discount]]-Salesdata[[#This Row],[total_after_discount]]</f>
        <v>45.54000000000002</v>
      </c>
      <c r="O1004" t="s">
        <v>60</v>
      </c>
      <c r="P1004" s="2">
        <v>45874.046759259261</v>
      </c>
      <c r="Q1004">
        <f>YEAR(Salesdata[[#This Row],[purchase_date]])</f>
        <v>2025</v>
      </c>
      <c r="R1004" t="str">
        <f>TEXT(Salesdata[[#This Row],[purchase_date]], "mmm")</f>
        <v>Aug</v>
      </c>
    </row>
    <row r="1005" spans="1:18" x14ac:dyDescent="0.3">
      <c r="A1005" t="s">
        <v>3055</v>
      </c>
      <c r="B1005" t="s">
        <v>55</v>
      </c>
      <c r="C1005" t="s">
        <v>3056</v>
      </c>
      <c r="D1005" s="11" t="s">
        <v>8030</v>
      </c>
      <c r="E1005" s="11" t="s">
        <v>7224</v>
      </c>
      <c r="F1005" t="s">
        <v>87</v>
      </c>
      <c r="G1005" t="s">
        <v>3057</v>
      </c>
      <c r="H1005" t="s">
        <v>9189</v>
      </c>
      <c r="I1005">
        <v>2937.91</v>
      </c>
      <c r="J1005">
        <v>5</v>
      </c>
      <c r="K1005">
        <v>5</v>
      </c>
      <c r="L1005">
        <v>14689.55</v>
      </c>
      <c r="M1005">
        <v>13955.07</v>
      </c>
      <c r="N1005" s="11">
        <f>Salesdata[[#This Row],[subtotal_before_discount]]-Salesdata[[#This Row],[total_after_discount]]</f>
        <v>734.47999999999956</v>
      </c>
      <c r="O1005" t="s">
        <v>77</v>
      </c>
      <c r="P1005" s="2">
        <v>45424.91170138889</v>
      </c>
      <c r="Q1005">
        <f>YEAR(Salesdata[[#This Row],[purchase_date]])</f>
        <v>2024</v>
      </c>
      <c r="R1005" t="str">
        <f>TEXT(Salesdata[[#This Row],[purchase_date]], "mmm")</f>
        <v>May</v>
      </c>
    </row>
    <row r="1006" spans="1:18" x14ac:dyDescent="0.3">
      <c r="A1006" t="s">
        <v>3058</v>
      </c>
      <c r="B1006" t="s">
        <v>15</v>
      </c>
      <c r="C1006" t="s">
        <v>3059</v>
      </c>
      <c r="D1006" s="11" t="s">
        <v>8031</v>
      </c>
      <c r="E1006" s="11" t="s">
        <v>7154</v>
      </c>
      <c r="F1006" t="s">
        <v>246</v>
      </c>
      <c r="G1006" t="s">
        <v>3060</v>
      </c>
      <c r="H1006" t="s">
        <v>179</v>
      </c>
      <c r="I1006">
        <v>272.19</v>
      </c>
      <c r="J1006">
        <v>5</v>
      </c>
      <c r="K1006">
        <v>0</v>
      </c>
      <c r="L1006">
        <v>1360.95</v>
      </c>
      <c r="M1006">
        <v>1360.95</v>
      </c>
      <c r="N1006" s="11">
        <f>Salesdata[[#This Row],[subtotal_before_discount]]-Salesdata[[#This Row],[total_after_discount]]</f>
        <v>0</v>
      </c>
      <c r="O1006" t="s">
        <v>47</v>
      </c>
      <c r="P1006" s="2">
        <v>45543.947384259256</v>
      </c>
      <c r="Q1006">
        <f>YEAR(Salesdata[[#This Row],[purchase_date]])</f>
        <v>2024</v>
      </c>
      <c r="R1006" t="str">
        <f>TEXT(Salesdata[[#This Row],[purchase_date]], "mmm")</f>
        <v>Sep</v>
      </c>
    </row>
    <row r="1007" spans="1:18" x14ac:dyDescent="0.3">
      <c r="A1007" t="s">
        <v>3061</v>
      </c>
      <c r="B1007" t="s">
        <v>49</v>
      </c>
      <c r="C1007" t="s">
        <v>3062</v>
      </c>
      <c r="D1007" s="11" t="s">
        <v>8032</v>
      </c>
      <c r="E1007" s="11" t="s">
        <v>7235</v>
      </c>
      <c r="F1007" t="s">
        <v>224</v>
      </c>
      <c r="G1007" t="s">
        <v>3063</v>
      </c>
      <c r="H1007" t="s">
        <v>20</v>
      </c>
      <c r="I1007">
        <v>1563.5</v>
      </c>
      <c r="J1007">
        <v>40</v>
      </c>
      <c r="K1007">
        <v>3</v>
      </c>
      <c r="L1007">
        <v>62540</v>
      </c>
      <c r="M1007">
        <v>60663.8</v>
      </c>
      <c r="N1007" s="11">
        <f>Salesdata[[#This Row],[subtotal_before_discount]]-Salesdata[[#This Row],[total_after_discount]]</f>
        <v>1876.1999999999971</v>
      </c>
      <c r="O1007" t="s">
        <v>21</v>
      </c>
      <c r="P1007" s="2">
        <v>45342.377106481479</v>
      </c>
      <c r="Q1007">
        <f>YEAR(Salesdata[[#This Row],[purchase_date]])</f>
        <v>2024</v>
      </c>
      <c r="R1007" t="str">
        <f>TEXT(Salesdata[[#This Row],[purchase_date]], "mmm")</f>
        <v>Feb</v>
      </c>
    </row>
    <row r="1008" spans="1:18" x14ac:dyDescent="0.3">
      <c r="A1008" t="s">
        <v>3064</v>
      </c>
      <c r="B1008" t="s">
        <v>84</v>
      </c>
      <c r="C1008" t="s">
        <v>3065</v>
      </c>
      <c r="D1008" s="11" t="s">
        <v>8033</v>
      </c>
      <c r="E1008" s="11" t="s">
        <v>7164</v>
      </c>
      <c r="F1008" t="s">
        <v>9189</v>
      </c>
      <c r="G1008" t="s">
        <v>3066</v>
      </c>
      <c r="H1008" t="s">
        <v>20</v>
      </c>
      <c r="I1008">
        <v>211.93</v>
      </c>
      <c r="J1008">
        <v>2</v>
      </c>
      <c r="K1008">
        <v>0</v>
      </c>
      <c r="L1008">
        <v>423.86</v>
      </c>
      <c r="M1008">
        <v>423.86</v>
      </c>
      <c r="N1008" s="11">
        <f>Salesdata[[#This Row],[subtotal_before_discount]]-Salesdata[[#This Row],[total_after_discount]]</f>
        <v>0</v>
      </c>
      <c r="O1008" t="s">
        <v>40</v>
      </c>
      <c r="P1008" s="2">
        <v>45380.315185185187</v>
      </c>
      <c r="Q1008">
        <f>YEAR(Salesdata[[#This Row],[purchase_date]])</f>
        <v>2024</v>
      </c>
      <c r="R1008" t="str">
        <f>TEXT(Salesdata[[#This Row],[purchase_date]], "mmm")</f>
        <v>Mar</v>
      </c>
    </row>
    <row r="1009" spans="1:18" x14ac:dyDescent="0.3">
      <c r="A1009" t="s">
        <v>3067</v>
      </c>
      <c r="B1009" t="s">
        <v>118</v>
      </c>
      <c r="C1009" t="s">
        <v>3068</v>
      </c>
      <c r="D1009" s="11" t="s">
        <v>8034</v>
      </c>
      <c r="E1009" s="11" t="s">
        <v>7046</v>
      </c>
      <c r="F1009" t="s">
        <v>44</v>
      </c>
      <c r="G1009" t="s">
        <v>3069</v>
      </c>
      <c r="H1009" t="s">
        <v>70</v>
      </c>
      <c r="I1009">
        <v>2654.38</v>
      </c>
      <c r="J1009">
        <v>6</v>
      </c>
      <c r="K1009">
        <v>10</v>
      </c>
      <c r="L1009">
        <v>15926.28</v>
      </c>
      <c r="M1009">
        <v>14333.65</v>
      </c>
      <c r="N1009" s="11">
        <f>Salesdata[[#This Row],[subtotal_before_discount]]-Salesdata[[#This Row],[total_after_discount]]</f>
        <v>1592.630000000001</v>
      </c>
      <c r="O1009" t="s">
        <v>116</v>
      </c>
      <c r="P1009" s="2">
        <v>45372.325162037036</v>
      </c>
      <c r="Q1009">
        <f>YEAR(Salesdata[[#This Row],[purchase_date]])</f>
        <v>2024</v>
      </c>
      <c r="R1009" t="str">
        <f>TEXT(Salesdata[[#This Row],[purchase_date]], "mmm")</f>
        <v>Mar</v>
      </c>
    </row>
    <row r="1010" spans="1:18" x14ac:dyDescent="0.3">
      <c r="A1010" t="s">
        <v>3070</v>
      </c>
      <c r="B1010" t="s">
        <v>95</v>
      </c>
      <c r="C1010" t="s">
        <v>3071</v>
      </c>
      <c r="D1010" s="11" t="s">
        <v>8035</v>
      </c>
      <c r="E1010" s="11" t="s">
        <v>7207</v>
      </c>
      <c r="F1010" t="s">
        <v>68</v>
      </c>
      <c r="G1010" t="s">
        <v>3072</v>
      </c>
      <c r="H1010" t="s">
        <v>46</v>
      </c>
      <c r="I1010">
        <v>737.25</v>
      </c>
      <c r="J1010">
        <v>2</v>
      </c>
      <c r="K1010">
        <v>0</v>
      </c>
      <c r="L1010">
        <v>1474.5</v>
      </c>
      <c r="M1010">
        <v>1474.5</v>
      </c>
      <c r="N1010" s="11">
        <f>Salesdata[[#This Row],[subtotal_before_discount]]-Salesdata[[#This Row],[total_after_discount]]</f>
        <v>0</v>
      </c>
      <c r="O1010" t="s">
        <v>21</v>
      </c>
      <c r="P1010" s="2">
        <v>45733.644386574073</v>
      </c>
      <c r="Q1010">
        <f>YEAR(Salesdata[[#This Row],[purchase_date]])</f>
        <v>2025</v>
      </c>
      <c r="R1010" t="str">
        <f>TEXT(Salesdata[[#This Row],[purchase_date]], "mmm")</f>
        <v>Mar</v>
      </c>
    </row>
    <row r="1011" spans="1:18" x14ac:dyDescent="0.3">
      <c r="A1011" t="s">
        <v>3073</v>
      </c>
      <c r="B1011" t="s">
        <v>30</v>
      </c>
      <c r="C1011" t="s">
        <v>3074</v>
      </c>
      <c r="D1011" s="11" t="s">
        <v>8036</v>
      </c>
      <c r="E1011" s="11" t="s">
        <v>7145</v>
      </c>
      <c r="F1011" t="s">
        <v>121</v>
      </c>
      <c r="G1011" t="s">
        <v>3075</v>
      </c>
      <c r="H1011" t="s">
        <v>135</v>
      </c>
      <c r="I1011">
        <v>83.79</v>
      </c>
      <c r="J1011">
        <v>3</v>
      </c>
      <c r="K1011">
        <v>5</v>
      </c>
      <c r="L1011">
        <v>251.37</v>
      </c>
      <c r="M1011">
        <v>238.8</v>
      </c>
      <c r="N1011" s="11">
        <f>Salesdata[[#This Row],[subtotal_before_discount]]-Salesdata[[#This Row],[total_after_discount]]</f>
        <v>12.569999999999993</v>
      </c>
      <c r="O1011" t="s">
        <v>77</v>
      </c>
      <c r="P1011" s="2">
        <v>45850.3984375</v>
      </c>
      <c r="Q1011">
        <f>YEAR(Salesdata[[#This Row],[purchase_date]])</f>
        <v>2025</v>
      </c>
      <c r="R1011" t="str">
        <f>TEXT(Salesdata[[#This Row],[purchase_date]], "mmm")</f>
        <v>Jul</v>
      </c>
    </row>
    <row r="1012" spans="1:18" x14ac:dyDescent="0.3">
      <c r="A1012" t="s">
        <v>3076</v>
      </c>
      <c r="B1012" t="s">
        <v>15</v>
      </c>
      <c r="C1012" t="s">
        <v>9189</v>
      </c>
      <c r="D1012" s="11" t="s">
        <v>9189</v>
      </c>
      <c r="E1012" s="11" t="s">
        <v>9189</v>
      </c>
      <c r="F1012" t="s">
        <v>68</v>
      </c>
      <c r="G1012" t="s">
        <v>3077</v>
      </c>
      <c r="H1012" t="s">
        <v>135</v>
      </c>
      <c r="I1012">
        <v>72.62</v>
      </c>
      <c r="J1012">
        <v>4</v>
      </c>
      <c r="K1012">
        <v>2</v>
      </c>
      <c r="L1012">
        <v>290.48</v>
      </c>
      <c r="M1012">
        <v>284.67</v>
      </c>
      <c r="N1012" s="11">
        <f>Salesdata[[#This Row],[subtotal_before_discount]]-Salesdata[[#This Row],[total_after_discount]]</f>
        <v>5.8100000000000023</v>
      </c>
      <c r="O1012" t="s">
        <v>21</v>
      </c>
      <c r="P1012" s="2">
        <v>45719.386180555557</v>
      </c>
      <c r="Q1012">
        <f>YEAR(Salesdata[[#This Row],[purchase_date]])</f>
        <v>2025</v>
      </c>
      <c r="R1012" t="str">
        <f>TEXT(Salesdata[[#This Row],[purchase_date]], "mmm")</f>
        <v>Mar</v>
      </c>
    </row>
    <row r="1013" spans="1:18" x14ac:dyDescent="0.3">
      <c r="A1013" t="s">
        <v>3078</v>
      </c>
      <c r="B1013" t="s">
        <v>72</v>
      </c>
      <c r="C1013" t="s">
        <v>3079</v>
      </c>
      <c r="D1013" s="11" t="s">
        <v>8037</v>
      </c>
      <c r="E1013" s="11" t="s">
        <v>7052</v>
      </c>
      <c r="F1013" t="s">
        <v>277</v>
      </c>
      <c r="G1013" t="s">
        <v>3080</v>
      </c>
      <c r="H1013" t="s">
        <v>9189</v>
      </c>
      <c r="I1013">
        <v>3850.79</v>
      </c>
      <c r="J1013">
        <v>1</v>
      </c>
      <c r="K1013">
        <v>0</v>
      </c>
      <c r="L1013">
        <v>3850.79</v>
      </c>
      <c r="M1013">
        <v>3850.79</v>
      </c>
      <c r="N1013" s="11">
        <f>Salesdata[[#This Row],[subtotal_before_discount]]-Salesdata[[#This Row],[total_after_discount]]</f>
        <v>0</v>
      </c>
      <c r="O1013" t="s">
        <v>28</v>
      </c>
      <c r="P1013" s="2">
        <v>45438.43246527778</v>
      </c>
      <c r="Q1013">
        <f>YEAR(Salesdata[[#This Row],[purchase_date]])</f>
        <v>2024</v>
      </c>
      <c r="R1013" t="str">
        <f>TEXT(Salesdata[[#This Row],[purchase_date]], "mmm")</f>
        <v>May</v>
      </c>
    </row>
    <row r="1014" spans="1:18" x14ac:dyDescent="0.3">
      <c r="A1014" t="s">
        <v>3081</v>
      </c>
      <c r="B1014" t="s">
        <v>55</v>
      </c>
      <c r="C1014" t="s">
        <v>3082</v>
      </c>
      <c r="D1014" s="11" t="s">
        <v>8038</v>
      </c>
      <c r="E1014" s="11" t="s">
        <v>7069</v>
      </c>
      <c r="F1014" t="s">
        <v>177</v>
      </c>
      <c r="G1014" t="s">
        <v>3083</v>
      </c>
      <c r="H1014" t="s">
        <v>82</v>
      </c>
      <c r="I1014">
        <v>1461.99</v>
      </c>
      <c r="J1014">
        <v>4</v>
      </c>
      <c r="K1014">
        <v>0</v>
      </c>
      <c r="L1014">
        <v>5847.96</v>
      </c>
      <c r="M1014">
        <v>5847.96</v>
      </c>
      <c r="N1014" s="11">
        <f>Salesdata[[#This Row],[subtotal_before_discount]]-Salesdata[[#This Row],[total_after_discount]]</f>
        <v>0</v>
      </c>
      <c r="O1014" t="s">
        <v>40</v>
      </c>
      <c r="P1014" s="2">
        <v>45392.524363425924</v>
      </c>
      <c r="Q1014">
        <f>YEAR(Salesdata[[#This Row],[purchase_date]])</f>
        <v>2024</v>
      </c>
      <c r="R1014" t="str">
        <f>TEXT(Salesdata[[#This Row],[purchase_date]], "mmm")</f>
        <v>Apr</v>
      </c>
    </row>
    <row r="1015" spans="1:18" x14ac:dyDescent="0.3">
      <c r="A1015" t="s">
        <v>3084</v>
      </c>
      <c r="B1015" t="s">
        <v>55</v>
      </c>
      <c r="C1015" t="s">
        <v>3085</v>
      </c>
      <c r="D1015" s="11" t="s">
        <v>8039</v>
      </c>
      <c r="E1015" s="11" t="s">
        <v>7111</v>
      </c>
      <c r="F1015" t="s">
        <v>251</v>
      </c>
      <c r="G1015" t="s">
        <v>3086</v>
      </c>
      <c r="H1015" t="s">
        <v>65</v>
      </c>
      <c r="I1015">
        <v>180.62</v>
      </c>
      <c r="J1015">
        <v>100</v>
      </c>
      <c r="K1015">
        <v>15</v>
      </c>
      <c r="L1015">
        <v>18062</v>
      </c>
      <c r="M1015">
        <v>15352.7</v>
      </c>
      <c r="N1015" s="11">
        <f>Salesdata[[#This Row],[subtotal_before_discount]]-Salesdata[[#This Row],[total_after_discount]]</f>
        <v>2709.2999999999993</v>
      </c>
      <c r="O1015" t="s">
        <v>28</v>
      </c>
      <c r="P1015" s="2">
        <v>45536.730243055557</v>
      </c>
      <c r="Q1015">
        <f>YEAR(Salesdata[[#This Row],[purchase_date]])</f>
        <v>2024</v>
      </c>
      <c r="R1015" t="str">
        <f>TEXT(Salesdata[[#This Row],[purchase_date]], "mmm")</f>
        <v>Sep</v>
      </c>
    </row>
    <row r="1016" spans="1:18" x14ac:dyDescent="0.3">
      <c r="A1016" t="s">
        <v>3087</v>
      </c>
      <c r="B1016" t="s">
        <v>55</v>
      </c>
      <c r="C1016" t="s">
        <v>3088</v>
      </c>
      <c r="D1016" s="11" t="s">
        <v>8040</v>
      </c>
      <c r="E1016" s="11" t="s">
        <v>7056</v>
      </c>
      <c r="F1016" t="s">
        <v>57</v>
      </c>
      <c r="G1016" t="s">
        <v>3089</v>
      </c>
      <c r="H1016" t="s">
        <v>39</v>
      </c>
      <c r="I1016">
        <v>17.04</v>
      </c>
      <c r="J1016">
        <v>3</v>
      </c>
      <c r="K1016">
        <v>0</v>
      </c>
      <c r="L1016">
        <v>51.12</v>
      </c>
      <c r="M1016">
        <v>51.12</v>
      </c>
      <c r="N1016" s="11">
        <f>Salesdata[[#This Row],[subtotal_before_discount]]-Salesdata[[#This Row],[total_after_discount]]</f>
        <v>0</v>
      </c>
      <c r="O1016" t="s">
        <v>60</v>
      </c>
      <c r="P1016" s="2">
        <v>45553.974803240744</v>
      </c>
      <c r="Q1016">
        <f>YEAR(Salesdata[[#This Row],[purchase_date]])</f>
        <v>2024</v>
      </c>
      <c r="R1016" t="str">
        <f>TEXT(Salesdata[[#This Row],[purchase_date]], "mmm")</f>
        <v>Sep</v>
      </c>
    </row>
    <row r="1017" spans="1:18" x14ac:dyDescent="0.3">
      <c r="A1017" t="s">
        <v>3090</v>
      </c>
      <c r="B1017" t="s">
        <v>55</v>
      </c>
      <c r="C1017" t="s">
        <v>3091</v>
      </c>
      <c r="D1017" s="11" t="s">
        <v>7344</v>
      </c>
      <c r="E1017" s="11" t="s">
        <v>7164</v>
      </c>
      <c r="F1017" t="s">
        <v>44</v>
      </c>
      <c r="G1017" t="s">
        <v>3092</v>
      </c>
      <c r="H1017" t="s">
        <v>53</v>
      </c>
      <c r="I1017">
        <v>2.71</v>
      </c>
      <c r="J1017">
        <v>105</v>
      </c>
      <c r="K1017">
        <v>15</v>
      </c>
      <c r="L1017">
        <v>284.55</v>
      </c>
      <c r="M1017">
        <v>241.87</v>
      </c>
      <c r="N1017" s="11">
        <f>Salesdata[[#This Row],[subtotal_before_discount]]-Salesdata[[#This Row],[total_after_discount]]</f>
        <v>42.680000000000007</v>
      </c>
      <c r="O1017" t="s">
        <v>40</v>
      </c>
      <c r="P1017" s="2">
        <v>45468.008831018517</v>
      </c>
      <c r="Q1017">
        <f>YEAR(Salesdata[[#This Row],[purchase_date]])</f>
        <v>2024</v>
      </c>
      <c r="R1017" t="str">
        <f>TEXT(Salesdata[[#This Row],[purchase_date]], "mmm")</f>
        <v>Jun</v>
      </c>
    </row>
    <row r="1018" spans="1:18" x14ac:dyDescent="0.3">
      <c r="A1018" t="s">
        <v>3093</v>
      </c>
      <c r="B1018" t="s">
        <v>72</v>
      </c>
      <c r="C1018" t="s">
        <v>3094</v>
      </c>
      <c r="D1018" s="11" t="s">
        <v>8041</v>
      </c>
      <c r="E1018" s="11" t="s">
        <v>7170</v>
      </c>
      <c r="F1018" t="s">
        <v>32</v>
      </c>
      <c r="G1018" t="s">
        <v>3095</v>
      </c>
      <c r="H1018" t="s">
        <v>70</v>
      </c>
      <c r="I1018">
        <v>181.16</v>
      </c>
      <c r="J1018">
        <v>3</v>
      </c>
      <c r="K1018">
        <v>0</v>
      </c>
      <c r="L1018">
        <v>543.48</v>
      </c>
      <c r="M1018">
        <v>543.48</v>
      </c>
      <c r="N1018" s="11">
        <f>Salesdata[[#This Row],[subtotal_before_discount]]-Salesdata[[#This Row],[total_after_discount]]</f>
        <v>0</v>
      </c>
      <c r="O1018" t="s">
        <v>60</v>
      </c>
      <c r="P1018" s="2">
        <v>45607.653379629628</v>
      </c>
      <c r="Q1018">
        <f>YEAR(Salesdata[[#This Row],[purchase_date]])</f>
        <v>2024</v>
      </c>
      <c r="R1018" t="str">
        <f>TEXT(Salesdata[[#This Row],[purchase_date]], "mmm")</f>
        <v>Nov</v>
      </c>
    </row>
    <row r="1019" spans="1:18" x14ac:dyDescent="0.3">
      <c r="A1019" t="s">
        <v>3096</v>
      </c>
      <c r="B1019" t="s">
        <v>84</v>
      </c>
      <c r="C1019" t="s">
        <v>3097</v>
      </c>
      <c r="D1019" s="11" t="s">
        <v>8042</v>
      </c>
      <c r="E1019" s="11" t="s">
        <v>7076</v>
      </c>
      <c r="F1019" t="s">
        <v>87</v>
      </c>
      <c r="G1019" t="s">
        <v>3098</v>
      </c>
      <c r="H1019" t="s">
        <v>65</v>
      </c>
      <c r="I1019">
        <v>27.03</v>
      </c>
      <c r="J1019">
        <v>15</v>
      </c>
      <c r="K1019">
        <v>15</v>
      </c>
      <c r="L1019">
        <v>405.45</v>
      </c>
      <c r="M1019">
        <v>344.63</v>
      </c>
      <c r="N1019" s="11">
        <f>Salesdata[[#This Row],[subtotal_before_discount]]-Salesdata[[#This Row],[total_after_discount]]</f>
        <v>60.819999999999993</v>
      </c>
      <c r="O1019" t="s">
        <v>28</v>
      </c>
      <c r="P1019" s="2">
        <v>45482.462476851855</v>
      </c>
      <c r="Q1019">
        <f>YEAR(Salesdata[[#This Row],[purchase_date]])</f>
        <v>2024</v>
      </c>
      <c r="R1019" t="str">
        <f>TEXT(Salesdata[[#This Row],[purchase_date]], "mmm")</f>
        <v>Jul</v>
      </c>
    </row>
    <row r="1020" spans="1:18" x14ac:dyDescent="0.3">
      <c r="A1020" t="s">
        <v>3099</v>
      </c>
      <c r="B1020" t="s">
        <v>30</v>
      </c>
      <c r="C1020" t="s">
        <v>3100</v>
      </c>
      <c r="D1020" s="11" t="s">
        <v>8043</v>
      </c>
      <c r="E1020" s="11" t="s">
        <v>7123</v>
      </c>
      <c r="F1020" t="s">
        <v>74</v>
      </c>
      <c r="G1020" t="s">
        <v>3101</v>
      </c>
      <c r="H1020" t="s">
        <v>27</v>
      </c>
      <c r="I1020">
        <v>131.99</v>
      </c>
      <c r="J1020">
        <v>10</v>
      </c>
      <c r="K1020">
        <v>0</v>
      </c>
      <c r="L1020">
        <v>1319.9</v>
      </c>
      <c r="M1020">
        <v>1319.9</v>
      </c>
      <c r="N1020" s="11">
        <f>Salesdata[[#This Row],[subtotal_before_discount]]-Salesdata[[#This Row],[total_after_discount]]</f>
        <v>0</v>
      </c>
      <c r="O1020" t="s">
        <v>21</v>
      </c>
      <c r="P1020" s="2">
        <v>45837.730821759258</v>
      </c>
      <c r="Q1020">
        <f>YEAR(Salesdata[[#This Row],[purchase_date]])</f>
        <v>2025</v>
      </c>
      <c r="R1020" t="str">
        <f>TEXT(Salesdata[[#This Row],[purchase_date]], "mmm")</f>
        <v>Jun</v>
      </c>
    </row>
    <row r="1021" spans="1:18" x14ac:dyDescent="0.3">
      <c r="A1021" t="s">
        <v>3102</v>
      </c>
      <c r="B1021" t="s">
        <v>15</v>
      </c>
      <c r="C1021" t="s">
        <v>3103</v>
      </c>
      <c r="D1021" s="11" t="s">
        <v>8044</v>
      </c>
      <c r="E1021" s="11" t="s">
        <v>7071</v>
      </c>
      <c r="F1021" t="s">
        <v>251</v>
      </c>
      <c r="G1021" t="s">
        <v>3104</v>
      </c>
      <c r="H1021" t="s">
        <v>39</v>
      </c>
      <c r="I1021">
        <v>651.77</v>
      </c>
      <c r="J1021">
        <v>4</v>
      </c>
      <c r="K1021">
        <v>5</v>
      </c>
      <c r="L1021">
        <v>2607.08</v>
      </c>
      <c r="M1021">
        <v>2476.73</v>
      </c>
      <c r="N1021" s="11">
        <f>Salesdata[[#This Row],[subtotal_before_discount]]-Salesdata[[#This Row],[total_after_discount]]</f>
        <v>130.34999999999991</v>
      </c>
      <c r="O1021" t="s">
        <v>77</v>
      </c>
      <c r="P1021" s="2">
        <v>45722.543229166666</v>
      </c>
      <c r="Q1021">
        <f>YEAR(Salesdata[[#This Row],[purchase_date]])</f>
        <v>2025</v>
      </c>
      <c r="R1021" t="str">
        <f>TEXT(Salesdata[[#This Row],[purchase_date]], "mmm")</f>
        <v>Mar</v>
      </c>
    </row>
    <row r="1022" spans="1:18" x14ac:dyDescent="0.3">
      <c r="A1022" t="s">
        <v>3105</v>
      </c>
      <c r="B1022" t="s">
        <v>172</v>
      </c>
      <c r="C1022" t="s">
        <v>3106</v>
      </c>
      <c r="D1022" s="11" t="s">
        <v>8045</v>
      </c>
      <c r="E1022" s="11" t="s">
        <v>7079</v>
      </c>
      <c r="F1022" t="s">
        <v>111</v>
      </c>
      <c r="G1022" t="s">
        <v>3107</v>
      </c>
      <c r="H1022" t="s">
        <v>107</v>
      </c>
      <c r="I1022">
        <v>1947.34</v>
      </c>
      <c r="J1022">
        <v>40</v>
      </c>
      <c r="K1022">
        <v>0</v>
      </c>
      <c r="L1022">
        <v>77893.600000000006</v>
      </c>
      <c r="M1022">
        <v>77893.600000000006</v>
      </c>
      <c r="N1022" s="11">
        <f>Salesdata[[#This Row],[subtotal_before_discount]]-Salesdata[[#This Row],[total_after_discount]]</f>
        <v>0</v>
      </c>
      <c r="O1022" t="s">
        <v>116</v>
      </c>
      <c r="P1022" s="2">
        <v>45837.181030092594</v>
      </c>
      <c r="Q1022">
        <f>YEAR(Salesdata[[#This Row],[purchase_date]])</f>
        <v>2025</v>
      </c>
      <c r="R1022" t="str">
        <f>TEXT(Salesdata[[#This Row],[purchase_date]], "mmm")</f>
        <v>Jun</v>
      </c>
    </row>
    <row r="1023" spans="1:18" x14ac:dyDescent="0.3">
      <c r="A1023" t="s">
        <v>3108</v>
      </c>
      <c r="B1023" t="s">
        <v>118</v>
      </c>
      <c r="C1023" t="s">
        <v>3109</v>
      </c>
      <c r="D1023" s="11" t="s">
        <v>8046</v>
      </c>
      <c r="E1023" s="11" t="s">
        <v>7102</v>
      </c>
      <c r="F1023" t="s">
        <v>57</v>
      </c>
      <c r="G1023" t="s">
        <v>3110</v>
      </c>
      <c r="H1023" t="s">
        <v>20</v>
      </c>
      <c r="I1023">
        <v>383.23</v>
      </c>
      <c r="J1023">
        <v>4</v>
      </c>
      <c r="K1023">
        <v>2</v>
      </c>
      <c r="L1023">
        <v>1532.92</v>
      </c>
      <c r="M1023">
        <v>1502.26</v>
      </c>
      <c r="N1023" s="11">
        <f>Salesdata[[#This Row],[subtotal_before_discount]]-Salesdata[[#This Row],[total_after_discount]]</f>
        <v>30.660000000000082</v>
      </c>
      <c r="O1023" t="s">
        <v>28</v>
      </c>
      <c r="P1023" s="2">
        <v>45465.320115740738</v>
      </c>
      <c r="Q1023">
        <f>YEAR(Salesdata[[#This Row],[purchase_date]])</f>
        <v>2024</v>
      </c>
      <c r="R1023" t="str">
        <f>TEXT(Salesdata[[#This Row],[purchase_date]], "mmm")</f>
        <v>Jun</v>
      </c>
    </row>
    <row r="1024" spans="1:18" x14ac:dyDescent="0.3">
      <c r="A1024" t="s">
        <v>3111</v>
      </c>
      <c r="B1024" t="s">
        <v>118</v>
      </c>
      <c r="C1024" t="s">
        <v>3112</v>
      </c>
      <c r="D1024" s="11" t="s">
        <v>8047</v>
      </c>
      <c r="E1024" s="11" t="s">
        <v>7159</v>
      </c>
      <c r="F1024" t="s">
        <v>87</v>
      </c>
      <c r="G1024" t="s">
        <v>3113</v>
      </c>
      <c r="H1024" t="s">
        <v>53</v>
      </c>
      <c r="I1024">
        <v>209.33</v>
      </c>
      <c r="J1024">
        <v>3</v>
      </c>
      <c r="K1024">
        <v>0</v>
      </c>
      <c r="L1024">
        <v>627.99</v>
      </c>
      <c r="M1024">
        <v>627.99</v>
      </c>
      <c r="N1024" s="11">
        <f>Salesdata[[#This Row],[subtotal_before_discount]]-Salesdata[[#This Row],[total_after_discount]]</f>
        <v>0</v>
      </c>
      <c r="O1024" t="s">
        <v>40</v>
      </c>
      <c r="P1024" s="2">
        <v>45640.180625000001</v>
      </c>
      <c r="Q1024">
        <f>YEAR(Salesdata[[#This Row],[purchase_date]])</f>
        <v>2024</v>
      </c>
      <c r="R1024" t="str">
        <f>TEXT(Salesdata[[#This Row],[purchase_date]], "mmm")</f>
        <v>Dec</v>
      </c>
    </row>
    <row r="1025" spans="1:18" x14ac:dyDescent="0.3">
      <c r="A1025" t="s">
        <v>3114</v>
      </c>
      <c r="B1025" t="s">
        <v>84</v>
      </c>
      <c r="C1025" t="s">
        <v>3115</v>
      </c>
      <c r="D1025" s="11" t="s">
        <v>7822</v>
      </c>
      <c r="E1025" s="11" t="s">
        <v>7040</v>
      </c>
      <c r="F1025" t="s">
        <v>18</v>
      </c>
      <c r="G1025" t="s">
        <v>3116</v>
      </c>
      <c r="H1025" t="s">
        <v>161</v>
      </c>
      <c r="I1025">
        <v>136.63999999999999</v>
      </c>
      <c r="J1025">
        <v>3</v>
      </c>
      <c r="K1025">
        <v>0</v>
      </c>
      <c r="L1025">
        <v>409.92</v>
      </c>
      <c r="M1025">
        <v>409.92</v>
      </c>
      <c r="N1025" s="11">
        <f>Salesdata[[#This Row],[subtotal_before_discount]]-Salesdata[[#This Row],[total_after_discount]]</f>
        <v>0</v>
      </c>
      <c r="O1025" t="s">
        <v>47</v>
      </c>
      <c r="P1025" s="2">
        <v>45385.909861111111</v>
      </c>
      <c r="Q1025">
        <f>YEAR(Salesdata[[#This Row],[purchase_date]])</f>
        <v>2024</v>
      </c>
      <c r="R1025" t="str">
        <f>TEXT(Salesdata[[#This Row],[purchase_date]], "mmm")</f>
        <v>Apr</v>
      </c>
    </row>
    <row r="1026" spans="1:18" x14ac:dyDescent="0.3">
      <c r="A1026" t="s">
        <v>3117</v>
      </c>
      <c r="B1026" t="s">
        <v>15</v>
      </c>
      <c r="C1026" t="s">
        <v>3118</v>
      </c>
      <c r="D1026" s="11" t="s">
        <v>8048</v>
      </c>
      <c r="E1026" s="11" t="s">
        <v>7097</v>
      </c>
      <c r="F1026" t="s">
        <v>57</v>
      </c>
      <c r="G1026" t="s">
        <v>3119</v>
      </c>
      <c r="H1026" t="s">
        <v>70</v>
      </c>
      <c r="I1026">
        <v>711.38</v>
      </c>
      <c r="J1026">
        <v>6</v>
      </c>
      <c r="K1026">
        <v>5</v>
      </c>
      <c r="L1026">
        <v>4268.28</v>
      </c>
      <c r="M1026">
        <v>4054.87</v>
      </c>
      <c r="N1026" s="11">
        <f>Salesdata[[#This Row],[subtotal_before_discount]]-Salesdata[[#This Row],[total_after_discount]]</f>
        <v>213.40999999999985</v>
      </c>
      <c r="O1026" t="s">
        <v>60</v>
      </c>
      <c r="P1026" s="2">
        <v>45392.969155092593</v>
      </c>
      <c r="Q1026">
        <f>YEAR(Salesdata[[#This Row],[purchase_date]])</f>
        <v>2024</v>
      </c>
      <c r="R1026" t="str">
        <f>TEXT(Salesdata[[#This Row],[purchase_date]], "mmm")</f>
        <v>Apr</v>
      </c>
    </row>
    <row r="1027" spans="1:18" x14ac:dyDescent="0.3">
      <c r="A1027" t="s">
        <v>3120</v>
      </c>
      <c r="B1027" t="s">
        <v>84</v>
      </c>
      <c r="C1027" t="s">
        <v>3121</v>
      </c>
      <c r="D1027" s="11" t="s">
        <v>8049</v>
      </c>
      <c r="E1027" s="11" t="s">
        <v>7054</v>
      </c>
      <c r="F1027" t="s">
        <v>18</v>
      </c>
      <c r="G1027" t="s">
        <v>3122</v>
      </c>
      <c r="H1027" t="s">
        <v>465</v>
      </c>
      <c r="I1027">
        <v>692.27</v>
      </c>
      <c r="J1027">
        <v>10</v>
      </c>
      <c r="K1027">
        <v>0</v>
      </c>
      <c r="L1027">
        <v>6922.7</v>
      </c>
      <c r="M1027">
        <v>6922.7</v>
      </c>
      <c r="N1027" s="11">
        <f>Salesdata[[#This Row],[subtotal_before_discount]]-Salesdata[[#This Row],[total_after_discount]]</f>
        <v>0</v>
      </c>
      <c r="O1027" t="s">
        <v>21</v>
      </c>
      <c r="P1027" s="2">
        <v>45748.927025462966</v>
      </c>
      <c r="Q1027">
        <f>YEAR(Salesdata[[#This Row],[purchase_date]])</f>
        <v>2025</v>
      </c>
      <c r="R1027" t="str">
        <f>TEXT(Salesdata[[#This Row],[purchase_date]], "mmm")</f>
        <v>Apr</v>
      </c>
    </row>
    <row r="1028" spans="1:18" x14ac:dyDescent="0.3">
      <c r="A1028" t="s">
        <v>3123</v>
      </c>
      <c r="B1028" t="s">
        <v>23</v>
      </c>
      <c r="C1028" t="s">
        <v>3124</v>
      </c>
      <c r="D1028" s="11" t="s">
        <v>7181</v>
      </c>
      <c r="E1028" s="11" t="s">
        <v>7058</v>
      </c>
      <c r="F1028" t="s">
        <v>18</v>
      </c>
      <c r="G1028" t="s">
        <v>3125</v>
      </c>
      <c r="H1028" t="s">
        <v>209</v>
      </c>
      <c r="I1028">
        <v>317.77</v>
      </c>
      <c r="J1028">
        <v>1</v>
      </c>
      <c r="K1028">
        <v>0</v>
      </c>
      <c r="L1028">
        <v>317.77</v>
      </c>
      <c r="M1028">
        <v>317.77</v>
      </c>
      <c r="N1028" s="11">
        <f>Salesdata[[#This Row],[subtotal_before_discount]]-Salesdata[[#This Row],[total_after_discount]]</f>
        <v>0</v>
      </c>
      <c r="O1028" t="s">
        <v>28</v>
      </c>
      <c r="P1028" s="2">
        <v>45462.585787037038</v>
      </c>
      <c r="Q1028">
        <f>YEAR(Salesdata[[#This Row],[purchase_date]])</f>
        <v>2024</v>
      </c>
      <c r="R1028" t="str">
        <f>TEXT(Salesdata[[#This Row],[purchase_date]], "mmm")</f>
        <v>Jun</v>
      </c>
    </row>
    <row r="1029" spans="1:18" x14ac:dyDescent="0.3">
      <c r="A1029" t="s">
        <v>3126</v>
      </c>
      <c r="B1029" t="s">
        <v>23</v>
      </c>
      <c r="C1029" t="s">
        <v>3127</v>
      </c>
      <c r="D1029" s="11" t="s">
        <v>7303</v>
      </c>
      <c r="E1029" s="11" t="s">
        <v>7224</v>
      </c>
      <c r="F1029" t="s">
        <v>155</v>
      </c>
      <c r="G1029" t="s">
        <v>3128</v>
      </c>
      <c r="H1029" t="s">
        <v>209</v>
      </c>
      <c r="I1029">
        <v>16.88</v>
      </c>
      <c r="J1029">
        <v>3</v>
      </c>
      <c r="K1029">
        <v>5</v>
      </c>
      <c r="L1029">
        <v>50.64</v>
      </c>
      <c r="M1029">
        <v>48.11</v>
      </c>
      <c r="N1029" s="11">
        <f>Salesdata[[#This Row],[subtotal_before_discount]]-Salesdata[[#This Row],[total_after_discount]]</f>
        <v>2.5300000000000011</v>
      </c>
      <c r="O1029" t="s">
        <v>60</v>
      </c>
      <c r="P1029" s="2">
        <v>45397.166805555556</v>
      </c>
      <c r="Q1029">
        <f>YEAR(Salesdata[[#This Row],[purchase_date]])</f>
        <v>2024</v>
      </c>
      <c r="R1029" t="str">
        <f>TEXT(Salesdata[[#This Row],[purchase_date]], "mmm")</f>
        <v>Apr</v>
      </c>
    </row>
    <row r="1030" spans="1:18" x14ac:dyDescent="0.3">
      <c r="A1030" t="s">
        <v>3129</v>
      </c>
      <c r="B1030" t="s">
        <v>30</v>
      </c>
      <c r="C1030" t="s">
        <v>3130</v>
      </c>
      <c r="D1030" s="11" t="s">
        <v>8050</v>
      </c>
      <c r="E1030" s="11" t="s">
        <v>7060</v>
      </c>
      <c r="F1030" t="s">
        <v>9189</v>
      </c>
      <c r="G1030" t="s">
        <v>3131</v>
      </c>
      <c r="H1030" t="s">
        <v>76</v>
      </c>
      <c r="I1030">
        <v>19.86</v>
      </c>
      <c r="J1030">
        <v>15</v>
      </c>
      <c r="K1030">
        <v>10</v>
      </c>
      <c r="L1030">
        <v>297.89999999999998</v>
      </c>
      <c r="M1030">
        <v>268.11</v>
      </c>
      <c r="N1030" s="11">
        <f>Salesdata[[#This Row],[subtotal_before_discount]]-Salesdata[[#This Row],[total_after_discount]]</f>
        <v>29.789999999999964</v>
      </c>
      <c r="O1030" t="s">
        <v>47</v>
      </c>
      <c r="P1030" s="2">
        <v>45406.311122685183</v>
      </c>
      <c r="Q1030">
        <f>YEAR(Salesdata[[#This Row],[purchase_date]])</f>
        <v>2024</v>
      </c>
      <c r="R1030" t="str">
        <f>TEXT(Salesdata[[#This Row],[purchase_date]], "mmm")</f>
        <v>Apr</v>
      </c>
    </row>
    <row r="1031" spans="1:18" x14ac:dyDescent="0.3">
      <c r="A1031" t="s">
        <v>3132</v>
      </c>
      <c r="B1031" t="s">
        <v>23</v>
      </c>
      <c r="C1031" t="s">
        <v>3133</v>
      </c>
      <c r="D1031" s="11" t="s">
        <v>8051</v>
      </c>
      <c r="E1031" s="11" t="s">
        <v>7346</v>
      </c>
      <c r="F1031" t="s">
        <v>74</v>
      </c>
      <c r="G1031" t="s">
        <v>3134</v>
      </c>
      <c r="H1031" t="s">
        <v>248</v>
      </c>
      <c r="I1031">
        <v>3246.82</v>
      </c>
      <c r="J1031">
        <v>4</v>
      </c>
      <c r="K1031">
        <v>7</v>
      </c>
      <c r="L1031">
        <v>12987.28</v>
      </c>
      <c r="M1031">
        <v>12078.17</v>
      </c>
      <c r="N1031" s="11">
        <f>Salesdata[[#This Row],[subtotal_before_discount]]-Salesdata[[#This Row],[total_after_discount]]</f>
        <v>909.11000000000058</v>
      </c>
      <c r="O1031" t="s">
        <v>60</v>
      </c>
      <c r="P1031" s="2">
        <v>45617.807060185187</v>
      </c>
      <c r="Q1031">
        <f>YEAR(Salesdata[[#This Row],[purchase_date]])</f>
        <v>2024</v>
      </c>
      <c r="R1031" t="str">
        <f>TEXT(Salesdata[[#This Row],[purchase_date]], "mmm")</f>
        <v>Nov</v>
      </c>
    </row>
    <row r="1032" spans="1:18" x14ac:dyDescent="0.3">
      <c r="A1032" t="s">
        <v>3135</v>
      </c>
      <c r="B1032" t="s">
        <v>172</v>
      </c>
      <c r="C1032" t="s">
        <v>3136</v>
      </c>
      <c r="D1032" s="11" t="s">
        <v>8052</v>
      </c>
      <c r="E1032" s="11" t="s">
        <v>7130</v>
      </c>
      <c r="F1032" t="s">
        <v>177</v>
      </c>
      <c r="G1032" t="s">
        <v>3137</v>
      </c>
      <c r="H1032" t="s">
        <v>65</v>
      </c>
      <c r="I1032">
        <v>1245.6600000000001</v>
      </c>
      <c r="J1032">
        <v>15</v>
      </c>
      <c r="K1032">
        <v>15</v>
      </c>
      <c r="L1032">
        <v>18684.900000000001</v>
      </c>
      <c r="M1032">
        <v>15882.17</v>
      </c>
      <c r="N1032" s="11">
        <f>Salesdata[[#This Row],[subtotal_before_discount]]-Salesdata[[#This Row],[total_after_discount]]</f>
        <v>2802.7300000000014</v>
      </c>
      <c r="O1032" t="s">
        <v>40</v>
      </c>
      <c r="P1032" s="2">
        <v>45570.882974537039</v>
      </c>
      <c r="Q1032">
        <f>YEAR(Salesdata[[#This Row],[purchase_date]])</f>
        <v>2024</v>
      </c>
      <c r="R1032" t="str">
        <f>TEXT(Salesdata[[#This Row],[purchase_date]], "mmm")</f>
        <v>Oct</v>
      </c>
    </row>
    <row r="1033" spans="1:18" x14ac:dyDescent="0.3">
      <c r="A1033" t="s">
        <v>3138</v>
      </c>
      <c r="B1033" t="s">
        <v>95</v>
      </c>
      <c r="C1033" t="s">
        <v>3139</v>
      </c>
      <c r="D1033" s="11" t="s">
        <v>8053</v>
      </c>
      <c r="E1033" s="11" t="s">
        <v>7105</v>
      </c>
      <c r="F1033" t="s">
        <v>44</v>
      </c>
      <c r="G1033" t="s">
        <v>3140</v>
      </c>
      <c r="H1033" t="s">
        <v>209</v>
      </c>
      <c r="I1033">
        <v>942.54</v>
      </c>
      <c r="J1033">
        <v>1</v>
      </c>
      <c r="K1033">
        <v>0</v>
      </c>
      <c r="L1033">
        <v>942.54</v>
      </c>
      <c r="M1033">
        <v>942.54</v>
      </c>
      <c r="N1033" s="11">
        <f>Salesdata[[#This Row],[subtotal_before_discount]]-Salesdata[[#This Row],[total_after_discount]]</f>
        <v>0</v>
      </c>
      <c r="O1033" t="s">
        <v>47</v>
      </c>
      <c r="P1033" s="2">
        <v>45485.689814814818</v>
      </c>
      <c r="Q1033">
        <f>YEAR(Salesdata[[#This Row],[purchase_date]])</f>
        <v>2024</v>
      </c>
      <c r="R1033" t="str">
        <f>TEXT(Salesdata[[#This Row],[purchase_date]], "mmm")</f>
        <v>Jul</v>
      </c>
    </row>
    <row r="1034" spans="1:18" x14ac:dyDescent="0.3">
      <c r="A1034" t="s">
        <v>3141</v>
      </c>
      <c r="B1034" t="s">
        <v>9189</v>
      </c>
      <c r="C1034" t="s">
        <v>3142</v>
      </c>
      <c r="D1034" s="11" t="s">
        <v>7612</v>
      </c>
      <c r="E1034" s="11" t="s">
        <v>7125</v>
      </c>
      <c r="F1034" t="s">
        <v>251</v>
      </c>
      <c r="G1034" t="s">
        <v>3143</v>
      </c>
      <c r="H1034" t="s">
        <v>76</v>
      </c>
      <c r="I1034">
        <v>220.38</v>
      </c>
      <c r="J1034">
        <v>3</v>
      </c>
      <c r="K1034">
        <v>0</v>
      </c>
      <c r="L1034">
        <v>661.14</v>
      </c>
      <c r="M1034">
        <v>661.14</v>
      </c>
      <c r="N1034" s="11">
        <f>Salesdata[[#This Row],[subtotal_before_discount]]-Salesdata[[#This Row],[total_after_discount]]</f>
        <v>0</v>
      </c>
      <c r="O1034" t="s">
        <v>21</v>
      </c>
      <c r="P1034" s="2">
        <v>45629.930833333332</v>
      </c>
      <c r="Q1034">
        <f>YEAR(Salesdata[[#This Row],[purchase_date]])</f>
        <v>2024</v>
      </c>
      <c r="R1034" t="str">
        <f>TEXT(Salesdata[[#This Row],[purchase_date]], "mmm")</f>
        <v>Dec</v>
      </c>
    </row>
    <row r="1035" spans="1:18" x14ac:dyDescent="0.3">
      <c r="A1035" t="s">
        <v>3144</v>
      </c>
      <c r="B1035" t="s">
        <v>95</v>
      </c>
      <c r="C1035" t="s">
        <v>3145</v>
      </c>
      <c r="D1035" s="11" t="s">
        <v>8054</v>
      </c>
      <c r="E1035" s="11" t="s">
        <v>7224</v>
      </c>
      <c r="F1035" t="s">
        <v>87</v>
      </c>
      <c r="G1035" t="s">
        <v>3146</v>
      </c>
      <c r="H1035" t="s">
        <v>130</v>
      </c>
      <c r="I1035">
        <v>510.68</v>
      </c>
      <c r="J1035">
        <v>3</v>
      </c>
      <c r="K1035">
        <v>3</v>
      </c>
      <c r="L1035">
        <v>1532.04</v>
      </c>
      <c r="M1035">
        <v>1486.08</v>
      </c>
      <c r="N1035" s="11">
        <f>Salesdata[[#This Row],[subtotal_before_discount]]-Salesdata[[#This Row],[total_after_discount]]</f>
        <v>45.960000000000036</v>
      </c>
      <c r="O1035" t="s">
        <v>40</v>
      </c>
      <c r="P1035" s="2">
        <v>45568.491006944445</v>
      </c>
      <c r="Q1035">
        <f>YEAR(Salesdata[[#This Row],[purchase_date]])</f>
        <v>2024</v>
      </c>
      <c r="R1035" t="str">
        <f>TEXT(Salesdata[[#This Row],[purchase_date]], "mmm")</f>
        <v>Oct</v>
      </c>
    </row>
    <row r="1036" spans="1:18" x14ac:dyDescent="0.3">
      <c r="A1036" t="s">
        <v>3147</v>
      </c>
      <c r="B1036" t="s">
        <v>172</v>
      </c>
      <c r="C1036" t="s">
        <v>3148</v>
      </c>
      <c r="D1036" s="11" t="s">
        <v>8055</v>
      </c>
      <c r="E1036" s="11" t="s">
        <v>7048</v>
      </c>
      <c r="F1036" t="s">
        <v>133</v>
      </c>
      <c r="G1036" t="s">
        <v>3149</v>
      </c>
      <c r="H1036" t="s">
        <v>161</v>
      </c>
      <c r="I1036">
        <v>216.16</v>
      </c>
      <c r="J1036">
        <v>15</v>
      </c>
      <c r="K1036">
        <v>10</v>
      </c>
      <c r="L1036">
        <v>3242.4</v>
      </c>
      <c r="M1036">
        <v>2918.16</v>
      </c>
      <c r="N1036" s="11">
        <f>Salesdata[[#This Row],[subtotal_before_discount]]-Salesdata[[#This Row],[total_after_discount]]</f>
        <v>324.24000000000024</v>
      </c>
      <c r="O1036" t="s">
        <v>28</v>
      </c>
      <c r="P1036" s="2">
        <v>45533.891631944447</v>
      </c>
      <c r="Q1036">
        <f>YEAR(Salesdata[[#This Row],[purchase_date]])</f>
        <v>2024</v>
      </c>
      <c r="R1036" t="str">
        <f>TEXT(Salesdata[[#This Row],[purchase_date]], "mmm")</f>
        <v>Aug</v>
      </c>
    </row>
    <row r="1037" spans="1:18" x14ac:dyDescent="0.3">
      <c r="A1037" t="s">
        <v>3150</v>
      </c>
      <c r="B1037" t="s">
        <v>95</v>
      </c>
      <c r="C1037" t="s">
        <v>3151</v>
      </c>
      <c r="D1037" s="11" t="s">
        <v>8056</v>
      </c>
      <c r="E1037" s="11" t="s">
        <v>7046</v>
      </c>
      <c r="F1037" t="s">
        <v>246</v>
      </c>
      <c r="G1037" t="s">
        <v>3152</v>
      </c>
      <c r="H1037" t="s">
        <v>53</v>
      </c>
      <c r="I1037">
        <v>977.15</v>
      </c>
      <c r="J1037">
        <v>4</v>
      </c>
      <c r="K1037">
        <v>0</v>
      </c>
      <c r="L1037">
        <v>3908.6</v>
      </c>
      <c r="M1037">
        <v>3908.6</v>
      </c>
      <c r="N1037" s="11">
        <f>Salesdata[[#This Row],[subtotal_before_discount]]-Salesdata[[#This Row],[total_after_discount]]</f>
        <v>0</v>
      </c>
      <c r="O1037" t="s">
        <v>116</v>
      </c>
      <c r="P1037" s="2">
        <v>45480.418680555558</v>
      </c>
      <c r="Q1037">
        <f>YEAR(Salesdata[[#This Row],[purchase_date]])</f>
        <v>2024</v>
      </c>
      <c r="R1037" t="str">
        <f>TEXT(Salesdata[[#This Row],[purchase_date]], "mmm")</f>
        <v>Jul</v>
      </c>
    </row>
    <row r="1038" spans="1:18" x14ac:dyDescent="0.3">
      <c r="A1038" t="s">
        <v>3153</v>
      </c>
      <c r="B1038" t="s">
        <v>95</v>
      </c>
      <c r="C1038" t="s">
        <v>3154</v>
      </c>
      <c r="D1038" s="11" t="s">
        <v>7246</v>
      </c>
      <c r="E1038" s="11" t="s">
        <v>7066</v>
      </c>
      <c r="F1038" t="s">
        <v>37</v>
      </c>
      <c r="G1038" t="s">
        <v>3155</v>
      </c>
      <c r="H1038" t="s">
        <v>102</v>
      </c>
      <c r="I1038">
        <v>155.38999999999999</v>
      </c>
      <c r="J1038">
        <v>40</v>
      </c>
      <c r="K1038">
        <v>3</v>
      </c>
      <c r="L1038">
        <v>6215.6</v>
      </c>
      <c r="M1038">
        <v>6029.13</v>
      </c>
      <c r="N1038" s="11">
        <f>Salesdata[[#This Row],[subtotal_before_discount]]-Salesdata[[#This Row],[total_after_discount]]</f>
        <v>186.47000000000025</v>
      </c>
      <c r="O1038" t="s">
        <v>60</v>
      </c>
      <c r="P1038" s="2">
        <v>45870.041574074072</v>
      </c>
      <c r="Q1038">
        <f>YEAR(Salesdata[[#This Row],[purchase_date]])</f>
        <v>2025</v>
      </c>
      <c r="R1038" t="str">
        <f>TEXT(Salesdata[[#This Row],[purchase_date]], "mmm")</f>
        <v>Aug</v>
      </c>
    </row>
    <row r="1039" spans="1:18" x14ac:dyDescent="0.3">
      <c r="A1039" t="s">
        <v>3156</v>
      </c>
      <c r="B1039" t="s">
        <v>23</v>
      </c>
      <c r="C1039" t="s">
        <v>3157</v>
      </c>
      <c r="D1039" s="11" t="s">
        <v>8057</v>
      </c>
      <c r="E1039" s="11" t="s">
        <v>7079</v>
      </c>
      <c r="F1039" t="s">
        <v>68</v>
      </c>
      <c r="G1039" t="s">
        <v>3158</v>
      </c>
      <c r="H1039" t="s">
        <v>93</v>
      </c>
      <c r="I1039">
        <v>472.52</v>
      </c>
      <c r="J1039">
        <v>30</v>
      </c>
      <c r="K1039">
        <v>10</v>
      </c>
      <c r="L1039">
        <v>14175.6</v>
      </c>
      <c r="M1039">
        <v>12758.04</v>
      </c>
      <c r="N1039" s="11">
        <f>Salesdata[[#This Row],[subtotal_before_discount]]-Salesdata[[#This Row],[total_after_discount]]</f>
        <v>1417.5599999999995</v>
      </c>
      <c r="O1039" t="s">
        <v>40</v>
      </c>
      <c r="P1039" s="2">
        <v>45701.523136574076</v>
      </c>
      <c r="Q1039">
        <f>YEAR(Salesdata[[#This Row],[purchase_date]])</f>
        <v>2025</v>
      </c>
      <c r="R1039" t="str">
        <f>TEXT(Salesdata[[#This Row],[purchase_date]], "mmm")</f>
        <v>Feb</v>
      </c>
    </row>
    <row r="1040" spans="1:18" x14ac:dyDescent="0.3">
      <c r="A1040" t="s">
        <v>3159</v>
      </c>
      <c r="B1040" t="s">
        <v>84</v>
      </c>
      <c r="C1040" t="s">
        <v>3160</v>
      </c>
      <c r="D1040" s="11" t="s">
        <v>8058</v>
      </c>
      <c r="E1040" s="11" t="s">
        <v>7145</v>
      </c>
      <c r="F1040" t="s">
        <v>91</v>
      </c>
      <c r="G1040" t="s">
        <v>3161</v>
      </c>
      <c r="H1040" t="s">
        <v>209</v>
      </c>
      <c r="I1040">
        <v>3268.42</v>
      </c>
      <c r="J1040">
        <v>2</v>
      </c>
      <c r="K1040">
        <v>0</v>
      </c>
      <c r="L1040">
        <v>6536.84</v>
      </c>
      <c r="M1040">
        <v>6536.84</v>
      </c>
      <c r="N1040" s="11">
        <f>Salesdata[[#This Row],[subtotal_before_discount]]-Salesdata[[#This Row],[total_after_discount]]</f>
        <v>0</v>
      </c>
      <c r="O1040" t="s">
        <v>60</v>
      </c>
      <c r="P1040" s="2">
        <v>45621.016168981485</v>
      </c>
      <c r="Q1040">
        <f>YEAR(Salesdata[[#This Row],[purchase_date]])</f>
        <v>2024</v>
      </c>
      <c r="R1040" t="str">
        <f>TEXT(Salesdata[[#This Row],[purchase_date]], "mmm")</f>
        <v>Nov</v>
      </c>
    </row>
    <row r="1041" spans="1:18" x14ac:dyDescent="0.3">
      <c r="A1041" t="s">
        <v>3162</v>
      </c>
      <c r="B1041" t="s">
        <v>23</v>
      </c>
      <c r="C1041" t="s">
        <v>3163</v>
      </c>
      <c r="D1041" s="11" t="s">
        <v>8059</v>
      </c>
      <c r="E1041" s="11" t="s">
        <v>7224</v>
      </c>
      <c r="F1041" t="s">
        <v>224</v>
      </c>
      <c r="G1041" t="s">
        <v>3164</v>
      </c>
      <c r="H1041" t="s">
        <v>20</v>
      </c>
      <c r="I1041">
        <v>190.99</v>
      </c>
      <c r="J1041">
        <v>4</v>
      </c>
      <c r="K1041">
        <v>0</v>
      </c>
      <c r="L1041">
        <v>763.96</v>
      </c>
      <c r="M1041">
        <v>763.96</v>
      </c>
      <c r="N1041" s="11">
        <f>Salesdata[[#This Row],[subtotal_before_discount]]-Salesdata[[#This Row],[total_after_discount]]</f>
        <v>0</v>
      </c>
      <c r="O1041" t="s">
        <v>47</v>
      </c>
      <c r="P1041" s="2">
        <v>45573.775046296294</v>
      </c>
      <c r="Q1041">
        <f>YEAR(Salesdata[[#This Row],[purchase_date]])</f>
        <v>2024</v>
      </c>
      <c r="R1041" t="str">
        <f>TEXT(Salesdata[[#This Row],[purchase_date]], "mmm")</f>
        <v>Oct</v>
      </c>
    </row>
    <row r="1042" spans="1:18" x14ac:dyDescent="0.3">
      <c r="A1042" t="s">
        <v>3165</v>
      </c>
      <c r="B1042" t="s">
        <v>72</v>
      </c>
      <c r="C1042" t="s">
        <v>3166</v>
      </c>
      <c r="D1042" s="11" t="s">
        <v>8060</v>
      </c>
      <c r="E1042" s="11" t="s">
        <v>7164</v>
      </c>
      <c r="F1042" t="s">
        <v>177</v>
      </c>
      <c r="G1042" t="s">
        <v>3167</v>
      </c>
      <c r="H1042" t="s">
        <v>76</v>
      </c>
      <c r="I1042">
        <v>1224.79</v>
      </c>
      <c r="J1042">
        <v>25</v>
      </c>
      <c r="K1042">
        <v>10</v>
      </c>
      <c r="L1042">
        <v>30619.75</v>
      </c>
      <c r="M1042">
        <v>27557.78</v>
      </c>
      <c r="N1042" s="11">
        <f>Salesdata[[#This Row],[subtotal_before_discount]]-Salesdata[[#This Row],[total_after_discount]]</f>
        <v>3061.9700000000012</v>
      </c>
      <c r="O1042" t="s">
        <v>116</v>
      </c>
      <c r="P1042" s="2">
        <v>45766.90084490741</v>
      </c>
      <c r="Q1042">
        <f>YEAR(Salesdata[[#This Row],[purchase_date]])</f>
        <v>2025</v>
      </c>
      <c r="R1042" t="str">
        <f>TEXT(Salesdata[[#This Row],[purchase_date]], "mmm")</f>
        <v>Apr</v>
      </c>
    </row>
    <row r="1043" spans="1:18" x14ac:dyDescent="0.3">
      <c r="A1043" t="s">
        <v>3168</v>
      </c>
      <c r="B1043" t="s">
        <v>84</v>
      </c>
      <c r="C1043" t="s">
        <v>3169</v>
      </c>
      <c r="D1043" s="11" t="s">
        <v>8061</v>
      </c>
      <c r="E1043" s="11" t="s">
        <v>7056</v>
      </c>
      <c r="F1043" t="s">
        <v>100</v>
      </c>
      <c r="G1043" t="s">
        <v>3170</v>
      </c>
      <c r="H1043" t="s">
        <v>27</v>
      </c>
      <c r="I1043">
        <v>20.47</v>
      </c>
      <c r="J1043">
        <v>6</v>
      </c>
      <c r="K1043">
        <v>13</v>
      </c>
      <c r="L1043">
        <v>122.82</v>
      </c>
      <c r="M1043">
        <v>106.85</v>
      </c>
      <c r="N1043" s="11">
        <f>Salesdata[[#This Row],[subtotal_before_discount]]-Salesdata[[#This Row],[total_after_discount]]</f>
        <v>15.969999999999999</v>
      </c>
      <c r="O1043" t="s">
        <v>21</v>
      </c>
      <c r="P1043" s="2">
        <v>45503.224675925929</v>
      </c>
      <c r="Q1043">
        <f>YEAR(Salesdata[[#This Row],[purchase_date]])</f>
        <v>2024</v>
      </c>
      <c r="R1043" t="str">
        <f>TEXT(Salesdata[[#This Row],[purchase_date]], "mmm")</f>
        <v>Jul</v>
      </c>
    </row>
    <row r="1044" spans="1:18" x14ac:dyDescent="0.3">
      <c r="A1044" t="s">
        <v>3171</v>
      </c>
      <c r="B1044" t="s">
        <v>172</v>
      </c>
      <c r="C1044" t="s">
        <v>3172</v>
      </c>
      <c r="D1044" s="11" t="s">
        <v>8062</v>
      </c>
      <c r="E1044" s="11" t="s">
        <v>7052</v>
      </c>
      <c r="F1044" t="s">
        <v>44</v>
      </c>
      <c r="G1044" t="s">
        <v>3173</v>
      </c>
      <c r="H1044" t="s">
        <v>70</v>
      </c>
      <c r="I1044">
        <v>1147.8900000000001</v>
      </c>
      <c r="J1044">
        <v>2</v>
      </c>
      <c r="K1044">
        <v>0</v>
      </c>
      <c r="L1044">
        <v>2295.7800000000002</v>
      </c>
      <c r="M1044">
        <v>2295.7800000000002</v>
      </c>
      <c r="N1044" s="11">
        <f>Salesdata[[#This Row],[subtotal_before_discount]]-Salesdata[[#This Row],[total_after_discount]]</f>
        <v>0</v>
      </c>
      <c r="O1044" t="s">
        <v>28</v>
      </c>
      <c r="P1044" s="2">
        <v>45647.152696759258</v>
      </c>
      <c r="Q1044">
        <f>YEAR(Salesdata[[#This Row],[purchase_date]])</f>
        <v>2024</v>
      </c>
      <c r="R1044" t="str">
        <f>TEXT(Salesdata[[#This Row],[purchase_date]], "mmm")</f>
        <v>Dec</v>
      </c>
    </row>
    <row r="1045" spans="1:18" x14ac:dyDescent="0.3">
      <c r="A1045" t="s">
        <v>3174</v>
      </c>
      <c r="B1045" t="s">
        <v>55</v>
      </c>
      <c r="C1045" t="s">
        <v>9189</v>
      </c>
      <c r="D1045" s="11" t="s">
        <v>9189</v>
      </c>
      <c r="E1045" s="11" t="s">
        <v>9189</v>
      </c>
      <c r="F1045" t="s">
        <v>224</v>
      </c>
      <c r="G1045" t="s">
        <v>3175</v>
      </c>
      <c r="H1045" t="s">
        <v>107</v>
      </c>
      <c r="I1045">
        <v>62.7</v>
      </c>
      <c r="J1045">
        <v>8</v>
      </c>
      <c r="K1045">
        <v>5</v>
      </c>
      <c r="L1045">
        <v>501.6</v>
      </c>
      <c r="M1045">
        <v>476.52</v>
      </c>
      <c r="N1045" s="11">
        <f>Salesdata[[#This Row],[subtotal_before_discount]]-Salesdata[[#This Row],[total_after_discount]]</f>
        <v>25.080000000000041</v>
      </c>
      <c r="O1045" t="s">
        <v>47</v>
      </c>
      <c r="P1045" s="2">
        <v>45524.451296296298</v>
      </c>
      <c r="Q1045">
        <f>YEAR(Salesdata[[#This Row],[purchase_date]])</f>
        <v>2024</v>
      </c>
      <c r="R1045" t="str">
        <f>TEXT(Salesdata[[#This Row],[purchase_date]], "mmm")</f>
        <v>Aug</v>
      </c>
    </row>
    <row r="1046" spans="1:18" x14ac:dyDescent="0.3">
      <c r="A1046" t="s">
        <v>3176</v>
      </c>
      <c r="B1046" t="s">
        <v>30</v>
      </c>
      <c r="C1046" t="s">
        <v>3177</v>
      </c>
      <c r="D1046" s="11" t="s">
        <v>8063</v>
      </c>
      <c r="E1046" s="11" t="s">
        <v>7073</v>
      </c>
      <c r="F1046" t="s">
        <v>68</v>
      </c>
      <c r="G1046" t="s">
        <v>3178</v>
      </c>
      <c r="H1046" t="s">
        <v>102</v>
      </c>
      <c r="I1046">
        <v>989.09</v>
      </c>
      <c r="J1046">
        <v>4</v>
      </c>
      <c r="K1046">
        <v>5</v>
      </c>
      <c r="L1046">
        <v>3956.36</v>
      </c>
      <c r="M1046">
        <v>3758.54</v>
      </c>
      <c r="N1046" s="11">
        <f>Salesdata[[#This Row],[subtotal_before_discount]]-Salesdata[[#This Row],[total_after_discount]]</f>
        <v>197.82000000000016</v>
      </c>
      <c r="O1046" t="s">
        <v>60</v>
      </c>
      <c r="P1046" s="2">
        <v>45563.561550925922</v>
      </c>
      <c r="Q1046">
        <f>YEAR(Salesdata[[#This Row],[purchase_date]])</f>
        <v>2024</v>
      </c>
      <c r="R1046" t="str">
        <f>TEXT(Salesdata[[#This Row],[purchase_date]], "mmm")</f>
        <v>Sep</v>
      </c>
    </row>
    <row r="1047" spans="1:18" x14ac:dyDescent="0.3">
      <c r="A1047" t="s">
        <v>3179</v>
      </c>
      <c r="B1047" t="s">
        <v>55</v>
      </c>
      <c r="C1047" t="s">
        <v>3180</v>
      </c>
      <c r="D1047" s="11" t="s">
        <v>8064</v>
      </c>
      <c r="E1047" s="11" t="s">
        <v>7166</v>
      </c>
      <c r="F1047" t="s">
        <v>105</v>
      </c>
      <c r="G1047" t="s">
        <v>3181</v>
      </c>
      <c r="H1047" t="s">
        <v>179</v>
      </c>
      <c r="I1047">
        <v>23.47</v>
      </c>
      <c r="J1047">
        <v>30</v>
      </c>
      <c r="K1047">
        <v>0</v>
      </c>
      <c r="L1047">
        <v>704.1</v>
      </c>
      <c r="M1047">
        <v>704.1</v>
      </c>
      <c r="N1047" s="11">
        <f>Salesdata[[#This Row],[subtotal_before_discount]]-Salesdata[[#This Row],[total_after_discount]]</f>
        <v>0</v>
      </c>
      <c r="O1047" t="s">
        <v>40</v>
      </c>
      <c r="P1047" s="2">
        <v>45813.993402777778</v>
      </c>
      <c r="Q1047">
        <f>YEAR(Salesdata[[#This Row],[purchase_date]])</f>
        <v>2025</v>
      </c>
      <c r="R1047" t="str">
        <f>TEXT(Salesdata[[#This Row],[purchase_date]], "mmm")</f>
        <v>Jun</v>
      </c>
    </row>
    <row r="1048" spans="1:18" x14ac:dyDescent="0.3">
      <c r="A1048" t="s">
        <v>3182</v>
      </c>
      <c r="B1048" t="s">
        <v>172</v>
      </c>
      <c r="C1048" t="s">
        <v>3183</v>
      </c>
      <c r="D1048" s="11" t="s">
        <v>8065</v>
      </c>
      <c r="E1048" s="11" t="s">
        <v>7123</v>
      </c>
      <c r="F1048" t="s">
        <v>74</v>
      </c>
      <c r="G1048" t="s">
        <v>3184</v>
      </c>
      <c r="H1048" t="s">
        <v>46</v>
      </c>
      <c r="I1048">
        <v>2.2999999999999998</v>
      </c>
      <c r="J1048">
        <v>196</v>
      </c>
      <c r="K1048">
        <v>22</v>
      </c>
      <c r="L1048">
        <v>450.8</v>
      </c>
      <c r="M1048">
        <v>351.62</v>
      </c>
      <c r="N1048" s="11">
        <f>Salesdata[[#This Row],[subtotal_before_discount]]-Salesdata[[#This Row],[total_after_discount]]</f>
        <v>99.18</v>
      </c>
      <c r="O1048" t="s">
        <v>9189</v>
      </c>
      <c r="P1048" s="2">
        <v>45812.972407407404</v>
      </c>
      <c r="Q1048">
        <f>YEAR(Salesdata[[#This Row],[purchase_date]])</f>
        <v>2025</v>
      </c>
      <c r="R1048" t="str">
        <f>TEXT(Salesdata[[#This Row],[purchase_date]], "mmm")</f>
        <v>Jun</v>
      </c>
    </row>
    <row r="1049" spans="1:18" x14ac:dyDescent="0.3">
      <c r="A1049" t="s">
        <v>3185</v>
      </c>
      <c r="B1049" t="s">
        <v>172</v>
      </c>
      <c r="C1049" t="s">
        <v>3186</v>
      </c>
      <c r="D1049" s="11" t="s">
        <v>8066</v>
      </c>
      <c r="E1049" s="11" t="s">
        <v>7048</v>
      </c>
      <c r="F1049" t="s">
        <v>68</v>
      </c>
      <c r="G1049" t="s">
        <v>3187</v>
      </c>
      <c r="H1049" t="s">
        <v>59</v>
      </c>
      <c r="I1049">
        <v>1145.81</v>
      </c>
      <c r="J1049">
        <v>5</v>
      </c>
      <c r="K1049">
        <v>0</v>
      </c>
      <c r="L1049">
        <v>5729.05</v>
      </c>
      <c r="M1049">
        <v>5729.05</v>
      </c>
      <c r="N1049" s="11">
        <f>Salesdata[[#This Row],[subtotal_before_discount]]-Salesdata[[#This Row],[total_after_discount]]</f>
        <v>0</v>
      </c>
      <c r="O1049" t="s">
        <v>77</v>
      </c>
      <c r="P1049" s="2">
        <v>45817.948750000003</v>
      </c>
      <c r="Q1049">
        <f>YEAR(Salesdata[[#This Row],[purchase_date]])</f>
        <v>2025</v>
      </c>
      <c r="R1049" t="str">
        <f>TEXT(Salesdata[[#This Row],[purchase_date]], "mmm")</f>
        <v>Jun</v>
      </c>
    </row>
    <row r="1050" spans="1:18" x14ac:dyDescent="0.3">
      <c r="A1050" t="s">
        <v>3188</v>
      </c>
      <c r="B1050" t="s">
        <v>172</v>
      </c>
      <c r="C1050" t="s">
        <v>3189</v>
      </c>
      <c r="D1050" s="11" t="s">
        <v>8067</v>
      </c>
      <c r="E1050" s="11" t="s">
        <v>7116</v>
      </c>
      <c r="F1050" t="s">
        <v>44</v>
      </c>
      <c r="G1050" t="s">
        <v>3190</v>
      </c>
      <c r="H1050" t="s">
        <v>65</v>
      </c>
      <c r="I1050">
        <v>1191.25</v>
      </c>
      <c r="J1050">
        <v>6</v>
      </c>
      <c r="K1050">
        <v>10</v>
      </c>
      <c r="L1050">
        <v>7147.5</v>
      </c>
      <c r="M1050">
        <v>6432.75</v>
      </c>
      <c r="N1050" s="11">
        <f>Salesdata[[#This Row],[subtotal_before_discount]]-Salesdata[[#This Row],[total_after_discount]]</f>
        <v>714.75</v>
      </c>
      <c r="O1050" t="s">
        <v>47</v>
      </c>
      <c r="P1050" s="2">
        <v>45783.163194444445</v>
      </c>
      <c r="Q1050">
        <f>YEAR(Salesdata[[#This Row],[purchase_date]])</f>
        <v>2025</v>
      </c>
      <c r="R1050" t="str">
        <f>TEXT(Salesdata[[#This Row],[purchase_date]], "mmm")</f>
        <v>May</v>
      </c>
    </row>
    <row r="1051" spans="1:18" x14ac:dyDescent="0.3">
      <c r="A1051" t="s">
        <v>3191</v>
      </c>
      <c r="B1051" t="s">
        <v>23</v>
      </c>
      <c r="C1051" t="s">
        <v>3192</v>
      </c>
      <c r="D1051" s="11" t="s">
        <v>8068</v>
      </c>
      <c r="E1051" s="11" t="s">
        <v>7116</v>
      </c>
      <c r="F1051" t="s">
        <v>44</v>
      </c>
      <c r="G1051" t="s">
        <v>3193</v>
      </c>
      <c r="H1051" t="s">
        <v>27</v>
      </c>
      <c r="I1051">
        <v>725.55</v>
      </c>
      <c r="J1051">
        <v>2</v>
      </c>
      <c r="K1051">
        <v>0</v>
      </c>
      <c r="L1051">
        <v>1451.1</v>
      </c>
      <c r="M1051">
        <v>1451.1</v>
      </c>
      <c r="N1051" s="11">
        <f>Salesdata[[#This Row],[subtotal_before_discount]]-Salesdata[[#This Row],[total_after_discount]]</f>
        <v>0</v>
      </c>
      <c r="O1051" t="s">
        <v>116</v>
      </c>
      <c r="P1051" s="2">
        <v>45491.980983796297</v>
      </c>
      <c r="Q1051">
        <f>YEAR(Salesdata[[#This Row],[purchase_date]])</f>
        <v>2024</v>
      </c>
      <c r="R1051" t="str">
        <f>TEXT(Salesdata[[#This Row],[purchase_date]], "mmm")</f>
        <v>Jul</v>
      </c>
    </row>
    <row r="1052" spans="1:18" x14ac:dyDescent="0.3">
      <c r="A1052" t="s">
        <v>3194</v>
      </c>
      <c r="B1052" t="s">
        <v>55</v>
      </c>
      <c r="C1052" t="s">
        <v>3195</v>
      </c>
      <c r="D1052" s="11" t="s">
        <v>8069</v>
      </c>
      <c r="E1052" s="11" t="s">
        <v>7052</v>
      </c>
      <c r="F1052" t="s">
        <v>87</v>
      </c>
      <c r="G1052" t="s">
        <v>3196</v>
      </c>
      <c r="H1052" t="s">
        <v>184</v>
      </c>
      <c r="I1052">
        <v>317.70999999999998</v>
      </c>
      <c r="J1052">
        <v>8</v>
      </c>
      <c r="K1052">
        <v>0</v>
      </c>
      <c r="L1052">
        <v>2541.6799999999998</v>
      </c>
      <c r="M1052">
        <v>2541.6799999999998</v>
      </c>
      <c r="N1052" s="11">
        <f>Salesdata[[#This Row],[subtotal_before_discount]]-Salesdata[[#This Row],[total_after_discount]]</f>
        <v>0</v>
      </c>
      <c r="O1052" t="s">
        <v>47</v>
      </c>
      <c r="P1052" s="2">
        <v>45762.039780092593</v>
      </c>
      <c r="Q1052">
        <f>YEAR(Salesdata[[#This Row],[purchase_date]])</f>
        <v>2025</v>
      </c>
      <c r="R1052" t="str">
        <f>TEXT(Salesdata[[#This Row],[purchase_date]], "mmm")</f>
        <v>Apr</v>
      </c>
    </row>
    <row r="1053" spans="1:18" x14ac:dyDescent="0.3">
      <c r="A1053" t="s">
        <v>3197</v>
      </c>
      <c r="B1053" t="s">
        <v>15</v>
      </c>
      <c r="C1053" t="s">
        <v>3198</v>
      </c>
      <c r="D1053" s="11" t="s">
        <v>8070</v>
      </c>
      <c r="E1053" s="11" t="s">
        <v>7083</v>
      </c>
      <c r="F1053" t="s">
        <v>224</v>
      </c>
      <c r="G1053" t="s">
        <v>3199</v>
      </c>
      <c r="H1053" t="s">
        <v>65</v>
      </c>
      <c r="I1053">
        <v>4.5999999999999996</v>
      </c>
      <c r="J1053">
        <v>375</v>
      </c>
      <c r="K1053">
        <v>3</v>
      </c>
      <c r="L1053">
        <v>1725</v>
      </c>
      <c r="M1053">
        <v>1673.25</v>
      </c>
      <c r="N1053" s="11">
        <f>Salesdata[[#This Row],[subtotal_before_discount]]-Salesdata[[#This Row],[total_after_discount]]</f>
        <v>51.75</v>
      </c>
      <c r="O1053" t="s">
        <v>9189</v>
      </c>
      <c r="P1053" s="2">
        <v>45682.414594907408</v>
      </c>
      <c r="Q1053">
        <f>YEAR(Salesdata[[#This Row],[purchase_date]])</f>
        <v>2025</v>
      </c>
      <c r="R1053" t="str">
        <f>TEXT(Salesdata[[#This Row],[purchase_date]], "mmm")</f>
        <v>Jan</v>
      </c>
    </row>
    <row r="1054" spans="1:18" x14ac:dyDescent="0.3">
      <c r="A1054" t="s">
        <v>3200</v>
      </c>
      <c r="B1054" t="s">
        <v>55</v>
      </c>
      <c r="C1054" t="s">
        <v>3201</v>
      </c>
      <c r="D1054" s="11" t="s">
        <v>8071</v>
      </c>
      <c r="E1054" s="11" t="s">
        <v>7119</v>
      </c>
      <c r="F1054" t="s">
        <v>37</v>
      </c>
      <c r="G1054" t="s">
        <v>3202</v>
      </c>
      <c r="H1054" t="s">
        <v>59</v>
      </c>
      <c r="I1054">
        <v>72.569999999999993</v>
      </c>
      <c r="J1054">
        <v>50</v>
      </c>
      <c r="K1054">
        <v>20</v>
      </c>
      <c r="L1054">
        <v>3628.5</v>
      </c>
      <c r="M1054">
        <v>2902.8</v>
      </c>
      <c r="N1054" s="11">
        <f>Salesdata[[#This Row],[subtotal_before_discount]]-Salesdata[[#This Row],[total_after_discount]]</f>
        <v>725.69999999999982</v>
      </c>
      <c r="O1054" t="s">
        <v>40</v>
      </c>
      <c r="P1054" s="2">
        <v>45527.707719907405</v>
      </c>
      <c r="Q1054">
        <f>YEAR(Salesdata[[#This Row],[purchase_date]])</f>
        <v>2024</v>
      </c>
      <c r="R1054" t="str">
        <f>TEXT(Salesdata[[#This Row],[purchase_date]], "mmm")</f>
        <v>Aug</v>
      </c>
    </row>
    <row r="1055" spans="1:18" x14ac:dyDescent="0.3">
      <c r="A1055" t="s">
        <v>3203</v>
      </c>
      <c r="B1055" t="s">
        <v>118</v>
      </c>
      <c r="C1055" t="s">
        <v>3204</v>
      </c>
      <c r="D1055" s="11" t="s">
        <v>8072</v>
      </c>
      <c r="E1055" s="11" t="s">
        <v>7111</v>
      </c>
      <c r="F1055" t="s">
        <v>57</v>
      </c>
      <c r="G1055" t="s">
        <v>3205</v>
      </c>
      <c r="H1055" t="s">
        <v>102</v>
      </c>
      <c r="I1055">
        <v>757.63</v>
      </c>
      <c r="J1055">
        <v>3</v>
      </c>
      <c r="K1055">
        <v>0</v>
      </c>
      <c r="L1055">
        <v>2272.89</v>
      </c>
      <c r="M1055">
        <v>2272.89</v>
      </c>
      <c r="N1055" s="11">
        <f>Salesdata[[#This Row],[subtotal_before_discount]]-Salesdata[[#This Row],[total_after_discount]]</f>
        <v>0</v>
      </c>
      <c r="O1055" t="s">
        <v>21</v>
      </c>
      <c r="P1055" s="2">
        <v>45603.09443287037</v>
      </c>
      <c r="Q1055">
        <f>YEAR(Salesdata[[#This Row],[purchase_date]])</f>
        <v>2024</v>
      </c>
      <c r="R1055" t="str">
        <f>TEXT(Salesdata[[#This Row],[purchase_date]], "mmm")</f>
        <v>Nov</v>
      </c>
    </row>
    <row r="1056" spans="1:18" x14ac:dyDescent="0.3">
      <c r="A1056" t="s">
        <v>3206</v>
      </c>
      <c r="B1056" t="s">
        <v>49</v>
      </c>
      <c r="C1056" t="s">
        <v>3207</v>
      </c>
      <c r="D1056" s="11" t="s">
        <v>8073</v>
      </c>
      <c r="E1056" s="11" t="s">
        <v>7094</v>
      </c>
      <c r="F1056" t="s">
        <v>105</v>
      </c>
      <c r="G1056" t="s">
        <v>3208</v>
      </c>
      <c r="H1056" t="s">
        <v>46</v>
      </c>
      <c r="I1056">
        <v>528.42999999999995</v>
      </c>
      <c r="J1056">
        <v>75</v>
      </c>
      <c r="K1056">
        <v>0</v>
      </c>
      <c r="L1056">
        <v>39632.25</v>
      </c>
      <c r="M1056">
        <v>39632.25</v>
      </c>
      <c r="N1056" s="11">
        <f>Salesdata[[#This Row],[subtotal_before_discount]]-Salesdata[[#This Row],[total_after_discount]]</f>
        <v>0</v>
      </c>
      <c r="O1056" t="s">
        <v>28</v>
      </c>
      <c r="P1056" s="2">
        <v>45745.981990740744</v>
      </c>
      <c r="Q1056">
        <f>YEAR(Salesdata[[#This Row],[purchase_date]])</f>
        <v>2025</v>
      </c>
      <c r="R1056" t="str">
        <f>TEXT(Salesdata[[#This Row],[purchase_date]], "mmm")</f>
        <v>Mar</v>
      </c>
    </row>
    <row r="1057" spans="1:18" x14ac:dyDescent="0.3">
      <c r="A1057" t="s">
        <v>3209</v>
      </c>
      <c r="B1057" t="s">
        <v>172</v>
      </c>
      <c r="C1057" t="s">
        <v>3210</v>
      </c>
      <c r="D1057" s="11" t="s">
        <v>8074</v>
      </c>
      <c r="E1057" s="11" t="s">
        <v>7105</v>
      </c>
      <c r="F1057" t="s">
        <v>32</v>
      </c>
      <c r="G1057" t="s">
        <v>3211</v>
      </c>
      <c r="H1057" t="s">
        <v>161</v>
      </c>
      <c r="I1057">
        <v>508.97</v>
      </c>
      <c r="J1057">
        <v>6</v>
      </c>
      <c r="K1057">
        <v>10</v>
      </c>
      <c r="L1057">
        <v>3053.82</v>
      </c>
      <c r="M1057">
        <v>2748.44</v>
      </c>
      <c r="N1057" s="11">
        <f>Salesdata[[#This Row],[subtotal_before_discount]]-Salesdata[[#This Row],[total_after_discount]]</f>
        <v>305.38000000000011</v>
      </c>
      <c r="O1057" t="s">
        <v>77</v>
      </c>
      <c r="P1057" s="2">
        <v>45718.543645833335</v>
      </c>
      <c r="Q1057">
        <f>YEAR(Salesdata[[#This Row],[purchase_date]])</f>
        <v>2025</v>
      </c>
      <c r="R1057" t="str">
        <f>TEXT(Salesdata[[#This Row],[purchase_date]], "mmm")</f>
        <v>Mar</v>
      </c>
    </row>
    <row r="1058" spans="1:18" x14ac:dyDescent="0.3">
      <c r="A1058" t="s">
        <v>3212</v>
      </c>
      <c r="B1058" t="s">
        <v>49</v>
      </c>
      <c r="C1058" t="s">
        <v>3213</v>
      </c>
      <c r="D1058" s="11" t="s">
        <v>8075</v>
      </c>
      <c r="E1058" s="11" t="s">
        <v>7198</v>
      </c>
      <c r="F1058" t="s">
        <v>224</v>
      </c>
      <c r="G1058" t="s">
        <v>3214</v>
      </c>
      <c r="H1058" t="s">
        <v>248</v>
      </c>
      <c r="I1058">
        <v>980.48</v>
      </c>
      <c r="J1058">
        <v>15</v>
      </c>
      <c r="K1058">
        <v>17</v>
      </c>
      <c r="L1058">
        <v>14707.2</v>
      </c>
      <c r="M1058">
        <v>12206.98</v>
      </c>
      <c r="N1058" s="11">
        <f>Salesdata[[#This Row],[subtotal_before_discount]]-Salesdata[[#This Row],[total_after_discount]]</f>
        <v>2500.2200000000012</v>
      </c>
      <c r="O1058" t="s">
        <v>40</v>
      </c>
      <c r="P1058" s="2">
        <v>45737.680625000001</v>
      </c>
      <c r="Q1058">
        <f>YEAR(Salesdata[[#This Row],[purchase_date]])</f>
        <v>2025</v>
      </c>
      <c r="R1058" t="str">
        <f>TEXT(Salesdata[[#This Row],[purchase_date]], "mmm")</f>
        <v>Mar</v>
      </c>
    </row>
    <row r="1059" spans="1:18" x14ac:dyDescent="0.3">
      <c r="A1059" t="s">
        <v>3215</v>
      </c>
      <c r="B1059" t="s">
        <v>172</v>
      </c>
      <c r="C1059" t="s">
        <v>3216</v>
      </c>
      <c r="D1059" s="11" t="s">
        <v>8076</v>
      </c>
      <c r="E1059" s="11" t="s">
        <v>7170</v>
      </c>
      <c r="F1059" t="s">
        <v>91</v>
      </c>
      <c r="G1059" t="s">
        <v>3217</v>
      </c>
      <c r="H1059" t="s">
        <v>59</v>
      </c>
      <c r="I1059">
        <v>652.58000000000004</v>
      </c>
      <c r="J1059">
        <v>5</v>
      </c>
      <c r="K1059">
        <v>7</v>
      </c>
      <c r="L1059">
        <v>3262.9</v>
      </c>
      <c r="M1059">
        <v>3034.5</v>
      </c>
      <c r="N1059" s="11">
        <f>Salesdata[[#This Row],[subtotal_before_discount]]-Salesdata[[#This Row],[total_after_discount]]</f>
        <v>228.40000000000009</v>
      </c>
      <c r="O1059" t="s">
        <v>21</v>
      </c>
      <c r="P1059" s="2">
        <v>45661.614988425928</v>
      </c>
      <c r="Q1059">
        <f>YEAR(Salesdata[[#This Row],[purchase_date]])</f>
        <v>2025</v>
      </c>
      <c r="R1059" t="str">
        <f>TEXT(Salesdata[[#This Row],[purchase_date]], "mmm")</f>
        <v>Jan</v>
      </c>
    </row>
    <row r="1060" spans="1:18" x14ac:dyDescent="0.3">
      <c r="A1060" t="s">
        <v>3218</v>
      </c>
      <c r="B1060" t="s">
        <v>72</v>
      </c>
      <c r="C1060" t="s">
        <v>3219</v>
      </c>
      <c r="D1060" s="11" t="s">
        <v>8077</v>
      </c>
      <c r="E1060" s="11" t="s">
        <v>7083</v>
      </c>
      <c r="F1060" t="s">
        <v>37</v>
      </c>
      <c r="G1060" t="s">
        <v>3220</v>
      </c>
      <c r="H1060" t="s">
        <v>82</v>
      </c>
      <c r="I1060">
        <v>799.75</v>
      </c>
      <c r="J1060">
        <v>8</v>
      </c>
      <c r="K1060">
        <v>5</v>
      </c>
      <c r="L1060">
        <v>6398</v>
      </c>
      <c r="M1060">
        <v>6078.1</v>
      </c>
      <c r="N1060" s="11">
        <f>Salesdata[[#This Row],[subtotal_before_discount]]-Salesdata[[#This Row],[total_after_discount]]</f>
        <v>319.89999999999964</v>
      </c>
      <c r="O1060" t="s">
        <v>116</v>
      </c>
      <c r="P1060" s="2">
        <v>45728.785879629628</v>
      </c>
      <c r="Q1060">
        <f>YEAR(Salesdata[[#This Row],[purchase_date]])</f>
        <v>2025</v>
      </c>
      <c r="R1060" t="str">
        <f>TEXT(Salesdata[[#This Row],[purchase_date]], "mmm")</f>
        <v>Mar</v>
      </c>
    </row>
    <row r="1061" spans="1:18" x14ac:dyDescent="0.3">
      <c r="A1061" t="s">
        <v>3221</v>
      </c>
      <c r="B1061" t="s">
        <v>181</v>
      </c>
      <c r="C1061" t="s">
        <v>3222</v>
      </c>
      <c r="D1061" s="11" t="s">
        <v>8078</v>
      </c>
      <c r="E1061" s="11" t="s">
        <v>7159</v>
      </c>
      <c r="F1061" t="s">
        <v>18</v>
      </c>
      <c r="G1061" t="s">
        <v>3223</v>
      </c>
      <c r="H1061" t="s">
        <v>27</v>
      </c>
      <c r="I1061">
        <v>596.15</v>
      </c>
      <c r="J1061">
        <v>10</v>
      </c>
      <c r="K1061">
        <v>10</v>
      </c>
      <c r="L1061">
        <v>5961.5</v>
      </c>
      <c r="M1061">
        <v>5365.35</v>
      </c>
      <c r="N1061" s="11">
        <f>Salesdata[[#This Row],[subtotal_before_discount]]-Salesdata[[#This Row],[total_after_discount]]</f>
        <v>596.14999999999964</v>
      </c>
      <c r="O1061" t="s">
        <v>21</v>
      </c>
      <c r="P1061" s="2">
        <v>45453.562615740739</v>
      </c>
      <c r="Q1061">
        <f>YEAR(Salesdata[[#This Row],[purchase_date]])</f>
        <v>2024</v>
      </c>
      <c r="R1061" t="str">
        <f>TEXT(Salesdata[[#This Row],[purchase_date]], "mmm")</f>
        <v>Jun</v>
      </c>
    </row>
    <row r="1062" spans="1:18" x14ac:dyDescent="0.3">
      <c r="A1062" t="s">
        <v>3224</v>
      </c>
      <c r="B1062" t="s">
        <v>95</v>
      </c>
      <c r="C1062" t="s">
        <v>3225</v>
      </c>
      <c r="D1062" s="11" t="s">
        <v>8079</v>
      </c>
      <c r="E1062" s="11" t="s">
        <v>7094</v>
      </c>
      <c r="F1062" t="s">
        <v>74</v>
      </c>
      <c r="G1062" t="s">
        <v>3226</v>
      </c>
      <c r="H1062" t="s">
        <v>107</v>
      </c>
      <c r="I1062">
        <v>1264.67</v>
      </c>
      <c r="J1062">
        <v>30</v>
      </c>
      <c r="K1062">
        <v>0</v>
      </c>
      <c r="L1062">
        <v>37940.1</v>
      </c>
      <c r="M1062">
        <v>37940.1</v>
      </c>
      <c r="N1062" s="11">
        <f>Salesdata[[#This Row],[subtotal_before_discount]]-Salesdata[[#This Row],[total_after_discount]]</f>
        <v>0</v>
      </c>
      <c r="O1062" t="s">
        <v>21</v>
      </c>
      <c r="P1062" s="2">
        <v>45625.805173611108</v>
      </c>
      <c r="Q1062">
        <f>YEAR(Salesdata[[#This Row],[purchase_date]])</f>
        <v>2024</v>
      </c>
      <c r="R1062" t="str">
        <f>TEXT(Salesdata[[#This Row],[purchase_date]], "mmm")</f>
        <v>Nov</v>
      </c>
    </row>
    <row r="1063" spans="1:18" x14ac:dyDescent="0.3">
      <c r="A1063" t="s">
        <v>3227</v>
      </c>
      <c r="B1063" t="s">
        <v>118</v>
      </c>
      <c r="C1063" t="s">
        <v>3228</v>
      </c>
      <c r="D1063" s="11" t="s">
        <v>8080</v>
      </c>
      <c r="E1063" s="11" t="s">
        <v>7046</v>
      </c>
      <c r="F1063" t="s">
        <v>177</v>
      </c>
      <c r="G1063" t="s">
        <v>3229</v>
      </c>
      <c r="H1063" t="s">
        <v>76</v>
      </c>
      <c r="I1063">
        <v>333.61</v>
      </c>
      <c r="J1063">
        <v>4</v>
      </c>
      <c r="K1063">
        <v>0</v>
      </c>
      <c r="L1063">
        <v>1334.44</v>
      </c>
      <c r="M1063">
        <v>1334.44</v>
      </c>
      <c r="N1063" s="11">
        <f>Salesdata[[#This Row],[subtotal_before_discount]]-Salesdata[[#This Row],[total_after_discount]]</f>
        <v>0</v>
      </c>
      <c r="O1063" t="s">
        <v>9189</v>
      </c>
      <c r="P1063" s="2">
        <v>45350.520787037036</v>
      </c>
      <c r="Q1063">
        <f>YEAR(Salesdata[[#This Row],[purchase_date]])</f>
        <v>2024</v>
      </c>
      <c r="R1063" t="str">
        <f>TEXT(Salesdata[[#This Row],[purchase_date]], "mmm")</f>
        <v>Feb</v>
      </c>
    </row>
    <row r="1064" spans="1:18" x14ac:dyDescent="0.3">
      <c r="A1064" t="s">
        <v>3230</v>
      </c>
      <c r="B1064" t="s">
        <v>23</v>
      </c>
      <c r="C1064" t="s">
        <v>3231</v>
      </c>
      <c r="D1064" s="11" t="s">
        <v>8081</v>
      </c>
      <c r="E1064" s="11" t="s">
        <v>7056</v>
      </c>
      <c r="F1064" t="s">
        <v>251</v>
      </c>
      <c r="G1064" t="s">
        <v>3232</v>
      </c>
      <c r="H1064" t="s">
        <v>107</v>
      </c>
      <c r="I1064">
        <v>937.33</v>
      </c>
      <c r="J1064">
        <v>2</v>
      </c>
      <c r="K1064">
        <v>3</v>
      </c>
      <c r="L1064">
        <v>1874.66</v>
      </c>
      <c r="M1064">
        <v>1818.42</v>
      </c>
      <c r="N1064" s="11">
        <f>Salesdata[[#This Row],[subtotal_before_discount]]-Salesdata[[#This Row],[total_after_discount]]</f>
        <v>56.240000000000009</v>
      </c>
      <c r="O1064" t="s">
        <v>116</v>
      </c>
      <c r="P1064" s="2">
        <v>45464.016180555554</v>
      </c>
      <c r="Q1064">
        <f>YEAR(Salesdata[[#This Row],[purchase_date]])</f>
        <v>2024</v>
      </c>
      <c r="R1064" t="str">
        <f>TEXT(Salesdata[[#This Row],[purchase_date]], "mmm")</f>
        <v>Jun</v>
      </c>
    </row>
    <row r="1065" spans="1:18" x14ac:dyDescent="0.3">
      <c r="A1065" t="s">
        <v>3233</v>
      </c>
      <c r="B1065" t="s">
        <v>49</v>
      </c>
      <c r="C1065" t="s">
        <v>3234</v>
      </c>
      <c r="D1065" s="11" t="s">
        <v>8082</v>
      </c>
      <c r="E1065" s="11" t="s">
        <v>7042</v>
      </c>
      <c r="F1065" t="s">
        <v>32</v>
      </c>
      <c r="G1065" t="s">
        <v>3235</v>
      </c>
      <c r="H1065" t="s">
        <v>27</v>
      </c>
      <c r="I1065">
        <v>2470.25</v>
      </c>
      <c r="J1065">
        <v>60</v>
      </c>
      <c r="K1065">
        <v>25</v>
      </c>
      <c r="L1065">
        <v>148215</v>
      </c>
      <c r="M1065">
        <v>111161.25</v>
      </c>
      <c r="N1065" s="11">
        <f>Salesdata[[#This Row],[subtotal_before_discount]]-Salesdata[[#This Row],[total_after_discount]]</f>
        <v>37053.75</v>
      </c>
      <c r="O1065" t="s">
        <v>28</v>
      </c>
      <c r="P1065" s="2">
        <v>45815.756724537037</v>
      </c>
      <c r="Q1065">
        <f>YEAR(Salesdata[[#This Row],[purchase_date]])</f>
        <v>2025</v>
      </c>
      <c r="R1065" t="str">
        <f>TEXT(Salesdata[[#This Row],[purchase_date]], "mmm")</f>
        <v>Jun</v>
      </c>
    </row>
    <row r="1066" spans="1:18" x14ac:dyDescent="0.3">
      <c r="A1066" t="s">
        <v>3236</v>
      </c>
      <c r="B1066" t="s">
        <v>30</v>
      </c>
      <c r="C1066" t="s">
        <v>3237</v>
      </c>
      <c r="D1066" s="11" t="s">
        <v>7590</v>
      </c>
      <c r="E1066" s="11" t="s">
        <v>7250</v>
      </c>
      <c r="F1066" t="s">
        <v>133</v>
      </c>
      <c r="G1066" t="s">
        <v>3238</v>
      </c>
      <c r="H1066" t="s">
        <v>9189</v>
      </c>
      <c r="I1066">
        <v>187.22</v>
      </c>
      <c r="J1066">
        <v>4</v>
      </c>
      <c r="K1066">
        <v>5</v>
      </c>
      <c r="L1066">
        <v>748.88</v>
      </c>
      <c r="M1066">
        <v>711.44</v>
      </c>
      <c r="N1066" s="11">
        <f>Salesdata[[#This Row],[subtotal_before_discount]]-Salesdata[[#This Row],[total_after_discount]]</f>
        <v>37.439999999999941</v>
      </c>
      <c r="O1066" t="s">
        <v>40</v>
      </c>
      <c r="P1066" s="2">
        <v>45627.980717592596</v>
      </c>
      <c r="Q1066">
        <f>YEAR(Salesdata[[#This Row],[purchase_date]])</f>
        <v>2024</v>
      </c>
      <c r="R1066" t="str">
        <f>TEXT(Salesdata[[#This Row],[purchase_date]], "mmm")</f>
        <v>Dec</v>
      </c>
    </row>
    <row r="1067" spans="1:18" x14ac:dyDescent="0.3">
      <c r="A1067" t="s">
        <v>3239</v>
      </c>
      <c r="B1067" t="s">
        <v>172</v>
      </c>
      <c r="C1067" t="s">
        <v>3240</v>
      </c>
      <c r="D1067" s="11" t="s">
        <v>8083</v>
      </c>
      <c r="E1067" s="11" t="s">
        <v>7091</v>
      </c>
      <c r="F1067" t="s">
        <v>74</v>
      </c>
      <c r="G1067" t="s">
        <v>3241</v>
      </c>
      <c r="H1067" t="s">
        <v>135</v>
      </c>
      <c r="I1067">
        <v>2527.94</v>
      </c>
      <c r="J1067">
        <v>60</v>
      </c>
      <c r="K1067">
        <v>3</v>
      </c>
      <c r="L1067">
        <v>151676.4</v>
      </c>
      <c r="M1067">
        <v>147126.10999999999</v>
      </c>
      <c r="N1067" s="11">
        <f>Salesdata[[#This Row],[subtotal_before_discount]]-Salesdata[[#This Row],[total_after_discount]]</f>
        <v>4550.2900000000081</v>
      </c>
      <c r="O1067" t="s">
        <v>60</v>
      </c>
      <c r="P1067" s="2">
        <v>45680.574560185189</v>
      </c>
      <c r="Q1067">
        <f>YEAR(Salesdata[[#This Row],[purchase_date]])</f>
        <v>2025</v>
      </c>
      <c r="R1067" t="str">
        <f>TEXT(Salesdata[[#This Row],[purchase_date]], "mmm")</f>
        <v>Jan</v>
      </c>
    </row>
    <row r="1068" spans="1:18" x14ac:dyDescent="0.3">
      <c r="A1068" t="s">
        <v>3242</v>
      </c>
      <c r="B1068" t="s">
        <v>30</v>
      </c>
      <c r="C1068" t="s">
        <v>3243</v>
      </c>
      <c r="D1068" s="11" t="s">
        <v>8084</v>
      </c>
      <c r="E1068" s="11" t="s">
        <v>7060</v>
      </c>
      <c r="F1068" t="s">
        <v>177</v>
      </c>
      <c r="G1068" t="s">
        <v>3244</v>
      </c>
      <c r="H1068" t="s">
        <v>39</v>
      </c>
      <c r="I1068">
        <v>288.25</v>
      </c>
      <c r="J1068">
        <v>25</v>
      </c>
      <c r="K1068">
        <v>15</v>
      </c>
      <c r="L1068">
        <v>7206.25</v>
      </c>
      <c r="M1068">
        <v>6125.31</v>
      </c>
      <c r="N1068" s="11">
        <f>Salesdata[[#This Row],[subtotal_before_discount]]-Salesdata[[#This Row],[total_after_discount]]</f>
        <v>1080.9399999999996</v>
      </c>
      <c r="O1068" t="s">
        <v>28</v>
      </c>
      <c r="P1068" s="2">
        <v>45740.99726851852</v>
      </c>
      <c r="Q1068">
        <f>YEAR(Salesdata[[#This Row],[purchase_date]])</f>
        <v>2025</v>
      </c>
      <c r="R1068" t="str">
        <f>TEXT(Salesdata[[#This Row],[purchase_date]], "mmm")</f>
        <v>Mar</v>
      </c>
    </row>
    <row r="1069" spans="1:18" x14ac:dyDescent="0.3">
      <c r="A1069" t="s">
        <v>3245</v>
      </c>
      <c r="B1069" t="s">
        <v>23</v>
      </c>
      <c r="C1069" t="s">
        <v>3246</v>
      </c>
      <c r="D1069" s="11" t="s">
        <v>8085</v>
      </c>
      <c r="E1069" s="11" t="s">
        <v>7111</v>
      </c>
      <c r="F1069" t="s">
        <v>133</v>
      </c>
      <c r="G1069" t="s">
        <v>3247</v>
      </c>
      <c r="H1069" t="s">
        <v>179</v>
      </c>
      <c r="I1069">
        <v>8.01</v>
      </c>
      <c r="J1069">
        <v>6</v>
      </c>
      <c r="K1069">
        <v>10</v>
      </c>
      <c r="L1069">
        <v>48.06</v>
      </c>
      <c r="M1069">
        <v>43.25</v>
      </c>
      <c r="N1069" s="11">
        <f>Salesdata[[#This Row],[subtotal_before_discount]]-Salesdata[[#This Row],[total_after_discount]]</f>
        <v>4.8100000000000023</v>
      </c>
      <c r="O1069" t="s">
        <v>28</v>
      </c>
      <c r="P1069" s="2">
        <v>45378.696909722225</v>
      </c>
      <c r="Q1069">
        <f>YEAR(Salesdata[[#This Row],[purchase_date]])</f>
        <v>2024</v>
      </c>
      <c r="R1069" t="str">
        <f>TEXT(Salesdata[[#This Row],[purchase_date]], "mmm")</f>
        <v>Mar</v>
      </c>
    </row>
    <row r="1070" spans="1:18" x14ac:dyDescent="0.3">
      <c r="A1070" t="s">
        <v>3248</v>
      </c>
      <c r="B1070" t="s">
        <v>118</v>
      </c>
      <c r="C1070" t="s">
        <v>3249</v>
      </c>
      <c r="D1070" s="11" t="s">
        <v>8086</v>
      </c>
      <c r="E1070" s="11" t="s">
        <v>7046</v>
      </c>
      <c r="F1070" t="s">
        <v>68</v>
      </c>
      <c r="G1070" t="s">
        <v>3250</v>
      </c>
      <c r="H1070" t="s">
        <v>184</v>
      </c>
      <c r="I1070">
        <v>952.66</v>
      </c>
      <c r="J1070">
        <v>1</v>
      </c>
      <c r="K1070">
        <v>0</v>
      </c>
      <c r="L1070">
        <v>952.66</v>
      </c>
      <c r="M1070">
        <v>952.66</v>
      </c>
      <c r="N1070" s="11">
        <f>Salesdata[[#This Row],[subtotal_before_discount]]-Salesdata[[#This Row],[total_after_discount]]</f>
        <v>0</v>
      </c>
      <c r="O1070" t="s">
        <v>77</v>
      </c>
      <c r="P1070" s="2">
        <v>45669.605312500003</v>
      </c>
      <c r="Q1070">
        <f>YEAR(Salesdata[[#This Row],[purchase_date]])</f>
        <v>2025</v>
      </c>
      <c r="R1070" t="str">
        <f>TEXT(Salesdata[[#This Row],[purchase_date]], "mmm")</f>
        <v>Jan</v>
      </c>
    </row>
    <row r="1071" spans="1:18" x14ac:dyDescent="0.3">
      <c r="A1071" t="s">
        <v>3251</v>
      </c>
      <c r="B1071" t="s">
        <v>95</v>
      </c>
      <c r="C1071" t="s">
        <v>3252</v>
      </c>
      <c r="D1071" s="11" t="s">
        <v>8087</v>
      </c>
      <c r="E1071" s="11" t="s">
        <v>7046</v>
      </c>
      <c r="F1071" t="s">
        <v>68</v>
      </c>
      <c r="G1071" t="s">
        <v>3253</v>
      </c>
      <c r="H1071" t="s">
        <v>184</v>
      </c>
      <c r="I1071">
        <v>2856.78</v>
      </c>
      <c r="J1071">
        <v>6</v>
      </c>
      <c r="K1071">
        <v>5</v>
      </c>
      <c r="L1071">
        <v>17140.68</v>
      </c>
      <c r="M1071">
        <v>16283.65</v>
      </c>
      <c r="N1071" s="11">
        <f>Salesdata[[#This Row],[subtotal_before_discount]]-Salesdata[[#This Row],[total_after_discount]]</f>
        <v>857.03000000000065</v>
      </c>
      <c r="O1071" t="s">
        <v>47</v>
      </c>
      <c r="P1071" s="2">
        <v>45682.755208333336</v>
      </c>
      <c r="Q1071">
        <f>YEAR(Salesdata[[#This Row],[purchase_date]])</f>
        <v>2025</v>
      </c>
      <c r="R1071" t="str">
        <f>TEXT(Salesdata[[#This Row],[purchase_date]], "mmm")</f>
        <v>Jan</v>
      </c>
    </row>
    <row r="1072" spans="1:18" x14ac:dyDescent="0.3">
      <c r="A1072" t="s">
        <v>3254</v>
      </c>
      <c r="B1072" t="s">
        <v>72</v>
      </c>
      <c r="C1072" t="s">
        <v>3255</v>
      </c>
      <c r="D1072" s="11" t="s">
        <v>8088</v>
      </c>
      <c r="E1072" s="11" t="s">
        <v>7250</v>
      </c>
      <c r="F1072" t="s">
        <v>37</v>
      </c>
      <c r="G1072" t="s">
        <v>3256</v>
      </c>
      <c r="H1072" t="s">
        <v>70</v>
      </c>
      <c r="I1072">
        <v>23.68</v>
      </c>
      <c r="J1072">
        <v>25</v>
      </c>
      <c r="K1072">
        <v>10</v>
      </c>
      <c r="L1072">
        <v>592</v>
      </c>
      <c r="M1072">
        <v>532.79999999999995</v>
      </c>
      <c r="N1072" s="11">
        <f>Salesdata[[#This Row],[subtotal_before_discount]]-Salesdata[[#This Row],[total_after_discount]]</f>
        <v>59.200000000000045</v>
      </c>
      <c r="O1072" t="s">
        <v>77</v>
      </c>
      <c r="P1072" s="2">
        <v>45793.513449074075</v>
      </c>
      <c r="Q1072">
        <f>YEAR(Salesdata[[#This Row],[purchase_date]])</f>
        <v>2025</v>
      </c>
      <c r="R1072" t="str">
        <f>TEXT(Salesdata[[#This Row],[purchase_date]], "mmm")</f>
        <v>May</v>
      </c>
    </row>
    <row r="1073" spans="1:18" x14ac:dyDescent="0.3">
      <c r="A1073" t="s">
        <v>3257</v>
      </c>
      <c r="B1073" t="s">
        <v>23</v>
      </c>
      <c r="C1073" t="s">
        <v>3258</v>
      </c>
      <c r="D1073" s="11" t="s">
        <v>8089</v>
      </c>
      <c r="E1073" s="11" t="s">
        <v>7064</v>
      </c>
      <c r="F1073" t="s">
        <v>87</v>
      </c>
      <c r="G1073" t="s">
        <v>3259</v>
      </c>
      <c r="H1073" t="s">
        <v>161</v>
      </c>
      <c r="I1073">
        <v>749.67</v>
      </c>
      <c r="J1073">
        <v>5</v>
      </c>
      <c r="K1073">
        <v>3</v>
      </c>
      <c r="L1073">
        <v>3748.35</v>
      </c>
      <c r="M1073">
        <v>3635.9</v>
      </c>
      <c r="N1073" s="11">
        <f>Salesdata[[#This Row],[subtotal_before_discount]]-Salesdata[[#This Row],[total_after_discount]]</f>
        <v>112.44999999999982</v>
      </c>
      <c r="O1073" t="s">
        <v>116</v>
      </c>
      <c r="P1073" s="2">
        <v>45742.99728009259</v>
      </c>
      <c r="Q1073">
        <f>YEAR(Salesdata[[#This Row],[purchase_date]])</f>
        <v>2025</v>
      </c>
      <c r="R1073" t="str">
        <f>TEXT(Salesdata[[#This Row],[purchase_date]], "mmm")</f>
        <v>Mar</v>
      </c>
    </row>
    <row r="1074" spans="1:18" x14ac:dyDescent="0.3">
      <c r="A1074" t="s">
        <v>3260</v>
      </c>
      <c r="B1074" t="s">
        <v>23</v>
      </c>
      <c r="C1074" t="s">
        <v>3261</v>
      </c>
      <c r="D1074" s="11" t="s">
        <v>8090</v>
      </c>
      <c r="E1074" s="11" t="s">
        <v>7154</v>
      </c>
      <c r="F1074" t="s">
        <v>246</v>
      </c>
      <c r="G1074" t="s">
        <v>3262</v>
      </c>
      <c r="H1074" t="s">
        <v>76</v>
      </c>
      <c r="I1074">
        <v>1114.92</v>
      </c>
      <c r="J1074">
        <v>3</v>
      </c>
      <c r="K1074">
        <v>5</v>
      </c>
      <c r="L1074">
        <v>3344.76</v>
      </c>
      <c r="M1074">
        <v>3177.52</v>
      </c>
      <c r="N1074" s="11">
        <f>Salesdata[[#This Row],[subtotal_before_discount]]-Salesdata[[#This Row],[total_after_discount]]</f>
        <v>167.24000000000024</v>
      </c>
      <c r="O1074" t="s">
        <v>116</v>
      </c>
      <c r="P1074" s="2">
        <v>45870.302337962959</v>
      </c>
      <c r="Q1074">
        <f>YEAR(Salesdata[[#This Row],[purchase_date]])</f>
        <v>2025</v>
      </c>
      <c r="R1074" t="str">
        <f>TEXT(Salesdata[[#This Row],[purchase_date]], "mmm")</f>
        <v>Aug</v>
      </c>
    </row>
    <row r="1075" spans="1:18" x14ac:dyDescent="0.3">
      <c r="A1075" t="s">
        <v>3263</v>
      </c>
      <c r="B1075" t="s">
        <v>95</v>
      </c>
      <c r="C1075" t="s">
        <v>3264</v>
      </c>
      <c r="D1075" s="11" t="s">
        <v>8091</v>
      </c>
      <c r="E1075" s="11" t="s">
        <v>7073</v>
      </c>
      <c r="F1075" t="s">
        <v>155</v>
      </c>
      <c r="G1075" t="s">
        <v>3265</v>
      </c>
      <c r="H1075" t="s">
        <v>20</v>
      </c>
      <c r="I1075">
        <v>510.5</v>
      </c>
      <c r="J1075">
        <v>75</v>
      </c>
      <c r="K1075">
        <v>2</v>
      </c>
      <c r="L1075">
        <v>38287.5</v>
      </c>
      <c r="M1075">
        <v>37521.75</v>
      </c>
      <c r="N1075" s="11">
        <f>Salesdata[[#This Row],[subtotal_before_discount]]-Salesdata[[#This Row],[total_after_discount]]</f>
        <v>765.75</v>
      </c>
      <c r="O1075" t="s">
        <v>116</v>
      </c>
      <c r="P1075" s="2">
        <v>45346.670740740738</v>
      </c>
      <c r="Q1075">
        <f>YEAR(Salesdata[[#This Row],[purchase_date]])</f>
        <v>2024</v>
      </c>
      <c r="R1075" t="str">
        <f>TEXT(Salesdata[[#This Row],[purchase_date]], "mmm")</f>
        <v>Feb</v>
      </c>
    </row>
    <row r="1076" spans="1:18" x14ac:dyDescent="0.3">
      <c r="A1076" t="s">
        <v>3266</v>
      </c>
      <c r="B1076" t="s">
        <v>23</v>
      </c>
      <c r="C1076" t="s">
        <v>3267</v>
      </c>
      <c r="D1076" s="11" t="s">
        <v>8092</v>
      </c>
      <c r="E1076" s="11" t="s">
        <v>7139</v>
      </c>
      <c r="F1076" t="s">
        <v>74</v>
      </c>
      <c r="G1076" t="s">
        <v>3268</v>
      </c>
      <c r="H1076" t="s">
        <v>59</v>
      </c>
      <c r="I1076">
        <v>156.59</v>
      </c>
      <c r="J1076">
        <v>40</v>
      </c>
      <c r="K1076">
        <v>10</v>
      </c>
      <c r="L1076">
        <v>6263.6</v>
      </c>
      <c r="M1076">
        <v>5637.24</v>
      </c>
      <c r="N1076" s="11">
        <f>Salesdata[[#This Row],[subtotal_before_discount]]-Salesdata[[#This Row],[total_after_discount]]</f>
        <v>626.36000000000058</v>
      </c>
      <c r="O1076" t="s">
        <v>47</v>
      </c>
      <c r="P1076" s="2">
        <v>45656.14770833333</v>
      </c>
      <c r="Q1076">
        <f>YEAR(Salesdata[[#This Row],[purchase_date]])</f>
        <v>2024</v>
      </c>
      <c r="R1076" t="str">
        <f>TEXT(Salesdata[[#This Row],[purchase_date]], "mmm")</f>
        <v>Dec</v>
      </c>
    </row>
    <row r="1077" spans="1:18" x14ac:dyDescent="0.3">
      <c r="A1077" t="s">
        <v>3269</v>
      </c>
      <c r="B1077" t="s">
        <v>84</v>
      </c>
      <c r="C1077" t="s">
        <v>3270</v>
      </c>
      <c r="D1077" s="11" t="s">
        <v>8093</v>
      </c>
      <c r="E1077" s="11" t="s">
        <v>7036</v>
      </c>
      <c r="F1077" t="s">
        <v>105</v>
      </c>
      <c r="G1077" t="s">
        <v>3271</v>
      </c>
      <c r="H1077" t="s">
        <v>82</v>
      </c>
      <c r="I1077">
        <v>3956.13</v>
      </c>
      <c r="J1077">
        <v>4</v>
      </c>
      <c r="K1077">
        <v>0</v>
      </c>
      <c r="L1077">
        <v>15824.52</v>
      </c>
      <c r="M1077">
        <v>15824.52</v>
      </c>
      <c r="N1077" s="11">
        <f>Salesdata[[#This Row],[subtotal_before_discount]]-Salesdata[[#This Row],[total_after_discount]]</f>
        <v>0</v>
      </c>
      <c r="O1077" t="s">
        <v>21</v>
      </c>
      <c r="P1077" s="2">
        <v>45623.325752314813</v>
      </c>
      <c r="Q1077">
        <f>YEAR(Salesdata[[#This Row],[purchase_date]])</f>
        <v>2024</v>
      </c>
      <c r="R1077" t="str">
        <f>TEXT(Salesdata[[#This Row],[purchase_date]], "mmm")</f>
        <v>Nov</v>
      </c>
    </row>
    <row r="1078" spans="1:18" x14ac:dyDescent="0.3">
      <c r="A1078" t="s">
        <v>3272</v>
      </c>
      <c r="B1078" t="s">
        <v>30</v>
      </c>
      <c r="C1078" t="s">
        <v>3273</v>
      </c>
      <c r="D1078" s="11" t="s">
        <v>7519</v>
      </c>
      <c r="E1078" s="11" t="s">
        <v>7048</v>
      </c>
      <c r="F1078" t="s">
        <v>246</v>
      </c>
      <c r="G1078" t="s">
        <v>3274</v>
      </c>
      <c r="H1078" t="s">
        <v>209</v>
      </c>
      <c r="I1078">
        <v>316.79000000000002</v>
      </c>
      <c r="J1078">
        <v>6</v>
      </c>
      <c r="K1078">
        <v>0</v>
      </c>
      <c r="L1078">
        <v>1900.74</v>
      </c>
      <c r="M1078">
        <v>1900.74</v>
      </c>
      <c r="N1078" s="11">
        <f>Salesdata[[#This Row],[subtotal_before_discount]]-Salesdata[[#This Row],[total_after_discount]]</f>
        <v>0</v>
      </c>
      <c r="O1078" t="s">
        <v>9189</v>
      </c>
      <c r="P1078" s="2">
        <v>45454.701631944445</v>
      </c>
      <c r="Q1078">
        <f>YEAR(Salesdata[[#This Row],[purchase_date]])</f>
        <v>2024</v>
      </c>
      <c r="R1078" t="str">
        <f>TEXT(Salesdata[[#This Row],[purchase_date]], "mmm")</f>
        <v>Jun</v>
      </c>
    </row>
    <row r="1079" spans="1:18" x14ac:dyDescent="0.3">
      <c r="A1079" t="s">
        <v>3275</v>
      </c>
      <c r="B1079" t="s">
        <v>181</v>
      </c>
      <c r="C1079" t="s">
        <v>3276</v>
      </c>
      <c r="D1079" s="11" t="s">
        <v>8094</v>
      </c>
      <c r="E1079" s="11" t="s">
        <v>7048</v>
      </c>
      <c r="F1079" t="s">
        <v>111</v>
      </c>
      <c r="G1079" t="s">
        <v>3277</v>
      </c>
      <c r="H1079" t="s">
        <v>93</v>
      </c>
      <c r="I1079">
        <v>106.19</v>
      </c>
      <c r="J1079">
        <v>2</v>
      </c>
      <c r="K1079">
        <v>5</v>
      </c>
      <c r="L1079">
        <v>212.38</v>
      </c>
      <c r="M1079">
        <v>201.76</v>
      </c>
      <c r="N1079" s="11">
        <f>Salesdata[[#This Row],[subtotal_before_discount]]-Salesdata[[#This Row],[total_after_discount]]</f>
        <v>10.620000000000005</v>
      </c>
      <c r="O1079" t="s">
        <v>116</v>
      </c>
      <c r="P1079" s="2">
        <v>45544.70008101852</v>
      </c>
      <c r="Q1079">
        <f>YEAR(Salesdata[[#This Row],[purchase_date]])</f>
        <v>2024</v>
      </c>
      <c r="R1079" t="str">
        <f>TEXT(Salesdata[[#This Row],[purchase_date]], "mmm")</f>
        <v>Sep</v>
      </c>
    </row>
    <row r="1080" spans="1:18" x14ac:dyDescent="0.3">
      <c r="A1080" t="s">
        <v>3278</v>
      </c>
      <c r="B1080" t="s">
        <v>118</v>
      </c>
      <c r="C1080" t="s">
        <v>3279</v>
      </c>
      <c r="D1080" s="11" t="s">
        <v>8095</v>
      </c>
      <c r="E1080" s="11" t="s">
        <v>7125</v>
      </c>
      <c r="F1080" t="s">
        <v>246</v>
      </c>
      <c r="G1080" t="s">
        <v>3280</v>
      </c>
      <c r="H1080" t="s">
        <v>9189</v>
      </c>
      <c r="I1080">
        <v>741.8</v>
      </c>
      <c r="J1080">
        <v>25</v>
      </c>
      <c r="K1080">
        <v>15</v>
      </c>
      <c r="L1080">
        <v>18545</v>
      </c>
      <c r="M1080">
        <v>15763.25</v>
      </c>
      <c r="N1080" s="11">
        <f>Salesdata[[#This Row],[subtotal_before_discount]]-Salesdata[[#This Row],[total_after_discount]]</f>
        <v>2781.75</v>
      </c>
      <c r="O1080" t="s">
        <v>60</v>
      </c>
      <c r="P1080" s="2">
        <v>45815.687881944446</v>
      </c>
      <c r="Q1080">
        <f>YEAR(Salesdata[[#This Row],[purchase_date]])</f>
        <v>2025</v>
      </c>
      <c r="R1080" t="str">
        <f>TEXT(Salesdata[[#This Row],[purchase_date]], "mmm")</f>
        <v>Jun</v>
      </c>
    </row>
    <row r="1081" spans="1:18" x14ac:dyDescent="0.3">
      <c r="A1081" t="s">
        <v>3281</v>
      </c>
      <c r="B1081" t="s">
        <v>49</v>
      </c>
      <c r="C1081" t="s">
        <v>3282</v>
      </c>
      <c r="D1081" s="11" t="s">
        <v>7163</v>
      </c>
      <c r="E1081" s="11" t="s">
        <v>7108</v>
      </c>
      <c r="F1081" t="s">
        <v>37</v>
      </c>
      <c r="G1081" t="s">
        <v>3283</v>
      </c>
      <c r="H1081" t="s">
        <v>82</v>
      </c>
      <c r="I1081">
        <v>1410.34</v>
      </c>
      <c r="J1081">
        <v>4</v>
      </c>
      <c r="K1081">
        <v>0</v>
      </c>
      <c r="L1081">
        <v>5641.36</v>
      </c>
      <c r="M1081">
        <v>5641.36</v>
      </c>
      <c r="N1081" s="11">
        <f>Salesdata[[#This Row],[subtotal_before_discount]]-Salesdata[[#This Row],[total_after_discount]]</f>
        <v>0</v>
      </c>
      <c r="O1081" t="s">
        <v>21</v>
      </c>
      <c r="P1081" s="2">
        <v>45341.089189814818</v>
      </c>
      <c r="Q1081">
        <f>YEAR(Salesdata[[#This Row],[purchase_date]])</f>
        <v>2024</v>
      </c>
      <c r="R1081" t="str">
        <f>TEXT(Salesdata[[#This Row],[purchase_date]], "mmm")</f>
        <v>Feb</v>
      </c>
    </row>
    <row r="1082" spans="1:18" x14ac:dyDescent="0.3">
      <c r="A1082" t="s">
        <v>3284</v>
      </c>
      <c r="B1082" t="s">
        <v>181</v>
      </c>
      <c r="C1082" t="s">
        <v>3285</v>
      </c>
      <c r="D1082" s="11" t="s">
        <v>8096</v>
      </c>
      <c r="E1082" s="11" t="s">
        <v>7052</v>
      </c>
      <c r="F1082" t="s">
        <v>18</v>
      </c>
      <c r="G1082" t="s">
        <v>3286</v>
      </c>
      <c r="H1082" t="s">
        <v>46</v>
      </c>
      <c r="I1082">
        <v>1628.02</v>
      </c>
      <c r="J1082">
        <v>2</v>
      </c>
      <c r="K1082">
        <v>0</v>
      </c>
      <c r="L1082">
        <v>3256.04</v>
      </c>
      <c r="M1082">
        <v>3256.04</v>
      </c>
      <c r="N1082" s="11">
        <f>Salesdata[[#This Row],[subtotal_before_discount]]-Salesdata[[#This Row],[total_after_discount]]</f>
        <v>0</v>
      </c>
      <c r="O1082" t="s">
        <v>9189</v>
      </c>
      <c r="P1082" s="2">
        <v>45741.198321759257</v>
      </c>
      <c r="Q1082">
        <f>YEAR(Salesdata[[#This Row],[purchase_date]])</f>
        <v>2025</v>
      </c>
      <c r="R1082" t="str">
        <f>TEXT(Salesdata[[#This Row],[purchase_date]], "mmm")</f>
        <v>Mar</v>
      </c>
    </row>
    <row r="1083" spans="1:18" x14ac:dyDescent="0.3">
      <c r="A1083" t="s">
        <v>3287</v>
      </c>
      <c r="B1083" t="s">
        <v>118</v>
      </c>
      <c r="C1083" t="s">
        <v>3288</v>
      </c>
      <c r="D1083" s="11" t="s">
        <v>8097</v>
      </c>
      <c r="E1083" s="11" t="s">
        <v>7139</v>
      </c>
      <c r="F1083" t="s">
        <v>91</v>
      </c>
      <c r="G1083" t="s">
        <v>3289</v>
      </c>
      <c r="H1083" t="s">
        <v>39</v>
      </c>
      <c r="I1083">
        <v>110.87</v>
      </c>
      <c r="J1083">
        <v>15</v>
      </c>
      <c r="K1083">
        <v>17</v>
      </c>
      <c r="L1083">
        <v>1663.05</v>
      </c>
      <c r="M1083">
        <v>1380.33</v>
      </c>
      <c r="N1083" s="11">
        <f>Salesdata[[#This Row],[subtotal_before_discount]]-Salesdata[[#This Row],[total_after_discount]]</f>
        <v>282.72000000000003</v>
      </c>
      <c r="O1083" t="s">
        <v>77</v>
      </c>
      <c r="P1083" s="2">
        <v>45777.398634259262</v>
      </c>
      <c r="Q1083">
        <f>YEAR(Salesdata[[#This Row],[purchase_date]])</f>
        <v>2025</v>
      </c>
      <c r="R1083" t="str">
        <f>TEXT(Salesdata[[#This Row],[purchase_date]], "mmm")</f>
        <v>Apr</v>
      </c>
    </row>
    <row r="1084" spans="1:18" x14ac:dyDescent="0.3">
      <c r="A1084" t="s">
        <v>3290</v>
      </c>
      <c r="B1084" t="s">
        <v>15</v>
      </c>
      <c r="C1084" t="s">
        <v>9189</v>
      </c>
      <c r="D1084" s="11" t="s">
        <v>9189</v>
      </c>
      <c r="E1084" s="11" t="s">
        <v>9189</v>
      </c>
      <c r="F1084" t="s">
        <v>133</v>
      </c>
      <c r="G1084" t="s">
        <v>3291</v>
      </c>
      <c r="H1084" t="s">
        <v>39</v>
      </c>
      <c r="I1084">
        <v>144.31</v>
      </c>
      <c r="J1084">
        <v>100</v>
      </c>
      <c r="K1084">
        <v>0</v>
      </c>
      <c r="L1084">
        <v>14431</v>
      </c>
      <c r="M1084">
        <v>14431</v>
      </c>
      <c r="N1084" s="11">
        <f>Salesdata[[#This Row],[subtotal_before_discount]]-Salesdata[[#This Row],[total_after_discount]]</f>
        <v>0</v>
      </c>
      <c r="O1084" t="s">
        <v>47</v>
      </c>
      <c r="P1084" s="2">
        <v>45354.164039351854</v>
      </c>
      <c r="Q1084">
        <f>YEAR(Salesdata[[#This Row],[purchase_date]])</f>
        <v>2024</v>
      </c>
      <c r="R1084" t="str">
        <f>TEXT(Salesdata[[#This Row],[purchase_date]], "mmm")</f>
        <v>Mar</v>
      </c>
    </row>
    <row r="1085" spans="1:18" x14ac:dyDescent="0.3">
      <c r="A1085" t="s">
        <v>3292</v>
      </c>
      <c r="B1085" t="s">
        <v>84</v>
      </c>
      <c r="C1085" t="s">
        <v>3293</v>
      </c>
      <c r="D1085" s="11" t="s">
        <v>8098</v>
      </c>
      <c r="E1085" s="11" t="s">
        <v>7250</v>
      </c>
      <c r="F1085" t="s">
        <v>91</v>
      </c>
      <c r="G1085" t="s">
        <v>3294</v>
      </c>
      <c r="H1085" t="s">
        <v>184</v>
      </c>
      <c r="I1085">
        <v>65.98</v>
      </c>
      <c r="J1085">
        <v>1</v>
      </c>
      <c r="K1085">
        <v>2</v>
      </c>
      <c r="L1085">
        <v>65.98</v>
      </c>
      <c r="M1085">
        <v>64.66</v>
      </c>
      <c r="N1085" s="11">
        <f>Salesdata[[#This Row],[subtotal_before_discount]]-Salesdata[[#This Row],[total_after_discount]]</f>
        <v>1.3200000000000074</v>
      </c>
      <c r="O1085" t="s">
        <v>40</v>
      </c>
      <c r="P1085" s="2">
        <v>45652.439849537041</v>
      </c>
      <c r="Q1085">
        <f>YEAR(Salesdata[[#This Row],[purchase_date]])</f>
        <v>2024</v>
      </c>
      <c r="R1085" t="str">
        <f>TEXT(Salesdata[[#This Row],[purchase_date]], "mmm")</f>
        <v>Dec</v>
      </c>
    </row>
    <row r="1086" spans="1:18" x14ac:dyDescent="0.3">
      <c r="A1086" t="s">
        <v>3295</v>
      </c>
      <c r="B1086" t="s">
        <v>181</v>
      </c>
      <c r="C1086" t="s">
        <v>3296</v>
      </c>
      <c r="D1086" s="11" t="s">
        <v>8099</v>
      </c>
      <c r="E1086" s="11" t="s">
        <v>7050</v>
      </c>
      <c r="F1086" t="s">
        <v>111</v>
      </c>
      <c r="G1086" t="s">
        <v>3297</v>
      </c>
      <c r="H1086" t="s">
        <v>135</v>
      </c>
      <c r="I1086">
        <v>2342.84</v>
      </c>
      <c r="J1086">
        <v>4</v>
      </c>
      <c r="K1086">
        <v>0</v>
      </c>
      <c r="L1086">
        <v>9371.36</v>
      </c>
      <c r="M1086">
        <v>9371.36</v>
      </c>
      <c r="N1086" s="11">
        <f>Salesdata[[#This Row],[subtotal_before_discount]]-Salesdata[[#This Row],[total_after_discount]]</f>
        <v>0</v>
      </c>
      <c r="O1086" t="s">
        <v>9189</v>
      </c>
      <c r="P1086" s="2">
        <v>45734.447094907409</v>
      </c>
      <c r="Q1086">
        <f>YEAR(Salesdata[[#This Row],[purchase_date]])</f>
        <v>2025</v>
      </c>
      <c r="R1086" t="str">
        <f>TEXT(Salesdata[[#This Row],[purchase_date]], "mmm")</f>
        <v>Mar</v>
      </c>
    </row>
    <row r="1087" spans="1:18" x14ac:dyDescent="0.3">
      <c r="A1087" t="s">
        <v>3298</v>
      </c>
      <c r="B1087" t="s">
        <v>84</v>
      </c>
      <c r="C1087" t="s">
        <v>3299</v>
      </c>
      <c r="D1087" s="11" t="s">
        <v>8100</v>
      </c>
      <c r="E1087" s="11" t="s">
        <v>7130</v>
      </c>
      <c r="F1087" t="s">
        <v>91</v>
      </c>
      <c r="G1087" t="s">
        <v>3300</v>
      </c>
      <c r="H1087" t="s">
        <v>465</v>
      </c>
      <c r="I1087">
        <v>149.35</v>
      </c>
      <c r="J1087">
        <v>6</v>
      </c>
      <c r="K1087">
        <v>0</v>
      </c>
      <c r="L1087">
        <v>896.1</v>
      </c>
      <c r="M1087">
        <v>896.1</v>
      </c>
      <c r="N1087" s="11">
        <f>Salesdata[[#This Row],[subtotal_before_discount]]-Salesdata[[#This Row],[total_after_discount]]</f>
        <v>0</v>
      </c>
      <c r="O1087" t="s">
        <v>47</v>
      </c>
      <c r="P1087" s="2">
        <v>45644.79824074074</v>
      </c>
      <c r="Q1087">
        <f>YEAR(Salesdata[[#This Row],[purchase_date]])</f>
        <v>2024</v>
      </c>
      <c r="R1087" t="str">
        <f>TEXT(Salesdata[[#This Row],[purchase_date]], "mmm")</f>
        <v>Dec</v>
      </c>
    </row>
    <row r="1088" spans="1:18" x14ac:dyDescent="0.3">
      <c r="A1088" t="s">
        <v>3301</v>
      </c>
      <c r="B1088" t="s">
        <v>49</v>
      </c>
      <c r="C1088" t="s">
        <v>3302</v>
      </c>
      <c r="D1088" s="11" t="s">
        <v>8101</v>
      </c>
      <c r="E1088" s="11" t="s">
        <v>7048</v>
      </c>
      <c r="F1088" t="s">
        <v>121</v>
      </c>
      <c r="G1088" t="s">
        <v>3303</v>
      </c>
      <c r="H1088" t="s">
        <v>161</v>
      </c>
      <c r="I1088">
        <v>114.66</v>
      </c>
      <c r="J1088">
        <v>1</v>
      </c>
      <c r="K1088">
        <v>0</v>
      </c>
      <c r="L1088">
        <v>114.66</v>
      </c>
      <c r="M1088">
        <v>114.66</v>
      </c>
      <c r="N1088" s="11">
        <f>Salesdata[[#This Row],[subtotal_before_discount]]-Salesdata[[#This Row],[total_after_discount]]</f>
        <v>0</v>
      </c>
      <c r="O1088" t="s">
        <v>60</v>
      </c>
      <c r="P1088" s="2">
        <v>45381.797280092593</v>
      </c>
      <c r="Q1088">
        <f>YEAR(Salesdata[[#This Row],[purchase_date]])</f>
        <v>2024</v>
      </c>
      <c r="R1088" t="str">
        <f>TEXT(Salesdata[[#This Row],[purchase_date]], "mmm")</f>
        <v>Mar</v>
      </c>
    </row>
    <row r="1089" spans="1:18" x14ac:dyDescent="0.3">
      <c r="A1089" t="s">
        <v>3304</v>
      </c>
      <c r="B1089" t="s">
        <v>23</v>
      </c>
      <c r="C1089" t="s">
        <v>3305</v>
      </c>
      <c r="D1089" s="11" t="s">
        <v>8102</v>
      </c>
      <c r="E1089" s="11" t="s">
        <v>7111</v>
      </c>
      <c r="F1089" t="s">
        <v>224</v>
      </c>
      <c r="G1089" t="s">
        <v>3306</v>
      </c>
      <c r="H1089" t="s">
        <v>70</v>
      </c>
      <c r="I1089">
        <v>2842.13</v>
      </c>
      <c r="J1089">
        <v>20</v>
      </c>
      <c r="K1089">
        <v>23</v>
      </c>
      <c r="L1089">
        <v>56842.6</v>
      </c>
      <c r="M1089">
        <v>43768.800000000003</v>
      </c>
      <c r="N1089" s="11">
        <f>Salesdata[[#This Row],[subtotal_before_discount]]-Salesdata[[#This Row],[total_after_discount]]</f>
        <v>13073.799999999996</v>
      </c>
      <c r="O1089" t="s">
        <v>116</v>
      </c>
      <c r="P1089" s="2">
        <v>45719.441064814811</v>
      </c>
      <c r="Q1089">
        <f>YEAR(Salesdata[[#This Row],[purchase_date]])</f>
        <v>2025</v>
      </c>
      <c r="R1089" t="str">
        <f>TEXT(Salesdata[[#This Row],[purchase_date]], "mmm")</f>
        <v>Mar</v>
      </c>
    </row>
    <row r="1090" spans="1:18" x14ac:dyDescent="0.3">
      <c r="A1090" t="s">
        <v>3307</v>
      </c>
      <c r="B1090" t="s">
        <v>181</v>
      </c>
      <c r="C1090" t="s">
        <v>3308</v>
      </c>
      <c r="D1090" s="11" t="s">
        <v>8103</v>
      </c>
      <c r="E1090" s="11" t="s">
        <v>7250</v>
      </c>
      <c r="F1090" t="s">
        <v>68</v>
      </c>
      <c r="G1090" t="s">
        <v>3309</v>
      </c>
      <c r="H1090" t="s">
        <v>179</v>
      </c>
      <c r="I1090">
        <v>1174.26</v>
      </c>
      <c r="J1090">
        <v>6</v>
      </c>
      <c r="K1090">
        <v>5</v>
      </c>
      <c r="L1090">
        <v>7045.56</v>
      </c>
      <c r="M1090">
        <v>6693.28</v>
      </c>
      <c r="N1090" s="11">
        <f>Salesdata[[#This Row],[subtotal_before_discount]]-Salesdata[[#This Row],[total_after_discount]]</f>
        <v>352.28000000000065</v>
      </c>
      <c r="O1090" t="s">
        <v>47</v>
      </c>
      <c r="P1090" s="2">
        <v>45745.383946759262</v>
      </c>
      <c r="Q1090">
        <f>YEAR(Salesdata[[#This Row],[purchase_date]])</f>
        <v>2025</v>
      </c>
      <c r="R1090" t="str">
        <f>TEXT(Salesdata[[#This Row],[purchase_date]], "mmm")</f>
        <v>Mar</v>
      </c>
    </row>
    <row r="1091" spans="1:18" x14ac:dyDescent="0.3">
      <c r="A1091" t="s">
        <v>3310</v>
      </c>
      <c r="B1091" t="s">
        <v>55</v>
      </c>
      <c r="C1091" t="s">
        <v>3311</v>
      </c>
      <c r="D1091" s="11" t="s">
        <v>8104</v>
      </c>
      <c r="E1091" s="11" t="s">
        <v>7099</v>
      </c>
      <c r="F1091" t="s">
        <v>37</v>
      </c>
      <c r="G1091" t="s">
        <v>3312</v>
      </c>
      <c r="H1091" t="s">
        <v>465</v>
      </c>
      <c r="I1091">
        <v>445.41</v>
      </c>
      <c r="J1091">
        <v>5</v>
      </c>
      <c r="K1091">
        <v>3</v>
      </c>
      <c r="L1091">
        <v>2227.0500000000002</v>
      </c>
      <c r="M1091">
        <v>2160.2399999999998</v>
      </c>
      <c r="N1091" s="11">
        <f>Salesdata[[#This Row],[subtotal_before_discount]]-Salesdata[[#This Row],[total_after_discount]]</f>
        <v>66.8100000000004</v>
      </c>
      <c r="O1091" t="s">
        <v>77</v>
      </c>
      <c r="P1091" s="2">
        <v>45531.735266203701</v>
      </c>
      <c r="Q1091">
        <f>YEAR(Salesdata[[#This Row],[purchase_date]])</f>
        <v>2024</v>
      </c>
      <c r="R1091" t="str">
        <f>TEXT(Salesdata[[#This Row],[purchase_date]], "mmm")</f>
        <v>Aug</v>
      </c>
    </row>
    <row r="1092" spans="1:18" x14ac:dyDescent="0.3">
      <c r="A1092" t="s">
        <v>3313</v>
      </c>
      <c r="B1092" t="s">
        <v>30</v>
      </c>
      <c r="C1092" t="s">
        <v>3314</v>
      </c>
      <c r="D1092" s="11" t="s">
        <v>8105</v>
      </c>
      <c r="E1092" s="11" t="s">
        <v>7250</v>
      </c>
      <c r="F1092" t="s">
        <v>177</v>
      </c>
      <c r="G1092" t="s">
        <v>3315</v>
      </c>
      <c r="H1092" t="s">
        <v>27</v>
      </c>
      <c r="I1092">
        <v>21.22</v>
      </c>
      <c r="J1092">
        <v>15</v>
      </c>
      <c r="K1092">
        <v>15</v>
      </c>
      <c r="L1092">
        <v>318.3</v>
      </c>
      <c r="M1092">
        <v>270.56</v>
      </c>
      <c r="N1092" s="11">
        <f>Salesdata[[#This Row],[subtotal_before_discount]]-Salesdata[[#This Row],[total_after_discount]]</f>
        <v>47.740000000000009</v>
      </c>
      <c r="O1092" t="s">
        <v>40</v>
      </c>
      <c r="P1092" s="2">
        <v>45569.068877314814</v>
      </c>
      <c r="Q1092">
        <f>YEAR(Salesdata[[#This Row],[purchase_date]])</f>
        <v>2024</v>
      </c>
      <c r="R1092" t="str">
        <f>TEXT(Salesdata[[#This Row],[purchase_date]], "mmm")</f>
        <v>Oct</v>
      </c>
    </row>
    <row r="1093" spans="1:18" x14ac:dyDescent="0.3">
      <c r="A1093" t="s">
        <v>3316</v>
      </c>
      <c r="B1093" t="s">
        <v>30</v>
      </c>
      <c r="C1093" t="s">
        <v>3317</v>
      </c>
      <c r="D1093" s="11" t="s">
        <v>8106</v>
      </c>
      <c r="E1093" s="11" t="s">
        <v>7038</v>
      </c>
      <c r="F1093" t="s">
        <v>224</v>
      </c>
      <c r="G1093" t="s">
        <v>3318</v>
      </c>
      <c r="H1093" t="s">
        <v>27</v>
      </c>
      <c r="I1093">
        <v>1016.48</v>
      </c>
      <c r="J1093">
        <v>12</v>
      </c>
      <c r="K1093">
        <v>0</v>
      </c>
      <c r="L1093">
        <v>12197.76</v>
      </c>
      <c r="M1093">
        <v>12197.76</v>
      </c>
      <c r="N1093" s="11">
        <f>Salesdata[[#This Row],[subtotal_before_discount]]-Salesdata[[#This Row],[total_after_discount]]</f>
        <v>0</v>
      </c>
      <c r="O1093" t="s">
        <v>47</v>
      </c>
      <c r="P1093" s="2">
        <v>45624.400243055556</v>
      </c>
      <c r="Q1093">
        <f>YEAR(Salesdata[[#This Row],[purchase_date]])</f>
        <v>2024</v>
      </c>
      <c r="R1093" t="str">
        <f>TEXT(Salesdata[[#This Row],[purchase_date]], "mmm")</f>
        <v>Nov</v>
      </c>
    </row>
    <row r="1094" spans="1:18" x14ac:dyDescent="0.3">
      <c r="A1094" t="s">
        <v>3319</v>
      </c>
      <c r="B1094" t="s">
        <v>30</v>
      </c>
      <c r="C1094" t="s">
        <v>3320</v>
      </c>
      <c r="D1094" s="11" t="s">
        <v>8107</v>
      </c>
      <c r="E1094" s="11" t="s">
        <v>7079</v>
      </c>
      <c r="F1094" t="s">
        <v>18</v>
      </c>
      <c r="G1094" t="s">
        <v>3321</v>
      </c>
      <c r="H1094" t="s">
        <v>20</v>
      </c>
      <c r="I1094">
        <v>67.739999999999995</v>
      </c>
      <c r="J1094">
        <v>4</v>
      </c>
      <c r="K1094">
        <v>2</v>
      </c>
      <c r="L1094">
        <v>270.95999999999998</v>
      </c>
      <c r="M1094">
        <v>265.54000000000002</v>
      </c>
      <c r="N1094" s="11">
        <f>Salesdata[[#This Row],[subtotal_before_discount]]-Salesdata[[#This Row],[total_after_discount]]</f>
        <v>5.4199999999999591</v>
      </c>
      <c r="O1094" t="s">
        <v>9189</v>
      </c>
      <c r="P1094" s="2">
        <v>45529.591921296298</v>
      </c>
      <c r="Q1094">
        <f>YEAR(Salesdata[[#This Row],[purchase_date]])</f>
        <v>2024</v>
      </c>
      <c r="R1094" t="str">
        <f>TEXT(Salesdata[[#This Row],[purchase_date]], "mmm")</f>
        <v>Aug</v>
      </c>
    </row>
    <row r="1095" spans="1:18" x14ac:dyDescent="0.3">
      <c r="A1095" t="s">
        <v>3322</v>
      </c>
      <c r="B1095" t="s">
        <v>23</v>
      </c>
      <c r="C1095" t="s">
        <v>3323</v>
      </c>
      <c r="D1095" s="11" t="s">
        <v>8108</v>
      </c>
      <c r="E1095" s="11" t="s">
        <v>7044</v>
      </c>
      <c r="F1095" t="s">
        <v>87</v>
      </c>
      <c r="G1095" t="s">
        <v>3324</v>
      </c>
      <c r="H1095" t="s">
        <v>46</v>
      </c>
      <c r="I1095">
        <v>243.78</v>
      </c>
      <c r="J1095">
        <v>15</v>
      </c>
      <c r="K1095">
        <v>15</v>
      </c>
      <c r="L1095">
        <v>3656.7</v>
      </c>
      <c r="M1095">
        <v>3108.19</v>
      </c>
      <c r="N1095" s="11">
        <f>Salesdata[[#This Row],[subtotal_before_discount]]-Salesdata[[#This Row],[total_after_discount]]</f>
        <v>548.50999999999976</v>
      </c>
      <c r="O1095" t="s">
        <v>21</v>
      </c>
      <c r="P1095" s="2">
        <v>45466.985474537039</v>
      </c>
      <c r="Q1095">
        <f>YEAR(Salesdata[[#This Row],[purchase_date]])</f>
        <v>2024</v>
      </c>
      <c r="R1095" t="str">
        <f>TEXT(Salesdata[[#This Row],[purchase_date]], "mmm")</f>
        <v>Jun</v>
      </c>
    </row>
    <row r="1096" spans="1:18" x14ac:dyDescent="0.3">
      <c r="A1096" t="s">
        <v>3325</v>
      </c>
      <c r="B1096" t="s">
        <v>181</v>
      </c>
      <c r="C1096" t="s">
        <v>3326</v>
      </c>
      <c r="D1096" s="11" t="s">
        <v>8109</v>
      </c>
      <c r="E1096" s="11" t="s">
        <v>7069</v>
      </c>
      <c r="F1096" t="s">
        <v>121</v>
      </c>
      <c r="G1096" t="s">
        <v>3327</v>
      </c>
      <c r="H1096" t="s">
        <v>82</v>
      </c>
      <c r="I1096">
        <v>127.78</v>
      </c>
      <c r="J1096">
        <v>12</v>
      </c>
      <c r="K1096">
        <v>5</v>
      </c>
      <c r="L1096">
        <v>1533.36</v>
      </c>
      <c r="M1096">
        <v>1456.69</v>
      </c>
      <c r="N1096" s="11">
        <f>Salesdata[[#This Row],[subtotal_before_discount]]-Salesdata[[#This Row],[total_after_discount]]</f>
        <v>76.669999999999845</v>
      </c>
      <c r="O1096" t="s">
        <v>40</v>
      </c>
      <c r="P1096" s="2">
        <v>45451.838935185187</v>
      </c>
      <c r="Q1096">
        <f>YEAR(Salesdata[[#This Row],[purchase_date]])</f>
        <v>2024</v>
      </c>
      <c r="R1096" t="str">
        <f>TEXT(Salesdata[[#This Row],[purchase_date]], "mmm")</f>
        <v>Jun</v>
      </c>
    </row>
    <row r="1097" spans="1:18" x14ac:dyDescent="0.3">
      <c r="A1097" t="s">
        <v>3328</v>
      </c>
      <c r="B1097" t="s">
        <v>49</v>
      </c>
      <c r="C1097" t="s">
        <v>3329</v>
      </c>
      <c r="D1097" s="11" t="s">
        <v>8110</v>
      </c>
      <c r="E1097" s="11" t="s">
        <v>7058</v>
      </c>
      <c r="F1097" t="s">
        <v>37</v>
      </c>
      <c r="G1097" t="s">
        <v>3330</v>
      </c>
      <c r="H1097" t="s">
        <v>70</v>
      </c>
      <c r="I1097">
        <v>395.64</v>
      </c>
      <c r="J1097">
        <v>1</v>
      </c>
      <c r="K1097">
        <v>0</v>
      </c>
      <c r="L1097">
        <v>395.64</v>
      </c>
      <c r="M1097">
        <v>395.64</v>
      </c>
      <c r="N1097" s="11">
        <f>Salesdata[[#This Row],[subtotal_before_discount]]-Salesdata[[#This Row],[total_after_discount]]</f>
        <v>0</v>
      </c>
      <c r="O1097" t="s">
        <v>21</v>
      </c>
      <c r="P1097" s="2">
        <v>45841.08861111111</v>
      </c>
      <c r="Q1097">
        <f>YEAR(Salesdata[[#This Row],[purchase_date]])</f>
        <v>2025</v>
      </c>
      <c r="R1097" t="str">
        <f>TEXT(Salesdata[[#This Row],[purchase_date]], "mmm")</f>
        <v>Jul</v>
      </c>
    </row>
    <row r="1098" spans="1:18" x14ac:dyDescent="0.3">
      <c r="A1098" t="s">
        <v>3331</v>
      </c>
      <c r="B1098" t="s">
        <v>15</v>
      </c>
      <c r="C1098" t="s">
        <v>3332</v>
      </c>
      <c r="D1098" s="11" t="s">
        <v>8111</v>
      </c>
      <c r="E1098" s="11" t="s">
        <v>7154</v>
      </c>
      <c r="F1098" t="s">
        <v>133</v>
      </c>
      <c r="G1098" t="s">
        <v>9189</v>
      </c>
      <c r="H1098" t="s">
        <v>93</v>
      </c>
      <c r="I1098">
        <v>760.84</v>
      </c>
      <c r="J1098">
        <v>8</v>
      </c>
      <c r="K1098">
        <v>0</v>
      </c>
      <c r="L1098">
        <v>6086.72</v>
      </c>
      <c r="M1098">
        <v>6086.72</v>
      </c>
      <c r="N1098" s="11">
        <f>Salesdata[[#This Row],[subtotal_before_discount]]-Salesdata[[#This Row],[total_after_discount]]</f>
        <v>0</v>
      </c>
      <c r="O1098" t="s">
        <v>47</v>
      </c>
      <c r="P1098" s="2">
        <v>45830.793807870374</v>
      </c>
      <c r="Q1098">
        <f>YEAR(Salesdata[[#This Row],[purchase_date]])</f>
        <v>2025</v>
      </c>
      <c r="R1098" t="str">
        <f>TEXT(Salesdata[[#This Row],[purchase_date]], "mmm")</f>
        <v>Jun</v>
      </c>
    </row>
    <row r="1099" spans="1:18" x14ac:dyDescent="0.3">
      <c r="A1099" t="s">
        <v>3333</v>
      </c>
      <c r="B1099" t="s">
        <v>172</v>
      </c>
      <c r="C1099" t="s">
        <v>3334</v>
      </c>
      <c r="D1099" s="11" t="s">
        <v>8112</v>
      </c>
      <c r="E1099" s="11" t="s">
        <v>7152</v>
      </c>
      <c r="F1099" t="s">
        <v>74</v>
      </c>
      <c r="G1099" t="s">
        <v>3335</v>
      </c>
      <c r="H1099" t="s">
        <v>82</v>
      </c>
      <c r="I1099">
        <v>268.79000000000002</v>
      </c>
      <c r="J1099">
        <v>8</v>
      </c>
      <c r="K1099">
        <v>5</v>
      </c>
      <c r="L1099">
        <v>2150.3200000000002</v>
      </c>
      <c r="M1099">
        <v>2042.8</v>
      </c>
      <c r="N1099" s="11">
        <f>Salesdata[[#This Row],[subtotal_before_discount]]-Salesdata[[#This Row],[total_after_discount]]</f>
        <v>107.52000000000021</v>
      </c>
      <c r="O1099" t="s">
        <v>60</v>
      </c>
      <c r="P1099" s="2">
        <v>45463.86141203704</v>
      </c>
      <c r="Q1099">
        <f>YEAR(Salesdata[[#This Row],[purchase_date]])</f>
        <v>2024</v>
      </c>
      <c r="R1099" t="str">
        <f>TEXT(Salesdata[[#This Row],[purchase_date]], "mmm")</f>
        <v>Jun</v>
      </c>
    </row>
    <row r="1100" spans="1:18" x14ac:dyDescent="0.3">
      <c r="A1100" t="s">
        <v>3336</v>
      </c>
      <c r="B1100" t="s">
        <v>23</v>
      </c>
      <c r="C1100" t="s">
        <v>3337</v>
      </c>
      <c r="D1100" s="11" t="s">
        <v>8113</v>
      </c>
      <c r="E1100" s="11" t="s">
        <v>7044</v>
      </c>
      <c r="F1100" t="s">
        <v>68</v>
      </c>
      <c r="G1100" t="s">
        <v>3338</v>
      </c>
      <c r="H1100" t="s">
        <v>161</v>
      </c>
      <c r="I1100">
        <v>167.25</v>
      </c>
      <c r="J1100">
        <v>3</v>
      </c>
      <c r="K1100">
        <v>5</v>
      </c>
      <c r="L1100">
        <v>501.75</v>
      </c>
      <c r="M1100">
        <v>476.66</v>
      </c>
      <c r="N1100" s="11">
        <f>Salesdata[[#This Row],[subtotal_before_discount]]-Salesdata[[#This Row],[total_after_discount]]</f>
        <v>25.089999999999975</v>
      </c>
      <c r="O1100" t="s">
        <v>47</v>
      </c>
      <c r="P1100" s="2">
        <v>45656.809074074074</v>
      </c>
      <c r="Q1100">
        <f>YEAR(Salesdata[[#This Row],[purchase_date]])</f>
        <v>2024</v>
      </c>
      <c r="R1100" t="str">
        <f>TEXT(Salesdata[[#This Row],[purchase_date]], "mmm")</f>
        <v>Dec</v>
      </c>
    </row>
    <row r="1101" spans="1:18" x14ac:dyDescent="0.3">
      <c r="A1101" t="s">
        <v>3339</v>
      </c>
      <c r="B1101" t="s">
        <v>49</v>
      </c>
      <c r="C1101" t="s">
        <v>3340</v>
      </c>
      <c r="D1101" s="11" t="s">
        <v>8114</v>
      </c>
      <c r="E1101" s="11" t="s">
        <v>7073</v>
      </c>
      <c r="F1101" t="s">
        <v>74</v>
      </c>
      <c r="G1101" t="s">
        <v>3341</v>
      </c>
      <c r="H1101" t="s">
        <v>53</v>
      </c>
      <c r="I1101">
        <v>305.43</v>
      </c>
      <c r="J1101">
        <v>30</v>
      </c>
      <c r="K1101">
        <v>10</v>
      </c>
      <c r="L1101">
        <v>9162.9</v>
      </c>
      <c r="M1101">
        <v>8246.61</v>
      </c>
      <c r="N1101" s="11">
        <f>Salesdata[[#This Row],[subtotal_before_discount]]-Salesdata[[#This Row],[total_after_discount]]</f>
        <v>916.28999999999905</v>
      </c>
      <c r="O1101" t="s">
        <v>28</v>
      </c>
      <c r="P1101" s="2">
        <v>45549.313692129632</v>
      </c>
      <c r="Q1101">
        <f>YEAR(Salesdata[[#This Row],[purchase_date]])</f>
        <v>2024</v>
      </c>
      <c r="R1101" t="str">
        <f>TEXT(Salesdata[[#This Row],[purchase_date]], "mmm")</f>
        <v>Sep</v>
      </c>
    </row>
    <row r="1102" spans="1:18" x14ac:dyDescent="0.3">
      <c r="A1102" t="s">
        <v>3342</v>
      </c>
      <c r="B1102" t="s">
        <v>23</v>
      </c>
      <c r="C1102" t="s">
        <v>3343</v>
      </c>
      <c r="D1102" s="11" t="s">
        <v>8115</v>
      </c>
      <c r="E1102" s="11" t="s">
        <v>7214</v>
      </c>
      <c r="F1102" t="s">
        <v>251</v>
      </c>
      <c r="G1102" t="s">
        <v>3344</v>
      </c>
      <c r="H1102" t="s">
        <v>76</v>
      </c>
      <c r="I1102">
        <v>4</v>
      </c>
      <c r="J1102">
        <v>98</v>
      </c>
      <c r="K1102">
        <v>15</v>
      </c>
      <c r="L1102">
        <v>392</v>
      </c>
      <c r="M1102">
        <v>333.2</v>
      </c>
      <c r="N1102" s="11">
        <f>Salesdata[[#This Row],[subtotal_before_discount]]-Salesdata[[#This Row],[total_after_discount]]</f>
        <v>58.800000000000011</v>
      </c>
      <c r="O1102" t="s">
        <v>21</v>
      </c>
      <c r="P1102" s="2">
        <v>45687.649895833332</v>
      </c>
      <c r="Q1102">
        <f>YEAR(Salesdata[[#This Row],[purchase_date]])</f>
        <v>2025</v>
      </c>
      <c r="R1102" t="str">
        <f>TEXT(Salesdata[[#This Row],[purchase_date]], "mmm")</f>
        <v>Jan</v>
      </c>
    </row>
    <row r="1103" spans="1:18" x14ac:dyDescent="0.3">
      <c r="A1103" t="s">
        <v>3345</v>
      </c>
      <c r="B1103" t="s">
        <v>95</v>
      </c>
      <c r="C1103" t="s">
        <v>3346</v>
      </c>
      <c r="D1103" s="11" t="s">
        <v>8116</v>
      </c>
      <c r="E1103" s="11" t="s">
        <v>7139</v>
      </c>
      <c r="F1103" t="s">
        <v>121</v>
      </c>
      <c r="G1103" t="s">
        <v>3347</v>
      </c>
      <c r="H1103" t="s">
        <v>93</v>
      </c>
      <c r="I1103">
        <v>5.56</v>
      </c>
      <c r="J1103">
        <v>180</v>
      </c>
      <c r="K1103">
        <v>3</v>
      </c>
      <c r="L1103">
        <v>1000.8</v>
      </c>
      <c r="M1103">
        <v>970.78</v>
      </c>
      <c r="N1103" s="11">
        <f>Salesdata[[#This Row],[subtotal_before_discount]]-Salesdata[[#This Row],[total_after_discount]]</f>
        <v>30.019999999999982</v>
      </c>
      <c r="O1103" t="s">
        <v>60</v>
      </c>
      <c r="P1103" s="2">
        <v>45369.451944444445</v>
      </c>
      <c r="Q1103">
        <f>YEAR(Salesdata[[#This Row],[purchase_date]])</f>
        <v>2024</v>
      </c>
      <c r="R1103" t="str">
        <f>TEXT(Salesdata[[#This Row],[purchase_date]], "mmm")</f>
        <v>Mar</v>
      </c>
    </row>
    <row r="1104" spans="1:18" x14ac:dyDescent="0.3">
      <c r="A1104" t="s">
        <v>3348</v>
      </c>
      <c r="B1104" t="s">
        <v>72</v>
      </c>
      <c r="C1104" t="s">
        <v>3349</v>
      </c>
      <c r="D1104" s="11" t="s">
        <v>8117</v>
      </c>
      <c r="E1104" s="11" t="s">
        <v>7116</v>
      </c>
      <c r="F1104" t="s">
        <v>74</v>
      </c>
      <c r="G1104" t="s">
        <v>3350</v>
      </c>
      <c r="H1104" t="s">
        <v>53</v>
      </c>
      <c r="I1104">
        <v>46.83</v>
      </c>
      <c r="J1104">
        <v>40</v>
      </c>
      <c r="K1104">
        <v>15</v>
      </c>
      <c r="L1104">
        <v>1873.2</v>
      </c>
      <c r="M1104">
        <v>1592.22</v>
      </c>
      <c r="N1104" s="11">
        <f>Salesdata[[#This Row],[subtotal_before_discount]]-Salesdata[[#This Row],[total_after_discount]]</f>
        <v>280.98</v>
      </c>
      <c r="O1104" t="s">
        <v>77</v>
      </c>
      <c r="P1104" s="2">
        <v>45873.411307870374</v>
      </c>
      <c r="Q1104">
        <f>YEAR(Salesdata[[#This Row],[purchase_date]])</f>
        <v>2025</v>
      </c>
      <c r="R1104" t="str">
        <f>TEXT(Salesdata[[#This Row],[purchase_date]], "mmm")</f>
        <v>Aug</v>
      </c>
    </row>
    <row r="1105" spans="1:18" x14ac:dyDescent="0.3">
      <c r="A1105" t="s">
        <v>3351</v>
      </c>
      <c r="B1105" t="s">
        <v>49</v>
      </c>
      <c r="C1105" t="s">
        <v>3352</v>
      </c>
      <c r="D1105" s="11" t="s">
        <v>8118</v>
      </c>
      <c r="E1105" s="11" t="s">
        <v>7125</v>
      </c>
      <c r="F1105" t="s">
        <v>18</v>
      </c>
      <c r="G1105" t="s">
        <v>3353</v>
      </c>
      <c r="H1105" t="s">
        <v>93</v>
      </c>
      <c r="I1105">
        <v>82.96</v>
      </c>
      <c r="J1105">
        <v>4</v>
      </c>
      <c r="K1105">
        <v>0</v>
      </c>
      <c r="L1105">
        <v>331.84</v>
      </c>
      <c r="M1105">
        <v>331.84</v>
      </c>
      <c r="N1105" s="11">
        <f>Salesdata[[#This Row],[subtotal_before_discount]]-Salesdata[[#This Row],[total_after_discount]]</f>
        <v>0</v>
      </c>
      <c r="O1105" t="s">
        <v>47</v>
      </c>
      <c r="P1105" s="2">
        <v>45418.885312500002</v>
      </c>
      <c r="Q1105">
        <f>YEAR(Salesdata[[#This Row],[purchase_date]])</f>
        <v>2024</v>
      </c>
      <c r="R1105" t="str">
        <f>TEXT(Salesdata[[#This Row],[purchase_date]], "mmm")</f>
        <v>May</v>
      </c>
    </row>
    <row r="1106" spans="1:18" x14ac:dyDescent="0.3">
      <c r="A1106" t="s">
        <v>3354</v>
      </c>
      <c r="B1106" t="s">
        <v>72</v>
      </c>
      <c r="C1106" t="s">
        <v>3355</v>
      </c>
      <c r="D1106" s="11" t="s">
        <v>8119</v>
      </c>
      <c r="E1106" s="11" t="s">
        <v>7119</v>
      </c>
      <c r="F1106" t="s">
        <v>87</v>
      </c>
      <c r="G1106" t="s">
        <v>3356</v>
      </c>
      <c r="H1106" t="s">
        <v>179</v>
      </c>
      <c r="I1106">
        <v>623.23</v>
      </c>
      <c r="J1106">
        <v>4</v>
      </c>
      <c r="K1106">
        <v>0</v>
      </c>
      <c r="L1106">
        <v>2492.92</v>
      </c>
      <c r="M1106">
        <v>2492.92</v>
      </c>
      <c r="N1106" s="11">
        <f>Salesdata[[#This Row],[subtotal_before_discount]]-Salesdata[[#This Row],[total_after_discount]]</f>
        <v>0</v>
      </c>
      <c r="O1106" t="s">
        <v>21</v>
      </c>
      <c r="P1106" s="2">
        <v>45471.09375</v>
      </c>
      <c r="Q1106">
        <f>YEAR(Salesdata[[#This Row],[purchase_date]])</f>
        <v>2024</v>
      </c>
      <c r="R1106" t="str">
        <f>TEXT(Salesdata[[#This Row],[purchase_date]], "mmm")</f>
        <v>Jun</v>
      </c>
    </row>
    <row r="1107" spans="1:18" x14ac:dyDescent="0.3">
      <c r="A1107" t="s">
        <v>3357</v>
      </c>
      <c r="B1107" t="s">
        <v>30</v>
      </c>
      <c r="C1107" t="s">
        <v>3358</v>
      </c>
      <c r="D1107" s="11" t="s">
        <v>8120</v>
      </c>
      <c r="E1107" s="11" t="s">
        <v>7076</v>
      </c>
      <c r="F1107" t="s">
        <v>91</v>
      </c>
      <c r="G1107" t="s">
        <v>3359</v>
      </c>
      <c r="H1107" t="s">
        <v>465</v>
      </c>
      <c r="I1107">
        <v>292.83999999999997</v>
      </c>
      <c r="J1107">
        <v>15</v>
      </c>
      <c r="K1107">
        <v>15</v>
      </c>
      <c r="L1107">
        <v>4392.6000000000004</v>
      </c>
      <c r="M1107">
        <v>3733.71</v>
      </c>
      <c r="N1107" s="11">
        <f>Salesdata[[#This Row],[subtotal_before_discount]]-Salesdata[[#This Row],[total_after_discount]]</f>
        <v>658.89000000000033</v>
      </c>
      <c r="O1107" t="s">
        <v>21</v>
      </c>
      <c r="P1107" s="2">
        <v>45574.177974537037</v>
      </c>
      <c r="Q1107">
        <f>YEAR(Salesdata[[#This Row],[purchase_date]])</f>
        <v>2024</v>
      </c>
      <c r="R1107" t="str">
        <f>TEXT(Salesdata[[#This Row],[purchase_date]], "mmm")</f>
        <v>Oct</v>
      </c>
    </row>
    <row r="1108" spans="1:18" x14ac:dyDescent="0.3">
      <c r="A1108" t="s">
        <v>3360</v>
      </c>
      <c r="B1108" t="s">
        <v>72</v>
      </c>
      <c r="C1108" t="s">
        <v>3361</v>
      </c>
      <c r="D1108" s="11" t="s">
        <v>8121</v>
      </c>
      <c r="E1108" s="11" t="s">
        <v>7083</v>
      </c>
      <c r="F1108" t="s">
        <v>18</v>
      </c>
      <c r="G1108" t="s">
        <v>3362</v>
      </c>
      <c r="H1108" t="s">
        <v>93</v>
      </c>
      <c r="I1108">
        <v>2120.8200000000002</v>
      </c>
      <c r="J1108">
        <v>4</v>
      </c>
      <c r="K1108">
        <v>0</v>
      </c>
      <c r="L1108">
        <v>8483.2800000000007</v>
      </c>
      <c r="M1108">
        <v>8483.2800000000007</v>
      </c>
      <c r="N1108" s="11">
        <f>Salesdata[[#This Row],[subtotal_before_discount]]-Salesdata[[#This Row],[total_after_discount]]</f>
        <v>0</v>
      </c>
      <c r="O1108" t="s">
        <v>40</v>
      </c>
      <c r="P1108" s="2">
        <v>45541.663124999999</v>
      </c>
      <c r="Q1108">
        <f>YEAR(Salesdata[[#This Row],[purchase_date]])</f>
        <v>2024</v>
      </c>
      <c r="R1108" t="str">
        <f>TEXT(Salesdata[[#This Row],[purchase_date]], "mmm")</f>
        <v>Sep</v>
      </c>
    </row>
    <row r="1109" spans="1:18" x14ac:dyDescent="0.3">
      <c r="A1109" t="s">
        <v>3363</v>
      </c>
      <c r="B1109" t="s">
        <v>30</v>
      </c>
      <c r="C1109" t="s">
        <v>3364</v>
      </c>
      <c r="D1109" s="11" t="s">
        <v>8122</v>
      </c>
      <c r="E1109" s="11" t="s">
        <v>7079</v>
      </c>
      <c r="F1109" t="s">
        <v>277</v>
      </c>
      <c r="G1109" t="s">
        <v>3365</v>
      </c>
      <c r="H1109" t="s">
        <v>161</v>
      </c>
      <c r="I1109">
        <v>1622.54</v>
      </c>
      <c r="J1109">
        <v>4</v>
      </c>
      <c r="K1109">
        <v>5</v>
      </c>
      <c r="L1109">
        <v>6490.16</v>
      </c>
      <c r="M1109">
        <v>6165.65</v>
      </c>
      <c r="N1109" s="11">
        <f>Salesdata[[#This Row],[subtotal_before_discount]]-Salesdata[[#This Row],[total_after_discount]]</f>
        <v>324.51000000000022</v>
      </c>
      <c r="O1109" t="s">
        <v>60</v>
      </c>
      <c r="P1109" s="2">
        <v>45436.376759259256</v>
      </c>
      <c r="Q1109">
        <f>YEAR(Salesdata[[#This Row],[purchase_date]])</f>
        <v>2024</v>
      </c>
      <c r="R1109" t="str">
        <f>TEXT(Salesdata[[#This Row],[purchase_date]], "mmm")</f>
        <v>May</v>
      </c>
    </row>
    <row r="1110" spans="1:18" x14ac:dyDescent="0.3">
      <c r="A1110" t="s">
        <v>3366</v>
      </c>
      <c r="B1110" t="s">
        <v>172</v>
      </c>
      <c r="C1110" t="s">
        <v>3367</v>
      </c>
      <c r="D1110" s="11" t="s">
        <v>7351</v>
      </c>
      <c r="E1110" s="11" t="s">
        <v>7154</v>
      </c>
      <c r="F1110" t="s">
        <v>105</v>
      </c>
      <c r="G1110" t="s">
        <v>3368</v>
      </c>
      <c r="H1110" t="s">
        <v>46</v>
      </c>
      <c r="I1110">
        <v>338.61</v>
      </c>
      <c r="J1110">
        <v>1</v>
      </c>
      <c r="K1110">
        <v>5</v>
      </c>
      <c r="L1110">
        <v>338.61</v>
      </c>
      <c r="M1110">
        <v>321.68</v>
      </c>
      <c r="N1110" s="11">
        <f>Salesdata[[#This Row],[subtotal_before_discount]]-Salesdata[[#This Row],[total_after_discount]]</f>
        <v>16.930000000000007</v>
      </c>
      <c r="O1110" t="s">
        <v>77</v>
      </c>
      <c r="P1110" s="2">
        <v>45563.027662037035</v>
      </c>
      <c r="Q1110">
        <f>YEAR(Salesdata[[#This Row],[purchase_date]])</f>
        <v>2024</v>
      </c>
      <c r="R1110" t="str">
        <f>TEXT(Salesdata[[#This Row],[purchase_date]], "mmm")</f>
        <v>Sep</v>
      </c>
    </row>
    <row r="1111" spans="1:18" x14ac:dyDescent="0.3">
      <c r="A1111" t="s">
        <v>3369</v>
      </c>
      <c r="B1111" t="s">
        <v>118</v>
      </c>
      <c r="C1111" t="s">
        <v>3370</v>
      </c>
      <c r="D1111" s="11" t="s">
        <v>8123</v>
      </c>
      <c r="E1111" s="11" t="s">
        <v>7062</v>
      </c>
      <c r="F1111" t="s">
        <v>18</v>
      </c>
      <c r="G1111" t="s">
        <v>3371</v>
      </c>
      <c r="H1111" t="s">
        <v>130</v>
      </c>
      <c r="I1111">
        <v>125.45</v>
      </c>
      <c r="J1111">
        <v>50</v>
      </c>
      <c r="K1111">
        <v>20</v>
      </c>
      <c r="L1111">
        <v>6272.5</v>
      </c>
      <c r="M1111">
        <v>5018</v>
      </c>
      <c r="N1111" s="11">
        <f>Salesdata[[#This Row],[subtotal_before_discount]]-Salesdata[[#This Row],[total_after_discount]]</f>
        <v>1254.5</v>
      </c>
      <c r="O1111" t="s">
        <v>9189</v>
      </c>
      <c r="P1111" s="2">
        <v>45387.415138888886</v>
      </c>
      <c r="Q1111">
        <f>YEAR(Salesdata[[#This Row],[purchase_date]])</f>
        <v>2024</v>
      </c>
      <c r="R1111" t="str">
        <f>TEXT(Salesdata[[#This Row],[purchase_date]], "mmm")</f>
        <v>Apr</v>
      </c>
    </row>
    <row r="1112" spans="1:18" x14ac:dyDescent="0.3">
      <c r="A1112" t="s">
        <v>3372</v>
      </c>
      <c r="B1112" t="s">
        <v>30</v>
      </c>
      <c r="C1112" t="s">
        <v>3373</v>
      </c>
      <c r="D1112" s="11" t="s">
        <v>8124</v>
      </c>
      <c r="E1112" s="11" t="s">
        <v>7071</v>
      </c>
      <c r="F1112" t="s">
        <v>177</v>
      </c>
      <c r="G1112" t="s">
        <v>3374</v>
      </c>
      <c r="H1112" t="s">
        <v>130</v>
      </c>
      <c r="I1112">
        <v>182.55</v>
      </c>
      <c r="J1112">
        <v>4</v>
      </c>
      <c r="K1112">
        <v>0</v>
      </c>
      <c r="L1112">
        <v>730.2</v>
      </c>
      <c r="M1112">
        <v>730.2</v>
      </c>
      <c r="N1112" s="11">
        <f>Salesdata[[#This Row],[subtotal_before_discount]]-Salesdata[[#This Row],[total_after_discount]]</f>
        <v>0</v>
      </c>
      <c r="O1112" t="s">
        <v>77</v>
      </c>
      <c r="P1112" s="2">
        <v>45873.797256944446</v>
      </c>
      <c r="Q1112">
        <f>YEAR(Salesdata[[#This Row],[purchase_date]])</f>
        <v>2025</v>
      </c>
      <c r="R1112" t="str">
        <f>TEXT(Salesdata[[#This Row],[purchase_date]], "mmm")</f>
        <v>Aug</v>
      </c>
    </row>
    <row r="1113" spans="1:18" x14ac:dyDescent="0.3">
      <c r="A1113" t="s">
        <v>3375</v>
      </c>
      <c r="B1113" t="s">
        <v>95</v>
      </c>
      <c r="C1113" t="s">
        <v>3376</v>
      </c>
      <c r="D1113" s="11" t="s">
        <v>8125</v>
      </c>
      <c r="E1113" s="11" t="s">
        <v>7207</v>
      </c>
      <c r="F1113" t="s">
        <v>246</v>
      </c>
      <c r="G1113" t="s">
        <v>3377</v>
      </c>
      <c r="H1113" t="s">
        <v>209</v>
      </c>
      <c r="I1113">
        <v>1087.1400000000001</v>
      </c>
      <c r="J1113">
        <v>4</v>
      </c>
      <c r="K1113">
        <v>0</v>
      </c>
      <c r="L1113">
        <v>4348.5600000000004</v>
      </c>
      <c r="M1113">
        <v>4348.5600000000004</v>
      </c>
      <c r="N1113" s="11">
        <f>Salesdata[[#This Row],[subtotal_before_discount]]-Salesdata[[#This Row],[total_after_discount]]</f>
        <v>0</v>
      </c>
      <c r="O1113" t="s">
        <v>116</v>
      </c>
      <c r="P1113" s="2">
        <v>45688.433680555558</v>
      </c>
      <c r="Q1113">
        <f>YEAR(Salesdata[[#This Row],[purchase_date]])</f>
        <v>2025</v>
      </c>
      <c r="R1113" t="str">
        <f>TEXT(Salesdata[[#This Row],[purchase_date]], "mmm")</f>
        <v>Jan</v>
      </c>
    </row>
    <row r="1114" spans="1:18" x14ac:dyDescent="0.3">
      <c r="A1114" t="s">
        <v>3378</v>
      </c>
      <c r="B1114" t="s">
        <v>55</v>
      </c>
      <c r="C1114" t="s">
        <v>3379</v>
      </c>
      <c r="D1114" s="11" t="s">
        <v>8126</v>
      </c>
      <c r="E1114" s="11" t="s">
        <v>7058</v>
      </c>
      <c r="F1114" t="s">
        <v>68</v>
      </c>
      <c r="G1114" t="s">
        <v>3380</v>
      </c>
      <c r="H1114" t="s">
        <v>70</v>
      </c>
      <c r="I1114">
        <v>911.75</v>
      </c>
      <c r="J1114">
        <v>15</v>
      </c>
      <c r="K1114">
        <v>0</v>
      </c>
      <c r="L1114">
        <v>13676.25</v>
      </c>
      <c r="M1114">
        <v>13676.25</v>
      </c>
      <c r="N1114" s="11">
        <f>Salesdata[[#This Row],[subtotal_before_discount]]-Salesdata[[#This Row],[total_after_discount]]</f>
        <v>0</v>
      </c>
      <c r="O1114" t="s">
        <v>77</v>
      </c>
      <c r="P1114" s="2">
        <v>45416.905416666668</v>
      </c>
      <c r="Q1114">
        <f>YEAR(Salesdata[[#This Row],[purchase_date]])</f>
        <v>2024</v>
      </c>
      <c r="R1114" t="str">
        <f>TEXT(Salesdata[[#This Row],[purchase_date]], "mmm")</f>
        <v>May</v>
      </c>
    </row>
    <row r="1115" spans="1:18" x14ac:dyDescent="0.3">
      <c r="A1115" t="s">
        <v>3381</v>
      </c>
      <c r="B1115" t="s">
        <v>55</v>
      </c>
      <c r="C1115" t="s">
        <v>3382</v>
      </c>
      <c r="D1115" s="11" t="s">
        <v>8127</v>
      </c>
      <c r="E1115" s="11" t="s">
        <v>7111</v>
      </c>
      <c r="F1115" t="s">
        <v>57</v>
      </c>
      <c r="G1115" t="s">
        <v>3383</v>
      </c>
      <c r="H1115" t="s">
        <v>39</v>
      </c>
      <c r="I1115">
        <v>481.99</v>
      </c>
      <c r="J1115">
        <v>5</v>
      </c>
      <c r="K1115">
        <v>0</v>
      </c>
      <c r="L1115">
        <v>2409.9499999999998</v>
      </c>
      <c r="M1115">
        <v>2409.9499999999998</v>
      </c>
      <c r="N1115" s="11">
        <f>Salesdata[[#This Row],[subtotal_before_discount]]-Salesdata[[#This Row],[total_after_discount]]</f>
        <v>0</v>
      </c>
      <c r="O1115" t="s">
        <v>60</v>
      </c>
      <c r="P1115" s="2">
        <v>45707.964398148149</v>
      </c>
      <c r="Q1115">
        <f>YEAR(Salesdata[[#This Row],[purchase_date]])</f>
        <v>2025</v>
      </c>
      <c r="R1115" t="str">
        <f>TEXT(Salesdata[[#This Row],[purchase_date]], "mmm")</f>
        <v>Feb</v>
      </c>
    </row>
    <row r="1116" spans="1:18" x14ac:dyDescent="0.3">
      <c r="A1116" t="s">
        <v>3384</v>
      </c>
      <c r="B1116" t="s">
        <v>84</v>
      </c>
      <c r="C1116" t="s">
        <v>3385</v>
      </c>
      <c r="D1116" s="11" t="s">
        <v>8113</v>
      </c>
      <c r="E1116" s="11" t="s">
        <v>7125</v>
      </c>
      <c r="F1116" t="s">
        <v>57</v>
      </c>
      <c r="G1116" t="s">
        <v>3386</v>
      </c>
      <c r="H1116" t="s">
        <v>130</v>
      </c>
      <c r="I1116">
        <v>33.92</v>
      </c>
      <c r="J1116">
        <v>15</v>
      </c>
      <c r="K1116">
        <v>10</v>
      </c>
      <c r="L1116">
        <v>508.8</v>
      </c>
      <c r="M1116">
        <v>457.92</v>
      </c>
      <c r="N1116" s="11">
        <f>Salesdata[[#This Row],[subtotal_before_discount]]-Salesdata[[#This Row],[total_after_discount]]</f>
        <v>50.879999999999995</v>
      </c>
      <c r="O1116" t="s">
        <v>47</v>
      </c>
      <c r="P1116" s="2">
        <v>45373.836018518516</v>
      </c>
      <c r="Q1116">
        <f>YEAR(Salesdata[[#This Row],[purchase_date]])</f>
        <v>2024</v>
      </c>
      <c r="R1116" t="str">
        <f>TEXT(Salesdata[[#This Row],[purchase_date]], "mmm")</f>
        <v>Mar</v>
      </c>
    </row>
    <row r="1117" spans="1:18" x14ac:dyDescent="0.3">
      <c r="A1117" t="s">
        <v>3387</v>
      </c>
      <c r="B1117" t="s">
        <v>72</v>
      </c>
      <c r="C1117" t="s">
        <v>3388</v>
      </c>
      <c r="D1117" s="11" t="s">
        <v>8128</v>
      </c>
      <c r="E1117" s="11" t="s">
        <v>7111</v>
      </c>
      <c r="F1117" t="s">
        <v>57</v>
      </c>
      <c r="G1117" t="s">
        <v>3389</v>
      </c>
      <c r="H1117" t="s">
        <v>161</v>
      </c>
      <c r="I1117">
        <v>368.91</v>
      </c>
      <c r="J1117">
        <v>15</v>
      </c>
      <c r="K1117">
        <v>10</v>
      </c>
      <c r="L1117">
        <v>5533.65</v>
      </c>
      <c r="M1117">
        <v>4980.28</v>
      </c>
      <c r="N1117" s="11">
        <f>Salesdata[[#This Row],[subtotal_before_discount]]-Salesdata[[#This Row],[total_after_discount]]</f>
        <v>553.36999999999989</v>
      </c>
      <c r="O1117" t="s">
        <v>47</v>
      </c>
      <c r="P1117" s="2">
        <v>45690.589259259257</v>
      </c>
      <c r="Q1117">
        <f>YEAR(Salesdata[[#This Row],[purchase_date]])</f>
        <v>2025</v>
      </c>
      <c r="R1117" t="str">
        <f>TEXT(Salesdata[[#This Row],[purchase_date]], "mmm")</f>
        <v>Feb</v>
      </c>
    </row>
    <row r="1118" spans="1:18" x14ac:dyDescent="0.3">
      <c r="A1118" t="s">
        <v>3390</v>
      </c>
      <c r="B1118" t="s">
        <v>55</v>
      </c>
      <c r="C1118" t="s">
        <v>3391</v>
      </c>
      <c r="D1118" s="11" t="s">
        <v>8129</v>
      </c>
      <c r="E1118" s="11" t="s">
        <v>7062</v>
      </c>
      <c r="F1118" t="s">
        <v>100</v>
      </c>
      <c r="G1118" t="s">
        <v>3392</v>
      </c>
      <c r="H1118" t="s">
        <v>248</v>
      </c>
      <c r="I1118">
        <v>498.26</v>
      </c>
      <c r="J1118">
        <v>6</v>
      </c>
      <c r="K1118">
        <v>0</v>
      </c>
      <c r="L1118">
        <v>2989.56</v>
      </c>
      <c r="M1118">
        <v>2989.56</v>
      </c>
      <c r="N1118" s="11">
        <f>Salesdata[[#This Row],[subtotal_before_discount]]-Salesdata[[#This Row],[total_after_discount]]</f>
        <v>0</v>
      </c>
      <c r="O1118" t="s">
        <v>47</v>
      </c>
      <c r="P1118" s="2">
        <v>45812.760787037034</v>
      </c>
      <c r="Q1118">
        <f>YEAR(Salesdata[[#This Row],[purchase_date]])</f>
        <v>2025</v>
      </c>
      <c r="R1118" t="str">
        <f>TEXT(Salesdata[[#This Row],[purchase_date]], "mmm")</f>
        <v>Jun</v>
      </c>
    </row>
    <row r="1119" spans="1:18" x14ac:dyDescent="0.3">
      <c r="A1119" t="s">
        <v>3393</v>
      </c>
      <c r="B1119" t="s">
        <v>55</v>
      </c>
      <c r="C1119" t="s">
        <v>3394</v>
      </c>
      <c r="D1119" s="11" t="s">
        <v>8130</v>
      </c>
      <c r="E1119" s="11" t="s">
        <v>7050</v>
      </c>
      <c r="F1119" t="s">
        <v>251</v>
      </c>
      <c r="G1119" t="s">
        <v>3395</v>
      </c>
      <c r="H1119" t="s">
        <v>209</v>
      </c>
      <c r="I1119">
        <v>312.13</v>
      </c>
      <c r="J1119">
        <v>6</v>
      </c>
      <c r="K1119">
        <v>5</v>
      </c>
      <c r="L1119">
        <v>1872.78</v>
      </c>
      <c r="M1119">
        <v>1779.14</v>
      </c>
      <c r="N1119" s="11">
        <f>Salesdata[[#This Row],[subtotal_before_discount]]-Salesdata[[#This Row],[total_after_discount]]</f>
        <v>93.639999999999873</v>
      </c>
      <c r="O1119" t="s">
        <v>21</v>
      </c>
      <c r="P1119" s="2">
        <v>45652.087534722225</v>
      </c>
      <c r="Q1119">
        <f>YEAR(Salesdata[[#This Row],[purchase_date]])</f>
        <v>2024</v>
      </c>
      <c r="R1119" t="str">
        <f>TEXT(Salesdata[[#This Row],[purchase_date]], "mmm")</f>
        <v>Dec</v>
      </c>
    </row>
    <row r="1120" spans="1:18" x14ac:dyDescent="0.3">
      <c r="A1120" t="s">
        <v>3396</v>
      </c>
      <c r="B1120" t="s">
        <v>84</v>
      </c>
      <c r="C1120" t="s">
        <v>3397</v>
      </c>
      <c r="D1120" s="11" t="s">
        <v>8131</v>
      </c>
      <c r="E1120" s="11" t="s">
        <v>7214</v>
      </c>
      <c r="F1120" t="s">
        <v>44</v>
      </c>
      <c r="G1120" t="s">
        <v>3398</v>
      </c>
      <c r="H1120" t="s">
        <v>46</v>
      </c>
      <c r="I1120">
        <v>675.71</v>
      </c>
      <c r="J1120">
        <v>6</v>
      </c>
      <c r="K1120">
        <v>10</v>
      </c>
      <c r="L1120">
        <v>4054.26</v>
      </c>
      <c r="M1120">
        <v>3648.83</v>
      </c>
      <c r="N1120" s="11">
        <f>Salesdata[[#This Row],[subtotal_before_discount]]-Salesdata[[#This Row],[total_after_discount]]</f>
        <v>405.43000000000029</v>
      </c>
      <c r="O1120" t="s">
        <v>28</v>
      </c>
      <c r="P1120" s="2">
        <v>45465.017696759256</v>
      </c>
      <c r="Q1120">
        <f>YEAR(Salesdata[[#This Row],[purchase_date]])</f>
        <v>2024</v>
      </c>
      <c r="R1120" t="str">
        <f>TEXT(Salesdata[[#This Row],[purchase_date]], "mmm")</f>
        <v>Jun</v>
      </c>
    </row>
    <row r="1121" spans="1:18" x14ac:dyDescent="0.3">
      <c r="A1121" t="s">
        <v>3399</v>
      </c>
      <c r="B1121" t="s">
        <v>172</v>
      </c>
      <c r="C1121" t="s">
        <v>3400</v>
      </c>
      <c r="D1121" s="11" t="s">
        <v>7938</v>
      </c>
      <c r="E1121" s="11" t="s">
        <v>7143</v>
      </c>
      <c r="F1121" t="s">
        <v>155</v>
      </c>
      <c r="G1121" t="s">
        <v>3401</v>
      </c>
      <c r="H1121" t="s">
        <v>53</v>
      </c>
      <c r="I1121">
        <v>290.38</v>
      </c>
      <c r="J1121">
        <v>10</v>
      </c>
      <c r="K1121">
        <v>0</v>
      </c>
      <c r="L1121">
        <v>2903.8</v>
      </c>
      <c r="M1121">
        <v>2903.8</v>
      </c>
      <c r="N1121" s="11">
        <f>Salesdata[[#This Row],[subtotal_before_discount]]-Salesdata[[#This Row],[total_after_discount]]</f>
        <v>0</v>
      </c>
      <c r="O1121" t="s">
        <v>47</v>
      </c>
      <c r="P1121" s="2">
        <v>45419.978344907409</v>
      </c>
      <c r="Q1121">
        <f>YEAR(Salesdata[[#This Row],[purchase_date]])</f>
        <v>2024</v>
      </c>
      <c r="R1121" t="str">
        <f>TEXT(Salesdata[[#This Row],[purchase_date]], "mmm")</f>
        <v>May</v>
      </c>
    </row>
    <row r="1122" spans="1:18" x14ac:dyDescent="0.3">
      <c r="A1122" t="s">
        <v>3402</v>
      </c>
      <c r="B1122" t="s">
        <v>172</v>
      </c>
      <c r="C1122" t="s">
        <v>3403</v>
      </c>
      <c r="D1122" s="11" t="s">
        <v>8132</v>
      </c>
      <c r="E1122" s="11" t="s">
        <v>7116</v>
      </c>
      <c r="F1122" t="s">
        <v>177</v>
      </c>
      <c r="G1122" t="s">
        <v>3404</v>
      </c>
      <c r="H1122" t="s">
        <v>46</v>
      </c>
      <c r="I1122">
        <v>497.96</v>
      </c>
      <c r="J1122">
        <v>6</v>
      </c>
      <c r="K1122">
        <v>5</v>
      </c>
      <c r="L1122">
        <v>2987.76</v>
      </c>
      <c r="M1122">
        <v>2838.37</v>
      </c>
      <c r="N1122" s="11">
        <f>Salesdata[[#This Row],[subtotal_before_discount]]-Salesdata[[#This Row],[total_after_discount]]</f>
        <v>149.39000000000033</v>
      </c>
      <c r="O1122" t="s">
        <v>28</v>
      </c>
      <c r="P1122" s="2">
        <v>45642.097002314818</v>
      </c>
      <c r="Q1122">
        <f>YEAR(Salesdata[[#This Row],[purchase_date]])</f>
        <v>2024</v>
      </c>
      <c r="R1122" t="str">
        <f>TEXT(Salesdata[[#This Row],[purchase_date]], "mmm")</f>
        <v>Dec</v>
      </c>
    </row>
    <row r="1123" spans="1:18" x14ac:dyDescent="0.3">
      <c r="A1123" t="s">
        <v>3405</v>
      </c>
      <c r="B1123" t="s">
        <v>30</v>
      </c>
      <c r="C1123" t="s">
        <v>3406</v>
      </c>
      <c r="D1123" s="11" t="s">
        <v>8133</v>
      </c>
      <c r="E1123" s="11" t="s">
        <v>7079</v>
      </c>
      <c r="F1123" t="s">
        <v>100</v>
      </c>
      <c r="G1123" t="s">
        <v>3407</v>
      </c>
      <c r="H1123" t="s">
        <v>82</v>
      </c>
      <c r="I1123">
        <v>122.96</v>
      </c>
      <c r="J1123">
        <v>6</v>
      </c>
      <c r="K1123">
        <v>5</v>
      </c>
      <c r="L1123">
        <v>737.76</v>
      </c>
      <c r="M1123">
        <v>700.87</v>
      </c>
      <c r="N1123" s="11">
        <f>Salesdata[[#This Row],[subtotal_before_discount]]-Salesdata[[#This Row],[total_after_discount]]</f>
        <v>36.889999999999986</v>
      </c>
      <c r="O1123" t="s">
        <v>40</v>
      </c>
      <c r="P1123" s="2">
        <v>45691.640821759262</v>
      </c>
      <c r="Q1123">
        <f>YEAR(Salesdata[[#This Row],[purchase_date]])</f>
        <v>2025</v>
      </c>
      <c r="R1123" t="str">
        <f>TEXT(Salesdata[[#This Row],[purchase_date]], "mmm")</f>
        <v>Feb</v>
      </c>
    </row>
    <row r="1124" spans="1:18" x14ac:dyDescent="0.3">
      <c r="A1124" t="s">
        <v>3408</v>
      </c>
      <c r="B1124" t="s">
        <v>23</v>
      </c>
      <c r="C1124" t="s">
        <v>3409</v>
      </c>
      <c r="D1124" s="11" t="s">
        <v>8134</v>
      </c>
      <c r="E1124" s="11" t="s">
        <v>7105</v>
      </c>
      <c r="F1124" t="s">
        <v>246</v>
      </c>
      <c r="G1124" t="s">
        <v>3410</v>
      </c>
      <c r="H1124" t="s">
        <v>20</v>
      </c>
      <c r="I1124">
        <v>93.46</v>
      </c>
      <c r="J1124">
        <v>6</v>
      </c>
      <c r="K1124">
        <v>22</v>
      </c>
      <c r="L1124">
        <v>560.76</v>
      </c>
      <c r="M1124">
        <v>437.39</v>
      </c>
      <c r="N1124" s="11">
        <f>Salesdata[[#This Row],[subtotal_before_discount]]-Salesdata[[#This Row],[total_after_discount]]</f>
        <v>123.37</v>
      </c>
      <c r="O1124" t="s">
        <v>40</v>
      </c>
      <c r="P1124" s="2">
        <v>45602.919062499997</v>
      </c>
      <c r="Q1124">
        <f>YEAR(Salesdata[[#This Row],[purchase_date]])</f>
        <v>2024</v>
      </c>
      <c r="R1124" t="str">
        <f>TEXT(Salesdata[[#This Row],[purchase_date]], "mmm")</f>
        <v>Nov</v>
      </c>
    </row>
    <row r="1125" spans="1:18" x14ac:dyDescent="0.3">
      <c r="A1125" t="s">
        <v>3411</v>
      </c>
      <c r="B1125" t="s">
        <v>15</v>
      </c>
      <c r="C1125" t="s">
        <v>3412</v>
      </c>
      <c r="D1125" s="11" t="s">
        <v>8135</v>
      </c>
      <c r="E1125" s="11" t="s">
        <v>7089</v>
      </c>
      <c r="F1125" t="s">
        <v>91</v>
      </c>
      <c r="G1125" t="s">
        <v>3413</v>
      </c>
      <c r="H1125" t="s">
        <v>107</v>
      </c>
      <c r="I1125">
        <v>189.23</v>
      </c>
      <c r="J1125">
        <v>6</v>
      </c>
      <c r="K1125">
        <v>0</v>
      </c>
      <c r="L1125">
        <v>1135.3800000000001</v>
      </c>
      <c r="M1125">
        <v>1135.3800000000001</v>
      </c>
      <c r="N1125" s="11">
        <f>Salesdata[[#This Row],[subtotal_before_discount]]-Salesdata[[#This Row],[total_after_discount]]</f>
        <v>0</v>
      </c>
      <c r="O1125" t="s">
        <v>47</v>
      </c>
      <c r="P1125" s="2">
        <v>45347.515868055554</v>
      </c>
      <c r="Q1125">
        <f>YEAR(Salesdata[[#This Row],[purchase_date]])</f>
        <v>2024</v>
      </c>
      <c r="R1125" t="str">
        <f>TEXT(Salesdata[[#This Row],[purchase_date]], "mmm")</f>
        <v>Feb</v>
      </c>
    </row>
    <row r="1126" spans="1:18" x14ac:dyDescent="0.3">
      <c r="A1126" t="s">
        <v>3414</v>
      </c>
      <c r="B1126" t="s">
        <v>23</v>
      </c>
      <c r="C1126" t="s">
        <v>3415</v>
      </c>
      <c r="D1126" s="11" t="s">
        <v>8136</v>
      </c>
      <c r="E1126" s="11" t="s">
        <v>7198</v>
      </c>
      <c r="F1126" t="s">
        <v>224</v>
      </c>
      <c r="G1126" t="s">
        <v>3416</v>
      </c>
      <c r="H1126" t="s">
        <v>161</v>
      </c>
      <c r="I1126">
        <v>1.2</v>
      </c>
      <c r="J1126">
        <v>201</v>
      </c>
      <c r="K1126">
        <v>18</v>
      </c>
      <c r="L1126">
        <v>241.2</v>
      </c>
      <c r="M1126">
        <v>197.78</v>
      </c>
      <c r="N1126" s="11">
        <f>Salesdata[[#This Row],[subtotal_before_discount]]-Salesdata[[#This Row],[total_after_discount]]</f>
        <v>43.419999999999987</v>
      </c>
      <c r="O1126" t="s">
        <v>9189</v>
      </c>
      <c r="P1126" s="2">
        <v>45862.938900462963</v>
      </c>
      <c r="Q1126">
        <f>YEAR(Salesdata[[#This Row],[purchase_date]])</f>
        <v>2025</v>
      </c>
      <c r="R1126" t="str">
        <f>TEXT(Salesdata[[#This Row],[purchase_date]], "mmm")</f>
        <v>Jul</v>
      </c>
    </row>
    <row r="1127" spans="1:18" x14ac:dyDescent="0.3">
      <c r="A1127" t="s">
        <v>3417</v>
      </c>
      <c r="B1127" t="s">
        <v>172</v>
      </c>
      <c r="C1127" t="s">
        <v>3418</v>
      </c>
      <c r="D1127" s="11" t="s">
        <v>8137</v>
      </c>
      <c r="E1127" s="11" t="s">
        <v>7076</v>
      </c>
      <c r="F1127" t="s">
        <v>18</v>
      </c>
      <c r="G1127" t="s">
        <v>3419</v>
      </c>
      <c r="H1127" t="s">
        <v>130</v>
      </c>
      <c r="I1127">
        <v>238.29</v>
      </c>
      <c r="J1127">
        <v>3</v>
      </c>
      <c r="K1127">
        <v>5</v>
      </c>
      <c r="L1127">
        <v>714.87</v>
      </c>
      <c r="M1127">
        <v>679.13</v>
      </c>
      <c r="N1127" s="11">
        <f>Salesdata[[#This Row],[subtotal_before_discount]]-Salesdata[[#This Row],[total_after_discount]]</f>
        <v>35.740000000000009</v>
      </c>
      <c r="O1127" t="s">
        <v>47</v>
      </c>
      <c r="P1127" s="2">
        <v>45569.313680555555</v>
      </c>
      <c r="Q1127">
        <f>YEAR(Salesdata[[#This Row],[purchase_date]])</f>
        <v>2024</v>
      </c>
      <c r="R1127" t="str">
        <f>TEXT(Salesdata[[#This Row],[purchase_date]], "mmm")</f>
        <v>Oct</v>
      </c>
    </row>
    <row r="1128" spans="1:18" x14ac:dyDescent="0.3">
      <c r="A1128" t="s">
        <v>3420</v>
      </c>
      <c r="B1128" t="s">
        <v>172</v>
      </c>
      <c r="C1128" t="s">
        <v>3421</v>
      </c>
      <c r="D1128" s="11" t="s">
        <v>8138</v>
      </c>
      <c r="E1128" s="11" t="s">
        <v>7042</v>
      </c>
      <c r="F1128" t="s">
        <v>32</v>
      </c>
      <c r="G1128" t="s">
        <v>3422</v>
      </c>
      <c r="H1128" t="s">
        <v>130</v>
      </c>
      <c r="I1128">
        <v>1.32</v>
      </c>
      <c r="J1128">
        <v>149</v>
      </c>
      <c r="K1128">
        <v>5</v>
      </c>
      <c r="L1128">
        <v>196.68</v>
      </c>
      <c r="M1128">
        <v>186.85</v>
      </c>
      <c r="N1128" s="11">
        <f>Salesdata[[#This Row],[subtotal_before_discount]]-Salesdata[[#This Row],[total_after_discount]]</f>
        <v>9.8300000000000125</v>
      </c>
      <c r="O1128" t="s">
        <v>77</v>
      </c>
      <c r="P1128" s="2">
        <v>45846.433240740742</v>
      </c>
      <c r="Q1128">
        <f>YEAR(Salesdata[[#This Row],[purchase_date]])</f>
        <v>2025</v>
      </c>
      <c r="R1128" t="str">
        <f>TEXT(Salesdata[[#This Row],[purchase_date]], "mmm")</f>
        <v>Jul</v>
      </c>
    </row>
    <row r="1129" spans="1:18" x14ac:dyDescent="0.3">
      <c r="A1129" t="s">
        <v>3423</v>
      </c>
      <c r="B1129" t="s">
        <v>15</v>
      </c>
      <c r="C1129" t="s">
        <v>3424</v>
      </c>
      <c r="D1129" s="11" t="s">
        <v>8139</v>
      </c>
      <c r="E1129" s="11" t="s">
        <v>7159</v>
      </c>
      <c r="F1129" t="s">
        <v>111</v>
      </c>
      <c r="G1129" t="s">
        <v>3425</v>
      </c>
      <c r="H1129" t="s">
        <v>65</v>
      </c>
      <c r="I1129">
        <v>49.16</v>
      </c>
      <c r="J1129">
        <v>12</v>
      </c>
      <c r="K1129">
        <v>10</v>
      </c>
      <c r="L1129">
        <v>589.91999999999996</v>
      </c>
      <c r="M1129">
        <v>530.92999999999995</v>
      </c>
      <c r="N1129" s="11">
        <f>Salesdata[[#This Row],[subtotal_before_discount]]-Salesdata[[#This Row],[total_after_discount]]</f>
        <v>58.990000000000009</v>
      </c>
      <c r="O1129" t="s">
        <v>40</v>
      </c>
      <c r="P1129" s="2">
        <v>45347.161192129628</v>
      </c>
      <c r="Q1129">
        <f>YEAR(Salesdata[[#This Row],[purchase_date]])</f>
        <v>2024</v>
      </c>
      <c r="R1129" t="str">
        <f>TEXT(Salesdata[[#This Row],[purchase_date]], "mmm")</f>
        <v>Feb</v>
      </c>
    </row>
    <row r="1130" spans="1:18" x14ac:dyDescent="0.3">
      <c r="A1130" t="s">
        <v>3426</v>
      </c>
      <c r="B1130" t="s">
        <v>55</v>
      </c>
      <c r="C1130" t="s">
        <v>3427</v>
      </c>
      <c r="D1130" s="11" t="s">
        <v>8140</v>
      </c>
      <c r="E1130" s="11" t="s">
        <v>7139</v>
      </c>
      <c r="F1130" t="s">
        <v>111</v>
      </c>
      <c r="G1130" t="s">
        <v>3428</v>
      </c>
      <c r="H1130" t="s">
        <v>179</v>
      </c>
      <c r="I1130">
        <v>102.57</v>
      </c>
      <c r="J1130">
        <v>4</v>
      </c>
      <c r="K1130">
        <v>5</v>
      </c>
      <c r="L1130">
        <v>410.28</v>
      </c>
      <c r="M1130">
        <v>389.77</v>
      </c>
      <c r="N1130" s="11">
        <f>Salesdata[[#This Row],[subtotal_before_discount]]-Salesdata[[#This Row],[total_after_discount]]</f>
        <v>20.509999999999991</v>
      </c>
      <c r="O1130" t="s">
        <v>21</v>
      </c>
      <c r="P1130" s="2">
        <v>45542.807129629633</v>
      </c>
      <c r="Q1130">
        <f>YEAR(Salesdata[[#This Row],[purchase_date]])</f>
        <v>2024</v>
      </c>
      <c r="R1130" t="str">
        <f>TEXT(Salesdata[[#This Row],[purchase_date]], "mmm")</f>
        <v>Sep</v>
      </c>
    </row>
    <row r="1131" spans="1:18" x14ac:dyDescent="0.3">
      <c r="A1131" t="s">
        <v>3429</v>
      </c>
      <c r="B1131" t="s">
        <v>49</v>
      </c>
      <c r="C1131" t="s">
        <v>9189</v>
      </c>
      <c r="D1131" s="11" t="s">
        <v>9189</v>
      </c>
      <c r="E1131" s="11" t="s">
        <v>9189</v>
      </c>
      <c r="F1131" t="s">
        <v>44</v>
      </c>
      <c r="G1131" t="s">
        <v>3430</v>
      </c>
      <c r="H1131" t="s">
        <v>20</v>
      </c>
      <c r="I1131">
        <v>665.84</v>
      </c>
      <c r="J1131">
        <v>2</v>
      </c>
      <c r="K1131">
        <v>0</v>
      </c>
      <c r="L1131">
        <v>1331.68</v>
      </c>
      <c r="M1131">
        <v>1331.68</v>
      </c>
      <c r="N1131" s="11">
        <f>Salesdata[[#This Row],[subtotal_before_discount]]-Salesdata[[#This Row],[total_after_discount]]</f>
        <v>0</v>
      </c>
      <c r="O1131" t="s">
        <v>77</v>
      </c>
      <c r="P1131" s="2">
        <v>45482.690196759257</v>
      </c>
      <c r="Q1131">
        <f>YEAR(Salesdata[[#This Row],[purchase_date]])</f>
        <v>2024</v>
      </c>
      <c r="R1131" t="str">
        <f>TEXT(Salesdata[[#This Row],[purchase_date]], "mmm")</f>
        <v>Jul</v>
      </c>
    </row>
    <row r="1132" spans="1:18" x14ac:dyDescent="0.3">
      <c r="A1132" t="s">
        <v>3431</v>
      </c>
      <c r="B1132" t="s">
        <v>55</v>
      </c>
      <c r="C1132" t="s">
        <v>3432</v>
      </c>
      <c r="D1132" s="11" t="s">
        <v>8141</v>
      </c>
      <c r="E1132" s="11" t="s">
        <v>7099</v>
      </c>
      <c r="F1132" t="s">
        <v>57</v>
      </c>
      <c r="G1132" t="s">
        <v>3433</v>
      </c>
      <c r="H1132" t="s">
        <v>9189</v>
      </c>
      <c r="I1132">
        <v>323.11</v>
      </c>
      <c r="J1132">
        <v>25</v>
      </c>
      <c r="K1132">
        <v>20</v>
      </c>
      <c r="L1132">
        <v>8077.75</v>
      </c>
      <c r="M1132">
        <v>6462.2</v>
      </c>
      <c r="N1132" s="11">
        <f>Salesdata[[#This Row],[subtotal_before_discount]]-Salesdata[[#This Row],[total_after_discount]]</f>
        <v>1615.5500000000002</v>
      </c>
      <c r="O1132" t="s">
        <v>28</v>
      </c>
      <c r="P1132" s="2">
        <v>45569.681006944447</v>
      </c>
      <c r="Q1132">
        <f>YEAR(Salesdata[[#This Row],[purchase_date]])</f>
        <v>2024</v>
      </c>
      <c r="R1132" t="str">
        <f>TEXT(Salesdata[[#This Row],[purchase_date]], "mmm")</f>
        <v>Oct</v>
      </c>
    </row>
    <row r="1133" spans="1:18" x14ac:dyDescent="0.3">
      <c r="A1133" t="s">
        <v>3434</v>
      </c>
      <c r="B1133" t="s">
        <v>23</v>
      </c>
      <c r="C1133" t="s">
        <v>3435</v>
      </c>
      <c r="D1133" s="11" t="s">
        <v>8142</v>
      </c>
      <c r="E1133" s="11" t="s">
        <v>7183</v>
      </c>
      <c r="F1133" t="s">
        <v>105</v>
      </c>
      <c r="G1133" t="s">
        <v>3436</v>
      </c>
      <c r="H1133" t="s">
        <v>9189</v>
      </c>
      <c r="I1133">
        <v>723.58</v>
      </c>
      <c r="J1133">
        <v>25</v>
      </c>
      <c r="K1133">
        <v>15</v>
      </c>
      <c r="L1133">
        <v>18089.5</v>
      </c>
      <c r="M1133">
        <v>15376.07</v>
      </c>
      <c r="N1133" s="11">
        <f>Salesdata[[#This Row],[subtotal_before_discount]]-Salesdata[[#This Row],[total_after_discount]]</f>
        <v>2713.4300000000003</v>
      </c>
      <c r="O1133" t="s">
        <v>40</v>
      </c>
      <c r="P1133" s="2">
        <v>45821.969351851854</v>
      </c>
      <c r="Q1133">
        <f>YEAR(Salesdata[[#This Row],[purchase_date]])</f>
        <v>2025</v>
      </c>
      <c r="R1133" t="str">
        <f>TEXT(Salesdata[[#This Row],[purchase_date]], "mmm")</f>
        <v>Jun</v>
      </c>
    </row>
    <row r="1134" spans="1:18" x14ac:dyDescent="0.3">
      <c r="A1134" t="s">
        <v>3437</v>
      </c>
      <c r="B1134" t="s">
        <v>84</v>
      </c>
      <c r="C1134" t="s">
        <v>3438</v>
      </c>
      <c r="D1134" s="11" t="s">
        <v>7406</v>
      </c>
      <c r="E1134" s="11" t="s">
        <v>7183</v>
      </c>
      <c r="F1134" t="s">
        <v>155</v>
      </c>
      <c r="G1134" t="s">
        <v>3439</v>
      </c>
      <c r="H1134" t="s">
        <v>161</v>
      </c>
      <c r="I1134">
        <v>92.56</v>
      </c>
      <c r="J1134">
        <v>20</v>
      </c>
      <c r="K1134">
        <v>20</v>
      </c>
      <c r="L1134">
        <v>1851.2</v>
      </c>
      <c r="M1134">
        <v>1480.96</v>
      </c>
      <c r="N1134" s="11">
        <f>Salesdata[[#This Row],[subtotal_before_discount]]-Salesdata[[#This Row],[total_after_discount]]</f>
        <v>370.24</v>
      </c>
      <c r="O1134" t="s">
        <v>40</v>
      </c>
      <c r="P1134" s="2">
        <v>45641.812986111108</v>
      </c>
      <c r="Q1134">
        <f>YEAR(Salesdata[[#This Row],[purchase_date]])</f>
        <v>2024</v>
      </c>
      <c r="R1134" t="str">
        <f>TEXT(Salesdata[[#This Row],[purchase_date]], "mmm")</f>
        <v>Dec</v>
      </c>
    </row>
    <row r="1135" spans="1:18" x14ac:dyDescent="0.3">
      <c r="A1135" t="s">
        <v>3440</v>
      </c>
      <c r="B1135" t="s">
        <v>15</v>
      </c>
      <c r="C1135" t="s">
        <v>3441</v>
      </c>
      <c r="D1135" s="11" t="s">
        <v>8143</v>
      </c>
      <c r="E1135" s="11" t="s">
        <v>7040</v>
      </c>
      <c r="F1135" t="s">
        <v>18</v>
      </c>
      <c r="G1135" t="s">
        <v>3442</v>
      </c>
      <c r="H1135" t="s">
        <v>39</v>
      </c>
      <c r="I1135">
        <v>455.07</v>
      </c>
      <c r="J1135">
        <v>12</v>
      </c>
      <c r="K1135">
        <v>0</v>
      </c>
      <c r="L1135">
        <v>5460.84</v>
      </c>
      <c r="M1135">
        <v>5460.84</v>
      </c>
      <c r="N1135" s="11">
        <f>Salesdata[[#This Row],[subtotal_before_discount]]-Salesdata[[#This Row],[total_after_discount]]</f>
        <v>0</v>
      </c>
      <c r="O1135" t="s">
        <v>40</v>
      </c>
      <c r="P1135" s="2">
        <v>45834.899976851855</v>
      </c>
      <c r="Q1135">
        <f>YEAR(Salesdata[[#This Row],[purchase_date]])</f>
        <v>2025</v>
      </c>
      <c r="R1135" t="str">
        <f>TEXT(Salesdata[[#This Row],[purchase_date]], "mmm")</f>
        <v>Jun</v>
      </c>
    </row>
    <row r="1136" spans="1:18" x14ac:dyDescent="0.3">
      <c r="A1136" t="s">
        <v>3443</v>
      </c>
      <c r="B1136" t="s">
        <v>23</v>
      </c>
      <c r="C1136" t="s">
        <v>3444</v>
      </c>
      <c r="D1136" s="11" t="s">
        <v>8144</v>
      </c>
      <c r="E1136" s="11" t="s">
        <v>7089</v>
      </c>
      <c r="F1136" t="s">
        <v>100</v>
      </c>
      <c r="G1136" t="s">
        <v>3445</v>
      </c>
      <c r="H1136" t="s">
        <v>209</v>
      </c>
      <c r="I1136">
        <v>930.07</v>
      </c>
      <c r="J1136">
        <v>50</v>
      </c>
      <c r="K1136">
        <v>15</v>
      </c>
      <c r="L1136">
        <v>46503.5</v>
      </c>
      <c r="M1136">
        <v>39527.97</v>
      </c>
      <c r="N1136" s="11">
        <f>Salesdata[[#This Row],[subtotal_before_discount]]-Salesdata[[#This Row],[total_after_discount]]</f>
        <v>6975.5299999999988</v>
      </c>
      <c r="O1136" t="s">
        <v>60</v>
      </c>
      <c r="P1136" s="2">
        <v>45392.553518518522</v>
      </c>
      <c r="Q1136">
        <f>YEAR(Salesdata[[#This Row],[purchase_date]])</f>
        <v>2024</v>
      </c>
      <c r="R1136" t="str">
        <f>TEXT(Salesdata[[#This Row],[purchase_date]], "mmm")</f>
        <v>Apr</v>
      </c>
    </row>
    <row r="1137" spans="1:18" x14ac:dyDescent="0.3">
      <c r="A1137" t="s">
        <v>3446</v>
      </c>
      <c r="B1137" t="s">
        <v>118</v>
      </c>
      <c r="C1137" t="s">
        <v>3447</v>
      </c>
      <c r="D1137" s="11" t="s">
        <v>8145</v>
      </c>
      <c r="E1137" s="11" t="s">
        <v>7036</v>
      </c>
      <c r="F1137" t="s">
        <v>246</v>
      </c>
      <c r="G1137" t="s">
        <v>3448</v>
      </c>
      <c r="H1137" t="s">
        <v>184</v>
      </c>
      <c r="I1137">
        <v>1156.7</v>
      </c>
      <c r="J1137">
        <v>20</v>
      </c>
      <c r="K1137">
        <v>20</v>
      </c>
      <c r="L1137">
        <v>23134</v>
      </c>
      <c r="M1137">
        <v>18507.2</v>
      </c>
      <c r="N1137" s="11">
        <f>Salesdata[[#This Row],[subtotal_before_discount]]-Salesdata[[#This Row],[total_after_discount]]</f>
        <v>4626.7999999999993</v>
      </c>
      <c r="O1137" t="s">
        <v>40</v>
      </c>
      <c r="P1137" s="2">
        <v>45563.118391203701</v>
      </c>
      <c r="Q1137">
        <f>YEAR(Salesdata[[#This Row],[purchase_date]])</f>
        <v>2024</v>
      </c>
      <c r="R1137" t="str">
        <f>TEXT(Salesdata[[#This Row],[purchase_date]], "mmm")</f>
        <v>Sep</v>
      </c>
    </row>
    <row r="1138" spans="1:18" x14ac:dyDescent="0.3">
      <c r="A1138" t="s">
        <v>3449</v>
      </c>
      <c r="B1138" t="s">
        <v>15</v>
      </c>
      <c r="C1138" t="s">
        <v>3450</v>
      </c>
      <c r="D1138" s="11" t="s">
        <v>8146</v>
      </c>
      <c r="E1138" s="11" t="s">
        <v>7125</v>
      </c>
      <c r="F1138" t="s">
        <v>105</v>
      </c>
      <c r="G1138" t="s">
        <v>3451</v>
      </c>
      <c r="H1138" t="s">
        <v>70</v>
      </c>
      <c r="I1138">
        <v>146.80000000000001</v>
      </c>
      <c r="J1138">
        <v>2</v>
      </c>
      <c r="K1138">
        <v>0</v>
      </c>
      <c r="L1138">
        <v>293.60000000000002</v>
      </c>
      <c r="M1138">
        <v>293.60000000000002</v>
      </c>
      <c r="N1138" s="11">
        <f>Salesdata[[#This Row],[subtotal_before_discount]]-Salesdata[[#This Row],[total_after_discount]]</f>
        <v>0</v>
      </c>
      <c r="O1138" t="s">
        <v>40</v>
      </c>
      <c r="P1138" s="2">
        <v>45347.861064814817</v>
      </c>
      <c r="Q1138">
        <f>YEAR(Salesdata[[#This Row],[purchase_date]])</f>
        <v>2024</v>
      </c>
      <c r="R1138" t="str">
        <f>TEXT(Salesdata[[#This Row],[purchase_date]], "mmm")</f>
        <v>Feb</v>
      </c>
    </row>
    <row r="1139" spans="1:18" x14ac:dyDescent="0.3">
      <c r="A1139" t="s">
        <v>3452</v>
      </c>
      <c r="B1139" t="s">
        <v>49</v>
      </c>
      <c r="C1139" t="s">
        <v>3453</v>
      </c>
      <c r="D1139" s="11" t="s">
        <v>8147</v>
      </c>
      <c r="E1139" s="11" t="s">
        <v>7056</v>
      </c>
      <c r="F1139" t="s">
        <v>277</v>
      </c>
      <c r="G1139" t="s">
        <v>3454</v>
      </c>
      <c r="H1139" t="s">
        <v>465</v>
      </c>
      <c r="I1139">
        <v>863.33</v>
      </c>
      <c r="J1139">
        <v>5</v>
      </c>
      <c r="K1139">
        <v>0</v>
      </c>
      <c r="L1139">
        <v>4316.6499999999996</v>
      </c>
      <c r="M1139">
        <v>4316.6499999999996</v>
      </c>
      <c r="N1139" s="11">
        <f>Salesdata[[#This Row],[subtotal_before_discount]]-Salesdata[[#This Row],[total_after_discount]]</f>
        <v>0</v>
      </c>
      <c r="O1139" t="s">
        <v>60</v>
      </c>
      <c r="P1139" s="2">
        <v>45586.559467592589</v>
      </c>
      <c r="Q1139">
        <f>YEAR(Salesdata[[#This Row],[purchase_date]])</f>
        <v>2024</v>
      </c>
      <c r="R1139" t="str">
        <f>TEXT(Salesdata[[#This Row],[purchase_date]], "mmm")</f>
        <v>Oct</v>
      </c>
    </row>
    <row r="1140" spans="1:18" x14ac:dyDescent="0.3">
      <c r="A1140" t="s">
        <v>3455</v>
      </c>
      <c r="B1140" t="s">
        <v>15</v>
      </c>
      <c r="C1140" t="s">
        <v>3456</v>
      </c>
      <c r="D1140" s="11" t="s">
        <v>8148</v>
      </c>
      <c r="E1140" s="11" t="s">
        <v>7143</v>
      </c>
      <c r="F1140" t="s">
        <v>32</v>
      </c>
      <c r="G1140" t="s">
        <v>3457</v>
      </c>
      <c r="H1140" t="s">
        <v>179</v>
      </c>
      <c r="I1140">
        <v>125.13</v>
      </c>
      <c r="J1140">
        <v>8</v>
      </c>
      <c r="K1140">
        <v>0</v>
      </c>
      <c r="L1140">
        <v>1001.04</v>
      </c>
      <c r="M1140">
        <v>1001.04</v>
      </c>
      <c r="N1140" s="11">
        <f>Salesdata[[#This Row],[subtotal_before_discount]]-Salesdata[[#This Row],[total_after_discount]]</f>
        <v>0</v>
      </c>
      <c r="O1140" t="s">
        <v>116</v>
      </c>
      <c r="P1140" s="2">
        <v>45452.639178240737</v>
      </c>
      <c r="Q1140">
        <f>YEAR(Salesdata[[#This Row],[purchase_date]])</f>
        <v>2024</v>
      </c>
      <c r="R1140" t="str">
        <f>TEXT(Salesdata[[#This Row],[purchase_date]], "mmm")</f>
        <v>Jun</v>
      </c>
    </row>
    <row r="1141" spans="1:18" x14ac:dyDescent="0.3">
      <c r="A1141" t="s">
        <v>3458</v>
      </c>
      <c r="B1141" t="s">
        <v>23</v>
      </c>
      <c r="C1141" t="s">
        <v>3459</v>
      </c>
      <c r="D1141" s="11" t="s">
        <v>8149</v>
      </c>
      <c r="E1141" s="11" t="s">
        <v>7040</v>
      </c>
      <c r="F1141" t="s">
        <v>155</v>
      </c>
      <c r="G1141" t="s">
        <v>3460</v>
      </c>
      <c r="H1141" t="s">
        <v>107</v>
      </c>
      <c r="I1141">
        <v>908.38</v>
      </c>
      <c r="J1141">
        <v>5</v>
      </c>
      <c r="K1141">
        <v>5</v>
      </c>
      <c r="L1141">
        <v>4541.8999999999996</v>
      </c>
      <c r="M1141">
        <v>4314.8</v>
      </c>
      <c r="N1141" s="11">
        <f>Salesdata[[#This Row],[subtotal_before_discount]]-Salesdata[[#This Row],[total_after_discount]]</f>
        <v>227.09999999999945</v>
      </c>
      <c r="O1141" t="s">
        <v>116</v>
      </c>
      <c r="P1141" s="2">
        <v>45469.230046296296</v>
      </c>
      <c r="Q1141">
        <f>YEAR(Salesdata[[#This Row],[purchase_date]])</f>
        <v>2024</v>
      </c>
      <c r="R1141" t="str">
        <f>TEXT(Salesdata[[#This Row],[purchase_date]], "mmm")</f>
        <v>Jun</v>
      </c>
    </row>
    <row r="1142" spans="1:18" x14ac:dyDescent="0.3">
      <c r="A1142" t="s">
        <v>3461</v>
      </c>
      <c r="B1142" t="s">
        <v>172</v>
      </c>
      <c r="C1142" t="s">
        <v>9189</v>
      </c>
      <c r="D1142" s="11" t="s">
        <v>9189</v>
      </c>
      <c r="E1142" s="11" t="s">
        <v>9189</v>
      </c>
      <c r="F1142" t="s">
        <v>32</v>
      </c>
      <c r="G1142" t="s">
        <v>3462</v>
      </c>
      <c r="H1142" t="s">
        <v>82</v>
      </c>
      <c r="I1142">
        <v>918.68</v>
      </c>
      <c r="J1142">
        <v>12</v>
      </c>
      <c r="K1142">
        <v>18</v>
      </c>
      <c r="L1142">
        <v>11024.16</v>
      </c>
      <c r="M1142">
        <v>9039.81</v>
      </c>
      <c r="N1142" s="11">
        <f>Salesdata[[#This Row],[subtotal_before_discount]]-Salesdata[[#This Row],[total_after_discount]]</f>
        <v>1984.3500000000004</v>
      </c>
      <c r="O1142" t="s">
        <v>60</v>
      </c>
      <c r="P1142" s="2">
        <v>45513.905173611114</v>
      </c>
      <c r="Q1142">
        <f>YEAR(Salesdata[[#This Row],[purchase_date]])</f>
        <v>2024</v>
      </c>
      <c r="R1142" t="str">
        <f>TEXT(Salesdata[[#This Row],[purchase_date]], "mmm")</f>
        <v>Aug</v>
      </c>
    </row>
    <row r="1143" spans="1:18" x14ac:dyDescent="0.3">
      <c r="A1143" t="s">
        <v>3463</v>
      </c>
      <c r="B1143" t="s">
        <v>181</v>
      </c>
      <c r="C1143" t="s">
        <v>3464</v>
      </c>
      <c r="D1143" s="11" t="s">
        <v>8150</v>
      </c>
      <c r="E1143" s="11" t="s">
        <v>7052</v>
      </c>
      <c r="F1143" t="s">
        <v>121</v>
      </c>
      <c r="G1143" t="s">
        <v>3465</v>
      </c>
      <c r="H1143" t="s">
        <v>184</v>
      </c>
      <c r="I1143">
        <v>41.11</v>
      </c>
      <c r="J1143">
        <v>4</v>
      </c>
      <c r="K1143">
        <v>0</v>
      </c>
      <c r="L1143">
        <v>164.44</v>
      </c>
      <c r="M1143">
        <v>164.44</v>
      </c>
      <c r="N1143" s="11">
        <f>Salesdata[[#This Row],[subtotal_before_discount]]-Salesdata[[#This Row],[total_after_discount]]</f>
        <v>0</v>
      </c>
      <c r="O1143" t="s">
        <v>21</v>
      </c>
      <c r="P1143" s="2">
        <v>45604.936064814814</v>
      </c>
      <c r="Q1143">
        <f>YEAR(Salesdata[[#This Row],[purchase_date]])</f>
        <v>2024</v>
      </c>
      <c r="R1143" t="str">
        <f>TEXT(Salesdata[[#This Row],[purchase_date]], "mmm")</f>
        <v>Nov</v>
      </c>
    </row>
    <row r="1144" spans="1:18" x14ac:dyDescent="0.3">
      <c r="A1144" t="s">
        <v>3466</v>
      </c>
      <c r="B1144" t="s">
        <v>172</v>
      </c>
      <c r="C1144" t="s">
        <v>3467</v>
      </c>
      <c r="D1144" s="11" t="s">
        <v>8151</v>
      </c>
      <c r="E1144" s="11" t="s">
        <v>7170</v>
      </c>
      <c r="F1144" t="s">
        <v>87</v>
      </c>
      <c r="G1144" t="s">
        <v>3468</v>
      </c>
      <c r="H1144" t="s">
        <v>130</v>
      </c>
      <c r="I1144">
        <v>1.41</v>
      </c>
      <c r="J1144">
        <v>249</v>
      </c>
      <c r="K1144">
        <v>15</v>
      </c>
      <c r="L1144">
        <v>351.09</v>
      </c>
      <c r="M1144">
        <v>298.43</v>
      </c>
      <c r="N1144" s="11">
        <f>Salesdata[[#This Row],[subtotal_before_discount]]-Salesdata[[#This Row],[total_after_discount]]</f>
        <v>52.659999999999968</v>
      </c>
      <c r="O1144" t="s">
        <v>77</v>
      </c>
      <c r="P1144" s="2">
        <v>45569.346863425926</v>
      </c>
      <c r="Q1144">
        <f>YEAR(Salesdata[[#This Row],[purchase_date]])</f>
        <v>2024</v>
      </c>
      <c r="R1144" t="str">
        <f>TEXT(Salesdata[[#This Row],[purchase_date]], "mmm")</f>
        <v>Oct</v>
      </c>
    </row>
    <row r="1145" spans="1:18" x14ac:dyDescent="0.3">
      <c r="A1145" t="s">
        <v>3469</v>
      </c>
      <c r="B1145" t="s">
        <v>55</v>
      </c>
      <c r="C1145" t="s">
        <v>3470</v>
      </c>
      <c r="D1145" s="11" t="s">
        <v>8152</v>
      </c>
      <c r="E1145" s="11" t="s">
        <v>7108</v>
      </c>
      <c r="F1145" t="s">
        <v>32</v>
      </c>
      <c r="G1145" t="s">
        <v>3471</v>
      </c>
      <c r="H1145" t="s">
        <v>209</v>
      </c>
      <c r="I1145">
        <v>517.42999999999995</v>
      </c>
      <c r="J1145">
        <v>6</v>
      </c>
      <c r="K1145">
        <v>3</v>
      </c>
      <c r="L1145">
        <v>3104.58</v>
      </c>
      <c r="M1145">
        <v>3011.44</v>
      </c>
      <c r="N1145" s="11">
        <f>Salesdata[[#This Row],[subtotal_before_discount]]-Salesdata[[#This Row],[total_after_discount]]</f>
        <v>93.139999999999873</v>
      </c>
      <c r="O1145" t="s">
        <v>21</v>
      </c>
      <c r="P1145" s="2">
        <v>45419.444965277777</v>
      </c>
      <c r="Q1145">
        <f>YEAR(Salesdata[[#This Row],[purchase_date]])</f>
        <v>2024</v>
      </c>
      <c r="R1145" t="str">
        <f>TEXT(Salesdata[[#This Row],[purchase_date]], "mmm")</f>
        <v>May</v>
      </c>
    </row>
    <row r="1146" spans="1:18" x14ac:dyDescent="0.3">
      <c r="A1146" t="s">
        <v>3472</v>
      </c>
      <c r="B1146" t="s">
        <v>15</v>
      </c>
      <c r="C1146" t="s">
        <v>3473</v>
      </c>
      <c r="D1146" s="11" t="s">
        <v>7709</v>
      </c>
      <c r="E1146" s="11" t="s">
        <v>7108</v>
      </c>
      <c r="F1146" t="s">
        <v>37</v>
      </c>
      <c r="G1146" t="s">
        <v>3474</v>
      </c>
      <c r="H1146" t="s">
        <v>102</v>
      </c>
      <c r="I1146">
        <v>260.82</v>
      </c>
      <c r="J1146">
        <v>15</v>
      </c>
      <c r="K1146">
        <v>15</v>
      </c>
      <c r="L1146">
        <v>3912.3</v>
      </c>
      <c r="M1146">
        <v>3325.45</v>
      </c>
      <c r="N1146" s="11">
        <f>Salesdata[[#This Row],[subtotal_before_discount]]-Salesdata[[#This Row],[total_after_discount]]</f>
        <v>586.85000000000036</v>
      </c>
      <c r="O1146" t="s">
        <v>116</v>
      </c>
      <c r="P1146" s="2">
        <v>45705.123541666668</v>
      </c>
      <c r="Q1146">
        <f>YEAR(Salesdata[[#This Row],[purchase_date]])</f>
        <v>2025</v>
      </c>
      <c r="R1146" t="str">
        <f>TEXT(Salesdata[[#This Row],[purchase_date]], "mmm")</f>
        <v>Feb</v>
      </c>
    </row>
    <row r="1147" spans="1:18" x14ac:dyDescent="0.3">
      <c r="A1147" t="s">
        <v>3475</v>
      </c>
      <c r="B1147" t="s">
        <v>118</v>
      </c>
      <c r="C1147" t="s">
        <v>3476</v>
      </c>
      <c r="D1147" s="11" t="s">
        <v>8153</v>
      </c>
      <c r="E1147" s="11" t="s">
        <v>7040</v>
      </c>
      <c r="F1147" t="s">
        <v>105</v>
      </c>
      <c r="G1147" t="s">
        <v>3477</v>
      </c>
      <c r="H1147" t="s">
        <v>39</v>
      </c>
      <c r="I1147">
        <v>210.66</v>
      </c>
      <c r="J1147">
        <v>1</v>
      </c>
      <c r="K1147">
        <v>10</v>
      </c>
      <c r="L1147">
        <v>210.66</v>
      </c>
      <c r="M1147">
        <v>189.59</v>
      </c>
      <c r="N1147" s="11">
        <f>Salesdata[[#This Row],[subtotal_before_discount]]-Salesdata[[#This Row],[total_after_discount]]</f>
        <v>21.069999999999993</v>
      </c>
      <c r="O1147" t="s">
        <v>47</v>
      </c>
      <c r="P1147" s="2">
        <v>45529.112974537034</v>
      </c>
      <c r="Q1147">
        <f>YEAR(Salesdata[[#This Row],[purchase_date]])</f>
        <v>2024</v>
      </c>
      <c r="R1147" t="str">
        <f>TEXT(Salesdata[[#This Row],[purchase_date]], "mmm")</f>
        <v>Aug</v>
      </c>
    </row>
    <row r="1148" spans="1:18" x14ac:dyDescent="0.3">
      <c r="A1148" t="s">
        <v>3478</v>
      </c>
      <c r="B1148" t="s">
        <v>72</v>
      </c>
      <c r="C1148" t="s">
        <v>3479</v>
      </c>
      <c r="D1148" s="11" t="s">
        <v>8154</v>
      </c>
      <c r="E1148" s="11" t="s">
        <v>7042</v>
      </c>
      <c r="F1148" t="s">
        <v>74</v>
      </c>
      <c r="G1148" t="s">
        <v>3480</v>
      </c>
      <c r="H1148" t="s">
        <v>82</v>
      </c>
      <c r="I1148">
        <v>2997.8</v>
      </c>
      <c r="J1148">
        <v>15</v>
      </c>
      <c r="K1148">
        <v>20</v>
      </c>
      <c r="L1148">
        <v>44967</v>
      </c>
      <c r="M1148">
        <v>35973.599999999999</v>
      </c>
      <c r="N1148" s="11">
        <f>Salesdata[[#This Row],[subtotal_before_discount]]-Salesdata[[#This Row],[total_after_discount]]</f>
        <v>8993.4000000000015</v>
      </c>
      <c r="O1148" t="s">
        <v>21</v>
      </c>
      <c r="P1148" s="2">
        <v>45353.85224537037</v>
      </c>
      <c r="Q1148">
        <f>YEAR(Salesdata[[#This Row],[purchase_date]])</f>
        <v>2024</v>
      </c>
      <c r="R1148" t="str">
        <f>TEXT(Salesdata[[#This Row],[purchase_date]], "mmm")</f>
        <v>Mar</v>
      </c>
    </row>
    <row r="1149" spans="1:18" x14ac:dyDescent="0.3">
      <c r="A1149" t="s">
        <v>3481</v>
      </c>
      <c r="B1149" t="s">
        <v>49</v>
      </c>
      <c r="C1149" t="s">
        <v>3482</v>
      </c>
      <c r="D1149" s="11" t="s">
        <v>8155</v>
      </c>
      <c r="E1149" s="11" t="s">
        <v>7218</v>
      </c>
      <c r="F1149" t="s">
        <v>87</v>
      </c>
      <c r="G1149" t="s">
        <v>3483</v>
      </c>
      <c r="H1149" t="s">
        <v>82</v>
      </c>
      <c r="I1149">
        <v>1255.08</v>
      </c>
      <c r="J1149">
        <v>12</v>
      </c>
      <c r="K1149">
        <v>5</v>
      </c>
      <c r="L1149">
        <v>15060.96</v>
      </c>
      <c r="M1149">
        <v>14307.91</v>
      </c>
      <c r="N1149" s="11">
        <f>Salesdata[[#This Row],[subtotal_before_discount]]-Salesdata[[#This Row],[total_after_discount]]</f>
        <v>753.04999999999927</v>
      </c>
      <c r="O1149" t="s">
        <v>47</v>
      </c>
      <c r="P1149" s="2">
        <v>45769.995208333334</v>
      </c>
      <c r="Q1149">
        <f>YEAR(Salesdata[[#This Row],[purchase_date]])</f>
        <v>2025</v>
      </c>
      <c r="R1149" t="str">
        <f>TEXT(Salesdata[[#This Row],[purchase_date]], "mmm")</f>
        <v>Apr</v>
      </c>
    </row>
    <row r="1150" spans="1:18" x14ac:dyDescent="0.3">
      <c r="A1150" t="s">
        <v>3484</v>
      </c>
      <c r="B1150" t="s">
        <v>55</v>
      </c>
      <c r="C1150" t="s">
        <v>3485</v>
      </c>
      <c r="D1150" s="11" t="s">
        <v>8156</v>
      </c>
      <c r="E1150" s="11" t="s">
        <v>7058</v>
      </c>
      <c r="F1150" t="s">
        <v>251</v>
      </c>
      <c r="G1150" t="s">
        <v>3486</v>
      </c>
      <c r="H1150" t="s">
        <v>53</v>
      </c>
      <c r="I1150">
        <v>577.79</v>
      </c>
      <c r="J1150">
        <v>15</v>
      </c>
      <c r="K1150">
        <v>3</v>
      </c>
      <c r="L1150">
        <v>8666.85</v>
      </c>
      <c r="M1150">
        <v>8406.84</v>
      </c>
      <c r="N1150" s="11">
        <f>Salesdata[[#This Row],[subtotal_before_discount]]-Salesdata[[#This Row],[total_after_discount]]</f>
        <v>260.01000000000022</v>
      </c>
      <c r="O1150" t="s">
        <v>77</v>
      </c>
      <c r="P1150" s="2">
        <v>45743.563391203701</v>
      </c>
      <c r="Q1150">
        <f>YEAR(Salesdata[[#This Row],[purchase_date]])</f>
        <v>2025</v>
      </c>
      <c r="R1150" t="str">
        <f>TEXT(Salesdata[[#This Row],[purchase_date]], "mmm")</f>
        <v>Mar</v>
      </c>
    </row>
    <row r="1151" spans="1:18" x14ac:dyDescent="0.3">
      <c r="A1151" t="s">
        <v>3487</v>
      </c>
      <c r="B1151" t="s">
        <v>55</v>
      </c>
      <c r="C1151" t="s">
        <v>3488</v>
      </c>
      <c r="D1151" s="11" t="s">
        <v>7213</v>
      </c>
      <c r="E1151" s="11" t="s">
        <v>7105</v>
      </c>
      <c r="F1151" t="s">
        <v>121</v>
      </c>
      <c r="G1151" t="s">
        <v>3489</v>
      </c>
      <c r="H1151" t="s">
        <v>465</v>
      </c>
      <c r="I1151">
        <v>432.74</v>
      </c>
      <c r="J1151">
        <v>6</v>
      </c>
      <c r="K1151">
        <v>8</v>
      </c>
      <c r="L1151">
        <v>2596.44</v>
      </c>
      <c r="M1151">
        <v>2388.7199999999998</v>
      </c>
      <c r="N1151" s="11">
        <f>Salesdata[[#This Row],[subtotal_before_discount]]-Salesdata[[#This Row],[total_after_discount]]</f>
        <v>207.72000000000025</v>
      </c>
      <c r="O1151" t="s">
        <v>60</v>
      </c>
      <c r="P1151" s="2">
        <v>45453.422905092593</v>
      </c>
      <c r="Q1151">
        <f>YEAR(Salesdata[[#This Row],[purchase_date]])</f>
        <v>2024</v>
      </c>
      <c r="R1151" t="str">
        <f>TEXT(Salesdata[[#This Row],[purchase_date]], "mmm")</f>
        <v>Jun</v>
      </c>
    </row>
    <row r="1152" spans="1:18" x14ac:dyDescent="0.3">
      <c r="A1152" t="s">
        <v>3490</v>
      </c>
      <c r="B1152" t="s">
        <v>55</v>
      </c>
      <c r="C1152" t="s">
        <v>3491</v>
      </c>
      <c r="D1152" s="11" t="s">
        <v>8157</v>
      </c>
      <c r="E1152" s="11" t="s">
        <v>7139</v>
      </c>
      <c r="F1152" t="s">
        <v>91</v>
      </c>
      <c r="G1152" t="s">
        <v>3492</v>
      </c>
      <c r="H1152" t="s">
        <v>130</v>
      </c>
      <c r="I1152">
        <v>12.79</v>
      </c>
      <c r="J1152">
        <v>3</v>
      </c>
      <c r="K1152">
        <v>0</v>
      </c>
      <c r="L1152">
        <v>38.369999999999997</v>
      </c>
      <c r="M1152">
        <v>38.369999999999997</v>
      </c>
      <c r="N1152" s="11">
        <f>Salesdata[[#This Row],[subtotal_before_discount]]-Salesdata[[#This Row],[total_after_discount]]</f>
        <v>0</v>
      </c>
      <c r="O1152" t="s">
        <v>28</v>
      </c>
      <c r="P1152" s="2">
        <v>45537.131226851852</v>
      </c>
      <c r="Q1152">
        <f>YEAR(Salesdata[[#This Row],[purchase_date]])</f>
        <v>2024</v>
      </c>
      <c r="R1152" t="str">
        <f>TEXT(Salesdata[[#This Row],[purchase_date]], "mmm")</f>
        <v>Sep</v>
      </c>
    </row>
    <row r="1153" spans="1:18" x14ac:dyDescent="0.3">
      <c r="A1153" t="s">
        <v>3493</v>
      </c>
      <c r="B1153" t="s">
        <v>84</v>
      </c>
      <c r="C1153" t="s">
        <v>3494</v>
      </c>
      <c r="D1153" s="11" t="s">
        <v>8158</v>
      </c>
      <c r="E1153" s="11" t="s">
        <v>7102</v>
      </c>
      <c r="F1153" t="s">
        <v>105</v>
      </c>
      <c r="G1153" t="s">
        <v>9189</v>
      </c>
      <c r="H1153" t="s">
        <v>27</v>
      </c>
      <c r="I1153">
        <v>139.94</v>
      </c>
      <c r="J1153">
        <v>1</v>
      </c>
      <c r="K1153">
        <v>0</v>
      </c>
      <c r="L1153">
        <v>139.94</v>
      </c>
      <c r="M1153">
        <v>139.94</v>
      </c>
      <c r="N1153" s="11">
        <f>Salesdata[[#This Row],[subtotal_before_discount]]-Salesdata[[#This Row],[total_after_discount]]</f>
        <v>0</v>
      </c>
      <c r="O1153" t="s">
        <v>21</v>
      </c>
      <c r="P1153" s="2">
        <v>45812.310914351852</v>
      </c>
      <c r="Q1153">
        <f>YEAR(Salesdata[[#This Row],[purchase_date]])</f>
        <v>2025</v>
      </c>
      <c r="R1153" t="str">
        <f>TEXT(Salesdata[[#This Row],[purchase_date]], "mmm")</f>
        <v>Jun</v>
      </c>
    </row>
    <row r="1154" spans="1:18" x14ac:dyDescent="0.3">
      <c r="A1154" t="s">
        <v>3495</v>
      </c>
      <c r="B1154" t="s">
        <v>95</v>
      </c>
      <c r="C1154" t="s">
        <v>3496</v>
      </c>
      <c r="D1154" s="11" t="s">
        <v>8159</v>
      </c>
      <c r="E1154" s="11" t="s">
        <v>7139</v>
      </c>
      <c r="F1154" t="s">
        <v>177</v>
      </c>
      <c r="G1154" t="s">
        <v>3497</v>
      </c>
      <c r="H1154" t="s">
        <v>76</v>
      </c>
      <c r="I1154">
        <v>47.45</v>
      </c>
      <c r="J1154">
        <v>8</v>
      </c>
      <c r="K1154">
        <v>5</v>
      </c>
      <c r="L1154">
        <v>379.6</v>
      </c>
      <c r="M1154">
        <v>360.62</v>
      </c>
      <c r="N1154" s="11">
        <f>Salesdata[[#This Row],[subtotal_before_discount]]-Salesdata[[#This Row],[total_after_discount]]</f>
        <v>18.980000000000018</v>
      </c>
      <c r="O1154" t="s">
        <v>116</v>
      </c>
      <c r="P1154" s="2">
        <v>45644.465995370374</v>
      </c>
      <c r="Q1154">
        <f>YEAR(Salesdata[[#This Row],[purchase_date]])</f>
        <v>2024</v>
      </c>
      <c r="R1154" t="str">
        <f>TEXT(Salesdata[[#This Row],[purchase_date]], "mmm")</f>
        <v>Dec</v>
      </c>
    </row>
    <row r="1155" spans="1:18" x14ac:dyDescent="0.3">
      <c r="A1155" t="s">
        <v>3498</v>
      </c>
      <c r="B1155" t="s">
        <v>84</v>
      </c>
      <c r="C1155" t="s">
        <v>3499</v>
      </c>
      <c r="D1155" s="11" t="s">
        <v>8160</v>
      </c>
      <c r="E1155" s="11" t="s">
        <v>7139</v>
      </c>
      <c r="F1155" t="s">
        <v>133</v>
      </c>
      <c r="G1155" t="s">
        <v>3500</v>
      </c>
      <c r="H1155" t="s">
        <v>161</v>
      </c>
      <c r="I1155">
        <v>357.22</v>
      </c>
      <c r="J1155">
        <v>10</v>
      </c>
      <c r="K1155">
        <v>15</v>
      </c>
      <c r="L1155">
        <v>3572.2</v>
      </c>
      <c r="M1155">
        <v>3036.37</v>
      </c>
      <c r="N1155" s="11">
        <f>Salesdata[[#This Row],[subtotal_before_discount]]-Salesdata[[#This Row],[total_after_discount]]</f>
        <v>535.82999999999993</v>
      </c>
      <c r="O1155" t="s">
        <v>60</v>
      </c>
      <c r="P1155" s="2">
        <v>45524.750740740739</v>
      </c>
      <c r="Q1155">
        <f>YEAR(Salesdata[[#This Row],[purchase_date]])</f>
        <v>2024</v>
      </c>
      <c r="R1155" t="str">
        <f>TEXT(Salesdata[[#This Row],[purchase_date]], "mmm")</f>
        <v>Aug</v>
      </c>
    </row>
    <row r="1156" spans="1:18" x14ac:dyDescent="0.3">
      <c r="A1156" t="s">
        <v>3501</v>
      </c>
      <c r="B1156" t="s">
        <v>55</v>
      </c>
      <c r="C1156" t="s">
        <v>3502</v>
      </c>
      <c r="D1156" s="11" t="s">
        <v>8161</v>
      </c>
      <c r="E1156" s="11" t="s">
        <v>7046</v>
      </c>
      <c r="F1156" t="s">
        <v>18</v>
      </c>
      <c r="G1156" t="s">
        <v>3503</v>
      </c>
      <c r="H1156" t="s">
        <v>70</v>
      </c>
      <c r="I1156">
        <v>146.41</v>
      </c>
      <c r="J1156">
        <v>60</v>
      </c>
      <c r="K1156">
        <v>15</v>
      </c>
      <c r="L1156">
        <v>8784.6</v>
      </c>
      <c r="M1156">
        <v>7466.91</v>
      </c>
      <c r="N1156" s="11">
        <f>Salesdata[[#This Row],[subtotal_before_discount]]-Salesdata[[#This Row],[total_after_discount]]</f>
        <v>1317.6900000000005</v>
      </c>
      <c r="O1156" t="s">
        <v>77</v>
      </c>
      <c r="P1156" s="2">
        <v>45474.398356481484</v>
      </c>
      <c r="Q1156">
        <f>YEAR(Salesdata[[#This Row],[purchase_date]])</f>
        <v>2024</v>
      </c>
      <c r="R1156" t="str">
        <f>TEXT(Salesdata[[#This Row],[purchase_date]], "mmm")</f>
        <v>Jul</v>
      </c>
    </row>
    <row r="1157" spans="1:18" x14ac:dyDescent="0.3">
      <c r="A1157" t="s">
        <v>3504</v>
      </c>
      <c r="B1157" t="s">
        <v>181</v>
      </c>
      <c r="C1157" t="s">
        <v>3505</v>
      </c>
      <c r="D1157" s="11" t="s">
        <v>8162</v>
      </c>
      <c r="E1157" s="11" t="s">
        <v>7235</v>
      </c>
      <c r="F1157" t="s">
        <v>18</v>
      </c>
      <c r="G1157" t="s">
        <v>3506</v>
      </c>
      <c r="H1157" t="s">
        <v>465</v>
      </c>
      <c r="I1157">
        <v>301.16000000000003</v>
      </c>
      <c r="J1157">
        <v>2</v>
      </c>
      <c r="K1157">
        <v>2</v>
      </c>
      <c r="L1157">
        <v>602.32000000000005</v>
      </c>
      <c r="M1157">
        <v>590.27</v>
      </c>
      <c r="N1157" s="11">
        <f>Salesdata[[#This Row],[subtotal_before_discount]]-Salesdata[[#This Row],[total_after_discount]]</f>
        <v>12.050000000000068</v>
      </c>
      <c r="O1157" t="s">
        <v>60</v>
      </c>
      <c r="P1157" s="2">
        <v>45525.542928240742</v>
      </c>
      <c r="Q1157">
        <f>YEAR(Salesdata[[#This Row],[purchase_date]])</f>
        <v>2024</v>
      </c>
      <c r="R1157" t="str">
        <f>TEXT(Salesdata[[#This Row],[purchase_date]], "mmm")</f>
        <v>Aug</v>
      </c>
    </row>
    <row r="1158" spans="1:18" x14ac:dyDescent="0.3">
      <c r="A1158" t="s">
        <v>3507</v>
      </c>
      <c r="B1158" t="s">
        <v>72</v>
      </c>
      <c r="C1158" t="s">
        <v>3508</v>
      </c>
      <c r="D1158" s="11" t="s">
        <v>8163</v>
      </c>
      <c r="E1158" s="11" t="s">
        <v>7123</v>
      </c>
      <c r="F1158" t="s">
        <v>155</v>
      </c>
      <c r="G1158" t="s">
        <v>3509</v>
      </c>
      <c r="H1158" t="s">
        <v>107</v>
      </c>
      <c r="I1158">
        <v>176.76</v>
      </c>
      <c r="J1158">
        <v>20</v>
      </c>
      <c r="K1158">
        <v>25</v>
      </c>
      <c r="L1158">
        <v>3535.2</v>
      </c>
      <c r="M1158">
        <v>2651.4</v>
      </c>
      <c r="N1158" s="11">
        <f>Salesdata[[#This Row],[subtotal_before_discount]]-Salesdata[[#This Row],[total_after_discount]]</f>
        <v>883.79999999999973</v>
      </c>
      <c r="O1158" t="s">
        <v>47</v>
      </c>
      <c r="P1158" s="2">
        <v>45375.119722222225</v>
      </c>
      <c r="Q1158">
        <f>YEAR(Salesdata[[#This Row],[purchase_date]])</f>
        <v>2024</v>
      </c>
      <c r="R1158" t="str">
        <f>TEXT(Salesdata[[#This Row],[purchase_date]], "mmm")</f>
        <v>Mar</v>
      </c>
    </row>
    <row r="1159" spans="1:18" x14ac:dyDescent="0.3">
      <c r="A1159" t="s">
        <v>3510</v>
      </c>
      <c r="B1159" t="s">
        <v>72</v>
      </c>
      <c r="C1159" t="s">
        <v>3511</v>
      </c>
      <c r="D1159" s="11" t="s">
        <v>8164</v>
      </c>
      <c r="E1159" s="11" t="s">
        <v>7083</v>
      </c>
      <c r="F1159" t="s">
        <v>44</v>
      </c>
      <c r="G1159" t="s">
        <v>3512</v>
      </c>
      <c r="H1159" t="s">
        <v>107</v>
      </c>
      <c r="I1159">
        <v>37.22</v>
      </c>
      <c r="J1159">
        <v>4</v>
      </c>
      <c r="K1159">
        <v>0</v>
      </c>
      <c r="L1159">
        <v>148.88</v>
      </c>
      <c r="M1159">
        <v>148.88</v>
      </c>
      <c r="N1159" s="11">
        <f>Salesdata[[#This Row],[subtotal_before_discount]]-Salesdata[[#This Row],[total_after_discount]]</f>
        <v>0</v>
      </c>
      <c r="O1159" t="s">
        <v>28</v>
      </c>
      <c r="P1159" s="2">
        <v>45689.059189814812</v>
      </c>
      <c r="Q1159">
        <f>YEAR(Salesdata[[#This Row],[purchase_date]])</f>
        <v>2025</v>
      </c>
      <c r="R1159" t="str">
        <f>TEXT(Salesdata[[#This Row],[purchase_date]], "mmm")</f>
        <v>Feb</v>
      </c>
    </row>
    <row r="1160" spans="1:18" x14ac:dyDescent="0.3">
      <c r="A1160" t="s">
        <v>3513</v>
      </c>
      <c r="B1160" t="s">
        <v>23</v>
      </c>
      <c r="C1160" t="s">
        <v>3514</v>
      </c>
      <c r="D1160" s="11" t="s">
        <v>7708</v>
      </c>
      <c r="E1160" s="11" t="s">
        <v>7044</v>
      </c>
      <c r="F1160" t="s">
        <v>177</v>
      </c>
      <c r="G1160" t="s">
        <v>3515</v>
      </c>
      <c r="H1160" t="s">
        <v>39</v>
      </c>
      <c r="I1160">
        <v>314.74</v>
      </c>
      <c r="J1160">
        <v>2</v>
      </c>
      <c r="K1160">
        <v>0</v>
      </c>
      <c r="L1160">
        <v>629.48</v>
      </c>
      <c r="M1160">
        <v>629.48</v>
      </c>
      <c r="N1160" s="11">
        <f>Salesdata[[#This Row],[subtotal_before_discount]]-Salesdata[[#This Row],[total_after_discount]]</f>
        <v>0</v>
      </c>
      <c r="O1160" t="s">
        <v>28</v>
      </c>
      <c r="P1160" s="2">
        <v>45447.75922453704</v>
      </c>
      <c r="Q1160">
        <f>YEAR(Salesdata[[#This Row],[purchase_date]])</f>
        <v>2024</v>
      </c>
      <c r="R1160" t="str">
        <f>TEXT(Salesdata[[#This Row],[purchase_date]], "mmm")</f>
        <v>Jun</v>
      </c>
    </row>
    <row r="1161" spans="1:18" x14ac:dyDescent="0.3">
      <c r="A1161" t="s">
        <v>3516</v>
      </c>
      <c r="B1161" t="s">
        <v>55</v>
      </c>
      <c r="C1161" t="s">
        <v>3517</v>
      </c>
      <c r="D1161" s="11" t="s">
        <v>8165</v>
      </c>
      <c r="E1161" s="11" t="s">
        <v>7054</v>
      </c>
      <c r="F1161" t="s">
        <v>74</v>
      </c>
      <c r="G1161" t="s">
        <v>3518</v>
      </c>
      <c r="H1161" t="s">
        <v>161</v>
      </c>
      <c r="I1161">
        <v>240.5</v>
      </c>
      <c r="J1161">
        <v>1</v>
      </c>
      <c r="K1161">
        <v>10</v>
      </c>
      <c r="L1161">
        <v>240.5</v>
      </c>
      <c r="M1161">
        <v>216.45</v>
      </c>
      <c r="N1161" s="11">
        <f>Salesdata[[#This Row],[subtotal_before_discount]]-Salesdata[[#This Row],[total_after_discount]]</f>
        <v>24.050000000000011</v>
      </c>
      <c r="O1161" t="s">
        <v>60</v>
      </c>
      <c r="P1161" s="2">
        <v>45603.346944444442</v>
      </c>
      <c r="Q1161">
        <f>YEAR(Salesdata[[#This Row],[purchase_date]])</f>
        <v>2024</v>
      </c>
      <c r="R1161" t="str">
        <f>TEXT(Salesdata[[#This Row],[purchase_date]], "mmm")</f>
        <v>Nov</v>
      </c>
    </row>
    <row r="1162" spans="1:18" x14ac:dyDescent="0.3">
      <c r="A1162" t="s">
        <v>3519</v>
      </c>
      <c r="B1162" t="s">
        <v>72</v>
      </c>
      <c r="C1162" t="s">
        <v>3520</v>
      </c>
      <c r="D1162" s="11" t="s">
        <v>8166</v>
      </c>
      <c r="E1162" s="11" t="s">
        <v>7052</v>
      </c>
      <c r="F1162" t="s">
        <v>111</v>
      </c>
      <c r="G1162" t="s">
        <v>3521</v>
      </c>
      <c r="H1162" t="s">
        <v>46</v>
      </c>
      <c r="I1162">
        <v>797.23</v>
      </c>
      <c r="J1162">
        <v>10</v>
      </c>
      <c r="K1162">
        <v>23</v>
      </c>
      <c r="L1162">
        <v>7972.3</v>
      </c>
      <c r="M1162">
        <v>6138.67</v>
      </c>
      <c r="N1162" s="11">
        <f>Salesdata[[#This Row],[subtotal_before_discount]]-Salesdata[[#This Row],[total_after_discount]]</f>
        <v>1833.63</v>
      </c>
      <c r="O1162" t="s">
        <v>21</v>
      </c>
      <c r="P1162" s="2">
        <v>45813.093368055554</v>
      </c>
      <c r="Q1162">
        <f>YEAR(Salesdata[[#This Row],[purchase_date]])</f>
        <v>2025</v>
      </c>
      <c r="R1162" t="str">
        <f>TEXT(Salesdata[[#This Row],[purchase_date]], "mmm")</f>
        <v>Jun</v>
      </c>
    </row>
    <row r="1163" spans="1:18" x14ac:dyDescent="0.3">
      <c r="A1163" t="s">
        <v>3522</v>
      </c>
      <c r="B1163" t="s">
        <v>118</v>
      </c>
      <c r="C1163" t="s">
        <v>3523</v>
      </c>
      <c r="D1163" s="11" t="s">
        <v>8167</v>
      </c>
      <c r="E1163" s="11" t="s">
        <v>7183</v>
      </c>
      <c r="F1163" t="s">
        <v>277</v>
      </c>
      <c r="G1163" t="s">
        <v>3524</v>
      </c>
      <c r="H1163" t="s">
        <v>102</v>
      </c>
      <c r="I1163">
        <v>2563.1799999999998</v>
      </c>
      <c r="J1163">
        <v>1</v>
      </c>
      <c r="K1163">
        <v>0</v>
      </c>
      <c r="L1163">
        <v>2563.1799999999998</v>
      </c>
      <c r="M1163">
        <v>2563.1799999999998</v>
      </c>
      <c r="N1163" s="11">
        <f>Salesdata[[#This Row],[subtotal_before_discount]]-Salesdata[[#This Row],[total_after_discount]]</f>
        <v>0</v>
      </c>
      <c r="O1163" t="s">
        <v>21</v>
      </c>
      <c r="P1163" s="2">
        <v>45752.558680555558</v>
      </c>
      <c r="Q1163">
        <f>YEAR(Salesdata[[#This Row],[purchase_date]])</f>
        <v>2025</v>
      </c>
      <c r="R1163" t="str">
        <f>TEXT(Salesdata[[#This Row],[purchase_date]], "mmm")</f>
        <v>Apr</v>
      </c>
    </row>
    <row r="1164" spans="1:18" x14ac:dyDescent="0.3">
      <c r="A1164" t="s">
        <v>3525</v>
      </c>
      <c r="B1164" t="s">
        <v>30</v>
      </c>
      <c r="C1164" t="s">
        <v>3526</v>
      </c>
      <c r="D1164" s="11" t="s">
        <v>8168</v>
      </c>
      <c r="E1164" s="11" t="s">
        <v>7145</v>
      </c>
      <c r="F1164" t="s">
        <v>277</v>
      </c>
      <c r="G1164" t="s">
        <v>3527</v>
      </c>
      <c r="H1164" t="s">
        <v>130</v>
      </c>
      <c r="I1164">
        <v>425.52</v>
      </c>
      <c r="J1164">
        <v>12</v>
      </c>
      <c r="K1164">
        <v>15</v>
      </c>
      <c r="L1164">
        <v>5106.24</v>
      </c>
      <c r="M1164">
        <v>4340.3</v>
      </c>
      <c r="N1164" s="11">
        <f>Salesdata[[#This Row],[subtotal_before_discount]]-Salesdata[[#This Row],[total_after_discount]]</f>
        <v>765.9399999999996</v>
      </c>
      <c r="O1164" t="s">
        <v>47</v>
      </c>
      <c r="P1164" s="2">
        <v>45664.135729166665</v>
      </c>
      <c r="Q1164">
        <f>YEAR(Salesdata[[#This Row],[purchase_date]])</f>
        <v>2025</v>
      </c>
      <c r="R1164" t="str">
        <f>TEXT(Salesdata[[#This Row],[purchase_date]], "mmm")</f>
        <v>Jan</v>
      </c>
    </row>
    <row r="1165" spans="1:18" x14ac:dyDescent="0.3">
      <c r="A1165" t="s">
        <v>3528</v>
      </c>
      <c r="B1165" t="s">
        <v>55</v>
      </c>
      <c r="C1165" t="s">
        <v>3529</v>
      </c>
      <c r="D1165" s="11" t="s">
        <v>8169</v>
      </c>
      <c r="E1165" s="11" t="s">
        <v>7119</v>
      </c>
      <c r="F1165" t="s">
        <v>111</v>
      </c>
      <c r="G1165" t="s">
        <v>3530</v>
      </c>
      <c r="H1165" t="s">
        <v>135</v>
      </c>
      <c r="I1165">
        <v>14.84</v>
      </c>
      <c r="J1165">
        <v>25</v>
      </c>
      <c r="K1165">
        <v>23</v>
      </c>
      <c r="L1165">
        <v>371</v>
      </c>
      <c r="M1165">
        <v>285.67</v>
      </c>
      <c r="N1165" s="11">
        <f>Salesdata[[#This Row],[subtotal_before_discount]]-Salesdata[[#This Row],[total_after_discount]]</f>
        <v>85.329999999999984</v>
      </c>
      <c r="O1165" t="s">
        <v>60</v>
      </c>
      <c r="P1165" s="2">
        <v>45561.184594907405</v>
      </c>
      <c r="Q1165">
        <f>YEAR(Salesdata[[#This Row],[purchase_date]])</f>
        <v>2024</v>
      </c>
      <c r="R1165" t="str">
        <f>TEXT(Salesdata[[#This Row],[purchase_date]], "mmm")</f>
        <v>Sep</v>
      </c>
    </row>
    <row r="1166" spans="1:18" x14ac:dyDescent="0.3">
      <c r="A1166" t="s">
        <v>3531</v>
      </c>
      <c r="B1166" t="s">
        <v>118</v>
      </c>
      <c r="C1166" t="s">
        <v>3532</v>
      </c>
      <c r="D1166" s="11" t="s">
        <v>8170</v>
      </c>
      <c r="E1166" s="11" t="s">
        <v>7130</v>
      </c>
      <c r="F1166" t="s">
        <v>121</v>
      </c>
      <c r="G1166" t="s">
        <v>3533</v>
      </c>
      <c r="H1166" t="s">
        <v>135</v>
      </c>
      <c r="I1166">
        <v>1054.75</v>
      </c>
      <c r="J1166">
        <v>2</v>
      </c>
      <c r="K1166">
        <v>0</v>
      </c>
      <c r="L1166">
        <v>2109.5</v>
      </c>
      <c r="M1166">
        <v>2109.5</v>
      </c>
      <c r="N1166" s="11">
        <f>Salesdata[[#This Row],[subtotal_before_discount]]-Salesdata[[#This Row],[total_after_discount]]</f>
        <v>0</v>
      </c>
      <c r="O1166" t="s">
        <v>28</v>
      </c>
      <c r="P1166" s="2">
        <v>45406.103634259256</v>
      </c>
      <c r="Q1166">
        <f>YEAR(Salesdata[[#This Row],[purchase_date]])</f>
        <v>2024</v>
      </c>
      <c r="R1166" t="str">
        <f>TEXT(Salesdata[[#This Row],[purchase_date]], "mmm")</f>
        <v>Apr</v>
      </c>
    </row>
    <row r="1167" spans="1:18" x14ac:dyDescent="0.3">
      <c r="A1167" t="s">
        <v>3534</v>
      </c>
      <c r="B1167" t="s">
        <v>95</v>
      </c>
      <c r="C1167" t="s">
        <v>3535</v>
      </c>
      <c r="D1167" s="11" t="s">
        <v>8171</v>
      </c>
      <c r="E1167" s="11" t="s">
        <v>7224</v>
      </c>
      <c r="F1167" t="s">
        <v>121</v>
      </c>
      <c r="G1167" t="s">
        <v>3536</v>
      </c>
      <c r="H1167" t="s">
        <v>70</v>
      </c>
      <c r="I1167">
        <v>180.67</v>
      </c>
      <c r="J1167">
        <v>8</v>
      </c>
      <c r="K1167">
        <v>0</v>
      </c>
      <c r="L1167">
        <v>1445.36</v>
      </c>
      <c r="M1167">
        <v>1445.36</v>
      </c>
      <c r="N1167" s="11">
        <f>Salesdata[[#This Row],[subtotal_before_discount]]-Salesdata[[#This Row],[total_after_discount]]</f>
        <v>0</v>
      </c>
      <c r="O1167" t="s">
        <v>28</v>
      </c>
      <c r="P1167" s="2">
        <v>45646.675937499997</v>
      </c>
      <c r="Q1167">
        <f>YEAR(Salesdata[[#This Row],[purchase_date]])</f>
        <v>2024</v>
      </c>
      <c r="R1167" t="str">
        <f>TEXT(Salesdata[[#This Row],[purchase_date]], "mmm")</f>
        <v>Dec</v>
      </c>
    </row>
    <row r="1168" spans="1:18" x14ac:dyDescent="0.3">
      <c r="A1168" t="s">
        <v>3537</v>
      </c>
      <c r="B1168" t="s">
        <v>172</v>
      </c>
      <c r="C1168" t="s">
        <v>3538</v>
      </c>
      <c r="D1168" s="11" t="s">
        <v>8172</v>
      </c>
      <c r="E1168" s="11" t="s">
        <v>7111</v>
      </c>
      <c r="F1168" t="s">
        <v>224</v>
      </c>
      <c r="G1168" t="s">
        <v>3539</v>
      </c>
      <c r="H1168" t="s">
        <v>135</v>
      </c>
      <c r="I1168">
        <v>2378.48</v>
      </c>
      <c r="J1168">
        <v>8</v>
      </c>
      <c r="K1168">
        <v>10</v>
      </c>
      <c r="L1168">
        <v>19027.84</v>
      </c>
      <c r="M1168">
        <v>17125.060000000001</v>
      </c>
      <c r="N1168" s="11">
        <f>Salesdata[[#This Row],[subtotal_before_discount]]-Salesdata[[#This Row],[total_after_discount]]</f>
        <v>1902.7799999999988</v>
      </c>
      <c r="O1168" t="s">
        <v>77</v>
      </c>
      <c r="P1168" s="2">
        <v>45452.391886574071</v>
      </c>
      <c r="Q1168">
        <f>YEAR(Salesdata[[#This Row],[purchase_date]])</f>
        <v>2024</v>
      </c>
      <c r="R1168" t="str">
        <f>TEXT(Salesdata[[#This Row],[purchase_date]], "mmm")</f>
        <v>Jun</v>
      </c>
    </row>
    <row r="1169" spans="1:18" x14ac:dyDescent="0.3">
      <c r="A1169" t="s">
        <v>3540</v>
      </c>
      <c r="B1169" t="s">
        <v>30</v>
      </c>
      <c r="C1169" t="s">
        <v>3541</v>
      </c>
      <c r="D1169" s="11" t="s">
        <v>8173</v>
      </c>
      <c r="E1169" s="11" t="s">
        <v>7089</v>
      </c>
      <c r="F1169" t="s">
        <v>246</v>
      </c>
      <c r="G1169" t="s">
        <v>3542</v>
      </c>
      <c r="H1169" t="s">
        <v>59</v>
      </c>
      <c r="I1169">
        <v>160.19999999999999</v>
      </c>
      <c r="J1169">
        <v>75</v>
      </c>
      <c r="K1169">
        <v>25</v>
      </c>
      <c r="L1169">
        <v>12015</v>
      </c>
      <c r="M1169">
        <v>9011.25</v>
      </c>
      <c r="N1169" s="11">
        <f>Salesdata[[#This Row],[subtotal_before_discount]]-Salesdata[[#This Row],[total_after_discount]]</f>
        <v>3003.75</v>
      </c>
      <c r="O1169" t="s">
        <v>40</v>
      </c>
      <c r="P1169" s="2">
        <v>45588.414652777778</v>
      </c>
      <c r="Q1169">
        <f>YEAR(Salesdata[[#This Row],[purchase_date]])</f>
        <v>2024</v>
      </c>
      <c r="R1169" t="str">
        <f>TEXT(Salesdata[[#This Row],[purchase_date]], "mmm")</f>
        <v>Oct</v>
      </c>
    </row>
    <row r="1170" spans="1:18" x14ac:dyDescent="0.3">
      <c r="A1170" t="s">
        <v>3543</v>
      </c>
      <c r="B1170" t="s">
        <v>72</v>
      </c>
      <c r="C1170" t="s">
        <v>3544</v>
      </c>
      <c r="D1170" s="11" t="s">
        <v>8174</v>
      </c>
      <c r="E1170" s="11" t="s">
        <v>7218</v>
      </c>
      <c r="F1170" t="s">
        <v>246</v>
      </c>
      <c r="G1170" t="s">
        <v>3545</v>
      </c>
      <c r="H1170" t="s">
        <v>46</v>
      </c>
      <c r="I1170">
        <v>128.57</v>
      </c>
      <c r="J1170">
        <v>15</v>
      </c>
      <c r="K1170">
        <v>0</v>
      </c>
      <c r="L1170">
        <v>1928.55</v>
      </c>
      <c r="M1170">
        <v>1928.55</v>
      </c>
      <c r="N1170" s="11">
        <f>Salesdata[[#This Row],[subtotal_before_discount]]-Salesdata[[#This Row],[total_after_discount]]</f>
        <v>0</v>
      </c>
      <c r="O1170" t="s">
        <v>60</v>
      </c>
      <c r="P1170" s="2">
        <v>45778.810254629629</v>
      </c>
      <c r="Q1170">
        <f>YEAR(Salesdata[[#This Row],[purchase_date]])</f>
        <v>2025</v>
      </c>
      <c r="R1170" t="str">
        <f>TEXT(Salesdata[[#This Row],[purchase_date]], "mmm")</f>
        <v>May</v>
      </c>
    </row>
    <row r="1171" spans="1:18" x14ac:dyDescent="0.3">
      <c r="A1171" t="s">
        <v>3546</v>
      </c>
      <c r="B1171" t="s">
        <v>181</v>
      </c>
      <c r="C1171" t="s">
        <v>3547</v>
      </c>
      <c r="D1171" s="11" t="s">
        <v>8175</v>
      </c>
      <c r="E1171" s="11" t="s">
        <v>7066</v>
      </c>
      <c r="F1171" t="s">
        <v>105</v>
      </c>
      <c r="G1171" t="s">
        <v>3548</v>
      </c>
      <c r="H1171" t="s">
        <v>20</v>
      </c>
      <c r="I1171">
        <v>3.05</v>
      </c>
      <c r="J1171">
        <v>310</v>
      </c>
      <c r="K1171">
        <v>20</v>
      </c>
      <c r="L1171">
        <v>945.5</v>
      </c>
      <c r="M1171">
        <v>756.4</v>
      </c>
      <c r="N1171" s="11">
        <f>Salesdata[[#This Row],[subtotal_before_discount]]-Salesdata[[#This Row],[total_after_discount]]</f>
        <v>189.10000000000002</v>
      </c>
      <c r="O1171" t="s">
        <v>40</v>
      </c>
      <c r="P1171" s="2">
        <v>45557.312662037039</v>
      </c>
      <c r="Q1171">
        <f>YEAR(Salesdata[[#This Row],[purchase_date]])</f>
        <v>2024</v>
      </c>
      <c r="R1171" t="str">
        <f>TEXT(Salesdata[[#This Row],[purchase_date]], "mmm")</f>
        <v>Sep</v>
      </c>
    </row>
    <row r="1172" spans="1:18" x14ac:dyDescent="0.3">
      <c r="A1172" t="s">
        <v>3549</v>
      </c>
      <c r="B1172" t="s">
        <v>181</v>
      </c>
      <c r="C1172" t="s">
        <v>3550</v>
      </c>
      <c r="D1172" s="11" t="s">
        <v>8176</v>
      </c>
      <c r="E1172" s="11" t="s">
        <v>7154</v>
      </c>
      <c r="F1172" t="s">
        <v>57</v>
      </c>
      <c r="G1172" t="s">
        <v>3551</v>
      </c>
      <c r="H1172" t="s">
        <v>53</v>
      </c>
      <c r="I1172">
        <v>598.30999999999995</v>
      </c>
      <c r="J1172">
        <v>5</v>
      </c>
      <c r="K1172">
        <v>5</v>
      </c>
      <c r="L1172">
        <v>2991.55</v>
      </c>
      <c r="M1172">
        <v>2841.97</v>
      </c>
      <c r="N1172" s="11">
        <f>Salesdata[[#This Row],[subtotal_before_discount]]-Salesdata[[#This Row],[total_after_discount]]</f>
        <v>149.58000000000038</v>
      </c>
      <c r="O1172" t="s">
        <v>60</v>
      </c>
      <c r="P1172" s="2">
        <v>45801.685671296298</v>
      </c>
      <c r="Q1172">
        <f>YEAR(Salesdata[[#This Row],[purchase_date]])</f>
        <v>2025</v>
      </c>
      <c r="R1172" t="str">
        <f>TEXT(Salesdata[[#This Row],[purchase_date]], "mmm")</f>
        <v>May</v>
      </c>
    </row>
    <row r="1173" spans="1:18" x14ac:dyDescent="0.3">
      <c r="A1173" t="s">
        <v>3552</v>
      </c>
      <c r="B1173" t="s">
        <v>49</v>
      </c>
      <c r="C1173" t="s">
        <v>3553</v>
      </c>
      <c r="D1173" s="11" t="s">
        <v>8177</v>
      </c>
      <c r="E1173" s="11" t="s">
        <v>7073</v>
      </c>
      <c r="F1173" t="s">
        <v>177</v>
      </c>
      <c r="G1173" t="s">
        <v>3554</v>
      </c>
      <c r="H1173" t="s">
        <v>39</v>
      </c>
      <c r="I1173">
        <v>653.98</v>
      </c>
      <c r="J1173">
        <v>10</v>
      </c>
      <c r="K1173">
        <v>5</v>
      </c>
      <c r="L1173">
        <v>6539.8</v>
      </c>
      <c r="M1173">
        <v>6212.81</v>
      </c>
      <c r="N1173" s="11">
        <f>Salesdata[[#This Row],[subtotal_before_discount]]-Salesdata[[#This Row],[total_after_discount]]</f>
        <v>326.98999999999978</v>
      </c>
      <c r="O1173" t="s">
        <v>47</v>
      </c>
      <c r="P1173" s="2">
        <v>45819.929502314815</v>
      </c>
      <c r="Q1173">
        <f>YEAR(Salesdata[[#This Row],[purchase_date]])</f>
        <v>2025</v>
      </c>
      <c r="R1173" t="str">
        <f>TEXT(Salesdata[[#This Row],[purchase_date]], "mmm")</f>
        <v>Jun</v>
      </c>
    </row>
    <row r="1174" spans="1:18" x14ac:dyDescent="0.3">
      <c r="A1174" t="s">
        <v>3555</v>
      </c>
      <c r="B1174" t="s">
        <v>23</v>
      </c>
      <c r="C1174" t="s">
        <v>3556</v>
      </c>
      <c r="D1174" s="11" t="s">
        <v>8178</v>
      </c>
      <c r="E1174" s="11" t="s">
        <v>7123</v>
      </c>
      <c r="F1174" t="s">
        <v>246</v>
      </c>
      <c r="G1174" t="s">
        <v>3557</v>
      </c>
      <c r="H1174" t="s">
        <v>107</v>
      </c>
      <c r="I1174">
        <v>1434.5</v>
      </c>
      <c r="J1174">
        <v>15</v>
      </c>
      <c r="K1174">
        <v>15</v>
      </c>
      <c r="L1174">
        <v>21517.5</v>
      </c>
      <c r="M1174">
        <v>18289.88</v>
      </c>
      <c r="N1174" s="11">
        <f>Salesdata[[#This Row],[subtotal_before_discount]]-Salesdata[[#This Row],[total_after_discount]]</f>
        <v>3227.619999999999</v>
      </c>
      <c r="O1174" t="s">
        <v>9189</v>
      </c>
      <c r="P1174" s="2">
        <v>45488.57104166667</v>
      </c>
      <c r="Q1174">
        <f>YEAR(Salesdata[[#This Row],[purchase_date]])</f>
        <v>2024</v>
      </c>
      <c r="R1174" t="str">
        <f>TEXT(Salesdata[[#This Row],[purchase_date]], "mmm")</f>
        <v>Jul</v>
      </c>
    </row>
    <row r="1175" spans="1:18" x14ac:dyDescent="0.3">
      <c r="A1175" t="s">
        <v>3558</v>
      </c>
      <c r="B1175" t="s">
        <v>84</v>
      </c>
      <c r="C1175" t="s">
        <v>3559</v>
      </c>
      <c r="D1175" s="11" t="s">
        <v>8179</v>
      </c>
      <c r="E1175" s="11" t="s">
        <v>7040</v>
      </c>
      <c r="F1175" t="s">
        <v>44</v>
      </c>
      <c r="G1175" t="s">
        <v>3560</v>
      </c>
      <c r="H1175" t="s">
        <v>135</v>
      </c>
      <c r="I1175">
        <v>216.35</v>
      </c>
      <c r="J1175">
        <v>10</v>
      </c>
      <c r="K1175">
        <v>0</v>
      </c>
      <c r="L1175">
        <v>2163.5</v>
      </c>
      <c r="M1175">
        <v>2163.5</v>
      </c>
      <c r="N1175" s="11">
        <f>Salesdata[[#This Row],[subtotal_before_discount]]-Salesdata[[#This Row],[total_after_discount]]</f>
        <v>0</v>
      </c>
      <c r="O1175" t="s">
        <v>47</v>
      </c>
      <c r="P1175" s="2">
        <v>45697.821030092593</v>
      </c>
      <c r="Q1175">
        <f>YEAR(Salesdata[[#This Row],[purchase_date]])</f>
        <v>2025</v>
      </c>
      <c r="R1175" t="str">
        <f>TEXT(Salesdata[[#This Row],[purchase_date]], "mmm")</f>
        <v>Feb</v>
      </c>
    </row>
    <row r="1176" spans="1:18" x14ac:dyDescent="0.3">
      <c r="A1176" t="s">
        <v>3561</v>
      </c>
      <c r="B1176" t="s">
        <v>172</v>
      </c>
      <c r="C1176" t="s">
        <v>3562</v>
      </c>
      <c r="D1176" s="11" t="s">
        <v>7574</v>
      </c>
      <c r="E1176" s="11" t="s">
        <v>7139</v>
      </c>
      <c r="F1176" t="s">
        <v>44</v>
      </c>
      <c r="G1176" t="s">
        <v>3563</v>
      </c>
      <c r="H1176" t="s">
        <v>82</v>
      </c>
      <c r="I1176">
        <v>1104.17</v>
      </c>
      <c r="J1176">
        <v>3</v>
      </c>
      <c r="K1176">
        <v>0</v>
      </c>
      <c r="L1176">
        <v>3312.51</v>
      </c>
      <c r="M1176">
        <v>3312.51</v>
      </c>
      <c r="N1176" s="11">
        <f>Salesdata[[#This Row],[subtotal_before_discount]]-Salesdata[[#This Row],[total_after_discount]]</f>
        <v>0</v>
      </c>
      <c r="O1176" t="s">
        <v>77</v>
      </c>
      <c r="P1176" s="2">
        <v>45624.15828703704</v>
      </c>
      <c r="Q1176">
        <f>YEAR(Salesdata[[#This Row],[purchase_date]])</f>
        <v>2024</v>
      </c>
      <c r="R1176" t="str">
        <f>TEXT(Salesdata[[#This Row],[purchase_date]], "mmm")</f>
        <v>Nov</v>
      </c>
    </row>
    <row r="1177" spans="1:18" x14ac:dyDescent="0.3">
      <c r="A1177" t="s">
        <v>3564</v>
      </c>
      <c r="B1177" t="s">
        <v>118</v>
      </c>
      <c r="C1177" t="s">
        <v>3565</v>
      </c>
      <c r="D1177" s="11" t="s">
        <v>8180</v>
      </c>
      <c r="E1177" s="11" t="s">
        <v>7152</v>
      </c>
      <c r="F1177" t="s">
        <v>91</v>
      </c>
      <c r="G1177" t="s">
        <v>3566</v>
      </c>
      <c r="H1177" t="s">
        <v>53</v>
      </c>
      <c r="I1177">
        <v>792.02</v>
      </c>
      <c r="J1177">
        <v>12</v>
      </c>
      <c r="K1177">
        <v>15</v>
      </c>
      <c r="L1177">
        <v>9504.24</v>
      </c>
      <c r="M1177">
        <v>8078.6</v>
      </c>
      <c r="N1177" s="11">
        <f>Salesdata[[#This Row],[subtotal_before_discount]]-Salesdata[[#This Row],[total_after_discount]]</f>
        <v>1425.6399999999994</v>
      </c>
      <c r="O1177" t="s">
        <v>116</v>
      </c>
      <c r="P1177" s="2">
        <v>45360.915868055556</v>
      </c>
      <c r="Q1177">
        <f>YEAR(Salesdata[[#This Row],[purchase_date]])</f>
        <v>2024</v>
      </c>
      <c r="R1177" t="str">
        <f>TEXT(Salesdata[[#This Row],[purchase_date]], "mmm")</f>
        <v>Mar</v>
      </c>
    </row>
    <row r="1178" spans="1:18" x14ac:dyDescent="0.3">
      <c r="A1178" t="s">
        <v>3567</v>
      </c>
      <c r="B1178" t="s">
        <v>72</v>
      </c>
      <c r="C1178" t="s">
        <v>3568</v>
      </c>
      <c r="D1178" s="11" t="s">
        <v>8181</v>
      </c>
      <c r="E1178" s="11" t="s">
        <v>7083</v>
      </c>
      <c r="F1178" t="s">
        <v>224</v>
      </c>
      <c r="G1178" t="s">
        <v>3569</v>
      </c>
      <c r="H1178" t="s">
        <v>82</v>
      </c>
      <c r="I1178">
        <v>4.72</v>
      </c>
      <c r="J1178">
        <v>26</v>
      </c>
      <c r="K1178">
        <v>12</v>
      </c>
      <c r="L1178">
        <v>122.72</v>
      </c>
      <c r="M1178">
        <v>107.99</v>
      </c>
      <c r="N1178" s="11">
        <f>Salesdata[[#This Row],[subtotal_before_discount]]-Salesdata[[#This Row],[total_after_discount]]</f>
        <v>14.730000000000004</v>
      </c>
      <c r="O1178" t="s">
        <v>77</v>
      </c>
      <c r="P1178" s="2">
        <v>45740.721620370372</v>
      </c>
      <c r="Q1178">
        <f>YEAR(Salesdata[[#This Row],[purchase_date]])</f>
        <v>2025</v>
      </c>
      <c r="R1178" t="str">
        <f>TEXT(Salesdata[[#This Row],[purchase_date]], "mmm")</f>
        <v>Mar</v>
      </c>
    </row>
    <row r="1179" spans="1:18" x14ac:dyDescent="0.3">
      <c r="A1179" t="s">
        <v>3570</v>
      </c>
      <c r="B1179" t="s">
        <v>30</v>
      </c>
      <c r="C1179" t="s">
        <v>3571</v>
      </c>
      <c r="D1179" s="11" t="s">
        <v>8182</v>
      </c>
      <c r="E1179" s="11" t="s">
        <v>7119</v>
      </c>
      <c r="F1179" t="s">
        <v>133</v>
      </c>
      <c r="G1179" t="s">
        <v>3572</v>
      </c>
      <c r="H1179" t="s">
        <v>93</v>
      </c>
      <c r="I1179">
        <v>164.2</v>
      </c>
      <c r="J1179">
        <v>1</v>
      </c>
      <c r="K1179">
        <v>0</v>
      </c>
      <c r="L1179">
        <v>164.2</v>
      </c>
      <c r="M1179">
        <v>164.2</v>
      </c>
      <c r="N1179" s="11">
        <f>Salesdata[[#This Row],[subtotal_before_discount]]-Salesdata[[#This Row],[total_after_discount]]</f>
        <v>0</v>
      </c>
      <c r="O1179" t="s">
        <v>40</v>
      </c>
      <c r="P1179" s="2">
        <v>45549.390277777777</v>
      </c>
      <c r="Q1179">
        <f>YEAR(Salesdata[[#This Row],[purchase_date]])</f>
        <v>2024</v>
      </c>
      <c r="R1179" t="str">
        <f>TEXT(Salesdata[[#This Row],[purchase_date]], "mmm")</f>
        <v>Sep</v>
      </c>
    </row>
    <row r="1180" spans="1:18" x14ac:dyDescent="0.3">
      <c r="A1180" t="s">
        <v>3573</v>
      </c>
      <c r="B1180" t="s">
        <v>95</v>
      </c>
      <c r="C1180" t="s">
        <v>3574</v>
      </c>
      <c r="D1180" s="11" t="s">
        <v>8183</v>
      </c>
      <c r="E1180" s="11" t="s">
        <v>7166</v>
      </c>
      <c r="F1180" t="s">
        <v>74</v>
      </c>
      <c r="G1180" t="s">
        <v>3575</v>
      </c>
      <c r="H1180" t="s">
        <v>46</v>
      </c>
      <c r="I1180">
        <v>16.989999999999998</v>
      </c>
      <c r="J1180">
        <v>12</v>
      </c>
      <c r="K1180">
        <v>18</v>
      </c>
      <c r="L1180">
        <v>203.88</v>
      </c>
      <c r="M1180">
        <v>167.18</v>
      </c>
      <c r="N1180" s="11">
        <f>Salesdata[[#This Row],[subtotal_before_discount]]-Salesdata[[#This Row],[total_after_discount]]</f>
        <v>36.699999999999989</v>
      </c>
      <c r="O1180" t="s">
        <v>116</v>
      </c>
      <c r="P1180" s="2">
        <v>45803.150138888886</v>
      </c>
      <c r="Q1180">
        <f>YEAR(Salesdata[[#This Row],[purchase_date]])</f>
        <v>2025</v>
      </c>
      <c r="R1180" t="str">
        <f>TEXT(Salesdata[[#This Row],[purchase_date]], "mmm")</f>
        <v>May</v>
      </c>
    </row>
    <row r="1181" spans="1:18" x14ac:dyDescent="0.3">
      <c r="A1181" t="s">
        <v>3576</v>
      </c>
      <c r="B1181" t="s">
        <v>55</v>
      </c>
      <c r="C1181" t="s">
        <v>3577</v>
      </c>
      <c r="D1181" s="11" t="s">
        <v>8184</v>
      </c>
      <c r="E1181" s="11" t="s">
        <v>7164</v>
      </c>
      <c r="F1181" t="s">
        <v>177</v>
      </c>
      <c r="G1181" t="s">
        <v>3578</v>
      </c>
      <c r="H1181" t="s">
        <v>179</v>
      </c>
      <c r="I1181">
        <v>365.03</v>
      </c>
      <c r="J1181">
        <v>12</v>
      </c>
      <c r="K1181">
        <v>15</v>
      </c>
      <c r="L1181">
        <v>4380.3599999999997</v>
      </c>
      <c r="M1181">
        <v>3723.31</v>
      </c>
      <c r="N1181" s="11">
        <f>Salesdata[[#This Row],[subtotal_before_discount]]-Salesdata[[#This Row],[total_after_discount]]</f>
        <v>657.04999999999973</v>
      </c>
      <c r="O1181" t="s">
        <v>116</v>
      </c>
      <c r="P1181" s="2">
        <v>45348.553344907406</v>
      </c>
      <c r="Q1181">
        <f>YEAR(Salesdata[[#This Row],[purchase_date]])</f>
        <v>2024</v>
      </c>
      <c r="R1181" t="str">
        <f>TEXT(Salesdata[[#This Row],[purchase_date]], "mmm")</f>
        <v>Feb</v>
      </c>
    </row>
    <row r="1182" spans="1:18" x14ac:dyDescent="0.3">
      <c r="A1182" t="s">
        <v>3579</v>
      </c>
      <c r="B1182" t="s">
        <v>30</v>
      </c>
      <c r="C1182" t="s">
        <v>3580</v>
      </c>
      <c r="D1182" s="11" t="s">
        <v>8185</v>
      </c>
      <c r="E1182" s="11" t="s">
        <v>7102</v>
      </c>
      <c r="F1182" t="s">
        <v>37</v>
      </c>
      <c r="G1182" t="s">
        <v>3581</v>
      </c>
      <c r="H1182" t="s">
        <v>102</v>
      </c>
      <c r="I1182">
        <v>301.92</v>
      </c>
      <c r="J1182">
        <v>10</v>
      </c>
      <c r="K1182">
        <v>5</v>
      </c>
      <c r="L1182">
        <v>3019.2</v>
      </c>
      <c r="M1182">
        <v>2868.24</v>
      </c>
      <c r="N1182" s="11">
        <f>Salesdata[[#This Row],[subtotal_before_discount]]-Salesdata[[#This Row],[total_after_discount]]</f>
        <v>150.96000000000004</v>
      </c>
      <c r="O1182" t="s">
        <v>21</v>
      </c>
      <c r="P1182" s="2">
        <v>45703.028807870367</v>
      </c>
      <c r="Q1182">
        <f>YEAR(Salesdata[[#This Row],[purchase_date]])</f>
        <v>2025</v>
      </c>
      <c r="R1182" t="str">
        <f>TEXT(Salesdata[[#This Row],[purchase_date]], "mmm")</f>
        <v>Feb</v>
      </c>
    </row>
    <row r="1183" spans="1:18" x14ac:dyDescent="0.3">
      <c r="A1183" t="s">
        <v>3582</v>
      </c>
      <c r="B1183" t="s">
        <v>72</v>
      </c>
      <c r="C1183" t="s">
        <v>3583</v>
      </c>
      <c r="D1183" s="11" t="s">
        <v>8186</v>
      </c>
      <c r="E1183" s="11" t="s">
        <v>7040</v>
      </c>
      <c r="F1183" t="s">
        <v>9189</v>
      </c>
      <c r="G1183" t="s">
        <v>3584</v>
      </c>
      <c r="H1183" t="s">
        <v>107</v>
      </c>
      <c r="I1183">
        <v>548.1</v>
      </c>
      <c r="J1183">
        <v>4</v>
      </c>
      <c r="K1183">
        <v>0</v>
      </c>
      <c r="L1183">
        <v>2192.4</v>
      </c>
      <c r="M1183">
        <v>2192.4</v>
      </c>
      <c r="N1183" s="11">
        <f>Salesdata[[#This Row],[subtotal_before_discount]]-Salesdata[[#This Row],[total_after_discount]]</f>
        <v>0</v>
      </c>
      <c r="O1183" t="s">
        <v>60</v>
      </c>
      <c r="P1183" s="2">
        <v>45739.895740740743</v>
      </c>
      <c r="Q1183">
        <f>YEAR(Salesdata[[#This Row],[purchase_date]])</f>
        <v>2025</v>
      </c>
      <c r="R1183" t="str">
        <f>TEXT(Salesdata[[#This Row],[purchase_date]], "mmm")</f>
        <v>Mar</v>
      </c>
    </row>
    <row r="1184" spans="1:18" x14ac:dyDescent="0.3">
      <c r="A1184" t="s">
        <v>3585</v>
      </c>
      <c r="B1184" t="s">
        <v>95</v>
      </c>
      <c r="C1184" t="s">
        <v>3586</v>
      </c>
      <c r="D1184" s="11" t="s">
        <v>8187</v>
      </c>
      <c r="E1184" s="11" t="s">
        <v>7083</v>
      </c>
      <c r="F1184" t="s">
        <v>277</v>
      </c>
      <c r="G1184" t="s">
        <v>3587</v>
      </c>
      <c r="H1184" t="s">
        <v>248</v>
      </c>
      <c r="I1184">
        <v>646.77</v>
      </c>
      <c r="J1184">
        <v>40</v>
      </c>
      <c r="K1184">
        <v>20</v>
      </c>
      <c r="L1184">
        <v>25870.799999999999</v>
      </c>
      <c r="M1184">
        <v>20696.64</v>
      </c>
      <c r="N1184" s="11">
        <f>Salesdata[[#This Row],[subtotal_before_discount]]-Salesdata[[#This Row],[total_after_discount]]</f>
        <v>5174.16</v>
      </c>
      <c r="O1184" t="s">
        <v>116</v>
      </c>
      <c r="P1184" s="2">
        <v>45674.620717592596</v>
      </c>
      <c r="Q1184">
        <f>YEAR(Salesdata[[#This Row],[purchase_date]])</f>
        <v>2025</v>
      </c>
      <c r="R1184" t="str">
        <f>TEXT(Salesdata[[#This Row],[purchase_date]], "mmm")</f>
        <v>Jan</v>
      </c>
    </row>
    <row r="1185" spans="1:18" x14ac:dyDescent="0.3">
      <c r="A1185" t="s">
        <v>3588</v>
      </c>
      <c r="B1185" t="s">
        <v>49</v>
      </c>
      <c r="C1185" t="s">
        <v>3589</v>
      </c>
      <c r="D1185" s="11" t="s">
        <v>8188</v>
      </c>
      <c r="E1185" s="11" t="s">
        <v>7094</v>
      </c>
      <c r="F1185" t="s">
        <v>100</v>
      </c>
      <c r="G1185" t="s">
        <v>9189</v>
      </c>
      <c r="H1185" t="s">
        <v>59</v>
      </c>
      <c r="I1185">
        <v>1018.55</v>
      </c>
      <c r="J1185">
        <v>4</v>
      </c>
      <c r="K1185">
        <v>0</v>
      </c>
      <c r="L1185">
        <v>4074.2</v>
      </c>
      <c r="M1185">
        <v>4074.2</v>
      </c>
      <c r="N1185" s="11">
        <f>Salesdata[[#This Row],[subtotal_before_discount]]-Salesdata[[#This Row],[total_after_discount]]</f>
        <v>0</v>
      </c>
      <c r="O1185" t="s">
        <v>47</v>
      </c>
      <c r="P1185" s="2">
        <v>45435.264756944445</v>
      </c>
      <c r="Q1185">
        <f>YEAR(Salesdata[[#This Row],[purchase_date]])</f>
        <v>2024</v>
      </c>
      <c r="R1185" t="str">
        <f>TEXT(Salesdata[[#This Row],[purchase_date]], "mmm")</f>
        <v>May</v>
      </c>
    </row>
    <row r="1186" spans="1:18" x14ac:dyDescent="0.3">
      <c r="A1186" t="s">
        <v>3590</v>
      </c>
      <c r="B1186" t="s">
        <v>172</v>
      </c>
      <c r="C1186" t="s">
        <v>3591</v>
      </c>
      <c r="D1186" s="11" t="s">
        <v>8189</v>
      </c>
      <c r="E1186" s="11" t="s">
        <v>7038</v>
      </c>
      <c r="F1186" t="s">
        <v>155</v>
      </c>
      <c r="G1186" t="s">
        <v>3592</v>
      </c>
      <c r="H1186" t="s">
        <v>135</v>
      </c>
      <c r="I1186">
        <v>479.59</v>
      </c>
      <c r="J1186">
        <v>6</v>
      </c>
      <c r="K1186">
        <v>15</v>
      </c>
      <c r="L1186">
        <v>2877.54</v>
      </c>
      <c r="M1186">
        <v>2445.91</v>
      </c>
      <c r="N1186" s="11">
        <f>Salesdata[[#This Row],[subtotal_before_discount]]-Salesdata[[#This Row],[total_after_discount]]</f>
        <v>431.63000000000011</v>
      </c>
      <c r="O1186" t="s">
        <v>40</v>
      </c>
      <c r="P1186" s="2">
        <v>45682.00608796296</v>
      </c>
      <c r="Q1186">
        <f>YEAR(Salesdata[[#This Row],[purchase_date]])</f>
        <v>2025</v>
      </c>
      <c r="R1186" t="str">
        <f>TEXT(Salesdata[[#This Row],[purchase_date]], "mmm")</f>
        <v>Jan</v>
      </c>
    </row>
    <row r="1187" spans="1:18" x14ac:dyDescent="0.3">
      <c r="A1187" t="s">
        <v>3593</v>
      </c>
      <c r="B1187" t="s">
        <v>30</v>
      </c>
      <c r="C1187" t="s">
        <v>3594</v>
      </c>
      <c r="D1187" s="11" t="s">
        <v>8190</v>
      </c>
      <c r="E1187" s="11" t="s">
        <v>7250</v>
      </c>
      <c r="F1187" t="s">
        <v>100</v>
      </c>
      <c r="G1187" t="s">
        <v>3595</v>
      </c>
      <c r="H1187" t="s">
        <v>102</v>
      </c>
      <c r="I1187">
        <v>776.21</v>
      </c>
      <c r="J1187">
        <v>2</v>
      </c>
      <c r="K1187">
        <v>0</v>
      </c>
      <c r="L1187">
        <v>1552.42</v>
      </c>
      <c r="M1187">
        <v>1552.42</v>
      </c>
      <c r="N1187" s="11">
        <f>Salesdata[[#This Row],[subtotal_before_discount]]-Salesdata[[#This Row],[total_after_discount]]</f>
        <v>0</v>
      </c>
      <c r="O1187" t="s">
        <v>77</v>
      </c>
      <c r="P1187" s="2">
        <v>45593.280787037038</v>
      </c>
      <c r="Q1187">
        <f>YEAR(Salesdata[[#This Row],[purchase_date]])</f>
        <v>2024</v>
      </c>
      <c r="R1187" t="str">
        <f>TEXT(Salesdata[[#This Row],[purchase_date]], "mmm")</f>
        <v>Oct</v>
      </c>
    </row>
    <row r="1188" spans="1:18" x14ac:dyDescent="0.3">
      <c r="A1188" t="s">
        <v>3596</v>
      </c>
      <c r="B1188" t="s">
        <v>15</v>
      </c>
      <c r="C1188" t="s">
        <v>3597</v>
      </c>
      <c r="D1188" s="11" t="s">
        <v>8191</v>
      </c>
      <c r="E1188" s="11" t="s">
        <v>7346</v>
      </c>
      <c r="F1188" t="s">
        <v>44</v>
      </c>
      <c r="G1188" t="s">
        <v>3598</v>
      </c>
      <c r="H1188" t="s">
        <v>70</v>
      </c>
      <c r="I1188">
        <v>306.11</v>
      </c>
      <c r="J1188">
        <v>100</v>
      </c>
      <c r="K1188">
        <v>28</v>
      </c>
      <c r="L1188">
        <v>30611</v>
      </c>
      <c r="M1188">
        <v>22039.919999999998</v>
      </c>
      <c r="N1188" s="11">
        <f>Salesdata[[#This Row],[subtotal_before_discount]]-Salesdata[[#This Row],[total_after_discount]]</f>
        <v>8571.0800000000017</v>
      </c>
      <c r="O1188" t="s">
        <v>60</v>
      </c>
      <c r="P1188" s="2">
        <v>45777.338275462964</v>
      </c>
      <c r="Q1188">
        <f>YEAR(Salesdata[[#This Row],[purchase_date]])</f>
        <v>2025</v>
      </c>
      <c r="R1188" t="str">
        <f>TEXT(Salesdata[[#This Row],[purchase_date]], "mmm")</f>
        <v>Apr</v>
      </c>
    </row>
    <row r="1189" spans="1:18" x14ac:dyDescent="0.3">
      <c r="A1189" t="s">
        <v>3599</v>
      </c>
      <c r="B1189" t="s">
        <v>9189</v>
      </c>
      <c r="C1189" t="s">
        <v>3600</v>
      </c>
      <c r="D1189" s="11" t="s">
        <v>8192</v>
      </c>
      <c r="E1189" s="11" t="s">
        <v>7042</v>
      </c>
      <c r="F1189" t="s">
        <v>111</v>
      </c>
      <c r="G1189" t="s">
        <v>3601</v>
      </c>
      <c r="H1189" t="s">
        <v>39</v>
      </c>
      <c r="I1189">
        <v>44.38</v>
      </c>
      <c r="J1189">
        <v>1</v>
      </c>
      <c r="K1189">
        <v>0</v>
      </c>
      <c r="L1189">
        <v>44.38</v>
      </c>
      <c r="M1189">
        <v>44.38</v>
      </c>
      <c r="N1189" s="11">
        <f>Salesdata[[#This Row],[subtotal_before_discount]]-Salesdata[[#This Row],[total_after_discount]]</f>
        <v>0</v>
      </c>
      <c r="O1189" t="s">
        <v>40</v>
      </c>
      <c r="P1189" s="2">
        <v>45468.556435185186</v>
      </c>
      <c r="Q1189">
        <f>YEAR(Salesdata[[#This Row],[purchase_date]])</f>
        <v>2024</v>
      </c>
      <c r="R1189" t="str">
        <f>TEXT(Salesdata[[#This Row],[purchase_date]], "mmm")</f>
        <v>Jun</v>
      </c>
    </row>
    <row r="1190" spans="1:18" x14ac:dyDescent="0.3">
      <c r="A1190" t="s">
        <v>3602</v>
      </c>
      <c r="B1190" t="s">
        <v>95</v>
      </c>
      <c r="C1190" t="s">
        <v>3603</v>
      </c>
      <c r="D1190" s="11" t="s">
        <v>8193</v>
      </c>
      <c r="E1190" s="11" t="s">
        <v>7145</v>
      </c>
      <c r="F1190" t="s">
        <v>155</v>
      </c>
      <c r="G1190" t="s">
        <v>3604</v>
      </c>
      <c r="H1190" t="s">
        <v>209</v>
      </c>
      <c r="I1190">
        <v>1112.6300000000001</v>
      </c>
      <c r="J1190">
        <v>30</v>
      </c>
      <c r="K1190">
        <v>3</v>
      </c>
      <c r="L1190">
        <v>33378.9</v>
      </c>
      <c r="M1190">
        <v>32377.53</v>
      </c>
      <c r="N1190" s="11">
        <f>Salesdata[[#This Row],[subtotal_before_discount]]-Salesdata[[#This Row],[total_after_discount]]</f>
        <v>1001.3700000000026</v>
      </c>
      <c r="O1190" t="s">
        <v>77</v>
      </c>
      <c r="P1190" s="2">
        <v>45791.982048611113</v>
      </c>
      <c r="Q1190">
        <f>YEAR(Salesdata[[#This Row],[purchase_date]])</f>
        <v>2025</v>
      </c>
      <c r="R1190" t="str">
        <f>TEXT(Salesdata[[#This Row],[purchase_date]], "mmm")</f>
        <v>May</v>
      </c>
    </row>
    <row r="1191" spans="1:18" x14ac:dyDescent="0.3">
      <c r="A1191" t="s">
        <v>3605</v>
      </c>
      <c r="B1191" t="s">
        <v>30</v>
      </c>
      <c r="C1191" t="s">
        <v>3606</v>
      </c>
      <c r="D1191" s="11" t="s">
        <v>8194</v>
      </c>
      <c r="E1191" s="11" t="s">
        <v>7207</v>
      </c>
      <c r="F1191" t="s">
        <v>32</v>
      </c>
      <c r="G1191" t="s">
        <v>3607</v>
      </c>
      <c r="H1191" t="s">
        <v>135</v>
      </c>
      <c r="I1191">
        <v>353.71</v>
      </c>
      <c r="J1191">
        <v>5</v>
      </c>
      <c r="K1191">
        <v>5</v>
      </c>
      <c r="L1191">
        <v>1768.55</v>
      </c>
      <c r="M1191">
        <v>1680.12</v>
      </c>
      <c r="N1191" s="11">
        <f>Salesdata[[#This Row],[subtotal_before_discount]]-Salesdata[[#This Row],[total_after_discount]]</f>
        <v>88.430000000000064</v>
      </c>
      <c r="O1191" t="s">
        <v>60</v>
      </c>
      <c r="P1191" s="2">
        <v>45849.788923611108</v>
      </c>
      <c r="Q1191">
        <f>YEAR(Salesdata[[#This Row],[purchase_date]])</f>
        <v>2025</v>
      </c>
      <c r="R1191" t="str">
        <f>TEXT(Salesdata[[#This Row],[purchase_date]], "mmm")</f>
        <v>Jul</v>
      </c>
    </row>
    <row r="1192" spans="1:18" x14ac:dyDescent="0.3">
      <c r="A1192" t="s">
        <v>3608</v>
      </c>
      <c r="B1192" t="s">
        <v>72</v>
      </c>
      <c r="C1192" t="s">
        <v>3609</v>
      </c>
      <c r="D1192" s="11" t="s">
        <v>8195</v>
      </c>
      <c r="E1192" s="11" t="s">
        <v>7050</v>
      </c>
      <c r="F1192" t="s">
        <v>74</v>
      </c>
      <c r="G1192" t="s">
        <v>3610</v>
      </c>
      <c r="H1192" t="s">
        <v>93</v>
      </c>
      <c r="I1192">
        <v>122.83</v>
      </c>
      <c r="J1192">
        <v>2</v>
      </c>
      <c r="K1192">
        <v>0</v>
      </c>
      <c r="L1192">
        <v>245.66</v>
      </c>
      <c r="M1192">
        <v>245.66</v>
      </c>
      <c r="N1192" s="11">
        <f>Salesdata[[#This Row],[subtotal_before_discount]]-Salesdata[[#This Row],[total_after_discount]]</f>
        <v>0</v>
      </c>
      <c r="O1192" t="s">
        <v>77</v>
      </c>
      <c r="P1192" s="2">
        <v>45497.290844907409</v>
      </c>
      <c r="Q1192">
        <f>YEAR(Salesdata[[#This Row],[purchase_date]])</f>
        <v>2024</v>
      </c>
      <c r="R1192" t="str">
        <f>TEXT(Salesdata[[#This Row],[purchase_date]], "mmm")</f>
        <v>Jul</v>
      </c>
    </row>
    <row r="1193" spans="1:18" x14ac:dyDescent="0.3">
      <c r="A1193" t="s">
        <v>3611</v>
      </c>
      <c r="B1193" t="s">
        <v>23</v>
      </c>
      <c r="C1193" t="s">
        <v>3612</v>
      </c>
      <c r="D1193" s="11" t="s">
        <v>8196</v>
      </c>
      <c r="E1193" s="11" t="s">
        <v>7125</v>
      </c>
      <c r="F1193" t="s">
        <v>9189</v>
      </c>
      <c r="G1193" t="s">
        <v>3613</v>
      </c>
      <c r="H1193" t="s">
        <v>70</v>
      </c>
      <c r="I1193">
        <v>936.58</v>
      </c>
      <c r="J1193">
        <v>2</v>
      </c>
      <c r="K1193">
        <v>0</v>
      </c>
      <c r="L1193">
        <v>1873.16</v>
      </c>
      <c r="M1193">
        <v>1873.16</v>
      </c>
      <c r="N1193" s="11">
        <f>Salesdata[[#This Row],[subtotal_before_discount]]-Salesdata[[#This Row],[total_after_discount]]</f>
        <v>0</v>
      </c>
      <c r="O1193" t="s">
        <v>60</v>
      </c>
      <c r="P1193" s="2">
        <v>45824.659768518519</v>
      </c>
      <c r="Q1193">
        <f>YEAR(Salesdata[[#This Row],[purchase_date]])</f>
        <v>2025</v>
      </c>
      <c r="R1193" t="str">
        <f>TEXT(Salesdata[[#This Row],[purchase_date]], "mmm")</f>
        <v>Jun</v>
      </c>
    </row>
    <row r="1194" spans="1:18" x14ac:dyDescent="0.3">
      <c r="A1194" t="s">
        <v>3614</v>
      </c>
      <c r="B1194" t="s">
        <v>55</v>
      </c>
      <c r="C1194" t="s">
        <v>3615</v>
      </c>
      <c r="D1194" s="11" t="s">
        <v>8197</v>
      </c>
      <c r="E1194" s="11" t="s">
        <v>7168</v>
      </c>
      <c r="F1194" t="s">
        <v>133</v>
      </c>
      <c r="G1194" t="s">
        <v>3616</v>
      </c>
      <c r="H1194" t="s">
        <v>9189</v>
      </c>
      <c r="I1194">
        <v>212.95</v>
      </c>
      <c r="J1194">
        <v>5</v>
      </c>
      <c r="K1194">
        <v>5</v>
      </c>
      <c r="L1194">
        <v>1064.75</v>
      </c>
      <c r="M1194">
        <v>1011.51</v>
      </c>
      <c r="N1194" s="11">
        <f>Salesdata[[#This Row],[subtotal_before_discount]]-Salesdata[[#This Row],[total_after_discount]]</f>
        <v>53.240000000000009</v>
      </c>
      <c r="O1194" t="s">
        <v>47</v>
      </c>
      <c r="P1194" s="2">
        <v>45478.214930555558</v>
      </c>
      <c r="Q1194">
        <f>YEAR(Salesdata[[#This Row],[purchase_date]])</f>
        <v>2024</v>
      </c>
      <c r="R1194" t="str">
        <f>TEXT(Salesdata[[#This Row],[purchase_date]], "mmm")</f>
        <v>Jul</v>
      </c>
    </row>
    <row r="1195" spans="1:18" x14ac:dyDescent="0.3">
      <c r="A1195" t="s">
        <v>3617</v>
      </c>
      <c r="B1195" t="s">
        <v>55</v>
      </c>
      <c r="C1195" t="s">
        <v>3618</v>
      </c>
      <c r="D1195" s="11" t="s">
        <v>8198</v>
      </c>
      <c r="E1195" s="11" t="s">
        <v>7170</v>
      </c>
      <c r="F1195" t="s">
        <v>32</v>
      </c>
      <c r="G1195" t="s">
        <v>3619</v>
      </c>
      <c r="H1195" t="s">
        <v>184</v>
      </c>
      <c r="I1195">
        <v>1210.6099999999999</v>
      </c>
      <c r="J1195">
        <v>8</v>
      </c>
      <c r="K1195">
        <v>0</v>
      </c>
      <c r="L1195">
        <v>9684.8799999999992</v>
      </c>
      <c r="M1195">
        <v>9684.8799999999992</v>
      </c>
      <c r="N1195" s="11">
        <f>Salesdata[[#This Row],[subtotal_before_discount]]-Salesdata[[#This Row],[total_after_discount]]</f>
        <v>0</v>
      </c>
      <c r="O1195" t="s">
        <v>28</v>
      </c>
      <c r="P1195" s="2">
        <v>45618.067731481482</v>
      </c>
      <c r="Q1195">
        <f>YEAR(Salesdata[[#This Row],[purchase_date]])</f>
        <v>2024</v>
      </c>
      <c r="R1195" t="str">
        <f>TEXT(Salesdata[[#This Row],[purchase_date]], "mmm")</f>
        <v>Nov</v>
      </c>
    </row>
    <row r="1196" spans="1:18" x14ac:dyDescent="0.3">
      <c r="A1196" t="s">
        <v>3620</v>
      </c>
      <c r="B1196" t="s">
        <v>30</v>
      </c>
      <c r="C1196" t="s">
        <v>3621</v>
      </c>
      <c r="D1196" s="11" t="s">
        <v>8199</v>
      </c>
      <c r="E1196" s="11" t="s">
        <v>7141</v>
      </c>
      <c r="F1196" t="s">
        <v>105</v>
      </c>
      <c r="G1196" t="s">
        <v>3622</v>
      </c>
      <c r="H1196" t="s">
        <v>130</v>
      </c>
      <c r="I1196">
        <v>653.83000000000004</v>
      </c>
      <c r="J1196">
        <v>3</v>
      </c>
      <c r="K1196">
        <v>0</v>
      </c>
      <c r="L1196">
        <v>1961.49</v>
      </c>
      <c r="M1196">
        <v>1961.49</v>
      </c>
      <c r="N1196" s="11">
        <f>Salesdata[[#This Row],[subtotal_before_discount]]-Salesdata[[#This Row],[total_after_discount]]</f>
        <v>0</v>
      </c>
      <c r="O1196" t="s">
        <v>60</v>
      </c>
      <c r="P1196" s="2">
        <v>45572.04965277778</v>
      </c>
      <c r="Q1196">
        <f>YEAR(Salesdata[[#This Row],[purchase_date]])</f>
        <v>2024</v>
      </c>
      <c r="R1196" t="str">
        <f>TEXT(Salesdata[[#This Row],[purchase_date]], "mmm")</f>
        <v>Oct</v>
      </c>
    </row>
    <row r="1197" spans="1:18" x14ac:dyDescent="0.3">
      <c r="A1197" t="s">
        <v>3623</v>
      </c>
      <c r="B1197" t="s">
        <v>23</v>
      </c>
      <c r="C1197" t="s">
        <v>3624</v>
      </c>
      <c r="D1197" s="11" t="s">
        <v>8200</v>
      </c>
      <c r="E1197" s="11" t="s">
        <v>7235</v>
      </c>
      <c r="F1197" t="s">
        <v>105</v>
      </c>
      <c r="G1197" t="s">
        <v>3625</v>
      </c>
      <c r="H1197" t="s">
        <v>184</v>
      </c>
      <c r="I1197">
        <v>91.77</v>
      </c>
      <c r="J1197">
        <v>30</v>
      </c>
      <c r="K1197">
        <v>15</v>
      </c>
      <c r="L1197">
        <v>2753.1</v>
      </c>
      <c r="M1197">
        <v>2340.13</v>
      </c>
      <c r="N1197" s="11">
        <f>Salesdata[[#This Row],[subtotal_before_discount]]-Salesdata[[#This Row],[total_after_discount]]</f>
        <v>412.9699999999998</v>
      </c>
      <c r="O1197" t="s">
        <v>28</v>
      </c>
      <c r="P1197" s="2">
        <v>45802.06517361111</v>
      </c>
      <c r="Q1197">
        <f>YEAR(Salesdata[[#This Row],[purchase_date]])</f>
        <v>2025</v>
      </c>
      <c r="R1197" t="str">
        <f>TEXT(Salesdata[[#This Row],[purchase_date]], "mmm")</f>
        <v>May</v>
      </c>
    </row>
    <row r="1198" spans="1:18" x14ac:dyDescent="0.3">
      <c r="A1198" t="s">
        <v>3626</v>
      </c>
      <c r="B1198" t="s">
        <v>23</v>
      </c>
      <c r="C1198" t="s">
        <v>3627</v>
      </c>
      <c r="D1198" s="11" t="s">
        <v>8201</v>
      </c>
      <c r="E1198" s="11" t="s">
        <v>7218</v>
      </c>
      <c r="F1198" t="s">
        <v>105</v>
      </c>
      <c r="G1198" t="s">
        <v>3628</v>
      </c>
      <c r="H1198" t="s">
        <v>102</v>
      </c>
      <c r="I1198">
        <v>790.21</v>
      </c>
      <c r="J1198">
        <v>25</v>
      </c>
      <c r="K1198">
        <v>15</v>
      </c>
      <c r="L1198">
        <v>19755.25</v>
      </c>
      <c r="M1198">
        <v>16791.96</v>
      </c>
      <c r="N1198" s="11">
        <f>Salesdata[[#This Row],[subtotal_before_discount]]-Salesdata[[#This Row],[total_after_discount]]</f>
        <v>2963.2900000000009</v>
      </c>
      <c r="O1198" t="s">
        <v>47</v>
      </c>
      <c r="P1198" s="2">
        <v>45631.51489583333</v>
      </c>
      <c r="Q1198">
        <f>YEAR(Salesdata[[#This Row],[purchase_date]])</f>
        <v>2024</v>
      </c>
      <c r="R1198" t="str">
        <f>TEXT(Salesdata[[#This Row],[purchase_date]], "mmm")</f>
        <v>Dec</v>
      </c>
    </row>
    <row r="1199" spans="1:18" x14ac:dyDescent="0.3">
      <c r="A1199" t="s">
        <v>3629</v>
      </c>
      <c r="B1199" t="s">
        <v>15</v>
      </c>
      <c r="C1199" t="s">
        <v>3630</v>
      </c>
      <c r="D1199" s="11" t="s">
        <v>8202</v>
      </c>
      <c r="E1199" s="11" t="s">
        <v>7056</v>
      </c>
      <c r="F1199" t="s">
        <v>44</v>
      </c>
      <c r="G1199" t="s">
        <v>3631</v>
      </c>
      <c r="H1199" t="s">
        <v>93</v>
      </c>
      <c r="I1199">
        <v>261.33999999999997</v>
      </c>
      <c r="J1199">
        <v>25</v>
      </c>
      <c r="K1199">
        <v>20</v>
      </c>
      <c r="L1199">
        <v>6533.5</v>
      </c>
      <c r="M1199">
        <v>5226.8</v>
      </c>
      <c r="N1199" s="11">
        <f>Salesdata[[#This Row],[subtotal_before_discount]]-Salesdata[[#This Row],[total_after_discount]]</f>
        <v>1306.6999999999998</v>
      </c>
      <c r="O1199" t="s">
        <v>77</v>
      </c>
      <c r="P1199" s="2">
        <v>45552.455960648149</v>
      </c>
      <c r="Q1199">
        <f>YEAR(Salesdata[[#This Row],[purchase_date]])</f>
        <v>2024</v>
      </c>
      <c r="R1199" t="str">
        <f>TEXT(Salesdata[[#This Row],[purchase_date]], "mmm")</f>
        <v>Sep</v>
      </c>
    </row>
    <row r="1200" spans="1:18" x14ac:dyDescent="0.3">
      <c r="A1200" t="s">
        <v>3632</v>
      </c>
      <c r="B1200" t="s">
        <v>118</v>
      </c>
      <c r="C1200" t="s">
        <v>3633</v>
      </c>
      <c r="D1200" s="11" t="s">
        <v>8203</v>
      </c>
      <c r="E1200" s="11" t="s">
        <v>7071</v>
      </c>
      <c r="F1200" t="s">
        <v>100</v>
      </c>
      <c r="G1200" t="s">
        <v>3634</v>
      </c>
      <c r="H1200" t="s">
        <v>82</v>
      </c>
      <c r="I1200">
        <v>107.59</v>
      </c>
      <c r="J1200">
        <v>4</v>
      </c>
      <c r="K1200">
        <v>3</v>
      </c>
      <c r="L1200">
        <v>430.36</v>
      </c>
      <c r="M1200">
        <v>417.45</v>
      </c>
      <c r="N1200" s="11">
        <f>Salesdata[[#This Row],[subtotal_before_discount]]-Salesdata[[#This Row],[total_after_discount]]</f>
        <v>12.910000000000025</v>
      </c>
      <c r="O1200" t="s">
        <v>77</v>
      </c>
      <c r="P1200" s="2">
        <v>45825.81695601852</v>
      </c>
      <c r="Q1200">
        <f>YEAR(Salesdata[[#This Row],[purchase_date]])</f>
        <v>2025</v>
      </c>
      <c r="R1200" t="str">
        <f>TEXT(Salesdata[[#This Row],[purchase_date]], "mmm")</f>
        <v>Jun</v>
      </c>
    </row>
    <row r="1201" spans="1:18" x14ac:dyDescent="0.3">
      <c r="A1201" t="s">
        <v>3635</v>
      </c>
      <c r="B1201" t="s">
        <v>84</v>
      </c>
      <c r="C1201" t="s">
        <v>3636</v>
      </c>
      <c r="D1201" s="11" t="s">
        <v>7744</v>
      </c>
      <c r="E1201" s="11" t="s">
        <v>7060</v>
      </c>
      <c r="F1201" t="s">
        <v>111</v>
      </c>
      <c r="G1201" t="s">
        <v>3637</v>
      </c>
      <c r="H1201" t="s">
        <v>76</v>
      </c>
      <c r="I1201">
        <v>140.30000000000001</v>
      </c>
      <c r="J1201">
        <v>3</v>
      </c>
      <c r="K1201">
        <v>8</v>
      </c>
      <c r="L1201">
        <v>420.9</v>
      </c>
      <c r="M1201">
        <v>387.23</v>
      </c>
      <c r="N1201" s="11">
        <f>Salesdata[[#This Row],[subtotal_before_discount]]-Salesdata[[#This Row],[total_after_discount]]</f>
        <v>33.669999999999959</v>
      </c>
      <c r="O1201" t="s">
        <v>116</v>
      </c>
      <c r="P1201" s="2">
        <v>45474.61</v>
      </c>
      <c r="Q1201">
        <f>YEAR(Salesdata[[#This Row],[purchase_date]])</f>
        <v>2024</v>
      </c>
      <c r="R1201" t="str">
        <f>TEXT(Salesdata[[#This Row],[purchase_date]], "mmm")</f>
        <v>Jul</v>
      </c>
    </row>
    <row r="1202" spans="1:18" x14ac:dyDescent="0.3">
      <c r="A1202" t="s">
        <v>3638</v>
      </c>
      <c r="B1202" t="s">
        <v>84</v>
      </c>
      <c r="C1202" t="s">
        <v>3639</v>
      </c>
      <c r="D1202" s="11" t="s">
        <v>8204</v>
      </c>
      <c r="E1202" s="11" t="s">
        <v>7152</v>
      </c>
      <c r="F1202" t="s">
        <v>18</v>
      </c>
      <c r="G1202" t="s">
        <v>3640</v>
      </c>
      <c r="H1202" t="s">
        <v>20</v>
      </c>
      <c r="I1202">
        <v>292.95999999999998</v>
      </c>
      <c r="J1202">
        <v>12</v>
      </c>
      <c r="K1202">
        <v>15</v>
      </c>
      <c r="L1202">
        <v>3515.52</v>
      </c>
      <c r="M1202">
        <v>2988.19</v>
      </c>
      <c r="N1202" s="11">
        <f>Salesdata[[#This Row],[subtotal_before_discount]]-Salesdata[[#This Row],[total_after_discount]]</f>
        <v>527.32999999999993</v>
      </c>
      <c r="O1202" t="s">
        <v>47</v>
      </c>
      <c r="P1202" s="2">
        <v>45801.898506944446</v>
      </c>
      <c r="Q1202">
        <f>YEAR(Salesdata[[#This Row],[purchase_date]])</f>
        <v>2025</v>
      </c>
      <c r="R1202" t="str">
        <f>TEXT(Salesdata[[#This Row],[purchase_date]], "mmm")</f>
        <v>May</v>
      </c>
    </row>
    <row r="1203" spans="1:18" x14ac:dyDescent="0.3">
      <c r="A1203" t="s">
        <v>3641</v>
      </c>
      <c r="B1203" t="s">
        <v>95</v>
      </c>
      <c r="C1203" t="s">
        <v>3642</v>
      </c>
      <c r="D1203" s="11" t="s">
        <v>8205</v>
      </c>
      <c r="E1203" s="11" t="s">
        <v>7091</v>
      </c>
      <c r="F1203" t="s">
        <v>18</v>
      </c>
      <c r="G1203" t="s">
        <v>3643</v>
      </c>
      <c r="H1203" t="s">
        <v>39</v>
      </c>
      <c r="I1203">
        <v>1873.21</v>
      </c>
      <c r="J1203">
        <v>20</v>
      </c>
      <c r="K1203">
        <v>10</v>
      </c>
      <c r="L1203">
        <v>37464.199999999997</v>
      </c>
      <c r="M1203">
        <v>33717.78</v>
      </c>
      <c r="N1203" s="11">
        <f>Salesdata[[#This Row],[subtotal_before_discount]]-Salesdata[[#This Row],[total_after_discount]]</f>
        <v>3746.4199999999983</v>
      </c>
      <c r="O1203" t="s">
        <v>47</v>
      </c>
      <c r="P1203" s="2">
        <v>45406.360682870371</v>
      </c>
      <c r="Q1203">
        <f>YEAR(Salesdata[[#This Row],[purchase_date]])</f>
        <v>2024</v>
      </c>
      <c r="R1203" t="str">
        <f>TEXT(Salesdata[[#This Row],[purchase_date]], "mmm")</f>
        <v>Apr</v>
      </c>
    </row>
    <row r="1204" spans="1:18" x14ac:dyDescent="0.3">
      <c r="A1204" t="s">
        <v>3644</v>
      </c>
      <c r="B1204" t="s">
        <v>15</v>
      </c>
      <c r="C1204" t="s">
        <v>3645</v>
      </c>
      <c r="D1204" s="11" t="s">
        <v>8206</v>
      </c>
      <c r="E1204" s="11" t="s">
        <v>7130</v>
      </c>
      <c r="F1204" t="s">
        <v>74</v>
      </c>
      <c r="G1204" t="s">
        <v>3646</v>
      </c>
      <c r="H1204" t="s">
        <v>27</v>
      </c>
      <c r="I1204">
        <v>151.97999999999999</v>
      </c>
      <c r="J1204">
        <v>8</v>
      </c>
      <c r="K1204">
        <v>10</v>
      </c>
      <c r="L1204">
        <v>1215.8399999999999</v>
      </c>
      <c r="M1204">
        <v>1094.26</v>
      </c>
      <c r="N1204" s="11">
        <f>Salesdata[[#This Row],[subtotal_before_discount]]-Salesdata[[#This Row],[total_after_discount]]</f>
        <v>121.57999999999993</v>
      </c>
      <c r="O1204" t="s">
        <v>60</v>
      </c>
      <c r="P1204" s="2">
        <v>45791.683356481481</v>
      </c>
      <c r="Q1204">
        <f>YEAR(Salesdata[[#This Row],[purchase_date]])</f>
        <v>2025</v>
      </c>
      <c r="R1204" t="str">
        <f>TEXT(Salesdata[[#This Row],[purchase_date]], "mmm")</f>
        <v>May</v>
      </c>
    </row>
    <row r="1205" spans="1:18" x14ac:dyDescent="0.3">
      <c r="A1205" t="s">
        <v>3647</v>
      </c>
      <c r="B1205" t="s">
        <v>55</v>
      </c>
      <c r="C1205" t="s">
        <v>3648</v>
      </c>
      <c r="D1205" s="11" t="s">
        <v>8207</v>
      </c>
      <c r="E1205" s="11" t="s">
        <v>7064</v>
      </c>
      <c r="F1205" t="s">
        <v>87</v>
      </c>
      <c r="G1205" t="s">
        <v>3649</v>
      </c>
      <c r="H1205" t="s">
        <v>82</v>
      </c>
      <c r="I1205">
        <v>202.65</v>
      </c>
      <c r="J1205">
        <v>10</v>
      </c>
      <c r="K1205">
        <v>5</v>
      </c>
      <c r="L1205">
        <v>2026.5</v>
      </c>
      <c r="M1205">
        <v>1925.17</v>
      </c>
      <c r="N1205" s="11">
        <f>Salesdata[[#This Row],[subtotal_before_discount]]-Salesdata[[#This Row],[total_after_discount]]</f>
        <v>101.32999999999993</v>
      </c>
      <c r="O1205" t="s">
        <v>77</v>
      </c>
      <c r="P1205" s="2">
        <v>45612.885995370372</v>
      </c>
      <c r="Q1205">
        <f>YEAR(Salesdata[[#This Row],[purchase_date]])</f>
        <v>2024</v>
      </c>
      <c r="R1205" t="str">
        <f>TEXT(Salesdata[[#This Row],[purchase_date]], "mmm")</f>
        <v>Nov</v>
      </c>
    </row>
    <row r="1206" spans="1:18" x14ac:dyDescent="0.3">
      <c r="A1206" t="s">
        <v>3650</v>
      </c>
      <c r="B1206" t="s">
        <v>118</v>
      </c>
      <c r="C1206" t="s">
        <v>3651</v>
      </c>
      <c r="D1206" s="11" t="s">
        <v>8208</v>
      </c>
      <c r="E1206" s="11" t="s">
        <v>7141</v>
      </c>
      <c r="F1206" t="s">
        <v>111</v>
      </c>
      <c r="G1206" t="s">
        <v>3652</v>
      </c>
      <c r="H1206" t="s">
        <v>102</v>
      </c>
      <c r="I1206">
        <v>584.64</v>
      </c>
      <c r="J1206">
        <v>15</v>
      </c>
      <c r="K1206">
        <v>15</v>
      </c>
      <c r="L1206">
        <v>8769.6</v>
      </c>
      <c r="M1206">
        <v>7454.16</v>
      </c>
      <c r="N1206" s="11">
        <f>Salesdata[[#This Row],[subtotal_before_discount]]-Salesdata[[#This Row],[total_after_discount]]</f>
        <v>1315.4400000000005</v>
      </c>
      <c r="O1206" t="s">
        <v>28</v>
      </c>
      <c r="P1206" s="2">
        <v>45359.427673611113</v>
      </c>
      <c r="Q1206">
        <f>YEAR(Salesdata[[#This Row],[purchase_date]])</f>
        <v>2024</v>
      </c>
      <c r="R1206" t="str">
        <f>TEXT(Salesdata[[#This Row],[purchase_date]], "mmm")</f>
        <v>Mar</v>
      </c>
    </row>
    <row r="1207" spans="1:18" x14ac:dyDescent="0.3">
      <c r="A1207" t="s">
        <v>3653</v>
      </c>
      <c r="B1207" t="s">
        <v>49</v>
      </c>
      <c r="C1207" t="s">
        <v>3654</v>
      </c>
      <c r="D1207" s="11" t="s">
        <v>8209</v>
      </c>
      <c r="E1207" s="11" t="s">
        <v>7164</v>
      </c>
      <c r="F1207" t="s">
        <v>9189</v>
      </c>
      <c r="G1207" t="s">
        <v>3655</v>
      </c>
      <c r="H1207" t="s">
        <v>184</v>
      </c>
      <c r="I1207">
        <v>2701.64</v>
      </c>
      <c r="J1207">
        <v>1</v>
      </c>
      <c r="K1207">
        <v>0</v>
      </c>
      <c r="L1207">
        <v>2701.64</v>
      </c>
      <c r="M1207">
        <v>2701.64</v>
      </c>
      <c r="N1207" s="11">
        <f>Salesdata[[#This Row],[subtotal_before_discount]]-Salesdata[[#This Row],[total_after_discount]]</f>
        <v>0</v>
      </c>
      <c r="O1207" t="s">
        <v>60</v>
      </c>
      <c r="P1207" s="2">
        <v>45680.642974537041</v>
      </c>
      <c r="Q1207">
        <f>YEAR(Salesdata[[#This Row],[purchase_date]])</f>
        <v>2025</v>
      </c>
      <c r="R1207" t="str">
        <f>TEXT(Salesdata[[#This Row],[purchase_date]], "mmm")</f>
        <v>Jan</v>
      </c>
    </row>
    <row r="1208" spans="1:18" x14ac:dyDescent="0.3">
      <c r="A1208" t="s">
        <v>3656</v>
      </c>
      <c r="B1208" t="s">
        <v>55</v>
      </c>
      <c r="C1208" t="s">
        <v>3657</v>
      </c>
      <c r="D1208" s="11" t="s">
        <v>8210</v>
      </c>
      <c r="E1208" s="11" t="s">
        <v>7089</v>
      </c>
      <c r="F1208" t="s">
        <v>177</v>
      </c>
      <c r="G1208" t="s">
        <v>3658</v>
      </c>
      <c r="H1208" t="s">
        <v>59</v>
      </c>
      <c r="I1208">
        <v>2728.01</v>
      </c>
      <c r="J1208">
        <v>5</v>
      </c>
      <c r="K1208">
        <v>5</v>
      </c>
      <c r="L1208">
        <v>13640.05</v>
      </c>
      <c r="M1208">
        <v>12958.05</v>
      </c>
      <c r="N1208" s="11">
        <f>Salesdata[[#This Row],[subtotal_before_discount]]-Salesdata[[#This Row],[total_after_discount]]</f>
        <v>682</v>
      </c>
      <c r="O1208" t="s">
        <v>77</v>
      </c>
      <c r="P1208" s="2">
        <v>45536.588055555556</v>
      </c>
      <c r="Q1208">
        <f>YEAR(Salesdata[[#This Row],[purchase_date]])</f>
        <v>2024</v>
      </c>
      <c r="R1208" t="str">
        <f>TEXT(Salesdata[[#This Row],[purchase_date]], "mmm")</f>
        <v>Sep</v>
      </c>
    </row>
    <row r="1209" spans="1:18" x14ac:dyDescent="0.3">
      <c r="A1209" t="s">
        <v>3659</v>
      </c>
      <c r="B1209" t="s">
        <v>84</v>
      </c>
      <c r="C1209" t="s">
        <v>3660</v>
      </c>
      <c r="D1209" s="11" t="s">
        <v>8211</v>
      </c>
      <c r="E1209" s="11" t="s">
        <v>7166</v>
      </c>
      <c r="F1209" t="s">
        <v>37</v>
      </c>
      <c r="G1209" t="s">
        <v>9189</v>
      </c>
      <c r="H1209" t="s">
        <v>465</v>
      </c>
      <c r="I1209">
        <v>1138.4000000000001</v>
      </c>
      <c r="J1209">
        <v>12</v>
      </c>
      <c r="K1209">
        <v>0</v>
      </c>
      <c r="L1209">
        <v>13660.8</v>
      </c>
      <c r="M1209">
        <v>13660.8</v>
      </c>
      <c r="N1209" s="11">
        <f>Salesdata[[#This Row],[subtotal_before_discount]]-Salesdata[[#This Row],[total_after_discount]]</f>
        <v>0</v>
      </c>
      <c r="O1209" t="s">
        <v>77</v>
      </c>
      <c r="P1209" s="2">
        <v>45505.406238425923</v>
      </c>
      <c r="Q1209">
        <f>YEAR(Salesdata[[#This Row],[purchase_date]])</f>
        <v>2024</v>
      </c>
      <c r="R1209" t="str">
        <f>TEXT(Salesdata[[#This Row],[purchase_date]], "mmm")</f>
        <v>Aug</v>
      </c>
    </row>
    <row r="1210" spans="1:18" x14ac:dyDescent="0.3">
      <c r="A1210" t="s">
        <v>3661</v>
      </c>
      <c r="B1210" t="s">
        <v>118</v>
      </c>
      <c r="C1210" t="s">
        <v>9189</v>
      </c>
      <c r="D1210" s="11" t="s">
        <v>9189</v>
      </c>
      <c r="E1210" s="11" t="s">
        <v>9189</v>
      </c>
      <c r="F1210" t="s">
        <v>18</v>
      </c>
      <c r="G1210" t="s">
        <v>3662</v>
      </c>
      <c r="H1210" t="s">
        <v>107</v>
      </c>
      <c r="I1210">
        <v>602.64</v>
      </c>
      <c r="J1210">
        <v>40</v>
      </c>
      <c r="K1210">
        <v>22</v>
      </c>
      <c r="L1210">
        <v>24105.599999999999</v>
      </c>
      <c r="M1210">
        <v>18802.37</v>
      </c>
      <c r="N1210" s="11">
        <f>Salesdata[[#This Row],[subtotal_before_discount]]-Salesdata[[#This Row],[total_after_discount]]</f>
        <v>5303.23</v>
      </c>
      <c r="O1210" t="s">
        <v>60</v>
      </c>
      <c r="P1210" s="2">
        <v>45486.724398148152</v>
      </c>
      <c r="Q1210">
        <f>YEAR(Salesdata[[#This Row],[purchase_date]])</f>
        <v>2024</v>
      </c>
      <c r="R1210" t="str">
        <f>TEXT(Salesdata[[#This Row],[purchase_date]], "mmm")</f>
        <v>Jul</v>
      </c>
    </row>
    <row r="1211" spans="1:18" x14ac:dyDescent="0.3">
      <c r="A1211" t="s">
        <v>3663</v>
      </c>
      <c r="B1211" t="s">
        <v>30</v>
      </c>
      <c r="C1211" t="s">
        <v>3664</v>
      </c>
      <c r="D1211" s="11" t="s">
        <v>8212</v>
      </c>
      <c r="E1211" s="11" t="s">
        <v>7123</v>
      </c>
      <c r="F1211" t="s">
        <v>68</v>
      </c>
      <c r="G1211" t="s">
        <v>3665</v>
      </c>
      <c r="H1211" t="s">
        <v>27</v>
      </c>
      <c r="I1211">
        <v>456.87</v>
      </c>
      <c r="J1211">
        <v>4</v>
      </c>
      <c r="K1211">
        <v>0</v>
      </c>
      <c r="L1211">
        <v>1827.48</v>
      </c>
      <c r="M1211">
        <v>1827.48</v>
      </c>
      <c r="N1211" s="11">
        <f>Salesdata[[#This Row],[subtotal_before_discount]]-Salesdata[[#This Row],[total_after_discount]]</f>
        <v>0</v>
      </c>
      <c r="O1211" t="s">
        <v>21</v>
      </c>
      <c r="P1211" s="2">
        <v>45693.060312499998</v>
      </c>
      <c r="Q1211">
        <f>YEAR(Salesdata[[#This Row],[purchase_date]])</f>
        <v>2025</v>
      </c>
      <c r="R1211" t="str">
        <f>TEXT(Salesdata[[#This Row],[purchase_date]], "mmm")</f>
        <v>Feb</v>
      </c>
    </row>
    <row r="1212" spans="1:18" x14ac:dyDescent="0.3">
      <c r="A1212" t="s">
        <v>3666</v>
      </c>
      <c r="B1212" t="s">
        <v>72</v>
      </c>
      <c r="C1212" t="s">
        <v>3667</v>
      </c>
      <c r="D1212" s="11" t="s">
        <v>8213</v>
      </c>
      <c r="E1212" s="11" t="s">
        <v>7052</v>
      </c>
      <c r="F1212" t="s">
        <v>105</v>
      </c>
      <c r="G1212" t="s">
        <v>3668</v>
      </c>
      <c r="H1212" t="s">
        <v>65</v>
      </c>
      <c r="I1212">
        <v>519.03</v>
      </c>
      <c r="J1212">
        <v>30</v>
      </c>
      <c r="K1212">
        <v>10</v>
      </c>
      <c r="L1212">
        <v>15570.9</v>
      </c>
      <c r="M1212">
        <v>14013.81</v>
      </c>
      <c r="N1212" s="11">
        <f>Salesdata[[#This Row],[subtotal_before_discount]]-Salesdata[[#This Row],[total_after_discount]]</f>
        <v>1557.0900000000001</v>
      </c>
      <c r="O1212" t="s">
        <v>47</v>
      </c>
      <c r="P1212" s="2">
        <v>45528.295370370368</v>
      </c>
      <c r="Q1212">
        <f>YEAR(Salesdata[[#This Row],[purchase_date]])</f>
        <v>2024</v>
      </c>
      <c r="R1212" t="str">
        <f>TEXT(Salesdata[[#This Row],[purchase_date]], "mmm")</f>
        <v>Aug</v>
      </c>
    </row>
    <row r="1213" spans="1:18" x14ac:dyDescent="0.3">
      <c r="A1213" t="s">
        <v>3669</v>
      </c>
      <c r="B1213" t="s">
        <v>15</v>
      </c>
      <c r="C1213" t="s">
        <v>3670</v>
      </c>
      <c r="D1213" s="11" t="s">
        <v>8214</v>
      </c>
      <c r="E1213" s="11" t="s">
        <v>7066</v>
      </c>
      <c r="F1213" t="s">
        <v>277</v>
      </c>
      <c r="G1213" t="s">
        <v>3671</v>
      </c>
      <c r="H1213" t="s">
        <v>65</v>
      </c>
      <c r="I1213">
        <v>1188.22</v>
      </c>
      <c r="J1213">
        <v>6</v>
      </c>
      <c r="K1213">
        <v>0</v>
      </c>
      <c r="L1213">
        <v>7129.32</v>
      </c>
      <c r="M1213">
        <v>7129.32</v>
      </c>
      <c r="N1213" s="11">
        <f>Salesdata[[#This Row],[subtotal_before_discount]]-Salesdata[[#This Row],[total_after_discount]]</f>
        <v>0</v>
      </c>
      <c r="O1213" t="s">
        <v>9189</v>
      </c>
      <c r="P1213" s="2">
        <v>45668.104467592595</v>
      </c>
      <c r="Q1213">
        <f>YEAR(Salesdata[[#This Row],[purchase_date]])</f>
        <v>2025</v>
      </c>
      <c r="R1213" t="str">
        <f>TEXT(Salesdata[[#This Row],[purchase_date]], "mmm")</f>
        <v>Jan</v>
      </c>
    </row>
    <row r="1214" spans="1:18" x14ac:dyDescent="0.3">
      <c r="A1214" t="s">
        <v>3672</v>
      </c>
      <c r="B1214" t="s">
        <v>181</v>
      </c>
      <c r="C1214" t="s">
        <v>3673</v>
      </c>
      <c r="D1214" s="11" t="s">
        <v>8215</v>
      </c>
      <c r="E1214" s="11" t="s">
        <v>7071</v>
      </c>
      <c r="F1214" t="s">
        <v>105</v>
      </c>
      <c r="G1214" t="s">
        <v>3674</v>
      </c>
      <c r="H1214" t="s">
        <v>248</v>
      </c>
      <c r="I1214">
        <v>1147.07</v>
      </c>
      <c r="J1214">
        <v>8</v>
      </c>
      <c r="K1214">
        <v>0</v>
      </c>
      <c r="L1214">
        <v>9176.56</v>
      </c>
      <c r="M1214">
        <v>9176.56</v>
      </c>
      <c r="N1214" s="11">
        <f>Salesdata[[#This Row],[subtotal_before_discount]]-Salesdata[[#This Row],[total_after_discount]]</f>
        <v>0</v>
      </c>
      <c r="O1214" t="s">
        <v>60</v>
      </c>
      <c r="P1214" s="2">
        <v>45379.362326388888</v>
      </c>
      <c r="Q1214">
        <f>YEAR(Salesdata[[#This Row],[purchase_date]])</f>
        <v>2024</v>
      </c>
      <c r="R1214" t="str">
        <f>TEXT(Salesdata[[#This Row],[purchase_date]], "mmm")</f>
        <v>Mar</v>
      </c>
    </row>
    <row r="1215" spans="1:18" x14ac:dyDescent="0.3">
      <c r="A1215" t="s">
        <v>3675</v>
      </c>
      <c r="B1215" t="s">
        <v>23</v>
      </c>
      <c r="C1215" t="s">
        <v>3676</v>
      </c>
      <c r="D1215" s="11" t="s">
        <v>8216</v>
      </c>
      <c r="E1215" s="11" t="s">
        <v>7064</v>
      </c>
      <c r="F1215" t="s">
        <v>177</v>
      </c>
      <c r="G1215" t="s">
        <v>3677</v>
      </c>
      <c r="H1215" t="s">
        <v>102</v>
      </c>
      <c r="I1215">
        <v>3.87</v>
      </c>
      <c r="J1215">
        <v>313</v>
      </c>
      <c r="K1215">
        <v>5</v>
      </c>
      <c r="L1215">
        <v>1211.31</v>
      </c>
      <c r="M1215">
        <v>1150.74</v>
      </c>
      <c r="N1215" s="11">
        <f>Salesdata[[#This Row],[subtotal_before_discount]]-Salesdata[[#This Row],[total_after_discount]]</f>
        <v>60.569999999999936</v>
      </c>
      <c r="O1215" t="s">
        <v>77</v>
      </c>
      <c r="P1215" s="2">
        <v>45816.13894675926</v>
      </c>
      <c r="Q1215">
        <f>YEAR(Salesdata[[#This Row],[purchase_date]])</f>
        <v>2025</v>
      </c>
      <c r="R1215" t="str">
        <f>TEXT(Salesdata[[#This Row],[purchase_date]], "mmm")</f>
        <v>Jun</v>
      </c>
    </row>
    <row r="1216" spans="1:18" x14ac:dyDescent="0.3">
      <c r="A1216" t="s">
        <v>3678</v>
      </c>
      <c r="B1216" t="s">
        <v>49</v>
      </c>
      <c r="C1216" t="s">
        <v>3679</v>
      </c>
      <c r="D1216" s="11" t="s">
        <v>8217</v>
      </c>
      <c r="E1216" s="11" t="s">
        <v>7250</v>
      </c>
      <c r="F1216" t="s">
        <v>277</v>
      </c>
      <c r="G1216" t="s">
        <v>3680</v>
      </c>
      <c r="H1216" t="s">
        <v>27</v>
      </c>
      <c r="I1216">
        <v>2381.84</v>
      </c>
      <c r="J1216">
        <v>4</v>
      </c>
      <c r="K1216">
        <v>10</v>
      </c>
      <c r="L1216">
        <v>9527.36</v>
      </c>
      <c r="M1216">
        <v>8574.6200000000008</v>
      </c>
      <c r="N1216" s="11">
        <f>Salesdata[[#This Row],[subtotal_before_discount]]-Salesdata[[#This Row],[total_after_discount]]</f>
        <v>952.73999999999978</v>
      </c>
      <c r="O1216" t="s">
        <v>60</v>
      </c>
      <c r="P1216" s="2">
        <v>45872.595231481479</v>
      </c>
      <c r="Q1216">
        <f>YEAR(Salesdata[[#This Row],[purchase_date]])</f>
        <v>2025</v>
      </c>
      <c r="R1216" t="str">
        <f>TEXT(Salesdata[[#This Row],[purchase_date]], "mmm")</f>
        <v>Aug</v>
      </c>
    </row>
    <row r="1217" spans="1:18" x14ac:dyDescent="0.3">
      <c r="A1217" t="s">
        <v>3681</v>
      </c>
      <c r="B1217" t="s">
        <v>172</v>
      </c>
      <c r="C1217" t="s">
        <v>3682</v>
      </c>
      <c r="D1217" s="11" t="s">
        <v>8218</v>
      </c>
      <c r="E1217" s="11" t="s">
        <v>7060</v>
      </c>
      <c r="F1217" t="s">
        <v>224</v>
      </c>
      <c r="G1217" t="s">
        <v>3683</v>
      </c>
      <c r="H1217" t="s">
        <v>39</v>
      </c>
      <c r="I1217">
        <v>98.3</v>
      </c>
      <c r="J1217">
        <v>10</v>
      </c>
      <c r="K1217">
        <v>10</v>
      </c>
      <c r="L1217">
        <v>983</v>
      </c>
      <c r="M1217">
        <v>884.7</v>
      </c>
      <c r="N1217" s="11">
        <f>Salesdata[[#This Row],[subtotal_before_discount]]-Salesdata[[#This Row],[total_after_discount]]</f>
        <v>98.299999999999955</v>
      </c>
      <c r="O1217" t="s">
        <v>47</v>
      </c>
      <c r="P1217" s="2">
        <v>45862.486064814817</v>
      </c>
      <c r="Q1217">
        <f>YEAR(Salesdata[[#This Row],[purchase_date]])</f>
        <v>2025</v>
      </c>
      <c r="R1217" t="str">
        <f>TEXT(Salesdata[[#This Row],[purchase_date]], "mmm")</f>
        <v>Jul</v>
      </c>
    </row>
    <row r="1218" spans="1:18" x14ac:dyDescent="0.3">
      <c r="A1218" t="s">
        <v>3684</v>
      </c>
      <c r="B1218" t="s">
        <v>30</v>
      </c>
      <c r="C1218" t="s">
        <v>3685</v>
      </c>
      <c r="D1218" s="11" t="s">
        <v>7800</v>
      </c>
      <c r="E1218" s="11" t="s">
        <v>7058</v>
      </c>
      <c r="F1218" t="s">
        <v>177</v>
      </c>
      <c r="G1218" t="s">
        <v>3686</v>
      </c>
      <c r="H1218" t="s">
        <v>161</v>
      </c>
      <c r="I1218">
        <v>332.49</v>
      </c>
      <c r="J1218">
        <v>4</v>
      </c>
      <c r="K1218">
        <v>5</v>
      </c>
      <c r="L1218">
        <v>1329.96</v>
      </c>
      <c r="M1218">
        <v>1263.46</v>
      </c>
      <c r="N1218" s="11">
        <f>Salesdata[[#This Row],[subtotal_before_discount]]-Salesdata[[#This Row],[total_after_discount]]</f>
        <v>66.5</v>
      </c>
      <c r="O1218" t="s">
        <v>21</v>
      </c>
      <c r="P1218" s="2">
        <v>45426.757488425923</v>
      </c>
      <c r="Q1218">
        <f>YEAR(Salesdata[[#This Row],[purchase_date]])</f>
        <v>2024</v>
      </c>
      <c r="R1218" t="str">
        <f>TEXT(Salesdata[[#This Row],[purchase_date]], "mmm")</f>
        <v>May</v>
      </c>
    </row>
    <row r="1219" spans="1:18" x14ac:dyDescent="0.3">
      <c r="A1219" t="s">
        <v>3687</v>
      </c>
      <c r="B1219" t="s">
        <v>95</v>
      </c>
      <c r="C1219" t="s">
        <v>3688</v>
      </c>
      <c r="D1219" s="11" t="s">
        <v>8219</v>
      </c>
      <c r="E1219" s="11" t="s">
        <v>7145</v>
      </c>
      <c r="F1219" t="s">
        <v>87</v>
      </c>
      <c r="G1219" t="s">
        <v>3689</v>
      </c>
      <c r="H1219" t="s">
        <v>82</v>
      </c>
      <c r="I1219">
        <v>0.82</v>
      </c>
      <c r="J1219">
        <v>155</v>
      </c>
      <c r="K1219">
        <v>25</v>
      </c>
      <c r="L1219">
        <v>127.1</v>
      </c>
      <c r="M1219">
        <v>95.32</v>
      </c>
      <c r="N1219" s="11">
        <f>Salesdata[[#This Row],[subtotal_before_discount]]-Salesdata[[#This Row],[total_after_discount]]</f>
        <v>31.78</v>
      </c>
      <c r="O1219" t="s">
        <v>47</v>
      </c>
      <c r="P1219" s="2">
        <v>45875.013483796298</v>
      </c>
      <c r="Q1219">
        <f>YEAR(Salesdata[[#This Row],[purchase_date]])</f>
        <v>2025</v>
      </c>
      <c r="R1219" t="str">
        <f>TEXT(Salesdata[[#This Row],[purchase_date]], "mmm")</f>
        <v>Aug</v>
      </c>
    </row>
    <row r="1220" spans="1:18" x14ac:dyDescent="0.3">
      <c r="A1220" t="s">
        <v>3690</v>
      </c>
      <c r="B1220" t="s">
        <v>72</v>
      </c>
      <c r="C1220" t="s">
        <v>9189</v>
      </c>
      <c r="D1220" s="11" t="s">
        <v>9189</v>
      </c>
      <c r="E1220" s="11" t="s">
        <v>9189</v>
      </c>
      <c r="F1220" t="s">
        <v>121</v>
      </c>
      <c r="G1220" t="s">
        <v>3691</v>
      </c>
      <c r="H1220" t="s">
        <v>248</v>
      </c>
      <c r="I1220">
        <v>740.52</v>
      </c>
      <c r="J1220">
        <v>40</v>
      </c>
      <c r="K1220">
        <v>15</v>
      </c>
      <c r="L1220">
        <v>29620.799999999999</v>
      </c>
      <c r="M1220">
        <v>25177.68</v>
      </c>
      <c r="N1220" s="11">
        <f>Salesdata[[#This Row],[subtotal_before_discount]]-Salesdata[[#This Row],[total_after_discount]]</f>
        <v>4443.119999999999</v>
      </c>
      <c r="O1220" t="s">
        <v>28</v>
      </c>
      <c r="P1220" s="2">
        <v>45409.082812499997</v>
      </c>
      <c r="Q1220">
        <f>YEAR(Salesdata[[#This Row],[purchase_date]])</f>
        <v>2024</v>
      </c>
      <c r="R1220" t="str">
        <f>TEXT(Salesdata[[#This Row],[purchase_date]], "mmm")</f>
        <v>Apr</v>
      </c>
    </row>
    <row r="1221" spans="1:18" x14ac:dyDescent="0.3">
      <c r="A1221" t="s">
        <v>3692</v>
      </c>
      <c r="B1221" t="s">
        <v>118</v>
      </c>
      <c r="C1221" t="s">
        <v>3693</v>
      </c>
      <c r="D1221" s="11" t="s">
        <v>8220</v>
      </c>
      <c r="E1221" s="11" t="s">
        <v>7198</v>
      </c>
      <c r="F1221" t="s">
        <v>246</v>
      </c>
      <c r="G1221" t="s">
        <v>3694</v>
      </c>
      <c r="H1221" t="s">
        <v>27</v>
      </c>
      <c r="I1221">
        <v>237.96</v>
      </c>
      <c r="J1221">
        <v>100</v>
      </c>
      <c r="K1221">
        <v>30</v>
      </c>
      <c r="L1221">
        <v>23796</v>
      </c>
      <c r="M1221">
        <v>16657.2</v>
      </c>
      <c r="N1221" s="11">
        <f>Salesdata[[#This Row],[subtotal_before_discount]]-Salesdata[[#This Row],[total_after_discount]]</f>
        <v>7138.7999999999993</v>
      </c>
      <c r="O1221" t="s">
        <v>77</v>
      </c>
      <c r="P1221" s="2">
        <v>45377.518159722225</v>
      </c>
      <c r="Q1221">
        <f>YEAR(Salesdata[[#This Row],[purchase_date]])</f>
        <v>2024</v>
      </c>
      <c r="R1221" t="str">
        <f>TEXT(Salesdata[[#This Row],[purchase_date]], "mmm")</f>
        <v>Mar</v>
      </c>
    </row>
    <row r="1222" spans="1:18" x14ac:dyDescent="0.3">
      <c r="A1222" t="s">
        <v>3695</v>
      </c>
      <c r="B1222" t="s">
        <v>84</v>
      </c>
      <c r="C1222" t="s">
        <v>3696</v>
      </c>
      <c r="D1222" s="11" t="s">
        <v>8221</v>
      </c>
      <c r="E1222" s="11" t="s">
        <v>7079</v>
      </c>
      <c r="F1222" t="s">
        <v>105</v>
      </c>
      <c r="G1222" t="s">
        <v>3697</v>
      </c>
      <c r="H1222" t="s">
        <v>179</v>
      </c>
      <c r="I1222">
        <v>1029.8599999999999</v>
      </c>
      <c r="J1222">
        <v>60</v>
      </c>
      <c r="K1222">
        <v>25</v>
      </c>
      <c r="L1222">
        <v>61791.6</v>
      </c>
      <c r="M1222">
        <v>46343.7</v>
      </c>
      <c r="N1222" s="11">
        <f>Salesdata[[#This Row],[subtotal_before_discount]]-Salesdata[[#This Row],[total_after_discount]]</f>
        <v>15447.900000000001</v>
      </c>
      <c r="O1222" t="s">
        <v>77</v>
      </c>
      <c r="P1222" s="2">
        <v>45683.386990740742</v>
      </c>
      <c r="Q1222">
        <f>YEAR(Salesdata[[#This Row],[purchase_date]])</f>
        <v>2025</v>
      </c>
      <c r="R1222" t="str">
        <f>TEXT(Salesdata[[#This Row],[purchase_date]], "mmm")</f>
        <v>Jan</v>
      </c>
    </row>
    <row r="1223" spans="1:18" x14ac:dyDescent="0.3">
      <c r="A1223" t="s">
        <v>3698</v>
      </c>
      <c r="B1223" t="s">
        <v>55</v>
      </c>
      <c r="C1223" t="s">
        <v>3699</v>
      </c>
      <c r="D1223" s="11" t="s">
        <v>8222</v>
      </c>
      <c r="E1223" s="11" t="s">
        <v>7044</v>
      </c>
      <c r="F1223" t="s">
        <v>111</v>
      </c>
      <c r="G1223" t="s">
        <v>3700</v>
      </c>
      <c r="H1223" t="s">
        <v>93</v>
      </c>
      <c r="I1223">
        <v>677.48</v>
      </c>
      <c r="J1223">
        <v>20</v>
      </c>
      <c r="K1223">
        <v>20</v>
      </c>
      <c r="L1223">
        <v>13549.6</v>
      </c>
      <c r="M1223">
        <v>10839.68</v>
      </c>
      <c r="N1223" s="11">
        <f>Salesdata[[#This Row],[subtotal_before_discount]]-Salesdata[[#This Row],[total_after_discount]]</f>
        <v>2709.92</v>
      </c>
      <c r="O1223" t="s">
        <v>116</v>
      </c>
      <c r="P1223" s="2">
        <v>45726.633125</v>
      </c>
      <c r="Q1223">
        <f>YEAR(Salesdata[[#This Row],[purchase_date]])</f>
        <v>2025</v>
      </c>
      <c r="R1223" t="str">
        <f>TEXT(Salesdata[[#This Row],[purchase_date]], "mmm")</f>
        <v>Mar</v>
      </c>
    </row>
    <row r="1224" spans="1:18" x14ac:dyDescent="0.3">
      <c r="A1224" t="s">
        <v>3701</v>
      </c>
      <c r="B1224" t="s">
        <v>118</v>
      </c>
      <c r="C1224" t="s">
        <v>3702</v>
      </c>
      <c r="D1224" s="11" t="s">
        <v>8223</v>
      </c>
      <c r="E1224" s="11" t="s">
        <v>7141</v>
      </c>
      <c r="F1224" t="s">
        <v>177</v>
      </c>
      <c r="G1224" t="s">
        <v>3703</v>
      </c>
      <c r="H1224" t="s">
        <v>248</v>
      </c>
      <c r="I1224">
        <v>84.85</v>
      </c>
      <c r="J1224">
        <v>3</v>
      </c>
      <c r="K1224">
        <v>0</v>
      </c>
      <c r="L1224">
        <v>254.55</v>
      </c>
      <c r="M1224">
        <v>254.55</v>
      </c>
      <c r="N1224" s="11">
        <f>Salesdata[[#This Row],[subtotal_before_discount]]-Salesdata[[#This Row],[total_after_discount]]</f>
        <v>0</v>
      </c>
      <c r="O1224" t="s">
        <v>28</v>
      </c>
      <c r="P1224" s="2">
        <v>45389.107928240737</v>
      </c>
      <c r="Q1224">
        <f>YEAR(Salesdata[[#This Row],[purchase_date]])</f>
        <v>2024</v>
      </c>
      <c r="R1224" t="str">
        <f>TEXT(Salesdata[[#This Row],[purchase_date]], "mmm")</f>
        <v>Apr</v>
      </c>
    </row>
    <row r="1225" spans="1:18" x14ac:dyDescent="0.3">
      <c r="A1225" t="s">
        <v>3704</v>
      </c>
      <c r="B1225" t="s">
        <v>9189</v>
      </c>
      <c r="C1225" t="s">
        <v>3705</v>
      </c>
      <c r="D1225" s="11" t="s">
        <v>8224</v>
      </c>
      <c r="E1225" s="11" t="s">
        <v>7170</v>
      </c>
      <c r="F1225" t="s">
        <v>37</v>
      </c>
      <c r="G1225" t="s">
        <v>3706</v>
      </c>
      <c r="H1225" t="s">
        <v>39</v>
      </c>
      <c r="I1225">
        <v>440.68</v>
      </c>
      <c r="J1225">
        <v>8</v>
      </c>
      <c r="K1225">
        <v>0</v>
      </c>
      <c r="L1225">
        <v>3525.44</v>
      </c>
      <c r="M1225">
        <v>3525.44</v>
      </c>
      <c r="N1225" s="11">
        <f>Salesdata[[#This Row],[subtotal_before_discount]]-Salesdata[[#This Row],[total_after_discount]]</f>
        <v>0</v>
      </c>
      <c r="O1225" t="s">
        <v>9189</v>
      </c>
      <c r="P1225" s="2">
        <v>45541.889004629629</v>
      </c>
      <c r="Q1225">
        <f>YEAR(Salesdata[[#This Row],[purchase_date]])</f>
        <v>2024</v>
      </c>
      <c r="R1225" t="str">
        <f>TEXT(Salesdata[[#This Row],[purchase_date]], "mmm")</f>
        <v>Sep</v>
      </c>
    </row>
    <row r="1226" spans="1:18" x14ac:dyDescent="0.3">
      <c r="A1226" t="s">
        <v>3707</v>
      </c>
      <c r="B1226" t="s">
        <v>23</v>
      </c>
      <c r="C1226" t="s">
        <v>3708</v>
      </c>
      <c r="D1226" s="11" t="s">
        <v>8225</v>
      </c>
      <c r="E1226" s="11" t="s">
        <v>7060</v>
      </c>
      <c r="F1226" t="s">
        <v>246</v>
      </c>
      <c r="G1226" t="s">
        <v>3709</v>
      </c>
      <c r="H1226" t="s">
        <v>9189</v>
      </c>
      <c r="I1226">
        <v>2786.47</v>
      </c>
      <c r="J1226">
        <v>25</v>
      </c>
      <c r="K1226">
        <v>0</v>
      </c>
      <c r="L1226">
        <v>69661.75</v>
      </c>
      <c r="M1226">
        <v>69661.75</v>
      </c>
      <c r="N1226" s="11">
        <f>Salesdata[[#This Row],[subtotal_before_discount]]-Salesdata[[#This Row],[total_after_discount]]</f>
        <v>0</v>
      </c>
      <c r="O1226" t="s">
        <v>47</v>
      </c>
      <c r="P1226" s="2">
        <v>45776.519490740742</v>
      </c>
      <c r="Q1226">
        <f>YEAR(Salesdata[[#This Row],[purchase_date]])</f>
        <v>2025</v>
      </c>
      <c r="R1226" t="str">
        <f>TEXT(Salesdata[[#This Row],[purchase_date]], "mmm")</f>
        <v>Apr</v>
      </c>
    </row>
    <row r="1227" spans="1:18" x14ac:dyDescent="0.3">
      <c r="A1227" t="s">
        <v>3710</v>
      </c>
      <c r="B1227" t="s">
        <v>84</v>
      </c>
      <c r="C1227" t="s">
        <v>3711</v>
      </c>
      <c r="D1227" s="11" t="s">
        <v>8226</v>
      </c>
      <c r="E1227" s="11" t="s">
        <v>7046</v>
      </c>
      <c r="F1227" t="s">
        <v>74</v>
      </c>
      <c r="G1227" t="s">
        <v>3712</v>
      </c>
      <c r="H1227" t="s">
        <v>209</v>
      </c>
      <c r="I1227">
        <v>487.66</v>
      </c>
      <c r="J1227">
        <v>10</v>
      </c>
      <c r="K1227">
        <v>10</v>
      </c>
      <c r="L1227">
        <v>4876.6000000000004</v>
      </c>
      <c r="M1227">
        <v>4388.9399999999996</v>
      </c>
      <c r="N1227" s="11">
        <f>Salesdata[[#This Row],[subtotal_before_discount]]-Salesdata[[#This Row],[total_after_discount]]</f>
        <v>487.66000000000076</v>
      </c>
      <c r="O1227" t="s">
        <v>77</v>
      </c>
      <c r="P1227" s="2">
        <v>45472.240381944444</v>
      </c>
      <c r="Q1227">
        <f>YEAR(Salesdata[[#This Row],[purchase_date]])</f>
        <v>2024</v>
      </c>
      <c r="R1227" t="str">
        <f>TEXT(Salesdata[[#This Row],[purchase_date]], "mmm")</f>
        <v>Jun</v>
      </c>
    </row>
    <row r="1228" spans="1:18" x14ac:dyDescent="0.3">
      <c r="A1228" t="s">
        <v>3713</v>
      </c>
      <c r="B1228" t="s">
        <v>95</v>
      </c>
      <c r="C1228" t="s">
        <v>3714</v>
      </c>
      <c r="D1228" s="11" t="s">
        <v>8227</v>
      </c>
      <c r="E1228" s="11" t="s">
        <v>7198</v>
      </c>
      <c r="F1228" t="s">
        <v>91</v>
      </c>
      <c r="G1228" t="s">
        <v>3715</v>
      </c>
      <c r="H1228" t="s">
        <v>53</v>
      </c>
      <c r="I1228">
        <v>2.6</v>
      </c>
      <c r="J1228">
        <v>260</v>
      </c>
      <c r="K1228">
        <v>18</v>
      </c>
      <c r="L1228">
        <v>676</v>
      </c>
      <c r="M1228">
        <v>554.32000000000005</v>
      </c>
      <c r="N1228" s="11">
        <f>Salesdata[[#This Row],[subtotal_before_discount]]-Salesdata[[#This Row],[total_after_discount]]</f>
        <v>121.67999999999995</v>
      </c>
      <c r="O1228" t="s">
        <v>21</v>
      </c>
      <c r="P1228" s="2">
        <v>45481.262164351851</v>
      </c>
      <c r="Q1228">
        <f>YEAR(Salesdata[[#This Row],[purchase_date]])</f>
        <v>2024</v>
      </c>
      <c r="R1228" t="str">
        <f>TEXT(Salesdata[[#This Row],[purchase_date]], "mmm")</f>
        <v>Jul</v>
      </c>
    </row>
    <row r="1229" spans="1:18" x14ac:dyDescent="0.3">
      <c r="A1229" t="s">
        <v>3716</v>
      </c>
      <c r="B1229" t="s">
        <v>181</v>
      </c>
      <c r="C1229" t="s">
        <v>3717</v>
      </c>
      <c r="D1229" s="11" t="s">
        <v>8228</v>
      </c>
      <c r="E1229" s="11" t="s">
        <v>7097</v>
      </c>
      <c r="F1229" t="s">
        <v>277</v>
      </c>
      <c r="G1229" t="s">
        <v>3718</v>
      </c>
      <c r="H1229" t="s">
        <v>9189</v>
      </c>
      <c r="I1229">
        <v>143.47999999999999</v>
      </c>
      <c r="J1229">
        <v>4</v>
      </c>
      <c r="K1229">
        <v>0</v>
      </c>
      <c r="L1229">
        <v>573.91999999999996</v>
      </c>
      <c r="M1229">
        <v>573.91999999999996</v>
      </c>
      <c r="N1229" s="11">
        <f>Salesdata[[#This Row],[subtotal_before_discount]]-Salesdata[[#This Row],[total_after_discount]]</f>
        <v>0</v>
      </c>
      <c r="O1229" t="s">
        <v>21</v>
      </c>
      <c r="P1229" s="2">
        <v>45668.494583333333</v>
      </c>
      <c r="Q1229">
        <f>YEAR(Salesdata[[#This Row],[purchase_date]])</f>
        <v>2025</v>
      </c>
      <c r="R1229" t="str">
        <f>TEXT(Salesdata[[#This Row],[purchase_date]], "mmm")</f>
        <v>Jan</v>
      </c>
    </row>
    <row r="1230" spans="1:18" x14ac:dyDescent="0.3">
      <c r="A1230" t="s">
        <v>3719</v>
      </c>
      <c r="B1230" t="s">
        <v>84</v>
      </c>
      <c r="C1230" t="s">
        <v>3720</v>
      </c>
      <c r="D1230" s="11" t="s">
        <v>8229</v>
      </c>
      <c r="E1230" s="11" t="s">
        <v>7094</v>
      </c>
      <c r="F1230" t="s">
        <v>9189</v>
      </c>
      <c r="G1230" t="s">
        <v>3721</v>
      </c>
      <c r="H1230" t="s">
        <v>70</v>
      </c>
      <c r="I1230">
        <v>633.51</v>
      </c>
      <c r="J1230">
        <v>15</v>
      </c>
      <c r="K1230">
        <v>10</v>
      </c>
      <c r="L1230">
        <v>9502.65</v>
      </c>
      <c r="M1230">
        <v>8552.39</v>
      </c>
      <c r="N1230" s="11">
        <f>Salesdata[[#This Row],[subtotal_before_discount]]-Salesdata[[#This Row],[total_after_discount]]</f>
        <v>950.26000000000022</v>
      </c>
      <c r="O1230" t="s">
        <v>47</v>
      </c>
      <c r="P1230" s="2">
        <v>45415.757986111108</v>
      </c>
      <c r="Q1230">
        <f>YEAR(Salesdata[[#This Row],[purchase_date]])</f>
        <v>2024</v>
      </c>
      <c r="R1230" t="str">
        <f>TEXT(Salesdata[[#This Row],[purchase_date]], "mmm")</f>
        <v>May</v>
      </c>
    </row>
    <row r="1231" spans="1:18" x14ac:dyDescent="0.3">
      <c r="A1231" t="s">
        <v>3722</v>
      </c>
      <c r="B1231" t="s">
        <v>172</v>
      </c>
      <c r="C1231" t="s">
        <v>3723</v>
      </c>
      <c r="D1231" s="11" t="s">
        <v>8230</v>
      </c>
      <c r="E1231" s="11" t="s">
        <v>7143</v>
      </c>
      <c r="F1231" t="s">
        <v>37</v>
      </c>
      <c r="G1231" t="s">
        <v>3724</v>
      </c>
      <c r="H1231" t="s">
        <v>76</v>
      </c>
      <c r="I1231">
        <v>1826</v>
      </c>
      <c r="J1231">
        <v>20</v>
      </c>
      <c r="K1231">
        <v>15</v>
      </c>
      <c r="L1231">
        <v>36520</v>
      </c>
      <c r="M1231">
        <v>31042</v>
      </c>
      <c r="N1231" s="11">
        <f>Salesdata[[#This Row],[subtotal_before_discount]]-Salesdata[[#This Row],[total_after_discount]]</f>
        <v>5478</v>
      </c>
      <c r="O1231" t="s">
        <v>60</v>
      </c>
      <c r="P1231" s="2">
        <v>45459.034062500003</v>
      </c>
      <c r="Q1231">
        <f>YEAR(Salesdata[[#This Row],[purchase_date]])</f>
        <v>2024</v>
      </c>
      <c r="R1231" t="str">
        <f>TEXT(Salesdata[[#This Row],[purchase_date]], "mmm")</f>
        <v>Jun</v>
      </c>
    </row>
    <row r="1232" spans="1:18" x14ac:dyDescent="0.3">
      <c r="A1232" t="s">
        <v>3725</v>
      </c>
      <c r="B1232" t="s">
        <v>181</v>
      </c>
      <c r="C1232" t="s">
        <v>3726</v>
      </c>
      <c r="D1232" s="11" t="s">
        <v>8231</v>
      </c>
      <c r="E1232" s="11" t="s">
        <v>7083</v>
      </c>
      <c r="F1232" t="s">
        <v>9189</v>
      </c>
      <c r="G1232" t="s">
        <v>3727</v>
      </c>
      <c r="H1232" t="s">
        <v>76</v>
      </c>
      <c r="I1232">
        <v>172.4</v>
      </c>
      <c r="J1232">
        <v>50</v>
      </c>
      <c r="K1232">
        <v>0</v>
      </c>
      <c r="L1232">
        <v>8620</v>
      </c>
      <c r="M1232">
        <v>8620</v>
      </c>
      <c r="N1232" s="11">
        <f>Salesdata[[#This Row],[subtotal_before_discount]]-Salesdata[[#This Row],[total_after_discount]]</f>
        <v>0</v>
      </c>
      <c r="O1232" t="s">
        <v>9189</v>
      </c>
      <c r="P1232" s="2">
        <v>45447.65997685185</v>
      </c>
      <c r="Q1232">
        <f>YEAR(Salesdata[[#This Row],[purchase_date]])</f>
        <v>2024</v>
      </c>
      <c r="R1232" t="str">
        <f>TEXT(Salesdata[[#This Row],[purchase_date]], "mmm")</f>
        <v>Jun</v>
      </c>
    </row>
    <row r="1233" spans="1:18" x14ac:dyDescent="0.3">
      <c r="A1233" t="s">
        <v>3728</v>
      </c>
      <c r="B1233" t="s">
        <v>95</v>
      </c>
      <c r="C1233" t="s">
        <v>3729</v>
      </c>
      <c r="D1233" s="11" t="s">
        <v>8232</v>
      </c>
      <c r="E1233" s="11" t="s">
        <v>7099</v>
      </c>
      <c r="F1233" t="s">
        <v>133</v>
      </c>
      <c r="G1233" t="s">
        <v>3730</v>
      </c>
      <c r="H1233" t="s">
        <v>9189</v>
      </c>
      <c r="I1233">
        <v>1062.9000000000001</v>
      </c>
      <c r="J1233">
        <v>2</v>
      </c>
      <c r="K1233">
        <v>0</v>
      </c>
      <c r="L1233">
        <v>2125.8000000000002</v>
      </c>
      <c r="M1233">
        <v>2125.8000000000002</v>
      </c>
      <c r="N1233" s="11">
        <f>Salesdata[[#This Row],[subtotal_before_discount]]-Salesdata[[#This Row],[total_after_discount]]</f>
        <v>0</v>
      </c>
      <c r="O1233" t="s">
        <v>116</v>
      </c>
      <c r="P1233" s="2">
        <v>45523.98364583333</v>
      </c>
      <c r="Q1233">
        <f>YEAR(Salesdata[[#This Row],[purchase_date]])</f>
        <v>2024</v>
      </c>
      <c r="R1233" t="str">
        <f>TEXT(Salesdata[[#This Row],[purchase_date]], "mmm")</f>
        <v>Aug</v>
      </c>
    </row>
    <row r="1234" spans="1:18" x14ac:dyDescent="0.3">
      <c r="A1234" t="s">
        <v>3731</v>
      </c>
      <c r="B1234" t="s">
        <v>15</v>
      </c>
      <c r="C1234" t="s">
        <v>3732</v>
      </c>
      <c r="D1234" s="11" t="s">
        <v>7204</v>
      </c>
      <c r="E1234" s="11" t="s">
        <v>7111</v>
      </c>
      <c r="F1234" t="s">
        <v>251</v>
      </c>
      <c r="G1234" t="s">
        <v>3733</v>
      </c>
      <c r="H1234" t="s">
        <v>179</v>
      </c>
      <c r="I1234">
        <v>1359.52</v>
      </c>
      <c r="J1234">
        <v>25</v>
      </c>
      <c r="K1234">
        <v>15</v>
      </c>
      <c r="L1234">
        <v>33988</v>
      </c>
      <c r="M1234">
        <v>28889.8</v>
      </c>
      <c r="N1234" s="11">
        <f>Salesdata[[#This Row],[subtotal_before_discount]]-Salesdata[[#This Row],[total_after_discount]]</f>
        <v>5098.2000000000007</v>
      </c>
      <c r="O1234" t="s">
        <v>116</v>
      </c>
      <c r="P1234" s="2">
        <v>45478.194097222222</v>
      </c>
      <c r="Q1234">
        <f>YEAR(Salesdata[[#This Row],[purchase_date]])</f>
        <v>2024</v>
      </c>
      <c r="R1234" t="str">
        <f>TEXT(Salesdata[[#This Row],[purchase_date]], "mmm")</f>
        <v>Jul</v>
      </c>
    </row>
    <row r="1235" spans="1:18" x14ac:dyDescent="0.3">
      <c r="A1235" t="s">
        <v>3734</v>
      </c>
      <c r="B1235" t="s">
        <v>15</v>
      </c>
      <c r="C1235" t="s">
        <v>3735</v>
      </c>
      <c r="D1235" s="11" t="s">
        <v>8233</v>
      </c>
      <c r="E1235" s="11" t="s">
        <v>7198</v>
      </c>
      <c r="F1235" t="s">
        <v>224</v>
      </c>
      <c r="G1235" t="s">
        <v>3736</v>
      </c>
      <c r="H1235" t="s">
        <v>70</v>
      </c>
      <c r="I1235">
        <v>1077.5999999999999</v>
      </c>
      <c r="J1235">
        <v>15</v>
      </c>
      <c r="K1235">
        <v>10</v>
      </c>
      <c r="L1235">
        <v>16164</v>
      </c>
      <c r="M1235">
        <v>14547.6</v>
      </c>
      <c r="N1235" s="11">
        <f>Salesdata[[#This Row],[subtotal_before_discount]]-Salesdata[[#This Row],[total_after_discount]]</f>
        <v>1616.3999999999996</v>
      </c>
      <c r="O1235" t="s">
        <v>77</v>
      </c>
      <c r="P1235" s="2">
        <v>45863.919282407405</v>
      </c>
      <c r="Q1235">
        <f>YEAR(Salesdata[[#This Row],[purchase_date]])</f>
        <v>2025</v>
      </c>
      <c r="R1235" t="str">
        <f>TEXT(Salesdata[[#This Row],[purchase_date]], "mmm")</f>
        <v>Jul</v>
      </c>
    </row>
    <row r="1236" spans="1:18" x14ac:dyDescent="0.3">
      <c r="A1236" t="s">
        <v>3737</v>
      </c>
      <c r="B1236" t="s">
        <v>181</v>
      </c>
      <c r="C1236" t="s">
        <v>3738</v>
      </c>
      <c r="D1236" s="11" t="s">
        <v>8234</v>
      </c>
      <c r="E1236" s="11" t="s">
        <v>7054</v>
      </c>
      <c r="F1236" t="s">
        <v>155</v>
      </c>
      <c r="G1236" t="s">
        <v>3739</v>
      </c>
      <c r="H1236" t="s">
        <v>465</v>
      </c>
      <c r="I1236">
        <v>2631.61</v>
      </c>
      <c r="J1236">
        <v>2</v>
      </c>
      <c r="K1236">
        <v>7</v>
      </c>
      <c r="L1236">
        <v>5263.22</v>
      </c>
      <c r="M1236">
        <v>4894.79</v>
      </c>
      <c r="N1236" s="11">
        <f>Salesdata[[#This Row],[subtotal_before_discount]]-Salesdata[[#This Row],[total_after_discount]]</f>
        <v>368.43000000000029</v>
      </c>
      <c r="O1236" t="s">
        <v>116</v>
      </c>
      <c r="P1236" s="2">
        <v>45686.898888888885</v>
      </c>
      <c r="Q1236">
        <f>YEAR(Salesdata[[#This Row],[purchase_date]])</f>
        <v>2025</v>
      </c>
      <c r="R1236" t="str">
        <f>TEXT(Salesdata[[#This Row],[purchase_date]], "mmm")</f>
        <v>Jan</v>
      </c>
    </row>
    <row r="1237" spans="1:18" x14ac:dyDescent="0.3">
      <c r="A1237" t="s">
        <v>3740</v>
      </c>
      <c r="B1237" t="s">
        <v>84</v>
      </c>
      <c r="C1237" t="s">
        <v>3741</v>
      </c>
      <c r="D1237" s="11" t="s">
        <v>8235</v>
      </c>
      <c r="E1237" s="11" t="s">
        <v>7094</v>
      </c>
      <c r="F1237" t="s">
        <v>246</v>
      </c>
      <c r="G1237" t="s">
        <v>3742</v>
      </c>
      <c r="H1237" t="s">
        <v>27</v>
      </c>
      <c r="I1237">
        <v>158.13</v>
      </c>
      <c r="J1237">
        <v>15</v>
      </c>
      <c r="K1237">
        <v>13</v>
      </c>
      <c r="L1237">
        <v>2371.9499999999998</v>
      </c>
      <c r="M1237">
        <v>2063.6</v>
      </c>
      <c r="N1237" s="11">
        <f>Salesdata[[#This Row],[subtotal_before_discount]]-Salesdata[[#This Row],[total_after_discount]]</f>
        <v>308.34999999999991</v>
      </c>
      <c r="O1237" t="s">
        <v>116</v>
      </c>
      <c r="P1237" s="2">
        <v>45418.825648148151</v>
      </c>
      <c r="Q1237">
        <f>YEAR(Salesdata[[#This Row],[purchase_date]])</f>
        <v>2024</v>
      </c>
      <c r="R1237" t="str">
        <f>TEXT(Salesdata[[#This Row],[purchase_date]], "mmm")</f>
        <v>May</v>
      </c>
    </row>
    <row r="1238" spans="1:18" x14ac:dyDescent="0.3">
      <c r="A1238" t="s">
        <v>3743</v>
      </c>
      <c r="B1238" t="s">
        <v>15</v>
      </c>
      <c r="C1238" t="s">
        <v>3744</v>
      </c>
      <c r="D1238" s="11" t="s">
        <v>8236</v>
      </c>
      <c r="E1238" s="11" t="s">
        <v>7036</v>
      </c>
      <c r="F1238" t="s">
        <v>32</v>
      </c>
      <c r="G1238" t="s">
        <v>3745</v>
      </c>
      <c r="H1238" t="s">
        <v>209</v>
      </c>
      <c r="I1238">
        <v>824.82</v>
      </c>
      <c r="J1238">
        <v>3</v>
      </c>
      <c r="K1238">
        <v>0</v>
      </c>
      <c r="L1238">
        <v>2474.46</v>
      </c>
      <c r="M1238">
        <v>2474.46</v>
      </c>
      <c r="N1238" s="11">
        <f>Salesdata[[#This Row],[subtotal_before_discount]]-Salesdata[[#This Row],[total_after_discount]]</f>
        <v>0</v>
      </c>
      <c r="O1238" t="s">
        <v>21</v>
      </c>
      <c r="P1238" s="2">
        <v>45556.590486111112</v>
      </c>
      <c r="Q1238">
        <f>YEAR(Salesdata[[#This Row],[purchase_date]])</f>
        <v>2024</v>
      </c>
      <c r="R1238" t="str">
        <f>TEXT(Salesdata[[#This Row],[purchase_date]], "mmm")</f>
        <v>Sep</v>
      </c>
    </row>
    <row r="1239" spans="1:18" x14ac:dyDescent="0.3">
      <c r="A1239" t="s">
        <v>3746</v>
      </c>
      <c r="B1239" t="s">
        <v>84</v>
      </c>
      <c r="C1239" t="s">
        <v>3747</v>
      </c>
      <c r="D1239" s="11" t="s">
        <v>8237</v>
      </c>
      <c r="E1239" s="11" t="s">
        <v>7170</v>
      </c>
      <c r="F1239" t="s">
        <v>18</v>
      </c>
      <c r="G1239" t="s">
        <v>3748</v>
      </c>
      <c r="H1239" t="s">
        <v>20</v>
      </c>
      <c r="I1239">
        <v>538.65</v>
      </c>
      <c r="J1239">
        <v>8</v>
      </c>
      <c r="K1239">
        <v>0</v>
      </c>
      <c r="L1239">
        <v>4309.2</v>
      </c>
      <c r="M1239">
        <v>4309.2</v>
      </c>
      <c r="N1239" s="11">
        <f>Salesdata[[#This Row],[subtotal_before_discount]]-Salesdata[[#This Row],[total_after_discount]]</f>
        <v>0</v>
      </c>
      <c r="O1239" t="s">
        <v>116</v>
      </c>
      <c r="P1239" s="2">
        <v>45791.550543981481</v>
      </c>
      <c r="Q1239">
        <f>YEAR(Salesdata[[#This Row],[purchase_date]])</f>
        <v>2025</v>
      </c>
      <c r="R1239" t="str">
        <f>TEXT(Salesdata[[#This Row],[purchase_date]], "mmm")</f>
        <v>May</v>
      </c>
    </row>
    <row r="1240" spans="1:18" x14ac:dyDescent="0.3">
      <c r="A1240" t="s">
        <v>3749</v>
      </c>
      <c r="B1240" t="s">
        <v>84</v>
      </c>
      <c r="C1240" t="s">
        <v>3750</v>
      </c>
      <c r="D1240" s="11" t="s">
        <v>8238</v>
      </c>
      <c r="E1240" s="11" t="s">
        <v>7125</v>
      </c>
      <c r="F1240" t="s">
        <v>224</v>
      </c>
      <c r="G1240" t="s">
        <v>3751</v>
      </c>
      <c r="H1240" t="s">
        <v>20</v>
      </c>
      <c r="I1240">
        <v>493.12</v>
      </c>
      <c r="J1240">
        <v>20</v>
      </c>
      <c r="K1240">
        <v>0</v>
      </c>
      <c r="L1240">
        <v>9862.4</v>
      </c>
      <c r="M1240">
        <v>9862.4</v>
      </c>
      <c r="N1240" s="11">
        <f>Salesdata[[#This Row],[subtotal_before_discount]]-Salesdata[[#This Row],[total_after_discount]]</f>
        <v>0</v>
      </c>
      <c r="O1240" t="s">
        <v>77</v>
      </c>
      <c r="P1240" s="2">
        <v>45566.54550925926</v>
      </c>
      <c r="Q1240">
        <f>YEAR(Salesdata[[#This Row],[purchase_date]])</f>
        <v>2024</v>
      </c>
      <c r="R1240" t="str">
        <f>TEXT(Salesdata[[#This Row],[purchase_date]], "mmm")</f>
        <v>Oct</v>
      </c>
    </row>
    <row r="1241" spans="1:18" x14ac:dyDescent="0.3">
      <c r="A1241" t="s">
        <v>3752</v>
      </c>
      <c r="B1241" t="s">
        <v>172</v>
      </c>
      <c r="C1241" t="s">
        <v>3753</v>
      </c>
      <c r="D1241" s="11" t="s">
        <v>8239</v>
      </c>
      <c r="E1241" s="11" t="s">
        <v>7097</v>
      </c>
      <c r="F1241" t="s">
        <v>37</v>
      </c>
      <c r="G1241" t="s">
        <v>3754</v>
      </c>
      <c r="H1241" t="s">
        <v>107</v>
      </c>
      <c r="I1241">
        <v>1.1200000000000001</v>
      </c>
      <c r="J1241">
        <v>257</v>
      </c>
      <c r="K1241">
        <v>25</v>
      </c>
      <c r="L1241">
        <v>287.83999999999997</v>
      </c>
      <c r="M1241">
        <v>215.88</v>
      </c>
      <c r="N1241" s="11">
        <f>Salesdata[[#This Row],[subtotal_before_discount]]-Salesdata[[#This Row],[total_after_discount]]</f>
        <v>71.95999999999998</v>
      </c>
      <c r="O1241" t="s">
        <v>60</v>
      </c>
      <c r="P1241" s="2">
        <v>45450.628541666665</v>
      </c>
      <c r="Q1241">
        <f>YEAR(Salesdata[[#This Row],[purchase_date]])</f>
        <v>2024</v>
      </c>
      <c r="R1241" t="str">
        <f>TEXT(Salesdata[[#This Row],[purchase_date]], "mmm")</f>
        <v>Jun</v>
      </c>
    </row>
    <row r="1242" spans="1:18" x14ac:dyDescent="0.3">
      <c r="A1242" t="s">
        <v>3755</v>
      </c>
      <c r="B1242" t="s">
        <v>181</v>
      </c>
      <c r="C1242" t="s">
        <v>3756</v>
      </c>
      <c r="D1242" s="11" t="s">
        <v>8240</v>
      </c>
      <c r="E1242" s="11" t="s">
        <v>7346</v>
      </c>
      <c r="F1242" t="s">
        <v>68</v>
      </c>
      <c r="G1242" t="s">
        <v>3757</v>
      </c>
      <c r="H1242" t="s">
        <v>135</v>
      </c>
      <c r="I1242">
        <v>100.79</v>
      </c>
      <c r="J1242">
        <v>50</v>
      </c>
      <c r="K1242">
        <v>0</v>
      </c>
      <c r="L1242">
        <v>5039.5</v>
      </c>
      <c r="M1242">
        <v>5039.5</v>
      </c>
      <c r="N1242" s="11">
        <f>Salesdata[[#This Row],[subtotal_before_discount]]-Salesdata[[#This Row],[total_after_discount]]</f>
        <v>0</v>
      </c>
      <c r="O1242" t="s">
        <v>116</v>
      </c>
      <c r="P1242" s="2">
        <v>45761.186516203707</v>
      </c>
      <c r="Q1242">
        <f>YEAR(Salesdata[[#This Row],[purchase_date]])</f>
        <v>2025</v>
      </c>
      <c r="R1242" t="str">
        <f>TEXT(Salesdata[[#This Row],[purchase_date]], "mmm")</f>
        <v>Apr</v>
      </c>
    </row>
    <row r="1243" spans="1:18" x14ac:dyDescent="0.3">
      <c r="A1243" t="s">
        <v>3758</v>
      </c>
      <c r="B1243" t="s">
        <v>23</v>
      </c>
      <c r="C1243" t="s">
        <v>3759</v>
      </c>
      <c r="D1243" s="11" t="s">
        <v>8241</v>
      </c>
      <c r="E1243" s="11" t="s">
        <v>7152</v>
      </c>
      <c r="F1243" t="s">
        <v>133</v>
      </c>
      <c r="G1243" t="s">
        <v>3760</v>
      </c>
      <c r="H1243" t="s">
        <v>9189</v>
      </c>
      <c r="I1243">
        <v>1073.5999999999999</v>
      </c>
      <c r="J1243">
        <v>4</v>
      </c>
      <c r="K1243">
        <v>2</v>
      </c>
      <c r="L1243">
        <v>4294.3999999999996</v>
      </c>
      <c r="M1243">
        <v>4208.51</v>
      </c>
      <c r="N1243" s="11">
        <f>Salesdata[[#This Row],[subtotal_before_discount]]-Salesdata[[#This Row],[total_after_discount]]</f>
        <v>85.889999999999418</v>
      </c>
      <c r="O1243" t="s">
        <v>9189</v>
      </c>
      <c r="P1243" s="2">
        <v>45421.672361111108</v>
      </c>
      <c r="Q1243">
        <f>YEAR(Salesdata[[#This Row],[purchase_date]])</f>
        <v>2024</v>
      </c>
      <c r="R1243" t="str">
        <f>TEXT(Salesdata[[#This Row],[purchase_date]], "mmm")</f>
        <v>May</v>
      </c>
    </row>
    <row r="1244" spans="1:18" x14ac:dyDescent="0.3">
      <c r="A1244" t="s">
        <v>3761</v>
      </c>
      <c r="B1244" t="s">
        <v>15</v>
      </c>
      <c r="C1244" t="s">
        <v>3762</v>
      </c>
      <c r="D1244" s="11" t="s">
        <v>8242</v>
      </c>
      <c r="E1244" s="11" t="s">
        <v>7050</v>
      </c>
      <c r="F1244" t="s">
        <v>37</v>
      </c>
      <c r="G1244" t="s">
        <v>3763</v>
      </c>
      <c r="H1244" t="s">
        <v>76</v>
      </c>
      <c r="I1244">
        <v>108.96</v>
      </c>
      <c r="J1244">
        <v>10</v>
      </c>
      <c r="K1244">
        <v>15</v>
      </c>
      <c r="L1244">
        <v>1089.5999999999999</v>
      </c>
      <c r="M1244">
        <v>926.16</v>
      </c>
      <c r="N1244" s="11">
        <f>Salesdata[[#This Row],[subtotal_before_discount]]-Salesdata[[#This Row],[total_after_discount]]</f>
        <v>163.43999999999994</v>
      </c>
      <c r="O1244" t="s">
        <v>77</v>
      </c>
      <c r="P1244" s="2">
        <v>45873.326122685183</v>
      </c>
      <c r="Q1244">
        <f>YEAR(Salesdata[[#This Row],[purchase_date]])</f>
        <v>2025</v>
      </c>
      <c r="R1244" t="str">
        <f>TEXT(Salesdata[[#This Row],[purchase_date]], "mmm")</f>
        <v>Aug</v>
      </c>
    </row>
    <row r="1245" spans="1:18" x14ac:dyDescent="0.3">
      <c r="A1245" t="s">
        <v>3764</v>
      </c>
      <c r="B1245" t="s">
        <v>172</v>
      </c>
      <c r="C1245" t="s">
        <v>3765</v>
      </c>
      <c r="D1245" s="11" t="s">
        <v>8243</v>
      </c>
      <c r="E1245" s="11" t="s">
        <v>7130</v>
      </c>
      <c r="F1245" t="s">
        <v>37</v>
      </c>
      <c r="G1245" t="s">
        <v>3766</v>
      </c>
      <c r="H1245" t="s">
        <v>102</v>
      </c>
      <c r="I1245">
        <v>671.77</v>
      </c>
      <c r="J1245">
        <v>3</v>
      </c>
      <c r="K1245">
        <v>2</v>
      </c>
      <c r="L1245">
        <v>2015.31</v>
      </c>
      <c r="M1245">
        <v>1975</v>
      </c>
      <c r="N1245" s="11">
        <f>Salesdata[[#This Row],[subtotal_before_discount]]-Salesdata[[#This Row],[total_after_discount]]</f>
        <v>40.309999999999945</v>
      </c>
      <c r="O1245" t="s">
        <v>28</v>
      </c>
      <c r="P1245" s="2">
        <v>45805.583437499998</v>
      </c>
      <c r="Q1245">
        <f>YEAR(Salesdata[[#This Row],[purchase_date]])</f>
        <v>2025</v>
      </c>
      <c r="R1245" t="str">
        <f>TEXT(Salesdata[[#This Row],[purchase_date]], "mmm")</f>
        <v>May</v>
      </c>
    </row>
    <row r="1246" spans="1:18" x14ac:dyDescent="0.3">
      <c r="A1246" t="s">
        <v>3767</v>
      </c>
      <c r="B1246" t="s">
        <v>49</v>
      </c>
      <c r="C1246" t="s">
        <v>3768</v>
      </c>
      <c r="D1246" s="11" t="s">
        <v>8244</v>
      </c>
      <c r="E1246" s="11" t="s">
        <v>7166</v>
      </c>
      <c r="F1246" t="s">
        <v>177</v>
      </c>
      <c r="G1246" t="s">
        <v>3769</v>
      </c>
      <c r="H1246" t="s">
        <v>70</v>
      </c>
      <c r="I1246">
        <v>2119.7600000000002</v>
      </c>
      <c r="J1246">
        <v>1</v>
      </c>
      <c r="K1246">
        <v>0</v>
      </c>
      <c r="L1246">
        <v>2119.7600000000002</v>
      </c>
      <c r="M1246">
        <v>2119.7600000000002</v>
      </c>
      <c r="N1246" s="11">
        <f>Salesdata[[#This Row],[subtotal_before_discount]]-Salesdata[[#This Row],[total_after_discount]]</f>
        <v>0</v>
      </c>
      <c r="O1246" t="s">
        <v>116</v>
      </c>
      <c r="P1246" s="2">
        <v>45825.005277777775</v>
      </c>
      <c r="Q1246">
        <f>YEAR(Salesdata[[#This Row],[purchase_date]])</f>
        <v>2025</v>
      </c>
      <c r="R1246" t="str">
        <f>TEXT(Salesdata[[#This Row],[purchase_date]], "mmm")</f>
        <v>Jun</v>
      </c>
    </row>
    <row r="1247" spans="1:18" x14ac:dyDescent="0.3">
      <c r="A1247" t="s">
        <v>3770</v>
      </c>
      <c r="B1247" t="s">
        <v>49</v>
      </c>
      <c r="C1247" t="s">
        <v>3771</v>
      </c>
      <c r="D1247" s="11" t="s">
        <v>8245</v>
      </c>
      <c r="E1247" s="11" t="s">
        <v>7105</v>
      </c>
      <c r="F1247" t="s">
        <v>133</v>
      </c>
      <c r="G1247" t="s">
        <v>3772</v>
      </c>
      <c r="H1247" t="s">
        <v>27</v>
      </c>
      <c r="I1247">
        <v>549.1</v>
      </c>
      <c r="J1247">
        <v>5</v>
      </c>
      <c r="K1247">
        <v>5</v>
      </c>
      <c r="L1247">
        <v>2745.5</v>
      </c>
      <c r="M1247">
        <v>2608.2199999999998</v>
      </c>
      <c r="N1247" s="11">
        <f>Salesdata[[#This Row],[subtotal_before_discount]]-Salesdata[[#This Row],[total_after_discount]]</f>
        <v>137.2800000000002</v>
      </c>
      <c r="O1247" t="s">
        <v>116</v>
      </c>
      <c r="P1247" s="2">
        <v>45423.612523148149</v>
      </c>
      <c r="Q1247">
        <f>YEAR(Salesdata[[#This Row],[purchase_date]])</f>
        <v>2024</v>
      </c>
      <c r="R1247" t="str">
        <f>TEXT(Salesdata[[#This Row],[purchase_date]], "mmm")</f>
        <v>May</v>
      </c>
    </row>
    <row r="1248" spans="1:18" x14ac:dyDescent="0.3">
      <c r="A1248" t="s">
        <v>3773</v>
      </c>
      <c r="B1248" t="s">
        <v>118</v>
      </c>
      <c r="C1248" t="s">
        <v>9189</v>
      </c>
      <c r="D1248" s="11" t="s">
        <v>9189</v>
      </c>
      <c r="E1248" s="11" t="s">
        <v>9189</v>
      </c>
      <c r="F1248" t="s">
        <v>32</v>
      </c>
      <c r="G1248" t="s">
        <v>3774</v>
      </c>
      <c r="H1248" t="s">
        <v>179</v>
      </c>
      <c r="I1248">
        <v>1186.02</v>
      </c>
      <c r="J1248">
        <v>75</v>
      </c>
      <c r="K1248">
        <v>15</v>
      </c>
      <c r="L1248">
        <v>88951.5</v>
      </c>
      <c r="M1248">
        <v>75608.77</v>
      </c>
      <c r="N1248" s="11">
        <f>Salesdata[[#This Row],[subtotal_before_discount]]-Salesdata[[#This Row],[total_after_discount]]</f>
        <v>13342.729999999996</v>
      </c>
      <c r="O1248" t="s">
        <v>47</v>
      </c>
      <c r="P1248" s="2">
        <v>45867.289988425924</v>
      </c>
      <c r="Q1248">
        <f>YEAR(Salesdata[[#This Row],[purchase_date]])</f>
        <v>2025</v>
      </c>
      <c r="R1248" t="str">
        <f>TEXT(Salesdata[[#This Row],[purchase_date]], "mmm")</f>
        <v>Jul</v>
      </c>
    </row>
    <row r="1249" spans="1:18" x14ac:dyDescent="0.3">
      <c r="A1249" t="s">
        <v>3775</v>
      </c>
      <c r="B1249" t="s">
        <v>84</v>
      </c>
      <c r="C1249" t="s">
        <v>3776</v>
      </c>
      <c r="D1249" s="11" t="s">
        <v>8246</v>
      </c>
      <c r="E1249" s="11" t="s">
        <v>7105</v>
      </c>
      <c r="F1249" t="s">
        <v>155</v>
      </c>
      <c r="G1249" t="s">
        <v>3777</v>
      </c>
      <c r="H1249" t="s">
        <v>46</v>
      </c>
      <c r="I1249">
        <v>496.44</v>
      </c>
      <c r="J1249">
        <v>2</v>
      </c>
      <c r="K1249">
        <v>0</v>
      </c>
      <c r="L1249">
        <v>992.88</v>
      </c>
      <c r="M1249">
        <v>992.88</v>
      </c>
      <c r="N1249" s="11">
        <f>Salesdata[[#This Row],[subtotal_before_discount]]-Salesdata[[#This Row],[total_after_discount]]</f>
        <v>0</v>
      </c>
      <c r="O1249" t="s">
        <v>60</v>
      </c>
      <c r="P1249" s="2">
        <v>45572.060439814813</v>
      </c>
      <c r="Q1249">
        <f>YEAR(Salesdata[[#This Row],[purchase_date]])</f>
        <v>2024</v>
      </c>
      <c r="R1249" t="str">
        <f>TEXT(Salesdata[[#This Row],[purchase_date]], "mmm")</f>
        <v>Oct</v>
      </c>
    </row>
    <row r="1250" spans="1:18" x14ac:dyDescent="0.3">
      <c r="A1250" t="s">
        <v>3778</v>
      </c>
      <c r="B1250" t="s">
        <v>181</v>
      </c>
      <c r="C1250" t="s">
        <v>3779</v>
      </c>
      <c r="D1250" s="11" t="s">
        <v>8247</v>
      </c>
      <c r="E1250" s="11" t="s">
        <v>7050</v>
      </c>
      <c r="F1250" t="s">
        <v>18</v>
      </c>
      <c r="G1250" t="s">
        <v>3780</v>
      </c>
      <c r="H1250" t="s">
        <v>53</v>
      </c>
      <c r="I1250">
        <v>1125.42</v>
      </c>
      <c r="J1250">
        <v>40</v>
      </c>
      <c r="K1250">
        <v>20</v>
      </c>
      <c r="L1250">
        <v>45016.800000000003</v>
      </c>
      <c r="M1250">
        <v>36013.440000000002</v>
      </c>
      <c r="N1250" s="11">
        <f>Salesdata[[#This Row],[subtotal_before_discount]]-Salesdata[[#This Row],[total_after_discount]]</f>
        <v>9003.36</v>
      </c>
      <c r="O1250" t="s">
        <v>77</v>
      </c>
      <c r="P1250" s="2">
        <v>45414.372604166667</v>
      </c>
      <c r="Q1250">
        <f>YEAR(Salesdata[[#This Row],[purchase_date]])</f>
        <v>2024</v>
      </c>
      <c r="R1250" t="str">
        <f>TEXT(Salesdata[[#This Row],[purchase_date]], "mmm")</f>
        <v>May</v>
      </c>
    </row>
    <row r="1251" spans="1:18" x14ac:dyDescent="0.3">
      <c r="A1251" t="s">
        <v>3781</v>
      </c>
      <c r="B1251" t="s">
        <v>84</v>
      </c>
      <c r="C1251" t="s">
        <v>3782</v>
      </c>
      <c r="D1251" s="11" t="s">
        <v>8248</v>
      </c>
      <c r="E1251" s="11" t="s">
        <v>7044</v>
      </c>
      <c r="F1251" t="s">
        <v>18</v>
      </c>
      <c r="G1251" t="s">
        <v>3783</v>
      </c>
      <c r="H1251" t="s">
        <v>20</v>
      </c>
      <c r="I1251">
        <v>1199.81</v>
      </c>
      <c r="J1251">
        <v>10</v>
      </c>
      <c r="K1251">
        <v>0</v>
      </c>
      <c r="L1251">
        <v>11998.1</v>
      </c>
      <c r="M1251">
        <v>11998.1</v>
      </c>
      <c r="N1251" s="11">
        <f>Salesdata[[#This Row],[subtotal_before_discount]]-Salesdata[[#This Row],[total_after_discount]]</f>
        <v>0</v>
      </c>
      <c r="O1251" t="s">
        <v>21</v>
      </c>
      <c r="P1251" s="2">
        <v>45740.439722222225</v>
      </c>
      <c r="Q1251">
        <f>YEAR(Salesdata[[#This Row],[purchase_date]])</f>
        <v>2025</v>
      </c>
      <c r="R1251" t="str">
        <f>TEXT(Salesdata[[#This Row],[purchase_date]], "mmm")</f>
        <v>Mar</v>
      </c>
    </row>
    <row r="1252" spans="1:18" x14ac:dyDescent="0.3">
      <c r="A1252" t="s">
        <v>3784</v>
      </c>
      <c r="B1252" t="s">
        <v>30</v>
      </c>
      <c r="C1252" t="s">
        <v>3785</v>
      </c>
      <c r="D1252" s="11" t="s">
        <v>8249</v>
      </c>
      <c r="E1252" s="11" t="s">
        <v>7087</v>
      </c>
      <c r="F1252" t="s">
        <v>251</v>
      </c>
      <c r="G1252" t="s">
        <v>3786</v>
      </c>
      <c r="H1252" t="s">
        <v>70</v>
      </c>
      <c r="I1252">
        <v>114.55</v>
      </c>
      <c r="J1252">
        <v>1</v>
      </c>
      <c r="K1252">
        <v>0</v>
      </c>
      <c r="L1252">
        <v>114.55</v>
      </c>
      <c r="M1252">
        <v>114.55</v>
      </c>
      <c r="N1252" s="11">
        <f>Salesdata[[#This Row],[subtotal_before_discount]]-Salesdata[[#This Row],[total_after_discount]]</f>
        <v>0</v>
      </c>
      <c r="O1252" t="s">
        <v>21</v>
      </c>
      <c r="P1252" s="2">
        <v>45505.582604166666</v>
      </c>
      <c r="Q1252">
        <f>YEAR(Salesdata[[#This Row],[purchase_date]])</f>
        <v>2024</v>
      </c>
      <c r="R1252" t="str">
        <f>TEXT(Salesdata[[#This Row],[purchase_date]], "mmm")</f>
        <v>Aug</v>
      </c>
    </row>
    <row r="1253" spans="1:18" x14ac:dyDescent="0.3">
      <c r="A1253" t="s">
        <v>3787</v>
      </c>
      <c r="B1253" t="s">
        <v>172</v>
      </c>
      <c r="C1253" t="s">
        <v>3788</v>
      </c>
      <c r="D1253" s="11" t="s">
        <v>8250</v>
      </c>
      <c r="E1253" s="11" t="s">
        <v>7102</v>
      </c>
      <c r="F1253" t="s">
        <v>111</v>
      </c>
      <c r="G1253" t="s">
        <v>3789</v>
      </c>
      <c r="H1253" t="s">
        <v>70</v>
      </c>
      <c r="I1253">
        <v>1357.39</v>
      </c>
      <c r="J1253">
        <v>4</v>
      </c>
      <c r="K1253">
        <v>0</v>
      </c>
      <c r="L1253">
        <v>5429.56</v>
      </c>
      <c r="M1253">
        <v>5429.56</v>
      </c>
      <c r="N1253" s="11">
        <f>Salesdata[[#This Row],[subtotal_before_discount]]-Salesdata[[#This Row],[total_after_discount]]</f>
        <v>0</v>
      </c>
      <c r="O1253" t="s">
        <v>28</v>
      </c>
      <c r="P1253" s="2">
        <v>45615.326226851852</v>
      </c>
      <c r="Q1253">
        <f>YEAR(Salesdata[[#This Row],[purchase_date]])</f>
        <v>2024</v>
      </c>
      <c r="R1253" t="str">
        <f>TEXT(Salesdata[[#This Row],[purchase_date]], "mmm")</f>
        <v>Nov</v>
      </c>
    </row>
    <row r="1254" spans="1:18" x14ac:dyDescent="0.3">
      <c r="A1254" t="s">
        <v>3790</v>
      </c>
      <c r="B1254" t="s">
        <v>95</v>
      </c>
      <c r="C1254" t="s">
        <v>3791</v>
      </c>
      <c r="D1254" s="11" t="s">
        <v>8251</v>
      </c>
      <c r="E1254" s="11" t="s">
        <v>7097</v>
      </c>
      <c r="F1254" t="s">
        <v>57</v>
      </c>
      <c r="G1254" t="s">
        <v>3792</v>
      </c>
      <c r="H1254" t="s">
        <v>53</v>
      </c>
      <c r="I1254">
        <v>338.34</v>
      </c>
      <c r="J1254">
        <v>3</v>
      </c>
      <c r="K1254">
        <v>0</v>
      </c>
      <c r="L1254">
        <v>1015.02</v>
      </c>
      <c r="M1254">
        <v>1015.02</v>
      </c>
      <c r="N1254" s="11">
        <f>Salesdata[[#This Row],[subtotal_before_discount]]-Salesdata[[#This Row],[total_after_discount]]</f>
        <v>0</v>
      </c>
      <c r="O1254" t="s">
        <v>60</v>
      </c>
      <c r="P1254" s="2">
        <v>45549.393611111111</v>
      </c>
      <c r="Q1254">
        <f>YEAR(Salesdata[[#This Row],[purchase_date]])</f>
        <v>2024</v>
      </c>
      <c r="R1254" t="str">
        <f>TEXT(Salesdata[[#This Row],[purchase_date]], "mmm")</f>
        <v>Sep</v>
      </c>
    </row>
    <row r="1255" spans="1:18" x14ac:dyDescent="0.3">
      <c r="A1255" t="s">
        <v>3793</v>
      </c>
      <c r="B1255" t="s">
        <v>118</v>
      </c>
      <c r="C1255" t="s">
        <v>3794</v>
      </c>
      <c r="D1255" s="11" t="s">
        <v>8252</v>
      </c>
      <c r="E1255" s="11" t="s">
        <v>7094</v>
      </c>
      <c r="F1255" t="s">
        <v>224</v>
      </c>
      <c r="G1255" t="s">
        <v>3795</v>
      </c>
      <c r="H1255" t="s">
        <v>70</v>
      </c>
      <c r="I1255">
        <v>2534.02</v>
      </c>
      <c r="J1255">
        <v>2</v>
      </c>
      <c r="K1255">
        <v>0</v>
      </c>
      <c r="L1255">
        <v>5068.04</v>
      </c>
      <c r="M1255">
        <v>5068.04</v>
      </c>
      <c r="N1255" s="11">
        <f>Salesdata[[#This Row],[subtotal_before_discount]]-Salesdata[[#This Row],[total_after_discount]]</f>
        <v>0</v>
      </c>
      <c r="O1255" t="s">
        <v>21</v>
      </c>
      <c r="P1255" s="2">
        <v>45634.643553240741</v>
      </c>
      <c r="Q1255">
        <f>YEAR(Salesdata[[#This Row],[purchase_date]])</f>
        <v>2024</v>
      </c>
      <c r="R1255" t="str">
        <f>TEXT(Salesdata[[#This Row],[purchase_date]], "mmm")</f>
        <v>Dec</v>
      </c>
    </row>
    <row r="1256" spans="1:18" x14ac:dyDescent="0.3">
      <c r="A1256" t="s">
        <v>3796</v>
      </c>
      <c r="B1256" t="s">
        <v>172</v>
      </c>
      <c r="C1256" t="s">
        <v>3797</v>
      </c>
      <c r="D1256" s="11" t="s">
        <v>8253</v>
      </c>
      <c r="E1256" s="11" t="s">
        <v>7166</v>
      </c>
      <c r="F1256" t="s">
        <v>68</v>
      </c>
      <c r="G1256" t="s">
        <v>3798</v>
      </c>
      <c r="H1256" t="s">
        <v>70</v>
      </c>
      <c r="I1256">
        <v>560.6</v>
      </c>
      <c r="J1256">
        <v>5</v>
      </c>
      <c r="K1256">
        <v>0</v>
      </c>
      <c r="L1256">
        <v>2803</v>
      </c>
      <c r="M1256">
        <v>2803</v>
      </c>
      <c r="N1256" s="11">
        <f>Salesdata[[#This Row],[subtotal_before_discount]]-Salesdata[[#This Row],[total_after_discount]]</f>
        <v>0</v>
      </c>
      <c r="O1256" t="s">
        <v>9189</v>
      </c>
      <c r="P1256" s="2">
        <v>45518.908530092594</v>
      </c>
      <c r="Q1256">
        <f>YEAR(Salesdata[[#This Row],[purchase_date]])</f>
        <v>2024</v>
      </c>
      <c r="R1256" t="str">
        <f>TEXT(Salesdata[[#This Row],[purchase_date]], "mmm")</f>
        <v>Aug</v>
      </c>
    </row>
    <row r="1257" spans="1:18" x14ac:dyDescent="0.3">
      <c r="A1257" t="s">
        <v>3799</v>
      </c>
      <c r="B1257" t="s">
        <v>30</v>
      </c>
      <c r="C1257" t="s">
        <v>3800</v>
      </c>
      <c r="D1257" s="11" t="s">
        <v>8254</v>
      </c>
      <c r="E1257" s="11" t="s">
        <v>7097</v>
      </c>
      <c r="F1257" t="s">
        <v>9189</v>
      </c>
      <c r="G1257" t="s">
        <v>3801</v>
      </c>
      <c r="H1257" t="s">
        <v>161</v>
      </c>
      <c r="I1257">
        <v>262.39999999999998</v>
      </c>
      <c r="J1257">
        <v>20</v>
      </c>
      <c r="K1257">
        <v>15</v>
      </c>
      <c r="L1257">
        <v>5248</v>
      </c>
      <c r="M1257">
        <v>4460.8</v>
      </c>
      <c r="N1257" s="11">
        <f>Salesdata[[#This Row],[subtotal_before_discount]]-Salesdata[[#This Row],[total_after_discount]]</f>
        <v>787.19999999999982</v>
      </c>
      <c r="O1257" t="s">
        <v>28</v>
      </c>
      <c r="P1257" s="2">
        <v>45635.850821759261</v>
      </c>
      <c r="Q1257">
        <f>YEAR(Salesdata[[#This Row],[purchase_date]])</f>
        <v>2024</v>
      </c>
      <c r="R1257" t="str">
        <f>TEXT(Salesdata[[#This Row],[purchase_date]], "mmm")</f>
        <v>Dec</v>
      </c>
    </row>
    <row r="1258" spans="1:18" x14ac:dyDescent="0.3">
      <c r="A1258" t="s">
        <v>3802</v>
      </c>
      <c r="B1258" t="s">
        <v>172</v>
      </c>
      <c r="C1258" t="s">
        <v>3803</v>
      </c>
      <c r="D1258" s="11" t="s">
        <v>8255</v>
      </c>
      <c r="E1258" s="11" t="s">
        <v>7166</v>
      </c>
      <c r="F1258" t="s">
        <v>177</v>
      </c>
      <c r="G1258" t="s">
        <v>3804</v>
      </c>
      <c r="H1258" t="s">
        <v>465</v>
      </c>
      <c r="I1258">
        <v>1892.49</v>
      </c>
      <c r="J1258">
        <v>4</v>
      </c>
      <c r="K1258">
        <v>0</v>
      </c>
      <c r="L1258">
        <v>7569.96</v>
      </c>
      <c r="M1258">
        <v>7569.96</v>
      </c>
      <c r="N1258" s="11">
        <f>Salesdata[[#This Row],[subtotal_before_discount]]-Salesdata[[#This Row],[total_after_discount]]</f>
        <v>0</v>
      </c>
      <c r="O1258" t="s">
        <v>116</v>
      </c>
      <c r="P1258" s="2">
        <v>45434.372210648151</v>
      </c>
      <c r="Q1258">
        <f>YEAR(Salesdata[[#This Row],[purchase_date]])</f>
        <v>2024</v>
      </c>
      <c r="R1258" t="str">
        <f>TEXT(Salesdata[[#This Row],[purchase_date]], "mmm")</f>
        <v>May</v>
      </c>
    </row>
    <row r="1259" spans="1:18" x14ac:dyDescent="0.3">
      <c r="A1259" t="s">
        <v>3805</v>
      </c>
      <c r="B1259" t="s">
        <v>23</v>
      </c>
      <c r="C1259" t="s">
        <v>3806</v>
      </c>
      <c r="D1259" s="11" t="s">
        <v>8256</v>
      </c>
      <c r="E1259" s="11" t="s">
        <v>7060</v>
      </c>
      <c r="F1259" t="s">
        <v>177</v>
      </c>
      <c r="G1259" t="s">
        <v>3807</v>
      </c>
      <c r="H1259" t="s">
        <v>76</v>
      </c>
      <c r="I1259">
        <v>625.70000000000005</v>
      </c>
      <c r="J1259">
        <v>20</v>
      </c>
      <c r="K1259">
        <v>10</v>
      </c>
      <c r="L1259">
        <v>12514</v>
      </c>
      <c r="M1259">
        <v>11262.6</v>
      </c>
      <c r="N1259" s="11">
        <f>Salesdata[[#This Row],[subtotal_before_discount]]-Salesdata[[#This Row],[total_after_discount]]</f>
        <v>1251.3999999999996</v>
      </c>
      <c r="O1259" t="s">
        <v>40</v>
      </c>
      <c r="P1259" s="2">
        <v>45538.560393518521</v>
      </c>
      <c r="Q1259">
        <f>YEAR(Salesdata[[#This Row],[purchase_date]])</f>
        <v>2024</v>
      </c>
      <c r="R1259" t="str">
        <f>TEXT(Salesdata[[#This Row],[purchase_date]], "mmm")</f>
        <v>Sep</v>
      </c>
    </row>
    <row r="1260" spans="1:18" x14ac:dyDescent="0.3">
      <c r="A1260" t="s">
        <v>3808</v>
      </c>
      <c r="B1260" t="s">
        <v>23</v>
      </c>
      <c r="C1260" t="s">
        <v>3809</v>
      </c>
      <c r="D1260" s="11" t="s">
        <v>8257</v>
      </c>
      <c r="E1260" s="11" t="s">
        <v>7099</v>
      </c>
      <c r="F1260" t="s">
        <v>133</v>
      </c>
      <c r="G1260" t="s">
        <v>3810</v>
      </c>
      <c r="H1260" t="s">
        <v>53</v>
      </c>
      <c r="I1260">
        <v>83.29</v>
      </c>
      <c r="J1260">
        <v>20</v>
      </c>
      <c r="K1260">
        <v>10</v>
      </c>
      <c r="L1260">
        <v>1665.8</v>
      </c>
      <c r="M1260">
        <v>1499.22</v>
      </c>
      <c r="N1260" s="11">
        <f>Salesdata[[#This Row],[subtotal_before_discount]]-Salesdata[[#This Row],[total_after_discount]]</f>
        <v>166.57999999999993</v>
      </c>
      <c r="O1260" t="s">
        <v>21</v>
      </c>
      <c r="P1260" s="2">
        <v>45424.033668981479</v>
      </c>
      <c r="Q1260">
        <f>YEAR(Salesdata[[#This Row],[purchase_date]])</f>
        <v>2024</v>
      </c>
      <c r="R1260" t="str">
        <f>TEXT(Salesdata[[#This Row],[purchase_date]], "mmm")</f>
        <v>May</v>
      </c>
    </row>
    <row r="1261" spans="1:18" x14ac:dyDescent="0.3">
      <c r="A1261" t="s">
        <v>3811</v>
      </c>
      <c r="B1261" t="s">
        <v>49</v>
      </c>
      <c r="C1261" t="s">
        <v>3812</v>
      </c>
      <c r="D1261" s="11" t="s">
        <v>8258</v>
      </c>
      <c r="E1261" s="11" t="s">
        <v>7183</v>
      </c>
      <c r="F1261" t="s">
        <v>18</v>
      </c>
      <c r="G1261" t="s">
        <v>3813</v>
      </c>
      <c r="H1261" t="s">
        <v>130</v>
      </c>
      <c r="I1261">
        <v>16.489999999999998</v>
      </c>
      <c r="J1261">
        <v>20</v>
      </c>
      <c r="K1261">
        <v>25</v>
      </c>
      <c r="L1261">
        <v>329.8</v>
      </c>
      <c r="M1261">
        <v>247.35</v>
      </c>
      <c r="N1261" s="11">
        <f>Salesdata[[#This Row],[subtotal_before_discount]]-Salesdata[[#This Row],[total_after_discount]]</f>
        <v>82.450000000000017</v>
      </c>
      <c r="O1261" t="s">
        <v>116</v>
      </c>
      <c r="P1261" s="2">
        <v>45679.774953703702</v>
      </c>
      <c r="Q1261">
        <f>YEAR(Salesdata[[#This Row],[purchase_date]])</f>
        <v>2025</v>
      </c>
      <c r="R1261" t="str">
        <f>TEXT(Salesdata[[#This Row],[purchase_date]], "mmm")</f>
        <v>Jan</v>
      </c>
    </row>
    <row r="1262" spans="1:18" x14ac:dyDescent="0.3">
      <c r="A1262" t="s">
        <v>3814</v>
      </c>
      <c r="B1262" t="s">
        <v>84</v>
      </c>
      <c r="C1262" t="s">
        <v>3815</v>
      </c>
      <c r="D1262" s="11" t="s">
        <v>8259</v>
      </c>
      <c r="E1262" s="11" t="s">
        <v>7111</v>
      </c>
      <c r="F1262" t="s">
        <v>111</v>
      </c>
      <c r="G1262" t="s">
        <v>3816</v>
      </c>
      <c r="H1262" t="s">
        <v>93</v>
      </c>
      <c r="I1262">
        <v>839.6</v>
      </c>
      <c r="J1262">
        <v>1</v>
      </c>
      <c r="K1262">
        <v>0</v>
      </c>
      <c r="L1262">
        <v>839.6</v>
      </c>
      <c r="M1262">
        <v>839.6</v>
      </c>
      <c r="N1262" s="11">
        <f>Salesdata[[#This Row],[subtotal_before_discount]]-Salesdata[[#This Row],[total_after_discount]]</f>
        <v>0</v>
      </c>
      <c r="O1262" t="s">
        <v>21</v>
      </c>
      <c r="P1262" s="2">
        <v>45448.594085648147</v>
      </c>
      <c r="Q1262">
        <f>YEAR(Salesdata[[#This Row],[purchase_date]])</f>
        <v>2024</v>
      </c>
      <c r="R1262" t="str">
        <f>TEXT(Salesdata[[#This Row],[purchase_date]], "mmm")</f>
        <v>Jun</v>
      </c>
    </row>
    <row r="1263" spans="1:18" x14ac:dyDescent="0.3">
      <c r="A1263" t="s">
        <v>3817</v>
      </c>
      <c r="B1263" t="s">
        <v>72</v>
      </c>
      <c r="C1263" t="s">
        <v>3818</v>
      </c>
      <c r="D1263" s="11" t="s">
        <v>8260</v>
      </c>
      <c r="E1263" s="11" t="s">
        <v>7162</v>
      </c>
      <c r="F1263" t="s">
        <v>224</v>
      </c>
      <c r="G1263" t="s">
        <v>3819</v>
      </c>
      <c r="H1263" t="s">
        <v>9189</v>
      </c>
      <c r="I1263">
        <v>728.64</v>
      </c>
      <c r="J1263">
        <v>2</v>
      </c>
      <c r="K1263">
        <v>0</v>
      </c>
      <c r="L1263">
        <v>1457.28</v>
      </c>
      <c r="M1263">
        <v>1457.28</v>
      </c>
      <c r="N1263" s="11">
        <f>Salesdata[[#This Row],[subtotal_before_discount]]-Salesdata[[#This Row],[total_after_discount]]</f>
        <v>0</v>
      </c>
      <c r="O1263" t="s">
        <v>116</v>
      </c>
      <c r="P1263" s="2">
        <v>45602.364907407406</v>
      </c>
      <c r="Q1263">
        <f>YEAR(Salesdata[[#This Row],[purchase_date]])</f>
        <v>2024</v>
      </c>
      <c r="R1263" t="str">
        <f>TEXT(Salesdata[[#This Row],[purchase_date]], "mmm")</f>
        <v>Nov</v>
      </c>
    </row>
    <row r="1264" spans="1:18" x14ac:dyDescent="0.3">
      <c r="A1264" t="s">
        <v>3820</v>
      </c>
      <c r="B1264" t="s">
        <v>118</v>
      </c>
      <c r="C1264" t="s">
        <v>3821</v>
      </c>
      <c r="D1264" s="11" t="s">
        <v>8261</v>
      </c>
      <c r="E1264" s="11" t="s">
        <v>7207</v>
      </c>
      <c r="F1264" t="s">
        <v>32</v>
      </c>
      <c r="G1264" t="s">
        <v>3822</v>
      </c>
      <c r="H1264" t="s">
        <v>59</v>
      </c>
      <c r="I1264">
        <v>2264.98</v>
      </c>
      <c r="J1264">
        <v>75</v>
      </c>
      <c r="K1264">
        <v>15</v>
      </c>
      <c r="L1264">
        <v>169873.5</v>
      </c>
      <c r="M1264">
        <v>144392.48000000001</v>
      </c>
      <c r="N1264" s="11">
        <f>Salesdata[[#This Row],[subtotal_before_discount]]-Salesdata[[#This Row],[total_after_discount]]</f>
        <v>25481.01999999999</v>
      </c>
      <c r="O1264" t="s">
        <v>40</v>
      </c>
      <c r="P1264" s="2">
        <v>45423.55060185185</v>
      </c>
      <c r="Q1264">
        <f>YEAR(Salesdata[[#This Row],[purchase_date]])</f>
        <v>2024</v>
      </c>
      <c r="R1264" t="str">
        <f>TEXT(Salesdata[[#This Row],[purchase_date]], "mmm")</f>
        <v>May</v>
      </c>
    </row>
    <row r="1265" spans="1:18" x14ac:dyDescent="0.3">
      <c r="A1265" t="s">
        <v>3823</v>
      </c>
      <c r="B1265" t="s">
        <v>95</v>
      </c>
      <c r="C1265" t="s">
        <v>3824</v>
      </c>
      <c r="D1265" s="11" t="s">
        <v>8262</v>
      </c>
      <c r="E1265" s="11" t="s">
        <v>7040</v>
      </c>
      <c r="F1265" t="s">
        <v>177</v>
      </c>
      <c r="G1265" t="s">
        <v>3825</v>
      </c>
      <c r="H1265" t="s">
        <v>130</v>
      </c>
      <c r="I1265">
        <v>1100.8900000000001</v>
      </c>
      <c r="J1265">
        <v>10</v>
      </c>
      <c r="K1265">
        <v>10</v>
      </c>
      <c r="L1265">
        <v>11008.9</v>
      </c>
      <c r="M1265">
        <v>9908.01</v>
      </c>
      <c r="N1265" s="11">
        <f>Salesdata[[#This Row],[subtotal_before_discount]]-Salesdata[[#This Row],[total_after_discount]]</f>
        <v>1100.8899999999994</v>
      </c>
      <c r="O1265" t="s">
        <v>21</v>
      </c>
      <c r="P1265" s="2">
        <v>45359.552974537037</v>
      </c>
      <c r="Q1265">
        <f>YEAR(Salesdata[[#This Row],[purchase_date]])</f>
        <v>2024</v>
      </c>
      <c r="R1265" t="str">
        <f>TEXT(Salesdata[[#This Row],[purchase_date]], "mmm")</f>
        <v>Mar</v>
      </c>
    </row>
    <row r="1266" spans="1:18" x14ac:dyDescent="0.3">
      <c r="A1266" t="s">
        <v>3826</v>
      </c>
      <c r="B1266" t="s">
        <v>172</v>
      </c>
      <c r="C1266" t="s">
        <v>3827</v>
      </c>
      <c r="D1266" s="11" t="s">
        <v>8263</v>
      </c>
      <c r="E1266" s="11" t="s">
        <v>7123</v>
      </c>
      <c r="F1266" t="s">
        <v>111</v>
      </c>
      <c r="G1266" t="s">
        <v>3828</v>
      </c>
      <c r="H1266" t="s">
        <v>59</v>
      </c>
      <c r="I1266">
        <v>617.26</v>
      </c>
      <c r="J1266">
        <v>30</v>
      </c>
      <c r="K1266">
        <v>10</v>
      </c>
      <c r="L1266">
        <v>18517.8</v>
      </c>
      <c r="M1266">
        <v>16666.02</v>
      </c>
      <c r="N1266" s="11">
        <f>Salesdata[[#This Row],[subtotal_before_discount]]-Salesdata[[#This Row],[total_after_discount]]</f>
        <v>1851.7799999999988</v>
      </c>
      <c r="O1266" t="s">
        <v>116</v>
      </c>
      <c r="P1266" s="2">
        <v>45831.135694444441</v>
      </c>
      <c r="Q1266">
        <f>YEAR(Salesdata[[#This Row],[purchase_date]])</f>
        <v>2025</v>
      </c>
      <c r="R1266" t="str">
        <f>TEXT(Salesdata[[#This Row],[purchase_date]], "mmm")</f>
        <v>Jun</v>
      </c>
    </row>
    <row r="1267" spans="1:18" x14ac:dyDescent="0.3">
      <c r="A1267" t="s">
        <v>3829</v>
      </c>
      <c r="B1267" t="s">
        <v>15</v>
      </c>
      <c r="C1267" t="s">
        <v>3830</v>
      </c>
      <c r="D1267" s="11" t="s">
        <v>8264</v>
      </c>
      <c r="E1267" s="11" t="s">
        <v>7056</v>
      </c>
      <c r="F1267" t="s">
        <v>9189</v>
      </c>
      <c r="G1267" t="s">
        <v>3831</v>
      </c>
      <c r="H1267" t="s">
        <v>20</v>
      </c>
      <c r="I1267">
        <v>438.59</v>
      </c>
      <c r="J1267">
        <v>60</v>
      </c>
      <c r="K1267">
        <v>15</v>
      </c>
      <c r="L1267">
        <v>26315.4</v>
      </c>
      <c r="M1267">
        <v>22368.09</v>
      </c>
      <c r="N1267" s="11">
        <f>Salesdata[[#This Row],[subtotal_before_discount]]-Salesdata[[#This Row],[total_after_discount]]</f>
        <v>3947.3100000000013</v>
      </c>
      <c r="O1267" t="s">
        <v>47</v>
      </c>
      <c r="P1267" s="2">
        <v>45530.111458333333</v>
      </c>
      <c r="Q1267">
        <f>YEAR(Salesdata[[#This Row],[purchase_date]])</f>
        <v>2024</v>
      </c>
      <c r="R1267" t="str">
        <f>TEXT(Salesdata[[#This Row],[purchase_date]], "mmm")</f>
        <v>Aug</v>
      </c>
    </row>
    <row r="1268" spans="1:18" x14ac:dyDescent="0.3">
      <c r="A1268" t="s">
        <v>3832</v>
      </c>
      <c r="B1268" t="s">
        <v>118</v>
      </c>
      <c r="C1268" t="s">
        <v>3833</v>
      </c>
      <c r="D1268" s="11" t="s">
        <v>8265</v>
      </c>
      <c r="E1268" s="11" t="s">
        <v>7214</v>
      </c>
      <c r="F1268" t="s">
        <v>68</v>
      </c>
      <c r="G1268" t="s">
        <v>3834</v>
      </c>
      <c r="H1268" t="s">
        <v>161</v>
      </c>
      <c r="I1268">
        <v>401.46</v>
      </c>
      <c r="J1268">
        <v>4</v>
      </c>
      <c r="K1268">
        <v>0</v>
      </c>
      <c r="L1268">
        <v>1605.84</v>
      </c>
      <c r="M1268">
        <v>1605.84</v>
      </c>
      <c r="N1268" s="11">
        <f>Salesdata[[#This Row],[subtotal_before_discount]]-Salesdata[[#This Row],[total_after_discount]]</f>
        <v>0</v>
      </c>
      <c r="O1268" t="s">
        <v>47</v>
      </c>
      <c r="P1268" s="2">
        <v>45525.091099537036</v>
      </c>
      <c r="Q1268">
        <f>YEAR(Salesdata[[#This Row],[purchase_date]])</f>
        <v>2024</v>
      </c>
      <c r="R1268" t="str">
        <f>TEXT(Salesdata[[#This Row],[purchase_date]], "mmm")</f>
        <v>Aug</v>
      </c>
    </row>
    <row r="1269" spans="1:18" x14ac:dyDescent="0.3">
      <c r="A1269" t="s">
        <v>3835</v>
      </c>
      <c r="B1269" t="s">
        <v>55</v>
      </c>
      <c r="C1269" t="s">
        <v>3836</v>
      </c>
      <c r="D1269" s="11" t="s">
        <v>8266</v>
      </c>
      <c r="E1269" s="11" t="s">
        <v>7062</v>
      </c>
      <c r="F1269" t="s">
        <v>277</v>
      </c>
      <c r="G1269" t="s">
        <v>3837</v>
      </c>
      <c r="H1269" t="s">
        <v>184</v>
      </c>
      <c r="I1269">
        <v>1194.25</v>
      </c>
      <c r="J1269">
        <v>8</v>
      </c>
      <c r="K1269">
        <v>0</v>
      </c>
      <c r="L1269">
        <v>9554</v>
      </c>
      <c r="M1269">
        <v>9554</v>
      </c>
      <c r="N1269" s="11">
        <f>Salesdata[[#This Row],[subtotal_before_discount]]-Salesdata[[#This Row],[total_after_discount]]</f>
        <v>0</v>
      </c>
      <c r="O1269" t="s">
        <v>47</v>
      </c>
      <c r="P1269" s="2">
        <v>45698.462997685187</v>
      </c>
      <c r="Q1269">
        <f>YEAR(Salesdata[[#This Row],[purchase_date]])</f>
        <v>2025</v>
      </c>
      <c r="R1269" t="str">
        <f>TEXT(Salesdata[[#This Row],[purchase_date]], "mmm")</f>
        <v>Feb</v>
      </c>
    </row>
    <row r="1270" spans="1:18" x14ac:dyDescent="0.3">
      <c r="A1270" t="s">
        <v>3838</v>
      </c>
      <c r="B1270" t="s">
        <v>118</v>
      </c>
      <c r="C1270" t="s">
        <v>3839</v>
      </c>
      <c r="D1270" s="11" t="s">
        <v>8267</v>
      </c>
      <c r="E1270" s="11" t="s">
        <v>7056</v>
      </c>
      <c r="F1270" t="s">
        <v>177</v>
      </c>
      <c r="G1270" t="s">
        <v>3840</v>
      </c>
      <c r="H1270" t="s">
        <v>465</v>
      </c>
      <c r="I1270">
        <v>1400.94</v>
      </c>
      <c r="J1270">
        <v>5</v>
      </c>
      <c r="K1270">
        <v>0</v>
      </c>
      <c r="L1270">
        <v>7004.7</v>
      </c>
      <c r="M1270">
        <v>7004.7</v>
      </c>
      <c r="N1270" s="11">
        <f>Salesdata[[#This Row],[subtotal_before_discount]]-Salesdata[[#This Row],[total_after_discount]]</f>
        <v>0</v>
      </c>
      <c r="O1270" t="s">
        <v>77</v>
      </c>
      <c r="P1270" s="2">
        <v>45340.377546296295</v>
      </c>
      <c r="Q1270">
        <f>YEAR(Salesdata[[#This Row],[purchase_date]])</f>
        <v>2024</v>
      </c>
      <c r="R1270" t="str">
        <f>TEXT(Salesdata[[#This Row],[purchase_date]], "mmm")</f>
        <v>Feb</v>
      </c>
    </row>
    <row r="1271" spans="1:18" x14ac:dyDescent="0.3">
      <c r="A1271" t="s">
        <v>3841</v>
      </c>
      <c r="B1271" t="s">
        <v>55</v>
      </c>
      <c r="C1271" t="s">
        <v>3842</v>
      </c>
      <c r="D1271" s="11" t="s">
        <v>8268</v>
      </c>
      <c r="E1271" s="11" t="s">
        <v>7168</v>
      </c>
      <c r="F1271" t="s">
        <v>111</v>
      </c>
      <c r="G1271" t="s">
        <v>3843</v>
      </c>
      <c r="H1271" t="s">
        <v>107</v>
      </c>
      <c r="I1271">
        <v>145.44999999999999</v>
      </c>
      <c r="J1271">
        <v>1</v>
      </c>
      <c r="K1271">
        <v>0</v>
      </c>
      <c r="L1271">
        <v>145.44999999999999</v>
      </c>
      <c r="M1271">
        <v>145.44999999999999</v>
      </c>
      <c r="N1271" s="11">
        <f>Salesdata[[#This Row],[subtotal_before_discount]]-Salesdata[[#This Row],[total_after_discount]]</f>
        <v>0</v>
      </c>
      <c r="O1271" t="s">
        <v>28</v>
      </c>
      <c r="P1271" s="2">
        <v>45632.915763888886</v>
      </c>
      <c r="Q1271">
        <f>YEAR(Salesdata[[#This Row],[purchase_date]])</f>
        <v>2024</v>
      </c>
      <c r="R1271" t="str">
        <f>TEXT(Salesdata[[#This Row],[purchase_date]], "mmm")</f>
        <v>Dec</v>
      </c>
    </row>
    <row r="1272" spans="1:18" x14ac:dyDescent="0.3">
      <c r="A1272" t="s">
        <v>3844</v>
      </c>
      <c r="B1272" t="s">
        <v>172</v>
      </c>
      <c r="C1272" t="s">
        <v>3845</v>
      </c>
      <c r="D1272" s="11" t="s">
        <v>8269</v>
      </c>
      <c r="E1272" s="11" t="s">
        <v>7105</v>
      </c>
      <c r="F1272" t="s">
        <v>18</v>
      </c>
      <c r="G1272" t="s">
        <v>3846</v>
      </c>
      <c r="H1272" t="s">
        <v>93</v>
      </c>
      <c r="I1272">
        <v>2905.37</v>
      </c>
      <c r="J1272">
        <v>30</v>
      </c>
      <c r="K1272">
        <v>15</v>
      </c>
      <c r="L1272">
        <v>87161.1</v>
      </c>
      <c r="M1272">
        <v>74086.929999999993</v>
      </c>
      <c r="N1272" s="11">
        <f>Salesdata[[#This Row],[subtotal_before_discount]]-Salesdata[[#This Row],[total_after_discount]]</f>
        <v>13074.170000000013</v>
      </c>
      <c r="O1272" t="s">
        <v>47</v>
      </c>
      <c r="P1272" s="2">
        <v>45685.910624999997</v>
      </c>
      <c r="Q1272">
        <f>YEAR(Salesdata[[#This Row],[purchase_date]])</f>
        <v>2025</v>
      </c>
      <c r="R1272" t="str">
        <f>TEXT(Salesdata[[#This Row],[purchase_date]], "mmm")</f>
        <v>Jan</v>
      </c>
    </row>
    <row r="1273" spans="1:18" x14ac:dyDescent="0.3">
      <c r="A1273" t="s">
        <v>3847</v>
      </c>
      <c r="B1273" t="s">
        <v>118</v>
      </c>
      <c r="C1273" t="s">
        <v>3848</v>
      </c>
      <c r="D1273" s="11" t="s">
        <v>8270</v>
      </c>
      <c r="E1273" s="11" t="s">
        <v>7064</v>
      </c>
      <c r="F1273" t="s">
        <v>121</v>
      </c>
      <c r="G1273" t="s">
        <v>3849</v>
      </c>
      <c r="H1273" t="s">
        <v>9189</v>
      </c>
      <c r="I1273">
        <v>2055.8200000000002</v>
      </c>
      <c r="J1273">
        <v>4</v>
      </c>
      <c r="K1273">
        <v>0</v>
      </c>
      <c r="L1273">
        <v>8223.2800000000007</v>
      </c>
      <c r="M1273">
        <v>8223.2800000000007</v>
      </c>
      <c r="N1273" s="11">
        <f>Salesdata[[#This Row],[subtotal_before_discount]]-Salesdata[[#This Row],[total_after_discount]]</f>
        <v>0</v>
      </c>
      <c r="O1273" t="s">
        <v>47</v>
      </c>
      <c r="P1273" s="2">
        <v>45547.12400462963</v>
      </c>
      <c r="Q1273">
        <f>YEAR(Salesdata[[#This Row],[purchase_date]])</f>
        <v>2024</v>
      </c>
      <c r="R1273" t="str">
        <f>TEXT(Salesdata[[#This Row],[purchase_date]], "mmm")</f>
        <v>Sep</v>
      </c>
    </row>
    <row r="1274" spans="1:18" x14ac:dyDescent="0.3">
      <c r="A1274" t="s">
        <v>3850</v>
      </c>
      <c r="B1274" t="s">
        <v>172</v>
      </c>
      <c r="C1274" t="s">
        <v>3851</v>
      </c>
      <c r="D1274" s="11" t="s">
        <v>8271</v>
      </c>
      <c r="E1274" s="11" t="s">
        <v>7235</v>
      </c>
      <c r="F1274" t="s">
        <v>44</v>
      </c>
      <c r="G1274" t="s">
        <v>3852</v>
      </c>
      <c r="H1274" t="s">
        <v>184</v>
      </c>
      <c r="I1274">
        <v>1153.74</v>
      </c>
      <c r="J1274">
        <v>20</v>
      </c>
      <c r="K1274">
        <v>20</v>
      </c>
      <c r="L1274">
        <v>23074.799999999999</v>
      </c>
      <c r="M1274">
        <v>18459.84</v>
      </c>
      <c r="N1274" s="11">
        <f>Salesdata[[#This Row],[subtotal_before_discount]]-Salesdata[[#This Row],[total_after_discount]]</f>
        <v>4614.9599999999991</v>
      </c>
      <c r="O1274" t="s">
        <v>28</v>
      </c>
      <c r="P1274" s="2">
        <v>45379.686678240738</v>
      </c>
      <c r="Q1274">
        <f>YEAR(Salesdata[[#This Row],[purchase_date]])</f>
        <v>2024</v>
      </c>
      <c r="R1274" t="str">
        <f>TEXT(Salesdata[[#This Row],[purchase_date]], "mmm")</f>
        <v>Mar</v>
      </c>
    </row>
    <row r="1275" spans="1:18" x14ac:dyDescent="0.3">
      <c r="A1275" t="s">
        <v>3853</v>
      </c>
      <c r="B1275" t="s">
        <v>84</v>
      </c>
      <c r="C1275" t="s">
        <v>3854</v>
      </c>
      <c r="D1275" s="11" t="s">
        <v>8272</v>
      </c>
      <c r="E1275" s="11" t="s">
        <v>7137</v>
      </c>
      <c r="F1275" t="s">
        <v>74</v>
      </c>
      <c r="G1275" t="s">
        <v>3855</v>
      </c>
      <c r="H1275" t="s">
        <v>20</v>
      </c>
      <c r="I1275">
        <v>345.71</v>
      </c>
      <c r="J1275">
        <v>60</v>
      </c>
      <c r="K1275">
        <v>0</v>
      </c>
      <c r="L1275">
        <v>20742.599999999999</v>
      </c>
      <c r="M1275">
        <v>20742.599999999999</v>
      </c>
      <c r="N1275" s="11">
        <f>Salesdata[[#This Row],[subtotal_before_discount]]-Salesdata[[#This Row],[total_after_discount]]</f>
        <v>0</v>
      </c>
      <c r="O1275" t="s">
        <v>21</v>
      </c>
      <c r="P1275" s="2">
        <v>45415.232199074075</v>
      </c>
      <c r="Q1275">
        <f>YEAR(Salesdata[[#This Row],[purchase_date]])</f>
        <v>2024</v>
      </c>
      <c r="R1275" t="str">
        <f>TEXT(Salesdata[[#This Row],[purchase_date]], "mmm")</f>
        <v>May</v>
      </c>
    </row>
    <row r="1276" spans="1:18" x14ac:dyDescent="0.3">
      <c r="A1276" t="s">
        <v>3856</v>
      </c>
      <c r="B1276" t="s">
        <v>49</v>
      </c>
      <c r="C1276" t="s">
        <v>9189</v>
      </c>
      <c r="D1276" s="11" t="s">
        <v>9189</v>
      </c>
      <c r="E1276" s="11" t="s">
        <v>9189</v>
      </c>
      <c r="F1276" t="s">
        <v>32</v>
      </c>
      <c r="G1276" t="s">
        <v>3857</v>
      </c>
      <c r="H1276" t="s">
        <v>179</v>
      </c>
      <c r="I1276">
        <v>1333.32</v>
      </c>
      <c r="J1276">
        <v>25</v>
      </c>
      <c r="K1276">
        <v>15</v>
      </c>
      <c r="L1276">
        <v>33333</v>
      </c>
      <c r="M1276">
        <v>28333.05</v>
      </c>
      <c r="N1276" s="11">
        <f>Salesdata[[#This Row],[subtotal_before_discount]]-Salesdata[[#This Row],[total_after_discount]]</f>
        <v>4999.9500000000007</v>
      </c>
      <c r="O1276" t="s">
        <v>60</v>
      </c>
      <c r="P1276" s="2">
        <v>45634.982858796298</v>
      </c>
      <c r="Q1276">
        <f>YEAR(Salesdata[[#This Row],[purchase_date]])</f>
        <v>2024</v>
      </c>
      <c r="R1276" t="str">
        <f>TEXT(Salesdata[[#This Row],[purchase_date]], "mmm")</f>
        <v>Dec</v>
      </c>
    </row>
    <row r="1277" spans="1:18" x14ac:dyDescent="0.3">
      <c r="A1277" t="s">
        <v>3858</v>
      </c>
      <c r="B1277" t="s">
        <v>118</v>
      </c>
      <c r="C1277" t="s">
        <v>9189</v>
      </c>
      <c r="D1277" s="11" t="s">
        <v>9189</v>
      </c>
      <c r="E1277" s="11" t="s">
        <v>9189</v>
      </c>
      <c r="F1277" t="s">
        <v>44</v>
      </c>
      <c r="G1277" t="s">
        <v>3859</v>
      </c>
      <c r="H1277" t="s">
        <v>82</v>
      </c>
      <c r="I1277">
        <v>1595.47</v>
      </c>
      <c r="J1277">
        <v>2</v>
      </c>
      <c r="K1277">
        <v>5</v>
      </c>
      <c r="L1277">
        <v>3190.94</v>
      </c>
      <c r="M1277">
        <v>3031.39</v>
      </c>
      <c r="N1277" s="11">
        <f>Salesdata[[#This Row],[subtotal_before_discount]]-Salesdata[[#This Row],[total_after_discount]]</f>
        <v>159.55000000000018</v>
      </c>
      <c r="O1277" t="s">
        <v>77</v>
      </c>
      <c r="P1277" s="2">
        <v>45711.762604166666</v>
      </c>
      <c r="Q1277">
        <f>YEAR(Salesdata[[#This Row],[purchase_date]])</f>
        <v>2025</v>
      </c>
      <c r="R1277" t="str">
        <f>TEXT(Salesdata[[#This Row],[purchase_date]], "mmm")</f>
        <v>Feb</v>
      </c>
    </row>
    <row r="1278" spans="1:18" x14ac:dyDescent="0.3">
      <c r="A1278" t="s">
        <v>3860</v>
      </c>
      <c r="B1278" t="s">
        <v>95</v>
      </c>
      <c r="C1278" t="s">
        <v>3861</v>
      </c>
      <c r="D1278" s="11" t="s">
        <v>8273</v>
      </c>
      <c r="E1278" s="11" t="s">
        <v>7089</v>
      </c>
      <c r="F1278" t="s">
        <v>111</v>
      </c>
      <c r="G1278" t="s">
        <v>3862</v>
      </c>
      <c r="H1278" t="s">
        <v>82</v>
      </c>
      <c r="I1278">
        <v>74.959999999999994</v>
      </c>
      <c r="J1278">
        <v>12</v>
      </c>
      <c r="K1278">
        <v>15</v>
      </c>
      <c r="L1278">
        <v>899.52</v>
      </c>
      <c r="M1278">
        <v>764.59</v>
      </c>
      <c r="N1278" s="11">
        <f>Salesdata[[#This Row],[subtotal_before_discount]]-Salesdata[[#This Row],[total_after_discount]]</f>
        <v>134.92999999999995</v>
      </c>
      <c r="O1278" t="s">
        <v>21</v>
      </c>
      <c r="P1278" s="2">
        <v>45489.259375000001</v>
      </c>
      <c r="Q1278">
        <f>YEAR(Salesdata[[#This Row],[purchase_date]])</f>
        <v>2024</v>
      </c>
      <c r="R1278" t="str">
        <f>TEXT(Salesdata[[#This Row],[purchase_date]], "mmm")</f>
        <v>Jul</v>
      </c>
    </row>
    <row r="1279" spans="1:18" x14ac:dyDescent="0.3">
      <c r="A1279" t="s">
        <v>3863</v>
      </c>
      <c r="B1279" t="s">
        <v>55</v>
      </c>
      <c r="C1279" t="s">
        <v>3864</v>
      </c>
      <c r="D1279" s="11" t="s">
        <v>8204</v>
      </c>
      <c r="E1279" s="11" t="s">
        <v>7071</v>
      </c>
      <c r="F1279" t="s">
        <v>121</v>
      </c>
      <c r="G1279" t="s">
        <v>3865</v>
      </c>
      <c r="H1279" t="s">
        <v>27</v>
      </c>
      <c r="I1279">
        <v>939.08</v>
      </c>
      <c r="J1279">
        <v>8</v>
      </c>
      <c r="K1279">
        <v>15</v>
      </c>
      <c r="L1279">
        <v>7512.64</v>
      </c>
      <c r="M1279">
        <v>6385.74</v>
      </c>
      <c r="N1279" s="11">
        <f>Salesdata[[#This Row],[subtotal_before_discount]]-Salesdata[[#This Row],[total_after_discount]]</f>
        <v>1126.9000000000005</v>
      </c>
      <c r="O1279" t="s">
        <v>77</v>
      </c>
      <c r="P1279" s="2">
        <v>45609.181574074071</v>
      </c>
      <c r="Q1279">
        <f>YEAR(Salesdata[[#This Row],[purchase_date]])</f>
        <v>2024</v>
      </c>
      <c r="R1279" t="str">
        <f>TEXT(Salesdata[[#This Row],[purchase_date]], "mmm")</f>
        <v>Nov</v>
      </c>
    </row>
    <row r="1280" spans="1:18" x14ac:dyDescent="0.3">
      <c r="A1280" t="s">
        <v>3866</v>
      </c>
      <c r="B1280" t="s">
        <v>55</v>
      </c>
      <c r="C1280" t="s">
        <v>3867</v>
      </c>
      <c r="D1280" s="11" t="s">
        <v>8274</v>
      </c>
      <c r="E1280" s="11" t="s">
        <v>7159</v>
      </c>
      <c r="F1280" t="s">
        <v>155</v>
      </c>
      <c r="G1280" t="s">
        <v>3868</v>
      </c>
      <c r="H1280" t="s">
        <v>465</v>
      </c>
      <c r="I1280">
        <v>4468.93</v>
      </c>
      <c r="J1280">
        <v>2</v>
      </c>
      <c r="K1280">
        <v>0</v>
      </c>
      <c r="L1280">
        <v>8937.86</v>
      </c>
      <c r="M1280">
        <v>8937.86</v>
      </c>
      <c r="N1280" s="11">
        <f>Salesdata[[#This Row],[subtotal_before_discount]]-Salesdata[[#This Row],[total_after_discount]]</f>
        <v>0</v>
      </c>
      <c r="O1280" t="s">
        <v>40</v>
      </c>
      <c r="P1280" s="2">
        <v>45675.091840277775</v>
      </c>
      <c r="Q1280">
        <f>YEAR(Salesdata[[#This Row],[purchase_date]])</f>
        <v>2025</v>
      </c>
      <c r="R1280" t="str">
        <f>TEXT(Salesdata[[#This Row],[purchase_date]], "mmm")</f>
        <v>Jan</v>
      </c>
    </row>
    <row r="1281" spans="1:18" x14ac:dyDescent="0.3">
      <c r="A1281" t="s">
        <v>3869</v>
      </c>
      <c r="B1281" t="s">
        <v>118</v>
      </c>
      <c r="C1281" t="s">
        <v>3870</v>
      </c>
      <c r="D1281" s="11" t="s">
        <v>7261</v>
      </c>
      <c r="E1281" s="11" t="s">
        <v>7166</v>
      </c>
      <c r="F1281" t="s">
        <v>155</v>
      </c>
      <c r="G1281" t="s">
        <v>3871</v>
      </c>
      <c r="H1281" t="s">
        <v>179</v>
      </c>
      <c r="I1281">
        <v>561.65</v>
      </c>
      <c r="J1281">
        <v>6</v>
      </c>
      <c r="K1281">
        <v>5</v>
      </c>
      <c r="L1281">
        <v>3369.9</v>
      </c>
      <c r="M1281">
        <v>3201.4</v>
      </c>
      <c r="N1281" s="11">
        <f>Salesdata[[#This Row],[subtotal_before_discount]]-Salesdata[[#This Row],[total_after_discount]]</f>
        <v>168.5</v>
      </c>
      <c r="O1281" t="s">
        <v>77</v>
      </c>
      <c r="P1281" s="2">
        <v>45662.060023148151</v>
      </c>
      <c r="Q1281">
        <f>YEAR(Salesdata[[#This Row],[purchase_date]])</f>
        <v>2025</v>
      </c>
      <c r="R1281" t="str">
        <f>TEXT(Salesdata[[#This Row],[purchase_date]], "mmm")</f>
        <v>Jan</v>
      </c>
    </row>
    <row r="1282" spans="1:18" x14ac:dyDescent="0.3">
      <c r="A1282" t="s">
        <v>3872</v>
      </c>
      <c r="B1282" t="s">
        <v>181</v>
      </c>
      <c r="C1282" t="s">
        <v>3873</v>
      </c>
      <c r="D1282" s="11" t="s">
        <v>8275</v>
      </c>
      <c r="E1282" s="11" t="s">
        <v>7250</v>
      </c>
      <c r="F1282" t="s">
        <v>57</v>
      </c>
      <c r="G1282" t="s">
        <v>3874</v>
      </c>
      <c r="H1282" t="s">
        <v>53</v>
      </c>
      <c r="I1282">
        <v>207.54</v>
      </c>
      <c r="J1282">
        <v>1</v>
      </c>
      <c r="K1282">
        <v>5</v>
      </c>
      <c r="L1282">
        <v>207.54</v>
      </c>
      <c r="M1282">
        <v>197.16</v>
      </c>
      <c r="N1282" s="11">
        <f>Salesdata[[#This Row],[subtotal_before_discount]]-Salesdata[[#This Row],[total_after_discount]]</f>
        <v>10.379999999999995</v>
      </c>
      <c r="O1282" t="s">
        <v>28</v>
      </c>
      <c r="P1282" s="2">
        <v>45769.968923611108</v>
      </c>
      <c r="Q1282">
        <f>YEAR(Salesdata[[#This Row],[purchase_date]])</f>
        <v>2025</v>
      </c>
      <c r="R1282" t="str">
        <f>TEXT(Salesdata[[#This Row],[purchase_date]], "mmm")</f>
        <v>Apr</v>
      </c>
    </row>
    <row r="1283" spans="1:18" x14ac:dyDescent="0.3">
      <c r="A1283" t="s">
        <v>3875</v>
      </c>
      <c r="B1283" t="s">
        <v>95</v>
      </c>
      <c r="C1283" t="s">
        <v>3876</v>
      </c>
      <c r="D1283" s="11" t="s">
        <v>8276</v>
      </c>
      <c r="E1283" s="11" t="s">
        <v>7042</v>
      </c>
      <c r="F1283" t="s">
        <v>74</v>
      </c>
      <c r="G1283" t="s">
        <v>3877</v>
      </c>
      <c r="H1283" t="s">
        <v>184</v>
      </c>
      <c r="I1283">
        <v>717.35</v>
      </c>
      <c r="J1283">
        <v>4</v>
      </c>
      <c r="K1283">
        <v>3</v>
      </c>
      <c r="L1283">
        <v>2869.4</v>
      </c>
      <c r="M1283">
        <v>2783.32</v>
      </c>
      <c r="N1283" s="11">
        <f>Salesdata[[#This Row],[subtotal_before_discount]]-Salesdata[[#This Row],[total_after_discount]]</f>
        <v>86.079999999999927</v>
      </c>
      <c r="O1283" t="s">
        <v>116</v>
      </c>
      <c r="P1283" s="2">
        <v>45710.219710648147</v>
      </c>
      <c r="Q1283">
        <f>YEAR(Salesdata[[#This Row],[purchase_date]])</f>
        <v>2025</v>
      </c>
      <c r="R1283" t="str">
        <f>TEXT(Salesdata[[#This Row],[purchase_date]], "mmm")</f>
        <v>Feb</v>
      </c>
    </row>
    <row r="1284" spans="1:18" x14ac:dyDescent="0.3">
      <c r="A1284" t="s">
        <v>3878</v>
      </c>
      <c r="B1284" t="s">
        <v>118</v>
      </c>
      <c r="C1284" t="s">
        <v>3879</v>
      </c>
      <c r="D1284" s="11" t="s">
        <v>8277</v>
      </c>
      <c r="E1284" s="11" t="s">
        <v>7198</v>
      </c>
      <c r="F1284" t="s">
        <v>32</v>
      </c>
      <c r="G1284" t="s">
        <v>3880</v>
      </c>
      <c r="H1284" t="s">
        <v>39</v>
      </c>
      <c r="I1284">
        <v>536.53</v>
      </c>
      <c r="J1284">
        <v>8</v>
      </c>
      <c r="K1284">
        <v>0</v>
      </c>
      <c r="L1284">
        <v>4292.24</v>
      </c>
      <c r="M1284">
        <v>4292.24</v>
      </c>
      <c r="N1284" s="11">
        <f>Salesdata[[#This Row],[subtotal_before_discount]]-Salesdata[[#This Row],[total_after_discount]]</f>
        <v>0</v>
      </c>
      <c r="O1284" t="s">
        <v>47</v>
      </c>
      <c r="P1284" s="2">
        <v>45604.816550925927</v>
      </c>
      <c r="Q1284">
        <f>YEAR(Salesdata[[#This Row],[purchase_date]])</f>
        <v>2024</v>
      </c>
      <c r="R1284" t="str">
        <f>TEXT(Salesdata[[#This Row],[purchase_date]], "mmm")</f>
        <v>Nov</v>
      </c>
    </row>
    <row r="1285" spans="1:18" x14ac:dyDescent="0.3">
      <c r="A1285" t="s">
        <v>3881</v>
      </c>
      <c r="B1285" t="s">
        <v>55</v>
      </c>
      <c r="C1285" t="s">
        <v>3882</v>
      </c>
      <c r="D1285" s="11" t="s">
        <v>8278</v>
      </c>
      <c r="E1285" s="11" t="s">
        <v>7170</v>
      </c>
      <c r="F1285" t="s">
        <v>87</v>
      </c>
      <c r="G1285" t="s">
        <v>3883</v>
      </c>
      <c r="H1285" t="s">
        <v>161</v>
      </c>
      <c r="I1285">
        <v>385.77</v>
      </c>
      <c r="J1285">
        <v>3</v>
      </c>
      <c r="K1285">
        <v>0</v>
      </c>
      <c r="L1285">
        <v>1157.31</v>
      </c>
      <c r="M1285">
        <v>1157.31</v>
      </c>
      <c r="N1285" s="11">
        <f>Salesdata[[#This Row],[subtotal_before_discount]]-Salesdata[[#This Row],[total_after_discount]]</f>
        <v>0</v>
      </c>
      <c r="O1285" t="s">
        <v>21</v>
      </c>
      <c r="P1285" s="2">
        <v>45762.181979166664</v>
      </c>
      <c r="Q1285">
        <f>YEAR(Salesdata[[#This Row],[purchase_date]])</f>
        <v>2025</v>
      </c>
      <c r="R1285" t="str">
        <f>TEXT(Salesdata[[#This Row],[purchase_date]], "mmm")</f>
        <v>Apr</v>
      </c>
    </row>
    <row r="1286" spans="1:18" x14ac:dyDescent="0.3">
      <c r="A1286" t="s">
        <v>3884</v>
      </c>
      <c r="B1286" t="s">
        <v>15</v>
      </c>
      <c r="C1286" t="s">
        <v>3885</v>
      </c>
      <c r="D1286" s="11" t="s">
        <v>8279</v>
      </c>
      <c r="E1286" s="11" t="s">
        <v>7164</v>
      </c>
      <c r="F1286" t="s">
        <v>57</v>
      </c>
      <c r="G1286" t="s">
        <v>3886</v>
      </c>
      <c r="H1286" t="s">
        <v>20</v>
      </c>
      <c r="I1286">
        <v>20.440000000000001</v>
      </c>
      <c r="J1286">
        <v>5</v>
      </c>
      <c r="K1286">
        <v>3</v>
      </c>
      <c r="L1286">
        <v>102.2</v>
      </c>
      <c r="M1286">
        <v>99.13</v>
      </c>
      <c r="N1286" s="11">
        <f>Salesdata[[#This Row],[subtotal_before_discount]]-Salesdata[[#This Row],[total_after_discount]]</f>
        <v>3.0700000000000074</v>
      </c>
      <c r="O1286" t="s">
        <v>40</v>
      </c>
      <c r="P1286" s="2">
        <v>45582.291932870372</v>
      </c>
      <c r="Q1286">
        <f>YEAR(Salesdata[[#This Row],[purchase_date]])</f>
        <v>2024</v>
      </c>
      <c r="R1286" t="str">
        <f>TEXT(Salesdata[[#This Row],[purchase_date]], "mmm")</f>
        <v>Oct</v>
      </c>
    </row>
    <row r="1287" spans="1:18" x14ac:dyDescent="0.3">
      <c r="A1287" t="s">
        <v>3887</v>
      </c>
      <c r="B1287" t="s">
        <v>15</v>
      </c>
      <c r="C1287" t="s">
        <v>3888</v>
      </c>
      <c r="D1287" s="11" t="s">
        <v>8280</v>
      </c>
      <c r="E1287" s="11" t="s">
        <v>7083</v>
      </c>
      <c r="F1287" t="s">
        <v>177</v>
      </c>
      <c r="G1287" t="s">
        <v>3889</v>
      </c>
      <c r="H1287" t="s">
        <v>82</v>
      </c>
      <c r="I1287">
        <v>992.83</v>
      </c>
      <c r="J1287">
        <v>1</v>
      </c>
      <c r="K1287">
        <v>0</v>
      </c>
      <c r="L1287">
        <v>992.83</v>
      </c>
      <c r="M1287">
        <v>992.83</v>
      </c>
      <c r="N1287" s="11">
        <f>Salesdata[[#This Row],[subtotal_before_discount]]-Salesdata[[#This Row],[total_after_discount]]</f>
        <v>0</v>
      </c>
      <c r="O1287" t="s">
        <v>60</v>
      </c>
      <c r="P1287" s="2">
        <v>45621.093124999999</v>
      </c>
      <c r="Q1287">
        <f>YEAR(Salesdata[[#This Row],[purchase_date]])</f>
        <v>2024</v>
      </c>
      <c r="R1287" t="str">
        <f>TEXT(Salesdata[[#This Row],[purchase_date]], "mmm")</f>
        <v>Nov</v>
      </c>
    </row>
    <row r="1288" spans="1:18" x14ac:dyDescent="0.3">
      <c r="A1288" t="s">
        <v>3890</v>
      </c>
      <c r="B1288" t="s">
        <v>55</v>
      </c>
      <c r="C1288" t="s">
        <v>3891</v>
      </c>
      <c r="D1288" s="11" t="s">
        <v>8281</v>
      </c>
      <c r="E1288" s="11" t="s">
        <v>7060</v>
      </c>
      <c r="F1288" t="s">
        <v>68</v>
      </c>
      <c r="G1288" t="s">
        <v>3892</v>
      </c>
      <c r="H1288" t="s">
        <v>39</v>
      </c>
      <c r="I1288">
        <v>264.13</v>
      </c>
      <c r="J1288">
        <v>6</v>
      </c>
      <c r="K1288">
        <v>0</v>
      </c>
      <c r="L1288">
        <v>1584.78</v>
      </c>
      <c r="M1288">
        <v>1584.78</v>
      </c>
      <c r="N1288" s="11">
        <f>Salesdata[[#This Row],[subtotal_before_discount]]-Salesdata[[#This Row],[total_after_discount]]</f>
        <v>0</v>
      </c>
      <c r="O1288" t="s">
        <v>47</v>
      </c>
      <c r="P1288" s="2">
        <v>45769.909317129626</v>
      </c>
      <c r="Q1288">
        <f>YEAR(Salesdata[[#This Row],[purchase_date]])</f>
        <v>2025</v>
      </c>
      <c r="R1288" t="str">
        <f>TEXT(Salesdata[[#This Row],[purchase_date]], "mmm")</f>
        <v>Apr</v>
      </c>
    </row>
    <row r="1289" spans="1:18" x14ac:dyDescent="0.3">
      <c r="A1289" t="s">
        <v>3893</v>
      </c>
      <c r="B1289" t="s">
        <v>23</v>
      </c>
      <c r="C1289" t="s">
        <v>3894</v>
      </c>
      <c r="D1289" s="11" t="s">
        <v>8282</v>
      </c>
      <c r="E1289" s="11" t="s">
        <v>7066</v>
      </c>
      <c r="F1289" t="s">
        <v>74</v>
      </c>
      <c r="G1289" t="s">
        <v>3895</v>
      </c>
      <c r="H1289" t="s">
        <v>65</v>
      </c>
      <c r="I1289">
        <v>137.71</v>
      </c>
      <c r="J1289">
        <v>4</v>
      </c>
      <c r="K1289">
        <v>0</v>
      </c>
      <c r="L1289">
        <v>550.84</v>
      </c>
      <c r="M1289">
        <v>550.84</v>
      </c>
      <c r="N1289" s="11">
        <f>Salesdata[[#This Row],[subtotal_before_discount]]-Salesdata[[#This Row],[total_after_discount]]</f>
        <v>0</v>
      </c>
      <c r="O1289" t="s">
        <v>40</v>
      </c>
      <c r="P1289" s="2">
        <v>45644.457789351851</v>
      </c>
      <c r="Q1289">
        <f>YEAR(Salesdata[[#This Row],[purchase_date]])</f>
        <v>2024</v>
      </c>
      <c r="R1289" t="str">
        <f>TEXT(Salesdata[[#This Row],[purchase_date]], "mmm")</f>
        <v>Dec</v>
      </c>
    </row>
    <row r="1290" spans="1:18" x14ac:dyDescent="0.3">
      <c r="A1290" t="s">
        <v>3896</v>
      </c>
      <c r="B1290" t="s">
        <v>23</v>
      </c>
      <c r="C1290" t="s">
        <v>3897</v>
      </c>
      <c r="D1290" s="11" t="s">
        <v>7554</v>
      </c>
      <c r="E1290" s="11" t="s">
        <v>7183</v>
      </c>
      <c r="F1290" t="s">
        <v>105</v>
      </c>
      <c r="G1290" t="s">
        <v>3898</v>
      </c>
      <c r="H1290" t="s">
        <v>107</v>
      </c>
      <c r="I1290">
        <v>191.8</v>
      </c>
      <c r="J1290">
        <v>10</v>
      </c>
      <c r="K1290">
        <v>15</v>
      </c>
      <c r="L1290">
        <v>1918</v>
      </c>
      <c r="M1290">
        <v>1630.3</v>
      </c>
      <c r="N1290" s="11">
        <f>Salesdata[[#This Row],[subtotal_before_discount]]-Salesdata[[#This Row],[total_after_discount]]</f>
        <v>287.70000000000005</v>
      </c>
      <c r="O1290" t="s">
        <v>9189</v>
      </c>
      <c r="P1290" s="2">
        <v>45523.739814814813</v>
      </c>
      <c r="Q1290">
        <f>YEAR(Salesdata[[#This Row],[purchase_date]])</f>
        <v>2024</v>
      </c>
      <c r="R1290" t="str">
        <f>TEXT(Salesdata[[#This Row],[purchase_date]], "mmm")</f>
        <v>Aug</v>
      </c>
    </row>
    <row r="1291" spans="1:18" x14ac:dyDescent="0.3">
      <c r="A1291" t="s">
        <v>3899</v>
      </c>
      <c r="B1291" t="s">
        <v>181</v>
      </c>
      <c r="C1291" t="s">
        <v>3900</v>
      </c>
      <c r="D1291" s="11" t="s">
        <v>8283</v>
      </c>
      <c r="E1291" s="11" t="s">
        <v>7040</v>
      </c>
      <c r="F1291" t="s">
        <v>121</v>
      </c>
      <c r="G1291" t="s">
        <v>3901</v>
      </c>
      <c r="H1291" t="s">
        <v>46</v>
      </c>
      <c r="I1291">
        <v>1367.14</v>
      </c>
      <c r="J1291">
        <v>4</v>
      </c>
      <c r="K1291">
        <v>3</v>
      </c>
      <c r="L1291">
        <v>5468.56</v>
      </c>
      <c r="M1291">
        <v>5304.5</v>
      </c>
      <c r="N1291" s="11">
        <f>Salesdata[[#This Row],[subtotal_before_discount]]-Salesdata[[#This Row],[total_after_discount]]</f>
        <v>164.0600000000004</v>
      </c>
      <c r="O1291" t="s">
        <v>21</v>
      </c>
      <c r="P1291" s="2">
        <v>45509.516064814816</v>
      </c>
      <c r="Q1291">
        <f>YEAR(Salesdata[[#This Row],[purchase_date]])</f>
        <v>2024</v>
      </c>
      <c r="R1291" t="str">
        <f>TEXT(Salesdata[[#This Row],[purchase_date]], "mmm")</f>
        <v>Aug</v>
      </c>
    </row>
    <row r="1292" spans="1:18" x14ac:dyDescent="0.3">
      <c r="A1292" t="s">
        <v>3902</v>
      </c>
      <c r="B1292" t="s">
        <v>95</v>
      </c>
      <c r="C1292" t="s">
        <v>3903</v>
      </c>
      <c r="D1292" s="11" t="s">
        <v>8284</v>
      </c>
      <c r="E1292" s="11" t="s">
        <v>7139</v>
      </c>
      <c r="F1292" t="s">
        <v>74</v>
      </c>
      <c r="G1292" t="s">
        <v>3904</v>
      </c>
      <c r="H1292" t="s">
        <v>70</v>
      </c>
      <c r="I1292">
        <v>232.24</v>
      </c>
      <c r="J1292">
        <v>4</v>
      </c>
      <c r="K1292">
        <v>0</v>
      </c>
      <c r="L1292">
        <v>928.96</v>
      </c>
      <c r="M1292">
        <v>928.96</v>
      </c>
      <c r="N1292" s="11">
        <f>Salesdata[[#This Row],[subtotal_before_discount]]-Salesdata[[#This Row],[total_after_discount]]</f>
        <v>0</v>
      </c>
      <c r="O1292" t="s">
        <v>47</v>
      </c>
      <c r="P1292" s="2">
        <v>45633.006793981483</v>
      </c>
      <c r="Q1292">
        <f>YEAR(Salesdata[[#This Row],[purchase_date]])</f>
        <v>2024</v>
      </c>
      <c r="R1292" t="str">
        <f>TEXT(Salesdata[[#This Row],[purchase_date]], "mmm")</f>
        <v>Dec</v>
      </c>
    </row>
    <row r="1293" spans="1:18" x14ac:dyDescent="0.3">
      <c r="A1293" t="s">
        <v>3905</v>
      </c>
      <c r="B1293" t="s">
        <v>72</v>
      </c>
      <c r="C1293" t="s">
        <v>3906</v>
      </c>
      <c r="D1293" s="11" t="s">
        <v>7896</v>
      </c>
      <c r="E1293" s="11" t="s">
        <v>7346</v>
      </c>
      <c r="F1293" t="s">
        <v>251</v>
      </c>
      <c r="G1293" t="s">
        <v>3907</v>
      </c>
      <c r="H1293" t="s">
        <v>70</v>
      </c>
      <c r="I1293">
        <v>1913.85</v>
      </c>
      <c r="J1293">
        <v>3</v>
      </c>
      <c r="K1293">
        <v>0</v>
      </c>
      <c r="L1293">
        <v>5741.55</v>
      </c>
      <c r="M1293">
        <v>5741.55</v>
      </c>
      <c r="N1293" s="11">
        <f>Salesdata[[#This Row],[subtotal_before_discount]]-Salesdata[[#This Row],[total_after_discount]]</f>
        <v>0</v>
      </c>
      <c r="O1293" t="s">
        <v>116</v>
      </c>
      <c r="P1293" s="2">
        <v>45477.338263888887</v>
      </c>
      <c r="Q1293">
        <f>YEAR(Salesdata[[#This Row],[purchase_date]])</f>
        <v>2024</v>
      </c>
      <c r="R1293" t="str">
        <f>TEXT(Salesdata[[#This Row],[purchase_date]], "mmm")</f>
        <v>Jul</v>
      </c>
    </row>
    <row r="1294" spans="1:18" x14ac:dyDescent="0.3">
      <c r="A1294" t="s">
        <v>3908</v>
      </c>
      <c r="B1294" t="s">
        <v>118</v>
      </c>
      <c r="C1294" t="s">
        <v>3909</v>
      </c>
      <c r="D1294" s="11" t="s">
        <v>8285</v>
      </c>
      <c r="E1294" s="11" t="s">
        <v>7198</v>
      </c>
      <c r="F1294" t="s">
        <v>277</v>
      </c>
      <c r="G1294" t="s">
        <v>3910</v>
      </c>
      <c r="H1294" t="s">
        <v>20</v>
      </c>
      <c r="I1294">
        <v>372.25</v>
      </c>
      <c r="J1294">
        <v>1</v>
      </c>
      <c r="K1294">
        <v>0</v>
      </c>
      <c r="L1294">
        <v>372.25</v>
      </c>
      <c r="M1294">
        <v>372.25</v>
      </c>
      <c r="N1294" s="11">
        <f>Salesdata[[#This Row],[subtotal_before_discount]]-Salesdata[[#This Row],[total_after_discount]]</f>
        <v>0</v>
      </c>
      <c r="O1294" t="s">
        <v>21</v>
      </c>
      <c r="P1294" s="2">
        <v>45351.623368055552</v>
      </c>
      <c r="Q1294">
        <f>YEAR(Salesdata[[#This Row],[purchase_date]])</f>
        <v>2024</v>
      </c>
      <c r="R1294" t="str">
        <f>TEXT(Salesdata[[#This Row],[purchase_date]], "mmm")</f>
        <v>Feb</v>
      </c>
    </row>
    <row r="1295" spans="1:18" x14ac:dyDescent="0.3">
      <c r="A1295" t="s">
        <v>3911</v>
      </c>
      <c r="B1295" t="s">
        <v>118</v>
      </c>
      <c r="C1295" t="s">
        <v>3912</v>
      </c>
      <c r="D1295" s="11" t="s">
        <v>8286</v>
      </c>
      <c r="E1295" s="11" t="s">
        <v>7046</v>
      </c>
      <c r="F1295" t="s">
        <v>44</v>
      </c>
      <c r="G1295" t="s">
        <v>3913</v>
      </c>
      <c r="H1295" t="s">
        <v>161</v>
      </c>
      <c r="I1295">
        <v>539.36</v>
      </c>
      <c r="J1295">
        <v>2</v>
      </c>
      <c r="K1295">
        <v>0</v>
      </c>
      <c r="L1295">
        <v>1078.72</v>
      </c>
      <c r="M1295">
        <v>1078.72</v>
      </c>
      <c r="N1295" s="11">
        <f>Salesdata[[#This Row],[subtotal_before_discount]]-Salesdata[[#This Row],[total_after_discount]]</f>
        <v>0</v>
      </c>
      <c r="O1295" t="s">
        <v>47</v>
      </c>
      <c r="P1295" s="2">
        <v>45777.032083333332</v>
      </c>
      <c r="Q1295">
        <f>YEAR(Salesdata[[#This Row],[purchase_date]])</f>
        <v>2025</v>
      </c>
      <c r="R1295" t="str">
        <f>TEXT(Salesdata[[#This Row],[purchase_date]], "mmm")</f>
        <v>Apr</v>
      </c>
    </row>
    <row r="1296" spans="1:18" x14ac:dyDescent="0.3">
      <c r="A1296" t="s">
        <v>3914</v>
      </c>
      <c r="B1296" t="s">
        <v>95</v>
      </c>
      <c r="C1296" t="s">
        <v>9189</v>
      </c>
      <c r="D1296" s="11" t="s">
        <v>9189</v>
      </c>
      <c r="E1296" s="11" t="s">
        <v>9189</v>
      </c>
      <c r="F1296" t="s">
        <v>57</v>
      </c>
      <c r="G1296" t="s">
        <v>3915</v>
      </c>
      <c r="H1296" t="s">
        <v>102</v>
      </c>
      <c r="I1296">
        <v>2.4</v>
      </c>
      <c r="J1296">
        <v>35</v>
      </c>
      <c r="K1296">
        <v>15</v>
      </c>
      <c r="L1296">
        <v>84</v>
      </c>
      <c r="M1296">
        <v>71.400000000000006</v>
      </c>
      <c r="N1296" s="11">
        <f>Salesdata[[#This Row],[subtotal_before_discount]]-Salesdata[[#This Row],[total_after_discount]]</f>
        <v>12.599999999999994</v>
      </c>
      <c r="O1296" t="s">
        <v>9189</v>
      </c>
      <c r="P1296" s="2">
        <v>45842.769432870373</v>
      </c>
      <c r="Q1296">
        <f>YEAR(Salesdata[[#This Row],[purchase_date]])</f>
        <v>2025</v>
      </c>
      <c r="R1296" t="str">
        <f>TEXT(Salesdata[[#This Row],[purchase_date]], "mmm")</f>
        <v>Jul</v>
      </c>
    </row>
    <row r="1297" spans="1:18" x14ac:dyDescent="0.3">
      <c r="A1297" t="s">
        <v>3916</v>
      </c>
      <c r="B1297" t="s">
        <v>118</v>
      </c>
      <c r="C1297" t="s">
        <v>3917</v>
      </c>
      <c r="D1297" s="11" t="s">
        <v>8287</v>
      </c>
      <c r="E1297" s="11" t="s">
        <v>7048</v>
      </c>
      <c r="F1297" t="s">
        <v>87</v>
      </c>
      <c r="G1297" t="s">
        <v>3918</v>
      </c>
      <c r="H1297" t="s">
        <v>465</v>
      </c>
      <c r="I1297">
        <v>332.7</v>
      </c>
      <c r="J1297">
        <v>1</v>
      </c>
      <c r="K1297">
        <v>0</v>
      </c>
      <c r="L1297">
        <v>332.7</v>
      </c>
      <c r="M1297">
        <v>332.7</v>
      </c>
      <c r="N1297" s="11">
        <f>Salesdata[[#This Row],[subtotal_before_discount]]-Salesdata[[#This Row],[total_after_discount]]</f>
        <v>0</v>
      </c>
      <c r="O1297" t="s">
        <v>47</v>
      </c>
      <c r="P1297" s="2">
        <v>45736.68037037037</v>
      </c>
      <c r="Q1297">
        <f>YEAR(Salesdata[[#This Row],[purchase_date]])</f>
        <v>2025</v>
      </c>
      <c r="R1297" t="str">
        <f>TEXT(Salesdata[[#This Row],[purchase_date]], "mmm")</f>
        <v>Mar</v>
      </c>
    </row>
    <row r="1298" spans="1:18" x14ac:dyDescent="0.3">
      <c r="A1298" t="s">
        <v>3919</v>
      </c>
      <c r="B1298" t="s">
        <v>23</v>
      </c>
      <c r="C1298" t="s">
        <v>3920</v>
      </c>
      <c r="D1298" s="11" t="s">
        <v>8288</v>
      </c>
      <c r="E1298" s="11" t="s">
        <v>7054</v>
      </c>
      <c r="F1298" t="s">
        <v>224</v>
      </c>
      <c r="G1298" t="s">
        <v>3921</v>
      </c>
      <c r="H1298" t="s">
        <v>465</v>
      </c>
      <c r="I1298">
        <v>64.12</v>
      </c>
      <c r="J1298">
        <v>4</v>
      </c>
      <c r="K1298">
        <v>5</v>
      </c>
      <c r="L1298">
        <v>256.48</v>
      </c>
      <c r="M1298">
        <v>243.66</v>
      </c>
      <c r="N1298" s="11">
        <f>Salesdata[[#This Row],[subtotal_before_discount]]-Salesdata[[#This Row],[total_after_discount]]</f>
        <v>12.820000000000022</v>
      </c>
      <c r="O1298" t="s">
        <v>116</v>
      </c>
      <c r="P1298" s="2">
        <v>45529.324664351851</v>
      </c>
      <c r="Q1298">
        <f>YEAR(Salesdata[[#This Row],[purchase_date]])</f>
        <v>2024</v>
      </c>
      <c r="R1298" t="str">
        <f>TEXT(Salesdata[[#This Row],[purchase_date]], "mmm")</f>
        <v>Aug</v>
      </c>
    </row>
    <row r="1299" spans="1:18" x14ac:dyDescent="0.3">
      <c r="A1299" t="s">
        <v>3922</v>
      </c>
      <c r="B1299" t="s">
        <v>30</v>
      </c>
      <c r="C1299" t="s">
        <v>3923</v>
      </c>
      <c r="D1299" s="11" t="s">
        <v>8289</v>
      </c>
      <c r="E1299" s="11" t="s">
        <v>7071</v>
      </c>
      <c r="F1299" t="s">
        <v>87</v>
      </c>
      <c r="G1299" t="s">
        <v>3924</v>
      </c>
      <c r="H1299" t="s">
        <v>107</v>
      </c>
      <c r="I1299">
        <v>308.64</v>
      </c>
      <c r="J1299">
        <v>25</v>
      </c>
      <c r="K1299">
        <v>3</v>
      </c>
      <c r="L1299">
        <v>7716</v>
      </c>
      <c r="M1299">
        <v>7484.52</v>
      </c>
      <c r="N1299" s="11">
        <f>Salesdata[[#This Row],[subtotal_before_discount]]-Salesdata[[#This Row],[total_after_discount]]</f>
        <v>231.47999999999956</v>
      </c>
      <c r="O1299" t="s">
        <v>21</v>
      </c>
      <c r="P1299" s="2">
        <v>45724.204155092593</v>
      </c>
      <c r="Q1299">
        <f>YEAR(Salesdata[[#This Row],[purchase_date]])</f>
        <v>2025</v>
      </c>
      <c r="R1299" t="str">
        <f>TEXT(Salesdata[[#This Row],[purchase_date]], "mmm")</f>
        <v>Mar</v>
      </c>
    </row>
    <row r="1300" spans="1:18" x14ac:dyDescent="0.3">
      <c r="A1300" t="s">
        <v>3925</v>
      </c>
      <c r="B1300" t="s">
        <v>172</v>
      </c>
      <c r="C1300" t="s">
        <v>3926</v>
      </c>
      <c r="D1300" s="11" t="s">
        <v>8290</v>
      </c>
      <c r="E1300" s="11" t="s">
        <v>7162</v>
      </c>
      <c r="F1300" t="s">
        <v>74</v>
      </c>
      <c r="G1300" t="s">
        <v>3927</v>
      </c>
      <c r="H1300" t="s">
        <v>76</v>
      </c>
      <c r="I1300">
        <v>54.13</v>
      </c>
      <c r="J1300">
        <v>25</v>
      </c>
      <c r="K1300">
        <v>15</v>
      </c>
      <c r="L1300">
        <v>1353.25</v>
      </c>
      <c r="M1300">
        <v>1150.26</v>
      </c>
      <c r="N1300" s="11">
        <f>Salesdata[[#This Row],[subtotal_before_discount]]-Salesdata[[#This Row],[total_after_discount]]</f>
        <v>202.99</v>
      </c>
      <c r="O1300" t="s">
        <v>47</v>
      </c>
      <c r="P1300" s="2">
        <v>45871.780844907407</v>
      </c>
      <c r="Q1300">
        <f>YEAR(Salesdata[[#This Row],[purchase_date]])</f>
        <v>2025</v>
      </c>
      <c r="R1300" t="str">
        <f>TEXT(Salesdata[[#This Row],[purchase_date]], "mmm")</f>
        <v>Aug</v>
      </c>
    </row>
    <row r="1301" spans="1:18" x14ac:dyDescent="0.3">
      <c r="A1301" t="s">
        <v>3928</v>
      </c>
      <c r="B1301" t="s">
        <v>23</v>
      </c>
      <c r="C1301" t="s">
        <v>3929</v>
      </c>
      <c r="D1301" s="11" t="s">
        <v>8291</v>
      </c>
      <c r="E1301" s="11" t="s">
        <v>7235</v>
      </c>
      <c r="F1301" t="s">
        <v>44</v>
      </c>
      <c r="G1301" t="s">
        <v>3930</v>
      </c>
      <c r="H1301" t="s">
        <v>20</v>
      </c>
      <c r="I1301">
        <v>496.54</v>
      </c>
      <c r="J1301">
        <v>5</v>
      </c>
      <c r="K1301">
        <v>3</v>
      </c>
      <c r="L1301">
        <v>2482.6999999999998</v>
      </c>
      <c r="M1301">
        <v>2408.2199999999998</v>
      </c>
      <c r="N1301" s="11">
        <f>Salesdata[[#This Row],[subtotal_before_discount]]-Salesdata[[#This Row],[total_after_discount]]</f>
        <v>74.480000000000018</v>
      </c>
      <c r="O1301" t="s">
        <v>28</v>
      </c>
      <c r="P1301" s="2">
        <v>45451.210694444446</v>
      </c>
      <c r="Q1301">
        <f>YEAR(Salesdata[[#This Row],[purchase_date]])</f>
        <v>2024</v>
      </c>
      <c r="R1301" t="str">
        <f>TEXT(Salesdata[[#This Row],[purchase_date]], "mmm")</f>
        <v>Jun</v>
      </c>
    </row>
    <row r="1302" spans="1:18" x14ac:dyDescent="0.3">
      <c r="A1302" t="s">
        <v>3931</v>
      </c>
      <c r="B1302" t="s">
        <v>72</v>
      </c>
      <c r="C1302" t="s">
        <v>3932</v>
      </c>
      <c r="D1302" s="11" t="s">
        <v>8292</v>
      </c>
      <c r="E1302" s="11" t="s">
        <v>7044</v>
      </c>
      <c r="F1302" t="s">
        <v>18</v>
      </c>
      <c r="G1302" t="s">
        <v>3933</v>
      </c>
      <c r="H1302" t="s">
        <v>27</v>
      </c>
      <c r="I1302">
        <v>4.1399999999999997</v>
      </c>
      <c r="J1302">
        <v>384</v>
      </c>
      <c r="K1302">
        <v>15</v>
      </c>
      <c r="L1302">
        <v>1589.76</v>
      </c>
      <c r="M1302">
        <v>1351.3</v>
      </c>
      <c r="N1302" s="11">
        <f>Salesdata[[#This Row],[subtotal_before_discount]]-Salesdata[[#This Row],[total_after_discount]]</f>
        <v>238.46000000000004</v>
      </c>
      <c r="O1302" t="s">
        <v>28</v>
      </c>
      <c r="P1302" s="2">
        <v>45743.345925925925</v>
      </c>
      <c r="Q1302">
        <f>YEAR(Salesdata[[#This Row],[purchase_date]])</f>
        <v>2025</v>
      </c>
      <c r="R1302" t="str">
        <f>TEXT(Salesdata[[#This Row],[purchase_date]], "mmm")</f>
        <v>Mar</v>
      </c>
    </row>
    <row r="1303" spans="1:18" x14ac:dyDescent="0.3">
      <c r="A1303" t="s">
        <v>3934</v>
      </c>
      <c r="B1303" t="s">
        <v>118</v>
      </c>
      <c r="C1303" t="s">
        <v>3935</v>
      </c>
      <c r="D1303" s="11" t="s">
        <v>8293</v>
      </c>
      <c r="E1303" s="11" t="s">
        <v>7036</v>
      </c>
      <c r="F1303" t="s">
        <v>105</v>
      </c>
      <c r="G1303" t="s">
        <v>3936</v>
      </c>
      <c r="H1303" t="s">
        <v>209</v>
      </c>
      <c r="I1303">
        <v>240.67</v>
      </c>
      <c r="J1303">
        <v>50</v>
      </c>
      <c r="K1303">
        <v>0</v>
      </c>
      <c r="L1303">
        <v>12033.5</v>
      </c>
      <c r="M1303">
        <v>12033.5</v>
      </c>
      <c r="N1303" s="11">
        <f>Salesdata[[#This Row],[subtotal_before_discount]]-Salesdata[[#This Row],[total_after_discount]]</f>
        <v>0</v>
      </c>
      <c r="O1303" t="s">
        <v>40</v>
      </c>
      <c r="P1303" s="2">
        <v>45579.560833333337</v>
      </c>
      <c r="Q1303">
        <f>YEAR(Salesdata[[#This Row],[purchase_date]])</f>
        <v>2024</v>
      </c>
      <c r="R1303" t="str">
        <f>TEXT(Salesdata[[#This Row],[purchase_date]], "mmm")</f>
        <v>Oct</v>
      </c>
    </row>
    <row r="1304" spans="1:18" x14ac:dyDescent="0.3">
      <c r="A1304" t="s">
        <v>3937</v>
      </c>
      <c r="B1304" t="s">
        <v>84</v>
      </c>
      <c r="C1304" t="s">
        <v>3938</v>
      </c>
      <c r="D1304" s="11" t="s">
        <v>8294</v>
      </c>
      <c r="E1304" s="11" t="s">
        <v>7099</v>
      </c>
      <c r="F1304" t="s">
        <v>177</v>
      </c>
      <c r="G1304" t="s">
        <v>3939</v>
      </c>
      <c r="H1304" t="s">
        <v>65</v>
      </c>
      <c r="I1304">
        <v>1285.54</v>
      </c>
      <c r="J1304">
        <v>1</v>
      </c>
      <c r="K1304">
        <v>3</v>
      </c>
      <c r="L1304">
        <v>1285.54</v>
      </c>
      <c r="M1304">
        <v>1246.97</v>
      </c>
      <c r="N1304" s="11">
        <f>Salesdata[[#This Row],[subtotal_before_discount]]-Salesdata[[#This Row],[total_after_discount]]</f>
        <v>38.569999999999936</v>
      </c>
      <c r="O1304" t="s">
        <v>40</v>
      </c>
      <c r="P1304" s="2">
        <v>45686.4065625</v>
      </c>
      <c r="Q1304">
        <f>YEAR(Salesdata[[#This Row],[purchase_date]])</f>
        <v>2025</v>
      </c>
      <c r="R1304" t="str">
        <f>TEXT(Salesdata[[#This Row],[purchase_date]], "mmm")</f>
        <v>Jan</v>
      </c>
    </row>
    <row r="1305" spans="1:18" x14ac:dyDescent="0.3">
      <c r="A1305" t="s">
        <v>3940</v>
      </c>
      <c r="B1305" t="s">
        <v>55</v>
      </c>
      <c r="C1305" t="s">
        <v>3941</v>
      </c>
      <c r="D1305" s="11" t="s">
        <v>8295</v>
      </c>
      <c r="E1305" s="11" t="s">
        <v>7073</v>
      </c>
      <c r="F1305" t="s">
        <v>91</v>
      </c>
      <c r="G1305" t="s">
        <v>3942</v>
      </c>
      <c r="H1305" t="s">
        <v>130</v>
      </c>
      <c r="I1305">
        <v>3484.11</v>
      </c>
      <c r="J1305">
        <v>1</v>
      </c>
      <c r="K1305">
        <v>0</v>
      </c>
      <c r="L1305">
        <v>3484.11</v>
      </c>
      <c r="M1305">
        <v>3484.11</v>
      </c>
      <c r="N1305" s="11">
        <f>Salesdata[[#This Row],[subtotal_before_discount]]-Salesdata[[#This Row],[total_after_discount]]</f>
        <v>0</v>
      </c>
      <c r="O1305" t="s">
        <v>40</v>
      </c>
      <c r="P1305" s="2">
        <v>45867.268518518518</v>
      </c>
      <c r="Q1305">
        <f>YEAR(Salesdata[[#This Row],[purchase_date]])</f>
        <v>2025</v>
      </c>
      <c r="R1305" t="str">
        <f>TEXT(Salesdata[[#This Row],[purchase_date]], "mmm")</f>
        <v>Jul</v>
      </c>
    </row>
    <row r="1306" spans="1:18" x14ac:dyDescent="0.3">
      <c r="A1306" t="s">
        <v>3943</v>
      </c>
      <c r="B1306" t="s">
        <v>23</v>
      </c>
      <c r="C1306" t="s">
        <v>3944</v>
      </c>
      <c r="D1306" s="11" t="s">
        <v>8296</v>
      </c>
      <c r="E1306" s="11" t="s">
        <v>7054</v>
      </c>
      <c r="F1306" t="s">
        <v>246</v>
      </c>
      <c r="G1306" t="s">
        <v>9189</v>
      </c>
      <c r="H1306" t="s">
        <v>20</v>
      </c>
      <c r="I1306">
        <v>683.09</v>
      </c>
      <c r="J1306">
        <v>15</v>
      </c>
      <c r="K1306">
        <v>15</v>
      </c>
      <c r="L1306">
        <v>10246.35</v>
      </c>
      <c r="M1306">
        <v>8709.4</v>
      </c>
      <c r="N1306" s="11">
        <f>Salesdata[[#This Row],[subtotal_before_discount]]-Salesdata[[#This Row],[total_after_discount]]</f>
        <v>1536.9500000000007</v>
      </c>
      <c r="O1306" t="s">
        <v>116</v>
      </c>
      <c r="P1306" s="2">
        <v>45845.466481481482</v>
      </c>
      <c r="Q1306">
        <f>YEAR(Salesdata[[#This Row],[purchase_date]])</f>
        <v>2025</v>
      </c>
      <c r="R1306" t="str">
        <f>TEXT(Salesdata[[#This Row],[purchase_date]], "mmm")</f>
        <v>Jul</v>
      </c>
    </row>
    <row r="1307" spans="1:18" x14ac:dyDescent="0.3">
      <c r="A1307" t="s">
        <v>3945</v>
      </c>
      <c r="B1307" t="s">
        <v>15</v>
      </c>
      <c r="C1307" t="s">
        <v>3946</v>
      </c>
      <c r="D1307" s="11" t="s">
        <v>8297</v>
      </c>
      <c r="E1307" s="11" t="s">
        <v>7346</v>
      </c>
      <c r="F1307" t="s">
        <v>74</v>
      </c>
      <c r="G1307" t="s">
        <v>3947</v>
      </c>
      <c r="H1307" t="s">
        <v>9189</v>
      </c>
      <c r="I1307">
        <v>1923.99</v>
      </c>
      <c r="J1307">
        <v>12</v>
      </c>
      <c r="K1307">
        <v>10</v>
      </c>
      <c r="L1307">
        <v>23087.88</v>
      </c>
      <c r="M1307">
        <v>20779.09</v>
      </c>
      <c r="N1307" s="11">
        <f>Salesdata[[#This Row],[subtotal_before_discount]]-Salesdata[[#This Row],[total_after_discount]]</f>
        <v>2308.7900000000009</v>
      </c>
      <c r="O1307" t="s">
        <v>47</v>
      </c>
      <c r="P1307" s="2">
        <v>45670.809849537036</v>
      </c>
      <c r="Q1307">
        <f>YEAR(Salesdata[[#This Row],[purchase_date]])</f>
        <v>2025</v>
      </c>
      <c r="R1307" t="str">
        <f>TEXT(Salesdata[[#This Row],[purchase_date]], "mmm")</f>
        <v>Jan</v>
      </c>
    </row>
    <row r="1308" spans="1:18" x14ac:dyDescent="0.3">
      <c r="A1308" t="s">
        <v>3948</v>
      </c>
      <c r="B1308" t="s">
        <v>181</v>
      </c>
      <c r="C1308" t="s">
        <v>3949</v>
      </c>
      <c r="D1308" s="11" t="s">
        <v>8298</v>
      </c>
      <c r="E1308" s="11" t="s">
        <v>7198</v>
      </c>
      <c r="F1308" t="s">
        <v>9189</v>
      </c>
      <c r="G1308" t="s">
        <v>3950</v>
      </c>
      <c r="H1308" t="s">
        <v>107</v>
      </c>
      <c r="I1308">
        <v>2986.38</v>
      </c>
      <c r="J1308">
        <v>6</v>
      </c>
      <c r="K1308">
        <v>0</v>
      </c>
      <c r="L1308">
        <v>17918.28</v>
      </c>
      <c r="M1308">
        <v>17918.28</v>
      </c>
      <c r="N1308" s="11">
        <f>Salesdata[[#This Row],[subtotal_before_discount]]-Salesdata[[#This Row],[total_after_discount]]</f>
        <v>0</v>
      </c>
      <c r="O1308" t="s">
        <v>77</v>
      </c>
      <c r="P1308" s="2">
        <v>45501.856874999998</v>
      </c>
      <c r="Q1308">
        <f>YEAR(Salesdata[[#This Row],[purchase_date]])</f>
        <v>2024</v>
      </c>
      <c r="R1308" t="str">
        <f>TEXT(Salesdata[[#This Row],[purchase_date]], "mmm")</f>
        <v>Jul</v>
      </c>
    </row>
    <row r="1309" spans="1:18" x14ac:dyDescent="0.3">
      <c r="A1309" t="s">
        <v>3951</v>
      </c>
      <c r="B1309" t="s">
        <v>95</v>
      </c>
      <c r="C1309" t="s">
        <v>3952</v>
      </c>
      <c r="D1309" s="11" t="s">
        <v>8299</v>
      </c>
      <c r="E1309" s="11" t="s">
        <v>7224</v>
      </c>
      <c r="F1309" t="s">
        <v>68</v>
      </c>
      <c r="G1309" t="s">
        <v>3953</v>
      </c>
      <c r="H1309" t="s">
        <v>102</v>
      </c>
      <c r="I1309">
        <v>745.93</v>
      </c>
      <c r="J1309">
        <v>3</v>
      </c>
      <c r="K1309">
        <v>10</v>
      </c>
      <c r="L1309">
        <v>2237.79</v>
      </c>
      <c r="M1309">
        <v>2014.01</v>
      </c>
      <c r="N1309" s="11">
        <f>Salesdata[[#This Row],[subtotal_before_discount]]-Salesdata[[#This Row],[total_after_discount]]</f>
        <v>223.77999999999997</v>
      </c>
      <c r="O1309" t="s">
        <v>60</v>
      </c>
      <c r="P1309" s="2">
        <v>45773.934305555558</v>
      </c>
      <c r="Q1309">
        <f>YEAR(Salesdata[[#This Row],[purchase_date]])</f>
        <v>2025</v>
      </c>
      <c r="R1309" t="str">
        <f>TEXT(Salesdata[[#This Row],[purchase_date]], "mmm")</f>
        <v>Apr</v>
      </c>
    </row>
    <row r="1310" spans="1:18" x14ac:dyDescent="0.3">
      <c r="A1310" t="s">
        <v>3954</v>
      </c>
      <c r="B1310" t="s">
        <v>72</v>
      </c>
      <c r="C1310" t="s">
        <v>3955</v>
      </c>
      <c r="D1310" s="11" t="s">
        <v>8300</v>
      </c>
      <c r="E1310" s="11" t="s">
        <v>7054</v>
      </c>
      <c r="F1310" t="s">
        <v>121</v>
      </c>
      <c r="G1310" t="s">
        <v>3956</v>
      </c>
      <c r="H1310" t="s">
        <v>39</v>
      </c>
      <c r="I1310">
        <v>1021.91</v>
      </c>
      <c r="J1310">
        <v>4</v>
      </c>
      <c r="K1310">
        <v>0</v>
      </c>
      <c r="L1310">
        <v>4087.64</v>
      </c>
      <c r="M1310">
        <v>4087.64</v>
      </c>
      <c r="N1310" s="11">
        <f>Salesdata[[#This Row],[subtotal_before_discount]]-Salesdata[[#This Row],[total_after_discount]]</f>
        <v>0</v>
      </c>
      <c r="O1310" t="s">
        <v>47</v>
      </c>
      <c r="P1310" s="2">
        <v>45522.184664351851</v>
      </c>
      <c r="Q1310">
        <f>YEAR(Salesdata[[#This Row],[purchase_date]])</f>
        <v>2024</v>
      </c>
      <c r="R1310" t="str">
        <f>TEXT(Salesdata[[#This Row],[purchase_date]], "mmm")</f>
        <v>Aug</v>
      </c>
    </row>
    <row r="1311" spans="1:18" x14ac:dyDescent="0.3">
      <c r="A1311" t="s">
        <v>3957</v>
      </c>
      <c r="B1311" t="s">
        <v>95</v>
      </c>
      <c r="C1311" t="s">
        <v>3958</v>
      </c>
      <c r="D1311" s="11" t="s">
        <v>8301</v>
      </c>
      <c r="E1311" s="11" t="s">
        <v>7214</v>
      </c>
      <c r="F1311" t="s">
        <v>251</v>
      </c>
      <c r="G1311" t="s">
        <v>3959</v>
      </c>
      <c r="H1311" t="s">
        <v>20</v>
      </c>
      <c r="I1311">
        <v>217.89</v>
      </c>
      <c r="J1311">
        <v>12</v>
      </c>
      <c r="K1311">
        <v>0</v>
      </c>
      <c r="L1311">
        <v>2614.6799999999998</v>
      </c>
      <c r="M1311">
        <v>2614.6799999999998</v>
      </c>
      <c r="N1311" s="11">
        <f>Salesdata[[#This Row],[subtotal_before_discount]]-Salesdata[[#This Row],[total_after_discount]]</f>
        <v>0</v>
      </c>
      <c r="O1311" t="s">
        <v>77</v>
      </c>
      <c r="P1311" s="2">
        <v>45802.356249999997</v>
      </c>
      <c r="Q1311">
        <f>YEAR(Salesdata[[#This Row],[purchase_date]])</f>
        <v>2025</v>
      </c>
      <c r="R1311" t="str">
        <f>TEXT(Salesdata[[#This Row],[purchase_date]], "mmm")</f>
        <v>May</v>
      </c>
    </row>
    <row r="1312" spans="1:18" x14ac:dyDescent="0.3">
      <c r="A1312" t="s">
        <v>3960</v>
      </c>
      <c r="B1312" t="s">
        <v>172</v>
      </c>
      <c r="C1312" t="s">
        <v>3961</v>
      </c>
      <c r="D1312" s="11" t="s">
        <v>8302</v>
      </c>
      <c r="E1312" s="11" t="s">
        <v>7145</v>
      </c>
      <c r="F1312" t="s">
        <v>87</v>
      </c>
      <c r="G1312" t="s">
        <v>3962</v>
      </c>
      <c r="H1312" t="s">
        <v>76</v>
      </c>
      <c r="I1312">
        <v>311.88</v>
      </c>
      <c r="J1312">
        <v>3</v>
      </c>
      <c r="K1312">
        <v>5</v>
      </c>
      <c r="L1312">
        <v>935.64</v>
      </c>
      <c r="M1312">
        <v>888.86</v>
      </c>
      <c r="N1312" s="11">
        <f>Salesdata[[#This Row],[subtotal_before_discount]]-Salesdata[[#This Row],[total_after_discount]]</f>
        <v>46.779999999999973</v>
      </c>
      <c r="O1312" t="s">
        <v>77</v>
      </c>
      <c r="P1312" s="2">
        <v>45499.951597222222</v>
      </c>
      <c r="Q1312">
        <f>YEAR(Salesdata[[#This Row],[purchase_date]])</f>
        <v>2024</v>
      </c>
      <c r="R1312" t="str">
        <f>TEXT(Salesdata[[#This Row],[purchase_date]], "mmm")</f>
        <v>Jul</v>
      </c>
    </row>
    <row r="1313" spans="1:18" x14ac:dyDescent="0.3">
      <c r="A1313" t="s">
        <v>3963</v>
      </c>
      <c r="B1313" t="s">
        <v>118</v>
      </c>
      <c r="C1313" t="s">
        <v>3964</v>
      </c>
      <c r="D1313" s="11" t="s">
        <v>7816</v>
      </c>
      <c r="E1313" s="11" t="s">
        <v>7145</v>
      </c>
      <c r="F1313" t="s">
        <v>177</v>
      </c>
      <c r="G1313" t="s">
        <v>3965</v>
      </c>
      <c r="H1313" t="s">
        <v>179</v>
      </c>
      <c r="I1313">
        <v>2092.19</v>
      </c>
      <c r="J1313">
        <v>20</v>
      </c>
      <c r="K1313">
        <v>20</v>
      </c>
      <c r="L1313">
        <v>41843.800000000003</v>
      </c>
      <c r="M1313">
        <v>33475.040000000001</v>
      </c>
      <c r="N1313" s="11">
        <f>Salesdata[[#This Row],[subtotal_before_discount]]-Salesdata[[#This Row],[total_after_discount]]</f>
        <v>8368.760000000002</v>
      </c>
      <c r="O1313" t="s">
        <v>40</v>
      </c>
      <c r="P1313" s="2">
        <v>45529.375358796293</v>
      </c>
      <c r="Q1313">
        <f>YEAR(Salesdata[[#This Row],[purchase_date]])</f>
        <v>2024</v>
      </c>
      <c r="R1313" t="str">
        <f>TEXT(Salesdata[[#This Row],[purchase_date]], "mmm")</f>
        <v>Aug</v>
      </c>
    </row>
    <row r="1314" spans="1:18" x14ac:dyDescent="0.3">
      <c r="A1314" t="s">
        <v>3966</v>
      </c>
      <c r="B1314" t="s">
        <v>172</v>
      </c>
      <c r="C1314" t="s">
        <v>3967</v>
      </c>
      <c r="D1314" s="11" t="s">
        <v>8303</v>
      </c>
      <c r="E1314" s="11" t="s">
        <v>7139</v>
      </c>
      <c r="F1314" t="s">
        <v>105</v>
      </c>
      <c r="G1314" t="s">
        <v>3968</v>
      </c>
      <c r="H1314" t="s">
        <v>209</v>
      </c>
      <c r="I1314">
        <v>1.34</v>
      </c>
      <c r="J1314">
        <v>342</v>
      </c>
      <c r="K1314">
        <v>15</v>
      </c>
      <c r="L1314">
        <v>458.28</v>
      </c>
      <c r="M1314">
        <v>389.54</v>
      </c>
      <c r="N1314" s="11">
        <f>Salesdata[[#This Row],[subtotal_before_discount]]-Salesdata[[#This Row],[total_after_discount]]</f>
        <v>68.739999999999952</v>
      </c>
      <c r="O1314" t="s">
        <v>47</v>
      </c>
      <c r="P1314" s="2">
        <v>45486.892187500001</v>
      </c>
      <c r="Q1314">
        <f>YEAR(Salesdata[[#This Row],[purchase_date]])</f>
        <v>2024</v>
      </c>
      <c r="R1314" t="str">
        <f>TEXT(Salesdata[[#This Row],[purchase_date]], "mmm")</f>
        <v>Jul</v>
      </c>
    </row>
    <row r="1315" spans="1:18" x14ac:dyDescent="0.3">
      <c r="A1315" t="s">
        <v>3969</v>
      </c>
      <c r="B1315" t="s">
        <v>84</v>
      </c>
      <c r="C1315" t="s">
        <v>3970</v>
      </c>
      <c r="D1315" s="11" t="s">
        <v>8304</v>
      </c>
      <c r="E1315" s="11" t="s">
        <v>7214</v>
      </c>
      <c r="F1315" t="s">
        <v>177</v>
      </c>
      <c r="G1315" t="s">
        <v>3971</v>
      </c>
      <c r="H1315" t="s">
        <v>59</v>
      </c>
      <c r="I1315">
        <v>341.44</v>
      </c>
      <c r="J1315">
        <v>12</v>
      </c>
      <c r="K1315">
        <v>0</v>
      </c>
      <c r="L1315">
        <v>4097.28</v>
      </c>
      <c r="M1315">
        <v>4097.28</v>
      </c>
      <c r="N1315" s="11">
        <f>Salesdata[[#This Row],[subtotal_before_discount]]-Salesdata[[#This Row],[total_after_discount]]</f>
        <v>0</v>
      </c>
      <c r="O1315" t="s">
        <v>60</v>
      </c>
      <c r="P1315" s="2">
        <v>45674.002025462964</v>
      </c>
      <c r="Q1315">
        <f>YEAR(Salesdata[[#This Row],[purchase_date]])</f>
        <v>2025</v>
      </c>
      <c r="R1315" t="str">
        <f>TEXT(Salesdata[[#This Row],[purchase_date]], "mmm")</f>
        <v>Jan</v>
      </c>
    </row>
    <row r="1316" spans="1:18" x14ac:dyDescent="0.3">
      <c r="A1316" t="s">
        <v>3972</v>
      </c>
      <c r="B1316" t="s">
        <v>84</v>
      </c>
      <c r="C1316" t="s">
        <v>3973</v>
      </c>
      <c r="D1316" s="11" t="s">
        <v>8305</v>
      </c>
      <c r="E1316" s="11" t="s">
        <v>7089</v>
      </c>
      <c r="F1316" t="s">
        <v>37</v>
      </c>
      <c r="G1316" t="s">
        <v>3974</v>
      </c>
      <c r="H1316" t="s">
        <v>82</v>
      </c>
      <c r="I1316">
        <v>2777.38</v>
      </c>
      <c r="J1316">
        <v>1</v>
      </c>
      <c r="K1316">
        <v>0</v>
      </c>
      <c r="L1316">
        <v>2777.38</v>
      </c>
      <c r="M1316">
        <v>2777.38</v>
      </c>
      <c r="N1316" s="11">
        <f>Salesdata[[#This Row],[subtotal_before_discount]]-Salesdata[[#This Row],[total_after_discount]]</f>
        <v>0</v>
      </c>
      <c r="O1316" t="s">
        <v>28</v>
      </c>
      <c r="P1316" s="2">
        <v>45715.623807870368</v>
      </c>
      <c r="Q1316">
        <f>YEAR(Salesdata[[#This Row],[purchase_date]])</f>
        <v>2025</v>
      </c>
      <c r="R1316" t="str">
        <f>TEXT(Salesdata[[#This Row],[purchase_date]], "mmm")</f>
        <v>Feb</v>
      </c>
    </row>
    <row r="1317" spans="1:18" x14ac:dyDescent="0.3">
      <c r="A1317" t="s">
        <v>3975</v>
      </c>
      <c r="B1317" t="s">
        <v>181</v>
      </c>
      <c r="C1317" t="s">
        <v>3976</v>
      </c>
      <c r="D1317" s="11" t="s">
        <v>8306</v>
      </c>
      <c r="E1317" s="11" t="s">
        <v>7044</v>
      </c>
      <c r="F1317" t="s">
        <v>246</v>
      </c>
      <c r="G1317" t="s">
        <v>3977</v>
      </c>
      <c r="H1317" t="s">
        <v>209</v>
      </c>
      <c r="I1317">
        <v>229.62</v>
      </c>
      <c r="J1317">
        <v>12</v>
      </c>
      <c r="K1317">
        <v>0</v>
      </c>
      <c r="L1317">
        <v>2755.44</v>
      </c>
      <c r="M1317">
        <v>2755.44</v>
      </c>
      <c r="N1317" s="11">
        <f>Salesdata[[#This Row],[subtotal_before_discount]]-Salesdata[[#This Row],[total_after_discount]]</f>
        <v>0</v>
      </c>
      <c r="O1317" t="s">
        <v>21</v>
      </c>
      <c r="P1317" s="2">
        <v>45817.282048611109</v>
      </c>
      <c r="Q1317">
        <f>YEAR(Salesdata[[#This Row],[purchase_date]])</f>
        <v>2025</v>
      </c>
      <c r="R1317" t="str">
        <f>TEXT(Salesdata[[#This Row],[purchase_date]], "mmm")</f>
        <v>Jun</v>
      </c>
    </row>
    <row r="1318" spans="1:18" x14ac:dyDescent="0.3">
      <c r="A1318" t="s">
        <v>3978</v>
      </c>
      <c r="B1318" t="s">
        <v>181</v>
      </c>
      <c r="C1318" t="s">
        <v>3979</v>
      </c>
      <c r="D1318" s="11" t="s">
        <v>8307</v>
      </c>
      <c r="E1318" s="11" t="s">
        <v>7087</v>
      </c>
      <c r="F1318" t="s">
        <v>100</v>
      </c>
      <c r="G1318" t="s">
        <v>3980</v>
      </c>
      <c r="H1318" t="s">
        <v>20</v>
      </c>
      <c r="I1318">
        <v>851.29</v>
      </c>
      <c r="J1318">
        <v>8</v>
      </c>
      <c r="K1318">
        <v>3</v>
      </c>
      <c r="L1318">
        <v>6810.32</v>
      </c>
      <c r="M1318">
        <v>6606.01</v>
      </c>
      <c r="N1318" s="11">
        <f>Salesdata[[#This Row],[subtotal_before_discount]]-Salesdata[[#This Row],[total_after_discount]]</f>
        <v>204.30999999999949</v>
      </c>
      <c r="O1318" t="s">
        <v>28</v>
      </c>
      <c r="P1318" s="2">
        <v>45570.162129629629</v>
      </c>
      <c r="Q1318">
        <f>YEAR(Salesdata[[#This Row],[purchase_date]])</f>
        <v>2024</v>
      </c>
      <c r="R1318" t="str">
        <f>TEXT(Salesdata[[#This Row],[purchase_date]], "mmm")</f>
        <v>Oct</v>
      </c>
    </row>
    <row r="1319" spans="1:18" x14ac:dyDescent="0.3">
      <c r="A1319" t="s">
        <v>3981</v>
      </c>
      <c r="B1319" t="s">
        <v>55</v>
      </c>
      <c r="C1319" t="s">
        <v>3982</v>
      </c>
      <c r="D1319" s="11" t="s">
        <v>8027</v>
      </c>
      <c r="E1319" s="11" t="s">
        <v>7050</v>
      </c>
      <c r="F1319" t="s">
        <v>121</v>
      </c>
      <c r="G1319" t="s">
        <v>3983</v>
      </c>
      <c r="H1319" t="s">
        <v>70</v>
      </c>
      <c r="I1319">
        <v>1077.95</v>
      </c>
      <c r="J1319">
        <v>25</v>
      </c>
      <c r="K1319">
        <v>15</v>
      </c>
      <c r="L1319">
        <v>26948.75</v>
      </c>
      <c r="M1319">
        <v>22906.44</v>
      </c>
      <c r="N1319" s="11">
        <f>Salesdata[[#This Row],[subtotal_before_discount]]-Salesdata[[#This Row],[total_after_discount]]</f>
        <v>4042.3100000000013</v>
      </c>
      <c r="O1319" t="s">
        <v>40</v>
      </c>
      <c r="P1319" s="2">
        <v>45715.979166666664</v>
      </c>
      <c r="Q1319">
        <f>YEAR(Salesdata[[#This Row],[purchase_date]])</f>
        <v>2025</v>
      </c>
      <c r="R1319" t="str">
        <f>TEXT(Salesdata[[#This Row],[purchase_date]], "mmm")</f>
        <v>Feb</v>
      </c>
    </row>
    <row r="1320" spans="1:18" x14ac:dyDescent="0.3">
      <c r="A1320" t="s">
        <v>3984</v>
      </c>
      <c r="B1320" t="s">
        <v>181</v>
      </c>
      <c r="C1320" t="s">
        <v>3985</v>
      </c>
      <c r="D1320" s="11" t="s">
        <v>8308</v>
      </c>
      <c r="E1320" s="11" t="s">
        <v>7218</v>
      </c>
      <c r="F1320" t="s">
        <v>44</v>
      </c>
      <c r="G1320" t="s">
        <v>3986</v>
      </c>
      <c r="H1320" t="s">
        <v>46</v>
      </c>
      <c r="I1320">
        <v>73.150000000000006</v>
      </c>
      <c r="J1320">
        <v>25</v>
      </c>
      <c r="K1320">
        <v>20</v>
      </c>
      <c r="L1320">
        <v>1828.75</v>
      </c>
      <c r="M1320">
        <v>1463</v>
      </c>
      <c r="N1320" s="11">
        <f>Salesdata[[#This Row],[subtotal_before_discount]]-Salesdata[[#This Row],[total_after_discount]]</f>
        <v>365.75</v>
      </c>
      <c r="O1320" t="s">
        <v>28</v>
      </c>
      <c r="P1320" s="2">
        <v>45545.249861111108</v>
      </c>
      <c r="Q1320">
        <f>YEAR(Salesdata[[#This Row],[purchase_date]])</f>
        <v>2024</v>
      </c>
      <c r="R1320" t="str">
        <f>TEXT(Salesdata[[#This Row],[purchase_date]], "mmm")</f>
        <v>Sep</v>
      </c>
    </row>
    <row r="1321" spans="1:18" x14ac:dyDescent="0.3">
      <c r="A1321" t="s">
        <v>3987</v>
      </c>
      <c r="B1321" t="s">
        <v>15</v>
      </c>
      <c r="C1321" t="s">
        <v>3988</v>
      </c>
      <c r="D1321" s="11" t="s">
        <v>8309</v>
      </c>
      <c r="E1321" s="11" t="s">
        <v>7143</v>
      </c>
      <c r="F1321" t="s">
        <v>32</v>
      </c>
      <c r="G1321" t="s">
        <v>3989</v>
      </c>
      <c r="H1321" t="s">
        <v>209</v>
      </c>
      <c r="I1321">
        <v>401.19</v>
      </c>
      <c r="J1321">
        <v>5</v>
      </c>
      <c r="K1321">
        <v>5</v>
      </c>
      <c r="L1321">
        <v>2005.95</v>
      </c>
      <c r="M1321">
        <v>1905.65</v>
      </c>
      <c r="N1321" s="11">
        <f>Salesdata[[#This Row],[subtotal_before_discount]]-Salesdata[[#This Row],[total_after_discount]]</f>
        <v>100.29999999999995</v>
      </c>
      <c r="O1321" t="s">
        <v>21</v>
      </c>
      <c r="P1321" s="2">
        <v>45411.60738425926</v>
      </c>
      <c r="Q1321">
        <f>YEAR(Salesdata[[#This Row],[purchase_date]])</f>
        <v>2024</v>
      </c>
      <c r="R1321" t="str">
        <f>TEXT(Salesdata[[#This Row],[purchase_date]], "mmm")</f>
        <v>Apr</v>
      </c>
    </row>
    <row r="1322" spans="1:18" x14ac:dyDescent="0.3">
      <c r="A1322" t="s">
        <v>3990</v>
      </c>
      <c r="B1322" t="s">
        <v>30</v>
      </c>
      <c r="C1322" t="s">
        <v>3991</v>
      </c>
      <c r="D1322" s="11" t="s">
        <v>8310</v>
      </c>
      <c r="E1322" s="11" t="s">
        <v>7097</v>
      </c>
      <c r="F1322" t="s">
        <v>68</v>
      </c>
      <c r="G1322" t="s">
        <v>3992</v>
      </c>
      <c r="H1322" t="s">
        <v>27</v>
      </c>
      <c r="I1322">
        <v>441.65</v>
      </c>
      <c r="J1322">
        <v>8</v>
      </c>
      <c r="K1322">
        <v>13</v>
      </c>
      <c r="L1322">
        <v>3533.2</v>
      </c>
      <c r="M1322">
        <v>3073.88</v>
      </c>
      <c r="N1322" s="11">
        <f>Salesdata[[#This Row],[subtotal_before_discount]]-Salesdata[[#This Row],[total_after_discount]]</f>
        <v>459.31999999999971</v>
      </c>
      <c r="O1322" t="s">
        <v>9189</v>
      </c>
      <c r="P1322" s="2">
        <v>45599.786724537036</v>
      </c>
      <c r="Q1322">
        <f>YEAR(Salesdata[[#This Row],[purchase_date]])</f>
        <v>2024</v>
      </c>
      <c r="R1322" t="str">
        <f>TEXT(Salesdata[[#This Row],[purchase_date]], "mmm")</f>
        <v>Nov</v>
      </c>
    </row>
    <row r="1323" spans="1:18" x14ac:dyDescent="0.3">
      <c r="A1323" t="s">
        <v>3993</v>
      </c>
      <c r="B1323" t="s">
        <v>181</v>
      </c>
      <c r="C1323" t="s">
        <v>3994</v>
      </c>
      <c r="D1323" s="11" t="s">
        <v>8311</v>
      </c>
      <c r="E1323" s="11" t="s">
        <v>7168</v>
      </c>
      <c r="F1323" t="s">
        <v>121</v>
      </c>
      <c r="G1323" t="s">
        <v>3995</v>
      </c>
      <c r="H1323" t="s">
        <v>27</v>
      </c>
      <c r="I1323">
        <v>347.55</v>
      </c>
      <c r="J1323">
        <v>5</v>
      </c>
      <c r="K1323">
        <v>0</v>
      </c>
      <c r="L1323">
        <v>1737.75</v>
      </c>
      <c r="M1323">
        <v>1737.75</v>
      </c>
      <c r="N1323" s="11">
        <f>Salesdata[[#This Row],[subtotal_before_discount]]-Salesdata[[#This Row],[total_after_discount]]</f>
        <v>0</v>
      </c>
      <c r="O1323" t="s">
        <v>60</v>
      </c>
      <c r="P1323" s="2">
        <v>45480.559074074074</v>
      </c>
      <c r="Q1323">
        <f>YEAR(Salesdata[[#This Row],[purchase_date]])</f>
        <v>2024</v>
      </c>
      <c r="R1323" t="str">
        <f>TEXT(Salesdata[[#This Row],[purchase_date]], "mmm")</f>
        <v>Jul</v>
      </c>
    </row>
    <row r="1324" spans="1:18" x14ac:dyDescent="0.3">
      <c r="A1324" t="s">
        <v>3996</v>
      </c>
      <c r="B1324" t="s">
        <v>30</v>
      </c>
      <c r="C1324" t="s">
        <v>3997</v>
      </c>
      <c r="D1324" s="11" t="s">
        <v>8312</v>
      </c>
      <c r="E1324" s="11" t="s">
        <v>7207</v>
      </c>
      <c r="F1324" t="s">
        <v>37</v>
      </c>
      <c r="G1324" t="s">
        <v>3998</v>
      </c>
      <c r="H1324" t="s">
        <v>107</v>
      </c>
      <c r="I1324">
        <v>238.74</v>
      </c>
      <c r="J1324">
        <v>4</v>
      </c>
      <c r="K1324">
        <v>5</v>
      </c>
      <c r="L1324">
        <v>954.96</v>
      </c>
      <c r="M1324">
        <v>907.21</v>
      </c>
      <c r="N1324" s="11">
        <f>Salesdata[[#This Row],[subtotal_before_discount]]-Salesdata[[#This Row],[total_after_discount]]</f>
        <v>47.75</v>
      </c>
      <c r="O1324" t="s">
        <v>47</v>
      </c>
      <c r="P1324" s="2">
        <v>45589.123472222222</v>
      </c>
      <c r="Q1324">
        <f>YEAR(Salesdata[[#This Row],[purchase_date]])</f>
        <v>2024</v>
      </c>
      <c r="R1324" t="str">
        <f>TEXT(Salesdata[[#This Row],[purchase_date]], "mmm")</f>
        <v>Oct</v>
      </c>
    </row>
    <row r="1325" spans="1:18" x14ac:dyDescent="0.3">
      <c r="A1325" t="s">
        <v>3999</v>
      </c>
      <c r="B1325" t="s">
        <v>72</v>
      </c>
      <c r="C1325" t="s">
        <v>4000</v>
      </c>
      <c r="D1325" s="11" t="s">
        <v>8313</v>
      </c>
      <c r="E1325" s="11" t="s">
        <v>7111</v>
      </c>
      <c r="F1325" t="s">
        <v>105</v>
      </c>
      <c r="G1325" t="s">
        <v>4001</v>
      </c>
      <c r="H1325" t="s">
        <v>107</v>
      </c>
      <c r="I1325">
        <v>666.68</v>
      </c>
      <c r="J1325">
        <v>60</v>
      </c>
      <c r="K1325">
        <v>25</v>
      </c>
      <c r="L1325">
        <v>40000.800000000003</v>
      </c>
      <c r="M1325">
        <v>30000.6</v>
      </c>
      <c r="N1325" s="11">
        <f>Salesdata[[#This Row],[subtotal_before_discount]]-Salesdata[[#This Row],[total_after_discount]]</f>
        <v>10000.200000000004</v>
      </c>
      <c r="O1325" t="s">
        <v>9189</v>
      </c>
      <c r="P1325" s="2">
        <v>45740.536851851852</v>
      </c>
      <c r="Q1325">
        <f>YEAR(Salesdata[[#This Row],[purchase_date]])</f>
        <v>2025</v>
      </c>
      <c r="R1325" t="str">
        <f>TEXT(Salesdata[[#This Row],[purchase_date]], "mmm")</f>
        <v>Mar</v>
      </c>
    </row>
    <row r="1326" spans="1:18" x14ac:dyDescent="0.3">
      <c r="A1326" t="s">
        <v>4002</v>
      </c>
      <c r="B1326" t="s">
        <v>172</v>
      </c>
      <c r="C1326" t="s">
        <v>4003</v>
      </c>
      <c r="D1326" s="11" t="s">
        <v>8314</v>
      </c>
      <c r="E1326" s="11" t="s">
        <v>7038</v>
      </c>
      <c r="F1326" t="s">
        <v>74</v>
      </c>
      <c r="G1326" t="s">
        <v>4004</v>
      </c>
      <c r="H1326" t="s">
        <v>70</v>
      </c>
      <c r="I1326">
        <v>1025.9000000000001</v>
      </c>
      <c r="J1326">
        <v>8</v>
      </c>
      <c r="K1326">
        <v>0</v>
      </c>
      <c r="L1326">
        <v>8207.2000000000007</v>
      </c>
      <c r="M1326">
        <v>8207.2000000000007</v>
      </c>
      <c r="N1326" s="11">
        <f>Salesdata[[#This Row],[subtotal_before_discount]]-Salesdata[[#This Row],[total_after_discount]]</f>
        <v>0</v>
      </c>
      <c r="O1326" t="s">
        <v>28</v>
      </c>
      <c r="P1326" s="2">
        <v>45865.429398148146</v>
      </c>
      <c r="Q1326">
        <f>YEAR(Salesdata[[#This Row],[purchase_date]])</f>
        <v>2025</v>
      </c>
      <c r="R1326" t="str">
        <f>TEXT(Salesdata[[#This Row],[purchase_date]], "mmm")</f>
        <v>Jul</v>
      </c>
    </row>
    <row r="1327" spans="1:18" x14ac:dyDescent="0.3">
      <c r="A1327" t="s">
        <v>4005</v>
      </c>
      <c r="B1327" t="s">
        <v>95</v>
      </c>
      <c r="C1327" t="s">
        <v>4006</v>
      </c>
      <c r="D1327" s="11" t="s">
        <v>8315</v>
      </c>
      <c r="E1327" s="11" t="s">
        <v>7044</v>
      </c>
      <c r="F1327" t="s">
        <v>177</v>
      </c>
      <c r="G1327" t="s">
        <v>4007</v>
      </c>
      <c r="H1327" t="s">
        <v>59</v>
      </c>
      <c r="I1327">
        <v>375.19</v>
      </c>
      <c r="J1327">
        <v>8</v>
      </c>
      <c r="K1327">
        <v>5</v>
      </c>
      <c r="L1327">
        <v>3001.52</v>
      </c>
      <c r="M1327">
        <v>2851.44</v>
      </c>
      <c r="N1327" s="11">
        <f>Salesdata[[#This Row],[subtotal_before_discount]]-Salesdata[[#This Row],[total_after_discount]]</f>
        <v>150.07999999999993</v>
      </c>
      <c r="O1327" t="s">
        <v>9189</v>
      </c>
      <c r="P1327" s="2">
        <v>45487.662592592591</v>
      </c>
      <c r="Q1327">
        <f>YEAR(Salesdata[[#This Row],[purchase_date]])</f>
        <v>2024</v>
      </c>
      <c r="R1327" t="str">
        <f>TEXT(Salesdata[[#This Row],[purchase_date]], "mmm")</f>
        <v>Jul</v>
      </c>
    </row>
    <row r="1328" spans="1:18" x14ac:dyDescent="0.3">
      <c r="A1328" t="s">
        <v>4008</v>
      </c>
      <c r="B1328" t="s">
        <v>15</v>
      </c>
      <c r="C1328" t="s">
        <v>4009</v>
      </c>
      <c r="D1328" s="11" t="s">
        <v>8316</v>
      </c>
      <c r="E1328" s="11" t="s">
        <v>7346</v>
      </c>
      <c r="F1328" t="s">
        <v>111</v>
      </c>
      <c r="G1328" t="s">
        <v>4010</v>
      </c>
      <c r="H1328" t="s">
        <v>161</v>
      </c>
      <c r="I1328">
        <v>248.63</v>
      </c>
      <c r="J1328">
        <v>10</v>
      </c>
      <c r="K1328">
        <v>0</v>
      </c>
      <c r="L1328">
        <v>2486.3000000000002</v>
      </c>
      <c r="M1328">
        <v>2486.3000000000002</v>
      </c>
      <c r="N1328" s="11">
        <f>Salesdata[[#This Row],[subtotal_before_discount]]-Salesdata[[#This Row],[total_after_discount]]</f>
        <v>0</v>
      </c>
      <c r="O1328" t="s">
        <v>21</v>
      </c>
      <c r="P1328" s="2">
        <v>45752.287268518521</v>
      </c>
      <c r="Q1328">
        <f>YEAR(Salesdata[[#This Row],[purchase_date]])</f>
        <v>2025</v>
      </c>
      <c r="R1328" t="str">
        <f>TEXT(Salesdata[[#This Row],[purchase_date]], "mmm")</f>
        <v>Apr</v>
      </c>
    </row>
    <row r="1329" spans="1:18" x14ac:dyDescent="0.3">
      <c r="A1329" t="s">
        <v>4011</v>
      </c>
      <c r="B1329" t="s">
        <v>15</v>
      </c>
      <c r="C1329" t="s">
        <v>4012</v>
      </c>
      <c r="D1329" s="11" t="s">
        <v>8317</v>
      </c>
      <c r="E1329" s="11" t="s">
        <v>7060</v>
      </c>
      <c r="F1329" t="s">
        <v>68</v>
      </c>
      <c r="G1329" t="s">
        <v>4013</v>
      </c>
      <c r="H1329" t="s">
        <v>9189</v>
      </c>
      <c r="I1329">
        <v>363.5</v>
      </c>
      <c r="J1329">
        <v>8</v>
      </c>
      <c r="K1329">
        <v>5</v>
      </c>
      <c r="L1329">
        <v>2908</v>
      </c>
      <c r="M1329">
        <v>2762.6</v>
      </c>
      <c r="N1329" s="11">
        <f>Salesdata[[#This Row],[subtotal_before_discount]]-Salesdata[[#This Row],[total_after_discount]]</f>
        <v>145.40000000000009</v>
      </c>
      <c r="O1329" t="s">
        <v>28</v>
      </c>
      <c r="P1329" s="2">
        <v>45611.814050925925</v>
      </c>
      <c r="Q1329">
        <f>YEAR(Salesdata[[#This Row],[purchase_date]])</f>
        <v>2024</v>
      </c>
      <c r="R1329" t="str">
        <f>TEXT(Salesdata[[#This Row],[purchase_date]], "mmm")</f>
        <v>Nov</v>
      </c>
    </row>
    <row r="1330" spans="1:18" x14ac:dyDescent="0.3">
      <c r="A1330" t="s">
        <v>4014</v>
      </c>
      <c r="B1330" t="s">
        <v>181</v>
      </c>
      <c r="C1330" t="s">
        <v>4015</v>
      </c>
      <c r="D1330" s="11" t="s">
        <v>8318</v>
      </c>
      <c r="E1330" s="11" t="s">
        <v>7207</v>
      </c>
      <c r="F1330" t="s">
        <v>44</v>
      </c>
      <c r="G1330" t="s">
        <v>4016</v>
      </c>
      <c r="H1330" t="s">
        <v>70</v>
      </c>
      <c r="I1330">
        <v>309.83</v>
      </c>
      <c r="J1330">
        <v>20</v>
      </c>
      <c r="K1330">
        <v>0</v>
      </c>
      <c r="L1330">
        <v>6196.6</v>
      </c>
      <c r="M1330">
        <v>6196.6</v>
      </c>
      <c r="N1330" s="11">
        <f>Salesdata[[#This Row],[subtotal_before_discount]]-Salesdata[[#This Row],[total_after_discount]]</f>
        <v>0</v>
      </c>
      <c r="O1330" t="s">
        <v>9189</v>
      </c>
      <c r="P1330" s="2">
        <v>45413.499247685184</v>
      </c>
      <c r="Q1330">
        <f>YEAR(Salesdata[[#This Row],[purchase_date]])</f>
        <v>2024</v>
      </c>
      <c r="R1330" t="str">
        <f>TEXT(Salesdata[[#This Row],[purchase_date]], "mmm")</f>
        <v>May</v>
      </c>
    </row>
    <row r="1331" spans="1:18" x14ac:dyDescent="0.3">
      <c r="A1331" t="s">
        <v>4017</v>
      </c>
      <c r="B1331" t="s">
        <v>55</v>
      </c>
      <c r="C1331" t="s">
        <v>4018</v>
      </c>
      <c r="D1331" s="11" t="s">
        <v>8319</v>
      </c>
      <c r="E1331" s="11" t="s">
        <v>7056</v>
      </c>
      <c r="F1331" t="s">
        <v>224</v>
      </c>
      <c r="G1331" t="s">
        <v>4019</v>
      </c>
      <c r="H1331" t="s">
        <v>76</v>
      </c>
      <c r="I1331">
        <v>2438.94</v>
      </c>
      <c r="J1331">
        <v>4</v>
      </c>
      <c r="K1331">
        <v>0</v>
      </c>
      <c r="L1331">
        <v>9755.76</v>
      </c>
      <c r="M1331">
        <v>9755.76</v>
      </c>
      <c r="N1331" s="11">
        <f>Salesdata[[#This Row],[subtotal_before_discount]]-Salesdata[[#This Row],[total_after_discount]]</f>
        <v>0</v>
      </c>
      <c r="O1331" t="s">
        <v>47</v>
      </c>
      <c r="P1331" s="2">
        <v>45580.653877314813</v>
      </c>
      <c r="Q1331">
        <f>YEAR(Salesdata[[#This Row],[purchase_date]])</f>
        <v>2024</v>
      </c>
      <c r="R1331" t="str">
        <f>TEXT(Salesdata[[#This Row],[purchase_date]], "mmm")</f>
        <v>Oct</v>
      </c>
    </row>
    <row r="1332" spans="1:18" x14ac:dyDescent="0.3">
      <c r="A1332" t="s">
        <v>4020</v>
      </c>
      <c r="B1332" t="s">
        <v>95</v>
      </c>
      <c r="C1332" t="s">
        <v>4021</v>
      </c>
      <c r="D1332" s="11" t="s">
        <v>7383</v>
      </c>
      <c r="E1332" s="11" t="s">
        <v>7099</v>
      </c>
      <c r="F1332" t="s">
        <v>91</v>
      </c>
      <c r="G1332" t="s">
        <v>4022</v>
      </c>
      <c r="H1332" t="s">
        <v>135</v>
      </c>
      <c r="I1332">
        <v>634.46</v>
      </c>
      <c r="J1332">
        <v>100</v>
      </c>
      <c r="K1332">
        <v>25</v>
      </c>
      <c r="L1332">
        <v>63446</v>
      </c>
      <c r="M1332">
        <v>47584.5</v>
      </c>
      <c r="N1332" s="11">
        <f>Salesdata[[#This Row],[subtotal_before_discount]]-Salesdata[[#This Row],[total_after_discount]]</f>
        <v>15861.5</v>
      </c>
      <c r="O1332" t="s">
        <v>60</v>
      </c>
      <c r="P1332" s="2">
        <v>45759.466793981483</v>
      </c>
      <c r="Q1332">
        <f>YEAR(Salesdata[[#This Row],[purchase_date]])</f>
        <v>2025</v>
      </c>
      <c r="R1332" t="str">
        <f>TEXT(Salesdata[[#This Row],[purchase_date]], "mmm")</f>
        <v>Apr</v>
      </c>
    </row>
    <row r="1333" spans="1:18" x14ac:dyDescent="0.3">
      <c r="A1333" t="s">
        <v>4023</v>
      </c>
      <c r="B1333" t="s">
        <v>72</v>
      </c>
      <c r="C1333" t="s">
        <v>4024</v>
      </c>
      <c r="D1333" s="11" t="s">
        <v>8320</v>
      </c>
      <c r="E1333" s="11" t="s">
        <v>7050</v>
      </c>
      <c r="F1333" t="s">
        <v>37</v>
      </c>
      <c r="G1333" t="s">
        <v>4025</v>
      </c>
      <c r="H1333" t="s">
        <v>82</v>
      </c>
      <c r="I1333">
        <v>443.65</v>
      </c>
      <c r="J1333">
        <v>60</v>
      </c>
      <c r="K1333">
        <v>15</v>
      </c>
      <c r="L1333">
        <v>26619</v>
      </c>
      <c r="M1333">
        <v>22626.15</v>
      </c>
      <c r="N1333" s="11">
        <f>Salesdata[[#This Row],[subtotal_before_discount]]-Salesdata[[#This Row],[total_after_discount]]</f>
        <v>3992.8499999999985</v>
      </c>
      <c r="O1333" t="s">
        <v>77</v>
      </c>
      <c r="P1333" s="2">
        <v>45605.560879629629</v>
      </c>
      <c r="Q1333">
        <f>YEAR(Salesdata[[#This Row],[purchase_date]])</f>
        <v>2024</v>
      </c>
      <c r="R1333" t="str">
        <f>TEXT(Salesdata[[#This Row],[purchase_date]], "mmm")</f>
        <v>Nov</v>
      </c>
    </row>
    <row r="1334" spans="1:18" x14ac:dyDescent="0.3">
      <c r="A1334" t="s">
        <v>4026</v>
      </c>
      <c r="B1334" t="s">
        <v>84</v>
      </c>
      <c r="C1334" t="s">
        <v>4027</v>
      </c>
      <c r="D1334" s="11" t="s">
        <v>8321</v>
      </c>
      <c r="E1334" s="11" t="s">
        <v>7062</v>
      </c>
      <c r="F1334" t="s">
        <v>177</v>
      </c>
      <c r="G1334" t="s">
        <v>4028</v>
      </c>
      <c r="H1334" t="s">
        <v>82</v>
      </c>
      <c r="I1334">
        <v>138.33000000000001</v>
      </c>
      <c r="J1334">
        <v>5</v>
      </c>
      <c r="K1334">
        <v>0</v>
      </c>
      <c r="L1334">
        <v>691.65</v>
      </c>
      <c r="M1334">
        <v>691.65</v>
      </c>
      <c r="N1334" s="11">
        <f>Salesdata[[#This Row],[subtotal_before_discount]]-Salesdata[[#This Row],[total_after_discount]]</f>
        <v>0</v>
      </c>
      <c r="O1334" t="s">
        <v>77</v>
      </c>
      <c r="P1334" s="2">
        <v>45537.0628125</v>
      </c>
      <c r="Q1334">
        <f>YEAR(Salesdata[[#This Row],[purchase_date]])</f>
        <v>2024</v>
      </c>
      <c r="R1334" t="str">
        <f>TEXT(Salesdata[[#This Row],[purchase_date]], "mmm")</f>
        <v>Sep</v>
      </c>
    </row>
    <row r="1335" spans="1:18" x14ac:dyDescent="0.3">
      <c r="A1335" t="s">
        <v>4029</v>
      </c>
      <c r="B1335" t="s">
        <v>118</v>
      </c>
      <c r="C1335" t="s">
        <v>4030</v>
      </c>
      <c r="D1335" s="11" t="s">
        <v>8322</v>
      </c>
      <c r="E1335" s="11" t="s">
        <v>7094</v>
      </c>
      <c r="F1335" t="s">
        <v>18</v>
      </c>
      <c r="G1335" t="s">
        <v>4031</v>
      </c>
      <c r="H1335" t="s">
        <v>107</v>
      </c>
      <c r="I1335">
        <v>307.11</v>
      </c>
      <c r="J1335">
        <v>4</v>
      </c>
      <c r="K1335">
        <v>0</v>
      </c>
      <c r="L1335">
        <v>1228.44</v>
      </c>
      <c r="M1335">
        <v>1228.44</v>
      </c>
      <c r="N1335" s="11">
        <f>Salesdata[[#This Row],[subtotal_before_discount]]-Salesdata[[#This Row],[total_after_discount]]</f>
        <v>0</v>
      </c>
      <c r="O1335" t="s">
        <v>28</v>
      </c>
      <c r="P1335" s="2">
        <v>45662.285000000003</v>
      </c>
      <c r="Q1335">
        <f>YEAR(Salesdata[[#This Row],[purchase_date]])</f>
        <v>2025</v>
      </c>
      <c r="R1335" t="str">
        <f>TEXT(Salesdata[[#This Row],[purchase_date]], "mmm")</f>
        <v>Jan</v>
      </c>
    </row>
    <row r="1336" spans="1:18" x14ac:dyDescent="0.3">
      <c r="A1336" t="s">
        <v>4032</v>
      </c>
      <c r="B1336" t="s">
        <v>181</v>
      </c>
      <c r="C1336" t="s">
        <v>4033</v>
      </c>
      <c r="D1336" s="11" t="s">
        <v>8323</v>
      </c>
      <c r="E1336" s="11" t="s">
        <v>7069</v>
      </c>
      <c r="F1336" t="s">
        <v>133</v>
      </c>
      <c r="G1336" t="s">
        <v>4034</v>
      </c>
      <c r="H1336" t="s">
        <v>53</v>
      </c>
      <c r="I1336">
        <v>100.89</v>
      </c>
      <c r="J1336">
        <v>100</v>
      </c>
      <c r="K1336">
        <v>18</v>
      </c>
      <c r="L1336">
        <v>10089</v>
      </c>
      <c r="M1336">
        <v>8272.98</v>
      </c>
      <c r="N1336" s="11">
        <f>Salesdata[[#This Row],[subtotal_before_discount]]-Salesdata[[#This Row],[total_after_discount]]</f>
        <v>1816.0200000000004</v>
      </c>
      <c r="O1336" t="s">
        <v>116</v>
      </c>
      <c r="P1336" s="2">
        <v>45838.209675925929</v>
      </c>
      <c r="Q1336">
        <f>YEAR(Salesdata[[#This Row],[purchase_date]])</f>
        <v>2025</v>
      </c>
      <c r="R1336" t="str">
        <f>TEXT(Salesdata[[#This Row],[purchase_date]], "mmm")</f>
        <v>Jun</v>
      </c>
    </row>
    <row r="1337" spans="1:18" x14ac:dyDescent="0.3">
      <c r="A1337" t="s">
        <v>4035</v>
      </c>
      <c r="B1337" t="s">
        <v>15</v>
      </c>
      <c r="C1337" t="s">
        <v>4036</v>
      </c>
      <c r="D1337" s="11" t="s">
        <v>8324</v>
      </c>
      <c r="E1337" s="11" t="s">
        <v>7046</v>
      </c>
      <c r="F1337" t="s">
        <v>91</v>
      </c>
      <c r="G1337" t="s">
        <v>4037</v>
      </c>
      <c r="H1337" t="s">
        <v>53</v>
      </c>
      <c r="I1337">
        <v>447.8</v>
      </c>
      <c r="J1337">
        <v>5</v>
      </c>
      <c r="K1337">
        <v>0</v>
      </c>
      <c r="L1337">
        <v>2239</v>
      </c>
      <c r="M1337">
        <v>2239</v>
      </c>
      <c r="N1337" s="11">
        <f>Salesdata[[#This Row],[subtotal_before_discount]]-Salesdata[[#This Row],[total_after_discount]]</f>
        <v>0</v>
      </c>
      <c r="O1337" t="s">
        <v>116</v>
      </c>
      <c r="P1337" s="2">
        <v>45582.299039351848</v>
      </c>
      <c r="Q1337">
        <f>YEAR(Salesdata[[#This Row],[purchase_date]])</f>
        <v>2024</v>
      </c>
      <c r="R1337" t="str">
        <f>TEXT(Salesdata[[#This Row],[purchase_date]], "mmm")</f>
        <v>Oct</v>
      </c>
    </row>
    <row r="1338" spans="1:18" x14ac:dyDescent="0.3">
      <c r="A1338" t="s">
        <v>4038</v>
      </c>
      <c r="B1338" t="s">
        <v>30</v>
      </c>
      <c r="C1338" t="s">
        <v>4039</v>
      </c>
      <c r="D1338" s="11" t="s">
        <v>8325</v>
      </c>
      <c r="E1338" s="11" t="s">
        <v>7066</v>
      </c>
      <c r="F1338" t="s">
        <v>87</v>
      </c>
      <c r="G1338" t="s">
        <v>4040</v>
      </c>
      <c r="H1338" t="s">
        <v>53</v>
      </c>
      <c r="I1338">
        <v>102.21</v>
      </c>
      <c r="J1338">
        <v>5</v>
      </c>
      <c r="K1338">
        <v>0</v>
      </c>
      <c r="L1338">
        <v>511.05</v>
      </c>
      <c r="M1338">
        <v>511.05</v>
      </c>
      <c r="N1338" s="11">
        <f>Salesdata[[#This Row],[subtotal_before_discount]]-Salesdata[[#This Row],[total_after_discount]]</f>
        <v>0</v>
      </c>
      <c r="O1338" t="s">
        <v>47</v>
      </c>
      <c r="P1338" s="2">
        <v>45610.649293981478</v>
      </c>
      <c r="Q1338">
        <f>YEAR(Salesdata[[#This Row],[purchase_date]])</f>
        <v>2024</v>
      </c>
      <c r="R1338" t="str">
        <f>TEXT(Salesdata[[#This Row],[purchase_date]], "mmm")</f>
        <v>Nov</v>
      </c>
    </row>
    <row r="1339" spans="1:18" x14ac:dyDescent="0.3">
      <c r="A1339" t="s">
        <v>4041</v>
      </c>
      <c r="B1339" t="s">
        <v>72</v>
      </c>
      <c r="C1339" t="s">
        <v>4042</v>
      </c>
      <c r="D1339" s="11" t="s">
        <v>8326</v>
      </c>
      <c r="E1339" s="11" t="s">
        <v>7042</v>
      </c>
      <c r="F1339" t="s">
        <v>37</v>
      </c>
      <c r="G1339" t="s">
        <v>4043</v>
      </c>
      <c r="H1339" t="s">
        <v>9189</v>
      </c>
      <c r="I1339">
        <v>493.57</v>
      </c>
      <c r="J1339">
        <v>20</v>
      </c>
      <c r="K1339">
        <v>17</v>
      </c>
      <c r="L1339">
        <v>9871.4</v>
      </c>
      <c r="M1339">
        <v>8193.26</v>
      </c>
      <c r="N1339" s="11">
        <f>Salesdata[[#This Row],[subtotal_before_discount]]-Salesdata[[#This Row],[total_after_discount]]</f>
        <v>1678.1399999999994</v>
      </c>
      <c r="O1339" t="s">
        <v>21</v>
      </c>
      <c r="P1339" s="2">
        <v>45727.29954861111</v>
      </c>
      <c r="Q1339">
        <f>YEAR(Salesdata[[#This Row],[purchase_date]])</f>
        <v>2025</v>
      </c>
      <c r="R1339" t="str">
        <f>TEXT(Salesdata[[#This Row],[purchase_date]], "mmm")</f>
        <v>Mar</v>
      </c>
    </row>
    <row r="1340" spans="1:18" x14ac:dyDescent="0.3">
      <c r="A1340" t="s">
        <v>4044</v>
      </c>
      <c r="B1340" t="s">
        <v>181</v>
      </c>
      <c r="C1340" t="s">
        <v>4045</v>
      </c>
      <c r="D1340" s="11" t="s">
        <v>8327</v>
      </c>
      <c r="E1340" s="11" t="s">
        <v>7137</v>
      </c>
      <c r="F1340" t="s">
        <v>111</v>
      </c>
      <c r="G1340" t="s">
        <v>4046</v>
      </c>
      <c r="H1340" t="s">
        <v>76</v>
      </c>
      <c r="I1340">
        <v>161.69</v>
      </c>
      <c r="J1340">
        <v>2</v>
      </c>
      <c r="K1340">
        <v>0</v>
      </c>
      <c r="L1340">
        <v>323.38</v>
      </c>
      <c r="M1340">
        <v>323.38</v>
      </c>
      <c r="N1340" s="11">
        <f>Salesdata[[#This Row],[subtotal_before_discount]]-Salesdata[[#This Row],[total_after_discount]]</f>
        <v>0</v>
      </c>
      <c r="O1340" t="s">
        <v>47</v>
      </c>
      <c r="P1340" s="2">
        <v>45717.894305555557</v>
      </c>
      <c r="Q1340">
        <f>YEAR(Salesdata[[#This Row],[purchase_date]])</f>
        <v>2025</v>
      </c>
      <c r="R1340" t="str">
        <f>TEXT(Salesdata[[#This Row],[purchase_date]], "mmm")</f>
        <v>Mar</v>
      </c>
    </row>
    <row r="1341" spans="1:18" x14ac:dyDescent="0.3">
      <c r="A1341" t="s">
        <v>4047</v>
      </c>
      <c r="B1341" t="s">
        <v>95</v>
      </c>
      <c r="C1341" t="s">
        <v>4048</v>
      </c>
      <c r="D1341" s="11" t="s">
        <v>8328</v>
      </c>
      <c r="E1341" s="11" t="s">
        <v>7089</v>
      </c>
      <c r="F1341" t="s">
        <v>18</v>
      </c>
      <c r="G1341" t="s">
        <v>4049</v>
      </c>
      <c r="H1341" t="s">
        <v>27</v>
      </c>
      <c r="I1341">
        <v>1.87</v>
      </c>
      <c r="J1341">
        <v>261</v>
      </c>
      <c r="K1341">
        <v>20</v>
      </c>
      <c r="L1341">
        <v>488.07</v>
      </c>
      <c r="M1341">
        <v>390.46</v>
      </c>
      <c r="N1341" s="11">
        <f>Salesdata[[#This Row],[subtotal_before_discount]]-Salesdata[[#This Row],[total_after_discount]]</f>
        <v>97.610000000000014</v>
      </c>
      <c r="O1341" t="s">
        <v>77</v>
      </c>
      <c r="P1341" s="2">
        <v>45863.188078703701</v>
      </c>
      <c r="Q1341">
        <f>YEAR(Salesdata[[#This Row],[purchase_date]])</f>
        <v>2025</v>
      </c>
      <c r="R1341" t="str">
        <f>TEXT(Salesdata[[#This Row],[purchase_date]], "mmm")</f>
        <v>Jul</v>
      </c>
    </row>
    <row r="1342" spans="1:18" x14ac:dyDescent="0.3">
      <c r="A1342" t="s">
        <v>4050</v>
      </c>
      <c r="B1342" t="s">
        <v>49</v>
      </c>
      <c r="C1342" t="s">
        <v>4051</v>
      </c>
      <c r="D1342" s="11" t="s">
        <v>8329</v>
      </c>
      <c r="E1342" s="11" t="s">
        <v>7119</v>
      </c>
      <c r="F1342" t="s">
        <v>68</v>
      </c>
      <c r="G1342" t="s">
        <v>4052</v>
      </c>
      <c r="H1342" t="s">
        <v>59</v>
      </c>
      <c r="I1342">
        <v>458.52</v>
      </c>
      <c r="J1342">
        <v>25</v>
      </c>
      <c r="K1342">
        <v>15</v>
      </c>
      <c r="L1342">
        <v>11463</v>
      </c>
      <c r="M1342">
        <v>9743.5499999999993</v>
      </c>
      <c r="N1342" s="11">
        <f>Salesdata[[#This Row],[subtotal_before_discount]]-Salesdata[[#This Row],[total_after_discount]]</f>
        <v>1719.4500000000007</v>
      </c>
      <c r="O1342" t="s">
        <v>9189</v>
      </c>
      <c r="P1342" s="2">
        <v>45851.268379629626</v>
      </c>
      <c r="Q1342">
        <f>YEAR(Salesdata[[#This Row],[purchase_date]])</f>
        <v>2025</v>
      </c>
      <c r="R1342" t="str">
        <f>TEXT(Salesdata[[#This Row],[purchase_date]], "mmm")</f>
        <v>Jul</v>
      </c>
    </row>
    <row r="1343" spans="1:18" x14ac:dyDescent="0.3">
      <c r="A1343" t="s">
        <v>4053</v>
      </c>
      <c r="B1343" t="s">
        <v>95</v>
      </c>
      <c r="C1343" t="s">
        <v>4054</v>
      </c>
      <c r="D1343" s="11" t="s">
        <v>8330</v>
      </c>
      <c r="E1343" s="11" t="s">
        <v>7066</v>
      </c>
      <c r="F1343" t="s">
        <v>32</v>
      </c>
      <c r="G1343" t="s">
        <v>4055</v>
      </c>
      <c r="H1343" t="s">
        <v>135</v>
      </c>
      <c r="I1343">
        <v>10.33</v>
      </c>
      <c r="J1343">
        <v>1</v>
      </c>
      <c r="K1343">
        <v>0</v>
      </c>
      <c r="L1343">
        <v>10.33</v>
      </c>
      <c r="M1343">
        <v>10.33</v>
      </c>
      <c r="N1343" s="11">
        <f>Salesdata[[#This Row],[subtotal_before_discount]]-Salesdata[[#This Row],[total_after_discount]]</f>
        <v>0</v>
      </c>
      <c r="O1343" t="s">
        <v>40</v>
      </c>
      <c r="P1343" s="2">
        <v>45684.347083333334</v>
      </c>
      <c r="Q1343">
        <f>YEAR(Salesdata[[#This Row],[purchase_date]])</f>
        <v>2025</v>
      </c>
      <c r="R1343" t="str">
        <f>TEXT(Salesdata[[#This Row],[purchase_date]], "mmm")</f>
        <v>Jan</v>
      </c>
    </row>
    <row r="1344" spans="1:18" x14ac:dyDescent="0.3">
      <c r="A1344" t="s">
        <v>4056</v>
      </c>
      <c r="B1344" t="s">
        <v>15</v>
      </c>
      <c r="C1344" t="s">
        <v>4057</v>
      </c>
      <c r="D1344" s="11" t="s">
        <v>8331</v>
      </c>
      <c r="E1344" s="11" t="s">
        <v>7044</v>
      </c>
      <c r="F1344" t="s">
        <v>177</v>
      </c>
      <c r="G1344" t="s">
        <v>4058</v>
      </c>
      <c r="H1344" t="s">
        <v>135</v>
      </c>
      <c r="I1344">
        <v>2.67</v>
      </c>
      <c r="J1344">
        <v>266</v>
      </c>
      <c r="K1344">
        <v>0</v>
      </c>
      <c r="L1344">
        <v>710.22</v>
      </c>
      <c r="M1344">
        <v>710.22</v>
      </c>
      <c r="N1344" s="11">
        <f>Salesdata[[#This Row],[subtotal_before_discount]]-Salesdata[[#This Row],[total_after_discount]]</f>
        <v>0</v>
      </c>
      <c r="O1344" t="s">
        <v>60</v>
      </c>
      <c r="P1344" s="2">
        <v>45598.719259259262</v>
      </c>
      <c r="Q1344">
        <f>YEAR(Salesdata[[#This Row],[purchase_date]])</f>
        <v>2024</v>
      </c>
      <c r="R1344" t="str">
        <f>TEXT(Salesdata[[#This Row],[purchase_date]], "mmm")</f>
        <v>Nov</v>
      </c>
    </row>
    <row r="1345" spans="1:18" x14ac:dyDescent="0.3">
      <c r="A1345" t="s">
        <v>4059</v>
      </c>
      <c r="B1345" t="s">
        <v>172</v>
      </c>
      <c r="C1345" t="s">
        <v>4060</v>
      </c>
      <c r="D1345" s="11" t="s">
        <v>8332</v>
      </c>
      <c r="E1345" s="11" t="s">
        <v>7116</v>
      </c>
      <c r="F1345" t="s">
        <v>68</v>
      </c>
      <c r="G1345" t="s">
        <v>4061</v>
      </c>
      <c r="H1345" t="s">
        <v>59</v>
      </c>
      <c r="I1345">
        <v>800.18</v>
      </c>
      <c r="J1345">
        <v>8</v>
      </c>
      <c r="K1345">
        <v>5</v>
      </c>
      <c r="L1345">
        <v>6401.44</v>
      </c>
      <c r="M1345">
        <v>6081.37</v>
      </c>
      <c r="N1345" s="11">
        <f>Salesdata[[#This Row],[subtotal_before_discount]]-Salesdata[[#This Row],[total_after_discount]]</f>
        <v>320.06999999999971</v>
      </c>
      <c r="O1345" t="s">
        <v>28</v>
      </c>
      <c r="P1345" s="2">
        <v>45425.37872685185</v>
      </c>
      <c r="Q1345">
        <f>YEAR(Salesdata[[#This Row],[purchase_date]])</f>
        <v>2024</v>
      </c>
      <c r="R1345" t="str">
        <f>TEXT(Salesdata[[#This Row],[purchase_date]], "mmm")</f>
        <v>May</v>
      </c>
    </row>
    <row r="1346" spans="1:18" x14ac:dyDescent="0.3">
      <c r="A1346" t="s">
        <v>4062</v>
      </c>
      <c r="B1346" t="s">
        <v>15</v>
      </c>
      <c r="C1346" t="s">
        <v>4063</v>
      </c>
      <c r="D1346" s="11" t="s">
        <v>8333</v>
      </c>
      <c r="E1346" s="11" t="s">
        <v>7046</v>
      </c>
      <c r="F1346" t="s">
        <v>9189</v>
      </c>
      <c r="G1346" t="s">
        <v>4064</v>
      </c>
      <c r="H1346" t="s">
        <v>27</v>
      </c>
      <c r="I1346">
        <v>481.5</v>
      </c>
      <c r="J1346">
        <v>6</v>
      </c>
      <c r="K1346">
        <v>10</v>
      </c>
      <c r="L1346">
        <v>2889</v>
      </c>
      <c r="M1346">
        <v>2600.1</v>
      </c>
      <c r="N1346" s="11">
        <f>Salesdata[[#This Row],[subtotal_before_discount]]-Salesdata[[#This Row],[total_after_discount]]</f>
        <v>288.90000000000009</v>
      </c>
      <c r="O1346" t="s">
        <v>9189</v>
      </c>
      <c r="P1346" s="2">
        <v>45484.920162037037</v>
      </c>
      <c r="Q1346">
        <f>YEAR(Salesdata[[#This Row],[purchase_date]])</f>
        <v>2024</v>
      </c>
      <c r="R1346" t="str">
        <f>TEXT(Salesdata[[#This Row],[purchase_date]], "mmm")</f>
        <v>Jul</v>
      </c>
    </row>
    <row r="1347" spans="1:18" x14ac:dyDescent="0.3">
      <c r="A1347" t="s">
        <v>4065</v>
      </c>
      <c r="B1347" t="s">
        <v>181</v>
      </c>
      <c r="C1347" t="s">
        <v>4066</v>
      </c>
      <c r="D1347" s="11" t="s">
        <v>8334</v>
      </c>
      <c r="E1347" s="11" t="s">
        <v>7119</v>
      </c>
      <c r="F1347" t="s">
        <v>91</v>
      </c>
      <c r="G1347" t="s">
        <v>4067</v>
      </c>
      <c r="H1347" t="s">
        <v>102</v>
      </c>
      <c r="I1347">
        <v>238.81</v>
      </c>
      <c r="J1347">
        <v>25</v>
      </c>
      <c r="K1347">
        <v>18</v>
      </c>
      <c r="L1347">
        <v>5970.25</v>
      </c>
      <c r="M1347">
        <v>4895.6099999999997</v>
      </c>
      <c r="N1347" s="11">
        <f>Salesdata[[#This Row],[subtotal_before_discount]]-Salesdata[[#This Row],[total_after_discount]]</f>
        <v>1074.6400000000003</v>
      </c>
      <c r="O1347" t="s">
        <v>21</v>
      </c>
      <c r="P1347" s="2">
        <v>45760.188715277778</v>
      </c>
      <c r="Q1347">
        <f>YEAR(Salesdata[[#This Row],[purchase_date]])</f>
        <v>2025</v>
      </c>
      <c r="R1347" t="str">
        <f>TEXT(Salesdata[[#This Row],[purchase_date]], "mmm")</f>
        <v>Apr</v>
      </c>
    </row>
    <row r="1348" spans="1:18" x14ac:dyDescent="0.3">
      <c r="A1348" t="s">
        <v>4068</v>
      </c>
      <c r="B1348" t="s">
        <v>30</v>
      </c>
      <c r="C1348" t="s">
        <v>4069</v>
      </c>
      <c r="D1348" s="11" t="s">
        <v>8335</v>
      </c>
      <c r="E1348" s="11" t="s">
        <v>7066</v>
      </c>
      <c r="F1348" t="s">
        <v>57</v>
      </c>
      <c r="G1348" t="s">
        <v>4070</v>
      </c>
      <c r="H1348" t="s">
        <v>70</v>
      </c>
      <c r="I1348">
        <v>15.46</v>
      </c>
      <c r="J1348">
        <v>30</v>
      </c>
      <c r="K1348">
        <v>15</v>
      </c>
      <c r="L1348">
        <v>463.8</v>
      </c>
      <c r="M1348">
        <v>394.23</v>
      </c>
      <c r="N1348" s="11">
        <f>Salesdata[[#This Row],[subtotal_before_discount]]-Salesdata[[#This Row],[total_after_discount]]</f>
        <v>69.569999999999993</v>
      </c>
      <c r="O1348" t="s">
        <v>21</v>
      </c>
      <c r="P1348" s="2">
        <v>45618.324594907404</v>
      </c>
      <c r="Q1348">
        <f>YEAR(Salesdata[[#This Row],[purchase_date]])</f>
        <v>2024</v>
      </c>
      <c r="R1348" t="str">
        <f>TEXT(Salesdata[[#This Row],[purchase_date]], "mmm")</f>
        <v>Nov</v>
      </c>
    </row>
    <row r="1349" spans="1:18" x14ac:dyDescent="0.3">
      <c r="A1349" t="s">
        <v>4071</v>
      </c>
      <c r="B1349" t="s">
        <v>49</v>
      </c>
      <c r="C1349" t="s">
        <v>4072</v>
      </c>
      <c r="D1349" s="11" t="s">
        <v>8336</v>
      </c>
      <c r="E1349" s="11" t="s">
        <v>7123</v>
      </c>
      <c r="F1349" t="s">
        <v>133</v>
      </c>
      <c r="G1349" t="s">
        <v>4073</v>
      </c>
      <c r="H1349" t="s">
        <v>93</v>
      </c>
      <c r="I1349">
        <v>47.63</v>
      </c>
      <c r="J1349">
        <v>4</v>
      </c>
      <c r="K1349">
        <v>0</v>
      </c>
      <c r="L1349">
        <v>190.52</v>
      </c>
      <c r="M1349">
        <v>190.52</v>
      </c>
      <c r="N1349" s="11">
        <f>Salesdata[[#This Row],[subtotal_before_discount]]-Salesdata[[#This Row],[total_after_discount]]</f>
        <v>0</v>
      </c>
      <c r="O1349" t="s">
        <v>116</v>
      </c>
      <c r="P1349" s="2">
        <v>45867.975046296298</v>
      </c>
      <c r="Q1349">
        <f>YEAR(Salesdata[[#This Row],[purchase_date]])</f>
        <v>2025</v>
      </c>
      <c r="R1349" t="str">
        <f>TEXT(Salesdata[[#This Row],[purchase_date]], "mmm")</f>
        <v>Jul</v>
      </c>
    </row>
    <row r="1350" spans="1:18" x14ac:dyDescent="0.3">
      <c r="A1350" t="s">
        <v>4074</v>
      </c>
      <c r="B1350" t="s">
        <v>55</v>
      </c>
      <c r="C1350" t="s">
        <v>4075</v>
      </c>
      <c r="D1350" s="11" t="s">
        <v>8192</v>
      </c>
      <c r="E1350" s="11" t="s">
        <v>7046</v>
      </c>
      <c r="F1350" t="s">
        <v>177</v>
      </c>
      <c r="G1350" t="s">
        <v>4076</v>
      </c>
      <c r="H1350" t="s">
        <v>46</v>
      </c>
      <c r="I1350">
        <v>910.54</v>
      </c>
      <c r="J1350">
        <v>30</v>
      </c>
      <c r="K1350">
        <v>10</v>
      </c>
      <c r="L1350">
        <v>27316.2</v>
      </c>
      <c r="M1350">
        <v>24584.58</v>
      </c>
      <c r="N1350" s="11">
        <f>Salesdata[[#This Row],[subtotal_before_discount]]-Salesdata[[#This Row],[total_after_discount]]</f>
        <v>2731.619999999999</v>
      </c>
      <c r="O1350" t="s">
        <v>60</v>
      </c>
      <c r="P1350" s="2">
        <v>45406.12300925926</v>
      </c>
      <c r="Q1350">
        <f>YEAR(Salesdata[[#This Row],[purchase_date]])</f>
        <v>2024</v>
      </c>
      <c r="R1350" t="str">
        <f>TEXT(Salesdata[[#This Row],[purchase_date]], "mmm")</f>
        <v>Apr</v>
      </c>
    </row>
    <row r="1351" spans="1:18" x14ac:dyDescent="0.3">
      <c r="A1351" t="s">
        <v>4077</v>
      </c>
      <c r="B1351" t="s">
        <v>172</v>
      </c>
      <c r="C1351" t="s">
        <v>4078</v>
      </c>
      <c r="D1351" s="11" t="s">
        <v>8337</v>
      </c>
      <c r="E1351" s="11" t="s">
        <v>7056</v>
      </c>
      <c r="F1351" t="s">
        <v>37</v>
      </c>
      <c r="G1351" t="s">
        <v>4079</v>
      </c>
      <c r="H1351" t="s">
        <v>65</v>
      </c>
      <c r="I1351">
        <v>896.59</v>
      </c>
      <c r="J1351">
        <v>100</v>
      </c>
      <c r="K1351">
        <v>15</v>
      </c>
      <c r="L1351">
        <v>89659</v>
      </c>
      <c r="M1351">
        <v>76210.149999999994</v>
      </c>
      <c r="N1351" s="11">
        <f>Salesdata[[#This Row],[subtotal_before_discount]]-Salesdata[[#This Row],[total_after_discount]]</f>
        <v>13448.850000000006</v>
      </c>
      <c r="O1351" t="s">
        <v>47</v>
      </c>
      <c r="P1351" s="2">
        <v>45373.000162037039</v>
      </c>
      <c r="Q1351">
        <f>YEAR(Salesdata[[#This Row],[purchase_date]])</f>
        <v>2024</v>
      </c>
      <c r="R1351" t="str">
        <f>TEXT(Salesdata[[#This Row],[purchase_date]], "mmm")</f>
        <v>Mar</v>
      </c>
    </row>
    <row r="1352" spans="1:18" x14ac:dyDescent="0.3">
      <c r="A1352" t="s">
        <v>4080</v>
      </c>
      <c r="B1352" t="s">
        <v>181</v>
      </c>
      <c r="C1352" t="s">
        <v>4081</v>
      </c>
      <c r="D1352" s="11" t="s">
        <v>8338</v>
      </c>
      <c r="E1352" s="11" t="s">
        <v>7105</v>
      </c>
      <c r="F1352" t="s">
        <v>251</v>
      </c>
      <c r="G1352" t="s">
        <v>4082</v>
      </c>
      <c r="H1352" t="s">
        <v>93</v>
      </c>
      <c r="I1352">
        <v>957.76</v>
      </c>
      <c r="J1352">
        <v>6</v>
      </c>
      <c r="K1352">
        <v>10</v>
      </c>
      <c r="L1352">
        <v>5746.56</v>
      </c>
      <c r="M1352">
        <v>5171.8999999999996</v>
      </c>
      <c r="N1352" s="11">
        <f>Salesdata[[#This Row],[subtotal_before_discount]]-Salesdata[[#This Row],[total_after_discount]]</f>
        <v>574.66000000000076</v>
      </c>
      <c r="O1352" t="s">
        <v>40</v>
      </c>
      <c r="P1352" s="2">
        <v>45864.427372685182</v>
      </c>
      <c r="Q1352">
        <f>YEAR(Salesdata[[#This Row],[purchase_date]])</f>
        <v>2025</v>
      </c>
      <c r="R1352" t="str">
        <f>TEXT(Salesdata[[#This Row],[purchase_date]], "mmm")</f>
        <v>Jul</v>
      </c>
    </row>
    <row r="1353" spans="1:18" x14ac:dyDescent="0.3">
      <c r="A1353" t="s">
        <v>4083</v>
      </c>
      <c r="B1353" t="s">
        <v>95</v>
      </c>
      <c r="C1353" t="s">
        <v>4084</v>
      </c>
      <c r="D1353" s="11" t="s">
        <v>8339</v>
      </c>
      <c r="E1353" s="11" t="s">
        <v>7062</v>
      </c>
      <c r="F1353" t="s">
        <v>277</v>
      </c>
      <c r="G1353" t="s">
        <v>4085</v>
      </c>
      <c r="H1353" t="s">
        <v>46</v>
      </c>
      <c r="I1353">
        <v>817.19</v>
      </c>
      <c r="J1353">
        <v>6</v>
      </c>
      <c r="K1353">
        <v>0</v>
      </c>
      <c r="L1353">
        <v>4903.1400000000003</v>
      </c>
      <c r="M1353">
        <v>4903.1400000000003</v>
      </c>
      <c r="N1353" s="11">
        <f>Salesdata[[#This Row],[subtotal_before_discount]]-Salesdata[[#This Row],[total_after_discount]]</f>
        <v>0</v>
      </c>
      <c r="O1353" t="s">
        <v>21</v>
      </c>
      <c r="P1353" s="2">
        <v>45754.607418981483</v>
      </c>
      <c r="Q1353">
        <f>YEAR(Salesdata[[#This Row],[purchase_date]])</f>
        <v>2025</v>
      </c>
      <c r="R1353" t="str">
        <f>TEXT(Salesdata[[#This Row],[purchase_date]], "mmm")</f>
        <v>Apr</v>
      </c>
    </row>
    <row r="1354" spans="1:18" x14ac:dyDescent="0.3">
      <c r="A1354" t="s">
        <v>4086</v>
      </c>
      <c r="B1354" t="s">
        <v>23</v>
      </c>
      <c r="C1354" t="s">
        <v>4087</v>
      </c>
      <c r="D1354" s="11" t="s">
        <v>8340</v>
      </c>
      <c r="E1354" s="11" t="s">
        <v>7139</v>
      </c>
      <c r="F1354" t="s">
        <v>251</v>
      </c>
      <c r="G1354" t="s">
        <v>4088</v>
      </c>
      <c r="H1354" t="s">
        <v>209</v>
      </c>
      <c r="I1354">
        <v>714.23</v>
      </c>
      <c r="J1354">
        <v>6</v>
      </c>
      <c r="K1354">
        <v>5</v>
      </c>
      <c r="L1354">
        <v>4285.38</v>
      </c>
      <c r="M1354">
        <v>4071.11</v>
      </c>
      <c r="N1354" s="11">
        <f>Salesdata[[#This Row],[subtotal_before_discount]]-Salesdata[[#This Row],[total_after_discount]]</f>
        <v>214.26999999999998</v>
      </c>
      <c r="O1354" t="s">
        <v>116</v>
      </c>
      <c r="P1354" s="2">
        <v>45826.512002314812</v>
      </c>
      <c r="Q1354">
        <f>YEAR(Salesdata[[#This Row],[purchase_date]])</f>
        <v>2025</v>
      </c>
      <c r="R1354" t="str">
        <f>TEXT(Salesdata[[#This Row],[purchase_date]], "mmm")</f>
        <v>Jun</v>
      </c>
    </row>
    <row r="1355" spans="1:18" x14ac:dyDescent="0.3">
      <c r="A1355" t="s">
        <v>4089</v>
      </c>
      <c r="B1355" t="s">
        <v>84</v>
      </c>
      <c r="C1355" t="s">
        <v>4090</v>
      </c>
      <c r="D1355" s="11" t="s">
        <v>8341</v>
      </c>
      <c r="E1355" s="11" t="s">
        <v>7162</v>
      </c>
      <c r="F1355" t="s">
        <v>121</v>
      </c>
      <c r="G1355" t="s">
        <v>4091</v>
      </c>
      <c r="H1355" t="s">
        <v>39</v>
      </c>
      <c r="I1355">
        <v>1536.06</v>
      </c>
      <c r="J1355">
        <v>6</v>
      </c>
      <c r="K1355">
        <v>0</v>
      </c>
      <c r="L1355">
        <v>9216.36</v>
      </c>
      <c r="M1355">
        <v>9216.36</v>
      </c>
      <c r="N1355" s="11">
        <f>Salesdata[[#This Row],[subtotal_before_discount]]-Salesdata[[#This Row],[total_after_discount]]</f>
        <v>0</v>
      </c>
      <c r="O1355" t="s">
        <v>60</v>
      </c>
      <c r="P1355" s="2">
        <v>45622.147638888891</v>
      </c>
      <c r="Q1355">
        <f>YEAR(Salesdata[[#This Row],[purchase_date]])</f>
        <v>2024</v>
      </c>
      <c r="R1355" t="str">
        <f>TEXT(Salesdata[[#This Row],[purchase_date]], "mmm")</f>
        <v>Nov</v>
      </c>
    </row>
    <row r="1356" spans="1:18" x14ac:dyDescent="0.3">
      <c r="A1356" t="s">
        <v>4092</v>
      </c>
      <c r="B1356" t="s">
        <v>181</v>
      </c>
      <c r="C1356" t="s">
        <v>4093</v>
      </c>
      <c r="D1356" s="11" t="s">
        <v>8342</v>
      </c>
      <c r="E1356" s="11" t="s">
        <v>7069</v>
      </c>
      <c r="F1356" t="s">
        <v>111</v>
      </c>
      <c r="G1356" t="s">
        <v>4094</v>
      </c>
      <c r="H1356" t="s">
        <v>465</v>
      </c>
      <c r="I1356">
        <v>452.59</v>
      </c>
      <c r="J1356">
        <v>8</v>
      </c>
      <c r="K1356">
        <v>0</v>
      </c>
      <c r="L1356">
        <v>3620.72</v>
      </c>
      <c r="M1356">
        <v>3620.72</v>
      </c>
      <c r="N1356" s="11">
        <f>Salesdata[[#This Row],[subtotal_before_discount]]-Salesdata[[#This Row],[total_after_discount]]</f>
        <v>0</v>
      </c>
      <c r="O1356" t="s">
        <v>21</v>
      </c>
      <c r="P1356" s="2">
        <v>45603.217511574076</v>
      </c>
      <c r="Q1356">
        <f>YEAR(Salesdata[[#This Row],[purchase_date]])</f>
        <v>2024</v>
      </c>
      <c r="R1356" t="str">
        <f>TEXT(Salesdata[[#This Row],[purchase_date]], "mmm")</f>
        <v>Nov</v>
      </c>
    </row>
    <row r="1357" spans="1:18" x14ac:dyDescent="0.3">
      <c r="A1357" t="s">
        <v>4095</v>
      </c>
      <c r="B1357" t="s">
        <v>15</v>
      </c>
      <c r="C1357" t="s">
        <v>4096</v>
      </c>
      <c r="D1357" s="11" t="s">
        <v>8343</v>
      </c>
      <c r="E1357" s="11" t="s">
        <v>7038</v>
      </c>
      <c r="F1357" t="s">
        <v>9189</v>
      </c>
      <c r="G1357" t="s">
        <v>4097</v>
      </c>
      <c r="H1357" t="s">
        <v>107</v>
      </c>
      <c r="I1357">
        <v>7.21</v>
      </c>
      <c r="J1357">
        <v>4</v>
      </c>
      <c r="K1357">
        <v>0</v>
      </c>
      <c r="L1357">
        <v>28.84</v>
      </c>
      <c r="M1357">
        <v>28.84</v>
      </c>
      <c r="N1357" s="11">
        <f>Salesdata[[#This Row],[subtotal_before_discount]]-Salesdata[[#This Row],[total_after_discount]]</f>
        <v>0</v>
      </c>
      <c r="O1357" t="s">
        <v>47</v>
      </c>
      <c r="P1357" s="2">
        <v>45838.114120370374</v>
      </c>
      <c r="Q1357">
        <f>YEAR(Salesdata[[#This Row],[purchase_date]])</f>
        <v>2025</v>
      </c>
      <c r="R1357" t="str">
        <f>TEXT(Salesdata[[#This Row],[purchase_date]], "mmm")</f>
        <v>Jun</v>
      </c>
    </row>
    <row r="1358" spans="1:18" x14ac:dyDescent="0.3">
      <c r="A1358" t="s">
        <v>4098</v>
      </c>
      <c r="B1358" t="s">
        <v>172</v>
      </c>
      <c r="C1358" t="s">
        <v>4099</v>
      </c>
      <c r="D1358" s="11" t="s">
        <v>8344</v>
      </c>
      <c r="E1358" s="11" t="s">
        <v>7066</v>
      </c>
      <c r="F1358" t="s">
        <v>32</v>
      </c>
      <c r="G1358" t="s">
        <v>4100</v>
      </c>
      <c r="H1358" t="s">
        <v>465</v>
      </c>
      <c r="I1358">
        <v>2081.89</v>
      </c>
      <c r="J1358">
        <v>15</v>
      </c>
      <c r="K1358">
        <v>0</v>
      </c>
      <c r="L1358">
        <v>31228.35</v>
      </c>
      <c r="M1358">
        <v>31228.35</v>
      </c>
      <c r="N1358" s="11">
        <f>Salesdata[[#This Row],[subtotal_before_discount]]-Salesdata[[#This Row],[total_after_discount]]</f>
        <v>0</v>
      </c>
      <c r="O1358" t="s">
        <v>77</v>
      </c>
      <c r="P1358" s="2">
        <v>45771.93408564815</v>
      </c>
      <c r="Q1358">
        <f>YEAR(Salesdata[[#This Row],[purchase_date]])</f>
        <v>2025</v>
      </c>
      <c r="R1358" t="str">
        <f>TEXT(Salesdata[[#This Row],[purchase_date]], "mmm")</f>
        <v>Apr</v>
      </c>
    </row>
    <row r="1359" spans="1:18" x14ac:dyDescent="0.3">
      <c r="A1359" t="s">
        <v>4101</v>
      </c>
      <c r="B1359" t="s">
        <v>118</v>
      </c>
      <c r="C1359" t="s">
        <v>4102</v>
      </c>
      <c r="D1359" s="11" t="s">
        <v>8345</v>
      </c>
      <c r="E1359" s="11" t="s">
        <v>7087</v>
      </c>
      <c r="F1359" t="s">
        <v>277</v>
      </c>
      <c r="G1359" t="s">
        <v>4103</v>
      </c>
      <c r="H1359" t="s">
        <v>135</v>
      </c>
      <c r="I1359">
        <v>82.14</v>
      </c>
      <c r="J1359">
        <v>30</v>
      </c>
      <c r="K1359">
        <v>20</v>
      </c>
      <c r="L1359">
        <v>2464.1999999999998</v>
      </c>
      <c r="M1359">
        <v>1971.36</v>
      </c>
      <c r="N1359" s="11">
        <f>Salesdata[[#This Row],[subtotal_before_discount]]-Salesdata[[#This Row],[total_after_discount]]</f>
        <v>492.83999999999992</v>
      </c>
      <c r="O1359" t="s">
        <v>60</v>
      </c>
      <c r="P1359" s="2">
        <v>45561.870821759258</v>
      </c>
      <c r="Q1359">
        <f>YEAR(Salesdata[[#This Row],[purchase_date]])</f>
        <v>2024</v>
      </c>
      <c r="R1359" t="str">
        <f>TEXT(Salesdata[[#This Row],[purchase_date]], "mmm")</f>
        <v>Sep</v>
      </c>
    </row>
    <row r="1360" spans="1:18" x14ac:dyDescent="0.3">
      <c r="A1360" t="s">
        <v>4104</v>
      </c>
      <c r="B1360" t="s">
        <v>15</v>
      </c>
      <c r="C1360" t="s">
        <v>4105</v>
      </c>
      <c r="D1360" s="11" t="s">
        <v>8346</v>
      </c>
      <c r="E1360" s="11" t="s">
        <v>7154</v>
      </c>
      <c r="F1360" t="s">
        <v>87</v>
      </c>
      <c r="G1360" t="s">
        <v>4106</v>
      </c>
      <c r="H1360" t="s">
        <v>82</v>
      </c>
      <c r="I1360">
        <v>32.630000000000003</v>
      </c>
      <c r="J1360">
        <v>4</v>
      </c>
      <c r="K1360">
        <v>0</v>
      </c>
      <c r="L1360">
        <v>130.52000000000001</v>
      </c>
      <c r="M1360">
        <v>130.52000000000001</v>
      </c>
      <c r="N1360" s="11">
        <f>Salesdata[[#This Row],[subtotal_before_discount]]-Salesdata[[#This Row],[total_after_discount]]</f>
        <v>0</v>
      </c>
      <c r="O1360" t="s">
        <v>60</v>
      </c>
      <c r="P1360" s="2">
        <v>45586.006608796299</v>
      </c>
      <c r="Q1360">
        <f>YEAR(Salesdata[[#This Row],[purchase_date]])</f>
        <v>2024</v>
      </c>
      <c r="R1360" t="str">
        <f>TEXT(Salesdata[[#This Row],[purchase_date]], "mmm")</f>
        <v>Oct</v>
      </c>
    </row>
    <row r="1361" spans="1:18" x14ac:dyDescent="0.3">
      <c r="A1361" t="s">
        <v>4107</v>
      </c>
      <c r="B1361" t="s">
        <v>172</v>
      </c>
      <c r="C1361" t="s">
        <v>4108</v>
      </c>
      <c r="D1361" s="11" t="s">
        <v>8347</v>
      </c>
      <c r="E1361" s="11" t="s">
        <v>7076</v>
      </c>
      <c r="F1361" t="s">
        <v>44</v>
      </c>
      <c r="G1361" t="s">
        <v>4109</v>
      </c>
      <c r="H1361" t="s">
        <v>70</v>
      </c>
      <c r="I1361">
        <v>272.33</v>
      </c>
      <c r="J1361">
        <v>8</v>
      </c>
      <c r="K1361">
        <v>15</v>
      </c>
      <c r="L1361">
        <v>2178.64</v>
      </c>
      <c r="M1361">
        <v>1851.84</v>
      </c>
      <c r="N1361" s="11">
        <f>Salesdata[[#This Row],[subtotal_before_discount]]-Salesdata[[#This Row],[total_after_discount]]</f>
        <v>326.79999999999995</v>
      </c>
      <c r="O1361" t="s">
        <v>77</v>
      </c>
      <c r="P1361" s="2">
        <v>45811.820219907408</v>
      </c>
      <c r="Q1361">
        <f>YEAR(Salesdata[[#This Row],[purchase_date]])</f>
        <v>2025</v>
      </c>
      <c r="R1361" t="str">
        <f>TEXT(Salesdata[[#This Row],[purchase_date]], "mmm")</f>
        <v>Jun</v>
      </c>
    </row>
    <row r="1362" spans="1:18" x14ac:dyDescent="0.3">
      <c r="A1362" t="s">
        <v>4110</v>
      </c>
      <c r="B1362" t="s">
        <v>172</v>
      </c>
      <c r="C1362" t="s">
        <v>4111</v>
      </c>
      <c r="D1362" s="11" t="s">
        <v>8348</v>
      </c>
      <c r="E1362" s="11" t="s">
        <v>7170</v>
      </c>
      <c r="F1362" t="s">
        <v>32</v>
      </c>
      <c r="G1362" t="s">
        <v>4112</v>
      </c>
      <c r="H1362" t="s">
        <v>179</v>
      </c>
      <c r="I1362">
        <v>863.64</v>
      </c>
      <c r="J1362">
        <v>20</v>
      </c>
      <c r="K1362">
        <v>20</v>
      </c>
      <c r="L1362">
        <v>17272.8</v>
      </c>
      <c r="M1362">
        <v>13818.24</v>
      </c>
      <c r="N1362" s="11">
        <f>Salesdata[[#This Row],[subtotal_before_discount]]-Salesdata[[#This Row],[total_after_discount]]</f>
        <v>3454.5599999999995</v>
      </c>
      <c r="O1362" t="s">
        <v>77</v>
      </c>
      <c r="P1362" s="2">
        <v>45664.64261574074</v>
      </c>
      <c r="Q1362">
        <f>YEAR(Salesdata[[#This Row],[purchase_date]])</f>
        <v>2025</v>
      </c>
      <c r="R1362" t="str">
        <f>TEXT(Salesdata[[#This Row],[purchase_date]], "mmm")</f>
        <v>Jan</v>
      </c>
    </row>
    <row r="1363" spans="1:18" x14ac:dyDescent="0.3">
      <c r="A1363" t="s">
        <v>4113</v>
      </c>
      <c r="B1363" t="s">
        <v>15</v>
      </c>
      <c r="C1363" t="s">
        <v>4114</v>
      </c>
      <c r="D1363" s="11" t="s">
        <v>8349</v>
      </c>
      <c r="E1363" s="11" t="s">
        <v>7058</v>
      </c>
      <c r="F1363" t="s">
        <v>57</v>
      </c>
      <c r="G1363" t="s">
        <v>4115</v>
      </c>
      <c r="H1363" t="s">
        <v>46</v>
      </c>
      <c r="I1363">
        <v>435.16</v>
      </c>
      <c r="J1363">
        <v>1</v>
      </c>
      <c r="K1363">
        <v>10</v>
      </c>
      <c r="L1363">
        <v>435.16</v>
      </c>
      <c r="M1363">
        <v>391.64</v>
      </c>
      <c r="N1363" s="11">
        <f>Salesdata[[#This Row],[subtotal_before_discount]]-Salesdata[[#This Row],[total_after_discount]]</f>
        <v>43.520000000000039</v>
      </c>
      <c r="O1363" t="s">
        <v>77</v>
      </c>
      <c r="P1363" s="2">
        <v>45603.600613425922</v>
      </c>
      <c r="Q1363">
        <f>YEAR(Salesdata[[#This Row],[purchase_date]])</f>
        <v>2024</v>
      </c>
      <c r="R1363" t="str">
        <f>TEXT(Salesdata[[#This Row],[purchase_date]], "mmm")</f>
        <v>Nov</v>
      </c>
    </row>
    <row r="1364" spans="1:18" x14ac:dyDescent="0.3">
      <c r="A1364" t="s">
        <v>4116</v>
      </c>
      <c r="B1364" t="s">
        <v>23</v>
      </c>
      <c r="C1364" t="s">
        <v>4117</v>
      </c>
      <c r="D1364" s="11" t="s">
        <v>8350</v>
      </c>
      <c r="E1364" s="11" t="s">
        <v>7154</v>
      </c>
      <c r="F1364" t="s">
        <v>57</v>
      </c>
      <c r="G1364" t="s">
        <v>4118</v>
      </c>
      <c r="H1364" t="s">
        <v>59</v>
      </c>
      <c r="I1364">
        <v>562.21</v>
      </c>
      <c r="J1364">
        <v>20</v>
      </c>
      <c r="K1364">
        <v>15</v>
      </c>
      <c r="L1364">
        <v>11244.2</v>
      </c>
      <c r="M1364">
        <v>9557.57</v>
      </c>
      <c r="N1364" s="11">
        <f>Salesdata[[#This Row],[subtotal_before_discount]]-Salesdata[[#This Row],[total_after_discount]]</f>
        <v>1686.630000000001</v>
      </c>
      <c r="O1364" t="s">
        <v>60</v>
      </c>
      <c r="P1364" s="2">
        <v>45817.190023148149</v>
      </c>
      <c r="Q1364">
        <f>YEAR(Salesdata[[#This Row],[purchase_date]])</f>
        <v>2025</v>
      </c>
      <c r="R1364" t="str">
        <f>TEXT(Salesdata[[#This Row],[purchase_date]], "mmm")</f>
        <v>Jun</v>
      </c>
    </row>
    <row r="1365" spans="1:18" x14ac:dyDescent="0.3">
      <c r="A1365" t="s">
        <v>4119</v>
      </c>
      <c r="B1365" t="s">
        <v>181</v>
      </c>
      <c r="C1365" t="s">
        <v>4120</v>
      </c>
      <c r="D1365" s="11" t="s">
        <v>8351</v>
      </c>
      <c r="E1365" s="11" t="s">
        <v>7089</v>
      </c>
      <c r="F1365" t="s">
        <v>32</v>
      </c>
      <c r="G1365" t="s">
        <v>4121</v>
      </c>
      <c r="H1365" t="s">
        <v>465</v>
      </c>
      <c r="I1365">
        <v>261.8</v>
      </c>
      <c r="J1365">
        <v>60</v>
      </c>
      <c r="K1365">
        <v>0</v>
      </c>
      <c r="L1365">
        <v>15708</v>
      </c>
      <c r="M1365">
        <v>15708</v>
      </c>
      <c r="N1365" s="11">
        <f>Salesdata[[#This Row],[subtotal_before_discount]]-Salesdata[[#This Row],[total_after_discount]]</f>
        <v>0</v>
      </c>
      <c r="O1365" t="s">
        <v>40</v>
      </c>
      <c r="P1365" s="2">
        <v>45576.238495370373</v>
      </c>
      <c r="Q1365">
        <f>YEAR(Salesdata[[#This Row],[purchase_date]])</f>
        <v>2024</v>
      </c>
      <c r="R1365" t="str">
        <f>TEXT(Salesdata[[#This Row],[purchase_date]], "mmm")</f>
        <v>Oct</v>
      </c>
    </row>
    <row r="1366" spans="1:18" x14ac:dyDescent="0.3">
      <c r="A1366" t="s">
        <v>4122</v>
      </c>
      <c r="B1366" t="s">
        <v>172</v>
      </c>
      <c r="C1366" t="s">
        <v>4123</v>
      </c>
      <c r="D1366" s="11" t="s">
        <v>8352</v>
      </c>
      <c r="E1366" s="11" t="s">
        <v>7235</v>
      </c>
      <c r="F1366" t="s">
        <v>133</v>
      </c>
      <c r="G1366" t="s">
        <v>4124</v>
      </c>
      <c r="H1366" t="s">
        <v>70</v>
      </c>
      <c r="I1366">
        <v>332.34</v>
      </c>
      <c r="J1366">
        <v>15</v>
      </c>
      <c r="K1366">
        <v>0</v>
      </c>
      <c r="L1366">
        <v>4985.1000000000004</v>
      </c>
      <c r="M1366">
        <v>4985.1000000000004</v>
      </c>
      <c r="N1366" s="11">
        <f>Salesdata[[#This Row],[subtotal_before_discount]]-Salesdata[[#This Row],[total_after_discount]]</f>
        <v>0</v>
      </c>
      <c r="O1366" t="s">
        <v>21</v>
      </c>
      <c r="P1366" s="2">
        <v>45548.543194444443</v>
      </c>
      <c r="Q1366">
        <f>YEAR(Salesdata[[#This Row],[purchase_date]])</f>
        <v>2024</v>
      </c>
      <c r="R1366" t="str">
        <f>TEXT(Salesdata[[#This Row],[purchase_date]], "mmm")</f>
        <v>Sep</v>
      </c>
    </row>
    <row r="1367" spans="1:18" x14ac:dyDescent="0.3">
      <c r="A1367" t="s">
        <v>4125</v>
      </c>
      <c r="B1367" t="s">
        <v>84</v>
      </c>
      <c r="C1367" t="s">
        <v>4126</v>
      </c>
      <c r="D1367" s="11" t="s">
        <v>8353</v>
      </c>
      <c r="E1367" s="11" t="s">
        <v>7154</v>
      </c>
      <c r="F1367" t="s">
        <v>121</v>
      </c>
      <c r="G1367" t="s">
        <v>4127</v>
      </c>
      <c r="H1367" t="s">
        <v>9189</v>
      </c>
      <c r="I1367">
        <v>192.69</v>
      </c>
      <c r="J1367">
        <v>4</v>
      </c>
      <c r="K1367">
        <v>0</v>
      </c>
      <c r="L1367">
        <v>770.76</v>
      </c>
      <c r="M1367">
        <v>770.76</v>
      </c>
      <c r="N1367" s="11">
        <f>Salesdata[[#This Row],[subtotal_before_discount]]-Salesdata[[#This Row],[total_after_discount]]</f>
        <v>0</v>
      </c>
      <c r="O1367" t="s">
        <v>60</v>
      </c>
      <c r="P1367" s="2">
        <v>45713.448888888888</v>
      </c>
      <c r="Q1367">
        <f>YEAR(Salesdata[[#This Row],[purchase_date]])</f>
        <v>2025</v>
      </c>
      <c r="R1367" t="str">
        <f>TEXT(Salesdata[[#This Row],[purchase_date]], "mmm")</f>
        <v>Feb</v>
      </c>
    </row>
    <row r="1368" spans="1:18" x14ac:dyDescent="0.3">
      <c r="A1368" t="s">
        <v>4128</v>
      </c>
      <c r="B1368" t="s">
        <v>30</v>
      </c>
      <c r="C1368" t="s">
        <v>4129</v>
      </c>
      <c r="D1368" s="11" t="s">
        <v>8354</v>
      </c>
      <c r="E1368" s="11" t="s">
        <v>7064</v>
      </c>
      <c r="F1368" t="s">
        <v>37</v>
      </c>
      <c r="G1368" t="s">
        <v>4130</v>
      </c>
      <c r="H1368" t="s">
        <v>39</v>
      </c>
      <c r="I1368">
        <v>1199.31</v>
      </c>
      <c r="J1368">
        <v>5</v>
      </c>
      <c r="K1368">
        <v>2</v>
      </c>
      <c r="L1368">
        <v>5996.55</v>
      </c>
      <c r="M1368">
        <v>5876.62</v>
      </c>
      <c r="N1368" s="11">
        <f>Salesdata[[#This Row],[subtotal_before_discount]]-Salesdata[[#This Row],[total_after_discount]]</f>
        <v>119.93000000000029</v>
      </c>
      <c r="O1368" t="s">
        <v>60</v>
      </c>
      <c r="P1368" s="2">
        <v>45661.309629629628</v>
      </c>
      <c r="Q1368">
        <f>YEAR(Salesdata[[#This Row],[purchase_date]])</f>
        <v>2025</v>
      </c>
      <c r="R1368" t="str">
        <f>TEXT(Salesdata[[#This Row],[purchase_date]], "mmm")</f>
        <v>Jan</v>
      </c>
    </row>
    <row r="1369" spans="1:18" x14ac:dyDescent="0.3">
      <c r="A1369" t="s">
        <v>4131</v>
      </c>
      <c r="B1369" t="s">
        <v>181</v>
      </c>
      <c r="C1369" t="s">
        <v>4132</v>
      </c>
      <c r="D1369" s="11" t="s">
        <v>8355</v>
      </c>
      <c r="E1369" s="11" t="s">
        <v>7111</v>
      </c>
      <c r="F1369" t="s">
        <v>37</v>
      </c>
      <c r="G1369" t="s">
        <v>4133</v>
      </c>
      <c r="H1369" t="s">
        <v>107</v>
      </c>
      <c r="I1369">
        <v>3.03</v>
      </c>
      <c r="J1369">
        <v>236</v>
      </c>
      <c r="K1369">
        <v>0</v>
      </c>
      <c r="L1369">
        <v>715.08</v>
      </c>
      <c r="M1369">
        <v>715.08</v>
      </c>
      <c r="N1369" s="11">
        <f>Salesdata[[#This Row],[subtotal_before_discount]]-Salesdata[[#This Row],[total_after_discount]]</f>
        <v>0</v>
      </c>
      <c r="O1369" t="s">
        <v>77</v>
      </c>
      <c r="P1369" s="2">
        <v>45797.621747685182</v>
      </c>
      <c r="Q1369">
        <f>YEAR(Salesdata[[#This Row],[purchase_date]])</f>
        <v>2025</v>
      </c>
      <c r="R1369" t="str">
        <f>TEXT(Salesdata[[#This Row],[purchase_date]], "mmm")</f>
        <v>May</v>
      </c>
    </row>
    <row r="1370" spans="1:18" x14ac:dyDescent="0.3">
      <c r="A1370" t="s">
        <v>4134</v>
      </c>
      <c r="B1370" t="s">
        <v>23</v>
      </c>
      <c r="C1370" t="s">
        <v>4135</v>
      </c>
      <c r="D1370" s="11" t="s">
        <v>8356</v>
      </c>
      <c r="E1370" s="11" t="s">
        <v>7346</v>
      </c>
      <c r="F1370" t="s">
        <v>37</v>
      </c>
      <c r="G1370" t="s">
        <v>4136</v>
      </c>
      <c r="H1370" t="s">
        <v>53</v>
      </c>
      <c r="I1370">
        <v>412.9</v>
      </c>
      <c r="J1370">
        <v>20</v>
      </c>
      <c r="K1370">
        <v>5</v>
      </c>
      <c r="L1370">
        <v>8258</v>
      </c>
      <c r="M1370">
        <v>7845.1</v>
      </c>
      <c r="N1370" s="11">
        <f>Salesdata[[#This Row],[subtotal_before_discount]]-Salesdata[[#This Row],[total_after_discount]]</f>
        <v>412.89999999999964</v>
      </c>
      <c r="O1370" t="s">
        <v>9189</v>
      </c>
      <c r="P1370" s="2">
        <v>45705.428680555553</v>
      </c>
      <c r="Q1370">
        <f>YEAR(Salesdata[[#This Row],[purchase_date]])</f>
        <v>2025</v>
      </c>
      <c r="R1370" t="str">
        <f>TEXT(Salesdata[[#This Row],[purchase_date]], "mmm")</f>
        <v>Feb</v>
      </c>
    </row>
    <row r="1371" spans="1:18" x14ac:dyDescent="0.3">
      <c r="A1371" t="s">
        <v>4137</v>
      </c>
      <c r="B1371" t="s">
        <v>95</v>
      </c>
      <c r="C1371" t="s">
        <v>4138</v>
      </c>
      <c r="D1371" s="11" t="s">
        <v>8357</v>
      </c>
      <c r="E1371" s="11" t="s">
        <v>7048</v>
      </c>
      <c r="F1371" t="s">
        <v>18</v>
      </c>
      <c r="G1371" t="s">
        <v>4139</v>
      </c>
      <c r="H1371" t="s">
        <v>70</v>
      </c>
      <c r="I1371">
        <v>0.81</v>
      </c>
      <c r="J1371">
        <v>202</v>
      </c>
      <c r="K1371">
        <v>15</v>
      </c>
      <c r="L1371">
        <v>163.62</v>
      </c>
      <c r="M1371">
        <v>139.08000000000001</v>
      </c>
      <c r="N1371" s="11">
        <f>Salesdata[[#This Row],[subtotal_before_discount]]-Salesdata[[#This Row],[total_after_discount]]</f>
        <v>24.539999999999992</v>
      </c>
      <c r="O1371" t="s">
        <v>77</v>
      </c>
      <c r="P1371" s="2">
        <v>45647.76054398148</v>
      </c>
      <c r="Q1371">
        <f>YEAR(Salesdata[[#This Row],[purchase_date]])</f>
        <v>2024</v>
      </c>
      <c r="R1371" t="str">
        <f>TEXT(Salesdata[[#This Row],[purchase_date]], "mmm")</f>
        <v>Dec</v>
      </c>
    </row>
    <row r="1372" spans="1:18" x14ac:dyDescent="0.3">
      <c r="A1372" t="s">
        <v>4140</v>
      </c>
      <c r="B1372" t="s">
        <v>118</v>
      </c>
      <c r="C1372" t="s">
        <v>4141</v>
      </c>
      <c r="D1372" s="11" t="s">
        <v>8358</v>
      </c>
      <c r="E1372" s="11" t="s">
        <v>7214</v>
      </c>
      <c r="F1372" t="s">
        <v>37</v>
      </c>
      <c r="G1372" t="s">
        <v>4142</v>
      </c>
      <c r="H1372" t="s">
        <v>135</v>
      </c>
      <c r="I1372">
        <v>1057.6400000000001</v>
      </c>
      <c r="J1372">
        <v>12</v>
      </c>
      <c r="K1372">
        <v>0</v>
      </c>
      <c r="L1372">
        <v>12691.68</v>
      </c>
      <c r="M1372">
        <v>12691.68</v>
      </c>
      <c r="N1372" s="11">
        <f>Salesdata[[#This Row],[subtotal_before_discount]]-Salesdata[[#This Row],[total_after_discount]]</f>
        <v>0</v>
      </c>
      <c r="O1372" t="s">
        <v>60</v>
      </c>
      <c r="P1372" s="2">
        <v>45845.84479166667</v>
      </c>
      <c r="Q1372">
        <f>YEAR(Salesdata[[#This Row],[purchase_date]])</f>
        <v>2025</v>
      </c>
      <c r="R1372" t="str">
        <f>TEXT(Salesdata[[#This Row],[purchase_date]], "mmm")</f>
        <v>Jul</v>
      </c>
    </row>
    <row r="1373" spans="1:18" x14ac:dyDescent="0.3">
      <c r="A1373" t="s">
        <v>4143</v>
      </c>
      <c r="B1373" t="s">
        <v>23</v>
      </c>
      <c r="C1373" t="s">
        <v>4144</v>
      </c>
      <c r="D1373" s="11" t="s">
        <v>8359</v>
      </c>
      <c r="E1373" s="11" t="s">
        <v>7130</v>
      </c>
      <c r="F1373" t="s">
        <v>9189</v>
      </c>
      <c r="G1373" t="s">
        <v>4145</v>
      </c>
      <c r="H1373" t="s">
        <v>39</v>
      </c>
      <c r="I1373">
        <v>292.93</v>
      </c>
      <c r="J1373">
        <v>8</v>
      </c>
      <c r="K1373">
        <v>10</v>
      </c>
      <c r="L1373">
        <v>2343.44</v>
      </c>
      <c r="M1373">
        <v>2109.1</v>
      </c>
      <c r="N1373" s="11">
        <f>Salesdata[[#This Row],[subtotal_before_discount]]-Salesdata[[#This Row],[total_after_discount]]</f>
        <v>234.34000000000015</v>
      </c>
      <c r="O1373" t="s">
        <v>21</v>
      </c>
      <c r="P1373" s="2">
        <v>45695.389131944445</v>
      </c>
      <c r="Q1373">
        <f>YEAR(Salesdata[[#This Row],[purchase_date]])</f>
        <v>2025</v>
      </c>
      <c r="R1373" t="str">
        <f>TEXT(Salesdata[[#This Row],[purchase_date]], "mmm")</f>
        <v>Feb</v>
      </c>
    </row>
    <row r="1374" spans="1:18" x14ac:dyDescent="0.3">
      <c r="A1374" t="s">
        <v>4146</v>
      </c>
      <c r="B1374" t="s">
        <v>23</v>
      </c>
      <c r="C1374" t="s">
        <v>4147</v>
      </c>
      <c r="D1374" s="11" t="s">
        <v>8360</v>
      </c>
      <c r="E1374" s="11" t="s">
        <v>7036</v>
      </c>
      <c r="F1374" t="s">
        <v>87</v>
      </c>
      <c r="G1374" t="s">
        <v>4148</v>
      </c>
      <c r="H1374" t="s">
        <v>39</v>
      </c>
      <c r="I1374">
        <v>164.67</v>
      </c>
      <c r="J1374">
        <v>2</v>
      </c>
      <c r="K1374">
        <v>3</v>
      </c>
      <c r="L1374">
        <v>329.34</v>
      </c>
      <c r="M1374">
        <v>319.45999999999998</v>
      </c>
      <c r="N1374" s="11">
        <f>Salesdata[[#This Row],[subtotal_before_discount]]-Salesdata[[#This Row],[total_after_discount]]</f>
        <v>9.8799999999999955</v>
      </c>
      <c r="O1374" t="s">
        <v>28</v>
      </c>
      <c r="P1374" s="2">
        <v>45447.332662037035</v>
      </c>
      <c r="Q1374">
        <f>YEAR(Salesdata[[#This Row],[purchase_date]])</f>
        <v>2024</v>
      </c>
      <c r="R1374" t="str">
        <f>TEXT(Salesdata[[#This Row],[purchase_date]], "mmm")</f>
        <v>Jun</v>
      </c>
    </row>
    <row r="1375" spans="1:18" x14ac:dyDescent="0.3">
      <c r="A1375" t="s">
        <v>4149</v>
      </c>
      <c r="B1375" t="s">
        <v>15</v>
      </c>
      <c r="C1375" t="s">
        <v>4150</v>
      </c>
      <c r="D1375" s="11" t="s">
        <v>8361</v>
      </c>
      <c r="E1375" s="11" t="s">
        <v>7224</v>
      </c>
      <c r="F1375" t="s">
        <v>18</v>
      </c>
      <c r="G1375" t="s">
        <v>4151</v>
      </c>
      <c r="H1375" t="s">
        <v>27</v>
      </c>
      <c r="I1375">
        <v>348.03</v>
      </c>
      <c r="J1375">
        <v>1</v>
      </c>
      <c r="K1375">
        <v>0</v>
      </c>
      <c r="L1375">
        <v>348.03</v>
      </c>
      <c r="M1375">
        <v>348.03</v>
      </c>
      <c r="N1375" s="11">
        <f>Salesdata[[#This Row],[subtotal_before_discount]]-Salesdata[[#This Row],[total_after_discount]]</f>
        <v>0</v>
      </c>
      <c r="O1375" t="s">
        <v>47</v>
      </c>
      <c r="P1375" s="2">
        <v>45743.148414351854</v>
      </c>
      <c r="Q1375">
        <f>YEAR(Salesdata[[#This Row],[purchase_date]])</f>
        <v>2025</v>
      </c>
      <c r="R1375" t="str">
        <f>TEXT(Salesdata[[#This Row],[purchase_date]], "mmm")</f>
        <v>Mar</v>
      </c>
    </row>
    <row r="1376" spans="1:18" x14ac:dyDescent="0.3">
      <c r="A1376" t="s">
        <v>4152</v>
      </c>
      <c r="B1376" t="s">
        <v>84</v>
      </c>
      <c r="C1376" t="s">
        <v>4153</v>
      </c>
      <c r="D1376" s="11" t="s">
        <v>8362</v>
      </c>
      <c r="E1376" s="11" t="s">
        <v>7089</v>
      </c>
      <c r="F1376" t="s">
        <v>32</v>
      </c>
      <c r="G1376" t="s">
        <v>4154</v>
      </c>
      <c r="H1376" t="s">
        <v>76</v>
      </c>
      <c r="I1376">
        <v>1186.3599999999999</v>
      </c>
      <c r="J1376">
        <v>50</v>
      </c>
      <c r="K1376">
        <v>25</v>
      </c>
      <c r="L1376">
        <v>59318</v>
      </c>
      <c r="M1376">
        <v>44488.5</v>
      </c>
      <c r="N1376" s="11">
        <f>Salesdata[[#This Row],[subtotal_before_discount]]-Salesdata[[#This Row],[total_after_discount]]</f>
        <v>14829.5</v>
      </c>
      <c r="O1376" t="s">
        <v>60</v>
      </c>
      <c r="P1376" s="2">
        <v>45618.375868055555</v>
      </c>
      <c r="Q1376">
        <f>YEAR(Salesdata[[#This Row],[purchase_date]])</f>
        <v>2024</v>
      </c>
      <c r="R1376" t="str">
        <f>TEXT(Salesdata[[#This Row],[purchase_date]], "mmm")</f>
        <v>Nov</v>
      </c>
    </row>
    <row r="1377" spans="1:18" x14ac:dyDescent="0.3">
      <c r="A1377" t="s">
        <v>4155</v>
      </c>
      <c r="B1377" t="s">
        <v>15</v>
      </c>
      <c r="C1377" t="s">
        <v>4156</v>
      </c>
      <c r="D1377" s="11" t="s">
        <v>8363</v>
      </c>
      <c r="E1377" s="11" t="s">
        <v>7094</v>
      </c>
      <c r="F1377" t="s">
        <v>155</v>
      </c>
      <c r="G1377" t="s">
        <v>4157</v>
      </c>
      <c r="H1377" t="s">
        <v>59</v>
      </c>
      <c r="I1377">
        <v>53.48</v>
      </c>
      <c r="J1377">
        <v>6</v>
      </c>
      <c r="K1377">
        <v>12</v>
      </c>
      <c r="L1377">
        <v>320.88</v>
      </c>
      <c r="M1377">
        <v>282.37</v>
      </c>
      <c r="N1377" s="11">
        <f>Salesdata[[#This Row],[subtotal_before_discount]]-Salesdata[[#This Row],[total_after_discount]]</f>
        <v>38.509999999999991</v>
      </c>
      <c r="O1377" t="s">
        <v>28</v>
      </c>
      <c r="P1377" s="2">
        <v>45369.354953703703</v>
      </c>
      <c r="Q1377">
        <f>YEAR(Salesdata[[#This Row],[purchase_date]])</f>
        <v>2024</v>
      </c>
      <c r="R1377" t="str">
        <f>TEXT(Salesdata[[#This Row],[purchase_date]], "mmm")</f>
        <v>Mar</v>
      </c>
    </row>
    <row r="1378" spans="1:18" x14ac:dyDescent="0.3">
      <c r="A1378" t="s">
        <v>4158</v>
      </c>
      <c r="B1378" t="s">
        <v>95</v>
      </c>
      <c r="C1378" t="s">
        <v>4159</v>
      </c>
      <c r="D1378" s="11" t="s">
        <v>8364</v>
      </c>
      <c r="E1378" s="11" t="s">
        <v>7168</v>
      </c>
      <c r="F1378" t="s">
        <v>32</v>
      </c>
      <c r="G1378" t="s">
        <v>4160</v>
      </c>
      <c r="H1378" t="s">
        <v>93</v>
      </c>
      <c r="I1378">
        <v>121.16</v>
      </c>
      <c r="J1378">
        <v>60</v>
      </c>
      <c r="K1378">
        <v>25</v>
      </c>
      <c r="L1378">
        <v>7269.6</v>
      </c>
      <c r="M1378">
        <v>5452.2</v>
      </c>
      <c r="N1378" s="11">
        <f>Salesdata[[#This Row],[subtotal_before_discount]]-Salesdata[[#This Row],[total_after_discount]]</f>
        <v>1817.4000000000005</v>
      </c>
      <c r="O1378" t="s">
        <v>9189</v>
      </c>
      <c r="P1378" s="2">
        <v>45747.679976851854</v>
      </c>
      <c r="Q1378">
        <f>YEAR(Salesdata[[#This Row],[purchase_date]])</f>
        <v>2025</v>
      </c>
      <c r="R1378" t="str">
        <f>TEXT(Salesdata[[#This Row],[purchase_date]], "mmm")</f>
        <v>Mar</v>
      </c>
    </row>
    <row r="1379" spans="1:18" x14ac:dyDescent="0.3">
      <c r="A1379" t="s">
        <v>4161</v>
      </c>
      <c r="B1379" t="s">
        <v>95</v>
      </c>
      <c r="C1379" t="s">
        <v>4162</v>
      </c>
      <c r="D1379" s="11" t="s">
        <v>8365</v>
      </c>
      <c r="E1379" s="11" t="s">
        <v>7091</v>
      </c>
      <c r="F1379" t="s">
        <v>32</v>
      </c>
      <c r="G1379" t="s">
        <v>4163</v>
      </c>
      <c r="H1379" t="s">
        <v>27</v>
      </c>
      <c r="I1379">
        <v>772.21</v>
      </c>
      <c r="J1379">
        <v>20</v>
      </c>
      <c r="K1379">
        <v>0</v>
      </c>
      <c r="L1379">
        <v>15444.2</v>
      </c>
      <c r="M1379">
        <v>15444.2</v>
      </c>
      <c r="N1379" s="11">
        <f>Salesdata[[#This Row],[subtotal_before_discount]]-Salesdata[[#This Row],[total_after_discount]]</f>
        <v>0</v>
      </c>
      <c r="O1379" t="s">
        <v>21</v>
      </c>
      <c r="P1379" s="2">
        <v>45479.967615740738</v>
      </c>
      <c r="Q1379">
        <f>YEAR(Salesdata[[#This Row],[purchase_date]])</f>
        <v>2024</v>
      </c>
      <c r="R1379" t="str">
        <f>TEXT(Salesdata[[#This Row],[purchase_date]], "mmm")</f>
        <v>Jul</v>
      </c>
    </row>
    <row r="1380" spans="1:18" x14ac:dyDescent="0.3">
      <c r="A1380" t="s">
        <v>4164</v>
      </c>
      <c r="B1380" t="s">
        <v>84</v>
      </c>
      <c r="C1380" t="s">
        <v>4165</v>
      </c>
      <c r="D1380" s="11" t="s">
        <v>8366</v>
      </c>
      <c r="E1380" s="11" t="s">
        <v>7079</v>
      </c>
      <c r="F1380" t="s">
        <v>246</v>
      </c>
      <c r="G1380" t="s">
        <v>4166</v>
      </c>
      <c r="H1380" t="s">
        <v>39</v>
      </c>
      <c r="I1380">
        <v>638.09</v>
      </c>
      <c r="J1380">
        <v>10</v>
      </c>
      <c r="K1380">
        <v>10</v>
      </c>
      <c r="L1380">
        <v>6380.9</v>
      </c>
      <c r="M1380">
        <v>5742.81</v>
      </c>
      <c r="N1380" s="11">
        <f>Salesdata[[#This Row],[subtotal_before_discount]]-Salesdata[[#This Row],[total_after_discount]]</f>
        <v>638.08999999999924</v>
      </c>
      <c r="O1380" t="s">
        <v>77</v>
      </c>
      <c r="P1380" s="2">
        <v>45523.906423611108</v>
      </c>
      <c r="Q1380">
        <f>YEAR(Salesdata[[#This Row],[purchase_date]])</f>
        <v>2024</v>
      </c>
      <c r="R1380" t="str">
        <f>TEXT(Salesdata[[#This Row],[purchase_date]], "mmm")</f>
        <v>Aug</v>
      </c>
    </row>
    <row r="1381" spans="1:18" x14ac:dyDescent="0.3">
      <c r="A1381" t="s">
        <v>4167</v>
      </c>
      <c r="B1381" t="s">
        <v>55</v>
      </c>
      <c r="C1381" t="s">
        <v>4168</v>
      </c>
      <c r="D1381" s="11" t="s">
        <v>8367</v>
      </c>
      <c r="E1381" s="11" t="s">
        <v>7108</v>
      </c>
      <c r="F1381" t="s">
        <v>100</v>
      </c>
      <c r="G1381" t="s">
        <v>4169</v>
      </c>
      <c r="H1381" t="s">
        <v>209</v>
      </c>
      <c r="I1381">
        <v>1250.3</v>
      </c>
      <c r="J1381">
        <v>15</v>
      </c>
      <c r="K1381">
        <v>10</v>
      </c>
      <c r="L1381">
        <v>18754.5</v>
      </c>
      <c r="M1381">
        <v>16879.05</v>
      </c>
      <c r="N1381" s="11">
        <f>Salesdata[[#This Row],[subtotal_before_discount]]-Salesdata[[#This Row],[total_after_discount]]</f>
        <v>1875.4500000000007</v>
      </c>
      <c r="O1381" t="s">
        <v>77</v>
      </c>
      <c r="P1381" s="2">
        <v>45568.367349537039</v>
      </c>
      <c r="Q1381">
        <f>YEAR(Salesdata[[#This Row],[purchase_date]])</f>
        <v>2024</v>
      </c>
      <c r="R1381" t="str">
        <f>TEXT(Salesdata[[#This Row],[purchase_date]], "mmm")</f>
        <v>Oct</v>
      </c>
    </row>
    <row r="1382" spans="1:18" x14ac:dyDescent="0.3">
      <c r="A1382" t="s">
        <v>4170</v>
      </c>
      <c r="B1382" t="s">
        <v>181</v>
      </c>
      <c r="C1382" t="s">
        <v>4171</v>
      </c>
      <c r="D1382" s="11" t="s">
        <v>8368</v>
      </c>
      <c r="E1382" s="11" t="s">
        <v>7073</v>
      </c>
      <c r="F1382" t="s">
        <v>87</v>
      </c>
      <c r="G1382" t="s">
        <v>4172</v>
      </c>
      <c r="H1382" t="s">
        <v>76</v>
      </c>
      <c r="I1382">
        <v>165.8</v>
      </c>
      <c r="J1382">
        <v>1</v>
      </c>
      <c r="K1382">
        <v>0</v>
      </c>
      <c r="L1382">
        <v>165.8</v>
      </c>
      <c r="M1382">
        <v>165.8</v>
      </c>
      <c r="N1382" s="11">
        <f>Salesdata[[#This Row],[subtotal_before_discount]]-Salesdata[[#This Row],[total_after_discount]]</f>
        <v>0</v>
      </c>
      <c r="O1382" t="s">
        <v>60</v>
      </c>
      <c r="P1382" s="2">
        <v>45542.196099537039</v>
      </c>
      <c r="Q1382">
        <f>YEAR(Salesdata[[#This Row],[purchase_date]])</f>
        <v>2024</v>
      </c>
      <c r="R1382" t="str">
        <f>TEXT(Salesdata[[#This Row],[purchase_date]], "mmm")</f>
        <v>Sep</v>
      </c>
    </row>
    <row r="1383" spans="1:18" x14ac:dyDescent="0.3">
      <c r="A1383" t="s">
        <v>4173</v>
      </c>
      <c r="B1383" t="s">
        <v>49</v>
      </c>
      <c r="C1383" t="s">
        <v>4174</v>
      </c>
      <c r="D1383" s="11" t="s">
        <v>7854</v>
      </c>
      <c r="E1383" s="11" t="s">
        <v>7162</v>
      </c>
      <c r="F1383" t="s">
        <v>74</v>
      </c>
      <c r="G1383" t="s">
        <v>4175</v>
      </c>
      <c r="H1383" t="s">
        <v>70</v>
      </c>
      <c r="I1383">
        <v>1176.49</v>
      </c>
      <c r="J1383">
        <v>2</v>
      </c>
      <c r="K1383">
        <v>0</v>
      </c>
      <c r="L1383">
        <v>2352.98</v>
      </c>
      <c r="M1383">
        <v>2352.98</v>
      </c>
      <c r="N1383" s="11">
        <f>Salesdata[[#This Row],[subtotal_before_discount]]-Salesdata[[#This Row],[total_after_discount]]</f>
        <v>0</v>
      </c>
      <c r="O1383" t="s">
        <v>9189</v>
      </c>
      <c r="P1383" s="2">
        <v>45751.526134259257</v>
      </c>
      <c r="Q1383">
        <f>YEAR(Salesdata[[#This Row],[purchase_date]])</f>
        <v>2025</v>
      </c>
      <c r="R1383" t="str">
        <f>TEXT(Salesdata[[#This Row],[purchase_date]], "mmm")</f>
        <v>Apr</v>
      </c>
    </row>
    <row r="1384" spans="1:18" x14ac:dyDescent="0.3">
      <c r="A1384" t="s">
        <v>4176</v>
      </c>
      <c r="B1384" t="s">
        <v>84</v>
      </c>
      <c r="C1384" t="s">
        <v>4177</v>
      </c>
      <c r="D1384" s="11" t="s">
        <v>8369</v>
      </c>
      <c r="E1384" s="11" t="s">
        <v>7058</v>
      </c>
      <c r="F1384" t="s">
        <v>18</v>
      </c>
      <c r="G1384" t="s">
        <v>4178</v>
      </c>
      <c r="H1384" t="s">
        <v>135</v>
      </c>
      <c r="I1384">
        <v>2.5</v>
      </c>
      <c r="J1384">
        <v>177</v>
      </c>
      <c r="K1384">
        <v>15</v>
      </c>
      <c r="L1384">
        <v>442.5</v>
      </c>
      <c r="M1384">
        <v>376.12</v>
      </c>
      <c r="N1384" s="11">
        <f>Salesdata[[#This Row],[subtotal_before_discount]]-Salesdata[[#This Row],[total_after_discount]]</f>
        <v>66.38</v>
      </c>
      <c r="O1384" t="s">
        <v>28</v>
      </c>
      <c r="P1384" s="2">
        <v>45431.24732638889</v>
      </c>
      <c r="Q1384">
        <f>YEAR(Salesdata[[#This Row],[purchase_date]])</f>
        <v>2024</v>
      </c>
      <c r="R1384" t="str">
        <f>TEXT(Salesdata[[#This Row],[purchase_date]], "mmm")</f>
        <v>May</v>
      </c>
    </row>
    <row r="1385" spans="1:18" x14ac:dyDescent="0.3">
      <c r="A1385" t="s">
        <v>4179</v>
      </c>
      <c r="B1385" t="s">
        <v>118</v>
      </c>
      <c r="C1385" t="s">
        <v>4180</v>
      </c>
      <c r="D1385" s="11" t="s">
        <v>7597</v>
      </c>
      <c r="E1385" s="11" t="s">
        <v>7064</v>
      </c>
      <c r="F1385" t="s">
        <v>68</v>
      </c>
      <c r="G1385" t="s">
        <v>4181</v>
      </c>
      <c r="H1385" t="s">
        <v>179</v>
      </c>
      <c r="I1385">
        <v>692.1</v>
      </c>
      <c r="J1385">
        <v>10</v>
      </c>
      <c r="K1385">
        <v>0</v>
      </c>
      <c r="L1385">
        <v>6921</v>
      </c>
      <c r="M1385">
        <v>6921</v>
      </c>
      <c r="N1385" s="11">
        <f>Salesdata[[#This Row],[subtotal_before_discount]]-Salesdata[[#This Row],[total_after_discount]]</f>
        <v>0</v>
      </c>
      <c r="O1385" t="s">
        <v>28</v>
      </c>
      <c r="P1385" s="2">
        <v>45690.88385416667</v>
      </c>
      <c r="Q1385">
        <f>YEAR(Salesdata[[#This Row],[purchase_date]])</f>
        <v>2025</v>
      </c>
      <c r="R1385" t="str">
        <f>TEXT(Salesdata[[#This Row],[purchase_date]], "mmm")</f>
        <v>Feb</v>
      </c>
    </row>
    <row r="1386" spans="1:18" x14ac:dyDescent="0.3">
      <c r="A1386" t="s">
        <v>4182</v>
      </c>
      <c r="B1386" t="s">
        <v>49</v>
      </c>
      <c r="C1386" t="s">
        <v>4183</v>
      </c>
      <c r="D1386" s="11" t="s">
        <v>8370</v>
      </c>
      <c r="E1386" s="11" t="s">
        <v>7083</v>
      </c>
      <c r="F1386" t="s">
        <v>251</v>
      </c>
      <c r="G1386" t="s">
        <v>4184</v>
      </c>
      <c r="H1386" t="s">
        <v>248</v>
      </c>
      <c r="I1386">
        <v>284.49</v>
      </c>
      <c r="J1386">
        <v>5</v>
      </c>
      <c r="K1386">
        <v>5</v>
      </c>
      <c r="L1386">
        <v>1422.45</v>
      </c>
      <c r="M1386">
        <v>1351.33</v>
      </c>
      <c r="N1386" s="11">
        <f>Salesdata[[#This Row],[subtotal_before_discount]]-Salesdata[[#This Row],[total_after_discount]]</f>
        <v>71.120000000000118</v>
      </c>
      <c r="O1386" t="s">
        <v>47</v>
      </c>
      <c r="P1386" s="2">
        <v>45827.348425925928</v>
      </c>
      <c r="Q1386">
        <f>YEAR(Salesdata[[#This Row],[purchase_date]])</f>
        <v>2025</v>
      </c>
      <c r="R1386" t="str">
        <f>TEXT(Salesdata[[#This Row],[purchase_date]], "mmm")</f>
        <v>Jun</v>
      </c>
    </row>
    <row r="1387" spans="1:18" x14ac:dyDescent="0.3">
      <c r="A1387" t="s">
        <v>4185</v>
      </c>
      <c r="B1387" t="s">
        <v>118</v>
      </c>
      <c r="C1387" t="s">
        <v>4186</v>
      </c>
      <c r="D1387" s="11" t="s">
        <v>8371</v>
      </c>
      <c r="E1387" s="11" t="s">
        <v>7064</v>
      </c>
      <c r="F1387" t="s">
        <v>37</v>
      </c>
      <c r="G1387" t="s">
        <v>4187</v>
      </c>
      <c r="H1387" t="s">
        <v>465</v>
      </c>
      <c r="I1387">
        <v>68.27</v>
      </c>
      <c r="J1387">
        <v>15</v>
      </c>
      <c r="K1387">
        <v>10</v>
      </c>
      <c r="L1387">
        <v>1024.05</v>
      </c>
      <c r="M1387">
        <v>921.64</v>
      </c>
      <c r="N1387" s="11">
        <f>Salesdata[[#This Row],[subtotal_before_discount]]-Salesdata[[#This Row],[total_after_discount]]</f>
        <v>102.40999999999997</v>
      </c>
      <c r="O1387" t="s">
        <v>21</v>
      </c>
      <c r="P1387" s="2">
        <v>45698.63863425926</v>
      </c>
      <c r="Q1387">
        <f>YEAR(Salesdata[[#This Row],[purchase_date]])</f>
        <v>2025</v>
      </c>
      <c r="R1387" t="str">
        <f>TEXT(Salesdata[[#This Row],[purchase_date]], "mmm")</f>
        <v>Feb</v>
      </c>
    </row>
    <row r="1388" spans="1:18" x14ac:dyDescent="0.3">
      <c r="A1388" t="s">
        <v>4188</v>
      </c>
      <c r="B1388" t="s">
        <v>181</v>
      </c>
      <c r="C1388" t="s">
        <v>4189</v>
      </c>
      <c r="D1388" s="11" t="s">
        <v>8372</v>
      </c>
      <c r="E1388" s="11" t="s">
        <v>7119</v>
      </c>
      <c r="F1388" t="s">
        <v>44</v>
      </c>
      <c r="G1388" t="s">
        <v>4190</v>
      </c>
      <c r="H1388" t="s">
        <v>248</v>
      </c>
      <c r="I1388">
        <v>76.22</v>
      </c>
      <c r="J1388">
        <v>75</v>
      </c>
      <c r="K1388">
        <v>0</v>
      </c>
      <c r="L1388">
        <v>5716.5</v>
      </c>
      <c r="M1388">
        <v>5716.5</v>
      </c>
      <c r="N1388" s="11">
        <f>Salesdata[[#This Row],[subtotal_before_discount]]-Salesdata[[#This Row],[total_after_discount]]</f>
        <v>0</v>
      </c>
      <c r="O1388" t="s">
        <v>47</v>
      </c>
      <c r="P1388" s="2">
        <v>45562.201319444444</v>
      </c>
      <c r="Q1388">
        <f>YEAR(Salesdata[[#This Row],[purchase_date]])</f>
        <v>2024</v>
      </c>
      <c r="R1388" t="str">
        <f>TEXT(Salesdata[[#This Row],[purchase_date]], "mmm")</f>
        <v>Sep</v>
      </c>
    </row>
    <row r="1389" spans="1:18" x14ac:dyDescent="0.3">
      <c r="A1389" t="s">
        <v>4191</v>
      </c>
      <c r="B1389" t="s">
        <v>49</v>
      </c>
      <c r="C1389" t="s">
        <v>4192</v>
      </c>
      <c r="D1389" s="11" t="s">
        <v>8373</v>
      </c>
      <c r="E1389" s="11" t="s">
        <v>7207</v>
      </c>
      <c r="F1389" t="s">
        <v>246</v>
      </c>
      <c r="G1389" t="s">
        <v>4193</v>
      </c>
      <c r="H1389" t="s">
        <v>130</v>
      </c>
      <c r="I1389">
        <v>351.63</v>
      </c>
      <c r="J1389">
        <v>12</v>
      </c>
      <c r="K1389">
        <v>15</v>
      </c>
      <c r="L1389">
        <v>4219.5600000000004</v>
      </c>
      <c r="M1389">
        <v>3586.63</v>
      </c>
      <c r="N1389" s="11">
        <f>Salesdata[[#This Row],[subtotal_before_discount]]-Salesdata[[#This Row],[total_after_discount]]</f>
        <v>632.93000000000029</v>
      </c>
      <c r="O1389" t="s">
        <v>77</v>
      </c>
      <c r="P1389" s="2">
        <v>45473.288831018515</v>
      </c>
      <c r="Q1389">
        <f>YEAR(Salesdata[[#This Row],[purchase_date]])</f>
        <v>2024</v>
      </c>
      <c r="R1389" t="str">
        <f>TEXT(Salesdata[[#This Row],[purchase_date]], "mmm")</f>
        <v>Jun</v>
      </c>
    </row>
    <row r="1390" spans="1:18" x14ac:dyDescent="0.3">
      <c r="A1390" t="s">
        <v>4194</v>
      </c>
      <c r="B1390" t="s">
        <v>30</v>
      </c>
      <c r="C1390" t="s">
        <v>4195</v>
      </c>
      <c r="D1390" s="11" t="s">
        <v>8374</v>
      </c>
      <c r="E1390" s="11" t="s">
        <v>7168</v>
      </c>
      <c r="F1390" t="s">
        <v>68</v>
      </c>
      <c r="G1390" t="s">
        <v>4196</v>
      </c>
      <c r="H1390" t="s">
        <v>9189</v>
      </c>
      <c r="I1390">
        <v>3331.62</v>
      </c>
      <c r="J1390">
        <v>30</v>
      </c>
      <c r="K1390">
        <v>15</v>
      </c>
      <c r="L1390">
        <v>99948.6</v>
      </c>
      <c r="M1390">
        <v>84956.31</v>
      </c>
      <c r="N1390" s="11">
        <f>Salesdata[[#This Row],[subtotal_before_discount]]-Salesdata[[#This Row],[total_after_discount]]</f>
        <v>14992.290000000008</v>
      </c>
      <c r="O1390" t="s">
        <v>28</v>
      </c>
      <c r="P1390" s="2">
        <v>45776.197916666664</v>
      </c>
      <c r="Q1390">
        <f>YEAR(Salesdata[[#This Row],[purchase_date]])</f>
        <v>2025</v>
      </c>
      <c r="R1390" t="str">
        <f>TEXT(Salesdata[[#This Row],[purchase_date]], "mmm")</f>
        <v>Apr</v>
      </c>
    </row>
    <row r="1391" spans="1:18" x14ac:dyDescent="0.3">
      <c r="A1391" t="s">
        <v>4197</v>
      </c>
      <c r="B1391" t="s">
        <v>118</v>
      </c>
      <c r="C1391" t="s">
        <v>4198</v>
      </c>
      <c r="D1391" s="11" t="s">
        <v>8375</v>
      </c>
      <c r="E1391" s="11" t="s">
        <v>7054</v>
      </c>
      <c r="F1391" t="s">
        <v>74</v>
      </c>
      <c r="G1391" t="s">
        <v>4199</v>
      </c>
      <c r="H1391" t="s">
        <v>76</v>
      </c>
      <c r="I1391">
        <v>407.93</v>
      </c>
      <c r="J1391">
        <v>3</v>
      </c>
      <c r="K1391">
        <v>5</v>
      </c>
      <c r="L1391">
        <v>1223.79</v>
      </c>
      <c r="M1391">
        <v>1162.5999999999999</v>
      </c>
      <c r="N1391" s="11">
        <f>Salesdata[[#This Row],[subtotal_before_discount]]-Salesdata[[#This Row],[total_after_discount]]</f>
        <v>61.190000000000055</v>
      </c>
      <c r="O1391" t="s">
        <v>47</v>
      </c>
      <c r="P1391" s="2">
        <v>45399.856944444444</v>
      </c>
      <c r="Q1391">
        <f>YEAR(Salesdata[[#This Row],[purchase_date]])</f>
        <v>2024</v>
      </c>
      <c r="R1391" t="str">
        <f>TEXT(Salesdata[[#This Row],[purchase_date]], "mmm")</f>
        <v>Apr</v>
      </c>
    </row>
    <row r="1392" spans="1:18" x14ac:dyDescent="0.3">
      <c r="A1392" t="s">
        <v>4200</v>
      </c>
      <c r="B1392" t="s">
        <v>15</v>
      </c>
      <c r="C1392" t="s">
        <v>4201</v>
      </c>
      <c r="D1392" s="11" t="s">
        <v>8376</v>
      </c>
      <c r="E1392" s="11" t="s">
        <v>7141</v>
      </c>
      <c r="F1392" t="s">
        <v>68</v>
      </c>
      <c r="G1392" t="s">
        <v>4202</v>
      </c>
      <c r="H1392" t="s">
        <v>248</v>
      </c>
      <c r="I1392">
        <v>398.97</v>
      </c>
      <c r="J1392">
        <v>15</v>
      </c>
      <c r="K1392">
        <v>5</v>
      </c>
      <c r="L1392">
        <v>5984.55</v>
      </c>
      <c r="M1392">
        <v>5685.32</v>
      </c>
      <c r="N1392" s="11">
        <f>Salesdata[[#This Row],[subtotal_before_discount]]-Salesdata[[#This Row],[total_after_discount]]</f>
        <v>299.23000000000047</v>
      </c>
      <c r="O1392" t="s">
        <v>9189</v>
      </c>
      <c r="P1392" s="2">
        <v>45484.47216435185</v>
      </c>
      <c r="Q1392">
        <f>YEAR(Salesdata[[#This Row],[purchase_date]])</f>
        <v>2024</v>
      </c>
      <c r="R1392" t="str">
        <f>TEXT(Salesdata[[#This Row],[purchase_date]], "mmm")</f>
        <v>Jul</v>
      </c>
    </row>
    <row r="1393" spans="1:18" x14ac:dyDescent="0.3">
      <c r="A1393" t="s">
        <v>4203</v>
      </c>
      <c r="B1393" t="s">
        <v>30</v>
      </c>
      <c r="C1393" t="s">
        <v>4204</v>
      </c>
      <c r="D1393" s="11" t="s">
        <v>7500</v>
      </c>
      <c r="E1393" s="11" t="s">
        <v>7094</v>
      </c>
      <c r="F1393" t="s">
        <v>68</v>
      </c>
      <c r="G1393" t="s">
        <v>4205</v>
      </c>
      <c r="H1393" t="s">
        <v>102</v>
      </c>
      <c r="I1393">
        <v>130.47999999999999</v>
      </c>
      <c r="J1393">
        <v>20</v>
      </c>
      <c r="K1393">
        <v>5</v>
      </c>
      <c r="L1393">
        <v>2609.6</v>
      </c>
      <c r="M1393">
        <v>2479.12</v>
      </c>
      <c r="N1393" s="11">
        <f>Salesdata[[#This Row],[subtotal_before_discount]]-Salesdata[[#This Row],[total_after_discount]]</f>
        <v>130.48000000000002</v>
      </c>
      <c r="O1393" t="s">
        <v>40</v>
      </c>
      <c r="P1393" s="2">
        <v>45448.693715277775</v>
      </c>
      <c r="Q1393">
        <f>YEAR(Salesdata[[#This Row],[purchase_date]])</f>
        <v>2024</v>
      </c>
      <c r="R1393" t="str">
        <f>TEXT(Salesdata[[#This Row],[purchase_date]], "mmm")</f>
        <v>Jun</v>
      </c>
    </row>
    <row r="1394" spans="1:18" x14ac:dyDescent="0.3">
      <c r="A1394" t="s">
        <v>4206</v>
      </c>
      <c r="B1394" t="s">
        <v>23</v>
      </c>
      <c r="C1394" t="s">
        <v>4207</v>
      </c>
      <c r="D1394" s="11" t="s">
        <v>8377</v>
      </c>
      <c r="E1394" s="11" t="s">
        <v>7143</v>
      </c>
      <c r="F1394" t="s">
        <v>57</v>
      </c>
      <c r="G1394" t="s">
        <v>4208</v>
      </c>
      <c r="H1394" t="s">
        <v>39</v>
      </c>
      <c r="I1394">
        <v>870.95</v>
      </c>
      <c r="J1394">
        <v>4</v>
      </c>
      <c r="K1394">
        <v>5</v>
      </c>
      <c r="L1394">
        <v>3483.8</v>
      </c>
      <c r="M1394">
        <v>3309.61</v>
      </c>
      <c r="N1394" s="11">
        <f>Salesdata[[#This Row],[subtotal_before_discount]]-Salesdata[[#This Row],[total_after_discount]]</f>
        <v>174.19000000000005</v>
      </c>
      <c r="O1394" t="s">
        <v>40</v>
      </c>
      <c r="P1394" s="2">
        <v>45741.727731481478</v>
      </c>
      <c r="Q1394">
        <f>YEAR(Salesdata[[#This Row],[purchase_date]])</f>
        <v>2025</v>
      </c>
      <c r="R1394" t="str">
        <f>TEXT(Salesdata[[#This Row],[purchase_date]], "mmm")</f>
        <v>Mar</v>
      </c>
    </row>
    <row r="1395" spans="1:18" x14ac:dyDescent="0.3">
      <c r="A1395" t="s">
        <v>4209</v>
      </c>
      <c r="B1395" t="s">
        <v>95</v>
      </c>
      <c r="C1395" t="s">
        <v>4210</v>
      </c>
      <c r="D1395" s="11" t="s">
        <v>8378</v>
      </c>
      <c r="E1395" s="11" t="s">
        <v>7152</v>
      </c>
      <c r="F1395" t="s">
        <v>32</v>
      </c>
      <c r="G1395" t="s">
        <v>4211</v>
      </c>
      <c r="H1395" t="s">
        <v>20</v>
      </c>
      <c r="I1395">
        <v>133.19</v>
      </c>
      <c r="J1395">
        <v>1</v>
      </c>
      <c r="K1395">
        <v>3</v>
      </c>
      <c r="L1395">
        <v>133.19</v>
      </c>
      <c r="M1395">
        <v>129.19</v>
      </c>
      <c r="N1395" s="11">
        <f>Salesdata[[#This Row],[subtotal_before_discount]]-Salesdata[[#This Row],[total_after_discount]]</f>
        <v>4</v>
      </c>
      <c r="O1395" t="s">
        <v>21</v>
      </c>
      <c r="P1395" s="2">
        <v>45543.73946759259</v>
      </c>
      <c r="Q1395">
        <f>YEAR(Salesdata[[#This Row],[purchase_date]])</f>
        <v>2024</v>
      </c>
      <c r="R1395" t="str">
        <f>TEXT(Salesdata[[#This Row],[purchase_date]], "mmm")</f>
        <v>Sep</v>
      </c>
    </row>
    <row r="1396" spans="1:18" x14ac:dyDescent="0.3">
      <c r="A1396" t="s">
        <v>4212</v>
      </c>
      <c r="B1396" t="s">
        <v>172</v>
      </c>
      <c r="C1396" t="s">
        <v>4213</v>
      </c>
      <c r="D1396" s="11" t="s">
        <v>8379</v>
      </c>
      <c r="E1396" s="11" t="s">
        <v>7091</v>
      </c>
      <c r="F1396" t="s">
        <v>277</v>
      </c>
      <c r="G1396" t="s">
        <v>4214</v>
      </c>
      <c r="H1396" t="s">
        <v>39</v>
      </c>
      <c r="I1396">
        <v>619.73</v>
      </c>
      <c r="J1396">
        <v>8</v>
      </c>
      <c r="K1396">
        <v>0</v>
      </c>
      <c r="L1396">
        <v>4957.84</v>
      </c>
      <c r="M1396">
        <v>4957.84</v>
      </c>
      <c r="N1396" s="11">
        <f>Salesdata[[#This Row],[subtotal_before_discount]]-Salesdata[[#This Row],[total_after_discount]]</f>
        <v>0</v>
      </c>
      <c r="O1396" t="s">
        <v>28</v>
      </c>
      <c r="P1396" s="2">
        <v>45828.754108796296</v>
      </c>
      <c r="Q1396">
        <f>YEAR(Salesdata[[#This Row],[purchase_date]])</f>
        <v>2025</v>
      </c>
      <c r="R1396" t="str">
        <f>TEXT(Salesdata[[#This Row],[purchase_date]], "mmm")</f>
        <v>Jun</v>
      </c>
    </row>
    <row r="1397" spans="1:18" x14ac:dyDescent="0.3">
      <c r="A1397" t="s">
        <v>4215</v>
      </c>
      <c r="B1397" t="s">
        <v>23</v>
      </c>
      <c r="C1397" t="s">
        <v>4216</v>
      </c>
      <c r="D1397" s="11" t="s">
        <v>8380</v>
      </c>
      <c r="E1397" s="11" t="s">
        <v>7152</v>
      </c>
      <c r="F1397" t="s">
        <v>224</v>
      </c>
      <c r="G1397" t="s">
        <v>4217</v>
      </c>
      <c r="H1397" t="s">
        <v>53</v>
      </c>
      <c r="I1397">
        <v>832.85</v>
      </c>
      <c r="J1397">
        <v>10</v>
      </c>
      <c r="K1397">
        <v>0</v>
      </c>
      <c r="L1397">
        <v>8328.5</v>
      </c>
      <c r="M1397">
        <v>8328.5</v>
      </c>
      <c r="N1397" s="11">
        <f>Salesdata[[#This Row],[subtotal_before_discount]]-Salesdata[[#This Row],[total_after_discount]]</f>
        <v>0</v>
      </c>
      <c r="O1397" t="s">
        <v>28</v>
      </c>
      <c r="P1397" s="2">
        <v>45516.868692129632</v>
      </c>
      <c r="Q1397">
        <f>YEAR(Salesdata[[#This Row],[purchase_date]])</f>
        <v>2024</v>
      </c>
      <c r="R1397" t="str">
        <f>TEXT(Salesdata[[#This Row],[purchase_date]], "mmm")</f>
        <v>Aug</v>
      </c>
    </row>
    <row r="1398" spans="1:18" x14ac:dyDescent="0.3">
      <c r="A1398" t="s">
        <v>4218</v>
      </c>
      <c r="B1398" t="s">
        <v>172</v>
      </c>
      <c r="C1398" t="s">
        <v>4219</v>
      </c>
      <c r="D1398" s="11" t="s">
        <v>8294</v>
      </c>
      <c r="E1398" s="11" t="s">
        <v>7097</v>
      </c>
      <c r="F1398" t="s">
        <v>224</v>
      </c>
      <c r="G1398" t="s">
        <v>4220</v>
      </c>
      <c r="H1398" t="s">
        <v>46</v>
      </c>
      <c r="I1398">
        <v>1.25</v>
      </c>
      <c r="J1398">
        <v>377</v>
      </c>
      <c r="K1398">
        <v>15</v>
      </c>
      <c r="L1398">
        <v>471.25</v>
      </c>
      <c r="M1398">
        <v>400.56</v>
      </c>
      <c r="N1398" s="11">
        <f>Salesdata[[#This Row],[subtotal_before_discount]]-Salesdata[[#This Row],[total_after_discount]]</f>
        <v>70.69</v>
      </c>
      <c r="O1398" t="s">
        <v>40</v>
      </c>
      <c r="P1398" s="2">
        <v>45508.523958333331</v>
      </c>
      <c r="Q1398">
        <f>YEAR(Salesdata[[#This Row],[purchase_date]])</f>
        <v>2024</v>
      </c>
      <c r="R1398" t="str">
        <f>TEXT(Salesdata[[#This Row],[purchase_date]], "mmm")</f>
        <v>Aug</v>
      </c>
    </row>
    <row r="1399" spans="1:18" x14ac:dyDescent="0.3">
      <c r="A1399" t="s">
        <v>4221</v>
      </c>
      <c r="B1399" t="s">
        <v>118</v>
      </c>
      <c r="C1399" t="s">
        <v>4222</v>
      </c>
      <c r="D1399" s="11" t="s">
        <v>8381</v>
      </c>
      <c r="E1399" s="11" t="s">
        <v>7183</v>
      </c>
      <c r="F1399" t="s">
        <v>57</v>
      </c>
      <c r="G1399" t="s">
        <v>4223</v>
      </c>
      <c r="H1399" t="s">
        <v>184</v>
      </c>
      <c r="I1399">
        <v>284.51</v>
      </c>
      <c r="J1399">
        <v>2</v>
      </c>
      <c r="K1399">
        <v>0</v>
      </c>
      <c r="L1399">
        <v>569.02</v>
      </c>
      <c r="M1399">
        <v>569.02</v>
      </c>
      <c r="N1399" s="11">
        <f>Salesdata[[#This Row],[subtotal_before_discount]]-Salesdata[[#This Row],[total_after_discount]]</f>
        <v>0</v>
      </c>
      <c r="O1399" t="s">
        <v>60</v>
      </c>
      <c r="P1399" s="2">
        <v>45562.045370370368</v>
      </c>
      <c r="Q1399">
        <f>YEAR(Salesdata[[#This Row],[purchase_date]])</f>
        <v>2024</v>
      </c>
      <c r="R1399" t="str">
        <f>TEXT(Salesdata[[#This Row],[purchase_date]], "mmm")</f>
        <v>Sep</v>
      </c>
    </row>
    <row r="1400" spans="1:18" x14ac:dyDescent="0.3">
      <c r="A1400" t="s">
        <v>4224</v>
      </c>
      <c r="B1400" t="s">
        <v>181</v>
      </c>
      <c r="C1400" t="s">
        <v>4225</v>
      </c>
      <c r="D1400" s="11" t="s">
        <v>8382</v>
      </c>
      <c r="E1400" s="11" t="s">
        <v>7069</v>
      </c>
      <c r="F1400" t="s">
        <v>277</v>
      </c>
      <c r="G1400" t="s">
        <v>4226</v>
      </c>
      <c r="H1400" t="s">
        <v>102</v>
      </c>
      <c r="I1400">
        <v>49.13</v>
      </c>
      <c r="J1400">
        <v>12</v>
      </c>
      <c r="K1400">
        <v>0</v>
      </c>
      <c r="L1400">
        <v>589.55999999999995</v>
      </c>
      <c r="M1400">
        <v>589.55999999999995</v>
      </c>
      <c r="N1400" s="11">
        <f>Salesdata[[#This Row],[subtotal_before_discount]]-Salesdata[[#This Row],[total_after_discount]]</f>
        <v>0</v>
      </c>
      <c r="O1400" t="s">
        <v>77</v>
      </c>
      <c r="P1400" s="2">
        <v>45639.416678240741</v>
      </c>
      <c r="Q1400">
        <f>YEAR(Salesdata[[#This Row],[purchase_date]])</f>
        <v>2024</v>
      </c>
      <c r="R1400" t="str">
        <f>TEXT(Salesdata[[#This Row],[purchase_date]], "mmm")</f>
        <v>Dec</v>
      </c>
    </row>
    <row r="1401" spans="1:18" x14ac:dyDescent="0.3">
      <c r="A1401" t="s">
        <v>4227</v>
      </c>
      <c r="B1401" t="s">
        <v>23</v>
      </c>
      <c r="C1401" t="s">
        <v>4228</v>
      </c>
      <c r="D1401" s="11" t="s">
        <v>8383</v>
      </c>
      <c r="E1401" s="11" t="s">
        <v>7046</v>
      </c>
      <c r="F1401" t="s">
        <v>133</v>
      </c>
      <c r="G1401" t="s">
        <v>4229</v>
      </c>
      <c r="H1401" t="s">
        <v>465</v>
      </c>
      <c r="I1401">
        <v>2589.0300000000002</v>
      </c>
      <c r="J1401">
        <v>10</v>
      </c>
      <c r="K1401">
        <v>10</v>
      </c>
      <c r="L1401">
        <v>25890.3</v>
      </c>
      <c r="M1401">
        <v>23301.27</v>
      </c>
      <c r="N1401" s="11">
        <f>Salesdata[[#This Row],[subtotal_before_discount]]-Salesdata[[#This Row],[total_after_discount]]</f>
        <v>2589.0299999999988</v>
      </c>
      <c r="O1401" t="s">
        <v>47</v>
      </c>
      <c r="P1401" s="2">
        <v>45678.774097222224</v>
      </c>
      <c r="Q1401">
        <f>YEAR(Salesdata[[#This Row],[purchase_date]])</f>
        <v>2025</v>
      </c>
      <c r="R1401" t="str">
        <f>TEXT(Salesdata[[#This Row],[purchase_date]], "mmm")</f>
        <v>Jan</v>
      </c>
    </row>
    <row r="1402" spans="1:18" x14ac:dyDescent="0.3">
      <c r="A1402" t="s">
        <v>4230</v>
      </c>
      <c r="B1402" t="s">
        <v>84</v>
      </c>
      <c r="C1402" t="s">
        <v>4231</v>
      </c>
      <c r="D1402" s="11" t="s">
        <v>8384</v>
      </c>
      <c r="E1402" s="11" t="s">
        <v>7166</v>
      </c>
      <c r="F1402" t="s">
        <v>68</v>
      </c>
      <c r="G1402" t="s">
        <v>4232</v>
      </c>
      <c r="H1402" t="s">
        <v>82</v>
      </c>
      <c r="I1402">
        <v>135.47999999999999</v>
      </c>
      <c r="J1402">
        <v>30</v>
      </c>
      <c r="K1402">
        <v>5</v>
      </c>
      <c r="L1402">
        <v>4064.4</v>
      </c>
      <c r="M1402">
        <v>3861.18</v>
      </c>
      <c r="N1402" s="11">
        <f>Salesdata[[#This Row],[subtotal_before_discount]]-Salesdata[[#This Row],[total_after_discount]]</f>
        <v>203.22000000000025</v>
      </c>
      <c r="O1402" t="s">
        <v>21</v>
      </c>
      <c r="P1402" s="2">
        <v>45753.050162037034</v>
      </c>
      <c r="Q1402">
        <f>YEAR(Salesdata[[#This Row],[purchase_date]])</f>
        <v>2025</v>
      </c>
      <c r="R1402" t="str">
        <f>TEXT(Salesdata[[#This Row],[purchase_date]], "mmm")</f>
        <v>Apr</v>
      </c>
    </row>
    <row r="1403" spans="1:18" x14ac:dyDescent="0.3">
      <c r="A1403" t="s">
        <v>4233</v>
      </c>
      <c r="B1403" t="s">
        <v>55</v>
      </c>
      <c r="C1403" t="s">
        <v>4234</v>
      </c>
      <c r="D1403" s="11" t="s">
        <v>8385</v>
      </c>
      <c r="E1403" s="11" t="s">
        <v>7056</v>
      </c>
      <c r="F1403" t="s">
        <v>74</v>
      </c>
      <c r="G1403" t="s">
        <v>4235</v>
      </c>
      <c r="H1403" t="s">
        <v>46</v>
      </c>
      <c r="I1403">
        <v>567.48</v>
      </c>
      <c r="J1403">
        <v>3</v>
      </c>
      <c r="K1403">
        <v>0</v>
      </c>
      <c r="L1403">
        <v>1702.44</v>
      </c>
      <c r="M1403">
        <v>1702.44</v>
      </c>
      <c r="N1403" s="11">
        <f>Salesdata[[#This Row],[subtotal_before_discount]]-Salesdata[[#This Row],[total_after_discount]]</f>
        <v>0</v>
      </c>
      <c r="O1403" t="s">
        <v>9189</v>
      </c>
      <c r="P1403" s="2">
        <v>45635.744884259257</v>
      </c>
      <c r="Q1403">
        <f>YEAR(Salesdata[[#This Row],[purchase_date]])</f>
        <v>2024</v>
      </c>
      <c r="R1403" t="str">
        <f>TEXT(Salesdata[[#This Row],[purchase_date]], "mmm")</f>
        <v>Dec</v>
      </c>
    </row>
    <row r="1404" spans="1:18" x14ac:dyDescent="0.3">
      <c r="A1404" t="s">
        <v>4236</v>
      </c>
      <c r="B1404" t="s">
        <v>55</v>
      </c>
      <c r="C1404" t="s">
        <v>4237</v>
      </c>
      <c r="D1404" s="11" t="s">
        <v>8386</v>
      </c>
      <c r="E1404" s="11" t="s">
        <v>7207</v>
      </c>
      <c r="F1404" t="s">
        <v>251</v>
      </c>
      <c r="G1404" t="s">
        <v>4238</v>
      </c>
      <c r="H1404" t="s">
        <v>135</v>
      </c>
      <c r="I1404">
        <v>1026.29</v>
      </c>
      <c r="J1404">
        <v>5</v>
      </c>
      <c r="K1404">
        <v>0</v>
      </c>
      <c r="L1404">
        <v>5131.45</v>
      </c>
      <c r="M1404">
        <v>5131.45</v>
      </c>
      <c r="N1404" s="11">
        <f>Salesdata[[#This Row],[subtotal_before_discount]]-Salesdata[[#This Row],[total_after_discount]]</f>
        <v>0</v>
      </c>
      <c r="O1404" t="s">
        <v>116</v>
      </c>
      <c r="P1404" s="2">
        <v>45845.983344907407</v>
      </c>
      <c r="Q1404">
        <f>YEAR(Salesdata[[#This Row],[purchase_date]])</f>
        <v>2025</v>
      </c>
      <c r="R1404" t="str">
        <f>TEXT(Salesdata[[#This Row],[purchase_date]], "mmm")</f>
        <v>Jul</v>
      </c>
    </row>
    <row r="1405" spans="1:18" x14ac:dyDescent="0.3">
      <c r="A1405" t="s">
        <v>4239</v>
      </c>
      <c r="B1405" t="s">
        <v>181</v>
      </c>
      <c r="C1405" t="s">
        <v>4240</v>
      </c>
      <c r="D1405" s="11" t="s">
        <v>8387</v>
      </c>
      <c r="E1405" s="11" t="s">
        <v>7064</v>
      </c>
      <c r="F1405" t="s">
        <v>32</v>
      </c>
      <c r="G1405" t="s">
        <v>4241</v>
      </c>
      <c r="H1405" t="s">
        <v>9189</v>
      </c>
      <c r="I1405">
        <v>726.28</v>
      </c>
      <c r="J1405">
        <v>15</v>
      </c>
      <c r="K1405">
        <v>13</v>
      </c>
      <c r="L1405">
        <v>10894.2</v>
      </c>
      <c r="M1405">
        <v>9477.9500000000007</v>
      </c>
      <c r="N1405" s="11">
        <f>Salesdata[[#This Row],[subtotal_before_discount]]-Salesdata[[#This Row],[total_after_discount]]</f>
        <v>1416.25</v>
      </c>
      <c r="O1405" t="s">
        <v>116</v>
      </c>
      <c r="P1405" s="2">
        <v>45718.581932870373</v>
      </c>
      <c r="Q1405">
        <f>YEAR(Salesdata[[#This Row],[purchase_date]])</f>
        <v>2025</v>
      </c>
      <c r="R1405" t="str">
        <f>TEXT(Salesdata[[#This Row],[purchase_date]], "mmm")</f>
        <v>Mar</v>
      </c>
    </row>
    <row r="1406" spans="1:18" x14ac:dyDescent="0.3">
      <c r="A1406" t="s">
        <v>4242</v>
      </c>
      <c r="B1406" t="s">
        <v>72</v>
      </c>
      <c r="C1406" t="s">
        <v>4243</v>
      </c>
      <c r="D1406" s="11" t="s">
        <v>8388</v>
      </c>
      <c r="E1406" s="11" t="s">
        <v>7152</v>
      </c>
      <c r="F1406" t="s">
        <v>100</v>
      </c>
      <c r="G1406" t="s">
        <v>4244</v>
      </c>
      <c r="H1406" t="s">
        <v>465</v>
      </c>
      <c r="I1406">
        <v>748.24</v>
      </c>
      <c r="J1406">
        <v>5</v>
      </c>
      <c r="K1406">
        <v>5</v>
      </c>
      <c r="L1406">
        <v>3741.2</v>
      </c>
      <c r="M1406">
        <v>3554.14</v>
      </c>
      <c r="N1406" s="11">
        <f>Salesdata[[#This Row],[subtotal_before_discount]]-Salesdata[[#This Row],[total_after_discount]]</f>
        <v>187.05999999999995</v>
      </c>
      <c r="O1406" t="s">
        <v>21</v>
      </c>
      <c r="P1406" s="2">
        <v>45603.769224537034</v>
      </c>
      <c r="Q1406">
        <f>YEAR(Salesdata[[#This Row],[purchase_date]])</f>
        <v>2024</v>
      </c>
      <c r="R1406" t="str">
        <f>TEXT(Salesdata[[#This Row],[purchase_date]], "mmm")</f>
        <v>Nov</v>
      </c>
    </row>
    <row r="1407" spans="1:18" x14ac:dyDescent="0.3">
      <c r="A1407" t="s">
        <v>4245</v>
      </c>
      <c r="B1407" t="s">
        <v>181</v>
      </c>
      <c r="C1407" t="s">
        <v>4246</v>
      </c>
      <c r="D1407" s="11" t="s">
        <v>8389</v>
      </c>
      <c r="E1407" s="11" t="s">
        <v>7099</v>
      </c>
      <c r="F1407" t="s">
        <v>100</v>
      </c>
      <c r="G1407" t="s">
        <v>4247</v>
      </c>
      <c r="H1407" t="s">
        <v>70</v>
      </c>
      <c r="I1407">
        <v>63.22</v>
      </c>
      <c r="J1407">
        <v>2</v>
      </c>
      <c r="K1407">
        <v>0</v>
      </c>
      <c r="L1407">
        <v>126.44</v>
      </c>
      <c r="M1407">
        <v>126.44</v>
      </c>
      <c r="N1407" s="11">
        <f>Salesdata[[#This Row],[subtotal_before_discount]]-Salesdata[[#This Row],[total_after_discount]]</f>
        <v>0</v>
      </c>
      <c r="O1407" t="s">
        <v>40</v>
      </c>
      <c r="P1407" s="2">
        <v>45523.335972222223</v>
      </c>
      <c r="Q1407">
        <f>YEAR(Salesdata[[#This Row],[purchase_date]])</f>
        <v>2024</v>
      </c>
      <c r="R1407" t="str">
        <f>TEXT(Salesdata[[#This Row],[purchase_date]], "mmm")</f>
        <v>Aug</v>
      </c>
    </row>
    <row r="1408" spans="1:18" x14ac:dyDescent="0.3">
      <c r="A1408" t="s">
        <v>4248</v>
      </c>
      <c r="B1408" t="s">
        <v>55</v>
      </c>
      <c r="C1408" t="s">
        <v>4249</v>
      </c>
      <c r="D1408" s="11" t="s">
        <v>8390</v>
      </c>
      <c r="E1408" s="11" t="s">
        <v>7083</v>
      </c>
      <c r="F1408" t="s">
        <v>177</v>
      </c>
      <c r="G1408" t="s">
        <v>4250</v>
      </c>
      <c r="H1408" t="s">
        <v>53</v>
      </c>
      <c r="I1408">
        <v>130.34</v>
      </c>
      <c r="J1408">
        <v>15</v>
      </c>
      <c r="K1408">
        <v>0</v>
      </c>
      <c r="L1408">
        <v>1955.1</v>
      </c>
      <c r="M1408">
        <v>1955.1</v>
      </c>
      <c r="N1408" s="11">
        <f>Salesdata[[#This Row],[subtotal_before_discount]]-Salesdata[[#This Row],[total_after_discount]]</f>
        <v>0</v>
      </c>
      <c r="O1408" t="s">
        <v>116</v>
      </c>
      <c r="P1408" s="2">
        <v>45649.534791666665</v>
      </c>
      <c r="Q1408">
        <f>YEAR(Salesdata[[#This Row],[purchase_date]])</f>
        <v>2024</v>
      </c>
      <c r="R1408" t="str">
        <f>TEXT(Salesdata[[#This Row],[purchase_date]], "mmm")</f>
        <v>Dec</v>
      </c>
    </row>
    <row r="1409" spans="1:18" x14ac:dyDescent="0.3">
      <c r="A1409" t="s">
        <v>4251</v>
      </c>
      <c r="B1409" t="s">
        <v>118</v>
      </c>
      <c r="C1409" t="s">
        <v>4252</v>
      </c>
      <c r="D1409" s="11" t="s">
        <v>8391</v>
      </c>
      <c r="E1409" s="11" t="s">
        <v>7060</v>
      </c>
      <c r="F1409" t="s">
        <v>91</v>
      </c>
      <c r="G1409" t="s">
        <v>4253</v>
      </c>
      <c r="H1409" t="s">
        <v>9189</v>
      </c>
      <c r="I1409">
        <v>2803.94</v>
      </c>
      <c r="J1409">
        <v>6</v>
      </c>
      <c r="K1409">
        <v>5</v>
      </c>
      <c r="L1409">
        <v>16823.64</v>
      </c>
      <c r="M1409">
        <v>15982.46</v>
      </c>
      <c r="N1409" s="11">
        <f>Salesdata[[#This Row],[subtotal_before_discount]]-Salesdata[[#This Row],[total_after_discount]]</f>
        <v>841.18000000000029</v>
      </c>
      <c r="O1409" t="s">
        <v>21</v>
      </c>
      <c r="P1409" s="2">
        <v>45523.568368055552</v>
      </c>
      <c r="Q1409">
        <f>YEAR(Salesdata[[#This Row],[purchase_date]])</f>
        <v>2024</v>
      </c>
      <c r="R1409" t="str">
        <f>TEXT(Salesdata[[#This Row],[purchase_date]], "mmm")</f>
        <v>Aug</v>
      </c>
    </row>
    <row r="1410" spans="1:18" x14ac:dyDescent="0.3">
      <c r="A1410" t="s">
        <v>4254</v>
      </c>
      <c r="B1410" t="s">
        <v>118</v>
      </c>
      <c r="C1410" t="s">
        <v>4255</v>
      </c>
      <c r="D1410" s="11" t="s">
        <v>8392</v>
      </c>
      <c r="E1410" s="11" t="s">
        <v>7164</v>
      </c>
      <c r="F1410" t="s">
        <v>224</v>
      </c>
      <c r="G1410" t="s">
        <v>4256</v>
      </c>
      <c r="H1410" t="s">
        <v>130</v>
      </c>
      <c r="I1410">
        <v>237.2</v>
      </c>
      <c r="J1410">
        <v>10</v>
      </c>
      <c r="K1410">
        <v>17</v>
      </c>
      <c r="L1410">
        <v>2372</v>
      </c>
      <c r="M1410">
        <v>1968.76</v>
      </c>
      <c r="N1410" s="11">
        <f>Salesdata[[#This Row],[subtotal_before_discount]]-Salesdata[[#This Row],[total_after_discount]]</f>
        <v>403.24</v>
      </c>
      <c r="O1410" t="s">
        <v>116</v>
      </c>
      <c r="P1410" s="2">
        <v>45470.757835648146</v>
      </c>
      <c r="Q1410">
        <f>YEAR(Salesdata[[#This Row],[purchase_date]])</f>
        <v>2024</v>
      </c>
      <c r="R1410" t="str">
        <f>TEXT(Salesdata[[#This Row],[purchase_date]], "mmm")</f>
        <v>Jun</v>
      </c>
    </row>
    <row r="1411" spans="1:18" x14ac:dyDescent="0.3">
      <c r="A1411" t="s">
        <v>4257</v>
      </c>
      <c r="B1411" t="s">
        <v>84</v>
      </c>
      <c r="C1411" t="s">
        <v>4258</v>
      </c>
      <c r="D1411" s="11" t="s">
        <v>8393</v>
      </c>
      <c r="E1411" s="11" t="s">
        <v>7058</v>
      </c>
      <c r="F1411" t="s">
        <v>68</v>
      </c>
      <c r="G1411" t="s">
        <v>4259</v>
      </c>
      <c r="H1411" t="s">
        <v>76</v>
      </c>
      <c r="I1411">
        <v>168.9</v>
      </c>
      <c r="J1411">
        <v>12</v>
      </c>
      <c r="K1411">
        <v>0</v>
      </c>
      <c r="L1411">
        <v>2026.8</v>
      </c>
      <c r="M1411">
        <v>2026.8</v>
      </c>
      <c r="N1411" s="11">
        <f>Salesdata[[#This Row],[subtotal_before_discount]]-Salesdata[[#This Row],[total_after_discount]]</f>
        <v>0</v>
      </c>
      <c r="O1411" t="s">
        <v>60</v>
      </c>
      <c r="P1411" s="2">
        <v>45865.177337962959</v>
      </c>
      <c r="Q1411">
        <f>YEAR(Salesdata[[#This Row],[purchase_date]])</f>
        <v>2025</v>
      </c>
      <c r="R1411" t="str">
        <f>TEXT(Salesdata[[#This Row],[purchase_date]], "mmm")</f>
        <v>Jul</v>
      </c>
    </row>
    <row r="1412" spans="1:18" x14ac:dyDescent="0.3">
      <c r="A1412" t="s">
        <v>4260</v>
      </c>
      <c r="B1412" t="s">
        <v>172</v>
      </c>
      <c r="C1412" t="s">
        <v>4261</v>
      </c>
      <c r="D1412" s="11" t="s">
        <v>7812</v>
      </c>
      <c r="E1412" s="11" t="s">
        <v>7089</v>
      </c>
      <c r="F1412" t="s">
        <v>111</v>
      </c>
      <c r="G1412" t="s">
        <v>4262</v>
      </c>
      <c r="H1412" t="s">
        <v>107</v>
      </c>
      <c r="I1412">
        <v>211.09</v>
      </c>
      <c r="J1412">
        <v>1</v>
      </c>
      <c r="K1412">
        <v>2</v>
      </c>
      <c r="L1412">
        <v>211.09</v>
      </c>
      <c r="M1412">
        <v>206.87</v>
      </c>
      <c r="N1412" s="11">
        <f>Salesdata[[#This Row],[subtotal_before_discount]]-Salesdata[[#This Row],[total_after_discount]]</f>
        <v>4.2199999999999989</v>
      </c>
      <c r="O1412" t="s">
        <v>28</v>
      </c>
      <c r="P1412" s="2">
        <v>45361.401006944441</v>
      </c>
      <c r="Q1412">
        <f>YEAR(Salesdata[[#This Row],[purchase_date]])</f>
        <v>2024</v>
      </c>
      <c r="R1412" t="str">
        <f>TEXT(Salesdata[[#This Row],[purchase_date]], "mmm")</f>
        <v>Mar</v>
      </c>
    </row>
    <row r="1413" spans="1:18" x14ac:dyDescent="0.3">
      <c r="A1413" t="s">
        <v>4263</v>
      </c>
      <c r="B1413" t="s">
        <v>72</v>
      </c>
      <c r="C1413" t="s">
        <v>4264</v>
      </c>
      <c r="D1413" s="11" t="s">
        <v>8394</v>
      </c>
      <c r="E1413" s="11" t="s">
        <v>7235</v>
      </c>
      <c r="F1413" t="s">
        <v>9189</v>
      </c>
      <c r="G1413" t="s">
        <v>4265</v>
      </c>
      <c r="H1413" t="s">
        <v>184</v>
      </c>
      <c r="I1413">
        <v>288.38</v>
      </c>
      <c r="J1413">
        <v>5</v>
      </c>
      <c r="K1413">
        <v>5</v>
      </c>
      <c r="L1413">
        <v>1441.9</v>
      </c>
      <c r="M1413">
        <v>1369.81</v>
      </c>
      <c r="N1413" s="11">
        <f>Salesdata[[#This Row],[subtotal_before_discount]]-Salesdata[[#This Row],[total_after_discount]]</f>
        <v>72.090000000000146</v>
      </c>
      <c r="O1413" t="s">
        <v>60</v>
      </c>
      <c r="P1413" s="2">
        <v>45801.509293981479</v>
      </c>
      <c r="Q1413">
        <f>YEAR(Salesdata[[#This Row],[purchase_date]])</f>
        <v>2025</v>
      </c>
      <c r="R1413" t="str">
        <f>TEXT(Salesdata[[#This Row],[purchase_date]], "mmm")</f>
        <v>May</v>
      </c>
    </row>
    <row r="1414" spans="1:18" x14ac:dyDescent="0.3">
      <c r="A1414" t="s">
        <v>4266</v>
      </c>
      <c r="B1414" t="s">
        <v>84</v>
      </c>
      <c r="C1414" t="s">
        <v>4267</v>
      </c>
      <c r="D1414" s="11" t="s">
        <v>8395</v>
      </c>
      <c r="E1414" s="11" t="s">
        <v>7166</v>
      </c>
      <c r="F1414" t="s">
        <v>121</v>
      </c>
      <c r="G1414" t="s">
        <v>4268</v>
      </c>
      <c r="H1414" t="s">
        <v>102</v>
      </c>
      <c r="I1414">
        <v>61.7</v>
      </c>
      <c r="J1414">
        <v>4</v>
      </c>
      <c r="K1414">
        <v>0</v>
      </c>
      <c r="L1414">
        <v>246.8</v>
      </c>
      <c r="M1414">
        <v>246.8</v>
      </c>
      <c r="N1414" s="11">
        <f>Salesdata[[#This Row],[subtotal_before_discount]]-Salesdata[[#This Row],[total_after_discount]]</f>
        <v>0</v>
      </c>
      <c r="O1414" t="s">
        <v>60</v>
      </c>
      <c r="P1414" s="2">
        <v>45719.513414351852</v>
      </c>
      <c r="Q1414">
        <f>YEAR(Salesdata[[#This Row],[purchase_date]])</f>
        <v>2025</v>
      </c>
      <c r="R1414" t="str">
        <f>TEXT(Salesdata[[#This Row],[purchase_date]], "mmm")</f>
        <v>Mar</v>
      </c>
    </row>
    <row r="1415" spans="1:18" x14ac:dyDescent="0.3">
      <c r="A1415" t="s">
        <v>4269</v>
      </c>
      <c r="B1415" t="s">
        <v>49</v>
      </c>
      <c r="C1415" t="s">
        <v>4270</v>
      </c>
      <c r="D1415" s="11" t="s">
        <v>8396</v>
      </c>
      <c r="E1415" s="11" t="s">
        <v>7152</v>
      </c>
      <c r="F1415" t="s">
        <v>91</v>
      </c>
      <c r="G1415" t="s">
        <v>4271</v>
      </c>
      <c r="H1415" t="s">
        <v>82</v>
      </c>
      <c r="I1415">
        <v>206.34</v>
      </c>
      <c r="J1415">
        <v>1</v>
      </c>
      <c r="K1415">
        <v>5</v>
      </c>
      <c r="L1415">
        <v>206.34</v>
      </c>
      <c r="M1415">
        <v>196.02</v>
      </c>
      <c r="N1415" s="11">
        <f>Salesdata[[#This Row],[subtotal_before_discount]]-Salesdata[[#This Row],[total_after_discount]]</f>
        <v>10.319999999999993</v>
      </c>
      <c r="O1415" t="s">
        <v>28</v>
      </c>
      <c r="P1415" s="2">
        <v>45711.056701388887</v>
      </c>
      <c r="Q1415">
        <f>YEAR(Salesdata[[#This Row],[purchase_date]])</f>
        <v>2025</v>
      </c>
      <c r="R1415" t="str">
        <f>TEXT(Salesdata[[#This Row],[purchase_date]], "mmm")</f>
        <v>Feb</v>
      </c>
    </row>
    <row r="1416" spans="1:18" x14ac:dyDescent="0.3">
      <c r="A1416" t="s">
        <v>4272</v>
      </c>
      <c r="B1416" t="s">
        <v>72</v>
      </c>
      <c r="C1416" t="s">
        <v>4273</v>
      </c>
      <c r="D1416" s="11" t="s">
        <v>8397</v>
      </c>
      <c r="E1416" s="11" t="s">
        <v>7044</v>
      </c>
      <c r="F1416" t="s">
        <v>87</v>
      </c>
      <c r="G1416" t="s">
        <v>4274</v>
      </c>
      <c r="H1416" t="s">
        <v>248</v>
      </c>
      <c r="I1416">
        <v>4302.2299999999996</v>
      </c>
      <c r="J1416">
        <v>12</v>
      </c>
      <c r="K1416">
        <v>10</v>
      </c>
      <c r="L1416">
        <v>51626.76</v>
      </c>
      <c r="M1416">
        <v>46464.08</v>
      </c>
      <c r="N1416" s="11">
        <f>Salesdata[[#This Row],[subtotal_before_discount]]-Salesdata[[#This Row],[total_after_discount]]</f>
        <v>5162.68</v>
      </c>
      <c r="O1416" t="s">
        <v>21</v>
      </c>
      <c r="P1416" s="2">
        <v>45337.590763888889</v>
      </c>
      <c r="Q1416">
        <f>YEAR(Salesdata[[#This Row],[purchase_date]])</f>
        <v>2024</v>
      </c>
      <c r="R1416" t="str">
        <f>TEXT(Salesdata[[#This Row],[purchase_date]], "mmm")</f>
        <v>Feb</v>
      </c>
    </row>
    <row r="1417" spans="1:18" x14ac:dyDescent="0.3">
      <c r="A1417" t="s">
        <v>4275</v>
      </c>
      <c r="B1417" t="s">
        <v>95</v>
      </c>
      <c r="C1417" t="s">
        <v>4276</v>
      </c>
      <c r="D1417" s="11" t="s">
        <v>8398</v>
      </c>
      <c r="E1417" s="11" t="s">
        <v>7130</v>
      </c>
      <c r="F1417" t="s">
        <v>18</v>
      </c>
      <c r="G1417" t="s">
        <v>4277</v>
      </c>
      <c r="H1417" t="s">
        <v>93</v>
      </c>
      <c r="I1417">
        <v>1036.46</v>
      </c>
      <c r="J1417">
        <v>5</v>
      </c>
      <c r="K1417">
        <v>15</v>
      </c>
      <c r="L1417">
        <v>5182.3</v>
      </c>
      <c r="M1417">
        <v>4404.95</v>
      </c>
      <c r="N1417" s="11">
        <f>Salesdata[[#This Row],[subtotal_before_discount]]-Salesdata[[#This Row],[total_after_discount]]</f>
        <v>777.35000000000036</v>
      </c>
      <c r="O1417" t="s">
        <v>28</v>
      </c>
      <c r="P1417" s="2">
        <v>45568.282858796294</v>
      </c>
      <c r="Q1417">
        <f>YEAR(Salesdata[[#This Row],[purchase_date]])</f>
        <v>2024</v>
      </c>
      <c r="R1417" t="str">
        <f>TEXT(Salesdata[[#This Row],[purchase_date]], "mmm")</f>
        <v>Oct</v>
      </c>
    </row>
    <row r="1418" spans="1:18" x14ac:dyDescent="0.3">
      <c r="A1418" t="s">
        <v>4278</v>
      </c>
      <c r="B1418" t="s">
        <v>181</v>
      </c>
      <c r="C1418" t="s">
        <v>4279</v>
      </c>
      <c r="D1418" s="11" t="s">
        <v>8399</v>
      </c>
      <c r="E1418" s="11" t="s">
        <v>7346</v>
      </c>
      <c r="F1418" t="s">
        <v>105</v>
      </c>
      <c r="G1418" t="s">
        <v>4280</v>
      </c>
      <c r="H1418" t="s">
        <v>135</v>
      </c>
      <c r="I1418">
        <v>1081.1300000000001</v>
      </c>
      <c r="J1418">
        <v>3</v>
      </c>
      <c r="K1418">
        <v>0</v>
      </c>
      <c r="L1418">
        <v>3243.39</v>
      </c>
      <c r="M1418">
        <v>3243.39</v>
      </c>
      <c r="N1418" s="11">
        <f>Salesdata[[#This Row],[subtotal_before_discount]]-Salesdata[[#This Row],[total_after_discount]]</f>
        <v>0</v>
      </c>
      <c r="O1418" t="s">
        <v>77</v>
      </c>
      <c r="P1418" s="2">
        <v>45464.792604166665</v>
      </c>
      <c r="Q1418">
        <f>YEAR(Salesdata[[#This Row],[purchase_date]])</f>
        <v>2024</v>
      </c>
      <c r="R1418" t="str">
        <f>TEXT(Salesdata[[#This Row],[purchase_date]], "mmm")</f>
        <v>Jun</v>
      </c>
    </row>
    <row r="1419" spans="1:18" x14ac:dyDescent="0.3">
      <c r="A1419" t="s">
        <v>4281</v>
      </c>
      <c r="B1419" t="s">
        <v>9189</v>
      </c>
      <c r="C1419" t="s">
        <v>4282</v>
      </c>
      <c r="D1419" s="11" t="s">
        <v>8400</v>
      </c>
      <c r="E1419" s="11" t="s">
        <v>7143</v>
      </c>
      <c r="F1419" t="s">
        <v>74</v>
      </c>
      <c r="G1419" t="s">
        <v>4283</v>
      </c>
      <c r="H1419" t="s">
        <v>20</v>
      </c>
      <c r="I1419">
        <v>217.14</v>
      </c>
      <c r="J1419">
        <v>3</v>
      </c>
      <c r="K1419">
        <v>5</v>
      </c>
      <c r="L1419">
        <v>651.41999999999996</v>
      </c>
      <c r="M1419">
        <v>618.85</v>
      </c>
      <c r="N1419" s="11">
        <f>Salesdata[[#This Row],[subtotal_before_discount]]-Salesdata[[#This Row],[total_after_discount]]</f>
        <v>32.569999999999936</v>
      </c>
      <c r="O1419" t="s">
        <v>28</v>
      </c>
      <c r="P1419" s="2">
        <v>45449.963472222225</v>
      </c>
      <c r="Q1419">
        <f>YEAR(Salesdata[[#This Row],[purchase_date]])</f>
        <v>2024</v>
      </c>
      <c r="R1419" t="str">
        <f>TEXT(Salesdata[[#This Row],[purchase_date]], "mmm")</f>
        <v>Jun</v>
      </c>
    </row>
    <row r="1420" spans="1:18" x14ac:dyDescent="0.3">
      <c r="A1420" t="s">
        <v>4284</v>
      </c>
      <c r="B1420" t="s">
        <v>49</v>
      </c>
      <c r="C1420" t="s">
        <v>4285</v>
      </c>
      <c r="D1420" s="11" t="s">
        <v>8401</v>
      </c>
      <c r="E1420" s="11" t="s">
        <v>7141</v>
      </c>
      <c r="F1420" t="s">
        <v>177</v>
      </c>
      <c r="G1420" t="s">
        <v>4286</v>
      </c>
      <c r="H1420" t="s">
        <v>184</v>
      </c>
      <c r="I1420">
        <v>2.96</v>
      </c>
      <c r="J1420">
        <v>103</v>
      </c>
      <c r="K1420">
        <v>0</v>
      </c>
      <c r="L1420">
        <v>304.88</v>
      </c>
      <c r="M1420">
        <v>304.88</v>
      </c>
      <c r="N1420" s="11">
        <f>Salesdata[[#This Row],[subtotal_before_discount]]-Salesdata[[#This Row],[total_after_discount]]</f>
        <v>0</v>
      </c>
      <c r="O1420" t="s">
        <v>9189</v>
      </c>
      <c r="P1420" s="2">
        <v>45795.982361111113</v>
      </c>
      <c r="Q1420">
        <f>YEAR(Salesdata[[#This Row],[purchase_date]])</f>
        <v>2025</v>
      </c>
      <c r="R1420" t="str">
        <f>TEXT(Salesdata[[#This Row],[purchase_date]], "mmm")</f>
        <v>May</v>
      </c>
    </row>
    <row r="1421" spans="1:18" x14ac:dyDescent="0.3">
      <c r="A1421" t="s">
        <v>4287</v>
      </c>
      <c r="B1421" t="s">
        <v>55</v>
      </c>
      <c r="C1421" t="s">
        <v>4288</v>
      </c>
      <c r="D1421" s="11" t="s">
        <v>8402</v>
      </c>
      <c r="E1421" s="11" t="s">
        <v>7083</v>
      </c>
      <c r="F1421" t="s">
        <v>251</v>
      </c>
      <c r="G1421" t="s">
        <v>4289</v>
      </c>
      <c r="H1421" t="s">
        <v>179</v>
      </c>
      <c r="I1421">
        <v>1314.64</v>
      </c>
      <c r="J1421">
        <v>2</v>
      </c>
      <c r="K1421">
        <v>3</v>
      </c>
      <c r="L1421">
        <v>2629.28</v>
      </c>
      <c r="M1421">
        <v>2550.4</v>
      </c>
      <c r="N1421" s="11">
        <f>Salesdata[[#This Row],[subtotal_before_discount]]-Salesdata[[#This Row],[total_after_discount]]</f>
        <v>78.880000000000109</v>
      </c>
      <c r="O1421" t="s">
        <v>77</v>
      </c>
      <c r="P1421" s="2">
        <v>45425.352534722224</v>
      </c>
      <c r="Q1421">
        <f>YEAR(Salesdata[[#This Row],[purchase_date]])</f>
        <v>2024</v>
      </c>
      <c r="R1421" t="str">
        <f>TEXT(Salesdata[[#This Row],[purchase_date]], "mmm")</f>
        <v>May</v>
      </c>
    </row>
    <row r="1422" spans="1:18" x14ac:dyDescent="0.3">
      <c r="A1422" t="s">
        <v>4290</v>
      </c>
      <c r="B1422" t="s">
        <v>172</v>
      </c>
      <c r="C1422" t="s">
        <v>4291</v>
      </c>
      <c r="D1422" s="11" t="s">
        <v>8403</v>
      </c>
      <c r="E1422" s="11" t="s">
        <v>7099</v>
      </c>
      <c r="F1422" t="s">
        <v>44</v>
      </c>
      <c r="G1422" t="s">
        <v>4292</v>
      </c>
      <c r="H1422" t="s">
        <v>135</v>
      </c>
      <c r="I1422">
        <v>3238.48</v>
      </c>
      <c r="J1422">
        <v>6</v>
      </c>
      <c r="K1422">
        <v>0</v>
      </c>
      <c r="L1422">
        <v>19430.88</v>
      </c>
      <c r="M1422">
        <v>19430.88</v>
      </c>
      <c r="N1422" s="11">
        <f>Salesdata[[#This Row],[subtotal_before_discount]]-Salesdata[[#This Row],[total_after_discount]]</f>
        <v>0</v>
      </c>
      <c r="O1422" t="s">
        <v>116</v>
      </c>
      <c r="P1422" s="2">
        <v>45829.287256944444</v>
      </c>
      <c r="Q1422">
        <f>YEAR(Salesdata[[#This Row],[purchase_date]])</f>
        <v>2025</v>
      </c>
      <c r="R1422" t="str">
        <f>TEXT(Salesdata[[#This Row],[purchase_date]], "mmm")</f>
        <v>Jun</v>
      </c>
    </row>
    <row r="1423" spans="1:18" x14ac:dyDescent="0.3">
      <c r="A1423" t="s">
        <v>4293</v>
      </c>
      <c r="B1423" t="s">
        <v>172</v>
      </c>
      <c r="C1423" t="s">
        <v>4294</v>
      </c>
      <c r="D1423" s="11" t="s">
        <v>8404</v>
      </c>
      <c r="E1423" s="11" t="s">
        <v>7108</v>
      </c>
      <c r="F1423" t="s">
        <v>74</v>
      </c>
      <c r="G1423" t="s">
        <v>4295</v>
      </c>
      <c r="H1423" t="s">
        <v>9189</v>
      </c>
      <c r="I1423">
        <v>143.54</v>
      </c>
      <c r="J1423">
        <v>15</v>
      </c>
      <c r="K1423">
        <v>0</v>
      </c>
      <c r="L1423">
        <v>2153.1</v>
      </c>
      <c r="M1423">
        <v>2153.1</v>
      </c>
      <c r="N1423" s="11">
        <f>Salesdata[[#This Row],[subtotal_before_discount]]-Salesdata[[#This Row],[total_after_discount]]</f>
        <v>0</v>
      </c>
      <c r="O1423" t="s">
        <v>47</v>
      </c>
      <c r="P1423" s="2">
        <v>45791.648194444446</v>
      </c>
      <c r="Q1423">
        <f>YEAR(Salesdata[[#This Row],[purchase_date]])</f>
        <v>2025</v>
      </c>
      <c r="R1423" t="str">
        <f>TEXT(Salesdata[[#This Row],[purchase_date]], "mmm")</f>
        <v>May</v>
      </c>
    </row>
    <row r="1424" spans="1:18" x14ac:dyDescent="0.3">
      <c r="A1424" t="s">
        <v>4296</v>
      </c>
      <c r="B1424" t="s">
        <v>23</v>
      </c>
      <c r="C1424" t="s">
        <v>4297</v>
      </c>
      <c r="D1424" s="11" t="s">
        <v>8405</v>
      </c>
      <c r="E1424" s="11" t="s">
        <v>7168</v>
      </c>
      <c r="F1424" t="s">
        <v>74</v>
      </c>
      <c r="G1424" t="s">
        <v>4298</v>
      </c>
      <c r="H1424" t="s">
        <v>209</v>
      </c>
      <c r="I1424">
        <v>1861.84</v>
      </c>
      <c r="J1424">
        <v>10</v>
      </c>
      <c r="K1424">
        <v>10</v>
      </c>
      <c r="L1424">
        <v>18618.400000000001</v>
      </c>
      <c r="M1424">
        <v>16756.560000000001</v>
      </c>
      <c r="N1424" s="11">
        <f>Salesdata[[#This Row],[subtotal_before_discount]]-Salesdata[[#This Row],[total_after_discount]]</f>
        <v>1861.8400000000001</v>
      </c>
      <c r="O1424" t="s">
        <v>47</v>
      </c>
      <c r="P1424" s="2">
        <v>45566.807974537034</v>
      </c>
      <c r="Q1424">
        <f>YEAR(Salesdata[[#This Row],[purchase_date]])</f>
        <v>2024</v>
      </c>
      <c r="R1424" t="str">
        <f>TEXT(Salesdata[[#This Row],[purchase_date]], "mmm")</f>
        <v>Oct</v>
      </c>
    </row>
    <row r="1425" spans="1:18" x14ac:dyDescent="0.3">
      <c r="A1425" t="s">
        <v>4299</v>
      </c>
      <c r="B1425" t="s">
        <v>30</v>
      </c>
      <c r="C1425" t="s">
        <v>4300</v>
      </c>
      <c r="D1425" s="11" t="s">
        <v>8406</v>
      </c>
      <c r="E1425" s="11" t="s">
        <v>7062</v>
      </c>
      <c r="F1425" t="s">
        <v>155</v>
      </c>
      <c r="G1425" t="s">
        <v>4301</v>
      </c>
      <c r="H1425" t="s">
        <v>102</v>
      </c>
      <c r="I1425">
        <v>321.92</v>
      </c>
      <c r="J1425">
        <v>3</v>
      </c>
      <c r="K1425">
        <v>0</v>
      </c>
      <c r="L1425">
        <v>965.76</v>
      </c>
      <c r="M1425">
        <v>965.76</v>
      </c>
      <c r="N1425" s="11">
        <f>Salesdata[[#This Row],[subtotal_before_discount]]-Salesdata[[#This Row],[total_after_discount]]</f>
        <v>0</v>
      </c>
      <c r="O1425" t="s">
        <v>77</v>
      </c>
      <c r="P1425" s="2">
        <v>45826.524085648147</v>
      </c>
      <c r="Q1425">
        <f>YEAR(Salesdata[[#This Row],[purchase_date]])</f>
        <v>2025</v>
      </c>
      <c r="R1425" t="str">
        <f>TEXT(Salesdata[[#This Row],[purchase_date]], "mmm")</f>
        <v>Jun</v>
      </c>
    </row>
    <row r="1426" spans="1:18" x14ac:dyDescent="0.3">
      <c r="A1426" t="s">
        <v>4302</v>
      </c>
      <c r="B1426" t="s">
        <v>118</v>
      </c>
      <c r="C1426" t="s">
        <v>4303</v>
      </c>
      <c r="D1426" s="11" t="s">
        <v>8407</v>
      </c>
      <c r="E1426" s="11" t="s">
        <v>7130</v>
      </c>
      <c r="F1426" t="s">
        <v>68</v>
      </c>
      <c r="G1426" t="s">
        <v>4304</v>
      </c>
      <c r="H1426" t="s">
        <v>102</v>
      </c>
      <c r="I1426">
        <v>185.06</v>
      </c>
      <c r="J1426">
        <v>2</v>
      </c>
      <c r="K1426">
        <v>0</v>
      </c>
      <c r="L1426">
        <v>370.12</v>
      </c>
      <c r="M1426">
        <v>370.12</v>
      </c>
      <c r="N1426" s="11">
        <f>Salesdata[[#This Row],[subtotal_before_discount]]-Salesdata[[#This Row],[total_after_discount]]</f>
        <v>0</v>
      </c>
      <c r="O1426" t="s">
        <v>28</v>
      </c>
      <c r="P1426" s="2">
        <v>45771.621203703704</v>
      </c>
      <c r="Q1426">
        <f>YEAR(Salesdata[[#This Row],[purchase_date]])</f>
        <v>2025</v>
      </c>
      <c r="R1426" t="str">
        <f>TEXT(Salesdata[[#This Row],[purchase_date]], "mmm")</f>
        <v>Apr</v>
      </c>
    </row>
    <row r="1427" spans="1:18" x14ac:dyDescent="0.3">
      <c r="A1427" t="s">
        <v>4305</v>
      </c>
      <c r="B1427" t="s">
        <v>172</v>
      </c>
      <c r="C1427" t="s">
        <v>4306</v>
      </c>
      <c r="D1427" s="11" t="s">
        <v>8408</v>
      </c>
      <c r="E1427" s="11" t="s">
        <v>7250</v>
      </c>
      <c r="F1427" t="s">
        <v>74</v>
      </c>
      <c r="G1427" t="s">
        <v>4307</v>
      </c>
      <c r="H1427" t="s">
        <v>130</v>
      </c>
      <c r="I1427">
        <v>123.89</v>
      </c>
      <c r="J1427">
        <v>10</v>
      </c>
      <c r="K1427">
        <v>5</v>
      </c>
      <c r="L1427">
        <v>1238.9000000000001</v>
      </c>
      <c r="M1427">
        <v>1176.95</v>
      </c>
      <c r="N1427" s="11">
        <f>Salesdata[[#This Row],[subtotal_before_discount]]-Salesdata[[#This Row],[total_after_discount]]</f>
        <v>61.950000000000045</v>
      </c>
      <c r="O1427" t="s">
        <v>21</v>
      </c>
      <c r="P1427" s="2">
        <v>45430.470104166663</v>
      </c>
      <c r="Q1427">
        <f>YEAR(Salesdata[[#This Row],[purchase_date]])</f>
        <v>2024</v>
      </c>
      <c r="R1427" t="str">
        <f>TEXT(Salesdata[[#This Row],[purchase_date]], "mmm")</f>
        <v>May</v>
      </c>
    </row>
    <row r="1428" spans="1:18" x14ac:dyDescent="0.3">
      <c r="A1428" t="s">
        <v>4308</v>
      </c>
      <c r="B1428" t="s">
        <v>181</v>
      </c>
      <c r="C1428" t="s">
        <v>4309</v>
      </c>
      <c r="D1428" s="11" t="s">
        <v>8409</v>
      </c>
      <c r="E1428" s="11" t="s">
        <v>7116</v>
      </c>
      <c r="F1428" t="s">
        <v>32</v>
      </c>
      <c r="G1428" t="s">
        <v>4310</v>
      </c>
      <c r="H1428" t="s">
        <v>130</v>
      </c>
      <c r="I1428">
        <v>185.03</v>
      </c>
      <c r="J1428">
        <v>50</v>
      </c>
      <c r="K1428">
        <v>0</v>
      </c>
      <c r="L1428">
        <v>9251.5</v>
      </c>
      <c r="M1428">
        <v>9251.5</v>
      </c>
      <c r="N1428" s="11">
        <f>Salesdata[[#This Row],[subtotal_before_discount]]-Salesdata[[#This Row],[total_after_discount]]</f>
        <v>0</v>
      </c>
      <c r="O1428" t="s">
        <v>116</v>
      </c>
      <c r="P1428" s="2">
        <v>45786.942233796297</v>
      </c>
      <c r="Q1428">
        <f>YEAR(Salesdata[[#This Row],[purchase_date]])</f>
        <v>2025</v>
      </c>
      <c r="R1428" t="str">
        <f>TEXT(Salesdata[[#This Row],[purchase_date]], "mmm")</f>
        <v>May</v>
      </c>
    </row>
    <row r="1429" spans="1:18" x14ac:dyDescent="0.3">
      <c r="A1429" t="s">
        <v>4311</v>
      </c>
      <c r="B1429" t="s">
        <v>181</v>
      </c>
      <c r="C1429" t="s">
        <v>4312</v>
      </c>
      <c r="D1429" s="11" t="s">
        <v>8410</v>
      </c>
      <c r="E1429" s="11" t="s">
        <v>7119</v>
      </c>
      <c r="F1429" t="s">
        <v>68</v>
      </c>
      <c r="G1429" t="s">
        <v>4313</v>
      </c>
      <c r="H1429" t="s">
        <v>209</v>
      </c>
      <c r="I1429">
        <v>124.73</v>
      </c>
      <c r="J1429">
        <v>4</v>
      </c>
      <c r="K1429">
        <v>0</v>
      </c>
      <c r="L1429">
        <v>498.92</v>
      </c>
      <c r="M1429">
        <v>498.92</v>
      </c>
      <c r="N1429" s="11">
        <f>Salesdata[[#This Row],[subtotal_before_discount]]-Salesdata[[#This Row],[total_after_discount]]</f>
        <v>0</v>
      </c>
      <c r="O1429" t="s">
        <v>47</v>
      </c>
      <c r="P1429" s="2">
        <v>45371.591898148145</v>
      </c>
      <c r="Q1429">
        <f>YEAR(Salesdata[[#This Row],[purchase_date]])</f>
        <v>2024</v>
      </c>
      <c r="R1429" t="str">
        <f>TEXT(Salesdata[[#This Row],[purchase_date]], "mmm")</f>
        <v>Mar</v>
      </c>
    </row>
    <row r="1430" spans="1:18" x14ac:dyDescent="0.3">
      <c r="A1430" t="s">
        <v>4314</v>
      </c>
      <c r="B1430" t="s">
        <v>23</v>
      </c>
      <c r="C1430" t="s">
        <v>4315</v>
      </c>
      <c r="D1430" s="11" t="s">
        <v>8411</v>
      </c>
      <c r="E1430" s="11" t="s">
        <v>7056</v>
      </c>
      <c r="F1430" t="s">
        <v>133</v>
      </c>
      <c r="G1430" t="s">
        <v>4316</v>
      </c>
      <c r="H1430" t="s">
        <v>130</v>
      </c>
      <c r="I1430">
        <v>348.88</v>
      </c>
      <c r="J1430">
        <v>12</v>
      </c>
      <c r="K1430">
        <v>15</v>
      </c>
      <c r="L1430">
        <v>4186.5600000000004</v>
      </c>
      <c r="M1430">
        <v>3558.58</v>
      </c>
      <c r="N1430" s="11">
        <f>Salesdata[[#This Row],[subtotal_before_discount]]-Salesdata[[#This Row],[total_after_discount]]</f>
        <v>627.98000000000047</v>
      </c>
      <c r="O1430" t="s">
        <v>116</v>
      </c>
      <c r="P1430" s="2">
        <v>45818.302673611113</v>
      </c>
      <c r="Q1430">
        <f>YEAR(Salesdata[[#This Row],[purchase_date]])</f>
        <v>2025</v>
      </c>
      <c r="R1430" t="str">
        <f>TEXT(Salesdata[[#This Row],[purchase_date]], "mmm")</f>
        <v>Jun</v>
      </c>
    </row>
    <row r="1431" spans="1:18" x14ac:dyDescent="0.3">
      <c r="A1431" t="s">
        <v>4317</v>
      </c>
      <c r="B1431" t="s">
        <v>15</v>
      </c>
      <c r="C1431" t="s">
        <v>4318</v>
      </c>
      <c r="D1431" s="11" t="s">
        <v>8412</v>
      </c>
      <c r="E1431" s="11" t="s">
        <v>7170</v>
      </c>
      <c r="F1431" t="s">
        <v>74</v>
      </c>
      <c r="G1431" t="s">
        <v>4319</v>
      </c>
      <c r="H1431" t="s">
        <v>161</v>
      </c>
      <c r="I1431">
        <v>1190.6500000000001</v>
      </c>
      <c r="J1431">
        <v>5</v>
      </c>
      <c r="K1431">
        <v>0</v>
      </c>
      <c r="L1431">
        <v>5953.25</v>
      </c>
      <c r="M1431">
        <v>5953.25</v>
      </c>
      <c r="N1431" s="11">
        <f>Salesdata[[#This Row],[subtotal_before_discount]]-Salesdata[[#This Row],[total_after_discount]]</f>
        <v>0</v>
      </c>
      <c r="O1431" t="s">
        <v>47</v>
      </c>
      <c r="P1431" s="2">
        <v>45641.926412037035</v>
      </c>
      <c r="Q1431">
        <f>YEAR(Salesdata[[#This Row],[purchase_date]])</f>
        <v>2024</v>
      </c>
      <c r="R1431" t="str">
        <f>TEXT(Salesdata[[#This Row],[purchase_date]], "mmm")</f>
        <v>Dec</v>
      </c>
    </row>
    <row r="1432" spans="1:18" x14ac:dyDescent="0.3">
      <c r="A1432" t="s">
        <v>4320</v>
      </c>
      <c r="B1432" t="s">
        <v>72</v>
      </c>
      <c r="C1432" t="s">
        <v>4321</v>
      </c>
      <c r="D1432" s="11" t="s">
        <v>8145</v>
      </c>
      <c r="E1432" s="11" t="s">
        <v>7091</v>
      </c>
      <c r="F1432" t="s">
        <v>18</v>
      </c>
      <c r="G1432" t="s">
        <v>4322</v>
      </c>
      <c r="H1432" t="s">
        <v>59</v>
      </c>
      <c r="I1432">
        <v>130.6</v>
      </c>
      <c r="J1432">
        <v>8</v>
      </c>
      <c r="K1432">
        <v>5</v>
      </c>
      <c r="L1432">
        <v>1044.8</v>
      </c>
      <c r="M1432">
        <v>992.56</v>
      </c>
      <c r="N1432" s="11">
        <f>Salesdata[[#This Row],[subtotal_before_discount]]-Salesdata[[#This Row],[total_after_discount]]</f>
        <v>52.240000000000009</v>
      </c>
      <c r="O1432" t="s">
        <v>47</v>
      </c>
      <c r="P1432" s="2">
        <v>45747.287106481483</v>
      </c>
      <c r="Q1432">
        <f>YEAR(Salesdata[[#This Row],[purchase_date]])</f>
        <v>2025</v>
      </c>
      <c r="R1432" t="str">
        <f>TEXT(Salesdata[[#This Row],[purchase_date]], "mmm")</f>
        <v>Mar</v>
      </c>
    </row>
    <row r="1433" spans="1:18" x14ac:dyDescent="0.3">
      <c r="A1433" t="s">
        <v>4323</v>
      </c>
      <c r="B1433" t="s">
        <v>84</v>
      </c>
      <c r="C1433" t="s">
        <v>4324</v>
      </c>
      <c r="D1433" s="11" t="s">
        <v>8413</v>
      </c>
      <c r="E1433" s="11" t="s">
        <v>7168</v>
      </c>
      <c r="F1433" t="s">
        <v>44</v>
      </c>
      <c r="G1433" t="s">
        <v>4325</v>
      </c>
      <c r="H1433" t="s">
        <v>9189</v>
      </c>
      <c r="I1433">
        <v>306.5</v>
      </c>
      <c r="J1433">
        <v>15</v>
      </c>
      <c r="K1433">
        <v>0</v>
      </c>
      <c r="L1433">
        <v>4597.5</v>
      </c>
      <c r="M1433">
        <v>4597.5</v>
      </c>
      <c r="N1433" s="11">
        <f>Salesdata[[#This Row],[subtotal_before_discount]]-Salesdata[[#This Row],[total_after_discount]]</f>
        <v>0</v>
      </c>
      <c r="O1433" t="s">
        <v>47</v>
      </c>
      <c r="P1433" s="2">
        <v>45499.278807870367</v>
      </c>
      <c r="Q1433">
        <f>YEAR(Salesdata[[#This Row],[purchase_date]])</f>
        <v>2024</v>
      </c>
      <c r="R1433" t="str">
        <f>TEXT(Salesdata[[#This Row],[purchase_date]], "mmm")</f>
        <v>Jul</v>
      </c>
    </row>
    <row r="1434" spans="1:18" x14ac:dyDescent="0.3">
      <c r="A1434" t="s">
        <v>4326</v>
      </c>
      <c r="B1434" t="s">
        <v>9189</v>
      </c>
      <c r="C1434" t="s">
        <v>4327</v>
      </c>
      <c r="D1434" s="11" t="s">
        <v>8414</v>
      </c>
      <c r="E1434" s="11" t="s">
        <v>7099</v>
      </c>
      <c r="F1434" t="s">
        <v>37</v>
      </c>
      <c r="G1434" t="s">
        <v>4328</v>
      </c>
      <c r="H1434" t="s">
        <v>102</v>
      </c>
      <c r="I1434">
        <v>631.96</v>
      </c>
      <c r="J1434">
        <v>40</v>
      </c>
      <c r="K1434">
        <v>15</v>
      </c>
      <c r="L1434">
        <v>25278.400000000001</v>
      </c>
      <c r="M1434">
        <v>21486.639999999999</v>
      </c>
      <c r="N1434" s="11">
        <f>Salesdata[[#This Row],[subtotal_before_discount]]-Salesdata[[#This Row],[total_after_discount]]</f>
        <v>3791.760000000002</v>
      </c>
      <c r="O1434" t="s">
        <v>9189</v>
      </c>
      <c r="P1434" s="2">
        <v>45491.447013888886</v>
      </c>
      <c r="Q1434">
        <f>YEAR(Salesdata[[#This Row],[purchase_date]])</f>
        <v>2024</v>
      </c>
      <c r="R1434" t="str">
        <f>TEXT(Salesdata[[#This Row],[purchase_date]], "mmm")</f>
        <v>Jul</v>
      </c>
    </row>
    <row r="1435" spans="1:18" x14ac:dyDescent="0.3">
      <c r="A1435" t="s">
        <v>4329</v>
      </c>
      <c r="B1435" t="s">
        <v>23</v>
      </c>
      <c r="C1435" t="s">
        <v>4330</v>
      </c>
      <c r="D1435" s="11" t="s">
        <v>8415</v>
      </c>
      <c r="E1435" s="11" t="s">
        <v>7235</v>
      </c>
      <c r="F1435" t="s">
        <v>177</v>
      </c>
      <c r="G1435" t="s">
        <v>4331</v>
      </c>
      <c r="H1435" t="s">
        <v>82</v>
      </c>
      <c r="I1435">
        <v>2594.71</v>
      </c>
      <c r="J1435">
        <v>12</v>
      </c>
      <c r="K1435">
        <v>0</v>
      </c>
      <c r="L1435">
        <v>31136.52</v>
      </c>
      <c r="M1435">
        <v>31136.52</v>
      </c>
      <c r="N1435" s="11">
        <f>Salesdata[[#This Row],[subtotal_before_discount]]-Salesdata[[#This Row],[total_after_discount]]</f>
        <v>0</v>
      </c>
      <c r="O1435" t="s">
        <v>47</v>
      </c>
      <c r="P1435" s="2">
        <v>45559.318969907406</v>
      </c>
      <c r="Q1435">
        <f>YEAR(Salesdata[[#This Row],[purchase_date]])</f>
        <v>2024</v>
      </c>
      <c r="R1435" t="str">
        <f>TEXT(Salesdata[[#This Row],[purchase_date]], "mmm")</f>
        <v>Sep</v>
      </c>
    </row>
    <row r="1436" spans="1:18" x14ac:dyDescent="0.3">
      <c r="A1436" t="s">
        <v>4332</v>
      </c>
      <c r="B1436" t="s">
        <v>118</v>
      </c>
      <c r="C1436" t="s">
        <v>4333</v>
      </c>
      <c r="D1436" s="11" t="s">
        <v>8416</v>
      </c>
      <c r="E1436" s="11" t="s">
        <v>7066</v>
      </c>
      <c r="F1436" t="s">
        <v>105</v>
      </c>
      <c r="G1436" t="s">
        <v>4334</v>
      </c>
      <c r="H1436" t="s">
        <v>135</v>
      </c>
      <c r="I1436">
        <v>697.99</v>
      </c>
      <c r="J1436">
        <v>2</v>
      </c>
      <c r="K1436">
        <v>0</v>
      </c>
      <c r="L1436">
        <v>1395.98</v>
      </c>
      <c r="M1436">
        <v>1395.98</v>
      </c>
      <c r="N1436" s="11">
        <f>Salesdata[[#This Row],[subtotal_before_discount]]-Salesdata[[#This Row],[total_after_discount]]</f>
        <v>0</v>
      </c>
      <c r="O1436" t="s">
        <v>47</v>
      </c>
      <c r="P1436" s="2">
        <v>45344.537708333337</v>
      </c>
      <c r="Q1436">
        <f>YEAR(Salesdata[[#This Row],[purchase_date]])</f>
        <v>2024</v>
      </c>
      <c r="R1436" t="str">
        <f>TEXT(Salesdata[[#This Row],[purchase_date]], "mmm")</f>
        <v>Feb</v>
      </c>
    </row>
    <row r="1437" spans="1:18" x14ac:dyDescent="0.3">
      <c r="A1437" t="s">
        <v>4335</v>
      </c>
      <c r="B1437" t="s">
        <v>49</v>
      </c>
      <c r="C1437" t="s">
        <v>4336</v>
      </c>
      <c r="D1437" s="11" t="s">
        <v>8417</v>
      </c>
      <c r="E1437" s="11" t="s">
        <v>7116</v>
      </c>
      <c r="F1437" t="s">
        <v>105</v>
      </c>
      <c r="G1437" t="s">
        <v>4337</v>
      </c>
      <c r="H1437" t="s">
        <v>209</v>
      </c>
      <c r="I1437">
        <v>1058.31</v>
      </c>
      <c r="J1437">
        <v>5</v>
      </c>
      <c r="K1437">
        <v>3</v>
      </c>
      <c r="L1437">
        <v>5291.55</v>
      </c>
      <c r="M1437">
        <v>5132.8</v>
      </c>
      <c r="N1437" s="11">
        <f>Salesdata[[#This Row],[subtotal_before_discount]]-Salesdata[[#This Row],[total_after_discount]]</f>
        <v>158.75</v>
      </c>
      <c r="O1437" t="s">
        <v>60</v>
      </c>
      <c r="P1437" s="2">
        <v>45548.052986111114</v>
      </c>
      <c r="Q1437">
        <f>YEAR(Salesdata[[#This Row],[purchase_date]])</f>
        <v>2024</v>
      </c>
      <c r="R1437" t="str">
        <f>TEXT(Salesdata[[#This Row],[purchase_date]], "mmm")</f>
        <v>Sep</v>
      </c>
    </row>
    <row r="1438" spans="1:18" x14ac:dyDescent="0.3">
      <c r="A1438" t="s">
        <v>4338</v>
      </c>
      <c r="B1438" t="s">
        <v>172</v>
      </c>
      <c r="C1438" t="s">
        <v>4339</v>
      </c>
      <c r="D1438" s="11" t="s">
        <v>8418</v>
      </c>
      <c r="E1438" s="11" t="s">
        <v>7214</v>
      </c>
      <c r="F1438" t="s">
        <v>18</v>
      </c>
      <c r="G1438" t="s">
        <v>4340</v>
      </c>
      <c r="H1438" t="s">
        <v>9189</v>
      </c>
      <c r="I1438">
        <v>518.55999999999995</v>
      </c>
      <c r="J1438">
        <v>1</v>
      </c>
      <c r="K1438">
        <v>0</v>
      </c>
      <c r="L1438">
        <v>518.55999999999995</v>
      </c>
      <c r="M1438">
        <v>518.55999999999995</v>
      </c>
      <c r="N1438" s="11">
        <f>Salesdata[[#This Row],[subtotal_before_discount]]-Salesdata[[#This Row],[total_after_discount]]</f>
        <v>0</v>
      </c>
      <c r="O1438" t="s">
        <v>47</v>
      </c>
      <c r="P1438" s="2">
        <v>45648.0387962963</v>
      </c>
      <c r="Q1438">
        <f>YEAR(Salesdata[[#This Row],[purchase_date]])</f>
        <v>2024</v>
      </c>
      <c r="R1438" t="str">
        <f>TEXT(Salesdata[[#This Row],[purchase_date]], "mmm")</f>
        <v>Dec</v>
      </c>
    </row>
    <row r="1439" spans="1:18" x14ac:dyDescent="0.3">
      <c r="A1439" t="s">
        <v>4341</v>
      </c>
      <c r="B1439" t="s">
        <v>181</v>
      </c>
      <c r="C1439" t="s">
        <v>4342</v>
      </c>
      <c r="D1439" s="11" t="s">
        <v>8419</v>
      </c>
      <c r="E1439" s="11" t="s">
        <v>7044</v>
      </c>
      <c r="F1439" t="s">
        <v>18</v>
      </c>
      <c r="G1439" t="s">
        <v>4343</v>
      </c>
      <c r="H1439" t="s">
        <v>161</v>
      </c>
      <c r="I1439">
        <v>2633.3</v>
      </c>
      <c r="J1439">
        <v>25</v>
      </c>
      <c r="K1439">
        <v>15</v>
      </c>
      <c r="L1439">
        <v>65832.5</v>
      </c>
      <c r="M1439">
        <v>55957.62</v>
      </c>
      <c r="N1439" s="11">
        <f>Salesdata[[#This Row],[subtotal_before_discount]]-Salesdata[[#This Row],[total_after_discount]]</f>
        <v>9874.8799999999974</v>
      </c>
      <c r="O1439" t="s">
        <v>116</v>
      </c>
      <c r="P1439" s="2">
        <v>45489.331388888888</v>
      </c>
      <c r="Q1439">
        <f>YEAR(Salesdata[[#This Row],[purchase_date]])</f>
        <v>2024</v>
      </c>
      <c r="R1439" t="str">
        <f>TEXT(Salesdata[[#This Row],[purchase_date]], "mmm")</f>
        <v>Jul</v>
      </c>
    </row>
    <row r="1440" spans="1:18" x14ac:dyDescent="0.3">
      <c r="A1440" t="s">
        <v>4344</v>
      </c>
      <c r="B1440" t="s">
        <v>181</v>
      </c>
      <c r="C1440" t="s">
        <v>4345</v>
      </c>
      <c r="D1440" s="11" t="s">
        <v>8420</v>
      </c>
      <c r="E1440" s="11" t="s">
        <v>7076</v>
      </c>
      <c r="F1440" t="s">
        <v>9189</v>
      </c>
      <c r="G1440" t="s">
        <v>4346</v>
      </c>
      <c r="H1440" t="s">
        <v>248</v>
      </c>
      <c r="I1440">
        <v>4.3099999999999996</v>
      </c>
      <c r="J1440">
        <v>214</v>
      </c>
      <c r="K1440">
        <v>0</v>
      </c>
      <c r="L1440">
        <v>922.34</v>
      </c>
      <c r="M1440">
        <v>922.34</v>
      </c>
      <c r="N1440" s="11">
        <f>Salesdata[[#This Row],[subtotal_before_discount]]-Salesdata[[#This Row],[total_after_discount]]</f>
        <v>0</v>
      </c>
      <c r="O1440" t="s">
        <v>21</v>
      </c>
      <c r="P1440" s="2">
        <v>45570.870787037034</v>
      </c>
      <c r="Q1440">
        <f>YEAR(Salesdata[[#This Row],[purchase_date]])</f>
        <v>2024</v>
      </c>
      <c r="R1440" t="str">
        <f>TEXT(Salesdata[[#This Row],[purchase_date]], "mmm")</f>
        <v>Oct</v>
      </c>
    </row>
    <row r="1441" spans="1:18" x14ac:dyDescent="0.3">
      <c r="A1441" t="s">
        <v>4347</v>
      </c>
      <c r="B1441" t="s">
        <v>23</v>
      </c>
      <c r="C1441" t="s">
        <v>4348</v>
      </c>
      <c r="D1441" s="11" t="s">
        <v>8421</v>
      </c>
      <c r="E1441" s="11" t="s">
        <v>7083</v>
      </c>
      <c r="F1441" t="s">
        <v>277</v>
      </c>
      <c r="G1441" t="s">
        <v>4349</v>
      </c>
      <c r="H1441" t="s">
        <v>20</v>
      </c>
      <c r="I1441">
        <v>193</v>
      </c>
      <c r="J1441">
        <v>8</v>
      </c>
      <c r="K1441">
        <v>5</v>
      </c>
      <c r="L1441">
        <v>1544</v>
      </c>
      <c r="M1441">
        <v>1466.8</v>
      </c>
      <c r="N1441" s="11">
        <f>Salesdata[[#This Row],[subtotal_before_discount]]-Salesdata[[#This Row],[total_after_discount]]</f>
        <v>77.200000000000045</v>
      </c>
      <c r="O1441" t="s">
        <v>116</v>
      </c>
      <c r="P1441" s="2">
        <v>45799.097569444442</v>
      </c>
      <c r="Q1441">
        <f>YEAR(Salesdata[[#This Row],[purchase_date]])</f>
        <v>2025</v>
      </c>
      <c r="R1441" t="str">
        <f>TEXT(Salesdata[[#This Row],[purchase_date]], "mmm")</f>
        <v>May</v>
      </c>
    </row>
    <row r="1442" spans="1:18" x14ac:dyDescent="0.3">
      <c r="A1442" t="s">
        <v>4350</v>
      </c>
      <c r="B1442" t="s">
        <v>95</v>
      </c>
      <c r="C1442" t="s">
        <v>4351</v>
      </c>
      <c r="D1442" s="11" t="s">
        <v>8422</v>
      </c>
      <c r="E1442" s="11" t="s">
        <v>7137</v>
      </c>
      <c r="F1442" t="s">
        <v>57</v>
      </c>
      <c r="G1442" t="s">
        <v>4352</v>
      </c>
      <c r="H1442" t="s">
        <v>161</v>
      </c>
      <c r="I1442">
        <v>403.75</v>
      </c>
      <c r="J1442">
        <v>20</v>
      </c>
      <c r="K1442">
        <v>0</v>
      </c>
      <c r="L1442">
        <v>8075</v>
      </c>
      <c r="M1442">
        <v>8075</v>
      </c>
      <c r="N1442" s="11">
        <f>Salesdata[[#This Row],[subtotal_before_discount]]-Salesdata[[#This Row],[total_after_discount]]</f>
        <v>0</v>
      </c>
      <c r="O1442" t="s">
        <v>116</v>
      </c>
      <c r="P1442" s="2">
        <v>45709.309618055559</v>
      </c>
      <c r="Q1442">
        <f>YEAR(Salesdata[[#This Row],[purchase_date]])</f>
        <v>2025</v>
      </c>
      <c r="R1442" t="str">
        <f>TEXT(Salesdata[[#This Row],[purchase_date]], "mmm")</f>
        <v>Feb</v>
      </c>
    </row>
    <row r="1443" spans="1:18" x14ac:dyDescent="0.3">
      <c r="A1443" t="s">
        <v>4353</v>
      </c>
      <c r="B1443" t="s">
        <v>118</v>
      </c>
      <c r="C1443" t="s">
        <v>4354</v>
      </c>
      <c r="D1443" s="11" t="s">
        <v>8423</v>
      </c>
      <c r="E1443" s="11" t="s">
        <v>7207</v>
      </c>
      <c r="F1443" t="s">
        <v>87</v>
      </c>
      <c r="G1443" t="s">
        <v>4355</v>
      </c>
      <c r="H1443" t="s">
        <v>248</v>
      </c>
      <c r="I1443">
        <v>1564.32</v>
      </c>
      <c r="J1443">
        <v>8</v>
      </c>
      <c r="K1443">
        <v>10</v>
      </c>
      <c r="L1443">
        <v>12514.56</v>
      </c>
      <c r="M1443">
        <v>11263.1</v>
      </c>
      <c r="N1443" s="11">
        <f>Salesdata[[#This Row],[subtotal_before_discount]]-Salesdata[[#This Row],[total_after_discount]]</f>
        <v>1251.4599999999991</v>
      </c>
      <c r="O1443" t="s">
        <v>116</v>
      </c>
      <c r="P1443" s="2">
        <v>45472.611597222225</v>
      </c>
      <c r="Q1443">
        <f>YEAR(Salesdata[[#This Row],[purchase_date]])</f>
        <v>2024</v>
      </c>
      <c r="R1443" t="str">
        <f>TEXT(Salesdata[[#This Row],[purchase_date]], "mmm")</f>
        <v>Jun</v>
      </c>
    </row>
    <row r="1444" spans="1:18" x14ac:dyDescent="0.3">
      <c r="A1444" t="s">
        <v>4356</v>
      </c>
      <c r="B1444" t="s">
        <v>15</v>
      </c>
      <c r="C1444" t="s">
        <v>4357</v>
      </c>
      <c r="D1444" s="11" t="s">
        <v>8424</v>
      </c>
      <c r="E1444" s="11" t="s">
        <v>7069</v>
      </c>
      <c r="F1444" t="s">
        <v>44</v>
      </c>
      <c r="G1444" t="s">
        <v>4358</v>
      </c>
      <c r="H1444" t="s">
        <v>53</v>
      </c>
      <c r="I1444">
        <v>571.52</v>
      </c>
      <c r="J1444">
        <v>15</v>
      </c>
      <c r="K1444">
        <v>5</v>
      </c>
      <c r="L1444">
        <v>8572.7999999999993</v>
      </c>
      <c r="M1444">
        <v>8144.16</v>
      </c>
      <c r="N1444" s="11">
        <f>Salesdata[[#This Row],[subtotal_before_discount]]-Salesdata[[#This Row],[total_after_discount]]</f>
        <v>428.63999999999942</v>
      </c>
      <c r="O1444" t="s">
        <v>28</v>
      </c>
      <c r="P1444" s="2">
        <v>45592.895138888889</v>
      </c>
      <c r="Q1444">
        <f>YEAR(Salesdata[[#This Row],[purchase_date]])</f>
        <v>2024</v>
      </c>
      <c r="R1444" t="str">
        <f>TEXT(Salesdata[[#This Row],[purchase_date]], "mmm")</f>
        <v>Oct</v>
      </c>
    </row>
    <row r="1445" spans="1:18" x14ac:dyDescent="0.3">
      <c r="A1445" t="s">
        <v>4359</v>
      </c>
      <c r="B1445" t="s">
        <v>72</v>
      </c>
      <c r="C1445" t="s">
        <v>4360</v>
      </c>
      <c r="D1445" s="11" t="s">
        <v>8425</v>
      </c>
      <c r="E1445" s="11" t="s">
        <v>7137</v>
      </c>
      <c r="F1445" t="s">
        <v>111</v>
      </c>
      <c r="G1445" t="s">
        <v>4361</v>
      </c>
      <c r="H1445" t="s">
        <v>70</v>
      </c>
      <c r="I1445">
        <v>1051.82</v>
      </c>
      <c r="J1445">
        <v>8</v>
      </c>
      <c r="K1445">
        <v>12</v>
      </c>
      <c r="L1445">
        <v>8414.56</v>
      </c>
      <c r="M1445">
        <v>7404.81</v>
      </c>
      <c r="N1445" s="11">
        <f>Salesdata[[#This Row],[subtotal_before_discount]]-Salesdata[[#This Row],[total_after_discount]]</f>
        <v>1009.7499999999991</v>
      </c>
      <c r="O1445" t="s">
        <v>60</v>
      </c>
      <c r="P1445" s="2">
        <v>45409.825543981482</v>
      </c>
      <c r="Q1445">
        <f>YEAR(Salesdata[[#This Row],[purchase_date]])</f>
        <v>2024</v>
      </c>
      <c r="R1445" t="str">
        <f>TEXT(Salesdata[[#This Row],[purchase_date]], "mmm")</f>
        <v>Apr</v>
      </c>
    </row>
    <row r="1446" spans="1:18" x14ac:dyDescent="0.3">
      <c r="A1446" t="s">
        <v>4362</v>
      </c>
      <c r="B1446" t="s">
        <v>30</v>
      </c>
      <c r="C1446" t="s">
        <v>4363</v>
      </c>
      <c r="D1446" s="11" t="s">
        <v>8426</v>
      </c>
      <c r="E1446" s="11" t="s">
        <v>7036</v>
      </c>
      <c r="F1446" t="s">
        <v>155</v>
      </c>
      <c r="G1446" t="s">
        <v>4364</v>
      </c>
      <c r="H1446" t="s">
        <v>102</v>
      </c>
      <c r="I1446">
        <v>3961.58</v>
      </c>
      <c r="J1446">
        <v>3</v>
      </c>
      <c r="K1446">
        <v>0</v>
      </c>
      <c r="L1446">
        <v>11884.74</v>
      </c>
      <c r="M1446">
        <v>11884.74</v>
      </c>
      <c r="N1446" s="11">
        <f>Salesdata[[#This Row],[subtotal_before_discount]]-Salesdata[[#This Row],[total_after_discount]]</f>
        <v>0</v>
      </c>
      <c r="O1446" t="s">
        <v>40</v>
      </c>
      <c r="P1446" s="2">
        <v>45638.718356481484</v>
      </c>
      <c r="Q1446">
        <f>YEAR(Salesdata[[#This Row],[purchase_date]])</f>
        <v>2024</v>
      </c>
      <c r="R1446" t="str">
        <f>TEXT(Salesdata[[#This Row],[purchase_date]], "mmm")</f>
        <v>Dec</v>
      </c>
    </row>
    <row r="1447" spans="1:18" x14ac:dyDescent="0.3">
      <c r="A1447" t="s">
        <v>4365</v>
      </c>
      <c r="B1447" t="s">
        <v>15</v>
      </c>
      <c r="C1447" t="s">
        <v>4366</v>
      </c>
      <c r="D1447" s="11" t="s">
        <v>8427</v>
      </c>
      <c r="E1447" s="11" t="s">
        <v>7111</v>
      </c>
      <c r="F1447" t="s">
        <v>251</v>
      </c>
      <c r="G1447" t="s">
        <v>4367</v>
      </c>
      <c r="H1447" t="s">
        <v>53</v>
      </c>
      <c r="I1447">
        <v>3.56</v>
      </c>
      <c r="J1447">
        <v>373</v>
      </c>
      <c r="K1447">
        <v>23</v>
      </c>
      <c r="L1447">
        <v>1327.88</v>
      </c>
      <c r="M1447">
        <v>1022.47</v>
      </c>
      <c r="N1447" s="11">
        <f>Salesdata[[#This Row],[subtotal_before_discount]]-Salesdata[[#This Row],[total_after_discount]]</f>
        <v>305.41000000000008</v>
      </c>
      <c r="O1447" t="s">
        <v>40</v>
      </c>
      <c r="P1447" s="2">
        <v>45588.76798611111</v>
      </c>
      <c r="Q1447">
        <f>YEAR(Salesdata[[#This Row],[purchase_date]])</f>
        <v>2024</v>
      </c>
      <c r="R1447" t="str">
        <f>TEXT(Salesdata[[#This Row],[purchase_date]], "mmm")</f>
        <v>Oct</v>
      </c>
    </row>
    <row r="1448" spans="1:18" x14ac:dyDescent="0.3">
      <c r="A1448" t="s">
        <v>4368</v>
      </c>
      <c r="B1448" t="s">
        <v>95</v>
      </c>
      <c r="C1448" t="s">
        <v>4369</v>
      </c>
      <c r="D1448" s="11" t="s">
        <v>7037</v>
      </c>
      <c r="E1448" s="11" t="s">
        <v>7076</v>
      </c>
      <c r="F1448" t="s">
        <v>277</v>
      </c>
      <c r="G1448" t="s">
        <v>4370</v>
      </c>
      <c r="H1448" t="s">
        <v>39</v>
      </c>
      <c r="I1448">
        <v>446.76</v>
      </c>
      <c r="J1448">
        <v>2</v>
      </c>
      <c r="K1448">
        <v>5</v>
      </c>
      <c r="L1448">
        <v>893.52</v>
      </c>
      <c r="M1448">
        <v>848.84</v>
      </c>
      <c r="N1448" s="11">
        <f>Salesdata[[#This Row],[subtotal_before_discount]]-Salesdata[[#This Row],[total_after_discount]]</f>
        <v>44.67999999999995</v>
      </c>
      <c r="O1448" t="s">
        <v>28</v>
      </c>
      <c r="P1448" s="2">
        <v>45825.384942129633</v>
      </c>
      <c r="Q1448">
        <f>YEAR(Salesdata[[#This Row],[purchase_date]])</f>
        <v>2025</v>
      </c>
      <c r="R1448" t="str">
        <f>TEXT(Salesdata[[#This Row],[purchase_date]], "mmm")</f>
        <v>Jun</v>
      </c>
    </row>
    <row r="1449" spans="1:18" x14ac:dyDescent="0.3">
      <c r="A1449" t="s">
        <v>4371</v>
      </c>
      <c r="B1449" t="s">
        <v>30</v>
      </c>
      <c r="C1449" t="s">
        <v>4372</v>
      </c>
      <c r="D1449" s="11" t="s">
        <v>8428</v>
      </c>
      <c r="E1449" s="11" t="s">
        <v>7235</v>
      </c>
      <c r="F1449" t="s">
        <v>251</v>
      </c>
      <c r="G1449" t="s">
        <v>4373</v>
      </c>
      <c r="H1449" t="s">
        <v>39</v>
      </c>
      <c r="I1449">
        <v>139.57</v>
      </c>
      <c r="J1449">
        <v>25</v>
      </c>
      <c r="K1449">
        <v>0</v>
      </c>
      <c r="L1449">
        <v>3489.25</v>
      </c>
      <c r="M1449">
        <v>3489.25</v>
      </c>
      <c r="N1449" s="11">
        <f>Salesdata[[#This Row],[subtotal_before_discount]]-Salesdata[[#This Row],[total_after_discount]]</f>
        <v>0</v>
      </c>
      <c r="O1449" t="s">
        <v>47</v>
      </c>
      <c r="P1449" s="2">
        <v>45757.973541666666</v>
      </c>
      <c r="Q1449">
        <f>YEAR(Salesdata[[#This Row],[purchase_date]])</f>
        <v>2025</v>
      </c>
      <c r="R1449" t="str">
        <f>TEXT(Salesdata[[#This Row],[purchase_date]], "mmm")</f>
        <v>Apr</v>
      </c>
    </row>
    <row r="1450" spans="1:18" x14ac:dyDescent="0.3">
      <c r="A1450" t="s">
        <v>4374</v>
      </c>
      <c r="B1450" t="s">
        <v>15</v>
      </c>
      <c r="C1450" t="s">
        <v>4375</v>
      </c>
      <c r="D1450" s="11" t="s">
        <v>8429</v>
      </c>
      <c r="E1450" s="11" t="s">
        <v>7069</v>
      </c>
      <c r="F1450" t="s">
        <v>277</v>
      </c>
      <c r="G1450" t="s">
        <v>4376</v>
      </c>
      <c r="H1450" t="s">
        <v>76</v>
      </c>
      <c r="I1450">
        <v>605.59</v>
      </c>
      <c r="J1450">
        <v>25</v>
      </c>
      <c r="K1450">
        <v>17</v>
      </c>
      <c r="L1450">
        <v>15139.75</v>
      </c>
      <c r="M1450">
        <v>12565.99</v>
      </c>
      <c r="N1450" s="11">
        <f>Salesdata[[#This Row],[subtotal_before_discount]]-Salesdata[[#This Row],[total_after_discount]]</f>
        <v>2573.7600000000002</v>
      </c>
      <c r="O1450" t="s">
        <v>28</v>
      </c>
      <c r="P1450" s="2">
        <v>45397.035173611112</v>
      </c>
      <c r="Q1450">
        <f>YEAR(Salesdata[[#This Row],[purchase_date]])</f>
        <v>2024</v>
      </c>
      <c r="R1450" t="str">
        <f>TEXT(Salesdata[[#This Row],[purchase_date]], "mmm")</f>
        <v>Apr</v>
      </c>
    </row>
    <row r="1451" spans="1:18" x14ac:dyDescent="0.3">
      <c r="A1451" t="s">
        <v>4377</v>
      </c>
      <c r="B1451" t="s">
        <v>172</v>
      </c>
      <c r="C1451" t="s">
        <v>4378</v>
      </c>
      <c r="D1451" s="11" t="s">
        <v>8430</v>
      </c>
      <c r="E1451" s="11" t="s">
        <v>7250</v>
      </c>
      <c r="F1451" t="s">
        <v>87</v>
      </c>
      <c r="G1451" t="s">
        <v>4379</v>
      </c>
      <c r="H1451" t="s">
        <v>161</v>
      </c>
      <c r="I1451">
        <v>343.5</v>
      </c>
      <c r="J1451">
        <v>25</v>
      </c>
      <c r="K1451">
        <v>0</v>
      </c>
      <c r="L1451">
        <v>8587.5</v>
      </c>
      <c r="M1451">
        <v>8587.5</v>
      </c>
      <c r="N1451" s="11">
        <f>Salesdata[[#This Row],[subtotal_before_discount]]-Salesdata[[#This Row],[total_after_discount]]</f>
        <v>0</v>
      </c>
      <c r="O1451" t="s">
        <v>21</v>
      </c>
      <c r="P1451" s="2">
        <v>45765.491574074076</v>
      </c>
      <c r="Q1451">
        <f>YEAR(Salesdata[[#This Row],[purchase_date]])</f>
        <v>2025</v>
      </c>
      <c r="R1451" t="str">
        <f>TEXT(Salesdata[[#This Row],[purchase_date]], "mmm")</f>
        <v>Apr</v>
      </c>
    </row>
    <row r="1452" spans="1:18" x14ac:dyDescent="0.3">
      <c r="A1452" t="s">
        <v>4380</v>
      </c>
      <c r="B1452" t="s">
        <v>55</v>
      </c>
      <c r="C1452" t="s">
        <v>4381</v>
      </c>
      <c r="D1452" s="11" t="s">
        <v>8431</v>
      </c>
      <c r="E1452" s="11" t="s">
        <v>7105</v>
      </c>
      <c r="F1452" t="s">
        <v>105</v>
      </c>
      <c r="G1452" t="s">
        <v>4382</v>
      </c>
      <c r="H1452" t="s">
        <v>93</v>
      </c>
      <c r="I1452">
        <v>106.81</v>
      </c>
      <c r="J1452">
        <v>20</v>
      </c>
      <c r="K1452">
        <v>0</v>
      </c>
      <c r="L1452">
        <v>2136.1999999999998</v>
      </c>
      <c r="M1452">
        <v>2136.1999999999998</v>
      </c>
      <c r="N1452" s="11">
        <f>Salesdata[[#This Row],[subtotal_before_discount]]-Salesdata[[#This Row],[total_after_discount]]</f>
        <v>0</v>
      </c>
      <c r="O1452" t="s">
        <v>9189</v>
      </c>
      <c r="P1452" s="2">
        <v>45680.441342592596</v>
      </c>
      <c r="Q1452">
        <f>YEAR(Salesdata[[#This Row],[purchase_date]])</f>
        <v>2025</v>
      </c>
      <c r="R1452" t="str">
        <f>TEXT(Salesdata[[#This Row],[purchase_date]], "mmm")</f>
        <v>Jan</v>
      </c>
    </row>
    <row r="1453" spans="1:18" x14ac:dyDescent="0.3">
      <c r="A1453" t="s">
        <v>4383</v>
      </c>
      <c r="B1453" t="s">
        <v>118</v>
      </c>
      <c r="C1453" t="s">
        <v>4384</v>
      </c>
      <c r="D1453" s="11" t="s">
        <v>8432</v>
      </c>
      <c r="E1453" s="11" t="s">
        <v>7250</v>
      </c>
      <c r="F1453" t="s">
        <v>105</v>
      </c>
      <c r="G1453" t="s">
        <v>4385</v>
      </c>
      <c r="H1453" t="s">
        <v>20</v>
      </c>
      <c r="I1453">
        <v>205.36</v>
      </c>
      <c r="J1453">
        <v>1</v>
      </c>
      <c r="K1453">
        <v>2</v>
      </c>
      <c r="L1453">
        <v>205.36</v>
      </c>
      <c r="M1453">
        <v>201.25</v>
      </c>
      <c r="N1453" s="11">
        <f>Salesdata[[#This Row],[subtotal_before_discount]]-Salesdata[[#This Row],[total_after_discount]]</f>
        <v>4.1100000000000136</v>
      </c>
      <c r="O1453" t="s">
        <v>116</v>
      </c>
      <c r="P1453" s="2">
        <v>45710.808541666665</v>
      </c>
      <c r="Q1453">
        <f>YEAR(Salesdata[[#This Row],[purchase_date]])</f>
        <v>2025</v>
      </c>
      <c r="R1453" t="str">
        <f>TEXT(Salesdata[[#This Row],[purchase_date]], "mmm")</f>
        <v>Feb</v>
      </c>
    </row>
    <row r="1454" spans="1:18" x14ac:dyDescent="0.3">
      <c r="A1454" t="s">
        <v>4386</v>
      </c>
      <c r="B1454" t="s">
        <v>55</v>
      </c>
      <c r="C1454" t="s">
        <v>4387</v>
      </c>
      <c r="D1454" s="11" t="s">
        <v>8433</v>
      </c>
      <c r="E1454" s="11" t="s">
        <v>7218</v>
      </c>
      <c r="F1454" t="s">
        <v>9189</v>
      </c>
      <c r="G1454" t="s">
        <v>4388</v>
      </c>
      <c r="H1454" t="s">
        <v>107</v>
      </c>
      <c r="I1454">
        <v>78.11</v>
      </c>
      <c r="J1454">
        <v>2</v>
      </c>
      <c r="K1454">
        <v>0</v>
      </c>
      <c r="L1454">
        <v>156.22</v>
      </c>
      <c r="M1454">
        <v>156.22</v>
      </c>
      <c r="N1454" s="11">
        <f>Salesdata[[#This Row],[subtotal_before_discount]]-Salesdata[[#This Row],[total_after_discount]]</f>
        <v>0</v>
      </c>
      <c r="O1454" t="s">
        <v>9189</v>
      </c>
      <c r="P1454" s="2">
        <v>45621.256643518522</v>
      </c>
      <c r="Q1454">
        <f>YEAR(Salesdata[[#This Row],[purchase_date]])</f>
        <v>2024</v>
      </c>
      <c r="R1454" t="str">
        <f>TEXT(Salesdata[[#This Row],[purchase_date]], "mmm")</f>
        <v>Nov</v>
      </c>
    </row>
    <row r="1455" spans="1:18" x14ac:dyDescent="0.3">
      <c r="A1455" t="s">
        <v>4389</v>
      </c>
      <c r="B1455" t="s">
        <v>49</v>
      </c>
      <c r="C1455" t="s">
        <v>4390</v>
      </c>
      <c r="D1455" s="11" t="s">
        <v>8434</v>
      </c>
      <c r="E1455" s="11" t="s">
        <v>7036</v>
      </c>
      <c r="F1455" t="s">
        <v>100</v>
      </c>
      <c r="G1455" t="s">
        <v>4391</v>
      </c>
      <c r="H1455" t="s">
        <v>130</v>
      </c>
      <c r="I1455">
        <v>5.17</v>
      </c>
      <c r="J1455">
        <v>239</v>
      </c>
      <c r="K1455">
        <v>0</v>
      </c>
      <c r="L1455">
        <v>1235.6300000000001</v>
      </c>
      <c r="M1455">
        <v>1235.6300000000001</v>
      </c>
      <c r="N1455" s="11">
        <f>Salesdata[[#This Row],[subtotal_before_discount]]-Salesdata[[#This Row],[total_after_discount]]</f>
        <v>0</v>
      </c>
      <c r="O1455" t="s">
        <v>116</v>
      </c>
      <c r="P1455" s="2">
        <v>45539.047500000001</v>
      </c>
      <c r="Q1455">
        <f>YEAR(Salesdata[[#This Row],[purchase_date]])</f>
        <v>2024</v>
      </c>
      <c r="R1455" t="str">
        <f>TEXT(Salesdata[[#This Row],[purchase_date]], "mmm")</f>
        <v>Sep</v>
      </c>
    </row>
    <row r="1456" spans="1:18" x14ac:dyDescent="0.3">
      <c r="A1456" t="s">
        <v>4392</v>
      </c>
      <c r="B1456" t="s">
        <v>172</v>
      </c>
      <c r="C1456" t="s">
        <v>4393</v>
      </c>
      <c r="D1456" s="11" t="s">
        <v>8435</v>
      </c>
      <c r="E1456" s="11" t="s">
        <v>7224</v>
      </c>
      <c r="F1456" t="s">
        <v>87</v>
      </c>
      <c r="G1456" t="s">
        <v>9189</v>
      </c>
      <c r="H1456" t="s">
        <v>107</v>
      </c>
      <c r="I1456">
        <v>987.15</v>
      </c>
      <c r="J1456">
        <v>2</v>
      </c>
      <c r="K1456">
        <v>2</v>
      </c>
      <c r="L1456">
        <v>1974.3</v>
      </c>
      <c r="M1456">
        <v>1934.81</v>
      </c>
      <c r="N1456" s="11">
        <f>Salesdata[[#This Row],[subtotal_before_discount]]-Salesdata[[#This Row],[total_after_discount]]</f>
        <v>39.490000000000009</v>
      </c>
      <c r="O1456" t="s">
        <v>9189</v>
      </c>
      <c r="P1456" s="2">
        <v>45699.957129629627</v>
      </c>
      <c r="Q1456">
        <f>YEAR(Salesdata[[#This Row],[purchase_date]])</f>
        <v>2025</v>
      </c>
      <c r="R1456" t="str">
        <f>TEXT(Salesdata[[#This Row],[purchase_date]], "mmm")</f>
        <v>Feb</v>
      </c>
    </row>
    <row r="1457" spans="1:18" x14ac:dyDescent="0.3">
      <c r="A1457" t="s">
        <v>4394</v>
      </c>
      <c r="B1457" t="s">
        <v>95</v>
      </c>
      <c r="C1457" t="s">
        <v>4395</v>
      </c>
      <c r="D1457" s="11" t="s">
        <v>8436</v>
      </c>
      <c r="E1457" s="11" t="s">
        <v>7218</v>
      </c>
      <c r="F1457" t="s">
        <v>251</v>
      </c>
      <c r="G1457" t="s">
        <v>4396</v>
      </c>
      <c r="H1457" t="s">
        <v>161</v>
      </c>
      <c r="I1457">
        <v>57.36</v>
      </c>
      <c r="J1457">
        <v>50</v>
      </c>
      <c r="K1457">
        <v>25</v>
      </c>
      <c r="L1457">
        <v>2868</v>
      </c>
      <c r="M1457">
        <v>2151</v>
      </c>
      <c r="N1457" s="11">
        <f>Salesdata[[#This Row],[subtotal_before_discount]]-Salesdata[[#This Row],[total_after_discount]]</f>
        <v>717</v>
      </c>
      <c r="O1457" t="s">
        <v>28</v>
      </c>
      <c r="P1457" s="2">
        <v>45853.974965277775</v>
      </c>
      <c r="Q1457">
        <f>YEAR(Salesdata[[#This Row],[purchase_date]])</f>
        <v>2025</v>
      </c>
      <c r="R1457" t="str">
        <f>TEXT(Salesdata[[#This Row],[purchase_date]], "mmm")</f>
        <v>Jul</v>
      </c>
    </row>
    <row r="1458" spans="1:18" x14ac:dyDescent="0.3">
      <c r="A1458" t="s">
        <v>4397</v>
      </c>
      <c r="B1458" t="s">
        <v>172</v>
      </c>
      <c r="C1458" t="s">
        <v>4398</v>
      </c>
      <c r="D1458" s="11" t="s">
        <v>8437</v>
      </c>
      <c r="E1458" s="11" t="s">
        <v>7130</v>
      </c>
      <c r="F1458" t="s">
        <v>224</v>
      </c>
      <c r="G1458" t="s">
        <v>4399</v>
      </c>
      <c r="H1458" t="s">
        <v>184</v>
      </c>
      <c r="I1458">
        <v>397.15</v>
      </c>
      <c r="J1458">
        <v>12</v>
      </c>
      <c r="K1458">
        <v>15</v>
      </c>
      <c r="L1458">
        <v>4765.8</v>
      </c>
      <c r="M1458">
        <v>4050.93</v>
      </c>
      <c r="N1458" s="11">
        <f>Salesdata[[#This Row],[subtotal_before_discount]]-Salesdata[[#This Row],[total_after_discount]]</f>
        <v>714.87000000000035</v>
      </c>
      <c r="O1458" t="s">
        <v>21</v>
      </c>
      <c r="P1458" s="2">
        <v>45502.03564814815</v>
      </c>
      <c r="Q1458">
        <f>YEAR(Salesdata[[#This Row],[purchase_date]])</f>
        <v>2024</v>
      </c>
      <c r="R1458" t="str">
        <f>TEXT(Salesdata[[#This Row],[purchase_date]], "mmm")</f>
        <v>Jul</v>
      </c>
    </row>
    <row r="1459" spans="1:18" x14ac:dyDescent="0.3">
      <c r="A1459" t="s">
        <v>4400</v>
      </c>
      <c r="B1459" t="s">
        <v>84</v>
      </c>
      <c r="C1459" t="s">
        <v>4401</v>
      </c>
      <c r="D1459" s="11" t="s">
        <v>7836</v>
      </c>
      <c r="E1459" s="11" t="s">
        <v>7164</v>
      </c>
      <c r="F1459" t="s">
        <v>44</v>
      </c>
      <c r="G1459" t="s">
        <v>4402</v>
      </c>
      <c r="H1459" t="s">
        <v>46</v>
      </c>
      <c r="I1459">
        <v>2290.86</v>
      </c>
      <c r="J1459">
        <v>10</v>
      </c>
      <c r="K1459">
        <v>5</v>
      </c>
      <c r="L1459">
        <v>22908.6</v>
      </c>
      <c r="M1459">
        <v>21763.17</v>
      </c>
      <c r="N1459" s="11">
        <f>Salesdata[[#This Row],[subtotal_before_discount]]-Salesdata[[#This Row],[total_after_discount]]</f>
        <v>1145.4300000000003</v>
      </c>
      <c r="O1459" t="s">
        <v>28</v>
      </c>
      <c r="P1459" s="2">
        <v>45844.09165509259</v>
      </c>
      <c r="Q1459">
        <f>YEAR(Salesdata[[#This Row],[purchase_date]])</f>
        <v>2025</v>
      </c>
      <c r="R1459" t="str">
        <f>TEXT(Salesdata[[#This Row],[purchase_date]], "mmm")</f>
        <v>Jul</v>
      </c>
    </row>
    <row r="1460" spans="1:18" x14ac:dyDescent="0.3">
      <c r="A1460" t="s">
        <v>4403</v>
      </c>
      <c r="B1460" t="s">
        <v>15</v>
      </c>
      <c r="C1460" t="s">
        <v>4404</v>
      </c>
      <c r="D1460" s="11" t="s">
        <v>8438</v>
      </c>
      <c r="E1460" s="11" t="s">
        <v>7094</v>
      </c>
      <c r="F1460" t="s">
        <v>18</v>
      </c>
      <c r="G1460" t="s">
        <v>4405</v>
      </c>
      <c r="H1460" t="s">
        <v>70</v>
      </c>
      <c r="I1460">
        <v>187.79</v>
      </c>
      <c r="J1460">
        <v>12</v>
      </c>
      <c r="K1460">
        <v>15</v>
      </c>
      <c r="L1460">
        <v>2253.48</v>
      </c>
      <c r="M1460">
        <v>1915.46</v>
      </c>
      <c r="N1460" s="11">
        <f>Salesdata[[#This Row],[subtotal_before_discount]]-Salesdata[[#This Row],[total_after_discount]]</f>
        <v>338.02</v>
      </c>
      <c r="O1460" t="s">
        <v>21</v>
      </c>
      <c r="P1460" s="2">
        <v>45757.115706018521</v>
      </c>
      <c r="Q1460">
        <f>YEAR(Salesdata[[#This Row],[purchase_date]])</f>
        <v>2025</v>
      </c>
      <c r="R1460" t="str">
        <f>TEXT(Salesdata[[#This Row],[purchase_date]], "mmm")</f>
        <v>Apr</v>
      </c>
    </row>
    <row r="1461" spans="1:18" x14ac:dyDescent="0.3">
      <c r="A1461" t="s">
        <v>4406</v>
      </c>
      <c r="B1461" t="s">
        <v>30</v>
      </c>
      <c r="C1461" t="s">
        <v>4407</v>
      </c>
      <c r="D1461" s="11" t="s">
        <v>8439</v>
      </c>
      <c r="E1461" s="11" t="s">
        <v>7168</v>
      </c>
      <c r="F1461" t="s">
        <v>133</v>
      </c>
      <c r="G1461" t="s">
        <v>4408</v>
      </c>
      <c r="H1461" t="s">
        <v>39</v>
      </c>
      <c r="I1461">
        <v>266.83999999999997</v>
      </c>
      <c r="J1461">
        <v>25</v>
      </c>
      <c r="K1461">
        <v>0</v>
      </c>
      <c r="L1461">
        <v>6671</v>
      </c>
      <c r="M1461">
        <v>6671</v>
      </c>
      <c r="N1461" s="11">
        <f>Salesdata[[#This Row],[subtotal_before_discount]]-Salesdata[[#This Row],[total_after_discount]]</f>
        <v>0</v>
      </c>
      <c r="O1461" t="s">
        <v>40</v>
      </c>
      <c r="P1461" s="2">
        <v>45631.719710648147</v>
      </c>
      <c r="Q1461">
        <f>YEAR(Salesdata[[#This Row],[purchase_date]])</f>
        <v>2024</v>
      </c>
      <c r="R1461" t="str">
        <f>TEXT(Salesdata[[#This Row],[purchase_date]], "mmm")</f>
        <v>Dec</v>
      </c>
    </row>
    <row r="1462" spans="1:18" x14ac:dyDescent="0.3">
      <c r="A1462" t="s">
        <v>4409</v>
      </c>
      <c r="B1462" t="s">
        <v>49</v>
      </c>
      <c r="C1462" t="s">
        <v>4410</v>
      </c>
      <c r="D1462" s="11" t="s">
        <v>8440</v>
      </c>
      <c r="E1462" s="11" t="s">
        <v>7154</v>
      </c>
      <c r="F1462" t="s">
        <v>32</v>
      </c>
      <c r="G1462" t="s">
        <v>4411</v>
      </c>
      <c r="H1462" t="s">
        <v>76</v>
      </c>
      <c r="I1462">
        <v>360.14</v>
      </c>
      <c r="J1462">
        <v>1</v>
      </c>
      <c r="K1462">
        <v>0</v>
      </c>
      <c r="L1462">
        <v>360.14</v>
      </c>
      <c r="M1462">
        <v>360.14</v>
      </c>
      <c r="N1462" s="11">
        <f>Salesdata[[#This Row],[subtotal_before_discount]]-Salesdata[[#This Row],[total_after_discount]]</f>
        <v>0</v>
      </c>
      <c r="O1462" t="s">
        <v>9189</v>
      </c>
      <c r="P1462" s="2">
        <v>45702.194456018522</v>
      </c>
      <c r="Q1462">
        <f>YEAR(Salesdata[[#This Row],[purchase_date]])</f>
        <v>2025</v>
      </c>
      <c r="R1462" t="str">
        <f>TEXT(Salesdata[[#This Row],[purchase_date]], "mmm")</f>
        <v>Feb</v>
      </c>
    </row>
    <row r="1463" spans="1:18" x14ac:dyDescent="0.3">
      <c r="A1463" t="s">
        <v>4412</v>
      </c>
      <c r="B1463" t="s">
        <v>15</v>
      </c>
      <c r="C1463" t="s">
        <v>9189</v>
      </c>
      <c r="D1463" s="11" t="s">
        <v>9189</v>
      </c>
      <c r="E1463" s="11" t="s">
        <v>9189</v>
      </c>
      <c r="F1463" t="s">
        <v>105</v>
      </c>
      <c r="G1463" t="s">
        <v>4413</v>
      </c>
      <c r="H1463" t="s">
        <v>20</v>
      </c>
      <c r="I1463">
        <v>1429.01</v>
      </c>
      <c r="J1463">
        <v>1</v>
      </c>
      <c r="K1463">
        <v>0</v>
      </c>
      <c r="L1463">
        <v>1429.01</v>
      </c>
      <c r="M1463">
        <v>1429.01</v>
      </c>
      <c r="N1463" s="11">
        <f>Salesdata[[#This Row],[subtotal_before_discount]]-Salesdata[[#This Row],[total_after_discount]]</f>
        <v>0</v>
      </c>
      <c r="O1463" t="s">
        <v>60</v>
      </c>
      <c r="P1463" s="2">
        <v>45795.969849537039</v>
      </c>
      <c r="Q1463">
        <f>YEAR(Salesdata[[#This Row],[purchase_date]])</f>
        <v>2025</v>
      </c>
      <c r="R1463" t="str">
        <f>TEXT(Salesdata[[#This Row],[purchase_date]], "mmm")</f>
        <v>May</v>
      </c>
    </row>
    <row r="1464" spans="1:18" x14ac:dyDescent="0.3">
      <c r="A1464" t="s">
        <v>4414</v>
      </c>
      <c r="B1464" t="s">
        <v>172</v>
      </c>
      <c r="C1464" t="s">
        <v>4415</v>
      </c>
      <c r="D1464" s="11" t="s">
        <v>8441</v>
      </c>
      <c r="E1464" s="11" t="s">
        <v>7137</v>
      </c>
      <c r="F1464" t="s">
        <v>277</v>
      </c>
      <c r="G1464" t="s">
        <v>4416</v>
      </c>
      <c r="H1464" t="s">
        <v>107</v>
      </c>
      <c r="I1464">
        <v>866.27</v>
      </c>
      <c r="J1464">
        <v>15</v>
      </c>
      <c r="K1464">
        <v>10</v>
      </c>
      <c r="L1464">
        <v>12994.05</v>
      </c>
      <c r="M1464">
        <v>11694.65</v>
      </c>
      <c r="N1464" s="11">
        <f>Salesdata[[#This Row],[subtotal_before_discount]]-Salesdata[[#This Row],[total_after_discount]]</f>
        <v>1299.3999999999996</v>
      </c>
      <c r="O1464" t="s">
        <v>40</v>
      </c>
      <c r="P1464" s="2">
        <v>45819.453090277777</v>
      </c>
      <c r="Q1464">
        <f>YEAR(Salesdata[[#This Row],[purchase_date]])</f>
        <v>2025</v>
      </c>
      <c r="R1464" t="str">
        <f>TEXT(Salesdata[[#This Row],[purchase_date]], "mmm")</f>
        <v>Jun</v>
      </c>
    </row>
    <row r="1465" spans="1:18" x14ac:dyDescent="0.3">
      <c r="A1465" t="s">
        <v>4417</v>
      </c>
      <c r="B1465" t="s">
        <v>172</v>
      </c>
      <c r="C1465" t="s">
        <v>4418</v>
      </c>
      <c r="D1465" s="11" t="s">
        <v>8442</v>
      </c>
      <c r="E1465" s="11" t="s">
        <v>7083</v>
      </c>
      <c r="F1465" t="s">
        <v>111</v>
      </c>
      <c r="G1465" t="s">
        <v>4419</v>
      </c>
      <c r="H1465" t="s">
        <v>93</v>
      </c>
      <c r="I1465">
        <v>445.94</v>
      </c>
      <c r="J1465">
        <v>8</v>
      </c>
      <c r="K1465">
        <v>5</v>
      </c>
      <c r="L1465">
        <v>3567.52</v>
      </c>
      <c r="M1465">
        <v>3389.14</v>
      </c>
      <c r="N1465" s="11">
        <f>Salesdata[[#This Row],[subtotal_before_discount]]-Salesdata[[#This Row],[total_after_discount]]</f>
        <v>178.38000000000011</v>
      </c>
      <c r="O1465" t="s">
        <v>9189</v>
      </c>
      <c r="P1465" s="2">
        <v>45524.014050925929</v>
      </c>
      <c r="Q1465">
        <f>YEAR(Salesdata[[#This Row],[purchase_date]])</f>
        <v>2024</v>
      </c>
      <c r="R1465" t="str">
        <f>TEXT(Salesdata[[#This Row],[purchase_date]], "mmm")</f>
        <v>Aug</v>
      </c>
    </row>
    <row r="1466" spans="1:18" x14ac:dyDescent="0.3">
      <c r="A1466" t="s">
        <v>4420</v>
      </c>
      <c r="B1466" t="s">
        <v>49</v>
      </c>
      <c r="C1466" t="s">
        <v>4421</v>
      </c>
      <c r="D1466" s="11" t="s">
        <v>8443</v>
      </c>
      <c r="E1466" s="11" t="s">
        <v>7064</v>
      </c>
      <c r="F1466" t="s">
        <v>246</v>
      </c>
      <c r="G1466" t="s">
        <v>4422</v>
      </c>
      <c r="H1466" t="s">
        <v>82</v>
      </c>
      <c r="I1466">
        <v>1115.33</v>
      </c>
      <c r="J1466">
        <v>75</v>
      </c>
      <c r="K1466">
        <v>20</v>
      </c>
      <c r="L1466">
        <v>83649.75</v>
      </c>
      <c r="M1466">
        <v>66919.8</v>
      </c>
      <c r="N1466" s="11">
        <f>Salesdata[[#This Row],[subtotal_before_discount]]-Salesdata[[#This Row],[total_after_discount]]</f>
        <v>16729.949999999997</v>
      </c>
      <c r="O1466" t="s">
        <v>28</v>
      </c>
      <c r="P1466" s="2">
        <v>45734.090578703705</v>
      </c>
      <c r="Q1466">
        <f>YEAR(Salesdata[[#This Row],[purchase_date]])</f>
        <v>2025</v>
      </c>
      <c r="R1466" t="str">
        <f>TEXT(Salesdata[[#This Row],[purchase_date]], "mmm")</f>
        <v>Mar</v>
      </c>
    </row>
    <row r="1467" spans="1:18" x14ac:dyDescent="0.3">
      <c r="A1467" t="s">
        <v>4423</v>
      </c>
      <c r="B1467" t="s">
        <v>49</v>
      </c>
      <c r="C1467" t="s">
        <v>4424</v>
      </c>
      <c r="D1467" s="11" t="s">
        <v>8444</v>
      </c>
      <c r="E1467" s="11" t="s">
        <v>7050</v>
      </c>
      <c r="F1467" t="s">
        <v>251</v>
      </c>
      <c r="G1467" t="s">
        <v>4425</v>
      </c>
      <c r="H1467" t="s">
        <v>107</v>
      </c>
      <c r="I1467">
        <v>93.39</v>
      </c>
      <c r="J1467">
        <v>1</v>
      </c>
      <c r="K1467">
        <v>0</v>
      </c>
      <c r="L1467">
        <v>93.39</v>
      </c>
      <c r="M1467">
        <v>93.39</v>
      </c>
      <c r="N1467" s="11">
        <f>Salesdata[[#This Row],[subtotal_before_discount]]-Salesdata[[#This Row],[total_after_discount]]</f>
        <v>0</v>
      </c>
      <c r="O1467" t="s">
        <v>9189</v>
      </c>
      <c r="P1467" s="2">
        <v>45449.757476851853</v>
      </c>
      <c r="Q1467">
        <f>YEAR(Salesdata[[#This Row],[purchase_date]])</f>
        <v>2024</v>
      </c>
      <c r="R1467" t="str">
        <f>TEXT(Salesdata[[#This Row],[purchase_date]], "mmm")</f>
        <v>Jun</v>
      </c>
    </row>
    <row r="1468" spans="1:18" x14ac:dyDescent="0.3">
      <c r="A1468" t="s">
        <v>4426</v>
      </c>
      <c r="B1468" t="s">
        <v>118</v>
      </c>
      <c r="C1468" t="s">
        <v>4427</v>
      </c>
      <c r="D1468" s="11" t="s">
        <v>8445</v>
      </c>
      <c r="E1468" s="11" t="s">
        <v>7152</v>
      </c>
      <c r="F1468" t="s">
        <v>111</v>
      </c>
      <c r="G1468" t="s">
        <v>4428</v>
      </c>
      <c r="H1468" t="s">
        <v>59</v>
      </c>
      <c r="I1468">
        <v>2577.42</v>
      </c>
      <c r="J1468">
        <v>60</v>
      </c>
      <c r="K1468">
        <v>20</v>
      </c>
      <c r="L1468">
        <v>154645.20000000001</v>
      </c>
      <c r="M1468">
        <v>123716.16</v>
      </c>
      <c r="N1468" s="11">
        <f>Salesdata[[#This Row],[subtotal_before_discount]]-Salesdata[[#This Row],[total_after_discount]]</f>
        <v>30929.040000000008</v>
      </c>
      <c r="O1468" t="s">
        <v>116</v>
      </c>
      <c r="P1468" s="2">
        <v>45631.460509259261</v>
      </c>
      <c r="Q1468">
        <f>YEAR(Salesdata[[#This Row],[purchase_date]])</f>
        <v>2024</v>
      </c>
      <c r="R1468" t="str">
        <f>TEXT(Salesdata[[#This Row],[purchase_date]], "mmm")</f>
        <v>Dec</v>
      </c>
    </row>
    <row r="1469" spans="1:18" x14ac:dyDescent="0.3">
      <c r="A1469" t="s">
        <v>4429</v>
      </c>
      <c r="B1469" t="s">
        <v>181</v>
      </c>
      <c r="C1469" t="s">
        <v>4430</v>
      </c>
      <c r="D1469" s="11" t="s">
        <v>8446</v>
      </c>
      <c r="E1469" s="11" t="s">
        <v>7042</v>
      </c>
      <c r="F1469" t="s">
        <v>87</v>
      </c>
      <c r="G1469" t="s">
        <v>4431</v>
      </c>
      <c r="H1469" t="s">
        <v>59</v>
      </c>
      <c r="I1469">
        <v>103.98</v>
      </c>
      <c r="J1469">
        <v>3</v>
      </c>
      <c r="K1469">
        <v>5</v>
      </c>
      <c r="L1469">
        <v>311.94</v>
      </c>
      <c r="M1469">
        <v>296.33999999999997</v>
      </c>
      <c r="N1469" s="11">
        <f>Salesdata[[#This Row],[subtotal_before_discount]]-Salesdata[[#This Row],[total_after_discount]]</f>
        <v>15.600000000000023</v>
      </c>
      <c r="O1469" t="s">
        <v>116</v>
      </c>
      <c r="P1469" s="2">
        <v>45851.505381944444</v>
      </c>
      <c r="Q1469">
        <f>YEAR(Salesdata[[#This Row],[purchase_date]])</f>
        <v>2025</v>
      </c>
      <c r="R1469" t="str">
        <f>TEXT(Salesdata[[#This Row],[purchase_date]], "mmm")</f>
        <v>Jul</v>
      </c>
    </row>
    <row r="1470" spans="1:18" x14ac:dyDescent="0.3">
      <c r="A1470" t="s">
        <v>4432</v>
      </c>
      <c r="B1470" t="s">
        <v>72</v>
      </c>
      <c r="C1470" t="s">
        <v>4433</v>
      </c>
      <c r="D1470" s="11" t="s">
        <v>8447</v>
      </c>
      <c r="E1470" s="11" t="s">
        <v>7060</v>
      </c>
      <c r="F1470" t="s">
        <v>57</v>
      </c>
      <c r="G1470" t="s">
        <v>4434</v>
      </c>
      <c r="H1470" t="s">
        <v>465</v>
      </c>
      <c r="I1470">
        <v>1343.67</v>
      </c>
      <c r="J1470">
        <v>2</v>
      </c>
      <c r="K1470">
        <v>5</v>
      </c>
      <c r="L1470">
        <v>2687.34</v>
      </c>
      <c r="M1470">
        <v>2552.9699999999998</v>
      </c>
      <c r="N1470" s="11">
        <f>Salesdata[[#This Row],[subtotal_before_discount]]-Salesdata[[#This Row],[total_after_discount]]</f>
        <v>134.37000000000035</v>
      </c>
      <c r="O1470" t="s">
        <v>116</v>
      </c>
      <c r="P1470" s="2">
        <v>45618.376469907409</v>
      </c>
      <c r="Q1470">
        <f>YEAR(Salesdata[[#This Row],[purchase_date]])</f>
        <v>2024</v>
      </c>
      <c r="R1470" t="str">
        <f>TEXT(Salesdata[[#This Row],[purchase_date]], "mmm")</f>
        <v>Nov</v>
      </c>
    </row>
    <row r="1471" spans="1:18" x14ac:dyDescent="0.3">
      <c r="A1471" t="s">
        <v>4435</v>
      </c>
      <c r="B1471" t="s">
        <v>181</v>
      </c>
      <c r="C1471" t="s">
        <v>4436</v>
      </c>
      <c r="D1471" s="11" t="s">
        <v>8448</v>
      </c>
      <c r="E1471" s="11" t="s">
        <v>7250</v>
      </c>
      <c r="F1471" t="s">
        <v>91</v>
      </c>
      <c r="G1471" t="s">
        <v>4437</v>
      </c>
      <c r="H1471" t="s">
        <v>53</v>
      </c>
      <c r="I1471">
        <v>318.45999999999998</v>
      </c>
      <c r="J1471">
        <v>8</v>
      </c>
      <c r="K1471">
        <v>0</v>
      </c>
      <c r="L1471">
        <v>2547.6799999999998</v>
      </c>
      <c r="M1471">
        <v>2547.6799999999998</v>
      </c>
      <c r="N1471" s="11">
        <f>Salesdata[[#This Row],[subtotal_before_discount]]-Salesdata[[#This Row],[total_after_discount]]</f>
        <v>0</v>
      </c>
      <c r="O1471" t="s">
        <v>21</v>
      </c>
      <c r="P1471" s="2">
        <v>45687.627245370371</v>
      </c>
      <c r="Q1471">
        <f>YEAR(Salesdata[[#This Row],[purchase_date]])</f>
        <v>2025</v>
      </c>
      <c r="R1471" t="str">
        <f>TEXT(Salesdata[[#This Row],[purchase_date]], "mmm")</f>
        <v>Jan</v>
      </c>
    </row>
    <row r="1472" spans="1:18" x14ac:dyDescent="0.3">
      <c r="A1472" t="s">
        <v>4438</v>
      </c>
      <c r="B1472" t="s">
        <v>55</v>
      </c>
      <c r="C1472" t="s">
        <v>4439</v>
      </c>
      <c r="D1472" s="11" t="s">
        <v>8449</v>
      </c>
      <c r="E1472" s="11" t="s">
        <v>7066</v>
      </c>
      <c r="F1472" t="s">
        <v>74</v>
      </c>
      <c r="G1472" t="s">
        <v>4440</v>
      </c>
      <c r="H1472" t="s">
        <v>107</v>
      </c>
      <c r="I1472">
        <v>1553.78</v>
      </c>
      <c r="J1472">
        <v>1</v>
      </c>
      <c r="K1472">
        <v>0</v>
      </c>
      <c r="L1472">
        <v>1553.78</v>
      </c>
      <c r="M1472">
        <v>1553.78</v>
      </c>
      <c r="N1472" s="11">
        <f>Salesdata[[#This Row],[subtotal_before_discount]]-Salesdata[[#This Row],[total_after_discount]]</f>
        <v>0</v>
      </c>
      <c r="O1472" t="s">
        <v>28</v>
      </c>
      <c r="P1472" s="2">
        <v>45438.551990740743</v>
      </c>
      <c r="Q1472">
        <f>YEAR(Salesdata[[#This Row],[purchase_date]])</f>
        <v>2024</v>
      </c>
      <c r="R1472" t="str">
        <f>TEXT(Salesdata[[#This Row],[purchase_date]], "mmm")</f>
        <v>May</v>
      </c>
    </row>
    <row r="1473" spans="1:18" x14ac:dyDescent="0.3">
      <c r="A1473" t="s">
        <v>4441</v>
      </c>
      <c r="B1473" t="s">
        <v>49</v>
      </c>
      <c r="C1473" t="s">
        <v>4442</v>
      </c>
      <c r="D1473" s="11" t="s">
        <v>8450</v>
      </c>
      <c r="E1473" s="11" t="s">
        <v>7044</v>
      </c>
      <c r="F1473" t="s">
        <v>91</v>
      </c>
      <c r="G1473" t="s">
        <v>4443</v>
      </c>
      <c r="H1473" t="s">
        <v>179</v>
      </c>
      <c r="I1473">
        <v>3204.3</v>
      </c>
      <c r="J1473">
        <v>12</v>
      </c>
      <c r="K1473">
        <v>5</v>
      </c>
      <c r="L1473">
        <v>38451.599999999999</v>
      </c>
      <c r="M1473">
        <v>36529.019999999997</v>
      </c>
      <c r="N1473" s="11">
        <f>Salesdata[[#This Row],[subtotal_before_discount]]-Salesdata[[#This Row],[total_after_discount]]</f>
        <v>1922.5800000000017</v>
      </c>
      <c r="O1473" t="s">
        <v>77</v>
      </c>
      <c r="P1473" s="2">
        <v>45858.564745370371</v>
      </c>
      <c r="Q1473">
        <f>YEAR(Salesdata[[#This Row],[purchase_date]])</f>
        <v>2025</v>
      </c>
      <c r="R1473" t="str">
        <f>TEXT(Salesdata[[#This Row],[purchase_date]], "mmm")</f>
        <v>Jul</v>
      </c>
    </row>
    <row r="1474" spans="1:18" x14ac:dyDescent="0.3">
      <c r="A1474" t="s">
        <v>4444</v>
      </c>
      <c r="B1474" t="s">
        <v>172</v>
      </c>
      <c r="C1474" t="s">
        <v>4445</v>
      </c>
      <c r="D1474" s="11" t="s">
        <v>8451</v>
      </c>
      <c r="E1474" s="11" t="s">
        <v>7036</v>
      </c>
      <c r="F1474" t="s">
        <v>100</v>
      </c>
      <c r="G1474" t="s">
        <v>4446</v>
      </c>
      <c r="H1474" t="s">
        <v>59</v>
      </c>
      <c r="I1474">
        <v>885.7</v>
      </c>
      <c r="J1474">
        <v>10</v>
      </c>
      <c r="K1474">
        <v>3</v>
      </c>
      <c r="L1474">
        <v>8857</v>
      </c>
      <c r="M1474">
        <v>8591.2900000000009</v>
      </c>
      <c r="N1474" s="11">
        <f>Salesdata[[#This Row],[subtotal_before_discount]]-Salesdata[[#This Row],[total_after_discount]]</f>
        <v>265.70999999999913</v>
      </c>
      <c r="O1474" t="s">
        <v>21</v>
      </c>
      <c r="P1474" s="2">
        <v>45791.577766203707</v>
      </c>
      <c r="Q1474">
        <f>YEAR(Salesdata[[#This Row],[purchase_date]])</f>
        <v>2025</v>
      </c>
      <c r="R1474" t="str">
        <f>TEXT(Salesdata[[#This Row],[purchase_date]], "mmm")</f>
        <v>May</v>
      </c>
    </row>
    <row r="1475" spans="1:18" x14ac:dyDescent="0.3">
      <c r="A1475" t="s">
        <v>4447</v>
      </c>
      <c r="B1475" t="s">
        <v>84</v>
      </c>
      <c r="C1475" t="s">
        <v>4448</v>
      </c>
      <c r="D1475" s="11" t="s">
        <v>8452</v>
      </c>
      <c r="E1475" s="11" t="s">
        <v>7066</v>
      </c>
      <c r="F1475" t="s">
        <v>105</v>
      </c>
      <c r="G1475" t="s">
        <v>4449</v>
      </c>
      <c r="H1475" t="s">
        <v>93</v>
      </c>
      <c r="I1475">
        <v>9.3800000000000008</v>
      </c>
      <c r="J1475">
        <v>2</v>
      </c>
      <c r="K1475">
        <v>0</v>
      </c>
      <c r="L1475">
        <v>18.760000000000002</v>
      </c>
      <c r="M1475">
        <v>18.760000000000002</v>
      </c>
      <c r="N1475" s="11">
        <f>Salesdata[[#This Row],[subtotal_before_discount]]-Salesdata[[#This Row],[total_after_discount]]</f>
        <v>0</v>
      </c>
      <c r="O1475" t="s">
        <v>40</v>
      </c>
      <c r="P1475" s="2">
        <v>45802.13417824074</v>
      </c>
      <c r="Q1475">
        <f>YEAR(Salesdata[[#This Row],[purchase_date]])</f>
        <v>2025</v>
      </c>
      <c r="R1475" t="str">
        <f>TEXT(Salesdata[[#This Row],[purchase_date]], "mmm")</f>
        <v>May</v>
      </c>
    </row>
    <row r="1476" spans="1:18" x14ac:dyDescent="0.3">
      <c r="A1476" t="s">
        <v>4450</v>
      </c>
      <c r="B1476" t="s">
        <v>84</v>
      </c>
      <c r="C1476" t="s">
        <v>4451</v>
      </c>
      <c r="D1476" s="11" t="s">
        <v>7601</v>
      </c>
      <c r="E1476" s="11" t="s">
        <v>7207</v>
      </c>
      <c r="F1476" t="s">
        <v>18</v>
      </c>
      <c r="G1476" t="s">
        <v>4452</v>
      </c>
      <c r="H1476" t="s">
        <v>39</v>
      </c>
      <c r="I1476">
        <v>2867.12</v>
      </c>
      <c r="J1476">
        <v>20</v>
      </c>
      <c r="K1476">
        <v>35</v>
      </c>
      <c r="L1476">
        <v>57342.400000000001</v>
      </c>
      <c r="M1476">
        <v>37272.559999999998</v>
      </c>
      <c r="N1476" s="11">
        <f>Salesdata[[#This Row],[subtotal_before_discount]]-Salesdata[[#This Row],[total_after_discount]]</f>
        <v>20069.840000000004</v>
      </c>
      <c r="O1476" t="s">
        <v>21</v>
      </c>
      <c r="P1476" s="2">
        <v>45478.283912037034</v>
      </c>
      <c r="Q1476">
        <f>YEAR(Salesdata[[#This Row],[purchase_date]])</f>
        <v>2024</v>
      </c>
      <c r="R1476" t="str">
        <f>TEXT(Salesdata[[#This Row],[purchase_date]], "mmm")</f>
        <v>Jul</v>
      </c>
    </row>
    <row r="1477" spans="1:18" x14ac:dyDescent="0.3">
      <c r="A1477" t="s">
        <v>4453</v>
      </c>
      <c r="B1477" t="s">
        <v>15</v>
      </c>
      <c r="C1477" t="s">
        <v>4454</v>
      </c>
      <c r="D1477" s="11" t="s">
        <v>8453</v>
      </c>
      <c r="E1477" s="11" t="s">
        <v>7198</v>
      </c>
      <c r="F1477" t="s">
        <v>100</v>
      </c>
      <c r="G1477" t="s">
        <v>4455</v>
      </c>
      <c r="H1477" t="s">
        <v>248</v>
      </c>
      <c r="I1477">
        <v>124.74</v>
      </c>
      <c r="J1477">
        <v>6</v>
      </c>
      <c r="K1477">
        <v>10</v>
      </c>
      <c r="L1477">
        <v>748.44</v>
      </c>
      <c r="M1477">
        <v>673.6</v>
      </c>
      <c r="N1477" s="11">
        <f>Salesdata[[#This Row],[subtotal_before_discount]]-Salesdata[[#This Row],[total_after_discount]]</f>
        <v>74.840000000000032</v>
      </c>
      <c r="O1477" t="s">
        <v>47</v>
      </c>
      <c r="P1477" s="2">
        <v>45513.128067129626</v>
      </c>
      <c r="Q1477">
        <f>YEAR(Salesdata[[#This Row],[purchase_date]])</f>
        <v>2024</v>
      </c>
      <c r="R1477" t="str">
        <f>TEXT(Salesdata[[#This Row],[purchase_date]], "mmm")</f>
        <v>Aug</v>
      </c>
    </row>
    <row r="1478" spans="1:18" x14ac:dyDescent="0.3">
      <c r="A1478" t="s">
        <v>4456</v>
      </c>
      <c r="B1478" t="s">
        <v>30</v>
      </c>
      <c r="C1478" t="s">
        <v>4457</v>
      </c>
      <c r="D1478" s="11" t="s">
        <v>8454</v>
      </c>
      <c r="E1478" s="11" t="s">
        <v>7235</v>
      </c>
      <c r="F1478" t="s">
        <v>111</v>
      </c>
      <c r="G1478" t="s">
        <v>4458</v>
      </c>
      <c r="H1478" t="s">
        <v>70</v>
      </c>
      <c r="I1478">
        <v>564.21</v>
      </c>
      <c r="J1478">
        <v>4</v>
      </c>
      <c r="K1478">
        <v>0</v>
      </c>
      <c r="L1478">
        <v>2256.84</v>
      </c>
      <c r="M1478">
        <v>2256.84</v>
      </c>
      <c r="N1478" s="11">
        <f>Salesdata[[#This Row],[subtotal_before_discount]]-Salesdata[[#This Row],[total_after_discount]]</f>
        <v>0</v>
      </c>
      <c r="O1478" t="s">
        <v>9189</v>
      </c>
      <c r="P1478" s="2">
        <v>45510.973900462966</v>
      </c>
      <c r="Q1478">
        <f>YEAR(Salesdata[[#This Row],[purchase_date]])</f>
        <v>2024</v>
      </c>
      <c r="R1478" t="str">
        <f>TEXT(Salesdata[[#This Row],[purchase_date]], "mmm")</f>
        <v>Aug</v>
      </c>
    </row>
    <row r="1479" spans="1:18" x14ac:dyDescent="0.3">
      <c r="A1479" t="s">
        <v>4459</v>
      </c>
      <c r="B1479" t="s">
        <v>55</v>
      </c>
      <c r="C1479" t="s">
        <v>4460</v>
      </c>
      <c r="D1479" s="11" t="s">
        <v>8455</v>
      </c>
      <c r="E1479" s="11" t="s">
        <v>7066</v>
      </c>
      <c r="F1479" t="s">
        <v>155</v>
      </c>
      <c r="G1479" t="s">
        <v>4461</v>
      </c>
      <c r="H1479" t="s">
        <v>179</v>
      </c>
      <c r="I1479">
        <v>2256.6999999999998</v>
      </c>
      <c r="J1479">
        <v>1</v>
      </c>
      <c r="K1479">
        <v>0</v>
      </c>
      <c r="L1479">
        <v>2256.6999999999998</v>
      </c>
      <c r="M1479">
        <v>2256.6999999999998</v>
      </c>
      <c r="N1479" s="11">
        <f>Salesdata[[#This Row],[subtotal_before_discount]]-Salesdata[[#This Row],[total_after_discount]]</f>
        <v>0</v>
      </c>
      <c r="O1479" t="s">
        <v>21</v>
      </c>
      <c r="P1479" s="2">
        <v>45449.889363425929</v>
      </c>
      <c r="Q1479">
        <f>YEAR(Salesdata[[#This Row],[purchase_date]])</f>
        <v>2024</v>
      </c>
      <c r="R1479" t="str">
        <f>TEXT(Salesdata[[#This Row],[purchase_date]], "mmm")</f>
        <v>Jun</v>
      </c>
    </row>
    <row r="1480" spans="1:18" x14ac:dyDescent="0.3">
      <c r="A1480" t="s">
        <v>4462</v>
      </c>
      <c r="B1480" t="s">
        <v>30</v>
      </c>
      <c r="C1480" t="s">
        <v>4463</v>
      </c>
      <c r="D1480" s="11" t="s">
        <v>8456</v>
      </c>
      <c r="E1480" s="11" t="s">
        <v>7145</v>
      </c>
      <c r="F1480" t="s">
        <v>44</v>
      </c>
      <c r="G1480" t="s">
        <v>4464</v>
      </c>
      <c r="H1480" t="s">
        <v>107</v>
      </c>
      <c r="I1480">
        <v>347.44</v>
      </c>
      <c r="J1480">
        <v>2</v>
      </c>
      <c r="K1480">
        <v>2</v>
      </c>
      <c r="L1480">
        <v>694.88</v>
      </c>
      <c r="M1480">
        <v>680.98</v>
      </c>
      <c r="N1480" s="11">
        <f>Salesdata[[#This Row],[subtotal_before_discount]]-Salesdata[[#This Row],[total_after_discount]]</f>
        <v>13.899999999999977</v>
      </c>
      <c r="O1480" t="s">
        <v>77</v>
      </c>
      <c r="P1480" s="2">
        <v>45569.134212962963</v>
      </c>
      <c r="Q1480">
        <f>YEAR(Salesdata[[#This Row],[purchase_date]])</f>
        <v>2024</v>
      </c>
      <c r="R1480" t="str">
        <f>TEXT(Salesdata[[#This Row],[purchase_date]], "mmm")</f>
        <v>Oct</v>
      </c>
    </row>
    <row r="1481" spans="1:18" x14ac:dyDescent="0.3">
      <c r="A1481" t="s">
        <v>4465</v>
      </c>
      <c r="B1481" t="s">
        <v>23</v>
      </c>
      <c r="C1481" t="s">
        <v>4466</v>
      </c>
      <c r="D1481" s="11" t="s">
        <v>8457</v>
      </c>
      <c r="E1481" s="11" t="s">
        <v>7154</v>
      </c>
      <c r="F1481" t="s">
        <v>155</v>
      </c>
      <c r="G1481" t="s">
        <v>4467</v>
      </c>
      <c r="H1481" t="s">
        <v>248</v>
      </c>
      <c r="I1481">
        <v>419.36</v>
      </c>
      <c r="J1481">
        <v>15</v>
      </c>
      <c r="K1481">
        <v>15</v>
      </c>
      <c r="L1481">
        <v>6290.4</v>
      </c>
      <c r="M1481">
        <v>5346.84</v>
      </c>
      <c r="N1481" s="11">
        <f>Salesdata[[#This Row],[subtotal_before_discount]]-Salesdata[[#This Row],[total_after_discount]]</f>
        <v>943.55999999999949</v>
      </c>
      <c r="O1481" t="s">
        <v>47</v>
      </c>
      <c r="P1481" s="2">
        <v>45639.418425925927</v>
      </c>
      <c r="Q1481">
        <f>YEAR(Salesdata[[#This Row],[purchase_date]])</f>
        <v>2024</v>
      </c>
      <c r="R1481" t="str">
        <f>TEXT(Salesdata[[#This Row],[purchase_date]], "mmm")</f>
        <v>Dec</v>
      </c>
    </row>
    <row r="1482" spans="1:18" x14ac:dyDescent="0.3">
      <c r="A1482" t="s">
        <v>4468</v>
      </c>
      <c r="B1482" t="s">
        <v>181</v>
      </c>
      <c r="C1482" t="s">
        <v>4469</v>
      </c>
      <c r="D1482" s="11" t="s">
        <v>7469</v>
      </c>
      <c r="E1482" s="11" t="s">
        <v>7207</v>
      </c>
      <c r="F1482" t="s">
        <v>224</v>
      </c>
      <c r="G1482" t="s">
        <v>4470</v>
      </c>
      <c r="H1482" t="s">
        <v>130</v>
      </c>
      <c r="I1482">
        <v>4.22</v>
      </c>
      <c r="J1482">
        <v>112</v>
      </c>
      <c r="K1482">
        <v>15</v>
      </c>
      <c r="L1482">
        <v>472.64</v>
      </c>
      <c r="M1482">
        <v>401.74</v>
      </c>
      <c r="N1482" s="11">
        <f>Salesdata[[#This Row],[subtotal_before_discount]]-Salesdata[[#This Row],[total_after_discount]]</f>
        <v>70.899999999999977</v>
      </c>
      <c r="O1482" t="s">
        <v>116</v>
      </c>
      <c r="P1482" s="2">
        <v>45860.716041666667</v>
      </c>
      <c r="Q1482">
        <f>YEAR(Salesdata[[#This Row],[purchase_date]])</f>
        <v>2025</v>
      </c>
      <c r="R1482" t="str">
        <f>TEXT(Salesdata[[#This Row],[purchase_date]], "mmm")</f>
        <v>Jul</v>
      </c>
    </row>
    <row r="1483" spans="1:18" x14ac:dyDescent="0.3">
      <c r="A1483" t="s">
        <v>4471</v>
      </c>
      <c r="B1483" t="s">
        <v>9189</v>
      </c>
      <c r="C1483" t="s">
        <v>4472</v>
      </c>
      <c r="D1483" s="11" t="s">
        <v>8216</v>
      </c>
      <c r="E1483" s="11" t="s">
        <v>7073</v>
      </c>
      <c r="F1483" t="s">
        <v>87</v>
      </c>
      <c r="G1483" t="s">
        <v>4473</v>
      </c>
      <c r="H1483" t="s">
        <v>102</v>
      </c>
      <c r="I1483">
        <v>492.97</v>
      </c>
      <c r="J1483">
        <v>60</v>
      </c>
      <c r="K1483">
        <v>3</v>
      </c>
      <c r="L1483">
        <v>29578.2</v>
      </c>
      <c r="M1483">
        <v>28690.85</v>
      </c>
      <c r="N1483" s="11">
        <f>Salesdata[[#This Row],[subtotal_before_discount]]-Salesdata[[#This Row],[total_after_discount]]</f>
        <v>887.35000000000218</v>
      </c>
      <c r="O1483" t="s">
        <v>9189</v>
      </c>
      <c r="P1483" s="2">
        <v>45727.36173611111</v>
      </c>
      <c r="Q1483">
        <f>YEAR(Salesdata[[#This Row],[purchase_date]])</f>
        <v>2025</v>
      </c>
      <c r="R1483" t="str">
        <f>TEXT(Salesdata[[#This Row],[purchase_date]], "mmm")</f>
        <v>Mar</v>
      </c>
    </row>
    <row r="1484" spans="1:18" x14ac:dyDescent="0.3">
      <c r="A1484" t="s">
        <v>4474</v>
      </c>
      <c r="B1484" t="s">
        <v>15</v>
      </c>
      <c r="C1484" t="s">
        <v>4475</v>
      </c>
      <c r="D1484" s="11" t="s">
        <v>8458</v>
      </c>
      <c r="E1484" s="11" t="s">
        <v>7143</v>
      </c>
      <c r="F1484" t="s">
        <v>121</v>
      </c>
      <c r="G1484" t="s">
        <v>4476</v>
      </c>
      <c r="H1484" t="s">
        <v>465</v>
      </c>
      <c r="I1484">
        <v>556.55999999999995</v>
      </c>
      <c r="J1484">
        <v>12</v>
      </c>
      <c r="K1484">
        <v>0</v>
      </c>
      <c r="L1484">
        <v>6678.72</v>
      </c>
      <c r="M1484">
        <v>6678.72</v>
      </c>
      <c r="N1484" s="11">
        <f>Salesdata[[#This Row],[subtotal_before_discount]]-Salesdata[[#This Row],[total_after_discount]]</f>
        <v>0</v>
      </c>
      <c r="O1484" t="s">
        <v>116</v>
      </c>
      <c r="P1484" s="2">
        <v>45654.297858796293</v>
      </c>
      <c r="Q1484">
        <f>YEAR(Salesdata[[#This Row],[purchase_date]])</f>
        <v>2024</v>
      </c>
      <c r="R1484" t="str">
        <f>TEXT(Salesdata[[#This Row],[purchase_date]], "mmm")</f>
        <v>Dec</v>
      </c>
    </row>
    <row r="1485" spans="1:18" x14ac:dyDescent="0.3">
      <c r="A1485" t="s">
        <v>4477</v>
      </c>
      <c r="B1485" t="s">
        <v>30</v>
      </c>
      <c r="C1485" t="s">
        <v>4478</v>
      </c>
      <c r="D1485" s="11" t="s">
        <v>8094</v>
      </c>
      <c r="E1485" s="11" t="s">
        <v>7056</v>
      </c>
      <c r="F1485" t="s">
        <v>87</v>
      </c>
      <c r="G1485" t="s">
        <v>4479</v>
      </c>
      <c r="H1485" t="s">
        <v>130</v>
      </c>
      <c r="I1485">
        <v>7.73</v>
      </c>
      <c r="J1485">
        <v>5</v>
      </c>
      <c r="K1485">
        <v>0</v>
      </c>
      <c r="L1485">
        <v>38.65</v>
      </c>
      <c r="M1485">
        <v>38.65</v>
      </c>
      <c r="N1485" s="11">
        <f>Salesdata[[#This Row],[subtotal_before_discount]]-Salesdata[[#This Row],[total_after_discount]]</f>
        <v>0</v>
      </c>
      <c r="O1485" t="s">
        <v>47</v>
      </c>
      <c r="P1485" s="2">
        <v>45537.483460648145</v>
      </c>
      <c r="Q1485">
        <f>YEAR(Salesdata[[#This Row],[purchase_date]])</f>
        <v>2024</v>
      </c>
      <c r="R1485" t="str">
        <f>TEXT(Salesdata[[#This Row],[purchase_date]], "mmm")</f>
        <v>Sep</v>
      </c>
    </row>
    <row r="1486" spans="1:18" x14ac:dyDescent="0.3">
      <c r="A1486" t="s">
        <v>4480</v>
      </c>
      <c r="B1486" t="s">
        <v>49</v>
      </c>
      <c r="C1486" t="s">
        <v>4481</v>
      </c>
      <c r="D1486" s="11" t="s">
        <v>8459</v>
      </c>
      <c r="E1486" s="11" t="s">
        <v>7050</v>
      </c>
      <c r="F1486" t="s">
        <v>100</v>
      </c>
      <c r="G1486" t="s">
        <v>4482</v>
      </c>
      <c r="H1486" t="s">
        <v>53</v>
      </c>
      <c r="I1486">
        <v>18.760000000000002</v>
      </c>
      <c r="J1486">
        <v>2</v>
      </c>
      <c r="K1486">
        <v>0</v>
      </c>
      <c r="L1486">
        <v>37.520000000000003</v>
      </c>
      <c r="M1486">
        <v>37.520000000000003</v>
      </c>
      <c r="N1486" s="11">
        <f>Salesdata[[#This Row],[subtotal_before_discount]]-Salesdata[[#This Row],[total_after_discount]]</f>
        <v>0</v>
      </c>
      <c r="O1486" t="s">
        <v>116</v>
      </c>
      <c r="P1486" s="2">
        <v>45843.380428240744</v>
      </c>
      <c r="Q1486">
        <f>YEAR(Salesdata[[#This Row],[purchase_date]])</f>
        <v>2025</v>
      </c>
      <c r="R1486" t="str">
        <f>TEXT(Salesdata[[#This Row],[purchase_date]], "mmm")</f>
        <v>Jul</v>
      </c>
    </row>
    <row r="1487" spans="1:18" x14ac:dyDescent="0.3">
      <c r="A1487" t="s">
        <v>4483</v>
      </c>
      <c r="B1487" t="s">
        <v>15</v>
      </c>
      <c r="C1487" t="s">
        <v>4484</v>
      </c>
      <c r="D1487" s="11" t="s">
        <v>8460</v>
      </c>
      <c r="E1487" s="11" t="s">
        <v>7042</v>
      </c>
      <c r="F1487" t="s">
        <v>277</v>
      </c>
      <c r="G1487" t="s">
        <v>4485</v>
      </c>
      <c r="H1487" t="s">
        <v>161</v>
      </c>
      <c r="I1487">
        <v>236.69</v>
      </c>
      <c r="J1487">
        <v>4</v>
      </c>
      <c r="K1487">
        <v>10</v>
      </c>
      <c r="L1487">
        <v>946.76</v>
      </c>
      <c r="M1487">
        <v>852.08</v>
      </c>
      <c r="N1487" s="11">
        <f>Salesdata[[#This Row],[subtotal_before_discount]]-Salesdata[[#This Row],[total_after_discount]]</f>
        <v>94.67999999999995</v>
      </c>
      <c r="O1487" t="s">
        <v>21</v>
      </c>
      <c r="P1487" s="2">
        <v>45756.341099537036</v>
      </c>
      <c r="Q1487">
        <f>YEAR(Salesdata[[#This Row],[purchase_date]])</f>
        <v>2025</v>
      </c>
      <c r="R1487" t="str">
        <f>TEXT(Salesdata[[#This Row],[purchase_date]], "mmm")</f>
        <v>Apr</v>
      </c>
    </row>
    <row r="1488" spans="1:18" x14ac:dyDescent="0.3">
      <c r="A1488" t="s">
        <v>4486</v>
      </c>
      <c r="B1488" t="s">
        <v>55</v>
      </c>
      <c r="C1488" t="s">
        <v>4487</v>
      </c>
      <c r="D1488" s="11" t="s">
        <v>8031</v>
      </c>
      <c r="E1488" s="11" t="s">
        <v>7207</v>
      </c>
      <c r="F1488" t="s">
        <v>133</v>
      </c>
      <c r="G1488" t="s">
        <v>4488</v>
      </c>
      <c r="H1488" t="s">
        <v>27</v>
      </c>
      <c r="I1488">
        <v>680.74</v>
      </c>
      <c r="J1488">
        <v>20</v>
      </c>
      <c r="K1488">
        <v>10</v>
      </c>
      <c r="L1488">
        <v>13614.8</v>
      </c>
      <c r="M1488">
        <v>12253.32</v>
      </c>
      <c r="N1488" s="11">
        <f>Salesdata[[#This Row],[subtotal_before_discount]]-Salesdata[[#This Row],[total_after_discount]]</f>
        <v>1361.4799999999996</v>
      </c>
      <c r="O1488" t="s">
        <v>116</v>
      </c>
      <c r="P1488" s="2">
        <v>45709.040312500001</v>
      </c>
      <c r="Q1488">
        <f>YEAR(Salesdata[[#This Row],[purchase_date]])</f>
        <v>2025</v>
      </c>
      <c r="R1488" t="str">
        <f>TEXT(Salesdata[[#This Row],[purchase_date]], "mmm")</f>
        <v>Feb</v>
      </c>
    </row>
    <row r="1489" spans="1:18" x14ac:dyDescent="0.3">
      <c r="A1489" t="s">
        <v>4489</v>
      </c>
      <c r="B1489" t="s">
        <v>72</v>
      </c>
      <c r="C1489" t="s">
        <v>4490</v>
      </c>
      <c r="D1489" s="11" t="s">
        <v>8461</v>
      </c>
      <c r="E1489" s="11" t="s">
        <v>7207</v>
      </c>
      <c r="F1489" t="s">
        <v>44</v>
      </c>
      <c r="G1489" t="s">
        <v>4491</v>
      </c>
      <c r="H1489" t="s">
        <v>70</v>
      </c>
      <c r="I1489">
        <v>546.27</v>
      </c>
      <c r="J1489">
        <v>20</v>
      </c>
      <c r="K1489">
        <v>20</v>
      </c>
      <c r="L1489">
        <v>10925.4</v>
      </c>
      <c r="M1489">
        <v>8740.32</v>
      </c>
      <c r="N1489" s="11">
        <f>Salesdata[[#This Row],[subtotal_before_discount]]-Salesdata[[#This Row],[total_after_discount]]</f>
        <v>2185.08</v>
      </c>
      <c r="O1489" t="s">
        <v>9189</v>
      </c>
      <c r="P1489" s="2">
        <v>45450.901446759257</v>
      </c>
      <c r="Q1489">
        <f>YEAR(Salesdata[[#This Row],[purchase_date]])</f>
        <v>2024</v>
      </c>
      <c r="R1489" t="str">
        <f>TEXT(Salesdata[[#This Row],[purchase_date]], "mmm")</f>
        <v>Jun</v>
      </c>
    </row>
    <row r="1490" spans="1:18" x14ac:dyDescent="0.3">
      <c r="A1490" t="s">
        <v>4492</v>
      </c>
      <c r="B1490" t="s">
        <v>72</v>
      </c>
      <c r="C1490" t="s">
        <v>4493</v>
      </c>
      <c r="D1490" s="11" t="s">
        <v>8462</v>
      </c>
      <c r="E1490" s="11" t="s">
        <v>7159</v>
      </c>
      <c r="F1490" t="s">
        <v>246</v>
      </c>
      <c r="G1490" t="s">
        <v>4494</v>
      </c>
      <c r="H1490" t="s">
        <v>39</v>
      </c>
      <c r="I1490">
        <v>25.7</v>
      </c>
      <c r="J1490">
        <v>1</v>
      </c>
      <c r="K1490">
        <v>0</v>
      </c>
      <c r="L1490">
        <v>25.7</v>
      </c>
      <c r="M1490">
        <v>25.7</v>
      </c>
      <c r="N1490" s="11">
        <f>Salesdata[[#This Row],[subtotal_before_discount]]-Salesdata[[#This Row],[total_after_discount]]</f>
        <v>0</v>
      </c>
      <c r="O1490" t="s">
        <v>9189</v>
      </c>
      <c r="P1490" s="2">
        <v>45345.691238425927</v>
      </c>
      <c r="Q1490">
        <f>YEAR(Salesdata[[#This Row],[purchase_date]])</f>
        <v>2024</v>
      </c>
      <c r="R1490" t="str">
        <f>TEXT(Salesdata[[#This Row],[purchase_date]], "mmm")</f>
        <v>Feb</v>
      </c>
    </row>
    <row r="1491" spans="1:18" x14ac:dyDescent="0.3">
      <c r="A1491" t="s">
        <v>4495</v>
      </c>
      <c r="B1491" t="s">
        <v>181</v>
      </c>
      <c r="C1491" t="s">
        <v>4496</v>
      </c>
      <c r="D1491" s="11" t="s">
        <v>8463</v>
      </c>
      <c r="E1491" s="11" t="s">
        <v>7056</v>
      </c>
      <c r="F1491" t="s">
        <v>18</v>
      </c>
      <c r="G1491" t="s">
        <v>4497</v>
      </c>
      <c r="H1491" t="s">
        <v>102</v>
      </c>
      <c r="I1491">
        <v>622.38</v>
      </c>
      <c r="J1491">
        <v>1</v>
      </c>
      <c r="K1491">
        <v>0</v>
      </c>
      <c r="L1491">
        <v>622.38</v>
      </c>
      <c r="M1491">
        <v>622.38</v>
      </c>
      <c r="N1491" s="11">
        <f>Salesdata[[#This Row],[subtotal_before_discount]]-Salesdata[[#This Row],[total_after_discount]]</f>
        <v>0</v>
      </c>
      <c r="O1491" t="s">
        <v>60</v>
      </c>
      <c r="P1491" s="2">
        <v>45375.651747685188</v>
      </c>
      <c r="Q1491">
        <f>YEAR(Salesdata[[#This Row],[purchase_date]])</f>
        <v>2024</v>
      </c>
      <c r="R1491" t="str">
        <f>TEXT(Salesdata[[#This Row],[purchase_date]], "mmm")</f>
        <v>Mar</v>
      </c>
    </row>
    <row r="1492" spans="1:18" x14ac:dyDescent="0.3">
      <c r="A1492" t="s">
        <v>4498</v>
      </c>
      <c r="B1492" t="s">
        <v>15</v>
      </c>
      <c r="C1492" t="s">
        <v>9189</v>
      </c>
      <c r="D1492" s="11" t="s">
        <v>9189</v>
      </c>
      <c r="E1492" s="11" t="s">
        <v>9189</v>
      </c>
      <c r="F1492" t="s">
        <v>91</v>
      </c>
      <c r="G1492" t="s">
        <v>4499</v>
      </c>
      <c r="H1492" t="s">
        <v>465</v>
      </c>
      <c r="I1492">
        <v>2262.37</v>
      </c>
      <c r="J1492">
        <v>1</v>
      </c>
      <c r="K1492">
        <v>0</v>
      </c>
      <c r="L1492">
        <v>2262.37</v>
      </c>
      <c r="M1492">
        <v>2262.37</v>
      </c>
      <c r="N1492" s="11">
        <f>Salesdata[[#This Row],[subtotal_before_discount]]-Salesdata[[#This Row],[total_after_discount]]</f>
        <v>0</v>
      </c>
      <c r="O1492" t="s">
        <v>21</v>
      </c>
      <c r="P1492" s="2">
        <v>45411.20453703704</v>
      </c>
      <c r="Q1492">
        <f>YEAR(Salesdata[[#This Row],[purchase_date]])</f>
        <v>2024</v>
      </c>
      <c r="R1492" t="str">
        <f>TEXT(Salesdata[[#This Row],[purchase_date]], "mmm")</f>
        <v>Apr</v>
      </c>
    </row>
    <row r="1493" spans="1:18" x14ac:dyDescent="0.3">
      <c r="A1493" t="s">
        <v>4500</v>
      </c>
      <c r="B1493" t="s">
        <v>23</v>
      </c>
      <c r="C1493" t="s">
        <v>4501</v>
      </c>
      <c r="D1493" s="11" t="s">
        <v>8464</v>
      </c>
      <c r="E1493" s="11" t="s">
        <v>7159</v>
      </c>
      <c r="F1493" t="s">
        <v>57</v>
      </c>
      <c r="G1493" t="s">
        <v>4502</v>
      </c>
      <c r="H1493" t="s">
        <v>130</v>
      </c>
      <c r="I1493">
        <v>397.15</v>
      </c>
      <c r="J1493">
        <v>2</v>
      </c>
      <c r="K1493">
        <v>0</v>
      </c>
      <c r="L1493">
        <v>794.3</v>
      </c>
      <c r="M1493">
        <v>794.3</v>
      </c>
      <c r="N1493" s="11">
        <f>Salesdata[[#This Row],[subtotal_before_discount]]-Salesdata[[#This Row],[total_after_discount]]</f>
        <v>0</v>
      </c>
      <c r="O1493" t="s">
        <v>60</v>
      </c>
      <c r="P1493" s="2">
        <v>45435.152395833335</v>
      </c>
      <c r="Q1493">
        <f>YEAR(Salesdata[[#This Row],[purchase_date]])</f>
        <v>2024</v>
      </c>
      <c r="R1493" t="str">
        <f>TEXT(Salesdata[[#This Row],[purchase_date]], "mmm")</f>
        <v>May</v>
      </c>
    </row>
    <row r="1494" spans="1:18" x14ac:dyDescent="0.3">
      <c r="A1494" t="s">
        <v>4503</v>
      </c>
      <c r="B1494" t="s">
        <v>72</v>
      </c>
      <c r="C1494" t="s">
        <v>4504</v>
      </c>
      <c r="D1494" s="11" t="s">
        <v>8465</v>
      </c>
      <c r="E1494" s="11" t="s">
        <v>7166</v>
      </c>
      <c r="F1494" t="s">
        <v>57</v>
      </c>
      <c r="G1494" t="s">
        <v>4505</v>
      </c>
      <c r="H1494" t="s">
        <v>465</v>
      </c>
      <c r="I1494">
        <v>280.3</v>
      </c>
      <c r="J1494">
        <v>3</v>
      </c>
      <c r="K1494">
        <v>8</v>
      </c>
      <c r="L1494">
        <v>840.9</v>
      </c>
      <c r="M1494">
        <v>773.63</v>
      </c>
      <c r="N1494" s="11">
        <f>Salesdata[[#This Row],[subtotal_before_discount]]-Salesdata[[#This Row],[total_after_discount]]</f>
        <v>67.269999999999982</v>
      </c>
      <c r="O1494" t="s">
        <v>21</v>
      </c>
      <c r="P1494" s="2">
        <v>45470.446168981478</v>
      </c>
      <c r="Q1494">
        <f>YEAR(Salesdata[[#This Row],[purchase_date]])</f>
        <v>2024</v>
      </c>
      <c r="R1494" t="str">
        <f>TEXT(Salesdata[[#This Row],[purchase_date]], "mmm")</f>
        <v>Jun</v>
      </c>
    </row>
    <row r="1495" spans="1:18" x14ac:dyDescent="0.3">
      <c r="A1495" t="s">
        <v>4506</v>
      </c>
      <c r="B1495" t="s">
        <v>84</v>
      </c>
      <c r="C1495" t="s">
        <v>4507</v>
      </c>
      <c r="D1495" s="11" t="s">
        <v>7519</v>
      </c>
      <c r="E1495" s="11" t="s">
        <v>7250</v>
      </c>
      <c r="F1495" t="s">
        <v>32</v>
      </c>
      <c r="G1495" t="s">
        <v>4508</v>
      </c>
      <c r="H1495" t="s">
        <v>59</v>
      </c>
      <c r="I1495">
        <v>1721.19</v>
      </c>
      <c r="J1495">
        <v>3</v>
      </c>
      <c r="K1495">
        <v>5</v>
      </c>
      <c r="L1495">
        <v>5163.57</v>
      </c>
      <c r="M1495">
        <v>4905.3900000000003</v>
      </c>
      <c r="N1495" s="11">
        <f>Salesdata[[#This Row],[subtotal_before_discount]]-Salesdata[[#This Row],[total_after_discount]]</f>
        <v>258.17999999999938</v>
      </c>
      <c r="O1495" t="s">
        <v>47</v>
      </c>
      <c r="P1495" s="2">
        <v>45870.827870370369</v>
      </c>
      <c r="Q1495">
        <f>YEAR(Salesdata[[#This Row],[purchase_date]])</f>
        <v>2025</v>
      </c>
      <c r="R1495" t="str">
        <f>TEXT(Salesdata[[#This Row],[purchase_date]], "mmm")</f>
        <v>Aug</v>
      </c>
    </row>
    <row r="1496" spans="1:18" x14ac:dyDescent="0.3">
      <c r="A1496" t="s">
        <v>4509</v>
      </c>
      <c r="B1496" t="s">
        <v>23</v>
      </c>
      <c r="C1496" t="s">
        <v>4510</v>
      </c>
      <c r="D1496" s="11" t="s">
        <v>8466</v>
      </c>
      <c r="E1496" s="11" t="s">
        <v>7064</v>
      </c>
      <c r="F1496" t="s">
        <v>18</v>
      </c>
      <c r="G1496" t="s">
        <v>4511</v>
      </c>
      <c r="H1496" t="s">
        <v>130</v>
      </c>
      <c r="I1496">
        <v>280.12</v>
      </c>
      <c r="J1496">
        <v>8</v>
      </c>
      <c r="K1496">
        <v>0</v>
      </c>
      <c r="L1496">
        <v>2240.96</v>
      </c>
      <c r="M1496">
        <v>2240.96</v>
      </c>
      <c r="N1496" s="11">
        <f>Salesdata[[#This Row],[subtotal_before_discount]]-Salesdata[[#This Row],[total_after_discount]]</f>
        <v>0</v>
      </c>
      <c r="O1496" t="s">
        <v>40</v>
      </c>
      <c r="P1496" s="2">
        <v>45556.536226851851</v>
      </c>
      <c r="Q1496">
        <f>YEAR(Salesdata[[#This Row],[purchase_date]])</f>
        <v>2024</v>
      </c>
      <c r="R1496" t="str">
        <f>TEXT(Salesdata[[#This Row],[purchase_date]], "mmm")</f>
        <v>Sep</v>
      </c>
    </row>
    <row r="1497" spans="1:18" x14ac:dyDescent="0.3">
      <c r="A1497" t="s">
        <v>4512</v>
      </c>
      <c r="B1497" t="s">
        <v>181</v>
      </c>
      <c r="C1497" t="s">
        <v>4513</v>
      </c>
      <c r="D1497" s="11" t="s">
        <v>8467</v>
      </c>
      <c r="E1497" s="11" t="s">
        <v>7102</v>
      </c>
      <c r="F1497" t="s">
        <v>68</v>
      </c>
      <c r="G1497" t="s">
        <v>4514</v>
      </c>
      <c r="H1497" t="s">
        <v>59</v>
      </c>
      <c r="I1497">
        <v>215.64</v>
      </c>
      <c r="J1497">
        <v>5</v>
      </c>
      <c r="K1497">
        <v>0</v>
      </c>
      <c r="L1497">
        <v>1078.2</v>
      </c>
      <c r="M1497">
        <v>1078.2</v>
      </c>
      <c r="N1497" s="11">
        <f>Salesdata[[#This Row],[subtotal_before_discount]]-Salesdata[[#This Row],[total_after_discount]]</f>
        <v>0</v>
      </c>
      <c r="O1497" t="s">
        <v>40</v>
      </c>
      <c r="P1497" s="2">
        <v>45855.850856481484</v>
      </c>
      <c r="Q1497">
        <f>YEAR(Salesdata[[#This Row],[purchase_date]])</f>
        <v>2025</v>
      </c>
      <c r="R1497" t="str">
        <f>TEXT(Salesdata[[#This Row],[purchase_date]], "mmm")</f>
        <v>Jul</v>
      </c>
    </row>
    <row r="1498" spans="1:18" x14ac:dyDescent="0.3">
      <c r="A1498" t="s">
        <v>4515</v>
      </c>
      <c r="B1498" t="s">
        <v>15</v>
      </c>
      <c r="C1498" t="s">
        <v>4516</v>
      </c>
      <c r="D1498" s="11" t="s">
        <v>8468</v>
      </c>
      <c r="E1498" s="11" t="s">
        <v>7042</v>
      </c>
      <c r="F1498" t="s">
        <v>18</v>
      </c>
      <c r="G1498" t="s">
        <v>4517</v>
      </c>
      <c r="H1498" t="s">
        <v>20</v>
      </c>
      <c r="I1498">
        <v>2967.74</v>
      </c>
      <c r="J1498">
        <v>1</v>
      </c>
      <c r="K1498">
        <v>0</v>
      </c>
      <c r="L1498">
        <v>2967.74</v>
      </c>
      <c r="M1498">
        <v>2967.74</v>
      </c>
      <c r="N1498" s="11">
        <f>Salesdata[[#This Row],[subtotal_before_discount]]-Salesdata[[#This Row],[total_after_discount]]</f>
        <v>0</v>
      </c>
      <c r="O1498" t="s">
        <v>47</v>
      </c>
      <c r="P1498" s="2">
        <v>45425.330439814818</v>
      </c>
      <c r="Q1498">
        <f>YEAR(Salesdata[[#This Row],[purchase_date]])</f>
        <v>2024</v>
      </c>
      <c r="R1498" t="str">
        <f>TEXT(Salesdata[[#This Row],[purchase_date]], "mmm")</f>
        <v>May</v>
      </c>
    </row>
    <row r="1499" spans="1:18" x14ac:dyDescent="0.3">
      <c r="A1499" t="s">
        <v>4518</v>
      </c>
      <c r="B1499" t="s">
        <v>172</v>
      </c>
      <c r="C1499" t="s">
        <v>4519</v>
      </c>
      <c r="D1499" s="11" t="s">
        <v>8469</v>
      </c>
      <c r="E1499" s="11" t="s">
        <v>7198</v>
      </c>
      <c r="F1499" t="s">
        <v>9189</v>
      </c>
      <c r="G1499" t="s">
        <v>4520</v>
      </c>
      <c r="H1499" t="s">
        <v>20</v>
      </c>
      <c r="I1499">
        <v>522.19000000000005</v>
      </c>
      <c r="J1499">
        <v>15</v>
      </c>
      <c r="K1499">
        <v>15</v>
      </c>
      <c r="L1499">
        <v>7832.85</v>
      </c>
      <c r="M1499">
        <v>6657.92</v>
      </c>
      <c r="N1499" s="11">
        <f>Salesdata[[#This Row],[subtotal_before_discount]]-Salesdata[[#This Row],[total_after_discount]]</f>
        <v>1174.9300000000003</v>
      </c>
      <c r="O1499" t="s">
        <v>40</v>
      </c>
      <c r="P1499" s="2">
        <v>45341.519479166665</v>
      </c>
      <c r="Q1499">
        <f>YEAR(Salesdata[[#This Row],[purchase_date]])</f>
        <v>2024</v>
      </c>
      <c r="R1499" t="str">
        <f>TEXT(Salesdata[[#This Row],[purchase_date]], "mmm")</f>
        <v>Feb</v>
      </c>
    </row>
    <row r="1500" spans="1:18" x14ac:dyDescent="0.3">
      <c r="A1500" t="s">
        <v>4521</v>
      </c>
      <c r="B1500" t="s">
        <v>181</v>
      </c>
      <c r="C1500" t="s">
        <v>4522</v>
      </c>
      <c r="D1500" s="11" t="s">
        <v>8470</v>
      </c>
      <c r="E1500" s="11" t="s">
        <v>7062</v>
      </c>
      <c r="F1500" t="s">
        <v>91</v>
      </c>
      <c r="G1500" t="s">
        <v>4523</v>
      </c>
      <c r="H1500" t="s">
        <v>46</v>
      </c>
      <c r="I1500">
        <v>578.39</v>
      </c>
      <c r="J1500">
        <v>25</v>
      </c>
      <c r="K1500">
        <v>15</v>
      </c>
      <c r="L1500">
        <v>14459.75</v>
      </c>
      <c r="M1500">
        <v>12290.79</v>
      </c>
      <c r="N1500" s="11">
        <f>Salesdata[[#This Row],[subtotal_before_discount]]-Salesdata[[#This Row],[total_after_discount]]</f>
        <v>2168.9599999999991</v>
      </c>
      <c r="O1500" t="s">
        <v>60</v>
      </c>
      <c r="P1500" s="2">
        <v>45797.330497685187</v>
      </c>
      <c r="Q1500">
        <f>YEAR(Salesdata[[#This Row],[purchase_date]])</f>
        <v>2025</v>
      </c>
      <c r="R1500" t="str">
        <f>TEXT(Salesdata[[#This Row],[purchase_date]], "mmm")</f>
        <v>May</v>
      </c>
    </row>
    <row r="1501" spans="1:18" x14ac:dyDescent="0.3">
      <c r="A1501" t="s">
        <v>4524</v>
      </c>
      <c r="B1501" t="s">
        <v>95</v>
      </c>
      <c r="C1501" t="s">
        <v>4525</v>
      </c>
      <c r="D1501" s="11" t="s">
        <v>8471</v>
      </c>
      <c r="E1501" s="11" t="s">
        <v>7168</v>
      </c>
      <c r="F1501" t="s">
        <v>105</v>
      </c>
      <c r="G1501" t="s">
        <v>4526</v>
      </c>
      <c r="H1501" t="s">
        <v>179</v>
      </c>
      <c r="I1501">
        <v>2083.98</v>
      </c>
      <c r="J1501">
        <v>30</v>
      </c>
      <c r="K1501">
        <v>15</v>
      </c>
      <c r="L1501">
        <v>62519.4</v>
      </c>
      <c r="M1501">
        <v>53141.49</v>
      </c>
      <c r="N1501" s="11">
        <f>Salesdata[[#This Row],[subtotal_before_discount]]-Salesdata[[#This Row],[total_after_discount]]</f>
        <v>9377.9100000000035</v>
      </c>
      <c r="O1501" t="s">
        <v>28</v>
      </c>
      <c r="P1501" s="2">
        <v>45839.425682870373</v>
      </c>
      <c r="Q1501">
        <f>YEAR(Salesdata[[#This Row],[purchase_date]])</f>
        <v>2025</v>
      </c>
      <c r="R1501" t="str">
        <f>TEXT(Salesdata[[#This Row],[purchase_date]], "mmm")</f>
        <v>Jul</v>
      </c>
    </row>
    <row r="1502" spans="1:18" x14ac:dyDescent="0.3">
      <c r="A1502" t="s">
        <v>4527</v>
      </c>
      <c r="B1502" t="s">
        <v>49</v>
      </c>
      <c r="C1502" t="s">
        <v>4528</v>
      </c>
      <c r="D1502" s="11" t="s">
        <v>7453</v>
      </c>
      <c r="E1502" s="11" t="s">
        <v>7058</v>
      </c>
      <c r="F1502" t="s">
        <v>155</v>
      </c>
      <c r="G1502" t="s">
        <v>4529</v>
      </c>
      <c r="H1502" t="s">
        <v>70</v>
      </c>
      <c r="I1502">
        <v>112.97</v>
      </c>
      <c r="J1502">
        <v>10</v>
      </c>
      <c r="K1502">
        <v>5</v>
      </c>
      <c r="L1502">
        <v>1129.7</v>
      </c>
      <c r="M1502">
        <v>1073.21</v>
      </c>
      <c r="N1502" s="11">
        <f>Salesdata[[#This Row],[subtotal_before_discount]]-Salesdata[[#This Row],[total_after_discount]]</f>
        <v>56.490000000000009</v>
      </c>
      <c r="O1502" t="s">
        <v>77</v>
      </c>
      <c r="P1502" s="2">
        <v>45375.40934027778</v>
      </c>
      <c r="Q1502">
        <f>YEAR(Salesdata[[#This Row],[purchase_date]])</f>
        <v>2024</v>
      </c>
      <c r="R1502" t="str">
        <f>TEXT(Salesdata[[#This Row],[purchase_date]], "mmm")</f>
        <v>Mar</v>
      </c>
    </row>
    <row r="1503" spans="1:18" x14ac:dyDescent="0.3">
      <c r="A1503" t="s">
        <v>4530</v>
      </c>
      <c r="B1503" t="s">
        <v>15</v>
      </c>
      <c r="C1503" t="s">
        <v>4531</v>
      </c>
      <c r="D1503" s="11" t="s">
        <v>7555</v>
      </c>
      <c r="E1503" s="11" t="s">
        <v>7108</v>
      </c>
      <c r="F1503" t="s">
        <v>105</v>
      </c>
      <c r="G1503" t="s">
        <v>4532</v>
      </c>
      <c r="H1503" t="s">
        <v>135</v>
      </c>
      <c r="I1503">
        <v>563.91</v>
      </c>
      <c r="J1503">
        <v>10</v>
      </c>
      <c r="K1503">
        <v>0</v>
      </c>
      <c r="L1503">
        <v>5639.1</v>
      </c>
      <c r="M1503">
        <v>5639.1</v>
      </c>
      <c r="N1503" s="11">
        <f>Salesdata[[#This Row],[subtotal_before_discount]]-Salesdata[[#This Row],[total_after_discount]]</f>
        <v>0</v>
      </c>
      <c r="O1503" t="s">
        <v>21</v>
      </c>
      <c r="P1503" s="2">
        <v>45546.525937500002</v>
      </c>
      <c r="Q1503">
        <f>YEAR(Salesdata[[#This Row],[purchase_date]])</f>
        <v>2024</v>
      </c>
      <c r="R1503" t="str">
        <f>TEXT(Salesdata[[#This Row],[purchase_date]], "mmm")</f>
        <v>Sep</v>
      </c>
    </row>
    <row r="1504" spans="1:18" x14ac:dyDescent="0.3">
      <c r="A1504" t="s">
        <v>4533</v>
      </c>
      <c r="B1504" t="s">
        <v>172</v>
      </c>
      <c r="C1504" t="s">
        <v>4534</v>
      </c>
      <c r="D1504" s="11" t="s">
        <v>8472</v>
      </c>
      <c r="E1504" s="11" t="s">
        <v>7056</v>
      </c>
      <c r="F1504" t="s">
        <v>155</v>
      </c>
      <c r="G1504" t="s">
        <v>4535</v>
      </c>
      <c r="H1504" t="s">
        <v>179</v>
      </c>
      <c r="I1504">
        <v>784.24</v>
      </c>
      <c r="J1504">
        <v>12</v>
      </c>
      <c r="K1504">
        <v>0</v>
      </c>
      <c r="L1504">
        <v>9410.8799999999992</v>
      </c>
      <c r="M1504">
        <v>9410.8799999999992</v>
      </c>
      <c r="N1504" s="11">
        <f>Salesdata[[#This Row],[subtotal_before_discount]]-Salesdata[[#This Row],[total_after_discount]]</f>
        <v>0</v>
      </c>
      <c r="O1504" t="s">
        <v>116</v>
      </c>
      <c r="P1504" s="2">
        <v>45871.771192129629</v>
      </c>
      <c r="Q1504">
        <f>YEAR(Salesdata[[#This Row],[purchase_date]])</f>
        <v>2025</v>
      </c>
      <c r="R1504" t="str">
        <f>TEXT(Salesdata[[#This Row],[purchase_date]], "mmm")</f>
        <v>Aug</v>
      </c>
    </row>
    <row r="1505" spans="1:18" x14ac:dyDescent="0.3">
      <c r="A1505" t="s">
        <v>4536</v>
      </c>
      <c r="B1505" t="s">
        <v>15</v>
      </c>
      <c r="C1505" t="s">
        <v>4537</v>
      </c>
      <c r="D1505" s="11" t="s">
        <v>8473</v>
      </c>
      <c r="E1505" s="11" t="s">
        <v>7139</v>
      </c>
      <c r="F1505" t="s">
        <v>91</v>
      </c>
      <c r="G1505" t="s">
        <v>4538</v>
      </c>
      <c r="H1505" t="s">
        <v>465</v>
      </c>
      <c r="I1505">
        <v>361.08</v>
      </c>
      <c r="J1505">
        <v>10</v>
      </c>
      <c r="K1505">
        <v>5</v>
      </c>
      <c r="L1505">
        <v>3610.8</v>
      </c>
      <c r="M1505">
        <v>3430.26</v>
      </c>
      <c r="N1505" s="11">
        <f>Salesdata[[#This Row],[subtotal_before_discount]]-Salesdata[[#This Row],[total_after_discount]]</f>
        <v>180.53999999999996</v>
      </c>
      <c r="O1505" t="s">
        <v>60</v>
      </c>
      <c r="P1505" s="2">
        <v>45875.48337962963</v>
      </c>
      <c r="Q1505">
        <f>YEAR(Salesdata[[#This Row],[purchase_date]])</f>
        <v>2025</v>
      </c>
      <c r="R1505" t="str">
        <f>TEXT(Salesdata[[#This Row],[purchase_date]], "mmm")</f>
        <v>Aug</v>
      </c>
    </row>
    <row r="1506" spans="1:18" x14ac:dyDescent="0.3">
      <c r="A1506" t="s">
        <v>4539</v>
      </c>
      <c r="B1506" t="s">
        <v>49</v>
      </c>
      <c r="C1506" t="s">
        <v>4540</v>
      </c>
      <c r="D1506" s="11" t="s">
        <v>8474</v>
      </c>
      <c r="E1506" s="11" t="s">
        <v>7119</v>
      </c>
      <c r="F1506" t="s">
        <v>100</v>
      </c>
      <c r="G1506" t="s">
        <v>4541</v>
      </c>
      <c r="H1506" t="s">
        <v>70</v>
      </c>
      <c r="I1506">
        <v>1181.56</v>
      </c>
      <c r="J1506">
        <v>8</v>
      </c>
      <c r="K1506">
        <v>10</v>
      </c>
      <c r="L1506">
        <v>9452.48</v>
      </c>
      <c r="M1506">
        <v>8507.23</v>
      </c>
      <c r="N1506" s="11">
        <f>Salesdata[[#This Row],[subtotal_before_discount]]-Salesdata[[#This Row],[total_after_discount]]</f>
        <v>945.25</v>
      </c>
      <c r="O1506" t="s">
        <v>116</v>
      </c>
      <c r="P1506" s="2">
        <v>45866.316342592596</v>
      </c>
      <c r="Q1506">
        <f>YEAR(Salesdata[[#This Row],[purchase_date]])</f>
        <v>2025</v>
      </c>
      <c r="R1506" t="str">
        <f>TEXT(Salesdata[[#This Row],[purchase_date]], "mmm")</f>
        <v>Jul</v>
      </c>
    </row>
    <row r="1507" spans="1:18" x14ac:dyDescent="0.3">
      <c r="A1507" t="s">
        <v>4542</v>
      </c>
      <c r="B1507" t="s">
        <v>95</v>
      </c>
      <c r="C1507" t="s">
        <v>4543</v>
      </c>
      <c r="D1507" s="11" t="s">
        <v>8475</v>
      </c>
      <c r="E1507" s="11" t="s">
        <v>7108</v>
      </c>
      <c r="F1507" t="s">
        <v>105</v>
      </c>
      <c r="G1507" t="s">
        <v>4544</v>
      </c>
      <c r="H1507" t="s">
        <v>39</v>
      </c>
      <c r="I1507">
        <v>2.98</v>
      </c>
      <c r="J1507">
        <v>86</v>
      </c>
      <c r="K1507">
        <v>27</v>
      </c>
      <c r="L1507">
        <v>256.27999999999997</v>
      </c>
      <c r="M1507">
        <v>187.08</v>
      </c>
      <c r="N1507" s="11">
        <f>Salesdata[[#This Row],[subtotal_before_discount]]-Salesdata[[#This Row],[total_after_discount]]</f>
        <v>69.19999999999996</v>
      </c>
      <c r="O1507" t="s">
        <v>21</v>
      </c>
      <c r="P1507" s="2">
        <v>45644.281724537039</v>
      </c>
      <c r="Q1507">
        <f>YEAR(Salesdata[[#This Row],[purchase_date]])</f>
        <v>2024</v>
      </c>
      <c r="R1507" t="str">
        <f>TEXT(Salesdata[[#This Row],[purchase_date]], "mmm")</f>
        <v>Dec</v>
      </c>
    </row>
    <row r="1508" spans="1:18" x14ac:dyDescent="0.3">
      <c r="A1508" t="s">
        <v>4545</v>
      </c>
      <c r="B1508" t="s">
        <v>55</v>
      </c>
      <c r="C1508" t="s">
        <v>4546</v>
      </c>
      <c r="D1508" s="11" t="s">
        <v>7548</v>
      </c>
      <c r="E1508" s="11" t="s">
        <v>7111</v>
      </c>
      <c r="F1508" t="s">
        <v>246</v>
      </c>
      <c r="G1508" t="s">
        <v>4547</v>
      </c>
      <c r="H1508" t="s">
        <v>76</v>
      </c>
      <c r="I1508">
        <v>725.89</v>
      </c>
      <c r="J1508">
        <v>15</v>
      </c>
      <c r="K1508">
        <v>0</v>
      </c>
      <c r="L1508">
        <v>10888.35</v>
      </c>
      <c r="M1508">
        <v>10888.35</v>
      </c>
      <c r="N1508" s="11">
        <f>Salesdata[[#This Row],[subtotal_before_discount]]-Salesdata[[#This Row],[total_after_discount]]</f>
        <v>0</v>
      </c>
      <c r="O1508" t="s">
        <v>116</v>
      </c>
      <c r="P1508" s="2">
        <v>45824.569050925929</v>
      </c>
      <c r="Q1508">
        <f>YEAR(Salesdata[[#This Row],[purchase_date]])</f>
        <v>2025</v>
      </c>
      <c r="R1508" t="str">
        <f>TEXT(Salesdata[[#This Row],[purchase_date]], "mmm")</f>
        <v>Jun</v>
      </c>
    </row>
    <row r="1509" spans="1:18" x14ac:dyDescent="0.3">
      <c r="A1509" t="s">
        <v>4548</v>
      </c>
      <c r="B1509" t="s">
        <v>15</v>
      </c>
      <c r="C1509" t="s">
        <v>4549</v>
      </c>
      <c r="D1509" s="11" t="s">
        <v>8476</v>
      </c>
      <c r="E1509" s="11" t="s">
        <v>7168</v>
      </c>
      <c r="F1509" t="s">
        <v>18</v>
      </c>
      <c r="G1509" t="s">
        <v>4550</v>
      </c>
      <c r="H1509" t="s">
        <v>209</v>
      </c>
      <c r="I1509">
        <v>43.48</v>
      </c>
      <c r="J1509">
        <v>1</v>
      </c>
      <c r="K1509">
        <v>0</v>
      </c>
      <c r="L1509">
        <v>43.48</v>
      </c>
      <c r="M1509">
        <v>43.48</v>
      </c>
      <c r="N1509" s="11">
        <f>Salesdata[[#This Row],[subtotal_before_discount]]-Salesdata[[#This Row],[total_after_discount]]</f>
        <v>0</v>
      </c>
      <c r="O1509" t="s">
        <v>60</v>
      </c>
      <c r="P1509" s="2">
        <v>45780.603576388887</v>
      </c>
      <c r="Q1509">
        <f>YEAR(Salesdata[[#This Row],[purchase_date]])</f>
        <v>2025</v>
      </c>
      <c r="R1509" t="str">
        <f>TEXT(Salesdata[[#This Row],[purchase_date]], "mmm")</f>
        <v>May</v>
      </c>
    </row>
    <row r="1510" spans="1:18" x14ac:dyDescent="0.3">
      <c r="A1510" t="s">
        <v>4551</v>
      </c>
      <c r="B1510" t="s">
        <v>181</v>
      </c>
      <c r="C1510" t="s">
        <v>4552</v>
      </c>
      <c r="D1510" s="11" t="s">
        <v>8477</v>
      </c>
      <c r="E1510" s="11" t="s">
        <v>7099</v>
      </c>
      <c r="F1510" t="s">
        <v>32</v>
      </c>
      <c r="G1510" t="s">
        <v>4553</v>
      </c>
      <c r="H1510" t="s">
        <v>184</v>
      </c>
      <c r="I1510">
        <v>111.66</v>
      </c>
      <c r="J1510">
        <v>6</v>
      </c>
      <c r="K1510">
        <v>0</v>
      </c>
      <c r="L1510">
        <v>669.96</v>
      </c>
      <c r="M1510">
        <v>669.96</v>
      </c>
      <c r="N1510" s="11">
        <f>Salesdata[[#This Row],[subtotal_before_discount]]-Salesdata[[#This Row],[total_after_discount]]</f>
        <v>0</v>
      </c>
      <c r="O1510" t="s">
        <v>116</v>
      </c>
      <c r="P1510" s="2">
        <v>45631.470451388886</v>
      </c>
      <c r="Q1510">
        <f>YEAR(Salesdata[[#This Row],[purchase_date]])</f>
        <v>2024</v>
      </c>
      <c r="R1510" t="str">
        <f>TEXT(Salesdata[[#This Row],[purchase_date]], "mmm")</f>
        <v>Dec</v>
      </c>
    </row>
    <row r="1511" spans="1:18" x14ac:dyDescent="0.3">
      <c r="A1511" t="s">
        <v>4554</v>
      </c>
      <c r="B1511" t="s">
        <v>30</v>
      </c>
      <c r="C1511" t="s">
        <v>4555</v>
      </c>
      <c r="D1511" s="11" t="s">
        <v>8478</v>
      </c>
      <c r="E1511" s="11" t="s">
        <v>7066</v>
      </c>
      <c r="F1511" t="s">
        <v>133</v>
      </c>
      <c r="G1511" t="s">
        <v>4556</v>
      </c>
      <c r="H1511" t="s">
        <v>102</v>
      </c>
      <c r="I1511">
        <v>219</v>
      </c>
      <c r="J1511">
        <v>15</v>
      </c>
      <c r="K1511">
        <v>0</v>
      </c>
      <c r="L1511">
        <v>3285</v>
      </c>
      <c r="M1511">
        <v>3285</v>
      </c>
      <c r="N1511" s="11">
        <f>Salesdata[[#This Row],[subtotal_before_discount]]-Salesdata[[#This Row],[total_after_discount]]</f>
        <v>0</v>
      </c>
      <c r="O1511" t="s">
        <v>47</v>
      </c>
      <c r="P1511" s="2">
        <v>45625.123206018521</v>
      </c>
      <c r="Q1511">
        <f>YEAR(Salesdata[[#This Row],[purchase_date]])</f>
        <v>2024</v>
      </c>
      <c r="R1511" t="str">
        <f>TEXT(Salesdata[[#This Row],[purchase_date]], "mmm")</f>
        <v>Nov</v>
      </c>
    </row>
    <row r="1512" spans="1:18" x14ac:dyDescent="0.3">
      <c r="A1512" t="s">
        <v>4557</v>
      </c>
      <c r="B1512" t="s">
        <v>172</v>
      </c>
      <c r="C1512" t="s">
        <v>4558</v>
      </c>
      <c r="D1512" s="11" t="s">
        <v>7150</v>
      </c>
      <c r="E1512" s="11" t="s">
        <v>7159</v>
      </c>
      <c r="F1512" t="s">
        <v>177</v>
      </c>
      <c r="G1512" t="s">
        <v>4559</v>
      </c>
      <c r="H1512" t="s">
        <v>209</v>
      </c>
      <c r="I1512">
        <v>366.98</v>
      </c>
      <c r="J1512">
        <v>5</v>
      </c>
      <c r="K1512">
        <v>10</v>
      </c>
      <c r="L1512">
        <v>1834.9</v>
      </c>
      <c r="M1512">
        <v>1651.41</v>
      </c>
      <c r="N1512" s="11">
        <f>Salesdata[[#This Row],[subtotal_before_discount]]-Salesdata[[#This Row],[total_after_discount]]</f>
        <v>183.49</v>
      </c>
      <c r="O1512" t="s">
        <v>28</v>
      </c>
      <c r="P1512" s="2">
        <v>45382.110046296293</v>
      </c>
      <c r="Q1512">
        <f>YEAR(Salesdata[[#This Row],[purchase_date]])</f>
        <v>2024</v>
      </c>
      <c r="R1512" t="str">
        <f>TEXT(Salesdata[[#This Row],[purchase_date]], "mmm")</f>
        <v>Mar</v>
      </c>
    </row>
    <row r="1513" spans="1:18" x14ac:dyDescent="0.3">
      <c r="A1513" t="s">
        <v>4560</v>
      </c>
      <c r="B1513" t="s">
        <v>49</v>
      </c>
      <c r="C1513" t="s">
        <v>4561</v>
      </c>
      <c r="D1513" s="11" t="s">
        <v>8479</v>
      </c>
      <c r="E1513" s="11" t="s">
        <v>7123</v>
      </c>
      <c r="F1513" t="s">
        <v>44</v>
      </c>
      <c r="G1513" t="s">
        <v>4562</v>
      </c>
      <c r="H1513" t="s">
        <v>465</v>
      </c>
      <c r="I1513">
        <v>417.3</v>
      </c>
      <c r="J1513">
        <v>6</v>
      </c>
      <c r="K1513">
        <v>2</v>
      </c>
      <c r="L1513">
        <v>2503.8000000000002</v>
      </c>
      <c r="M1513">
        <v>2453.7199999999998</v>
      </c>
      <c r="N1513" s="11">
        <f>Salesdata[[#This Row],[subtotal_before_discount]]-Salesdata[[#This Row],[total_after_discount]]</f>
        <v>50.080000000000382</v>
      </c>
      <c r="O1513" t="s">
        <v>28</v>
      </c>
      <c r="P1513" s="2">
        <v>45869.314189814817</v>
      </c>
      <c r="Q1513">
        <f>YEAR(Salesdata[[#This Row],[purchase_date]])</f>
        <v>2025</v>
      </c>
      <c r="R1513" t="str">
        <f>TEXT(Salesdata[[#This Row],[purchase_date]], "mmm")</f>
        <v>Jul</v>
      </c>
    </row>
    <row r="1514" spans="1:18" x14ac:dyDescent="0.3">
      <c r="A1514" t="s">
        <v>4563</v>
      </c>
      <c r="B1514" t="s">
        <v>172</v>
      </c>
      <c r="C1514" t="s">
        <v>4564</v>
      </c>
      <c r="D1514" s="11" t="s">
        <v>8480</v>
      </c>
      <c r="E1514" s="11" t="s">
        <v>7046</v>
      </c>
      <c r="F1514" t="s">
        <v>32</v>
      </c>
      <c r="G1514" t="s">
        <v>4565</v>
      </c>
      <c r="H1514" t="s">
        <v>93</v>
      </c>
      <c r="I1514">
        <v>441.27</v>
      </c>
      <c r="J1514">
        <v>12</v>
      </c>
      <c r="K1514">
        <v>15</v>
      </c>
      <c r="L1514">
        <v>5295.24</v>
      </c>
      <c r="M1514">
        <v>4500.95</v>
      </c>
      <c r="N1514" s="11">
        <f>Salesdata[[#This Row],[subtotal_before_discount]]-Salesdata[[#This Row],[total_after_discount]]</f>
        <v>794.29</v>
      </c>
      <c r="O1514" t="s">
        <v>40</v>
      </c>
      <c r="P1514" s="2">
        <v>45504.261273148149</v>
      </c>
      <c r="Q1514">
        <f>YEAR(Salesdata[[#This Row],[purchase_date]])</f>
        <v>2024</v>
      </c>
      <c r="R1514" t="str">
        <f>TEXT(Salesdata[[#This Row],[purchase_date]], "mmm")</f>
        <v>Jul</v>
      </c>
    </row>
    <row r="1515" spans="1:18" x14ac:dyDescent="0.3">
      <c r="A1515" t="s">
        <v>4566</v>
      </c>
      <c r="B1515" t="s">
        <v>72</v>
      </c>
      <c r="C1515" t="s">
        <v>4567</v>
      </c>
      <c r="D1515" s="11" t="s">
        <v>8481</v>
      </c>
      <c r="E1515" s="11" t="s">
        <v>7087</v>
      </c>
      <c r="F1515" t="s">
        <v>74</v>
      </c>
      <c r="G1515" t="s">
        <v>4568</v>
      </c>
      <c r="H1515" t="s">
        <v>82</v>
      </c>
      <c r="I1515">
        <v>382.84</v>
      </c>
      <c r="J1515">
        <v>8</v>
      </c>
      <c r="K1515">
        <v>0</v>
      </c>
      <c r="L1515">
        <v>3062.72</v>
      </c>
      <c r="M1515">
        <v>3062.72</v>
      </c>
      <c r="N1515" s="11">
        <f>Salesdata[[#This Row],[subtotal_before_discount]]-Salesdata[[#This Row],[total_after_discount]]</f>
        <v>0</v>
      </c>
      <c r="O1515" t="s">
        <v>60</v>
      </c>
      <c r="P1515" s="2">
        <v>45760.115555555552</v>
      </c>
      <c r="Q1515">
        <f>YEAR(Salesdata[[#This Row],[purchase_date]])</f>
        <v>2025</v>
      </c>
      <c r="R1515" t="str">
        <f>TEXT(Salesdata[[#This Row],[purchase_date]], "mmm")</f>
        <v>Apr</v>
      </c>
    </row>
    <row r="1516" spans="1:18" x14ac:dyDescent="0.3">
      <c r="A1516" t="s">
        <v>4569</v>
      </c>
      <c r="B1516" t="s">
        <v>118</v>
      </c>
      <c r="C1516" t="s">
        <v>4570</v>
      </c>
      <c r="D1516" s="11" t="s">
        <v>8482</v>
      </c>
      <c r="E1516" s="11" t="s">
        <v>7152</v>
      </c>
      <c r="F1516" t="s">
        <v>32</v>
      </c>
      <c r="G1516" t="s">
        <v>4571</v>
      </c>
      <c r="H1516" t="s">
        <v>39</v>
      </c>
      <c r="I1516">
        <v>760.38</v>
      </c>
      <c r="J1516">
        <v>8</v>
      </c>
      <c r="K1516">
        <v>2</v>
      </c>
      <c r="L1516">
        <v>6083.04</v>
      </c>
      <c r="M1516">
        <v>5961.38</v>
      </c>
      <c r="N1516" s="11">
        <f>Salesdata[[#This Row],[subtotal_before_discount]]-Salesdata[[#This Row],[total_after_discount]]</f>
        <v>121.65999999999985</v>
      </c>
      <c r="O1516" t="s">
        <v>40</v>
      </c>
      <c r="P1516" s="2">
        <v>45487.559803240743</v>
      </c>
      <c r="Q1516">
        <f>YEAR(Salesdata[[#This Row],[purchase_date]])</f>
        <v>2024</v>
      </c>
      <c r="R1516" t="str">
        <f>TEXT(Salesdata[[#This Row],[purchase_date]], "mmm")</f>
        <v>Jul</v>
      </c>
    </row>
    <row r="1517" spans="1:18" x14ac:dyDescent="0.3">
      <c r="A1517" t="s">
        <v>4572</v>
      </c>
      <c r="B1517" t="s">
        <v>118</v>
      </c>
      <c r="C1517" t="s">
        <v>4573</v>
      </c>
      <c r="D1517" s="11" t="s">
        <v>8483</v>
      </c>
      <c r="E1517" s="11" t="s">
        <v>7183</v>
      </c>
      <c r="F1517" t="s">
        <v>155</v>
      </c>
      <c r="G1517" t="s">
        <v>4574</v>
      </c>
      <c r="H1517" t="s">
        <v>102</v>
      </c>
      <c r="I1517">
        <v>10.26</v>
      </c>
      <c r="J1517">
        <v>4</v>
      </c>
      <c r="K1517">
        <v>5</v>
      </c>
      <c r="L1517">
        <v>41.04</v>
      </c>
      <c r="M1517">
        <v>38.99</v>
      </c>
      <c r="N1517" s="11">
        <f>Salesdata[[#This Row],[subtotal_before_discount]]-Salesdata[[#This Row],[total_after_discount]]</f>
        <v>2.0499999999999972</v>
      </c>
      <c r="O1517" t="s">
        <v>60</v>
      </c>
      <c r="P1517" s="2">
        <v>45639.023611111108</v>
      </c>
      <c r="Q1517">
        <f>YEAR(Salesdata[[#This Row],[purchase_date]])</f>
        <v>2024</v>
      </c>
      <c r="R1517" t="str">
        <f>TEXT(Salesdata[[#This Row],[purchase_date]], "mmm")</f>
        <v>Dec</v>
      </c>
    </row>
    <row r="1518" spans="1:18" x14ac:dyDescent="0.3">
      <c r="A1518" t="s">
        <v>4575</v>
      </c>
      <c r="B1518" t="s">
        <v>23</v>
      </c>
      <c r="C1518" t="s">
        <v>4576</v>
      </c>
      <c r="D1518" s="11" t="s">
        <v>8484</v>
      </c>
      <c r="E1518" s="11" t="s">
        <v>7073</v>
      </c>
      <c r="F1518" t="s">
        <v>37</v>
      </c>
      <c r="G1518" t="s">
        <v>4577</v>
      </c>
      <c r="H1518" t="s">
        <v>102</v>
      </c>
      <c r="I1518">
        <v>225.6</v>
      </c>
      <c r="J1518">
        <v>1</v>
      </c>
      <c r="K1518">
        <v>0</v>
      </c>
      <c r="L1518">
        <v>225.6</v>
      </c>
      <c r="M1518">
        <v>225.6</v>
      </c>
      <c r="N1518" s="11">
        <f>Salesdata[[#This Row],[subtotal_before_discount]]-Salesdata[[#This Row],[total_after_discount]]</f>
        <v>0</v>
      </c>
      <c r="O1518" t="s">
        <v>21</v>
      </c>
      <c r="P1518" s="2">
        <v>45618.170254629629</v>
      </c>
      <c r="Q1518">
        <f>YEAR(Salesdata[[#This Row],[purchase_date]])</f>
        <v>2024</v>
      </c>
      <c r="R1518" t="str">
        <f>TEXT(Salesdata[[#This Row],[purchase_date]], "mmm")</f>
        <v>Nov</v>
      </c>
    </row>
    <row r="1519" spans="1:18" x14ac:dyDescent="0.3">
      <c r="A1519" t="s">
        <v>4578</v>
      </c>
      <c r="B1519" t="s">
        <v>95</v>
      </c>
      <c r="C1519" t="s">
        <v>4579</v>
      </c>
      <c r="D1519" s="11" t="s">
        <v>8485</v>
      </c>
      <c r="E1519" s="11" t="s">
        <v>7071</v>
      </c>
      <c r="F1519" t="s">
        <v>277</v>
      </c>
      <c r="G1519" t="s">
        <v>4580</v>
      </c>
      <c r="H1519" t="s">
        <v>130</v>
      </c>
      <c r="I1519">
        <v>1074.03</v>
      </c>
      <c r="J1519">
        <v>2</v>
      </c>
      <c r="K1519">
        <v>0</v>
      </c>
      <c r="L1519">
        <v>2148.06</v>
      </c>
      <c r="M1519">
        <v>2148.06</v>
      </c>
      <c r="N1519" s="11">
        <f>Salesdata[[#This Row],[subtotal_before_discount]]-Salesdata[[#This Row],[total_after_discount]]</f>
        <v>0</v>
      </c>
      <c r="O1519" t="s">
        <v>47</v>
      </c>
      <c r="P1519" s="2">
        <v>45701.202118055553</v>
      </c>
      <c r="Q1519">
        <f>YEAR(Salesdata[[#This Row],[purchase_date]])</f>
        <v>2025</v>
      </c>
      <c r="R1519" t="str">
        <f>TEXT(Salesdata[[#This Row],[purchase_date]], "mmm")</f>
        <v>Feb</v>
      </c>
    </row>
    <row r="1520" spans="1:18" x14ac:dyDescent="0.3">
      <c r="A1520" t="s">
        <v>4581</v>
      </c>
      <c r="B1520" t="s">
        <v>181</v>
      </c>
      <c r="C1520" t="s">
        <v>4582</v>
      </c>
      <c r="D1520" s="11" t="s">
        <v>8486</v>
      </c>
      <c r="E1520" s="11" t="s">
        <v>7154</v>
      </c>
      <c r="F1520" t="s">
        <v>37</v>
      </c>
      <c r="G1520" t="s">
        <v>4583</v>
      </c>
      <c r="H1520" t="s">
        <v>135</v>
      </c>
      <c r="I1520">
        <v>710.08</v>
      </c>
      <c r="J1520">
        <v>4</v>
      </c>
      <c r="K1520">
        <v>7</v>
      </c>
      <c r="L1520">
        <v>2840.32</v>
      </c>
      <c r="M1520">
        <v>2641.5</v>
      </c>
      <c r="N1520" s="11">
        <f>Salesdata[[#This Row],[subtotal_before_discount]]-Salesdata[[#This Row],[total_after_discount]]</f>
        <v>198.82000000000016</v>
      </c>
      <c r="O1520" t="s">
        <v>60</v>
      </c>
      <c r="P1520" s="2">
        <v>45524.797743055555</v>
      </c>
      <c r="Q1520">
        <f>YEAR(Salesdata[[#This Row],[purchase_date]])</f>
        <v>2024</v>
      </c>
      <c r="R1520" t="str">
        <f>TEXT(Salesdata[[#This Row],[purchase_date]], "mmm")</f>
        <v>Aug</v>
      </c>
    </row>
    <row r="1521" spans="1:18" x14ac:dyDescent="0.3">
      <c r="A1521" t="s">
        <v>4584</v>
      </c>
      <c r="B1521" t="s">
        <v>95</v>
      </c>
      <c r="C1521" t="s">
        <v>4585</v>
      </c>
      <c r="D1521" s="11" t="s">
        <v>8487</v>
      </c>
      <c r="E1521" s="11" t="s">
        <v>7346</v>
      </c>
      <c r="F1521" t="s">
        <v>121</v>
      </c>
      <c r="G1521" t="s">
        <v>4586</v>
      </c>
      <c r="H1521" t="s">
        <v>53</v>
      </c>
      <c r="I1521">
        <v>1352.51</v>
      </c>
      <c r="J1521">
        <v>2</v>
      </c>
      <c r="K1521">
        <v>2</v>
      </c>
      <c r="L1521">
        <v>2705.02</v>
      </c>
      <c r="M1521">
        <v>2650.92</v>
      </c>
      <c r="N1521" s="11">
        <f>Salesdata[[#This Row],[subtotal_before_discount]]-Salesdata[[#This Row],[total_after_discount]]</f>
        <v>54.099999999999909</v>
      </c>
      <c r="O1521" t="s">
        <v>28</v>
      </c>
      <c r="P1521" s="2">
        <v>45863.617268518516</v>
      </c>
      <c r="Q1521">
        <f>YEAR(Salesdata[[#This Row],[purchase_date]])</f>
        <v>2025</v>
      </c>
      <c r="R1521" t="str">
        <f>TEXT(Salesdata[[#This Row],[purchase_date]], "mmm")</f>
        <v>Jul</v>
      </c>
    </row>
    <row r="1522" spans="1:18" x14ac:dyDescent="0.3">
      <c r="A1522" t="s">
        <v>4587</v>
      </c>
      <c r="B1522" t="s">
        <v>30</v>
      </c>
      <c r="C1522" t="s">
        <v>4588</v>
      </c>
      <c r="D1522" s="11" t="s">
        <v>8176</v>
      </c>
      <c r="E1522" s="11" t="s">
        <v>7159</v>
      </c>
      <c r="F1522" t="s">
        <v>246</v>
      </c>
      <c r="G1522" t="s">
        <v>4589</v>
      </c>
      <c r="H1522" t="s">
        <v>102</v>
      </c>
      <c r="I1522">
        <v>1433.73</v>
      </c>
      <c r="J1522">
        <v>2</v>
      </c>
      <c r="K1522">
        <v>0</v>
      </c>
      <c r="L1522">
        <v>2867.46</v>
      </c>
      <c r="M1522">
        <v>2867.46</v>
      </c>
      <c r="N1522" s="11">
        <f>Salesdata[[#This Row],[subtotal_before_discount]]-Salesdata[[#This Row],[total_after_discount]]</f>
        <v>0</v>
      </c>
      <c r="O1522" t="s">
        <v>47</v>
      </c>
      <c r="P1522" s="2">
        <v>45700.878379629627</v>
      </c>
      <c r="Q1522">
        <f>YEAR(Salesdata[[#This Row],[purchase_date]])</f>
        <v>2025</v>
      </c>
      <c r="R1522" t="str">
        <f>TEXT(Salesdata[[#This Row],[purchase_date]], "mmm")</f>
        <v>Feb</v>
      </c>
    </row>
    <row r="1523" spans="1:18" x14ac:dyDescent="0.3">
      <c r="A1523" t="s">
        <v>4590</v>
      </c>
      <c r="B1523" t="s">
        <v>72</v>
      </c>
      <c r="C1523" t="s">
        <v>4591</v>
      </c>
      <c r="D1523" s="11" t="s">
        <v>8488</v>
      </c>
      <c r="E1523" s="11" t="s">
        <v>7052</v>
      </c>
      <c r="F1523" t="s">
        <v>251</v>
      </c>
      <c r="G1523" t="s">
        <v>4592</v>
      </c>
      <c r="H1523" t="s">
        <v>93</v>
      </c>
      <c r="I1523">
        <v>242.94</v>
      </c>
      <c r="J1523">
        <v>3</v>
      </c>
      <c r="K1523">
        <v>0</v>
      </c>
      <c r="L1523">
        <v>728.82</v>
      </c>
      <c r="M1523">
        <v>728.82</v>
      </c>
      <c r="N1523" s="11">
        <f>Salesdata[[#This Row],[subtotal_before_discount]]-Salesdata[[#This Row],[total_after_discount]]</f>
        <v>0</v>
      </c>
      <c r="O1523" t="s">
        <v>116</v>
      </c>
      <c r="P1523" s="2">
        <v>45616.221435185187</v>
      </c>
      <c r="Q1523">
        <f>YEAR(Salesdata[[#This Row],[purchase_date]])</f>
        <v>2024</v>
      </c>
      <c r="R1523" t="str">
        <f>TEXT(Salesdata[[#This Row],[purchase_date]], "mmm")</f>
        <v>Nov</v>
      </c>
    </row>
    <row r="1524" spans="1:18" x14ac:dyDescent="0.3">
      <c r="A1524" t="s">
        <v>4593</v>
      </c>
      <c r="B1524" t="s">
        <v>118</v>
      </c>
      <c r="C1524" t="s">
        <v>4594</v>
      </c>
      <c r="D1524" s="11" t="s">
        <v>8489</v>
      </c>
      <c r="E1524" s="11" t="s">
        <v>7218</v>
      </c>
      <c r="F1524" t="s">
        <v>177</v>
      </c>
      <c r="G1524" t="s">
        <v>4595</v>
      </c>
      <c r="H1524" t="s">
        <v>184</v>
      </c>
      <c r="I1524">
        <v>485.91</v>
      </c>
      <c r="J1524">
        <v>25</v>
      </c>
      <c r="K1524">
        <v>12</v>
      </c>
      <c r="L1524">
        <v>12147.75</v>
      </c>
      <c r="M1524">
        <v>10690.02</v>
      </c>
      <c r="N1524" s="11">
        <f>Salesdata[[#This Row],[subtotal_before_discount]]-Salesdata[[#This Row],[total_after_discount]]</f>
        <v>1457.7299999999996</v>
      </c>
      <c r="O1524" t="s">
        <v>116</v>
      </c>
      <c r="P1524" s="2">
        <v>45819.65121527778</v>
      </c>
      <c r="Q1524">
        <f>YEAR(Salesdata[[#This Row],[purchase_date]])</f>
        <v>2025</v>
      </c>
      <c r="R1524" t="str">
        <f>TEXT(Salesdata[[#This Row],[purchase_date]], "mmm")</f>
        <v>Jun</v>
      </c>
    </row>
    <row r="1525" spans="1:18" x14ac:dyDescent="0.3">
      <c r="A1525" t="s">
        <v>4596</v>
      </c>
      <c r="B1525" t="s">
        <v>30</v>
      </c>
      <c r="C1525" t="s">
        <v>4597</v>
      </c>
      <c r="D1525" s="11" t="s">
        <v>8490</v>
      </c>
      <c r="E1525" s="11" t="s">
        <v>7064</v>
      </c>
      <c r="F1525" t="s">
        <v>246</v>
      </c>
      <c r="G1525" t="s">
        <v>4598</v>
      </c>
      <c r="H1525" t="s">
        <v>209</v>
      </c>
      <c r="I1525">
        <v>636.91999999999996</v>
      </c>
      <c r="J1525">
        <v>25</v>
      </c>
      <c r="K1525">
        <v>15</v>
      </c>
      <c r="L1525">
        <v>15923</v>
      </c>
      <c r="M1525">
        <v>13534.55</v>
      </c>
      <c r="N1525" s="11">
        <f>Salesdata[[#This Row],[subtotal_before_discount]]-Salesdata[[#This Row],[total_after_discount]]</f>
        <v>2388.4500000000007</v>
      </c>
      <c r="O1525" t="s">
        <v>40</v>
      </c>
      <c r="P1525" s="2">
        <v>45607.613923611112</v>
      </c>
      <c r="Q1525">
        <f>YEAR(Salesdata[[#This Row],[purchase_date]])</f>
        <v>2024</v>
      </c>
      <c r="R1525" t="str">
        <f>TEXT(Salesdata[[#This Row],[purchase_date]], "mmm")</f>
        <v>Nov</v>
      </c>
    </row>
    <row r="1526" spans="1:18" x14ac:dyDescent="0.3">
      <c r="A1526" t="s">
        <v>4599</v>
      </c>
      <c r="B1526" t="s">
        <v>172</v>
      </c>
      <c r="C1526" t="s">
        <v>4600</v>
      </c>
      <c r="D1526" s="11" t="s">
        <v>8491</v>
      </c>
      <c r="E1526" s="11" t="s">
        <v>7089</v>
      </c>
      <c r="F1526" t="s">
        <v>246</v>
      </c>
      <c r="G1526" t="s">
        <v>4601</v>
      </c>
      <c r="H1526" t="s">
        <v>184</v>
      </c>
      <c r="I1526">
        <v>378.39</v>
      </c>
      <c r="J1526">
        <v>100</v>
      </c>
      <c r="K1526">
        <v>0</v>
      </c>
      <c r="L1526">
        <v>37839</v>
      </c>
      <c r="M1526">
        <v>37839</v>
      </c>
      <c r="N1526" s="11">
        <f>Salesdata[[#This Row],[subtotal_before_discount]]-Salesdata[[#This Row],[total_after_discount]]</f>
        <v>0</v>
      </c>
      <c r="O1526" t="s">
        <v>77</v>
      </c>
      <c r="P1526" s="2">
        <v>45535.222395833334</v>
      </c>
      <c r="Q1526">
        <f>YEAR(Salesdata[[#This Row],[purchase_date]])</f>
        <v>2024</v>
      </c>
      <c r="R1526" t="str">
        <f>TEXT(Salesdata[[#This Row],[purchase_date]], "mmm")</f>
        <v>Aug</v>
      </c>
    </row>
    <row r="1527" spans="1:18" x14ac:dyDescent="0.3">
      <c r="A1527" t="s">
        <v>4602</v>
      </c>
      <c r="B1527" t="s">
        <v>49</v>
      </c>
      <c r="C1527" t="s">
        <v>4603</v>
      </c>
      <c r="D1527" s="11" t="s">
        <v>8492</v>
      </c>
      <c r="E1527" s="11" t="s">
        <v>7224</v>
      </c>
      <c r="F1527" t="s">
        <v>111</v>
      </c>
      <c r="G1527" t="s">
        <v>4604</v>
      </c>
      <c r="H1527" t="s">
        <v>161</v>
      </c>
      <c r="I1527">
        <v>1193.47</v>
      </c>
      <c r="J1527">
        <v>25</v>
      </c>
      <c r="K1527">
        <v>15</v>
      </c>
      <c r="L1527">
        <v>29836.75</v>
      </c>
      <c r="M1527">
        <v>25361.24</v>
      </c>
      <c r="N1527" s="11">
        <f>Salesdata[[#This Row],[subtotal_before_discount]]-Salesdata[[#This Row],[total_after_discount]]</f>
        <v>4475.5099999999984</v>
      </c>
      <c r="O1527" t="s">
        <v>47</v>
      </c>
      <c r="P1527" s="2">
        <v>45342.875092592592</v>
      </c>
      <c r="Q1527">
        <f>YEAR(Salesdata[[#This Row],[purchase_date]])</f>
        <v>2024</v>
      </c>
      <c r="R1527" t="str">
        <f>TEXT(Salesdata[[#This Row],[purchase_date]], "mmm")</f>
        <v>Feb</v>
      </c>
    </row>
    <row r="1528" spans="1:18" x14ac:dyDescent="0.3">
      <c r="A1528" t="s">
        <v>4605</v>
      </c>
      <c r="B1528" t="s">
        <v>55</v>
      </c>
      <c r="C1528" t="s">
        <v>4606</v>
      </c>
      <c r="D1528" s="11" t="s">
        <v>7695</v>
      </c>
      <c r="E1528" s="11" t="s">
        <v>7346</v>
      </c>
      <c r="F1528" t="s">
        <v>32</v>
      </c>
      <c r="G1528" t="s">
        <v>4607</v>
      </c>
      <c r="H1528" t="s">
        <v>179</v>
      </c>
      <c r="I1528">
        <v>253.2</v>
      </c>
      <c r="J1528">
        <v>25</v>
      </c>
      <c r="K1528">
        <v>10</v>
      </c>
      <c r="L1528">
        <v>6330</v>
      </c>
      <c r="M1528">
        <v>5697</v>
      </c>
      <c r="N1528" s="11">
        <f>Salesdata[[#This Row],[subtotal_before_discount]]-Salesdata[[#This Row],[total_after_discount]]</f>
        <v>633</v>
      </c>
      <c r="O1528" t="s">
        <v>116</v>
      </c>
      <c r="P1528" s="2">
        <v>45383.092418981483</v>
      </c>
      <c r="Q1528">
        <f>YEAR(Salesdata[[#This Row],[purchase_date]])</f>
        <v>2024</v>
      </c>
      <c r="R1528" t="str">
        <f>TEXT(Salesdata[[#This Row],[purchase_date]], "mmm")</f>
        <v>Apr</v>
      </c>
    </row>
    <row r="1529" spans="1:18" x14ac:dyDescent="0.3">
      <c r="A1529" t="s">
        <v>4608</v>
      </c>
      <c r="B1529" t="s">
        <v>72</v>
      </c>
      <c r="C1529" t="s">
        <v>4609</v>
      </c>
      <c r="D1529" s="11" t="s">
        <v>8493</v>
      </c>
      <c r="E1529" s="11" t="s">
        <v>7097</v>
      </c>
      <c r="F1529" t="s">
        <v>121</v>
      </c>
      <c r="G1529" t="s">
        <v>4610</v>
      </c>
      <c r="H1529" t="s">
        <v>184</v>
      </c>
      <c r="I1529">
        <v>813.57</v>
      </c>
      <c r="J1529">
        <v>1</v>
      </c>
      <c r="K1529">
        <v>0</v>
      </c>
      <c r="L1529">
        <v>813.57</v>
      </c>
      <c r="M1529">
        <v>813.57</v>
      </c>
      <c r="N1529" s="11">
        <f>Salesdata[[#This Row],[subtotal_before_discount]]-Salesdata[[#This Row],[total_after_discount]]</f>
        <v>0</v>
      </c>
      <c r="O1529" t="s">
        <v>47</v>
      </c>
      <c r="P1529" s="2">
        <v>45443.199618055558</v>
      </c>
      <c r="Q1529">
        <f>YEAR(Salesdata[[#This Row],[purchase_date]])</f>
        <v>2024</v>
      </c>
      <c r="R1529" t="str">
        <f>TEXT(Salesdata[[#This Row],[purchase_date]], "mmm")</f>
        <v>May</v>
      </c>
    </row>
    <row r="1530" spans="1:18" x14ac:dyDescent="0.3">
      <c r="A1530" t="s">
        <v>4611</v>
      </c>
      <c r="B1530" t="s">
        <v>172</v>
      </c>
      <c r="C1530" t="s">
        <v>4612</v>
      </c>
      <c r="D1530" s="11" t="s">
        <v>8494</v>
      </c>
      <c r="E1530" s="11" t="s">
        <v>7097</v>
      </c>
      <c r="F1530" t="s">
        <v>105</v>
      </c>
      <c r="G1530" t="s">
        <v>4613</v>
      </c>
      <c r="H1530" t="s">
        <v>465</v>
      </c>
      <c r="I1530">
        <v>630.4</v>
      </c>
      <c r="J1530">
        <v>15</v>
      </c>
      <c r="K1530">
        <v>10</v>
      </c>
      <c r="L1530">
        <v>9456</v>
      </c>
      <c r="M1530">
        <v>8510.4</v>
      </c>
      <c r="N1530" s="11">
        <f>Salesdata[[#This Row],[subtotal_before_discount]]-Salesdata[[#This Row],[total_after_discount]]</f>
        <v>945.60000000000036</v>
      </c>
      <c r="O1530" t="s">
        <v>77</v>
      </c>
      <c r="P1530" s="2">
        <v>45676.989687499998</v>
      </c>
      <c r="Q1530">
        <f>YEAR(Salesdata[[#This Row],[purchase_date]])</f>
        <v>2025</v>
      </c>
      <c r="R1530" t="str">
        <f>TEXT(Salesdata[[#This Row],[purchase_date]], "mmm")</f>
        <v>Jan</v>
      </c>
    </row>
    <row r="1531" spans="1:18" x14ac:dyDescent="0.3">
      <c r="A1531" t="s">
        <v>4614</v>
      </c>
      <c r="B1531" t="s">
        <v>49</v>
      </c>
      <c r="C1531" t="s">
        <v>4615</v>
      </c>
      <c r="D1531" s="11" t="s">
        <v>8495</v>
      </c>
      <c r="E1531" s="11" t="s">
        <v>7164</v>
      </c>
      <c r="F1531" t="s">
        <v>133</v>
      </c>
      <c r="G1531" t="s">
        <v>4616</v>
      </c>
      <c r="H1531" t="s">
        <v>102</v>
      </c>
      <c r="I1531">
        <v>1.01</v>
      </c>
      <c r="J1531">
        <v>148</v>
      </c>
      <c r="K1531">
        <v>28</v>
      </c>
      <c r="L1531">
        <v>149.47999999999999</v>
      </c>
      <c r="M1531">
        <v>107.63</v>
      </c>
      <c r="N1531" s="11">
        <f>Salesdata[[#This Row],[subtotal_before_discount]]-Salesdata[[#This Row],[total_after_discount]]</f>
        <v>41.849999999999994</v>
      </c>
      <c r="O1531" t="s">
        <v>28</v>
      </c>
      <c r="P1531" s="2">
        <v>45763.296967592592</v>
      </c>
      <c r="Q1531">
        <f>YEAR(Salesdata[[#This Row],[purchase_date]])</f>
        <v>2025</v>
      </c>
      <c r="R1531" t="str">
        <f>TEXT(Salesdata[[#This Row],[purchase_date]], "mmm")</f>
        <v>Apr</v>
      </c>
    </row>
    <row r="1532" spans="1:18" x14ac:dyDescent="0.3">
      <c r="A1532" t="s">
        <v>4617</v>
      </c>
      <c r="B1532" t="s">
        <v>95</v>
      </c>
      <c r="C1532" t="s">
        <v>4618</v>
      </c>
      <c r="D1532" s="11" t="s">
        <v>8496</v>
      </c>
      <c r="E1532" s="11" t="s">
        <v>7102</v>
      </c>
      <c r="F1532" t="s">
        <v>91</v>
      </c>
      <c r="G1532" t="s">
        <v>4619</v>
      </c>
      <c r="H1532" t="s">
        <v>82</v>
      </c>
      <c r="I1532">
        <v>224.53</v>
      </c>
      <c r="J1532">
        <v>5</v>
      </c>
      <c r="K1532">
        <v>0</v>
      </c>
      <c r="L1532">
        <v>1122.6500000000001</v>
      </c>
      <c r="M1532">
        <v>1122.6500000000001</v>
      </c>
      <c r="N1532" s="11">
        <f>Salesdata[[#This Row],[subtotal_before_discount]]-Salesdata[[#This Row],[total_after_discount]]</f>
        <v>0</v>
      </c>
      <c r="O1532" t="s">
        <v>9189</v>
      </c>
      <c r="P1532" s="2">
        <v>45433.302222222221</v>
      </c>
      <c r="Q1532">
        <f>YEAR(Salesdata[[#This Row],[purchase_date]])</f>
        <v>2024</v>
      </c>
      <c r="R1532" t="str">
        <f>TEXT(Salesdata[[#This Row],[purchase_date]], "mmm")</f>
        <v>May</v>
      </c>
    </row>
    <row r="1533" spans="1:18" x14ac:dyDescent="0.3">
      <c r="A1533" t="s">
        <v>4620</v>
      </c>
      <c r="B1533" t="s">
        <v>172</v>
      </c>
      <c r="C1533" t="s">
        <v>4621</v>
      </c>
      <c r="D1533" s="11" t="s">
        <v>8497</v>
      </c>
      <c r="E1533" s="11" t="s">
        <v>7046</v>
      </c>
      <c r="F1533" t="s">
        <v>91</v>
      </c>
      <c r="G1533" t="s">
        <v>4622</v>
      </c>
      <c r="H1533" t="s">
        <v>135</v>
      </c>
      <c r="I1533">
        <v>2929.31</v>
      </c>
      <c r="J1533">
        <v>25</v>
      </c>
      <c r="K1533">
        <v>15</v>
      </c>
      <c r="L1533">
        <v>73232.75</v>
      </c>
      <c r="M1533">
        <v>62247.839999999997</v>
      </c>
      <c r="N1533" s="11">
        <f>Salesdata[[#This Row],[subtotal_before_discount]]-Salesdata[[#This Row],[total_after_discount]]</f>
        <v>10984.910000000003</v>
      </c>
      <c r="O1533" t="s">
        <v>21</v>
      </c>
      <c r="P1533" s="2">
        <v>45767.855208333334</v>
      </c>
      <c r="Q1533">
        <f>YEAR(Salesdata[[#This Row],[purchase_date]])</f>
        <v>2025</v>
      </c>
      <c r="R1533" t="str">
        <f>TEXT(Salesdata[[#This Row],[purchase_date]], "mmm")</f>
        <v>Apr</v>
      </c>
    </row>
    <row r="1534" spans="1:18" x14ac:dyDescent="0.3">
      <c r="A1534" t="s">
        <v>4623</v>
      </c>
      <c r="B1534" t="s">
        <v>15</v>
      </c>
      <c r="C1534" t="s">
        <v>4624</v>
      </c>
      <c r="D1534" s="11" t="s">
        <v>8498</v>
      </c>
      <c r="E1534" s="11" t="s">
        <v>7058</v>
      </c>
      <c r="F1534" t="s">
        <v>133</v>
      </c>
      <c r="G1534" t="s">
        <v>9189</v>
      </c>
      <c r="H1534" t="s">
        <v>93</v>
      </c>
      <c r="I1534">
        <v>531.79999999999995</v>
      </c>
      <c r="J1534">
        <v>1</v>
      </c>
      <c r="K1534">
        <v>0</v>
      </c>
      <c r="L1534">
        <v>531.79999999999995</v>
      </c>
      <c r="M1534">
        <v>531.79999999999995</v>
      </c>
      <c r="N1534" s="11">
        <f>Salesdata[[#This Row],[subtotal_before_discount]]-Salesdata[[#This Row],[total_after_discount]]</f>
        <v>0</v>
      </c>
      <c r="O1534" t="s">
        <v>28</v>
      </c>
      <c r="P1534" s="2">
        <v>45479.742013888892</v>
      </c>
      <c r="Q1534">
        <f>YEAR(Salesdata[[#This Row],[purchase_date]])</f>
        <v>2024</v>
      </c>
      <c r="R1534" t="str">
        <f>TEXT(Salesdata[[#This Row],[purchase_date]], "mmm")</f>
        <v>Jul</v>
      </c>
    </row>
    <row r="1535" spans="1:18" x14ac:dyDescent="0.3">
      <c r="A1535" t="s">
        <v>4625</v>
      </c>
      <c r="B1535" t="s">
        <v>30</v>
      </c>
      <c r="C1535" t="s">
        <v>9189</v>
      </c>
      <c r="D1535" s="11" t="s">
        <v>9189</v>
      </c>
      <c r="E1535" s="11" t="s">
        <v>9189</v>
      </c>
      <c r="F1535" t="s">
        <v>74</v>
      </c>
      <c r="G1535" t="s">
        <v>4626</v>
      </c>
      <c r="H1535" t="s">
        <v>59</v>
      </c>
      <c r="I1535">
        <v>74.2</v>
      </c>
      <c r="J1535">
        <v>25</v>
      </c>
      <c r="K1535">
        <v>27</v>
      </c>
      <c r="L1535">
        <v>1855</v>
      </c>
      <c r="M1535">
        <v>1354.15</v>
      </c>
      <c r="N1535" s="11">
        <f>Salesdata[[#This Row],[subtotal_before_discount]]-Salesdata[[#This Row],[total_after_discount]]</f>
        <v>500.84999999999991</v>
      </c>
      <c r="O1535" t="s">
        <v>40</v>
      </c>
      <c r="P1535" s="2">
        <v>45681.780381944445</v>
      </c>
      <c r="Q1535">
        <f>YEAR(Salesdata[[#This Row],[purchase_date]])</f>
        <v>2025</v>
      </c>
      <c r="R1535" t="str">
        <f>TEXT(Salesdata[[#This Row],[purchase_date]], "mmm")</f>
        <v>Jan</v>
      </c>
    </row>
    <row r="1536" spans="1:18" x14ac:dyDescent="0.3">
      <c r="A1536" t="s">
        <v>4627</v>
      </c>
      <c r="B1536" t="s">
        <v>55</v>
      </c>
      <c r="C1536" t="s">
        <v>4628</v>
      </c>
      <c r="D1536" s="11" t="s">
        <v>8499</v>
      </c>
      <c r="E1536" s="11" t="s">
        <v>7170</v>
      </c>
      <c r="F1536" t="s">
        <v>74</v>
      </c>
      <c r="G1536" t="s">
        <v>4629</v>
      </c>
      <c r="H1536" t="s">
        <v>82</v>
      </c>
      <c r="I1536">
        <v>430.62</v>
      </c>
      <c r="J1536">
        <v>20</v>
      </c>
      <c r="K1536">
        <v>10</v>
      </c>
      <c r="L1536">
        <v>8612.4</v>
      </c>
      <c r="M1536">
        <v>7751.16</v>
      </c>
      <c r="N1536" s="11">
        <f>Salesdata[[#This Row],[subtotal_before_discount]]-Salesdata[[#This Row],[total_after_discount]]</f>
        <v>861.23999999999978</v>
      </c>
      <c r="O1536" t="s">
        <v>21</v>
      </c>
      <c r="P1536" s="2">
        <v>45634.311944444446</v>
      </c>
      <c r="Q1536">
        <f>YEAR(Salesdata[[#This Row],[purchase_date]])</f>
        <v>2024</v>
      </c>
      <c r="R1536" t="str">
        <f>TEXT(Salesdata[[#This Row],[purchase_date]], "mmm")</f>
        <v>Dec</v>
      </c>
    </row>
    <row r="1537" spans="1:18" x14ac:dyDescent="0.3">
      <c r="A1537" t="s">
        <v>4630</v>
      </c>
      <c r="B1537" t="s">
        <v>172</v>
      </c>
      <c r="C1537" t="s">
        <v>4631</v>
      </c>
      <c r="D1537" s="11" t="s">
        <v>7568</v>
      </c>
      <c r="E1537" s="11" t="s">
        <v>7141</v>
      </c>
      <c r="F1537" t="s">
        <v>91</v>
      </c>
      <c r="G1537" t="s">
        <v>4632</v>
      </c>
      <c r="H1537" t="s">
        <v>135</v>
      </c>
      <c r="I1537">
        <v>163.37</v>
      </c>
      <c r="J1537">
        <v>30</v>
      </c>
      <c r="K1537">
        <v>5</v>
      </c>
      <c r="L1537">
        <v>4901.1000000000004</v>
      </c>
      <c r="M1537">
        <v>4656.05</v>
      </c>
      <c r="N1537" s="11">
        <f>Salesdata[[#This Row],[subtotal_before_discount]]-Salesdata[[#This Row],[total_after_discount]]</f>
        <v>245.05000000000018</v>
      </c>
      <c r="O1537" t="s">
        <v>21</v>
      </c>
      <c r="P1537" s="2">
        <v>45581.987476851849</v>
      </c>
      <c r="Q1537">
        <f>YEAR(Salesdata[[#This Row],[purchase_date]])</f>
        <v>2024</v>
      </c>
      <c r="R1537" t="str">
        <f>TEXT(Salesdata[[#This Row],[purchase_date]], "mmm")</f>
        <v>Oct</v>
      </c>
    </row>
    <row r="1538" spans="1:18" x14ac:dyDescent="0.3">
      <c r="A1538" t="s">
        <v>4633</v>
      </c>
      <c r="B1538" t="s">
        <v>30</v>
      </c>
      <c r="C1538" t="s">
        <v>4634</v>
      </c>
      <c r="D1538" s="11" t="s">
        <v>8500</v>
      </c>
      <c r="E1538" s="11" t="s">
        <v>7166</v>
      </c>
      <c r="F1538" t="s">
        <v>18</v>
      </c>
      <c r="G1538" t="s">
        <v>4635</v>
      </c>
      <c r="H1538" t="s">
        <v>27</v>
      </c>
      <c r="I1538">
        <v>294.93</v>
      </c>
      <c r="J1538">
        <v>100</v>
      </c>
      <c r="K1538">
        <v>0</v>
      </c>
      <c r="L1538">
        <v>29493</v>
      </c>
      <c r="M1538">
        <v>29493</v>
      </c>
      <c r="N1538" s="11">
        <f>Salesdata[[#This Row],[subtotal_before_discount]]-Salesdata[[#This Row],[total_after_discount]]</f>
        <v>0</v>
      </c>
      <c r="O1538" t="s">
        <v>21</v>
      </c>
      <c r="P1538" s="2">
        <v>45646.770127314812</v>
      </c>
      <c r="Q1538">
        <f>YEAR(Salesdata[[#This Row],[purchase_date]])</f>
        <v>2024</v>
      </c>
      <c r="R1538" t="str">
        <f>TEXT(Salesdata[[#This Row],[purchase_date]], "mmm")</f>
        <v>Dec</v>
      </c>
    </row>
    <row r="1539" spans="1:18" x14ac:dyDescent="0.3">
      <c r="A1539" t="s">
        <v>4636</v>
      </c>
      <c r="B1539" t="s">
        <v>84</v>
      </c>
      <c r="C1539" t="s">
        <v>4637</v>
      </c>
      <c r="D1539" s="11" t="s">
        <v>7598</v>
      </c>
      <c r="E1539" s="11" t="s">
        <v>7064</v>
      </c>
      <c r="F1539" t="s">
        <v>111</v>
      </c>
      <c r="G1539" t="s">
        <v>4638</v>
      </c>
      <c r="H1539" t="s">
        <v>102</v>
      </c>
      <c r="I1539">
        <v>183.26</v>
      </c>
      <c r="J1539">
        <v>3</v>
      </c>
      <c r="K1539">
        <v>5</v>
      </c>
      <c r="L1539">
        <v>549.78</v>
      </c>
      <c r="M1539">
        <v>522.29</v>
      </c>
      <c r="N1539" s="11">
        <f>Salesdata[[#This Row],[subtotal_before_discount]]-Salesdata[[#This Row],[total_after_discount]]</f>
        <v>27.490000000000009</v>
      </c>
      <c r="O1539" t="s">
        <v>40</v>
      </c>
      <c r="P1539" s="2">
        <v>45722.783541666664</v>
      </c>
      <c r="Q1539">
        <f>YEAR(Salesdata[[#This Row],[purchase_date]])</f>
        <v>2025</v>
      </c>
      <c r="R1539" t="str">
        <f>TEXT(Salesdata[[#This Row],[purchase_date]], "mmm")</f>
        <v>Mar</v>
      </c>
    </row>
    <row r="1540" spans="1:18" x14ac:dyDescent="0.3">
      <c r="A1540" t="s">
        <v>4639</v>
      </c>
      <c r="B1540" t="s">
        <v>172</v>
      </c>
      <c r="C1540" t="s">
        <v>4640</v>
      </c>
      <c r="D1540" s="11" t="s">
        <v>8501</v>
      </c>
      <c r="E1540" s="11" t="s">
        <v>7152</v>
      </c>
      <c r="F1540" t="s">
        <v>246</v>
      </c>
      <c r="G1540" t="s">
        <v>4641</v>
      </c>
      <c r="H1540" t="s">
        <v>93</v>
      </c>
      <c r="I1540">
        <v>216.09</v>
      </c>
      <c r="J1540">
        <v>1</v>
      </c>
      <c r="K1540">
        <v>0</v>
      </c>
      <c r="L1540">
        <v>216.09</v>
      </c>
      <c r="M1540">
        <v>216.09</v>
      </c>
      <c r="N1540" s="11">
        <f>Salesdata[[#This Row],[subtotal_before_discount]]-Salesdata[[#This Row],[total_after_discount]]</f>
        <v>0</v>
      </c>
      <c r="O1540" t="s">
        <v>9189</v>
      </c>
      <c r="P1540" s="2">
        <v>45846.453969907408</v>
      </c>
      <c r="Q1540">
        <f>YEAR(Salesdata[[#This Row],[purchase_date]])</f>
        <v>2025</v>
      </c>
      <c r="R1540" t="str">
        <f>TEXT(Salesdata[[#This Row],[purchase_date]], "mmm")</f>
        <v>Jul</v>
      </c>
    </row>
    <row r="1541" spans="1:18" x14ac:dyDescent="0.3">
      <c r="A1541" t="s">
        <v>4642</v>
      </c>
      <c r="B1541" t="s">
        <v>72</v>
      </c>
      <c r="C1541" t="s">
        <v>4643</v>
      </c>
      <c r="D1541" s="11" t="s">
        <v>8502</v>
      </c>
      <c r="E1541" s="11" t="s">
        <v>7042</v>
      </c>
      <c r="F1541" t="s">
        <v>277</v>
      </c>
      <c r="G1541" t="s">
        <v>4644</v>
      </c>
      <c r="H1541" t="s">
        <v>209</v>
      </c>
      <c r="I1541">
        <v>787.6</v>
      </c>
      <c r="J1541">
        <v>12</v>
      </c>
      <c r="K1541">
        <v>0</v>
      </c>
      <c r="L1541">
        <v>9451.2000000000007</v>
      </c>
      <c r="M1541">
        <v>9451.2000000000007</v>
      </c>
      <c r="N1541" s="11">
        <f>Salesdata[[#This Row],[subtotal_before_discount]]-Salesdata[[#This Row],[total_after_discount]]</f>
        <v>0</v>
      </c>
      <c r="O1541" t="s">
        <v>40</v>
      </c>
      <c r="P1541" s="2">
        <v>45819.896967592591</v>
      </c>
      <c r="Q1541">
        <f>YEAR(Salesdata[[#This Row],[purchase_date]])</f>
        <v>2025</v>
      </c>
      <c r="R1541" t="str">
        <f>TEXT(Salesdata[[#This Row],[purchase_date]], "mmm")</f>
        <v>Jun</v>
      </c>
    </row>
    <row r="1542" spans="1:18" x14ac:dyDescent="0.3">
      <c r="A1542" t="s">
        <v>4645</v>
      </c>
      <c r="B1542" t="s">
        <v>23</v>
      </c>
      <c r="C1542" t="s">
        <v>4646</v>
      </c>
      <c r="D1542" s="11" t="s">
        <v>8503</v>
      </c>
      <c r="E1542" s="11" t="s">
        <v>7097</v>
      </c>
      <c r="F1542" t="s">
        <v>224</v>
      </c>
      <c r="G1542" t="s">
        <v>4647</v>
      </c>
      <c r="H1542" t="s">
        <v>209</v>
      </c>
      <c r="I1542">
        <v>503.05</v>
      </c>
      <c r="J1542">
        <v>10</v>
      </c>
      <c r="K1542">
        <v>25</v>
      </c>
      <c r="L1542">
        <v>5030.5</v>
      </c>
      <c r="M1542">
        <v>3772.88</v>
      </c>
      <c r="N1542" s="11">
        <f>Salesdata[[#This Row],[subtotal_before_discount]]-Salesdata[[#This Row],[total_after_discount]]</f>
        <v>1257.6199999999999</v>
      </c>
      <c r="O1542" t="s">
        <v>21</v>
      </c>
      <c r="P1542" s="2">
        <v>45380.422337962962</v>
      </c>
      <c r="Q1542">
        <f>YEAR(Salesdata[[#This Row],[purchase_date]])</f>
        <v>2024</v>
      </c>
      <c r="R1542" t="str">
        <f>TEXT(Salesdata[[#This Row],[purchase_date]], "mmm")</f>
        <v>Mar</v>
      </c>
    </row>
    <row r="1543" spans="1:18" x14ac:dyDescent="0.3">
      <c r="A1543" t="s">
        <v>4648</v>
      </c>
      <c r="B1543" t="s">
        <v>49</v>
      </c>
      <c r="C1543" t="s">
        <v>4649</v>
      </c>
      <c r="D1543" s="11" t="s">
        <v>8504</v>
      </c>
      <c r="E1543" s="11" t="s">
        <v>7097</v>
      </c>
      <c r="F1543" t="s">
        <v>57</v>
      </c>
      <c r="G1543" t="s">
        <v>4650</v>
      </c>
      <c r="H1543" t="s">
        <v>70</v>
      </c>
      <c r="I1543">
        <v>129.88</v>
      </c>
      <c r="J1543">
        <v>2</v>
      </c>
      <c r="K1543">
        <v>0</v>
      </c>
      <c r="L1543">
        <v>259.76</v>
      </c>
      <c r="M1543">
        <v>259.76</v>
      </c>
      <c r="N1543" s="11">
        <f>Salesdata[[#This Row],[subtotal_before_discount]]-Salesdata[[#This Row],[total_after_discount]]</f>
        <v>0</v>
      </c>
      <c r="O1543" t="s">
        <v>116</v>
      </c>
      <c r="P1543" s="2">
        <v>45609.407141203701</v>
      </c>
      <c r="Q1543">
        <f>YEAR(Salesdata[[#This Row],[purchase_date]])</f>
        <v>2024</v>
      </c>
      <c r="R1543" t="str">
        <f>TEXT(Salesdata[[#This Row],[purchase_date]], "mmm")</f>
        <v>Nov</v>
      </c>
    </row>
    <row r="1544" spans="1:18" x14ac:dyDescent="0.3">
      <c r="A1544" t="s">
        <v>4651</v>
      </c>
      <c r="B1544" t="s">
        <v>118</v>
      </c>
      <c r="C1544" t="s">
        <v>4652</v>
      </c>
      <c r="D1544" s="11" t="s">
        <v>8505</v>
      </c>
      <c r="E1544" s="11" t="s">
        <v>7218</v>
      </c>
      <c r="F1544" t="s">
        <v>91</v>
      </c>
      <c r="G1544" t="s">
        <v>4653</v>
      </c>
      <c r="H1544" t="s">
        <v>27</v>
      </c>
      <c r="I1544">
        <v>275.33</v>
      </c>
      <c r="J1544">
        <v>25</v>
      </c>
      <c r="K1544">
        <v>3</v>
      </c>
      <c r="L1544">
        <v>6883.25</v>
      </c>
      <c r="M1544">
        <v>6676.75</v>
      </c>
      <c r="N1544" s="11">
        <f>Salesdata[[#This Row],[subtotal_before_discount]]-Salesdata[[#This Row],[total_after_discount]]</f>
        <v>206.5</v>
      </c>
      <c r="O1544" t="s">
        <v>40</v>
      </c>
      <c r="P1544" s="2">
        <v>45403.187303240738</v>
      </c>
      <c r="Q1544">
        <f>YEAR(Salesdata[[#This Row],[purchase_date]])</f>
        <v>2024</v>
      </c>
      <c r="R1544" t="str">
        <f>TEXT(Salesdata[[#This Row],[purchase_date]], "mmm")</f>
        <v>Apr</v>
      </c>
    </row>
    <row r="1545" spans="1:18" x14ac:dyDescent="0.3">
      <c r="A1545" t="s">
        <v>4654</v>
      </c>
      <c r="B1545" t="s">
        <v>49</v>
      </c>
      <c r="C1545" t="s">
        <v>4655</v>
      </c>
      <c r="D1545" s="11" t="s">
        <v>8506</v>
      </c>
      <c r="E1545" s="11" t="s">
        <v>7046</v>
      </c>
      <c r="F1545" t="s">
        <v>91</v>
      </c>
      <c r="G1545" t="s">
        <v>4656</v>
      </c>
      <c r="H1545" t="s">
        <v>59</v>
      </c>
      <c r="I1545">
        <v>2.3199999999999998</v>
      </c>
      <c r="J1545">
        <v>138</v>
      </c>
      <c r="K1545">
        <v>30</v>
      </c>
      <c r="L1545">
        <v>320.16000000000003</v>
      </c>
      <c r="M1545">
        <v>224.11</v>
      </c>
      <c r="N1545" s="11">
        <f>Salesdata[[#This Row],[subtotal_before_discount]]-Salesdata[[#This Row],[total_after_discount]]</f>
        <v>96.050000000000011</v>
      </c>
      <c r="O1545" t="s">
        <v>47</v>
      </c>
      <c r="P1545" s="2">
        <v>45684.697256944448</v>
      </c>
      <c r="Q1545">
        <f>YEAR(Salesdata[[#This Row],[purchase_date]])</f>
        <v>2025</v>
      </c>
      <c r="R1545" t="str">
        <f>TEXT(Salesdata[[#This Row],[purchase_date]], "mmm")</f>
        <v>Jan</v>
      </c>
    </row>
    <row r="1546" spans="1:18" x14ac:dyDescent="0.3">
      <c r="A1546" t="s">
        <v>4657</v>
      </c>
      <c r="B1546" t="s">
        <v>23</v>
      </c>
      <c r="C1546" t="s">
        <v>4658</v>
      </c>
      <c r="D1546" s="11" t="s">
        <v>8507</v>
      </c>
      <c r="E1546" s="11" t="s">
        <v>7154</v>
      </c>
      <c r="F1546" t="s">
        <v>87</v>
      </c>
      <c r="G1546" t="s">
        <v>4659</v>
      </c>
      <c r="H1546" t="s">
        <v>9189</v>
      </c>
      <c r="I1546">
        <v>2.73</v>
      </c>
      <c r="J1546">
        <v>222</v>
      </c>
      <c r="K1546">
        <v>25</v>
      </c>
      <c r="L1546">
        <v>606.05999999999995</v>
      </c>
      <c r="M1546">
        <v>454.54</v>
      </c>
      <c r="N1546" s="11">
        <f>Salesdata[[#This Row],[subtotal_before_discount]]-Salesdata[[#This Row],[total_after_discount]]</f>
        <v>151.51999999999992</v>
      </c>
      <c r="O1546" t="s">
        <v>21</v>
      </c>
      <c r="P1546" s="2">
        <v>45407.077418981484</v>
      </c>
      <c r="Q1546">
        <f>YEAR(Salesdata[[#This Row],[purchase_date]])</f>
        <v>2024</v>
      </c>
      <c r="R1546" t="str">
        <f>TEXT(Salesdata[[#This Row],[purchase_date]], "mmm")</f>
        <v>Apr</v>
      </c>
    </row>
    <row r="1547" spans="1:18" x14ac:dyDescent="0.3">
      <c r="A1547" t="s">
        <v>4660</v>
      </c>
      <c r="B1547" t="s">
        <v>72</v>
      </c>
      <c r="C1547" t="s">
        <v>4661</v>
      </c>
      <c r="D1547" s="11" t="s">
        <v>8508</v>
      </c>
      <c r="E1547" s="11" t="s">
        <v>7040</v>
      </c>
      <c r="F1547" t="s">
        <v>133</v>
      </c>
      <c r="G1547" t="s">
        <v>4662</v>
      </c>
      <c r="H1547" t="s">
        <v>102</v>
      </c>
      <c r="I1547">
        <v>4396.99</v>
      </c>
      <c r="J1547">
        <v>50</v>
      </c>
      <c r="K1547">
        <v>10</v>
      </c>
      <c r="L1547">
        <v>219849.5</v>
      </c>
      <c r="M1547">
        <v>197864.55</v>
      </c>
      <c r="N1547" s="11">
        <f>Salesdata[[#This Row],[subtotal_before_discount]]-Salesdata[[#This Row],[total_after_discount]]</f>
        <v>21984.950000000012</v>
      </c>
      <c r="O1547" t="s">
        <v>47</v>
      </c>
      <c r="P1547" s="2">
        <v>45434.214745370373</v>
      </c>
      <c r="Q1547">
        <f>YEAR(Salesdata[[#This Row],[purchase_date]])</f>
        <v>2024</v>
      </c>
      <c r="R1547" t="str">
        <f>TEXT(Salesdata[[#This Row],[purchase_date]], "mmm")</f>
        <v>May</v>
      </c>
    </row>
    <row r="1548" spans="1:18" x14ac:dyDescent="0.3">
      <c r="A1548" t="s">
        <v>4663</v>
      </c>
      <c r="B1548" t="s">
        <v>84</v>
      </c>
      <c r="C1548" t="s">
        <v>4664</v>
      </c>
      <c r="D1548" s="11" t="s">
        <v>8509</v>
      </c>
      <c r="E1548" s="11" t="s">
        <v>7164</v>
      </c>
      <c r="F1548" t="s">
        <v>44</v>
      </c>
      <c r="G1548" t="s">
        <v>4665</v>
      </c>
      <c r="H1548" t="s">
        <v>465</v>
      </c>
      <c r="I1548">
        <v>1254.55</v>
      </c>
      <c r="J1548">
        <v>2</v>
      </c>
      <c r="K1548">
        <v>2</v>
      </c>
      <c r="L1548">
        <v>2509.1</v>
      </c>
      <c r="M1548">
        <v>2458.92</v>
      </c>
      <c r="N1548" s="11">
        <f>Salesdata[[#This Row],[subtotal_before_discount]]-Salesdata[[#This Row],[total_after_discount]]</f>
        <v>50.179999999999836</v>
      </c>
      <c r="O1548" t="s">
        <v>116</v>
      </c>
      <c r="P1548" s="2">
        <v>45692.503668981481</v>
      </c>
      <c r="Q1548">
        <f>YEAR(Salesdata[[#This Row],[purchase_date]])</f>
        <v>2025</v>
      </c>
      <c r="R1548" t="str">
        <f>TEXT(Salesdata[[#This Row],[purchase_date]], "mmm")</f>
        <v>Feb</v>
      </c>
    </row>
    <row r="1549" spans="1:18" x14ac:dyDescent="0.3">
      <c r="A1549" t="s">
        <v>4666</v>
      </c>
      <c r="B1549" t="s">
        <v>72</v>
      </c>
      <c r="C1549" t="s">
        <v>4667</v>
      </c>
      <c r="D1549" s="11" t="s">
        <v>8510</v>
      </c>
      <c r="E1549" s="11" t="s">
        <v>7048</v>
      </c>
      <c r="F1549" t="s">
        <v>91</v>
      </c>
      <c r="G1549" t="s">
        <v>4668</v>
      </c>
      <c r="H1549" t="s">
        <v>248</v>
      </c>
      <c r="I1549">
        <v>165.85</v>
      </c>
      <c r="J1549">
        <v>3</v>
      </c>
      <c r="K1549">
        <v>0</v>
      </c>
      <c r="L1549">
        <v>497.55</v>
      </c>
      <c r="M1549">
        <v>497.55</v>
      </c>
      <c r="N1549" s="11">
        <f>Salesdata[[#This Row],[subtotal_before_discount]]-Salesdata[[#This Row],[total_after_discount]]</f>
        <v>0</v>
      </c>
      <c r="O1549" t="s">
        <v>116</v>
      </c>
      <c r="P1549" s="2">
        <v>45771.767731481479</v>
      </c>
      <c r="Q1549">
        <f>YEAR(Salesdata[[#This Row],[purchase_date]])</f>
        <v>2025</v>
      </c>
      <c r="R1549" t="str">
        <f>TEXT(Salesdata[[#This Row],[purchase_date]], "mmm")</f>
        <v>Apr</v>
      </c>
    </row>
    <row r="1550" spans="1:18" x14ac:dyDescent="0.3">
      <c r="A1550" t="s">
        <v>4669</v>
      </c>
      <c r="B1550" t="s">
        <v>15</v>
      </c>
      <c r="C1550" t="s">
        <v>4670</v>
      </c>
      <c r="D1550" s="11" t="s">
        <v>8511</v>
      </c>
      <c r="E1550" s="11" t="s">
        <v>7089</v>
      </c>
      <c r="F1550" t="s">
        <v>68</v>
      </c>
      <c r="G1550" t="s">
        <v>4671</v>
      </c>
      <c r="H1550" t="s">
        <v>27</v>
      </c>
      <c r="I1550">
        <v>129.35</v>
      </c>
      <c r="J1550">
        <v>1</v>
      </c>
      <c r="K1550">
        <v>0</v>
      </c>
      <c r="L1550">
        <v>129.35</v>
      </c>
      <c r="M1550">
        <v>129.35</v>
      </c>
      <c r="N1550" s="11">
        <f>Salesdata[[#This Row],[subtotal_before_discount]]-Salesdata[[#This Row],[total_after_discount]]</f>
        <v>0</v>
      </c>
      <c r="O1550" t="s">
        <v>21</v>
      </c>
      <c r="P1550" s="2">
        <v>45718.634166666663</v>
      </c>
      <c r="Q1550">
        <f>YEAR(Salesdata[[#This Row],[purchase_date]])</f>
        <v>2025</v>
      </c>
      <c r="R1550" t="str">
        <f>TEXT(Salesdata[[#This Row],[purchase_date]], "mmm")</f>
        <v>Mar</v>
      </c>
    </row>
    <row r="1551" spans="1:18" x14ac:dyDescent="0.3">
      <c r="A1551" t="s">
        <v>4672</v>
      </c>
      <c r="B1551" t="s">
        <v>30</v>
      </c>
      <c r="C1551" t="s">
        <v>4673</v>
      </c>
      <c r="D1551" s="11" t="s">
        <v>8512</v>
      </c>
      <c r="E1551" s="11" t="s">
        <v>7056</v>
      </c>
      <c r="F1551" t="s">
        <v>9189</v>
      </c>
      <c r="G1551" t="s">
        <v>4674</v>
      </c>
      <c r="H1551" t="s">
        <v>9189</v>
      </c>
      <c r="I1551">
        <v>20.69</v>
      </c>
      <c r="J1551">
        <v>5</v>
      </c>
      <c r="K1551">
        <v>8</v>
      </c>
      <c r="L1551">
        <v>103.45</v>
      </c>
      <c r="M1551">
        <v>95.17</v>
      </c>
      <c r="N1551" s="11">
        <f>Salesdata[[#This Row],[subtotal_before_discount]]-Salesdata[[#This Row],[total_after_discount]]</f>
        <v>8.2800000000000011</v>
      </c>
      <c r="O1551" t="s">
        <v>77</v>
      </c>
      <c r="P1551" s="2">
        <v>45367.111921296295</v>
      </c>
      <c r="Q1551">
        <f>YEAR(Salesdata[[#This Row],[purchase_date]])</f>
        <v>2024</v>
      </c>
      <c r="R1551" t="str">
        <f>TEXT(Salesdata[[#This Row],[purchase_date]], "mmm")</f>
        <v>Mar</v>
      </c>
    </row>
    <row r="1552" spans="1:18" x14ac:dyDescent="0.3">
      <c r="A1552" t="s">
        <v>4675</v>
      </c>
      <c r="B1552" t="s">
        <v>15</v>
      </c>
      <c r="C1552" t="s">
        <v>4676</v>
      </c>
      <c r="D1552" s="11" t="s">
        <v>8513</v>
      </c>
      <c r="E1552" s="11" t="s">
        <v>7159</v>
      </c>
      <c r="F1552" t="s">
        <v>155</v>
      </c>
      <c r="G1552" t="s">
        <v>4677</v>
      </c>
      <c r="H1552" t="s">
        <v>184</v>
      </c>
      <c r="I1552">
        <v>1350.53</v>
      </c>
      <c r="J1552">
        <v>1</v>
      </c>
      <c r="K1552">
        <v>0</v>
      </c>
      <c r="L1552">
        <v>1350.53</v>
      </c>
      <c r="M1552">
        <v>1350.53</v>
      </c>
      <c r="N1552" s="11">
        <f>Salesdata[[#This Row],[subtotal_before_discount]]-Salesdata[[#This Row],[total_after_discount]]</f>
        <v>0</v>
      </c>
      <c r="O1552" t="s">
        <v>77</v>
      </c>
      <c r="P1552" s="2">
        <v>45620.067314814813</v>
      </c>
      <c r="Q1552">
        <f>YEAR(Salesdata[[#This Row],[purchase_date]])</f>
        <v>2024</v>
      </c>
      <c r="R1552" t="str">
        <f>TEXT(Salesdata[[#This Row],[purchase_date]], "mmm")</f>
        <v>Nov</v>
      </c>
    </row>
    <row r="1553" spans="1:18" x14ac:dyDescent="0.3">
      <c r="A1553" t="s">
        <v>4678</v>
      </c>
      <c r="B1553" t="s">
        <v>181</v>
      </c>
      <c r="C1553" t="s">
        <v>4679</v>
      </c>
      <c r="D1553" s="11" t="s">
        <v>8029</v>
      </c>
      <c r="E1553" s="11" t="s">
        <v>7064</v>
      </c>
      <c r="F1553" t="s">
        <v>177</v>
      </c>
      <c r="G1553" t="s">
        <v>4680</v>
      </c>
      <c r="H1553" t="s">
        <v>9189</v>
      </c>
      <c r="I1553">
        <v>327.19</v>
      </c>
      <c r="J1553">
        <v>40</v>
      </c>
      <c r="K1553">
        <v>2</v>
      </c>
      <c r="L1553">
        <v>13087.6</v>
      </c>
      <c r="M1553">
        <v>12825.85</v>
      </c>
      <c r="N1553" s="11">
        <f>Salesdata[[#This Row],[subtotal_before_discount]]-Salesdata[[#This Row],[total_after_discount]]</f>
        <v>261.75</v>
      </c>
      <c r="O1553" t="s">
        <v>60</v>
      </c>
      <c r="P1553" s="2">
        <v>45872.775706018518</v>
      </c>
      <c r="Q1553">
        <f>YEAR(Salesdata[[#This Row],[purchase_date]])</f>
        <v>2025</v>
      </c>
      <c r="R1553" t="str">
        <f>TEXT(Salesdata[[#This Row],[purchase_date]], "mmm")</f>
        <v>Aug</v>
      </c>
    </row>
    <row r="1554" spans="1:18" x14ac:dyDescent="0.3">
      <c r="A1554" t="s">
        <v>4681</v>
      </c>
      <c r="B1554" t="s">
        <v>49</v>
      </c>
      <c r="C1554" t="s">
        <v>4682</v>
      </c>
      <c r="D1554" s="11" t="s">
        <v>8514</v>
      </c>
      <c r="E1554" s="11" t="s">
        <v>7152</v>
      </c>
      <c r="F1554" t="s">
        <v>44</v>
      </c>
      <c r="G1554" t="s">
        <v>4683</v>
      </c>
      <c r="H1554" t="s">
        <v>76</v>
      </c>
      <c r="I1554">
        <v>659.66</v>
      </c>
      <c r="J1554">
        <v>2</v>
      </c>
      <c r="K1554">
        <v>0</v>
      </c>
      <c r="L1554">
        <v>1319.32</v>
      </c>
      <c r="M1554">
        <v>1319.32</v>
      </c>
      <c r="N1554" s="11">
        <f>Salesdata[[#This Row],[subtotal_before_discount]]-Salesdata[[#This Row],[total_after_discount]]</f>
        <v>0</v>
      </c>
      <c r="O1554" t="s">
        <v>60</v>
      </c>
      <c r="P1554" s="2">
        <v>45876.092916666668</v>
      </c>
      <c r="Q1554">
        <f>YEAR(Salesdata[[#This Row],[purchase_date]])</f>
        <v>2025</v>
      </c>
      <c r="R1554" t="str">
        <f>TEXT(Salesdata[[#This Row],[purchase_date]], "mmm")</f>
        <v>Aug</v>
      </c>
    </row>
    <row r="1555" spans="1:18" x14ac:dyDescent="0.3">
      <c r="A1555" t="s">
        <v>4684</v>
      </c>
      <c r="B1555" t="s">
        <v>72</v>
      </c>
      <c r="C1555" t="s">
        <v>9189</v>
      </c>
      <c r="D1555" s="11" t="s">
        <v>9189</v>
      </c>
      <c r="E1555" s="11" t="s">
        <v>9189</v>
      </c>
      <c r="F1555" t="s">
        <v>155</v>
      </c>
      <c r="G1555" t="s">
        <v>4685</v>
      </c>
      <c r="H1555" t="s">
        <v>70</v>
      </c>
      <c r="I1555">
        <v>151.53</v>
      </c>
      <c r="J1555">
        <v>5</v>
      </c>
      <c r="K1555">
        <v>0</v>
      </c>
      <c r="L1555">
        <v>757.65</v>
      </c>
      <c r="M1555">
        <v>757.65</v>
      </c>
      <c r="N1555" s="11">
        <f>Salesdata[[#This Row],[subtotal_before_discount]]-Salesdata[[#This Row],[total_after_discount]]</f>
        <v>0</v>
      </c>
      <c r="O1555" t="s">
        <v>60</v>
      </c>
      <c r="P1555" s="2">
        <v>45502.913356481484</v>
      </c>
      <c r="Q1555">
        <f>YEAR(Salesdata[[#This Row],[purchase_date]])</f>
        <v>2024</v>
      </c>
      <c r="R1555" t="str">
        <f>TEXT(Salesdata[[#This Row],[purchase_date]], "mmm")</f>
        <v>Jul</v>
      </c>
    </row>
    <row r="1556" spans="1:18" x14ac:dyDescent="0.3">
      <c r="A1556" t="s">
        <v>4686</v>
      </c>
      <c r="B1556" t="s">
        <v>84</v>
      </c>
      <c r="C1556" t="s">
        <v>4687</v>
      </c>
      <c r="D1556" s="11" t="s">
        <v>8515</v>
      </c>
      <c r="E1556" s="11" t="s">
        <v>7083</v>
      </c>
      <c r="F1556" t="s">
        <v>32</v>
      </c>
      <c r="G1556" t="s">
        <v>4688</v>
      </c>
      <c r="H1556" t="s">
        <v>465</v>
      </c>
      <c r="I1556">
        <v>976.34</v>
      </c>
      <c r="J1556">
        <v>50</v>
      </c>
      <c r="K1556">
        <v>5</v>
      </c>
      <c r="L1556">
        <v>48817</v>
      </c>
      <c r="M1556">
        <v>46376.15</v>
      </c>
      <c r="N1556" s="11">
        <f>Salesdata[[#This Row],[subtotal_before_discount]]-Salesdata[[#This Row],[total_after_discount]]</f>
        <v>2440.8499999999985</v>
      </c>
      <c r="O1556" t="s">
        <v>60</v>
      </c>
      <c r="P1556" s="2">
        <v>45854.290069444447</v>
      </c>
      <c r="Q1556">
        <f>YEAR(Salesdata[[#This Row],[purchase_date]])</f>
        <v>2025</v>
      </c>
      <c r="R1556" t="str">
        <f>TEXT(Salesdata[[#This Row],[purchase_date]], "mmm")</f>
        <v>Jul</v>
      </c>
    </row>
    <row r="1557" spans="1:18" x14ac:dyDescent="0.3">
      <c r="A1557" t="s">
        <v>4689</v>
      </c>
      <c r="B1557" t="s">
        <v>30</v>
      </c>
      <c r="C1557" t="s">
        <v>4690</v>
      </c>
      <c r="D1557" s="11" t="s">
        <v>8516</v>
      </c>
      <c r="E1557" s="11" t="s">
        <v>7060</v>
      </c>
      <c r="F1557" t="s">
        <v>100</v>
      </c>
      <c r="G1557" t="s">
        <v>4691</v>
      </c>
      <c r="H1557" t="s">
        <v>27</v>
      </c>
      <c r="I1557">
        <v>486.45</v>
      </c>
      <c r="J1557">
        <v>3</v>
      </c>
      <c r="K1557">
        <v>0</v>
      </c>
      <c r="L1557">
        <v>1459.35</v>
      </c>
      <c r="M1557">
        <v>1459.35</v>
      </c>
      <c r="N1557" s="11">
        <f>Salesdata[[#This Row],[subtotal_before_discount]]-Salesdata[[#This Row],[total_after_discount]]</f>
        <v>0</v>
      </c>
      <c r="O1557" t="s">
        <v>116</v>
      </c>
      <c r="P1557" s="2">
        <v>45452.582557870373</v>
      </c>
      <c r="Q1557">
        <f>YEAR(Salesdata[[#This Row],[purchase_date]])</f>
        <v>2024</v>
      </c>
      <c r="R1557" t="str">
        <f>TEXT(Salesdata[[#This Row],[purchase_date]], "mmm")</f>
        <v>Jun</v>
      </c>
    </row>
    <row r="1558" spans="1:18" x14ac:dyDescent="0.3">
      <c r="A1558" t="s">
        <v>4692</v>
      </c>
      <c r="B1558" t="s">
        <v>30</v>
      </c>
      <c r="C1558" t="s">
        <v>4693</v>
      </c>
      <c r="D1558" s="11" t="s">
        <v>8439</v>
      </c>
      <c r="E1558" s="11" t="s">
        <v>7111</v>
      </c>
      <c r="F1558" t="s">
        <v>155</v>
      </c>
      <c r="G1558" t="s">
        <v>4694</v>
      </c>
      <c r="H1558" t="s">
        <v>70</v>
      </c>
      <c r="I1558">
        <v>84.47</v>
      </c>
      <c r="J1558">
        <v>5</v>
      </c>
      <c r="K1558">
        <v>0</v>
      </c>
      <c r="L1558">
        <v>422.35</v>
      </c>
      <c r="M1558">
        <v>422.35</v>
      </c>
      <c r="N1558" s="11">
        <f>Salesdata[[#This Row],[subtotal_before_discount]]-Salesdata[[#This Row],[total_after_discount]]</f>
        <v>0</v>
      </c>
      <c r="O1558" t="s">
        <v>21</v>
      </c>
      <c r="P1558" s="2">
        <v>45520.012789351851</v>
      </c>
      <c r="Q1558">
        <f>YEAR(Salesdata[[#This Row],[purchase_date]])</f>
        <v>2024</v>
      </c>
      <c r="R1558" t="str">
        <f>TEXT(Salesdata[[#This Row],[purchase_date]], "mmm")</f>
        <v>Aug</v>
      </c>
    </row>
    <row r="1559" spans="1:18" x14ac:dyDescent="0.3">
      <c r="A1559" t="s">
        <v>4695</v>
      </c>
      <c r="B1559" t="s">
        <v>118</v>
      </c>
      <c r="C1559" t="s">
        <v>4696</v>
      </c>
      <c r="D1559" s="11" t="s">
        <v>7390</v>
      </c>
      <c r="E1559" s="11" t="s">
        <v>7145</v>
      </c>
      <c r="F1559" t="s">
        <v>9189</v>
      </c>
      <c r="G1559" t="s">
        <v>4697</v>
      </c>
      <c r="H1559" t="s">
        <v>65</v>
      </c>
      <c r="I1559">
        <v>2.4700000000000002</v>
      </c>
      <c r="J1559">
        <v>240</v>
      </c>
      <c r="K1559">
        <v>20</v>
      </c>
      <c r="L1559">
        <v>592.79999999999995</v>
      </c>
      <c r="M1559">
        <v>474.24</v>
      </c>
      <c r="N1559" s="11">
        <f>Salesdata[[#This Row],[subtotal_before_discount]]-Salesdata[[#This Row],[total_after_discount]]</f>
        <v>118.55999999999995</v>
      </c>
      <c r="O1559" t="s">
        <v>47</v>
      </c>
      <c r="P1559" s="2">
        <v>45540.481736111113</v>
      </c>
      <c r="Q1559">
        <f>YEAR(Salesdata[[#This Row],[purchase_date]])</f>
        <v>2024</v>
      </c>
      <c r="R1559" t="str">
        <f>TEXT(Salesdata[[#This Row],[purchase_date]], "mmm")</f>
        <v>Sep</v>
      </c>
    </row>
    <row r="1560" spans="1:18" x14ac:dyDescent="0.3">
      <c r="A1560" t="s">
        <v>4698</v>
      </c>
      <c r="B1560" t="s">
        <v>23</v>
      </c>
      <c r="C1560" t="s">
        <v>4699</v>
      </c>
      <c r="D1560" s="11" t="s">
        <v>7866</v>
      </c>
      <c r="E1560" s="11" t="s">
        <v>7050</v>
      </c>
      <c r="F1560" t="s">
        <v>177</v>
      </c>
      <c r="G1560" t="s">
        <v>4700</v>
      </c>
      <c r="H1560" t="s">
        <v>59</v>
      </c>
      <c r="I1560">
        <v>1116.76</v>
      </c>
      <c r="J1560">
        <v>15</v>
      </c>
      <c r="K1560">
        <v>10</v>
      </c>
      <c r="L1560">
        <v>16751.400000000001</v>
      </c>
      <c r="M1560">
        <v>15076.26</v>
      </c>
      <c r="N1560" s="11">
        <f>Salesdata[[#This Row],[subtotal_before_discount]]-Salesdata[[#This Row],[total_after_discount]]</f>
        <v>1675.1400000000012</v>
      </c>
      <c r="O1560" t="s">
        <v>47</v>
      </c>
      <c r="P1560" s="2">
        <v>45515.647986111115</v>
      </c>
      <c r="Q1560">
        <f>YEAR(Salesdata[[#This Row],[purchase_date]])</f>
        <v>2024</v>
      </c>
      <c r="R1560" t="str">
        <f>TEXT(Salesdata[[#This Row],[purchase_date]], "mmm")</f>
        <v>Aug</v>
      </c>
    </row>
    <row r="1561" spans="1:18" x14ac:dyDescent="0.3">
      <c r="A1561" t="s">
        <v>4701</v>
      </c>
      <c r="B1561" t="s">
        <v>23</v>
      </c>
      <c r="C1561" t="s">
        <v>4702</v>
      </c>
      <c r="D1561" s="11" t="s">
        <v>8517</v>
      </c>
      <c r="E1561" s="11" t="s">
        <v>7091</v>
      </c>
      <c r="F1561" t="s">
        <v>68</v>
      </c>
      <c r="G1561" t="s">
        <v>4703</v>
      </c>
      <c r="H1561" t="s">
        <v>130</v>
      </c>
      <c r="I1561">
        <v>162.37</v>
      </c>
      <c r="J1561">
        <v>4</v>
      </c>
      <c r="K1561">
        <v>0</v>
      </c>
      <c r="L1561">
        <v>649.48</v>
      </c>
      <c r="M1561">
        <v>649.48</v>
      </c>
      <c r="N1561" s="11">
        <f>Salesdata[[#This Row],[subtotal_before_discount]]-Salesdata[[#This Row],[total_after_discount]]</f>
        <v>0</v>
      </c>
      <c r="O1561" t="s">
        <v>116</v>
      </c>
      <c r="P1561" s="2">
        <v>45371.49255787037</v>
      </c>
      <c r="Q1561">
        <f>YEAR(Salesdata[[#This Row],[purchase_date]])</f>
        <v>2024</v>
      </c>
      <c r="R1561" t="str">
        <f>TEXT(Salesdata[[#This Row],[purchase_date]], "mmm")</f>
        <v>Mar</v>
      </c>
    </row>
    <row r="1562" spans="1:18" x14ac:dyDescent="0.3">
      <c r="A1562" t="s">
        <v>4704</v>
      </c>
      <c r="B1562" t="s">
        <v>30</v>
      </c>
      <c r="C1562" t="s">
        <v>4705</v>
      </c>
      <c r="D1562" s="11" t="s">
        <v>7800</v>
      </c>
      <c r="E1562" s="11" t="s">
        <v>7076</v>
      </c>
      <c r="F1562" t="s">
        <v>37</v>
      </c>
      <c r="G1562" t="s">
        <v>4706</v>
      </c>
      <c r="H1562" t="s">
        <v>179</v>
      </c>
      <c r="I1562">
        <v>300.66000000000003</v>
      </c>
      <c r="J1562">
        <v>6</v>
      </c>
      <c r="K1562">
        <v>8</v>
      </c>
      <c r="L1562">
        <v>1803.96</v>
      </c>
      <c r="M1562">
        <v>1659.64</v>
      </c>
      <c r="N1562" s="11">
        <f>Salesdata[[#This Row],[subtotal_before_discount]]-Salesdata[[#This Row],[total_after_discount]]</f>
        <v>144.31999999999994</v>
      </c>
      <c r="O1562" t="s">
        <v>21</v>
      </c>
      <c r="P1562" s="2">
        <v>45386.831122685187</v>
      </c>
      <c r="Q1562">
        <f>YEAR(Salesdata[[#This Row],[purchase_date]])</f>
        <v>2024</v>
      </c>
      <c r="R1562" t="str">
        <f>TEXT(Salesdata[[#This Row],[purchase_date]], "mmm")</f>
        <v>Apr</v>
      </c>
    </row>
    <row r="1563" spans="1:18" x14ac:dyDescent="0.3">
      <c r="A1563" t="s">
        <v>4707</v>
      </c>
      <c r="B1563" t="s">
        <v>95</v>
      </c>
      <c r="C1563" t="s">
        <v>4708</v>
      </c>
      <c r="D1563" s="11" t="s">
        <v>7261</v>
      </c>
      <c r="E1563" s="11" t="s">
        <v>7125</v>
      </c>
      <c r="F1563" t="s">
        <v>9189</v>
      </c>
      <c r="G1563" t="s">
        <v>4709</v>
      </c>
      <c r="H1563" t="s">
        <v>248</v>
      </c>
      <c r="I1563">
        <v>586.24</v>
      </c>
      <c r="J1563">
        <v>2</v>
      </c>
      <c r="K1563">
        <v>3</v>
      </c>
      <c r="L1563">
        <v>1172.48</v>
      </c>
      <c r="M1563">
        <v>1137.31</v>
      </c>
      <c r="N1563" s="11">
        <f>Salesdata[[#This Row],[subtotal_before_discount]]-Salesdata[[#This Row],[total_after_discount]]</f>
        <v>35.170000000000073</v>
      </c>
      <c r="O1563" t="s">
        <v>60</v>
      </c>
      <c r="P1563" s="2">
        <v>45767.724224537036</v>
      </c>
      <c r="Q1563">
        <f>YEAR(Salesdata[[#This Row],[purchase_date]])</f>
        <v>2025</v>
      </c>
      <c r="R1563" t="str">
        <f>TEXT(Salesdata[[#This Row],[purchase_date]], "mmm")</f>
        <v>Apr</v>
      </c>
    </row>
    <row r="1564" spans="1:18" x14ac:dyDescent="0.3">
      <c r="A1564" t="s">
        <v>4710</v>
      </c>
      <c r="B1564" t="s">
        <v>84</v>
      </c>
      <c r="C1564" t="s">
        <v>4711</v>
      </c>
      <c r="D1564" s="11" t="s">
        <v>8518</v>
      </c>
      <c r="E1564" s="11" t="s">
        <v>7058</v>
      </c>
      <c r="F1564" t="s">
        <v>74</v>
      </c>
      <c r="G1564" t="s">
        <v>4712</v>
      </c>
      <c r="H1564" t="s">
        <v>107</v>
      </c>
      <c r="I1564">
        <v>170.23</v>
      </c>
      <c r="J1564">
        <v>6</v>
      </c>
      <c r="K1564">
        <v>10</v>
      </c>
      <c r="L1564">
        <v>1021.38</v>
      </c>
      <c r="M1564">
        <v>919.24</v>
      </c>
      <c r="N1564" s="11">
        <f>Salesdata[[#This Row],[subtotal_before_discount]]-Salesdata[[#This Row],[total_after_discount]]</f>
        <v>102.13999999999999</v>
      </c>
      <c r="O1564" t="s">
        <v>77</v>
      </c>
      <c r="P1564" s="2">
        <v>45799.771828703706</v>
      </c>
      <c r="Q1564">
        <f>YEAR(Salesdata[[#This Row],[purchase_date]])</f>
        <v>2025</v>
      </c>
      <c r="R1564" t="str">
        <f>TEXT(Salesdata[[#This Row],[purchase_date]], "mmm")</f>
        <v>May</v>
      </c>
    </row>
    <row r="1565" spans="1:18" x14ac:dyDescent="0.3">
      <c r="A1565" t="s">
        <v>4713</v>
      </c>
      <c r="B1565" t="s">
        <v>172</v>
      </c>
      <c r="C1565" t="s">
        <v>4714</v>
      </c>
      <c r="D1565" s="11" t="s">
        <v>8519</v>
      </c>
      <c r="E1565" s="11" t="s">
        <v>7099</v>
      </c>
      <c r="F1565" t="s">
        <v>91</v>
      </c>
      <c r="G1565" t="s">
        <v>4715</v>
      </c>
      <c r="H1565" t="s">
        <v>65</v>
      </c>
      <c r="I1565">
        <v>105.37</v>
      </c>
      <c r="J1565">
        <v>8</v>
      </c>
      <c r="K1565">
        <v>0</v>
      </c>
      <c r="L1565">
        <v>842.96</v>
      </c>
      <c r="M1565">
        <v>842.96</v>
      </c>
      <c r="N1565" s="11">
        <f>Salesdata[[#This Row],[subtotal_before_discount]]-Salesdata[[#This Row],[total_after_discount]]</f>
        <v>0</v>
      </c>
      <c r="O1565" t="s">
        <v>47</v>
      </c>
      <c r="P1565" s="2">
        <v>45628.079513888886</v>
      </c>
      <c r="Q1565">
        <f>YEAR(Salesdata[[#This Row],[purchase_date]])</f>
        <v>2024</v>
      </c>
      <c r="R1565" t="str">
        <f>TEXT(Salesdata[[#This Row],[purchase_date]], "mmm")</f>
        <v>Dec</v>
      </c>
    </row>
    <row r="1566" spans="1:18" x14ac:dyDescent="0.3">
      <c r="A1566" t="s">
        <v>4716</v>
      </c>
      <c r="B1566" t="s">
        <v>118</v>
      </c>
      <c r="C1566" t="s">
        <v>4717</v>
      </c>
      <c r="D1566" s="11" t="s">
        <v>8520</v>
      </c>
      <c r="E1566" s="11" t="s">
        <v>7038</v>
      </c>
      <c r="F1566" t="s">
        <v>9189</v>
      </c>
      <c r="G1566" t="s">
        <v>4718</v>
      </c>
      <c r="H1566" t="s">
        <v>102</v>
      </c>
      <c r="I1566">
        <v>1840.92</v>
      </c>
      <c r="J1566">
        <v>6</v>
      </c>
      <c r="K1566">
        <v>10</v>
      </c>
      <c r="L1566">
        <v>11045.52</v>
      </c>
      <c r="M1566">
        <v>9940.9699999999993</v>
      </c>
      <c r="N1566" s="11">
        <f>Salesdata[[#This Row],[subtotal_before_discount]]-Salesdata[[#This Row],[total_after_discount]]</f>
        <v>1104.5500000000011</v>
      </c>
      <c r="O1566" t="s">
        <v>116</v>
      </c>
      <c r="P1566" s="2">
        <v>45410.467592592591</v>
      </c>
      <c r="Q1566">
        <f>YEAR(Salesdata[[#This Row],[purchase_date]])</f>
        <v>2024</v>
      </c>
      <c r="R1566" t="str">
        <f>TEXT(Salesdata[[#This Row],[purchase_date]], "mmm")</f>
        <v>Apr</v>
      </c>
    </row>
    <row r="1567" spans="1:18" x14ac:dyDescent="0.3">
      <c r="A1567" t="s">
        <v>4719</v>
      </c>
      <c r="B1567" t="s">
        <v>72</v>
      </c>
      <c r="C1567" t="s">
        <v>4720</v>
      </c>
      <c r="D1567" s="11" t="s">
        <v>8521</v>
      </c>
      <c r="E1567" s="11" t="s">
        <v>7108</v>
      </c>
      <c r="F1567" t="s">
        <v>111</v>
      </c>
      <c r="G1567" t="s">
        <v>4721</v>
      </c>
      <c r="H1567" t="s">
        <v>27</v>
      </c>
      <c r="I1567">
        <v>100.6</v>
      </c>
      <c r="J1567">
        <v>4</v>
      </c>
      <c r="K1567">
        <v>3</v>
      </c>
      <c r="L1567">
        <v>402.4</v>
      </c>
      <c r="M1567">
        <v>390.33</v>
      </c>
      <c r="N1567" s="11">
        <f>Salesdata[[#This Row],[subtotal_before_discount]]-Salesdata[[#This Row],[total_after_discount]]</f>
        <v>12.069999999999993</v>
      </c>
      <c r="O1567" t="s">
        <v>40</v>
      </c>
      <c r="P1567" s="2">
        <v>45772.938634259262</v>
      </c>
      <c r="Q1567">
        <f>YEAR(Salesdata[[#This Row],[purchase_date]])</f>
        <v>2025</v>
      </c>
      <c r="R1567" t="str">
        <f>TEXT(Salesdata[[#This Row],[purchase_date]], "mmm")</f>
        <v>Apr</v>
      </c>
    </row>
    <row r="1568" spans="1:18" x14ac:dyDescent="0.3">
      <c r="A1568" t="s">
        <v>4722</v>
      </c>
      <c r="B1568" t="s">
        <v>55</v>
      </c>
      <c r="C1568" t="s">
        <v>4723</v>
      </c>
      <c r="D1568" s="11" t="s">
        <v>8522</v>
      </c>
      <c r="E1568" s="11" t="s">
        <v>7064</v>
      </c>
      <c r="F1568" t="s">
        <v>155</v>
      </c>
      <c r="G1568" t="s">
        <v>4724</v>
      </c>
      <c r="H1568" t="s">
        <v>39</v>
      </c>
      <c r="I1568">
        <v>1193.8900000000001</v>
      </c>
      <c r="J1568">
        <v>60</v>
      </c>
      <c r="K1568">
        <v>15</v>
      </c>
      <c r="L1568">
        <v>71633.399999999994</v>
      </c>
      <c r="M1568">
        <v>60888.39</v>
      </c>
      <c r="N1568" s="11">
        <f>Salesdata[[#This Row],[subtotal_before_discount]]-Salesdata[[#This Row],[total_after_discount]]</f>
        <v>10745.009999999995</v>
      </c>
      <c r="O1568" t="s">
        <v>47</v>
      </c>
      <c r="P1568" s="2">
        <v>45594.383240740739</v>
      </c>
      <c r="Q1568">
        <f>YEAR(Salesdata[[#This Row],[purchase_date]])</f>
        <v>2024</v>
      </c>
      <c r="R1568" t="str">
        <f>TEXT(Salesdata[[#This Row],[purchase_date]], "mmm")</f>
        <v>Oct</v>
      </c>
    </row>
    <row r="1569" spans="1:18" x14ac:dyDescent="0.3">
      <c r="A1569" t="s">
        <v>4725</v>
      </c>
      <c r="B1569" t="s">
        <v>72</v>
      </c>
      <c r="C1569" t="s">
        <v>4726</v>
      </c>
      <c r="D1569" s="11" t="s">
        <v>8523</v>
      </c>
      <c r="E1569" s="11" t="s">
        <v>7105</v>
      </c>
      <c r="F1569" t="s">
        <v>44</v>
      </c>
      <c r="G1569" t="s">
        <v>4727</v>
      </c>
      <c r="H1569" t="s">
        <v>184</v>
      </c>
      <c r="I1569">
        <v>465.59</v>
      </c>
      <c r="J1569">
        <v>15</v>
      </c>
      <c r="K1569">
        <v>20</v>
      </c>
      <c r="L1569">
        <v>6983.85</v>
      </c>
      <c r="M1569">
        <v>5587.08</v>
      </c>
      <c r="N1569" s="11">
        <f>Salesdata[[#This Row],[subtotal_before_discount]]-Salesdata[[#This Row],[total_after_discount]]</f>
        <v>1396.7700000000004</v>
      </c>
      <c r="O1569" t="s">
        <v>40</v>
      </c>
      <c r="P1569" s="2">
        <v>45629.113402777781</v>
      </c>
      <c r="Q1569">
        <f>YEAR(Salesdata[[#This Row],[purchase_date]])</f>
        <v>2024</v>
      </c>
      <c r="R1569" t="str">
        <f>TEXT(Salesdata[[#This Row],[purchase_date]], "mmm")</f>
        <v>Dec</v>
      </c>
    </row>
    <row r="1570" spans="1:18" x14ac:dyDescent="0.3">
      <c r="A1570" t="s">
        <v>4728</v>
      </c>
      <c r="B1570" t="s">
        <v>118</v>
      </c>
      <c r="C1570" t="s">
        <v>4729</v>
      </c>
      <c r="D1570" s="11" t="s">
        <v>8524</v>
      </c>
      <c r="E1570" s="11" t="s">
        <v>7056</v>
      </c>
      <c r="F1570" t="s">
        <v>246</v>
      </c>
      <c r="G1570" t="s">
        <v>4730</v>
      </c>
      <c r="H1570" t="s">
        <v>76</v>
      </c>
      <c r="I1570">
        <v>714.51</v>
      </c>
      <c r="J1570">
        <v>25</v>
      </c>
      <c r="K1570">
        <v>0</v>
      </c>
      <c r="L1570">
        <v>17862.75</v>
      </c>
      <c r="M1570">
        <v>17862.75</v>
      </c>
      <c r="N1570" s="11">
        <f>Salesdata[[#This Row],[subtotal_before_discount]]-Salesdata[[#This Row],[total_after_discount]]</f>
        <v>0</v>
      </c>
      <c r="O1570" t="s">
        <v>21</v>
      </c>
      <c r="P1570" s="2">
        <v>45734.55605324074</v>
      </c>
      <c r="Q1570">
        <f>YEAR(Salesdata[[#This Row],[purchase_date]])</f>
        <v>2025</v>
      </c>
      <c r="R1570" t="str">
        <f>TEXT(Salesdata[[#This Row],[purchase_date]], "mmm")</f>
        <v>Mar</v>
      </c>
    </row>
    <row r="1571" spans="1:18" x14ac:dyDescent="0.3">
      <c r="A1571" t="s">
        <v>4731</v>
      </c>
      <c r="B1571" t="s">
        <v>9189</v>
      </c>
      <c r="C1571" t="s">
        <v>4732</v>
      </c>
      <c r="D1571" s="11" t="s">
        <v>8525</v>
      </c>
      <c r="E1571" s="11" t="s">
        <v>7119</v>
      </c>
      <c r="F1571" t="s">
        <v>32</v>
      </c>
      <c r="G1571" t="s">
        <v>4733</v>
      </c>
      <c r="H1571" t="s">
        <v>53</v>
      </c>
      <c r="I1571">
        <v>63.91</v>
      </c>
      <c r="J1571">
        <v>10</v>
      </c>
      <c r="K1571">
        <v>15</v>
      </c>
      <c r="L1571">
        <v>639.1</v>
      </c>
      <c r="M1571">
        <v>543.24</v>
      </c>
      <c r="N1571" s="11">
        <f>Salesdata[[#This Row],[subtotal_before_discount]]-Salesdata[[#This Row],[total_after_discount]]</f>
        <v>95.860000000000014</v>
      </c>
      <c r="O1571" t="s">
        <v>60</v>
      </c>
      <c r="P1571" s="2">
        <v>45863.454236111109</v>
      </c>
      <c r="Q1571">
        <f>YEAR(Salesdata[[#This Row],[purchase_date]])</f>
        <v>2025</v>
      </c>
      <c r="R1571" t="str">
        <f>TEXT(Salesdata[[#This Row],[purchase_date]], "mmm")</f>
        <v>Jul</v>
      </c>
    </row>
    <row r="1572" spans="1:18" x14ac:dyDescent="0.3">
      <c r="A1572" t="s">
        <v>4734</v>
      </c>
      <c r="B1572" t="s">
        <v>15</v>
      </c>
      <c r="C1572" t="s">
        <v>4735</v>
      </c>
      <c r="D1572" s="11" t="s">
        <v>8526</v>
      </c>
      <c r="E1572" s="11" t="s">
        <v>7139</v>
      </c>
      <c r="F1572" t="s">
        <v>57</v>
      </c>
      <c r="G1572" t="s">
        <v>4736</v>
      </c>
      <c r="H1572" t="s">
        <v>179</v>
      </c>
      <c r="I1572">
        <v>32.659999999999997</v>
      </c>
      <c r="J1572">
        <v>60</v>
      </c>
      <c r="K1572">
        <v>15</v>
      </c>
      <c r="L1572">
        <v>1959.6</v>
      </c>
      <c r="M1572">
        <v>1665.66</v>
      </c>
      <c r="N1572" s="11">
        <f>Salesdata[[#This Row],[subtotal_before_discount]]-Salesdata[[#This Row],[total_after_discount]]</f>
        <v>293.93999999999983</v>
      </c>
      <c r="O1572" t="s">
        <v>47</v>
      </c>
      <c r="P1572" s="2">
        <v>45619.208761574075</v>
      </c>
      <c r="Q1572">
        <f>YEAR(Salesdata[[#This Row],[purchase_date]])</f>
        <v>2024</v>
      </c>
      <c r="R1572" t="str">
        <f>TEXT(Salesdata[[#This Row],[purchase_date]], "mmm")</f>
        <v>Nov</v>
      </c>
    </row>
    <row r="1573" spans="1:18" x14ac:dyDescent="0.3">
      <c r="A1573" t="s">
        <v>4737</v>
      </c>
      <c r="B1573" t="s">
        <v>172</v>
      </c>
      <c r="C1573" t="s">
        <v>4738</v>
      </c>
      <c r="D1573" s="11" t="s">
        <v>8527</v>
      </c>
      <c r="E1573" s="11" t="s">
        <v>7056</v>
      </c>
      <c r="F1573" t="s">
        <v>177</v>
      </c>
      <c r="G1573" t="s">
        <v>4739</v>
      </c>
      <c r="H1573" t="s">
        <v>27</v>
      </c>
      <c r="I1573">
        <v>197.1</v>
      </c>
      <c r="J1573">
        <v>8</v>
      </c>
      <c r="K1573">
        <v>10</v>
      </c>
      <c r="L1573">
        <v>1576.8</v>
      </c>
      <c r="M1573">
        <v>1419.12</v>
      </c>
      <c r="N1573" s="11">
        <f>Salesdata[[#This Row],[subtotal_before_discount]]-Salesdata[[#This Row],[total_after_discount]]</f>
        <v>157.68000000000006</v>
      </c>
      <c r="O1573" t="s">
        <v>60</v>
      </c>
      <c r="P1573" s="2">
        <v>45359.870995370373</v>
      </c>
      <c r="Q1573">
        <f>YEAR(Salesdata[[#This Row],[purchase_date]])</f>
        <v>2024</v>
      </c>
      <c r="R1573" t="str">
        <f>TEXT(Salesdata[[#This Row],[purchase_date]], "mmm")</f>
        <v>Mar</v>
      </c>
    </row>
    <row r="1574" spans="1:18" x14ac:dyDescent="0.3">
      <c r="A1574" t="s">
        <v>4740</v>
      </c>
      <c r="B1574" t="s">
        <v>55</v>
      </c>
      <c r="C1574" t="s">
        <v>4741</v>
      </c>
      <c r="D1574" s="11" t="s">
        <v>8528</v>
      </c>
      <c r="E1574" s="11" t="s">
        <v>7198</v>
      </c>
      <c r="F1574" t="s">
        <v>100</v>
      </c>
      <c r="G1574" t="s">
        <v>4742</v>
      </c>
      <c r="H1574" t="s">
        <v>93</v>
      </c>
      <c r="I1574">
        <v>452.32</v>
      </c>
      <c r="J1574">
        <v>6</v>
      </c>
      <c r="K1574">
        <v>0</v>
      </c>
      <c r="L1574">
        <v>2713.92</v>
      </c>
      <c r="M1574">
        <v>2713.92</v>
      </c>
      <c r="N1574" s="11">
        <f>Salesdata[[#This Row],[subtotal_before_discount]]-Salesdata[[#This Row],[total_after_discount]]</f>
        <v>0</v>
      </c>
      <c r="O1574" t="s">
        <v>28</v>
      </c>
      <c r="P1574" s="2">
        <v>45464.790798611109</v>
      </c>
      <c r="Q1574">
        <f>YEAR(Salesdata[[#This Row],[purchase_date]])</f>
        <v>2024</v>
      </c>
      <c r="R1574" t="str">
        <f>TEXT(Salesdata[[#This Row],[purchase_date]], "mmm")</f>
        <v>Jun</v>
      </c>
    </row>
    <row r="1575" spans="1:18" x14ac:dyDescent="0.3">
      <c r="A1575" t="s">
        <v>4743</v>
      </c>
      <c r="B1575" t="s">
        <v>118</v>
      </c>
      <c r="C1575" t="s">
        <v>4744</v>
      </c>
      <c r="D1575" s="11" t="s">
        <v>8529</v>
      </c>
      <c r="E1575" s="11" t="s">
        <v>7066</v>
      </c>
      <c r="F1575" t="s">
        <v>111</v>
      </c>
      <c r="G1575" t="s">
        <v>4745</v>
      </c>
      <c r="H1575" t="s">
        <v>184</v>
      </c>
      <c r="I1575">
        <v>1441.68</v>
      </c>
      <c r="J1575">
        <v>5</v>
      </c>
      <c r="K1575">
        <v>5</v>
      </c>
      <c r="L1575">
        <v>7208.4</v>
      </c>
      <c r="M1575">
        <v>6847.98</v>
      </c>
      <c r="N1575" s="11">
        <f>Salesdata[[#This Row],[subtotal_before_discount]]-Salesdata[[#This Row],[total_after_discount]]</f>
        <v>360.42000000000007</v>
      </c>
      <c r="O1575" t="s">
        <v>40</v>
      </c>
      <c r="P1575" s="2">
        <v>45866.88108796296</v>
      </c>
      <c r="Q1575">
        <f>YEAR(Salesdata[[#This Row],[purchase_date]])</f>
        <v>2025</v>
      </c>
      <c r="R1575" t="str">
        <f>TEXT(Salesdata[[#This Row],[purchase_date]], "mmm")</f>
        <v>Jul</v>
      </c>
    </row>
    <row r="1576" spans="1:18" x14ac:dyDescent="0.3">
      <c r="A1576" t="s">
        <v>4746</v>
      </c>
      <c r="B1576" t="s">
        <v>72</v>
      </c>
      <c r="C1576" t="s">
        <v>4747</v>
      </c>
      <c r="D1576" s="11" t="s">
        <v>8530</v>
      </c>
      <c r="E1576" s="11" t="s">
        <v>7066</v>
      </c>
      <c r="F1576" t="s">
        <v>57</v>
      </c>
      <c r="G1576" t="s">
        <v>4748</v>
      </c>
      <c r="H1576" t="s">
        <v>465</v>
      </c>
      <c r="I1576">
        <v>2609.2199999999998</v>
      </c>
      <c r="J1576">
        <v>10</v>
      </c>
      <c r="K1576">
        <v>15</v>
      </c>
      <c r="L1576">
        <v>26092.2</v>
      </c>
      <c r="M1576">
        <v>22178.37</v>
      </c>
      <c r="N1576" s="11">
        <f>Salesdata[[#This Row],[subtotal_before_discount]]-Salesdata[[#This Row],[total_after_discount]]</f>
        <v>3913.8300000000017</v>
      </c>
      <c r="O1576" t="s">
        <v>28</v>
      </c>
      <c r="P1576" s="2">
        <v>45755.162002314813</v>
      </c>
      <c r="Q1576">
        <f>YEAR(Salesdata[[#This Row],[purchase_date]])</f>
        <v>2025</v>
      </c>
      <c r="R1576" t="str">
        <f>TEXT(Salesdata[[#This Row],[purchase_date]], "mmm")</f>
        <v>Apr</v>
      </c>
    </row>
    <row r="1577" spans="1:18" x14ac:dyDescent="0.3">
      <c r="A1577" t="s">
        <v>4749</v>
      </c>
      <c r="B1577" t="s">
        <v>181</v>
      </c>
      <c r="C1577" t="s">
        <v>4750</v>
      </c>
      <c r="D1577" s="11" t="s">
        <v>7717</v>
      </c>
      <c r="E1577" s="11" t="s">
        <v>7040</v>
      </c>
      <c r="F1577" t="s">
        <v>277</v>
      </c>
      <c r="G1577" t="s">
        <v>4751</v>
      </c>
      <c r="H1577" t="s">
        <v>184</v>
      </c>
      <c r="I1577">
        <v>1445.06</v>
      </c>
      <c r="J1577">
        <v>6</v>
      </c>
      <c r="K1577">
        <v>10</v>
      </c>
      <c r="L1577">
        <v>8670.36</v>
      </c>
      <c r="M1577">
        <v>7803.32</v>
      </c>
      <c r="N1577" s="11">
        <f>Salesdata[[#This Row],[subtotal_before_discount]]-Salesdata[[#This Row],[total_after_discount]]</f>
        <v>867.04000000000087</v>
      </c>
      <c r="O1577" t="s">
        <v>47</v>
      </c>
      <c r="P1577" s="2">
        <v>45806.902511574073</v>
      </c>
      <c r="Q1577">
        <f>YEAR(Salesdata[[#This Row],[purchase_date]])</f>
        <v>2025</v>
      </c>
      <c r="R1577" t="str">
        <f>TEXT(Salesdata[[#This Row],[purchase_date]], "mmm")</f>
        <v>May</v>
      </c>
    </row>
    <row r="1578" spans="1:18" x14ac:dyDescent="0.3">
      <c r="A1578" t="s">
        <v>4752</v>
      </c>
      <c r="B1578" t="s">
        <v>118</v>
      </c>
      <c r="C1578" t="s">
        <v>4753</v>
      </c>
      <c r="D1578" s="11" t="s">
        <v>8531</v>
      </c>
      <c r="E1578" s="11" t="s">
        <v>7069</v>
      </c>
      <c r="F1578" t="s">
        <v>57</v>
      </c>
      <c r="G1578" t="s">
        <v>4754</v>
      </c>
      <c r="H1578" t="s">
        <v>9189</v>
      </c>
      <c r="I1578">
        <v>4.3</v>
      </c>
      <c r="J1578">
        <v>36</v>
      </c>
      <c r="K1578">
        <v>2</v>
      </c>
      <c r="L1578">
        <v>154.80000000000001</v>
      </c>
      <c r="M1578">
        <v>151.69999999999999</v>
      </c>
      <c r="N1578" s="11">
        <f>Salesdata[[#This Row],[subtotal_before_discount]]-Salesdata[[#This Row],[total_after_discount]]</f>
        <v>3.1000000000000227</v>
      </c>
      <c r="O1578" t="s">
        <v>116</v>
      </c>
      <c r="P1578" s="2">
        <v>45468.393090277779</v>
      </c>
      <c r="Q1578">
        <f>YEAR(Salesdata[[#This Row],[purchase_date]])</f>
        <v>2024</v>
      </c>
      <c r="R1578" t="str">
        <f>TEXT(Salesdata[[#This Row],[purchase_date]], "mmm")</f>
        <v>Jun</v>
      </c>
    </row>
    <row r="1579" spans="1:18" x14ac:dyDescent="0.3">
      <c r="A1579" t="s">
        <v>4755</v>
      </c>
      <c r="B1579" t="s">
        <v>72</v>
      </c>
      <c r="C1579" t="s">
        <v>4756</v>
      </c>
      <c r="D1579" s="11" t="s">
        <v>8532</v>
      </c>
      <c r="E1579" s="11" t="s">
        <v>7235</v>
      </c>
      <c r="F1579" t="s">
        <v>155</v>
      </c>
      <c r="G1579" t="s">
        <v>4757</v>
      </c>
      <c r="H1579" t="s">
        <v>209</v>
      </c>
      <c r="I1579">
        <v>306.94</v>
      </c>
      <c r="J1579">
        <v>12</v>
      </c>
      <c r="K1579">
        <v>20</v>
      </c>
      <c r="L1579">
        <v>3683.28</v>
      </c>
      <c r="M1579">
        <v>2946.62</v>
      </c>
      <c r="N1579" s="11">
        <f>Salesdata[[#This Row],[subtotal_before_discount]]-Salesdata[[#This Row],[total_after_discount]]</f>
        <v>736.66000000000031</v>
      </c>
      <c r="O1579" t="s">
        <v>77</v>
      </c>
      <c r="P1579" s="2">
        <v>45521.299618055556</v>
      </c>
      <c r="Q1579">
        <f>YEAR(Salesdata[[#This Row],[purchase_date]])</f>
        <v>2024</v>
      </c>
      <c r="R1579" t="str">
        <f>TEXT(Salesdata[[#This Row],[purchase_date]], "mmm")</f>
        <v>Aug</v>
      </c>
    </row>
    <row r="1580" spans="1:18" x14ac:dyDescent="0.3">
      <c r="A1580" t="s">
        <v>4758</v>
      </c>
      <c r="B1580" t="s">
        <v>72</v>
      </c>
      <c r="C1580" t="s">
        <v>4759</v>
      </c>
      <c r="D1580" s="11" t="s">
        <v>8533</v>
      </c>
      <c r="E1580" s="11" t="s">
        <v>7042</v>
      </c>
      <c r="F1580" t="s">
        <v>155</v>
      </c>
      <c r="G1580" t="s">
        <v>4760</v>
      </c>
      <c r="H1580" t="s">
        <v>135</v>
      </c>
      <c r="I1580">
        <v>104.7</v>
      </c>
      <c r="J1580">
        <v>3</v>
      </c>
      <c r="K1580">
        <v>5</v>
      </c>
      <c r="L1580">
        <v>314.10000000000002</v>
      </c>
      <c r="M1580">
        <v>298.39</v>
      </c>
      <c r="N1580" s="11">
        <f>Salesdata[[#This Row],[subtotal_before_discount]]-Salesdata[[#This Row],[total_after_discount]]</f>
        <v>15.710000000000036</v>
      </c>
      <c r="O1580" t="s">
        <v>21</v>
      </c>
      <c r="P1580" s="2">
        <v>45457.935937499999</v>
      </c>
      <c r="Q1580">
        <f>YEAR(Salesdata[[#This Row],[purchase_date]])</f>
        <v>2024</v>
      </c>
      <c r="R1580" t="str">
        <f>TEXT(Salesdata[[#This Row],[purchase_date]], "mmm")</f>
        <v>Jun</v>
      </c>
    </row>
    <row r="1581" spans="1:18" x14ac:dyDescent="0.3">
      <c r="A1581" t="s">
        <v>4761</v>
      </c>
      <c r="B1581" t="s">
        <v>49</v>
      </c>
      <c r="C1581" t="s">
        <v>4762</v>
      </c>
      <c r="D1581" s="11" t="s">
        <v>8534</v>
      </c>
      <c r="E1581" s="11" t="s">
        <v>7046</v>
      </c>
      <c r="F1581" t="s">
        <v>105</v>
      </c>
      <c r="G1581" t="s">
        <v>4763</v>
      </c>
      <c r="H1581" t="s">
        <v>107</v>
      </c>
      <c r="I1581">
        <v>150.35</v>
      </c>
      <c r="J1581">
        <v>100</v>
      </c>
      <c r="K1581">
        <v>25</v>
      </c>
      <c r="L1581">
        <v>15035</v>
      </c>
      <c r="M1581">
        <v>11276.25</v>
      </c>
      <c r="N1581" s="11">
        <f>Salesdata[[#This Row],[subtotal_before_discount]]-Salesdata[[#This Row],[total_after_discount]]</f>
        <v>3758.75</v>
      </c>
      <c r="O1581" t="s">
        <v>60</v>
      </c>
      <c r="P1581" s="2">
        <v>45614.013518518521</v>
      </c>
      <c r="Q1581">
        <f>YEAR(Salesdata[[#This Row],[purchase_date]])</f>
        <v>2024</v>
      </c>
      <c r="R1581" t="str">
        <f>TEXT(Salesdata[[#This Row],[purchase_date]], "mmm")</f>
        <v>Nov</v>
      </c>
    </row>
    <row r="1582" spans="1:18" x14ac:dyDescent="0.3">
      <c r="A1582" t="s">
        <v>4764</v>
      </c>
      <c r="B1582" t="s">
        <v>9189</v>
      </c>
      <c r="C1582" t="s">
        <v>4765</v>
      </c>
      <c r="D1582" s="11" t="s">
        <v>8535</v>
      </c>
      <c r="E1582" s="11" t="s">
        <v>7145</v>
      </c>
      <c r="F1582" t="s">
        <v>177</v>
      </c>
      <c r="G1582" t="s">
        <v>4766</v>
      </c>
      <c r="H1582" t="s">
        <v>76</v>
      </c>
      <c r="I1582">
        <v>37.119999999999997</v>
      </c>
      <c r="J1582">
        <v>2</v>
      </c>
      <c r="K1582">
        <v>0</v>
      </c>
      <c r="L1582">
        <v>74.239999999999995</v>
      </c>
      <c r="M1582">
        <v>74.239999999999995</v>
      </c>
      <c r="N1582" s="11">
        <f>Salesdata[[#This Row],[subtotal_before_discount]]-Salesdata[[#This Row],[total_after_discount]]</f>
        <v>0</v>
      </c>
      <c r="O1582" t="s">
        <v>77</v>
      </c>
      <c r="P1582" s="2">
        <v>45621.930011574077</v>
      </c>
      <c r="Q1582">
        <f>YEAR(Salesdata[[#This Row],[purchase_date]])</f>
        <v>2024</v>
      </c>
      <c r="R1582" t="str">
        <f>TEXT(Salesdata[[#This Row],[purchase_date]], "mmm")</f>
        <v>Nov</v>
      </c>
    </row>
    <row r="1583" spans="1:18" x14ac:dyDescent="0.3">
      <c r="A1583" t="s">
        <v>4767</v>
      </c>
      <c r="B1583" t="s">
        <v>49</v>
      </c>
      <c r="C1583" t="s">
        <v>4768</v>
      </c>
      <c r="D1583" s="11" t="s">
        <v>8536</v>
      </c>
      <c r="E1583" s="11" t="s">
        <v>7139</v>
      </c>
      <c r="F1583" t="s">
        <v>155</v>
      </c>
      <c r="G1583" t="s">
        <v>4769</v>
      </c>
      <c r="H1583" t="s">
        <v>93</v>
      </c>
      <c r="I1583">
        <v>1598.41</v>
      </c>
      <c r="J1583">
        <v>15</v>
      </c>
      <c r="K1583">
        <v>20</v>
      </c>
      <c r="L1583">
        <v>23976.15</v>
      </c>
      <c r="M1583">
        <v>19180.919999999998</v>
      </c>
      <c r="N1583" s="11">
        <f>Salesdata[[#This Row],[subtotal_before_discount]]-Salesdata[[#This Row],[total_after_discount]]</f>
        <v>4795.2300000000032</v>
      </c>
      <c r="O1583" t="s">
        <v>28</v>
      </c>
      <c r="P1583" s="2">
        <v>45742.954027777778</v>
      </c>
      <c r="Q1583">
        <f>YEAR(Salesdata[[#This Row],[purchase_date]])</f>
        <v>2025</v>
      </c>
      <c r="R1583" t="str">
        <f>TEXT(Salesdata[[#This Row],[purchase_date]], "mmm")</f>
        <v>Mar</v>
      </c>
    </row>
    <row r="1584" spans="1:18" x14ac:dyDescent="0.3">
      <c r="A1584" t="s">
        <v>4770</v>
      </c>
      <c r="B1584" t="s">
        <v>181</v>
      </c>
      <c r="C1584" t="s">
        <v>4771</v>
      </c>
      <c r="D1584" s="11" t="s">
        <v>8537</v>
      </c>
      <c r="E1584" s="11" t="s">
        <v>7069</v>
      </c>
      <c r="F1584" t="s">
        <v>18</v>
      </c>
      <c r="G1584" t="s">
        <v>4772</v>
      </c>
      <c r="H1584" t="s">
        <v>46</v>
      </c>
      <c r="I1584">
        <v>87.68</v>
      </c>
      <c r="J1584">
        <v>1</v>
      </c>
      <c r="K1584">
        <v>0</v>
      </c>
      <c r="L1584">
        <v>87.68</v>
      </c>
      <c r="M1584">
        <v>87.68</v>
      </c>
      <c r="N1584" s="11">
        <f>Salesdata[[#This Row],[subtotal_before_discount]]-Salesdata[[#This Row],[total_after_discount]]</f>
        <v>0</v>
      </c>
      <c r="O1584" t="s">
        <v>116</v>
      </c>
      <c r="P1584" s="2">
        <v>45388.111226851855</v>
      </c>
      <c r="Q1584">
        <f>YEAR(Salesdata[[#This Row],[purchase_date]])</f>
        <v>2024</v>
      </c>
      <c r="R1584" t="str">
        <f>TEXT(Salesdata[[#This Row],[purchase_date]], "mmm")</f>
        <v>Apr</v>
      </c>
    </row>
    <row r="1585" spans="1:18" x14ac:dyDescent="0.3">
      <c r="A1585" t="s">
        <v>4773</v>
      </c>
      <c r="B1585" t="s">
        <v>15</v>
      </c>
      <c r="C1585" t="s">
        <v>4774</v>
      </c>
      <c r="D1585" s="11" t="s">
        <v>8538</v>
      </c>
      <c r="E1585" s="11" t="s">
        <v>7119</v>
      </c>
      <c r="F1585" t="s">
        <v>87</v>
      </c>
      <c r="G1585" t="s">
        <v>4775</v>
      </c>
      <c r="H1585" t="s">
        <v>209</v>
      </c>
      <c r="I1585">
        <v>2.34</v>
      </c>
      <c r="J1585">
        <v>198</v>
      </c>
      <c r="K1585">
        <v>23</v>
      </c>
      <c r="L1585">
        <v>463.32</v>
      </c>
      <c r="M1585">
        <v>356.76</v>
      </c>
      <c r="N1585" s="11">
        <f>Salesdata[[#This Row],[subtotal_before_discount]]-Salesdata[[#This Row],[total_after_discount]]</f>
        <v>106.56</v>
      </c>
      <c r="O1585" t="s">
        <v>28</v>
      </c>
      <c r="P1585" s="2">
        <v>45806.128460648149</v>
      </c>
      <c r="Q1585">
        <f>YEAR(Salesdata[[#This Row],[purchase_date]])</f>
        <v>2025</v>
      </c>
      <c r="R1585" t="str">
        <f>TEXT(Salesdata[[#This Row],[purchase_date]], "mmm")</f>
        <v>May</v>
      </c>
    </row>
    <row r="1586" spans="1:18" x14ac:dyDescent="0.3">
      <c r="A1586" t="s">
        <v>4776</v>
      </c>
      <c r="B1586" t="s">
        <v>49</v>
      </c>
      <c r="C1586" t="s">
        <v>4777</v>
      </c>
      <c r="D1586" s="11" t="s">
        <v>7750</v>
      </c>
      <c r="E1586" s="11" t="s">
        <v>7066</v>
      </c>
      <c r="F1586" t="s">
        <v>224</v>
      </c>
      <c r="G1586" t="s">
        <v>4778</v>
      </c>
      <c r="H1586" t="s">
        <v>135</v>
      </c>
      <c r="I1586">
        <v>138.61000000000001</v>
      </c>
      <c r="J1586">
        <v>40</v>
      </c>
      <c r="K1586">
        <v>10</v>
      </c>
      <c r="L1586">
        <v>5544.4</v>
      </c>
      <c r="M1586">
        <v>4989.96</v>
      </c>
      <c r="N1586" s="11">
        <f>Salesdata[[#This Row],[subtotal_before_discount]]-Salesdata[[#This Row],[total_after_discount]]</f>
        <v>554.4399999999996</v>
      </c>
      <c r="O1586" t="s">
        <v>28</v>
      </c>
      <c r="P1586" s="2">
        <v>45491.548622685186</v>
      </c>
      <c r="Q1586">
        <f>YEAR(Salesdata[[#This Row],[purchase_date]])</f>
        <v>2024</v>
      </c>
      <c r="R1586" t="str">
        <f>TEXT(Salesdata[[#This Row],[purchase_date]], "mmm")</f>
        <v>Jul</v>
      </c>
    </row>
    <row r="1587" spans="1:18" x14ac:dyDescent="0.3">
      <c r="A1587" t="s">
        <v>4779</v>
      </c>
      <c r="B1587" t="s">
        <v>15</v>
      </c>
      <c r="C1587" t="s">
        <v>4780</v>
      </c>
      <c r="D1587" s="11" t="s">
        <v>8539</v>
      </c>
      <c r="E1587" s="11" t="s">
        <v>7073</v>
      </c>
      <c r="F1587" t="s">
        <v>37</v>
      </c>
      <c r="G1587" t="s">
        <v>4781</v>
      </c>
      <c r="H1587" t="s">
        <v>27</v>
      </c>
      <c r="I1587">
        <v>504.07</v>
      </c>
      <c r="J1587">
        <v>12</v>
      </c>
      <c r="K1587">
        <v>5</v>
      </c>
      <c r="L1587">
        <v>6048.84</v>
      </c>
      <c r="M1587">
        <v>5746.4</v>
      </c>
      <c r="N1587" s="11">
        <f>Salesdata[[#This Row],[subtotal_before_discount]]-Salesdata[[#This Row],[total_after_discount]]</f>
        <v>302.44000000000051</v>
      </c>
      <c r="O1587" t="s">
        <v>77</v>
      </c>
      <c r="P1587" s="2">
        <v>45603.946597222224</v>
      </c>
      <c r="Q1587">
        <f>YEAR(Salesdata[[#This Row],[purchase_date]])</f>
        <v>2024</v>
      </c>
      <c r="R1587" t="str">
        <f>TEXT(Salesdata[[#This Row],[purchase_date]], "mmm")</f>
        <v>Nov</v>
      </c>
    </row>
    <row r="1588" spans="1:18" x14ac:dyDescent="0.3">
      <c r="A1588" t="s">
        <v>4782</v>
      </c>
      <c r="B1588" t="s">
        <v>72</v>
      </c>
      <c r="C1588" t="s">
        <v>4783</v>
      </c>
      <c r="D1588" s="11" t="s">
        <v>8540</v>
      </c>
      <c r="E1588" s="11" t="s">
        <v>7087</v>
      </c>
      <c r="F1588" t="s">
        <v>251</v>
      </c>
      <c r="G1588" t="s">
        <v>4784</v>
      </c>
      <c r="H1588" t="s">
        <v>82</v>
      </c>
      <c r="I1588">
        <v>347.87</v>
      </c>
      <c r="J1588">
        <v>2</v>
      </c>
      <c r="K1588">
        <v>0</v>
      </c>
      <c r="L1588">
        <v>695.74</v>
      </c>
      <c r="M1588">
        <v>695.74</v>
      </c>
      <c r="N1588" s="11">
        <f>Salesdata[[#This Row],[subtotal_before_discount]]-Salesdata[[#This Row],[total_after_discount]]</f>
        <v>0</v>
      </c>
      <c r="O1588" t="s">
        <v>116</v>
      </c>
      <c r="P1588" s="2">
        <v>45845.981145833335</v>
      </c>
      <c r="Q1588">
        <f>YEAR(Salesdata[[#This Row],[purchase_date]])</f>
        <v>2025</v>
      </c>
      <c r="R1588" t="str">
        <f>TEXT(Salesdata[[#This Row],[purchase_date]], "mmm")</f>
        <v>Jul</v>
      </c>
    </row>
    <row r="1589" spans="1:18" x14ac:dyDescent="0.3">
      <c r="A1589" t="s">
        <v>4785</v>
      </c>
      <c r="B1589" t="s">
        <v>30</v>
      </c>
      <c r="C1589" t="s">
        <v>4786</v>
      </c>
      <c r="D1589" s="11" t="s">
        <v>8541</v>
      </c>
      <c r="E1589" s="11" t="s">
        <v>7166</v>
      </c>
      <c r="F1589" t="s">
        <v>57</v>
      </c>
      <c r="G1589" t="s">
        <v>4787</v>
      </c>
      <c r="H1589" t="s">
        <v>161</v>
      </c>
      <c r="I1589">
        <v>947.28</v>
      </c>
      <c r="J1589">
        <v>6</v>
      </c>
      <c r="K1589">
        <v>0</v>
      </c>
      <c r="L1589">
        <v>5683.68</v>
      </c>
      <c r="M1589">
        <v>5683.68</v>
      </c>
      <c r="N1589" s="11">
        <f>Salesdata[[#This Row],[subtotal_before_discount]]-Salesdata[[#This Row],[total_after_discount]]</f>
        <v>0</v>
      </c>
      <c r="O1589" t="s">
        <v>21</v>
      </c>
      <c r="P1589" s="2">
        <v>45794.378194444442</v>
      </c>
      <c r="Q1589">
        <f>YEAR(Salesdata[[#This Row],[purchase_date]])</f>
        <v>2025</v>
      </c>
      <c r="R1589" t="str">
        <f>TEXT(Salesdata[[#This Row],[purchase_date]], "mmm")</f>
        <v>May</v>
      </c>
    </row>
    <row r="1590" spans="1:18" x14ac:dyDescent="0.3">
      <c r="A1590" t="s">
        <v>4788</v>
      </c>
      <c r="B1590" t="s">
        <v>15</v>
      </c>
      <c r="C1590" t="s">
        <v>9189</v>
      </c>
      <c r="D1590" s="11" t="s">
        <v>9189</v>
      </c>
      <c r="E1590" s="11" t="s">
        <v>9189</v>
      </c>
      <c r="F1590" t="s">
        <v>91</v>
      </c>
      <c r="G1590" t="s">
        <v>4789</v>
      </c>
      <c r="H1590" t="s">
        <v>130</v>
      </c>
      <c r="I1590">
        <v>356.83</v>
      </c>
      <c r="J1590">
        <v>40</v>
      </c>
      <c r="K1590">
        <v>20</v>
      </c>
      <c r="L1590">
        <v>14273.2</v>
      </c>
      <c r="M1590">
        <v>11418.56</v>
      </c>
      <c r="N1590" s="11">
        <f>Salesdata[[#This Row],[subtotal_before_discount]]-Salesdata[[#This Row],[total_after_discount]]</f>
        <v>2854.6400000000012</v>
      </c>
      <c r="O1590" t="s">
        <v>21</v>
      </c>
      <c r="P1590" s="2">
        <v>45722.91002314815</v>
      </c>
      <c r="Q1590">
        <f>YEAR(Salesdata[[#This Row],[purchase_date]])</f>
        <v>2025</v>
      </c>
      <c r="R1590" t="str">
        <f>TEXT(Salesdata[[#This Row],[purchase_date]], "mmm")</f>
        <v>Mar</v>
      </c>
    </row>
    <row r="1591" spans="1:18" x14ac:dyDescent="0.3">
      <c r="A1591" t="s">
        <v>4790</v>
      </c>
      <c r="B1591" t="s">
        <v>84</v>
      </c>
      <c r="C1591" t="s">
        <v>4791</v>
      </c>
      <c r="D1591" s="11" t="s">
        <v>8542</v>
      </c>
      <c r="E1591" s="11" t="s">
        <v>7235</v>
      </c>
      <c r="F1591" t="s">
        <v>177</v>
      </c>
      <c r="G1591" t="s">
        <v>4792</v>
      </c>
      <c r="H1591" t="s">
        <v>46</v>
      </c>
      <c r="I1591">
        <v>1932.79</v>
      </c>
      <c r="J1591">
        <v>4</v>
      </c>
      <c r="K1591">
        <v>0</v>
      </c>
      <c r="L1591">
        <v>7731.16</v>
      </c>
      <c r="M1591">
        <v>7731.16</v>
      </c>
      <c r="N1591" s="11">
        <f>Salesdata[[#This Row],[subtotal_before_discount]]-Salesdata[[#This Row],[total_after_discount]]</f>
        <v>0</v>
      </c>
      <c r="O1591" t="s">
        <v>77</v>
      </c>
      <c r="P1591" s="2">
        <v>45655.798194444447</v>
      </c>
      <c r="Q1591">
        <f>YEAR(Salesdata[[#This Row],[purchase_date]])</f>
        <v>2024</v>
      </c>
      <c r="R1591" t="str">
        <f>TEXT(Salesdata[[#This Row],[purchase_date]], "mmm")</f>
        <v>Dec</v>
      </c>
    </row>
    <row r="1592" spans="1:18" x14ac:dyDescent="0.3">
      <c r="A1592" t="s">
        <v>4793</v>
      </c>
      <c r="B1592" t="s">
        <v>55</v>
      </c>
      <c r="C1592" t="s">
        <v>4794</v>
      </c>
      <c r="D1592" s="11" t="s">
        <v>8543</v>
      </c>
      <c r="E1592" s="11" t="s">
        <v>7052</v>
      </c>
      <c r="F1592" t="s">
        <v>87</v>
      </c>
      <c r="G1592" t="s">
        <v>4795</v>
      </c>
      <c r="H1592" t="s">
        <v>135</v>
      </c>
      <c r="I1592">
        <v>428.97</v>
      </c>
      <c r="J1592">
        <v>60</v>
      </c>
      <c r="K1592">
        <v>20</v>
      </c>
      <c r="L1592">
        <v>25738.2</v>
      </c>
      <c r="M1592">
        <v>20590.560000000001</v>
      </c>
      <c r="N1592" s="11">
        <f>Salesdata[[#This Row],[subtotal_before_discount]]-Salesdata[[#This Row],[total_after_discount]]</f>
        <v>5147.6399999999994</v>
      </c>
      <c r="O1592" t="s">
        <v>47</v>
      </c>
      <c r="P1592" s="2">
        <v>45513.970509259256</v>
      </c>
      <c r="Q1592">
        <f>YEAR(Salesdata[[#This Row],[purchase_date]])</f>
        <v>2024</v>
      </c>
      <c r="R1592" t="str">
        <f>TEXT(Salesdata[[#This Row],[purchase_date]], "mmm")</f>
        <v>Aug</v>
      </c>
    </row>
    <row r="1593" spans="1:18" x14ac:dyDescent="0.3">
      <c r="A1593" t="s">
        <v>4796</v>
      </c>
      <c r="B1593" t="s">
        <v>55</v>
      </c>
      <c r="C1593" t="s">
        <v>9189</v>
      </c>
      <c r="D1593" s="11" t="s">
        <v>9189</v>
      </c>
      <c r="E1593" s="11" t="s">
        <v>9189</v>
      </c>
      <c r="F1593" t="s">
        <v>105</v>
      </c>
      <c r="G1593" t="s">
        <v>4797</v>
      </c>
      <c r="H1593" t="s">
        <v>76</v>
      </c>
      <c r="I1593">
        <v>2.62</v>
      </c>
      <c r="J1593">
        <v>185</v>
      </c>
      <c r="K1593">
        <v>15</v>
      </c>
      <c r="L1593">
        <v>484.7</v>
      </c>
      <c r="M1593">
        <v>412</v>
      </c>
      <c r="N1593" s="11">
        <f>Salesdata[[#This Row],[subtotal_before_discount]]-Salesdata[[#This Row],[total_after_discount]]</f>
        <v>72.699999999999989</v>
      </c>
      <c r="O1593" t="s">
        <v>116</v>
      </c>
      <c r="P1593" s="2">
        <v>45776.647511574076</v>
      </c>
      <c r="Q1593">
        <f>YEAR(Salesdata[[#This Row],[purchase_date]])</f>
        <v>2025</v>
      </c>
      <c r="R1593" t="str">
        <f>TEXT(Salesdata[[#This Row],[purchase_date]], "mmm")</f>
        <v>Apr</v>
      </c>
    </row>
    <row r="1594" spans="1:18" x14ac:dyDescent="0.3">
      <c r="A1594" t="s">
        <v>4798</v>
      </c>
      <c r="B1594" t="s">
        <v>23</v>
      </c>
      <c r="C1594" t="s">
        <v>4799</v>
      </c>
      <c r="D1594" s="11" t="s">
        <v>8544</v>
      </c>
      <c r="E1594" s="11" t="s">
        <v>7083</v>
      </c>
      <c r="F1594" t="s">
        <v>155</v>
      </c>
      <c r="G1594" t="s">
        <v>4800</v>
      </c>
      <c r="H1594" t="s">
        <v>59</v>
      </c>
      <c r="I1594">
        <v>510.69</v>
      </c>
      <c r="J1594">
        <v>5</v>
      </c>
      <c r="K1594">
        <v>0</v>
      </c>
      <c r="L1594">
        <v>2553.4499999999998</v>
      </c>
      <c r="M1594">
        <v>2553.4499999999998</v>
      </c>
      <c r="N1594" s="11">
        <f>Salesdata[[#This Row],[subtotal_before_discount]]-Salesdata[[#This Row],[total_after_discount]]</f>
        <v>0</v>
      </c>
      <c r="O1594" t="s">
        <v>77</v>
      </c>
      <c r="P1594" s="2">
        <v>45629.100231481483</v>
      </c>
      <c r="Q1594">
        <f>YEAR(Salesdata[[#This Row],[purchase_date]])</f>
        <v>2024</v>
      </c>
      <c r="R1594" t="str">
        <f>TEXT(Salesdata[[#This Row],[purchase_date]], "mmm")</f>
        <v>Dec</v>
      </c>
    </row>
    <row r="1595" spans="1:18" x14ac:dyDescent="0.3">
      <c r="A1595" t="s">
        <v>4801</v>
      </c>
      <c r="B1595" t="s">
        <v>84</v>
      </c>
      <c r="C1595" t="s">
        <v>4802</v>
      </c>
      <c r="D1595" s="11" t="s">
        <v>8545</v>
      </c>
      <c r="E1595" s="11" t="s">
        <v>7183</v>
      </c>
      <c r="F1595" t="s">
        <v>111</v>
      </c>
      <c r="G1595" t="s">
        <v>4803</v>
      </c>
      <c r="H1595" t="s">
        <v>65</v>
      </c>
      <c r="I1595">
        <v>4.2</v>
      </c>
      <c r="J1595">
        <v>127</v>
      </c>
      <c r="K1595">
        <v>18</v>
      </c>
      <c r="L1595">
        <v>533.4</v>
      </c>
      <c r="M1595">
        <v>437.39</v>
      </c>
      <c r="N1595" s="11">
        <f>Salesdata[[#This Row],[subtotal_before_discount]]-Salesdata[[#This Row],[total_after_discount]]</f>
        <v>96.009999999999991</v>
      </c>
      <c r="O1595" t="s">
        <v>77</v>
      </c>
      <c r="P1595" s="2">
        <v>45701.730011574073</v>
      </c>
      <c r="Q1595">
        <f>YEAR(Salesdata[[#This Row],[purchase_date]])</f>
        <v>2025</v>
      </c>
      <c r="R1595" t="str">
        <f>TEXT(Salesdata[[#This Row],[purchase_date]], "mmm")</f>
        <v>Feb</v>
      </c>
    </row>
    <row r="1596" spans="1:18" x14ac:dyDescent="0.3">
      <c r="A1596" t="s">
        <v>4804</v>
      </c>
      <c r="B1596" t="s">
        <v>84</v>
      </c>
      <c r="C1596" t="s">
        <v>4805</v>
      </c>
      <c r="D1596" s="11" t="s">
        <v>8546</v>
      </c>
      <c r="E1596" s="11" t="s">
        <v>7091</v>
      </c>
      <c r="F1596" t="s">
        <v>246</v>
      </c>
      <c r="G1596" t="s">
        <v>4806</v>
      </c>
      <c r="H1596" t="s">
        <v>130</v>
      </c>
      <c r="I1596">
        <v>242.29</v>
      </c>
      <c r="J1596">
        <v>6</v>
      </c>
      <c r="K1596">
        <v>0</v>
      </c>
      <c r="L1596">
        <v>1453.74</v>
      </c>
      <c r="M1596">
        <v>1453.74</v>
      </c>
      <c r="N1596" s="11">
        <f>Salesdata[[#This Row],[subtotal_before_discount]]-Salesdata[[#This Row],[total_after_discount]]</f>
        <v>0</v>
      </c>
      <c r="O1596" t="s">
        <v>116</v>
      </c>
      <c r="P1596" s="2">
        <v>45851.343136574076</v>
      </c>
      <c r="Q1596">
        <f>YEAR(Salesdata[[#This Row],[purchase_date]])</f>
        <v>2025</v>
      </c>
      <c r="R1596" t="str">
        <f>TEXT(Salesdata[[#This Row],[purchase_date]], "mmm")</f>
        <v>Jul</v>
      </c>
    </row>
    <row r="1597" spans="1:18" x14ac:dyDescent="0.3">
      <c r="A1597" t="s">
        <v>4807</v>
      </c>
      <c r="B1597" t="s">
        <v>72</v>
      </c>
      <c r="C1597" t="s">
        <v>4808</v>
      </c>
      <c r="D1597" s="11" t="s">
        <v>8547</v>
      </c>
      <c r="E1597" s="11" t="s">
        <v>7214</v>
      </c>
      <c r="F1597" t="s">
        <v>57</v>
      </c>
      <c r="G1597" t="s">
        <v>4809</v>
      </c>
      <c r="H1597" t="s">
        <v>65</v>
      </c>
      <c r="I1597">
        <v>465.99</v>
      </c>
      <c r="J1597">
        <v>20</v>
      </c>
      <c r="K1597">
        <v>12</v>
      </c>
      <c r="L1597">
        <v>9319.7999999999993</v>
      </c>
      <c r="M1597">
        <v>8201.42</v>
      </c>
      <c r="N1597" s="11">
        <f>Salesdata[[#This Row],[subtotal_before_discount]]-Salesdata[[#This Row],[total_after_discount]]</f>
        <v>1118.3799999999992</v>
      </c>
      <c r="O1597" t="s">
        <v>60</v>
      </c>
      <c r="P1597" s="2">
        <v>45856.965914351851</v>
      </c>
      <c r="Q1597">
        <f>YEAR(Salesdata[[#This Row],[purchase_date]])</f>
        <v>2025</v>
      </c>
      <c r="R1597" t="str">
        <f>TEXT(Salesdata[[#This Row],[purchase_date]], "mmm")</f>
        <v>Jul</v>
      </c>
    </row>
    <row r="1598" spans="1:18" x14ac:dyDescent="0.3">
      <c r="A1598" t="s">
        <v>4810</v>
      </c>
      <c r="B1598" t="s">
        <v>118</v>
      </c>
      <c r="C1598" t="s">
        <v>4811</v>
      </c>
      <c r="D1598" s="11" t="s">
        <v>8548</v>
      </c>
      <c r="E1598" s="11" t="s">
        <v>7062</v>
      </c>
      <c r="F1598" t="s">
        <v>68</v>
      </c>
      <c r="G1598" t="s">
        <v>4812</v>
      </c>
      <c r="H1598" t="s">
        <v>46</v>
      </c>
      <c r="I1598">
        <v>114.48</v>
      </c>
      <c r="J1598">
        <v>50</v>
      </c>
      <c r="K1598">
        <v>25</v>
      </c>
      <c r="L1598">
        <v>5724</v>
      </c>
      <c r="M1598">
        <v>4293</v>
      </c>
      <c r="N1598" s="11">
        <f>Salesdata[[#This Row],[subtotal_before_discount]]-Salesdata[[#This Row],[total_after_discount]]</f>
        <v>1431</v>
      </c>
      <c r="O1598" t="s">
        <v>60</v>
      </c>
      <c r="P1598" s="2">
        <v>45617.72587962963</v>
      </c>
      <c r="Q1598">
        <f>YEAR(Salesdata[[#This Row],[purchase_date]])</f>
        <v>2024</v>
      </c>
      <c r="R1598" t="str">
        <f>TEXT(Salesdata[[#This Row],[purchase_date]], "mmm")</f>
        <v>Nov</v>
      </c>
    </row>
    <row r="1599" spans="1:18" x14ac:dyDescent="0.3">
      <c r="A1599" t="s">
        <v>4813</v>
      </c>
      <c r="B1599" t="s">
        <v>172</v>
      </c>
      <c r="C1599" t="s">
        <v>4814</v>
      </c>
      <c r="D1599" s="11" t="s">
        <v>8549</v>
      </c>
      <c r="E1599" s="11" t="s">
        <v>7250</v>
      </c>
      <c r="F1599" t="s">
        <v>44</v>
      </c>
      <c r="G1599" t="s">
        <v>4815</v>
      </c>
      <c r="H1599" t="s">
        <v>70</v>
      </c>
      <c r="I1599">
        <v>559.16</v>
      </c>
      <c r="J1599">
        <v>50</v>
      </c>
      <c r="K1599">
        <v>0</v>
      </c>
      <c r="L1599">
        <v>27958</v>
      </c>
      <c r="M1599">
        <v>27958</v>
      </c>
      <c r="N1599" s="11">
        <f>Salesdata[[#This Row],[subtotal_before_discount]]-Salesdata[[#This Row],[total_after_discount]]</f>
        <v>0</v>
      </c>
      <c r="O1599" t="s">
        <v>116</v>
      </c>
      <c r="P1599" s="2">
        <v>45514.930625000001</v>
      </c>
      <c r="Q1599">
        <f>YEAR(Salesdata[[#This Row],[purchase_date]])</f>
        <v>2024</v>
      </c>
      <c r="R1599" t="str">
        <f>TEXT(Salesdata[[#This Row],[purchase_date]], "mmm")</f>
        <v>Aug</v>
      </c>
    </row>
    <row r="1600" spans="1:18" x14ac:dyDescent="0.3">
      <c r="A1600" t="s">
        <v>4816</v>
      </c>
      <c r="B1600" t="s">
        <v>84</v>
      </c>
      <c r="C1600" t="s">
        <v>4817</v>
      </c>
      <c r="D1600" s="11" t="s">
        <v>8550</v>
      </c>
      <c r="E1600" s="11" t="s">
        <v>7116</v>
      </c>
      <c r="F1600" t="s">
        <v>277</v>
      </c>
      <c r="G1600" t="s">
        <v>4818</v>
      </c>
      <c r="H1600" t="s">
        <v>130</v>
      </c>
      <c r="I1600">
        <v>34.93</v>
      </c>
      <c r="J1600">
        <v>60</v>
      </c>
      <c r="K1600">
        <v>15</v>
      </c>
      <c r="L1600">
        <v>2095.8000000000002</v>
      </c>
      <c r="M1600">
        <v>1781.43</v>
      </c>
      <c r="N1600" s="11">
        <f>Salesdata[[#This Row],[subtotal_before_discount]]-Salesdata[[#This Row],[total_after_discount]]</f>
        <v>314.37000000000012</v>
      </c>
      <c r="O1600" t="s">
        <v>40</v>
      </c>
      <c r="P1600" s="2">
        <v>45843.640081018515</v>
      </c>
      <c r="Q1600">
        <f>YEAR(Salesdata[[#This Row],[purchase_date]])</f>
        <v>2025</v>
      </c>
      <c r="R1600" t="str">
        <f>TEXT(Salesdata[[#This Row],[purchase_date]], "mmm")</f>
        <v>Jul</v>
      </c>
    </row>
    <row r="1601" spans="1:18" x14ac:dyDescent="0.3">
      <c r="A1601" t="s">
        <v>4819</v>
      </c>
      <c r="B1601" t="s">
        <v>172</v>
      </c>
      <c r="C1601" t="s">
        <v>4820</v>
      </c>
      <c r="D1601" s="11" t="s">
        <v>8551</v>
      </c>
      <c r="E1601" s="11" t="s">
        <v>7071</v>
      </c>
      <c r="F1601" t="s">
        <v>105</v>
      </c>
      <c r="G1601" t="s">
        <v>4821</v>
      </c>
      <c r="H1601" t="s">
        <v>82</v>
      </c>
      <c r="I1601">
        <v>42.07</v>
      </c>
      <c r="J1601">
        <v>75</v>
      </c>
      <c r="K1601">
        <v>0</v>
      </c>
      <c r="L1601">
        <v>3155.25</v>
      </c>
      <c r="M1601">
        <v>3155.25</v>
      </c>
      <c r="N1601" s="11">
        <f>Salesdata[[#This Row],[subtotal_before_discount]]-Salesdata[[#This Row],[total_after_discount]]</f>
        <v>0</v>
      </c>
      <c r="O1601" t="s">
        <v>77</v>
      </c>
      <c r="P1601" s="2">
        <v>45424.057928240742</v>
      </c>
      <c r="Q1601">
        <f>YEAR(Salesdata[[#This Row],[purchase_date]])</f>
        <v>2024</v>
      </c>
      <c r="R1601" t="str">
        <f>TEXT(Salesdata[[#This Row],[purchase_date]], "mmm")</f>
        <v>May</v>
      </c>
    </row>
    <row r="1602" spans="1:18" x14ac:dyDescent="0.3">
      <c r="A1602" t="s">
        <v>4822</v>
      </c>
      <c r="B1602" t="s">
        <v>95</v>
      </c>
      <c r="C1602" t="s">
        <v>4823</v>
      </c>
      <c r="D1602" s="11" t="s">
        <v>8552</v>
      </c>
      <c r="E1602" s="11" t="s">
        <v>7125</v>
      </c>
      <c r="F1602" t="s">
        <v>224</v>
      </c>
      <c r="G1602" t="s">
        <v>4824</v>
      </c>
      <c r="H1602" t="s">
        <v>130</v>
      </c>
      <c r="I1602">
        <v>3817.87</v>
      </c>
      <c r="J1602">
        <v>50</v>
      </c>
      <c r="K1602">
        <v>17</v>
      </c>
      <c r="L1602">
        <v>190893.5</v>
      </c>
      <c r="M1602">
        <v>158441.60000000001</v>
      </c>
      <c r="N1602" s="11">
        <f>Salesdata[[#This Row],[subtotal_before_discount]]-Salesdata[[#This Row],[total_after_discount]]</f>
        <v>32451.899999999994</v>
      </c>
      <c r="O1602" t="s">
        <v>21</v>
      </c>
      <c r="P1602" s="2">
        <v>45809.901296296295</v>
      </c>
      <c r="Q1602">
        <f>YEAR(Salesdata[[#This Row],[purchase_date]])</f>
        <v>2025</v>
      </c>
      <c r="R1602" t="str">
        <f>TEXT(Salesdata[[#This Row],[purchase_date]], "mmm")</f>
        <v>Jun</v>
      </c>
    </row>
    <row r="1603" spans="1:18" x14ac:dyDescent="0.3">
      <c r="A1603" t="s">
        <v>4825</v>
      </c>
      <c r="B1603" t="s">
        <v>118</v>
      </c>
      <c r="C1603" t="s">
        <v>4826</v>
      </c>
      <c r="D1603" s="11" t="s">
        <v>8553</v>
      </c>
      <c r="E1603" s="11" t="s">
        <v>7079</v>
      </c>
      <c r="F1603" t="s">
        <v>68</v>
      </c>
      <c r="G1603" t="s">
        <v>4827</v>
      </c>
      <c r="H1603" t="s">
        <v>70</v>
      </c>
      <c r="I1603">
        <v>3468.58</v>
      </c>
      <c r="J1603">
        <v>5</v>
      </c>
      <c r="K1603">
        <v>0</v>
      </c>
      <c r="L1603">
        <v>17342.900000000001</v>
      </c>
      <c r="M1603">
        <v>17342.900000000001</v>
      </c>
      <c r="N1603" s="11">
        <f>Salesdata[[#This Row],[subtotal_before_discount]]-Salesdata[[#This Row],[total_after_discount]]</f>
        <v>0</v>
      </c>
      <c r="O1603" t="s">
        <v>21</v>
      </c>
      <c r="P1603" s="2">
        <v>45400.235219907408</v>
      </c>
      <c r="Q1603">
        <f>YEAR(Salesdata[[#This Row],[purchase_date]])</f>
        <v>2024</v>
      </c>
      <c r="R1603" t="str">
        <f>TEXT(Salesdata[[#This Row],[purchase_date]], "mmm")</f>
        <v>Apr</v>
      </c>
    </row>
    <row r="1604" spans="1:18" x14ac:dyDescent="0.3">
      <c r="A1604" t="s">
        <v>4828</v>
      </c>
      <c r="B1604" t="s">
        <v>30</v>
      </c>
      <c r="C1604" t="s">
        <v>4829</v>
      </c>
      <c r="D1604" s="11" t="s">
        <v>8554</v>
      </c>
      <c r="E1604" s="11" t="s">
        <v>7139</v>
      </c>
      <c r="F1604" t="s">
        <v>74</v>
      </c>
      <c r="G1604" t="s">
        <v>4830</v>
      </c>
      <c r="H1604" t="s">
        <v>209</v>
      </c>
      <c r="I1604">
        <v>228.61</v>
      </c>
      <c r="J1604">
        <v>15</v>
      </c>
      <c r="K1604">
        <v>3</v>
      </c>
      <c r="L1604">
        <v>3429.15</v>
      </c>
      <c r="M1604">
        <v>3326.28</v>
      </c>
      <c r="N1604" s="11">
        <f>Salesdata[[#This Row],[subtotal_before_discount]]-Salesdata[[#This Row],[total_after_discount]]</f>
        <v>102.86999999999989</v>
      </c>
      <c r="O1604" t="s">
        <v>21</v>
      </c>
      <c r="P1604" s="2">
        <v>45790.002395833333</v>
      </c>
      <c r="Q1604">
        <f>YEAR(Salesdata[[#This Row],[purchase_date]])</f>
        <v>2025</v>
      </c>
      <c r="R1604" t="str">
        <f>TEXT(Salesdata[[#This Row],[purchase_date]], "mmm")</f>
        <v>May</v>
      </c>
    </row>
    <row r="1605" spans="1:18" x14ac:dyDescent="0.3">
      <c r="A1605" t="s">
        <v>4831</v>
      </c>
      <c r="B1605" t="s">
        <v>84</v>
      </c>
      <c r="C1605" t="s">
        <v>4832</v>
      </c>
      <c r="D1605" s="11" t="s">
        <v>8555</v>
      </c>
      <c r="E1605" s="11" t="s">
        <v>7091</v>
      </c>
      <c r="F1605" t="s">
        <v>68</v>
      </c>
      <c r="G1605" t="s">
        <v>4833</v>
      </c>
      <c r="H1605" t="s">
        <v>161</v>
      </c>
      <c r="I1605">
        <v>1438.1</v>
      </c>
      <c r="J1605">
        <v>2</v>
      </c>
      <c r="K1605">
        <v>0</v>
      </c>
      <c r="L1605">
        <v>2876.2</v>
      </c>
      <c r="M1605">
        <v>2876.2</v>
      </c>
      <c r="N1605" s="11">
        <f>Salesdata[[#This Row],[subtotal_before_discount]]-Salesdata[[#This Row],[total_after_discount]]</f>
        <v>0</v>
      </c>
      <c r="O1605" t="s">
        <v>9189</v>
      </c>
      <c r="P1605" s="2">
        <v>45630.641261574077</v>
      </c>
      <c r="Q1605">
        <f>YEAR(Salesdata[[#This Row],[purchase_date]])</f>
        <v>2024</v>
      </c>
      <c r="R1605" t="str">
        <f>TEXT(Salesdata[[#This Row],[purchase_date]], "mmm")</f>
        <v>Dec</v>
      </c>
    </row>
    <row r="1606" spans="1:18" x14ac:dyDescent="0.3">
      <c r="A1606" t="s">
        <v>4834</v>
      </c>
      <c r="B1606" t="s">
        <v>181</v>
      </c>
      <c r="C1606" t="s">
        <v>4835</v>
      </c>
      <c r="D1606" s="11" t="s">
        <v>7640</v>
      </c>
      <c r="E1606" s="11" t="s">
        <v>7056</v>
      </c>
      <c r="F1606" t="s">
        <v>44</v>
      </c>
      <c r="G1606" t="s">
        <v>4836</v>
      </c>
      <c r="H1606" t="s">
        <v>161</v>
      </c>
      <c r="I1606">
        <v>1151.27</v>
      </c>
      <c r="J1606">
        <v>3</v>
      </c>
      <c r="K1606">
        <v>2</v>
      </c>
      <c r="L1606">
        <v>3453.81</v>
      </c>
      <c r="M1606">
        <v>3384.73</v>
      </c>
      <c r="N1606" s="11">
        <f>Salesdata[[#This Row],[subtotal_before_discount]]-Salesdata[[#This Row],[total_after_discount]]</f>
        <v>69.079999999999927</v>
      </c>
      <c r="O1606" t="s">
        <v>60</v>
      </c>
      <c r="P1606" s="2">
        <v>45391.631226851852</v>
      </c>
      <c r="Q1606">
        <f>YEAR(Salesdata[[#This Row],[purchase_date]])</f>
        <v>2024</v>
      </c>
      <c r="R1606" t="str">
        <f>TEXT(Salesdata[[#This Row],[purchase_date]], "mmm")</f>
        <v>Apr</v>
      </c>
    </row>
    <row r="1607" spans="1:18" x14ac:dyDescent="0.3">
      <c r="A1607" t="s">
        <v>4837</v>
      </c>
      <c r="B1607" t="s">
        <v>30</v>
      </c>
      <c r="C1607" t="s">
        <v>4838</v>
      </c>
      <c r="D1607" s="11" t="s">
        <v>8556</v>
      </c>
      <c r="E1607" s="11" t="s">
        <v>7108</v>
      </c>
      <c r="F1607" t="s">
        <v>111</v>
      </c>
      <c r="G1607" t="s">
        <v>4839</v>
      </c>
      <c r="H1607" t="s">
        <v>9189</v>
      </c>
      <c r="I1607">
        <v>267.48</v>
      </c>
      <c r="J1607">
        <v>3</v>
      </c>
      <c r="K1607">
        <v>0</v>
      </c>
      <c r="L1607">
        <v>802.44</v>
      </c>
      <c r="M1607">
        <v>802.44</v>
      </c>
      <c r="N1607" s="11">
        <f>Salesdata[[#This Row],[subtotal_before_discount]]-Salesdata[[#This Row],[total_after_discount]]</f>
        <v>0</v>
      </c>
      <c r="O1607" t="s">
        <v>47</v>
      </c>
      <c r="P1607" s="2">
        <v>45625.963379629633</v>
      </c>
      <c r="Q1607">
        <f>YEAR(Salesdata[[#This Row],[purchase_date]])</f>
        <v>2024</v>
      </c>
      <c r="R1607" t="str">
        <f>TEXT(Salesdata[[#This Row],[purchase_date]], "mmm")</f>
        <v>Nov</v>
      </c>
    </row>
    <row r="1608" spans="1:18" x14ac:dyDescent="0.3">
      <c r="A1608" t="s">
        <v>4840</v>
      </c>
      <c r="B1608" t="s">
        <v>49</v>
      </c>
      <c r="C1608" t="s">
        <v>4841</v>
      </c>
      <c r="D1608" s="11" t="s">
        <v>8557</v>
      </c>
      <c r="E1608" s="11" t="s">
        <v>7042</v>
      </c>
      <c r="F1608" t="s">
        <v>74</v>
      </c>
      <c r="G1608" t="s">
        <v>4842</v>
      </c>
      <c r="H1608" t="s">
        <v>76</v>
      </c>
      <c r="I1608">
        <v>939.72</v>
      </c>
      <c r="J1608">
        <v>3</v>
      </c>
      <c r="K1608">
        <v>0</v>
      </c>
      <c r="L1608">
        <v>2819.16</v>
      </c>
      <c r="M1608">
        <v>2819.16</v>
      </c>
      <c r="N1608" s="11">
        <f>Salesdata[[#This Row],[subtotal_before_discount]]-Salesdata[[#This Row],[total_after_discount]]</f>
        <v>0</v>
      </c>
      <c r="O1608" t="s">
        <v>116</v>
      </c>
      <c r="P1608" s="2">
        <v>45790.496354166666</v>
      </c>
      <c r="Q1608">
        <f>YEAR(Salesdata[[#This Row],[purchase_date]])</f>
        <v>2025</v>
      </c>
      <c r="R1608" t="str">
        <f>TEXT(Salesdata[[#This Row],[purchase_date]], "mmm")</f>
        <v>May</v>
      </c>
    </row>
    <row r="1609" spans="1:18" x14ac:dyDescent="0.3">
      <c r="A1609" t="s">
        <v>4843</v>
      </c>
      <c r="B1609" t="s">
        <v>49</v>
      </c>
      <c r="C1609" t="s">
        <v>4844</v>
      </c>
      <c r="D1609" s="11" t="s">
        <v>8467</v>
      </c>
      <c r="E1609" s="11" t="s">
        <v>7218</v>
      </c>
      <c r="F1609" t="s">
        <v>251</v>
      </c>
      <c r="G1609" t="s">
        <v>4845</v>
      </c>
      <c r="H1609" t="s">
        <v>59</v>
      </c>
      <c r="I1609">
        <v>201.46</v>
      </c>
      <c r="J1609">
        <v>12</v>
      </c>
      <c r="K1609">
        <v>10</v>
      </c>
      <c r="L1609">
        <v>2417.52</v>
      </c>
      <c r="M1609">
        <v>2175.77</v>
      </c>
      <c r="N1609" s="11">
        <f>Salesdata[[#This Row],[subtotal_before_discount]]-Salesdata[[#This Row],[total_after_discount]]</f>
        <v>241.75</v>
      </c>
      <c r="O1609" t="s">
        <v>28</v>
      </c>
      <c r="P1609" s="2">
        <v>45561.306608796294</v>
      </c>
      <c r="Q1609">
        <f>YEAR(Salesdata[[#This Row],[purchase_date]])</f>
        <v>2024</v>
      </c>
      <c r="R1609" t="str">
        <f>TEXT(Salesdata[[#This Row],[purchase_date]], "mmm")</f>
        <v>Sep</v>
      </c>
    </row>
    <row r="1610" spans="1:18" x14ac:dyDescent="0.3">
      <c r="A1610" t="s">
        <v>4846</v>
      </c>
      <c r="B1610" t="s">
        <v>55</v>
      </c>
      <c r="C1610" t="s">
        <v>4847</v>
      </c>
      <c r="D1610" s="11" t="s">
        <v>8558</v>
      </c>
      <c r="E1610" s="11" t="s">
        <v>7145</v>
      </c>
      <c r="F1610" t="s">
        <v>100</v>
      </c>
      <c r="G1610" t="s">
        <v>4848</v>
      </c>
      <c r="H1610" t="s">
        <v>93</v>
      </c>
      <c r="I1610">
        <v>468.78</v>
      </c>
      <c r="J1610">
        <v>6</v>
      </c>
      <c r="K1610">
        <v>12</v>
      </c>
      <c r="L1610">
        <v>2812.68</v>
      </c>
      <c r="M1610">
        <v>2475.16</v>
      </c>
      <c r="N1610" s="11">
        <f>Salesdata[[#This Row],[subtotal_before_discount]]-Salesdata[[#This Row],[total_after_discount]]</f>
        <v>337.52</v>
      </c>
      <c r="O1610" t="s">
        <v>116</v>
      </c>
      <c r="P1610" s="2">
        <v>45864.460625</v>
      </c>
      <c r="Q1610">
        <f>YEAR(Salesdata[[#This Row],[purchase_date]])</f>
        <v>2025</v>
      </c>
      <c r="R1610" t="str">
        <f>TEXT(Salesdata[[#This Row],[purchase_date]], "mmm")</f>
        <v>Jul</v>
      </c>
    </row>
    <row r="1611" spans="1:18" x14ac:dyDescent="0.3">
      <c r="A1611" t="s">
        <v>4849</v>
      </c>
      <c r="B1611" t="s">
        <v>30</v>
      </c>
      <c r="C1611" t="s">
        <v>4850</v>
      </c>
      <c r="D1611" s="11" t="s">
        <v>8559</v>
      </c>
      <c r="E1611" s="11" t="s">
        <v>7116</v>
      </c>
      <c r="F1611" t="s">
        <v>155</v>
      </c>
      <c r="G1611" t="s">
        <v>4851</v>
      </c>
      <c r="H1611" t="s">
        <v>107</v>
      </c>
      <c r="I1611">
        <v>2.5099999999999998</v>
      </c>
      <c r="J1611">
        <v>122</v>
      </c>
      <c r="K1611">
        <v>15</v>
      </c>
      <c r="L1611">
        <v>306.22000000000003</v>
      </c>
      <c r="M1611">
        <v>260.29000000000002</v>
      </c>
      <c r="N1611" s="11">
        <f>Salesdata[[#This Row],[subtotal_before_discount]]-Salesdata[[#This Row],[total_after_discount]]</f>
        <v>45.930000000000007</v>
      </c>
      <c r="O1611" t="s">
        <v>40</v>
      </c>
      <c r="P1611" s="2">
        <v>45466.478865740741</v>
      </c>
      <c r="Q1611">
        <f>YEAR(Salesdata[[#This Row],[purchase_date]])</f>
        <v>2024</v>
      </c>
      <c r="R1611" t="str">
        <f>TEXT(Salesdata[[#This Row],[purchase_date]], "mmm")</f>
        <v>Jun</v>
      </c>
    </row>
    <row r="1612" spans="1:18" x14ac:dyDescent="0.3">
      <c r="A1612" t="s">
        <v>4852</v>
      </c>
      <c r="B1612" t="s">
        <v>49</v>
      </c>
      <c r="C1612" t="s">
        <v>9189</v>
      </c>
      <c r="D1612" s="11" t="s">
        <v>9189</v>
      </c>
      <c r="E1612" s="11" t="s">
        <v>9189</v>
      </c>
      <c r="F1612" t="s">
        <v>111</v>
      </c>
      <c r="G1612" t="s">
        <v>4853</v>
      </c>
      <c r="H1612" t="s">
        <v>161</v>
      </c>
      <c r="I1612">
        <v>265.70999999999998</v>
      </c>
      <c r="J1612">
        <v>12</v>
      </c>
      <c r="K1612">
        <v>0</v>
      </c>
      <c r="L1612">
        <v>3188.52</v>
      </c>
      <c r="M1612">
        <v>3188.52</v>
      </c>
      <c r="N1612" s="11">
        <f>Salesdata[[#This Row],[subtotal_before_discount]]-Salesdata[[#This Row],[total_after_discount]]</f>
        <v>0</v>
      </c>
      <c r="O1612" t="s">
        <v>9189</v>
      </c>
      <c r="P1612" s="2">
        <v>45640.175567129627</v>
      </c>
      <c r="Q1612">
        <f>YEAR(Salesdata[[#This Row],[purchase_date]])</f>
        <v>2024</v>
      </c>
      <c r="R1612" t="str">
        <f>TEXT(Salesdata[[#This Row],[purchase_date]], "mmm")</f>
        <v>Dec</v>
      </c>
    </row>
    <row r="1613" spans="1:18" x14ac:dyDescent="0.3">
      <c r="A1613" t="s">
        <v>4854</v>
      </c>
      <c r="B1613" t="s">
        <v>172</v>
      </c>
      <c r="C1613" t="s">
        <v>4855</v>
      </c>
      <c r="D1613" s="11" t="s">
        <v>8560</v>
      </c>
      <c r="E1613" s="11" t="s">
        <v>7162</v>
      </c>
      <c r="F1613" t="s">
        <v>121</v>
      </c>
      <c r="G1613" t="s">
        <v>4856</v>
      </c>
      <c r="H1613" t="s">
        <v>65</v>
      </c>
      <c r="I1613">
        <v>121.07</v>
      </c>
      <c r="J1613">
        <v>2</v>
      </c>
      <c r="K1613">
        <v>0</v>
      </c>
      <c r="L1613">
        <v>242.14</v>
      </c>
      <c r="M1613">
        <v>242.14</v>
      </c>
      <c r="N1613" s="11">
        <f>Salesdata[[#This Row],[subtotal_before_discount]]-Salesdata[[#This Row],[total_after_discount]]</f>
        <v>0</v>
      </c>
      <c r="O1613" t="s">
        <v>47</v>
      </c>
      <c r="P1613" s="2">
        <v>45639.230509259258</v>
      </c>
      <c r="Q1613">
        <f>YEAR(Salesdata[[#This Row],[purchase_date]])</f>
        <v>2024</v>
      </c>
      <c r="R1613" t="str">
        <f>TEXT(Salesdata[[#This Row],[purchase_date]], "mmm")</f>
        <v>Dec</v>
      </c>
    </row>
    <row r="1614" spans="1:18" x14ac:dyDescent="0.3">
      <c r="A1614" t="s">
        <v>4857</v>
      </c>
      <c r="B1614" t="s">
        <v>55</v>
      </c>
      <c r="C1614" t="s">
        <v>4858</v>
      </c>
      <c r="D1614" s="11" t="s">
        <v>8561</v>
      </c>
      <c r="E1614" s="11" t="s">
        <v>7087</v>
      </c>
      <c r="F1614" t="s">
        <v>9189</v>
      </c>
      <c r="G1614" t="s">
        <v>4859</v>
      </c>
      <c r="H1614" t="s">
        <v>130</v>
      </c>
      <c r="I1614">
        <v>469.83</v>
      </c>
      <c r="J1614">
        <v>3</v>
      </c>
      <c r="K1614">
        <v>0</v>
      </c>
      <c r="L1614">
        <v>1409.49</v>
      </c>
      <c r="M1614">
        <v>1409.49</v>
      </c>
      <c r="N1614" s="11">
        <f>Salesdata[[#This Row],[subtotal_before_discount]]-Salesdata[[#This Row],[total_after_discount]]</f>
        <v>0</v>
      </c>
      <c r="O1614" t="s">
        <v>9189</v>
      </c>
      <c r="P1614" s="2">
        <v>45613.366608796299</v>
      </c>
      <c r="Q1614">
        <f>YEAR(Salesdata[[#This Row],[purchase_date]])</f>
        <v>2024</v>
      </c>
      <c r="R1614" t="str">
        <f>TEXT(Salesdata[[#This Row],[purchase_date]], "mmm")</f>
        <v>Nov</v>
      </c>
    </row>
    <row r="1615" spans="1:18" x14ac:dyDescent="0.3">
      <c r="A1615" t="s">
        <v>4860</v>
      </c>
      <c r="B1615" t="s">
        <v>30</v>
      </c>
      <c r="C1615" t="s">
        <v>4861</v>
      </c>
      <c r="D1615" s="11" t="s">
        <v>8562</v>
      </c>
      <c r="E1615" s="11" t="s">
        <v>7183</v>
      </c>
      <c r="F1615" t="s">
        <v>251</v>
      </c>
      <c r="G1615" t="s">
        <v>4862</v>
      </c>
      <c r="H1615" t="s">
        <v>76</v>
      </c>
      <c r="I1615">
        <v>925.81</v>
      </c>
      <c r="J1615">
        <v>10</v>
      </c>
      <c r="K1615">
        <v>0</v>
      </c>
      <c r="L1615">
        <v>9258.1</v>
      </c>
      <c r="M1615">
        <v>9258.1</v>
      </c>
      <c r="N1615" s="11">
        <f>Salesdata[[#This Row],[subtotal_before_discount]]-Salesdata[[#This Row],[total_after_discount]]</f>
        <v>0</v>
      </c>
      <c r="O1615" t="s">
        <v>21</v>
      </c>
      <c r="P1615" s="2">
        <v>45810.02202546296</v>
      </c>
      <c r="Q1615">
        <f>YEAR(Salesdata[[#This Row],[purchase_date]])</f>
        <v>2025</v>
      </c>
      <c r="R1615" t="str">
        <f>TEXT(Salesdata[[#This Row],[purchase_date]], "mmm")</f>
        <v>Jun</v>
      </c>
    </row>
    <row r="1616" spans="1:18" x14ac:dyDescent="0.3">
      <c r="A1616" t="s">
        <v>4863</v>
      </c>
      <c r="B1616" t="s">
        <v>118</v>
      </c>
      <c r="C1616" t="s">
        <v>4864</v>
      </c>
      <c r="D1616" s="11" t="s">
        <v>8219</v>
      </c>
      <c r="E1616" s="11" t="s">
        <v>7069</v>
      </c>
      <c r="F1616" t="s">
        <v>251</v>
      </c>
      <c r="G1616" t="s">
        <v>4865</v>
      </c>
      <c r="H1616" t="s">
        <v>161</v>
      </c>
      <c r="I1616">
        <v>303.85000000000002</v>
      </c>
      <c r="J1616">
        <v>12</v>
      </c>
      <c r="K1616">
        <v>15</v>
      </c>
      <c r="L1616">
        <v>3646.2</v>
      </c>
      <c r="M1616">
        <v>3099.27</v>
      </c>
      <c r="N1616" s="11">
        <f>Salesdata[[#This Row],[subtotal_before_discount]]-Salesdata[[#This Row],[total_after_discount]]</f>
        <v>546.92999999999984</v>
      </c>
      <c r="O1616" t="s">
        <v>116</v>
      </c>
      <c r="P1616" s="2">
        <v>45717.960509259261</v>
      </c>
      <c r="Q1616">
        <f>YEAR(Salesdata[[#This Row],[purchase_date]])</f>
        <v>2025</v>
      </c>
      <c r="R1616" t="str">
        <f>TEXT(Salesdata[[#This Row],[purchase_date]], "mmm")</f>
        <v>Mar</v>
      </c>
    </row>
    <row r="1617" spans="1:18" x14ac:dyDescent="0.3">
      <c r="A1617" t="s">
        <v>4866</v>
      </c>
      <c r="B1617" t="s">
        <v>9189</v>
      </c>
      <c r="C1617" t="s">
        <v>4867</v>
      </c>
      <c r="D1617" s="11" t="s">
        <v>8563</v>
      </c>
      <c r="E1617" s="11" t="s">
        <v>7137</v>
      </c>
      <c r="F1617" t="s">
        <v>246</v>
      </c>
      <c r="G1617" t="s">
        <v>4868</v>
      </c>
      <c r="H1617" t="s">
        <v>93</v>
      </c>
      <c r="I1617">
        <v>552.24</v>
      </c>
      <c r="J1617">
        <v>12</v>
      </c>
      <c r="K1617">
        <v>0</v>
      </c>
      <c r="L1617">
        <v>6626.88</v>
      </c>
      <c r="M1617">
        <v>6626.88</v>
      </c>
      <c r="N1617" s="11">
        <f>Salesdata[[#This Row],[subtotal_before_discount]]-Salesdata[[#This Row],[total_after_discount]]</f>
        <v>0</v>
      </c>
      <c r="O1617" t="s">
        <v>60</v>
      </c>
      <c r="P1617" s="2">
        <v>45404.745983796296</v>
      </c>
      <c r="Q1617">
        <f>YEAR(Salesdata[[#This Row],[purchase_date]])</f>
        <v>2024</v>
      </c>
      <c r="R1617" t="str">
        <f>TEXT(Salesdata[[#This Row],[purchase_date]], "mmm")</f>
        <v>Apr</v>
      </c>
    </row>
    <row r="1618" spans="1:18" x14ac:dyDescent="0.3">
      <c r="A1618" t="s">
        <v>4869</v>
      </c>
      <c r="B1618" t="s">
        <v>172</v>
      </c>
      <c r="C1618" t="s">
        <v>4870</v>
      </c>
      <c r="D1618" s="11" t="s">
        <v>8564</v>
      </c>
      <c r="E1618" s="11" t="s">
        <v>7042</v>
      </c>
      <c r="F1618" t="s">
        <v>105</v>
      </c>
      <c r="G1618" t="s">
        <v>4871</v>
      </c>
      <c r="H1618" t="s">
        <v>107</v>
      </c>
      <c r="I1618">
        <v>434.72</v>
      </c>
      <c r="J1618">
        <v>3</v>
      </c>
      <c r="K1618">
        <v>0</v>
      </c>
      <c r="L1618">
        <v>1304.1600000000001</v>
      </c>
      <c r="M1618">
        <v>1304.1600000000001</v>
      </c>
      <c r="N1618" s="11">
        <f>Salesdata[[#This Row],[subtotal_before_discount]]-Salesdata[[#This Row],[total_after_discount]]</f>
        <v>0</v>
      </c>
      <c r="O1618" t="s">
        <v>28</v>
      </c>
      <c r="P1618" s="2">
        <v>45626.097546296296</v>
      </c>
      <c r="Q1618">
        <f>YEAR(Salesdata[[#This Row],[purchase_date]])</f>
        <v>2024</v>
      </c>
      <c r="R1618" t="str">
        <f>TEXT(Salesdata[[#This Row],[purchase_date]], "mmm")</f>
        <v>Nov</v>
      </c>
    </row>
    <row r="1619" spans="1:18" x14ac:dyDescent="0.3">
      <c r="A1619" t="s">
        <v>4872</v>
      </c>
      <c r="B1619" t="s">
        <v>49</v>
      </c>
      <c r="C1619" t="s">
        <v>4873</v>
      </c>
      <c r="D1619" s="11" t="s">
        <v>8565</v>
      </c>
      <c r="E1619" s="11" t="s">
        <v>7250</v>
      </c>
      <c r="F1619" t="s">
        <v>9189</v>
      </c>
      <c r="G1619" t="s">
        <v>4874</v>
      </c>
      <c r="H1619" t="s">
        <v>46</v>
      </c>
      <c r="I1619">
        <v>491.58</v>
      </c>
      <c r="J1619">
        <v>60</v>
      </c>
      <c r="K1619">
        <v>20</v>
      </c>
      <c r="L1619">
        <v>29494.799999999999</v>
      </c>
      <c r="M1619">
        <v>23595.84</v>
      </c>
      <c r="N1619" s="11">
        <f>Salesdata[[#This Row],[subtotal_before_discount]]-Salesdata[[#This Row],[total_after_discount]]</f>
        <v>5898.9599999999991</v>
      </c>
      <c r="O1619" t="s">
        <v>28</v>
      </c>
      <c r="P1619" s="2">
        <v>45460.614675925928</v>
      </c>
      <c r="Q1619">
        <f>YEAR(Salesdata[[#This Row],[purchase_date]])</f>
        <v>2024</v>
      </c>
      <c r="R1619" t="str">
        <f>TEXT(Salesdata[[#This Row],[purchase_date]], "mmm")</f>
        <v>Jun</v>
      </c>
    </row>
    <row r="1620" spans="1:18" x14ac:dyDescent="0.3">
      <c r="A1620" t="s">
        <v>4875</v>
      </c>
      <c r="B1620" t="s">
        <v>181</v>
      </c>
      <c r="C1620" t="s">
        <v>4876</v>
      </c>
      <c r="D1620" s="11" t="s">
        <v>8566</v>
      </c>
      <c r="E1620" s="11" t="s">
        <v>7123</v>
      </c>
      <c r="F1620" t="s">
        <v>133</v>
      </c>
      <c r="G1620" t="s">
        <v>4877</v>
      </c>
      <c r="H1620" t="s">
        <v>248</v>
      </c>
      <c r="I1620">
        <v>295.06</v>
      </c>
      <c r="J1620">
        <v>25</v>
      </c>
      <c r="K1620">
        <v>20</v>
      </c>
      <c r="L1620">
        <v>7376.5</v>
      </c>
      <c r="M1620">
        <v>5901.2</v>
      </c>
      <c r="N1620" s="11">
        <f>Salesdata[[#This Row],[subtotal_before_discount]]-Salesdata[[#This Row],[total_after_discount]]</f>
        <v>1475.3000000000002</v>
      </c>
      <c r="O1620" t="s">
        <v>116</v>
      </c>
      <c r="P1620" s="2">
        <v>45695.475763888891</v>
      </c>
      <c r="Q1620">
        <f>YEAR(Salesdata[[#This Row],[purchase_date]])</f>
        <v>2025</v>
      </c>
      <c r="R1620" t="str">
        <f>TEXT(Salesdata[[#This Row],[purchase_date]], "mmm")</f>
        <v>Feb</v>
      </c>
    </row>
    <row r="1621" spans="1:18" x14ac:dyDescent="0.3">
      <c r="A1621" t="s">
        <v>4878</v>
      </c>
      <c r="B1621" t="s">
        <v>181</v>
      </c>
      <c r="C1621" t="s">
        <v>4879</v>
      </c>
      <c r="D1621" s="11" t="s">
        <v>8567</v>
      </c>
      <c r="E1621" s="11" t="s">
        <v>7076</v>
      </c>
      <c r="F1621" t="s">
        <v>105</v>
      </c>
      <c r="G1621" t="s">
        <v>4880</v>
      </c>
      <c r="H1621" t="s">
        <v>465</v>
      </c>
      <c r="I1621">
        <v>233.69</v>
      </c>
      <c r="J1621">
        <v>30</v>
      </c>
      <c r="K1621">
        <v>15</v>
      </c>
      <c r="L1621">
        <v>7010.7</v>
      </c>
      <c r="M1621">
        <v>5959.09</v>
      </c>
      <c r="N1621" s="11">
        <f>Salesdata[[#This Row],[subtotal_before_discount]]-Salesdata[[#This Row],[total_after_discount]]</f>
        <v>1051.6099999999997</v>
      </c>
      <c r="O1621" t="s">
        <v>116</v>
      </c>
      <c r="P1621" s="2">
        <v>45448.471875000003</v>
      </c>
      <c r="Q1621">
        <f>YEAR(Salesdata[[#This Row],[purchase_date]])</f>
        <v>2024</v>
      </c>
      <c r="R1621" t="str">
        <f>TEXT(Salesdata[[#This Row],[purchase_date]], "mmm")</f>
        <v>Jun</v>
      </c>
    </row>
    <row r="1622" spans="1:18" x14ac:dyDescent="0.3">
      <c r="A1622" t="s">
        <v>4881</v>
      </c>
      <c r="B1622" t="s">
        <v>72</v>
      </c>
      <c r="C1622" t="s">
        <v>4882</v>
      </c>
      <c r="D1622" s="11" t="s">
        <v>7104</v>
      </c>
      <c r="E1622" s="11" t="s">
        <v>7099</v>
      </c>
      <c r="F1622" t="s">
        <v>277</v>
      </c>
      <c r="G1622" t="s">
        <v>9189</v>
      </c>
      <c r="H1622" t="s">
        <v>65</v>
      </c>
      <c r="I1622">
        <v>1174.5999999999999</v>
      </c>
      <c r="J1622">
        <v>10</v>
      </c>
      <c r="K1622">
        <v>15</v>
      </c>
      <c r="L1622">
        <v>11746</v>
      </c>
      <c r="M1622">
        <v>9984.1</v>
      </c>
      <c r="N1622" s="11">
        <f>Salesdata[[#This Row],[subtotal_before_discount]]-Salesdata[[#This Row],[total_after_discount]]</f>
        <v>1761.8999999999996</v>
      </c>
      <c r="O1622" t="s">
        <v>116</v>
      </c>
      <c r="P1622" s="2">
        <v>45449.727824074071</v>
      </c>
      <c r="Q1622">
        <f>YEAR(Salesdata[[#This Row],[purchase_date]])</f>
        <v>2024</v>
      </c>
      <c r="R1622" t="str">
        <f>TEXT(Salesdata[[#This Row],[purchase_date]], "mmm")</f>
        <v>Jun</v>
      </c>
    </row>
    <row r="1623" spans="1:18" x14ac:dyDescent="0.3">
      <c r="A1623" t="s">
        <v>4883</v>
      </c>
      <c r="B1623" t="s">
        <v>181</v>
      </c>
      <c r="C1623" t="s">
        <v>4884</v>
      </c>
      <c r="D1623" s="11" t="s">
        <v>8568</v>
      </c>
      <c r="E1623" s="11" t="s">
        <v>7064</v>
      </c>
      <c r="F1623" t="s">
        <v>177</v>
      </c>
      <c r="G1623" t="s">
        <v>4885</v>
      </c>
      <c r="H1623" t="s">
        <v>102</v>
      </c>
      <c r="I1623">
        <v>135.22</v>
      </c>
      <c r="J1623">
        <v>25</v>
      </c>
      <c r="K1623">
        <v>5</v>
      </c>
      <c r="L1623">
        <v>3380.5</v>
      </c>
      <c r="M1623">
        <v>3211.47</v>
      </c>
      <c r="N1623" s="11">
        <f>Salesdata[[#This Row],[subtotal_before_discount]]-Salesdata[[#This Row],[total_after_discount]]</f>
        <v>169.0300000000002</v>
      </c>
      <c r="O1623" t="s">
        <v>21</v>
      </c>
      <c r="P1623" s="2">
        <v>45531.429988425924</v>
      </c>
      <c r="Q1623">
        <f>YEAR(Salesdata[[#This Row],[purchase_date]])</f>
        <v>2024</v>
      </c>
      <c r="R1623" t="str">
        <f>TEXT(Salesdata[[#This Row],[purchase_date]], "mmm")</f>
        <v>Aug</v>
      </c>
    </row>
    <row r="1624" spans="1:18" x14ac:dyDescent="0.3">
      <c r="A1624" t="s">
        <v>4886</v>
      </c>
      <c r="B1624" t="s">
        <v>95</v>
      </c>
      <c r="C1624" t="s">
        <v>4887</v>
      </c>
      <c r="D1624" s="11" t="s">
        <v>8569</v>
      </c>
      <c r="E1624" s="11" t="s">
        <v>7168</v>
      </c>
      <c r="F1624" t="s">
        <v>224</v>
      </c>
      <c r="G1624" t="s">
        <v>4888</v>
      </c>
      <c r="H1624" t="s">
        <v>76</v>
      </c>
      <c r="I1624">
        <v>2200.84</v>
      </c>
      <c r="J1624">
        <v>8</v>
      </c>
      <c r="K1624">
        <v>5</v>
      </c>
      <c r="L1624">
        <v>17606.72</v>
      </c>
      <c r="M1624">
        <v>16726.38</v>
      </c>
      <c r="N1624" s="11">
        <f>Salesdata[[#This Row],[subtotal_before_discount]]-Salesdata[[#This Row],[total_after_discount]]</f>
        <v>880.34000000000015</v>
      </c>
      <c r="O1624" t="s">
        <v>47</v>
      </c>
      <c r="P1624" s="2">
        <v>45578.966481481482</v>
      </c>
      <c r="Q1624">
        <f>YEAR(Salesdata[[#This Row],[purchase_date]])</f>
        <v>2024</v>
      </c>
      <c r="R1624" t="str">
        <f>TEXT(Salesdata[[#This Row],[purchase_date]], "mmm")</f>
        <v>Oct</v>
      </c>
    </row>
    <row r="1625" spans="1:18" x14ac:dyDescent="0.3">
      <c r="A1625" t="s">
        <v>4889</v>
      </c>
      <c r="B1625" t="s">
        <v>172</v>
      </c>
      <c r="C1625" t="s">
        <v>4890</v>
      </c>
      <c r="D1625" s="11" t="s">
        <v>8570</v>
      </c>
      <c r="E1625" s="11" t="s">
        <v>7183</v>
      </c>
      <c r="F1625" t="s">
        <v>133</v>
      </c>
      <c r="G1625" t="s">
        <v>4891</v>
      </c>
      <c r="H1625" t="s">
        <v>161</v>
      </c>
      <c r="I1625">
        <v>1192.1400000000001</v>
      </c>
      <c r="J1625">
        <v>1</v>
      </c>
      <c r="K1625">
        <v>0</v>
      </c>
      <c r="L1625">
        <v>1192.1400000000001</v>
      </c>
      <c r="M1625">
        <v>1192.1400000000001</v>
      </c>
      <c r="N1625" s="11">
        <f>Salesdata[[#This Row],[subtotal_before_discount]]-Salesdata[[#This Row],[total_after_discount]]</f>
        <v>0</v>
      </c>
      <c r="O1625" t="s">
        <v>21</v>
      </c>
      <c r="P1625" s="2">
        <v>45758.138761574075</v>
      </c>
      <c r="Q1625">
        <f>YEAR(Salesdata[[#This Row],[purchase_date]])</f>
        <v>2025</v>
      </c>
      <c r="R1625" t="str">
        <f>TEXT(Salesdata[[#This Row],[purchase_date]], "mmm")</f>
        <v>Apr</v>
      </c>
    </row>
    <row r="1626" spans="1:18" x14ac:dyDescent="0.3">
      <c r="A1626" t="s">
        <v>4892</v>
      </c>
      <c r="B1626" t="s">
        <v>30</v>
      </c>
      <c r="C1626" t="s">
        <v>4893</v>
      </c>
      <c r="D1626" s="11" t="s">
        <v>8571</v>
      </c>
      <c r="E1626" s="11" t="s">
        <v>7089</v>
      </c>
      <c r="F1626" t="s">
        <v>100</v>
      </c>
      <c r="G1626" t="s">
        <v>4894</v>
      </c>
      <c r="H1626" t="s">
        <v>102</v>
      </c>
      <c r="I1626">
        <v>1070.69</v>
      </c>
      <c r="J1626">
        <v>15</v>
      </c>
      <c r="K1626">
        <v>0</v>
      </c>
      <c r="L1626">
        <v>16060.35</v>
      </c>
      <c r="M1626">
        <v>16060.35</v>
      </c>
      <c r="N1626" s="11">
        <f>Salesdata[[#This Row],[subtotal_before_discount]]-Salesdata[[#This Row],[total_after_discount]]</f>
        <v>0</v>
      </c>
      <c r="O1626" t="s">
        <v>77</v>
      </c>
      <c r="P1626" s="2">
        <v>45423.716493055559</v>
      </c>
      <c r="Q1626">
        <f>YEAR(Salesdata[[#This Row],[purchase_date]])</f>
        <v>2024</v>
      </c>
      <c r="R1626" t="str">
        <f>TEXT(Salesdata[[#This Row],[purchase_date]], "mmm")</f>
        <v>May</v>
      </c>
    </row>
    <row r="1627" spans="1:18" x14ac:dyDescent="0.3">
      <c r="A1627" t="s">
        <v>4895</v>
      </c>
      <c r="B1627" t="s">
        <v>172</v>
      </c>
      <c r="C1627" t="s">
        <v>4896</v>
      </c>
      <c r="D1627" s="11" t="s">
        <v>8572</v>
      </c>
      <c r="E1627" s="11" t="s">
        <v>7076</v>
      </c>
      <c r="F1627" t="s">
        <v>177</v>
      </c>
      <c r="G1627" t="s">
        <v>4897</v>
      </c>
      <c r="H1627" t="s">
        <v>102</v>
      </c>
      <c r="I1627">
        <v>932.89</v>
      </c>
      <c r="J1627">
        <v>4</v>
      </c>
      <c r="K1627">
        <v>5</v>
      </c>
      <c r="L1627">
        <v>3731.56</v>
      </c>
      <c r="M1627">
        <v>3544.98</v>
      </c>
      <c r="N1627" s="11">
        <f>Salesdata[[#This Row],[subtotal_before_discount]]-Salesdata[[#This Row],[total_after_discount]]</f>
        <v>186.57999999999993</v>
      </c>
      <c r="O1627" t="s">
        <v>9189</v>
      </c>
      <c r="P1627" s="2">
        <v>45755.25341435185</v>
      </c>
      <c r="Q1627">
        <f>YEAR(Salesdata[[#This Row],[purchase_date]])</f>
        <v>2025</v>
      </c>
      <c r="R1627" t="str">
        <f>TEXT(Salesdata[[#This Row],[purchase_date]], "mmm")</f>
        <v>Apr</v>
      </c>
    </row>
    <row r="1628" spans="1:18" x14ac:dyDescent="0.3">
      <c r="A1628" t="s">
        <v>4898</v>
      </c>
      <c r="B1628" t="s">
        <v>118</v>
      </c>
      <c r="C1628" t="s">
        <v>4899</v>
      </c>
      <c r="D1628" s="11" t="s">
        <v>8573</v>
      </c>
      <c r="E1628" s="11" t="s">
        <v>7056</v>
      </c>
      <c r="F1628" t="s">
        <v>121</v>
      </c>
      <c r="G1628" t="s">
        <v>4900</v>
      </c>
      <c r="H1628" t="s">
        <v>107</v>
      </c>
      <c r="I1628">
        <v>86.23</v>
      </c>
      <c r="J1628">
        <v>1</v>
      </c>
      <c r="K1628">
        <v>0</v>
      </c>
      <c r="L1628">
        <v>86.23</v>
      </c>
      <c r="M1628">
        <v>86.23</v>
      </c>
      <c r="N1628" s="11">
        <f>Salesdata[[#This Row],[subtotal_before_discount]]-Salesdata[[#This Row],[total_after_discount]]</f>
        <v>0</v>
      </c>
      <c r="O1628" t="s">
        <v>28</v>
      </c>
      <c r="P1628" s="2">
        <v>45841.405381944445</v>
      </c>
      <c r="Q1628">
        <f>YEAR(Salesdata[[#This Row],[purchase_date]])</f>
        <v>2025</v>
      </c>
      <c r="R1628" t="str">
        <f>TEXT(Salesdata[[#This Row],[purchase_date]], "mmm")</f>
        <v>Jul</v>
      </c>
    </row>
    <row r="1629" spans="1:18" x14ac:dyDescent="0.3">
      <c r="A1629" t="s">
        <v>4901</v>
      </c>
      <c r="B1629" t="s">
        <v>181</v>
      </c>
      <c r="C1629" t="s">
        <v>4902</v>
      </c>
      <c r="D1629" s="11" t="s">
        <v>8574</v>
      </c>
      <c r="E1629" s="11" t="s">
        <v>7064</v>
      </c>
      <c r="F1629" t="s">
        <v>87</v>
      </c>
      <c r="G1629" t="s">
        <v>4903</v>
      </c>
      <c r="H1629" t="s">
        <v>248</v>
      </c>
      <c r="I1629">
        <v>2653.98</v>
      </c>
      <c r="J1629">
        <v>3</v>
      </c>
      <c r="K1629">
        <v>2</v>
      </c>
      <c r="L1629">
        <v>7961.94</v>
      </c>
      <c r="M1629">
        <v>7802.7</v>
      </c>
      <c r="N1629" s="11">
        <f>Salesdata[[#This Row],[subtotal_before_discount]]-Salesdata[[#This Row],[total_after_discount]]</f>
        <v>159.23999999999978</v>
      </c>
      <c r="O1629" t="s">
        <v>77</v>
      </c>
      <c r="P1629" s="2">
        <v>45369.770740740743</v>
      </c>
      <c r="Q1629">
        <f>YEAR(Salesdata[[#This Row],[purchase_date]])</f>
        <v>2024</v>
      </c>
      <c r="R1629" t="str">
        <f>TEXT(Salesdata[[#This Row],[purchase_date]], "mmm")</f>
        <v>Mar</v>
      </c>
    </row>
    <row r="1630" spans="1:18" x14ac:dyDescent="0.3">
      <c r="A1630" t="s">
        <v>4904</v>
      </c>
      <c r="B1630" t="s">
        <v>118</v>
      </c>
      <c r="C1630" t="s">
        <v>4905</v>
      </c>
      <c r="D1630" s="11" t="s">
        <v>8575</v>
      </c>
      <c r="E1630" s="11" t="s">
        <v>7164</v>
      </c>
      <c r="F1630" t="s">
        <v>68</v>
      </c>
      <c r="G1630" t="s">
        <v>4906</v>
      </c>
      <c r="H1630" t="s">
        <v>76</v>
      </c>
      <c r="I1630">
        <v>375.54</v>
      </c>
      <c r="J1630">
        <v>4</v>
      </c>
      <c r="K1630">
        <v>0</v>
      </c>
      <c r="L1630">
        <v>1502.16</v>
      </c>
      <c r="M1630">
        <v>1502.16</v>
      </c>
      <c r="N1630" s="11">
        <f>Salesdata[[#This Row],[subtotal_before_discount]]-Salesdata[[#This Row],[total_after_discount]]</f>
        <v>0</v>
      </c>
      <c r="O1630" t="s">
        <v>47</v>
      </c>
      <c r="P1630" s="2">
        <v>45399.312025462961</v>
      </c>
      <c r="Q1630">
        <f>YEAR(Salesdata[[#This Row],[purchase_date]])</f>
        <v>2024</v>
      </c>
      <c r="R1630" t="str">
        <f>TEXT(Salesdata[[#This Row],[purchase_date]], "mmm")</f>
        <v>Apr</v>
      </c>
    </row>
    <row r="1631" spans="1:18" x14ac:dyDescent="0.3">
      <c r="A1631" t="s">
        <v>4907</v>
      </c>
      <c r="B1631" t="s">
        <v>118</v>
      </c>
      <c r="C1631" t="s">
        <v>4908</v>
      </c>
      <c r="D1631" s="11" t="s">
        <v>8576</v>
      </c>
      <c r="E1631" s="11" t="s">
        <v>7116</v>
      </c>
      <c r="F1631" t="s">
        <v>87</v>
      </c>
      <c r="G1631" t="s">
        <v>4909</v>
      </c>
      <c r="H1631" t="s">
        <v>59</v>
      </c>
      <c r="I1631">
        <v>4104.04</v>
      </c>
      <c r="J1631">
        <v>6</v>
      </c>
      <c r="K1631">
        <v>5</v>
      </c>
      <c r="L1631">
        <v>24624.240000000002</v>
      </c>
      <c r="M1631">
        <v>23393.03</v>
      </c>
      <c r="N1631" s="11">
        <f>Salesdata[[#This Row],[subtotal_before_discount]]-Salesdata[[#This Row],[total_after_discount]]</f>
        <v>1231.2100000000028</v>
      </c>
      <c r="O1631" t="s">
        <v>47</v>
      </c>
      <c r="P1631" s="2">
        <v>45421.510428240741</v>
      </c>
      <c r="Q1631">
        <f>YEAR(Salesdata[[#This Row],[purchase_date]])</f>
        <v>2024</v>
      </c>
      <c r="R1631" t="str">
        <f>TEXT(Salesdata[[#This Row],[purchase_date]], "mmm")</f>
        <v>May</v>
      </c>
    </row>
    <row r="1632" spans="1:18" x14ac:dyDescent="0.3">
      <c r="A1632" t="s">
        <v>4910</v>
      </c>
      <c r="B1632" t="s">
        <v>95</v>
      </c>
      <c r="C1632" t="s">
        <v>4911</v>
      </c>
      <c r="D1632" s="11" t="s">
        <v>8577</v>
      </c>
      <c r="E1632" s="11" t="s">
        <v>7052</v>
      </c>
      <c r="F1632" t="s">
        <v>91</v>
      </c>
      <c r="G1632" t="s">
        <v>4912</v>
      </c>
      <c r="H1632" t="s">
        <v>82</v>
      </c>
      <c r="I1632">
        <v>1445.09</v>
      </c>
      <c r="J1632">
        <v>6</v>
      </c>
      <c r="K1632">
        <v>10</v>
      </c>
      <c r="L1632">
        <v>8670.5400000000009</v>
      </c>
      <c r="M1632">
        <v>7803.49</v>
      </c>
      <c r="N1632" s="11">
        <f>Salesdata[[#This Row],[subtotal_before_discount]]-Salesdata[[#This Row],[total_after_discount]]</f>
        <v>867.05000000000109</v>
      </c>
      <c r="O1632" t="s">
        <v>116</v>
      </c>
      <c r="P1632" s="2">
        <v>45542.551574074074</v>
      </c>
      <c r="Q1632">
        <f>YEAR(Salesdata[[#This Row],[purchase_date]])</f>
        <v>2024</v>
      </c>
      <c r="R1632" t="str">
        <f>TEXT(Salesdata[[#This Row],[purchase_date]], "mmm")</f>
        <v>Sep</v>
      </c>
    </row>
    <row r="1633" spans="1:18" x14ac:dyDescent="0.3">
      <c r="A1633" t="s">
        <v>4913</v>
      </c>
      <c r="B1633" t="s">
        <v>15</v>
      </c>
      <c r="C1633" t="s">
        <v>4914</v>
      </c>
      <c r="D1633" s="11" t="s">
        <v>8578</v>
      </c>
      <c r="E1633" s="11" t="s">
        <v>7141</v>
      </c>
      <c r="F1633" t="s">
        <v>121</v>
      </c>
      <c r="G1633" t="s">
        <v>4915</v>
      </c>
      <c r="H1633" t="s">
        <v>248</v>
      </c>
      <c r="I1633">
        <v>1115.6600000000001</v>
      </c>
      <c r="J1633">
        <v>10</v>
      </c>
      <c r="K1633">
        <v>15</v>
      </c>
      <c r="L1633">
        <v>11156.6</v>
      </c>
      <c r="M1633">
        <v>9483.11</v>
      </c>
      <c r="N1633" s="11">
        <f>Salesdata[[#This Row],[subtotal_before_discount]]-Salesdata[[#This Row],[total_after_discount]]</f>
        <v>1673.4899999999998</v>
      </c>
      <c r="O1633" t="s">
        <v>28</v>
      </c>
      <c r="P1633" s="2">
        <v>45469.821851851855</v>
      </c>
      <c r="Q1633">
        <f>YEAR(Salesdata[[#This Row],[purchase_date]])</f>
        <v>2024</v>
      </c>
      <c r="R1633" t="str">
        <f>TEXT(Salesdata[[#This Row],[purchase_date]], "mmm")</f>
        <v>Jun</v>
      </c>
    </row>
    <row r="1634" spans="1:18" x14ac:dyDescent="0.3">
      <c r="A1634" t="s">
        <v>4916</v>
      </c>
      <c r="B1634" t="s">
        <v>55</v>
      </c>
      <c r="C1634" t="s">
        <v>4917</v>
      </c>
      <c r="D1634" s="11" t="s">
        <v>8579</v>
      </c>
      <c r="E1634" s="11" t="s">
        <v>7105</v>
      </c>
      <c r="F1634" t="s">
        <v>87</v>
      </c>
      <c r="G1634" t="s">
        <v>4918</v>
      </c>
      <c r="H1634" t="s">
        <v>76</v>
      </c>
      <c r="I1634">
        <v>164.41</v>
      </c>
      <c r="J1634">
        <v>5</v>
      </c>
      <c r="K1634">
        <v>5</v>
      </c>
      <c r="L1634">
        <v>822.05</v>
      </c>
      <c r="M1634">
        <v>780.95</v>
      </c>
      <c r="N1634" s="11">
        <f>Salesdata[[#This Row],[subtotal_before_discount]]-Salesdata[[#This Row],[total_after_discount]]</f>
        <v>41.099999999999909</v>
      </c>
      <c r="O1634" t="s">
        <v>21</v>
      </c>
      <c r="P1634" s="2">
        <v>45615.140428240738</v>
      </c>
      <c r="Q1634">
        <f>YEAR(Salesdata[[#This Row],[purchase_date]])</f>
        <v>2024</v>
      </c>
      <c r="R1634" t="str">
        <f>TEXT(Salesdata[[#This Row],[purchase_date]], "mmm")</f>
        <v>Nov</v>
      </c>
    </row>
    <row r="1635" spans="1:18" x14ac:dyDescent="0.3">
      <c r="A1635" t="s">
        <v>4919</v>
      </c>
      <c r="B1635" t="s">
        <v>84</v>
      </c>
      <c r="C1635" t="s">
        <v>4920</v>
      </c>
      <c r="D1635" s="11" t="s">
        <v>8580</v>
      </c>
      <c r="E1635" s="11" t="s">
        <v>7044</v>
      </c>
      <c r="F1635" t="s">
        <v>37</v>
      </c>
      <c r="G1635" t="s">
        <v>4921</v>
      </c>
      <c r="H1635" t="s">
        <v>46</v>
      </c>
      <c r="I1635">
        <v>273.31</v>
      </c>
      <c r="J1635">
        <v>30</v>
      </c>
      <c r="K1635">
        <v>0</v>
      </c>
      <c r="L1635">
        <v>8199.2999999999993</v>
      </c>
      <c r="M1635">
        <v>8199.2999999999993</v>
      </c>
      <c r="N1635" s="11">
        <f>Salesdata[[#This Row],[subtotal_before_discount]]-Salesdata[[#This Row],[total_after_discount]]</f>
        <v>0</v>
      </c>
      <c r="O1635" t="s">
        <v>40</v>
      </c>
      <c r="P1635" s="2">
        <v>45357.200104166666</v>
      </c>
      <c r="Q1635">
        <f>YEAR(Salesdata[[#This Row],[purchase_date]])</f>
        <v>2024</v>
      </c>
      <c r="R1635" t="str">
        <f>TEXT(Salesdata[[#This Row],[purchase_date]], "mmm")</f>
        <v>Mar</v>
      </c>
    </row>
    <row r="1636" spans="1:18" x14ac:dyDescent="0.3">
      <c r="A1636" t="s">
        <v>4922</v>
      </c>
      <c r="B1636" t="s">
        <v>172</v>
      </c>
      <c r="C1636" t="s">
        <v>4923</v>
      </c>
      <c r="D1636" s="11" t="s">
        <v>8581</v>
      </c>
      <c r="E1636" s="11" t="s">
        <v>7066</v>
      </c>
      <c r="F1636" t="s">
        <v>155</v>
      </c>
      <c r="G1636" t="s">
        <v>4924</v>
      </c>
      <c r="H1636" t="s">
        <v>209</v>
      </c>
      <c r="I1636">
        <v>88.3</v>
      </c>
      <c r="J1636">
        <v>3</v>
      </c>
      <c r="K1636">
        <v>5</v>
      </c>
      <c r="L1636">
        <v>264.89999999999998</v>
      </c>
      <c r="M1636">
        <v>251.65</v>
      </c>
      <c r="N1636" s="11">
        <f>Salesdata[[#This Row],[subtotal_before_discount]]-Salesdata[[#This Row],[total_after_discount]]</f>
        <v>13.249999999999972</v>
      </c>
      <c r="O1636" t="s">
        <v>28</v>
      </c>
      <c r="P1636" s="2">
        <v>45377.148159722223</v>
      </c>
      <c r="Q1636">
        <f>YEAR(Salesdata[[#This Row],[purchase_date]])</f>
        <v>2024</v>
      </c>
      <c r="R1636" t="str">
        <f>TEXT(Salesdata[[#This Row],[purchase_date]], "mmm")</f>
        <v>Mar</v>
      </c>
    </row>
    <row r="1637" spans="1:18" x14ac:dyDescent="0.3">
      <c r="A1637" t="s">
        <v>4925</v>
      </c>
      <c r="B1637" t="s">
        <v>72</v>
      </c>
      <c r="C1637" t="s">
        <v>4926</v>
      </c>
      <c r="D1637" s="11" t="s">
        <v>8582</v>
      </c>
      <c r="E1637" s="11" t="s">
        <v>7087</v>
      </c>
      <c r="F1637" t="s">
        <v>100</v>
      </c>
      <c r="G1637" t="s">
        <v>4927</v>
      </c>
      <c r="H1637" t="s">
        <v>53</v>
      </c>
      <c r="I1637">
        <v>561.66999999999996</v>
      </c>
      <c r="J1637">
        <v>1</v>
      </c>
      <c r="K1637">
        <v>0</v>
      </c>
      <c r="L1637">
        <v>561.66999999999996</v>
      </c>
      <c r="M1637">
        <v>561.66999999999996</v>
      </c>
      <c r="N1637" s="11">
        <f>Salesdata[[#This Row],[subtotal_before_discount]]-Salesdata[[#This Row],[total_after_discount]]</f>
        <v>0</v>
      </c>
      <c r="O1637" t="s">
        <v>116</v>
      </c>
      <c r="P1637" s="2">
        <v>45451.608796296299</v>
      </c>
      <c r="Q1637">
        <f>YEAR(Salesdata[[#This Row],[purchase_date]])</f>
        <v>2024</v>
      </c>
      <c r="R1637" t="str">
        <f>TEXT(Salesdata[[#This Row],[purchase_date]], "mmm")</f>
        <v>Jun</v>
      </c>
    </row>
    <row r="1638" spans="1:18" x14ac:dyDescent="0.3">
      <c r="A1638" t="s">
        <v>4928</v>
      </c>
      <c r="B1638" t="s">
        <v>30</v>
      </c>
      <c r="C1638" t="s">
        <v>4929</v>
      </c>
      <c r="D1638" s="11" t="s">
        <v>8583</v>
      </c>
      <c r="E1638" s="11" t="s">
        <v>7099</v>
      </c>
      <c r="F1638" t="s">
        <v>251</v>
      </c>
      <c r="G1638" t="s">
        <v>4930</v>
      </c>
      <c r="H1638" t="s">
        <v>179</v>
      </c>
      <c r="I1638">
        <v>268.60000000000002</v>
      </c>
      <c r="J1638">
        <v>60</v>
      </c>
      <c r="K1638">
        <v>3</v>
      </c>
      <c r="L1638">
        <v>16116</v>
      </c>
      <c r="M1638">
        <v>15632.52</v>
      </c>
      <c r="N1638" s="11">
        <f>Salesdata[[#This Row],[subtotal_before_discount]]-Salesdata[[#This Row],[total_after_discount]]</f>
        <v>483.47999999999956</v>
      </c>
      <c r="O1638" t="s">
        <v>116</v>
      </c>
      <c r="P1638" s="2">
        <v>45517.276087962964</v>
      </c>
      <c r="Q1638">
        <f>YEAR(Salesdata[[#This Row],[purchase_date]])</f>
        <v>2024</v>
      </c>
      <c r="R1638" t="str">
        <f>TEXT(Salesdata[[#This Row],[purchase_date]], "mmm")</f>
        <v>Aug</v>
      </c>
    </row>
    <row r="1639" spans="1:18" x14ac:dyDescent="0.3">
      <c r="A1639" t="s">
        <v>4931</v>
      </c>
      <c r="B1639" t="s">
        <v>181</v>
      </c>
      <c r="C1639" t="s">
        <v>4932</v>
      </c>
      <c r="D1639" s="11" t="s">
        <v>8584</v>
      </c>
      <c r="E1639" s="11" t="s">
        <v>7164</v>
      </c>
      <c r="F1639" t="s">
        <v>121</v>
      </c>
      <c r="G1639" t="s">
        <v>4933</v>
      </c>
      <c r="H1639" t="s">
        <v>248</v>
      </c>
      <c r="I1639">
        <v>3.76</v>
      </c>
      <c r="J1639">
        <v>74</v>
      </c>
      <c r="K1639">
        <v>5</v>
      </c>
      <c r="L1639">
        <v>278.24</v>
      </c>
      <c r="M1639">
        <v>264.33</v>
      </c>
      <c r="N1639" s="11">
        <f>Salesdata[[#This Row],[subtotal_before_discount]]-Salesdata[[#This Row],[total_after_discount]]</f>
        <v>13.910000000000025</v>
      </c>
      <c r="O1639" t="s">
        <v>28</v>
      </c>
      <c r="P1639" s="2">
        <v>45613.636018518519</v>
      </c>
      <c r="Q1639">
        <f>YEAR(Salesdata[[#This Row],[purchase_date]])</f>
        <v>2024</v>
      </c>
      <c r="R1639" t="str">
        <f>TEXT(Salesdata[[#This Row],[purchase_date]], "mmm")</f>
        <v>Nov</v>
      </c>
    </row>
    <row r="1640" spans="1:18" x14ac:dyDescent="0.3">
      <c r="A1640" t="s">
        <v>4934</v>
      </c>
      <c r="B1640" t="s">
        <v>95</v>
      </c>
      <c r="C1640" t="s">
        <v>4935</v>
      </c>
      <c r="D1640" s="11" t="s">
        <v>8585</v>
      </c>
      <c r="E1640" s="11" t="s">
        <v>7066</v>
      </c>
      <c r="F1640" t="s">
        <v>87</v>
      </c>
      <c r="G1640" t="s">
        <v>4936</v>
      </c>
      <c r="H1640" t="s">
        <v>161</v>
      </c>
      <c r="I1640">
        <v>146.56</v>
      </c>
      <c r="J1640">
        <v>15</v>
      </c>
      <c r="K1640">
        <v>15</v>
      </c>
      <c r="L1640">
        <v>2198.4</v>
      </c>
      <c r="M1640">
        <v>1868.64</v>
      </c>
      <c r="N1640" s="11">
        <f>Salesdata[[#This Row],[subtotal_before_discount]]-Salesdata[[#This Row],[total_after_discount]]</f>
        <v>329.76</v>
      </c>
      <c r="O1640" t="s">
        <v>40</v>
      </c>
      <c r="P1640" s="2">
        <v>45493.521157407406</v>
      </c>
      <c r="Q1640">
        <f>YEAR(Salesdata[[#This Row],[purchase_date]])</f>
        <v>2024</v>
      </c>
      <c r="R1640" t="str">
        <f>TEXT(Salesdata[[#This Row],[purchase_date]], "mmm")</f>
        <v>Jul</v>
      </c>
    </row>
    <row r="1641" spans="1:18" x14ac:dyDescent="0.3">
      <c r="A1641" t="s">
        <v>4937</v>
      </c>
      <c r="B1641" t="s">
        <v>30</v>
      </c>
      <c r="C1641" t="s">
        <v>4938</v>
      </c>
      <c r="D1641" s="11" t="s">
        <v>8586</v>
      </c>
      <c r="E1641" s="11" t="s">
        <v>7141</v>
      </c>
      <c r="F1641" t="s">
        <v>224</v>
      </c>
      <c r="G1641" t="s">
        <v>4939</v>
      </c>
      <c r="H1641" t="s">
        <v>102</v>
      </c>
      <c r="I1641">
        <v>659.68</v>
      </c>
      <c r="J1641">
        <v>5</v>
      </c>
      <c r="K1641">
        <v>8</v>
      </c>
      <c r="L1641">
        <v>3298.4</v>
      </c>
      <c r="M1641">
        <v>3034.53</v>
      </c>
      <c r="N1641" s="11">
        <f>Salesdata[[#This Row],[subtotal_before_discount]]-Salesdata[[#This Row],[total_after_discount]]</f>
        <v>263.86999999999989</v>
      </c>
      <c r="O1641" t="s">
        <v>21</v>
      </c>
      <c r="P1641" s="2">
        <v>45818.726180555554</v>
      </c>
      <c r="Q1641">
        <f>YEAR(Salesdata[[#This Row],[purchase_date]])</f>
        <v>2025</v>
      </c>
      <c r="R1641" t="str">
        <f>TEXT(Salesdata[[#This Row],[purchase_date]], "mmm")</f>
        <v>Jun</v>
      </c>
    </row>
    <row r="1642" spans="1:18" x14ac:dyDescent="0.3">
      <c r="A1642" t="s">
        <v>4940</v>
      </c>
      <c r="B1642" t="s">
        <v>55</v>
      </c>
      <c r="C1642" t="s">
        <v>4941</v>
      </c>
      <c r="D1642" s="11" t="s">
        <v>8587</v>
      </c>
      <c r="E1642" s="11" t="s">
        <v>7125</v>
      </c>
      <c r="F1642" t="s">
        <v>111</v>
      </c>
      <c r="G1642" t="s">
        <v>4942</v>
      </c>
      <c r="H1642" t="s">
        <v>39</v>
      </c>
      <c r="I1642">
        <v>458.71</v>
      </c>
      <c r="J1642">
        <v>4</v>
      </c>
      <c r="K1642">
        <v>5</v>
      </c>
      <c r="L1642">
        <v>1834.84</v>
      </c>
      <c r="M1642">
        <v>1743.1</v>
      </c>
      <c r="N1642" s="11">
        <f>Salesdata[[#This Row],[subtotal_before_discount]]-Salesdata[[#This Row],[total_after_discount]]</f>
        <v>91.740000000000009</v>
      </c>
      <c r="O1642" t="s">
        <v>116</v>
      </c>
      <c r="P1642" s="2">
        <v>45658.816122685188</v>
      </c>
      <c r="Q1642">
        <f>YEAR(Salesdata[[#This Row],[purchase_date]])</f>
        <v>2025</v>
      </c>
      <c r="R1642" t="str">
        <f>TEXT(Salesdata[[#This Row],[purchase_date]], "mmm")</f>
        <v>Jan</v>
      </c>
    </row>
    <row r="1643" spans="1:18" x14ac:dyDescent="0.3">
      <c r="A1643" t="s">
        <v>4943</v>
      </c>
      <c r="B1643" t="s">
        <v>55</v>
      </c>
      <c r="C1643" t="s">
        <v>4944</v>
      </c>
      <c r="D1643" s="11" t="s">
        <v>8588</v>
      </c>
      <c r="E1643" s="11" t="s">
        <v>7069</v>
      </c>
      <c r="F1643" t="s">
        <v>251</v>
      </c>
      <c r="G1643" t="s">
        <v>4945</v>
      </c>
      <c r="H1643" t="s">
        <v>209</v>
      </c>
      <c r="I1643">
        <v>472.6</v>
      </c>
      <c r="J1643">
        <v>1</v>
      </c>
      <c r="K1643">
        <v>0</v>
      </c>
      <c r="L1643">
        <v>472.6</v>
      </c>
      <c r="M1643">
        <v>472.6</v>
      </c>
      <c r="N1643" s="11">
        <f>Salesdata[[#This Row],[subtotal_before_discount]]-Salesdata[[#This Row],[total_after_discount]]</f>
        <v>0</v>
      </c>
      <c r="O1643" t="s">
        <v>116</v>
      </c>
      <c r="P1643" s="2">
        <v>45710.818807870368</v>
      </c>
      <c r="Q1643">
        <f>YEAR(Salesdata[[#This Row],[purchase_date]])</f>
        <v>2025</v>
      </c>
      <c r="R1643" t="str">
        <f>TEXT(Salesdata[[#This Row],[purchase_date]], "mmm")</f>
        <v>Feb</v>
      </c>
    </row>
    <row r="1644" spans="1:18" x14ac:dyDescent="0.3">
      <c r="A1644" t="s">
        <v>4946</v>
      </c>
      <c r="B1644" t="s">
        <v>55</v>
      </c>
      <c r="C1644" t="s">
        <v>4947</v>
      </c>
      <c r="D1644" s="11" t="s">
        <v>8589</v>
      </c>
      <c r="E1644" s="11" t="s">
        <v>7071</v>
      </c>
      <c r="F1644" t="s">
        <v>37</v>
      </c>
      <c r="G1644" t="s">
        <v>4948</v>
      </c>
      <c r="H1644" t="s">
        <v>465</v>
      </c>
      <c r="I1644">
        <v>1430</v>
      </c>
      <c r="J1644">
        <v>8</v>
      </c>
      <c r="K1644">
        <v>0</v>
      </c>
      <c r="L1644">
        <v>11440</v>
      </c>
      <c r="M1644">
        <v>11440</v>
      </c>
      <c r="N1644" s="11">
        <f>Salesdata[[#This Row],[subtotal_before_discount]]-Salesdata[[#This Row],[total_after_discount]]</f>
        <v>0</v>
      </c>
      <c r="O1644" t="s">
        <v>21</v>
      </c>
      <c r="P1644" s="2">
        <v>45768.85496527778</v>
      </c>
      <c r="Q1644">
        <f>YEAR(Salesdata[[#This Row],[purchase_date]])</f>
        <v>2025</v>
      </c>
      <c r="R1644" t="str">
        <f>TEXT(Salesdata[[#This Row],[purchase_date]], "mmm")</f>
        <v>Apr</v>
      </c>
    </row>
    <row r="1645" spans="1:18" x14ac:dyDescent="0.3">
      <c r="A1645" t="s">
        <v>4949</v>
      </c>
      <c r="B1645" t="s">
        <v>172</v>
      </c>
      <c r="C1645" t="s">
        <v>4950</v>
      </c>
      <c r="D1645" s="11" t="s">
        <v>8590</v>
      </c>
      <c r="E1645" s="11" t="s">
        <v>7046</v>
      </c>
      <c r="F1645" t="s">
        <v>121</v>
      </c>
      <c r="G1645" t="s">
        <v>4951</v>
      </c>
      <c r="H1645" t="s">
        <v>102</v>
      </c>
      <c r="I1645">
        <v>1227.54</v>
      </c>
      <c r="J1645">
        <v>75</v>
      </c>
      <c r="K1645">
        <v>25</v>
      </c>
      <c r="L1645">
        <v>92065.5</v>
      </c>
      <c r="M1645">
        <v>69049.119999999995</v>
      </c>
      <c r="N1645" s="11">
        <f>Salesdata[[#This Row],[subtotal_before_discount]]-Salesdata[[#This Row],[total_after_discount]]</f>
        <v>23016.380000000005</v>
      </c>
      <c r="O1645" t="s">
        <v>116</v>
      </c>
      <c r="P1645" s="2">
        <v>45355.482106481482</v>
      </c>
      <c r="Q1645">
        <f>YEAR(Salesdata[[#This Row],[purchase_date]])</f>
        <v>2024</v>
      </c>
      <c r="R1645" t="str">
        <f>TEXT(Salesdata[[#This Row],[purchase_date]], "mmm")</f>
        <v>Mar</v>
      </c>
    </row>
    <row r="1646" spans="1:18" x14ac:dyDescent="0.3">
      <c r="A1646" t="s">
        <v>4952</v>
      </c>
      <c r="B1646" t="s">
        <v>15</v>
      </c>
      <c r="C1646" t="s">
        <v>4953</v>
      </c>
      <c r="D1646" s="11" t="s">
        <v>7589</v>
      </c>
      <c r="E1646" s="11" t="s">
        <v>7218</v>
      </c>
      <c r="F1646" t="s">
        <v>9189</v>
      </c>
      <c r="G1646" t="s">
        <v>4954</v>
      </c>
      <c r="H1646" t="s">
        <v>184</v>
      </c>
      <c r="I1646">
        <v>1341.04</v>
      </c>
      <c r="J1646">
        <v>8</v>
      </c>
      <c r="K1646">
        <v>0</v>
      </c>
      <c r="L1646">
        <v>10728.32</v>
      </c>
      <c r="M1646">
        <v>10728.32</v>
      </c>
      <c r="N1646" s="11">
        <f>Salesdata[[#This Row],[subtotal_before_discount]]-Salesdata[[#This Row],[total_after_discount]]</f>
        <v>0</v>
      </c>
      <c r="O1646" t="s">
        <v>28</v>
      </c>
      <c r="P1646" s="2">
        <v>45402.266921296294</v>
      </c>
      <c r="Q1646">
        <f>YEAR(Salesdata[[#This Row],[purchase_date]])</f>
        <v>2024</v>
      </c>
      <c r="R1646" t="str">
        <f>TEXT(Salesdata[[#This Row],[purchase_date]], "mmm")</f>
        <v>Apr</v>
      </c>
    </row>
    <row r="1647" spans="1:18" x14ac:dyDescent="0.3">
      <c r="A1647" t="s">
        <v>4955</v>
      </c>
      <c r="B1647" t="s">
        <v>84</v>
      </c>
      <c r="C1647" t="s">
        <v>4956</v>
      </c>
      <c r="D1647" s="11" t="s">
        <v>7208</v>
      </c>
      <c r="E1647" s="11" t="s">
        <v>7036</v>
      </c>
      <c r="F1647" t="s">
        <v>44</v>
      </c>
      <c r="G1647" t="s">
        <v>4957</v>
      </c>
      <c r="H1647" t="s">
        <v>209</v>
      </c>
      <c r="I1647">
        <v>691.82</v>
      </c>
      <c r="J1647">
        <v>2</v>
      </c>
      <c r="K1647">
        <v>0</v>
      </c>
      <c r="L1647">
        <v>1383.64</v>
      </c>
      <c r="M1647">
        <v>1383.64</v>
      </c>
      <c r="N1647" s="11">
        <f>Salesdata[[#This Row],[subtotal_before_discount]]-Salesdata[[#This Row],[total_after_discount]]</f>
        <v>0</v>
      </c>
      <c r="O1647" t="s">
        <v>60</v>
      </c>
      <c r="P1647" s="2">
        <v>45727.62945601852</v>
      </c>
      <c r="Q1647">
        <f>YEAR(Salesdata[[#This Row],[purchase_date]])</f>
        <v>2025</v>
      </c>
      <c r="R1647" t="str">
        <f>TEXT(Salesdata[[#This Row],[purchase_date]], "mmm")</f>
        <v>Mar</v>
      </c>
    </row>
    <row r="1648" spans="1:18" x14ac:dyDescent="0.3">
      <c r="A1648" t="s">
        <v>4958</v>
      </c>
      <c r="B1648" t="s">
        <v>30</v>
      </c>
      <c r="C1648" t="s">
        <v>4959</v>
      </c>
      <c r="D1648" s="11" t="s">
        <v>8591</v>
      </c>
      <c r="E1648" s="11" t="s">
        <v>7154</v>
      </c>
      <c r="F1648" t="s">
        <v>105</v>
      </c>
      <c r="G1648" t="s">
        <v>4960</v>
      </c>
      <c r="H1648" t="s">
        <v>53</v>
      </c>
      <c r="I1648">
        <v>164.32</v>
      </c>
      <c r="J1648">
        <v>12</v>
      </c>
      <c r="K1648">
        <v>0</v>
      </c>
      <c r="L1648">
        <v>1971.84</v>
      </c>
      <c r="M1648">
        <v>1971.84</v>
      </c>
      <c r="N1648" s="11">
        <f>Salesdata[[#This Row],[subtotal_before_discount]]-Salesdata[[#This Row],[total_after_discount]]</f>
        <v>0</v>
      </c>
      <c r="O1648" t="s">
        <v>47</v>
      </c>
      <c r="P1648" s="2">
        <v>45833.908009259256</v>
      </c>
      <c r="Q1648">
        <f>YEAR(Salesdata[[#This Row],[purchase_date]])</f>
        <v>2025</v>
      </c>
      <c r="R1648" t="str">
        <f>TEXT(Salesdata[[#This Row],[purchase_date]], "mmm")</f>
        <v>Jun</v>
      </c>
    </row>
    <row r="1649" spans="1:18" x14ac:dyDescent="0.3">
      <c r="A1649" t="s">
        <v>4961</v>
      </c>
      <c r="B1649" t="s">
        <v>118</v>
      </c>
      <c r="C1649" t="s">
        <v>4962</v>
      </c>
      <c r="D1649" s="11" t="s">
        <v>8592</v>
      </c>
      <c r="E1649" s="11" t="s">
        <v>7108</v>
      </c>
      <c r="F1649" t="s">
        <v>87</v>
      </c>
      <c r="G1649" t="s">
        <v>4963</v>
      </c>
      <c r="H1649" t="s">
        <v>93</v>
      </c>
      <c r="I1649">
        <v>748.69</v>
      </c>
      <c r="J1649">
        <v>5</v>
      </c>
      <c r="K1649">
        <v>5</v>
      </c>
      <c r="L1649">
        <v>3743.45</v>
      </c>
      <c r="M1649">
        <v>3556.28</v>
      </c>
      <c r="N1649" s="11">
        <f>Salesdata[[#This Row],[subtotal_before_discount]]-Salesdata[[#This Row],[total_after_discount]]</f>
        <v>187.16999999999962</v>
      </c>
      <c r="O1649" t="s">
        <v>47</v>
      </c>
      <c r="P1649" s="2">
        <v>45764.918530092589</v>
      </c>
      <c r="Q1649">
        <f>YEAR(Salesdata[[#This Row],[purchase_date]])</f>
        <v>2025</v>
      </c>
      <c r="R1649" t="str">
        <f>TEXT(Salesdata[[#This Row],[purchase_date]], "mmm")</f>
        <v>Apr</v>
      </c>
    </row>
    <row r="1650" spans="1:18" x14ac:dyDescent="0.3">
      <c r="A1650" t="s">
        <v>4964</v>
      </c>
      <c r="B1650" t="s">
        <v>95</v>
      </c>
      <c r="C1650" t="s">
        <v>4965</v>
      </c>
      <c r="D1650" s="11" t="s">
        <v>8593</v>
      </c>
      <c r="E1650" s="11" t="s">
        <v>7162</v>
      </c>
      <c r="F1650" t="s">
        <v>111</v>
      </c>
      <c r="G1650" t="s">
        <v>4966</v>
      </c>
      <c r="H1650" t="s">
        <v>93</v>
      </c>
      <c r="I1650">
        <v>2.6</v>
      </c>
      <c r="J1650">
        <v>134</v>
      </c>
      <c r="K1650">
        <v>15</v>
      </c>
      <c r="L1650">
        <v>348.4</v>
      </c>
      <c r="M1650">
        <v>296.14</v>
      </c>
      <c r="N1650" s="11">
        <f>Salesdata[[#This Row],[subtotal_before_discount]]-Salesdata[[#This Row],[total_after_discount]]</f>
        <v>52.259999999999991</v>
      </c>
      <c r="O1650" t="s">
        <v>47</v>
      </c>
      <c r="P1650" s="2">
        <v>45449.512789351851</v>
      </c>
      <c r="Q1650">
        <f>YEAR(Salesdata[[#This Row],[purchase_date]])</f>
        <v>2024</v>
      </c>
      <c r="R1650" t="str">
        <f>TEXT(Salesdata[[#This Row],[purchase_date]], "mmm")</f>
        <v>Jun</v>
      </c>
    </row>
    <row r="1651" spans="1:18" x14ac:dyDescent="0.3">
      <c r="A1651" t="s">
        <v>4967</v>
      </c>
      <c r="B1651" t="s">
        <v>84</v>
      </c>
      <c r="C1651" t="s">
        <v>4968</v>
      </c>
      <c r="D1651" s="11" t="s">
        <v>8594</v>
      </c>
      <c r="E1651" s="11" t="s">
        <v>7250</v>
      </c>
      <c r="F1651" t="s">
        <v>224</v>
      </c>
      <c r="G1651" t="s">
        <v>4969</v>
      </c>
      <c r="H1651" t="s">
        <v>209</v>
      </c>
      <c r="I1651">
        <v>1.59</v>
      </c>
      <c r="J1651">
        <v>71</v>
      </c>
      <c r="K1651">
        <v>25</v>
      </c>
      <c r="L1651">
        <v>112.89</v>
      </c>
      <c r="M1651">
        <v>84.67</v>
      </c>
      <c r="N1651" s="11">
        <f>Salesdata[[#This Row],[subtotal_before_discount]]-Salesdata[[#This Row],[total_after_discount]]</f>
        <v>28.22</v>
      </c>
      <c r="O1651" t="s">
        <v>21</v>
      </c>
      <c r="P1651" s="2">
        <v>45504.427719907406</v>
      </c>
      <c r="Q1651">
        <f>YEAR(Salesdata[[#This Row],[purchase_date]])</f>
        <v>2024</v>
      </c>
      <c r="R1651" t="str">
        <f>TEXT(Salesdata[[#This Row],[purchase_date]], "mmm")</f>
        <v>Jul</v>
      </c>
    </row>
    <row r="1652" spans="1:18" x14ac:dyDescent="0.3">
      <c r="A1652" t="s">
        <v>4970</v>
      </c>
      <c r="B1652" t="s">
        <v>23</v>
      </c>
      <c r="C1652" t="s">
        <v>4971</v>
      </c>
      <c r="D1652" s="11" t="s">
        <v>8595</v>
      </c>
      <c r="E1652" s="11" t="s">
        <v>7207</v>
      </c>
      <c r="F1652" t="s">
        <v>9189</v>
      </c>
      <c r="G1652" t="s">
        <v>4972</v>
      </c>
      <c r="H1652" t="s">
        <v>53</v>
      </c>
      <c r="I1652">
        <v>467.25</v>
      </c>
      <c r="J1652">
        <v>4</v>
      </c>
      <c r="K1652">
        <v>8</v>
      </c>
      <c r="L1652">
        <v>1869</v>
      </c>
      <c r="M1652">
        <v>1719.48</v>
      </c>
      <c r="N1652" s="11">
        <f>Salesdata[[#This Row],[subtotal_before_discount]]-Salesdata[[#This Row],[total_after_discount]]</f>
        <v>149.51999999999998</v>
      </c>
      <c r="O1652" t="s">
        <v>60</v>
      </c>
      <c r="P1652" s="2">
        <v>45765.666689814818</v>
      </c>
      <c r="Q1652">
        <f>YEAR(Salesdata[[#This Row],[purchase_date]])</f>
        <v>2025</v>
      </c>
      <c r="R1652" t="str">
        <f>TEXT(Salesdata[[#This Row],[purchase_date]], "mmm")</f>
        <v>Apr</v>
      </c>
    </row>
    <row r="1653" spans="1:18" x14ac:dyDescent="0.3">
      <c r="A1653" t="s">
        <v>4973</v>
      </c>
      <c r="B1653" t="s">
        <v>172</v>
      </c>
      <c r="C1653" t="s">
        <v>4974</v>
      </c>
      <c r="D1653" s="11" t="s">
        <v>8596</v>
      </c>
      <c r="E1653" s="11" t="s">
        <v>7071</v>
      </c>
      <c r="F1653" t="s">
        <v>177</v>
      </c>
      <c r="G1653" t="s">
        <v>4975</v>
      </c>
      <c r="H1653" t="s">
        <v>107</v>
      </c>
      <c r="I1653">
        <v>1363.08</v>
      </c>
      <c r="J1653">
        <v>25</v>
      </c>
      <c r="K1653">
        <v>23</v>
      </c>
      <c r="L1653">
        <v>34077</v>
      </c>
      <c r="M1653">
        <v>26239.29</v>
      </c>
      <c r="N1653" s="11">
        <f>Salesdata[[#This Row],[subtotal_before_discount]]-Salesdata[[#This Row],[total_after_discount]]</f>
        <v>7837.7099999999991</v>
      </c>
      <c r="O1653" t="s">
        <v>9189</v>
      </c>
      <c r="P1653" s="2">
        <v>45821.591400462959</v>
      </c>
      <c r="Q1653">
        <f>YEAR(Salesdata[[#This Row],[purchase_date]])</f>
        <v>2025</v>
      </c>
      <c r="R1653" t="str">
        <f>TEXT(Salesdata[[#This Row],[purchase_date]], "mmm")</f>
        <v>Jun</v>
      </c>
    </row>
    <row r="1654" spans="1:18" x14ac:dyDescent="0.3">
      <c r="A1654" t="s">
        <v>4976</v>
      </c>
      <c r="B1654" t="s">
        <v>49</v>
      </c>
      <c r="C1654" t="s">
        <v>4977</v>
      </c>
      <c r="D1654" s="11" t="s">
        <v>8597</v>
      </c>
      <c r="E1654" s="11" t="s">
        <v>7143</v>
      </c>
      <c r="F1654" t="s">
        <v>277</v>
      </c>
      <c r="G1654" t="s">
        <v>4978</v>
      </c>
      <c r="H1654" t="s">
        <v>184</v>
      </c>
      <c r="I1654">
        <v>705.51</v>
      </c>
      <c r="J1654">
        <v>4</v>
      </c>
      <c r="K1654">
        <v>0</v>
      </c>
      <c r="L1654">
        <v>2822.04</v>
      </c>
      <c r="M1654">
        <v>2822.04</v>
      </c>
      <c r="N1654" s="11">
        <f>Salesdata[[#This Row],[subtotal_before_discount]]-Salesdata[[#This Row],[total_after_discount]]</f>
        <v>0</v>
      </c>
      <c r="O1654" t="s">
        <v>60</v>
      </c>
      <c r="P1654" s="2">
        <v>45393.949814814812</v>
      </c>
      <c r="Q1654">
        <f>YEAR(Salesdata[[#This Row],[purchase_date]])</f>
        <v>2024</v>
      </c>
      <c r="R1654" t="str">
        <f>TEXT(Salesdata[[#This Row],[purchase_date]], "mmm")</f>
        <v>Apr</v>
      </c>
    </row>
    <row r="1655" spans="1:18" x14ac:dyDescent="0.3">
      <c r="A1655" t="s">
        <v>4979</v>
      </c>
      <c r="B1655" t="s">
        <v>15</v>
      </c>
      <c r="C1655" t="s">
        <v>4980</v>
      </c>
      <c r="D1655" s="11" t="s">
        <v>8598</v>
      </c>
      <c r="E1655" s="11" t="s">
        <v>7054</v>
      </c>
      <c r="F1655" t="s">
        <v>100</v>
      </c>
      <c r="G1655" t="s">
        <v>4981</v>
      </c>
      <c r="H1655" t="s">
        <v>179</v>
      </c>
      <c r="I1655">
        <v>2389.08</v>
      </c>
      <c r="J1655">
        <v>3</v>
      </c>
      <c r="K1655">
        <v>0</v>
      </c>
      <c r="L1655">
        <v>7167.24</v>
      </c>
      <c r="M1655">
        <v>7167.24</v>
      </c>
      <c r="N1655" s="11">
        <f>Salesdata[[#This Row],[subtotal_before_discount]]-Salesdata[[#This Row],[total_after_discount]]</f>
        <v>0</v>
      </c>
      <c r="O1655" t="s">
        <v>47</v>
      </c>
      <c r="P1655" s="2">
        <v>45708.719768518517</v>
      </c>
      <c r="Q1655">
        <f>YEAR(Salesdata[[#This Row],[purchase_date]])</f>
        <v>2025</v>
      </c>
      <c r="R1655" t="str">
        <f>TEXT(Salesdata[[#This Row],[purchase_date]], "mmm")</f>
        <v>Feb</v>
      </c>
    </row>
    <row r="1656" spans="1:18" x14ac:dyDescent="0.3">
      <c r="A1656" t="s">
        <v>4982</v>
      </c>
      <c r="B1656" t="s">
        <v>118</v>
      </c>
      <c r="C1656" t="s">
        <v>4983</v>
      </c>
      <c r="D1656" s="11" t="s">
        <v>7449</v>
      </c>
      <c r="E1656" s="11" t="s">
        <v>7145</v>
      </c>
      <c r="F1656" t="s">
        <v>57</v>
      </c>
      <c r="G1656" t="s">
        <v>4984</v>
      </c>
      <c r="H1656" t="s">
        <v>248</v>
      </c>
      <c r="I1656">
        <v>462.51</v>
      </c>
      <c r="J1656">
        <v>4</v>
      </c>
      <c r="K1656">
        <v>10</v>
      </c>
      <c r="L1656">
        <v>1850.04</v>
      </c>
      <c r="M1656">
        <v>1665.04</v>
      </c>
      <c r="N1656" s="11">
        <f>Salesdata[[#This Row],[subtotal_before_discount]]-Salesdata[[#This Row],[total_after_discount]]</f>
        <v>185</v>
      </c>
      <c r="O1656" t="s">
        <v>21</v>
      </c>
      <c r="P1656" s="2">
        <v>45528.710625</v>
      </c>
      <c r="Q1656">
        <f>YEAR(Salesdata[[#This Row],[purchase_date]])</f>
        <v>2024</v>
      </c>
      <c r="R1656" t="str">
        <f>TEXT(Salesdata[[#This Row],[purchase_date]], "mmm")</f>
        <v>Aug</v>
      </c>
    </row>
    <row r="1657" spans="1:18" x14ac:dyDescent="0.3">
      <c r="A1657" t="s">
        <v>4985</v>
      </c>
      <c r="B1657" t="s">
        <v>49</v>
      </c>
      <c r="C1657" t="s">
        <v>4986</v>
      </c>
      <c r="D1657" s="11" t="s">
        <v>8599</v>
      </c>
      <c r="E1657" s="11" t="s">
        <v>7073</v>
      </c>
      <c r="F1657" t="s">
        <v>37</v>
      </c>
      <c r="G1657" t="s">
        <v>4987</v>
      </c>
      <c r="H1657" t="s">
        <v>9189</v>
      </c>
      <c r="I1657">
        <v>5.16</v>
      </c>
      <c r="J1657">
        <v>231</v>
      </c>
      <c r="K1657">
        <v>17</v>
      </c>
      <c r="L1657">
        <v>1191.96</v>
      </c>
      <c r="M1657">
        <v>989.33</v>
      </c>
      <c r="N1657" s="11">
        <f>Salesdata[[#This Row],[subtotal_before_discount]]-Salesdata[[#This Row],[total_after_discount]]</f>
        <v>202.63</v>
      </c>
      <c r="O1657" t="s">
        <v>40</v>
      </c>
      <c r="P1657" s="2">
        <v>45708.352546296293</v>
      </c>
      <c r="Q1657">
        <f>YEAR(Salesdata[[#This Row],[purchase_date]])</f>
        <v>2025</v>
      </c>
      <c r="R1657" t="str">
        <f>TEXT(Salesdata[[#This Row],[purchase_date]], "mmm")</f>
        <v>Feb</v>
      </c>
    </row>
    <row r="1658" spans="1:18" x14ac:dyDescent="0.3">
      <c r="A1658" t="s">
        <v>4988</v>
      </c>
      <c r="B1658" t="s">
        <v>72</v>
      </c>
      <c r="C1658" t="s">
        <v>4989</v>
      </c>
      <c r="D1658" s="11" t="s">
        <v>8600</v>
      </c>
      <c r="E1658" s="11" t="s">
        <v>7346</v>
      </c>
      <c r="F1658" t="s">
        <v>44</v>
      </c>
      <c r="G1658" t="s">
        <v>4990</v>
      </c>
      <c r="H1658" t="s">
        <v>107</v>
      </c>
      <c r="I1658">
        <v>960.6</v>
      </c>
      <c r="J1658">
        <v>2</v>
      </c>
      <c r="K1658">
        <v>0</v>
      </c>
      <c r="L1658">
        <v>1921.2</v>
      </c>
      <c r="M1658">
        <v>1921.2</v>
      </c>
      <c r="N1658" s="11">
        <f>Salesdata[[#This Row],[subtotal_before_discount]]-Salesdata[[#This Row],[total_after_discount]]</f>
        <v>0</v>
      </c>
      <c r="O1658" t="s">
        <v>60</v>
      </c>
      <c r="P1658" s="2">
        <v>45799.044664351852</v>
      </c>
      <c r="Q1658">
        <f>YEAR(Salesdata[[#This Row],[purchase_date]])</f>
        <v>2025</v>
      </c>
      <c r="R1658" t="str">
        <f>TEXT(Salesdata[[#This Row],[purchase_date]], "mmm")</f>
        <v>May</v>
      </c>
    </row>
    <row r="1659" spans="1:18" x14ac:dyDescent="0.3">
      <c r="A1659" t="s">
        <v>4991</v>
      </c>
      <c r="B1659" t="s">
        <v>30</v>
      </c>
      <c r="C1659" t="s">
        <v>9189</v>
      </c>
      <c r="D1659" s="11" t="s">
        <v>9189</v>
      </c>
      <c r="E1659" s="11" t="s">
        <v>9189</v>
      </c>
      <c r="F1659" t="s">
        <v>91</v>
      </c>
      <c r="G1659" t="s">
        <v>4992</v>
      </c>
      <c r="H1659" t="s">
        <v>39</v>
      </c>
      <c r="I1659">
        <v>1180.48</v>
      </c>
      <c r="J1659">
        <v>3</v>
      </c>
      <c r="K1659">
        <v>5</v>
      </c>
      <c r="L1659">
        <v>3541.44</v>
      </c>
      <c r="M1659">
        <v>3364.37</v>
      </c>
      <c r="N1659" s="11">
        <f>Salesdata[[#This Row],[subtotal_before_discount]]-Salesdata[[#This Row],[total_after_discount]]</f>
        <v>177.07000000000016</v>
      </c>
      <c r="O1659" t="s">
        <v>47</v>
      </c>
      <c r="P1659" s="2">
        <v>45359.846979166665</v>
      </c>
      <c r="Q1659">
        <f>YEAR(Salesdata[[#This Row],[purchase_date]])</f>
        <v>2024</v>
      </c>
      <c r="R1659" t="str">
        <f>TEXT(Salesdata[[#This Row],[purchase_date]], "mmm")</f>
        <v>Mar</v>
      </c>
    </row>
    <row r="1660" spans="1:18" x14ac:dyDescent="0.3">
      <c r="A1660" t="s">
        <v>4993</v>
      </c>
      <c r="B1660" t="s">
        <v>118</v>
      </c>
      <c r="C1660" t="s">
        <v>4994</v>
      </c>
      <c r="D1660" s="11" t="s">
        <v>7694</v>
      </c>
      <c r="E1660" s="11" t="s">
        <v>7091</v>
      </c>
      <c r="F1660" t="s">
        <v>277</v>
      </c>
      <c r="G1660" t="s">
        <v>4995</v>
      </c>
      <c r="H1660" t="s">
        <v>130</v>
      </c>
      <c r="I1660">
        <v>2732.93</v>
      </c>
      <c r="J1660">
        <v>50</v>
      </c>
      <c r="K1660">
        <v>15</v>
      </c>
      <c r="L1660">
        <v>136646.5</v>
      </c>
      <c r="M1660">
        <v>116149.52</v>
      </c>
      <c r="N1660" s="11">
        <f>Salesdata[[#This Row],[subtotal_before_discount]]-Salesdata[[#This Row],[total_after_discount]]</f>
        <v>20496.979999999996</v>
      </c>
      <c r="O1660" t="s">
        <v>40</v>
      </c>
      <c r="P1660" s="2">
        <v>45637.702465277776</v>
      </c>
      <c r="Q1660">
        <f>YEAR(Salesdata[[#This Row],[purchase_date]])</f>
        <v>2024</v>
      </c>
      <c r="R1660" t="str">
        <f>TEXT(Salesdata[[#This Row],[purchase_date]], "mmm")</f>
        <v>Dec</v>
      </c>
    </row>
    <row r="1661" spans="1:18" x14ac:dyDescent="0.3">
      <c r="A1661" t="s">
        <v>4996</v>
      </c>
      <c r="B1661" t="s">
        <v>118</v>
      </c>
      <c r="C1661" t="s">
        <v>4997</v>
      </c>
      <c r="D1661" s="11" t="s">
        <v>8601</v>
      </c>
      <c r="E1661" s="11" t="s">
        <v>7108</v>
      </c>
      <c r="F1661" t="s">
        <v>246</v>
      </c>
      <c r="G1661" t="s">
        <v>4998</v>
      </c>
      <c r="H1661" t="s">
        <v>248</v>
      </c>
      <c r="I1661">
        <v>315.26</v>
      </c>
      <c r="J1661">
        <v>3</v>
      </c>
      <c r="K1661">
        <v>5</v>
      </c>
      <c r="L1661">
        <v>945.78</v>
      </c>
      <c r="M1661">
        <v>898.49</v>
      </c>
      <c r="N1661" s="11">
        <f>Salesdata[[#This Row],[subtotal_before_discount]]-Salesdata[[#This Row],[total_after_discount]]</f>
        <v>47.289999999999964</v>
      </c>
      <c r="O1661" t="s">
        <v>21</v>
      </c>
      <c r="P1661" s="2">
        <v>45596.875532407408</v>
      </c>
      <c r="Q1661">
        <f>YEAR(Salesdata[[#This Row],[purchase_date]])</f>
        <v>2024</v>
      </c>
      <c r="R1661" t="str">
        <f>TEXT(Salesdata[[#This Row],[purchase_date]], "mmm")</f>
        <v>Oct</v>
      </c>
    </row>
    <row r="1662" spans="1:18" x14ac:dyDescent="0.3">
      <c r="A1662" t="s">
        <v>4999</v>
      </c>
      <c r="B1662" t="s">
        <v>118</v>
      </c>
      <c r="C1662" t="s">
        <v>5000</v>
      </c>
      <c r="D1662" s="11" t="s">
        <v>8602</v>
      </c>
      <c r="E1662" s="11" t="s">
        <v>7094</v>
      </c>
      <c r="F1662" t="s">
        <v>224</v>
      </c>
      <c r="G1662" t="s">
        <v>5001</v>
      </c>
      <c r="H1662" t="s">
        <v>70</v>
      </c>
      <c r="I1662">
        <v>113.98</v>
      </c>
      <c r="J1662">
        <v>10</v>
      </c>
      <c r="K1662">
        <v>5</v>
      </c>
      <c r="L1662">
        <v>1139.8</v>
      </c>
      <c r="M1662">
        <v>1082.81</v>
      </c>
      <c r="N1662" s="11">
        <f>Salesdata[[#This Row],[subtotal_before_discount]]-Salesdata[[#This Row],[total_after_discount]]</f>
        <v>56.990000000000009</v>
      </c>
      <c r="O1662" t="s">
        <v>28</v>
      </c>
      <c r="P1662" s="2">
        <v>45673.257418981484</v>
      </c>
      <c r="Q1662">
        <f>YEAR(Salesdata[[#This Row],[purchase_date]])</f>
        <v>2025</v>
      </c>
      <c r="R1662" t="str">
        <f>TEXT(Salesdata[[#This Row],[purchase_date]], "mmm")</f>
        <v>Jan</v>
      </c>
    </row>
    <row r="1663" spans="1:18" x14ac:dyDescent="0.3">
      <c r="A1663" t="s">
        <v>5002</v>
      </c>
      <c r="B1663" t="s">
        <v>172</v>
      </c>
      <c r="C1663" t="s">
        <v>5003</v>
      </c>
      <c r="D1663" s="11" t="s">
        <v>8603</v>
      </c>
      <c r="E1663" s="11" t="s">
        <v>7152</v>
      </c>
      <c r="F1663" t="s">
        <v>91</v>
      </c>
      <c r="G1663" t="s">
        <v>5004</v>
      </c>
      <c r="H1663" t="s">
        <v>59</v>
      </c>
      <c r="I1663">
        <v>1144.45</v>
      </c>
      <c r="J1663">
        <v>20</v>
      </c>
      <c r="K1663">
        <v>0</v>
      </c>
      <c r="L1663">
        <v>22889</v>
      </c>
      <c r="M1663">
        <v>22889</v>
      </c>
      <c r="N1663" s="11">
        <f>Salesdata[[#This Row],[subtotal_before_discount]]-Salesdata[[#This Row],[total_after_discount]]</f>
        <v>0</v>
      </c>
      <c r="O1663" t="s">
        <v>60</v>
      </c>
      <c r="P1663" s="2">
        <v>45389.368923611109</v>
      </c>
      <c r="Q1663">
        <f>YEAR(Salesdata[[#This Row],[purchase_date]])</f>
        <v>2024</v>
      </c>
      <c r="R1663" t="str">
        <f>TEXT(Salesdata[[#This Row],[purchase_date]], "mmm")</f>
        <v>Apr</v>
      </c>
    </row>
    <row r="1664" spans="1:18" x14ac:dyDescent="0.3">
      <c r="A1664" t="s">
        <v>5005</v>
      </c>
      <c r="B1664" t="s">
        <v>55</v>
      </c>
      <c r="C1664" t="s">
        <v>5006</v>
      </c>
      <c r="D1664" s="11" t="s">
        <v>8604</v>
      </c>
      <c r="E1664" s="11" t="s">
        <v>7044</v>
      </c>
      <c r="F1664" t="s">
        <v>68</v>
      </c>
      <c r="G1664" t="s">
        <v>5007</v>
      </c>
      <c r="H1664" t="s">
        <v>130</v>
      </c>
      <c r="I1664">
        <v>2336.9</v>
      </c>
      <c r="J1664">
        <v>20</v>
      </c>
      <c r="K1664">
        <v>10</v>
      </c>
      <c r="L1664">
        <v>46738</v>
      </c>
      <c r="M1664">
        <v>42064.2</v>
      </c>
      <c r="N1664" s="11">
        <f>Salesdata[[#This Row],[subtotal_before_discount]]-Salesdata[[#This Row],[total_after_discount]]</f>
        <v>4673.8000000000029</v>
      </c>
      <c r="O1664" t="s">
        <v>116</v>
      </c>
      <c r="P1664" s="2">
        <v>45448.601539351854</v>
      </c>
      <c r="Q1664">
        <f>YEAR(Salesdata[[#This Row],[purchase_date]])</f>
        <v>2024</v>
      </c>
      <c r="R1664" t="str">
        <f>TEXT(Salesdata[[#This Row],[purchase_date]], "mmm")</f>
        <v>Jun</v>
      </c>
    </row>
    <row r="1665" spans="1:18" x14ac:dyDescent="0.3">
      <c r="A1665" t="s">
        <v>5008</v>
      </c>
      <c r="B1665" t="s">
        <v>15</v>
      </c>
      <c r="C1665" t="s">
        <v>5009</v>
      </c>
      <c r="D1665" s="11" t="s">
        <v>8605</v>
      </c>
      <c r="E1665" s="11" t="s">
        <v>7141</v>
      </c>
      <c r="F1665" t="s">
        <v>57</v>
      </c>
      <c r="G1665" t="s">
        <v>5010</v>
      </c>
      <c r="H1665" t="s">
        <v>93</v>
      </c>
      <c r="I1665">
        <v>3700</v>
      </c>
      <c r="J1665">
        <v>20</v>
      </c>
      <c r="K1665">
        <v>10</v>
      </c>
      <c r="L1665">
        <v>74000</v>
      </c>
      <c r="M1665">
        <v>66600</v>
      </c>
      <c r="N1665" s="11">
        <f>Salesdata[[#This Row],[subtotal_before_discount]]-Salesdata[[#This Row],[total_after_discount]]</f>
        <v>7400</v>
      </c>
      <c r="O1665" t="s">
        <v>116</v>
      </c>
      <c r="P1665" s="2">
        <v>45870.514884259261</v>
      </c>
      <c r="Q1665">
        <f>YEAR(Salesdata[[#This Row],[purchase_date]])</f>
        <v>2025</v>
      </c>
      <c r="R1665" t="str">
        <f>TEXT(Salesdata[[#This Row],[purchase_date]], "mmm")</f>
        <v>Aug</v>
      </c>
    </row>
    <row r="1666" spans="1:18" x14ac:dyDescent="0.3">
      <c r="A1666" t="s">
        <v>5011</v>
      </c>
      <c r="B1666" t="s">
        <v>30</v>
      </c>
      <c r="C1666" t="s">
        <v>5012</v>
      </c>
      <c r="D1666" s="11" t="s">
        <v>8606</v>
      </c>
      <c r="E1666" s="11" t="s">
        <v>7071</v>
      </c>
      <c r="F1666" t="s">
        <v>277</v>
      </c>
      <c r="G1666" t="s">
        <v>5013</v>
      </c>
      <c r="H1666" t="s">
        <v>107</v>
      </c>
      <c r="I1666">
        <v>912.41</v>
      </c>
      <c r="J1666">
        <v>25</v>
      </c>
      <c r="K1666">
        <v>15</v>
      </c>
      <c r="L1666">
        <v>22810.25</v>
      </c>
      <c r="M1666">
        <v>19388.71</v>
      </c>
      <c r="N1666" s="11">
        <f>Salesdata[[#This Row],[subtotal_before_discount]]-Salesdata[[#This Row],[total_after_discount]]</f>
        <v>3421.5400000000009</v>
      </c>
      <c r="O1666" t="s">
        <v>60</v>
      </c>
      <c r="P1666" s="2">
        <v>45512.780150462961</v>
      </c>
      <c r="Q1666">
        <f>YEAR(Salesdata[[#This Row],[purchase_date]])</f>
        <v>2024</v>
      </c>
      <c r="R1666" t="str">
        <f>TEXT(Salesdata[[#This Row],[purchase_date]], "mmm")</f>
        <v>Aug</v>
      </c>
    </row>
    <row r="1667" spans="1:18" x14ac:dyDescent="0.3">
      <c r="A1667" t="s">
        <v>5014</v>
      </c>
      <c r="B1667" t="s">
        <v>15</v>
      </c>
      <c r="C1667" t="s">
        <v>5015</v>
      </c>
      <c r="D1667" s="11" t="s">
        <v>8607</v>
      </c>
      <c r="E1667" s="11" t="s">
        <v>7071</v>
      </c>
      <c r="F1667" t="s">
        <v>246</v>
      </c>
      <c r="G1667" t="s">
        <v>5016</v>
      </c>
      <c r="H1667" t="s">
        <v>102</v>
      </c>
      <c r="I1667">
        <v>954.66</v>
      </c>
      <c r="J1667">
        <v>2</v>
      </c>
      <c r="K1667">
        <v>5</v>
      </c>
      <c r="L1667">
        <v>1909.32</v>
      </c>
      <c r="M1667">
        <v>1813.85</v>
      </c>
      <c r="N1667" s="11">
        <f>Salesdata[[#This Row],[subtotal_before_discount]]-Salesdata[[#This Row],[total_after_discount]]</f>
        <v>95.470000000000027</v>
      </c>
      <c r="O1667" t="s">
        <v>21</v>
      </c>
      <c r="P1667" s="2">
        <v>45640.808981481481</v>
      </c>
      <c r="Q1667">
        <f>YEAR(Salesdata[[#This Row],[purchase_date]])</f>
        <v>2024</v>
      </c>
      <c r="R1667" t="str">
        <f>TEXT(Salesdata[[#This Row],[purchase_date]], "mmm")</f>
        <v>Dec</v>
      </c>
    </row>
    <row r="1668" spans="1:18" x14ac:dyDescent="0.3">
      <c r="A1668" t="s">
        <v>5017</v>
      </c>
      <c r="B1668" t="s">
        <v>23</v>
      </c>
      <c r="C1668" t="s">
        <v>9189</v>
      </c>
      <c r="D1668" s="11" t="s">
        <v>9189</v>
      </c>
      <c r="E1668" s="11" t="s">
        <v>9189</v>
      </c>
      <c r="F1668" t="s">
        <v>9189</v>
      </c>
      <c r="G1668" t="s">
        <v>5018</v>
      </c>
      <c r="H1668" t="s">
        <v>184</v>
      </c>
      <c r="I1668">
        <v>433.07</v>
      </c>
      <c r="J1668">
        <v>12</v>
      </c>
      <c r="K1668">
        <v>5</v>
      </c>
      <c r="L1668">
        <v>5196.84</v>
      </c>
      <c r="M1668">
        <v>4937</v>
      </c>
      <c r="N1668" s="11">
        <f>Salesdata[[#This Row],[subtotal_before_discount]]-Salesdata[[#This Row],[total_after_discount]]</f>
        <v>259.84000000000015</v>
      </c>
      <c r="O1668" t="s">
        <v>60</v>
      </c>
      <c r="P1668" s="2">
        <v>45862.979548611111</v>
      </c>
      <c r="Q1668">
        <f>YEAR(Salesdata[[#This Row],[purchase_date]])</f>
        <v>2025</v>
      </c>
      <c r="R1668" t="str">
        <f>TEXT(Salesdata[[#This Row],[purchase_date]], "mmm")</f>
        <v>Jul</v>
      </c>
    </row>
    <row r="1669" spans="1:18" x14ac:dyDescent="0.3">
      <c r="A1669" t="s">
        <v>5019</v>
      </c>
      <c r="B1669" t="s">
        <v>118</v>
      </c>
      <c r="C1669" t="s">
        <v>5020</v>
      </c>
      <c r="D1669" s="11" t="s">
        <v>8608</v>
      </c>
      <c r="E1669" s="11" t="s">
        <v>7125</v>
      </c>
      <c r="F1669" t="s">
        <v>100</v>
      </c>
      <c r="G1669" t="s">
        <v>5021</v>
      </c>
      <c r="H1669" t="s">
        <v>76</v>
      </c>
      <c r="I1669">
        <v>104.64</v>
      </c>
      <c r="J1669">
        <v>12</v>
      </c>
      <c r="K1669">
        <v>3</v>
      </c>
      <c r="L1669">
        <v>1255.68</v>
      </c>
      <c r="M1669">
        <v>1218.01</v>
      </c>
      <c r="N1669" s="11">
        <f>Salesdata[[#This Row],[subtotal_before_discount]]-Salesdata[[#This Row],[total_after_discount]]</f>
        <v>37.670000000000073</v>
      </c>
      <c r="O1669" t="s">
        <v>116</v>
      </c>
      <c r="P1669" s="2">
        <v>45548.618761574071</v>
      </c>
      <c r="Q1669">
        <f>YEAR(Salesdata[[#This Row],[purchase_date]])</f>
        <v>2024</v>
      </c>
      <c r="R1669" t="str">
        <f>TEXT(Salesdata[[#This Row],[purchase_date]], "mmm")</f>
        <v>Sep</v>
      </c>
    </row>
    <row r="1670" spans="1:18" x14ac:dyDescent="0.3">
      <c r="A1670" t="s">
        <v>5022</v>
      </c>
      <c r="B1670" t="s">
        <v>72</v>
      </c>
      <c r="C1670" t="s">
        <v>5023</v>
      </c>
      <c r="D1670" s="11" t="s">
        <v>8609</v>
      </c>
      <c r="E1670" s="11" t="s">
        <v>7079</v>
      </c>
      <c r="F1670" t="s">
        <v>251</v>
      </c>
      <c r="G1670" t="s">
        <v>5024</v>
      </c>
      <c r="H1670" t="s">
        <v>82</v>
      </c>
      <c r="I1670">
        <v>1196.78</v>
      </c>
      <c r="J1670">
        <v>1</v>
      </c>
      <c r="K1670">
        <v>0</v>
      </c>
      <c r="L1670">
        <v>1196.78</v>
      </c>
      <c r="M1670">
        <v>1196.78</v>
      </c>
      <c r="N1670" s="11">
        <f>Salesdata[[#This Row],[subtotal_before_discount]]-Salesdata[[#This Row],[total_after_discount]]</f>
        <v>0</v>
      </c>
      <c r="O1670" t="s">
        <v>116</v>
      </c>
      <c r="P1670" s="2">
        <v>45677.672384259262</v>
      </c>
      <c r="Q1670">
        <f>YEAR(Salesdata[[#This Row],[purchase_date]])</f>
        <v>2025</v>
      </c>
      <c r="R1670" t="str">
        <f>TEXT(Salesdata[[#This Row],[purchase_date]], "mmm")</f>
        <v>Jan</v>
      </c>
    </row>
    <row r="1671" spans="1:18" x14ac:dyDescent="0.3">
      <c r="A1671" t="s">
        <v>5025</v>
      </c>
      <c r="B1671" t="s">
        <v>172</v>
      </c>
      <c r="C1671" t="s">
        <v>5026</v>
      </c>
      <c r="D1671" s="11" t="s">
        <v>7475</v>
      </c>
      <c r="E1671" s="11" t="s">
        <v>7042</v>
      </c>
      <c r="F1671" t="s">
        <v>18</v>
      </c>
      <c r="G1671" t="s">
        <v>5027</v>
      </c>
      <c r="H1671" t="s">
        <v>102</v>
      </c>
      <c r="I1671">
        <v>1102.01</v>
      </c>
      <c r="J1671">
        <v>5</v>
      </c>
      <c r="K1671">
        <v>5</v>
      </c>
      <c r="L1671">
        <v>5510.05</v>
      </c>
      <c r="M1671">
        <v>5234.55</v>
      </c>
      <c r="N1671" s="11">
        <f>Salesdata[[#This Row],[subtotal_before_discount]]-Salesdata[[#This Row],[total_after_discount]]</f>
        <v>275.5</v>
      </c>
      <c r="O1671" t="s">
        <v>116</v>
      </c>
      <c r="P1671" s="2">
        <v>45841.145752314813</v>
      </c>
      <c r="Q1671">
        <f>YEAR(Salesdata[[#This Row],[purchase_date]])</f>
        <v>2025</v>
      </c>
      <c r="R1671" t="str">
        <f>TEXT(Salesdata[[#This Row],[purchase_date]], "mmm")</f>
        <v>Jul</v>
      </c>
    </row>
    <row r="1672" spans="1:18" x14ac:dyDescent="0.3">
      <c r="A1672" t="s">
        <v>5028</v>
      </c>
      <c r="B1672" t="s">
        <v>55</v>
      </c>
      <c r="C1672" t="s">
        <v>5029</v>
      </c>
      <c r="D1672" s="11" t="s">
        <v>8610</v>
      </c>
      <c r="E1672" s="11" t="s">
        <v>7091</v>
      </c>
      <c r="F1672" t="s">
        <v>111</v>
      </c>
      <c r="G1672" t="s">
        <v>5030</v>
      </c>
      <c r="H1672" t="s">
        <v>209</v>
      </c>
      <c r="I1672">
        <v>795.04</v>
      </c>
      <c r="J1672">
        <v>1</v>
      </c>
      <c r="K1672">
        <v>0</v>
      </c>
      <c r="L1672">
        <v>795.04</v>
      </c>
      <c r="M1672">
        <v>795.04</v>
      </c>
      <c r="N1672" s="11">
        <f>Salesdata[[#This Row],[subtotal_before_discount]]-Salesdata[[#This Row],[total_after_discount]]</f>
        <v>0</v>
      </c>
      <c r="O1672" t="s">
        <v>116</v>
      </c>
      <c r="P1672" s="2">
        <v>45371.974826388891</v>
      </c>
      <c r="Q1672">
        <f>YEAR(Salesdata[[#This Row],[purchase_date]])</f>
        <v>2024</v>
      </c>
      <c r="R1672" t="str">
        <f>TEXT(Salesdata[[#This Row],[purchase_date]], "mmm")</f>
        <v>Mar</v>
      </c>
    </row>
    <row r="1673" spans="1:18" x14ac:dyDescent="0.3">
      <c r="A1673" t="s">
        <v>5031</v>
      </c>
      <c r="B1673" t="s">
        <v>55</v>
      </c>
      <c r="C1673" t="s">
        <v>5032</v>
      </c>
      <c r="D1673" s="11" t="s">
        <v>8611</v>
      </c>
      <c r="E1673" s="11" t="s">
        <v>7137</v>
      </c>
      <c r="F1673" t="s">
        <v>91</v>
      </c>
      <c r="G1673" t="s">
        <v>5033</v>
      </c>
      <c r="H1673" t="s">
        <v>65</v>
      </c>
      <c r="I1673">
        <v>4.68</v>
      </c>
      <c r="J1673">
        <v>108</v>
      </c>
      <c r="K1673">
        <v>25</v>
      </c>
      <c r="L1673">
        <v>505.44</v>
      </c>
      <c r="M1673">
        <v>379.08</v>
      </c>
      <c r="N1673" s="11">
        <f>Salesdata[[#This Row],[subtotal_before_discount]]-Salesdata[[#This Row],[total_after_discount]]</f>
        <v>126.36000000000001</v>
      </c>
      <c r="O1673" t="s">
        <v>9189</v>
      </c>
      <c r="P1673" s="2">
        <v>45777.32608796296</v>
      </c>
      <c r="Q1673">
        <f>YEAR(Salesdata[[#This Row],[purchase_date]])</f>
        <v>2025</v>
      </c>
      <c r="R1673" t="str">
        <f>TEXT(Salesdata[[#This Row],[purchase_date]], "mmm")</f>
        <v>Apr</v>
      </c>
    </row>
    <row r="1674" spans="1:18" x14ac:dyDescent="0.3">
      <c r="A1674" t="s">
        <v>5034</v>
      </c>
      <c r="B1674" t="s">
        <v>118</v>
      </c>
      <c r="C1674" t="s">
        <v>5035</v>
      </c>
      <c r="D1674" s="11" t="s">
        <v>8605</v>
      </c>
      <c r="E1674" s="11" t="s">
        <v>7125</v>
      </c>
      <c r="F1674" t="s">
        <v>87</v>
      </c>
      <c r="G1674" t="s">
        <v>5036</v>
      </c>
      <c r="H1674" t="s">
        <v>39</v>
      </c>
      <c r="I1674">
        <v>535.12</v>
      </c>
      <c r="J1674">
        <v>3</v>
      </c>
      <c r="K1674">
        <v>5</v>
      </c>
      <c r="L1674">
        <v>1605.36</v>
      </c>
      <c r="M1674">
        <v>1525.09</v>
      </c>
      <c r="N1674" s="11">
        <f>Salesdata[[#This Row],[subtotal_before_discount]]-Salesdata[[#This Row],[total_after_discount]]</f>
        <v>80.269999999999982</v>
      </c>
      <c r="O1674" t="s">
        <v>60</v>
      </c>
      <c r="P1674" s="2">
        <v>45388.247662037036</v>
      </c>
      <c r="Q1674">
        <f>YEAR(Salesdata[[#This Row],[purchase_date]])</f>
        <v>2024</v>
      </c>
      <c r="R1674" t="str">
        <f>TEXT(Salesdata[[#This Row],[purchase_date]], "mmm")</f>
        <v>Apr</v>
      </c>
    </row>
    <row r="1675" spans="1:18" x14ac:dyDescent="0.3">
      <c r="A1675" t="s">
        <v>5037</v>
      </c>
      <c r="B1675" t="s">
        <v>15</v>
      </c>
      <c r="C1675" t="s">
        <v>5038</v>
      </c>
      <c r="D1675" s="11" t="s">
        <v>8612</v>
      </c>
      <c r="E1675" s="11" t="s">
        <v>7048</v>
      </c>
      <c r="F1675" t="s">
        <v>68</v>
      </c>
      <c r="G1675" t="s">
        <v>5039</v>
      </c>
      <c r="H1675" t="s">
        <v>39</v>
      </c>
      <c r="I1675">
        <v>1607.72</v>
      </c>
      <c r="J1675">
        <v>2</v>
      </c>
      <c r="K1675">
        <v>5</v>
      </c>
      <c r="L1675">
        <v>3215.44</v>
      </c>
      <c r="M1675">
        <v>3054.67</v>
      </c>
      <c r="N1675" s="11">
        <f>Salesdata[[#This Row],[subtotal_before_discount]]-Salesdata[[#This Row],[total_after_discount]]</f>
        <v>160.76999999999998</v>
      </c>
      <c r="O1675" t="s">
        <v>77</v>
      </c>
      <c r="P1675" s="2">
        <v>45817.193182870367</v>
      </c>
      <c r="Q1675">
        <f>YEAR(Salesdata[[#This Row],[purchase_date]])</f>
        <v>2025</v>
      </c>
      <c r="R1675" t="str">
        <f>TEXT(Salesdata[[#This Row],[purchase_date]], "mmm")</f>
        <v>Jun</v>
      </c>
    </row>
    <row r="1676" spans="1:18" x14ac:dyDescent="0.3">
      <c r="A1676" t="s">
        <v>5040</v>
      </c>
      <c r="B1676" t="s">
        <v>23</v>
      </c>
      <c r="C1676" t="s">
        <v>5041</v>
      </c>
      <c r="D1676" s="11" t="s">
        <v>8613</v>
      </c>
      <c r="E1676" s="11" t="s">
        <v>7224</v>
      </c>
      <c r="F1676" t="s">
        <v>224</v>
      </c>
      <c r="G1676" t="s">
        <v>5042</v>
      </c>
      <c r="H1676" t="s">
        <v>161</v>
      </c>
      <c r="I1676">
        <v>133.51</v>
      </c>
      <c r="J1676">
        <v>10</v>
      </c>
      <c r="K1676">
        <v>10</v>
      </c>
      <c r="L1676">
        <v>1335.1</v>
      </c>
      <c r="M1676">
        <v>1201.5899999999999</v>
      </c>
      <c r="N1676" s="11">
        <f>Salesdata[[#This Row],[subtotal_before_discount]]-Salesdata[[#This Row],[total_after_discount]]</f>
        <v>133.51</v>
      </c>
      <c r="O1676" t="s">
        <v>77</v>
      </c>
      <c r="P1676" s="2">
        <v>45721.333958333336</v>
      </c>
      <c r="Q1676">
        <f>YEAR(Salesdata[[#This Row],[purchase_date]])</f>
        <v>2025</v>
      </c>
      <c r="R1676" t="str">
        <f>TEXT(Salesdata[[#This Row],[purchase_date]], "mmm")</f>
        <v>Mar</v>
      </c>
    </row>
    <row r="1677" spans="1:18" x14ac:dyDescent="0.3">
      <c r="A1677" t="s">
        <v>5043</v>
      </c>
      <c r="B1677" t="s">
        <v>72</v>
      </c>
      <c r="C1677" t="s">
        <v>5044</v>
      </c>
      <c r="D1677" s="11" t="s">
        <v>7241</v>
      </c>
      <c r="E1677" s="11" t="s">
        <v>7130</v>
      </c>
      <c r="F1677" t="s">
        <v>111</v>
      </c>
      <c r="G1677" t="s">
        <v>5045</v>
      </c>
      <c r="H1677" t="s">
        <v>184</v>
      </c>
      <c r="I1677">
        <v>85.35</v>
      </c>
      <c r="J1677">
        <v>8</v>
      </c>
      <c r="K1677">
        <v>0</v>
      </c>
      <c r="L1677">
        <v>682.8</v>
      </c>
      <c r="M1677">
        <v>682.8</v>
      </c>
      <c r="N1677" s="11">
        <f>Salesdata[[#This Row],[subtotal_before_discount]]-Salesdata[[#This Row],[total_after_discount]]</f>
        <v>0</v>
      </c>
      <c r="O1677" t="s">
        <v>60</v>
      </c>
      <c r="P1677" s="2">
        <v>45443.665358796294</v>
      </c>
      <c r="Q1677">
        <f>YEAR(Salesdata[[#This Row],[purchase_date]])</f>
        <v>2024</v>
      </c>
      <c r="R1677" t="str">
        <f>TEXT(Salesdata[[#This Row],[purchase_date]], "mmm")</f>
        <v>May</v>
      </c>
    </row>
    <row r="1678" spans="1:18" x14ac:dyDescent="0.3">
      <c r="A1678" t="s">
        <v>5046</v>
      </c>
      <c r="B1678" t="s">
        <v>172</v>
      </c>
      <c r="C1678" t="s">
        <v>5047</v>
      </c>
      <c r="D1678" s="11" t="s">
        <v>8614</v>
      </c>
      <c r="E1678" s="11" t="s">
        <v>7066</v>
      </c>
      <c r="F1678" t="s">
        <v>57</v>
      </c>
      <c r="G1678" t="s">
        <v>5048</v>
      </c>
      <c r="H1678" t="s">
        <v>27</v>
      </c>
      <c r="I1678">
        <v>4.5999999999999996</v>
      </c>
      <c r="J1678">
        <v>145</v>
      </c>
      <c r="K1678">
        <v>25</v>
      </c>
      <c r="L1678">
        <v>667</v>
      </c>
      <c r="M1678">
        <v>500.25</v>
      </c>
      <c r="N1678" s="11">
        <f>Salesdata[[#This Row],[subtotal_before_discount]]-Salesdata[[#This Row],[total_after_discount]]</f>
        <v>166.75</v>
      </c>
      <c r="O1678" t="s">
        <v>9189</v>
      </c>
      <c r="P1678" s="2">
        <v>45784.3278125</v>
      </c>
      <c r="Q1678">
        <f>YEAR(Salesdata[[#This Row],[purchase_date]])</f>
        <v>2025</v>
      </c>
      <c r="R1678" t="str">
        <f>TEXT(Salesdata[[#This Row],[purchase_date]], "mmm")</f>
        <v>May</v>
      </c>
    </row>
    <row r="1679" spans="1:18" x14ac:dyDescent="0.3">
      <c r="A1679" t="s">
        <v>5049</v>
      </c>
      <c r="B1679" t="s">
        <v>84</v>
      </c>
      <c r="C1679" t="s">
        <v>5050</v>
      </c>
      <c r="D1679" s="11" t="s">
        <v>8615</v>
      </c>
      <c r="E1679" s="11" t="s">
        <v>7141</v>
      </c>
      <c r="F1679" t="s">
        <v>37</v>
      </c>
      <c r="G1679" t="s">
        <v>5051</v>
      </c>
      <c r="H1679" t="s">
        <v>53</v>
      </c>
      <c r="I1679">
        <v>172.79</v>
      </c>
      <c r="J1679">
        <v>8</v>
      </c>
      <c r="K1679">
        <v>3</v>
      </c>
      <c r="L1679">
        <v>1382.32</v>
      </c>
      <c r="M1679">
        <v>1340.85</v>
      </c>
      <c r="N1679" s="11">
        <f>Salesdata[[#This Row],[subtotal_before_discount]]-Salesdata[[#This Row],[total_after_discount]]</f>
        <v>41.470000000000027</v>
      </c>
      <c r="O1679" t="s">
        <v>40</v>
      </c>
      <c r="P1679" s="2">
        <v>45433.473761574074</v>
      </c>
      <c r="Q1679">
        <f>YEAR(Salesdata[[#This Row],[purchase_date]])</f>
        <v>2024</v>
      </c>
      <c r="R1679" t="str">
        <f>TEXT(Salesdata[[#This Row],[purchase_date]], "mmm")</f>
        <v>May</v>
      </c>
    </row>
    <row r="1680" spans="1:18" x14ac:dyDescent="0.3">
      <c r="A1680" t="s">
        <v>5052</v>
      </c>
      <c r="B1680" t="s">
        <v>118</v>
      </c>
      <c r="C1680" t="s">
        <v>5053</v>
      </c>
      <c r="D1680" s="11" t="s">
        <v>7563</v>
      </c>
      <c r="E1680" s="11" t="s">
        <v>7099</v>
      </c>
      <c r="F1680" t="s">
        <v>177</v>
      </c>
      <c r="G1680" t="s">
        <v>5054</v>
      </c>
      <c r="H1680" t="s">
        <v>102</v>
      </c>
      <c r="I1680">
        <v>105.75</v>
      </c>
      <c r="J1680">
        <v>2</v>
      </c>
      <c r="K1680">
        <v>8</v>
      </c>
      <c r="L1680">
        <v>211.5</v>
      </c>
      <c r="M1680">
        <v>194.58</v>
      </c>
      <c r="N1680" s="11">
        <f>Salesdata[[#This Row],[subtotal_before_discount]]-Salesdata[[#This Row],[total_after_discount]]</f>
        <v>16.919999999999987</v>
      </c>
      <c r="O1680" t="s">
        <v>9189</v>
      </c>
      <c r="P1680" s="2">
        <v>45337.623252314814</v>
      </c>
      <c r="Q1680">
        <f>YEAR(Salesdata[[#This Row],[purchase_date]])</f>
        <v>2024</v>
      </c>
      <c r="R1680" t="str">
        <f>TEXT(Salesdata[[#This Row],[purchase_date]], "mmm")</f>
        <v>Feb</v>
      </c>
    </row>
    <row r="1681" spans="1:18" x14ac:dyDescent="0.3">
      <c r="A1681" t="s">
        <v>5055</v>
      </c>
      <c r="B1681" t="s">
        <v>95</v>
      </c>
      <c r="C1681" t="s">
        <v>5056</v>
      </c>
      <c r="D1681" s="11" t="s">
        <v>8616</v>
      </c>
      <c r="E1681" s="11" t="s">
        <v>7159</v>
      </c>
      <c r="F1681" t="s">
        <v>105</v>
      </c>
      <c r="G1681" t="s">
        <v>5057</v>
      </c>
      <c r="H1681" t="s">
        <v>59</v>
      </c>
      <c r="I1681">
        <v>769.6</v>
      </c>
      <c r="J1681">
        <v>25</v>
      </c>
      <c r="K1681">
        <v>15</v>
      </c>
      <c r="L1681">
        <v>19240</v>
      </c>
      <c r="M1681">
        <v>16354</v>
      </c>
      <c r="N1681" s="11">
        <f>Salesdata[[#This Row],[subtotal_before_discount]]-Salesdata[[#This Row],[total_after_discount]]</f>
        <v>2886</v>
      </c>
      <c r="O1681" t="s">
        <v>9189</v>
      </c>
      <c r="P1681" s="2">
        <v>45561.564953703702</v>
      </c>
      <c r="Q1681">
        <f>YEAR(Salesdata[[#This Row],[purchase_date]])</f>
        <v>2024</v>
      </c>
      <c r="R1681" t="str">
        <f>TEXT(Salesdata[[#This Row],[purchase_date]], "mmm")</f>
        <v>Sep</v>
      </c>
    </row>
    <row r="1682" spans="1:18" x14ac:dyDescent="0.3">
      <c r="A1682" t="s">
        <v>5058</v>
      </c>
      <c r="B1682" t="s">
        <v>15</v>
      </c>
      <c r="C1682" t="s">
        <v>5059</v>
      </c>
      <c r="D1682" s="11" t="s">
        <v>8617</v>
      </c>
      <c r="E1682" s="11" t="s">
        <v>7060</v>
      </c>
      <c r="F1682" t="s">
        <v>277</v>
      </c>
      <c r="G1682" t="s">
        <v>5060</v>
      </c>
      <c r="H1682" t="s">
        <v>130</v>
      </c>
      <c r="I1682">
        <v>64.099999999999994</v>
      </c>
      <c r="J1682">
        <v>100</v>
      </c>
      <c r="K1682">
        <v>0</v>
      </c>
      <c r="L1682">
        <v>6410</v>
      </c>
      <c r="M1682">
        <v>6410</v>
      </c>
      <c r="N1682" s="11">
        <f>Salesdata[[#This Row],[subtotal_before_discount]]-Salesdata[[#This Row],[total_after_discount]]</f>
        <v>0</v>
      </c>
      <c r="O1682" t="s">
        <v>40</v>
      </c>
      <c r="P1682" s="2">
        <v>45469.423692129632</v>
      </c>
      <c r="Q1682">
        <f>YEAR(Salesdata[[#This Row],[purchase_date]])</f>
        <v>2024</v>
      </c>
      <c r="R1682" t="str">
        <f>TEXT(Salesdata[[#This Row],[purchase_date]], "mmm")</f>
        <v>Jun</v>
      </c>
    </row>
    <row r="1683" spans="1:18" x14ac:dyDescent="0.3">
      <c r="A1683" t="s">
        <v>5061</v>
      </c>
      <c r="B1683" t="s">
        <v>30</v>
      </c>
      <c r="C1683" t="s">
        <v>5062</v>
      </c>
      <c r="D1683" s="11" t="s">
        <v>8618</v>
      </c>
      <c r="E1683" s="11" t="s">
        <v>7079</v>
      </c>
      <c r="F1683" t="s">
        <v>251</v>
      </c>
      <c r="G1683" t="s">
        <v>5063</v>
      </c>
      <c r="H1683" t="s">
        <v>82</v>
      </c>
      <c r="I1683">
        <v>887.78</v>
      </c>
      <c r="J1683">
        <v>2</v>
      </c>
      <c r="K1683">
        <v>0</v>
      </c>
      <c r="L1683">
        <v>1775.56</v>
      </c>
      <c r="M1683">
        <v>1775.56</v>
      </c>
      <c r="N1683" s="11">
        <f>Salesdata[[#This Row],[subtotal_before_discount]]-Salesdata[[#This Row],[total_after_discount]]</f>
        <v>0</v>
      </c>
      <c r="O1683" t="s">
        <v>28</v>
      </c>
      <c r="P1683" s="2">
        <v>45672.337812500002</v>
      </c>
      <c r="Q1683">
        <f>YEAR(Salesdata[[#This Row],[purchase_date]])</f>
        <v>2025</v>
      </c>
      <c r="R1683" t="str">
        <f>TEXT(Salesdata[[#This Row],[purchase_date]], "mmm")</f>
        <v>Jan</v>
      </c>
    </row>
    <row r="1684" spans="1:18" x14ac:dyDescent="0.3">
      <c r="A1684" t="s">
        <v>5064</v>
      </c>
      <c r="B1684" t="s">
        <v>55</v>
      </c>
      <c r="C1684" t="s">
        <v>5065</v>
      </c>
      <c r="D1684" s="11" t="s">
        <v>8080</v>
      </c>
      <c r="E1684" s="11" t="s">
        <v>7207</v>
      </c>
      <c r="F1684" t="s">
        <v>224</v>
      </c>
      <c r="G1684" t="s">
        <v>5066</v>
      </c>
      <c r="H1684" t="s">
        <v>82</v>
      </c>
      <c r="I1684">
        <v>4.3899999999999997</v>
      </c>
      <c r="J1684">
        <v>111</v>
      </c>
      <c r="K1684">
        <v>2</v>
      </c>
      <c r="L1684">
        <v>487.29</v>
      </c>
      <c r="M1684">
        <v>477.54</v>
      </c>
      <c r="N1684" s="11">
        <f>Salesdata[[#This Row],[subtotal_before_discount]]-Salesdata[[#This Row],[total_after_discount]]</f>
        <v>9.75</v>
      </c>
      <c r="O1684" t="s">
        <v>28</v>
      </c>
      <c r="P1684" s="2">
        <v>45837.122523148151</v>
      </c>
      <c r="Q1684">
        <f>YEAR(Salesdata[[#This Row],[purchase_date]])</f>
        <v>2025</v>
      </c>
      <c r="R1684" t="str">
        <f>TEXT(Salesdata[[#This Row],[purchase_date]], "mmm")</f>
        <v>Jun</v>
      </c>
    </row>
    <row r="1685" spans="1:18" x14ac:dyDescent="0.3">
      <c r="A1685" t="s">
        <v>5067</v>
      </c>
      <c r="B1685" t="s">
        <v>72</v>
      </c>
      <c r="C1685" t="s">
        <v>5068</v>
      </c>
      <c r="D1685" s="11" t="s">
        <v>8619</v>
      </c>
      <c r="E1685" s="11" t="s">
        <v>7164</v>
      </c>
      <c r="F1685" t="s">
        <v>91</v>
      </c>
      <c r="G1685" t="s">
        <v>5069</v>
      </c>
      <c r="H1685" t="s">
        <v>20</v>
      </c>
      <c r="I1685">
        <v>1949.15</v>
      </c>
      <c r="J1685">
        <v>2</v>
      </c>
      <c r="K1685">
        <v>0</v>
      </c>
      <c r="L1685">
        <v>3898.3</v>
      </c>
      <c r="M1685">
        <v>3898.3</v>
      </c>
      <c r="N1685" s="11">
        <f>Salesdata[[#This Row],[subtotal_before_discount]]-Salesdata[[#This Row],[total_after_discount]]</f>
        <v>0</v>
      </c>
      <c r="O1685" t="s">
        <v>28</v>
      </c>
      <c r="P1685" s="2">
        <v>45505.941620370373</v>
      </c>
      <c r="Q1685">
        <f>YEAR(Salesdata[[#This Row],[purchase_date]])</f>
        <v>2024</v>
      </c>
      <c r="R1685" t="str">
        <f>TEXT(Salesdata[[#This Row],[purchase_date]], "mmm")</f>
        <v>Aug</v>
      </c>
    </row>
    <row r="1686" spans="1:18" x14ac:dyDescent="0.3">
      <c r="A1686" t="s">
        <v>5070</v>
      </c>
      <c r="B1686" t="s">
        <v>118</v>
      </c>
      <c r="C1686" t="s">
        <v>5071</v>
      </c>
      <c r="D1686" s="11" t="s">
        <v>8620</v>
      </c>
      <c r="E1686" s="11" t="s">
        <v>7116</v>
      </c>
      <c r="F1686" t="s">
        <v>224</v>
      </c>
      <c r="G1686" t="s">
        <v>5072</v>
      </c>
      <c r="H1686" t="s">
        <v>27</v>
      </c>
      <c r="I1686">
        <v>2.8</v>
      </c>
      <c r="J1686">
        <v>345</v>
      </c>
      <c r="K1686">
        <v>15</v>
      </c>
      <c r="L1686">
        <v>966</v>
      </c>
      <c r="M1686">
        <v>821.1</v>
      </c>
      <c r="N1686" s="11">
        <f>Salesdata[[#This Row],[subtotal_before_discount]]-Salesdata[[#This Row],[total_after_discount]]</f>
        <v>144.89999999999998</v>
      </c>
      <c r="O1686" t="s">
        <v>9189</v>
      </c>
      <c r="P1686" s="2">
        <v>45666.459456018521</v>
      </c>
      <c r="Q1686">
        <f>YEAR(Salesdata[[#This Row],[purchase_date]])</f>
        <v>2025</v>
      </c>
      <c r="R1686" t="str">
        <f>TEXT(Salesdata[[#This Row],[purchase_date]], "mmm")</f>
        <v>Jan</v>
      </c>
    </row>
    <row r="1687" spans="1:18" x14ac:dyDescent="0.3">
      <c r="A1687" t="s">
        <v>5073</v>
      </c>
      <c r="B1687" t="s">
        <v>55</v>
      </c>
      <c r="C1687" t="s">
        <v>5074</v>
      </c>
      <c r="D1687" s="11" t="s">
        <v>8621</v>
      </c>
      <c r="E1687" s="11" t="s">
        <v>7108</v>
      </c>
      <c r="F1687" t="s">
        <v>251</v>
      </c>
      <c r="G1687" t="s">
        <v>5075</v>
      </c>
      <c r="H1687" t="s">
        <v>27</v>
      </c>
      <c r="I1687">
        <v>297.14999999999998</v>
      </c>
      <c r="J1687">
        <v>8</v>
      </c>
      <c r="K1687">
        <v>0</v>
      </c>
      <c r="L1687">
        <v>2377.1999999999998</v>
      </c>
      <c r="M1687">
        <v>2377.1999999999998</v>
      </c>
      <c r="N1687" s="11">
        <f>Salesdata[[#This Row],[subtotal_before_discount]]-Salesdata[[#This Row],[total_after_discount]]</f>
        <v>0</v>
      </c>
      <c r="O1687" t="s">
        <v>47</v>
      </c>
      <c r="P1687" s="2">
        <v>45685.629050925927</v>
      </c>
      <c r="Q1687">
        <f>YEAR(Salesdata[[#This Row],[purchase_date]])</f>
        <v>2025</v>
      </c>
      <c r="R1687" t="str">
        <f>TEXT(Salesdata[[#This Row],[purchase_date]], "mmm")</f>
        <v>Jan</v>
      </c>
    </row>
    <row r="1688" spans="1:18" x14ac:dyDescent="0.3">
      <c r="A1688" t="s">
        <v>5076</v>
      </c>
      <c r="B1688" t="s">
        <v>118</v>
      </c>
      <c r="C1688" t="s">
        <v>5077</v>
      </c>
      <c r="D1688" s="11" t="s">
        <v>8622</v>
      </c>
      <c r="E1688" s="11" t="s">
        <v>7079</v>
      </c>
      <c r="F1688" t="s">
        <v>105</v>
      </c>
      <c r="G1688" t="s">
        <v>5078</v>
      </c>
      <c r="H1688" t="s">
        <v>76</v>
      </c>
      <c r="I1688">
        <v>887.12</v>
      </c>
      <c r="J1688">
        <v>25</v>
      </c>
      <c r="K1688">
        <v>0</v>
      </c>
      <c r="L1688">
        <v>22178</v>
      </c>
      <c r="M1688">
        <v>22178</v>
      </c>
      <c r="N1688" s="11">
        <f>Salesdata[[#This Row],[subtotal_before_discount]]-Salesdata[[#This Row],[total_after_discount]]</f>
        <v>0</v>
      </c>
      <c r="O1688" t="s">
        <v>60</v>
      </c>
      <c r="P1688" s="2">
        <v>45450.467233796298</v>
      </c>
      <c r="Q1688">
        <f>YEAR(Salesdata[[#This Row],[purchase_date]])</f>
        <v>2024</v>
      </c>
      <c r="R1688" t="str">
        <f>TEXT(Salesdata[[#This Row],[purchase_date]], "mmm")</f>
        <v>Jun</v>
      </c>
    </row>
    <row r="1689" spans="1:18" x14ac:dyDescent="0.3">
      <c r="A1689" t="s">
        <v>5079</v>
      </c>
      <c r="B1689" t="s">
        <v>172</v>
      </c>
      <c r="C1689" t="s">
        <v>5080</v>
      </c>
      <c r="D1689" s="11" t="s">
        <v>8623</v>
      </c>
      <c r="E1689" s="11" t="s">
        <v>7056</v>
      </c>
      <c r="F1689" t="s">
        <v>9189</v>
      </c>
      <c r="G1689" t="s">
        <v>5081</v>
      </c>
      <c r="H1689" t="s">
        <v>179</v>
      </c>
      <c r="I1689">
        <v>902.73</v>
      </c>
      <c r="J1689">
        <v>8</v>
      </c>
      <c r="K1689">
        <v>2</v>
      </c>
      <c r="L1689">
        <v>7221.84</v>
      </c>
      <c r="M1689">
        <v>7077.4</v>
      </c>
      <c r="N1689" s="11">
        <f>Salesdata[[#This Row],[subtotal_before_discount]]-Salesdata[[#This Row],[total_after_discount]]</f>
        <v>144.44000000000051</v>
      </c>
      <c r="O1689" t="s">
        <v>21</v>
      </c>
      <c r="P1689" s="2">
        <v>45409.14099537037</v>
      </c>
      <c r="Q1689">
        <f>YEAR(Salesdata[[#This Row],[purchase_date]])</f>
        <v>2024</v>
      </c>
      <c r="R1689" t="str">
        <f>TEXT(Salesdata[[#This Row],[purchase_date]], "mmm")</f>
        <v>Apr</v>
      </c>
    </row>
    <row r="1690" spans="1:18" x14ac:dyDescent="0.3">
      <c r="A1690" t="s">
        <v>5082</v>
      </c>
      <c r="B1690" t="s">
        <v>118</v>
      </c>
      <c r="C1690" t="s">
        <v>5083</v>
      </c>
      <c r="D1690" s="11" t="s">
        <v>8131</v>
      </c>
      <c r="E1690" s="11" t="s">
        <v>7069</v>
      </c>
      <c r="F1690" t="s">
        <v>68</v>
      </c>
      <c r="G1690" t="s">
        <v>5084</v>
      </c>
      <c r="H1690" t="s">
        <v>161</v>
      </c>
      <c r="I1690">
        <v>2870.1</v>
      </c>
      <c r="J1690">
        <v>20</v>
      </c>
      <c r="K1690">
        <v>12</v>
      </c>
      <c r="L1690">
        <v>57402</v>
      </c>
      <c r="M1690">
        <v>50513.760000000002</v>
      </c>
      <c r="N1690" s="11">
        <f>Salesdata[[#This Row],[subtotal_before_discount]]-Salesdata[[#This Row],[total_after_discount]]</f>
        <v>6888.239999999998</v>
      </c>
      <c r="O1690" t="s">
        <v>40</v>
      </c>
      <c r="P1690" s="2">
        <v>45395.251087962963</v>
      </c>
      <c r="Q1690">
        <f>YEAR(Salesdata[[#This Row],[purchase_date]])</f>
        <v>2024</v>
      </c>
      <c r="R1690" t="str">
        <f>TEXT(Salesdata[[#This Row],[purchase_date]], "mmm")</f>
        <v>Apr</v>
      </c>
    </row>
    <row r="1691" spans="1:18" x14ac:dyDescent="0.3">
      <c r="A1691" t="s">
        <v>5085</v>
      </c>
      <c r="B1691" t="s">
        <v>72</v>
      </c>
      <c r="C1691" t="s">
        <v>5086</v>
      </c>
      <c r="D1691" s="11" t="s">
        <v>8624</v>
      </c>
      <c r="E1691" s="11" t="s">
        <v>7218</v>
      </c>
      <c r="F1691" t="s">
        <v>177</v>
      </c>
      <c r="G1691" t="s">
        <v>5087</v>
      </c>
      <c r="H1691" t="s">
        <v>53</v>
      </c>
      <c r="I1691">
        <v>1467.2</v>
      </c>
      <c r="J1691">
        <v>12</v>
      </c>
      <c r="K1691">
        <v>10</v>
      </c>
      <c r="L1691">
        <v>17606.400000000001</v>
      </c>
      <c r="M1691">
        <v>15845.76</v>
      </c>
      <c r="N1691" s="11">
        <f>Salesdata[[#This Row],[subtotal_before_discount]]-Salesdata[[#This Row],[total_after_discount]]</f>
        <v>1760.6400000000012</v>
      </c>
      <c r="O1691" t="s">
        <v>28</v>
      </c>
      <c r="P1691" s="2">
        <v>45761.466874999998</v>
      </c>
      <c r="Q1691">
        <f>YEAR(Salesdata[[#This Row],[purchase_date]])</f>
        <v>2025</v>
      </c>
      <c r="R1691" t="str">
        <f>TEXT(Salesdata[[#This Row],[purchase_date]], "mmm")</f>
        <v>Apr</v>
      </c>
    </row>
    <row r="1692" spans="1:18" x14ac:dyDescent="0.3">
      <c r="A1692" t="s">
        <v>5088</v>
      </c>
      <c r="B1692" t="s">
        <v>172</v>
      </c>
      <c r="C1692" t="s">
        <v>5089</v>
      </c>
      <c r="D1692" s="11" t="s">
        <v>8625</v>
      </c>
      <c r="E1692" s="11" t="s">
        <v>7040</v>
      </c>
      <c r="F1692" t="s">
        <v>177</v>
      </c>
      <c r="G1692" t="s">
        <v>5090</v>
      </c>
      <c r="H1692" t="s">
        <v>9189</v>
      </c>
      <c r="I1692">
        <v>12.85</v>
      </c>
      <c r="J1692">
        <v>8</v>
      </c>
      <c r="K1692">
        <v>12</v>
      </c>
      <c r="L1692">
        <v>102.8</v>
      </c>
      <c r="M1692">
        <v>90.46</v>
      </c>
      <c r="N1692" s="11">
        <f>Salesdata[[#This Row],[subtotal_before_discount]]-Salesdata[[#This Row],[total_after_discount]]</f>
        <v>12.340000000000003</v>
      </c>
      <c r="O1692" t="s">
        <v>77</v>
      </c>
      <c r="P1692" s="2">
        <v>45830.115428240744</v>
      </c>
      <c r="Q1692">
        <f>YEAR(Salesdata[[#This Row],[purchase_date]])</f>
        <v>2025</v>
      </c>
      <c r="R1692" t="str">
        <f>TEXT(Salesdata[[#This Row],[purchase_date]], "mmm")</f>
        <v>Jun</v>
      </c>
    </row>
    <row r="1693" spans="1:18" x14ac:dyDescent="0.3">
      <c r="A1693" t="s">
        <v>5091</v>
      </c>
      <c r="B1693" t="s">
        <v>118</v>
      </c>
      <c r="C1693" t="s">
        <v>5092</v>
      </c>
      <c r="D1693" s="11" t="s">
        <v>8626</v>
      </c>
      <c r="E1693" s="11" t="s">
        <v>7102</v>
      </c>
      <c r="F1693" t="s">
        <v>68</v>
      </c>
      <c r="G1693" t="s">
        <v>5093</v>
      </c>
      <c r="H1693" t="s">
        <v>93</v>
      </c>
      <c r="I1693">
        <v>2.62</v>
      </c>
      <c r="J1693">
        <v>216</v>
      </c>
      <c r="K1693">
        <v>15</v>
      </c>
      <c r="L1693">
        <v>565.91999999999996</v>
      </c>
      <c r="M1693">
        <v>481.03</v>
      </c>
      <c r="N1693" s="11">
        <f>Salesdata[[#This Row],[subtotal_before_discount]]-Salesdata[[#This Row],[total_after_discount]]</f>
        <v>84.889999999999986</v>
      </c>
      <c r="O1693" t="s">
        <v>47</v>
      </c>
      <c r="P1693" s="2">
        <v>45593.736863425926</v>
      </c>
      <c r="Q1693">
        <f>YEAR(Salesdata[[#This Row],[purchase_date]])</f>
        <v>2024</v>
      </c>
      <c r="R1693" t="str">
        <f>TEXT(Salesdata[[#This Row],[purchase_date]], "mmm")</f>
        <v>Oct</v>
      </c>
    </row>
    <row r="1694" spans="1:18" x14ac:dyDescent="0.3">
      <c r="A1694" t="s">
        <v>5094</v>
      </c>
      <c r="B1694" t="s">
        <v>49</v>
      </c>
      <c r="C1694" t="s">
        <v>5095</v>
      </c>
      <c r="D1694" s="11" t="s">
        <v>8627</v>
      </c>
      <c r="E1694" s="11" t="s">
        <v>7083</v>
      </c>
      <c r="F1694" t="s">
        <v>121</v>
      </c>
      <c r="G1694" t="s">
        <v>5096</v>
      </c>
      <c r="H1694" t="s">
        <v>135</v>
      </c>
      <c r="I1694">
        <v>4.0199999999999996</v>
      </c>
      <c r="J1694">
        <v>264</v>
      </c>
      <c r="K1694">
        <v>0</v>
      </c>
      <c r="L1694">
        <v>1061.28</v>
      </c>
      <c r="M1694">
        <v>1061.28</v>
      </c>
      <c r="N1694" s="11">
        <f>Salesdata[[#This Row],[subtotal_before_discount]]-Salesdata[[#This Row],[total_after_discount]]</f>
        <v>0</v>
      </c>
      <c r="O1694" t="s">
        <v>28</v>
      </c>
      <c r="P1694" s="2">
        <v>45814.898043981484</v>
      </c>
      <c r="Q1694">
        <f>YEAR(Salesdata[[#This Row],[purchase_date]])</f>
        <v>2025</v>
      </c>
      <c r="R1694" t="str">
        <f>TEXT(Salesdata[[#This Row],[purchase_date]], "mmm")</f>
        <v>Jun</v>
      </c>
    </row>
    <row r="1695" spans="1:18" x14ac:dyDescent="0.3">
      <c r="A1695" t="s">
        <v>5097</v>
      </c>
      <c r="B1695" t="s">
        <v>84</v>
      </c>
      <c r="C1695" t="s">
        <v>5098</v>
      </c>
      <c r="D1695" s="11" t="s">
        <v>8628</v>
      </c>
      <c r="E1695" s="11" t="s">
        <v>7069</v>
      </c>
      <c r="F1695" t="s">
        <v>111</v>
      </c>
      <c r="G1695" t="s">
        <v>5099</v>
      </c>
      <c r="H1695" t="s">
        <v>102</v>
      </c>
      <c r="I1695">
        <v>344.56</v>
      </c>
      <c r="J1695">
        <v>10</v>
      </c>
      <c r="K1695">
        <v>10</v>
      </c>
      <c r="L1695">
        <v>3445.6</v>
      </c>
      <c r="M1695">
        <v>3101.04</v>
      </c>
      <c r="N1695" s="11">
        <f>Salesdata[[#This Row],[subtotal_before_discount]]-Salesdata[[#This Row],[total_after_discount]]</f>
        <v>344.55999999999995</v>
      </c>
      <c r="O1695" t="s">
        <v>9189</v>
      </c>
      <c r="P1695" s="2">
        <v>45424.5312962963</v>
      </c>
      <c r="Q1695">
        <f>YEAR(Salesdata[[#This Row],[purchase_date]])</f>
        <v>2024</v>
      </c>
      <c r="R1695" t="str">
        <f>TEXT(Salesdata[[#This Row],[purchase_date]], "mmm")</f>
        <v>May</v>
      </c>
    </row>
    <row r="1696" spans="1:18" x14ac:dyDescent="0.3">
      <c r="A1696" t="s">
        <v>5100</v>
      </c>
      <c r="B1696" t="s">
        <v>23</v>
      </c>
      <c r="C1696" t="s">
        <v>5101</v>
      </c>
      <c r="D1696" s="11" t="s">
        <v>8146</v>
      </c>
      <c r="E1696" s="11" t="s">
        <v>7250</v>
      </c>
      <c r="F1696" t="s">
        <v>155</v>
      </c>
      <c r="G1696" t="s">
        <v>5102</v>
      </c>
      <c r="H1696" t="s">
        <v>76</v>
      </c>
      <c r="I1696">
        <v>110.94</v>
      </c>
      <c r="J1696">
        <v>2</v>
      </c>
      <c r="K1696">
        <v>0</v>
      </c>
      <c r="L1696">
        <v>221.88</v>
      </c>
      <c r="M1696">
        <v>221.88</v>
      </c>
      <c r="N1696" s="11">
        <f>Salesdata[[#This Row],[subtotal_before_discount]]-Salesdata[[#This Row],[total_after_discount]]</f>
        <v>0</v>
      </c>
      <c r="O1696" t="s">
        <v>28</v>
      </c>
      <c r="P1696" s="2">
        <v>45603.824861111112</v>
      </c>
      <c r="Q1696">
        <f>YEAR(Salesdata[[#This Row],[purchase_date]])</f>
        <v>2024</v>
      </c>
      <c r="R1696" t="str">
        <f>TEXT(Salesdata[[#This Row],[purchase_date]], "mmm")</f>
        <v>Nov</v>
      </c>
    </row>
    <row r="1697" spans="1:18" x14ac:dyDescent="0.3">
      <c r="A1697" t="s">
        <v>5103</v>
      </c>
      <c r="B1697" t="s">
        <v>72</v>
      </c>
      <c r="C1697" t="s">
        <v>5104</v>
      </c>
      <c r="D1697" s="11" t="s">
        <v>8629</v>
      </c>
      <c r="E1697" s="11" t="s">
        <v>7235</v>
      </c>
      <c r="F1697" t="s">
        <v>277</v>
      </c>
      <c r="G1697" t="s">
        <v>5105</v>
      </c>
      <c r="H1697" t="s">
        <v>209</v>
      </c>
      <c r="I1697">
        <v>53.28</v>
      </c>
      <c r="J1697">
        <v>4</v>
      </c>
      <c r="K1697">
        <v>2</v>
      </c>
      <c r="L1697">
        <v>213.12</v>
      </c>
      <c r="M1697">
        <v>208.86</v>
      </c>
      <c r="N1697" s="11">
        <f>Salesdata[[#This Row],[subtotal_before_discount]]-Salesdata[[#This Row],[total_after_discount]]</f>
        <v>4.2599999999999909</v>
      </c>
      <c r="O1697" t="s">
        <v>116</v>
      </c>
      <c r="P1697" s="2">
        <v>45704.363981481481</v>
      </c>
      <c r="Q1697">
        <f>YEAR(Salesdata[[#This Row],[purchase_date]])</f>
        <v>2025</v>
      </c>
      <c r="R1697" t="str">
        <f>TEXT(Salesdata[[#This Row],[purchase_date]], "mmm")</f>
        <v>Feb</v>
      </c>
    </row>
    <row r="1698" spans="1:18" x14ac:dyDescent="0.3">
      <c r="A1698" t="s">
        <v>5106</v>
      </c>
      <c r="B1698" t="s">
        <v>181</v>
      </c>
      <c r="C1698" t="s">
        <v>5107</v>
      </c>
      <c r="D1698" s="11" t="s">
        <v>8630</v>
      </c>
      <c r="E1698" s="11" t="s">
        <v>7154</v>
      </c>
      <c r="F1698" t="s">
        <v>68</v>
      </c>
      <c r="G1698" t="s">
        <v>5108</v>
      </c>
      <c r="H1698" t="s">
        <v>53</v>
      </c>
      <c r="I1698">
        <v>951.56</v>
      </c>
      <c r="J1698">
        <v>4</v>
      </c>
      <c r="K1698">
        <v>7</v>
      </c>
      <c r="L1698">
        <v>3806.24</v>
      </c>
      <c r="M1698">
        <v>3539.8</v>
      </c>
      <c r="N1698" s="11">
        <f>Salesdata[[#This Row],[subtotal_before_discount]]-Salesdata[[#This Row],[total_after_discount]]</f>
        <v>266.4399999999996</v>
      </c>
      <c r="O1698" t="s">
        <v>21</v>
      </c>
      <c r="P1698" s="2">
        <v>45366.276122685187</v>
      </c>
      <c r="Q1698">
        <f>YEAR(Salesdata[[#This Row],[purchase_date]])</f>
        <v>2024</v>
      </c>
      <c r="R1698" t="str">
        <f>TEXT(Salesdata[[#This Row],[purchase_date]], "mmm")</f>
        <v>Mar</v>
      </c>
    </row>
    <row r="1699" spans="1:18" x14ac:dyDescent="0.3">
      <c r="A1699" t="s">
        <v>5109</v>
      </c>
      <c r="B1699" t="s">
        <v>55</v>
      </c>
      <c r="C1699" t="s">
        <v>5110</v>
      </c>
      <c r="D1699" s="11" t="s">
        <v>8631</v>
      </c>
      <c r="E1699" s="11" t="s">
        <v>7111</v>
      </c>
      <c r="F1699" t="s">
        <v>57</v>
      </c>
      <c r="G1699" t="s">
        <v>5111</v>
      </c>
      <c r="H1699" t="s">
        <v>93</v>
      </c>
      <c r="I1699">
        <v>97.45</v>
      </c>
      <c r="J1699">
        <v>2</v>
      </c>
      <c r="K1699">
        <v>5</v>
      </c>
      <c r="L1699">
        <v>194.9</v>
      </c>
      <c r="M1699">
        <v>185.16</v>
      </c>
      <c r="N1699" s="11">
        <f>Salesdata[[#This Row],[subtotal_before_discount]]-Salesdata[[#This Row],[total_after_discount]]</f>
        <v>9.7400000000000091</v>
      </c>
      <c r="O1699" t="s">
        <v>40</v>
      </c>
      <c r="P1699" s="2">
        <v>45546.294074074074</v>
      </c>
      <c r="Q1699">
        <f>YEAR(Salesdata[[#This Row],[purchase_date]])</f>
        <v>2024</v>
      </c>
      <c r="R1699" t="str">
        <f>TEXT(Salesdata[[#This Row],[purchase_date]], "mmm")</f>
        <v>Sep</v>
      </c>
    </row>
    <row r="1700" spans="1:18" x14ac:dyDescent="0.3">
      <c r="A1700" t="s">
        <v>5112</v>
      </c>
      <c r="B1700" t="s">
        <v>118</v>
      </c>
      <c r="C1700" t="s">
        <v>5113</v>
      </c>
      <c r="D1700" s="11" t="s">
        <v>8632</v>
      </c>
      <c r="E1700" s="11" t="s">
        <v>7218</v>
      </c>
      <c r="F1700" t="s">
        <v>57</v>
      </c>
      <c r="G1700" t="s">
        <v>5114</v>
      </c>
      <c r="H1700" t="s">
        <v>70</v>
      </c>
      <c r="I1700">
        <v>752.47</v>
      </c>
      <c r="J1700">
        <v>1</v>
      </c>
      <c r="K1700">
        <v>0</v>
      </c>
      <c r="L1700">
        <v>752.47</v>
      </c>
      <c r="M1700">
        <v>752.47</v>
      </c>
      <c r="N1700" s="11">
        <f>Salesdata[[#This Row],[subtotal_before_discount]]-Salesdata[[#This Row],[total_after_discount]]</f>
        <v>0</v>
      </c>
      <c r="O1700" t="s">
        <v>77</v>
      </c>
      <c r="P1700" s="2">
        <v>45502.092511574076</v>
      </c>
      <c r="Q1700">
        <f>YEAR(Salesdata[[#This Row],[purchase_date]])</f>
        <v>2024</v>
      </c>
      <c r="R1700" t="str">
        <f>TEXT(Salesdata[[#This Row],[purchase_date]], "mmm")</f>
        <v>Jul</v>
      </c>
    </row>
    <row r="1701" spans="1:18" x14ac:dyDescent="0.3">
      <c r="A1701" t="s">
        <v>5115</v>
      </c>
      <c r="B1701" t="s">
        <v>55</v>
      </c>
      <c r="C1701" t="s">
        <v>5116</v>
      </c>
      <c r="D1701" s="11" t="s">
        <v>8633</v>
      </c>
      <c r="E1701" s="11" t="s">
        <v>7250</v>
      </c>
      <c r="F1701" t="s">
        <v>100</v>
      </c>
      <c r="G1701" t="s">
        <v>5117</v>
      </c>
      <c r="H1701" t="s">
        <v>184</v>
      </c>
      <c r="I1701">
        <v>241.94</v>
      </c>
      <c r="J1701">
        <v>6</v>
      </c>
      <c r="K1701">
        <v>10</v>
      </c>
      <c r="L1701">
        <v>1451.64</v>
      </c>
      <c r="M1701">
        <v>1306.48</v>
      </c>
      <c r="N1701" s="11">
        <f>Salesdata[[#This Row],[subtotal_before_discount]]-Salesdata[[#This Row],[total_after_discount]]</f>
        <v>145.16000000000008</v>
      </c>
      <c r="O1701" t="s">
        <v>28</v>
      </c>
      <c r="P1701" s="2">
        <v>45713.631782407407</v>
      </c>
      <c r="Q1701">
        <f>YEAR(Salesdata[[#This Row],[purchase_date]])</f>
        <v>2025</v>
      </c>
      <c r="R1701" t="str">
        <f>TEXT(Salesdata[[#This Row],[purchase_date]], "mmm")</f>
        <v>Feb</v>
      </c>
    </row>
    <row r="1702" spans="1:18" x14ac:dyDescent="0.3">
      <c r="A1702" t="s">
        <v>5118</v>
      </c>
      <c r="B1702" t="s">
        <v>172</v>
      </c>
      <c r="C1702" t="s">
        <v>5119</v>
      </c>
      <c r="D1702" s="11" t="s">
        <v>8634</v>
      </c>
      <c r="E1702" s="11" t="s">
        <v>7235</v>
      </c>
      <c r="F1702" t="s">
        <v>57</v>
      </c>
      <c r="G1702" t="s">
        <v>5120</v>
      </c>
      <c r="H1702" t="s">
        <v>102</v>
      </c>
      <c r="I1702">
        <v>879.86</v>
      </c>
      <c r="J1702">
        <v>4</v>
      </c>
      <c r="K1702">
        <v>0</v>
      </c>
      <c r="L1702">
        <v>3519.44</v>
      </c>
      <c r="M1702">
        <v>3519.44</v>
      </c>
      <c r="N1702" s="11">
        <f>Salesdata[[#This Row],[subtotal_before_discount]]-Salesdata[[#This Row],[total_after_discount]]</f>
        <v>0</v>
      </c>
      <c r="O1702" t="s">
        <v>28</v>
      </c>
      <c r="P1702" s="2">
        <v>45757.556122685186</v>
      </c>
      <c r="Q1702">
        <f>YEAR(Salesdata[[#This Row],[purchase_date]])</f>
        <v>2025</v>
      </c>
      <c r="R1702" t="str">
        <f>TEXT(Salesdata[[#This Row],[purchase_date]], "mmm")</f>
        <v>Apr</v>
      </c>
    </row>
    <row r="1703" spans="1:18" x14ac:dyDescent="0.3">
      <c r="A1703" t="s">
        <v>5121</v>
      </c>
      <c r="B1703" t="s">
        <v>72</v>
      </c>
      <c r="C1703" t="s">
        <v>5122</v>
      </c>
      <c r="D1703" s="11" t="s">
        <v>8635</v>
      </c>
      <c r="E1703" s="11" t="s">
        <v>7058</v>
      </c>
      <c r="F1703" t="s">
        <v>100</v>
      </c>
      <c r="G1703" t="s">
        <v>5123</v>
      </c>
      <c r="H1703" t="s">
        <v>184</v>
      </c>
      <c r="I1703">
        <v>43.52</v>
      </c>
      <c r="J1703">
        <v>10</v>
      </c>
      <c r="K1703">
        <v>0</v>
      </c>
      <c r="L1703">
        <v>435.2</v>
      </c>
      <c r="M1703">
        <v>435.2</v>
      </c>
      <c r="N1703" s="11">
        <f>Salesdata[[#This Row],[subtotal_before_discount]]-Salesdata[[#This Row],[total_after_discount]]</f>
        <v>0</v>
      </c>
      <c r="O1703" t="s">
        <v>28</v>
      </c>
      <c r="P1703" s="2">
        <v>45380.562314814815</v>
      </c>
      <c r="Q1703">
        <f>YEAR(Salesdata[[#This Row],[purchase_date]])</f>
        <v>2024</v>
      </c>
      <c r="R1703" t="str">
        <f>TEXT(Salesdata[[#This Row],[purchase_date]], "mmm")</f>
        <v>Mar</v>
      </c>
    </row>
    <row r="1704" spans="1:18" x14ac:dyDescent="0.3">
      <c r="A1704" t="s">
        <v>5124</v>
      </c>
      <c r="B1704" t="s">
        <v>23</v>
      </c>
      <c r="C1704" t="s">
        <v>5125</v>
      </c>
      <c r="D1704" s="11" t="s">
        <v>8636</v>
      </c>
      <c r="E1704" s="11" t="s">
        <v>7145</v>
      </c>
      <c r="F1704" t="s">
        <v>68</v>
      </c>
      <c r="G1704" t="s">
        <v>5126</v>
      </c>
      <c r="H1704" t="s">
        <v>465</v>
      </c>
      <c r="I1704">
        <v>248.01</v>
      </c>
      <c r="J1704">
        <v>50</v>
      </c>
      <c r="K1704">
        <v>20</v>
      </c>
      <c r="L1704">
        <v>12400.5</v>
      </c>
      <c r="M1704">
        <v>9920.4</v>
      </c>
      <c r="N1704" s="11">
        <f>Salesdata[[#This Row],[subtotal_before_discount]]-Salesdata[[#This Row],[total_after_discount]]</f>
        <v>2480.1000000000004</v>
      </c>
      <c r="O1704" t="s">
        <v>28</v>
      </c>
      <c r="P1704" s="2">
        <v>45811.215486111112</v>
      </c>
      <c r="Q1704">
        <f>YEAR(Salesdata[[#This Row],[purchase_date]])</f>
        <v>2025</v>
      </c>
      <c r="R1704" t="str">
        <f>TEXT(Salesdata[[#This Row],[purchase_date]], "mmm")</f>
        <v>Jun</v>
      </c>
    </row>
    <row r="1705" spans="1:18" x14ac:dyDescent="0.3">
      <c r="A1705" t="s">
        <v>5127</v>
      </c>
      <c r="B1705" t="s">
        <v>95</v>
      </c>
      <c r="C1705" t="s">
        <v>5128</v>
      </c>
      <c r="D1705" s="11" t="s">
        <v>8637</v>
      </c>
      <c r="E1705" s="11" t="s">
        <v>7056</v>
      </c>
      <c r="F1705" t="s">
        <v>37</v>
      </c>
      <c r="G1705" t="s">
        <v>5129</v>
      </c>
      <c r="H1705" t="s">
        <v>102</v>
      </c>
      <c r="I1705">
        <v>2393.87</v>
      </c>
      <c r="J1705">
        <v>10</v>
      </c>
      <c r="K1705">
        <v>3</v>
      </c>
      <c r="L1705">
        <v>23938.7</v>
      </c>
      <c r="M1705">
        <v>23220.54</v>
      </c>
      <c r="N1705" s="11">
        <f>Salesdata[[#This Row],[subtotal_before_discount]]-Salesdata[[#This Row],[total_after_discount]]</f>
        <v>718.15999999999985</v>
      </c>
      <c r="O1705" t="s">
        <v>28</v>
      </c>
      <c r="P1705" s="2">
        <v>45755.226909722223</v>
      </c>
      <c r="Q1705">
        <f>YEAR(Salesdata[[#This Row],[purchase_date]])</f>
        <v>2025</v>
      </c>
      <c r="R1705" t="str">
        <f>TEXT(Salesdata[[#This Row],[purchase_date]], "mmm")</f>
        <v>Apr</v>
      </c>
    </row>
    <row r="1706" spans="1:18" x14ac:dyDescent="0.3">
      <c r="A1706" t="s">
        <v>5130</v>
      </c>
      <c r="B1706" t="s">
        <v>118</v>
      </c>
      <c r="C1706" t="s">
        <v>9189</v>
      </c>
      <c r="D1706" s="11" t="s">
        <v>9189</v>
      </c>
      <c r="E1706" s="11" t="s">
        <v>9189</v>
      </c>
      <c r="F1706" t="s">
        <v>74</v>
      </c>
      <c r="G1706" t="s">
        <v>5131</v>
      </c>
      <c r="H1706" t="s">
        <v>70</v>
      </c>
      <c r="I1706">
        <v>3766.93</v>
      </c>
      <c r="J1706">
        <v>1</v>
      </c>
      <c r="K1706">
        <v>10</v>
      </c>
      <c r="L1706">
        <v>3766.93</v>
      </c>
      <c r="M1706">
        <v>3390.24</v>
      </c>
      <c r="N1706" s="11">
        <f>Salesdata[[#This Row],[subtotal_before_discount]]-Salesdata[[#This Row],[total_after_discount]]</f>
        <v>376.69000000000005</v>
      </c>
      <c r="O1706" t="s">
        <v>116</v>
      </c>
      <c r="P1706" s="2">
        <v>45673.222407407404</v>
      </c>
      <c r="Q1706">
        <f>YEAR(Salesdata[[#This Row],[purchase_date]])</f>
        <v>2025</v>
      </c>
      <c r="R1706" t="str">
        <f>TEXT(Salesdata[[#This Row],[purchase_date]], "mmm")</f>
        <v>Jan</v>
      </c>
    </row>
    <row r="1707" spans="1:18" x14ac:dyDescent="0.3">
      <c r="A1707" t="s">
        <v>5132</v>
      </c>
      <c r="B1707" t="s">
        <v>72</v>
      </c>
      <c r="C1707" t="s">
        <v>5133</v>
      </c>
      <c r="D1707" s="11" t="s">
        <v>8638</v>
      </c>
      <c r="E1707" s="11" t="s">
        <v>7036</v>
      </c>
      <c r="F1707" t="s">
        <v>121</v>
      </c>
      <c r="G1707" t="s">
        <v>5134</v>
      </c>
      <c r="H1707" t="s">
        <v>76</v>
      </c>
      <c r="I1707">
        <v>238.71</v>
      </c>
      <c r="J1707">
        <v>15</v>
      </c>
      <c r="K1707">
        <v>0</v>
      </c>
      <c r="L1707">
        <v>3580.65</v>
      </c>
      <c r="M1707">
        <v>3580.65</v>
      </c>
      <c r="N1707" s="11">
        <f>Salesdata[[#This Row],[subtotal_before_discount]]-Salesdata[[#This Row],[total_after_discount]]</f>
        <v>0</v>
      </c>
      <c r="O1707" t="s">
        <v>77</v>
      </c>
      <c r="P1707" s="2">
        <v>45751.887013888889</v>
      </c>
      <c r="Q1707">
        <f>YEAR(Salesdata[[#This Row],[purchase_date]])</f>
        <v>2025</v>
      </c>
      <c r="R1707" t="str">
        <f>TEXT(Salesdata[[#This Row],[purchase_date]], "mmm")</f>
        <v>Apr</v>
      </c>
    </row>
    <row r="1708" spans="1:18" x14ac:dyDescent="0.3">
      <c r="A1708" t="s">
        <v>5135</v>
      </c>
      <c r="B1708" t="s">
        <v>49</v>
      </c>
      <c r="C1708" t="s">
        <v>5136</v>
      </c>
      <c r="D1708" s="11" t="s">
        <v>8639</v>
      </c>
      <c r="E1708" s="11" t="s">
        <v>7094</v>
      </c>
      <c r="F1708" t="s">
        <v>111</v>
      </c>
      <c r="G1708" t="s">
        <v>5137</v>
      </c>
      <c r="H1708" t="s">
        <v>107</v>
      </c>
      <c r="I1708">
        <v>746.12</v>
      </c>
      <c r="J1708">
        <v>60</v>
      </c>
      <c r="K1708">
        <v>0</v>
      </c>
      <c r="L1708">
        <v>44767.199999999997</v>
      </c>
      <c r="M1708">
        <v>44767.199999999997</v>
      </c>
      <c r="N1708" s="11">
        <f>Salesdata[[#This Row],[subtotal_before_discount]]-Salesdata[[#This Row],[total_after_discount]]</f>
        <v>0</v>
      </c>
      <c r="O1708" t="s">
        <v>21</v>
      </c>
      <c r="P1708" s="2">
        <v>45792.918275462966</v>
      </c>
      <c r="Q1708">
        <f>YEAR(Salesdata[[#This Row],[purchase_date]])</f>
        <v>2025</v>
      </c>
      <c r="R1708" t="str">
        <f>TEXT(Salesdata[[#This Row],[purchase_date]], "mmm")</f>
        <v>May</v>
      </c>
    </row>
    <row r="1709" spans="1:18" x14ac:dyDescent="0.3">
      <c r="A1709" t="s">
        <v>5138</v>
      </c>
      <c r="B1709" t="s">
        <v>30</v>
      </c>
      <c r="C1709" t="s">
        <v>5139</v>
      </c>
      <c r="D1709" s="11" t="s">
        <v>8640</v>
      </c>
      <c r="E1709" s="11" t="s">
        <v>7094</v>
      </c>
      <c r="F1709" t="s">
        <v>37</v>
      </c>
      <c r="G1709" t="s">
        <v>5140</v>
      </c>
      <c r="H1709" t="s">
        <v>9189</v>
      </c>
      <c r="I1709">
        <v>374.04</v>
      </c>
      <c r="J1709">
        <v>3</v>
      </c>
      <c r="K1709">
        <v>2</v>
      </c>
      <c r="L1709">
        <v>1122.1199999999999</v>
      </c>
      <c r="M1709">
        <v>1099.68</v>
      </c>
      <c r="N1709" s="11">
        <f>Salesdata[[#This Row],[subtotal_before_discount]]-Salesdata[[#This Row],[total_after_discount]]</f>
        <v>22.439999999999827</v>
      </c>
      <c r="O1709" t="s">
        <v>21</v>
      </c>
      <c r="P1709" s="2">
        <v>45389.632349537038</v>
      </c>
      <c r="Q1709">
        <f>YEAR(Salesdata[[#This Row],[purchase_date]])</f>
        <v>2024</v>
      </c>
      <c r="R1709" t="str">
        <f>TEXT(Salesdata[[#This Row],[purchase_date]], "mmm")</f>
        <v>Apr</v>
      </c>
    </row>
    <row r="1710" spans="1:18" x14ac:dyDescent="0.3">
      <c r="A1710" t="s">
        <v>5141</v>
      </c>
      <c r="B1710" t="s">
        <v>172</v>
      </c>
      <c r="C1710" t="s">
        <v>9189</v>
      </c>
      <c r="D1710" s="11" t="s">
        <v>9189</v>
      </c>
      <c r="E1710" s="11" t="s">
        <v>9189</v>
      </c>
      <c r="F1710" t="s">
        <v>32</v>
      </c>
      <c r="G1710" t="s">
        <v>5142</v>
      </c>
      <c r="H1710" t="s">
        <v>20</v>
      </c>
      <c r="I1710">
        <v>143.94</v>
      </c>
      <c r="J1710">
        <v>8</v>
      </c>
      <c r="K1710">
        <v>5</v>
      </c>
      <c r="L1710">
        <v>1151.52</v>
      </c>
      <c r="M1710">
        <v>1093.94</v>
      </c>
      <c r="N1710" s="11">
        <f>Salesdata[[#This Row],[subtotal_before_discount]]-Salesdata[[#This Row],[total_after_discount]]</f>
        <v>57.579999999999927</v>
      </c>
      <c r="O1710" t="s">
        <v>116</v>
      </c>
      <c r="P1710" s="2">
        <v>45849.374236111114</v>
      </c>
      <c r="Q1710">
        <f>YEAR(Salesdata[[#This Row],[purchase_date]])</f>
        <v>2025</v>
      </c>
      <c r="R1710" t="str">
        <f>TEXT(Salesdata[[#This Row],[purchase_date]], "mmm")</f>
        <v>Jul</v>
      </c>
    </row>
    <row r="1711" spans="1:18" x14ac:dyDescent="0.3">
      <c r="A1711" t="s">
        <v>5143</v>
      </c>
      <c r="B1711" t="s">
        <v>23</v>
      </c>
      <c r="C1711" t="s">
        <v>5144</v>
      </c>
      <c r="D1711" s="11" t="s">
        <v>8641</v>
      </c>
      <c r="E1711" s="11" t="s">
        <v>7042</v>
      </c>
      <c r="F1711" t="s">
        <v>111</v>
      </c>
      <c r="G1711" t="s">
        <v>5145</v>
      </c>
      <c r="H1711" t="s">
        <v>65</v>
      </c>
      <c r="I1711">
        <v>345.67</v>
      </c>
      <c r="J1711">
        <v>50</v>
      </c>
      <c r="K1711">
        <v>5</v>
      </c>
      <c r="L1711">
        <v>17283.5</v>
      </c>
      <c r="M1711">
        <v>16419.330000000002</v>
      </c>
      <c r="N1711" s="11">
        <f>Salesdata[[#This Row],[subtotal_before_discount]]-Salesdata[[#This Row],[total_after_discount]]</f>
        <v>864.16999999999825</v>
      </c>
      <c r="O1711" t="s">
        <v>77</v>
      </c>
      <c r="P1711" s="2">
        <v>45791.18141203704</v>
      </c>
      <c r="Q1711">
        <f>YEAR(Salesdata[[#This Row],[purchase_date]])</f>
        <v>2025</v>
      </c>
      <c r="R1711" t="str">
        <f>TEXT(Salesdata[[#This Row],[purchase_date]], "mmm")</f>
        <v>May</v>
      </c>
    </row>
    <row r="1712" spans="1:18" x14ac:dyDescent="0.3">
      <c r="A1712" t="s">
        <v>5146</v>
      </c>
      <c r="B1712" t="s">
        <v>30</v>
      </c>
      <c r="C1712" t="s">
        <v>5147</v>
      </c>
      <c r="D1712" s="11" t="s">
        <v>8642</v>
      </c>
      <c r="E1712" s="11" t="s">
        <v>7130</v>
      </c>
      <c r="F1712" t="s">
        <v>155</v>
      </c>
      <c r="G1712" t="s">
        <v>5148</v>
      </c>
      <c r="H1712" t="s">
        <v>20</v>
      </c>
      <c r="I1712">
        <v>418.17</v>
      </c>
      <c r="J1712">
        <v>1</v>
      </c>
      <c r="K1712">
        <v>0</v>
      </c>
      <c r="L1712">
        <v>418.17</v>
      </c>
      <c r="M1712">
        <v>418.17</v>
      </c>
      <c r="N1712" s="11">
        <f>Salesdata[[#This Row],[subtotal_before_discount]]-Salesdata[[#This Row],[total_after_discount]]</f>
        <v>0</v>
      </c>
      <c r="O1712" t="s">
        <v>21</v>
      </c>
      <c r="P1712" s="2">
        <v>45454.712800925925</v>
      </c>
      <c r="Q1712">
        <f>YEAR(Salesdata[[#This Row],[purchase_date]])</f>
        <v>2024</v>
      </c>
      <c r="R1712" t="str">
        <f>TEXT(Salesdata[[#This Row],[purchase_date]], "mmm")</f>
        <v>Jun</v>
      </c>
    </row>
    <row r="1713" spans="1:18" x14ac:dyDescent="0.3">
      <c r="A1713" t="s">
        <v>5149</v>
      </c>
      <c r="B1713" t="s">
        <v>95</v>
      </c>
      <c r="C1713" t="s">
        <v>5150</v>
      </c>
      <c r="D1713" s="11" t="s">
        <v>8643</v>
      </c>
      <c r="E1713" s="11" t="s">
        <v>7050</v>
      </c>
      <c r="F1713" t="s">
        <v>121</v>
      </c>
      <c r="G1713" t="s">
        <v>5151</v>
      </c>
      <c r="H1713" t="s">
        <v>135</v>
      </c>
      <c r="I1713">
        <v>979.63</v>
      </c>
      <c r="J1713">
        <v>12</v>
      </c>
      <c r="K1713">
        <v>10</v>
      </c>
      <c r="L1713">
        <v>11755.56</v>
      </c>
      <c r="M1713">
        <v>10580</v>
      </c>
      <c r="N1713" s="11">
        <f>Salesdata[[#This Row],[subtotal_before_discount]]-Salesdata[[#This Row],[total_after_discount]]</f>
        <v>1175.5599999999995</v>
      </c>
      <c r="O1713" t="s">
        <v>40</v>
      </c>
      <c r="P1713" s="2">
        <v>45572.717118055552</v>
      </c>
      <c r="Q1713">
        <f>YEAR(Salesdata[[#This Row],[purchase_date]])</f>
        <v>2024</v>
      </c>
      <c r="R1713" t="str">
        <f>TEXT(Salesdata[[#This Row],[purchase_date]], "mmm")</f>
        <v>Oct</v>
      </c>
    </row>
    <row r="1714" spans="1:18" x14ac:dyDescent="0.3">
      <c r="A1714" t="s">
        <v>5152</v>
      </c>
      <c r="B1714" t="s">
        <v>55</v>
      </c>
      <c r="C1714" t="s">
        <v>5153</v>
      </c>
      <c r="D1714" s="11" t="s">
        <v>8644</v>
      </c>
      <c r="E1714" s="11" t="s">
        <v>7094</v>
      </c>
      <c r="F1714" t="s">
        <v>32</v>
      </c>
      <c r="G1714" t="s">
        <v>5154</v>
      </c>
      <c r="H1714" t="s">
        <v>161</v>
      </c>
      <c r="I1714">
        <v>271.83</v>
      </c>
      <c r="J1714">
        <v>4</v>
      </c>
      <c r="K1714">
        <v>10</v>
      </c>
      <c r="L1714">
        <v>1087.32</v>
      </c>
      <c r="M1714">
        <v>978.59</v>
      </c>
      <c r="N1714" s="11">
        <f>Salesdata[[#This Row],[subtotal_before_discount]]-Salesdata[[#This Row],[total_after_discount]]</f>
        <v>108.7299999999999</v>
      </c>
      <c r="O1714" t="s">
        <v>28</v>
      </c>
      <c r="P1714" s="2">
        <v>45727.271319444444</v>
      </c>
      <c r="Q1714">
        <f>YEAR(Salesdata[[#This Row],[purchase_date]])</f>
        <v>2025</v>
      </c>
      <c r="R1714" t="str">
        <f>TEXT(Salesdata[[#This Row],[purchase_date]], "mmm")</f>
        <v>Mar</v>
      </c>
    </row>
    <row r="1715" spans="1:18" x14ac:dyDescent="0.3">
      <c r="A1715" t="s">
        <v>5155</v>
      </c>
      <c r="B1715" t="s">
        <v>23</v>
      </c>
      <c r="C1715" t="s">
        <v>5156</v>
      </c>
      <c r="D1715" s="11" t="s">
        <v>8645</v>
      </c>
      <c r="E1715" s="11" t="s">
        <v>7168</v>
      </c>
      <c r="F1715" t="s">
        <v>133</v>
      </c>
      <c r="G1715" t="s">
        <v>5157</v>
      </c>
      <c r="H1715" t="s">
        <v>93</v>
      </c>
      <c r="I1715">
        <v>449.25</v>
      </c>
      <c r="J1715">
        <v>25</v>
      </c>
      <c r="K1715">
        <v>20</v>
      </c>
      <c r="L1715">
        <v>11231.25</v>
      </c>
      <c r="M1715">
        <v>8985</v>
      </c>
      <c r="N1715" s="11">
        <f>Salesdata[[#This Row],[subtotal_before_discount]]-Salesdata[[#This Row],[total_after_discount]]</f>
        <v>2246.25</v>
      </c>
      <c r="O1715" t="s">
        <v>9189</v>
      </c>
      <c r="P1715" s="2">
        <v>45558.489641203705</v>
      </c>
      <c r="Q1715">
        <f>YEAR(Salesdata[[#This Row],[purchase_date]])</f>
        <v>2024</v>
      </c>
      <c r="R1715" t="str">
        <f>TEXT(Salesdata[[#This Row],[purchase_date]], "mmm")</f>
        <v>Sep</v>
      </c>
    </row>
    <row r="1716" spans="1:18" x14ac:dyDescent="0.3">
      <c r="A1716" t="s">
        <v>5158</v>
      </c>
      <c r="B1716" t="s">
        <v>95</v>
      </c>
      <c r="C1716" t="s">
        <v>5159</v>
      </c>
      <c r="D1716" s="11" t="s">
        <v>8646</v>
      </c>
      <c r="E1716" s="11" t="s">
        <v>7183</v>
      </c>
      <c r="F1716" t="s">
        <v>68</v>
      </c>
      <c r="G1716" t="s">
        <v>5160</v>
      </c>
      <c r="H1716" t="s">
        <v>135</v>
      </c>
      <c r="I1716">
        <v>656.95</v>
      </c>
      <c r="J1716">
        <v>20</v>
      </c>
      <c r="K1716">
        <v>0</v>
      </c>
      <c r="L1716">
        <v>13139</v>
      </c>
      <c r="M1716">
        <v>13139</v>
      </c>
      <c r="N1716" s="11">
        <f>Salesdata[[#This Row],[subtotal_before_discount]]-Salesdata[[#This Row],[total_after_discount]]</f>
        <v>0</v>
      </c>
      <c r="O1716" t="s">
        <v>116</v>
      </c>
      <c r="P1716" s="2">
        <v>45835.605682870373</v>
      </c>
      <c r="Q1716">
        <f>YEAR(Salesdata[[#This Row],[purchase_date]])</f>
        <v>2025</v>
      </c>
      <c r="R1716" t="str">
        <f>TEXT(Salesdata[[#This Row],[purchase_date]], "mmm")</f>
        <v>Jun</v>
      </c>
    </row>
    <row r="1717" spans="1:18" x14ac:dyDescent="0.3">
      <c r="A1717" t="s">
        <v>5161</v>
      </c>
      <c r="B1717" t="s">
        <v>15</v>
      </c>
      <c r="C1717" t="s">
        <v>5162</v>
      </c>
      <c r="D1717" s="11" t="s">
        <v>8647</v>
      </c>
      <c r="E1717" s="11" t="s">
        <v>7168</v>
      </c>
      <c r="F1717" t="s">
        <v>32</v>
      </c>
      <c r="G1717" t="s">
        <v>5163</v>
      </c>
      <c r="H1717" t="s">
        <v>20</v>
      </c>
      <c r="I1717">
        <v>600.01</v>
      </c>
      <c r="J1717">
        <v>10</v>
      </c>
      <c r="K1717">
        <v>5</v>
      </c>
      <c r="L1717">
        <v>6000.1</v>
      </c>
      <c r="M1717">
        <v>5700.1</v>
      </c>
      <c r="N1717" s="11">
        <f>Salesdata[[#This Row],[subtotal_before_discount]]-Salesdata[[#This Row],[total_after_discount]]</f>
        <v>300</v>
      </c>
      <c r="O1717" t="s">
        <v>9189</v>
      </c>
      <c r="P1717" s="2">
        <v>45483.437303240738</v>
      </c>
      <c r="Q1717">
        <f>YEAR(Salesdata[[#This Row],[purchase_date]])</f>
        <v>2024</v>
      </c>
      <c r="R1717" t="str">
        <f>TEXT(Salesdata[[#This Row],[purchase_date]], "mmm")</f>
        <v>Jul</v>
      </c>
    </row>
    <row r="1718" spans="1:18" x14ac:dyDescent="0.3">
      <c r="A1718" t="s">
        <v>5164</v>
      </c>
      <c r="B1718" t="s">
        <v>55</v>
      </c>
      <c r="C1718" t="s">
        <v>5165</v>
      </c>
      <c r="D1718" s="11" t="s">
        <v>8648</v>
      </c>
      <c r="E1718" s="11" t="s">
        <v>7099</v>
      </c>
      <c r="F1718" t="s">
        <v>133</v>
      </c>
      <c r="G1718" t="s">
        <v>5166</v>
      </c>
      <c r="H1718" t="s">
        <v>20</v>
      </c>
      <c r="I1718">
        <v>674.49</v>
      </c>
      <c r="J1718">
        <v>8</v>
      </c>
      <c r="K1718">
        <v>0</v>
      </c>
      <c r="L1718">
        <v>5395.92</v>
      </c>
      <c r="M1718">
        <v>5395.92</v>
      </c>
      <c r="N1718" s="11">
        <f>Salesdata[[#This Row],[subtotal_before_discount]]-Salesdata[[#This Row],[total_after_discount]]</f>
        <v>0</v>
      </c>
      <c r="O1718" t="s">
        <v>21</v>
      </c>
      <c r="P1718" s="2">
        <v>45380.062916666669</v>
      </c>
      <c r="Q1718">
        <f>YEAR(Salesdata[[#This Row],[purchase_date]])</f>
        <v>2024</v>
      </c>
      <c r="R1718" t="str">
        <f>TEXT(Salesdata[[#This Row],[purchase_date]], "mmm")</f>
        <v>Mar</v>
      </c>
    </row>
    <row r="1719" spans="1:18" x14ac:dyDescent="0.3">
      <c r="A1719" t="s">
        <v>5167</v>
      </c>
      <c r="B1719" t="s">
        <v>84</v>
      </c>
      <c r="C1719" t="s">
        <v>5168</v>
      </c>
      <c r="D1719" s="11" t="s">
        <v>8649</v>
      </c>
      <c r="E1719" s="11" t="s">
        <v>7083</v>
      </c>
      <c r="F1719" t="s">
        <v>100</v>
      </c>
      <c r="G1719" t="s">
        <v>5169</v>
      </c>
      <c r="H1719" t="s">
        <v>102</v>
      </c>
      <c r="I1719">
        <v>3482.47</v>
      </c>
      <c r="J1719">
        <v>3</v>
      </c>
      <c r="K1719">
        <v>5</v>
      </c>
      <c r="L1719">
        <v>10447.41</v>
      </c>
      <c r="M1719">
        <v>9925.0400000000009</v>
      </c>
      <c r="N1719" s="11">
        <f>Salesdata[[#This Row],[subtotal_before_discount]]-Salesdata[[#This Row],[total_after_discount]]</f>
        <v>522.36999999999898</v>
      </c>
      <c r="O1719" t="s">
        <v>116</v>
      </c>
      <c r="P1719" s="2">
        <v>45440.001134259262</v>
      </c>
      <c r="Q1719">
        <f>YEAR(Salesdata[[#This Row],[purchase_date]])</f>
        <v>2024</v>
      </c>
      <c r="R1719" t="str">
        <f>TEXT(Salesdata[[#This Row],[purchase_date]], "mmm")</f>
        <v>May</v>
      </c>
    </row>
    <row r="1720" spans="1:18" x14ac:dyDescent="0.3">
      <c r="A1720" t="s">
        <v>5170</v>
      </c>
      <c r="B1720" t="s">
        <v>118</v>
      </c>
      <c r="C1720" t="s">
        <v>5171</v>
      </c>
      <c r="D1720" s="11" t="s">
        <v>8650</v>
      </c>
      <c r="E1720" s="11" t="s">
        <v>7091</v>
      </c>
      <c r="F1720" t="s">
        <v>177</v>
      </c>
      <c r="G1720" t="s">
        <v>5172</v>
      </c>
      <c r="H1720" t="s">
        <v>65</v>
      </c>
      <c r="I1720">
        <v>917.72</v>
      </c>
      <c r="J1720">
        <v>30</v>
      </c>
      <c r="K1720">
        <v>15</v>
      </c>
      <c r="L1720">
        <v>27531.599999999999</v>
      </c>
      <c r="M1720">
        <v>23401.86</v>
      </c>
      <c r="N1720" s="11">
        <f>Salesdata[[#This Row],[subtotal_before_discount]]-Salesdata[[#This Row],[total_after_discount]]</f>
        <v>4129.739999999998</v>
      </c>
      <c r="O1720" t="s">
        <v>60</v>
      </c>
      <c r="P1720" s="2">
        <v>45873.455312500002</v>
      </c>
      <c r="Q1720">
        <f>YEAR(Salesdata[[#This Row],[purchase_date]])</f>
        <v>2025</v>
      </c>
      <c r="R1720" t="str">
        <f>TEXT(Salesdata[[#This Row],[purchase_date]], "mmm")</f>
        <v>Aug</v>
      </c>
    </row>
    <row r="1721" spans="1:18" x14ac:dyDescent="0.3">
      <c r="A1721" t="s">
        <v>5173</v>
      </c>
      <c r="B1721" t="s">
        <v>30</v>
      </c>
      <c r="C1721" t="s">
        <v>5174</v>
      </c>
      <c r="D1721" s="11" t="s">
        <v>8651</v>
      </c>
      <c r="E1721" s="11" t="s">
        <v>7166</v>
      </c>
      <c r="F1721" t="s">
        <v>37</v>
      </c>
      <c r="G1721" t="s">
        <v>5175</v>
      </c>
      <c r="H1721" t="s">
        <v>65</v>
      </c>
      <c r="I1721">
        <v>98.38</v>
      </c>
      <c r="J1721">
        <v>25</v>
      </c>
      <c r="K1721">
        <v>10</v>
      </c>
      <c r="L1721">
        <v>2459.5</v>
      </c>
      <c r="M1721">
        <v>2213.5500000000002</v>
      </c>
      <c r="N1721" s="11">
        <f>Salesdata[[#This Row],[subtotal_before_discount]]-Salesdata[[#This Row],[total_after_discount]]</f>
        <v>245.94999999999982</v>
      </c>
      <c r="O1721" t="s">
        <v>21</v>
      </c>
      <c r="P1721" s="2">
        <v>45741.534699074073</v>
      </c>
      <c r="Q1721">
        <f>YEAR(Salesdata[[#This Row],[purchase_date]])</f>
        <v>2025</v>
      </c>
      <c r="R1721" t="str">
        <f>TEXT(Salesdata[[#This Row],[purchase_date]], "mmm")</f>
        <v>Mar</v>
      </c>
    </row>
    <row r="1722" spans="1:18" x14ac:dyDescent="0.3">
      <c r="A1722" t="s">
        <v>5176</v>
      </c>
      <c r="B1722" t="s">
        <v>15</v>
      </c>
      <c r="C1722" t="s">
        <v>5177</v>
      </c>
      <c r="D1722" s="11" t="s">
        <v>7874</v>
      </c>
      <c r="E1722" s="11" t="s">
        <v>7214</v>
      </c>
      <c r="F1722" t="s">
        <v>87</v>
      </c>
      <c r="G1722" t="s">
        <v>5178</v>
      </c>
      <c r="H1722" t="s">
        <v>27</v>
      </c>
      <c r="I1722">
        <v>1.63</v>
      </c>
      <c r="J1722">
        <v>140</v>
      </c>
      <c r="K1722">
        <v>20</v>
      </c>
      <c r="L1722">
        <v>228.2</v>
      </c>
      <c r="M1722">
        <v>182.56</v>
      </c>
      <c r="N1722" s="11">
        <f>Salesdata[[#This Row],[subtotal_before_discount]]-Salesdata[[#This Row],[total_after_discount]]</f>
        <v>45.639999999999986</v>
      </c>
      <c r="O1722" t="s">
        <v>60</v>
      </c>
      <c r="P1722" s="2">
        <v>45827.007939814815</v>
      </c>
      <c r="Q1722">
        <f>YEAR(Salesdata[[#This Row],[purchase_date]])</f>
        <v>2025</v>
      </c>
      <c r="R1722" t="str">
        <f>TEXT(Salesdata[[#This Row],[purchase_date]], "mmm")</f>
        <v>Jun</v>
      </c>
    </row>
    <row r="1723" spans="1:18" x14ac:dyDescent="0.3">
      <c r="A1723" t="s">
        <v>5179</v>
      </c>
      <c r="B1723" t="s">
        <v>15</v>
      </c>
      <c r="C1723" t="s">
        <v>5180</v>
      </c>
      <c r="D1723" s="11" t="s">
        <v>8652</v>
      </c>
      <c r="E1723" s="11" t="s">
        <v>7139</v>
      </c>
      <c r="F1723" t="s">
        <v>251</v>
      </c>
      <c r="G1723" t="s">
        <v>5181</v>
      </c>
      <c r="H1723" t="s">
        <v>248</v>
      </c>
      <c r="I1723">
        <v>462.15</v>
      </c>
      <c r="J1723">
        <v>2</v>
      </c>
      <c r="K1723">
        <v>2</v>
      </c>
      <c r="L1723">
        <v>924.3</v>
      </c>
      <c r="M1723">
        <v>905.81</v>
      </c>
      <c r="N1723" s="11">
        <f>Salesdata[[#This Row],[subtotal_before_discount]]-Salesdata[[#This Row],[total_after_discount]]</f>
        <v>18.490000000000009</v>
      </c>
      <c r="O1723" t="s">
        <v>60</v>
      </c>
      <c r="P1723" s="2">
        <v>45841.932696759257</v>
      </c>
      <c r="Q1723">
        <f>YEAR(Salesdata[[#This Row],[purchase_date]])</f>
        <v>2025</v>
      </c>
      <c r="R1723" t="str">
        <f>TEXT(Salesdata[[#This Row],[purchase_date]], "mmm")</f>
        <v>Jul</v>
      </c>
    </row>
    <row r="1724" spans="1:18" x14ac:dyDescent="0.3">
      <c r="A1724" t="s">
        <v>5182</v>
      </c>
      <c r="B1724" t="s">
        <v>84</v>
      </c>
      <c r="C1724" t="s">
        <v>5183</v>
      </c>
      <c r="D1724" s="11" t="s">
        <v>8653</v>
      </c>
      <c r="E1724" s="11" t="s">
        <v>7143</v>
      </c>
      <c r="F1724" t="s">
        <v>251</v>
      </c>
      <c r="G1724" t="s">
        <v>5184</v>
      </c>
      <c r="H1724" t="s">
        <v>179</v>
      </c>
      <c r="I1724">
        <v>4064</v>
      </c>
      <c r="J1724">
        <v>20</v>
      </c>
      <c r="K1724">
        <v>15</v>
      </c>
      <c r="L1724">
        <v>81280</v>
      </c>
      <c r="M1724">
        <v>69088</v>
      </c>
      <c r="N1724" s="11">
        <f>Salesdata[[#This Row],[subtotal_before_discount]]-Salesdata[[#This Row],[total_after_discount]]</f>
        <v>12192</v>
      </c>
      <c r="O1724" t="s">
        <v>116</v>
      </c>
      <c r="P1724" s="2">
        <v>45410.895798611113</v>
      </c>
      <c r="Q1724">
        <f>YEAR(Salesdata[[#This Row],[purchase_date]])</f>
        <v>2024</v>
      </c>
      <c r="R1724" t="str">
        <f>TEXT(Salesdata[[#This Row],[purchase_date]], "mmm")</f>
        <v>Apr</v>
      </c>
    </row>
    <row r="1725" spans="1:18" x14ac:dyDescent="0.3">
      <c r="A1725" t="s">
        <v>5185</v>
      </c>
      <c r="B1725" t="s">
        <v>118</v>
      </c>
      <c r="C1725" t="s">
        <v>5186</v>
      </c>
      <c r="D1725" s="11" t="s">
        <v>8654</v>
      </c>
      <c r="E1725" s="11" t="s">
        <v>7224</v>
      </c>
      <c r="F1725" t="s">
        <v>133</v>
      </c>
      <c r="G1725" t="s">
        <v>5187</v>
      </c>
      <c r="H1725" t="s">
        <v>465</v>
      </c>
      <c r="I1725">
        <v>227.83</v>
      </c>
      <c r="J1725">
        <v>2</v>
      </c>
      <c r="K1725">
        <v>0</v>
      </c>
      <c r="L1725">
        <v>455.66</v>
      </c>
      <c r="M1725">
        <v>455.66</v>
      </c>
      <c r="N1725" s="11">
        <f>Salesdata[[#This Row],[subtotal_before_discount]]-Salesdata[[#This Row],[total_after_discount]]</f>
        <v>0</v>
      </c>
      <c r="O1725" t="s">
        <v>9189</v>
      </c>
      <c r="P1725" s="2">
        <v>45453.850613425922</v>
      </c>
      <c r="Q1725">
        <f>YEAR(Salesdata[[#This Row],[purchase_date]])</f>
        <v>2024</v>
      </c>
      <c r="R1725" t="str">
        <f>TEXT(Salesdata[[#This Row],[purchase_date]], "mmm")</f>
        <v>Jun</v>
      </c>
    </row>
    <row r="1726" spans="1:18" x14ac:dyDescent="0.3">
      <c r="A1726" t="s">
        <v>5188</v>
      </c>
      <c r="B1726" t="s">
        <v>30</v>
      </c>
      <c r="C1726" t="s">
        <v>5189</v>
      </c>
      <c r="D1726" s="11" t="s">
        <v>8655</v>
      </c>
      <c r="E1726" s="11" t="s">
        <v>7250</v>
      </c>
      <c r="F1726" t="s">
        <v>74</v>
      </c>
      <c r="G1726" t="s">
        <v>9189</v>
      </c>
      <c r="H1726" t="s">
        <v>161</v>
      </c>
      <c r="I1726">
        <v>475.03</v>
      </c>
      <c r="J1726">
        <v>3</v>
      </c>
      <c r="K1726">
        <v>0</v>
      </c>
      <c r="L1726">
        <v>1425.09</v>
      </c>
      <c r="M1726">
        <v>1425.09</v>
      </c>
      <c r="N1726" s="11">
        <f>Salesdata[[#This Row],[subtotal_before_discount]]-Salesdata[[#This Row],[total_after_discount]]</f>
        <v>0</v>
      </c>
      <c r="O1726" t="s">
        <v>40</v>
      </c>
      <c r="P1726" s="2">
        <v>45390.071898148148</v>
      </c>
      <c r="Q1726">
        <f>YEAR(Salesdata[[#This Row],[purchase_date]])</f>
        <v>2024</v>
      </c>
      <c r="R1726" t="str">
        <f>TEXT(Salesdata[[#This Row],[purchase_date]], "mmm")</f>
        <v>Apr</v>
      </c>
    </row>
    <row r="1727" spans="1:18" x14ac:dyDescent="0.3">
      <c r="A1727" t="s">
        <v>5190</v>
      </c>
      <c r="B1727" t="s">
        <v>49</v>
      </c>
      <c r="C1727" t="s">
        <v>5191</v>
      </c>
      <c r="D1727" s="11" t="s">
        <v>8656</v>
      </c>
      <c r="E1727" s="11" t="s">
        <v>7108</v>
      </c>
      <c r="F1727" t="s">
        <v>277</v>
      </c>
      <c r="G1727" t="s">
        <v>5192</v>
      </c>
      <c r="H1727" t="s">
        <v>248</v>
      </c>
      <c r="I1727">
        <v>126.72</v>
      </c>
      <c r="J1727">
        <v>1</v>
      </c>
      <c r="K1727">
        <v>0</v>
      </c>
      <c r="L1727">
        <v>126.72</v>
      </c>
      <c r="M1727">
        <v>126.72</v>
      </c>
      <c r="N1727" s="11">
        <f>Salesdata[[#This Row],[subtotal_before_discount]]-Salesdata[[#This Row],[total_after_discount]]</f>
        <v>0</v>
      </c>
      <c r="O1727" t="s">
        <v>28</v>
      </c>
      <c r="P1727" s="2">
        <v>45782.340138888889</v>
      </c>
      <c r="Q1727">
        <f>YEAR(Salesdata[[#This Row],[purchase_date]])</f>
        <v>2025</v>
      </c>
      <c r="R1727" t="str">
        <f>TEXT(Salesdata[[#This Row],[purchase_date]], "mmm")</f>
        <v>May</v>
      </c>
    </row>
    <row r="1728" spans="1:18" x14ac:dyDescent="0.3">
      <c r="A1728" t="s">
        <v>5193</v>
      </c>
      <c r="B1728" t="s">
        <v>15</v>
      </c>
      <c r="C1728" t="s">
        <v>5194</v>
      </c>
      <c r="D1728" s="11" t="s">
        <v>8657</v>
      </c>
      <c r="E1728" s="11" t="s">
        <v>7123</v>
      </c>
      <c r="F1728" t="s">
        <v>57</v>
      </c>
      <c r="G1728" t="s">
        <v>5195</v>
      </c>
      <c r="H1728" t="s">
        <v>27</v>
      </c>
      <c r="I1728">
        <v>14.06</v>
      </c>
      <c r="J1728">
        <v>12</v>
      </c>
      <c r="K1728">
        <v>0</v>
      </c>
      <c r="L1728">
        <v>168.72</v>
      </c>
      <c r="M1728">
        <v>168.72</v>
      </c>
      <c r="N1728" s="11">
        <f>Salesdata[[#This Row],[subtotal_before_discount]]-Salesdata[[#This Row],[total_after_discount]]</f>
        <v>0</v>
      </c>
      <c r="O1728" t="s">
        <v>9189</v>
      </c>
      <c r="P1728" s="2">
        <v>45412.219074074077</v>
      </c>
      <c r="Q1728">
        <f>YEAR(Salesdata[[#This Row],[purchase_date]])</f>
        <v>2024</v>
      </c>
      <c r="R1728" t="str">
        <f>TEXT(Salesdata[[#This Row],[purchase_date]], "mmm")</f>
        <v>Apr</v>
      </c>
    </row>
    <row r="1729" spans="1:18" x14ac:dyDescent="0.3">
      <c r="A1729" t="s">
        <v>5196</v>
      </c>
      <c r="B1729" t="s">
        <v>72</v>
      </c>
      <c r="C1729" t="s">
        <v>5197</v>
      </c>
      <c r="D1729" s="11" t="s">
        <v>8658</v>
      </c>
      <c r="E1729" s="11" t="s">
        <v>7040</v>
      </c>
      <c r="F1729" t="s">
        <v>111</v>
      </c>
      <c r="G1729" t="s">
        <v>5198</v>
      </c>
      <c r="H1729" t="s">
        <v>65</v>
      </c>
      <c r="I1729">
        <v>550.04</v>
      </c>
      <c r="J1729">
        <v>10</v>
      </c>
      <c r="K1729">
        <v>5</v>
      </c>
      <c r="L1729">
        <v>5500.4</v>
      </c>
      <c r="M1729">
        <v>5225.38</v>
      </c>
      <c r="N1729" s="11">
        <f>Salesdata[[#This Row],[subtotal_before_discount]]-Salesdata[[#This Row],[total_after_discount]]</f>
        <v>275.01999999999953</v>
      </c>
      <c r="O1729" t="s">
        <v>116</v>
      </c>
      <c r="P1729" s="2">
        <v>45691.255555555559</v>
      </c>
      <c r="Q1729">
        <f>YEAR(Salesdata[[#This Row],[purchase_date]])</f>
        <v>2025</v>
      </c>
      <c r="R1729" t="str">
        <f>TEXT(Salesdata[[#This Row],[purchase_date]], "mmm")</f>
        <v>Feb</v>
      </c>
    </row>
    <row r="1730" spans="1:18" x14ac:dyDescent="0.3">
      <c r="A1730" t="s">
        <v>5199</v>
      </c>
      <c r="B1730" t="s">
        <v>30</v>
      </c>
      <c r="C1730" t="s">
        <v>5200</v>
      </c>
      <c r="D1730" s="11" t="s">
        <v>7972</v>
      </c>
      <c r="E1730" s="11" t="s">
        <v>7079</v>
      </c>
      <c r="F1730" t="s">
        <v>32</v>
      </c>
      <c r="G1730" t="s">
        <v>5201</v>
      </c>
      <c r="H1730" t="s">
        <v>209</v>
      </c>
      <c r="I1730">
        <v>452.24</v>
      </c>
      <c r="J1730">
        <v>3</v>
      </c>
      <c r="K1730">
        <v>0</v>
      </c>
      <c r="L1730">
        <v>1356.72</v>
      </c>
      <c r="M1730">
        <v>1356.72</v>
      </c>
      <c r="N1730" s="11">
        <f>Salesdata[[#This Row],[subtotal_before_discount]]-Salesdata[[#This Row],[total_after_discount]]</f>
        <v>0</v>
      </c>
      <c r="O1730" t="s">
        <v>60</v>
      </c>
      <c r="P1730" s="2">
        <v>45844.863217592596</v>
      </c>
      <c r="Q1730">
        <f>YEAR(Salesdata[[#This Row],[purchase_date]])</f>
        <v>2025</v>
      </c>
      <c r="R1730" t="str">
        <f>TEXT(Salesdata[[#This Row],[purchase_date]], "mmm")</f>
        <v>Jul</v>
      </c>
    </row>
    <row r="1731" spans="1:18" x14ac:dyDescent="0.3">
      <c r="A1731" t="s">
        <v>5202</v>
      </c>
      <c r="B1731" t="s">
        <v>72</v>
      </c>
      <c r="C1731" t="s">
        <v>5203</v>
      </c>
      <c r="D1731" s="11" t="s">
        <v>8659</v>
      </c>
      <c r="E1731" s="11" t="s">
        <v>7162</v>
      </c>
      <c r="F1731" t="s">
        <v>100</v>
      </c>
      <c r="G1731" t="s">
        <v>5204</v>
      </c>
      <c r="H1731" t="s">
        <v>9189</v>
      </c>
      <c r="I1731">
        <v>100.98</v>
      </c>
      <c r="J1731">
        <v>40</v>
      </c>
      <c r="K1731">
        <v>12</v>
      </c>
      <c r="L1731">
        <v>4039.2</v>
      </c>
      <c r="M1731">
        <v>3554.5</v>
      </c>
      <c r="N1731" s="11">
        <f>Salesdata[[#This Row],[subtotal_before_discount]]-Salesdata[[#This Row],[total_after_discount]]</f>
        <v>484.69999999999982</v>
      </c>
      <c r="O1731" t="s">
        <v>9189</v>
      </c>
      <c r="P1731" s="2">
        <v>45667.604548611111</v>
      </c>
      <c r="Q1731">
        <f>YEAR(Salesdata[[#This Row],[purchase_date]])</f>
        <v>2025</v>
      </c>
      <c r="R1731" t="str">
        <f>TEXT(Salesdata[[#This Row],[purchase_date]], "mmm")</f>
        <v>Jan</v>
      </c>
    </row>
    <row r="1732" spans="1:18" x14ac:dyDescent="0.3">
      <c r="A1732" t="s">
        <v>5205</v>
      </c>
      <c r="B1732" t="s">
        <v>55</v>
      </c>
      <c r="C1732" t="s">
        <v>5206</v>
      </c>
      <c r="D1732" s="11" t="s">
        <v>8660</v>
      </c>
      <c r="E1732" s="11" t="s">
        <v>7056</v>
      </c>
      <c r="F1732" t="s">
        <v>87</v>
      </c>
      <c r="G1732" t="s">
        <v>5207</v>
      </c>
      <c r="H1732" t="s">
        <v>135</v>
      </c>
      <c r="I1732">
        <v>352.83</v>
      </c>
      <c r="J1732">
        <v>25</v>
      </c>
      <c r="K1732">
        <v>18</v>
      </c>
      <c r="L1732">
        <v>8820.75</v>
      </c>
      <c r="M1732">
        <v>7233.02</v>
      </c>
      <c r="N1732" s="11">
        <f>Salesdata[[#This Row],[subtotal_before_discount]]-Salesdata[[#This Row],[total_after_discount]]</f>
        <v>1587.7299999999996</v>
      </c>
      <c r="O1732" t="s">
        <v>28</v>
      </c>
      <c r="P1732" s="2">
        <v>45600.497141203705</v>
      </c>
      <c r="Q1732">
        <f>YEAR(Salesdata[[#This Row],[purchase_date]])</f>
        <v>2024</v>
      </c>
      <c r="R1732" t="str">
        <f>TEXT(Salesdata[[#This Row],[purchase_date]], "mmm")</f>
        <v>Nov</v>
      </c>
    </row>
    <row r="1733" spans="1:18" x14ac:dyDescent="0.3">
      <c r="A1733" t="s">
        <v>5208</v>
      </c>
      <c r="B1733" t="s">
        <v>30</v>
      </c>
      <c r="C1733" t="s">
        <v>5209</v>
      </c>
      <c r="D1733" s="11" t="s">
        <v>8661</v>
      </c>
      <c r="E1733" s="11" t="s">
        <v>7097</v>
      </c>
      <c r="F1733" t="s">
        <v>133</v>
      </c>
      <c r="G1733" t="s">
        <v>5210</v>
      </c>
      <c r="H1733" t="s">
        <v>46</v>
      </c>
      <c r="I1733">
        <v>272.33</v>
      </c>
      <c r="J1733">
        <v>4</v>
      </c>
      <c r="K1733">
        <v>0</v>
      </c>
      <c r="L1733">
        <v>1089.32</v>
      </c>
      <c r="M1733">
        <v>1089.32</v>
      </c>
      <c r="N1733" s="11">
        <f>Salesdata[[#This Row],[subtotal_before_discount]]-Salesdata[[#This Row],[total_after_discount]]</f>
        <v>0</v>
      </c>
      <c r="O1733" t="s">
        <v>116</v>
      </c>
      <c r="P1733" s="2">
        <v>45509.145925925928</v>
      </c>
      <c r="Q1733">
        <f>YEAR(Salesdata[[#This Row],[purchase_date]])</f>
        <v>2024</v>
      </c>
      <c r="R1733" t="str">
        <f>TEXT(Salesdata[[#This Row],[purchase_date]], "mmm")</f>
        <v>Aug</v>
      </c>
    </row>
    <row r="1734" spans="1:18" x14ac:dyDescent="0.3">
      <c r="A1734" t="s">
        <v>5211</v>
      </c>
      <c r="B1734" t="s">
        <v>15</v>
      </c>
      <c r="C1734" t="s">
        <v>5212</v>
      </c>
      <c r="D1734" s="11" t="s">
        <v>8662</v>
      </c>
      <c r="E1734" s="11" t="s">
        <v>7123</v>
      </c>
      <c r="F1734" t="s">
        <v>87</v>
      </c>
      <c r="G1734" t="s">
        <v>5213</v>
      </c>
      <c r="H1734" t="s">
        <v>161</v>
      </c>
      <c r="I1734">
        <v>541.34</v>
      </c>
      <c r="J1734">
        <v>20</v>
      </c>
      <c r="K1734">
        <v>0</v>
      </c>
      <c r="L1734">
        <v>10826.8</v>
      </c>
      <c r="M1734">
        <v>10826.8</v>
      </c>
      <c r="N1734" s="11">
        <f>Salesdata[[#This Row],[subtotal_before_discount]]-Salesdata[[#This Row],[total_after_discount]]</f>
        <v>0</v>
      </c>
      <c r="O1734" t="s">
        <v>116</v>
      </c>
      <c r="P1734" s="2">
        <v>45719.86440972222</v>
      </c>
      <c r="Q1734">
        <f>YEAR(Salesdata[[#This Row],[purchase_date]])</f>
        <v>2025</v>
      </c>
      <c r="R1734" t="str">
        <f>TEXT(Salesdata[[#This Row],[purchase_date]], "mmm")</f>
        <v>Mar</v>
      </c>
    </row>
    <row r="1735" spans="1:18" x14ac:dyDescent="0.3">
      <c r="A1735" t="s">
        <v>5214</v>
      </c>
      <c r="B1735" t="s">
        <v>181</v>
      </c>
      <c r="C1735" t="s">
        <v>5215</v>
      </c>
      <c r="D1735" s="11" t="s">
        <v>7494</v>
      </c>
      <c r="E1735" s="11" t="s">
        <v>7089</v>
      </c>
      <c r="F1735" t="s">
        <v>133</v>
      </c>
      <c r="G1735" t="s">
        <v>5216</v>
      </c>
      <c r="H1735" t="s">
        <v>248</v>
      </c>
      <c r="I1735">
        <v>3297.93</v>
      </c>
      <c r="J1735">
        <v>30</v>
      </c>
      <c r="K1735">
        <v>20</v>
      </c>
      <c r="L1735">
        <v>98937.9</v>
      </c>
      <c r="M1735">
        <v>79150.320000000007</v>
      </c>
      <c r="N1735" s="11">
        <f>Salesdata[[#This Row],[subtotal_before_discount]]-Salesdata[[#This Row],[total_after_discount]]</f>
        <v>19787.579999999987</v>
      </c>
      <c r="O1735" t="s">
        <v>77</v>
      </c>
      <c r="P1735" s="2">
        <v>45415.778113425928</v>
      </c>
      <c r="Q1735">
        <f>YEAR(Salesdata[[#This Row],[purchase_date]])</f>
        <v>2024</v>
      </c>
      <c r="R1735" t="str">
        <f>TEXT(Salesdata[[#This Row],[purchase_date]], "mmm")</f>
        <v>May</v>
      </c>
    </row>
    <row r="1736" spans="1:18" x14ac:dyDescent="0.3">
      <c r="A1736" t="s">
        <v>5217</v>
      </c>
      <c r="B1736" t="s">
        <v>23</v>
      </c>
      <c r="C1736" t="s">
        <v>5218</v>
      </c>
      <c r="D1736" s="11" t="s">
        <v>8663</v>
      </c>
      <c r="E1736" s="11" t="s">
        <v>7094</v>
      </c>
      <c r="F1736" t="s">
        <v>277</v>
      </c>
      <c r="G1736" t="s">
        <v>5219</v>
      </c>
      <c r="H1736" t="s">
        <v>9189</v>
      </c>
      <c r="I1736">
        <v>58.46</v>
      </c>
      <c r="J1736">
        <v>5</v>
      </c>
      <c r="K1736">
        <v>15</v>
      </c>
      <c r="L1736">
        <v>292.3</v>
      </c>
      <c r="M1736">
        <v>248.46</v>
      </c>
      <c r="N1736" s="11">
        <f>Salesdata[[#This Row],[subtotal_before_discount]]-Salesdata[[#This Row],[total_after_discount]]</f>
        <v>43.84</v>
      </c>
      <c r="O1736" t="s">
        <v>28</v>
      </c>
      <c r="P1736" s="2">
        <v>45443.092557870368</v>
      </c>
      <c r="Q1736">
        <f>YEAR(Salesdata[[#This Row],[purchase_date]])</f>
        <v>2024</v>
      </c>
      <c r="R1736" t="str">
        <f>TEXT(Salesdata[[#This Row],[purchase_date]], "mmm")</f>
        <v>May</v>
      </c>
    </row>
    <row r="1737" spans="1:18" x14ac:dyDescent="0.3">
      <c r="A1737" t="s">
        <v>5220</v>
      </c>
      <c r="B1737" t="s">
        <v>23</v>
      </c>
      <c r="C1737" t="s">
        <v>5221</v>
      </c>
      <c r="D1737" s="11" t="s">
        <v>8664</v>
      </c>
      <c r="E1737" s="11" t="s">
        <v>7052</v>
      </c>
      <c r="F1737" t="s">
        <v>91</v>
      </c>
      <c r="G1737" t="s">
        <v>5222</v>
      </c>
      <c r="H1737" t="s">
        <v>107</v>
      </c>
      <c r="I1737">
        <v>100.41</v>
      </c>
      <c r="J1737">
        <v>5</v>
      </c>
      <c r="K1737">
        <v>10</v>
      </c>
      <c r="L1737">
        <v>502.05</v>
      </c>
      <c r="M1737">
        <v>451.85</v>
      </c>
      <c r="N1737" s="11">
        <f>Salesdata[[#This Row],[subtotal_before_discount]]-Salesdata[[#This Row],[total_after_discount]]</f>
        <v>50.199999999999989</v>
      </c>
      <c r="O1737" t="s">
        <v>40</v>
      </c>
      <c r="P1737" s="2">
        <v>45600.740335648145</v>
      </c>
      <c r="Q1737">
        <f>YEAR(Salesdata[[#This Row],[purchase_date]])</f>
        <v>2024</v>
      </c>
      <c r="R1737" t="str">
        <f>TEXT(Salesdata[[#This Row],[purchase_date]], "mmm")</f>
        <v>Nov</v>
      </c>
    </row>
    <row r="1738" spans="1:18" x14ac:dyDescent="0.3">
      <c r="A1738" t="s">
        <v>5223</v>
      </c>
      <c r="B1738" t="s">
        <v>118</v>
      </c>
      <c r="C1738" t="s">
        <v>5224</v>
      </c>
      <c r="D1738" s="11" t="s">
        <v>8665</v>
      </c>
      <c r="E1738" s="11" t="s">
        <v>7046</v>
      </c>
      <c r="F1738" t="s">
        <v>100</v>
      </c>
      <c r="G1738" t="s">
        <v>5225</v>
      </c>
      <c r="H1738" t="s">
        <v>161</v>
      </c>
      <c r="I1738">
        <v>1999.85</v>
      </c>
      <c r="J1738">
        <v>5</v>
      </c>
      <c r="K1738">
        <v>2</v>
      </c>
      <c r="L1738">
        <v>9999.25</v>
      </c>
      <c r="M1738">
        <v>9799.26</v>
      </c>
      <c r="N1738" s="11">
        <f>Salesdata[[#This Row],[subtotal_before_discount]]-Salesdata[[#This Row],[total_after_discount]]</f>
        <v>199.98999999999978</v>
      </c>
      <c r="O1738" t="s">
        <v>9189</v>
      </c>
      <c r="P1738" s="2">
        <v>45338.840254629627</v>
      </c>
      <c r="Q1738">
        <f>YEAR(Salesdata[[#This Row],[purchase_date]])</f>
        <v>2024</v>
      </c>
      <c r="R1738" t="str">
        <f>TEXT(Salesdata[[#This Row],[purchase_date]], "mmm")</f>
        <v>Feb</v>
      </c>
    </row>
    <row r="1739" spans="1:18" x14ac:dyDescent="0.3">
      <c r="A1739" t="s">
        <v>5226</v>
      </c>
      <c r="B1739" t="s">
        <v>84</v>
      </c>
      <c r="C1739" t="s">
        <v>5227</v>
      </c>
      <c r="D1739" s="11" t="s">
        <v>8666</v>
      </c>
      <c r="E1739" s="11" t="s">
        <v>7073</v>
      </c>
      <c r="F1739" t="s">
        <v>74</v>
      </c>
      <c r="G1739" t="s">
        <v>5228</v>
      </c>
      <c r="H1739" t="s">
        <v>27</v>
      </c>
      <c r="I1739">
        <v>358.28</v>
      </c>
      <c r="J1739">
        <v>5</v>
      </c>
      <c r="K1739">
        <v>0</v>
      </c>
      <c r="L1739">
        <v>1791.4</v>
      </c>
      <c r="M1739">
        <v>1791.4</v>
      </c>
      <c r="N1739" s="11">
        <f>Salesdata[[#This Row],[subtotal_before_discount]]-Salesdata[[#This Row],[total_after_discount]]</f>
        <v>0</v>
      </c>
      <c r="O1739" t="s">
        <v>60</v>
      </c>
      <c r="P1739" s="2">
        <v>45378.732071759259</v>
      </c>
      <c r="Q1739">
        <f>YEAR(Salesdata[[#This Row],[purchase_date]])</f>
        <v>2024</v>
      </c>
      <c r="R1739" t="str">
        <f>TEXT(Salesdata[[#This Row],[purchase_date]], "mmm")</f>
        <v>Mar</v>
      </c>
    </row>
    <row r="1740" spans="1:18" x14ac:dyDescent="0.3">
      <c r="A1740" t="s">
        <v>5229</v>
      </c>
      <c r="B1740" t="s">
        <v>84</v>
      </c>
      <c r="C1740" t="s">
        <v>5230</v>
      </c>
      <c r="D1740" s="11" t="s">
        <v>8667</v>
      </c>
      <c r="E1740" s="11" t="s">
        <v>7069</v>
      </c>
      <c r="F1740" t="s">
        <v>18</v>
      </c>
      <c r="G1740" t="s">
        <v>5231</v>
      </c>
      <c r="H1740" t="s">
        <v>46</v>
      </c>
      <c r="I1740">
        <v>184.26</v>
      </c>
      <c r="J1740">
        <v>3</v>
      </c>
      <c r="K1740">
        <v>10</v>
      </c>
      <c r="L1740">
        <v>552.78</v>
      </c>
      <c r="M1740">
        <v>497.5</v>
      </c>
      <c r="N1740" s="11">
        <f>Salesdata[[#This Row],[subtotal_before_discount]]-Salesdata[[#This Row],[total_after_discount]]</f>
        <v>55.279999999999973</v>
      </c>
      <c r="O1740" t="s">
        <v>47</v>
      </c>
      <c r="P1740" s="2">
        <v>45348.038726851853</v>
      </c>
      <c r="Q1740">
        <f>YEAR(Salesdata[[#This Row],[purchase_date]])</f>
        <v>2024</v>
      </c>
      <c r="R1740" t="str">
        <f>TEXT(Salesdata[[#This Row],[purchase_date]], "mmm")</f>
        <v>Feb</v>
      </c>
    </row>
    <row r="1741" spans="1:18" x14ac:dyDescent="0.3">
      <c r="A1741" t="s">
        <v>5232</v>
      </c>
      <c r="B1741" t="s">
        <v>49</v>
      </c>
      <c r="C1741" t="s">
        <v>5233</v>
      </c>
      <c r="D1741" s="11" t="s">
        <v>8668</v>
      </c>
      <c r="E1741" s="11" t="s">
        <v>7250</v>
      </c>
      <c r="F1741" t="s">
        <v>155</v>
      </c>
      <c r="G1741" t="s">
        <v>5234</v>
      </c>
      <c r="H1741" t="s">
        <v>184</v>
      </c>
      <c r="I1741">
        <v>619.82000000000005</v>
      </c>
      <c r="J1741">
        <v>25</v>
      </c>
      <c r="K1741">
        <v>20</v>
      </c>
      <c r="L1741">
        <v>15495.5</v>
      </c>
      <c r="M1741">
        <v>12396.4</v>
      </c>
      <c r="N1741" s="11">
        <f>Salesdata[[#This Row],[subtotal_before_discount]]-Salesdata[[#This Row],[total_after_discount]]</f>
        <v>3099.1000000000004</v>
      </c>
      <c r="O1741" t="s">
        <v>77</v>
      </c>
      <c r="P1741" s="2">
        <v>45701.790243055555</v>
      </c>
      <c r="Q1741">
        <f>YEAR(Salesdata[[#This Row],[purchase_date]])</f>
        <v>2025</v>
      </c>
      <c r="R1741" t="str">
        <f>TEXT(Salesdata[[#This Row],[purchase_date]], "mmm")</f>
        <v>Feb</v>
      </c>
    </row>
    <row r="1742" spans="1:18" x14ac:dyDescent="0.3">
      <c r="A1742" t="s">
        <v>5235</v>
      </c>
      <c r="B1742" t="s">
        <v>118</v>
      </c>
      <c r="C1742" t="s">
        <v>5236</v>
      </c>
      <c r="D1742" s="11" t="s">
        <v>8377</v>
      </c>
      <c r="E1742" s="11" t="s">
        <v>7166</v>
      </c>
      <c r="F1742" t="s">
        <v>155</v>
      </c>
      <c r="G1742" t="s">
        <v>5237</v>
      </c>
      <c r="H1742" t="s">
        <v>53</v>
      </c>
      <c r="I1742">
        <v>230.12</v>
      </c>
      <c r="J1742">
        <v>1</v>
      </c>
      <c r="K1742">
        <v>0</v>
      </c>
      <c r="L1742">
        <v>230.12</v>
      </c>
      <c r="M1742">
        <v>230.12</v>
      </c>
      <c r="N1742" s="11">
        <f>Salesdata[[#This Row],[subtotal_before_discount]]-Salesdata[[#This Row],[total_after_discount]]</f>
        <v>0</v>
      </c>
      <c r="O1742" t="s">
        <v>28</v>
      </c>
      <c r="P1742" s="2">
        <v>45808.31790509259</v>
      </c>
      <c r="Q1742">
        <f>YEAR(Salesdata[[#This Row],[purchase_date]])</f>
        <v>2025</v>
      </c>
      <c r="R1742" t="str">
        <f>TEXT(Salesdata[[#This Row],[purchase_date]], "mmm")</f>
        <v>May</v>
      </c>
    </row>
    <row r="1743" spans="1:18" x14ac:dyDescent="0.3">
      <c r="A1743" t="s">
        <v>5238</v>
      </c>
      <c r="B1743" t="s">
        <v>95</v>
      </c>
      <c r="C1743" t="s">
        <v>9189</v>
      </c>
      <c r="D1743" s="11" t="s">
        <v>9189</v>
      </c>
      <c r="E1743" s="11" t="s">
        <v>9189</v>
      </c>
      <c r="F1743" t="s">
        <v>121</v>
      </c>
      <c r="G1743" t="s">
        <v>5239</v>
      </c>
      <c r="H1743" t="s">
        <v>39</v>
      </c>
      <c r="I1743">
        <v>205.96</v>
      </c>
      <c r="J1743">
        <v>4</v>
      </c>
      <c r="K1743">
        <v>0</v>
      </c>
      <c r="L1743">
        <v>823.84</v>
      </c>
      <c r="M1743">
        <v>823.84</v>
      </c>
      <c r="N1743" s="11">
        <f>Salesdata[[#This Row],[subtotal_before_discount]]-Salesdata[[#This Row],[total_after_discount]]</f>
        <v>0</v>
      </c>
      <c r="O1743" t="s">
        <v>47</v>
      </c>
      <c r="P1743" s="2">
        <v>45474.117546296293</v>
      </c>
      <c r="Q1743">
        <f>YEAR(Salesdata[[#This Row],[purchase_date]])</f>
        <v>2024</v>
      </c>
      <c r="R1743" t="str">
        <f>TEXT(Salesdata[[#This Row],[purchase_date]], "mmm")</f>
        <v>Jul</v>
      </c>
    </row>
    <row r="1744" spans="1:18" x14ac:dyDescent="0.3">
      <c r="A1744" t="s">
        <v>5240</v>
      </c>
      <c r="B1744" t="s">
        <v>118</v>
      </c>
      <c r="C1744" t="s">
        <v>5241</v>
      </c>
      <c r="D1744" s="11" t="s">
        <v>8669</v>
      </c>
      <c r="E1744" s="11" t="s">
        <v>7170</v>
      </c>
      <c r="F1744" t="s">
        <v>74</v>
      </c>
      <c r="G1744" t="s">
        <v>5242</v>
      </c>
      <c r="H1744" t="s">
        <v>76</v>
      </c>
      <c r="I1744">
        <v>137.63999999999999</v>
      </c>
      <c r="J1744">
        <v>20</v>
      </c>
      <c r="K1744">
        <v>5</v>
      </c>
      <c r="L1744">
        <v>2752.8</v>
      </c>
      <c r="M1744">
        <v>2615.16</v>
      </c>
      <c r="N1744" s="11">
        <f>Salesdata[[#This Row],[subtotal_before_discount]]-Salesdata[[#This Row],[total_after_discount]]</f>
        <v>137.64000000000033</v>
      </c>
      <c r="O1744" t="s">
        <v>47</v>
      </c>
      <c r="P1744" s="2">
        <v>45409.549328703702</v>
      </c>
      <c r="Q1744">
        <f>YEAR(Salesdata[[#This Row],[purchase_date]])</f>
        <v>2024</v>
      </c>
      <c r="R1744" t="str">
        <f>TEXT(Salesdata[[#This Row],[purchase_date]], "mmm")</f>
        <v>Apr</v>
      </c>
    </row>
    <row r="1745" spans="1:18" x14ac:dyDescent="0.3">
      <c r="A1745" t="s">
        <v>5243</v>
      </c>
      <c r="B1745" t="s">
        <v>172</v>
      </c>
      <c r="C1745" t="s">
        <v>5244</v>
      </c>
      <c r="D1745" s="11" t="s">
        <v>8670</v>
      </c>
      <c r="E1745" s="11" t="s">
        <v>7108</v>
      </c>
      <c r="F1745" t="s">
        <v>74</v>
      </c>
      <c r="G1745" t="s">
        <v>5245</v>
      </c>
      <c r="H1745" t="s">
        <v>70</v>
      </c>
      <c r="I1745">
        <v>15.71</v>
      </c>
      <c r="J1745">
        <v>6</v>
      </c>
      <c r="K1745">
        <v>0</v>
      </c>
      <c r="L1745">
        <v>94.26</v>
      </c>
      <c r="M1745">
        <v>94.26</v>
      </c>
      <c r="N1745" s="11">
        <f>Salesdata[[#This Row],[subtotal_before_discount]]-Salesdata[[#This Row],[total_after_discount]]</f>
        <v>0</v>
      </c>
      <c r="O1745" t="s">
        <v>77</v>
      </c>
      <c r="P1745" s="2">
        <v>45694.089409722219</v>
      </c>
      <c r="Q1745">
        <f>YEAR(Salesdata[[#This Row],[purchase_date]])</f>
        <v>2025</v>
      </c>
      <c r="R1745" t="str">
        <f>TEXT(Salesdata[[#This Row],[purchase_date]], "mmm")</f>
        <v>Feb</v>
      </c>
    </row>
    <row r="1746" spans="1:18" x14ac:dyDescent="0.3">
      <c r="A1746" t="s">
        <v>5246</v>
      </c>
      <c r="B1746" t="s">
        <v>84</v>
      </c>
      <c r="C1746" t="s">
        <v>5247</v>
      </c>
      <c r="D1746" s="11" t="s">
        <v>8671</v>
      </c>
      <c r="E1746" s="11" t="s">
        <v>7046</v>
      </c>
      <c r="F1746" t="s">
        <v>32</v>
      </c>
      <c r="G1746" t="s">
        <v>5248</v>
      </c>
      <c r="H1746" t="s">
        <v>102</v>
      </c>
      <c r="I1746">
        <v>445.09</v>
      </c>
      <c r="J1746">
        <v>15</v>
      </c>
      <c r="K1746">
        <v>0</v>
      </c>
      <c r="L1746">
        <v>6676.35</v>
      </c>
      <c r="M1746">
        <v>6676.35</v>
      </c>
      <c r="N1746" s="11">
        <f>Salesdata[[#This Row],[subtotal_before_discount]]-Salesdata[[#This Row],[total_after_discount]]</f>
        <v>0</v>
      </c>
      <c r="O1746" t="s">
        <v>9189</v>
      </c>
      <c r="P1746" s="2">
        <v>45352.293171296296</v>
      </c>
      <c r="Q1746">
        <f>YEAR(Salesdata[[#This Row],[purchase_date]])</f>
        <v>2024</v>
      </c>
      <c r="R1746" t="str">
        <f>TEXT(Salesdata[[#This Row],[purchase_date]], "mmm")</f>
        <v>Mar</v>
      </c>
    </row>
    <row r="1747" spans="1:18" x14ac:dyDescent="0.3">
      <c r="A1747" t="s">
        <v>5249</v>
      </c>
      <c r="B1747" t="s">
        <v>95</v>
      </c>
      <c r="C1747" t="s">
        <v>5250</v>
      </c>
      <c r="D1747" s="11" t="s">
        <v>8672</v>
      </c>
      <c r="E1747" s="11" t="s">
        <v>7154</v>
      </c>
      <c r="F1747" t="s">
        <v>224</v>
      </c>
      <c r="G1747" t="s">
        <v>5251</v>
      </c>
      <c r="H1747" t="s">
        <v>130</v>
      </c>
      <c r="I1747">
        <v>4.08</v>
      </c>
      <c r="J1747">
        <v>314</v>
      </c>
      <c r="K1747">
        <v>25</v>
      </c>
      <c r="L1747">
        <v>1281.1199999999999</v>
      </c>
      <c r="M1747">
        <v>960.84</v>
      </c>
      <c r="N1747" s="11">
        <f>Salesdata[[#This Row],[subtotal_before_discount]]-Salesdata[[#This Row],[total_after_discount]]</f>
        <v>320.27999999999986</v>
      </c>
      <c r="O1747" t="s">
        <v>9189</v>
      </c>
      <c r="P1747" s="2">
        <v>45746.371168981481</v>
      </c>
      <c r="Q1747">
        <f>YEAR(Salesdata[[#This Row],[purchase_date]])</f>
        <v>2025</v>
      </c>
      <c r="R1747" t="str">
        <f>TEXT(Salesdata[[#This Row],[purchase_date]], "mmm")</f>
        <v>Mar</v>
      </c>
    </row>
    <row r="1748" spans="1:18" x14ac:dyDescent="0.3">
      <c r="A1748" t="s">
        <v>5252</v>
      </c>
      <c r="B1748" t="s">
        <v>15</v>
      </c>
      <c r="C1748" t="s">
        <v>5253</v>
      </c>
      <c r="D1748" s="11" t="s">
        <v>8673</v>
      </c>
      <c r="E1748" s="11" t="s">
        <v>7346</v>
      </c>
      <c r="F1748" t="s">
        <v>32</v>
      </c>
      <c r="G1748" t="s">
        <v>5254</v>
      </c>
      <c r="H1748" t="s">
        <v>70</v>
      </c>
      <c r="I1748">
        <v>3.89</v>
      </c>
      <c r="J1748">
        <v>46</v>
      </c>
      <c r="K1748">
        <v>18</v>
      </c>
      <c r="L1748">
        <v>178.94</v>
      </c>
      <c r="M1748">
        <v>146.72999999999999</v>
      </c>
      <c r="N1748" s="11">
        <f>Salesdata[[#This Row],[subtotal_before_discount]]-Salesdata[[#This Row],[total_after_discount]]</f>
        <v>32.210000000000008</v>
      </c>
      <c r="O1748" t="s">
        <v>21</v>
      </c>
      <c r="P1748" s="2">
        <v>45363.016608796293</v>
      </c>
      <c r="Q1748">
        <f>YEAR(Salesdata[[#This Row],[purchase_date]])</f>
        <v>2024</v>
      </c>
      <c r="R1748" t="str">
        <f>TEXT(Salesdata[[#This Row],[purchase_date]], "mmm")</f>
        <v>Mar</v>
      </c>
    </row>
    <row r="1749" spans="1:18" x14ac:dyDescent="0.3">
      <c r="A1749" t="s">
        <v>5255</v>
      </c>
      <c r="B1749" t="s">
        <v>30</v>
      </c>
      <c r="C1749" t="s">
        <v>5256</v>
      </c>
      <c r="D1749" s="11" t="s">
        <v>8674</v>
      </c>
      <c r="E1749" s="11" t="s">
        <v>7137</v>
      </c>
      <c r="F1749" t="s">
        <v>44</v>
      </c>
      <c r="G1749" t="s">
        <v>5257</v>
      </c>
      <c r="H1749" t="s">
        <v>179</v>
      </c>
      <c r="I1749">
        <v>2638.55</v>
      </c>
      <c r="J1749">
        <v>10</v>
      </c>
      <c r="K1749">
        <v>10</v>
      </c>
      <c r="L1749">
        <v>26385.5</v>
      </c>
      <c r="M1749">
        <v>23746.95</v>
      </c>
      <c r="N1749" s="11">
        <f>Salesdata[[#This Row],[subtotal_before_discount]]-Salesdata[[#This Row],[total_after_discount]]</f>
        <v>2638.5499999999993</v>
      </c>
      <c r="O1749" t="s">
        <v>77</v>
      </c>
      <c r="P1749" s="2">
        <v>45433.025555555556</v>
      </c>
      <c r="Q1749">
        <f>YEAR(Salesdata[[#This Row],[purchase_date]])</f>
        <v>2024</v>
      </c>
      <c r="R1749" t="str">
        <f>TEXT(Salesdata[[#This Row],[purchase_date]], "mmm")</f>
        <v>May</v>
      </c>
    </row>
    <row r="1750" spans="1:18" x14ac:dyDescent="0.3">
      <c r="A1750" t="s">
        <v>5258</v>
      </c>
      <c r="B1750" t="s">
        <v>15</v>
      </c>
      <c r="C1750" t="s">
        <v>5259</v>
      </c>
      <c r="D1750" s="11" t="s">
        <v>8675</v>
      </c>
      <c r="E1750" s="11" t="s">
        <v>7250</v>
      </c>
      <c r="F1750" t="s">
        <v>68</v>
      </c>
      <c r="G1750" t="s">
        <v>5260</v>
      </c>
      <c r="H1750" t="s">
        <v>39</v>
      </c>
      <c r="I1750">
        <v>405.06</v>
      </c>
      <c r="J1750">
        <v>8</v>
      </c>
      <c r="K1750">
        <v>0</v>
      </c>
      <c r="L1750">
        <v>3240.48</v>
      </c>
      <c r="M1750">
        <v>3240.48</v>
      </c>
      <c r="N1750" s="11">
        <f>Salesdata[[#This Row],[subtotal_before_discount]]-Salesdata[[#This Row],[total_after_discount]]</f>
        <v>0</v>
      </c>
      <c r="O1750" t="s">
        <v>40</v>
      </c>
      <c r="P1750" s="2">
        <v>45352.399583333332</v>
      </c>
      <c r="Q1750">
        <f>YEAR(Salesdata[[#This Row],[purchase_date]])</f>
        <v>2024</v>
      </c>
      <c r="R1750" t="str">
        <f>TEXT(Salesdata[[#This Row],[purchase_date]], "mmm")</f>
        <v>Mar</v>
      </c>
    </row>
    <row r="1751" spans="1:18" x14ac:dyDescent="0.3">
      <c r="A1751" t="s">
        <v>5261</v>
      </c>
      <c r="B1751" t="s">
        <v>23</v>
      </c>
      <c r="C1751" t="s">
        <v>5262</v>
      </c>
      <c r="D1751" s="11" t="s">
        <v>8676</v>
      </c>
      <c r="E1751" s="11" t="s">
        <v>7154</v>
      </c>
      <c r="F1751" t="s">
        <v>133</v>
      </c>
      <c r="G1751" t="s">
        <v>5263</v>
      </c>
      <c r="H1751" t="s">
        <v>93</v>
      </c>
      <c r="I1751">
        <v>32.29</v>
      </c>
      <c r="J1751">
        <v>2</v>
      </c>
      <c r="K1751">
        <v>0</v>
      </c>
      <c r="L1751">
        <v>64.58</v>
      </c>
      <c r="M1751">
        <v>64.58</v>
      </c>
      <c r="N1751" s="11">
        <f>Salesdata[[#This Row],[subtotal_before_discount]]-Salesdata[[#This Row],[total_after_discount]]</f>
        <v>0</v>
      </c>
      <c r="O1751" t="s">
        <v>116</v>
      </c>
      <c r="P1751" s="2">
        <v>45522.076805555553</v>
      </c>
      <c r="Q1751">
        <f>YEAR(Salesdata[[#This Row],[purchase_date]])</f>
        <v>2024</v>
      </c>
      <c r="R1751" t="str">
        <f>TEXT(Salesdata[[#This Row],[purchase_date]], "mmm")</f>
        <v>Aug</v>
      </c>
    </row>
    <row r="1752" spans="1:18" x14ac:dyDescent="0.3">
      <c r="A1752" t="s">
        <v>5264</v>
      </c>
      <c r="B1752" t="s">
        <v>118</v>
      </c>
      <c r="C1752" t="s">
        <v>9189</v>
      </c>
      <c r="D1752" s="11" t="s">
        <v>9189</v>
      </c>
      <c r="E1752" s="11" t="s">
        <v>9189</v>
      </c>
      <c r="F1752" t="s">
        <v>91</v>
      </c>
      <c r="G1752" t="s">
        <v>5265</v>
      </c>
      <c r="H1752" t="s">
        <v>93</v>
      </c>
      <c r="I1752">
        <v>1605.69</v>
      </c>
      <c r="J1752">
        <v>10</v>
      </c>
      <c r="K1752">
        <v>10</v>
      </c>
      <c r="L1752">
        <v>16056.9</v>
      </c>
      <c r="M1752">
        <v>14451.21</v>
      </c>
      <c r="N1752" s="11">
        <f>Salesdata[[#This Row],[subtotal_before_discount]]-Salesdata[[#This Row],[total_after_discount]]</f>
        <v>1605.6900000000005</v>
      </c>
      <c r="O1752" t="s">
        <v>21</v>
      </c>
      <c r="P1752" s="2">
        <v>45613.952870370369</v>
      </c>
      <c r="Q1752">
        <f>YEAR(Salesdata[[#This Row],[purchase_date]])</f>
        <v>2024</v>
      </c>
      <c r="R1752" t="str">
        <f>TEXT(Salesdata[[#This Row],[purchase_date]], "mmm")</f>
        <v>Nov</v>
      </c>
    </row>
    <row r="1753" spans="1:18" x14ac:dyDescent="0.3">
      <c r="A1753" t="s">
        <v>5266</v>
      </c>
      <c r="B1753" t="s">
        <v>172</v>
      </c>
      <c r="C1753" t="s">
        <v>5267</v>
      </c>
      <c r="D1753" s="11" t="s">
        <v>8677</v>
      </c>
      <c r="E1753" s="11" t="s">
        <v>7064</v>
      </c>
      <c r="F1753" t="s">
        <v>91</v>
      </c>
      <c r="G1753" t="s">
        <v>5268</v>
      </c>
      <c r="H1753" t="s">
        <v>248</v>
      </c>
      <c r="I1753">
        <v>3.11</v>
      </c>
      <c r="J1753">
        <v>56</v>
      </c>
      <c r="K1753">
        <v>3</v>
      </c>
      <c r="L1753">
        <v>174.16</v>
      </c>
      <c r="M1753">
        <v>168.94</v>
      </c>
      <c r="N1753" s="11">
        <f>Salesdata[[#This Row],[subtotal_before_discount]]-Salesdata[[#This Row],[total_after_discount]]</f>
        <v>5.2199999999999989</v>
      </c>
      <c r="O1753" t="s">
        <v>9189</v>
      </c>
      <c r="P1753" s="2">
        <v>45836.596261574072</v>
      </c>
      <c r="Q1753">
        <f>YEAR(Salesdata[[#This Row],[purchase_date]])</f>
        <v>2025</v>
      </c>
      <c r="R1753" t="str">
        <f>TEXT(Salesdata[[#This Row],[purchase_date]], "mmm")</f>
        <v>Jun</v>
      </c>
    </row>
    <row r="1754" spans="1:18" x14ac:dyDescent="0.3">
      <c r="A1754" t="s">
        <v>5269</v>
      </c>
      <c r="B1754" t="s">
        <v>15</v>
      </c>
      <c r="C1754" t="s">
        <v>5270</v>
      </c>
      <c r="D1754" s="11" t="s">
        <v>8678</v>
      </c>
      <c r="E1754" s="11" t="s">
        <v>7079</v>
      </c>
      <c r="F1754" t="s">
        <v>155</v>
      </c>
      <c r="G1754" t="s">
        <v>5271</v>
      </c>
      <c r="H1754" t="s">
        <v>93</v>
      </c>
      <c r="I1754">
        <v>271.66000000000003</v>
      </c>
      <c r="J1754">
        <v>3</v>
      </c>
      <c r="K1754">
        <v>0</v>
      </c>
      <c r="L1754">
        <v>814.98</v>
      </c>
      <c r="M1754">
        <v>814.98</v>
      </c>
      <c r="N1754" s="11">
        <f>Salesdata[[#This Row],[subtotal_before_discount]]-Salesdata[[#This Row],[total_after_discount]]</f>
        <v>0</v>
      </c>
      <c r="O1754" t="s">
        <v>28</v>
      </c>
      <c r="P1754" s="2">
        <v>45562.435995370368</v>
      </c>
      <c r="Q1754">
        <f>YEAR(Salesdata[[#This Row],[purchase_date]])</f>
        <v>2024</v>
      </c>
      <c r="R1754" t="str">
        <f>TEXT(Salesdata[[#This Row],[purchase_date]], "mmm")</f>
        <v>Sep</v>
      </c>
    </row>
    <row r="1755" spans="1:18" x14ac:dyDescent="0.3">
      <c r="A1755" t="s">
        <v>5272</v>
      </c>
      <c r="B1755" t="s">
        <v>84</v>
      </c>
      <c r="C1755" t="s">
        <v>5273</v>
      </c>
      <c r="D1755" s="11" t="s">
        <v>8679</v>
      </c>
      <c r="E1755" s="11" t="s">
        <v>7056</v>
      </c>
      <c r="F1755" t="s">
        <v>133</v>
      </c>
      <c r="G1755" t="s">
        <v>5274</v>
      </c>
      <c r="H1755" t="s">
        <v>82</v>
      </c>
      <c r="I1755">
        <v>404.93</v>
      </c>
      <c r="J1755">
        <v>12</v>
      </c>
      <c r="K1755">
        <v>5</v>
      </c>
      <c r="L1755">
        <v>4859.16</v>
      </c>
      <c r="M1755">
        <v>4616.2</v>
      </c>
      <c r="N1755" s="11">
        <f>Salesdata[[#This Row],[subtotal_before_discount]]-Salesdata[[#This Row],[total_after_discount]]</f>
        <v>242.96000000000004</v>
      </c>
      <c r="O1755" t="s">
        <v>47</v>
      </c>
      <c r="P1755" s="2">
        <v>45644.896238425928</v>
      </c>
      <c r="Q1755">
        <f>YEAR(Salesdata[[#This Row],[purchase_date]])</f>
        <v>2024</v>
      </c>
      <c r="R1755" t="str">
        <f>TEXT(Salesdata[[#This Row],[purchase_date]], "mmm")</f>
        <v>Dec</v>
      </c>
    </row>
    <row r="1756" spans="1:18" x14ac:dyDescent="0.3">
      <c r="A1756" t="s">
        <v>5275</v>
      </c>
      <c r="B1756" t="s">
        <v>84</v>
      </c>
      <c r="C1756" t="s">
        <v>5276</v>
      </c>
      <c r="D1756" s="11" t="s">
        <v>8680</v>
      </c>
      <c r="E1756" s="11" t="s">
        <v>7143</v>
      </c>
      <c r="F1756" t="s">
        <v>133</v>
      </c>
      <c r="G1756" t="s">
        <v>5277</v>
      </c>
      <c r="H1756" t="s">
        <v>93</v>
      </c>
      <c r="I1756">
        <v>1475.57</v>
      </c>
      <c r="J1756">
        <v>25</v>
      </c>
      <c r="K1756">
        <v>15</v>
      </c>
      <c r="L1756">
        <v>36889.25</v>
      </c>
      <c r="M1756">
        <v>31355.86</v>
      </c>
      <c r="N1756" s="11">
        <f>Salesdata[[#This Row],[subtotal_before_discount]]-Salesdata[[#This Row],[total_after_discount]]</f>
        <v>5533.3899999999994</v>
      </c>
      <c r="O1756" t="s">
        <v>28</v>
      </c>
      <c r="P1756" s="2">
        <v>45459.306076388886</v>
      </c>
      <c r="Q1756">
        <f>YEAR(Salesdata[[#This Row],[purchase_date]])</f>
        <v>2024</v>
      </c>
      <c r="R1756" t="str">
        <f>TEXT(Salesdata[[#This Row],[purchase_date]], "mmm")</f>
        <v>Jun</v>
      </c>
    </row>
    <row r="1757" spans="1:18" x14ac:dyDescent="0.3">
      <c r="A1757" t="s">
        <v>5278</v>
      </c>
      <c r="B1757" t="s">
        <v>30</v>
      </c>
      <c r="C1757" t="s">
        <v>5279</v>
      </c>
      <c r="D1757" s="11" t="s">
        <v>8681</v>
      </c>
      <c r="E1757" s="11" t="s">
        <v>7091</v>
      </c>
      <c r="F1757" t="s">
        <v>105</v>
      </c>
      <c r="G1757" t="s">
        <v>5280</v>
      </c>
      <c r="H1757" t="s">
        <v>465</v>
      </c>
      <c r="I1757">
        <v>661.04</v>
      </c>
      <c r="J1757">
        <v>1</v>
      </c>
      <c r="K1757">
        <v>0</v>
      </c>
      <c r="L1757">
        <v>661.04</v>
      </c>
      <c r="M1757">
        <v>661.04</v>
      </c>
      <c r="N1757" s="11">
        <f>Salesdata[[#This Row],[subtotal_before_discount]]-Salesdata[[#This Row],[total_after_discount]]</f>
        <v>0</v>
      </c>
      <c r="O1757" t="s">
        <v>60</v>
      </c>
      <c r="P1757" s="2">
        <v>45868.249490740738</v>
      </c>
      <c r="Q1757">
        <f>YEAR(Salesdata[[#This Row],[purchase_date]])</f>
        <v>2025</v>
      </c>
      <c r="R1757" t="str">
        <f>TEXT(Salesdata[[#This Row],[purchase_date]], "mmm")</f>
        <v>Jul</v>
      </c>
    </row>
    <row r="1758" spans="1:18" x14ac:dyDescent="0.3">
      <c r="A1758" t="s">
        <v>5281</v>
      </c>
      <c r="B1758" t="s">
        <v>55</v>
      </c>
      <c r="C1758" t="s">
        <v>5282</v>
      </c>
      <c r="D1758" s="11" t="s">
        <v>8682</v>
      </c>
      <c r="E1758" s="11" t="s">
        <v>7079</v>
      </c>
      <c r="F1758" t="s">
        <v>68</v>
      </c>
      <c r="G1758" t="s">
        <v>5283</v>
      </c>
      <c r="H1758" t="s">
        <v>39</v>
      </c>
      <c r="I1758">
        <v>1974.37</v>
      </c>
      <c r="J1758">
        <v>5</v>
      </c>
      <c r="K1758">
        <v>0</v>
      </c>
      <c r="L1758">
        <v>9871.85</v>
      </c>
      <c r="M1758">
        <v>9871.85</v>
      </c>
      <c r="N1758" s="11">
        <f>Salesdata[[#This Row],[subtotal_before_discount]]-Salesdata[[#This Row],[total_after_discount]]</f>
        <v>0</v>
      </c>
      <c r="O1758" t="s">
        <v>60</v>
      </c>
      <c r="P1758" s="2">
        <v>45679.179201388892</v>
      </c>
      <c r="Q1758">
        <f>YEAR(Salesdata[[#This Row],[purchase_date]])</f>
        <v>2025</v>
      </c>
      <c r="R1758" t="str">
        <f>TEXT(Salesdata[[#This Row],[purchase_date]], "mmm")</f>
        <v>Jan</v>
      </c>
    </row>
    <row r="1759" spans="1:18" x14ac:dyDescent="0.3">
      <c r="A1759" t="s">
        <v>5284</v>
      </c>
      <c r="B1759" t="s">
        <v>95</v>
      </c>
      <c r="C1759" t="s">
        <v>5285</v>
      </c>
      <c r="D1759" s="11" t="s">
        <v>7795</v>
      </c>
      <c r="E1759" s="11" t="s">
        <v>7069</v>
      </c>
      <c r="F1759" t="s">
        <v>57</v>
      </c>
      <c r="G1759" t="s">
        <v>5286</v>
      </c>
      <c r="H1759" t="s">
        <v>209</v>
      </c>
      <c r="I1759">
        <v>71.44</v>
      </c>
      <c r="J1759">
        <v>25</v>
      </c>
      <c r="K1759">
        <v>15</v>
      </c>
      <c r="L1759">
        <v>1786</v>
      </c>
      <c r="M1759">
        <v>1518.1</v>
      </c>
      <c r="N1759" s="11">
        <f>Salesdata[[#This Row],[subtotal_before_discount]]-Salesdata[[#This Row],[total_after_discount]]</f>
        <v>267.90000000000009</v>
      </c>
      <c r="O1759" t="s">
        <v>40</v>
      </c>
      <c r="P1759" s="2">
        <v>45675.836099537039</v>
      </c>
      <c r="Q1759">
        <f>YEAR(Salesdata[[#This Row],[purchase_date]])</f>
        <v>2025</v>
      </c>
      <c r="R1759" t="str">
        <f>TEXT(Salesdata[[#This Row],[purchase_date]], "mmm")</f>
        <v>Jan</v>
      </c>
    </row>
    <row r="1760" spans="1:18" x14ac:dyDescent="0.3">
      <c r="A1760" t="s">
        <v>5287</v>
      </c>
      <c r="B1760" t="s">
        <v>23</v>
      </c>
      <c r="C1760" t="s">
        <v>5288</v>
      </c>
      <c r="D1760" s="11" t="s">
        <v>8683</v>
      </c>
      <c r="E1760" s="11" t="s">
        <v>7166</v>
      </c>
      <c r="F1760" t="s">
        <v>111</v>
      </c>
      <c r="G1760" t="s">
        <v>5289</v>
      </c>
      <c r="H1760" t="s">
        <v>248</v>
      </c>
      <c r="I1760">
        <v>776.32</v>
      </c>
      <c r="J1760">
        <v>75</v>
      </c>
      <c r="K1760">
        <v>15</v>
      </c>
      <c r="L1760">
        <v>58224</v>
      </c>
      <c r="M1760">
        <v>49490.400000000001</v>
      </c>
      <c r="N1760" s="11">
        <f>Salesdata[[#This Row],[subtotal_before_discount]]-Salesdata[[#This Row],[total_after_discount]]</f>
        <v>8733.5999999999985</v>
      </c>
      <c r="O1760" t="s">
        <v>60</v>
      </c>
      <c r="P1760" s="2">
        <v>45596.911631944444</v>
      </c>
      <c r="Q1760">
        <f>YEAR(Salesdata[[#This Row],[purchase_date]])</f>
        <v>2024</v>
      </c>
      <c r="R1760" t="str">
        <f>TEXT(Salesdata[[#This Row],[purchase_date]], "mmm")</f>
        <v>Oct</v>
      </c>
    </row>
    <row r="1761" spans="1:18" x14ac:dyDescent="0.3">
      <c r="A1761" t="s">
        <v>5290</v>
      </c>
      <c r="B1761" t="s">
        <v>23</v>
      </c>
      <c r="C1761" t="s">
        <v>9189</v>
      </c>
      <c r="D1761" s="11" t="s">
        <v>9189</v>
      </c>
      <c r="E1761" s="11" t="s">
        <v>9189</v>
      </c>
      <c r="F1761" t="s">
        <v>68</v>
      </c>
      <c r="G1761" t="s">
        <v>5291</v>
      </c>
      <c r="H1761" t="s">
        <v>59</v>
      </c>
      <c r="I1761">
        <v>1.1200000000000001</v>
      </c>
      <c r="J1761">
        <v>64</v>
      </c>
      <c r="K1761">
        <v>15</v>
      </c>
      <c r="L1761">
        <v>71.680000000000007</v>
      </c>
      <c r="M1761">
        <v>60.93</v>
      </c>
      <c r="N1761" s="11">
        <f>Salesdata[[#This Row],[subtotal_before_discount]]-Salesdata[[#This Row],[total_after_discount]]</f>
        <v>10.750000000000007</v>
      </c>
      <c r="O1761" t="s">
        <v>77</v>
      </c>
      <c r="P1761" s="2">
        <v>45560.705127314817</v>
      </c>
      <c r="Q1761">
        <f>YEAR(Salesdata[[#This Row],[purchase_date]])</f>
        <v>2024</v>
      </c>
      <c r="R1761" t="str">
        <f>TEXT(Salesdata[[#This Row],[purchase_date]], "mmm")</f>
        <v>Sep</v>
      </c>
    </row>
    <row r="1762" spans="1:18" x14ac:dyDescent="0.3">
      <c r="A1762" t="s">
        <v>5292</v>
      </c>
      <c r="B1762" t="s">
        <v>72</v>
      </c>
      <c r="C1762" t="s">
        <v>5293</v>
      </c>
      <c r="D1762" s="11" t="s">
        <v>8684</v>
      </c>
      <c r="E1762" s="11" t="s">
        <v>7040</v>
      </c>
      <c r="F1762" t="s">
        <v>133</v>
      </c>
      <c r="G1762" t="s">
        <v>5294</v>
      </c>
      <c r="H1762" t="s">
        <v>107</v>
      </c>
      <c r="I1762">
        <v>162.46</v>
      </c>
      <c r="J1762">
        <v>40</v>
      </c>
      <c r="K1762">
        <v>0</v>
      </c>
      <c r="L1762">
        <v>6498.4</v>
      </c>
      <c r="M1762">
        <v>6498.4</v>
      </c>
      <c r="N1762" s="11">
        <f>Salesdata[[#This Row],[subtotal_before_discount]]-Salesdata[[#This Row],[total_after_discount]]</f>
        <v>0</v>
      </c>
      <c r="O1762" t="s">
        <v>9189</v>
      </c>
      <c r="P1762" s="2">
        <v>45639.686435185184</v>
      </c>
      <c r="Q1762">
        <f>YEAR(Salesdata[[#This Row],[purchase_date]])</f>
        <v>2024</v>
      </c>
      <c r="R1762" t="str">
        <f>TEXT(Salesdata[[#This Row],[purchase_date]], "mmm")</f>
        <v>Dec</v>
      </c>
    </row>
    <row r="1763" spans="1:18" x14ac:dyDescent="0.3">
      <c r="A1763" t="s">
        <v>5295</v>
      </c>
      <c r="B1763" t="s">
        <v>23</v>
      </c>
      <c r="C1763" t="s">
        <v>5296</v>
      </c>
      <c r="D1763" s="11" t="s">
        <v>8685</v>
      </c>
      <c r="E1763" s="11" t="s">
        <v>7198</v>
      </c>
      <c r="F1763" t="s">
        <v>74</v>
      </c>
      <c r="G1763" t="s">
        <v>5297</v>
      </c>
      <c r="H1763" t="s">
        <v>39</v>
      </c>
      <c r="I1763">
        <v>1011.93</v>
      </c>
      <c r="J1763">
        <v>6</v>
      </c>
      <c r="K1763">
        <v>5</v>
      </c>
      <c r="L1763">
        <v>6071.58</v>
      </c>
      <c r="M1763">
        <v>5768</v>
      </c>
      <c r="N1763" s="11">
        <f>Salesdata[[#This Row],[subtotal_before_discount]]-Salesdata[[#This Row],[total_after_discount]]</f>
        <v>303.57999999999993</v>
      </c>
      <c r="O1763" t="s">
        <v>60</v>
      </c>
      <c r="P1763" s="2">
        <v>45462.642152777778</v>
      </c>
      <c r="Q1763">
        <f>YEAR(Salesdata[[#This Row],[purchase_date]])</f>
        <v>2024</v>
      </c>
      <c r="R1763" t="str">
        <f>TEXT(Salesdata[[#This Row],[purchase_date]], "mmm")</f>
        <v>Jun</v>
      </c>
    </row>
    <row r="1764" spans="1:18" x14ac:dyDescent="0.3">
      <c r="A1764" t="s">
        <v>5298</v>
      </c>
      <c r="B1764" t="s">
        <v>72</v>
      </c>
      <c r="C1764" t="s">
        <v>5299</v>
      </c>
      <c r="D1764" s="11" t="s">
        <v>7629</v>
      </c>
      <c r="E1764" s="11" t="s">
        <v>7036</v>
      </c>
      <c r="F1764" t="s">
        <v>18</v>
      </c>
      <c r="G1764" t="s">
        <v>5300</v>
      </c>
      <c r="H1764" t="s">
        <v>102</v>
      </c>
      <c r="I1764">
        <v>59.18</v>
      </c>
      <c r="J1764">
        <v>5</v>
      </c>
      <c r="K1764">
        <v>5</v>
      </c>
      <c r="L1764">
        <v>295.89999999999998</v>
      </c>
      <c r="M1764">
        <v>281.10000000000002</v>
      </c>
      <c r="N1764" s="11">
        <f>Salesdata[[#This Row],[subtotal_before_discount]]-Salesdata[[#This Row],[total_after_discount]]</f>
        <v>14.799999999999955</v>
      </c>
      <c r="O1764" t="s">
        <v>77</v>
      </c>
      <c r="P1764" s="2">
        <v>45390.50203703704</v>
      </c>
      <c r="Q1764">
        <f>YEAR(Salesdata[[#This Row],[purchase_date]])</f>
        <v>2024</v>
      </c>
      <c r="R1764" t="str">
        <f>TEXT(Salesdata[[#This Row],[purchase_date]], "mmm")</f>
        <v>Apr</v>
      </c>
    </row>
    <row r="1765" spans="1:18" x14ac:dyDescent="0.3">
      <c r="A1765" t="s">
        <v>5301</v>
      </c>
      <c r="B1765" t="s">
        <v>95</v>
      </c>
      <c r="C1765" t="s">
        <v>5302</v>
      </c>
      <c r="D1765" s="11" t="s">
        <v>8686</v>
      </c>
      <c r="E1765" s="11" t="s">
        <v>7064</v>
      </c>
      <c r="F1765" t="s">
        <v>18</v>
      </c>
      <c r="G1765" t="s">
        <v>5303</v>
      </c>
      <c r="H1765" t="s">
        <v>70</v>
      </c>
      <c r="I1765">
        <v>44.26</v>
      </c>
      <c r="J1765">
        <v>8</v>
      </c>
      <c r="K1765">
        <v>0</v>
      </c>
      <c r="L1765">
        <v>354.08</v>
      </c>
      <c r="M1765">
        <v>354.08</v>
      </c>
      <c r="N1765" s="11">
        <f>Salesdata[[#This Row],[subtotal_before_discount]]-Salesdata[[#This Row],[total_after_discount]]</f>
        <v>0</v>
      </c>
      <c r="O1765" t="s">
        <v>40</v>
      </c>
      <c r="P1765" s="2">
        <v>45785.037476851852</v>
      </c>
      <c r="Q1765">
        <f>YEAR(Salesdata[[#This Row],[purchase_date]])</f>
        <v>2025</v>
      </c>
      <c r="R1765" t="str">
        <f>TEXT(Salesdata[[#This Row],[purchase_date]], "mmm")</f>
        <v>May</v>
      </c>
    </row>
    <row r="1766" spans="1:18" x14ac:dyDescent="0.3">
      <c r="A1766" t="s">
        <v>5304</v>
      </c>
      <c r="B1766" t="s">
        <v>55</v>
      </c>
      <c r="C1766" t="s">
        <v>5305</v>
      </c>
      <c r="D1766" s="11" t="s">
        <v>8687</v>
      </c>
      <c r="E1766" s="11" t="s">
        <v>7042</v>
      </c>
      <c r="F1766" t="s">
        <v>44</v>
      </c>
      <c r="G1766" t="s">
        <v>5306</v>
      </c>
      <c r="H1766" t="s">
        <v>102</v>
      </c>
      <c r="I1766">
        <v>231.64</v>
      </c>
      <c r="J1766">
        <v>1</v>
      </c>
      <c r="K1766">
        <v>0</v>
      </c>
      <c r="L1766">
        <v>231.64</v>
      </c>
      <c r="M1766">
        <v>231.64</v>
      </c>
      <c r="N1766" s="11">
        <f>Salesdata[[#This Row],[subtotal_before_discount]]-Salesdata[[#This Row],[total_after_discount]]</f>
        <v>0</v>
      </c>
      <c r="O1766" t="s">
        <v>77</v>
      </c>
      <c r="P1766" s="2">
        <v>45624.132557870369</v>
      </c>
      <c r="Q1766">
        <f>YEAR(Salesdata[[#This Row],[purchase_date]])</f>
        <v>2024</v>
      </c>
      <c r="R1766" t="str">
        <f>TEXT(Salesdata[[#This Row],[purchase_date]], "mmm")</f>
        <v>Nov</v>
      </c>
    </row>
    <row r="1767" spans="1:18" x14ac:dyDescent="0.3">
      <c r="A1767" t="s">
        <v>5307</v>
      </c>
      <c r="B1767" t="s">
        <v>15</v>
      </c>
      <c r="C1767" t="s">
        <v>5308</v>
      </c>
      <c r="D1767" s="11" t="s">
        <v>8688</v>
      </c>
      <c r="E1767" s="11" t="s">
        <v>7062</v>
      </c>
      <c r="F1767" t="s">
        <v>133</v>
      </c>
      <c r="G1767" t="s">
        <v>9189</v>
      </c>
      <c r="H1767" t="s">
        <v>184</v>
      </c>
      <c r="I1767">
        <v>59.36</v>
      </c>
      <c r="J1767">
        <v>4</v>
      </c>
      <c r="K1767">
        <v>0</v>
      </c>
      <c r="L1767">
        <v>237.44</v>
      </c>
      <c r="M1767">
        <v>237.44</v>
      </c>
      <c r="N1767" s="11">
        <f>Salesdata[[#This Row],[subtotal_before_discount]]-Salesdata[[#This Row],[total_after_discount]]</f>
        <v>0</v>
      </c>
      <c r="O1767" t="s">
        <v>9189</v>
      </c>
      <c r="P1767" s="2">
        <v>45374.570891203701</v>
      </c>
      <c r="Q1767">
        <f>YEAR(Salesdata[[#This Row],[purchase_date]])</f>
        <v>2024</v>
      </c>
      <c r="R1767" t="str">
        <f>TEXT(Salesdata[[#This Row],[purchase_date]], "mmm")</f>
        <v>Mar</v>
      </c>
    </row>
    <row r="1768" spans="1:18" x14ac:dyDescent="0.3">
      <c r="A1768" t="s">
        <v>5309</v>
      </c>
      <c r="B1768" t="s">
        <v>172</v>
      </c>
      <c r="C1768" t="s">
        <v>5310</v>
      </c>
      <c r="D1768" s="11" t="s">
        <v>8689</v>
      </c>
      <c r="E1768" s="11" t="s">
        <v>7164</v>
      </c>
      <c r="F1768" t="s">
        <v>121</v>
      </c>
      <c r="G1768" t="s">
        <v>5311</v>
      </c>
      <c r="H1768" t="s">
        <v>130</v>
      </c>
      <c r="I1768">
        <v>1373.24</v>
      </c>
      <c r="J1768">
        <v>50</v>
      </c>
      <c r="K1768">
        <v>18</v>
      </c>
      <c r="L1768">
        <v>68662</v>
      </c>
      <c r="M1768">
        <v>56302.84</v>
      </c>
      <c r="N1768" s="11">
        <f>Salesdata[[#This Row],[subtotal_before_discount]]-Salesdata[[#This Row],[total_after_discount]]</f>
        <v>12359.160000000003</v>
      </c>
      <c r="O1768" t="s">
        <v>116</v>
      </c>
      <c r="P1768" s="2">
        <v>45744.650833333333</v>
      </c>
      <c r="Q1768">
        <f>YEAR(Salesdata[[#This Row],[purchase_date]])</f>
        <v>2025</v>
      </c>
      <c r="R1768" t="str">
        <f>TEXT(Salesdata[[#This Row],[purchase_date]], "mmm")</f>
        <v>Mar</v>
      </c>
    </row>
    <row r="1769" spans="1:18" x14ac:dyDescent="0.3">
      <c r="A1769" t="s">
        <v>5312</v>
      </c>
      <c r="B1769" t="s">
        <v>118</v>
      </c>
      <c r="C1769" t="s">
        <v>5313</v>
      </c>
      <c r="D1769" s="11" t="s">
        <v>8690</v>
      </c>
      <c r="E1769" s="11" t="s">
        <v>7083</v>
      </c>
      <c r="F1769" t="s">
        <v>155</v>
      </c>
      <c r="G1769" t="s">
        <v>5314</v>
      </c>
      <c r="H1769" t="s">
        <v>82</v>
      </c>
      <c r="I1769">
        <v>63.92</v>
      </c>
      <c r="J1769">
        <v>12</v>
      </c>
      <c r="K1769">
        <v>5</v>
      </c>
      <c r="L1769">
        <v>767.04</v>
      </c>
      <c r="M1769">
        <v>728.69</v>
      </c>
      <c r="N1769" s="11">
        <f>Salesdata[[#This Row],[subtotal_before_discount]]-Salesdata[[#This Row],[total_after_discount]]</f>
        <v>38.349999999999909</v>
      </c>
      <c r="O1769" t="s">
        <v>77</v>
      </c>
      <c r="P1769" s="2">
        <v>45407.29246527778</v>
      </c>
      <c r="Q1769">
        <f>YEAR(Salesdata[[#This Row],[purchase_date]])</f>
        <v>2024</v>
      </c>
      <c r="R1769" t="str">
        <f>TEXT(Salesdata[[#This Row],[purchase_date]], "mmm")</f>
        <v>Apr</v>
      </c>
    </row>
    <row r="1770" spans="1:18" x14ac:dyDescent="0.3">
      <c r="A1770" t="s">
        <v>5315</v>
      </c>
      <c r="B1770" t="s">
        <v>118</v>
      </c>
      <c r="C1770" t="s">
        <v>5316</v>
      </c>
      <c r="D1770" s="11" t="s">
        <v>8691</v>
      </c>
      <c r="E1770" s="11" t="s">
        <v>7119</v>
      </c>
      <c r="F1770" t="s">
        <v>111</v>
      </c>
      <c r="G1770" t="s">
        <v>5317</v>
      </c>
      <c r="H1770" t="s">
        <v>53</v>
      </c>
      <c r="I1770">
        <v>967.18</v>
      </c>
      <c r="J1770">
        <v>5</v>
      </c>
      <c r="K1770">
        <v>0</v>
      </c>
      <c r="L1770">
        <v>4835.8999999999996</v>
      </c>
      <c r="M1770">
        <v>4835.8999999999996</v>
      </c>
      <c r="N1770" s="11">
        <f>Salesdata[[#This Row],[subtotal_before_discount]]-Salesdata[[#This Row],[total_after_discount]]</f>
        <v>0</v>
      </c>
      <c r="O1770" t="s">
        <v>28</v>
      </c>
      <c r="P1770" s="2">
        <v>45828.107569444444</v>
      </c>
      <c r="Q1770">
        <f>YEAR(Salesdata[[#This Row],[purchase_date]])</f>
        <v>2025</v>
      </c>
      <c r="R1770" t="str">
        <f>TEXT(Salesdata[[#This Row],[purchase_date]], "mmm")</f>
        <v>Jun</v>
      </c>
    </row>
    <row r="1771" spans="1:18" x14ac:dyDescent="0.3">
      <c r="A1771" t="s">
        <v>5318</v>
      </c>
      <c r="B1771" t="s">
        <v>55</v>
      </c>
      <c r="C1771" t="s">
        <v>5319</v>
      </c>
      <c r="D1771" s="11" t="s">
        <v>8692</v>
      </c>
      <c r="E1771" s="11" t="s">
        <v>7038</v>
      </c>
      <c r="F1771" t="s">
        <v>246</v>
      </c>
      <c r="G1771" t="s">
        <v>5320</v>
      </c>
      <c r="H1771" t="s">
        <v>59</v>
      </c>
      <c r="I1771">
        <v>722.75</v>
      </c>
      <c r="J1771">
        <v>8</v>
      </c>
      <c r="K1771">
        <v>0</v>
      </c>
      <c r="L1771">
        <v>5782</v>
      </c>
      <c r="M1771">
        <v>5782</v>
      </c>
      <c r="N1771" s="11">
        <f>Salesdata[[#This Row],[subtotal_before_discount]]-Salesdata[[#This Row],[total_after_discount]]</f>
        <v>0</v>
      </c>
      <c r="O1771" t="s">
        <v>47</v>
      </c>
      <c r="P1771" s="2">
        <v>45407.923703703702</v>
      </c>
      <c r="Q1771">
        <f>YEAR(Salesdata[[#This Row],[purchase_date]])</f>
        <v>2024</v>
      </c>
      <c r="R1771" t="str">
        <f>TEXT(Salesdata[[#This Row],[purchase_date]], "mmm")</f>
        <v>Apr</v>
      </c>
    </row>
    <row r="1772" spans="1:18" x14ac:dyDescent="0.3">
      <c r="A1772" t="s">
        <v>5321</v>
      </c>
      <c r="B1772" t="s">
        <v>118</v>
      </c>
      <c r="C1772" t="s">
        <v>5322</v>
      </c>
      <c r="D1772" s="11" t="s">
        <v>7077</v>
      </c>
      <c r="E1772" s="11" t="s">
        <v>7052</v>
      </c>
      <c r="F1772" t="s">
        <v>91</v>
      </c>
      <c r="G1772" t="s">
        <v>5323</v>
      </c>
      <c r="H1772" t="s">
        <v>46</v>
      </c>
      <c r="I1772">
        <v>690.66</v>
      </c>
      <c r="J1772">
        <v>12</v>
      </c>
      <c r="K1772">
        <v>15</v>
      </c>
      <c r="L1772">
        <v>8287.92</v>
      </c>
      <c r="M1772">
        <v>7044.73</v>
      </c>
      <c r="N1772" s="11">
        <f>Salesdata[[#This Row],[subtotal_before_discount]]-Salesdata[[#This Row],[total_after_discount]]</f>
        <v>1243.1900000000005</v>
      </c>
      <c r="O1772" t="s">
        <v>47</v>
      </c>
      <c r="P1772" s="2">
        <v>45700.992650462962</v>
      </c>
      <c r="Q1772">
        <f>YEAR(Salesdata[[#This Row],[purchase_date]])</f>
        <v>2025</v>
      </c>
      <c r="R1772" t="str">
        <f>TEXT(Salesdata[[#This Row],[purchase_date]], "mmm")</f>
        <v>Feb</v>
      </c>
    </row>
    <row r="1773" spans="1:18" x14ac:dyDescent="0.3">
      <c r="A1773" t="s">
        <v>5324</v>
      </c>
      <c r="B1773" t="s">
        <v>118</v>
      </c>
      <c r="C1773" t="s">
        <v>5325</v>
      </c>
      <c r="D1773" s="11" t="s">
        <v>8693</v>
      </c>
      <c r="E1773" s="11" t="s">
        <v>7048</v>
      </c>
      <c r="F1773" t="s">
        <v>74</v>
      </c>
      <c r="G1773" t="s">
        <v>5326</v>
      </c>
      <c r="H1773" t="s">
        <v>465</v>
      </c>
      <c r="I1773">
        <v>1956.32</v>
      </c>
      <c r="J1773">
        <v>15</v>
      </c>
      <c r="K1773">
        <v>0</v>
      </c>
      <c r="L1773">
        <v>29344.799999999999</v>
      </c>
      <c r="M1773">
        <v>29344.799999999999</v>
      </c>
      <c r="N1773" s="11">
        <f>Salesdata[[#This Row],[subtotal_before_discount]]-Salesdata[[#This Row],[total_after_discount]]</f>
        <v>0</v>
      </c>
      <c r="O1773" t="s">
        <v>60</v>
      </c>
      <c r="P1773" s="2">
        <v>45587.013055555559</v>
      </c>
      <c r="Q1773">
        <f>YEAR(Salesdata[[#This Row],[purchase_date]])</f>
        <v>2024</v>
      </c>
      <c r="R1773" t="str">
        <f>TEXT(Salesdata[[#This Row],[purchase_date]], "mmm")</f>
        <v>Oct</v>
      </c>
    </row>
    <row r="1774" spans="1:18" x14ac:dyDescent="0.3">
      <c r="A1774" t="s">
        <v>5327</v>
      </c>
      <c r="B1774" t="s">
        <v>30</v>
      </c>
      <c r="C1774" t="s">
        <v>5328</v>
      </c>
      <c r="D1774" s="11" t="s">
        <v>8694</v>
      </c>
      <c r="E1774" s="11" t="s">
        <v>7036</v>
      </c>
      <c r="F1774" t="s">
        <v>57</v>
      </c>
      <c r="G1774" t="s">
        <v>5329</v>
      </c>
      <c r="H1774" t="s">
        <v>107</v>
      </c>
      <c r="I1774">
        <v>27.63</v>
      </c>
      <c r="J1774">
        <v>1</v>
      </c>
      <c r="K1774">
        <v>0</v>
      </c>
      <c r="L1774">
        <v>27.63</v>
      </c>
      <c r="M1774">
        <v>27.63</v>
      </c>
      <c r="N1774" s="11">
        <f>Salesdata[[#This Row],[subtotal_before_discount]]-Salesdata[[#This Row],[total_after_discount]]</f>
        <v>0</v>
      </c>
      <c r="O1774" t="s">
        <v>28</v>
      </c>
      <c r="P1774" s="2">
        <v>45616.190509259257</v>
      </c>
      <c r="Q1774">
        <f>YEAR(Salesdata[[#This Row],[purchase_date]])</f>
        <v>2024</v>
      </c>
      <c r="R1774" t="str">
        <f>TEXT(Salesdata[[#This Row],[purchase_date]], "mmm")</f>
        <v>Nov</v>
      </c>
    </row>
    <row r="1775" spans="1:18" x14ac:dyDescent="0.3">
      <c r="A1775" t="s">
        <v>5330</v>
      </c>
      <c r="B1775" t="s">
        <v>23</v>
      </c>
      <c r="C1775" t="s">
        <v>5331</v>
      </c>
      <c r="D1775" s="11" t="s">
        <v>8695</v>
      </c>
      <c r="E1775" s="11" t="s">
        <v>7170</v>
      </c>
      <c r="F1775" t="s">
        <v>121</v>
      </c>
      <c r="G1775" t="s">
        <v>5332</v>
      </c>
      <c r="H1775" t="s">
        <v>46</v>
      </c>
      <c r="I1775">
        <v>43.32</v>
      </c>
      <c r="J1775">
        <v>1</v>
      </c>
      <c r="K1775">
        <v>10</v>
      </c>
      <c r="L1775">
        <v>43.32</v>
      </c>
      <c r="M1775">
        <v>38.99</v>
      </c>
      <c r="N1775" s="11">
        <f>Salesdata[[#This Row],[subtotal_before_discount]]-Salesdata[[#This Row],[total_after_discount]]</f>
        <v>4.3299999999999983</v>
      </c>
      <c r="O1775" t="s">
        <v>40</v>
      </c>
      <c r="P1775" s="2">
        <v>45497.210995370369</v>
      </c>
      <c r="Q1775">
        <f>YEAR(Salesdata[[#This Row],[purchase_date]])</f>
        <v>2024</v>
      </c>
      <c r="R1775" t="str">
        <f>TEXT(Salesdata[[#This Row],[purchase_date]], "mmm")</f>
        <v>Jul</v>
      </c>
    </row>
    <row r="1776" spans="1:18" x14ac:dyDescent="0.3">
      <c r="A1776" t="s">
        <v>5333</v>
      </c>
      <c r="B1776" t="s">
        <v>23</v>
      </c>
      <c r="C1776" t="s">
        <v>5334</v>
      </c>
      <c r="D1776" s="11" t="s">
        <v>7150</v>
      </c>
      <c r="E1776" s="11" t="s">
        <v>7162</v>
      </c>
      <c r="F1776" t="s">
        <v>37</v>
      </c>
      <c r="G1776" t="s">
        <v>5335</v>
      </c>
      <c r="H1776" t="s">
        <v>59</v>
      </c>
      <c r="I1776">
        <v>415.85</v>
      </c>
      <c r="J1776">
        <v>5</v>
      </c>
      <c r="K1776">
        <v>5</v>
      </c>
      <c r="L1776">
        <v>2079.25</v>
      </c>
      <c r="M1776">
        <v>1975.29</v>
      </c>
      <c r="N1776" s="11">
        <f>Salesdata[[#This Row],[subtotal_before_discount]]-Salesdata[[#This Row],[total_after_discount]]</f>
        <v>103.96000000000004</v>
      </c>
      <c r="O1776" t="s">
        <v>77</v>
      </c>
      <c r="P1776" s="2">
        <v>45869.836944444447</v>
      </c>
      <c r="Q1776">
        <f>YEAR(Salesdata[[#This Row],[purchase_date]])</f>
        <v>2025</v>
      </c>
      <c r="R1776" t="str">
        <f>TEXT(Salesdata[[#This Row],[purchase_date]], "mmm")</f>
        <v>Jul</v>
      </c>
    </row>
    <row r="1777" spans="1:18" x14ac:dyDescent="0.3">
      <c r="A1777" t="s">
        <v>5336</v>
      </c>
      <c r="B1777" t="s">
        <v>181</v>
      </c>
      <c r="C1777" t="s">
        <v>5337</v>
      </c>
      <c r="D1777" s="11" t="s">
        <v>8696</v>
      </c>
      <c r="E1777" s="11" t="s">
        <v>7214</v>
      </c>
      <c r="F1777" t="s">
        <v>32</v>
      </c>
      <c r="G1777" t="s">
        <v>5338</v>
      </c>
      <c r="H1777" t="s">
        <v>53</v>
      </c>
      <c r="I1777">
        <v>791.09</v>
      </c>
      <c r="J1777">
        <v>15</v>
      </c>
      <c r="K1777">
        <v>10</v>
      </c>
      <c r="L1777">
        <v>11866.35</v>
      </c>
      <c r="M1777">
        <v>10679.72</v>
      </c>
      <c r="N1777" s="11">
        <f>Salesdata[[#This Row],[subtotal_before_discount]]-Salesdata[[#This Row],[total_after_discount]]</f>
        <v>1186.630000000001</v>
      </c>
      <c r="O1777" t="s">
        <v>47</v>
      </c>
      <c r="P1777" s="2">
        <v>45364.390601851854</v>
      </c>
      <c r="Q1777">
        <f>YEAR(Salesdata[[#This Row],[purchase_date]])</f>
        <v>2024</v>
      </c>
      <c r="R1777" t="str">
        <f>TEXT(Salesdata[[#This Row],[purchase_date]], "mmm")</f>
        <v>Mar</v>
      </c>
    </row>
    <row r="1778" spans="1:18" x14ac:dyDescent="0.3">
      <c r="A1778" t="s">
        <v>5339</v>
      </c>
      <c r="B1778" t="s">
        <v>72</v>
      </c>
      <c r="C1778" t="s">
        <v>5340</v>
      </c>
      <c r="D1778" s="11" t="s">
        <v>7579</v>
      </c>
      <c r="E1778" s="11" t="s">
        <v>7159</v>
      </c>
      <c r="F1778" t="s">
        <v>277</v>
      </c>
      <c r="G1778" t="s">
        <v>5341</v>
      </c>
      <c r="H1778" t="s">
        <v>70</v>
      </c>
      <c r="I1778">
        <v>1594.78</v>
      </c>
      <c r="J1778">
        <v>3</v>
      </c>
      <c r="K1778">
        <v>5</v>
      </c>
      <c r="L1778">
        <v>4784.34</v>
      </c>
      <c r="M1778">
        <v>4545.12</v>
      </c>
      <c r="N1778" s="11">
        <f>Salesdata[[#This Row],[subtotal_before_discount]]-Salesdata[[#This Row],[total_after_discount]]</f>
        <v>239.22000000000025</v>
      </c>
      <c r="O1778" t="s">
        <v>47</v>
      </c>
      <c r="P1778" s="2">
        <v>45522.440833333334</v>
      </c>
      <c r="Q1778">
        <f>YEAR(Salesdata[[#This Row],[purchase_date]])</f>
        <v>2024</v>
      </c>
      <c r="R1778" t="str">
        <f>TEXT(Salesdata[[#This Row],[purchase_date]], "mmm")</f>
        <v>Aug</v>
      </c>
    </row>
    <row r="1779" spans="1:18" x14ac:dyDescent="0.3">
      <c r="A1779" t="s">
        <v>5342</v>
      </c>
      <c r="B1779" t="s">
        <v>118</v>
      </c>
      <c r="C1779" t="s">
        <v>5343</v>
      </c>
      <c r="D1779" s="11" t="s">
        <v>8697</v>
      </c>
      <c r="E1779" s="11" t="s">
        <v>7046</v>
      </c>
      <c r="F1779" t="s">
        <v>74</v>
      </c>
      <c r="G1779" t="s">
        <v>5344</v>
      </c>
      <c r="H1779" t="s">
        <v>39</v>
      </c>
      <c r="I1779">
        <v>484.92</v>
      </c>
      <c r="J1779">
        <v>1</v>
      </c>
      <c r="K1779">
        <v>0</v>
      </c>
      <c r="L1779">
        <v>484.92</v>
      </c>
      <c r="M1779">
        <v>484.92</v>
      </c>
      <c r="N1779" s="11">
        <f>Salesdata[[#This Row],[subtotal_before_discount]]-Salesdata[[#This Row],[total_after_discount]]</f>
        <v>0</v>
      </c>
      <c r="O1779" t="s">
        <v>9189</v>
      </c>
      <c r="P1779" s="2">
        <v>45421.669861111113</v>
      </c>
      <c r="Q1779">
        <f>YEAR(Salesdata[[#This Row],[purchase_date]])</f>
        <v>2024</v>
      </c>
      <c r="R1779" t="str">
        <f>TEXT(Salesdata[[#This Row],[purchase_date]], "mmm")</f>
        <v>May</v>
      </c>
    </row>
    <row r="1780" spans="1:18" x14ac:dyDescent="0.3">
      <c r="A1780" t="s">
        <v>5345</v>
      </c>
      <c r="B1780" t="s">
        <v>49</v>
      </c>
      <c r="C1780" t="s">
        <v>5346</v>
      </c>
      <c r="D1780" s="11" t="s">
        <v>8698</v>
      </c>
      <c r="E1780" s="11" t="s">
        <v>7214</v>
      </c>
      <c r="F1780" t="s">
        <v>246</v>
      </c>
      <c r="G1780" t="s">
        <v>5347</v>
      </c>
      <c r="H1780" t="s">
        <v>82</v>
      </c>
      <c r="I1780">
        <v>135.33000000000001</v>
      </c>
      <c r="J1780">
        <v>1</v>
      </c>
      <c r="K1780">
        <v>0</v>
      </c>
      <c r="L1780">
        <v>135.33000000000001</v>
      </c>
      <c r="M1780">
        <v>135.33000000000001</v>
      </c>
      <c r="N1780" s="11">
        <f>Salesdata[[#This Row],[subtotal_before_discount]]-Salesdata[[#This Row],[total_after_discount]]</f>
        <v>0</v>
      </c>
      <c r="O1780" t="s">
        <v>60</v>
      </c>
      <c r="P1780" s="2">
        <v>45673.718124999999</v>
      </c>
      <c r="Q1780">
        <f>YEAR(Salesdata[[#This Row],[purchase_date]])</f>
        <v>2025</v>
      </c>
      <c r="R1780" t="str">
        <f>TEXT(Salesdata[[#This Row],[purchase_date]], "mmm")</f>
        <v>Jan</v>
      </c>
    </row>
    <row r="1781" spans="1:18" x14ac:dyDescent="0.3">
      <c r="A1781" t="s">
        <v>5348</v>
      </c>
      <c r="B1781" t="s">
        <v>84</v>
      </c>
      <c r="C1781" t="s">
        <v>9189</v>
      </c>
      <c r="D1781" s="11" t="s">
        <v>9189</v>
      </c>
      <c r="E1781" s="11" t="s">
        <v>9189</v>
      </c>
      <c r="F1781" t="s">
        <v>121</v>
      </c>
      <c r="G1781" t="s">
        <v>5349</v>
      </c>
      <c r="H1781" t="s">
        <v>65</v>
      </c>
      <c r="I1781">
        <v>3484.7</v>
      </c>
      <c r="J1781">
        <v>3</v>
      </c>
      <c r="K1781">
        <v>0</v>
      </c>
      <c r="L1781">
        <v>10454.1</v>
      </c>
      <c r="M1781">
        <v>10454.1</v>
      </c>
      <c r="N1781" s="11">
        <f>Salesdata[[#This Row],[subtotal_before_discount]]-Salesdata[[#This Row],[total_after_discount]]</f>
        <v>0</v>
      </c>
      <c r="O1781" t="s">
        <v>21</v>
      </c>
      <c r="P1781" s="2">
        <v>45706.035509259258</v>
      </c>
      <c r="Q1781">
        <f>YEAR(Salesdata[[#This Row],[purchase_date]])</f>
        <v>2025</v>
      </c>
      <c r="R1781" t="str">
        <f>TEXT(Salesdata[[#This Row],[purchase_date]], "mmm")</f>
        <v>Feb</v>
      </c>
    </row>
    <row r="1782" spans="1:18" x14ac:dyDescent="0.3">
      <c r="A1782" t="s">
        <v>5350</v>
      </c>
      <c r="B1782" t="s">
        <v>15</v>
      </c>
      <c r="C1782" t="s">
        <v>5351</v>
      </c>
      <c r="D1782" s="11" t="s">
        <v>8699</v>
      </c>
      <c r="E1782" s="11" t="s">
        <v>7154</v>
      </c>
      <c r="F1782" t="s">
        <v>91</v>
      </c>
      <c r="G1782" t="s">
        <v>5352</v>
      </c>
      <c r="H1782" t="s">
        <v>179</v>
      </c>
      <c r="I1782">
        <v>984.96</v>
      </c>
      <c r="J1782">
        <v>6</v>
      </c>
      <c r="K1782">
        <v>12</v>
      </c>
      <c r="L1782">
        <v>5909.76</v>
      </c>
      <c r="M1782">
        <v>5200.59</v>
      </c>
      <c r="N1782" s="11">
        <f>Salesdata[[#This Row],[subtotal_before_discount]]-Salesdata[[#This Row],[total_after_discount]]</f>
        <v>709.17000000000007</v>
      </c>
      <c r="O1782" t="s">
        <v>60</v>
      </c>
      <c r="P1782" s="2">
        <v>45625.908437500002</v>
      </c>
      <c r="Q1782">
        <f>YEAR(Salesdata[[#This Row],[purchase_date]])</f>
        <v>2024</v>
      </c>
      <c r="R1782" t="str">
        <f>TEXT(Salesdata[[#This Row],[purchase_date]], "mmm")</f>
        <v>Nov</v>
      </c>
    </row>
    <row r="1783" spans="1:18" x14ac:dyDescent="0.3">
      <c r="A1783" t="s">
        <v>5353</v>
      </c>
      <c r="B1783" t="s">
        <v>72</v>
      </c>
      <c r="C1783" t="s">
        <v>5354</v>
      </c>
      <c r="D1783" s="11" t="s">
        <v>8700</v>
      </c>
      <c r="E1783" s="11" t="s">
        <v>7218</v>
      </c>
      <c r="F1783" t="s">
        <v>74</v>
      </c>
      <c r="G1783" t="s">
        <v>5355</v>
      </c>
      <c r="H1783" t="s">
        <v>20</v>
      </c>
      <c r="I1783">
        <v>314.88</v>
      </c>
      <c r="J1783">
        <v>30</v>
      </c>
      <c r="K1783">
        <v>15</v>
      </c>
      <c r="L1783">
        <v>9446.4</v>
      </c>
      <c r="M1783">
        <v>8029.44</v>
      </c>
      <c r="N1783" s="11">
        <f>Salesdata[[#This Row],[subtotal_before_discount]]-Salesdata[[#This Row],[total_after_discount]]</f>
        <v>1416.96</v>
      </c>
      <c r="O1783" t="s">
        <v>9189</v>
      </c>
      <c r="P1783" s="2">
        <v>45758.279872685183</v>
      </c>
      <c r="Q1783">
        <f>YEAR(Salesdata[[#This Row],[purchase_date]])</f>
        <v>2025</v>
      </c>
      <c r="R1783" t="str">
        <f>TEXT(Salesdata[[#This Row],[purchase_date]], "mmm")</f>
        <v>Apr</v>
      </c>
    </row>
    <row r="1784" spans="1:18" x14ac:dyDescent="0.3">
      <c r="A1784" t="s">
        <v>5356</v>
      </c>
      <c r="B1784" t="s">
        <v>30</v>
      </c>
      <c r="C1784" t="s">
        <v>5357</v>
      </c>
      <c r="D1784" s="11" t="s">
        <v>8701</v>
      </c>
      <c r="E1784" s="11" t="s">
        <v>7183</v>
      </c>
      <c r="F1784" t="s">
        <v>57</v>
      </c>
      <c r="G1784" t="s">
        <v>5358</v>
      </c>
      <c r="H1784" t="s">
        <v>107</v>
      </c>
      <c r="I1784">
        <v>22.94</v>
      </c>
      <c r="J1784">
        <v>12</v>
      </c>
      <c r="K1784">
        <v>15</v>
      </c>
      <c r="L1784">
        <v>275.27999999999997</v>
      </c>
      <c r="M1784">
        <v>233.99</v>
      </c>
      <c r="N1784" s="11">
        <f>Salesdata[[#This Row],[subtotal_before_discount]]-Salesdata[[#This Row],[total_after_discount]]</f>
        <v>41.289999999999964</v>
      </c>
      <c r="O1784" t="s">
        <v>40</v>
      </c>
      <c r="P1784" s="2">
        <v>45766.936493055553</v>
      </c>
      <c r="Q1784">
        <f>YEAR(Salesdata[[#This Row],[purchase_date]])</f>
        <v>2025</v>
      </c>
      <c r="R1784" t="str">
        <f>TEXT(Salesdata[[#This Row],[purchase_date]], "mmm")</f>
        <v>Apr</v>
      </c>
    </row>
    <row r="1785" spans="1:18" x14ac:dyDescent="0.3">
      <c r="A1785" t="s">
        <v>5359</v>
      </c>
      <c r="B1785" t="s">
        <v>55</v>
      </c>
      <c r="C1785" t="s">
        <v>5360</v>
      </c>
      <c r="D1785" s="11" t="s">
        <v>8702</v>
      </c>
      <c r="E1785" s="11" t="s">
        <v>7143</v>
      </c>
      <c r="F1785" t="s">
        <v>87</v>
      </c>
      <c r="G1785" t="s">
        <v>5361</v>
      </c>
      <c r="H1785" t="s">
        <v>465</v>
      </c>
      <c r="I1785">
        <v>1461.81</v>
      </c>
      <c r="J1785">
        <v>5</v>
      </c>
      <c r="K1785">
        <v>5</v>
      </c>
      <c r="L1785">
        <v>7309.05</v>
      </c>
      <c r="M1785">
        <v>6943.6</v>
      </c>
      <c r="N1785" s="11">
        <f>Salesdata[[#This Row],[subtotal_before_discount]]-Salesdata[[#This Row],[total_after_discount]]</f>
        <v>365.44999999999982</v>
      </c>
      <c r="O1785" t="s">
        <v>60</v>
      </c>
      <c r="P1785" s="2">
        <v>45340.707939814813</v>
      </c>
      <c r="Q1785">
        <f>YEAR(Salesdata[[#This Row],[purchase_date]])</f>
        <v>2024</v>
      </c>
      <c r="R1785" t="str">
        <f>TEXT(Salesdata[[#This Row],[purchase_date]], "mmm")</f>
        <v>Feb</v>
      </c>
    </row>
    <row r="1786" spans="1:18" x14ac:dyDescent="0.3">
      <c r="A1786" t="s">
        <v>5362</v>
      </c>
      <c r="B1786" t="s">
        <v>23</v>
      </c>
      <c r="C1786" t="s">
        <v>5363</v>
      </c>
      <c r="D1786" s="11" t="s">
        <v>8703</v>
      </c>
      <c r="E1786" s="11" t="s">
        <v>7094</v>
      </c>
      <c r="F1786" t="s">
        <v>155</v>
      </c>
      <c r="G1786" t="s">
        <v>5364</v>
      </c>
      <c r="H1786" t="s">
        <v>20</v>
      </c>
      <c r="I1786">
        <v>468.29</v>
      </c>
      <c r="J1786">
        <v>4</v>
      </c>
      <c r="K1786">
        <v>5</v>
      </c>
      <c r="L1786">
        <v>1873.16</v>
      </c>
      <c r="M1786">
        <v>1779.5</v>
      </c>
      <c r="N1786" s="11">
        <f>Salesdata[[#This Row],[subtotal_before_discount]]-Salesdata[[#This Row],[total_after_discount]]</f>
        <v>93.660000000000082</v>
      </c>
      <c r="O1786" t="s">
        <v>47</v>
      </c>
      <c r="P1786" s="2">
        <v>45767.109097222223</v>
      </c>
      <c r="Q1786">
        <f>YEAR(Salesdata[[#This Row],[purchase_date]])</f>
        <v>2025</v>
      </c>
      <c r="R1786" t="str">
        <f>TEXT(Salesdata[[#This Row],[purchase_date]], "mmm")</f>
        <v>Apr</v>
      </c>
    </row>
    <row r="1787" spans="1:18" x14ac:dyDescent="0.3">
      <c r="A1787" t="s">
        <v>5365</v>
      </c>
      <c r="B1787" t="s">
        <v>49</v>
      </c>
      <c r="C1787" t="s">
        <v>5366</v>
      </c>
      <c r="D1787" s="11" t="s">
        <v>8704</v>
      </c>
      <c r="E1787" s="11" t="s">
        <v>7083</v>
      </c>
      <c r="F1787" t="s">
        <v>18</v>
      </c>
      <c r="G1787" t="s">
        <v>5367</v>
      </c>
      <c r="H1787" t="s">
        <v>179</v>
      </c>
      <c r="I1787">
        <v>92.31</v>
      </c>
      <c r="J1787">
        <v>25</v>
      </c>
      <c r="K1787">
        <v>15</v>
      </c>
      <c r="L1787">
        <v>2307.75</v>
      </c>
      <c r="M1787">
        <v>1961.59</v>
      </c>
      <c r="N1787" s="11">
        <f>Salesdata[[#This Row],[subtotal_before_discount]]-Salesdata[[#This Row],[total_after_discount]]</f>
        <v>346.16000000000008</v>
      </c>
      <c r="O1787" t="s">
        <v>116</v>
      </c>
      <c r="P1787" s="2">
        <v>45681.534143518518</v>
      </c>
      <c r="Q1787">
        <f>YEAR(Salesdata[[#This Row],[purchase_date]])</f>
        <v>2025</v>
      </c>
      <c r="R1787" t="str">
        <f>TEXT(Salesdata[[#This Row],[purchase_date]], "mmm")</f>
        <v>Jan</v>
      </c>
    </row>
    <row r="1788" spans="1:18" x14ac:dyDescent="0.3">
      <c r="A1788" t="s">
        <v>5368</v>
      </c>
      <c r="B1788" t="s">
        <v>15</v>
      </c>
      <c r="C1788" t="s">
        <v>5369</v>
      </c>
      <c r="D1788" s="11" t="s">
        <v>8705</v>
      </c>
      <c r="E1788" s="11" t="s">
        <v>7087</v>
      </c>
      <c r="F1788" t="s">
        <v>251</v>
      </c>
      <c r="G1788" t="s">
        <v>5370</v>
      </c>
      <c r="H1788" t="s">
        <v>209</v>
      </c>
      <c r="I1788">
        <v>2732.59</v>
      </c>
      <c r="J1788">
        <v>25</v>
      </c>
      <c r="K1788">
        <v>15</v>
      </c>
      <c r="L1788">
        <v>68314.75</v>
      </c>
      <c r="M1788">
        <v>58067.54</v>
      </c>
      <c r="N1788" s="11">
        <f>Salesdata[[#This Row],[subtotal_before_discount]]-Salesdata[[#This Row],[total_after_discount]]</f>
        <v>10247.209999999999</v>
      </c>
      <c r="O1788" t="s">
        <v>60</v>
      </c>
      <c r="P1788" s="2">
        <v>45611.58017361111</v>
      </c>
      <c r="Q1788">
        <f>YEAR(Salesdata[[#This Row],[purchase_date]])</f>
        <v>2024</v>
      </c>
      <c r="R1788" t="str">
        <f>TEXT(Salesdata[[#This Row],[purchase_date]], "mmm")</f>
        <v>Nov</v>
      </c>
    </row>
    <row r="1789" spans="1:18" x14ac:dyDescent="0.3">
      <c r="A1789" t="s">
        <v>5371</v>
      </c>
      <c r="B1789" t="s">
        <v>15</v>
      </c>
      <c r="C1789" t="s">
        <v>5372</v>
      </c>
      <c r="D1789" s="11" t="s">
        <v>8706</v>
      </c>
      <c r="E1789" s="11" t="s">
        <v>7137</v>
      </c>
      <c r="F1789" t="s">
        <v>133</v>
      </c>
      <c r="G1789" t="s">
        <v>5373</v>
      </c>
      <c r="H1789" t="s">
        <v>46</v>
      </c>
      <c r="I1789">
        <v>503.43</v>
      </c>
      <c r="J1789">
        <v>30</v>
      </c>
      <c r="K1789">
        <v>2</v>
      </c>
      <c r="L1789">
        <v>15102.9</v>
      </c>
      <c r="M1789">
        <v>14800.84</v>
      </c>
      <c r="N1789" s="11">
        <f>Salesdata[[#This Row],[subtotal_before_discount]]-Salesdata[[#This Row],[total_after_discount]]</f>
        <v>302.05999999999949</v>
      </c>
      <c r="O1789" t="s">
        <v>77</v>
      </c>
      <c r="P1789" s="2">
        <v>45503.163159722222</v>
      </c>
      <c r="Q1789">
        <f>YEAR(Salesdata[[#This Row],[purchase_date]])</f>
        <v>2024</v>
      </c>
      <c r="R1789" t="str">
        <f>TEXT(Salesdata[[#This Row],[purchase_date]], "mmm")</f>
        <v>Jul</v>
      </c>
    </row>
    <row r="1790" spans="1:18" x14ac:dyDescent="0.3">
      <c r="A1790" t="s">
        <v>5374</v>
      </c>
      <c r="B1790" t="s">
        <v>172</v>
      </c>
      <c r="C1790" t="s">
        <v>5375</v>
      </c>
      <c r="D1790" s="11" t="s">
        <v>8707</v>
      </c>
      <c r="E1790" s="11" t="s">
        <v>7143</v>
      </c>
      <c r="F1790" t="s">
        <v>57</v>
      </c>
      <c r="G1790" t="s">
        <v>5376</v>
      </c>
      <c r="H1790" t="s">
        <v>135</v>
      </c>
      <c r="I1790">
        <v>300.38</v>
      </c>
      <c r="J1790">
        <v>4</v>
      </c>
      <c r="K1790">
        <v>0</v>
      </c>
      <c r="L1790">
        <v>1201.52</v>
      </c>
      <c r="M1790">
        <v>1201.52</v>
      </c>
      <c r="N1790" s="11">
        <f>Salesdata[[#This Row],[subtotal_before_discount]]-Salesdata[[#This Row],[total_after_discount]]</f>
        <v>0</v>
      </c>
      <c r="O1790" t="s">
        <v>60</v>
      </c>
      <c r="P1790" s="2">
        <v>45560.090624999997</v>
      </c>
      <c r="Q1790">
        <f>YEAR(Salesdata[[#This Row],[purchase_date]])</f>
        <v>2024</v>
      </c>
      <c r="R1790" t="str">
        <f>TEXT(Salesdata[[#This Row],[purchase_date]], "mmm")</f>
        <v>Sep</v>
      </c>
    </row>
    <row r="1791" spans="1:18" x14ac:dyDescent="0.3">
      <c r="A1791" t="s">
        <v>5377</v>
      </c>
      <c r="B1791" t="s">
        <v>72</v>
      </c>
      <c r="C1791" t="s">
        <v>5378</v>
      </c>
      <c r="D1791" s="11" t="s">
        <v>8708</v>
      </c>
      <c r="E1791" s="11" t="s">
        <v>7091</v>
      </c>
      <c r="F1791" t="s">
        <v>177</v>
      </c>
      <c r="G1791" t="s">
        <v>5379</v>
      </c>
      <c r="H1791" t="s">
        <v>46</v>
      </c>
      <c r="I1791">
        <v>524.33000000000004</v>
      </c>
      <c r="J1791">
        <v>12</v>
      </c>
      <c r="K1791">
        <v>10</v>
      </c>
      <c r="L1791">
        <v>6291.96</v>
      </c>
      <c r="M1791">
        <v>5662.76</v>
      </c>
      <c r="N1791" s="11">
        <f>Salesdata[[#This Row],[subtotal_before_discount]]-Salesdata[[#This Row],[total_after_discount]]</f>
        <v>629.19999999999982</v>
      </c>
      <c r="O1791" t="s">
        <v>47</v>
      </c>
      <c r="P1791" s="2">
        <v>45776.125243055554</v>
      </c>
      <c r="Q1791">
        <f>YEAR(Salesdata[[#This Row],[purchase_date]])</f>
        <v>2025</v>
      </c>
      <c r="R1791" t="str">
        <f>TEXT(Salesdata[[#This Row],[purchase_date]], "mmm")</f>
        <v>Apr</v>
      </c>
    </row>
    <row r="1792" spans="1:18" x14ac:dyDescent="0.3">
      <c r="A1792" t="s">
        <v>5380</v>
      </c>
      <c r="B1792" t="s">
        <v>49</v>
      </c>
      <c r="C1792" t="s">
        <v>5381</v>
      </c>
      <c r="D1792" s="11" t="s">
        <v>8704</v>
      </c>
      <c r="E1792" s="11" t="s">
        <v>7042</v>
      </c>
      <c r="F1792" t="s">
        <v>155</v>
      </c>
      <c r="G1792" t="s">
        <v>5382</v>
      </c>
      <c r="H1792" t="s">
        <v>248</v>
      </c>
      <c r="I1792">
        <v>311.79000000000002</v>
      </c>
      <c r="J1792">
        <v>8</v>
      </c>
      <c r="K1792">
        <v>0</v>
      </c>
      <c r="L1792">
        <v>2494.3200000000002</v>
      </c>
      <c r="M1792">
        <v>2494.3200000000002</v>
      </c>
      <c r="N1792" s="11">
        <f>Salesdata[[#This Row],[subtotal_before_discount]]-Salesdata[[#This Row],[total_after_discount]]</f>
        <v>0</v>
      </c>
      <c r="O1792" t="s">
        <v>40</v>
      </c>
      <c r="P1792" s="2">
        <v>45440.455208333333</v>
      </c>
      <c r="Q1792">
        <f>YEAR(Salesdata[[#This Row],[purchase_date]])</f>
        <v>2024</v>
      </c>
      <c r="R1792" t="str">
        <f>TEXT(Salesdata[[#This Row],[purchase_date]], "mmm")</f>
        <v>May</v>
      </c>
    </row>
    <row r="1793" spans="1:18" x14ac:dyDescent="0.3">
      <c r="A1793" t="s">
        <v>5383</v>
      </c>
      <c r="B1793" t="s">
        <v>84</v>
      </c>
      <c r="C1793" t="s">
        <v>5384</v>
      </c>
      <c r="D1793" s="11" t="s">
        <v>8565</v>
      </c>
      <c r="E1793" s="11" t="s">
        <v>7064</v>
      </c>
      <c r="F1793" t="s">
        <v>68</v>
      </c>
      <c r="G1793" t="s">
        <v>5385</v>
      </c>
      <c r="H1793" t="s">
        <v>82</v>
      </c>
      <c r="I1793">
        <v>202.28</v>
      </c>
      <c r="J1793">
        <v>30</v>
      </c>
      <c r="K1793">
        <v>25</v>
      </c>
      <c r="L1793">
        <v>6068.4</v>
      </c>
      <c r="M1793">
        <v>4551.3</v>
      </c>
      <c r="N1793" s="11">
        <f>Salesdata[[#This Row],[subtotal_before_discount]]-Salesdata[[#This Row],[total_after_discount]]</f>
        <v>1517.0999999999995</v>
      </c>
      <c r="O1793" t="s">
        <v>47</v>
      </c>
      <c r="P1793" s="2">
        <v>45531.155289351853</v>
      </c>
      <c r="Q1793">
        <f>YEAR(Salesdata[[#This Row],[purchase_date]])</f>
        <v>2024</v>
      </c>
      <c r="R1793" t="str">
        <f>TEXT(Salesdata[[#This Row],[purchase_date]], "mmm")</f>
        <v>Aug</v>
      </c>
    </row>
    <row r="1794" spans="1:18" x14ac:dyDescent="0.3">
      <c r="A1794" t="s">
        <v>5386</v>
      </c>
      <c r="B1794" t="s">
        <v>55</v>
      </c>
      <c r="C1794" t="s">
        <v>5387</v>
      </c>
      <c r="D1794" s="11" t="s">
        <v>8709</v>
      </c>
      <c r="E1794" s="11" t="s">
        <v>7116</v>
      </c>
      <c r="F1794" t="s">
        <v>18</v>
      </c>
      <c r="G1794" t="s">
        <v>5388</v>
      </c>
      <c r="H1794" t="s">
        <v>9189</v>
      </c>
      <c r="I1794">
        <v>568.80999999999995</v>
      </c>
      <c r="J1794">
        <v>12</v>
      </c>
      <c r="K1794">
        <v>20</v>
      </c>
      <c r="L1794">
        <v>6825.72</v>
      </c>
      <c r="M1794">
        <v>5460.58</v>
      </c>
      <c r="N1794" s="11">
        <f>Salesdata[[#This Row],[subtotal_before_discount]]-Salesdata[[#This Row],[total_after_discount]]</f>
        <v>1365.1400000000003</v>
      </c>
      <c r="O1794" t="s">
        <v>28</v>
      </c>
      <c r="P1794" s="2">
        <v>45590.695069444446</v>
      </c>
      <c r="Q1794">
        <f>YEAR(Salesdata[[#This Row],[purchase_date]])</f>
        <v>2024</v>
      </c>
      <c r="R1794" t="str">
        <f>TEXT(Salesdata[[#This Row],[purchase_date]], "mmm")</f>
        <v>Oct</v>
      </c>
    </row>
    <row r="1795" spans="1:18" x14ac:dyDescent="0.3">
      <c r="A1795" t="s">
        <v>5389</v>
      </c>
      <c r="B1795" t="s">
        <v>84</v>
      </c>
      <c r="C1795" t="s">
        <v>5390</v>
      </c>
      <c r="D1795" s="11" t="s">
        <v>8710</v>
      </c>
      <c r="E1795" s="11" t="s">
        <v>7064</v>
      </c>
      <c r="F1795" t="s">
        <v>9189</v>
      </c>
      <c r="G1795" t="s">
        <v>5391</v>
      </c>
      <c r="H1795" t="s">
        <v>20</v>
      </c>
      <c r="I1795">
        <v>330.99</v>
      </c>
      <c r="J1795">
        <v>2</v>
      </c>
      <c r="K1795">
        <v>3</v>
      </c>
      <c r="L1795">
        <v>661.98</v>
      </c>
      <c r="M1795">
        <v>642.12</v>
      </c>
      <c r="N1795" s="11">
        <f>Salesdata[[#This Row],[subtotal_before_discount]]-Salesdata[[#This Row],[total_after_discount]]</f>
        <v>19.860000000000014</v>
      </c>
      <c r="O1795" t="s">
        <v>21</v>
      </c>
      <c r="P1795" s="2">
        <v>45441.807696759257</v>
      </c>
      <c r="Q1795">
        <f>YEAR(Salesdata[[#This Row],[purchase_date]])</f>
        <v>2024</v>
      </c>
      <c r="R1795" t="str">
        <f>TEXT(Salesdata[[#This Row],[purchase_date]], "mmm")</f>
        <v>May</v>
      </c>
    </row>
    <row r="1796" spans="1:18" x14ac:dyDescent="0.3">
      <c r="A1796" t="s">
        <v>5392</v>
      </c>
      <c r="B1796" t="s">
        <v>72</v>
      </c>
      <c r="C1796" t="s">
        <v>5393</v>
      </c>
      <c r="D1796" s="11" t="s">
        <v>8711</v>
      </c>
      <c r="E1796" s="11" t="s">
        <v>7076</v>
      </c>
      <c r="F1796" t="s">
        <v>111</v>
      </c>
      <c r="G1796" t="s">
        <v>5394</v>
      </c>
      <c r="H1796" t="s">
        <v>46</v>
      </c>
      <c r="I1796">
        <v>5.97</v>
      </c>
      <c r="J1796">
        <v>234</v>
      </c>
      <c r="K1796">
        <v>15</v>
      </c>
      <c r="L1796">
        <v>1396.98</v>
      </c>
      <c r="M1796">
        <v>1187.43</v>
      </c>
      <c r="N1796" s="11">
        <f>Salesdata[[#This Row],[subtotal_before_discount]]-Salesdata[[#This Row],[total_after_discount]]</f>
        <v>209.54999999999995</v>
      </c>
      <c r="O1796" t="s">
        <v>9189</v>
      </c>
      <c r="P1796" s="2">
        <v>45501.509305555555</v>
      </c>
      <c r="Q1796">
        <f>YEAR(Salesdata[[#This Row],[purchase_date]])</f>
        <v>2024</v>
      </c>
      <c r="R1796" t="str">
        <f>TEXT(Salesdata[[#This Row],[purchase_date]], "mmm")</f>
        <v>Jul</v>
      </c>
    </row>
    <row r="1797" spans="1:18" x14ac:dyDescent="0.3">
      <c r="A1797" t="s">
        <v>5395</v>
      </c>
      <c r="B1797" t="s">
        <v>30</v>
      </c>
      <c r="C1797" t="s">
        <v>5396</v>
      </c>
      <c r="D1797" s="11" t="s">
        <v>8712</v>
      </c>
      <c r="E1797" s="11" t="s">
        <v>7091</v>
      </c>
      <c r="F1797" t="s">
        <v>32</v>
      </c>
      <c r="G1797" t="s">
        <v>5397</v>
      </c>
      <c r="H1797" t="s">
        <v>9189</v>
      </c>
      <c r="I1797">
        <v>54.49</v>
      </c>
      <c r="J1797">
        <v>2</v>
      </c>
      <c r="K1797">
        <v>0</v>
      </c>
      <c r="L1797">
        <v>108.98</v>
      </c>
      <c r="M1797">
        <v>108.98</v>
      </c>
      <c r="N1797" s="11">
        <f>Salesdata[[#This Row],[subtotal_before_discount]]-Salesdata[[#This Row],[total_after_discount]]</f>
        <v>0</v>
      </c>
      <c r="O1797" t="s">
        <v>9189</v>
      </c>
      <c r="P1797" s="2">
        <v>45822.486747685187</v>
      </c>
      <c r="Q1797">
        <f>YEAR(Salesdata[[#This Row],[purchase_date]])</f>
        <v>2025</v>
      </c>
      <c r="R1797" t="str">
        <f>TEXT(Salesdata[[#This Row],[purchase_date]], "mmm")</f>
        <v>Jun</v>
      </c>
    </row>
    <row r="1798" spans="1:18" x14ac:dyDescent="0.3">
      <c r="A1798" t="s">
        <v>5398</v>
      </c>
      <c r="B1798" t="s">
        <v>172</v>
      </c>
      <c r="C1798" t="s">
        <v>9189</v>
      </c>
      <c r="D1798" s="11" t="s">
        <v>9189</v>
      </c>
      <c r="E1798" s="11" t="s">
        <v>9189</v>
      </c>
      <c r="F1798" t="s">
        <v>37</v>
      </c>
      <c r="G1798" t="s">
        <v>5399</v>
      </c>
      <c r="H1798" t="s">
        <v>465</v>
      </c>
      <c r="I1798">
        <v>1151.1099999999999</v>
      </c>
      <c r="J1798">
        <v>12</v>
      </c>
      <c r="K1798">
        <v>0</v>
      </c>
      <c r="L1798">
        <v>13813.32</v>
      </c>
      <c r="M1798">
        <v>13813.32</v>
      </c>
      <c r="N1798" s="11">
        <f>Salesdata[[#This Row],[subtotal_before_discount]]-Salesdata[[#This Row],[total_after_discount]]</f>
        <v>0</v>
      </c>
      <c r="O1798" t="s">
        <v>21</v>
      </c>
      <c r="P1798" s="2">
        <v>45584.491006944445</v>
      </c>
      <c r="Q1798">
        <f>YEAR(Salesdata[[#This Row],[purchase_date]])</f>
        <v>2024</v>
      </c>
      <c r="R1798" t="str">
        <f>TEXT(Salesdata[[#This Row],[purchase_date]], "mmm")</f>
        <v>Oct</v>
      </c>
    </row>
    <row r="1799" spans="1:18" x14ac:dyDescent="0.3">
      <c r="A1799" t="s">
        <v>5400</v>
      </c>
      <c r="B1799" t="s">
        <v>55</v>
      </c>
      <c r="C1799" t="s">
        <v>5401</v>
      </c>
      <c r="D1799" s="11" t="s">
        <v>8712</v>
      </c>
      <c r="E1799" s="11" t="s">
        <v>7125</v>
      </c>
      <c r="F1799" t="s">
        <v>251</v>
      </c>
      <c r="G1799" t="s">
        <v>5402</v>
      </c>
      <c r="H1799" t="s">
        <v>9189</v>
      </c>
      <c r="I1799">
        <v>984.77</v>
      </c>
      <c r="J1799">
        <v>5</v>
      </c>
      <c r="K1799">
        <v>5</v>
      </c>
      <c r="L1799">
        <v>4923.8500000000004</v>
      </c>
      <c r="M1799">
        <v>4677.66</v>
      </c>
      <c r="N1799" s="11">
        <f>Salesdata[[#This Row],[subtotal_before_discount]]-Salesdata[[#This Row],[total_after_discount]]</f>
        <v>246.19000000000051</v>
      </c>
      <c r="O1799" t="s">
        <v>77</v>
      </c>
      <c r="P1799" s="2">
        <v>45363.590590277781</v>
      </c>
      <c r="Q1799">
        <f>YEAR(Salesdata[[#This Row],[purchase_date]])</f>
        <v>2024</v>
      </c>
      <c r="R1799" t="str">
        <f>TEXT(Salesdata[[#This Row],[purchase_date]], "mmm")</f>
        <v>Mar</v>
      </c>
    </row>
    <row r="1800" spans="1:18" x14ac:dyDescent="0.3">
      <c r="A1800" t="s">
        <v>5403</v>
      </c>
      <c r="B1800" t="s">
        <v>15</v>
      </c>
      <c r="C1800" t="s">
        <v>5404</v>
      </c>
      <c r="D1800" s="11" t="s">
        <v>8713</v>
      </c>
      <c r="E1800" s="11" t="s">
        <v>7166</v>
      </c>
      <c r="F1800" t="s">
        <v>32</v>
      </c>
      <c r="G1800" t="s">
        <v>5405</v>
      </c>
      <c r="H1800" t="s">
        <v>59</v>
      </c>
      <c r="I1800">
        <v>1894.24</v>
      </c>
      <c r="J1800">
        <v>25</v>
      </c>
      <c r="K1800">
        <v>10</v>
      </c>
      <c r="L1800">
        <v>47356</v>
      </c>
      <c r="M1800">
        <v>42620.4</v>
      </c>
      <c r="N1800" s="11">
        <f>Salesdata[[#This Row],[subtotal_before_discount]]-Salesdata[[#This Row],[total_after_discount]]</f>
        <v>4735.5999999999985</v>
      </c>
      <c r="O1800" t="s">
        <v>116</v>
      </c>
      <c r="P1800" s="2">
        <v>45378.955370370371</v>
      </c>
      <c r="Q1800">
        <f>YEAR(Salesdata[[#This Row],[purchase_date]])</f>
        <v>2024</v>
      </c>
      <c r="R1800" t="str">
        <f>TEXT(Salesdata[[#This Row],[purchase_date]], "mmm")</f>
        <v>Mar</v>
      </c>
    </row>
    <row r="1801" spans="1:18" x14ac:dyDescent="0.3">
      <c r="A1801" t="s">
        <v>5406</v>
      </c>
      <c r="B1801" t="s">
        <v>23</v>
      </c>
      <c r="C1801" t="s">
        <v>5407</v>
      </c>
      <c r="D1801" s="11" t="s">
        <v>7750</v>
      </c>
      <c r="E1801" s="11" t="s">
        <v>7050</v>
      </c>
      <c r="F1801" t="s">
        <v>74</v>
      </c>
      <c r="G1801" t="s">
        <v>5408</v>
      </c>
      <c r="H1801" t="s">
        <v>93</v>
      </c>
      <c r="I1801">
        <v>5.92</v>
      </c>
      <c r="J1801">
        <v>340</v>
      </c>
      <c r="K1801">
        <v>17</v>
      </c>
      <c r="L1801">
        <v>2012.8</v>
      </c>
      <c r="M1801">
        <v>1670.62</v>
      </c>
      <c r="N1801" s="11">
        <f>Salesdata[[#This Row],[subtotal_before_discount]]-Salesdata[[#This Row],[total_after_discount]]</f>
        <v>342.18000000000006</v>
      </c>
      <c r="O1801" t="s">
        <v>21</v>
      </c>
      <c r="P1801" s="2">
        <v>45507.209421296298</v>
      </c>
      <c r="Q1801">
        <f>YEAR(Salesdata[[#This Row],[purchase_date]])</f>
        <v>2024</v>
      </c>
      <c r="R1801" t="str">
        <f>TEXT(Salesdata[[#This Row],[purchase_date]], "mmm")</f>
        <v>Aug</v>
      </c>
    </row>
    <row r="1802" spans="1:18" x14ac:dyDescent="0.3">
      <c r="A1802" t="s">
        <v>5409</v>
      </c>
      <c r="B1802" t="s">
        <v>172</v>
      </c>
      <c r="C1802" t="s">
        <v>5410</v>
      </c>
      <c r="D1802" s="11" t="s">
        <v>8714</v>
      </c>
      <c r="E1802" s="11" t="s">
        <v>7050</v>
      </c>
      <c r="F1802" t="s">
        <v>57</v>
      </c>
      <c r="G1802" t="s">
        <v>5411</v>
      </c>
      <c r="H1802" t="s">
        <v>46</v>
      </c>
      <c r="I1802">
        <v>1024.02</v>
      </c>
      <c r="J1802">
        <v>5</v>
      </c>
      <c r="K1802">
        <v>0</v>
      </c>
      <c r="L1802">
        <v>5120.1000000000004</v>
      </c>
      <c r="M1802">
        <v>5120.1000000000004</v>
      </c>
      <c r="N1802" s="11">
        <f>Salesdata[[#This Row],[subtotal_before_discount]]-Salesdata[[#This Row],[total_after_discount]]</f>
        <v>0</v>
      </c>
      <c r="O1802" t="s">
        <v>21</v>
      </c>
      <c r="P1802" s="2">
        <v>45717.921956018516</v>
      </c>
      <c r="Q1802">
        <f>YEAR(Salesdata[[#This Row],[purchase_date]])</f>
        <v>2025</v>
      </c>
      <c r="R1802" t="str">
        <f>TEXT(Salesdata[[#This Row],[purchase_date]], "mmm")</f>
        <v>Mar</v>
      </c>
    </row>
    <row r="1803" spans="1:18" x14ac:dyDescent="0.3">
      <c r="A1803" t="s">
        <v>5412</v>
      </c>
      <c r="B1803" t="s">
        <v>23</v>
      </c>
      <c r="C1803" t="s">
        <v>5413</v>
      </c>
      <c r="D1803" s="11" t="s">
        <v>8715</v>
      </c>
      <c r="E1803" s="11" t="s">
        <v>7141</v>
      </c>
      <c r="F1803" t="s">
        <v>57</v>
      </c>
      <c r="G1803" t="s">
        <v>5414</v>
      </c>
      <c r="H1803" t="s">
        <v>248</v>
      </c>
      <c r="I1803">
        <v>982.81</v>
      </c>
      <c r="J1803">
        <v>3</v>
      </c>
      <c r="K1803">
        <v>0</v>
      </c>
      <c r="L1803">
        <v>2948.43</v>
      </c>
      <c r="M1803">
        <v>2948.43</v>
      </c>
      <c r="N1803" s="11">
        <f>Salesdata[[#This Row],[subtotal_before_discount]]-Salesdata[[#This Row],[total_after_discount]]</f>
        <v>0</v>
      </c>
      <c r="O1803" t="s">
        <v>77</v>
      </c>
      <c r="P1803" s="2">
        <v>45773.440416666665</v>
      </c>
      <c r="Q1803">
        <f>YEAR(Salesdata[[#This Row],[purchase_date]])</f>
        <v>2025</v>
      </c>
      <c r="R1803" t="str">
        <f>TEXT(Salesdata[[#This Row],[purchase_date]], "mmm")</f>
        <v>Apr</v>
      </c>
    </row>
    <row r="1804" spans="1:18" x14ac:dyDescent="0.3">
      <c r="A1804" t="s">
        <v>5415</v>
      </c>
      <c r="B1804" t="s">
        <v>49</v>
      </c>
      <c r="C1804" t="s">
        <v>5416</v>
      </c>
      <c r="D1804" s="11" t="s">
        <v>8716</v>
      </c>
      <c r="E1804" s="11" t="s">
        <v>7143</v>
      </c>
      <c r="F1804" t="s">
        <v>74</v>
      </c>
      <c r="G1804" t="s">
        <v>5417</v>
      </c>
      <c r="H1804" t="s">
        <v>39</v>
      </c>
      <c r="I1804">
        <v>1475.96</v>
      </c>
      <c r="J1804">
        <v>25</v>
      </c>
      <c r="K1804">
        <v>25</v>
      </c>
      <c r="L1804">
        <v>36899</v>
      </c>
      <c r="M1804">
        <v>27674.25</v>
      </c>
      <c r="N1804" s="11">
        <f>Salesdata[[#This Row],[subtotal_before_discount]]-Salesdata[[#This Row],[total_after_discount]]</f>
        <v>9224.75</v>
      </c>
      <c r="O1804" t="s">
        <v>116</v>
      </c>
      <c r="P1804" s="2">
        <v>45793.259525462963</v>
      </c>
      <c r="Q1804">
        <f>YEAR(Salesdata[[#This Row],[purchase_date]])</f>
        <v>2025</v>
      </c>
      <c r="R1804" t="str">
        <f>TEXT(Salesdata[[#This Row],[purchase_date]], "mmm")</f>
        <v>May</v>
      </c>
    </row>
    <row r="1805" spans="1:18" x14ac:dyDescent="0.3">
      <c r="A1805" t="s">
        <v>5418</v>
      </c>
      <c r="B1805" t="s">
        <v>84</v>
      </c>
      <c r="C1805" t="s">
        <v>9189</v>
      </c>
      <c r="D1805" s="11" t="s">
        <v>9189</v>
      </c>
      <c r="E1805" s="11" t="s">
        <v>9189</v>
      </c>
      <c r="F1805" t="s">
        <v>121</v>
      </c>
      <c r="G1805" t="s">
        <v>5419</v>
      </c>
      <c r="H1805" t="s">
        <v>20</v>
      </c>
      <c r="I1805">
        <v>747.73</v>
      </c>
      <c r="J1805">
        <v>60</v>
      </c>
      <c r="K1805">
        <v>0</v>
      </c>
      <c r="L1805">
        <v>44863.8</v>
      </c>
      <c r="M1805">
        <v>44863.8</v>
      </c>
      <c r="N1805" s="11">
        <f>Salesdata[[#This Row],[subtotal_before_discount]]-Salesdata[[#This Row],[total_after_discount]]</f>
        <v>0</v>
      </c>
      <c r="O1805" t="s">
        <v>28</v>
      </c>
      <c r="P1805" s="2">
        <v>45805.108993055554</v>
      </c>
      <c r="Q1805">
        <f>YEAR(Salesdata[[#This Row],[purchase_date]])</f>
        <v>2025</v>
      </c>
      <c r="R1805" t="str">
        <f>TEXT(Salesdata[[#This Row],[purchase_date]], "mmm")</f>
        <v>May</v>
      </c>
    </row>
    <row r="1806" spans="1:18" x14ac:dyDescent="0.3">
      <c r="A1806" t="s">
        <v>5420</v>
      </c>
      <c r="B1806" t="s">
        <v>181</v>
      </c>
      <c r="C1806" t="s">
        <v>5421</v>
      </c>
      <c r="D1806" s="11" t="s">
        <v>8717</v>
      </c>
      <c r="E1806" s="11" t="s">
        <v>7044</v>
      </c>
      <c r="F1806" t="s">
        <v>111</v>
      </c>
      <c r="G1806" t="s">
        <v>5422</v>
      </c>
      <c r="H1806" t="s">
        <v>53</v>
      </c>
      <c r="I1806">
        <v>834.88</v>
      </c>
      <c r="J1806">
        <v>2</v>
      </c>
      <c r="K1806">
        <v>0</v>
      </c>
      <c r="L1806">
        <v>1669.76</v>
      </c>
      <c r="M1806">
        <v>1669.76</v>
      </c>
      <c r="N1806" s="11">
        <f>Salesdata[[#This Row],[subtotal_before_discount]]-Salesdata[[#This Row],[total_after_discount]]</f>
        <v>0</v>
      </c>
      <c r="O1806" t="s">
        <v>60</v>
      </c>
      <c r="P1806" s="2">
        <v>45662.634884259256</v>
      </c>
      <c r="Q1806">
        <f>YEAR(Salesdata[[#This Row],[purchase_date]])</f>
        <v>2025</v>
      </c>
      <c r="R1806" t="str">
        <f>TEXT(Salesdata[[#This Row],[purchase_date]], "mmm")</f>
        <v>Jan</v>
      </c>
    </row>
    <row r="1807" spans="1:18" x14ac:dyDescent="0.3">
      <c r="A1807" t="s">
        <v>5423</v>
      </c>
      <c r="B1807" t="s">
        <v>15</v>
      </c>
      <c r="C1807" t="s">
        <v>5424</v>
      </c>
      <c r="D1807" s="11" t="s">
        <v>8718</v>
      </c>
      <c r="E1807" s="11" t="s">
        <v>7058</v>
      </c>
      <c r="F1807" t="s">
        <v>68</v>
      </c>
      <c r="G1807" t="s">
        <v>5425</v>
      </c>
      <c r="H1807" t="s">
        <v>107</v>
      </c>
      <c r="I1807">
        <v>1831.88</v>
      </c>
      <c r="J1807">
        <v>10</v>
      </c>
      <c r="K1807">
        <v>5</v>
      </c>
      <c r="L1807">
        <v>18318.8</v>
      </c>
      <c r="M1807">
        <v>17402.86</v>
      </c>
      <c r="N1807" s="11">
        <f>Salesdata[[#This Row],[subtotal_before_discount]]-Salesdata[[#This Row],[total_after_discount]]</f>
        <v>915.93999999999869</v>
      </c>
      <c r="O1807" t="s">
        <v>60</v>
      </c>
      <c r="P1807" s="2">
        <v>45533.438171296293</v>
      </c>
      <c r="Q1807">
        <f>YEAR(Salesdata[[#This Row],[purchase_date]])</f>
        <v>2024</v>
      </c>
      <c r="R1807" t="str">
        <f>TEXT(Salesdata[[#This Row],[purchase_date]], "mmm")</f>
        <v>Aug</v>
      </c>
    </row>
    <row r="1808" spans="1:18" x14ac:dyDescent="0.3">
      <c r="A1808" t="s">
        <v>5426</v>
      </c>
      <c r="B1808" t="s">
        <v>15</v>
      </c>
      <c r="C1808" t="s">
        <v>5427</v>
      </c>
      <c r="D1808" s="11" t="s">
        <v>8719</v>
      </c>
      <c r="E1808" s="11" t="s">
        <v>7214</v>
      </c>
      <c r="F1808" t="s">
        <v>251</v>
      </c>
      <c r="G1808" t="s">
        <v>5428</v>
      </c>
      <c r="H1808" t="s">
        <v>465</v>
      </c>
      <c r="I1808">
        <v>308.27999999999997</v>
      </c>
      <c r="J1808">
        <v>12</v>
      </c>
      <c r="K1808">
        <v>5</v>
      </c>
      <c r="L1808">
        <v>3699.36</v>
      </c>
      <c r="M1808">
        <v>3514.39</v>
      </c>
      <c r="N1808" s="11">
        <f>Salesdata[[#This Row],[subtotal_before_discount]]-Salesdata[[#This Row],[total_after_discount]]</f>
        <v>184.97000000000025</v>
      </c>
      <c r="O1808" t="s">
        <v>28</v>
      </c>
      <c r="P1808" s="2">
        <v>45458.36204861111</v>
      </c>
      <c r="Q1808">
        <f>YEAR(Salesdata[[#This Row],[purchase_date]])</f>
        <v>2024</v>
      </c>
      <c r="R1808" t="str">
        <f>TEXT(Salesdata[[#This Row],[purchase_date]], "mmm")</f>
        <v>Jun</v>
      </c>
    </row>
    <row r="1809" spans="1:18" x14ac:dyDescent="0.3">
      <c r="A1809" t="s">
        <v>5429</v>
      </c>
      <c r="B1809" t="s">
        <v>49</v>
      </c>
      <c r="C1809" t="s">
        <v>5430</v>
      </c>
      <c r="D1809" s="11" t="s">
        <v>8720</v>
      </c>
      <c r="E1809" s="11" t="s">
        <v>7111</v>
      </c>
      <c r="F1809" t="s">
        <v>44</v>
      </c>
      <c r="G1809" t="s">
        <v>5431</v>
      </c>
      <c r="H1809" t="s">
        <v>76</v>
      </c>
      <c r="I1809">
        <v>402.82</v>
      </c>
      <c r="J1809">
        <v>40</v>
      </c>
      <c r="K1809">
        <v>20</v>
      </c>
      <c r="L1809">
        <v>16112.8</v>
      </c>
      <c r="M1809">
        <v>12890.24</v>
      </c>
      <c r="N1809" s="11">
        <f>Salesdata[[#This Row],[subtotal_before_discount]]-Salesdata[[#This Row],[total_after_discount]]</f>
        <v>3222.5599999999995</v>
      </c>
      <c r="O1809" t="s">
        <v>77</v>
      </c>
      <c r="P1809" s="2">
        <v>45831.171377314815</v>
      </c>
      <c r="Q1809">
        <f>YEAR(Salesdata[[#This Row],[purchase_date]])</f>
        <v>2025</v>
      </c>
      <c r="R1809" t="str">
        <f>TEXT(Salesdata[[#This Row],[purchase_date]], "mmm")</f>
        <v>Jun</v>
      </c>
    </row>
    <row r="1810" spans="1:18" x14ac:dyDescent="0.3">
      <c r="A1810" t="s">
        <v>5432</v>
      </c>
      <c r="B1810" t="s">
        <v>172</v>
      </c>
      <c r="C1810" t="s">
        <v>5433</v>
      </c>
      <c r="D1810" s="11" t="s">
        <v>8721</v>
      </c>
      <c r="E1810" s="11" t="s">
        <v>7108</v>
      </c>
      <c r="F1810" t="s">
        <v>246</v>
      </c>
      <c r="G1810" t="s">
        <v>5434</v>
      </c>
      <c r="H1810" t="s">
        <v>9189</v>
      </c>
      <c r="I1810">
        <v>561.29999999999995</v>
      </c>
      <c r="J1810">
        <v>60</v>
      </c>
      <c r="K1810">
        <v>0</v>
      </c>
      <c r="L1810">
        <v>33678</v>
      </c>
      <c r="M1810">
        <v>33678</v>
      </c>
      <c r="N1810" s="11">
        <f>Salesdata[[#This Row],[subtotal_before_discount]]-Salesdata[[#This Row],[total_after_discount]]</f>
        <v>0</v>
      </c>
      <c r="O1810" t="s">
        <v>116</v>
      </c>
      <c r="P1810" s="2">
        <v>45694.282604166663</v>
      </c>
      <c r="Q1810">
        <f>YEAR(Salesdata[[#This Row],[purchase_date]])</f>
        <v>2025</v>
      </c>
      <c r="R1810" t="str">
        <f>TEXT(Salesdata[[#This Row],[purchase_date]], "mmm")</f>
        <v>Feb</v>
      </c>
    </row>
    <row r="1811" spans="1:18" x14ac:dyDescent="0.3">
      <c r="A1811" t="s">
        <v>5435</v>
      </c>
      <c r="B1811" t="s">
        <v>118</v>
      </c>
      <c r="C1811" t="s">
        <v>5436</v>
      </c>
      <c r="D1811" s="11" t="s">
        <v>8722</v>
      </c>
      <c r="E1811" s="11" t="s">
        <v>7064</v>
      </c>
      <c r="F1811" t="s">
        <v>100</v>
      </c>
      <c r="G1811" t="s">
        <v>5437</v>
      </c>
      <c r="H1811" t="s">
        <v>102</v>
      </c>
      <c r="I1811">
        <v>683.73</v>
      </c>
      <c r="J1811">
        <v>3</v>
      </c>
      <c r="K1811">
        <v>0</v>
      </c>
      <c r="L1811">
        <v>2051.19</v>
      </c>
      <c r="M1811">
        <v>2051.19</v>
      </c>
      <c r="N1811" s="11">
        <f>Salesdata[[#This Row],[subtotal_before_discount]]-Salesdata[[#This Row],[total_after_discount]]</f>
        <v>0</v>
      </c>
      <c r="O1811" t="s">
        <v>21</v>
      </c>
      <c r="P1811" s="2">
        <v>45840.668356481481</v>
      </c>
      <c r="Q1811">
        <f>YEAR(Salesdata[[#This Row],[purchase_date]])</f>
        <v>2025</v>
      </c>
      <c r="R1811" t="str">
        <f>TEXT(Salesdata[[#This Row],[purchase_date]], "mmm")</f>
        <v>Jul</v>
      </c>
    </row>
    <row r="1812" spans="1:18" x14ac:dyDescent="0.3">
      <c r="A1812" t="s">
        <v>5438</v>
      </c>
      <c r="B1812" t="s">
        <v>23</v>
      </c>
      <c r="C1812" t="s">
        <v>5439</v>
      </c>
      <c r="D1812" s="11" t="s">
        <v>8723</v>
      </c>
      <c r="E1812" s="11" t="s">
        <v>7042</v>
      </c>
      <c r="F1812" t="s">
        <v>224</v>
      </c>
      <c r="G1812" t="s">
        <v>5440</v>
      </c>
      <c r="H1812" t="s">
        <v>161</v>
      </c>
      <c r="I1812">
        <v>671.16</v>
      </c>
      <c r="J1812">
        <v>2</v>
      </c>
      <c r="K1812">
        <v>0</v>
      </c>
      <c r="L1812">
        <v>1342.32</v>
      </c>
      <c r="M1812">
        <v>1342.32</v>
      </c>
      <c r="N1812" s="11">
        <f>Salesdata[[#This Row],[subtotal_before_discount]]-Salesdata[[#This Row],[total_after_discount]]</f>
        <v>0</v>
      </c>
      <c r="O1812" t="s">
        <v>21</v>
      </c>
      <c r="P1812" s="2">
        <v>45742.309907407405</v>
      </c>
      <c r="Q1812">
        <f>YEAR(Salesdata[[#This Row],[purchase_date]])</f>
        <v>2025</v>
      </c>
      <c r="R1812" t="str">
        <f>TEXT(Salesdata[[#This Row],[purchase_date]], "mmm")</f>
        <v>Mar</v>
      </c>
    </row>
    <row r="1813" spans="1:18" x14ac:dyDescent="0.3">
      <c r="A1813" t="s">
        <v>5441</v>
      </c>
      <c r="B1813" t="s">
        <v>55</v>
      </c>
      <c r="C1813" t="s">
        <v>5442</v>
      </c>
      <c r="D1813" s="11" t="s">
        <v>8724</v>
      </c>
      <c r="E1813" s="11" t="s">
        <v>7094</v>
      </c>
      <c r="F1813" t="s">
        <v>111</v>
      </c>
      <c r="G1813" t="s">
        <v>5443</v>
      </c>
      <c r="H1813" t="s">
        <v>179</v>
      </c>
      <c r="I1813">
        <v>2.35</v>
      </c>
      <c r="J1813">
        <v>292</v>
      </c>
      <c r="K1813">
        <v>15</v>
      </c>
      <c r="L1813">
        <v>686.2</v>
      </c>
      <c r="M1813">
        <v>583.27</v>
      </c>
      <c r="N1813" s="11">
        <f>Salesdata[[#This Row],[subtotal_before_discount]]-Salesdata[[#This Row],[total_after_discount]]</f>
        <v>102.93000000000006</v>
      </c>
      <c r="O1813" t="s">
        <v>21</v>
      </c>
      <c r="P1813" s="2">
        <v>45832.881701388891</v>
      </c>
      <c r="Q1813">
        <f>YEAR(Salesdata[[#This Row],[purchase_date]])</f>
        <v>2025</v>
      </c>
      <c r="R1813" t="str">
        <f>TEXT(Salesdata[[#This Row],[purchase_date]], "mmm")</f>
        <v>Jun</v>
      </c>
    </row>
    <row r="1814" spans="1:18" x14ac:dyDescent="0.3">
      <c r="A1814" t="s">
        <v>5444</v>
      </c>
      <c r="B1814" t="s">
        <v>30</v>
      </c>
      <c r="C1814" t="s">
        <v>5445</v>
      </c>
      <c r="D1814" s="11" t="s">
        <v>8725</v>
      </c>
      <c r="E1814" s="11" t="s">
        <v>7073</v>
      </c>
      <c r="F1814" t="s">
        <v>133</v>
      </c>
      <c r="G1814" t="s">
        <v>5446</v>
      </c>
      <c r="H1814" t="s">
        <v>93</v>
      </c>
      <c r="I1814">
        <v>123.24</v>
      </c>
      <c r="J1814">
        <v>8</v>
      </c>
      <c r="K1814">
        <v>5</v>
      </c>
      <c r="L1814">
        <v>985.92</v>
      </c>
      <c r="M1814">
        <v>936.62</v>
      </c>
      <c r="N1814" s="11">
        <f>Salesdata[[#This Row],[subtotal_before_discount]]-Salesdata[[#This Row],[total_after_discount]]</f>
        <v>49.299999999999955</v>
      </c>
      <c r="O1814" t="s">
        <v>21</v>
      </c>
      <c r="P1814" s="2">
        <v>45798.044444444444</v>
      </c>
      <c r="Q1814">
        <f>YEAR(Salesdata[[#This Row],[purchase_date]])</f>
        <v>2025</v>
      </c>
      <c r="R1814" t="str">
        <f>TEXT(Salesdata[[#This Row],[purchase_date]], "mmm")</f>
        <v>May</v>
      </c>
    </row>
    <row r="1815" spans="1:18" x14ac:dyDescent="0.3">
      <c r="A1815" t="s">
        <v>5447</v>
      </c>
      <c r="B1815" t="s">
        <v>95</v>
      </c>
      <c r="C1815" t="s">
        <v>5448</v>
      </c>
      <c r="D1815" s="11" t="s">
        <v>8726</v>
      </c>
      <c r="E1815" s="11" t="s">
        <v>7040</v>
      </c>
      <c r="F1815" t="s">
        <v>111</v>
      </c>
      <c r="G1815" t="s">
        <v>5449</v>
      </c>
      <c r="H1815" t="s">
        <v>102</v>
      </c>
      <c r="I1815">
        <v>1470.05</v>
      </c>
      <c r="J1815">
        <v>5</v>
      </c>
      <c r="K1815">
        <v>5</v>
      </c>
      <c r="L1815">
        <v>7350.25</v>
      </c>
      <c r="M1815">
        <v>6982.74</v>
      </c>
      <c r="N1815" s="11">
        <f>Salesdata[[#This Row],[subtotal_before_discount]]-Salesdata[[#This Row],[total_after_discount]]</f>
        <v>367.51000000000022</v>
      </c>
      <c r="O1815" t="s">
        <v>116</v>
      </c>
      <c r="P1815" s="2">
        <v>45633.566111111111</v>
      </c>
      <c r="Q1815">
        <f>YEAR(Salesdata[[#This Row],[purchase_date]])</f>
        <v>2024</v>
      </c>
      <c r="R1815" t="str">
        <f>TEXT(Salesdata[[#This Row],[purchase_date]], "mmm")</f>
        <v>Dec</v>
      </c>
    </row>
    <row r="1816" spans="1:18" x14ac:dyDescent="0.3">
      <c r="A1816" t="s">
        <v>5450</v>
      </c>
      <c r="B1816" t="s">
        <v>181</v>
      </c>
      <c r="C1816" t="s">
        <v>5451</v>
      </c>
      <c r="D1816" s="11" t="s">
        <v>8727</v>
      </c>
      <c r="E1816" s="11" t="s">
        <v>7152</v>
      </c>
      <c r="F1816" t="s">
        <v>18</v>
      </c>
      <c r="G1816" t="s">
        <v>5452</v>
      </c>
      <c r="H1816" t="s">
        <v>93</v>
      </c>
      <c r="I1816">
        <v>343.59</v>
      </c>
      <c r="J1816">
        <v>3</v>
      </c>
      <c r="K1816">
        <v>5</v>
      </c>
      <c r="L1816">
        <v>1030.77</v>
      </c>
      <c r="M1816">
        <v>979.23</v>
      </c>
      <c r="N1816" s="11">
        <f>Salesdata[[#This Row],[subtotal_before_discount]]-Salesdata[[#This Row],[total_after_discount]]</f>
        <v>51.539999999999964</v>
      </c>
      <c r="O1816" t="s">
        <v>9189</v>
      </c>
      <c r="P1816" s="2">
        <v>45476.70171296296</v>
      </c>
      <c r="Q1816">
        <f>YEAR(Salesdata[[#This Row],[purchase_date]])</f>
        <v>2024</v>
      </c>
      <c r="R1816" t="str">
        <f>TEXT(Salesdata[[#This Row],[purchase_date]], "mmm")</f>
        <v>Jul</v>
      </c>
    </row>
    <row r="1817" spans="1:18" x14ac:dyDescent="0.3">
      <c r="A1817" t="s">
        <v>5453</v>
      </c>
      <c r="B1817" t="s">
        <v>95</v>
      </c>
      <c r="C1817" t="s">
        <v>5454</v>
      </c>
      <c r="D1817" s="11" t="s">
        <v>8728</v>
      </c>
      <c r="E1817" s="11" t="s">
        <v>7042</v>
      </c>
      <c r="F1817" t="s">
        <v>44</v>
      </c>
      <c r="G1817" t="s">
        <v>5455</v>
      </c>
      <c r="H1817" t="s">
        <v>93</v>
      </c>
      <c r="I1817">
        <v>500.03</v>
      </c>
      <c r="J1817">
        <v>4</v>
      </c>
      <c r="K1817">
        <v>5</v>
      </c>
      <c r="L1817">
        <v>2000.12</v>
      </c>
      <c r="M1817">
        <v>1900.11</v>
      </c>
      <c r="N1817" s="11">
        <f>Salesdata[[#This Row],[subtotal_before_discount]]-Salesdata[[#This Row],[total_after_discount]]</f>
        <v>100.00999999999999</v>
      </c>
      <c r="O1817" t="s">
        <v>40</v>
      </c>
      <c r="P1817" s="2">
        <v>45470.817314814813</v>
      </c>
      <c r="Q1817">
        <f>YEAR(Salesdata[[#This Row],[purchase_date]])</f>
        <v>2024</v>
      </c>
      <c r="R1817" t="str">
        <f>TEXT(Salesdata[[#This Row],[purchase_date]], "mmm")</f>
        <v>Jun</v>
      </c>
    </row>
    <row r="1818" spans="1:18" x14ac:dyDescent="0.3">
      <c r="A1818" t="s">
        <v>5456</v>
      </c>
      <c r="B1818" t="s">
        <v>84</v>
      </c>
      <c r="C1818" t="s">
        <v>5457</v>
      </c>
      <c r="D1818" s="11" t="s">
        <v>8729</v>
      </c>
      <c r="E1818" s="11" t="s">
        <v>7038</v>
      </c>
      <c r="F1818" t="s">
        <v>9189</v>
      </c>
      <c r="G1818" t="s">
        <v>5458</v>
      </c>
      <c r="H1818" t="s">
        <v>76</v>
      </c>
      <c r="I1818">
        <v>740.38</v>
      </c>
      <c r="J1818">
        <v>4</v>
      </c>
      <c r="K1818">
        <v>0</v>
      </c>
      <c r="L1818">
        <v>2961.52</v>
      </c>
      <c r="M1818">
        <v>2961.52</v>
      </c>
      <c r="N1818" s="11">
        <f>Salesdata[[#This Row],[subtotal_before_discount]]-Salesdata[[#This Row],[total_after_discount]]</f>
        <v>0</v>
      </c>
      <c r="O1818" t="s">
        <v>28</v>
      </c>
      <c r="P1818" s="2">
        <v>45658.14980324074</v>
      </c>
      <c r="Q1818">
        <f>YEAR(Salesdata[[#This Row],[purchase_date]])</f>
        <v>2025</v>
      </c>
      <c r="R1818" t="str">
        <f>TEXT(Salesdata[[#This Row],[purchase_date]], "mmm")</f>
        <v>Jan</v>
      </c>
    </row>
    <row r="1819" spans="1:18" x14ac:dyDescent="0.3">
      <c r="A1819" t="s">
        <v>5459</v>
      </c>
      <c r="B1819" t="s">
        <v>84</v>
      </c>
      <c r="C1819" t="s">
        <v>5460</v>
      </c>
      <c r="D1819" s="11" t="s">
        <v>8730</v>
      </c>
      <c r="E1819" s="11" t="s">
        <v>7102</v>
      </c>
      <c r="F1819" t="s">
        <v>9189</v>
      </c>
      <c r="G1819" t="s">
        <v>5461</v>
      </c>
      <c r="H1819" t="s">
        <v>107</v>
      </c>
      <c r="I1819">
        <v>624.19000000000005</v>
      </c>
      <c r="J1819">
        <v>5</v>
      </c>
      <c r="K1819">
        <v>0</v>
      </c>
      <c r="L1819">
        <v>3120.95</v>
      </c>
      <c r="M1819">
        <v>3120.95</v>
      </c>
      <c r="N1819" s="11">
        <f>Salesdata[[#This Row],[subtotal_before_discount]]-Salesdata[[#This Row],[total_after_discount]]</f>
        <v>0</v>
      </c>
      <c r="O1819" t="s">
        <v>77</v>
      </c>
      <c r="P1819" s="2">
        <v>45395.363032407404</v>
      </c>
      <c r="Q1819">
        <f>YEAR(Salesdata[[#This Row],[purchase_date]])</f>
        <v>2024</v>
      </c>
      <c r="R1819" t="str">
        <f>TEXT(Salesdata[[#This Row],[purchase_date]], "mmm")</f>
        <v>Apr</v>
      </c>
    </row>
    <row r="1820" spans="1:18" x14ac:dyDescent="0.3">
      <c r="A1820" t="s">
        <v>5462</v>
      </c>
      <c r="B1820" t="s">
        <v>118</v>
      </c>
      <c r="C1820" t="s">
        <v>5463</v>
      </c>
      <c r="D1820" s="11" t="s">
        <v>8731</v>
      </c>
      <c r="E1820" s="11" t="s">
        <v>7235</v>
      </c>
      <c r="F1820" t="s">
        <v>44</v>
      </c>
      <c r="G1820" t="s">
        <v>5464</v>
      </c>
      <c r="H1820" t="s">
        <v>130</v>
      </c>
      <c r="I1820">
        <v>1260.99</v>
      </c>
      <c r="J1820">
        <v>6</v>
      </c>
      <c r="K1820">
        <v>0</v>
      </c>
      <c r="L1820">
        <v>7565.94</v>
      </c>
      <c r="M1820">
        <v>7565.94</v>
      </c>
      <c r="N1820" s="11">
        <f>Salesdata[[#This Row],[subtotal_before_discount]]-Salesdata[[#This Row],[total_after_discount]]</f>
        <v>0</v>
      </c>
      <c r="O1820" t="s">
        <v>47</v>
      </c>
      <c r="P1820" s="2">
        <v>45505.019872685189</v>
      </c>
      <c r="Q1820">
        <f>YEAR(Salesdata[[#This Row],[purchase_date]])</f>
        <v>2024</v>
      </c>
      <c r="R1820" t="str">
        <f>TEXT(Salesdata[[#This Row],[purchase_date]], "mmm")</f>
        <v>Aug</v>
      </c>
    </row>
    <row r="1821" spans="1:18" x14ac:dyDescent="0.3">
      <c r="A1821" t="s">
        <v>5465</v>
      </c>
      <c r="B1821" t="s">
        <v>95</v>
      </c>
      <c r="C1821" t="s">
        <v>5466</v>
      </c>
      <c r="D1821" s="11" t="s">
        <v>8732</v>
      </c>
      <c r="E1821" s="11" t="s">
        <v>7036</v>
      </c>
      <c r="F1821" t="s">
        <v>74</v>
      </c>
      <c r="G1821" t="s">
        <v>5467</v>
      </c>
      <c r="H1821" t="s">
        <v>130</v>
      </c>
      <c r="I1821">
        <v>426.44</v>
      </c>
      <c r="J1821">
        <v>25</v>
      </c>
      <c r="K1821">
        <v>0</v>
      </c>
      <c r="L1821">
        <v>10661</v>
      </c>
      <c r="M1821">
        <v>10661</v>
      </c>
      <c r="N1821" s="11">
        <f>Salesdata[[#This Row],[subtotal_before_discount]]-Salesdata[[#This Row],[total_after_discount]]</f>
        <v>0</v>
      </c>
      <c r="O1821" t="s">
        <v>40</v>
      </c>
      <c r="P1821" s="2">
        <v>45728.012569444443</v>
      </c>
      <c r="Q1821">
        <f>YEAR(Salesdata[[#This Row],[purchase_date]])</f>
        <v>2025</v>
      </c>
      <c r="R1821" t="str">
        <f>TEXT(Salesdata[[#This Row],[purchase_date]], "mmm")</f>
        <v>Mar</v>
      </c>
    </row>
    <row r="1822" spans="1:18" x14ac:dyDescent="0.3">
      <c r="A1822" t="s">
        <v>5468</v>
      </c>
      <c r="B1822" t="s">
        <v>172</v>
      </c>
      <c r="C1822" t="s">
        <v>5469</v>
      </c>
      <c r="D1822" s="11" t="s">
        <v>8733</v>
      </c>
      <c r="E1822" s="11" t="s">
        <v>7154</v>
      </c>
      <c r="F1822" t="s">
        <v>37</v>
      </c>
      <c r="G1822" t="s">
        <v>5470</v>
      </c>
      <c r="H1822" t="s">
        <v>93</v>
      </c>
      <c r="I1822">
        <v>423.08</v>
      </c>
      <c r="J1822">
        <v>10</v>
      </c>
      <c r="K1822">
        <v>10</v>
      </c>
      <c r="L1822">
        <v>4230.8</v>
      </c>
      <c r="M1822">
        <v>3807.72</v>
      </c>
      <c r="N1822" s="11">
        <f>Salesdata[[#This Row],[subtotal_before_discount]]-Salesdata[[#This Row],[total_after_discount]]</f>
        <v>423.08000000000038</v>
      </c>
      <c r="O1822" t="s">
        <v>40</v>
      </c>
      <c r="P1822" s="2">
        <v>45344.120011574072</v>
      </c>
      <c r="Q1822">
        <f>YEAR(Salesdata[[#This Row],[purchase_date]])</f>
        <v>2024</v>
      </c>
      <c r="R1822" t="str">
        <f>TEXT(Salesdata[[#This Row],[purchase_date]], "mmm")</f>
        <v>Feb</v>
      </c>
    </row>
    <row r="1823" spans="1:18" x14ac:dyDescent="0.3">
      <c r="A1823" t="s">
        <v>5471</v>
      </c>
      <c r="B1823" t="s">
        <v>23</v>
      </c>
      <c r="C1823" t="s">
        <v>5472</v>
      </c>
      <c r="D1823" s="11" t="s">
        <v>8734</v>
      </c>
      <c r="E1823" s="11" t="s">
        <v>7164</v>
      </c>
      <c r="F1823" t="s">
        <v>37</v>
      </c>
      <c r="G1823" t="s">
        <v>5473</v>
      </c>
      <c r="H1823" t="s">
        <v>59</v>
      </c>
      <c r="I1823">
        <v>2914.72</v>
      </c>
      <c r="J1823">
        <v>2</v>
      </c>
      <c r="K1823">
        <v>0</v>
      </c>
      <c r="L1823">
        <v>5829.44</v>
      </c>
      <c r="M1823">
        <v>5829.44</v>
      </c>
      <c r="N1823" s="11">
        <f>Salesdata[[#This Row],[subtotal_before_discount]]-Salesdata[[#This Row],[total_after_discount]]</f>
        <v>0</v>
      </c>
      <c r="O1823" t="s">
        <v>60</v>
      </c>
      <c r="P1823" s="2">
        <v>45808.526296296295</v>
      </c>
      <c r="Q1823">
        <f>YEAR(Salesdata[[#This Row],[purchase_date]])</f>
        <v>2025</v>
      </c>
      <c r="R1823" t="str">
        <f>TEXT(Salesdata[[#This Row],[purchase_date]], "mmm")</f>
        <v>May</v>
      </c>
    </row>
    <row r="1824" spans="1:18" x14ac:dyDescent="0.3">
      <c r="A1824" t="s">
        <v>5474</v>
      </c>
      <c r="B1824" t="s">
        <v>84</v>
      </c>
      <c r="C1824" t="s">
        <v>5475</v>
      </c>
      <c r="D1824" s="11" t="s">
        <v>8735</v>
      </c>
      <c r="E1824" s="11" t="s">
        <v>7071</v>
      </c>
      <c r="F1824" t="s">
        <v>91</v>
      </c>
      <c r="G1824" t="s">
        <v>5476</v>
      </c>
      <c r="H1824" t="s">
        <v>248</v>
      </c>
      <c r="I1824">
        <v>711.99</v>
      </c>
      <c r="J1824">
        <v>8</v>
      </c>
      <c r="K1824">
        <v>10</v>
      </c>
      <c r="L1824">
        <v>5695.92</v>
      </c>
      <c r="M1824">
        <v>5126.33</v>
      </c>
      <c r="N1824" s="11">
        <f>Salesdata[[#This Row],[subtotal_before_discount]]-Salesdata[[#This Row],[total_after_discount]]</f>
        <v>569.59000000000015</v>
      </c>
      <c r="O1824" t="s">
        <v>28</v>
      </c>
      <c r="P1824" s="2">
        <v>45368.615567129629</v>
      </c>
      <c r="Q1824">
        <f>YEAR(Salesdata[[#This Row],[purchase_date]])</f>
        <v>2024</v>
      </c>
      <c r="R1824" t="str">
        <f>TEXT(Salesdata[[#This Row],[purchase_date]], "mmm")</f>
        <v>Mar</v>
      </c>
    </row>
    <row r="1825" spans="1:18" x14ac:dyDescent="0.3">
      <c r="A1825" t="s">
        <v>5477</v>
      </c>
      <c r="B1825" t="s">
        <v>55</v>
      </c>
      <c r="C1825" t="s">
        <v>5478</v>
      </c>
      <c r="D1825" s="11" t="s">
        <v>8736</v>
      </c>
      <c r="E1825" s="11" t="s">
        <v>7052</v>
      </c>
      <c r="F1825" t="s">
        <v>18</v>
      </c>
      <c r="G1825" t="s">
        <v>5479</v>
      </c>
      <c r="H1825" t="s">
        <v>102</v>
      </c>
      <c r="I1825">
        <v>33.119999999999997</v>
      </c>
      <c r="J1825">
        <v>12</v>
      </c>
      <c r="K1825">
        <v>0</v>
      </c>
      <c r="L1825">
        <v>397.44</v>
      </c>
      <c r="M1825">
        <v>397.44</v>
      </c>
      <c r="N1825" s="11">
        <f>Salesdata[[#This Row],[subtotal_before_discount]]-Salesdata[[#This Row],[total_after_discount]]</f>
        <v>0</v>
      </c>
      <c r="O1825" t="s">
        <v>77</v>
      </c>
      <c r="P1825" s="2">
        <v>45875.208981481483</v>
      </c>
      <c r="Q1825">
        <f>YEAR(Salesdata[[#This Row],[purchase_date]])</f>
        <v>2025</v>
      </c>
      <c r="R1825" t="str">
        <f>TEXT(Salesdata[[#This Row],[purchase_date]], "mmm")</f>
        <v>Aug</v>
      </c>
    </row>
    <row r="1826" spans="1:18" x14ac:dyDescent="0.3">
      <c r="A1826" t="s">
        <v>5480</v>
      </c>
      <c r="B1826" t="s">
        <v>49</v>
      </c>
      <c r="C1826" t="s">
        <v>5481</v>
      </c>
      <c r="D1826" s="11" t="s">
        <v>8737</v>
      </c>
      <c r="E1826" s="11" t="s">
        <v>7042</v>
      </c>
      <c r="F1826" t="s">
        <v>121</v>
      </c>
      <c r="G1826" t="s">
        <v>5482</v>
      </c>
      <c r="H1826" t="s">
        <v>27</v>
      </c>
      <c r="I1826">
        <v>193.12</v>
      </c>
      <c r="J1826">
        <v>5</v>
      </c>
      <c r="K1826">
        <v>5</v>
      </c>
      <c r="L1826">
        <v>965.6</v>
      </c>
      <c r="M1826">
        <v>917.32</v>
      </c>
      <c r="N1826" s="11">
        <f>Salesdata[[#This Row],[subtotal_before_discount]]-Salesdata[[#This Row],[total_after_discount]]</f>
        <v>48.279999999999973</v>
      </c>
      <c r="O1826" t="s">
        <v>60</v>
      </c>
      <c r="P1826" s="2">
        <v>45460.529479166667</v>
      </c>
      <c r="Q1826">
        <f>YEAR(Salesdata[[#This Row],[purchase_date]])</f>
        <v>2024</v>
      </c>
      <c r="R1826" t="str">
        <f>TEXT(Salesdata[[#This Row],[purchase_date]], "mmm")</f>
        <v>Jun</v>
      </c>
    </row>
    <row r="1827" spans="1:18" x14ac:dyDescent="0.3">
      <c r="A1827" t="s">
        <v>5483</v>
      </c>
      <c r="B1827" t="s">
        <v>172</v>
      </c>
      <c r="C1827" t="s">
        <v>5484</v>
      </c>
      <c r="D1827" s="11" t="s">
        <v>8738</v>
      </c>
      <c r="E1827" s="11" t="s">
        <v>7170</v>
      </c>
      <c r="F1827" t="s">
        <v>57</v>
      </c>
      <c r="G1827" t="s">
        <v>5485</v>
      </c>
      <c r="H1827" t="s">
        <v>70</v>
      </c>
      <c r="I1827">
        <v>4.29</v>
      </c>
      <c r="J1827">
        <v>37</v>
      </c>
      <c r="K1827">
        <v>2</v>
      </c>
      <c r="L1827">
        <v>158.72999999999999</v>
      </c>
      <c r="M1827">
        <v>155.56</v>
      </c>
      <c r="N1827" s="11">
        <f>Salesdata[[#This Row],[subtotal_before_discount]]-Salesdata[[#This Row],[total_after_discount]]</f>
        <v>3.1699999999999875</v>
      </c>
      <c r="O1827" t="s">
        <v>60</v>
      </c>
      <c r="P1827" s="2">
        <v>45869.879363425927</v>
      </c>
      <c r="Q1827">
        <f>YEAR(Salesdata[[#This Row],[purchase_date]])</f>
        <v>2025</v>
      </c>
      <c r="R1827" t="str">
        <f>TEXT(Salesdata[[#This Row],[purchase_date]], "mmm")</f>
        <v>Jul</v>
      </c>
    </row>
    <row r="1828" spans="1:18" x14ac:dyDescent="0.3">
      <c r="A1828" t="s">
        <v>5486</v>
      </c>
      <c r="B1828" t="s">
        <v>72</v>
      </c>
      <c r="C1828" t="s">
        <v>5487</v>
      </c>
      <c r="D1828" s="11" t="s">
        <v>8739</v>
      </c>
      <c r="E1828" s="11" t="s">
        <v>7091</v>
      </c>
      <c r="F1828" t="s">
        <v>9189</v>
      </c>
      <c r="G1828" t="s">
        <v>5488</v>
      </c>
      <c r="H1828" t="s">
        <v>20</v>
      </c>
      <c r="I1828">
        <v>1.44</v>
      </c>
      <c r="J1828">
        <v>373</v>
      </c>
      <c r="K1828">
        <v>15</v>
      </c>
      <c r="L1828">
        <v>537.12</v>
      </c>
      <c r="M1828">
        <v>456.55</v>
      </c>
      <c r="N1828" s="11">
        <f>Salesdata[[#This Row],[subtotal_before_discount]]-Salesdata[[#This Row],[total_after_discount]]</f>
        <v>80.569999999999993</v>
      </c>
      <c r="O1828" t="s">
        <v>60</v>
      </c>
      <c r="P1828" s="2">
        <v>45480.369768518518</v>
      </c>
      <c r="Q1828">
        <f>YEAR(Salesdata[[#This Row],[purchase_date]])</f>
        <v>2024</v>
      </c>
      <c r="R1828" t="str">
        <f>TEXT(Salesdata[[#This Row],[purchase_date]], "mmm")</f>
        <v>Jul</v>
      </c>
    </row>
    <row r="1829" spans="1:18" x14ac:dyDescent="0.3">
      <c r="A1829" t="s">
        <v>5489</v>
      </c>
      <c r="B1829" t="s">
        <v>181</v>
      </c>
      <c r="C1829" t="s">
        <v>5490</v>
      </c>
      <c r="D1829" s="11" t="s">
        <v>8740</v>
      </c>
      <c r="E1829" s="11" t="s">
        <v>7064</v>
      </c>
      <c r="F1829" t="s">
        <v>155</v>
      </c>
      <c r="G1829" t="s">
        <v>5491</v>
      </c>
      <c r="H1829" t="s">
        <v>135</v>
      </c>
      <c r="I1829">
        <v>88.67</v>
      </c>
      <c r="J1829">
        <v>1</v>
      </c>
      <c r="K1829">
        <v>0</v>
      </c>
      <c r="L1829">
        <v>88.67</v>
      </c>
      <c r="M1829">
        <v>88.67</v>
      </c>
      <c r="N1829" s="11">
        <f>Salesdata[[#This Row],[subtotal_before_discount]]-Salesdata[[#This Row],[total_after_discount]]</f>
        <v>0</v>
      </c>
      <c r="O1829" t="s">
        <v>77</v>
      </c>
      <c r="P1829" s="2">
        <v>45665.666238425925</v>
      </c>
      <c r="Q1829">
        <f>YEAR(Salesdata[[#This Row],[purchase_date]])</f>
        <v>2025</v>
      </c>
      <c r="R1829" t="str">
        <f>TEXT(Salesdata[[#This Row],[purchase_date]], "mmm")</f>
        <v>Jan</v>
      </c>
    </row>
    <row r="1830" spans="1:18" x14ac:dyDescent="0.3">
      <c r="A1830" t="s">
        <v>5492</v>
      </c>
      <c r="B1830" t="s">
        <v>55</v>
      </c>
      <c r="C1830" t="s">
        <v>5493</v>
      </c>
      <c r="D1830" s="11" t="s">
        <v>8741</v>
      </c>
      <c r="E1830" s="11" t="s">
        <v>7038</v>
      </c>
      <c r="F1830" t="s">
        <v>251</v>
      </c>
      <c r="G1830" t="s">
        <v>5494</v>
      </c>
      <c r="H1830" t="s">
        <v>130</v>
      </c>
      <c r="I1830">
        <v>232.59</v>
      </c>
      <c r="J1830">
        <v>10</v>
      </c>
      <c r="K1830">
        <v>10</v>
      </c>
      <c r="L1830">
        <v>2325.9</v>
      </c>
      <c r="M1830">
        <v>2093.31</v>
      </c>
      <c r="N1830" s="11">
        <f>Salesdata[[#This Row],[subtotal_before_discount]]-Salesdata[[#This Row],[total_after_discount]]</f>
        <v>232.59000000000015</v>
      </c>
      <c r="O1830" t="s">
        <v>40</v>
      </c>
      <c r="P1830" s="2">
        <v>45866.107488425929</v>
      </c>
      <c r="Q1830">
        <f>YEAR(Salesdata[[#This Row],[purchase_date]])</f>
        <v>2025</v>
      </c>
      <c r="R1830" t="str">
        <f>TEXT(Salesdata[[#This Row],[purchase_date]], "mmm")</f>
        <v>Jul</v>
      </c>
    </row>
    <row r="1831" spans="1:18" x14ac:dyDescent="0.3">
      <c r="A1831" t="s">
        <v>5495</v>
      </c>
      <c r="B1831" t="s">
        <v>15</v>
      </c>
      <c r="C1831" t="s">
        <v>5496</v>
      </c>
      <c r="D1831" s="11" t="s">
        <v>8742</v>
      </c>
      <c r="E1831" s="11" t="s">
        <v>7198</v>
      </c>
      <c r="F1831" t="s">
        <v>18</v>
      </c>
      <c r="G1831" t="s">
        <v>5497</v>
      </c>
      <c r="H1831" t="s">
        <v>9189</v>
      </c>
      <c r="I1831">
        <v>138.24</v>
      </c>
      <c r="J1831">
        <v>8</v>
      </c>
      <c r="K1831">
        <v>18</v>
      </c>
      <c r="L1831">
        <v>1105.92</v>
      </c>
      <c r="M1831">
        <v>906.85</v>
      </c>
      <c r="N1831" s="11">
        <f>Salesdata[[#This Row],[subtotal_before_discount]]-Salesdata[[#This Row],[total_after_discount]]</f>
        <v>199.07000000000005</v>
      </c>
      <c r="O1831" t="s">
        <v>77</v>
      </c>
      <c r="P1831" s="2">
        <v>45403.023969907408</v>
      </c>
      <c r="Q1831">
        <f>YEAR(Salesdata[[#This Row],[purchase_date]])</f>
        <v>2024</v>
      </c>
      <c r="R1831" t="str">
        <f>TEXT(Salesdata[[#This Row],[purchase_date]], "mmm")</f>
        <v>Apr</v>
      </c>
    </row>
    <row r="1832" spans="1:18" x14ac:dyDescent="0.3">
      <c r="A1832" t="s">
        <v>5498</v>
      </c>
      <c r="B1832" t="s">
        <v>95</v>
      </c>
      <c r="C1832" t="s">
        <v>5499</v>
      </c>
      <c r="D1832" s="11" t="s">
        <v>8743</v>
      </c>
      <c r="E1832" s="11" t="s">
        <v>7214</v>
      </c>
      <c r="F1832" t="s">
        <v>111</v>
      </c>
      <c r="G1832" t="s">
        <v>5500</v>
      </c>
      <c r="H1832" t="s">
        <v>70</v>
      </c>
      <c r="I1832">
        <v>96.45</v>
      </c>
      <c r="J1832">
        <v>5</v>
      </c>
      <c r="K1832">
        <v>5</v>
      </c>
      <c r="L1832">
        <v>482.25</v>
      </c>
      <c r="M1832">
        <v>458.14</v>
      </c>
      <c r="N1832" s="11">
        <f>Salesdata[[#This Row],[subtotal_before_discount]]-Salesdata[[#This Row],[total_after_discount]]</f>
        <v>24.110000000000014</v>
      </c>
      <c r="O1832" t="s">
        <v>60</v>
      </c>
      <c r="P1832" s="2">
        <v>45415.371805555558</v>
      </c>
      <c r="Q1832">
        <f>YEAR(Salesdata[[#This Row],[purchase_date]])</f>
        <v>2024</v>
      </c>
      <c r="R1832" t="str">
        <f>TEXT(Salesdata[[#This Row],[purchase_date]], "mmm")</f>
        <v>May</v>
      </c>
    </row>
    <row r="1833" spans="1:18" x14ac:dyDescent="0.3">
      <c r="A1833" t="s">
        <v>5501</v>
      </c>
      <c r="B1833" t="s">
        <v>23</v>
      </c>
      <c r="C1833" t="s">
        <v>5502</v>
      </c>
      <c r="D1833" s="11" t="s">
        <v>8744</v>
      </c>
      <c r="E1833" s="11" t="s">
        <v>7079</v>
      </c>
      <c r="F1833" t="s">
        <v>32</v>
      </c>
      <c r="G1833" t="s">
        <v>5503</v>
      </c>
      <c r="H1833" t="s">
        <v>248</v>
      </c>
      <c r="I1833">
        <v>60.22</v>
      </c>
      <c r="J1833">
        <v>1</v>
      </c>
      <c r="K1833">
        <v>0</v>
      </c>
      <c r="L1833">
        <v>60.22</v>
      </c>
      <c r="M1833">
        <v>60.22</v>
      </c>
      <c r="N1833" s="11">
        <f>Salesdata[[#This Row],[subtotal_before_discount]]-Salesdata[[#This Row],[total_after_discount]]</f>
        <v>0</v>
      </c>
      <c r="O1833" t="s">
        <v>9189</v>
      </c>
      <c r="P1833" s="2">
        <v>45652.598032407404</v>
      </c>
      <c r="Q1833">
        <f>YEAR(Salesdata[[#This Row],[purchase_date]])</f>
        <v>2024</v>
      </c>
      <c r="R1833" t="str">
        <f>TEXT(Salesdata[[#This Row],[purchase_date]], "mmm")</f>
        <v>Dec</v>
      </c>
    </row>
    <row r="1834" spans="1:18" x14ac:dyDescent="0.3">
      <c r="A1834" t="s">
        <v>5504</v>
      </c>
      <c r="B1834" t="s">
        <v>84</v>
      </c>
      <c r="C1834" t="s">
        <v>5505</v>
      </c>
      <c r="D1834" s="11" t="s">
        <v>8745</v>
      </c>
      <c r="E1834" s="11" t="s">
        <v>7102</v>
      </c>
      <c r="F1834" t="s">
        <v>277</v>
      </c>
      <c r="G1834" t="s">
        <v>5506</v>
      </c>
      <c r="H1834" t="s">
        <v>82</v>
      </c>
      <c r="I1834">
        <v>1.43</v>
      </c>
      <c r="J1834">
        <v>181</v>
      </c>
      <c r="K1834">
        <v>20</v>
      </c>
      <c r="L1834">
        <v>258.83</v>
      </c>
      <c r="M1834">
        <v>207.06</v>
      </c>
      <c r="N1834" s="11">
        <f>Salesdata[[#This Row],[subtotal_before_discount]]-Salesdata[[#This Row],[total_after_discount]]</f>
        <v>51.769999999999982</v>
      </c>
      <c r="O1834" t="s">
        <v>28</v>
      </c>
      <c r="P1834" s="2">
        <v>45607.927129629628</v>
      </c>
      <c r="Q1834">
        <f>YEAR(Salesdata[[#This Row],[purchase_date]])</f>
        <v>2024</v>
      </c>
      <c r="R1834" t="str">
        <f>TEXT(Salesdata[[#This Row],[purchase_date]], "mmm")</f>
        <v>Nov</v>
      </c>
    </row>
    <row r="1835" spans="1:18" x14ac:dyDescent="0.3">
      <c r="A1835" t="s">
        <v>5507</v>
      </c>
      <c r="B1835" t="s">
        <v>95</v>
      </c>
      <c r="C1835" t="s">
        <v>5508</v>
      </c>
      <c r="D1835" s="11" t="s">
        <v>8746</v>
      </c>
      <c r="E1835" s="11" t="s">
        <v>7159</v>
      </c>
      <c r="F1835" t="s">
        <v>155</v>
      </c>
      <c r="G1835" t="s">
        <v>5509</v>
      </c>
      <c r="H1835" t="s">
        <v>130</v>
      </c>
      <c r="I1835">
        <v>2610.94</v>
      </c>
      <c r="J1835">
        <v>6</v>
      </c>
      <c r="K1835">
        <v>0</v>
      </c>
      <c r="L1835">
        <v>15665.64</v>
      </c>
      <c r="M1835">
        <v>15665.64</v>
      </c>
      <c r="N1835" s="11">
        <f>Salesdata[[#This Row],[subtotal_before_discount]]-Salesdata[[#This Row],[total_after_discount]]</f>
        <v>0</v>
      </c>
      <c r="O1835" t="s">
        <v>60</v>
      </c>
      <c r="P1835" s="2">
        <v>45655.138310185182</v>
      </c>
      <c r="Q1835">
        <f>YEAR(Salesdata[[#This Row],[purchase_date]])</f>
        <v>2024</v>
      </c>
      <c r="R1835" t="str">
        <f>TEXT(Salesdata[[#This Row],[purchase_date]], "mmm")</f>
        <v>Dec</v>
      </c>
    </row>
    <row r="1836" spans="1:18" x14ac:dyDescent="0.3">
      <c r="A1836" t="s">
        <v>5510</v>
      </c>
      <c r="B1836" t="s">
        <v>55</v>
      </c>
      <c r="C1836" t="s">
        <v>5511</v>
      </c>
      <c r="D1836" s="11" t="s">
        <v>8747</v>
      </c>
      <c r="E1836" s="11" t="s">
        <v>7207</v>
      </c>
      <c r="F1836" t="s">
        <v>121</v>
      </c>
      <c r="G1836" t="s">
        <v>5512</v>
      </c>
      <c r="H1836" t="s">
        <v>27</v>
      </c>
      <c r="I1836">
        <v>1385.11</v>
      </c>
      <c r="J1836">
        <v>2</v>
      </c>
      <c r="K1836">
        <v>5</v>
      </c>
      <c r="L1836">
        <v>2770.22</v>
      </c>
      <c r="M1836">
        <v>2631.71</v>
      </c>
      <c r="N1836" s="11">
        <f>Salesdata[[#This Row],[subtotal_before_discount]]-Salesdata[[#This Row],[total_after_discount]]</f>
        <v>138.50999999999976</v>
      </c>
      <c r="O1836" t="s">
        <v>9189</v>
      </c>
      <c r="P1836" s="2">
        <v>45446.149988425925</v>
      </c>
      <c r="Q1836">
        <f>YEAR(Salesdata[[#This Row],[purchase_date]])</f>
        <v>2024</v>
      </c>
      <c r="R1836" t="str">
        <f>TEXT(Salesdata[[#This Row],[purchase_date]], "mmm")</f>
        <v>Jun</v>
      </c>
    </row>
    <row r="1837" spans="1:18" x14ac:dyDescent="0.3">
      <c r="A1837" t="s">
        <v>5513</v>
      </c>
      <c r="B1837" t="s">
        <v>55</v>
      </c>
      <c r="C1837" t="s">
        <v>5514</v>
      </c>
      <c r="D1837" s="11" t="s">
        <v>8748</v>
      </c>
      <c r="E1837" s="11" t="s">
        <v>7154</v>
      </c>
      <c r="F1837" t="s">
        <v>277</v>
      </c>
      <c r="G1837" t="s">
        <v>5515</v>
      </c>
      <c r="H1837" t="s">
        <v>59</v>
      </c>
      <c r="I1837">
        <v>133.66999999999999</v>
      </c>
      <c r="J1837">
        <v>6</v>
      </c>
      <c r="K1837">
        <v>10</v>
      </c>
      <c r="L1837">
        <v>802.02</v>
      </c>
      <c r="M1837">
        <v>721.82</v>
      </c>
      <c r="N1837" s="11">
        <f>Salesdata[[#This Row],[subtotal_before_discount]]-Salesdata[[#This Row],[total_after_discount]]</f>
        <v>80.199999999999932</v>
      </c>
      <c r="O1837" t="s">
        <v>77</v>
      </c>
      <c r="P1837" s="2">
        <v>45458.075590277775</v>
      </c>
      <c r="Q1837">
        <f>YEAR(Salesdata[[#This Row],[purchase_date]])</f>
        <v>2024</v>
      </c>
      <c r="R1837" t="str">
        <f>TEXT(Salesdata[[#This Row],[purchase_date]], "mmm")</f>
        <v>Jun</v>
      </c>
    </row>
    <row r="1838" spans="1:18" x14ac:dyDescent="0.3">
      <c r="A1838" t="s">
        <v>5516</v>
      </c>
      <c r="B1838" t="s">
        <v>72</v>
      </c>
      <c r="C1838" t="s">
        <v>5517</v>
      </c>
      <c r="D1838" s="11" t="s">
        <v>7049</v>
      </c>
      <c r="E1838" s="11" t="s">
        <v>7073</v>
      </c>
      <c r="F1838" t="s">
        <v>32</v>
      </c>
      <c r="G1838" t="s">
        <v>5518</v>
      </c>
      <c r="H1838" t="s">
        <v>93</v>
      </c>
      <c r="I1838">
        <v>804.6</v>
      </c>
      <c r="J1838">
        <v>1</v>
      </c>
      <c r="K1838">
        <v>5</v>
      </c>
      <c r="L1838">
        <v>804.6</v>
      </c>
      <c r="M1838">
        <v>764.37</v>
      </c>
      <c r="N1838" s="11">
        <f>Salesdata[[#This Row],[subtotal_before_discount]]-Salesdata[[#This Row],[total_after_discount]]</f>
        <v>40.230000000000018</v>
      </c>
      <c r="O1838" t="s">
        <v>60</v>
      </c>
      <c r="P1838" s="2">
        <v>45353.03</v>
      </c>
      <c r="Q1838">
        <f>YEAR(Salesdata[[#This Row],[purchase_date]])</f>
        <v>2024</v>
      </c>
      <c r="R1838" t="str">
        <f>TEXT(Salesdata[[#This Row],[purchase_date]], "mmm")</f>
        <v>Mar</v>
      </c>
    </row>
    <row r="1839" spans="1:18" x14ac:dyDescent="0.3">
      <c r="A1839" t="s">
        <v>5519</v>
      </c>
      <c r="B1839" t="s">
        <v>181</v>
      </c>
      <c r="C1839" t="s">
        <v>5520</v>
      </c>
      <c r="D1839" s="11" t="s">
        <v>8749</v>
      </c>
      <c r="E1839" s="11" t="s">
        <v>7056</v>
      </c>
      <c r="F1839" t="s">
        <v>133</v>
      </c>
      <c r="G1839" t="s">
        <v>5521</v>
      </c>
      <c r="H1839" t="s">
        <v>20</v>
      </c>
      <c r="I1839">
        <v>1471.44</v>
      </c>
      <c r="J1839">
        <v>10</v>
      </c>
      <c r="K1839">
        <v>5</v>
      </c>
      <c r="L1839">
        <v>14714.4</v>
      </c>
      <c r="M1839">
        <v>13978.68</v>
      </c>
      <c r="N1839" s="11">
        <f>Salesdata[[#This Row],[subtotal_before_discount]]-Salesdata[[#This Row],[total_after_discount]]</f>
        <v>735.71999999999935</v>
      </c>
      <c r="O1839" t="s">
        <v>116</v>
      </c>
      <c r="P1839" s="2">
        <v>45652.811689814815</v>
      </c>
      <c r="Q1839">
        <f>YEAR(Salesdata[[#This Row],[purchase_date]])</f>
        <v>2024</v>
      </c>
      <c r="R1839" t="str">
        <f>TEXT(Salesdata[[#This Row],[purchase_date]], "mmm")</f>
        <v>Dec</v>
      </c>
    </row>
    <row r="1840" spans="1:18" x14ac:dyDescent="0.3">
      <c r="A1840" t="s">
        <v>5522</v>
      </c>
      <c r="B1840" t="s">
        <v>181</v>
      </c>
      <c r="C1840" t="s">
        <v>5523</v>
      </c>
      <c r="D1840" s="11" t="s">
        <v>8750</v>
      </c>
      <c r="E1840" s="11" t="s">
        <v>7066</v>
      </c>
      <c r="F1840" t="s">
        <v>111</v>
      </c>
      <c r="G1840" t="s">
        <v>9189</v>
      </c>
      <c r="H1840" t="s">
        <v>107</v>
      </c>
      <c r="I1840">
        <v>1798.56</v>
      </c>
      <c r="J1840">
        <v>2</v>
      </c>
      <c r="K1840">
        <v>0</v>
      </c>
      <c r="L1840">
        <v>3597.12</v>
      </c>
      <c r="M1840">
        <v>3597.12</v>
      </c>
      <c r="N1840" s="11">
        <f>Salesdata[[#This Row],[subtotal_before_discount]]-Salesdata[[#This Row],[total_after_discount]]</f>
        <v>0</v>
      </c>
      <c r="O1840" t="s">
        <v>116</v>
      </c>
      <c r="P1840" s="2">
        <v>45748.146261574075</v>
      </c>
      <c r="Q1840">
        <f>YEAR(Salesdata[[#This Row],[purchase_date]])</f>
        <v>2025</v>
      </c>
      <c r="R1840" t="str">
        <f>TEXT(Salesdata[[#This Row],[purchase_date]], "mmm")</f>
        <v>Apr</v>
      </c>
    </row>
    <row r="1841" spans="1:18" x14ac:dyDescent="0.3">
      <c r="A1841" t="s">
        <v>5524</v>
      </c>
      <c r="B1841" t="s">
        <v>23</v>
      </c>
      <c r="C1841" t="s">
        <v>5525</v>
      </c>
      <c r="D1841" s="11" t="s">
        <v>8751</v>
      </c>
      <c r="E1841" s="11" t="s">
        <v>7046</v>
      </c>
      <c r="F1841" t="s">
        <v>18</v>
      </c>
      <c r="G1841" t="s">
        <v>5526</v>
      </c>
      <c r="H1841" t="s">
        <v>161</v>
      </c>
      <c r="I1841">
        <v>392.74</v>
      </c>
      <c r="J1841">
        <v>12</v>
      </c>
      <c r="K1841">
        <v>10</v>
      </c>
      <c r="L1841">
        <v>4712.88</v>
      </c>
      <c r="M1841">
        <v>4241.59</v>
      </c>
      <c r="N1841" s="11">
        <f>Salesdata[[#This Row],[subtotal_before_discount]]-Salesdata[[#This Row],[total_after_discount]]</f>
        <v>471.28999999999996</v>
      </c>
      <c r="O1841" t="s">
        <v>28</v>
      </c>
      <c r="P1841" s="2">
        <v>45388.879699074074</v>
      </c>
      <c r="Q1841">
        <f>YEAR(Salesdata[[#This Row],[purchase_date]])</f>
        <v>2024</v>
      </c>
      <c r="R1841" t="str">
        <f>TEXT(Salesdata[[#This Row],[purchase_date]], "mmm")</f>
        <v>Apr</v>
      </c>
    </row>
    <row r="1842" spans="1:18" x14ac:dyDescent="0.3">
      <c r="A1842" t="s">
        <v>5527</v>
      </c>
      <c r="B1842" t="s">
        <v>118</v>
      </c>
      <c r="C1842" t="s">
        <v>5528</v>
      </c>
      <c r="D1842" s="11" t="s">
        <v>8752</v>
      </c>
      <c r="E1842" s="11" t="s">
        <v>7218</v>
      </c>
      <c r="F1842" t="s">
        <v>74</v>
      </c>
      <c r="G1842" t="s">
        <v>5529</v>
      </c>
      <c r="H1842" t="s">
        <v>465</v>
      </c>
      <c r="I1842">
        <v>383.84</v>
      </c>
      <c r="J1842">
        <v>2</v>
      </c>
      <c r="K1842">
        <v>0</v>
      </c>
      <c r="L1842">
        <v>767.68</v>
      </c>
      <c r="M1842">
        <v>767.68</v>
      </c>
      <c r="N1842" s="11">
        <f>Salesdata[[#This Row],[subtotal_before_discount]]-Salesdata[[#This Row],[total_after_discount]]</f>
        <v>0</v>
      </c>
      <c r="O1842" t="s">
        <v>116</v>
      </c>
      <c r="P1842" s="2">
        <v>45562.670902777776</v>
      </c>
      <c r="Q1842">
        <f>YEAR(Salesdata[[#This Row],[purchase_date]])</f>
        <v>2024</v>
      </c>
      <c r="R1842" t="str">
        <f>TEXT(Salesdata[[#This Row],[purchase_date]], "mmm")</f>
        <v>Sep</v>
      </c>
    </row>
    <row r="1843" spans="1:18" x14ac:dyDescent="0.3">
      <c r="A1843" t="s">
        <v>5530</v>
      </c>
      <c r="B1843" t="s">
        <v>23</v>
      </c>
      <c r="C1843" t="s">
        <v>5531</v>
      </c>
      <c r="D1843" s="11" t="s">
        <v>8753</v>
      </c>
      <c r="E1843" s="11" t="s">
        <v>7218</v>
      </c>
      <c r="F1843" t="s">
        <v>133</v>
      </c>
      <c r="G1843" t="s">
        <v>5532</v>
      </c>
      <c r="H1843" t="s">
        <v>46</v>
      </c>
      <c r="I1843">
        <v>559.28</v>
      </c>
      <c r="J1843">
        <v>25</v>
      </c>
      <c r="K1843">
        <v>20</v>
      </c>
      <c r="L1843">
        <v>13982</v>
      </c>
      <c r="M1843">
        <v>11185.6</v>
      </c>
      <c r="N1843" s="11">
        <f>Salesdata[[#This Row],[subtotal_before_discount]]-Salesdata[[#This Row],[total_after_discount]]</f>
        <v>2796.3999999999996</v>
      </c>
      <c r="O1843" t="s">
        <v>60</v>
      </c>
      <c r="P1843" s="2">
        <v>45644.766331018516</v>
      </c>
      <c r="Q1843">
        <f>YEAR(Salesdata[[#This Row],[purchase_date]])</f>
        <v>2024</v>
      </c>
      <c r="R1843" t="str">
        <f>TEXT(Salesdata[[#This Row],[purchase_date]], "mmm")</f>
        <v>Dec</v>
      </c>
    </row>
    <row r="1844" spans="1:18" x14ac:dyDescent="0.3">
      <c r="A1844" t="s">
        <v>5533</v>
      </c>
      <c r="B1844" t="s">
        <v>84</v>
      </c>
      <c r="C1844" t="s">
        <v>5534</v>
      </c>
      <c r="D1844" s="11" t="s">
        <v>8754</v>
      </c>
      <c r="E1844" s="11" t="s">
        <v>7154</v>
      </c>
      <c r="F1844" t="s">
        <v>251</v>
      </c>
      <c r="G1844" t="s">
        <v>5535</v>
      </c>
      <c r="H1844" t="s">
        <v>9189</v>
      </c>
      <c r="I1844">
        <v>5.79</v>
      </c>
      <c r="J1844">
        <v>384</v>
      </c>
      <c r="K1844">
        <v>0</v>
      </c>
      <c r="L1844">
        <v>2223.36</v>
      </c>
      <c r="M1844">
        <v>2223.36</v>
      </c>
      <c r="N1844" s="11">
        <f>Salesdata[[#This Row],[subtotal_before_discount]]-Salesdata[[#This Row],[total_after_discount]]</f>
        <v>0</v>
      </c>
      <c r="O1844" t="s">
        <v>116</v>
      </c>
      <c r="P1844" s="2">
        <v>45575.741608796299</v>
      </c>
      <c r="Q1844">
        <f>YEAR(Salesdata[[#This Row],[purchase_date]])</f>
        <v>2024</v>
      </c>
      <c r="R1844" t="str">
        <f>TEXT(Salesdata[[#This Row],[purchase_date]], "mmm")</f>
        <v>Oct</v>
      </c>
    </row>
    <row r="1845" spans="1:18" x14ac:dyDescent="0.3">
      <c r="A1845" t="s">
        <v>5536</v>
      </c>
      <c r="B1845" t="s">
        <v>181</v>
      </c>
      <c r="C1845" t="s">
        <v>1172</v>
      </c>
      <c r="D1845" s="11" t="s">
        <v>7439</v>
      </c>
      <c r="E1845" s="11" t="s">
        <v>7235</v>
      </c>
      <c r="F1845" t="s">
        <v>224</v>
      </c>
      <c r="G1845" t="s">
        <v>5537</v>
      </c>
      <c r="H1845" t="s">
        <v>39</v>
      </c>
      <c r="I1845">
        <v>1889.3</v>
      </c>
      <c r="J1845">
        <v>3</v>
      </c>
      <c r="K1845">
        <v>0</v>
      </c>
      <c r="L1845">
        <v>5667.9</v>
      </c>
      <c r="M1845">
        <v>5667.9</v>
      </c>
      <c r="N1845" s="11">
        <f>Salesdata[[#This Row],[subtotal_before_discount]]-Salesdata[[#This Row],[total_after_discount]]</f>
        <v>0</v>
      </c>
      <c r="O1845" t="s">
        <v>40</v>
      </c>
      <c r="P1845" s="2">
        <v>45857.808692129627</v>
      </c>
      <c r="Q1845">
        <f>YEAR(Salesdata[[#This Row],[purchase_date]])</f>
        <v>2025</v>
      </c>
      <c r="R1845" t="str">
        <f>TEXT(Salesdata[[#This Row],[purchase_date]], "mmm")</f>
        <v>Jul</v>
      </c>
    </row>
    <row r="1846" spans="1:18" x14ac:dyDescent="0.3">
      <c r="A1846" t="s">
        <v>5538</v>
      </c>
      <c r="B1846" t="s">
        <v>9189</v>
      </c>
      <c r="C1846" t="s">
        <v>5539</v>
      </c>
      <c r="D1846" s="11" t="s">
        <v>8755</v>
      </c>
      <c r="E1846" s="11" t="s">
        <v>7143</v>
      </c>
      <c r="F1846" t="s">
        <v>37</v>
      </c>
      <c r="G1846" t="s">
        <v>5540</v>
      </c>
      <c r="H1846" t="s">
        <v>465</v>
      </c>
      <c r="I1846">
        <v>2747.61</v>
      </c>
      <c r="J1846">
        <v>10</v>
      </c>
      <c r="K1846">
        <v>0</v>
      </c>
      <c r="L1846">
        <v>27476.1</v>
      </c>
      <c r="M1846">
        <v>27476.1</v>
      </c>
      <c r="N1846" s="11">
        <f>Salesdata[[#This Row],[subtotal_before_discount]]-Salesdata[[#This Row],[total_after_discount]]</f>
        <v>0</v>
      </c>
      <c r="O1846" t="s">
        <v>9189</v>
      </c>
      <c r="P1846" s="2">
        <v>45769.945081018515</v>
      </c>
      <c r="Q1846">
        <f>YEAR(Salesdata[[#This Row],[purchase_date]])</f>
        <v>2025</v>
      </c>
      <c r="R1846" t="str">
        <f>TEXT(Salesdata[[#This Row],[purchase_date]], "mmm")</f>
        <v>Apr</v>
      </c>
    </row>
    <row r="1847" spans="1:18" x14ac:dyDescent="0.3">
      <c r="A1847" t="s">
        <v>5541</v>
      </c>
      <c r="B1847" t="s">
        <v>181</v>
      </c>
      <c r="C1847" t="s">
        <v>5542</v>
      </c>
      <c r="D1847" s="11" t="s">
        <v>8756</v>
      </c>
      <c r="E1847" s="11" t="s">
        <v>7218</v>
      </c>
      <c r="F1847" t="s">
        <v>100</v>
      </c>
      <c r="G1847" t="s">
        <v>5543</v>
      </c>
      <c r="H1847" t="s">
        <v>76</v>
      </c>
      <c r="I1847">
        <v>5.07</v>
      </c>
      <c r="J1847">
        <v>196</v>
      </c>
      <c r="K1847">
        <v>10</v>
      </c>
      <c r="L1847">
        <v>993.72</v>
      </c>
      <c r="M1847">
        <v>894.35</v>
      </c>
      <c r="N1847" s="11">
        <f>Salesdata[[#This Row],[subtotal_before_discount]]-Salesdata[[#This Row],[total_after_discount]]</f>
        <v>99.37</v>
      </c>
      <c r="O1847" t="s">
        <v>116</v>
      </c>
      <c r="P1847" s="2">
        <v>45710.582557870373</v>
      </c>
      <c r="Q1847">
        <f>YEAR(Salesdata[[#This Row],[purchase_date]])</f>
        <v>2025</v>
      </c>
      <c r="R1847" t="str">
        <f>TEXT(Salesdata[[#This Row],[purchase_date]], "mmm")</f>
        <v>Feb</v>
      </c>
    </row>
    <row r="1848" spans="1:18" x14ac:dyDescent="0.3">
      <c r="A1848" t="s">
        <v>5544</v>
      </c>
      <c r="B1848" t="s">
        <v>84</v>
      </c>
      <c r="C1848" t="s">
        <v>5545</v>
      </c>
      <c r="D1848" s="11" t="s">
        <v>8757</v>
      </c>
      <c r="E1848" s="11" t="s">
        <v>7125</v>
      </c>
      <c r="F1848" t="s">
        <v>91</v>
      </c>
      <c r="G1848" t="s">
        <v>5546</v>
      </c>
      <c r="H1848" t="s">
        <v>46</v>
      </c>
      <c r="I1848">
        <v>95.63</v>
      </c>
      <c r="J1848">
        <v>1</v>
      </c>
      <c r="K1848">
        <v>0</v>
      </c>
      <c r="L1848">
        <v>95.63</v>
      </c>
      <c r="M1848">
        <v>95.63</v>
      </c>
      <c r="N1848" s="11">
        <f>Salesdata[[#This Row],[subtotal_before_discount]]-Salesdata[[#This Row],[total_after_discount]]</f>
        <v>0</v>
      </c>
      <c r="O1848" t="s">
        <v>28</v>
      </c>
      <c r="P1848" s="2">
        <v>45610.220613425925</v>
      </c>
      <c r="Q1848">
        <f>YEAR(Salesdata[[#This Row],[purchase_date]])</f>
        <v>2024</v>
      </c>
      <c r="R1848" t="str">
        <f>TEXT(Salesdata[[#This Row],[purchase_date]], "mmm")</f>
        <v>Nov</v>
      </c>
    </row>
    <row r="1849" spans="1:18" x14ac:dyDescent="0.3">
      <c r="A1849" t="s">
        <v>5547</v>
      </c>
      <c r="B1849" t="s">
        <v>172</v>
      </c>
      <c r="C1849" t="s">
        <v>5548</v>
      </c>
      <c r="D1849" s="11" t="s">
        <v>8758</v>
      </c>
      <c r="E1849" s="11" t="s">
        <v>7069</v>
      </c>
      <c r="F1849" t="s">
        <v>32</v>
      </c>
      <c r="G1849" t="s">
        <v>5549</v>
      </c>
      <c r="H1849" t="s">
        <v>39</v>
      </c>
      <c r="I1849">
        <v>25.15</v>
      </c>
      <c r="J1849">
        <v>8</v>
      </c>
      <c r="K1849">
        <v>0</v>
      </c>
      <c r="L1849">
        <v>201.2</v>
      </c>
      <c r="M1849">
        <v>201.2</v>
      </c>
      <c r="N1849" s="11">
        <f>Salesdata[[#This Row],[subtotal_before_discount]]-Salesdata[[#This Row],[total_after_discount]]</f>
        <v>0</v>
      </c>
      <c r="O1849" t="s">
        <v>40</v>
      </c>
      <c r="P1849" s="2">
        <v>45555.469687500001</v>
      </c>
      <c r="Q1849">
        <f>YEAR(Salesdata[[#This Row],[purchase_date]])</f>
        <v>2024</v>
      </c>
      <c r="R1849" t="str">
        <f>TEXT(Salesdata[[#This Row],[purchase_date]], "mmm")</f>
        <v>Sep</v>
      </c>
    </row>
    <row r="1850" spans="1:18" x14ac:dyDescent="0.3">
      <c r="A1850" t="s">
        <v>5550</v>
      </c>
      <c r="B1850" t="s">
        <v>30</v>
      </c>
      <c r="C1850" t="s">
        <v>5551</v>
      </c>
      <c r="D1850" s="11" t="s">
        <v>8759</v>
      </c>
      <c r="E1850" s="11" t="s">
        <v>7164</v>
      </c>
      <c r="F1850" t="s">
        <v>74</v>
      </c>
      <c r="G1850" t="s">
        <v>5552</v>
      </c>
      <c r="H1850" t="s">
        <v>130</v>
      </c>
      <c r="I1850">
        <v>2128.2800000000002</v>
      </c>
      <c r="J1850">
        <v>4</v>
      </c>
      <c r="K1850">
        <v>0</v>
      </c>
      <c r="L1850">
        <v>8513.1200000000008</v>
      </c>
      <c r="M1850">
        <v>8513.1200000000008</v>
      </c>
      <c r="N1850" s="11">
        <f>Salesdata[[#This Row],[subtotal_before_discount]]-Salesdata[[#This Row],[total_after_discount]]</f>
        <v>0</v>
      </c>
      <c r="O1850" t="s">
        <v>40</v>
      </c>
      <c r="P1850" s="2">
        <v>45673.789641203701</v>
      </c>
      <c r="Q1850">
        <f>YEAR(Salesdata[[#This Row],[purchase_date]])</f>
        <v>2025</v>
      </c>
      <c r="R1850" t="str">
        <f>TEXT(Salesdata[[#This Row],[purchase_date]], "mmm")</f>
        <v>Jan</v>
      </c>
    </row>
    <row r="1851" spans="1:18" x14ac:dyDescent="0.3">
      <c r="A1851" t="s">
        <v>5553</v>
      </c>
      <c r="B1851" t="s">
        <v>118</v>
      </c>
      <c r="C1851" t="s">
        <v>5554</v>
      </c>
      <c r="D1851" s="11" t="s">
        <v>8760</v>
      </c>
      <c r="E1851" s="11" t="s">
        <v>7069</v>
      </c>
      <c r="F1851" t="s">
        <v>18</v>
      </c>
      <c r="G1851" t="s">
        <v>5555</v>
      </c>
      <c r="H1851" t="s">
        <v>209</v>
      </c>
      <c r="I1851">
        <v>507.75</v>
      </c>
      <c r="J1851">
        <v>3</v>
      </c>
      <c r="K1851">
        <v>5</v>
      </c>
      <c r="L1851">
        <v>1523.25</v>
      </c>
      <c r="M1851">
        <v>1447.09</v>
      </c>
      <c r="N1851" s="11">
        <f>Salesdata[[#This Row],[subtotal_before_discount]]-Salesdata[[#This Row],[total_after_discount]]</f>
        <v>76.160000000000082</v>
      </c>
      <c r="O1851" t="s">
        <v>28</v>
      </c>
      <c r="P1851" s="2">
        <v>45513.3122337963</v>
      </c>
      <c r="Q1851">
        <f>YEAR(Salesdata[[#This Row],[purchase_date]])</f>
        <v>2024</v>
      </c>
      <c r="R1851" t="str">
        <f>TEXT(Salesdata[[#This Row],[purchase_date]], "mmm")</f>
        <v>Aug</v>
      </c>
    </row>
    <row r="1852" spans="1:18" x14ac:dyDescent="0.3">
      <c r="A1852" t="s">
        <v>5556</v>
      </c>
      <c r="B1852" t="s">
        <v>95</v>
      </c>
      <c r="C1852" t="s">
        <v>5557</v>
      </c>
      <c r="D1852" s="11" t="s">
        <v>8761</v>
      </c>
      <c r="E1852" s="11" t="s">
        <v>7097</v>
      </c>
      <c r="F1852" t="s">
        <v>44</v>
      </c>
      <c r="G1852" t="s">
        <v>9189</v>
      </c>
      <c r="H1852" t="s">
        <v>46</v>
      </c>
      <c r="I1852">
        <v>273.10000000000002</v>
      </c>
      <c r="J1852">
        <v>15</v>
      </c>
      <c r="K1852">
        <v>15</v>
      </c>
      <c r="L1852">
        <v>4096.5</v>
      </c>
      <c r="M1852">
        <v>3482.03</v>
      </c>
      <c r="N1852" s="11">
        <f>Salesdata[[#This Row],[subtotal_before_discount]]-Salesdata[[#This Row],[total_after_discount]]</f>
        <v>614.4699999999998</v>
      </c>
      <c r="O1852" t="s">
        <v>21</v>
      </c>
      <c r="P1852" s="2">
        <v>45364.975868055553</v>
      </c>
      <c r="Q1852">
        <f>YEAR(Salesdata[[#This Row],[purchase_date]])</f>
        <v>2024</v>
      </c>
      <c r="R1852" t="str">
        <f>TEXT(Salesdata[[#This Row],[purchase_date]], "mmm")</f>
        <v>Mar</v>
      </c>
    </row>
    <row r="1853" spans="1:18" x14ac:dyDescent="0.3">
      <c r="A1853" t="s">
        <v>5558</v>
      </c>
      <c r="B1853" t="s">
        <v>72</v>
      </c>
      <c r="C1853" t="s">
        <v>5559</v>
      </c>
      <c r="D1853" s="11" t="s">
        <v>8762</v>
      </c>
      <c r="E1853" s="11" t="s">
        <v>7052</v>
      </c>
      <c r="F1853" t="s">
        <v>111</v>
      </c>
      <c r="G1853" t="s">
        <v>5560</v>
      </c>
      <c r="H1853" t="s">
        <v>20</v>
      </c>
      <c r="I1853">
        <v>294.27</v>
      </c>
      <c r="J1853">
        <v>3</v>
      </c>
      <c r="K1853">
        <v>3</v>
      </c>
      <c r="L1853">
        <v>882.81</v>
      </c>
      <c r="M1853">
        <v>856.33</v>
      </c>
      <c r="N1853" s="11">
        <f>Salesdata[[#This Row],[subtotal_before_discount]]-Salesdata[[#This Row],[total_after_discount]]</f>
        <v>26.479999999999905</v>
      </c>
      <c r="O1853" t="s">
        <v>21</v>
      </c>
      <c r="P1853" s="2">
        <v>45672.240474537037</v>
      </c>
      <c r="Q1853">
        <f>YEAR(Salesdata[[#This Row],[purchase_date]])</f>
        <v>2025</v>
      </c>
      <c r="R1853" t="str">
        <f>TEXT(Salesdata[[#This Row],[purchase_date]], "mmm")</f>
        <v>Jan</v>
      </c>
    </row>
    <row r="1854" spans="1:18" x14ac:dyDescent="0.3">
      <c r="A1854" t="s">
        <v>5561</v>
      </c>
      <c r="B1854" t="s">
        <v>181</v>
      </c>
      <c r="C1854" t="s">
        <v>5562</v>
      </c>
      <c r="D1854" s="11" t="s">
        <v>8763</v>
      </c>
      <c r="E1854" s="11" t="s">
        <v>7102</v>
      </c>
      <c r="F1854" t="s">
        <v>121</v>
      </c>
      <c r="G1854" t="s">
        <v>5563</v>
      </c>
      <c r="H1854" t="s">
        <v>76</v>
      </c>
      <c r="I1854">
        <v>277.54000000000002</v>
      </c>
      <c r="J1854">
        <v>4</v>
      </c>
      <c r="K1854">
        <v>0</v>
      </c>
      <c r="L1854">
        <v>1110.1600000000001</v>
      </c>
      <c r="M1854">
        <v>1110.1600000000001</v>
      </c>
      <c r="N1854" s="11">
        <f>Salesdata[[#This Row],[subtotal_before_discount]]-Salesdata[[#This Row],[total_after_discount]]</f>
        <v>0</v>
      </c>
      <c r="O1854" t="s">
        <v>21</v>
      </c>
      <c r="P1854" s="2">
        <v>45781.848368055558</v>
      </c>
      <c r="Q1854">
        <f>YEAR(Salesdata[[#This Row],[purchase_date]])</f>
        <v>2025</v>
      </c>
      <c r="R1854" t="str">
        <f>TEXT(Salesdata[[#This Row],[purchase_date]], "mmm")</f>
        <v>May</v>
      </c>
    </row>
    <row r="1855" spans="1:18" x14ac:dyDescent="0.3">
      <c r="A1855" t="s">
        <v>5564</v>
      </c>
      <c r="B1855" t="s">
        <v>118</v>
      </c>
      <c r="C1855" t="s">
        <v>5565</v>
      </c>
      <c r="D1855" s="11" t="s">
        <v>8764</v>
      </c>
      <c r="E1855" s="11" t="s">
        <v>7164</v>
      </c>
      <c r="F1855" t="s">
        <v>91</v>
      </c>
      <c r="G1855" t="s">
        <v>5566</v>
      </c>
      <c r="H1855" t="s">
        <v>65</v>
      </c>
      <c r="I1855">
        <v>141.72999999999999</v>
      </c>
      <c r="J1855">
        <v>20</v>
      </c>
      <c r="K1855">
        <v>3</v>
      </c>
      <c r="L1855">
        <v>2834.6</v>
      </c>
      <c r="M1855">
        <v>2749.56</v>
      </c>
      <c r="N1855" s="11">
        <f>Salesdata[[#This Row],[subtotal_before_discount]]-Salesdata[[#This Row],[total_after_discount]]</f>
        <v>85.039999999999964</v>
      </c>
      <c r="O1855" t="s">
        <v>28</v>
      </c>
      <c r="P1855" s="2">
        <v>45437.583437499998</v>
      </c>
      <c r="Q1855">
        <f>YEAR(Salesdata[[#This Row],[purchase_date]])</f>
        <v>2024</v>
      </c>
      <c r="R1855" t="str">
        <f>TEXT(Salesdata[[#This Row],[purchase_date]], "mmm")</f>
        <v>May</v>
      </c>
    </row>
    <row r="1856" spans="1:18" x14ac:dyDescent="0.3">
      <c r="A1856" t="s">
        <v>5567</v>
      </c>
      <c r="B1856" t="s">
        <v>72</v>
      </c>
      <c r="C1856" t="s">
        <v>5568</v>
      </c>
      <c r="D1856" s="11" t="s">
        <v>8765</v>
      </c>
      <c r="E1856" s="11" t="s">
        <v>7214</v>
      </c>
      <c r="F1856" t="s">
        <v>68</v>
      </c>
      <c r="G1856" t="s">
        <v>5569</v>
      </c>
      <c r="H1856" t="s">
        <v>130</v>
      </c>
      <c r="I1856">
        <v>135.57</v>
      </c>
      <c r="J1856">
        <v>30</v>
      </c>
      <c r="K1856">
        <v>20</v>
      </c>
      <c r="L1856">
        <v>4067.1</v>
      </c>
      <c r="M1856">
        <v>3253.68</v>
      </c>
      <c r="N1856" s="11">
        <f>Salesdata[[#This Row],[subtotal_before_discount]]-Salesdata[[#This Row],[total_after_discount]]</f>
        <v>813.42000000000007</v>
      </c>
      <c r="O1856" t="s">
        <v>9189</v>
      </c>
      <c r="P1856" s="2">
        <v>45710.428749999999</v>
      </c>
      <c r="Q1856">
        <f>YEAR(Salesdata[[#This Row],[purchase_date]])</f>
        <v>2025</v>
      </c>
      <c r="R1856" t="str">
        <f>TEXT(Salesdata[[#This Row],[purchase_date]], "mmm")</f>
        <v>Feb</v>
      </c>
    </row>
    <row r="1857" spans="1:18" x14ac:dyDescent="0.3">
      <c r="A1857" t="s">
        <v>5570</v>
      </c>
      <c r="B1857" t="s">
        <v>84</v>
      </c>
      <c r="C1857" t="s">
        <v>5571</v>
      </c>
      <c r="D1857" s="11" t="s">
        <v>8766</v>
      </c>
      <c r="E1857" s="11" t="s">
        <v>7168</v>
      </c>
      <c r="F1857" t="s">
        <v>155</v>
      </c>
      <c r="G1857" t="s">
        <v>5572</v>
      </c>
      <c r="H1857" t="s">
        <v>53</v>
      </c>
      <c r="I1857">
        <v>87.25</v>
      </c>
      <c r="J1857">
        <v>5</v>
      </c>
      <c r="K1857">
        <v>0</v>
      </c>
      <c r="L1857">
        <v>436.25</v>
      </c>
      <c r="M1857">
        <v>436.25</v>
      </c>
      <c r="N1857" s="11">
        <f>Salesdata[[#This Row],[subtotal_before_discount]]-Salesdata[[#This Row],[total_after_discount]]</f>
        <v>0</v>
      </c>
      <c r="O1857" t="s">
        <v>116</v>
      </c>
      <c r="P1857" s="2">
        <v>45679.180671296293</v>
      </c>
      <c r="Q1857">
        <f>YEAR(Salesdata[[#This Row],[purchase_date]])</f>
        <v>2025</v>
      </c>
      <c r="R1857" t="str">
        <f>TEXT(Salesdata[[#This Row],[purchase_date]], "mmm")</f>
        <v>Jan</v>
      </c>
    </row>
    <row r="1858" spans="1:18" x14ac:dyDescent="0.3">
      <c r="A1858" t="s">
        <v>5573</v>
      </c>
      <c r="B1858" t="s">
        <v>30</v>
      </c>
      <c r="C1858" t="s">
        <v>5574</v>
      </c>
      <c r="D1858" s="11" t="s">
        <v>8767</v>
      </c>
      <c r="E1858" s="11" t="s">
        <v>7094</v>
      </c>
      <c r="F1858" t="s">
        <v>133</v>
      </c>
      <c r="G1858" t="s">
        <v>5575</v>
      </c>
      <c r="H1858" t="s">
        <v>248</v>
      </c>
      <c r="I1858">
        <v>342.06</v>
      </c>
      <c r="J1858">
        <v>100</v>
      </c>
      <c r="K1858">
        <v>15</v>
      </c>
      <c r="L1858">
        <v>34206</v>
      </c>
      <c r="M1858">
        <v>29075.1</v>
      </c>
      <c r="N1858" s="11">
        <f>Salesdata[[#This Row],[subtotal_before_discount]]-Salesdata[[#This Row],[total_after_discount]]</f>
        <v>5130.9000000000015</v>
      </c>
      <c r="O1858" t="s">
        <v>60</v>
      </c>
      <c r="P1858" s="2">
        <v>45705.032893518517</v>
      </c>
      <c r="Q1858">
        <f>YEAR(Salesdata[[#This Row],[purchase_date]])</f>
        <v>2025</v>
      </c>
      <c r="R1858" t="str">
        <f>TEXT(Salesdata[[#This Row],[purchase_date]], "mmm")</f>
        <v>Feb</v>
      </c>
    </row>
    <row r="1859" spans="1:18" x14ac:dyDescent="0.3">
      <c r="A1859" t="s">
        <v>5576</v>
      </c>
      <c r="B1859" t="s">
        <v>72</v>
      </c>
      <c r="C1859" t="s">
        <v>5577</v>
      </c>
      <c r="D1859" s="11" t="s">
        <v>8768</v>
      </c>
      <c r="E1859" s="11" t="s">
        <v>7066</v>
      </c>
      <c r="F1859" t="s">
        <v>74</v>
      </c>
      <c r="G1859" t="s">
        <v>5578</v>
      </c>
      <c r="H1859" t="s">
        <v>65</v>
      </c>
      <c r="I1859">
        <v>1149.4100000000001</v>
      </c>
      <c r="J1859">
        <v>25</v>
      </c>
      <c r="K1859">
        <v>2</v>
      </c>
      <c r="L1859">
        <v>28735.25</v>
      </c>
      <c r="M1859">
        <v>28160.54</v>
      </c>
      <c r="N1859" s="11">
        <f>Salesdata[[#This Row],[subtotal_before_discount]]-Salesdata[[#This Row],[total_after_discount]]</f>
        <v>574.70999999999913</v>
      </c>
      <c r="O1859" t="s">
        <v>116</v>
      </c>
      <c r="P1859" s="2">
        <v>45713.877280092594</v>
      </c>
      <c r="Q1859">
        <f>YEAR(Salesdata[[#This Row],[purchase_date]])</f>
        <v>2025</v>
      </c>
      <c r="R1859" t="str">
        <f>TEXT(Salesdata[[#This Row],[purchase_date]], "mmm")</f>
        <v>Feb</v>
      </c>
    </row>
    <row r="1860" spans="1:18" x14ac:dyDescent="0.3">
      <c r="A1860" t="s">
        <v>5579</v>
      </c>
      <c r="B1860" t="s">
        <v>95</v>
      </c>
      <c r="C1860" t="s">
        <v>5580</v>
      </c>
      <c r="D1860" s="11" t="s">
        <v>8769</v>
      </c>
      <c r="E1860" s="11" t="s">
        <v>7141</v>
      </c>
      <c r="F1860" t="s">
        <v>121</v>
      </c>
      <c r="G1860" t="s">
        <v>5581</v>
      </c>
      <c r="H1860" t="s">
        <v>184</v>
      </c>
      <c r="I1860">
        <v>550.08000000000004</v>
      </c>
      <c r="J1860">
        <v>6</v>
      </c>
      <c r="K1860">
        <v>0</v>
      </c>
      <c r="L1860">
        <v>3300.48</v>
      </c>
      <c r="M1860">
        <v>3300.48</v>
      </c>
      <c r="N1860" s="11">
        <f>Salesdata[[#This Row],[subtotal_before_discount]]-Salesdata[[#This Row],[total_after_discount]]</f>
        <v>0</v>
      </c>
      <c r="O1860" t="s">
        <v>21</v>
      </c>
      <c r="P1860" s="2">
        <v>45817.844386574077</v>
      </c>
      <c r="Q1860">
        <f>YEAR(Salesdata[[#This Row],[purchase_date]])</f>
        <v>2025</v>
      </c>
      <c r="R1860" t="str">
        <f>TEXT(Salesdata[[#This Row],[purchase_date]], "mmm")</f>
        <v>Jun</v>
      </c>
    </row>
    <row r="1861" spans="1:18" x14ac:dyDescent="0.3">
      <c r="A1861" t="s">
        <v>5582</v>
      </c>
      <c r="B1861" t="s">
        <v>55</v>
      </c>
      <c r="C1861" t="s">
        <v>5583</v>
      </c>
      <c r="D1861" s="11" t="s">
        <v>8770</v>
      </c>
      <c r="E1861" s="11" t="s">
        <v>7137</v>
      </c>
      <c r="F1861" t="s">
        <v>57</v>
      </c>
      <c r="G1861" t="s">
        <v>5584</v>
      </c>
      <c r="H1861" t="s">
        <v>70</v>
      </c>
      <c r="I1861">
        <v>1171.44</v>
      </c>
      <c r="J1861">
        <v>30</v>
      </c>
      <c r="K1861">
        <v>0</v>
      </c>
      <c r="L1861">
        <v>35143.199999999997</v>
      </c>
      <c r="M1861">
        <v>35143.199999999997</v>
      </c>
      <c r="N1861" s="11">
        <f>Salesdata[[#This Row],[subtotal_before_discount]]-Salesdata[[#This Row],[total_after_discount]]</f>
        <v>0</v>
      </c>
      <c r="O1861" t="s">
        <v>21</v>
      </c>
      <c r="P1861" s="2">
        <v>45459.735891203702</v>
      </c>
      <c r="Q1861">
        <f>YEAR(Salesdata[[#This Row],[purchase_date]])</f>
        <v>2024</v>
      </c>
      <c r="R1861" t="str">
        <f>TEXT(Salesdata[[#This Row],[purchase_date]], "mmm")</f>
        <v>Jun</v>
      </c>
    </row>
    <row r="1862" spans="1:18" x14ac:dyDescent="0.3">
      <c r="A1862" t="s">
        <v>5585</v>
      </c>
      <c r="B1862" t="s">
        <v>172</v>
      </c>
      <c r="C1862" t="s">
        <v>5586</v>
      </c>
      <c r="D1862" s="11" t="s">
        <v>8771</v>
      </c>
      <c r="E1862" s="11" t="s">
        <v>7164</v>
      </c>
      <c r="F1862" t="s">
        <v>32</v>
      </c>
      <c r="G1862" t="s">
        <v>5587</v>
      </c>
      <c r="H1862" t="s">
        <v>248</v>
      </c>
      <c r="I1862">
        <v>1075.6600000000001</v>
      </c>
      <c r="J1862">
        <v>6</v>
      </c>
      <c r="K1862">
        <v>0</v>
      </c>
      <c r="L1862">
        <v>6453.96</v>
      </c>
      <c r="M1862">
        <v>6453.96</v>
      </c>
      <c r="N1862" s="11">
        <f>Salesdata[[#This Row],[subtotal_before_discount]]-Salesdata[[#This Row],[total_after_discount]]</f>
        <v>0</v>
      </c>
      <c r="O1862" t="s">
        <v>116</v>
      </c>
      <c r="P1862" s="2">
        <v>45586.118819444448</v>
      </c>
      <c r="Q1862">
        <f>YEAR(Salesdata[[#This Row],[purchase_date]])</f>
        <v>2024</v>
      </c>
      <c r="R1862" t="str">
        <f>TEXT(Salesdata[[#This Row],[purchase_date]], "mmm")</f>
        <v>Oct</v>
      </c>
    </row>
    <row r="1863" spans="1:18" x14ac:dyDescent="0.3">
      <c r="A1863" t="s">
        <v>5588</v>
      </c>
      <c r="B1863" t="s">
        <v>172</v>
      </c>
      <c r="C1863" t="s">
        <v>5589</v>
      </c>
      <c r="D1863" s="11" t="s">
        <v>8772</v>
      </c>
      <c r="E1863" s="11" t="s">
        <v>7137</v>
      </c>
      <c r="F1863" t="s">
        <v>111</v>
      </c>
      <c r="G1863" t="s">
        <v>5590</v>
      </c>
      <c r="H1863" t="s">
        <v>9189</v>
      </c>
      <c r="I1863">
        <v>3940.21</v>
      </c>
      <c r="J1863">
        <v>8</v>
      </c>
      <c r="K1863">
        <v>0</v>
      </c>
      <c r="L1863">
        <v>31521.68</v>
      </c>
      <c r="M1863">
        <v>31521.68</v>
      </c>
      <c r="N1863" s="11">
        <f>Salesdata[[#This Row],[subtotal_before_discount]]-Salesdata[[#This Row],[total_after_discount]]</f>
        <v>0</v>
      </c>
      <c r="O1863" t="s">
        <v>47</v>
      </c>
      <c r="P1863" s="2">
        <v>45790.146921296298</v>
      </c>
      <c r="Q1863">
        <f>YEAR(Salesdata[[#This Row],[purchase_date]])</f>
        <v>2025</v>
      </c>
      <c r="R1863" t="str">
        <f>TEXT(Salesdata[[#This Row],[purchase_date]], "mmm")</f>
        <v>May</v>
      </c>
    </row>
    <row r="1864" spans="1:18" x14ac:dyDescent="0.3">
      <c r="A1864" t="s">
        <v>5591</v>
      </c>
      <c r="B1864" t="s">
        <v>15</v>
      </c>
      <c r="C1864" t="s">
        <v>5592</v>
      </c>
      <c r="D1864" s="11" t="s">
        <v>8773</v>
      </c>
      <c r="E1864" s="11" t="s">
        <v>7166</v>
      </c>
      <c r="F1864" t="s">
        <v>224</v>
      </c>
      <c r="G1864" t="s">
        <v>5593</v>
      </c>
      <c r="H1864" t="s">
        <v>9189</v>
      </c>
      <c r="I1864">
        <v>1419.11</v>
      </c>
      <c r="J1864">
        <v>1</v>
      </c>
      <c r="K1864">
        <v>2</v>
      </c>
      <c r="L1864">
        <v>1419.11</v>
      </c>
      <c r="M1864">
        <v>1390.73</v>
      </c>
      <c r="N1864" s="11">
        <f>Salesdata[[#This Row],[subtotal_before_discount]]-Salesdata[[#This Row],[total_after_discount]]</f>
        <v>28.379999999999882</v>
      </c>
      <c r="O1864" t="s">
        <v>77</v>
      </c>
      <c r="P1864" s="2">
        <v>45874.795972222222</v>
      </c>
      <c r="Q1864">
        <f>YEAR(Salesdata[[#This Row],[purchase_date]])</f>
        <v>2025</v>
      </c>
      <c r="R1864" t="str">
        <f>TEXT(Salesdata[[#This Row],[purchase_date]], "mmm")</f>
        <v>Aug</v>
      </c>
    </row>
    <row r="1865" spans="1:18" x14ac:dyDescent="0.3">
      <c r="A1865" t="s">
        <v>5594</v>
      </c>
      <c r="B1865" t="s">
        <v>118</v>
      </c>
      <c r="C1865" t="s">
        <v>5595</v>
      </c>
      <c r="D1865" s="11" t="s">
        <v>8774</v>
      </c>
      <c r="E1865" s="11" t="s">
        <v>7064</v>
      </c>
      <c r="F1865" t="s">
        <v>155</v>
      </c>
      <c r="G1865" t="s">
        <v>5596</v>
      </c>
      <c r="H1865" t="s">
        <v>102</v>
      </c>
      <c r="I1865">
        <v>714.86</v>
      </c>
      <c r="J1865">
        <v>6</v>
      </c>
      <c r="K1865">
        <v>0</v>
      </c>
      <c r="L1865">
        <v>4289.16</v>
      </c>
      <c r="M1865">
        <v>4289.16</v>
      </c>
      <c r="N1865" s="11">
        <f>Salesdata[[#This Row],[subtotal_before_discount]]-Salesdata[[#This Row],[total_after_discount]]</f>
        <v>0</v>
      </c>
      <c r="O1865" t="s">
        <v>116</v>
      </c>
      <c r="P1865" s="2">
        <v>45590.647002314814</v>
      </c>
      <c r="Q1865">
        <f>YEAR(Salesdata[[#This Row],[purchase_date]])</f>
        <v>2024</v>
      </c>
      <c r="R1865" t="str">
        <f>TEXT(Salesdata[[#This Row],[purchase_date]], "mmm")</f>
        <v>Oct</v>
      </c>
    </row>
    <row r="1866" spans="1:18" x14ac:dyDescent="0.3">
      <c r="A1866" t="s">
        <v>5597</v>
      </c>
      <c r="B1866" t="s">
        <v>172</v>
      </c>
      <c r="C1866" t="s">
        <v>5598</v>
      </c>
      <c r="D1866" s="11" t="s">
        <v>8775</v>
      </c>
      <c r="E1866" s="11" t="s">
        <v>7071</v>
      </c>
      <c r="F1866" t="s">
        <v>100</v>
      </c>
      <c r="G1866" t="s">
        <v>5599</v>
      </c>
      <c r="H1866" t="s">
        <v>102</v>
      </c>
      <c r="I1866">
        <v>189.38</v>
      </c>
      <c r="J1866">
        <v>30</v>
      </c>
      <c r="K1866">
        <v>15</v>
      </c>
      <c r="L1866">
        <v>5681.4</v>
      </c>
      <c r="M1866">
        <v>4829.1899999999996</v>
      </c>
      <c r="N1866" s="11">
        <f>Salesdata[[#This Row],[subtotal_before_discount]]-Salesdata[[#This Row],[total_after_discount]]</f>
        <v>852.21</v>
      </c>
      <c r="O1866" t="s">
        <v>116</v>
      </c>
      <c r="P1866" s="2">
        <v>45641.185636574075</v>
      </c>
      <c r="Q1866">
        <f>YEAR(Salesdata[[#This Row],[purchase_date]])</f>
        <v>2024</v>
      </c>
      <c r="R1866" t="str">
        <f>TEXT(Salesdata[[#This Row],[purchase_date]], "mmm")</f>
        <v>Dec</v>
      </c>
    </row>
    <row r="1867" spans="1:18" x14ac:dyDescent="0.3">
      <c r="A1867" t="s">
        <v>5600</v>
      </c>
      <c r="B1867" t="s">
        <v>172</v>
      </c>
      <c r="C1867" t="s">
        <v>5601</v>
      </c>
      <c r="D1867" s="11" t="s">
        <v>8776</v>
      </c>
      <c r="E1867" s="11" t="s">
        <v>7159</v>
      </c>
      <c r="F1867" t="s">
        <v>44</v>
      </c>
      <c r="G1867" t="s">
        <v>5602</v>
      </c>
      <c r="H1867" t="s">
        <v>184</v>
      </c>
      <c r="I1867">
        <v>1117.43</v>
      </c>
      <c r="J1867">
        <v>30</v>
      </c>
      <c r="K1867">
        <v>15</v>
      </c>
      <c r="L1867">
        <v>33522.9</v>
      </c>
      <c r="M1867">
        <v>28494.47</v>
      </c>
      <c r="N1867" s="11">
        <f>Salesdata[[#This Row],[subtotal_before_discount]]-Salesdata[[#This Row],[total_after_discount]]</f>
        <v>5028.43</v>
      </c>
      <c r="O1867" t="s">
        <v>60</v>
      </c>
      <c r="P1867" s="2">
        <v>45806.070034722223</v>
      </c>
      <c r="Q1867">
        <f>YEAR(Salesdata[[#This Row],[purchase_date]])</f>
        <v>2025</v>
      </c>
      <c r="R1867" t="str">
        <f>TEXT(Salesdata[[#This Row],[purchase_date]], "mmm")</f>
        <v>May</v>
      </c>
    </row>
    <row r="1868" spans="1:18" x14ac:dyDescent="0.3">
      <c r="A1868" t="s">
        <v>5603</v>
      </c>
      <c r="B1868" t="s">
        <v>15</v>
      </c>
      <c r="C1868" t="s">
        <v>9189</v>
      </c>
      <c r="D1868" s="11" t="s">
        <v>9189</v>
      </c>
      <c r="E1868" s="11" t="s">
        <v>9189</v>
      </c>
      <c r="F1868" t="s">
        <v>91</v>
      </c>
      <c r="G1868" t="s">
        <v>5604</v>
      </c>
      <c r="H1868" t="s">
        <v>65</v>
      </c>
      <c r="I1868">
        <v>2952.37</v>
      </c>
      <c r="J1868">
        <v>8</v>
      </c>
      <c r="K1868">
        <v>0</v>
      </c>
      <c r="L1868">
        <v>23618.959999999999</v>
      </c>
      <c r="M1868">
        <v>23618.959999999999</v>
      </c>
      <c r="N1868" s="11">
        <f>Salesdata[[#This Row],[subtotal_before_discount]]-Salesdata[[#This Row],[total_after_discount]]</f>
        <v>0</v>
      </c>
      <c r="O1868" t="s">
        <v>77</v>
      </c>
      <c r="P1868" s="2">
        <v>45546.378298611111</v>
      </c>
      <c r="Q1868">
        <f>YEAR(Salesdata[[#This Row],[purchase_date]])</f>
        <v>2024</v>
      </c>
      <c r="R1868" t="str">
        <f>TEXT(Salesdata[[#This Row],[purchase_date]], "mmm")</f>
        <v>Sep</v>
      </c>
    </row>
    <row r="1869" spans="1:18" x14ac:dyDescent="0.3">
      <c r="A1869" t="s">
        <v>5605</v>
      </c>
      <c r="B1869" t="s">
        <v>72</v>
      </c>
      <c r="C1869" t="s">
        <v>5606</v>
      </c>
      <c r="D1869" s="11" t="s">
        <v>8777</v>
      </c>
      <c r="E1869" s="11" t="s">
        <v>7044</v>
      </c>
      <c r="F1869" t="s">
        <v>87</v>
      </c>
      <c r="G1869" t="s">
        <v>5607</v>
      </c>
      <c r="H1869" t="s">
        <v>93</v>
      </c>
      <c r="I1869">
        <v>59.89</v>
      </c>
      <c r="J1869">
        <v>8</v>
      </c>
      <c r="K1869">
        <v>0</v>
      </c>
      <c r="L1869">
        <v>479.12</v>
      </c>
      <c r="M1869">
        <v>479.12</v>
      </c>
      <c r="N1869" s="11">
        <f>Salesdata[[#This Row],[subtotal_before_discount]]-Salesdata[[#This Row],[total_after_discount]]</f>
        <v>0</v>
      </c>
      <c r="O1869" t="s">
        <v>77</v>
      </c>
      <c r="P1869" s="2">
        <v>45657.115810185183</v>
      </c>
      <c r="Q1869">
        <f>YEAR(Salesdata[[#This Row],[purchase_date]])</f>
        <v>2024</v>
      </c>
      <c r="R1869" t="str">
        <f>TEXT(Salesdata[[#This Row],[purchase_date]], "mmm")</f>
        <v>Dec</v>
      </c>
    </row>
    <row r="1870" spans="1:18" x14ac:dyDescent="0.3">
      <c r="A1870" t="s">
        <v>5608</v>
      </c>
      <c r="B1870" t="s">
        <v>84</v>
      </c>
      <c r="C1870" t="s">
        <v>5609</v>
      </c>
      <c r="D1870" s="11" t="s">
        <v>8778</v>
      </c>
      <c r="E1870" s="11" t="s">
        <v>7083</v>
      </c>
      <c r="F1870" t="s">
        <v>105</v>
      </c>
      <c r="G1870" t="s">
        <v>5610</v>
      </c>
      <c r="H1870" t="s">
        <v>161</v>
      </c>
      <c r="I1870">
        <v>726.06</v>
      </c>
      <c r="J1870">
        <v>12</v>
      </c>
      <c r="K1870">
        <v>10</v>
      </c>
      <c r="L1870">
        <v>8712.7199999999993</v>
      </c>
      <c r="M1870">
        <v>7841.45</v>
      </c>
      <c r="N1870" s="11">
        <f>Salesdata[[#This Row],[subtotal_before_discount]]-Salesdata[[#This Row],[total_after_discount]]</f>
        <v>871.26999999999953</v>
      </c>
      <c r="O1870" t="s">
        <v>77</v>
      </c>
      <c r="P1870" s="2">
        <v>45735.283599537041</v>
      </c>
      <c r="Q1870">
        <f>YEAR(Salesdata[[#This Row],[purchase_date]])</f>
        <v>2025</v>
      </c>
      <c r="R1870" t="str">
        <f>TEXT(Salesdata[[#This Row],[purchase_date]], "mmm")</f>
        <v>Mar</v>
      </c>
    </row>
    <row r="1871" spans="1:18" x14ac:dyDescent="0.3">
      <c r="A1871" t="s">
        <v>5611</v>
      </c>
      <c r="B1871" t="s">
        <v>49</v>
      </c>
      <c r="C1871" t="s">
        <v>5612</v>
      </c>
      <c r="D1871" s="11" t="s">
        <v>8779</v>
      </c>
      <c r="E1871" s="11" t="s">
        <v>7111</v>
      </c>
      <c r="F1871" t="s">
        <v>133</v>
      </c>
      <c r="G1871" t="s">
        <v>5613</v>
      </c>
      <c r="H1871" t="s">
        <v>70</v>
      </c>
      <c r="I1871">
        <v>251.97</v>
      </c>
      <c r="J1871">
        <v>8</v>
      </c>
      <c r="K1871">
        <v>10</v>
      </c>
      <c r="L1871">
        <v>2015.76</v>
      </c>
      <c r="M1871">
        <v>1814.18</v>
      </c>
      <c r="N1871" s="11">
        <f>Salesdata[[#This Row],[subtotal_before_discount]]-Salesdata[[#This Row],[total_after_discount]]</f>
        <v>201.57999999999993</v>
      </c>
      <c r="O1871" t="s">
        <v>40</v>
      </c>
      <c r="P1871" s="2">
        <v>45742.510069444441</v>
      </c>
      <c r="Q1871">
        <f>YEAR(Salesdata[[#This Row],[purchase_date]])</f>
        <v>2025</v>
      </c>
      <c r="R1871" t="str">
        <f>TEXT(Salesdata[[#This Row],[purchase_date]], "mmm")</f>
        <v>Mar</v>
      </c>
    </row>
    <row r="1872" spans="1:18" x14ac:dyDescent="0.3">
      <c r="A1872" t="s">
        <v>5614</v>
      </c>
      <c r="B1872" t="s">
        <v>95</v>
      </c>
      <c r="C1872" t="s">
        <v>5615</v>
      </c>
      <c r="D1872" s="11" t="s">
        <v>8780</v>
      </c>
      <c r="E1872" s="11" t="s">
        <v>7071</v>
      </c>
      <c r="F1872" t="s">
        <v>105</v>
      </c>
      <c r="G1872" t="s">
        <v>5616</v>
      </c>
      <c r="H1872" t="s">
        <v>65</v>
      </c>
      <c r="I1872">
        <v>951.3</v>
      </c>
      <c r="J1872">
        <v>3</v>
      </c>
      <c r="K1872">
        <v>0</v>
      </c>
      <c r="L1872">
        <v>2853.9</v>
      </c>
      <c r="M1872">
        <v>2853.9</v>
      </c>
      <c r="N1872" s="11">
        <f>Salesdata[[#This Row],[subtotal_before_discount]]-Salesdata[[#This Row],[total_after_discount]]</f>
        <v>0</v>
      </c>
      <c r="O1872" t="s">
        <v>47</v>
      </c>
      <c r="P1872" s="2">
        <v>45725.388483796298</v>
      </c>
      <c r="Q1872">
        <f>YEAR(Salesdata[[#This Row],[purchase_date]])</f>
        <v>2025</v>
      </c>
      <c r="R1872" t="str">
        <f>TEXT(Salesdata[[#This Row],[purchase_date]], "mmm")</f>
        <v>Mar</v>
      </c>
    </row>
    <row r="1873" spans="1:18" x14ac:dyDescent="0.3">
      <c r="A1873" t="s">
        <v>5617</v>
      </c>
      <c r="B1873" t="s">
        <v>55</v>
      </c>
      <c r="C1873" t="s">
        <v>5618</v>
      </c>
      <c r="D1873" s="11" t="s">
        <v>8781</v>
      </c>
      <c r="E1873" s="11" t="s">
        <v>7119</v>
      </c>
      <c r="F1873" t="s">
        <v>133</v>
      </c>
      <c r="G1873" t="s">
        <v>5619</v>
      </c>
      <c r="H1873" t="s">
        <v>465</v>
      </c>
      <c r="I1873">
        <v>420.05</v>
      </c>
      <c r="J1873">
        <v>3</v>
      </c>
      <c r="K1873">
        <v>0</v>
      </c>
      <c r="L1873">
        <v>1260.1500000000001</v>
      </c>
      <c r="M1873">
        <v>1260.1500000000001</v>
      </c>
      <c r="N1873" s="11">
        <f>Salesdata[[#This Row],[subtotal_before_discount]]-Salesdata[[#This Row],[total_after_discount]]</f>
        <v>0</v>
      </c>
      <c r="O1873" t="s">
        <v>40</v>
      </c>
      <c r="P1873" s="2">
        <v>45566.061122685183</v>
      </c>
      <c r="Q1873">
        <f>YEAR(Salesdata[[#This Row],[purchase_date]])</f>
        <v>2024</v>
      </c>
      <c r="R1873" t="str">
        <f>TEXT(Salesdata[[#This Row],[purchase_date]], "mmm")</f>
        <v>Oct</v>
      </c>
    </row>
    <row r="1874" spans="1:18" x14ac:dyDescent="0.3">
      <c r="A1874" t="s">
        <v>5620</v>
      </c>
      <c r="B1874" t="s">
        <v>49</v>
      </c>
      <c r="C1874" t="s">
        <v>5621</v>
      </c>
      <c r="D1874" s="11" t="s">
        <v>8782</v>
      </c>
      <c r="E1874" s="11" t="s">
        <v>7044</v>
      </c>
      <c r="F1874" t="s">
        <v>105</v>
      </c>
      <c r="G1874" t="s">
        <v>5622</v>
      </c>
      <c r="H1874" t="s">
        <v>59</v>
      </c>
      <c r="I1874">
        <v>506.26</v>
      </c>
      <c r="J1874">
        <v>2</v>
      </c>
      <c r="K1874">
        <v>0</v>
      </c>
      <c r="L1874">
        <v>1012.52</v>
      </c>
      <c r="M1874">
        <v>1012.52</v>
      </c>
      <c r="N1874" s="11">
        <f>Salesdata[[#This Row],[subtotal_before_discount]]-Salesdata[[#This Row],[total_after_discount]]</f>
        <v>0</v>
      </c>
      <c r="O1874" t="s">
        <v>9189</v>
      </c>
      <c r="P1874" s="2">
        <v>45504.82408564815</v>
      </c>
      <c r="Q1874">
        <f>YEAR(Salesdata[[#This Row],[purchase_date]])</f>
        <v>2024</v>
      </c>
      <c r="R1874" t="str">
        <f>TEXT(Salesdata[[#This Row],[purchase_date]], "mmm")</f>
        <v>Jul</v>
      </c>
    </row>
    <row r="1875" spans="1:18" x14ac:dyDescent="0.3">
      <c r="A1875" t="s">
        <v>5623</v>
      </c>
      <c r="B1875" t="s">
        <v>118</v>
      </c>
      <c r="C1875" t="s">
        <v>5624</v>
      </c>
      <c r="D1875" s="11" t="s">
        <v>8783</v>
      </c>
      <c r="E1875" s="11" t="s">
        <v>7044</v>
      </c>
      <c r="F1875" t="s">
        <v>177</v>
      </c>
      <c r="G1875" t="s">
        <v>5625</v>
      </c>
      <c r="H1875" t="s">
        <v>179</v>
      </c>
      <c r="I1875">
        <v>516.32000000000005</v>
      </c>
      <c r="J1875">
        <v>15</v>
      </c>
      <c r="K1875">
        <v>3</v>
      </c>
      <c r="L1875">
        <v>7744.8</v>
      </c>
      <c r="M1875">
        <v>7512.46</v>
      </c>
      <c r="N1875" s="11">
        <f>Salesdata[[#This Row],[subtotal_before_discount]]-Salesdata[[#This Row],[total_after_discount]]</f>
        <v>232.34000000000015</v>
      </c>
      <c r="O1875" t="s">
        <v>28</v>
      </c>
      <c r="P1875" s="2">
        <v>45410.263287037036</v>
      </c>
      <c r="Q1875">
        <f>YEAR(Salesdata[[#This Row],[purchase_date]])</f>
        <v>2024</v>
      </c>
      <c r="R1875" t="str">
        <f>TEXT(Salesdata[[#This Row],[purchase_date]], "mmm")</f>
        <v>Apr</v>
      </c>
    </row>
    <row r="1876" spans="1:18" x14ac:dyDescent="0.3">
      <c r="A1876" t="s">
        <v>5626</v>
      </c>
      <c r="B1876" t="s">
        <v>30</v>
      </c>
      <c r="C1876" t="s">
        <v>5627</v>
      </c>
      <c r="D1876" s="11" t="s">
        <v>8784</v>
      </c>
      <c r="E1876" s="11" t="s">
        <v>7125</v>
      </c>
      <c r="F1876" t="s">
        <v>9189</v>
      </c>
      <c r="G1876" t="s">
        <v>5628</v>
      </c>
      <c r="H1876" t="s">
        <v>65</v>
      </c>
      <c r="I1876">
        <v>767.45</v>
      </c>
      <c r="J1876">
        <v>1</v>
      </c>
      <c r="K1876">
        <v>5</v>
      </c>
      <c r="L1876">
        <v>767.45</v>
      </c>
      <c r="M1876">
        <v>729.08</v>
      </c>
      <c r="N1876" s="11">
        <f>Salesdata[[#This Row],[subtotal_before_discount]]-Salesdata[[#This Row],[total_after_discount]]</f>
        <v>38.370000000000005</v>
      </c>
      <c r="O1876" t="s">
        <v>116</v>
      </c>
      <c r="P1876" s="2">
        <v>45443.562939814816</v>
      </c>
      <c r="Q1876">
        <f>YEAR(Salesdata[[#This Row],[purchase_date]])</f>
        <v>2024</v>
      </c>
      <c r="R1876" t="str">
        <f>TEXT(Salesdata[[#This Row],[purchase_date]], "mmm")</f>
        <v>May</v>
      </c>
    </row>
    <row r="1877" spans="1:18" x14ac:dyDescent="0.3">
      <c r="A1877" t="s">
        <v>5629</v>
      </c>
      <c r="B1877" t="s">
        <v>84</v>
      </c>
      <c r="C1877" t="s">
        <v>5630</v>
      </c>
      <c r="D1877" s="11" t="s">
        <v>8007</v>
      </c>
      <c r="E1877" s="11" t="s">
        <v>7137</v>
      </c>
      <c r="F1877" t="s">
        <v>32</v>
      </c>
      <c r="G1877" t="s">
        <v>5631</v>
      </c>
      <c r="H1877" t="s">
        <v>46</v>
      </c>
      <c r="I1877">
        <v>439.71</v>
      </c>
      <c r="J1877">
        <v>1</v>
      </c>
      <c r="K1877">
        <v>0</v>
      </c>
      <c r="L1877">
        <v>439.71</v>
      </c>
      <c r="M1877">
        <v>439.71</v>
      </c>
      <c r="N1877" s="11">
        <f>Salesdata[[#This Row],[subtotal_before_discount]]-Salesdata[[#This Row],[total_after_discount]]</f>
        <v>0</v>
      </c>
      <c r="O1877" t="s">
        <v>40</v>
      </c>
      <c r="P1877" s="2">
        <v>45762.863634259258</v>
      </c>
      <c r="Q1877">
        <f>YEAR(Salesdata[[#This Row],[purchase_date]])</f>
        <v>2025</v>
      </c>
      <c r="R1877" t="str">
        <f>TEXT(Salesdata[[#This Row],[purchase_date]], "mmm")</f>
        <v>Apr</v>
      </c>
    </row>
    <row r="1878" spans="1:18" x14ac:dyDescent="0.3">
      <c r="A1878" t="s">
        <v>5632</v>
      </c>
      <c r="B1878" t="s">
        <v>15</v>
      </c>
      <c r="C1878" t="s">
        <v>5633</v>
      </c>
      <c r="D1878" s="11" t="s">
        <v>8785</v>
      </c>
      <c r="E1878" s="11" t="s">
        <v>7170</v>
      </c>
      <c r="F1878" t="s">
        <v>277</v>
      </c>
      <c r="G1878" t="s">
        <v>5634</v>
      </c>
      <c r="H1878" t="s">
        <v>135</v>
      </c>
      <c r="I1878">
        <v>512.70000000000005</v>
      </c>
      <c r="J1878">
        <v>15</v>
      </c>
      <c r="K1878">
        <v>15</v>
      </c>
      <c r="L1878">
        <v>7690.5</v>
      </c>
      <c r="M1878">
        <v>6536.93</v>
      </c>
      <c r="N1878" s="11">
        <f>Salesdata[[#This Row],[subtotal_before_discount]]-Salesdata[[#This Row],[total_after_discount]]</f>
        <v>1153.5699999999997</v>
      </c>
      <c r="O1878" t="s">
        <v>60</v>
      </c>
      <c r="P1878" s="2">
        <v>45859.76734953704</v>
      </c>
      <c r="Q1878">
        <f>YEAR(Salesdata[[#This Row],[purchase_date]])</f>
        <v>2025</v>
      </c>
      <c r="R1878" t="str">
        <f>TEXT(Salesdata[[#This Row],[purchase_date]], "mmm")</f>
        <v>Jul</v>
      </c>
    </row>
    <row r="1879" spans="1:18" x14ac:dyDescent="0.3">
      <c r="A1879" t="s">
        <v>5635</v>
      </c>
      <c r="B1879" t="s">
        <v>172</v>
      </c>
      <c r="C1879" t="s">
        <v>5636</v>
      </c>
      <c r="D1879" s="11" t="s">
        <v>8786</v>
      </c>
      <c r="E1879" s="11" t="s">
        <v>7064</v>
      </c>
      <c r="F1879" t="s">
        <v>111</v>
      </c>
      <c r="G1879" t="s">
        <v>5637</v>
      </c>
      <c r="H1879" t="s">
        <v>107</v>
      </c>
      <c r="I1879">
        <v>1552.11</v>
      </c>
      <c r="J1879">
        <v>2</v>
      </c>
      <c r="K1879">
        <v>0</v>
      </c>
      <c r="L1879">
        <v>3104.22</v>
      </c>
      <c r="M1879">
        <v>3104.22</v>
      </c>
      <c r="N1879" s="11">
        <f>Salesdata[[#This Row],[subtotal_before_discount]]-Salesdata[[#This Row],[total_after_discount]]</f>
        <v>0</v>
      </c>
      <c r="O1879" t="s">
        <v>47</v>
      </c>
      <c r="P1879" s="2">
        <v>45603.586296296293</v>
      </c>
      <c r="Q1879">
        <f>YEAR(Salesdata[[#This Row],[purchase_date]])</f>
        <v>2024</v>
      </c>
      <c r="R1879" t="str">
        <f>TEXT(Salesdata[[#This Row],[purchase_date]], "mmm")</f>
        <v>Nov</v>
      </c>
    </row>
    <row r="1880" spans="1:18" x14ac:dyDescent="0.3">
      <c r="A1880" t="s">
        <v>5638</v>
      </c>
      <c r="B1880" t="s">
        <v>84</v>
      </c>
      <c r="C1880" t="s">
        <v>5639</v>
      </c>
      <c r="D1880" s="11" t="s">
        <v>8787</v>
      </c>
      <c r="E1880" s="11" t="s">
        <v>7123</v>
      </c>
      <c r="F1880" t="s">
        <v>37</v>
      </c>
      <c r="G1880" t="s">
        <v>5640</v>
      </c>
      <c r="H1880" t="s">
        <v>9189</v>
      </c>
      <c r="I1880">
        <v>2268.7800000000002</v>
      </c>
      <c r="J1880">
        <v>40</v>
      </c>
      <c r="K1880">
        <v>2</v>
      </c>
      <c r="L1880">
        <v>90751.2</v>
      </c>
      <c r="M1880">
        <v>88936.18</v>
      </c>
      <c r="N1880" s="11">
        <f>Salesdata[[#This Row],[subtotal_before_discount]]-Salesdata[[#This Row],[total_after_discount]]</f>
        <v>1815.0200000000041</v>
      </c>
      <c r="O1880" t="s">
        <v>28</v>
      </c>
      <c r="P1880" s="2">
        <v>45596.819050925929</v>
      </c>
      <c r="Q1880">
        <f>YEAR(Salesdata[[#This Row],[purchase_date]])</f>
        <v>2024</v>
      </c>
      <c r="R1880" t="str">
        <f>TEXT(Salesdata[[#This Row],[purchase_date]], "mmm")</f>
        <v>Oct</v>
      </c>
    </row>
    <row r="1881" spans="1:18" x14ac:dyDescent="0.3">
      <c r="A1881" t="s">
        <v>5641</v>
      </c>
      <c r="B1881" t="s">
        <v>49</v>
      </c>
      <c r="C1881" t="s">
        <v>5642</v>
      </c>
      <c r="D1881" s="11" t="s">
        <v>8788</v>
      </c>
      <c r="E1881" s="11" t="s">
        <v>7071</v>
      </c>
      <c r="F1881" t="s">
        <v>121</v>
      </c>
      <c r="G1881" t="s">
        <v>5643</v>
      </c>
      <c r="H1881" t="s">
        <v>209</v>
      </c>
      <c r="I1881">
        <v>626.36</v>
      </c>
      <c r="J1881">
        <v>4</v>
      </c>
      <c r="K1881">
        <v>0</v>
      </c>
      <c r="L1881">
        <v>2505.44</v>
      </c>
      <c r="M1881">
        <v>2505.44</v>
      </c>
      <c r="N1881" s="11">
        <f>Salesdata[[#This Row],[subtotal_before_discount]]-Salesdata[[#This Row],[total_after_discount]]</f>
        <v>0</v>
      </c>
      <c r="O1881" t="s">
        <v>47</v>
      </c>
      <c r="P1881" s="2">
        <v>45359.754270833335</v>
      </c>
      <c r="Q1881">
        <f>YEAR(Salesdata[[#This Row],[purchase_date]])</f>
        <v>2024</v>
      </c>
      <c r="R1881" t="str">
        <f>TEXT(Salesdata[[#This Row],[purchase_date]], "mmm")</f>
        <v>Mar</v>
      </c>
    </row>
    <row r="1882" spans="1:18" x14ac:dyDescent="0.3">
      <c r="A1882" t="s">
        <v>5644</v>
      </c>
      <c r="B1882" t="s">
        <v>15</v>
      </c>
      <c r="C1882" t="s">
        <v>5645</v>
      </c>
      <c r="D1882" s="11" t="s">
        <v>8789</v>
      </c>
      <c r="E1882" s="11" t="s">
        <v>7166</v>
      </c>
      <c r="F1882" t="s">
        <v>18</v>
      </c>
      <c r="G1882" t="s">
        <v>5646</v>
      </c>
      <c r="H1882" t="s">
        <v>20</v>
      </c>
      <c r="I1882">
        <v>305.54000000000002</v>
      </c>
      <c r="J1882">
        <v>15</v>
      </c>
      <c r="K1882">
        <v>0</v>
      </c>
      <c r="L1882">
        <v>4583.1000000000004</v>
      </c>
      <c r="M1882">
        <v>4583.1000000000004</v>
      </c>
      <c r="N1882" s="11">
        <f>Salesdata[[#This Row],[subtotal_before_discount]]-Salesdata[[#This Row],[total_after_discount]]</f>
        <v>0</v>
      </c>
      <c r="O1882" t="s">
        <v>9189</v>
      </c>
      <c r="P1882" s="2">
        <v>45349.990601851852</v>
      </c>
      <c r="Q1882">
        <f>YEAR(Salesdata[[#This Row],[purchase_date]])</f>
        <v>2024</v>
      </c>
      <c r="R1882" t="str">
        <f>TEXT(Salesdata[[#This Row],[purchase_date]], "mmm")</f>
        <v>Feb</v>
      </c>
    </row>
    <row r="1883" spans="1:18" x14ac:dyDescent="0.3">
      <c r="A1883" t="s">
        <v>5647</v>
      </c>
      <c r="B1883" t="s">
        <v>49</v>
      </c>
      <c r="C1883" t="s">
        <v>5648</v>
      </c>
      <c r="D1883" s="11" t="s">
        <v>8790</v>
      </c>
      <c r="E1883" s="11" t="s">
        <v>7168</v>
      </c>
      <c r="F1883" t="s">
        <v>121</v>
      </c>
      <c r="G1883" t="s">
        <v>5649</v>
      </c>
      <c r="H1883" t="s">
        <v>161</v>
      </c>
      <c r="I1883">
        <v>90.65</v>
      </c>
      <c r="J1883">
        <v>8</v>
      </c>
      <c r="K1883">
        <v>0</v>
      </c>
      <c r="L1883">
        <v>725.2</v>
      </c>
      <c r="M1883">
        <v>725.2</v>
      </c>
      <c r="N1883" s="11">
        <f>Salesdata[[#This Row],[subtotal_before_discount]]-Salesdata[[#This Row],[total_after_discount]]</f>
        <v>0</v>
      </c>
      <c r="O1883" t="s">
        <v>60</v>
      </c>
      <c r="P1883" s="2">
        <v>45427.660995370374</v>
      </c>
      <c r="Q1883">
        <f>YEAR(Salesdata[[#This Row],[purchase_date]])</f>
        <v>2024</v>
      </c>
      <c r="R1883" t="str">
        <f>TEXT(Salesdata[[#This Row],[purchase_date]], "mmm")</f>
        <v>May</v>
      </c>
    </row>
    <row r="1884" spans="1:18" x14ac:dyDescent="0.3">
      <c r="A1884" t="s">
        <v>5650</v>
      </c>
      <c r="B1884" t="s">
        <v>172</v>
      </c>
      <c r="C1884" t="s">
        <v>4507</v>
      </c>
      <c r="D1884" s="11" t="s">
        <v>7519</v>
      </c>
      <c r="E1884" s="11" t="s">
        <v>7250</v>
      </c>
      <c r="F1884" t="s">
        <v>37</v>
      </c>
      <c r="G1884" t="s">
        <v>5651</v>
      </c>
      <c r="H1884" t="s">
        <v>70</v>
      </c>
      <c r="I1884">
        <v>237.84</v>
      </c>
      <c r="J1884">
        <v>3</v>
      </c>
      <c r="K1884">
        <v>0</v>
      </c>
      <c r="L1884">
        <v>713.52</v>
      </c>
      <c r="M1884">
        <v>713.52</v>
      </c>
      <c r="N1884" s="11">
        <f>Salesdata[[#This Row],[subtotal_before_discount]]-Salesdata[[#This Row],[total_after_discount]]</f>
        <v>0</v>
      </c>
      <c r="O1884" t="s">
        <v>47</v>
      </c>
      <c r="P1884" s="2">
        <v>45678.452349537038</v>
      </c>
      <c r="Q1884">
        <f>YEAR(Salesdata[[#This Row],[purchase_date]])</f>
        <v>2025</v>
      </c>
      <c r="R1884" t="str">
        <f>TEXT(Salesdata[[#This Row],[purchase_date]], "mmm")</f>
        <v>Jan</v>
      </c>
    </row>
    <row r="1885" spans="1:18" x14ac:dyDescent="0.3">
      <c r="A1885" t="s">
        <v>5652</v>
      </c>
      <c r="B1885" t="s">
        <v>15</v>
      </c>
      <c r="C1885" t="s">
        <v>5653</v>
      </c>
      <c r="D1885" s="11" t="s">
        <v>8791</v>
      </c>
      <c r="E1885" s="11" t="s">
        <v>7102</v>
      </c>
      <c r="F1885" t="s">
        <v>251</v>
      </c>
      <c r="G1885" t="s">
        <v>5654</v>
      </c>
      <c r="H1885" t="s">
        <v>53</v>
      </c>
      <c r="I1885">
        <v>288.44</v>
      </c>
      <c r="J1885">
        <v>25</v>
      </c>
      <c r="K1885">
        <v>0</v>
      </c>
      <c r="L1885">
        <v>7211</v>
      </c>
      <c r="M1885">
        <v>7211</v>
      </c>
      <c r="N1885" s="11">
        <f>Salesdata[[#This Row],[subtotal_before_discount]]-Salesdata[[#This Row],[total_after_discount]]</f>
        <v>0</v>
      </c>
      <c r="O1885" t="s">
        <v>116</v>
      </c>
      <c r="P1885" s="2">
        <v>45608.990960648145</v>
      </c>
      <c r="Q1885">
        <f>YEAR(Salesdata[[#This Row],[purchase_date]])</f>
        <v>2024</v>
      </c>
      <c r="R1885" t="str">
        <f>TEXT(Salesdata[[#This Row],[purchase_date]], "mmm")</f>
        <v>Nov</v>
      </c>
    </row>
    <row r="1886" spans="1:18" x14ac:dyDescent="0.3">
      <c r="A1886" t="s">
        <v>5655</v>
      </c>
      <c r="B1886" t="s">
        <v>23</v>
      </c>
      <c r="C1886" t="s">
        <v>5656</v>
      </c>
      <c r="D1886" s="11" t="s">
        <v>8792</v>
      </c>
      <c r="E1886" s="11" t="s">
        <v>7168</v>
      </c>
      <c r="F1886" t="s">
        <v>9189</v>
      </c>
      <c r="G1886" t="s">
        <v>5657</v>
      </c>
      <c r="H1886" t="s">
        <v>20</v>
      </c>
      <c r="I1886">
        <v>2710.82</v>
      </c>
      <c r="J1886">
        <v>12</v>
      </c>
      <c r="K1886">
        <v>18</v>
      </c>
      <c r="L1886">
        <v>32529.84</v>
      </c>
      <c r="M1886">
        <v>26674.47</v>
      </c>
      <c r="N1886" s="11">
        <f>Salesdata[[#This Row],[subtotal_before_discount]]-Salesdata[[#This Row],[total_after_discount]]</f>
        <v>5855.369999999999</v>
      </c>
      <c r="O1886" t="s">
        <v>77</v>
      </c>
      <c r="P1886" s="2">
        <v>45797.3122337963</v>
      </c>
      <c r="Q1886">
        <f>YEAR(Salesdata[[#This Row],[purchase_date]])</f>
        <v>2025</v>
      </c>
      <c r="R1886" t="str">
        <f>TEXT(Salesdata[[#This Row],[purchase_date]], "mmm")</f>
        <v>May</v>
      </c>
    </row>
    <row r="1887" spans="1:18" x14ac:dyDescent="0.3">
      <c r="A1887" t="s">
        <v>5658</v>
      </c>
      <c r="B1887" t="s">
        <v>95</v>
      </c>
      <c r="C1887" t="s">
        <v>5659</v>
      </c>
      <c r="D1887" s="11" t="s">
        <v>7744</v>
      </c>
      <c r="E1887" s="11" t="s">
        <v>7056</v>
      </c>
      <c r="F1887" t="s">
        <v>105</v>
      </c>
      <c r="G1887" t="s">
        <v>5660</v>
      </c>
      <c r="H1887" t="s">
        <v>130</v>
      </c>
      <c r="I1887">
        <v>17.579999999999998</v>
      </c>
      <c r="J1887">
        <v>10</v>
      </c>
      <c r="K1887">
        <v>13</v>
      </c>
      <c r="L1887">
        <v>175.8</v>
      </c>
      <c r="M1887">
        <v>152.94999999999999</v>
      </c>
      <c r="N1887" s="11">
        <f>Salesdata[[#This Row],[subtotal_before_discount]]-Salesdata[[#This Row],[total_after_discount]]</f>
        <v>22.850000000000023</v>
      </c>
      <c r="O1887" t="s">
        <v>116</v>
      </c>
      <c r="P1887" s="2">
        <v>45854.891296296293</v>
      </c>
      <c r="Q1887">
        <f>YEAR(Salesdata[[#This Row],[purchase_date]])</f>
        <v>2025</v>
      </c>
      <c r="R1887" t="str">
        <f>TEXT(Salesdata[[#This Row],[purchase_date]], "mmm")</f>
        <v>Jul</v>
      </c>
    </row>
    <row r="1888" spans="1:18" x14ac:dyDescent="0.3">
      <c r="A1888" t="s">
        <v>5661</v>
      </c>
      <c r="B1888" t="s">
        <v>55</v>
      </c>
      <c r="C1888" t="s">
        <v>5662</v>
      </c>
      <c r="D1888" s="11" t="s">
        <v>8793</v>
      </c>
      <c r="E1888" s="11" t="s">
        <v>7170</v>
      </c>
      <c r="F1888" t="s">
        <v>18</v>
      </c>
      <c r="G1888" t="s">
        <v>5663</v>
      </c>
      <c r="H1888" t="s">
        <v>130</v>
      </c>
      <c r="I1888">
        <v>396.93</v>
      </c>
      <c r="J1888">
        <v>12</v>
      </c>
      <c r="K1888">
        <v>3</v>
      </c>
      <c r="L1888">
        <v>4763.16</v>
      </c>
      <c r="M1888">
        <v>4620.2700000000004</v>
      </c>
      <c r="N1888" s="11">
        <f>Salesdata[[#This Row],[subtotal_before_discount]]-Salesdata[[#This Row],[total_after_discount]]</f>
        <v>142.88999999999942</v>
      </c>
      <c r="O1888" t="s">
        <v>116</v>
      </c>
      <c r="P1888" s="2">
        <v>45723.606041666666</v>
      </c>
      <c r="Q1888">
        <f>YEAR(Salesdata[[#This Row],[purchase_date]])</f>
        <v>2025</v>
      </c>
      <c r="R1888" t="str">
        <f>TEXT(Salesdata[[#This Row],[purchase_date]], "mmm")</f>
        <v>Mar</v>
      </c>
    </row>
    <row r="1889" spans="1:18" x14ac:dyDescent="0.3">
      <c r="A1889" t="s">
        <v>5664</v>
      </c>
      <c r="B1889" t="s">
        <v>72</v>
      </c>
      <c r="C1889" t="s">
        <v>5665</v>
      </c>
      <c r="D1889" s="11" t="s">
        <v>8794</v>
      </c>
      <c r="E1889" s="11" t="s">
        <v>7143</v>
      </c>
      <c r="F1889" t="s">
        <v>44</v>
      </c>
      <c r="G1889" t="s">
        <v>5666</v>
      </c>
      <c r="H1889" t="s">
        <v>248</v>
      </c>
      <c r="I1889">
        <v>873.12</v>
      </c>
      <c r="J1889">
        <v>8</v>
      </c>
      <c r="K1889">
        <v>0</v>
      </c>
      <c r="L1889">
        <v>6984.96</v>
      </c>
      <c r="M1889">
        <v>6984.96</v>
      </c>
      <c r="N1889" s="11">
        <f>Salesdata[[#This Row],[subtotal_before_discount]]-Salesdata[[#This Row],[total_after_discount]]</f>
        <v>0</v>
      </c>
      <c r="O1889" t="s">
        <v>47</v>
      </c>
      <c r="P1889" s="2">
        <v>45761.200474537036</v>
      </c>
      <c r="Q1889">
        <f>YEAR(Salesdata[[#This Row],[purchase_date]])</f>
        <v>2025</v>
      </c>
      <c r="R1889" t="str">
        <f>TEXT(Salesdata[[#This Row],[purchase_date]], "mmm")</f>
        <v>Apr</v>
      </c>
    </row>
    <row r="1890" spans="1:18" x14ac:dyDescent="0.3">
      <c r="A1890" t="s">
        <v>5667</v>
      </c>
      <c r="B1890" t="s">
        <v>84</v>
      </c>
      <c r="C1890" t="s">
        <v>5668</v>
      </c>
      <c r="D1890" s="11" t="s">
        <v>8795</v>
      </c>
      <c r="E1890" s="11" t="s">
        <v>7076</v>
      </c>
      <c r="F1890" t="s">
        <v>37</v>
      </c>
      <c r="G1890" t="s">
        <v>5669</v>
      </c>
      <c r="H1890" t="s">
        <v>27</v>
      </c>
      <c r="I1890">
        <v>1293.04</v>
      </c>
      <c r="J1890">
        <v>12</v>
      </c>
      <c r="K1890">
        <v>15</v>
      </c>
      <c r="L1890">
        <v>15516.48</v>
      </c>
      <c r="M1890">
        <v>13189.01</v>
      </c>
      <c r="N1890" s="11">
        <f>Salesdata[[#This Row],[subtotal_before_discount]]-Salesdata[[#This Row],[total_after_discount]]</f>
        <v>2327.4699999999993</v>
      </c>
      <c r="O1890" t="s">
        <v>21</v>
      </c>
      <c r="P1890" s="2">
        <v>45424.108564814815</v>
      </c>
      <c r="Q1890">
        <f>YEAR(Salesdata[[#This Row],[purchase_date]])</f>
        <v>2024</v>
      </c>
      <c r="R1890" t="str">
        <f>TEXT(Salesdata[[#This Row],[purchase_date]], "mmm")</f>
        <v>May</v>
      </c>
    </row>
    <row r="1891" spans="1:18" x14ac:dyDescent="0.3">
      <c r="A1891" t="s">
        <v>5670</v>
      </c>
      <c r="B1891" t="s">
        <v>84</v>
      </c>
      <c r="C1891" t="s">
        <v>5671</v>
      </c>
      <c r="D1891" s="11" t="s">
        <v>8796</v>
      </c>
      <c r="E1891" s="11" t="s">
        <v>7168</v>
      </c>
      <c r="F1891" t="s">
        <v>18</v>
      </c>
      <c r="G1891" t="s">
        <v>5672</v>
      </c>
      <c r="H1891" t="s">
        <v>102</v>
      </c>
      <c r="I1891">
        <v>1074.2</v>
      </c>
      <c r="J1891">
        <v>3</v>
      </c>
      <c r="K1891">
        <v>0</v>
      </c>
      <c r="L1891">
        <v>3222.6</v>
      </c>
      <c r="M1891">
        <v>3222.6</v>
      </c>
      <c r="N1891" s="11">
        <f>Salesdata[[#This Row],[subtotal_before_discount]]-Salesdata[[#This Row],[total_after_discount]]</f>
        <v>0</v>
      </c>
      <c r="O1891" t="s">
        <v>116</v>
      </c>
      <c r="P1891" s="2">
        <v>45416.751620370371</v>
      </c>
      <c r="Q1891">
        <f>YEAR(Salesdata[[#This Row],[purchase_date]])</f>
        <v>2024</v>
      </c>
      <c r="R1891" t="str">
        <f>TEXT(Salesdata[[#This Row],[purchase_date]], "mmm")</f>
        <v>May</v>
      </c>
    </row>
    <row r="1892" spans="1:18" x14ac:dyDescent="0.3">
      <c r="A1892" t="s">
        <v>5673</v>
      </c>
      <c r="B1892" t="s">
        <v>118</v>
      </c>
      <c r="C1892" t="s">
        <v>5674</v>
      </c>
      <c r="D1892" s="11" t="s">
        <v>8797</v>
      </c>
      <c r="E1892" s="11" t="s">
        <v>7083</v>
      </c>
      <c r="F1892" t="s">
        <v>251</v>
      </c>
      <c r="G1892" t="s">
        <v>5675</v>
      </c>
      <c r="H1892" t="s">
        <v>76</v>
      </c>
      <c r="I1892">
        <v>50.67</v>
      </c>
      <c r="J1892">
        <v>50</v>
      </c>
      <c r="K1892">
        <v>15</v>
      </c>
      <c r="L1892">
        <v>2533.5</v>
      </c>
      <c r="M1892">
        <v>2153.4699999999998</v>
      </c>
      <c r="N1892" s="11">
        <f>Salesdata[[#This Row],[subtotal_before_discount]]-Salesdata[[#This Row],[total_after_discount]]</f>
        <v>380.0300000000002</v>
      </c>
      <c r="O1892" t="s">
        <v>77</v>
      </c>
      <c r="P1892" s="2">
        <v>45540.729641203703</v>
      </c>
      <c r="Q1892">
        <f>YEAR(Salesdata[[#This Row],[purchase_date]])</f>
        <v>2024</v>
      </c>
      <c r="R1892" t="str">
        <f>TEXT(Salesdata[[#This Row],[purchase_date]], "mmm")</f>
        <v>Sep</v>
      </c>
    </row>
    <row r="1893" spans="1:18" x14ac:dyDescent="0.3">
      <c r="A1893" t="s">
        <v>5676</v>
      </c>
      <c r="B1893" t="s">
        <v>95</v>
      </c>
      <c r="C1893" t="s">
        <v>5677</v>
      </c>
      <c r="D1893" s="11" t="s">
        <v>8798</v>
      </c>
      <c r="E1893" s="11" t="s">
        <v>7183</v>
      </c>
      <c r="F1893" t="s">
        <v>105</v>
      </c>
      <c r="G1893" t="s">
        <v>5678</v>
      </c>
      <c r="H1893" t="s">
        <v>20</v>
      </c>
      <c r="I1893">
        <v>390.81</v>
      </c>
      <c r="J1893">
        <v>2</v>
      </c>
      <c r="K1893">
        <v>0</v>
      </c>
      <c r="L1893">
        <v>781.62</v>
      </c>
      <c r="M1893">
        <v>781.62</v>
      </c>
      <c r="N1893" s="11">
        <f>Salesdata[[#This Row],[subtotal_before_discount]]-Salesdata[[#This Row],[total_after_discount]]</f>
        <v>0</v>
      </c>
      <c r="O1893" t="s">
        <v>47</v>
      </c>
      <c r="P1893" s="2">
        <v>45845.706516203703</v>
      </c>
      <c r="Q1893">
        <f>YEAR(Salesdata[[#This Row],[purchase_date]])</f>
        <v>2025</v>
      </c>
      <c r="R1893" t="str">
        <f>TEXT(Salesdata[[#This Row],[purchase_date]], "mmm")</f>
        <v>Jul</v>
      </c>
    </row>
    <row r="1894" spans="1:18" x14ac:dyDescent="0.3">
      <c r="A1894" t="s">
        <v>5679</v>
      </c>
      <c r="B1894" t="s">
        <v>30</v>
      </c>
      <c r="C1894" t="s">
        <v>5680</v>
      </c>
      <c r="D1894" s="11" t="s">
        <v>8799</v>
      </c>
      <c r="E1894" s="11" t="s">
        <v>7064</v>
      </c>
      <c r="F1894" t="s">
        <v>155</v>
      </c>
      <c r="G1894" t="s">
        <v>5681</v>
      </c>
      <c r="H1894" t="s">
        <v>39</v>
      </c>
      <c r="I1894">
        <v>62.53</v>
      </c>
      <c r="J1894">
        <v>12</v>
      </c>
      <c r="K1894">
        <v>15</v>
      </c>
      <c r="L1894">
        <v>750.36</v>
      </c>
      <c r="M1894">
        <v>637.80999999999995</v>
      </c>
      <c r="N1894" s="11">
        <f>Salesdata[[#This Row],[subtotal_before_discount]]-Salesdata[[#This Row],[total_after_discount]]</f>
        <v>112.55000000000007</v>
      </c>
      <c r="O1894" t="s">
        <v>116</v>
      </c>
      <c r="P1894" s="2">
        <v>45466.333564814813</v>
      </c>
      <c r="Q1894">
        <f>YEAR(Salesdata[[#This Row],[purchase_date]])</f>
        <v>2024</v>
      </c>
      <c r="R1894" t="str">
        <f>TEXT(Salesdata[[#This Row],[purchase_date]], "mmm")</f>
        <v>Jun</v>
      </c>
    </row>
    <row r="1895" spans="1:18" x14ac:dyDescent="0.3">
      <c r="A1895" t="s">
        <v>5682</v>
      </c>
      <c r="B1895" t="s">
        <v>181</v>
      </c>
      <c r="C1895" t="s">
        <v>5683</v>
      </c>
      <c r="D1895" s="11" t="s">
        <v>8800</v>
      </c>
      <c r="E1895" s="11" t="s">
        <v>7048</v>
      </c>
      <c r="F1895" t="s">
        <v>155</v>
      </c>
      <c r="G1895" t="s">
        <v>5684</v>
      </c>
      <c r="H1895" t="s">
        <v>465</v>
      </c>
      <c r="I1895">
        <v>4.3099999999999996</v>
      </c>
      <c r="J1895">
        <v>341</v>
      </c>
      <c r="K1895">
        <v>30</v>
      </c>
      <c r="L1895">
        <v>1469.71</v>
      </c>
      <c r="M1895">
        <v>1028.8</v>
      </c>
      <c r="N1895" s="11">
        <f>Salesdata[[#This Row],[subtotal_before_discount]]-Salesdata[[#This Row],[total_after_discount]]</f>
        <v>440.91000000000008</v>
      </c>
      <c r="O1895" t="s">
        <v>77</v>
      </c>
      <c r="P1895" s="2">
        <v>45349.495636574073</v>
      </c>
      <c r="Q1895">
        <f>YEAR(Salesdata[[#This Row],[purchase_date]])</f>
        <v>2024</v>
      </c>
      <c r="R1895" t="str">
        <f>TEXT(Salesdata[[#This Row],[purchase_date]], "mmm")</f>
        <v>Feb</v>
      </c>
    </row>
    <row r="1896" spans="1:18" x14ac:dyDescent="0.3">
      <c r="A1896" t="s">
        <v>5685</v>
      </c>
      <c r="B1896" t="s">
        <v>72</v>
      </c>
      <c r="C1896" t="s">
        <v>5686</v>
      </c>
      <c r="D1896" s="11" t="s">
        <v>8801</v>
      </c>
      <c r="E1896" s="11" t="s">
        <v>7183</v>
      </c>
      <c r="F1896" t="s">
        <v>246</v>
      </c>
      <c r="G1896" t="s">
        <v>5687</v>
      </c>
      <c r="H1896" t="s">
        <v>70</v>
      </c>
      <c r="I1896">
        <v>263.63</v>
      </c>
      <c r="J1896">
        <v>2</v>
      </c>
      <c r="K1896">
        <v>0</v>
      </c>
      <c r="L1896">
        <v>527.26</v>
      </c>
      <c r="M1896">
        <v>527.26</v>
      </c>
      <c r="N1896" s="11">
        <f>Salesdata[[#This Row],[subtotal_before_discount]]-Salesdata[[#This Row],[total_after_discount]]</f>
        <v>0</v>
      </c>
      <c r="O1896" t="s">
        <v>9189</v>
      </c>
      <c r="P1896" s="2">
        <v>45540.486689814818</v>
      </c>
      <c r="Q1896">
        <f>YEAR(Salesdata[[#This Row],[purchase_date]])</f>
        <v>2024</v>
      </c>
      <c r="R1896" t="str">
        <f>TEXT(Salesdata[[#This Row],[purchase_date]], "mmm")</f>
        <v>Sep</v>
      </c>
    </row>
    <row r="1897" spans="1:18" x14ac:dyDescent="0.3">
      <c r="A1897" t="s">
        <v>5688</v>
      </c>
      <c r="B1897" t="s">
        <v>49</v>
      </c>
      <c r="C1897" t="s">
        <v>5689</v>
      </c>
      <c r="D1897" s="11" t="s">
        <v>8802</v>
      </c>
      <c r="E1897" s="11" t="s">
        <v>7046</v>
      </c>
      <c r="F1897" t="s">
        <v>68</v>
      </c>
      <c r="G1897" t="s">
        <v>5690</v>
      </c>
      <c r="H1897" t="s">
        <v>184</v>
      </c>
      <c r="I1897">
        <v>211.68</v>
      </c>
      <c r="J1897">
        <v>75</v>
      </c>
      <c r="K1897">
        <v>0</v>
      </c>
      <c r="L1897">
        <v>15876</v>
      </c>
      <c r="M1897">
        <v>15876</v>
      </c>
      <c r="N1897" s="11">
        <f>Salesdata[[#This Row],[subtotal_before_discount]]-Salesdata[[#This Row],[total_after_discount]]</f>
        <v>0</v>
      </c>
      <c r="O1897" t="s">
        <v>60</v>
      </c>
      <c r="P1897" s="2">
        <v>45809.879710648151</v>
      </c>
      <c r="Q1897">
        <f>YEAR(Salesdata[[#This Row],[purchase_date]])</f>
        <v>2025</v>
      </c>
      <c r="R1897" t="str">
        <f>TEXT(Salesdata[[#This Row],[purchase_date]], "mmm")</f>
        <v>Jun</v>
      </c>
    </row>
    <row r="1898" spans="1:18" x14ac:dyDescent="0.3">
      <c r="A1898" t="s">
        <v>5691</v>
      </c>
      <c r="B1898" t="s">
        <v>23</v>
      </c>
      <c r="C1898" t="s">
        <v>5692</v>
      </c>
      <c r="D1898" s="11" t="s">
        <v>8803</v>
      </c>
      <c r="E1898" s="11" t="s">
        <v>7207</v>
      </c>
      <c r="F1898" t="s">
        <v>9189</v>
      </c>
      <c r="G1898" t="s">
        <v>5693</v>
      </c>
      <c r="H1898" t="s">
        <v>130</v>
      </c>
      <c r="I1898">
        <v>239.9</v>
      </c>
      <c r="J1898">
        <v>10</v>
      </c>
      <c r="K1898">
        <v>15</v>
      </c>
      <c r="L1898">
        <v>2399</v>
      </c>
      <c r="M1898">
        <v>2039.15</v>
      </c>
      <c r="N1898" s="11">
        <f>Salesdata[[#This Row],[subtotal_before_discount]]-Salesdata[[#This Row],[total_after_discount]]</f>
        <v>359.84999999999991</v>
      </c>
      <c r="O1898" t="s">
        <v>47</v>
      </c>
      <c r="P1898" s="2">
        <v>45504.727407407408</v>
      </c>
      <c r="Q1898">
        <f>YEAR(Salesdata[[#This Row],[purchase_date]])</f>
        <v>2024</v>
      </c>
      <c r="R1898" t="str">
        <f>TEXT(Salesdata[[#This Row],[purchase_date]], "mmm")</f>
        <v>Jul</v>
      </c>
    </row>
    <row r="1899" spans="1:18" x14ac:dyDescent="0.3">
      <c r="A1899" t="s">
        <v>5694</v>
      </c>
      <c r="B1899" t="s">
        <v>84</v>
      </c>
      <c r="C1899" t="s">
        <v>5695</v>
      </c>
      <c r="D1899" s="11" t="s">
        <v>8804</v>
      </c>
      <c r="E1899" s="11" t="s">
        <v>7250</v>
      </c>
      <c r="F1899" t="s">
        <v>224</v>
      </c>
      <c r="G1899" t="s">
        <v>5696</v>
      </c>
      <c r="H1899" t="s">
        <v>53</v>
      </c>
      <c r="I1899">
        <v>39.04</v>
      </c>
      <c r="J1899">
        <v>6</v>
      </c>
      <c r="K1899">
        <v>2</v>
      </c>
      <c r="L1899">
        <v>234.24</v>
      </c>
      <c r="M1899">
        <v>229.56</v>
      </c>
      <c r="N1899" s="11">
        <f>Salesdata[[#This Row],[subtotal_before_discount]]-Salesdata[[#This Row],[total_after_discount]]</f>
        <v>4.6800000000000068</v>
      </c>
      <c r="O1899" t="s">
        <v>40</v>
      </c>
      <c r="P1899" s="2">
        <v>45664.539641203701</v>
      </c>
      <c r="Q1899">
        <f>YEAR(Salesdata[[#This Row],[purchase_date]])</f>
        <v>2025</v>
      </c>
      <c r="R1899" t="str">
        <f>TEXT(Salesdata[[#This Row],[purchase_date]], "mmm")</f>
        <v>Jan</v>
      </c>
    </row>
    <row r="1900" spans="1:18" x14ac:dyDescent="0.3">
      <c r="A1900" t="s">
        <v>5697</v>
      </c>
      <c r="B1900" t="s">
        <v>95</v>
      </c>
      <c r="C1900" t="s">
        <v>5698</v>
      </c>
      <c r="D1900" s="11" t="s">
        <v>8805</v>
      </c>
      <c r="E1900" s="11" t="s">
        <v>7083</v>
      </c>
      <c r="F1900" t="s">
        <v>251</v>
      </c>
      <c r="G1900" t="s">
        <v>5699</v>
      </c>
      <c r="H1900" t="s">
        <v>102</v>
      </c>
      <c r="I1900">
        <v>724.44</v>
      </c>
      <c r="J1900">
        <v>1</v>
      </c>
      <c r="K1900">
        <v>0</v>
      </c>
      <c r="L1900">
        <v>724.44</v>
      </c>
      <c r="M1900">
        <v>724.44</v>
      </c>
      <c r="N1900" s="11">
        <f>Salesdata[[#This Row],[subtotal_before_discount]]-Salesdata[[#This Row],[total_after_discount]]</f>
        <v>0</v>
      </c>
      <c r="O1900" t="s">
        <v>40</v>
      </c>
      <c r="P1900" s="2">
        <v>45669.310798611114</v>
      </c>
      <c r="Q1900">
        <f>YEAR(Salesdata[[#This Row],[purchase_date]])</f>
        <v>2025</v>
      </c>
      <c r="R1900" t="str">
        <f>TEXT(Salesdata[[#This Row],[purchase_date]], "mmm")</f>
        <v>Jan</v>
      </c>
    </row>
    <row r="1901" spans="1:18" x14ac:dyDescent="0.3">
      <c r="A1901" t="s">
        <v>5700</v>
      </c>
      <c r="B1901" t="s">
        <v>172</v>
      </c>
      <c r="C1901" t="s">
        <v>5701</v>
      </c>
      <c r="D1901" s="11" t="s">
        <v>8806</v>
      </c>
      <c r="E1901" s="11" t="s">
        <v>7235</v>
      </c>
      <c r="F1901" t="s">
        <v>37</v>
      </c>
      <c r="G1901" t="s">
        <v>5702</v>
      </c>
      <c r="H1901" t="s">
        <v>70</v>
      </c>
      <c r="I1901">
        <v>2064.5300000000002</v>
      </c>
      <c r="J1901">
        <v>12</v>
      </c>
      <c r="K1901">
        <v>20</v>
      </c>
      <c r="L1901">
        <v>24774.36</v>
      </c>
      <c r="M1901">
        <v>19819.490000000002</v>
      </c>
      <c r="N1901" s="11">
        <f>Salesdata[[#This Row],[subtotal_before_discount]]-Salesdata[[#This Row],[total_after_discount]]</f>
        <v>4954.869999999999</v>
      </c>
      <c r="O1901" t="s">
        <v>28</v>
      </c>
      <c r="P1901" s="2">
        <v>45872.694050925929</v>
      </c>
      <c r="Q1901">
        <f>YEAR(Salesdata[[#This Row],[purchase_date]])</f>
        <v>2025</v>
      </c>
      <c r="R1901" t="str">
        <f>TEXT(Salesdata[[#This Row],[purchase_date]], "mmm")</f>
        <v>Aug</v>
      </c>
    </row>
    <row r="1902" spans="1:18" x14ac:dyDescent="0.3">
      <c r="A1902" t="s">
        <v>5703</v>
      </c>
      <c r="B1902" t="s">
        <v>84</v>
      </c>
      <c r="C1902" t="s">
        <v>5704</v>
      </c>
      <c r="D1902" s="11" t="s">
        <v>8807</v>
      </c>
      <c r="E1902" s="11" t="s">
        <v>7152</v>
      </c>
      <c r="F1902" t="s">
        <v>57</v>
      </c>
      <c r="G1902" t="s">
        <v>5705</v>
      </c>
      <c r="H1902" t="s">
        <v>135</v>
      </c>
      <c r="I1902">
        <v>246.65</v>
      </c>
      <c r="J1902">
        <v>1</v>
      </c>
      <c r="K1902">
        <v>0</v>
      </c>
      <c r="L1902">
        <v>246.65</v>
      </c>
      <c r="M1902">
        <v>246.65</v>
      </c>
      <c r="N1902" s="11">
        <f>Salesdata[[#This Row],[subtotal_before_discount]]-Salesdata[[#This Row],[total_after_discount]]</f>
        <v>0</v>
      </c>
      <c r="O1902" t="s">
        <v>77</v>
      </c>
      <c r="P1902" s="2">
        <v>45473.110717592594</v>
      </c>
      <c r="Q1902">
        <f>YEAR(Salesdata[[#This Row],[purchase_date]])</f>
        <v>2024</v>
      </c>
      <c r="R1902" t="str">
        <f>TEXT(Salesdata[[#This Row],[purchase_date]], "mmm")</f>
        <v>Jun</v>
      </c>
    </row>
    <row r="1903" spans="1:18" x14ac:dyDescent="0.3">
      <c r="A1903" t="s">
        <v>5706</v>
      </c>
      <c r="B1903" t="s">
        <v>30</v>
      </c>
      <c r="C1903" t="s">
        <v>5707</v>
      </c>
      <c r="D1903" s="11" t="s">
        <v>8808</v>
      </c>
      <c r="E1903" s="11" t="s">
        <v>7091</v>
      </c>
      <c r="F1903" t="s">
        <v>111</v>
      </c>
      <c r="G1903" t="s">
        <v>5708</v>
      </c>
      <c r="H1903" t="s">
        <v>179</v>
      </c>
      <c r="I1903">
        <v>342.37</v>
      </c>
      <c r="J1903">
        <v>2</v>
      </c>
      <c r="K1903">
        <v>0</v>
      </c>
      <c r="L1903">
        <v>684.74</v>
      </c>
      <c r="M1903">
        <v>684.74</v>
      </c>
      <c r="N1903" s="11">
        <f>Salesdata[[#This Row],[subtotal_before_discount]]-Salesdata[[#This Row],[total_after_discount]]</f>
        <v>0</v>
      </c>
      <c r="O1903" t="s">
        <v>40</v>
      </c>
      <c r="P1903" s="2">
        <v>45475.971539351849</v>
      </c>
      <c r="Q1903">
        <f>YEAR(Salesdata[[#This Row],[purchase_date]])</f>
        <v>2024</v>
      </c>
      <c r="R1903" t="str">
        <f>TEXT(Salesdata[[#This Row],[purchase_date]], "mmm")</f>
        <v>Jul</v>
      </c>
    </row>
    <row r="1904" spans="1:18" x14ac:dyDescent="0.3">
      <c r="A1904" t="s">
        <v>5709</v>
      </c>
      <c r="B1904" t="s">
        <v>95</v>
      </c>
      <c r="C1904" t="s">
        <v>5710</v>
      </c>
      <c r="D1904" s="11" t="s">
        <v>8809</v>
      </c>
      <c r="E1904" s="11" t="s">
        <v>7207</v>
      </c>
      <c r="F1904" t="s">
        <v>133</v>
      </c>
      <c r="G1904" t="s">
        <v>5711</v>
      </c>
      <c r="H1904" t="s">
        <v>27</v>
      </c>
      <c r="I1904">
        <v>265.24</v>
      </c>
      <c r="J1904">
        <v>3</v>
      </c>
      <c r="K1904">
        <v>2</v>
      </c>
      <c r="L1904">
        <v>795.72</v>
      </c>
      <c r="M1904">
        <v>779.81</v>
      </c>
      <c r="N1904" s="11">
        <f>Salesdata[[#This Row],[subtotal_before_discount]]-Salesdata[[#This Row],[total_after_discount]]</f>
        <v>15.910000000000082</v>
      </c>
      <c r="O1904" t="s">
        <v>77</v>
      </c>
      <c r="P1904" s="2">
        <v>45844.15865740741</v>
      </c>
      <c r="Q1904">
        <f>YEAR(Salesdata[[#This Row],[purchase_date]])</f>
        <v>2025</v>
      </c>
      <c r="R1904" t="str">
        <f>TEXT(Salesdata[[#This Row],[purchase_date]], "mmm")</f>
        <v>Jul</v>
      </c>
    </row>
    <row r="1905" spans="1:18" x14ac:dyDescent="0.3">
      <c r="A1905" t="s">
        <v>5712</v>
      </c>
      <c r="B1905" t="s">
        <v>23</v>
      </c>
      <c r="C1905" t="s">
        <v>5713</v>
      </c>
      <c r="D1905" s="11" t="s">
        <v>8199</v>
      </c>
      <c r="E1905" s="11" t="s">
        <v>7152</v>
      </c>
      <c r="F1905" t="s">
        <v>91</v>
      </c>
      <c r="G1905" t="s">
        <v>5714</v>
      </c>
      <c r="H1905" t="s">
        <v>465</v>
      </c>
      <c r="I1905">
        <v>402.24</v>
      </c>
      <c r="J1905">
        <v>15</v>
      </c>
      <c r="K1905">
        <v>10</v>
      </c>
      <c r="L1905">
        <v>6033.6</v>
      </c>
      <c r="M1905">
        <v>5430.24</v>
      </c>
      <c r="N1905" s="11">
        <f>Salesdata[[#This Row],[subtotal_before_discount]]-Salesdata[[#This Row],[total_after_discount]]</f>
        <v>603.36000000000058</v>
      </c>
      <c r="O1905" t="s">
        <v>21</v>
      </c>
      <c r="P1905" s="2">
        <v>45518.496469907404</v>
      </c>
      <c r="Q1905">
        <f>YEAR(Salesdata[[#This Row],[purchase_date]])</f>
        <v>2024</v>
      </c>
      <c r="R1905" t="str">
        <f>TEXT(Salesdata[[#This Row],[purchase_date]], "mmm")</f>
        <v>Aug</v>
      </c>
    </row>
    <row r="1906" spans="1:18" x14ac:dyDescent="0.3">
      <c r="A1906" t="s">
        <v>5715</v>
      </c>
      <c r="B1906" t="s">
        <v>30</v>
      </c>
      <c r="C1906" t="s">
        <v>5716</v>
      </c>
      <c r="D1906" s="11" t="s">
        <v>8810</v>
      </c>
      <c r="E1906" s="11" t="s">
        <v>7036</v>
      </c>
      <c r="F1906" t="s">
        <v>100</v>
      </c>
      <c r="G1906" t="s">
        <v>5717</v>
      </c>
      <c r="H1906" t="s">
        <v>184</v>
      </c>
      <c r="I1906">
        <v>35.78</v>
      </c>
      <c r="J1906">
        <v>2</v>
      </c>
      <c r="K1906">
        <v>0</v>
      </c>
      <c r="L1906">
        <v>71.56</v>
      </c>
      <c r="M1906">
        <v>71.56</v>
      </c>
      <c r="N1906" s="11">
        <f>Salesdata[[#This Row],[subtotal_before_discount]]-Salesdata[[#This Row],[total_after_discount]]</f>
        <v>0</v>
      </c>
      <c r="O1906" t="s">
        <v>21</v>
      </c>
      <c r="P1906" s="2">
        <v>45573.761342592596</v>
      </c>
      <c r="Q1906">
        <f>YEAR(Salesdata[[#This Row],[purchase_date]])</f>
        <v>2024</v>
      </c>
      <c r="R1906" t="str">
        <f>TEXT(Salesdata[[#This Row],[purchase_date]], "mmm")</f>
        <v>Oct</v>
      </c>
    </row>
    <row r="1907" spans="1:18" x14ac:dyDescent="0.3">
      <c r="A1907" t="s">
        <v>5718</v>
      </c>
      <c r="B1907" t="s">
        <v>172</v>
      </c>
      <c r="C1907" t="s">
        <v>5719</v>
      </c>
      <c r="D1907" s="11" t="s">
        <v>8811</v>
      </c>
      <c r="E1907" s="11" t="s">
        <v>7139</v>
      </c>
      <c r="F1907" t="s">
        <v>74</v>
      </c>
      <c r="G1907" t="s">
        <v>5720</v>
      </c>
      <c r="H1907" t="s">
        <v>9189</v>
      </c>
      <c r="I1907">
        <v>392.06</v>
      </c>
      <c r="J1907">
        <v>20</v>
      </c>
      <c r="K1907">
        <v>15</v>
      </c>
      <c r="L1907">
        <v>7841.2</v>
      </c>
      <c r="M1907">
        <v>6665.02</v>
      </c>
      <c r="N1907" s="11">
        <f>Salesdata[[#This Row],[subtotal_before_discount]]-Salesdata[[#This Row],[total_after_discount]]</f>
        <v>1176.1799999999994</v>
      </c>
      <c r="O1907" t="s">
        <v>21</v>
      </c>
      <c r="P1907" s="2">
        <v>45815.406956018516</v>
      </c>
      <c r="Q1907">
        <f>YEAR(Salesdata[[#This Row],[purchase_date]])</f>
        <v>2025</v>
      </c>
      <c r="R1907" t="str">
        <f>TEXT(Salesdata[[#This Row],[purchase_date]], "mmm")</f>
        <v>Jun</v>
      </c>
    </row>
    <row r="1908" spans="1:18" x14ac:dyDescent="0.3">
      <c r="A1908" t="s">
        <v>5721</v>
      </c>
      <c r="B1908" t="s">
        <v>181</v>
      </c>
      <c r="C1908" t="s">
        <v>5722</v>
      </c>
      <c r="D1908" s="11" t="s">
        <v>8812</v>
      </c>
      <c r="E1908" s="11" t="s">
        <v>7183</v>
      </c>
      <c r="F1908" t="s">
        <v>277</v>
      </c>
      <c r="G1908" t="s">
        <v>5723</v>
      </c>
      <c r="H1908" t="s">
        <v>248</v>
      </c>
      <c r="I1908">
        <v>90.83</v>
      </c>
      <c r="J1908">
        <v>15</v>
      </c>
      <c r="K1908">
        <v>15</v>
      </c>
      <c r="L1908">
        <v>1362.45</v>
      </c>
      <c r="M1908">
        <v>1158.08</v>
      </c>
      <c r="N1908" s="11">
        <f>Salesdata[[#This Row],[subtotal_before_discount]]-Salesdata[[#This Row],[total_after_discount]]</f>
        <v>204.37000000000012</v>
      </c>
      <c r="O1908" t="s">
        <v>47</v>
      </c>
      <c r="P1908" s="2">
        <v>45850.110821759263</v>
      </c>
      <c r="Q1908">
        <f>YEAR(Salesdata[[#This Row],[purchase_date]])</f>
        <v>2025</v>
      </c>
      <c r="R1908" t="str">
        <f>TEXT(Salesdata[[#This Row],[purchase_date]], "mmm")</f>
        <v>Jul</v>
      </c>
    </row>
    <row r="1909" spans="1:18" x14ac:dyDescent="0.3">
      <c r="A1909" t="s">
        <v>5724</v>
      </c>
      <c r="B1909" t="s">
        <v>118</v>
      </c>
      <c r="C1909" t="s">
        <v>5725</v>
      </c>
      <c r="D1909" s="11" t="s">
        <v>8813</v>
      </c>
      <c r="E1909" s="11" t="s">
        <v>7108</v>
      </c>
      <c r="F1909" t="s">
        <v>32</v>
      </c>
      <c r="G1909" t="s">
        <v>5726</v>
      </c>
      <c r="H1909" t="s">
        <v>76</v>
      </c>
      <c r="I1909">
        <v>529.09</v>
      </c>
      <c r="J1909">
        <v>2</v>
      </c>
      <c r="K1909">
        <v>0</v>
      </c>
      <c r="L1909">
        <v>1058.18</v>
      </c>
      <c r="M1909">
        <v>1058.18</v>
      </c>
      <c r="N1909" s="11">
        <f>Salesdata[[#This Row],[subtotal_before_discount]]-Salesdata[[#This Row],[total_after_discount]]</f>
        <v>0</v>
      </c>
      <c r="O1909" t="s">
        <v>21</v>
      </c>
      <c r="P1909" s="2">
        <v>45483.622291666667</v>
      </c>
      <c r="Q1909">
        <f>YEAR(Salesdata[[#This Row],[purchase_date]])</f>
        <v>2024</v>
      </c>
      <c r="R1909" t="str">
        <f>TEXT(Salesdata[[#This Row],[purchase_date]], "mmm")</f>
        <v>Jul</v>
      </c>
    </row>
    <row r="1910" spans="1:18" x14ac:dyDescent="0.3">
      <c r="A1910" t="s">
        <v>5727</v>
      </c>
      <c r="B1910" t="s">
        <v>172</v>
      </c>
      <c r="C1910" t="s">
        <v>5728</v>
      </c>
      <c r="D1910" s="11" t="s">
        <v>8814</v>
      </c>
      <c r="E1910" s="11" t="s">
        <v>7170</v>
      </c>
      <c r="F1910" t="s">
        <v>277</v>
      </c>
      <c r="G1910" t="s">
        <v>5729</v>
      </c>
      <c r="H1910" t="s">
        <v>82</v>
      </c>
      <c r="I1910">
        <v>458.94</v>
      </c>
      <c r="J1910">
        <v>15</v>
      </c>
      <c r="K1910">
        <v>13</v>
      </c>
      <c r="L1910">
        <v>6884.1</v>
      </c>
      <c r="M1910">
        <v>5989.17</v>
      </c>
      <c r="N1910" s="11">
        <f>Salesdata[[#This Row],[subtotal_before_discount]]-Salesdata[[#This Row],[total_after_discount]]</f>
        <v>894.93000000000029</v>
      </c>
      <c r="O1910" t="s">
        <v>60</v>
      </c>
      <c r="P1910" s="2">
        <v>45753.731226851851</v>
      </c>
      <c r="Q1910">
        <f>YEAR(Salesdata[[#This Row],[purchase_date]])</f>
        <v>2025</v>
      </c>
      <c r="R1910" t="str">
        <f>TEXT(Salesdata[[#This Row],[purchase_date]], "mmm")</f>
        <v>Apr</v>
      </c>
    </row>
    <row r="1911" spans="1:18" x14ac:dyDescent="0.3">
      <c r="A1911" t="s">
        <v>5730</v>
      </c>
      <c r="B1911" t="s">
        <v>30</v>
      </c>
      <c r="C1911" t="s">
        <v>9189</v>
      </c>
      <c r="D1911" s="11" t="s">
        <v>9189</v>
      </c>
      <c r="E1911" s="11" t="s">
        <v>9189</v>
      </c>
      <c r="F1911" t="s">
        <v>9189</v>
      </c>
      <c r="G1911" t="s">
        <v>5731</v>
      </c>
      <c r="H1911" t="s">
        <v>465</v>
      </c>
      <c r="I1911">
        <v>540.72</v>
      </c>
      <c r="J1911">
        <v>15</v>
      </c>
      <c r="K1911">
        <v>0</v>
      </c>
      <c r="L1911">
        <v>8110.8</v>
      </c>
      <c r="M1911">
        <v>8110.8</v>
      </c>
      <c r="N1911" s="11">
        <f>Salesdata[[#This Row],[subtotal_before_discount]]-Salesdata[[#This Row],[total_after_discount]]</f>
        <v>0</v>
      </c>
      <c r="O1911" t="s">
        <v>77</v>
      </c>
      <c r="P1911" s="2">
        <v>45712.666759259257</v>
      </c>
      <c r="Q1911">
        <f>YEAR(Salesdata[[#This Row],[purchase_date]])</f>
        <v>2025</v>
      </c>
      <c r="R1911" t="str">
        <f>TEXT(Salesdata[[#This Row],[purchase_date]], "mmm")</f>
        <v>Feb</v>
      </c>
    </row>
    <row r="1912" spans="1:18" x14ac:dyDescent="0.3">
      <c r="A1912" t="s">
        <v>5732</v>
      </c>
      <c r="B1912" t="s">
        <v>84</v>
      </c>
      <c r="C1912" t="s">
        <v>5733</v>
      </c>
      <c r="D1912" s="11" t="s">
        <v>8815</v>
      </c>
      <c r="E1912" s="11" t="s">
        <v>7099</v>
      </c>
      <c r="F1912" t="s">
        <v>177</v>
      </c>
      <c r="G1912" t="s">
        <v>5734</v>
      </c>
      <c r="H1912" t="s">
        <v>27</v>
      </c>
      <c r="I1912">
        <v>652.82000000000005</v>
      </c>
      <c r="J1912">
        <v>15</v>
      </c>
      <c r="K1912">
        <v>3</v>
      </c>
      <c r="L1912">
        <v>9792.2999999999993</v>
      </c>
      <c r="M1912">
        <v>9498.5300000000007</v>
      </c>
      <c r="N1912" s="11">
        <f>Salesdata[[#This Row],[subtotal_before_discount]]-Salesdata[[#This Row],[total_after_discount]]</f>
        <v>293.76999999999862</v>
      </c>
      <c r="O1912" t="s">
        <v>21</v>
      </c>
      <c r="P1912" s="2">
        <v>45628.417407407411</v>
      </c>
      <c r="Q1912">
        <f>YEAR(Salesdata[[#This Row],[purchase_date]])</f>
        <v>2024</v>
      </c>
      <c r="R1912" t="str">
        <f>TEXT(Salesdata[[#This Row],[purchase_date]], "mmm")</f>
        <v>Dec</v>
      </c>
    </row>
    <row r="1913" spans="1:18" x14ac:dyDescent="0.3">
      <c r="A1913" t="s">
        <v>5735</v>
      </c>
      <c r="B1913" t="s">
        <v>49</v>
      </c>
      <c r="C1913" t="s">
        <v>5736</v>
      </c>
      <c r="D1913" s="11" t="s">
        <v>8816</v>
      </c>
      <c r="E1913" s="11" t="s">
        <v>7137</v>
      </c>
      <c r="F1913" t="s">
        <v>121</v>
      </c>
      <c r="G1913" t="s">
        <v>5737</v>
      </c>
      <c r="H1913" t="s">
        <v>59</v>
      </c>
      <c r="I1913">
        <v>5.47</v>
      </c>
      <c r="J1913">
        <v>229</v>
      </c>
      <c r="K1913">
        <v>25</v>
      </c>
      <c r="L1913">
        <v>1252.6300000000001</v>
      </c>
      <c r="M1913">
        <v>939.47</v>
      </c>
      <c r="N1913" s="11">
        <f>Salesdata[[#This Row],[subtotal_before_discount]]-Salesdata[[#This Row],[total_after_discount]]</f>
        <v>313.16000000000008</v>
      </c>
      <c r="O1913" t="s">
        <v>9189</v>
      </c>
      <c r="P1913" s="2">
        <v>45733.775810185187</v>
      </c>
      <c r="Q1913">
        <f>YEAR(Salesdata[[#This Row],[purchase_date]])</f>
        <v>2025</v>
      </c>
      <c r="R1913" t="str">
        <f>TEXT(Salesdata[[#This Row],[purchase_date]], "mmm")</f>
        <v>Mar</v>
      </c>
    </row>
    <row r="1914" spans="1:18" x14ac:dyDescent="0.3">
      <c r="A1914" t="s">
        <v>5738</v>
      </c>
      <c r="B1914" t="s">
        <v>49</v>
      </c>
      <c r="C1914" t="s">
        <v>5739</v>
      </c>
      <c r="D1914" s="11" t="s">
        <v>8817</v>
      </c>
      <c r="E1914" s="11" t="s">
        <v>7250</v>
      </c>
      <c r="F1914" t="s">
        <v>111</v>
      </c>
      <c r="G1914" t="s">
        <v>5740</v>
      </c>
      <c r="H1914" t="s">
        <v>65</v>
      </c>
      <c r="I1914">
        <v>76.16</v>
      </c>
      <c r="J1914">
        <v>8</v>
      </c>
      <c r="K1914">
        <v>0</v>
      </c>
      <c r="L1914">
        <v>609.28</v>
      </c>
      <c r="M1914">
        <v>609.28</v>
      </c>
      <c r="N1914" s="11">
        <f>Salesdata[[#This Row],[subtotal_before_discount]]-Salesdata[[#This Row],[total_after_discount]]</f>
        <v>0</v>
      </c>
      <c r="O1914" t="s">
        <v>77</v>
      </c>
      <c r="P1914" s="2">
        <v>45573.964814814812</v>
      </c>
      <c r="Q1914">
        <f>YEAR(Salesdata[[#This Row],[purchase_date]])</f>
        <v>2024</v>
      </c>
      <c r="R1914" t="str">
        <f>TEXT(Salesdata[[#This Row],[purchase_date]], "mmm")</f>
        <v>Oct</v>
      </c>
    </row>
    <row r="1915" spans="1:18" x14ac:dyDescent="0.3">
      <c r="A1915" t="s">
        <v>5741</v>
      </c>
      <c r="B1915" t="s">
        <v>55</v>
      </c>
      <c r="C1915" t="s">
        <v>5742</v>
      </c>
      <c r="D1915" s="11" t="s">
        <v>8689</v>
      </c>
      <c r="E1915" s="11" t="s">
        <v>7218</v>
      </c>
      <c r="F1915" t="s">
        <v>111</v>
      </c>
      <c r="G1915" t="s">
        <v>5743</v>
      </c>
      <c r="H1915" t="s">
        <v>46</v>
      </c>
      <c r="I1915">
        <v>1475.09</v>
      </c>
      <c r="J1915">
        <v>60</v>
      </c>
      <c r="K1915">
        <v>25</v>
      </c>
      <c r="L1915">
        <v>88505.4</v>
      </c>
      <c r="M1915">
        <v>66379.05</v>
      </c>
      <c r="N1915" s="11">
        <f>Salesdata[[#This Row],[subtotal_before_discount]]-Salesdata[[#This Row],[total_after_discount]]</f>
        <v>22126.349999999991</v>
      </c>
      <c r="O1915" t="s">
        <v>116</v>
      </c>
      <c r="P1915" s="2">
        <v>45775.510648148149</v>
      </c>
      <c r="Q1915">
        <f>YEAR(Salesdata[[#This Row],[purchase_date]])</f>
        <v>2025</v>
      </c>
      <c r="R1915" t="str">
        <f>TEXT(Salesdata[[#This Row],[purchase_date]], "mmm")</f>
        <v>Apr</v>
      </c>
    </row>
    <row r="1916" spans="1:18" x14ac:dyDescent="0.3">
      <c r="A1916" t="s">
        <v>5744</v>
      </c>
      <c r="B1916" t="s">
        <v>172</v>
      </c>
      <c r="C1916" t="s">
        <v>5745</v>
      </c>
      <c r="D1916" s="11" t="s">
        <v>8464</v>
      </c>
      <c r="E1916" s="11" t="s">
        <v>7164</v>
      </c>
      <c r="F1916" t="s">
        <v>177</v>
      </c>
      <c r="G1916" t="s">
        <v>9189</v>
      </c>
      <c r="H1916" t="s">
        <v>76</v>
      </c>
      <c r="I1916">
        <v>3932.41</v>
      </c>
      <c r="J1916">
        <v>30</v>
      </c>
      <c r="K1916">
        <v>15</v>
      </c>
      <c r="L1916">
        <v>117972.3</v>
      </c>
      <c r="M1916">
        <v>100276.46</v>
      </c>
      <c r="N1916" s="11">
        <f>Salesdata[[#This Row],[subtotal_before_discount]]-Salesdata[[#This Row],[total_after_discount]]</f>
        <v>17695.839999999997</v>
      </c>
      <c r="O1916" t="s">
        <v>60</v>
      </c>
      <c r="P1916" s="2">
        <v>45684.77685185185</v>
      </c>
      <c r="Q1916">
        <f>YEAR(Salesdata[[#This Row],[purchase_date]])</f>
        <v>2025</v>
      </c>
      <c r="R1916" t="str">
        <f>TEXT(Salesdata[[#This Row],[purchase_date]], "mmm")</f>
        <v>Jan</v>
      </c>
    </row>
    <row r="1917" spans="1:18" x14ac:dyDescent="0.3">
      <c r="A1917" t="s">
        <v>5746</v>
      </c>
      <c r="B1917" t="s">
        <v>172</v>
      </c>
      <c r="C1917" t="s">
        <v>5747</v>
      </c>
      <c r="D1917" s="11" t="s">
        <v>8818</v>
      </c>
      <c r="E1917" s="11" t="s">
        <v>7130</v>
      </c>
      <c r="F1917" t="s">
        <v>224</v>
      </c>
      <c r="G1917" t="s">
        <v>5748</v>
      </c>
      <c r="H1917" t="s">
        <v>102</v>
      </c>
      <c r="I1917">
        <v>2366.42</v>
      </c>
      <c r="J1917">
        <v>1</v>
      </c>
      <c r="K1917">
        <v>0</v>
      </c>
      <c r="L1917">
        <v>2366.42</v>
      </c>
      <c r="M1917">
        <v>2366.42</v>
      </c>
      <c r="N1917" s="11">
        <f>Salesdata[[#This Row],[subtotal_before_discount]]-Salesdata[[#This Row],[total_after_discount]]</f>
        <v>0</v>
      </c>
      <c r="O1917" t="s">
        <v>9189</v>
      </c>
      <c r="P1917" s="2">
        <v>45527.098541666666</v>
      </c>
      <c r="Q1917">
        <f>YEAR(Salesdata[[#This Row],[purchase_date]])</f>
        <v>2024</v>
      </c>
      <c r="R1917" t="str">
        <f>TEXT(Salesdata[[#This Row],[purchase_date]], "mmm")</f>
        <v>Aug</v>
      </c>
    </row>
    <row r="1918" spans="1:18" x14ac:dyDescent="0.3">
      <c r="A1918" t="s">
        <v>5749</v>
      </c>
      <c r="B1918" t="s">
        <v>95</v>
      </c>
      <c r="C1918" t="s">
        <v>5750</v>
      </c>
      <c r="D1918" s="11" t="s">
        <v>8819</v>
      </c>
      <c r="E1918" s="11" t="s">
        <v>7040</v>
      </c>
      <c r="F1918" t="s">
        <v>87</v>
      </c>
      <c r="G1918" t="s">
        <v>5751</v>
      </c>
      <c r="H1918" t="s">
        <v>107</v>
      </c>
      <c r="I1918">
        <v>2988.2</v>
      </c>
      <c r="J1918">
        <v>25</v>
      </c>
      <c r="K1918">
        <v>10</v>
      </c>
      <c r="L1918">
        <v>74705</v>
      </c>
      <c r="M1918">
        <v>67234.5</v>
      </c>
      <c r="N1918" s="11">
        <f>Salesdata[[#This Row],[subtotal_before_discount]]-Salesdata[[#This Row],[total_after_discount]]</f>
        <v>7470.5</v>
      </c>
      <c r="O1918" t="s">
        <v>28</v>
      </c>
      <c r="P1918" s="2">
        <v>45470.827789351853</v>
      </c>
      <c r="Q1918">
        <f>YEAR(Salesdata[[#This Row],[purchase_date]])</f>
        <v>2024</v>
      </c>
      <c r="R1918" t="str">
        <f>TEXT(Salesdata[[#This Row],[purchase_date]], "mmm")</f>
        <v>Jun</v>
      </c>
    </row>
    <row r="1919" spans="1:18" x14ac:dyDescent="0.3">
      <c r="A1919" t="s">
        <v>5752</v>
      </c>
      <c r="B1919" t="s">
        <v>118</v>
      </c>
      <c r="C1919" t="s">
        <v>5753</v>
      </c>
      <c r="D1919" s="11" t="s">
        <v>8820</v>
      </c>
      <c r="E1919" s="11" t="s">
        <v>7250</v>
      </c>
      <c r="F1919" t="s">
        <v>251</v>
      </c>
      <c r="G1919" t="s">
        <v>5754</v>
      </c>
      <c r="H1919" t="s">
        <v>20</v>
      </c>
      <c r="I1919">
        <v>18.05</v>
      </c>
      <c r="J1919">
        <v>60</v>
      </c>
      <c r="K1919">
        <v>18</v>
      </c>
      <c r="L1919">
        <v>1083</v>
      </c>
      <c r="M1919">
        <v>888.06</v>
      </c>
      <c r="N1919" s="11">
        <f>Salesdata[[#This Row],[subtotal_before_discount]]-Salesdata[[#This Row],[total_after_discount]]</f>
        <v>194.94000000000005</v>
      </c>
      <c r="O1919" t="s">
        <v>28</v>
      </c>
      <c r="P1919" s="2">
        <v>45815.256284722222</v>
      </c>
      <c r="Q1919">
        <f>YEAR(Salesdata[[#This Row],[purchase_date]])</f>
        <v>2025</v>
      </c>
      <c r="R1919" t="str">
        <f>TEXT(Salesdata[[#This Row],[purchase_date]], "mmm")</f>
        <v>Jun</v>
      </c>
    </row>
    <row r="1920" spans="1:18" x14ac:dyDescent="0.3">
      <c r="A1920" t="s">
        <v>5755</v>
      </c>
      <c r="B1920" t="s">
        <v>55</v>
      </c>
      <c r="C1920" t="s">
        <v>5756</v>
      </c>
      <c r="D1920" s="11" t="s">
        <v>8821</v>
      </c>
      <c r="E1920" s="11" t="s">
        <v>7050</v>
      </c>
      <c r="F1920" t="s">
        <v>44</v>
      </c>
      <c r="G1920" t="s">
        <v>5757</v>
      </c>
      <c r="H1920" t="s">
        <v>20</v>
      </c>
      <c r="I1920">
        <v>2044.51</v>
      </c>
      <c r="J1920">
        <v>5</v>
      </c>
      <c r="K1920">
        <v>5</v>
      </c>
      <c r="L1920">
        <v>10222.549999999999</v>
      </c>
      <c r="M1920">
        <v>9711.42</v>
      </c>
      <c r="N1920" s="11">
        <f>Salesdata[[#This Row],[subtotal_before_discount]]-Salesdata[[#This Row],[total_after_discount]]</f>
        <v>511.1299999999992</v>
      </c>
      <c r="O1920" t="s">
        <v>47</v>
      </c>
      <c r="P1920" s="2">
        <v>45610.1643287037</v>
      </c>
      <c r="Q1920">
        <f>YEAR(Salesdata[[#This Row],[purchase_date]])</f>
        <v>2024</v>
      </c>
      <c r="R1920" t="str">
        <f>TEXT(Salesdata[[#This Row],[purchase_date]], "mmm")</f>
        <v>Nov</v>
      </c>
    </row>
    <row r="1921" spans="1:18" x14ac:dyDescent="0.3">
      <c r="A1921" t="s">
        <v>5758</v>
      </c>
      <c r="B1921" t="s">
        <v>15</v>
      </c>
      <c r="C1921" t="s">
        <v>5759</v>
      </c>
      <c r="D1921" s="11" t="s">
        <v>8822</v>
      </c>
      <c r="E1921" s="11" t="s">
        <v>7097</v>
      </c>
      <c r="F1921" t="s">
        <v>155</v>
      </c>
      <c r="G1921" t="s">
        <v>5760</v>
      </c>
      <c r="H1921" t="s">
        <v>46</v>
      </c>
      <c r="I1921">
        <v>1756.2</v>
      </c>
      <c r="J1921">
        <v>2</v>
      </c>
      <c r="K1921">
        <v>0</v>
      </c>
      <c r="L1921">
        <v>3512.4</v>
      </c>
      <c r="M1921">
        <v>3512.4</v>
      </c>
      <c r="N1921" s="11">
        <f>Salesdata[[#This Row],[subtotal_before_discount]]-Salesdata[[#This Row],[total_after_discount]]</f>
        <v>0</v>
      </c>
      <c r="O1921" t="s">
        <v>116</v>
      </c>
      <c r="P1921" s="2">
        <v>45765.51667824074</v>
      </c>
      <c r="Q1921">
        <f>YEAR(Salesdata[[#This Row],[purchase_date]])</f>
        <v>2025</v>
      </c>
      <c r="R1921" t="str">
        <f>TEXT(Salesdata[[#This Row],[purchase_date]], "mmm")</f>
        <v>Apr</v>
      </c>
    </row>
    <row r="1922" spans="1:18" x14ac:dyDescent="0.3">
      <c r="A1922" t="s">
        <v>5761</v>
      </c>
      <c r="B1922" t="s">
        <v>118</v>
      </c>
      <c r="C1922" t="s">
        <v>5762</v>
      </c>
      <c r="D1922" s="11" t="s">
        <v>8204</v>
      </c>
      <c r="E1922" s="11" t="s">
        <v>7069</v>
      </c>
      <c r="F1922" t="s">
        <v>121</v>
      </c>
      <c r="G1922" t="s">
        <v>5763</v>
      </c>
      <c r="H1922" t="s">
        <v>53</v>
      </c>
      <c r="I1922">
        <v>6</v>
      </c>
      <c r="J1922">
        <v>380</v>
      </c>
      <c r="K1922">
        <v>15</v>
      </c>
      <c r="L1922">
        <v>2280</v>
      </c>
      <c r="M1922">
        <v>1938</v>
      </c>
      <c r="N1922" s="11">
        <f>Salesdata[[#This Row],[subtotal_before_discount]]-Salesdata[[#This Row],[total_after_discount]]</f>
        <v>342</v>
      </c>
      <c r="O1922" t="s">
        <v>28</v>
      </c>
      <c r="P1922" s="2">
        <v>45568.930092592593</v>
      </c>
      <c r="Q1922">
        <f>YEAR(Salesdata[[#This Row],[purchase_date]])</f>
        <v>2024</v>
      </c>
      <c r="R1922" t="str">
        <f>TEXT(Salesdata[[#This Row],[purchase_date]], "mmm")</f>
        <v>Oct</v>
      </c>
    </row>
    <row r="1923" spans="1:18" x14ac:dyDescent="0.3">
      <c r="A1923" t="s">
        <v>5764</v>
      </c>
      <c r="B1923" t="s">
        <v>84</v>
      </c>
      <c r="C1923" t="s">
        <v>5765</v>
      </c>
      <c r="D1923" s="11" t="s">
        <v>8823</v>
      </c>
      <c r="E1923" s="11" t="s">
        <v>7048</v>
      </c>
      <c r="F1923" t="s">
        <v>32</v>
      </c>
      <c r="G1923" t="s">
        <v>5766</v>
      </c>
      <c r="H1923" t="s">
        <v>130</v>
      </c>
      <c r="I1923">
        <v>1795.3</v>
      </c>
      <c r="J1923">
        <v>5</v>
      </c>
      <c r="K1923">
        <v>0</v>
      </c>
      <c r="L1923">
        <v>8976.5</v>
      </c>
      <c r="M1923">
        <v>8976.5</v>
      </c>
      <c r="N1923" s="11">
        <f>Salesdata[[#This Row],[subtotal_before_discount]]-Salesdata[[#This Row],[total_after_discount]]</f>
        <v>0</v>
      </c>
      <c r="O1923" t="s">
        <v>40</v>
      </c>
      <c r="P1923" s="2">
        <v>45873.065150462964</v>
      </c>
      <c r="Q1923">
        <f>YEAR(Salesdata[[#This Row],[purchase_date]])</f>
        <v>2025</v>
      </c>
      <c r="R1923" t="str">
        <f>TEXT(Salesdata[[#This Row],[purchase_date]], "mmm")</f>
        <v>Aug</v>
      </c>
    </row>
    <row r="1924" spans="1:18" x14ac:dyDescent="0.3">
      <c r="A1924" t="s">
        <v>5767</v>
      </c>
      <c r="B1924" t="s">
        <v>172</v>
      </c>
      <c r="C1924" t="s">
        <v>5768</v>
      </c>
      <c r="D1924" s="11" t="s">
        <v>8824</v>
      </c>
      <c r="E1924" s="11" t="s">
        <v>7064</v>
      </c>
      <c r="F1924" t="s">
        <v>121</v>
      </c>
      <c r="G1924" t="s">
        <v>5769</v>
      </c>
      <c r="H1924" t="s">
        <v>107</v>
      </c>
      <c r="I1924">
        <v>153.97999999999999</v>
      </c>
      <c r="J1924">
        <v>1</v>
      </c>
      <c r="K1924">
        <v>5</v>
      </c>
      <c r="L1924">
        <v>153.97999999999999</v>
      </c>
      <c r="M1924">
        <v>146.28</v>
      </c>
      <c r="N1924" s="11">
        <f>Salesdata[[#This Row],[subtotal_before_discount]]-Salesdata[[#This Row],[total_after_discount]]</f>
        <v>7.6999999999999886</v>
      </c>
      <c r="O1924" t="s">
        <v>28</v>
      </c>
      <c r="P1924" s="2">
        <v>45428.555347222224</v>
      </c>
      <c r="Q1924">
        <f>YEAR(Salesdata[[#This Row],[purchase_date]])</f>
        <v>2024</v>
      </c>
      <c r="R1924" t="str">
        <f>TEXT(Salesdata[[#This Row],[purchase_date]], "mmm")</f>
        <v>May</v>
      </c>
    </row>
    <row r="1925" spans="1:18" x14ac:dyDescent="0.3">
      <c r="A1925" t="s">
        <v>5770</v>
      </c>
      <c r="B1925" t="s">
        <v>95</v>
      </c>
      <c r="C1925" t="s">
        <v>5771</v>
      </c>
      <c r="D1925" s="11" t="s">
        <v>8825</v>
      </c>
      <c r="E1925" s="11" t="s">
        <v>7235</v>
      </c>
      <c r="F1925" t="s">
        <v>111</v>
      </c>
      <c r="G1925" t="s">
        <v>5772</v>
      </c>
      <c r="H1925" t="s">
        <v>184</v>
      </c>
      <c r="I1925">
        <v>20.75</v>
      </c>
      <c r="J1925">
        <v>10</v>
      </c>
      <c r="K1925">
        <v>3</v>
      </c>
      <c r="L1925">
        <v>207.5</v>
      </c>
      <c r="M1925">
        <v>201.28</v>
      </c>
      <c r="N1925" s="11">
        <f>Salesdata[[#This Row],[subtotal_before_discount]]-Salesdata[[#This Row],[total_after_discount]]</f>
        <v>6.2199999999999989</v>
      </c>
      <c r="O1925" t="s">
        <v>77</v>
      </c>
      <c r="P1925" s="2">
        <v>45716.746018518519</v>
      </c>
      <c r="Q1925">
        <f>YEAR(Salesdata[[#This Row],[purchase_date]])</f>
        <v>2025</v>
      </c>
      <c r="R1925" t="str">
        <f>TEXT(Salesdata[[#This Row],[purchase_date]], "mmm")</f>
        <v>Feb</v>
      </c>
    </row>
    <row r="1926" spans="1:18" x14ac:dyDescent="0.3">
      <c r="A1926" t="s">
        <v>5773</v>
      </c>
      <c r="B1926" t="s">
        <v>172</v>
      </c>
      <c r="C1926" t="s">
        <v>5774</v>
      </c>
      <c r="D1926" s="11" t="s">
        <v>8826</v>
      </c>
      <c r="E1926" s="11" t="s">
        <v>7097</v>
      </c>
      <c r="F1926" t="s">
        <v>68</v>
      </c>
      <c r="G1926" t="s">
        <v>5775</v>
      </c>
      <c r="H1926" t="s">
        <v>65</v>
      </c>
      <c r="I1926">
        <v>1263.17</v>
      </c>
      <c r="J1926">
        <v>1</v>
      </c>
      <c r="K1926">
        <v>0</v>
      </c>
      <c r="L1926">
        <v>1263.17</v>
      </c>
      <c r="M1926">
        <v>1263.17</v>
      </c>
      <c r="N1926" s="11">
        <f>Salesdata[[#This Row],[subtotal_before_discount]]-Salesdata[[#This Row],[total_after_discount]]</f>
        <v>0</v>
      </c>
      <c r="O1926" t="s">
        <v>60</v>
      </c>
      <c r="P1926" s="2">
        <v>45349.226446759261</v>
      </c>
      <c r="Q1926">
        <f>YEAR(Salesdata[[#This Row],[purchase_date]])</f>
        <v>2024</v>
      </c>
      <c r="R1926" t="str">
        <f>TEXT(Salesdata[[#This Row],[purchase_date]], "mmm")</f>
        <v>Feb</v>
      </c>
    </row>
    <row r="1927" spans="1:18" x14ac:dyDescent="0.3">
      <c r="A1927" t="s">
        <v>5776</v>
      </c>
      <c r="B1927" t="s">
        <v>23</v>
      </c>
      <c r="C1927" t="s">
        <v>5777</v>
      </c>
      <c r="D1927" s="11" t="s">
        <v>8827</v>
      </c>
      <c r="E1927" s="11" t="s">
        <v>7143</v>
      </c>
      <c r="F1927" t="s">
        <v>18</v>
      </c>
      <c r="G1927" t="s">
        <v>5778</v>
      </c>
      <c r="H1927" t="s">
        <v>161</v>
      </c>
      <c r="I1927">
        <v>646.92999999999995</v>
      </c>
      <c r="J1927">
        <v>20</v>
      </c>
      <c r="K1927">
        <v>20</v>
      </c>
      <c r="L1927">
        <v>12938.6</v>
      </c>
      <c r="M1927">
        <v>10350.879999999999</v>
      </c>
      <c r="N1927" s="11">
        <f>Salesdata[[#This Row],[subtotal_before_discount]]-Salesdata[[#This Row],[total_after_discount]]</f>
        <v>2587.7200000000012</v>
      </c>
      <c r="O1927" t="s">
        <v>21</v>
      </c>
      <c r="P1927" s="2">
        <v>45424.064375000002</v>
      </c>
      <c r="Q1927">
        <f>YEAR(Salesdata[[#This Row],[purchase_date]])</f>
        <v>2024</v>
      </c>
      <c r="R1927" t="str">
        <f>TEXT(Salesdata[[#This Row],[purchase_date]], "mmm")</f>
        <v>May</v>
      </c>
    </row>
    <row r="1928" spans="1:18" x14ac:dyDescent="0.3">
      <c r="A1928" t="s">
        <v>5779</v>
      </c>
      <c r="B1928" t="s">
        <v>23</v>
      </c>
      <c r="C1928" t="s">
        <v>5780</v>
      </c>
      <c r="D1928" s="11" t="s">
        <v>8828</v>
      </c>
      <c r="E1928" s="11" t="s">
        <v>7141</v>
      </c>
      <c r="F1928" t="s">
        <v>44</v>
      </c>
      <c r="G1928" t="s">
        <v>5781</v>
      </c>
      <c r="H1928" t="s">
        <v>209</v>
      </c>
      <c r="I1928">
        <v>882.83</v>
      </c>
      <c r="J1928">
        <v>50</v>
      </c>
      <c r="K1928">
        <v>0</v>
      </c>
      <c r="L1928">
        <v>44141.5</v>
      </c>
      <c r="M1928">
        <v>44141.5</v>
      </c>
      <c r="N1928" s="11">
        <f>Salesdata[[#This Row],[subtotal_before_discount]]-Salesdata[[#This Row],[total_after_discount]]</f>
        <v>0</v>
      </c>
      <c r="O1928" t="s">
        <v>9189</v>
      </c>
      <c r="P1928" s="2">
        <v>45646.095046296294</v>
      </c>
      <c r="Q1928">
        <f>YEAR(Salesdata[[#This Row],[purchase_date]])</f>
        <v>2024</v>
      </c>
      <c r="R1928" t="str">
        <f>TEXT(Salesdata[[#This Row],[purchase_date]], "mmm")</f>
        <v>Dec</v>
      </c>
    </row>
    <row r="1929" spans="1:18" x14ac:dyDescent="0.3">
      <c r="A1929" t="s">
        <v>5782</v>
      </c>
      <c r="B1929" t="s">
        <v>23</v>
      </c>
      <c r="C1929" t="s">
        <v>5783</v>
      </c>
      <c r="D1929" s="11" t="s">
        <v>8829</v>
      </c>
      <c r="E1929" s="11" t="s">
        <v>7091</v>
      </c>
      <c r="F1929" t="s">
        <v>251</v>
      </c>
      <c r="G1929" t="s">
        <v>5784</v>
      </c>
      <c r="H1929" t="s">
        <v>184</v>
      </c>
      <c r="I1929">
        <v>473.64</v>
      </c>
      <c r="J1929">
        <v>50</v>
      </c>
      <c r="K1929">
        <v>0</v>
      </c>
      <c r="L1929">
        <v>23682</v>
      </c>
      <c r="M1929">
        <v>23682</v>
      </c>
      <c r="N1929" s="11">
        <f>Salesdata[[#This Row],[subtotal_before_discount]]-Salesdata[[#This Row],[total_after_discount]]</f>
        <v>0</v>
      </c>
      <c r="O1929" t="s">
        <v>60</v>
      </c>
      <c r="P1929" s="2">
        <v>45536.100821759261</v>
      </c>
      <c r="Q1929">
        <f>YEAR(Salesdata[[#This Row],[purchase_date]])</f>
        <v>2024</v>
      </c>
      <c r="R1929" t="str">
        <f>TEXT(Salesdata[[#This Row],[purchase_date]], "mmm")</f>
        <v>Sep</v>
      </c>
    </row>
    <row r="1930" spans="1:18" x14ac:dyDescent="0.3">
      <c r="A1930" t="s">
        <v>5785</v>
      </c>
      <c r="B1930" t="s">
        <v>15</v>
      </c>
      <c r="C1930" t="s">
        <v>5786</v>
      </c>
      <c r="D1930" s="11" t="s">
        <v>8830</v>
      </c>
      <c r="E1930" s="11" t="s">
        <v>7164</v>
      </c>
      <c r="F1930" t="s">
        <v>251</v>
      </c>
      <c r="G1930" t="s">
        <v>5787</v>
      </c>
      <c r="H1930" t="s">
        <v>46</v>
      </c>
      <c r="I1930">
        <v>1135.69</v>
      </c>
      <c r="J1930">
        <v>60</v>
      </c>
      <c r="K1930">
        <v>28</v>
      </c>
      <c r="L1930">
        <v>68141.399999999994</v>
      </c>
      <c r="M1930">
        <v>49061.81</v>
      </c>
      <c r="N1930" s="11">
        <f>Salesdata[[#This Row],[subtotal_before_discount]]-Salesdata[[#This Row],[total_after_discount]]</f>
        <v>19079.589999999997</v>
      </c>
      <c r="O1930" t="s">
        <v>28</v>
      </c>
      <c r="P1930" s="2">
        <v>45829.916273148148</v>
      </c>
      <c r="Q1930">
        <f>YEAR(Salesdata[[#This Row],[purchase_date]])</f>
        <v>2025</v>
      </c>
      <c r="R1930" t="str">
        <f>TEXT(Salesdata[[#This Row],[purchase_date]], "mmm")</f>
        <v>Jun</v>
      </c>
    </row>
    <row r="1931" spans="1:18" x14ac:dyDescent="0.3">
      <c r="A1931" t="s">
        <v>5788</v>
      </c>
      <c r="B1931" t="s">
        <v>72</v>
      </c>
      <c r="C1931" t="s">
        <v>5789</v>
      </c>
      <c r="D1931" s="11" t="s">
        <v>8308</v>
      </c>
      <c r="E1931" s="11" t="s">
        <v>7125</v>
      </c>
      <c r="F1931" t="s">
        <v>37</v>
      </c>
      <c r="G1931" t="s">
        <v>5790</v>
      </c>
      <c r="H1931" t="s">
        <v>65</v>
      </c>
      <c r="I1931">
        <v>586.54</v>
      </c>
      <c r="J1931">
        <v>3</v>
      </c>
      <c r="K1931">
        <v>3</v>
      </c>
      <c r="L1931">
        <v>1759.62</v>
      </c>
      <c r="M1931">
        <v>1706.83</v>
      </c>
      <c r="N1931" s="11">
        <f>Salesdata[[#This Row],[subtotal_before_discount]]-Salesdata[[#This Row],[total_after_discount]]</f>
        <v>52.789999999999964</v>
      </c>
      <c r="O1931" t="s">
        <v>21</v>
      </c>
      <c r="P1931" s="2">
        <v>45560.773101851853</v>
      </c>
      <c r="Q1931">
        <f>YEAR(Salesdata[[#This Row],[purchase_date]])</f>
        <v>2024</v>
      </c>
      <c r="R1931" t="str">
        <f>TEXT(Salesdata[[#This Row],[purchase_date]], "mmm")</f>
        <v>Sep</v>
      </c>
    </row>
    <row r="1932" spans="1:18" x14ac:dyDescent="0.3">
      <c r="A1932" t="s">
        <v>5791</v>
      </c>
      <c r="B1932" t="s">
        <v>84</v>
      </c>
      <c r="C1932" t="s">
        <v>5792</v>
      </c>
      <c r="D1932" s="11" t="s">
        <v>8831</v>
      </c>
      <c r="E1932" s="11" t="s">
        <v>7076</v>
      </c>
      <c r="F1932" t="s">
        <v>91</v>
      </c>
      <c r="G1932" t="s">
        <v>5793</v>
      </c>
      <c r="H1932" t="s">
        <v>209</v>
      </c>
      <c r="I1932">
        <v>1361.31</v>
      </c>
      <c r="J1932">
        <v>4</v>
      </c>
      <c r="K1932">
        <v>0</v>
      </c>
      <c r="L1932">
        <v>5445.24</v>
      </c>
      <c r="M1932">
        <v>5445.24</v>
      </c>
      <c r="N1932" s="11">
        <f>Salesdata[[#This Row],[subtotal_before_discount]]-Salesdata[[#This Row],[total_after_discount]]</f>
        <v>0</v>
      </c>
      <c r="O1932" t="s">
        <v>21</v>
      </c>
      <c r="P1932" s="2">
        <v>45472.265520833331</v>
      </c>
      <c r="Q1932">
        <f>YEAR(Salesdata[[#This Row],[purchase_date]])</f>
        <v>2024</v>
      </c>
      <c r="R1932" t="str">
        <f>TEXT(Salesdata[[#This Row],[purchase_date]], "mmm")</f>
        <v>Jun</v>
      </c>
    </row>
    <row r="1933" spans="1:18" x14ac:dyDescent="0.3">
      <c r="A1933" t="s">
        <v>5794</v>
      </c>
      <c r="B1933" t="s">
        <v>84</v>
      </c>
      <c r="C1933" t="s">
        <v>5795</v>
      </c>
      <c r="D1933" s="11" t="s">
        <v>8832</v>
      </c>
      <c r="E1933" s="11" t="s">
        <v>7062</v>
      </c>
      <c r="F1933" t="s">
        <v>57</v>
      </c>
      <c r="G1933" t="s">
        <v>5796</v>
      </c>
      <c r="H1933" t="s">
        <v>179</v>
      </c>
      <c r="I1933">
        <v>4350.41</v>
      </c>
      <c r="J1933">
        <v>1</v>
      </c>
      <c r="K1933">
        <v>0</v>
      </c>
      <c r="L1933">
        <v>4350.41</v>
      </c>
      <c r="M1933">
        <v>4350.41</v>
      </c>
      <c r="N1933" s="11">
        <f>Salesdata[[#This Row],[subtotal_before_discount]]-Salesdata[[#This Row],[total_after_discount]]</f>
        <v>0</v>
      </c>
      <c r="O1933" t="s">
        <v>40</v>
      </c>
      <c r="P1933" s="2">
        <v>45836.009317129632</v>
      </c>
      <c r="Q1933">
        <f>YEAR(Salesdata[[#This Row],[purchase_date]])</f>
        <v>2025</v>
      </c>
      <c r="R1933" t="str">
        <f>TEXT(Salesdata[[#This Row],[purchase_date]], "mmm")</f>
        <v>Jun</v>
      </c>
    </row>
    <row r="1934" spans="1:18" x14ac:dyDescent="0.3">
      <c r="A1934" t="s">
        <v>5797</v>
      </c>
      <c r="B1934" t="s">
        <v>72</v>
      </c>
      <c r="C1934" t="s">
        <v>5798</v>
      </c>
      <c r="D1934" s="11" t="s">
        <v>8833</v>
      </c>
      <c r="E1934" s="11" t="s">
        <v>7139</v>
      </c>
      <c r="F1934" t="s">
        <v>111</v>
      </c>
      <c r="G1934" t="s">
        <v>5799</v>
      </c>
      <c r="H1934" t="s">
        <v>70</v>
      </c>
      <c r="I1934">
        <v>645.29</v>
      </c>
      <c r="J1934">
        <v>3</v>
      </c>
      <c r="K1934">
        <v>2</v>
      </c>
      <c r="L1934">
        <v>1935.87</v>
      </c>
      <c r="M1934">
        <v>1897.15</v>
      </c>
      <c r="N1934" s="11">
        <f>Salesdata[[#This Row],[subtotal_before_discount]]-Salesdata[[#This Row],[total_after_discount]]</f>
        <v>38.7199999999998</v>
      </c>
      <c r="O1934" t="s">
        <v>21</v>
      </c>
      <c r="P1934" s="2">
        <v>45601.521111111113</v>
      </c>
      <c r="Q1934">
        <f>YEAR(Salesdata[[#This Row],[purchase_date]])</f>
        <v>2024</v>
      </c>
      <c r="R1934" t="str">
        <f>TEXT(Salesdata[[#This Row],[purchase_date]], "mmm")</f>
        <v>Nov</v>
      </c>
    </row>
    <row r="1935" spans="1:18" x14ac:dyDescent="0.3">
      <c r="A1935" t="s">
        <v>5800</v>
      </c>
      <c r="B1935" t="s">
        <v>95</v>
      </c>
      <c r="C1935" t="s">
        <v>5801</v>
      </c>
      <c r="D1935" s="11" t="s">
        <v>8834</v>
      </c>
      <c r="E1935" s="11" t="s">
        <v>7050</v>
      </c>
      <c r="F1935" t="s">
        <v>277</v>
      </c>
      <c r="G1935" t="s">
        <v>5802</v>
      </c>
      <c r="H1935" t="s">
        <v>46</v>
      </c>
      <c r="I1935">
        <v>2.11</v>
      </c>
      <c r="J1935">
        <v>51</v>
      </c>
      <c r="K1935">
        <v>0</v>
      </c>
      <c r="L1935">
        <v>107.61</v>
      </c>
      <c r="M1935">
        <v>107.61</v>
      </c>
      <c r="N1935" s="11">
        <f>Salesdata[[#This Row],[subtotal_before_discount]]-Salesdata[[#This Row],[total_after_discount]]</f>
        <v>0</v>
      </c>
      <c r="O1935" t="s">
        <v>60</v>
      </c>
      <c r="P1935" s="2">
        <v>45353.999513888892</v>
      </c>
      <c r="Q1935">
        <f>YEAR(Salesdata[[#This Row],[purchase_date]])</f>
        <v>2024</v>
      </c>
      <c r="R1935" t="str">
        <f>TEXT(Salesdata[[#This Row],[purchase_date]], "mmm")</f>
        <v>Mar</v>
      </c>
    </row>
    <row r="1936" spans="1:18" x14ac:dyDescent="0.3">
      <c r="A1936" t="s">
        <v>5803</v>
      </c>
      <c r="B1936" t="s">
        <v>23</v>
      </c>
      <c r="C1936" t="s">
        <v>5804</v>
      </c>
      <c r="D1936" s="11" t="s">
        <v>8835</v>
      </c>
      <c r="E1936" s="11" t="s">
        <v>7079</v>
      </c>
      <c r="F1936" t="s">
        <v>87</v>
      </c>
      <c r="G1936" t="s">
        <v>5805</v>
      </c>
      <c r="H1936" t="s">
        <v>9189</v>
      </c>
      <c r="I1936">
        <v>374.97</v>
      </c>
      <c r="J1936">
        <v>5</v>
      </c>
      <c r="K1936">
        <v>0</v>
      </c>
      <c r="L1936">
        <v>1874.85</v>
      </c>
      <c r="M1936">
        <v>1874.85</v>
      </c>
      <c r="N1936" s="11">
        <f>Salesdata[[#This Row],[subtotal_before_discount]]-Salesdata[[#This Row],[total_after_discount]]</f>
        <v>0</v>
      </c>
      <c r="O1936" t="s">
        <v>40</v>
      </c>
      <c r="P1936" s="2">
        <v>45800.938101851854</v>
      </c>
      <c r="Q1936">
        <f>YEAR(Salesdata[[#This Row],[purchase_date]])</f>
        <v>2025</v>
      </c>
      <c r="R1936" t="str">
        <f>TEXT(Salesdata[[#This Row],[purchase_date]], "mmm")</f>
        <v>May</v>
      </c>
    </row>
    <row r="1937" spans="1:18" x14ac:dyDescent="0.3">
      <c r="A1937" t="s">
        <v>5806</v>
      </c>
      <c r="B1937" t="s">
        <v>181</v>
      </c>
      <c r="C1937" t="s">
        <v>5807</v>
      </c>
      <c r="D1937" s="11" t="s">
        <v>8670</v>
      </c>
      <c r="E1937" s="11" t="s">
        <v>7152</v>
      </c>
      <c r="F1937" t="s">
        <v>111</v>
      </c>
      <c r="G1937" t="s">
        <v>9189</v>
      </c>
      <c r="H1937" t="s">
        <v>93</v>
      </c>
      <c r="I1937">
        <v>362.11</v>
      </c>
      <c r="J1937">
        <v>3</v>
      </c>
      <c r="K1937">
        <v>2</v>
      </c>
      <c r="L1937">
        <v>1086.33</v>
      </c>
      <c r="M1937">
        <v>1064.5999999999999</v>
      </c>
      <c r="N1937" s="11">
        <f>Salesdata[[#This Row],[subtotal_before_discount]]-Salesdata[[#This Row],[total_after_discount]]</f>
        <v>21.730000000000018</v>
      </c>
      <c r="O1937" t="s">
        <v>28</v>
      </c>
      <c r="P1937" s="2">
        <v>45752.874976851854</v>
      </c>
      <c r="Q1937">
        <f>YEAR(Salesdata[[#This Row],[purchase_date]])</f>
        <v>2025</v>
      </c>
      <c r="R1937" t="str">
        <f>TEXT(Salesdata[[#This Row],[purchase_date]], "mmm")</f>
        <v>Apr</v>
      </c>
    </row>
    <row r="1938" spans="1:18" x14ac:dyDescent="0.3">
      <c r="A1938" t="s">
        <v>5808</v>
      </c>
      <c r="B1938" t="s">
        <v>72</v>
      </c>
      <c r="C1938" t="s">
        <v>5809</v>
      </c>
      <c r="D1938" s="11" t="s">
        <v>8836</v>
      </c>
      <c r="E1938" s="11" t="s">
        <v>7105</v>
      </c>
      <c r="F1938" t="s">
        <v>57</v>
      </c>
      <c r="G1938" t="s">
        <v>5810</v>
      </c>
      <c r="H1938" t="s">
        <v>20</v>
      </c>
      <c r="I1938">
        <v>920.14</v>
      </c>
      <c r="J1938">
        <v>8</v>
      </c>
      <c r="K1938">
        <v>0</v>
      </c>
      <c r="L1938">
        <v>7361.12</v>
      </c>
      <c r="M1938">
        <v>7361.12</v>
      </c>
      <c r="N1938" s="11">
        <f>Salesdata[[#This Row],[subtotal_before_discount]]-Salesdata[[#This Row],[total_after_discount]]</f>
        <v>0</v>
      </c>
      <c r="O1938" t="s">
        <v>9189</v>
      </c>
      <c r="P1938" s="2">
        <v>45690.873402777775</v>
      </c>
      <c r="Q1938">
        <f>YEAR(Salesdata[[#This Row],[purchase_date]])</f>
        <v>2025</v>
      </c>
      <c r="R1938" t="str">
        <f>TEXT(Salesdata[[#This Row],[purchase_date]], "mmm")</f>
        <v>Feb</v>
      </c>
    </row>
    <row r="1939" spans="1:18" x14ac:dyDescent="0.3">
      <c r="A1939" t="s">
        <v>5811</v>
      </c>
      <c r="B1939" t="s">
        <v>9189</v>
      </c>
      <c r="C1939" t="s">
        <v>5812</v>
      </c>
      <c r="D1939" s="11" t="s">
        <v>8837</v>
      </c>
      <c r="E1939" s="11" t="s">
        <v>7044</v>
      </c>
      <c r="F1939" t="s">
        <v>105</v>
      </c>
      <c r="G1939" t="s">
        <v>5813</v>
      </c>
      <c r="H1939" t="s">
        <v>130</v>
      </c>
      <c r="I1939">
        <v>221.33</v>
      </c>
      <c r="J1939">
        <v>8</v>
      </c>
      <c r="K1939">
        <v>10</v>
      </c>
      <c r="L1939">
        <v>1770.64</v>
      </c>
      <c r="M1939">
        <v>1593.58</v>
      </c>
      <c r="N1939" s="11">
        <f>Salesdata[[#This Row],[subtotal_before_discount]]-Salesdata[[#This Row],[total_after_discount]]</f>
        <v>177.06000000000017</v>
      </c>
      <c r="O1939" t="s">
        <v>40</v>
      </c>
      <c r="P1939" s="2">
        <v>45637.920011574075</v>
      </c>
      <c r="Q1939">
        <f>YEAR(Salesdata[[#This Row],[purchase_date]])</f>
        <v>2024</v>
      </c>
      <c r="R1939" t="str">
        <f>TEXT(Salesdata[[#This Row],[purchase_date]], "mmm")</f>
        <v>Dec</v>
      </c>
    </row>
    <row r="1940" spans="1:18" x14ac:dyDescent="0.3">
      <c r="A1940" t="s">
        <v>5814</v>
      </c>
      <c r="B1940" t="s">
        <v>30</v>
      </c>
      <c r="C1940" t="s">
        <v>5815</v>
      </c>
      <c r="D1940" s="11" t="s">
        <v>8838</v>
      </c>
      <c r="E1940" s="11" t="s">
        <v>7214</v>
      </c>
      <c r="F1940" t="s">
        <v>9189</v>
      </c>
      <c r="G1940" t="s">
        <v>5816</v>
      </c>
      <c r="H1940" t="s">
        <v>39</v>
      </c>
      <c r="I1940">
        <v>2.69</v>
      </c>
      <c r="J1940">
        <v>274</v>
      </c>
      <c r="K1940">
        <v>17</v>
      </c>
      <c r="L1940">
        <v>737.06</v>
      </c>
      <c r="M1940">
        <v>611.76</v>
      </c>
      <c r="N1940" s="11">
        <f>Salesdata[[#This Row],[subtotal_before_discount]]-Salesdata[[#This Row],[total_after_discount]]</f>
        <v>125.29999999999995</v>
      </c>
      <c r="O1940" t="s">
        <v>21</v>
      </c>
      <c r="P1940" s="2">
        <v>45444.271921296298</v>
      </c>
      <c r="Q1940">
        <f>YEAR(Salesdata[[#This Row],[purchase_date]])</f>
        <v>2024</v>
      </c>
      <c r="R1940" t="str">
        <f>TEXT(Salesdata[[#This Row],[purchase_date]], "mmm")</f>
        <v>Jun</v>
      </c>
    </row>
    <row r="1941" spans="1:18" x14ac:dyDescent="0.3">
      <c r="A1941" t="s">
        <v>5817</v>
      </c>
      <c r="B1941" t="s">
        <v>84</v>
      </c>
      <c r="C1941" t="s">
        <v>5818</v>
      </c>
      <c r="D1941" s="11" t="s">
        <v>8839</v>
      </c>
      <c r="E1941" s="11" t="s">
        <v>7154</v>
      </c>
      <c r="F1941" t="s">
        <v>44</v>
      </c>
      <c r="G1941" t="s">
        <v>5819</v>
      </c>
      <c r="H1941" t="s">
        <v>130</v>
      </c>
      <c r="I1941">
        <v>395.02</v>
      </c>
      <c r="J1941">
        <v>15</v>
      </c>
      <c r="K1941">
        <v>10</v>
      </c>
      <c r="L1941">
        <v>5925.3</v>
      </c>
      <c r="M1941">
        <v>5332.77</v>
      </c>
      <c r="N1941" s="11">
        <f>Salesdata[[#This Row],[subtotal_before_discount]]-Salesdata[[#This Row],[total_after_discount]]</f>
        <v>592.52999999999975</v>
      </c>
      <c r="O1941" t="s">
        <v>28</v>
      </c>
      <c r="P1941" s="2">
        <v>45683.903645833336</v>
      </c>
      <c r="Q1941">
        <f>YEAR(Salesdata[[#This Row],[purchase_date]])</f>
        <v>2025</v>
      </c>
      <c r="R1941" t="str">
        <f>TEXT(Salesdata[[#This Row],[purchase_date]], "mmm")</f>
        <v>Jan</v>
      </c>
    </row>
    <row r="1942" spans="1:18" x14ac:dyDescent="0.3">
      <c r="A1942" t="s">
        <v>5820</v>
      </c>
      <c r="B1942" t="s">
        <v>181</v>
      </c>
      <c r="C1942" t="s">
        <v>5821</v>
      </c>
      <c r="D1942" s="11" t="s">
        <v>8840</v>
      </c>
      <c r="E1942" s="11" t="s">
        <v>7235</v>
      </c>
      <c r="F1942" t="s">
        <v>37</v>
      </c>
      <c r="G1942" t="s">
        <v>5822</v>
      </c>
      <c r="H1942" t="s">
        <v>93</v>
      </c>
      <c r="I1942">
        <v>301.52</v>
      </c>
      <c r="J1942">
        <v>8</v>
      </c>
      <c r="K1942">
        <v>10</v>
      </c>
      <c r="L1942">
        <v>2412.16</v>
      </c>
      <c r="M1942">
        <v>2170.94</v>
      </c>
      <c r="N1942" s="11">
        <f>Salesdata[[#This Row],[subtotal_before_discount]]-Salesdata[[#This Row],[total_after_discount]]</f>
        <v>241.2199999999998</v>
      </c>
      <c r="O1942" t="s">
        <v>47</v>
      </c>
      <c r="P1942" s="2">
        <v>45566.602002314816</v>
      </c>
      <c r="Q1942">
        <f>YEAR(Salesdata[[#This Row],[purchase_date]])</f>
        <v>2024</v>
      </c>
      <c r="R1942" t="str">
        <f>TEXT(Salesdata[[#This Row],[purchase_date]], "mmm")</f>
        <v>Oct</v>
      </c>
    </row>
    <row r="1943" spans="1:18" x14ac:dyDescent="0.3">
      <c r="A1943" t="s">
        <v>5823</v>
      </c>
      <c r="B1943" t="s">
        <v>55</v>
      </c>
      <c r="C1943" t="s">
        <v>5824</v>
      </c>
      <c r="D1943" s="11" t="s">
        <v>8841</v>
      </c>
      <c r="E1943" s="11" t="s">
        <v>7111</v>
      </c>
      <c r="F1943" t="s">
        <v>9189</v>
      </c>
      <c r="G1943" t="s">
        <v>5825</v>
      </c>
      <c r="H1943" t="s">
        <v>93</v>
      </c>
      <c r="I1943">
        <v>695.29</v>
      </c>
      <c r="J1943">
        <v>40</v>
      </c>
      <c r="K1943">
        <v>0</v>
      </c>
      <c r="L1943">
        <v>27811.599999999999</v>
      </c>
      <c r="M1943">
        <v>27811.599999999999</v>
      </c>
      <c r="N1943" s="11">
        <f>Salesdata[[#This Row],[subtotal_before_discount]]-Salesdata[[#This Row],[total_after_discount]]</f>
        <v>0</v>
      </c>
      <c r="O1943" t="s">
        <v>21</v>
      </c>
      <c r="P1943" s="2">
        <v>45870.924814814818</v>
      </c>
      <c r="Q1943">
        <f>YEAR(Salesdata[[#This Row],[purchase_date]])</f>
        <v>2025</v>
      </c>
      <c r="R1943" t="str">
        <f>TEXT(Salesdata[[#This Row],[purchase_date]], "mmm")</f>
        <v>Aug</v>
      </c>
    </row>
    <row r="1944" spans="1:18" x14ac:dyDescent="0.3">
      <c r="A1944" t="s">
        <v>5826</v>
      </c>
      <c r="B1944" t="s">
        <v>181</v>
      </c>
      <c r="C1944" t="s">
        <v>9189</v>
      </c>
      <c r="D1944" s="11" t="s">
        <v>9189</v>
      </c>
      <c r="E1944" s="11" t="s">
        <v>9189</v>
      </c>
      <c r="F1944" t="s">
        <v>57</v>
      </c>
      <c r="G1944" t="s">
        <v>5827</v>
      </c>
      <c r="H1944" t="s">
        <v>465</v>
      </c>
      <c r="I1944">
        <v>1079.4000000000001</v>
      </c>
      <c r="J1944">
        <v>6</v>
      </c>
      <c r="K1944">
        <v>0</v>
      </c>
      <c r="L1944">
        <v>6476.4</v>
      </c>
      <c r="M1944">
        <v>6476.4</v>
      </c>
      <c r="N1944" s="11">
        <f>Salesdata[[#This Row],[subtotal_before_discount]]-Salesdata[[#This Row],[total_after_discount]]</f>
        <v>0</v>
      </c>
      <c r="O1944" t="s">
        <v>28</v>
      </c>
      <c r="P1944" s="2">
        <v>45525.261770833335</v>
      </c>
      <c r="Q1944">
        <f>YEAR(Salesdata[[#This Row],[purchase_date]])</f>
        <v>2024</v>
      </c>
      <c r="R1944" t="str">
        <f>TEXT(Salesdata[[#This Row],[purchase_date]], "mmm")</f>
        <v>Aug</v>
      </c>
    </row>
    <row r="1945" spans="1:18" x14ac:dyDescent="0.3">
      <c r="A1945" t="s">
        <v>5828</v>
      </c>
      <c r="B1945" t="s">
        <v>172</v>
      </c>
      <c r="C1945" t="s">
        <v>5829</v>
      </c>
      <c r="D1945" s="11" t="s">
        <v>8842</v>
      </c>
      <c r="E1945" s="11" t="s">
        <v>7091</v>
      </c>
      <c r="F1945" t="s">
        <v>246</v>
      </c>
      <c r="G1945" t="s">
        <v>5830</v>
      </c>
      <c r="H1945" t="s">
        <v>130</v>
      </c>
      <c r="I1945">
        <v>2654.64</v>
      </c>
      <c r="J1945">
        <v>2</v>
      </c>
      <c r="K1945">
        <v>0</v>
      </c>
      <c r="L1945">
        <v>5309.28</v>
      </c>
      <c r="M1945">
        <v>5309.28</v>
      </c>
      <c r="N1945" s="11">
        <f>Salesdata[[#This Row],[subtotal_before_discount]]-Salesdata[[#This Row],[total_after_discount]]</f>
        <v>0</v>
      </c>
      <c r="O1945" t="s">
        <v>60</v>
      </c>
      <c r="P1945" s="2">
        <v>45428.200706018521</v>
      </c>
      <c r="Q1945">
        <f>YEAR(Salesdata[[#This Row],[purchase_date]])</f>
        <v>2024</v>
      </c>
      <c r="R1945" t="str">
        <f>TEXT(Salesdata[[#This Row],[purchase_date]], "mmm")</f>
        <v>May</v>
      </c>
    </row>
    <row r="1946" spans="1:18" x14ac:dyDescent="0.3">
      <c r="A1946" t="s">
        <v>5831</v>
      </c>
      <c r="B1946" t="s">
        <v>15</v>
      </c>
      <c r="C1946" t="s">
        <v>5832</v>
      </c>
      <c r="D1946" s="11" t="s">
        <v>8843</v>
      </c>
      <c r="E1946" s="11" t="s">
        <v>7137</v>
      </c>
      <c r="F1946" t="s">
        <v>91</v>
      </c>
      <c r="G1946" t="s">
        <v>5833</v>
      </c>
      <c r="H1946" t="s">
        <v>93</v>
      </c>
      <c r="I1946">
        <v>35.28</v>
      </c>
      <c r="J1946">
        <v>25</v>
      </c>
      <c r="K1946">
        <v>15</v>
      </c>
      <c r="L1946">
        <v>882</v>
      </c>
      <c r="M1946">
        <v>749.7</v>
      </c>
      <c r="N1946" s="11">
        <f>Salesdata[[#This Row],[subtotal_before_discount]]-Salesdata[[#This Row],[total_after_discount]]</f>
        <v>132.29999999999995</v>
      </c>
      <c r="O1946" t="s">
        <v>28</v>
      </c>
      <c r="P1946" s="2">
        <v>45404.628993055558</v>
      </c>
      <c r="Q1946">
        <f>YEAR(Salesdata[[#This Row],[purchase_date]])</f>
        <v>2024</v>
      </c>
      <c r="R1946" t="str">
        <f>TEXT(Salesdata[[#This Row],[purchase_date]], "mmm")</f>
        <v>Apr</v>
      </c>
    </row>
    <row r="1947" spans="1:18" x14ac:dyDescent="0.3">
      <c r="A1947" t="s">
        <v>5834</v>
      </c>
      <c r="B1947" t="s">
        <v>15</v>
      </c>
      <c r="C1947" t="s">
        <v>5835</v>
      </c>
      <c r="D1947" s="11" t="s">
        <v>7862</v>
      </c>
      <c r="E1947" s="11" t="s">
        <v>7052</v>
      </c>
      <c r="F1947" t="s">
        <v>133</v>
      </c>
      <c r="G1947" t="s">
        <v>5836</v>
      </c>
      <c r="H1947" t="s">
        <v>102</v>
      </c>
      <c r="I1947">
        <v>392.11</v>
      </c>
      <c r="J1947">
        <v>30</v>
      </c>
      <c r="K1947">
        <v>0</v>
      </c>
      <c r="L1947">
        <v>11763.3</v>
      </c>
      <c r="M1947">
        <v>11763.3</v>
      </c>
      <c r="N1947" s="11">
        <f>Salesdata[[#This Row],[subtotal_before_discount]]-Salesdata[[#This Row],[total_after_discount]]</f>
        <v>0</v>
      </c>
      <c r="O1947" t="s">
        <v>9189</v>
      </c>
      <c r="P1947" s="2">
        <v>45876.077835648146</v>
      </c>
      <c r="Q1947">
        <f>YEAR(Salesdata[[#This Row],[purchase_date]])</f>
        <v>2025</v>
      </c>
      <c r="R1947" t="str">
        <f>TEXT(Salesdata[[#This Row],[purchase_date]], "mmm")</f>
        <v>Aug</v>
      </c>
    </row>
    <row r="1948" spans="1:18" x14ac:dyDescent="0.3">
      <c r="A1948" t="s">
        <v>5837</v>
      </c>
      <c r="B1948" t="s">
        <v>118</v>
      </c>
      <c r="C1948" t="s">
        <v>5838</v>
      </c>
      <c r="D1948" s="11" t="s">
        <v>8844</v>
      </c>
      <c r="E1948" s="11" t="s">
        <v>7091</v>
      </c>
      <c r="F1948" t="s">
        <v>18</v>
      </c>
      <c r="G1948" t="s">
        <v>5839</v>
      </c>
      <c r="H1948" t="s">
        <v>39</v>
      </c>
      <c r="I1948">
        <v>593.27</v>
      </c>
      <c r="J1948">
        <v>50</v>
      </c>
      <c r="K1948">
        <v>27</v>
      </c>
      <c r="L1948">
        <v>29663.5</v>
      </c>
      <c r="M1948">
        <v>21654.35</v>
      </c>
      <c r="N1948" s="11">
        <f>Salesdata[[#This Row],[subtotal_before_discount]]-Salesdata[[#This Row],[total_after_discount]]</f>
        <v>8009.1500000000015</v>
      </c>
      <c r="O1948" t="s">
        <v>21</v>
      </c>
      <c r="P1948" s="2">
        <v>45382.84474537037</v>
      </c>
      <c r="Q1948">
        <f>YEAR(Salesdata[[#This Row],[purchase_date]])</f>
        <v>2024</v>
      </c>
      <c r="R1948" t="str">
        <f>TEXT(Salesdata[[#This Row],[purchase_date]], "mmm")</f>
        <v>Mar</v>
      </c>
    </row>
    <row r="1949" spans="1:18" x14ac:dyDescent="0.3">
      <c r="A1949" t="s">
        <v>5840</v>
      </c>
      <c r="B1949" t="s">
        <v>181</v>
      </c>
      <c r="C1949" t="s">
        <v>5841</v>
      </c>
      <c r="D1949" s="11" t="s">
        <v>8545</v>
      </c>
      <c r="E1949" s="11" t="s">
        <v>7159</v>
      </c>
      <c r="F1949" t="s">
        <v>68</v>
      </c>
      <c r="G1949" t="s">
        <v>5842</v>
      </c>
      <c r="H1949" t="s">
        <v>39</v>
      </c>
      <c r="I1949">
        <v>614.46</v>
      </c>
      <c r="J1949">
        <v>2</v>
      </c>
      <c r="K1949">
        <v>0</v>
      </c>
      <c r="L1949">
        <v>1228.92</v>
      </c>
      <c r="M1949">
        <v>1228.92</v>
      </c>
      <c r="N1949" s="11">
        <f>Salesdata[[#This Row],[subtotal_before_discount]]-Salesdata[[#This Row],[total_after_discount]]</f>
        <v>0</v>
      </c>
      <c r="O1949" t="s">
        <v>40</v>
      </c>
      <c r="P1949" s="2">
        <v>45380.52003472222</v>
      </c>
      <c r="Q1949">
        <f>YEAR(Salesdata[[#This Row],[purchase_date]])</f>
        <v>2024</v>
      </c>
      <c r="R1949" t="str">
        <f>TEXT(Salesdata[[#This Row],[purchase_date]], "mmm")</f>
        <v>Mar</v>
      </c>
    </row>
    <row r="1950" spans="1:18" x14ac:dyDescent="0.3">
      <c r="A1950" t="s">
        <v>5843</v>
      </c>
      <c r="B1950" t="s">
        <v>30</v>
      </c>
      <c r="C1950" t="s">
        <v>5844</v>
      </c>
      <c r="D1950" s="11" t="s">
        <v>8845</v>
      </c>
      <c r="E1950" s="11" t="s">
        <v>7069</v>
      </c>
      <c r="F1950" t="s">
        <v>251</v>
      </c>
      <c r="G1950" t="s">
        <v>5845</v>
      </c>
      <c r="H1950" t="s">
        <v>46</v>
      </c>
      <c r="I1950">
        <v>115.6</v>
      </c>
      <c r="J1950">
        <v>8</v>
      </c>
      <c r="K1950">
        <v>0</v>
      </c>
      <c r="L1950">
        <v>924.8</v>
      </c>
      <c r="M1950">
        <v>924.8</v>
      </c>
      <c r="N1950" s="11">
        <f>Salesdata[[#This Row],[subtotal_before_discount]]-Salesdata[[#This Row],[total_after_discount]]</f>
        <v>0</v>
      </c>
      <c r="O1950" t="s">
        <v>60</v>
      </c>
      <c r="P1950" s="2">
        <v>45456.751064814816</v>
      </c>
      <c r="Q1950">
        <f>YEAR(Salesdata[[#This Row],[purchase_date]])</f>
        <v>2024</v>
      </c>
      <c r="R1950" t="str">
        <f>TEXT(Salesdata[[#This Row],[purchase_date]], "mmm")</f>
        <v>Jun</v>
      </c>
    </row>
    <row r="1951" spans="1:18" x14ac:dyDescent="0.3">
      <c r="A1951" t="s">
        <v>5846</v>
      </c>
      <c r="B1951" t="s">
        <v>84</v>
      </c>
      <c r="C1951" t="s">
        <v>5847</v>
      </c>
      <c r="D1951" s="11" t="s">
        <v>8846</v>
      </c>
      <c r="E1951" s="11" t="s">
        <v>7083</v>
      </c>
      <c r="F1951" t="s">
        <v>9189</v>
      </c>
      <c r="G1951" t="s">
        <v>5848</v>
      </c>
      <c r="H1951" t="s">
        <v>82</v>
      </c>
      <c r="I1951">
        <v>126.3</v>
      </c>
      <c r="J1951">
        <v>20</v>
      </c>
      <c r="K1951">
        <v>15</v>
      </c>
      <c r="L1951">
        <v>2526</v>
      </c>
      <c r="M1951">
        <v>2147.1</v>
      </c>
      <c r="N1951" s="11">
        <f>Salesdata[[#This Row],[subtotal_before_discount]]-Salesdata[[#This Row],[total_after_discount]]</f>
        <v>378.90000000000009</v>
      </c>
      <c r="O1951" t="s">
        <v>60</v>
      </c>
      <c r="P1951" s="2">
        <v>45697.185555555552</v>
      </c>
      <c r="Q1951">
        <f>YEAR(Salesdata[[#This Row],[purchase_date]])</f>
        <v>2025</v>
      </c>
      <c r="R1951" t="str">
        <f>TEXT(Salesdata[[#This Row],[purchase_date]], "mmm")</f>
        <v>Feb</v>
      </c>
    </row>
    <row r="1952" spans="1:18" x14ac:dyDescent="0.3">
      <c r="A1952" t="s">
        <v>5849</v>
      </c>
      <c r="B1952" t="s">
        <v>118</v>
      </c>
      <c r="C1952" t="s">
        <v>5850</v>
      </c>
      <c r="D1952" s="11" t="s">
        <v>8847</v>
      </c>
      <c r="E1952" s="11" t="s">
        <v>7058</v>
      </c>
      <c r="F1952" t="s">
        <v>251</v>
      </c>
      <c r="G1952" t="s">
        <v>5851</v>
      </c>
      <c r="H1952" t="s">
        <v>9189</v>
      </c>
      <c r="I1952">
        <v>2.82</v>
      </c>
      <c r="J1952">
        <v>367</v>
      </c>
      <c r="K1952">
        <v>30</v>
      </c>
      <c r="L1952">
        <v>1034.94</v>
      </c>
      <c r="M1952">
        <v>724.46</v>
      </c>
      <c r="N1952" s="11">
        <f>Salesdata[[#This Row],[subtotal_before_discount]]-Salesdata[[#This Row],[total_after_discount]]</f>
        <v>310.48</v>
      </c>
      <c r="O1952" t="s">
        <v>28</v>
      </c>
      <c r="P1952" s="2">
        <v>45638.451550925929</v>
      </c>
      <c r="Q1952">
        <f>YEAR(Salesdata[[#This Row],[purchase_date]])</f>
        <v>2024</v>
      </c>
      <c r="R1952" t="str">
        <f>TEXT(Salesdata[[#This Row],[purchase_date]], "mmm")</f>
        <v>Dec</v>
      </c>
    </row>
    <row r="1953" spans="1:18" x14ac:dyDescent="0.3">
      <c r="A1953" t="s">
        <v>5852</v>
      </c>
      <c r="B1953" t="s">
        <v>23</v>
      </c>
      <c r="C1953" t="s">
        <v>5853</v>
      </c>
      <c r="D1953" s="11" t="s">
        <v>7496</v>
      </c>
      <c r="E1953" s="11" t="s">
        <v>7346</v>
      </c>
      <c r="F1953" t="s">
        <v>37</v>
      </c>
      <c r="G1953" t="s">
        <v>5854</v>
      </c>
      <c r="H1953" t="s">
        <v>184</v>
      </c>
      <c r="I1953">
        <v>57.99</v>
      </c>
      <c r="J1953">
        <v>1</v>
      </c>
      <c r="K1953">
        <v>3</v>
      </c>
      <c r="L1953">
        <v>57.99</v>
      </c>
      <c r="M1953">
        <v>56.25</v>
      </c>
      <c r="N1953" s="11">
        <f>Salesdata[[#This Row],[subtotal_before_discount]]-Salesdata[[#This Row],[total_after_discount]]</f>
        <v>1.740000000000002</v>
      </c>
      <c r="O1953" t="s">
        <v>28</v>
      </c>
      <c r="P1953" s="2">
        <v>45708.572777777779</v>
      </c>
      <c r="Q1953">
        <f>YEAR(Salesdata[[#This Row],[purchase_date]])</f>
        <v>2025</v>
      </c>
      <c r="R1953" t="str">
        <f>TEXT(Salesdata[[#This Row],[purchase_date]], "mmm")</f>
        <v>Feb</v>
      </c>
    </row>
    <row r="1954" spans="1:18" x14ac:dyDescent="0.3">
      <c r="A1954" t="s">
        <v>5855</v>
      </c>
      <c r="B1954" t="s">
        <v>181</v>
      </c>
      <c r="C1954" t="s">
        <v>5856</v>
      </c>
      <c r="D1954" s="11" t="s">
        <v>8848</v>
      </c>
      <c r="E1954" s="11" t="s">
        <v>7130</v>
      </c>
      <c r="F1954" t="s">
        <v>133</v>
      </c>
      <c r="G1954" t="s">
        <v>5857</v>
      </c>
      <c r="H1954" t="s">
        <v>82</v>
      </c>
      <c r="I1954">
        <v>594.87</v>
      </c>
      <c r="J1954">
        <v>40</v>
      </c>
      <c r="K1954">
        <v>30</v>
      </c>
      <c r="L1954">
        <v>23794.799999999999</v>
      </c>
      <c r="M1954">
        <v>16656.36</v>
      </c>
      <c r="N1954" s="11">
        <f>Salesdata[[#This Row],[subtotal_before_discount]]-Salesdata[[#This Row],[total_after_discount]]</f>
        <v>7138.4399999999987</v>
      </c>
      <c r="O1954" t="s">
        <v>9189</v>
      </c>
      <c r="P1954" s="2">
        <v>45806.167314814818</v>
      </c>
      <c r="Q1954">
        <f>YEAR(Salesdata[[#This Row],[purchase_date]])</f>
        <v>2025</v>
      </c>
      <c r="R1954" t="str">
        <f>TEXT(Salesdata[[#This Row],[purchase_date]], "mmm")</f>
        <v>May</v>
      </c>
    </row>
    <row r="1955" spans="1:18" x14ac:dyDescent="0.3">
      <c r="A1955" t="s">
        <v>5858</v>
      </c>
      <c r="B1955" t="s">
        <v>30</v>
      </c>
      <c r="C1955" t="s">
        <v>5859</v>
      </c>
      <c r="D1955" s="11" t="s">
        <v>8849</v>
      </c>
      <c r="E1955" s="11" t="s">
        <v>7154</v>
      </c>
      <c r="F1955" t="s">
        <v>251</v>
      </c>
      <c r="G1955" t="s">
        <v>5860</v>
      </c>
      <c r="H1955" t="s">
        <v>107</v>
      </c>
      <c r="I1955">
        <v>47.18</v>
      </c>
      <c r="J1955">
        <v>3</v>
      </c>
      <c r="K1955">
        <v>0</v>
      </c>
      <c r="L1955">
        <v>141.54</v>
      </c>
      <c r="M1955">
        <v>141.54</v>
      </c>
      <c r="N1955" s="11">
        <f>Salesdata[[#This Row],[subtotal_before_discount]]-Salesdata[[#This Row],[total_after_discount]]</f>
        <v>0</v>
      </c>
      <c r="O1955" t="s">
        <v>116</v>
      </c>
      <c r="P1955" s="2">
        <v>45607.808900462966</v>
      </c>
      <c r="Q1955">
        <f>YEAR(Salesdata[[#This Row],[purchase_date]])</f>
        <v>2024</v>
      </c>
      <c r="R1955" t="str">
        <f>TEXT(Salesdata[[#This Row],[purchase_date]], "mmm")</f>
        <v>Nov</v>
      </c>
    </row>
    <row r="1956" spans="1:18" x14ac:dyDescent="0.3">
      <c r="A1956" t="s">
        <v>5861</v>
      </c>
      <c r="B1956" t="s">
        <v>95</v>
      </c>
      <c r="C1956" t="s">
        <v>5862</v>
      </c>
      <c r="D1956" s="11" t="s">
        <v>8850</v>
      </c>
      <c r="E1956" s="11" t="s">
        <v>7141</v>
      </c>
      <c r="F1956" t="s">
        <v>224</v>
      </c>
      <c r="G1956" t="s">
        <v>5863</v>
      </c>
      <c r="H1956" t="s">
        <v>179</v>
      </c>
      <c r="I1956">
        <v>45.67</v>
      </c>
      <c r="J1956">
        <v>2</v>
      </c>
      <c r="K1956">
        <v>0</v>
      </c>
      <c r="L1956">
        <v>91.34</v>
      </c>
      <c r="M1956">
        <v>91.34</v>
      </c>
      <c r="N1956" s="11">
        <f>Salesdata[[#This Row],[subtotal_before_discount]]-Salesdata[[#This Row],[total_after_discount]]</f>
        <v>0</v>
      </c>
      <c r="O1956" t="s">
        <v>21</v>
      </c>
      <c r="P1956" s="2">
        <v>45421.769930555558</v>
      </c>
      <c r="Q1956">
        <f>YEAR(Salesdata[[#This Row],[purchase_date]])</f>
        <v>2024</v>
      </c>
      <c r="R1956" t="str">
        <f>TEXT(Salesdata[[#This Row],[purchase_date]], "mmm")</f>
        <v>May</v>
      </c>
    </row>
    <row r="1957" spans="1:18" x14ac:dyDescent="0.3">
      <c r="A1957" t="s">
        <v>5864</v>
      </c>
      <c r="B1957" t="s">
        <v>95</v>
      </c>
      <c r="C1957" t="s">
        <v>5865</v>
      </c>
      <c r="D1957" s="11" t="s">
        <v>7268</v>
      </c>
      <c r="E1957" s="11" t="s">
        <v>7164</v>
      </c>
      <c r="F1957" t="s">
        <v>155</v>
      </c>
      <c r="G1957" t="s">
        <v>5866</v>
      </c>
      <c r="H1957" t="s">
        <v>76</v>
      </c>
      <c r="I1957">
        <v>854.16</v>
      </c>
      <c r="J1957">
        <v>1</v>
      </c>
      <c r="K1957">
        <v>0</v>
      </c>
      <c r="L1957">
        <v>854.16</v>
      </c>
      <c r="M1957">
        <v>854.16</v>
      </c>
      <c r="N1957" s="11">
        <f>Salesdata[[#This Row],[subtotal_before_discount]]-Salesdata[[#This Row],[total_after_discount]]</f>
        <v>0</v>
      </c>
      <c r="O1957" t="s">
        <v>40</v>
      </c>
      <c r="P1957" s="2">
        <v>45788.884722222225</v>
      </c>
      <c r="Q1957">
        <f>YEAR(Salesdata[[#This Row],[purchase_date]])</f>
        <v>2025</v>
      </c>
      <c r="R1957" t="str">
        <f>TEXT(Salesdata[[#This Row],[purchase_date]], "mmm")</f>
        <v>May</v>
      </c>
    </row>
    <row r="1958" spans="1:18" x14ac:dyDescent="0.3">
      <c r="A1958" t="s">
        <v>5867</v>
      </c>
      <c r="B1958" t="s">
        <v>181</v>
      </c>
      <c r="C1958" t="s">
        <v>5868</v>
      </c>
      <c r="D1958" s="11" t="s">
        <v>8851</v>
      </c>
      <c r="E1958" s="11" t="s">
        <v>7054</v>
      </c>
      <c r="F1958" t="s">
        <v>32</v>
      </c>
      <c r="G1958" t="s">
        <v>5869</v>
      </c>
      <c r="H1958" t="s">
        <v>53</v>
      </c>
      <c r="I1958">
        <v>2.88</v>
      </c>
      <c r="J1958">
        <v>324</v>
      </c>
      <c r="K1958">
        <v>0</v>
      </c>
      <c r="L1958">
        <v>933.12</v>
      </c>
      <c r="M1958">
        <v>933.12</v>
      </c>
      <c r="N1958" s="11">
        <f>Salesdata[[#This Row],[subtotal_before_discount]]-Salesdata[[#This Row],[total_after_discount]]</f>
        <v>0</v>
      </c>
      <c r="O1958" t="s">
        <v>40</v>
      </c>
      <c r="P1958" s="2">
        <v>45712.869780092595</v>
      </c>
      <c r="Q1958">
        <f>YEAR(Salesdata[[#This Row],[purchase_date]])</f>
        <v>2025</v>
      </c>
      <c r="R1958" t="str">
        <f>TEXT(Salesdata[[#This Row],[purchase_date]], "mmm")</f>
        <v>Feb</v>
      </c>
    </row>
    <row r="1959" spans="1:18" x14ac:dyDescent="0.3">
      <c r="A1959" t="s">
        <v>5870</v>
      </c>
      <c r="B1959" t="s">
        <v>172</v>
      </c>
      <c r="C1959" t="s">
        <v>5871</v>
      </c>
      <c r="D1959" s="11" t="s">
        <v>8852</v>
      </c>
      <c r="E1959" s="11" t="s">
        <v>7054</v>
      </c>
      <c r="F1959" t="s">
        <v>91</v>
      </c>
      <c r="G1959" t="s">
        <v>5872</v>
      </c>
      <c r="H1959" t="s">
        <v>465</v>
      </c>
      <c r="I1959">
        <v>152.86000000000001</v>
      </c>
      <c r="J1959">
        <v>4</v>
      </c>
      <c r="K1959">
        <v>0</v>
      </c>
      <c r="L1959">
        <v>611.44000000000005</v>
      </c>
      <c r="M1959">
        <v>611.44000000000005</v>
      </c>
      <c r="N1959" s="11">
        <f>Salesdata[[#This Row],[subtotal_before_discount]]-Salesdata[[#This Row],[total_after_discount]]</f>
        <v>0</v>
      </c>
      <c r="O1959" t="s">
        <v>77</v>
      </c>
      <c r="P1959" s="2">
        <v>45494.611168981479</v>
      </c>
      <c r="Q1959">
        <f>YEAR(Salesdata[[#This Row],[purchase_date]])</f>
        <v>2024</v>
      </c>
      <c r="R1959" t="str">
        <f>TEXT(Salesdata[[#This Row],[purchase_date]], "mmm")</f>
        <v>Jul</v>
      </c>
    </row>
    <row r="1960" spans="1:18" x14ac:dyDescent="0.3">
      <c r="A1960" t="s">
        <v>5873</v>
      </c>
      <c r="B1960" t="s">
        <v>49</v>
      </c>
      <c r="C1960" t="s">
        <v>5874</v>
      </c>
      <c r="D1960" s="11" t="s">
        <v>8853</v>
      </c>
      <c r="E1960" s="11" t="s">
        <v>7073</v>
      </c>
      <c r="F1960" t="s">
        <v>37</v>
      </c>
      <c r="G1960" t="s">
        <v>5875</v>
      </c>
      <c r="H1960" t="s">
        <v>465</v>
      </c>
      <c r="I1960">
        <v>478.22</v>
      </c>
      <c r="J1960">
        <v>1</v>
      </c>
      <c r="K1960">
        <v>0</v>
      </c>
      <c r="L1960">
        <v>478.22</v>
      </c>
      <c r="M1960">
        <v>478.22</v>
      </c>
      <c r="N1960" s="11">
        <f>Salesdata[[#This Row],[subtotal_before_discount]]-Salesdata[[#This Row],[total_after_discount]]</f>
        <v>0</v>
      </c>
      <c r="O1960" t="s">
        <v>40</v>
      </c>
      <c r="P1960" s="2">
        <v>45675.535462962966</v>
      </c>
      <c r="Q1960">
        <f>YEAR(Salesdata[[#This Row],[purchase_date]])</f>
        <v>2025</v>
      </c>
      <c r="R1960" t="str">
        <f>TEXT(Salesdata[[#This Row],[purchase_date]], "mmm")</f>
        <v>Jan</v>
      </c>
    </row>
    <row r="1961" spans="1:18" x14ac:dyDescent="0.3">
      <c r="A1961" t="s">
        <v>5876</v>
      </c>
      <c r="B1961" t="s">
        <v>172</v>
      </c>
      <c r="C1961" t="s">
        <v>5877</v>
      </c>
      <c r="D1961" s="11" t="s">
        <v>8854</v>
      </c>
      <c r="E1961" s="11" t="s">
        <v>7050</v>
      </c>
      <c r="F1961" t="s">
        <v>100</v>
      </c>
      <c r="G1961" t="s">
        <v>5878</v>
      </c>
      <c r="H1961" t="s">
        <v>9189</v>
      </c>
      <c r="I1961">
        <v>797.99</v>
      </c>
      <c r="J1961">
        <v>2</v>
      </c>
      <c r="K1961">
        <v>0</v>
      </c>
      <c r="L1961">
        <v>1595.98</v>
      </c>
      <c r="M1961">
        <v>1595.98</v>
      </c>
      <c r="N1961" s="11">
        <f>Salesdata[[#This Row],[subtotal_before_discount]]-Salesdata[[#This Row],[total_after_discount]]</f>
        <v>0</v>
      </c>
      <c r="O1961" t="s">
        <v>60</v>
      </c>
      <c r="P1961" s="2">
        <v>45525.905555555553</v>
      </c>
      <c r="Q1961">
        <f>YEAR(Salesdata[[#This Row],[purchase_date]])</f>
        <v>2024</v>
      </c>
      <c r="R1961" t="str">
        <f>TEXT(Salesdata[[#This Row],[purchase_date]], "mmm")</f>
        <v>Aug</v>
      </c>
    </row>
    <row r="1962" spans="1:18" x14ac:dyDescent="0.3">
      <c r="A1962" t="s">
        <v>5879</v>
      </c>
      <c r="B1962" t="s">
        <v>172</v>
      </c>
      <c r="C1962" t="s">
        <v>5880</v>
      </c>
      <c r="D1962" s="11" t="s">
        <v>8855</v>
      </c>
      <c r="E1962" s="11" t="s">
        <v>7145</v>
      </c>
      <c r="F1962" t="s">
        <v>57</v>
      </c>
      <c r="G1962" t="s">
        <v>5881</v>
      </c>
      <c r="H1962" t="s">
        <v>59</v>
      </c>
      <c r="I1962">
        <v>2.0299999999999998</v>
      </c>
      <c r="J1962">
        <v>79</v>
      </c>
      <c r="K1962">
        <v>15</v>
      </c>
      <c r="L1962">
        <v>160.37</v>
      </c>
      <c r="M1962">
        <v>136.31</v>
      </c>
      <c r="N1962" s="11">
        <f>Salesdata[[#This Row],[subtotal_before_discount]]-Salesdata[[#This Row],[total_after_discount]]</f>
        <v>24.060000000000002</v>
      </c>
      <c r="O1962" t="s">
        <v>47</v>
      </c>
      <c r="P1962" s="2">
        <v>45687.843715277777</v>
      </c>
      <c r="Q1962">
        <f>YEAR(Salesdata[[#This Row],[purchase_date]])</f>
        <v>2025</v>
      </c>
      <c r="R1962" t="str">
        <f>TEXT(Salesdata[[#This Row],[purchase_date]], "mmm")</f>
        <v>Jan</v>
      </c>
    </row>
    <row r="1963" spans="1:18" x14ac:dyDescent="0.3">
      <c r="A1963" t="s">
        <v>5882</v>
      </c>
      <c r="B1963" t="s">
        <v>9189</v>
      </c>
      <c r="C1963" t="s">
        <v>5883</v>
      </c>
      <c r="D1963" s="11" t="s">
        <v>8856</v>
      </c>
      <c r="E1963" s="11" t="s">
        <v>7066</v>
      </c>
      <c r="F1963" t="s">
        <v>177</v>
      </c>
      <c r="G1963" t="s">
        <v>5884</v>
      </c>
      <c r="H1963" t="s">
        <v>53</v>
      </c>
      <c r="I1963">
        <v>610.74</v>
      </c>
      <c r="J1963">
        <v>12</v>
      </c>
      <c r="K1963">
        <v>5</v>
      </c>
      <c r="L1963">
        <v>7328.88</v>
      </c>
      <c r="M1963">
        <v>6962.44</v>
      </c>
      <c r="N1963" s="11">
        <f>Salesdata[[#This Row],[subtotal_before_discount]]-Salesdata[[#This Row],[total_after_discount]]</f>
        <v>366.44000000000051</v>
      </c>
      <c r="O1963" t="s">
        <v>28</v>
      </c>
      <c r="P1963" s="2">
        <v>45473.932476851849</v>
      </c>
      <c r="Q1963">
        <f>YEAR(Salesdata[[#This Row],[purchase_date]])</f>
        <v>2024</v>
      </c>
      <c r="R1963" t="str">
        <f>TEXT(Salesdata[[#This Row],[purchase_date]], "mmm")</f>
        <v>Jun</v>
      </c>
    </row>
    <row r="1964" spans="1:18" x14ac:dyDescent="0.3">
      <c r="A1964" t="s">
        <v>5885</v>
      </c>
      <c r="B1964" t="s">
        <v>72</v>
      </c>
      <c r="C1964" t="s">
        <v>5886</v>
      </c>
      <c r="D1964" s="11" t="s">
        <v>8857</v>
      </c>
      <c r="E1964" s="11" t="s">
        <v>7164</v>
      </c>
      <c r="F1964" t="s">
        <v>87</v>
      </c>
      <c r="G1964" t="s">
        <v>5887</v>
      </c>
      <c r="H1964" t="s">
        <v>93</v>
      </c>
      <c r="I1964">
        <v>331.08</v>
      </c>
      <c r="J1964">
        <v>6</v>
      </c>
      <c r="K1964">
        <v>15</v>
      </c>
      <c r="L1964">
        <v>1986.48</v>
      </c>
      <c r="M1964">
        <v>1688.51</v>
      </c>
      <c r="N1964" s="11">
        <f>Salesdata[[#This Row],[subtotal_before_discount]]-Salesdata[[#This Row],[total_after_discount]]</f>
        <v>297.97000000000003</v>
      </c>
      <c r="O1964" t="s">
        <v>40</v>
      </c>
      <c r="P1964" s="2">
        <v>45628.483773148146</v>
      </c>
      <c r="Q1964">
        <f>YEAR(Salesdata[[#This Row],[purchase_date]])</f>
        <v>2024</v>
      </c>
      <c r="R1964" t="str">
        <f>TEXT(Salesdata[[#This Row],[purchase_date]], "mmm")</f>
        <v>Dec</v>
      </c>
    </row>
    <row r="1965" spans="1:18" x14ac:dyDescent="0.3">
      <c r="A1965" t="s">
        <v>5888</v>
      </c>
      <c r="B1965" t="s">
        <v>55</v>
      </c>
      <c r="C1965" t="s">
        <v>9189</v>
      </c>
      <c r="D1965" s="11" t="s">
        <v>9189</v>
      </c>
      <c r="E1965" s="11" t="s">
        <v>9189</v>
      </c>
      <c r="F1965" t="s">
        <v>100</v>
      </c>
      <c r="G1965" t="s">
        <v>5889</v>
      </c>
      <c r="H1965" t="s">
        <v>46</v>
      </c>
      <c r="I1965">
        <v>1897.47</v>
      </c>
      <c r="J1965">
        <v>2</v>
      </c>
      <c r="K1965">
        <v>0</v>
      </c>
      <c r="L1965">
        <v>3794.94</v>
      </c>
      <c r="M1965">
        <v>3794.94</v>
      </c>
      <c r="N1965" s="11">
        <f>Salesdata[[#This Row],[subtotal_before_discount]]-Salesdata[[#This Row],[total_after_discount]]</f>
        <v>0</v>
      </c>
      <c r="O1965" t="s">
        <v>28</v>
      </c>
      <c r="P1965" s="2">
        <v>45506.945520833331</v>
      </c>
      <c r="Q1965">
        <f>YEAR(Salesdata[[#This Row],[purchase_date]])</f>
        <v>2024</v>
      </c>
      <c r="R1965" t="str">
        <f>TEXT(Salesdata[[#This Row],[purchase_date]], "mmm")</f>
        <v>Aug</v>
      </c>
    </row>
    <row r="1966" spans="1:18" x14ac:dyDescent="0.3">
      <c r="A1966" t="s">
        <v>5890</v>
      </c>
      <c r="B1966" t="s">
        <v>172</v>
      </c>
      <c r="C1966" t="s">
        <v>5891</v>
      </c>
      <c r="D1966" s="11" t="s">
        <v>7453</v>
      </c>
      <c r="E1966" s="11" t="s">
        <v>7105</v>
      </c>
      <c r="F1966" t="s">
        <v>57</v>
      </c>
      <c r="G1966" t="s">
        <v>5892</v>
      </c>
      <c r="H1966" t="s">
        <v>70</v>
      </c>
      <c r="I1966">
        <v>549.33000000000004</v>
      </c>
      <c r="J1966">
        <v>5</v>
      </c>
      <c r="K1966">
        <v>5</v>
      </c>
      <c r="L1966">
        <v>2746.65</v>
      </c>
      <c r="M1966">
        <v>2609.3200000000002</v>
      </c>
      <c r="N1966" s="11">
        <f>Salesdata[[#This Row],[subtotal_before_discount]]-Salesdata[[#This Row],[total_after_discount]]</f>
        <v>137.32999999999993</v>
      </c>
      <c r="O1966" t="s">
        <v>21</v>
      </c>
      <c r="P1966" s="2">
        <v>45422.098819444444</v>
      </c>
      <c r="Q1966">
        <f>YEAR(Salesdata[[#This Row],[purchase_date]])</f>
        <v>2024</v>
      </c>
      <c r="R1966" t="str">
        <f>TEXT(Salesdata[[#This Row],[purchase_date]], "mmm")</f>
        <v>May</v>
      </c>
    </row>
    <row r="1967" spans="1:18" x14ac:dyDescent="0.3">
      <c r="A1967" t="s">
        <v>5893</v>
      </c>
      <c r="B1967" t="s">
        <v>84</v>
      </c>
      <c r="C1967" t="s">
        <v>5894</v>
      </c>
      <c r="D1967" s="11" t="s">
        <v>8858</v>
      </c>
      <c r="E1967" s="11" t="s">
        <v>7183</v>
      </c>
      <c r="F1967" t="s">
        <v>100</v>
      </c>
      <c r="G1967" t="s">
        <v>5895</v>
      </c>
      <c r="H1967" t="s">
        <v>248</v>
      </c>
      <c r="I1967">
        <v>570.30999999999995</v>
      </c>
      <c r="J1967">
        <v>4</v>
      </c>
      <c r="K1967">
        <v>0</v>
      </c>
      <c r="L1967">
        <v>2281.2399999999998</v>
      </c>
      <c r="M1967">
        <v>2281.2399999999998</v>
      </c>
      <c r="N1967" s="11">
        <f>Salesdata[[#This Row],[subtotal_before_discount]]-Salesdata[[#This Row],[total_after_discount]]</f>
        <v>0</v>
      </c>
      <c r="O1967" t="s">
        <v>116</v>
      </c>
      <c r="P1967" s="2">
        <v>45548.92083333333</v>
      </c>
      <c r="Q1967">
        <f>YEAR(Salesdata[[#This Row],[purchase_date]])</f>
        <v>2024</v>
      </c>
      <c r="R1967" t="str">
        <f>TEXT(Salesdata[[#This Row],[purchase_date]], "mmm")</f>
        <v>Sep</v>
      </c>
    </row>
    <row r="1968" spans="1:18" x14ac:dyDescent="0.3">
      <c r="A1968" t="s">
        <v>5896</v>
      </c>
      <c r="B1968" t="s">
        <v>15</v>
      </c>
      <c r="C1968" t="s">
        <v>5897</v>
      </c>
      <c r="D1968" s="11" t="s">
        <v>8859</v>
      </c>
      <c r="E1968" s="11" t="s">
        <v>7346</v>
      </c>
      <c r="F1968" t="s">
        <v>224</v>
      </c>
      <c r="G1968" t="s">
        <v>5898</v>
      </c>
      <c r="H1968" t="s">
        <v>39</v>
      </c>
      <c r="I1968">
        <v>2616.6</v>
      </c>
      <c r="J1968">
        <v>25</v>
      </c>
      <c r="K1968">
        <v>15</v>
      </c>
      <c r="L1968">
        <v>65415</v>
      </c>
      <c r="M1968">
        <v>55602.75</v>
      </c>
      <c r="N1968" s="11">
        <f>Salesdata[[#This Row],[subtotal_before_discount]]-Salesdata[[#This Row],[total_after_discount]]</f>
        <v>9812.25</v>
      </c>
      <c r="O1968" t="s">
        <v>60</v>
      </c>
      <c r="P1968" s="2">
        <v>45337.982465277775</v>
      </c>
      <c r="Q1968">
        <f>YEAR(Salesdata[[#This Row],[purchase_date]])</f>
        <v>2024</v>
      </c>
      <c r="R1968" t="str">
        <f>TEXT(Salesdata[[#This Row],[purchase_date]], "mmm")</f>
        <v>Feb</v>
      </c>
    </row>
    <row r="1969" spans="1:18" x14ac:dyDescent="0.3">
      <c r="A1969" t="s">
        <v>5899</v>
      </c>
      <c r="B1969" t="s">
        <v>172</v>
      </c>
      <c r="C1969" t="s">
        <v>5900</v>
      </c>
      <c r="D1969" s="11" t="s">
        <v>8832</v>
      </c>
      <c r="E1969" s="11" t="s">
        <v>7154</v>
      </c>
      <c r="F1969" t="s">
        <v>111</v>
      </c>
      <c r="G1969" t="s">
        <v>5901</v>
      </c>
      <c r="H1969" t="s">
        <v>82</v>
      </c>
      <c r="I1969">
        <v>4.0199999999999996</v>
      </c>
      <c r="J1969">
        <v>145</v>
      </c>
      <c r="K1969">
        <v>5</v>
      </c>
      <c r="L1969">
        <v>582.9</v>
      </c>
      <c r="M1969">
        <v>553.75</v>
      </c>
      <c r="N1969" s="11">
        <f>Salesdata[[#This Row],[subtotal_before_discount]]-Salesdata[[#This Row],[total_after_discount]]</f>
        <v>29.149999999999977</v>
      </c>
      <c r="O1969" t="s">
        <v>28</v>
      </c>
      <c r="P1969" s="2">
        <v>45504.006053240744</v>
      </c>
      <c r="Q1969">
        <f>YEAR(Salesdata[[#This Row],[purchase_date]])</f>
        <v>2024</v>
      </c>
      <c r="R1969" t="str">
        <f>TEXT(Salesdata[[#This Row],[purchase_date]], "mmm")</f>
        <v>Jul</v>
      </c>
    </row>
    <row r="1970" spans="1:18" x14ac:dyDescent="0.3">
      <c r="A1970" t="s">
        <v>5902</v>
      </c>
      <c r="B1970" t="s">
        <v>23</v>
      </c>
      <c r="C1970" t="s">
        <v>5903</v>
      </c>
      <c r="D1970" s="11" t="s">
        <v>8860</v>
      </c>
      <c r="E1970" s="11" t="s">
        <v>7159</v>
      </c>
      <c r="F1970" t="s">
        <v>133</v>
      </c>
      <c r="G1970" t="s">
        <v>5904</v>
      </c>
      <c r="H1970" t="s">
        <v>135</v>
      </c>
      <c r="I1970">
        <v>779.88</v>
      </c>
      <c r="J1970">
        <v>60</v>
      </c>
      <c r="K1970">
        <v>25</v>
      </c>
      <c r="L1970">
        <v>46792.800000000003</v>
      </c>
      <c r="M1970">
        <v>35094.6</v>
      </c>
      <c r="N1970" s="11">
        <f>Salesdata[[#This Row],[subtotal_before_discount]]-Salesdata[[#This Row],[total_after_discount]]</f>
        <v>11698.200000000004</v>
      </c>
      <c r="O1970" t="s">
        <v>21</v>
      </c>
      <c r="P1970" s="2">
        <v>45435.852789351855</v>
      </c>
      <c r="Q1970">
        <f>YEAR(Salesdata[[#This Row],[purchase_date]])</f>
        <v>2024</v>
      </c>
      <c r="R1970" t="str">
        <f>TEXT(Salesdata[[#This Row],[purchase_date]], "mmm")</f>
        <v>May</v>
      </c>
    </row>
    <row r="1971" spans="1:18" x14ac:dyDescent="0.3">
      <c r="A1971" t="s">
        <v>5905</v>
      </c>
      <c r="B1971" t="s">
        <v>72</v>
      </c>
      <c r="C1971" t="s">
        <v>5906</v>
      </c>
      <c r="D1971" s="11" t="s">
        <v>7729</v>
      </c>
      <c r="E1971" s="11" t="s">
        <v>7123</v>
      </c>
      <c r="F1971" t="s">
        <v>68</v>
      </c>
      <c r="G1971" t="s">
        <v>5907</v>
      </c>
      <c r="H1971" t="s">
        <v>465</v>
      </c>
      <c r="I1971">
        <v>2668.77</v>
      </c>
      <c r="J1971">
        <v>30</v>
      </c>
      <c r="K1971">
        <v>17</v>
      </c>
      <c r="L1971">
        <v>80063.100000000006</v>
      </c>
      <c r="M1971">
        <v>66452.37</v>
      </c>
      <c r="N1971" s="11">
        <f>Salesdata[[#This Row],[subtotal_before_discount]]-Salesdata[[#This Row],[total_after_discount]]</f>
        <v>13610.73000000001</v>
      </c>
      <c r="O1971" t="s">
        <v>116</v>
      </c>
      <c r="P1971" s="2">
        <v>45637.385312500002</v>
      </c>
      <c r="Q1971">
        <f>YEAR(Salesdata[[#This Row],[purchase_date]])</f>
        <v>2024</v>
      </c>
      <c r="R1971" t="str">
        <f>TEXT(Salesdata[[#This Row],[purchase_date]], "mmm")</f>
        <v>Dec</v>
      </c>
    </row>
    <row r="1972" spans="1:18" x14ac:dyDescent="0.3">
      <c r="A1972" t="s">
        <v>5908</v>
      </c>
      <c r="B1972" t="s">
        <v>172</v>
      </c>
      <c r="C1972" t="s">
        <v>5909</v>
      </c>
      <c r="D1972" s="11" t="s">
        <v>8861</v>
      </c>
      <c r="E1972" s="11" t="s">
        <v>7060</v>
      </c>
      <c r="F1972" t="s">
        <v>121</v>
      </c>
      <c r="G1972" t="s">
        <v>5910</v>
      </c>
      <c r="H1972" t="s">
        <v>39</v>
      </c>
      <c r="I1972">
        <v>199.83</v>
      </c>
      <c r="J1972">
        <v>8</v>
      </c>
      <c r="K1972">
        <v>0</v>
      </c>
      <c r="L1972">
        <v>1598.64</v>
      </c>
      <c r="M1972">
        <v>1598.64</v>
      </c>
      <c r="N1972" s="11">
        <f>Salesdata[[#This Row],[subtotal_before_discount]]-Salesdata[[#This Row],[total_after_discount]]</f>
        <v>0</v>
      </c>
      <c r="O1972" t="s">
        <v>116</v>
      </c>
      <c r="P1972" s="2">
        <v>45524.284236111111</v>
      </c>
      <c r="Q1972">
        <f>YEAR(Salesdata[[#This Row],[purchase_date]])</f>
        <v>2024</v>
      </c>
      <c r="R1972" t="str">
        <f>TEXT(Salesdata[[#This Row],[purchase_date]], "mmm")</f>
        <v>Aug</v>
      </c>
    </row>
    <row r="1973" spans="1:18" x14ac:dyDescent="0.3">
      <c r="A1973" t="s">
        <v>5911</v>
      </c>
      <c r="B1973" t="s">
        <v>15</v>
      </c>
      <c r="C1973" t="s">
        <v>5912</v>
      </c>
      <c r="D1973" s="11" t="s">
        <v>8862</v>
      </c>
      <c r="E1973" s="11" t="s">
        <v>7036</v>
      </c>
      <c r="F1973" t="s">
        <v>87</v>
      </c>
      <c r="G1973" t="s">
        <v>5913</v>
      </c>
      <c r="H1973" t="s">
        <v>179</v>
      </c>
      <c r="I1973">
        <v>906.46</v>
      </c>
      <c r="J1973">
        <v>2</v>
      </c>
      <c r="K1973">
        <v>10</v>
      </c>
      <c r="L1973">
        <v>1812.92</v>
      </c>
      <c r="M1973">
        <v>1631.63</v>
      </c>
      <c r="N1973" s="11">
        <f>Salesdata[[#This Row],[subtotal_before_discount]]-Salesdata[[#This Row],[total_after_discount]]</f>
        <v>181.28999999999996</v>
      </c>
      <c r="O1973" t="s">
        <v>116</v>
      </c>
      <c r="P1973" s="2">
        <v>45826.148680555554</v>
      </c>
      <c r="Q1973">
        <f>YEAR(Salesdata[[#This Row],[purchase_date]])</f>
        <v>2025</v>
      </c>
      <c r="R1973" t="str">
        <f>TEXT(Salesdata[[#This Row],[purchase_date]], "mmm")</f>
        <v>Jun</v>
      </c>
    </row>
    <row r="1974" spans="1:18" x14ac:dyDescent="0.3">
      <c r="A1974" t="s">
        <v>5914</v>
      </c>
      <c r="B1974" t="s">
        <v>15</v>
      </c>
      <c r="C1974" t="s">
        <v>5915</v>
      </c>
      <c r="D1974" s="11" t="s">
        <v>8863</v>
      </c>
      <c r="E1974" s="11" t="s">
        <v>7143</v>
      </c>
      <c r="F1974" t="s">
        <v>251</v>
      </c>
      <c r="G1974" t="s">
        <v>5916</v>
      </c>
      <c r="H1974" t="s">
        <v>53</v>
      </c>
      <c r="I1974">
        <v>34.770000000000003</v>
      </c>
      <c r="J1974">
        <v>3</v>
      </c>
      <c r="K1974">
        <v>0</v>
      </c>
      <c r="L1974">
        <v>104.31</v>
      </c>
      <c r="M1974">
        <v>104.31</v>
      </c>
      <c r="N1974" s="11">
        <f>Salesdata[[#This Row],[subtotal_before_discount]]-Salesdata[[#This Row],[total_after_discount]]</f>
        <v>0</v>
      </c>
      <c r="O1974" t="s">
        <v>47</v>
      </c>
      <c r="P1974" s="2">
        <v>45675.005358796298</v>
      </c>
      <c r="Q1974">
        <f>YEAR(Salesdata[[#This Row],[purchase_date]])</f>
        <v>2025</v>
      </c>
      <c r="R1974" t="str">
        <f>TEXT(Salesdata[[#This Row],[purchase_date]], "mmm")</f>
        <v>Jan</v>
      </c>
    </row>
    <row r="1975" spans="1:18" x14ac:dyDescent="0.3">
      <c r="A1975" t="s">
        <v>5917</v>
      </c>
      <c r="B1975" t="s">
        <v>72</v>
      </c>
      <c r="C1975" t="s">
        <v>5918</v>
      </c>
      <c r="D1975" s="11" t="s">
        <v>8864</v>
      </c>
      <c r="E1975" s="11" t="s">
        <v>7139</v>
      </c>
      <c r="F1975" t="s">
        <v>251</v>
      </c>
      <c r="G1975" t="s">
        <v>5919</v>
      </c>
      <c r="H1975" t="s">
        <v>135</v>
      </c>
      <c r="I1975">
        <v>347.49</v>
      </c>
      <c r="J1975">
        <v>2</v>
      </c>
      <c r="K1975">
        <v>0</v>
      </c>
      <c r="L1975">
        <v>694.98</v>
      </c>
      <c r="M1975">
        <v>694.98</v>
      </c>
      <c r="N1975" s="11">
        <f>Salesdata[[#This Row],[subtotal_before_discount]]-Salesdata[[#This Row],[total_after_discount]]</f>
        <v>0</v>
      </c>
      <c r="O1975" t="s">
        <v>40</v>
      </c>
      <c r="P1975" s="2">
        <v>45855.528483796297</v>
      </c>
      <c r="Q1975">
        <f>YEAR(Salesdata[[#This Row],[purchase_date]])</f>
        <v>2025</v>
      </c>
      <c r="R1975" t="str">
        <f>TEXT(Salesdata[[#This Row],[purchase_date]], "mmm")</f>
        <v>Jul</v>
      </c>
    </row>
    <row r="1976" spans="1:18" x14ac:dyDescent="0.3">
      <c r="A1976" t="s">
        <v>5920</v>
      </c>
      <c r="B1976" t="s">
        <v>15</v>
      </c>
      <c r="C1976" t="s">
        <v>5921</v>
      </c>
      <c r="D1976" s="11" t="s">
        <v>8865</v>
      </c>
      <c r="E1976" s="11" t="s">
        <v>7108</v>
      </c>
      <c r="F1976" t="s">
        <v>121</v>
      </c>
      <c r="G1976" t="s">
        <v>5922</v>
      </c>
      <c r="H1976" t="s">
        <v>76</v>
      </c>
      <c r="I1976">
        <v>593.13</v>
      </c>
      <c r="J1976">
        <v>100</v>
      </c>
      <c r="K1976">
        <v>15</v>
      </c>
      <c r="L1976">
        <v>59313</v>
      </c>
      <c r="M1976">
        <v>50416.05</v>
      </c>
      <c r="N1976" s="11">
        <f>Salesdata[[#This Row],[subtotal_before_discount]]-Salesdata[[#This Row],[total_after_discount]]</f>
        <v>8896.9499999999971</v>
      </c>
      <c r="O1976" t="s">
        <v>9189</v>
      </c>
      <c r="P1976" s="2">
        <v>45822.216111111113</v>
      </c>
      <c r="Q1976">
        <f>YEAR(Salesdata[[#This Row],[purchase_date]])</f>
        <v>2025</v>
      </c>
      <c r="R1976" t="str">
        <f>TEXT(Salesdata[[#This Row],[purchase_date]], "mmm")</f>
        <v>Jun</v>
      </c>
    </row>
    <row r="1977" spans="1:18" x14ac:dyDescent="0.3">
      <c r="A1977" t="s">
        <v>5923</v>
      </c>
      <c r="B1977" t="s">
        <v>95</v>
      </c>
      <c r="C1977" t="s">
        <v>5924</v>
      </c>
      <c r="D1977" s="11" t="s">
        <v>8866</v>
      </c>
      <c r="E1977" s="11" t="s">
        <v>7071</v>
      </c>
      <c r="F1977" t="s">
        <v>44</v>
      </c>
      <c r="G1977" t="s">
        <v>5925</v>
      </c>
      <c r="H1977" t="s">
        <v>209</v>
      </c>
      <c r="I1977">
        <v>25.13</v>
      </c>
      <c r="J1977">
        <v>8</v>
      </c>
      <c r="K1977">
        <v>0</v>
      </c>
      <c r="L1977">
        <v>201.04</v>
      </c>
      <c r="M1977">
        <v>201.04</v>
      </c>
      <c r="N1977" s="11">
        <f>Salesdata[[#This Row],[subtotal_before_discount]]-Salesdata[[#This Row],[total_after_discount]]</f>
        <v>0</v>
      </c>
      <c r="O1977" t="s">
        <v>47</v>
      </c>
      <c r="P1977" s="2">
        <v>45510.392870370371</v>
      </c>
      <c r="Q1977">
        <f>YEAR(Salesdata[[#This Row],[purchase_date]])</f>
        <v>2024</v>
      </c>
      <c r="R1977" t="str">
        <f>TEXT(Salesdata[[#This Row],[purchase_date]], "mmm")</f>
        <v>Aug</v>
      </c>
    </row>
    <row r="1978" spans="1:18" x14ac:dyDescent="0.3">
      <c r="A1978" t="s">
        <v>5926</v>
      </c>
      <c r="B1978" t="s">
        <v>72</v>
      </c>
      <c r="C1978" t="s">
        <v>5927</v>
      </c>
      <c r="D1978" s="11" t="s">
        <v>8867</v>
      </c>
      <c r="E1978" s="11" t="s">
        <v>7116</v>
      </c>
      <c r="F1978" t="s">
        <v>133</v>
      </c>
      <c r="G1978" t="s">
        <v>5928</v>
      </c>
      <c r="H1978" t="s">
        <v>184</v>
      </c>
      <c r="I1978">
        <v>3778.28</v>
      </c>
      <c r="J1978">
        <v>5</v>
      </c>
      <c r="K1978">
        <v>5</v>
      </c>
      <c r="L1978">
        <v>18891.400000000001</v>
      </c>
      <c r="M1978">
        <v>17946.830000000002</v>
      </c>
      <c r="N1978" s="11">
        <f>Salesdata[[#This Row],[subtotal_before_discount]]-Salesdata[[#This Row],[total_after_discount]]</f>
        <v>944.56999999999971</v>
      </c>
      <c r="O1978" t="s">
        <v>60</v>
      </c>
      <c r="P1978" s="2">
        <v>45652.63622685185</v>
      </c>
      <c r="Q1978">
        <f>YEAR(Salesdata[[#This Row],[purchase_date]])</f>
        <v>2024</v>
      </c>
      <c r="R1978" t="str">
        <f>TEXT(Salesdata[[#This Row],[purchase_date]], "mmm")</f>
        <v>Dec</v>
      </c>
    </row>
    <row r="1979" spans="1:18" x14ac:dyDescent="0.3">
      <c r="A1979" t="s">
        <v>5929</v>
      </c>
      <c r="B1979" t="s">
        <v>15</v>
      </c>
      <c r="C1979" t="s">
        <v>5930</v>
      </c>
      <c r="D1979" s="11" t="s">
        <v>8868</v>
      </c>
      <c r="E1979" s="11" t="s">
        <v>7060</v>
      </c>
      <c r="F1979" t="s">
        <v>246</v>
      </c>
      <c r="G1979" t="s">
        <v>5931</v>
      </c>
      <c r="H1979" t="s">
        <v>39</v>
      </c>
      <c r="I1979">
        <v>66.989999999999995</v>
      </c>
      <c r="J1979">
        <v>40</v>
      </c>
      <c r="K1979">
        <v>0</v>
      </c>
      <c r="L1979">
        <v>2679.6</v>
      </c>
      <c r="M1979">
        <v>2679.6</v>
      </c>
      <c r="N1979" s="11">
        <f>Salesdata[[#This Row],[subtotal_before_discount]]-Salesdata[[#This Row],[total_after_discount]]</f>
        <v>0</v>
      </c>
      <c r="O1979" t="s">
        <v>47</v>
      </c>
      <c r="P1979" s="2">
        <v>45536.408101851855</v>
      </c>
      <c r="Q1979">
        <f>YEAR(Salesdata[[#This Row],[purchase_date]])</f>
        <v>2024</v>
      </c>
      <c r="R1979" t="str">
        <f>TEXT(Salesdata[[#This Row],[purchase_date]], "mmm")</f>
        <v>Sep</v>
      </c>
    </row>
    <row r="1980" spans="1:18" x14ac:dyDescent="0.3">
      <c r="A1980" t="s">
        <v>5932</v>
      </c>
      <c r="B1980" t="s">
        <v>23</v>
      </c>
      <c r="C1980" t="s">
        <v>5933</v>
      </c>
      <c r="D1980" s="11" t="s">
        <v>8869</v>
      </c>
      <c r="E1980" s="11" t="s">
        <v>7048</v>
      </c>
      <c r="F1980" t="s">
        <v>57</v>
      </c>
      <c r="G1980" t="s">
        <v>5934</v>
      </c>
      <c r="H1980" t="s">
        <v>465</v>
      </c>
      <c r="I1980">
        <v>816.24</v>
      </c>
      <c r="J1980">
        <v>3</v>
      </c>
      <c r="K1980">
        <v>0</v>
      </c>
      <c r="L1980">
        <v>2448.7199999999998</v>
      </c>
      <c r="M1980">
        <v>2448.7199999999998</v>
      </c>
      <c r="N1980" s="11">
        <f>Salesdata[[#This Row],[subtotal_before_discount]]-Salesdata[[#This Row],[total_after_discount]]</f>
        <v>0</v>
      </c>
      <c r="O1980" t="s">
        <v>47</v>
      </c>
      <c r="P1980" s="2">
        <v>45604.374224537038</v>
      </c>
      <c r="Q1980">
        <f>YEAR(Salesdata[[#This Row],[purchase_date]])</f>
        <v>2024</v>
      </c>
      <c r="R1980" t="str">
        <f>TEXT(Salesdata[[#This Row],[purchase_date]], "mmm")</f>
        <v>Nov</v>
      </c>
    </row>
    <row r="1981" spans="1:18" x14ac:dyDescent="0.3">
      <c r="A1981" t="s">
        <v>5935</v>
      </c>
      <c r="B1981" t="s">
        <v>84</v>
      </c>
      <c r="C1981" t="s">
        <v>5936</v>
      </c>
      <c r="D1981" s="11" t="s">
        <v>8870</v>
      </c>
      <c r="E1981" s="11" t="s">
        <v>7111</v>
      </c>
      <c r="F1981" t="s">
        <v>133</v>
      </c>
      <c r="G1981" t="s">
        <v>5937</v>
      </c>
      <c r="H1981" t="s">
        <v>59</v>
      </c>
      <c r="I1981">
        <v>127.56</v>
      </c>
      <c r="J1981">
        <v>3</v>
      </c>
      <c r="K1981">
        <v>0</v>
      </c>
      <c r="L1981">
        <v>382.68</v>
      </c>
      <c r="M1981">
        <v>382.68</v>
      </c>
      <c r="N1981" s="11">
        <f>Salesdata[[#This Row],[subtotal_before_discount]]-Salesdata[[#This Row],[total_after_discount]]</f>
        <v>0</v>
      </c>
      <c r="O1981" t="s">
        <v>77</v>
      </c>
      <c r="P1981" s="2">
        <v>45564.293946759259</v>
      </c>
      <c r="Q1981">
        <f>YEAR(Salesdata[[#This Row],[purchase_date]])</f>
        <v>2024</v>
      </c>
      <c r="R1981" t="str">
        <f>TEXT(Salesdata[[#This Row],[purchase_date]], "mmm")</f>
        <v>Sep</v>
      </c>
    </row>
    <row r="1982" spans="1:18" x14ac:dyDescent="0.3">
      <c r="A1982" t="s">
        <v>5938</v>
      </c>
      <c r="B1982" t="s">
        <v>30</v>
      </c>
      <c r="C1982" t="s">
        <v>5939</v>
      </c>
      <c r="D1982" s="11" t="s">
        <v>8871</v>
      </c>
      <c r="E1982" s="11" t="s">
        <v>7235</v>
      </c>
      <c r="F1982" t="s">
        <v>32</v>
      </c>
      <c r="G1982" t="s">
        <v>5940</v>
      </c>
      <c r="H1982" t="s">
        <v>465</v>
      </c>
      <c r="I1982">
        <v>235.29</v>
      </c>
      <c r="J1982">
        <v>5</v>
      </c>
      <c r="K1982">
        <v>0</v>
      </c>
      <c r="L1982">
        <v>1176.45</v>
      </c>
      <c r="M1982">
        <v>1176.45</v>
      </c>
      <c r="N1982" s="11">
        <f>Salesdata[[#This Row],[subtotal_before_discount]]-Salesdata[[#This Row],[total_after_discount]]</f>
        <v>0</v>
      </c>
      <c r="O1982" t="s">
        <v>60</v>
      </c>
      <c r="P1982" s="2">
        <v>45584.03570601852</v>
      </c>
      <c r="Q1982">
        <f>YEAR(Salesdata[[#This Row],[purchase_date]])</f>
        <v>2024</v>
      </c>
      <c r="R1982" t="str">
        <f>TEXT(Salesdata[[#This Row],[purchase_date]], "mmm")</f>
        <v>Oct</v>
      </c>
    </row>
    <row r="1983" spans="1:18" x14ac:dyDescent="0.3">
      <c r="A1983" t="s">
        <v>5941</v>
      </c>
      <c r="B1983" t="s">
        <v>118</v>
      </c>
      <c r="C1983" t="s">
        <v>5942</v>
      </c>
      <c r="D1983" s="11" t="s">
        <v>8872</v>
      </c>
      <c r="E1983" s="11" t="s">
        <v>7036</v>
      </c>
      <c r="F1983" t="s">
        <v>277</v>
      </c>
      <c r="G1983" t="s">
        <v>5943</v>
      </c>
      <c r="H1983" t="s">
        <v>107</v>
      </c>
      <c r="I1983">
        <v>969.72</v>
      </c>
      <c r="J1983">
        <v>4</v>
      </c>
      <c r="K1983">
        <v>3</v>
      </c>
      <c r="L1983">
        <v>3878.88</v>
      </c>
      <c r="M1983">
        <v>3762.51</v>
      </c>
      <c r="N1983" s="11">
        <f>Salesdata[[#This Row],[subtotal_before_discount]]-Salesdata[[#This Row],[total_after_discount]]</f>
        <v>116.36999999999989</v>
      </c>
      <c r="O1983" t="s">
        <v>28</v>
      </c>
      <c r="P1983" s="2">
        <v>45680.61414351852</v>
      </c>
      <c r="Q1983">
        <f>YEAR(Salesdata[[#This Row],[purchase_date]])</f>
        <v>2025</v>
      </c>
      <c r="R1983" t="str">
        <f>TEXT(Salesdata[[#This Row],[purchase_date]], "mmm")</f>
        <v>Jan</v>
      </c>
    </row>
    <row r="1984" spans="1:18" x14ac:dyDescent="0.3">
      <c r="A1984" t="s">
        <v>5944</v>
      </c>
      <c r="B1984" t="s">
        <v>72</v>
      </c>
      <c r="C1984" t="s">
        <v>5945</v>
      </c>
      <c r="D1984" s="11" t="s">
        <v>8873</v>
      </c>
      <c r="E1984" s="11" t="s">
        <v>7125</v>
      </c>
      <c r="F1984" t="s">
        <v>246</v>
      </c>
      <c r="G1984" t="s">
        <v>5946</v>
      </c>
      <c r="H1984" t="s">
        <v>82</v>
      </c>
      <c r="I1984">
        <v>942.88</v>
      </c>
      <c r="J1984">
        <v>1</v>
      </c>
      <c r="K1984">
        <v>3</v>
      </c>
      <c r="L1984">
        <v>942.88</v>
      </c>
      <c r="M1984">
        <v>914.59</v>
      </c>
      <c r="N1984" s="11">
        <f>Salesdata[[#This Row],[subtotal_before_discount]]-Salesdata[[#This Row],[total_after_discount]]</f>
        <v>28.289999999999964</v>
      </c>
      <c r="O1984" t="s">
        <v>60</v>
      </c>
      <c r="P1984" s="2">
        <v>45665.164560185185</v>
      </c>
      <c r="Q1984">
        <f>YEAR(Salesdata[[#This Row],[purchase_date]])</f>
        <v>2025</v>
      </c>
      <c r="R1984" t="str">
        <f>TEXT(Salesdata[[#This Row],[purchase_date]], "mmm")</f>
        <v>Jan</v>
      </c>
    </row>
    <row r="1985" spans="1:18" x14ac:dyDescent="0.3">
      <c r="A1985" t="s">
        <v>5947</v>
      </c>
      <c r="B1985" t="s">
        <v>9189</v>
      </c>
      <c r="C1985" t="s">
        <v>5948</v>
      </c>
      <c r="D1985" s="11" t="s">
        <v>8874</v>
      </c>
      <c r="E1985" s="11" t="s">
        <v>7207</v>
      </c>
      <c r="F1985" t="s">
        <v>246</v>
      </c>
      <c r="G1985" t="s">
        <v>5949</v>
      </c>
      <c r="H1985" t="s">
        <v>179</v>
      </c>
      <c r="I1985">
        <v>5</v>
      </c>
      <c r="J1985">
        <v>195</v>
      </c>
      <c r="K1985">
        <v>15</v>
      </c>
      <c r="L1985">
        <v>975</v>
      </c>
      <c r="M1985">
        <v>828.75</v>
      </c>
      <c r="N1985" s="11">
        <f>Salesdata[[#This Row],[subtotal_before_discount]]-Salesdata[[#This Row],[total_after_discount]]</f>
        <v>146.25</v>
      </c>
      <c r="O1985" t="s">
        <v>21</v>
      </c>
      <c r="P1985" s="2">
        <v>45453.95894675926</v>
      </c>
      <c r="Q1985">
        <f>YEAR(Salesdata[[#This Row],[purchase_date]])</f>
        <v>2024</v>
      </c>
      <c r="R1985" t="str">
        <f>TEXT(Salesdata[[#This Row],[purchase_date]], "mmm")</f>
        <v>Jun</v>
      </c>
    </row>
    <row r="1986" spans="1:18" x14ac:dyDescent="0.3">
      <c r="A1986" t="s">
        <v>5950</v>
      </c>
      <c r="B1986" t="s">
        <v>15</v>
      </c>
      <c r="C1986" t="s">
        <v>5951</v>
      </c>
      <c r="D1986" s="11" t="s">
        <v>8875</v>
      </c>
      <c r="E1986" s="11" t="s">
        <v>7089</v>
      </c>
      <c r="F1986" t="s">
        <v>18</v>
      </c>
      <c r="G1986" t="s">
        <v>5952</v>
      </c>
      <c r="H1986" t="s">
        <v>9189</v>
      </c>
      <c r="I1986">
        <v>2112.06</v>
      </c>
      <c r="J1986">
        <v>1</v>
      </c>
      <c r="K1986">
        <v>0</v>
      </c>
      <c r="L1986">
        <v>2112.06</v>
      </c>
      <c r="M1986">
        <v>2112.06</v>
      </c>
      <c r="N1986" s="11">
        <f>Salesdata[[#This Row],[subtotal_before_discount]]-Salesdata[[#This Row],[total_after_discount]]</f>
        <v>0</v>
      </c>
      <c r="O1986" t="s">
        <v>116</v>
      </c>
      <c r="P1986" s="2">
        <v>45519.497499999998</v>
      </c>
      <c r="Q1986">
        <f>YEAR(Salesdata[[#This Row],[purchase_date]])</f>
        <v>2024</v>
      </c>
      <c r="R1986" t="str">
        <f>TEXT(Salesdata[[#This Row],[purchase_date]], "mmm")</f>
        <v>Aug</v>
      </c>
    </row>
    <row r="1987" spans="1:18" x14ac:dyDescent="0.3">
      <c r="A1987" t="s">
        <v>5953</v>
      </c>
      <c r="B1987" t="s">
        <v>181</v>
      </c>
      <c r="C1987" t="s">
        <v>5954</v>
      </c>
      <c r="D1987" s="11" t="s">
        <v>8876</v>
      </c>
      <c r="E1987" s="11" t="s">
        <v>7116</v>
      </c>
      <c r="F1987" t="s">
        <v>177</v>
      </c>
      <c r="G1987" t="s">
        <v>5955</v>
      </c>
      <c r="H1987" t="s">
        <v>135</v>
      </c>
      <c r="I1987">
        <v>111.96</v>
      </c>
      <c r="J1987">
        <v>15</v>
      </c>
      <c r="K1987">
        <v>20</v>
      </c>
      <c r="L1987">
        <v>1679.4</v>
      </c>
      <c r="M1987">
        <v>1343.52</v>
      </c>
      <c r="N1987" s="11">
        <f>Salesdata[[#This Row],[subtotal_before_discount]]-Salesdata[[#This Row],[total_after_discount]]</f>
        <v>335.88000000000011</v>
      </c>
      <c r="O1987" t="s">
        <v>21</v>
      </c>
      <c r="P1987" s="2">
        <v>45374.099895833337</v>
      </c>
      <c r="Q1987">
        <f>YEAR(Salesdata[[#This Row],[purchase_date]])</f>
        <v>2024</v>
      </c>
      <c r="R1987" t="str">
        <f>TEXT(Salesdata[[#This Row],[purchase_date]], "mmm")</f>
        <v>Mar</v>
      </c>
    </row>
    <row r="1988" spans="1:18" x14ac:dyDescent="0.3">
      <c r="A1988" t="s">
        <v>5956</v>
      </c>
      <c r="B1988" t="s">
        <v>30</v>
      </c>
      <c r="C1988" t="s">
        <v>5957</v>
      </c>
      <c r="D1988" s="11" t="s">
        <v>8877</v>
      </c>
      <c r="E1988" s="11" t="s">
        <v>7166</v>
      </c>
      <c r="F1988" t="s">
        <v>121</v>
      </c>
      <c r="G1988" t="s">
        <v>5958</v>
      </c>
      <c r="H1988" t="s">
        <v>65</v>
      </c>
      <c r="I1988">
        <v>4104.2</v>
      </c>
      <c r="J1988">
        <v>12</v>
      </c>
      <c r="K1988">
        <v>15</v>
      </c>
      <c r="L1988">
        <v>49250.400000000001</v>
      </c>
      <c r="M1988">
        <v>41862.839999999997</v>
      </c>
      <c r="N1988" s="11">
        <f>Salesdata[[#This Row],[subtotal_before_discount]]-Salesdata[[#This Row],[total_after_discount]]</f>
        <v>7387.5600000000049</v>
      </c>
      <c r="O1988" t="s">
        <v>77</v>
      </c>
      <c r="P1988" s="2">
        <v>45514.104525462964</v>
      </c>
      <c r="Q1988">
        <f>YEAR(Salesdata[[#This Row],[purchase_date]])</f>
        <v>2024</v>
      </c>
      <c r="R1988" t="str">
        <f>TEXT(Salesdata[[#This Row],[purchase_date]], "mmm")</f>
        <v>Aug</v>
      </c>
    </row>
    <row r="1989" spans="1:18" x14ac:dyDescent="0.3">
      <c r="A1989" t="s">
        <v>5959</v>
      </c>
      <c r="B1989" t="s">
        <v>30</v>
      </c>
      <c r="C1989" t="s">
        <v>5960</v>
      </c>
      <c r="D1989" s="11" t="s">
        <v>8878</v>
      </c>
      <c r="E1989" s="11" t="s">
        <v>7139</v>
      </c>
      <c r="F1989" t="s">
        <v>57</v>
      </c>
      <c r="G1989" t="s">
        <v>5961</v>
      </c>
      <c r="H1989" t="s">
        <v>9189</v>
      </c>
      <c r="I1989">
        <v>1065.29</v>
      </c>
      <c r="J1989">
        <v>40</v>
      </c>
      <c r="K1989">
        <v>10</v>
      </c>
      <c r="L1989">
        <v>42611.6</v>
      </c>
      <c r="M1989">
        <v>38350.44</v>
      </c>
      <c r="N1989" s="11">
        <f>Salesdata[[#This Row],[subtotal_before_discount]]-Salesdata[[#This Row],[total_after_discount]]</f>
        <v>4261.1599999999962</v>
      </c>
      <c r="O1989" t="s">
        <v>40</v>
      </c>
      <c r="P1989" s="2">
        <v>45495.589363425926</v>
      </c>
      <c r="Q1989">
        <f>YEAR(Salesdata[[#This Row],[purchase_date]])</f>
        <v>2024</v>
      </c>
      <c r="R1989" t="str">
        <f>TEXT(Salesdata[[#This Row],[purchase_date]], "mmm")</f>
        <v>Jul</v>
      </c>
    </row>
    <row r="1990" spans="1:18" x14ac:dyDescent="0.3">
      <c r="A1990" t="s">
        <v>5962</v>
      </c>
      <c r="B1990" t="s">
        <v>181</v>
      </c>
      <c r="C1990" t="s">
        <v>5963</v>
      </c>
      <c r="D1990" s="11" t="s">
        <v>8879</v>
      </c>
      <c r="E1990" s="11" t="s">
        <v>7116</v>
      </c>
      <c r="F1990" t="s">
        <v>277</v>
      </c>
      <c r="G1990" t="s">
        <v>5964</v>
      </c>
      <c r="H1990" t="s">
        <v>135</v>
      </c>
      <c r="I1990">
        <v>742.99</v>
      </c>
      <c r="J1990">
        <v>5</v>
      </c>
      <c r="K1990">
        <v>10</v>
      </c>
      <c r="L1990">
        <v>3714.95</v>
      </c>
      <c r="M1990">
        <v>3343.45</v>
      </c>
      <c r="N1990" s="11">
        <f>Salesdata[[#This Row],[subtotal_before_discount]]-Salesdata[[#This Row],[total_after_discount]]</f>
        <v>371.5</v>
      </c>
      <c r="O1990" t="s">
        <v>28</v>
      </c>
      <c r="P1990" s="2">
        <v>45746.923067129632</v>
      </c>
      <c r="Q1990">
        <f>YEAR(Salesdata[[#This Row],[purchase_date]])</f>
        <v>2025</v>
      </c>
      <c r="R1990" t="str">
        <f>TEXT(Salesdata[[#This Row],[purchase_date]], "mmm")</f>
        <v>Mar</v>
      </c>
    </row>
    <row r="1991" spans="1:18" x14ac:dyDescent="0.3">
      <c r="A1991" t="s">
        <v>5965</v>
      </c>
      <c r="B1991" t="s">
        <v>181</v>
      </c>
      <c r="C1991" t="s">
        <v>5966</v>
      </c>
      <c r="D1991" s="11" t="s">
        <v>8880</v>
      </c>
      <c r="E1991" s="11" t="s">
        <v>7060</v>
      </c>
      <c r="F1991" t="s">
        <v>111</v>
      </c>
      <c r="G1991" t="s">
        <v>5967</v>
      </c>
      <c r="H1991" t="s">
        <v>102</v>
      </c>
      <c r="I1991">
        <v>1131.2</v>
      </c>
      <c r="J1991">
        <v>3</v>
      </c>
      <c r="K1991">
        <v>5</v>
      </c>
      <c r="L1991">
        <v>3393.6</v>
      </c>
      <c r="M1991">
        <v>3223.92</v>
      </c>
      <c r="N1991" s="11">
        <f>Salesdata[[#This Row],[subtotal_before_discount]]-Salesdata[[#This Row],[total_after_discount]]</f>
        <v>169.67999999999984</v>
      </c>
      <c r="O1991" t="s">
        <v>40</v>
      </c>
      <c r="P1991" s="2">
        <v>45406.256053240744</v>
      </c>
      <c r="Q1991">
        <f>YEAR(Salesdata[[#This Row],[purchase_date]])</f>
        <v>2024</v>
      </c>
      <c r="R1991" t="str">
        <f>TEXT(Salesdata[[#This Row],[purchase_date]], "mmm")</f>
        <v>Apr</v>
      </c>
    </row>
    <row r="1992" spans="1:18" x14ac:dyDescent="0.3">
      <c r="A1992" t="s">
        <v>5968</v>
      </c>
      <c r="B1992" t="s">
        <v>30</v>
      </c>
      <c r="C1992" t="s">
        <v>5969</v>
      </c>
      <c r="D1992" s="11" t="s">
        <v>8881</v>
      </c>
      <c r="E1992" s="11" t="s">
        <v>7108</v>
      </c>
      <c r="F1992" t="s">
        <v>105</v>
      </c>
      <c r="G1992" t="s">
        <v>5970</v>
      </c>
      <c r="H1992" t="s">
        <v>248</v>
      </c>
      <c r="I1992">
        <v>80.209999999999994</v>
      </c>
      <c r="J1992">
        <v>2</v>
      </c>
      <c r="K1992">
        <v>3</v>
      </c>
      <c r="L1992">
        <v>160.41999999999999</v>
      </c>
      <c r="M1992">
        <v>155.61000000000001</v>
      </c>
      <c r="N1992" s="11">
        <f>Salesdata[[#This Row],[subtotal_before_discount]]-Salesdata[[#This Row],[total_after_discount]]</f>
        <v>4.8099999999999739</v>
      </c>
      <c r="O1992" t="s">
        <v>77</v>
      </c>
      <c r="P1992" s="2">
        <v>45410.109675925924</v>
      </c>
      <c r="Q1992">
        <f>YEAR(Salesdata[[#This Row],[purchase_date]])</f>
        <v>2024</v>
      </c>
      <c r="R1992" t="str">
        <f>TEXT(Salesdata[[#This Row],[purchase_date]], "mmm")</f>
        <v>Apr</v>
      </c>
    </row>
    <row r="1993" spans="1:18" x14ac:dyDescent="0.3">
      <c r="A1993" t="s">
        <v>5971</v>
      </c>
      <c r="B1993" t="s">
        <v>55</v>
      </c>
      <c r="C1993" t="s">
        <v>5972</v>
      </c>
      <c r="D1993" s="11" t="s">
        <v>8882</v>
      </c>
      <c r="E1993" s="11" t="s">
        <v>7048</v>
      </c>
      <c r="F1993" t="s">
        <v>111</v>
      </c>
      <c r="G1993" t="s">
        <v>5973</v>
      </c>
      <c r="H1993" t="s">
        <v>65</v>
      </c>
      <c r="I1993">
        <v>892.87</v>
      </c>
      <c r="J1993">
        <v>10</v>
      </c>
      <c r="K1993">
        <v>12</v>
      </c>
      <c r="L1993">
        <v>8928.7000000000007</v>
      </c>
      <c r="M1993">
        <v>7857.26</v>
      </c>
      <c r="N1993" s="11">
        <f>Salesdata[[#This Row],[subtotal_before_discount]]-Salesdata[[#This Row],[total_after_discount]]</f>
        <v>1071.4400000000005</v>
      </c>
      <c r="O1993" t="s">
        <v>116</v>
      </c>
      <c r="P1993" s="2">
        <v>45563.922500000001</v>
      </c>
      <c r="Q1993">
        <f>YEAR(Salesdata[[#This Row],[purchase_date]])</f>
        <v>2024</v>
      </c>
      <c r="R1993" t="str">
        <f>TEXT(Salesdata[[#This Row],[purchase_date]], "mmm")</f>
        <v>Sep</v>
      </c>
    </row>
    <row r="1994" spans="1:18" x14ac:dyDescent="0.3">
      <c r="A1994" t="s">
        <v>5974</v>
      </c>
      <c r="B1994" t="s">
        <v>49</v>
      </c>
      <c r="C1994" t="s">
        <v>5975</v>
      </c>
      <c r="D1994" s="11" t="s">
        <v>8883</v>
      </c>
      <c r="E1994" s="11" t="s">
        <v>7143</v>
      </c>
      <c r="F1994" t="s">
        <v>246</v>
      </c>
      <c r="G1994" t="s">
        <v>5976</v>
      </c>
      <c r="H1994" t="s">
        <v>102</v>
      </c>
      <c r="I1994">
        <v>240.55</v>
      </c>
      <c r="J1994">
        <v>5</v>
      </c>
      <c r="K1994">
        <v>5</v>
      </c>
      <c r="L1994">
        <v>1202.75</v>
      </c>
      <c r="M1994">
        <v>1142.6099999999999</v>
      </c>
      <c r="N1994" s="11">
        <f>Salesdata[[#This Row],[subtotal_before_discount]]-Salesdata[[#This Row],[total_after_discount]]</f>
        <v>60.1400000000001</v>
      </c>
      <c r="O1994" t="s">
        <v>47</v>
      </c>
      <c r="P1994" s="2">
        <v>45392.265115740738</v>
      </c>
      <c r="Q1994">
        <f>YEAR(Salesdata[[#This Row],[purchase_date]])</f>
        <v>2024</v>
      </c>
      <c r="R1994" t="str">
        <f>TEXT(Salesdata[[#This Row],[purchase_date]], "mmm")</f>
        <v>Apr</v>
      </c>
    </row>
    <row r="1995" spans="1:18" x14ac:dyDescent="0.3">
      <c r="A1995" t="s">
        <v>5977</v>
      </c>
      <c r="B1995" t="s">
        <v>72</v>
      </c>
      <c r="C1995" t="s">
        <v>5978</v>
      </c>
      <c r="D1995" s="11" t="s">
        <v>8884</v>
      </c>
      <c r="E1995" s="11" t="s">
        <v>7183</v>
      </c>
      <c r="F1995" t="s">
        <v>121</v>
      </c>
      <c r="G1995" t="s">
        <v>5979</v>
      </c>
      <c r="H1995" t="s">
        <v>184</v>
      </c>
      <c r="I1995">
        <v>2919.92</v>
      </c>
      <c r="J1995">
        <v>8</v>
      </c>
      <c r="K1995">
        <v>3</v>
      </c>
      <c r="L1995">
        <v>23359.360000000001</v>
      </c>
      <c r="M1995">
        <v>22658.58</v>
      </c>
      <c r="N1995" s="11">
        <f>Salesdata[[#This Row],[subtotal_before_discount]]-Salesdata[[#This Row],[total_after_discount]]</f>
        <v>700.77999999999884</v>
      </c>
      <c r="O1995" t="s">
        <v>9189</v>
      </c>
      <c r="P1995" s="2">
        <v>45600.857060185182</v>
      </c>
      <c r="Q1995">
        <f>YEAR(Salesdata[[#This Row],[purchase_date]])</f>
        <v>2024</v>
      </c>
      <c r="R1995" t="str">
        <f>TEXT(Salesdata[[#This Row],[purchase_date]], "mmm")</f>
        <v>Nov</v>
      </c>
    </row>
    <row r="1996" spans="1:18" x14ac:dyDescent="0.3">
      <c r="A1996" t="s">
        <v>5980</v>
      </c>
      <c r="B1996" t="s">
        <v>15</v>
      </c>
      <c r="C1996" t="s">
        <v>5981</v>
      </c>
      <c r="D1996" s="11" t="s">
        <v>8885</v>
      </c>
      <c r="E1996" s="11" t="s">
        <v>7218</v>
      </c>
      <c r="F1996" t="s">
        <v>74</v>
      </c>
      <c r="G1996" t="s">
        <v>5982</v>
      </c>
      <c r="H1996" t="s">
        <v>9189</v>
      </c>
      <c r="I1996">
        <v>207.39</v>
      </c>
      <c r="J1996">
        <v>60</v>
      </c>
      <c r="K1996">
        <v>20</v>
      </c>
      <c r="L1996">
        <v>12443.4</v>
      </c>
      <c r="M1996">
        <v>9954.7199999999993</v>
      </c>
      <c r="N1996" s="11">
        <f>Salesdata[[#This Row],[subtotal_before_discount]]-Salesdata[[#This Row],[total_after_discount]]</f>
        <v>2488.6800000000003</v>
      </c>
      <c r="O1996" t="s">
        <v>40</v>
      </c>
      <c r="P1996" s="2">
        <v>45364.612002314818</v>
      </c>
      <c r="Q1996">
        <f>YEAR(Salesdata[[#This Row],[purchase_date]])</f>
        <v>2024</v>
      </c>
      <c r="R1996" t="str">
        <f>TEXT(Salesdata[[#This Row],[purchase_date]], "mmm")</f>
        <v>Mar</v>
      </c>
    </row>
    <row r="1997" spans="1:18" x14ac:dyDescent="0.3">
      <c r="A1997" t="s">
        <v>5983</v>
      </c>
      <c r="B1997" t="s">
        <v>15</v>
      </c>
      <c r="C1997" t="s">
        <v>5984</v>
      </c>
      <c r="D1997" s="11" t="s">
        <v>8886</v>
      </c>
      <c r="E1997" s="11" t="s">
        <v>7207</v>
      </c>
      <c r="F1997" t="s">
        <v>246</v>
      </c>
      <c r="G1997" t="s">
        <v>5985</v>
      </c>
      <c r="H1997" t="s">
        <v>184</v>
      </c>
      <c r="I1997">
        <v>428.33</v>
      </c>
      <c r="J1997">
        <v>3</v>
      </c>
      <c r="K1997">
        <v>5</v>
      </c>
      <c r="L1997">
        <v>1284.99</v>
      </c>
      <c r="M1997">
        <v>1220.74</v>
      </c>
      <c r="N1997" s="11">
        <f>Salesdata[[#This Row],[subtotal_before_discount]]-Salesdata[[#This Row],[total_after_discount]]</f>
        <v>64.25</v>
      </c>
      <c r="O1997" t="s">
        <v>40</v>
      </c>
      <c r="P1997" s="2">
        <v>45844.90730324074</v>
      </c>
      <c r="Q1997">
        <f>YEAR(Salesdata[[#This Row],[purchase_date]])</f>
        <v>2025</v>
      </c>
      <c r="R1997" t="str">
        <f>TEXT(Salesdata[[#This Row],[purchase_date]], "mmm")</f>
        <v>Jul</v>
      </c>
    </row>
    <row r="1998" spans="1:18" x14ac:dyDescent="0.3">
      <c r="A1998" t="s">
        <v>5986</v>
      </c>
      <c r="B1998" t="s">
        <v>72</v>
      </c>
      <c r="C1998" t="s">
        <v>5987</v>
      </c>
      <c r="D1998" s="11" t="s">
        <v>8887</v>
      </c>
      <c r="E1998" s="11" t="s">
        <v>7164</v>
      </c>
      <c r="F1998" t="s">
        <v>74</v>
      </c>
      <c r="G1998" t="s">
        <v>5988</v>
      </c>
      <c r="H1998" t="s">
        <v>82</v>
      </c>
      <c r="I1998">
        <v>211.18</v>
      </c>
      <c r="J1998">
        <v>4</v>
      </c>
      <c r="K1998">
        <v>0</v>
      </c>
      <c r="L1998">
        <v>844.72</v>
      </c>
      <c r="M1998">
        <v>844.72</v>
      </c>
      <c r="N1998" s="11">
        <f>Salesdata[[#This Row],[subtotal_before_discount]]-Salesdata[[#This Row],[total_after_discount]]</f>
        <v>0</v>
      </c>
      <c r="O1998" t="s">
        <v>21</v>
      </c>
      <c r="P1998" s="2">
        <v>45723.092280092591</v>
      </c>
      <c r="Q1998">
        <f>YEAR(Salesdata[[#This Row],[purchase_date]])</f>
        <v>2025</v>
      </c>
      <c r="R1998" t="str">
        <f>TEXT(Salesdata[[#This Row],[purchase_date]], "mmm")</f>
        <v>Mar</v>
      </c>
    </row>
    <row r="1999" spans="1:18" x14ac:dyDescent="0.3">
      <c r="A1999" t="s">
        <v>5989</v>
      </c>
      <c r="B1999" t="s">
        <v>30</v>
      </c>
      <c r="C1999" t="s">
        <v>5990</v>
      </c>
      <c r="D1999" s="11" t="s">
        <v>8888</v>
      </c>
      <c r="E1999" s="11" t="s">
        <v>7183</v>
      </c>
      <c r="F1999" t="s">
        <v>68</v>
      </c>
      <c r="G1999" t="s">
        <v>5991</v>
      </c>
      <c r="H1999" t="s">
        <v>76</v>
      </c>
      <c r="I1999">
        <v>65.349999999999994</v>
      </c>
      <c r="J1999">
        <v>4</v>
      </c>
      <c r="K1999">
        <v>10</v>
      </c>
      <c r="L1999">
        <v>261.39999999999998</v>
      </c>
      <c r="M1999">
        <v>235.26</v>
      </c>
      <c r="N1999" s="11">
        <f>Salesdata[[#This Row],[subtotal_before_discount]]-Salesdata[[#This Row],[total_after_discount]]</f>
        <v>26.139999999999986</v>
      </c>
      <c r="O1999" t="s">
        <v>40</v>
      </c>
      <c r="P1999" s="2">
        <v>45790.159212962964</v>
      </c>
      <c r="Q1999">
        <f>YEAR(Salesdata[[#This Row],[purchase_date]])</f>
        <v>2025</v>
      </c>
      <c r="R1999" t="str">
        <f>TEXT(Salesdata[[#This Row],[purchase_date]], "mmm")</f>
        <v>May</v>
      </c>
    </row>
    <row r="2000" spans="1:18" x14ac:dyDescent="0.3">
      <c r="A2000" t="s">
        <v>5992</v>
      </c>
      <c r="B2000" t="s">
        <v>23</v>
      </c>
      <c r="C2000" t="s">
        <v>5993</v>
      </c>
      <c r="D2000" s="11" t="s">
        <v>8294</v>
      </c>
      <c r="E2000" s="11" t="s">
        <v>7214</v>
      </c>
      <c r="F2000" t="s">
        <v>111</v>
      </c>
      <c r="G2000" t="s">
        <v>5994</v>
      </c>
      <c r="H2000" t="s">
        <v>65</v>
      </c>
      <c r="I2000">
        <v>55.57</v>
      </c>
      <c r="J2000">
        <v>8</v>
      </c>
      <c r="K2000">
        <v>5</v>
      </c>
      <c r="L2000">
        <v>444.56</v>
      </c>
      <c r="M2000">
        <v>422.33</v>
      </c>
      <c r="N2000" s="11">
        <f>Salesdata[[#This Row],[subtotal_before_discount]]-Salesdata[[#This Row],[total_after_discount]]</f>
        <v>22.230000000000018</v>
      </c>
      <c r="O2000" t="s">
        <v>9189</v>
      </c>
      <c r="P2000" s="2">
        <v>45497.420324074075</v>
      </c>
      <c r="Q2000">
        <f>YEAR(Salesdata[[#This Row],[purchase_date]])</f>
        <v>2024</v>
      </c>
      <c r="R2000" t="str">
        <f>TEXT(Salesdata[[#This Row],[purchase_date]], "mmm")</f>
        <v>Jul</v>
      </c>
    </row>
    <row r="2001" spans="1:18" x14ac:dyDescent="0.3">
      <c r="A2001" t="s">
        <v>5995</v>
      </c>
      <c r="B2001" t="s">
        <v>23</v>
      </c>
      <c r="C2001" t="s">
        <v>5996</v>
      </c>
      <c r="D2001" s="11" t="s">
        <v>8889</v>
      </c>
      <c r="E2001" s="11" t="s">
        <v>7087</v>
      </c>
      <c r="F2001" t="s">
        <v>68</v>
      </c>
      <c r="G2001" t="s">
        <v>5997</v>
      </c>
      <c r="H2001" t="s">
        <v>27</v>
      </c>
      <c r="I2001">
        <v>1140.54</v>
      </c>
      <c r="J2001">
        <v>2</v>
      </c>
      <c r="K2001">
        <v>0</v>
      </c>
      <c r="L2001">
        <v>2281.08</v>
      </c>
      <c r="M2001">
        <v>2281.08</v>
      </c>
      <c r="N2001" s="11">
        <f>Salesdata[[#This Row],[subtotal_before_discount]]-Salesdata[[#This Row],[total_after_discount]]</f>
        <v>0</v>
      </c>
      <c r="O2001" t="s">
        <v>21</v>
      </c>
      <c r="P2001" s="2">
        <v>45583.189085648148</v>
      </c>
      <c r="Q2001">
        <f>YEAR(Salesdata[[#This Row],[purchase_date]])</f>
        <v>2024</v>
      </c>
      <c r="R2001" t="str">
        <f>TEXT(Salesdata[[#This Row],[purchase_date]], "mmm")</f>
        <v>Oct</v>
      </c>
    </row>
    <row r="2002" spans="1:18" x14ac:dyDescent="0.3">
      <c r="A2002" t="s">
        <v>5998</v>
      </c>
      <c r="B2002" t="s">
        <v>172</v>
      </c>
      <c r="C2002" t="s">
        <v>9189</v>
      </c>
      <c r="D2002" s="11" t="s">
        <v>9189</v>
      </c>
      <c r="E2002" s="11" t="s">
        <v>9189</v>
      </c>
      <c r="F2002" t="s">
        <v>111</v>
      </c>
      <c r="G2002" t="s">
        <v>5999</v>
      </c>
      <c r="H2002" t="s">
        <v>93</v>
      </c>
      <c r="I2002">
        <v>269.36</v>
      </c>
      <c r="J2002">
        <v>75</v>
      </c>
      <c r="K2002">
        <v>20</v>
      </c>
      <c r="L2002">
        <v>20202</v>
      </c>
      <c r="M2002">
        <v>16161.6</v>
      </c>
      <c r="N2002" s="11">
        <f>Salesdata[[#This Row],[subtotal_before_discount]]-Salesdata[[#This Row],[total_after_discount]]</f>
        <v>4040.3999999999996</v>
      </c>
      <c r="O2002" t="s">
        <v>9189</v>
      </c>
      <c r="P2002" s="2">
        <v>45359.670023148145</v>
      </c>
      <c r="Q2002">
        <f>YEAR(Salesdata[[#This Row],[purchase_date]])</f>
        <v>2024</v>
      </c>
      <c r="R2002" t="str">
        <f>TEXT(Salesdata[[#This Row],[purchase_date]], "mmm")</f>
        <v>Mar</v>
      </c>
    </row>
    <row r="2003" spans="1:18" x14ac:dyDescent="0.3">
      <c r="A2003" t="s">
        <v>6000</v>
      </c>
      <c r="B2003" t="s">
        <v>95</v>
      </c>
      <c r="C2003" t="s">
        <v>6001</v>
      </c>
      <c r="D2003" s="11" t="s">
        <v>8890</v>
      </c>
      <c r="E2003" s="11" t="s">
        <v>7066</v>
      </c>
      <c r="F2003" t="s">
        <v>133</v>
      </c>
      <c r="G2003" t="s">
        <v>6002</v>
      </c>
      <c r="H2003" t="s">
        <v>9189</v>
      </c>
      <c r="I2003">
        <v>1090.6099999999999</v>
      </c>
      <c r="J2003">
        <v>40</v>
      </c>
      <c r="K2003">
        <v>15</v>
      </c>
      <c r="L2003">
        <v>43624.4</v>
      </c>
      <c r="M2003">
        <v>37080.74</v>
      </c>
      <c r="N2003" s="11">
        <f>Salesdata[[#This Row],[subtotal_before_discount]]-Salesdata[[#This Row],[total_after_discount]]</f>
        <v>6543.6600000000035</v>
      </c>
      <c r="O2003" t="s">
        <v>40</v>
      </c>
      <c r="P2003" s="2">
        <v>45589.437094907407</v>
      </c>
      <c r="Q2003">
        <f>YEAR(Salesdata[[#This Row],[purchase_date]])</f>
        <v>2024</v>
      </c>
      <c r="R2003" t="str">
        <f>TEXT(Salesdata[[#This Row],[purchase_date]], "mmm")</f>
        <v>Oct</v>
      </c>
    </row>
    <row r="2004" spans="1:18" x14ac:dyDescent="0.3">
      <c r="A2004" t="s">
        <v>6003</v>
      </c>
      <c r="B2004" t="s">
        <v>30</v>
      </c>
      <c r="C2004" t="s">
        <v>6004</v>
      </c>
      <c r="D2004" s="11" t="s">
        <v>8891</v>
      </c>
      <c r="E2004" s="11" t="s">
        <v>7099</v>
      </c>
      <c r="F2004" t="s">
        <v>133</v>
      </c>
      <c r="G2004" t="s">
        <v>6005</v>
      </c>
      <c r="H2004" t="s">
        <v>179</v>
      </c>
      <c r="I2004">
        <v>35.159999999999997</v>
      </c>
      <c r="J2004">
        <v>4</v>
      </c>
      <c r="K2004">
        <v>3</v>
      </c>
      <c r="L2004">
        <v>140.63999999999999</v>
      </c>
      <c r="M2004">
        <v>136.41999999999999</v>
      </c>
      <c r="N2004" s="11">
        <f>Salesdata[[#This Row],[subtotal_before_discount]]-Salesdata[[#This Row],[total_after_discount]]</f>
        <v>4.2199999999999989</v>
      </c>
      <c r="O2004" t="s">
        <v>40</v>
      </c>
      <c r="P2004" s="2">
        <v>45641.686342592591</v>
      </c>
      <c r="Q2004">
        <f>YEAR(Salesdata[[#This Row],[purchase_date]])</f>
        <v>2024</v>
      </c>
      <c r="R2004" t="str">
        <f>TEXT(Salesdata[[#This Row],[purchase_date]], "mmm")</f>
        <v>Dec</v>
      </c>
    </row>
    <row r="2005" spans="1:18" x14ac:dyDescent="0.3">
      <c r="A2005" t="s">
        <v>6006</v>
      </c>
      <c r="B2005" t="s">
        <v>15</v>
      </c>
      <c r="C2005" t="s">
        <v>6007</v>
      </c>
      <c r="D2005" s="11" t="s">
        <v>8892</v>
      </c>
      <c r="E2005" s="11" t="s">
        <v>7207</v>
      </c>
      <c r="F2005" t="s">
        <v>87</v>
      </c>
      <c r="G2005" t="s">
        <v>6008</v>
      </c>
      <c r="H2005" t="s">
        <v>65</v>
      </c>
      <c r="I2005">
        <v>407.51</v>
      </c>
      <c r="J2005">
        <v>10</v>
      </c>
      <c r="K2005">
        <v>10</v>
      </c>
      <c r="L2005">
        <v>4075.1</v>
      </c>
      <c r="M2005">
        <v>3667.59</v>
      </c>
      <c r="N2005" s="11">
        <f>Salesdata[[#This Row],[subtotal_before_discount]]-Salesdata[[#This Row],[total_after_discount]]</f>
        <v>407.50999999999976</v>
      </c>
      <c r="O2005" t="s">
        <v>60</v>
      </c>
      <c r="P2005" s="2">
        <v>45708.872361111113</v>
      </c>
      <c r="Q2005">
        <f>YEAR(Salesdata[[#This Row],[purchase_date]])</f>
        <v>2025</v>
      </c>
      <c r="R2005" t="str">
        <f>TEXT(Salesdata[[#This Row],[purchase_date]], "mmm")</f>
        <v>Feb</v>
      </c>
    </row>
    <row r="2006" spans="1:18" x14ac:dyDescent="0.3">
      <c r="A2006" t="s">
        <v>6009</v>
      </c>
      <c r="B2006" t="s">
        <v>84</v>
      </c>
      <c r="C2006" t="s">
        <v>6010</v>
      </c>
      <c r="D2006" s="11" t="s">
        <v>8893</v>
      </c>
      <c r="E2006" s="11" t="s">
        <v>7116</v>
      </c>
      <c r="F2006" t="s">
        <v>111</v>
      </c>
      <c r="G2006" t="s">
        <v>6011</v>
      </c>
      <c r="H2006" t="s">
        <v>107</v>
      </c>
      <c r="I2006">
        <v>518.71</v>
      </c>
      <c r="J2006">
        <v>15</v>
      </c>
      <c r="K2006">
        <v>18</v>
      </c>
      <c r="L2006">
        <v>7780.65</v>
      </c>
      <c r="M2006">
        <v>6380.13</v>
      </c>
      <c r="N2006" s="11">
        <f>Salesdata[[#This Row],[subtotal_before_discount]]-Salesdata[[#This Row],[total_after_discount]]</f>
        <v>1400.5199999999995</v>
      </c>
      <c r="O2006" t="s">
        <v>21</v>
      </c>
      <c r="P2006" s="2">
        <v>45595.179629629631</v>
      </c>
      <c r="Q2006">
        <f>YEAR(Salesdata[[#This Row],[purchase_date]])</f>
        <v>2024</v>
      </c>
      <c r="R2006" t="str">
        <f>TEXT(Salesdata[[#This Row],[purchase_date]], "mmm")</f>
        <v>Oct</v>
      </c>
    </row>
    <row r="2007" spans="1:18" x14ac:dyDescent="0.3">
      <c r="A2007" t="s">
        <v>6012</v>
      </c>
      <c r="B2007" t="s">
        <v>84</v>
      </c>
      <c r="C2007" t="s">
        <v>6013</v>
      </c>
      <c r="D2007" s="11" t="s">
        <v>8894</v>
      </c>
      <c r="E2007" s="11" t="s">
        <v>7105</v>
      </c>
      <c r="F2007" t="s">
        <v>105</v>
      </c>
      <c r="G2007" t="s">
        <v>6014</v>
      </c>
      <c r="H2007" t="s">
        <v>46</v>
      </c>
      <c r="I2007">
        <v>37.119999999999997</v>
      </c>
      <c r="J2007">
        <v>3</v>
      </c>
      <c r="K2007">
        <v>0</v>
      </c>
      <c r="L2007">
        <v>111.36</v>
      </c>
      <c r="M2007">
        <v>111.36</v>
      </c>
      <c r="N2007" s="11">
        <f>Salesdata[[#This Row],[subtotal_before_discount]]-Salesdata[[#This Row],[total_after_discount]]</f>
        <v>0</v>
      </c>
      <c r="O2007" t="s">
        <v>21</v>
      </c>
      <c r="P2007" s="2">
        <v>45724.926550925928</v>
      </c>
      <c r="Q2007">
        <f>YEAR(Salesdata[[#This Row],[purchase_date]])</f>
        <v>2025</v>
      </c>
      <c r="R2007" t="str">
        <f>TEXT(Salesdata[[#This Row],[purchase_date]], "mmm")</f>
        <v>Mar</v>
      </c>
    </row>
    <row r="2008" spans="1:18" x14ac:dyDescent="0.3">
      <c r="A2008" t="s">
        <v>6015</v>
      </c>
      <c r="B2008" t="s">
        <v>72</v>
      </c>
      <c r="C2008" t="s">
        <v>6016</v>
      </c>
      <c r="D2008" s="11" t="s">
        <v>8895</v>
      </c>
      <c r="E2008" s="11" t="s">
        <v>7056</v>
      </c>
      <c r="F2008" t="s">
        <v>277</v>
      </c>
      <c r="G2008" t="s">
        <v>6017</v>
      </c>
      <c r="H2008" t="s">
        <v>248</v>
      </c>
      <c r="I2008">
        <v>36.08</v>
      </c>
      <c r="J2008">
        <v>1</v>
      </c>
      <c r="K2008">
        <v>0</v>
      </c>
      <c r="L2008">
        <v>36.08</v>
      </c>
      <c r="M2008">
        <v>36.08</v>
      </c>
      <c r="N2008" s="11">
        <f>Salesdata[[#This Row],[subtotal_before_discount]]-Salesdata[[#This Row],[total_after_discount]]</f>
        <v>0</v>
      </c>
      <c r="O2008" t="s">
        <v>21</v>
      </c>
      <c r="P2008" s="2">
        <v>45814.467881944445</v>
      </c>
      <c r="Q2008">
        <f>YEAR(Salesdata[[#This Row],[purchase_date]])</f>
        <v>2025</v>
      </c>
      <c r="R2008" t="str">
        <f>TEXT(Salesdata[[#This Row],[purchase_date]], "mmm")</f>
        <v>Jun</v>
      </c>
    </row>
    <row r="2009" spans="1:18" x14ac:dyDescent="0.3">
      <c r="A2009" t="s">
        <v>6018</v>
      </c>
      <c r="B2009" t="s">
        <v>72</v>
      </c>
      <c r="C2009" t="s">
        <v>6019</v>
      </c>
      <c r="D2009" s="11" t="s">
        <v>8896</v>
      </c>
      <c r="E2009" s="11" t="s">
        <v>7159</v>
      </c>
      <c r="F2009" t="s">
        <v>224</v>
      </c>
      <c r="G2009" t="s">
        <v>6020</v>
      </c>
      <c r="H2009" t="s">
        <v>107</v>
      </c>
      <c r="I2009">
        <v>2.31</v>
      </c>
      <c r="J2009">
        <v>111</v>
      </c>
      <c r="K2009">
        <v>25</v>
      </c>
      <c r="L2009">
        <v>256.41000000000003</v>
      </c>
      <c r="M2009">
        <v>192.31</v>
      </c>
      <c r="N2009" s="11">
        <f>Salesdata[[#This Row],[subtotal_before_discount]]-Salesdata[[#This Row],[total_after_discount]]</f>
        <v>64.100000000000023</v>
      </c>
      <c r="O2009" t="s">
        <v>116</v>
      </c>
      <c r="P2009" s="2">
        <v>45465.017754629633</v>
      </c>
      <c r="Q2009">
        <f>YEAR(Salesdata[[#This Row],[purchase_date]])</f>
        <v>2024</v>
      </c>
      <c r="R2009" t="str">
        <f>TEXT(Salesdata[[#This Row],[purchase_date]], "mmm")</f>
        <v>Jun</v>
      </c>
    </row>
    <row r="2010" spans="1:18" x14ac:dyDescent="0.3">
      <c r="A2010" t="s">
        <v>6021</v>
      </c>
      <c r="B2010" t="s">
        <v>49</v>
      </c>
      <c r="C2010" t="s">
        <v>6022</v>
      </c>
      <c r="D2010" s="11" t="s">
        <v>8897</v>
      </c>
      <c r="E2010" s="11" t="s">
        <v>7064</v>
      </c>
      <c r="F2010" t="s">
        <v>32</v>
      </c>
      <c r="G2010" t="s">
        <v>6023</v>
      </c>
      <c r="H2010" t="s">
        <v>93</v>
      </c>
      <c r="I2010">
        <v>65.989999999999995</v>
      </c>
      <c r="J2010">
        <v>6</v>
      </c>
      <c r="K2010">
        <v>0</v>
      </c>
      <c r="L2010">
        <v>395.94</v>
      </c>
      <c r="M2010">
        <v>395.94</v>
      </c>
      <c r="N2010" s="11">
        <f>Salesdata[[#This Row],[subtotal_before_discount]]-Salesdata[[#This Row],[total_after_discount]]</f>
        <v>0</v>
      </c>
      <c r="O2010" t="s">
        <v>28</v>
      </c>
      <c r="P2010" s="2">
        <v>45656.952974537038</v>
      </c>
      <c r="Q2010">
        <f>YEAR(Salesdata[[#This Row],[purchase_date]])</f>
        <v>2024</v>
      </c>
      <c r="R2010" t="str">
        <f>TEXT(Salesdata[[#This Row],[purchase_date]], "mmm")</f>
        <v>Dec</v>
      </c>
    </row>
    <row r="2011" spans="1:18" x14ac:dyDescent="0.3">
      <c r="A2011" t="s">
        <v>6024</v>
      </c>
      <c r="B2011" t="s">
        <v>181</v>
      </c>
      <c r="C2011" t="s">
        <v>6025</v>
      </c>
      <c r="D2011" s="11" t="s">
        <v>8898</v>
      </c>
      <c r="E2011" s="11" t="s">
        <v>7091</v>
      </c>
      <c r="F2011" t="s">
        <v>68</v>
      </c>
      <c r="G2011" t="s">
        <v>6026</v>
      </c>
      <c r="H2011" t="s">
        <v>248</v>
      </c>
      <c r="I2011">
        <v>2231.91</v>
      </c>
      <c r="J2011">
        <v>15</v>
      </c>
      <c r="K2011">
        <v>10</v>
      </c>
      <c r="L2011">
        <v>33478.65</v>
      </c>
      <c r="M2011">
        <v>30130.79</v>
      </c>
      <c r="N2011" s="11">
        <f>Salesdata[[#This Row],[subtotal_before_discount]]-Salesdata[[#This Row],[total_after_discount]]</f>
        <v>3347.8600000000006</v>
      </c>
      <c r="O2011" t="s">
        <v>116</v>
      </c>
      <c r="P2011" s="2">
        <v>45736.049675925926</v>
      </c>
      <c r="Q2011">
        <f>YEAR(Salesdata[[#This Row],[purchase_date]])</f>
        <v>2025</v>
      </c>
      <c r="R2011" t="str">
        <f>TEXT(Salesdata[[#This Row],[purchase_date]], "mmm")</f>
        <v>Mar</v>
      </c>
    </row>
    <row r="2012" spans="1:18" x14ac:dyDescent="0.3">
      <c r="A2012" t="s">
        <v>6027</v>
      </c>
      <c r="B2012" t="s">
        <v>72</v>
      </c>
      <c r="C2012" t="s">
        <v>6028</v>
      </c>
      <c r="D2012" s="11" t="s">
        <v>8899</v>
      </c>
      <c r="E2012" s="11" t="s">
        <v>7069</v>
      </c>
      <c r="F2012" t="s">
        <v>100</v>
      </c>
      <c r="G2012" t="s">
        <v>6029</v>
      </c>
      <c r="H2012" t="s">
        <v>53</v>
      </c>
      <c r="I2012">
        <v>133.97999999999999</v>
      </c>
      <c r="J2012">
        <v>100</v>
      </c>
      <c r="K2012">
        <v>0</v>
      </c>
      <c r="L2012">
        <v>13398</v>
      </c>
      <c r="M2012">
        <v>13398</v>
      </c>
      <c r="N2012" s="11">
        <f>Salesdata[[#This Row],[subtotal_before_discount]]-Salesdata[[#This Row],[total_after_discount]]</f>
        <v>0</v>
      </c>
      <c r="O2012" t="s">
        <v>47</v>
      </c>
      <c r="P2012" s="2">
        <v>45473.661516203705</v>
      </c>
      <c r="Q2012">
        <f>YEAR(Salesdata[[#This Row],[purchase_date]])</f>
        <v>2024</v>
      </c>
      <c r="R2012" t="str">
        <f>TEXT(Salesdata[[#This Row],[purchase_date]], "mmm")</f>
        <v>Jun</v>
      </c>
    </row>
    <row r="2013" spans="1:18" x14ac:dyDescent="0.3">
      <c r="A2013" t="s">
        <v>6030</v>
      </c>
      <c r="B2013" t="s">
        <v>49</v>
      </c>
      <c r="C2013" t="s">
        <v>6031</v>
      </c>
      <c r="D2013" s="11" t="s">
        <v>8900</v>
      </c>
      <c r="E2013" s="11" t="s">
        <v>7166</v>
      </c>
      <c r="F2013" t="s">
        <v>44</v>
      </c>
      <c r="G2013" t="s">
        <v>6032</v>
      </c>
      <c r="H2013" t="s">
        <v>39</v>
      </c>
      <c r="I2013">
        <v>2418.25</v>
      </c>
      <c r="J2013">
        <v>10</v>
      </c>
      <c r="K2013">
        <v>20</v>
      </c>
      <c r="L2013">
        <v>24182.5</v>
      </c>
      <c r="M2013">
        <v>19346</v>
      </c>
      <c r="N2013" s="11">
        <f>Salesdata[[#This Row],[subtotal_before_discount]]-Salesdata[[#This Row],[total_after_discount]]</f>
        <v>4836.5</v>
      </c>
      <c r="O2013" t="s">
        <v>40</v>
      </c>
      <c r="P2013" s="2">
        <v>45557.940486111111</v>
      </c>
      <c r="Q2013">
        <f>YEAR(Salesdata[[#This Row],[purchase_date]])</f>
        <v>2024</v>
      </c>
      <c r="R2013" t="str">
        <f>TEXT(Salesdata[[#This Row],[purchase_date]], "mmm")</f>
        <v>Sep</v>
      </c>
    </row>
    <row r="2014" spans="1:18" x14ac:dyDescent="0.3">
      <c r="A2014" t="s">
        <v>6033</v>
      </c>
      <c r="B2014" t="s">
        <v>49</v>
      </c>
      <c r="C2014" t="s">
        <v>6034</v>
      </c>
      <c r="D2014" s="11" t="s">
        <v>8901</v>
      </c>
      <c r="E2014" s="11" t="s">
        <v>7143</v>
      </c>
      <c r="F2014" t="s">
        <v>87</v>
      </c>
      <c r="G2014" t="s">
        <v>6035</v>
      </c>
      <c r="H2014" t="s">
        <v>65</v>
      </c>
      <c r="I2014">
        <v>164.7</v>
      </c>
      <c r="J2014">
        <v>10</v>
      </c>
      <c r="K2014">
        <v>0</v>
      </c>
      <c r="L2014">
        <v>1647</v>
      </c>
      <c r="M2014">
        <v>1647</v>
      </c>
      <c r="N2014" s="11">
        <f>Salesdata[[#This Row],[subtotal_before_discount]]-Salesdata[[#This Row],[total_after_discount]]</f>
        <v>0</v>
      </c>
      <c r="O2014" t="s">
        <v>77</v>
      </c>
      <c r="P2014" s="2">
        <v>45393.421331018515</v>
      </c>
      <c r="Q2014">
        <f>YEAR(Salesdata[[#This Row],[purchase_date]])</f>
        <v>2024</v>
      </c>
      <c r="R2014" t="str">
        <f>TEXT(Salesdata[[#This Row],[purchase_date]], "mmm")</f>
        <v>Apr</v>
      </c>
    </row>
    <row r="2015" spans="1:18" x14ac:dyDescent="0.3">
      <c r="A2015" t="s">
        <v>6036</v>
      </c>
      <c r="B2015" t="s">
        <v>95</v>
      </c>
      <c r="C2015" t="s">
        <v>6037</v>
      </c>
      <c r="D2015" s="11" t="s">
        <v>8902</v>
      </c>
      <c r="E2015" s="11" t="s">
        <v>7207</v>
      </c>
      <c r="F2015" t="s">
        <v>9189</v>
      </c>
      <c r="G2015" t="s">
        <v>6038</v>
      </c>
      <c r="H2015" t="s">
        <v>93</v>
      </c>
      <c r="I2015">
        <v>180.06</v>
      </c>
      <c r="J2015">
        <v>25</v>
      </c>
      <c r="K2015">
        <v>18</v>
      </c>
      <c r="L2015">
        <v>4501.5</v>
      </c>
      <c r="M2015">
        <v>3691.23</v>
      </c>
      <c r="N2015" s="11">
        <f>Salesdata[[#This Row],[subtotal_before_discount]]-Salesdata[[#This Row],[total_after_discount]]</f>
        <v>810.27</v>
      </c>
      <c r="O2015" t="s">
        <v>28</v>
      </c>
      <c r="P2015" s="2">
        <v>45631.309976851851</v>
      </c>
      <c r="Q2015">
        <f>YEAR(Salesdata[[#This Row],[purchase_date]])</f>
        <v>2024</v>
      </c>
      <c r="R2015" t="str">
        <f>TEXT(Salesdata[[#This Row],[purchase_date]], "mmm")</f>
        <v>Dec</v>
      </c>
    </row>
    <row r="2016" spans="1:18" x14ac:dyDescent="0.3">
      <c r="A2016" t="s">
        <v>6039</v>
      </c>
      <c r="B2016" t="s">
        <v>118</v>
      </c>
      <c r="C2016" t="s">
        <v>6040</v>
      </c>
      <c r="D2016" s="11" t="s">
        <v>8903</v>
      </c>
      <c r="E2016" s="11" t="s">
        <v>7198</v>
      </c>
      <c r="F2016" t="s">
        <v>91</v>
      </c>
      <c r="G2016" t="s">
        <v>6041</v>
      </c>
      <c r="H2016" t="s">
        <v>27</v>
      </c>
      <c r="I2016">
        <v>1099.54</v>
      </c>
      <c r="J2016">
        <v>50</v>
      </c>
      <c r="K2016">
        <v>20</v>
      </c>
      <c r="L2016">
        <v>54977</v>
      </c>
      <c r="M2016">
        <v>43981.599999999999</v>
      </c>
      <c r="N2016" s="11">
        <f>Salesdata[[#This Row],[subtotal_before_discount]]-Salesdata[[#This Row],[total_after_discount]]</f>
        <v>10995.400000000001</v>
      </c>
      <c r="O2016" t="s">
        <v>28</v>
      </c>
      <c r="P2016" s="2">
        <v>45360.505046296297</v>
      </c>
      <c r="Q2016">
        <f>YEAR(Salesdata[[#This Row],[purchase_date]])</f>
        <v>2024</v>
      </c>
      <c r="R2016" t="str">
        <f>TEXT(Salesdata[[#This Row],[purchase_date]], "mmm")</f>
        <v>Mar</v>
      </c>
    </row>
    <row r="2017" spans="1:18" x14ac:dyDescent="0.3">
      <c r="A2017" t="s">
        <v>6042</v>
      </c>
      <c r="B2017" t="s">
        <v>72</v>
      </c>
      <c r="C2017" t="s">
        <v>6043</v>
      </c>
      <c r="D2017" s="11" t="s">
        <v>8904</v>
      </c>
      <c r="E2017" s="11" t="s">
        <v>7060</v>
      </c>
      <c r="F2017" t="s">
        <v>87</v>
      </c>
      <c r="G2017" t="s">
        <v>6044</v>
      </c>
      <c r="H2017" t="s">
        <v>20</v>
      </c>
      <c r="I2017">
        <v>1057.32</v>
      </c>
      <c r="J2017">
        <v>1</v>
      </c>
      <c r="K2017">
        <v>0</v>
      </c>
      <c r="L2017">
        <v>1057.32</v>
      </c>
      <c r="M2017">
        <v>1057.32</v>
      </c>
      <c r="N2017" s="11">
        <f>Salesdata[[#This Row],[subtotal_before_discount]]-Salesdata[[#This Row],[total_after_discount]]</f>
        <v>0</v>
      </c>
      <c r="O2017" t="s">
        <v>47</v>
      </c>
      <c r="P2017" s="2">
        <v>45450.624085648145</v>
      </c>
      <c r="Q2017">
        <f>YEAR(Salesdata[[#This Row],[purchase_date]])</f>
        <v>2024</v>
      </c>
      <c r="R2017" t="str">
        <f>TEXT(Salesdata[[#This Row],[purchase_date]], "mmm")</f>
        <v>Jun</v>
      </c>
    </row>
    <row r="2018" spans="1:18" x14ac:dyDescent="0.3">
      <c r="A2018" t="s">
        <v>6045</v>
      </c>
      <c r="B2018" t="s">
        <v>15</v>
      </c>
      <c r="C2018" t="s">
        <v>6046</v>
      </c>
      <c r="D2018" s="11" t="s">
        <v>8905</v>
      </c>
      <c r="E2018" s="11" t="s">
        <v>7105</v>
      </c>
      <c r="F2018" t="s">
        <v>246</v>
      </c>
      <c r="G2018" t="s">
        <v>6047</v>
      </c>
      <c r="H2018" t="s">
        <v>248</v>
      </c>
      <c r="I2018">
        <v>539.41999999999996</v>
      </c>
      <c r="J2018">
        <v>20</v>
      </c>
      <c r="K2018">
        <v>3</v>
      </c>
      <c r="L2018">
        <v>10788.4</v>
      </c>
      <c r="M2018">
        <v>10464.75</v>
      </c>
      <c r="N2018" s="11">
        <f>Salesdata[[#This Row],[subtotal_before_discount]]-Salesdata[[#This Row],[total_after_discount]]</f>
        <v>323.64999999999964</v>
      </c>
      <c r="O2018" t="s">
        <v>9189</v>
      </c>
      <c r="P2018" s="2">
        <v>45864.935486111113</v>
      </c>
      <c r="Q2018">
        <f>YEAR(Salesdata[[#This Row],[purchase_date]])</f>
        <v>2025</v>
      </c>
      <c r="R2018" t="str">
        <f>TEXT(Salesdata[[#This Row],[purchase_date]], "mmm")</f>
        <v>Jul</v>
      </c>
    </row>
    <row r="2019" spans="1:18" x14ac:dyDescent="0.3">
      <c r="A2019" t="s">
        <v>6048</v>
      </c>
      <c r="B2019" t="s">
        <v>118</v>
      </c>
      <c r="C2019" t="s">
        <v>6049</v>
      </c>
      <c r="D2019" s="11" t="s">
        <v>8906</v>
      </c>
      <c r="E2019" s="11" t="s">
        <v>7116</v>
      </c>
      <c r="F2019" t="s">
        <v>68</v>
      </c>
      <c r="G2019" t="s">
        <v>6050</v>
      </c>
      <c r="H2019" t="s">
        <v>184</v>
      </c>
      <c r="I2019">
        <v>766.56</v>
      </c>
      <c r="J2019">
        <v>10</v>
      </c>
      <c r="K2019">
        <v>0</v>
      </c>
      <c r="L2019">
        <v>7665.6</v>
      </c>
      <c r="M2019">
        <v>7665.6</v>
      </c>
      <c r="N2019" s="11">
        <f>Salesdata[[#This Row],[subtotal_before_discount]]-Salesdata[[#This Row],[total_after_discount]]</f>
        <v>0</v>
      </c>
      <c r="O2019" t="s">
        <v>77</v>
      </c>
      <c r="P2019" s="2">
        <v>45875.551574074074</v>
      </c>
      <c r="Q2019">
        <f>YEAR(Salesdata[[#This Row],[purchase_date]])</f>
        <v>2025</v>
      </c>
      <c r="R2019" t="str">
        <f>TEXT(Salesdata[[#This Row],[purchase_date]], "mmm")</f>
        <v>Aug</v>
      </c>
    </row>
    <row r="2020" spans="1:18" x14ac:dyDescent="0.3">
      <c r="A2020" t="s">
        <v>6051</v>
      </c>
      <c r="B2020" t="s">
        <v>118</v>
      </c>
      <c r="C2020" t="s">
        <v>6052</v>
      </c>
      <c r="D2020" s="11" t="s">
        <v>8907</v>
      </c>
      <c r="E2020" s="11" t="s">
        <v>7105</v>
      </c>
      <c r="F2020" t="s">
        <v>155</v>
      </c>
      <c r="G2020" t="s">
        <v>6053</v>
      </c>
      <c r="H2020" t="s">
        <v>76</v>
      </c>
      <c r="I2020">
        <v>2916.78</v>
      </c>
      <c r="J2020">
        <v>1</v>
      </c>
      <c r="K2020">
        <v>0</v>
      </c>
      <c r="L2020">
        <v>2916.78</v>
      </c>
      <c r="M2020">
        <v>2916.78</v>
      </c>
      <c r="N2020" s="11">
        <f>Salesdata[[#This Row],[subtotal_before_discount]]-Salesdata[[#This Row],[total_after_discount]]</f>
        <v>0</v>
      </c>
      <c r="O2020" t="s">
        <v>9189</v>
      </c>
      <c r="P2020" s="2">
        <v>45486.37841435185</v>
      </c>
      <c r="Q2020">
        <f>YEAR(Salesdata[[#This Row],[purchase_date]])</f>
        <v>2024</v>
      </c>
      <c r="R2020" t="str">
        <f>TEXT(Salesdata[[#This Row],[purchase_date]], "mmm")</f>
        <v>Jul</v>
      </c>
    </row>
    <row r="2021" spans="1:18" x14ac:dyDescent="0.3">
      <c r="A2021" t="s">
        <v>6054</v>
      </c>
      <c r="B2021" t="s">
        <v>30</v>
      </c>
      <c r="C2021" t="s">
        <v>6055</v>
      </c>
      <c r="D2021" s="11" t="s">
        <v>7636</v>
      </c>
      <c r="E2021" s="11" t="s">
        <v>7089</v>
      </c>
      <c r="F2021" t="s">
        <v>37</v>
      </c>
      <c r="G2021" t="s">
        <v>6056</v>
      </c>
      <c r="H2021" t="s">
        <v>82</v>
      </c>
      <c r="I2021">
        <v>2079.14</v>
      </c>
      <c r="J2021">
        <v>25</v>
      </c>
      <c r="K2021">
        <v>0</v>
      </c>
      <c r="L2021">
        <v>51978.5</v>
      </c>
      <c r="M2021">
        <v>51978.5</v>
      </c>
      <c r="N2021" s="11">
        <f>Salesdata[[#This Row],[subtotal_before_discount]]-Salesdata[[#This Row],[total_after_discount]]</f>
        <v>0</v>
      </c>
      <c r="O2021" t="s">
        <v>28</v>
      </c>
      <c r="P2021" s="2">
        <v>45568.517210648148</v>
      </c>
      <c r="Q2021">
        <f>YEAR(Salesdata[[#This Row],[purchase_date]])</f>
        <v>2024</v>
      </c>
      <c r="R2021" t="str">
        <f>TEXT(Salesdata[[#This Row],[purchase_date]], "mmm")</f>
        <v>Oct</v>
      </c>
    </row>
    <row r="2022" spans="1:18" x14ac:dyDescent="0.3">
      <c r="A2022" t="s">
        <v>6057</v>
      </c>
      <c r="B2022" t="s">
        <v>172</v>
      </c>
      <c r="C2022" t="s">
        <v>6058</v>
      </c>
      <c r="D2022" s="11" t="s">
        <v>8046</v>
      </c>
      <c r="E2022" s="11" t="s">
        <v>7250</v>
      </c>
      <c r="F2022" t="s">
        <v>224</v>
      </c>
      <c r="G2022" t="s">
        <v>6059</v>
      </c>
      <c r="H2022" t="s">
        <v>179</v>
      </c>
      <c r="I2022">
        <v>700.35</v>
      </c>
      <c r="J2022">
        <v>5</v>
      </c>
      <c r="K2022">
        <v>0</v>
      </c>
      <c r="L2022">
        <v>3501.75</v>
      </c>
      <c r="M2022">
        <v>3501.75</v>
      </c>
      <c r="N2022" s="11">
        <f>Salesdata[[#This Row],[subtotal_before_discount]]-Salesdata[[#This Row],[total_after_discount]]</f>
        <v>0</v>
      </c>
      <c r="O2022" t="s">
        <v>28</v>
      </c>
      <c r="P2022" s="2">
        <v>45854.566608796296</v>
      </c>
      <c r="Q2022">
        <f>YEAR(Salesdata[[#This Row],[purchase_date]])</f>
        <v>2025</v>
      </c>
      <c r="R2022" t="str">
        <f>TEXT(Salesdata[[#This Row],[purchase_date]], "mmm")</f>
        <v>Jul</v>
      </c>
    </row>
    <row r="2023" spans="1:18" x14ac:dyDescent="0.3">
      <c r="A2023" t="s">
        <v>6060</v>
      </c>
      <c r="B2023" t="s">
        <v>55</v>
      </c>
      <c r="C2023" t="s">
        <v>6061</v>
      </c>
      <c r="D2023" s="11" t="s">
        <v>8908</v>
      </c>
      <c r="E2023" s="11" t="s">
        <v>7137</v>
      </c>
      <c r="F2023" t="s">
        <v>68</v>
      </c>
      <c r="G2023" t="s">
        <v>6062</v>
      </c>
      <c r="H2023" t="s">
        <v>9189</v>
      </c>
      <c r="I2023">
        <v>493.38</v>
      </c>
      <c r="J2023">
        <v>10</v>
      </c>
      <c r="K2023">
        <v>5</v>
      </c>
      <c r="L2023">
        <v>4933.8</v>
      </c>
      <c r="M2023">
        <v>4687.1099999999997</v>
      </c>
      <c r="N2023" s="11">
        <f>Salesdata[[#This Row],[subtotal_before_discount]]-Salesdata[[#This Row],[total_after_discount]]</f>
        <v>246.69000000000051</v>
      </c>
      <c r="O2023" t="s">
        <v>40</v>
      </c>
      <c r="P2023" s="2">
        <v>45833.949456018519</v>
      </c>
      <c r="Q2023">
        <f>YEAR(Salesdata[[#This Row],[purchase_date]])</f>
        <v>2025</v>
      </c>
      <c r="R2023" t="str">
        <f>TEXT(Salesdata[[#This Row],[purchase_date]], "mmm")</f>
        <v>Jun</v>
      </c>
    </row>
    <row r="2024" spans="1:18" x14ac:dyDescent="0.3">
      <c r="A2024" t="s">
        <v>6063</v>
      </c>
      <c r="B2024" t="s">
        <v>172</v>
      </c>
      <c r="C2024" t="s">
        <v>6064</v>
      </c>
      <c r="D2024" s="11" t="s">
        <v>7208</v>
      </c>
      <c r="E2024" s="11" t="s">
        <v>7054</v>
      </c>
      <c r="F2024" t="s">
        <v>57</v>
      </c>
      <c r="G2024" t="s">
        <v>6065</v>
      </c>
      <c r="H2024" t="s">
        <v>93</v>
      </c>
      <c r="I2024">
        <v>669.25</v>
      </c>
      <c r="J2024">
        <v>5</v>
      </c>
      <c r="K2024">
        <v>0</v>
      </c>
      <c r="L2024">
        <v>3346.25</v>
      </c>
      <c r="M2024">
        <v>3346.25</v>
      </c>
      <c r="N2024" s="11">
        <f>Salesdata[[#This Row],[subtotal_before_discount]]-Salesdata[[#This Row],[total_after_discount]]</f>
        <v>0</v>
      </c>
      <c r="O2024" t="s">
        <v>77</v>
      </c>
      <c r="P2024" s="2">
        <v>45510.790011574078</v>
      </c>
      <c r="Q2024">
        <f>YEAR(Salesdata[[#This Row],[purchase_date]])</f>
        <v>2024</v>
      </c>
      <c r="R2024" t="str">
        <f>TEXT(Salesdata[[#This Row],[purchase_date]], "mmm")</f>
        <v>Aug</v>
      </c>
    </row>
    <row r="2025" spans="1:18" x14ac:dyDescent="0.3">
      <c r="A2025" t="s">
        <v>6066</v>
      </c>
      <c r="B2025" t="s">
        <v>23</v>
      </c>
      <c r="C2025" t="s">
        <v>6067</v>
      </c>
      <c r="D2025" s="11" t="s">
        <v>8909</v>
      </c>
      <c r="E2025" s="11" t="s">
        <v>7040</v>
      </c>
      <c r="F2025" t="s">
        <v>155</v>
      </c>
      <c r="G2025" t="s">
        <v>6068</v>
      </c>
      <c r="H2025" t="s">
        <v>465</v>
      </c>
      <c r="I2025">
        <v>2190.17</v>
      </c>
      <c r="J2025">
        <v>30</v>
      </c>
      <c r="K2025">
        <v>20</v>
      </c>
      <c r="L2025">
        <v>65705.100000000006</v>
      </c>
      <c r="M2025">
        <v>52564.08</v>
      </c>
      <c r="N2025" s="11">
        <f>Salesdata[[#This Row],[subtotal_before_discount]]-Salesdata[[#This Row],[total_after_discount]]</f>
        <v>13141.020000000004</v>
      </c>
      <c r="O2025" t="s">
        <v>77</v>
      </c>
      <c r="P2025" s="2">
        <v>45805.892442129632</v>
      </c>
      <c r="Q2025">
        <f>YEAR(Salesdata[[#This Row],[purchase_date]])</f>
        <v>2025</v>
      </c>
      <c r="R2025" t="str">
        <f>TEXT(Salesdata[[#This Row],[purchase_date]], "mmm")</f>
        <v>May</v>
      </c>
    </row>
    <row r="2026" spans="1:18" x14ac:dyDescent="0.3">
      <c r="A2026" t="s">
        <v>6069</v>
      </c>
      <c r="B2026" t="s">
        <v>30</v>
      </c>
      <c r="C2026" t="s">
        <v>6070</v>
      </c>
      <c r="D2026" s="11" t="s">
        <v>8910</v>
      </c>
      <c r="E2026" s="11" t="s">
        <v>7062</v>
      </c>
      <c r="F2026" t="s">
        <v>155</v>
      </c>
      <c r="G2026" t="s">
        <v>9189</v>
      </c>
      <c r="H2026" t="s">
        <v>39</v>
      </c>
      <c r="I2026">
        <v>210.62</v>
      </c>
      <c r="J2026">
        <v>1</v>
      </c>
      <c r="K2026">
        <v>0</v>
      </c>
      <c r="L2026">
        <v>210.62</v>
      </c>
      <c r="M2026">
        <v>210.62</v>
      </c>
      <c r="N2026" s="11">
        <f>Salesdata[[#This Row],[subtotal_before_discount]]-Salesdata[[#This Row],[total_after_discount]]</f>
        <v>0</v>
      </c>
      <c r="O2026" t="s">
        <v>47</v>
      </c>
      <c r="P2026" s="2">
        <v>45610.640879629631</v>
      </c>
      <c r="Q2026">
        <f>YEAR(Salesdata[[#This Row],[purchase_date]])</f>
        <v>2024</v>
      </c>
      <c r="R2026" t="str">
        <f>TEXT(Salesdata[[#This Row],[purchase_date]], "mmm")</f>
        <v>Nov</v>
      </c>
    </row>
    <row r="2027" spans="1:18" x14ac:dyDescent="0.3">
      <c r="A2027" t="s">
        <v>6071</v>
      </c>
      <c r="B2027" t="s">
        <v>72</v>
      </c>
      <c r="C2027" t="s">
        <v>6072</v>
      </c>
      <c r="D2027" s="11" t="s">
        <v>8911</v>
      </c>
      <c r="E2027" s="11" t="s">
        <v>7154</v>
      </c>
      <c r="F2027" t="s">
        <v>105</v>
      </c>
      <c r="G2027" t="s">
        <v>6073</v>
      </c>
      <c r="H2027" t="s">
        <v>465</v>
      </c>
      <c r="I2027">
        <v>2318.2399999999998</v>
      </c>
      <c r="J2027">
        <v>10</v>
      </c>
      <c r="K2027">
        <v>15</v>
      </c>
      <c r="L2027">
        <v>23182.400000000001</v>
      </c>
      <c r="M2027">
        <v>19705.04</v>
      </c>
      <c r="N2027" s="11">
        <f>Salesdata[[#This Row],[subtotal_before_discount]]-Salesdata[[#This Row],[total_after_discount]]</f>
        <v>3477.3600000000006</v>
      </c>
      <c r="O2027" t="s">
        <v>116</v>
      </c>
      <c r="P2027" s="2">
        <v>45563.683831018519</v>
      </c>
      <c r="Q2027">
        <f>YEAR(Salesdata[[#This Row],[purchase_date]])</f>
        <v>2024</v>
      </c>
      <c r="R2027" t="str">
        <f>TEXT(Salesdata[[#This Row],[purchase_date]], "mmm")</f>
        <v>Sep</v>
      </c>
    </row>
    <row r="2028" spans="1:18" x14ac:dyDescent="0.3">
      <c r="A2028" t="s">
        <v>6074</v>
      </c>
      <c r="B2028" t="s">
        <v>55</v>
      </c>
      <c r="C2028" t="s">
        <v>6075</v>
      </c>
      <c r="D2028" s="11" t="s">
        <v>8912</v>
      </c>
      <c r="E2028" s="11" t="s">
        <v>7123</v>
      </c>
      <c r="F2028" t="s">
        <v>68</v>
      </c>
      <c r="G2028" t="s">
        <v>6076</v>
      </c>
      <c r="H2028" t="s">
        <v>209</v>
      </c>
      <c r="I2028">
        <v>238.59</v>
      </c>
      <c r="J2028">
        <v>40</v>
      </c>
      <c r="K2028">
        <v>10</v>
      </c>
      <c r="L2028">
        <v>9543.6</v>
      </c>
      <c r="M2028">
        <v>8589.24</v>
      </c>
      <c r="N2028" s="11">
        <f>Salesdata[[#This Row],[subtotal_before_discount]]-Salesdata[[#This Row],[total_after_discount]]</f>
        <v>954.36000000000058</v>
      </c>
      <c r="O2028" t="s">
        <v>116</v>
      </c>
      <c r="P2028" s="2">
        <v>45622.663344907407</v>
      </c>
      <c r="Q2028">
        <f>YEAR(Salesdata[[#This Row],[purchase_date]])</f>
        <v>2024</v>
      </c>
      <c r="R2028" t="str">
        <f>TEXT(Salesdata[[#This Row],[purchase_date]], "mmm")</f>
        <v>Nov</v>
      </c>
    </row>
    <row r="2029" spans="1:18" x14ac:dyDescent="0.3">
      <c r="A2029" t="s">
        <v>6077</v>
      </c>
      <c r="B2029" t="s">
        <v>118</v>
      </c>
      <c r="C2029" t="s">
        <v>6078</v>
      </c>
      <c r="D2029" s="11" t="s">
        <v>8913</v>
      </c>
      <c r="E2029" s="11" t="s">
        <v>7164</v>
      </c>
      <c r="F2029" t="s">
        <v>133</v>
      </c>
      <c r="G2029" t="s">
        <v>6079</v>
      </c>
      <c r="H2029" t="s">
        <v>248</v>
      </c>
      <c r="I2029">
        <v>275.32</v>
      </c>
      <c r="J2029">
        <v>30</v>
      </c>
      <c r="K2029">
        <v>0</v>
      </c>
      <c r="L2029">
        <v>8259.6</v>
      </c>
      <c r="M2029">
        <v>8259.6</v>
      </c>
      <c r="N2029" s="11">
        <f>Salesdata[[#This Row],[subtotal_before_discount]]-Salesdata[[#This Row],[total_after_discount]]</f>
        <v>0</v>
      </c>
      <c r="O2029" t="s">
        <v>60</v>
      </c>
      <c r="P2029" s="2">
        <v>45751.377326388887</v>
      </c>
      <c r="Q2029">
        <f>YEAR(Salesdata[[#This Row],[purchase_date]])</f>
        <v>2025</v>
      </c>
      <c r="R2029" t="str">
        <f>TEXT(Salesdata[[#This Row],[purchase_date]], "mmm")</f>
        <v>Apr</v>
      </c>
    </row>
    <row r="2030" spans="1:18" x14ac:dyDescent="0.3">
      <c r="A2030" t="s">
        <v>6080</v>
      </c>
      <c r="B2030" t="s">
        <v>172</v>
      </c>
      <c r="C2030" t="s">
        <v>6081</v>
      </c>
      <c r="D2030" s="11" t="s">
        <v>7149</v>
      </c>
      <c r="E2030" s="11" t="s">
        <v>7139</v>
      </c>
      <c r="F2030" t="s">
        <v>18</v>
      </c>
      <c r="G2030" t="s">
        <v>6082</v>
      </c>
      <c r="H2030" t="s">
        <v>70</v>
      </c>
      <c r="I2030">
        <v>539.9</v>
      </c>
      <c r="J2030">
        <v>10</v>
      </c>
      <c r="K2030">
        <v>0</v>
      </c>
      <c r="L2030">
        <v>5399</v>
      </c>
      <c r="M2030">
        <v>5399</v>
      </c>
      <c r="N2030" s="11">
        <f>Salesdata[[#This Row],[subtotal_before_discount]]-Salesdata[[#This Row],[total_after_discount]]</f>
        <v>0</v>
      </c>
      <c r="O2030" t="s">
        <v>28</v>
      </c>
      <c r="P2030" s="2">
        <v>45468.726157407407</v>
      </c>
      <c r="Q2030">
        <f>YEAR(Salesdata[[#This Row],[purchase_date]])</f>
        <v>2024</v>
      </c>
      <c r="R2030" t="str">
        <f>TEXT(Salesdata[[#This Row],[purchase_date]], "mmm")</f>
        <v>Jun</v>
      </c>
    </row>
    <row r="2031" spans="1:18" x14ac:dyDescent="0.3">
      <c r="A2031" t="s">
        <v>6083</v>
      </c>
      <c r="B2031" t="s">
        <v>84</v>
      </c>
      <c r="C2031" t="s">
        <v>6084</v>
      </c>
      <c r="D2031" s="11" t="s">
        <v>8914</v>
      </c>
      <c r="E2031" s="11" t="s">
        <v>7097</v>
      </c>
      <c r="F2031" t="s">
        <v>44</v>
      </c>
      <c r="G2031" t="s">
        <v>6085</v>
      </c>
      <c r="H2031" t="s">
        <v>53</v>
      </c>
      <c r="I2031">
        <v>4303.4799999999996</v>
      </c>
      <c r="J2031">
        <v>1</v>
      </c>
      <c r="K2031">
        <v>0</v>
      </c>
      <c r="L2031">
        <v>4303.4799999999996</v>
      </c>
      <c r="M2031">
        <v>4303.4799999999996</v>
      </c>
      <c r="N2031" s="11">
        <f>Salesdata[[#This Row],[subtotal_before_discount]]-Salesdata[[#This Row],[total_after_discount]]</f>
        <v>0</v>
      </c>
      <c r="O2031" t="s">
        <v>40</v>
      </c>
      <c r="P2031" s="2">
        <v>45713.925671296296</v>
      </c>
      <c r="Q2031">
        <f>YEAR(Salesdata[[#This Row],[purchase_date]])</f>
        <v>2025</v>
      </c>
      <c r="R2031" t="str">
        <f>TEXT(Salesdata[[#This Row],[purchase_date]], "mmm")</f>
        <v>Feb</v>
      </c>
    </row>
    <row r="2032" spans="1:18" x14ac:dyDescent="0.3">
      <c r="A2032" t="s">
        <v>6086</v>
      </c>
      <c r="B2032" t="s">
        <v>23</v>
      </c>
      <c r="C2032" t="s">
        <v>6087</v>
      </c>
      <c r="D2032" s="11" t="s">
        <v>8915</v>
      </c>
      <c r="E2032" s="11" t="s">
        <v>7073</v>
      </c>
      <c r="F2032" t="s">
        <v>111</v>
      </c>
      <c r="G2032" t="s">
        <v>6088</v>
      </c>
      <c r="H2032" t="s">
        <v>27</v>
      </c>
      <c r="I2032">
        <v>1.56</v>
      </c>
      <c r="J2032">
        <v>248</v>
      </c>
      <c r="K2032">
        <v>0</v>
      </c>
      <c r="L2032">
        <v>386.88</v>
      </c>
      <c r="M2032">
        <v>386.88</v>
      </c>
      <c r="N2032" s="11">
        <f>Salesdata[[#This Row],[subtotal_before_discount]]-Salesdata[[#This Row],[total_after_discount]]</f>
        <v>0</v>
      </c>
      <c r="O2032" t="s">
        <v>40</v>
      </c>
      <c r="P2032" s="2">
        <v>45748.710856481484</v>
      </c>
      <c r="Q2032">
        <f>YEAR(Salesdata[[#This Row],[purchase_date]])</f>
        <v>2025</v>
      </c>
      <c r="R2032" t="str">
        <f>TEXT(Salesdata[[#This Row],[purchase_date]], "mmm")</f>
        <v>Apr</v>
      </c>
    </row>
    <row r="2033" spans="1:18" x14ac:dyDescent="0.3">
      <c r="A2033" t="s">
        <v>6089</v>
      </c>
      <c r="B2033" t="s">
        <v>55</v>
      </c>
      <c r="C2033" t="s">
        <v>6090</v>
      </c>
      <c r="D2033" s="11" t="s">
        <v>8702</v>
      </c>
      <c r="E2033" s="11" t="s">
        <v>7079</v>
      </c>
      <c r="F2033" t="s">
        <v>177</v>
      </c>
      <c r="G2033" t="s">
        <v>6091</v>
      </c>
      <c r="H2033" t="s">
        <v>179</v>
      </c>
      <c r="I2033">
        <v>119.99</v>
      </c>
      <c r="J2033">
        <v>2</v>
      </c>
      <c r="K2033">
        <v>0</v>
      </c>
      <c r="L2033">
        <v>239.98</v>
      </c>
      <c r="M2033">
        <v>239.98</v>
      </c>
      <c r="N2033" s="11">
        <f>Salesdata[[#This Row],[subtotal_before_discount]]-Salesdata[[#This Row],[total_after_discount]]</f>
        <v>0</v>
      </c>
      <c r="O2033" t="s">
        <v>40</v>
      </c>
      <c r="P2033" s="2">
        <v>45394.341562499998</v>
      </c>
      <c r="Q2033">
        <f>YEAR(Salesdata[[#This Row],[purchase_date]])</f>
        <v>2024</v>
      </c>
      <c r="R2033" t="str">
        <f>TEXT(Salesdata[[#This Row],[purchase_date]], "mmm")</f>
        <v>Apr</v>
      </c>
    </row>
    <row r="2034" spans="1:18" x14ac:dyDescent="0.3">
      <c r="A2034" t="s">
        <v>6092</v>
      </c>
      <c r="B2034" t="s">
        <v>23</v>
      </c>
      <c r="C2034" t="s">
        <v>6093</v>
      </c>
      <c r="D2034" s="11" t="s">
        <v>8916</v>
      </c>
      <c r="E2034" s="11" t="s">
        <v>7054</v>
      </c>
      <c r="F2034" t="s">
        <v>87</v>
      </c>
      <c r="G2034" t="s">
        <v>6094</v>
      </c>
      <c r="H2034" t="s">
        <v>209</v>
      </c>
      <c r="I2034">
        <v>319.93</v>
      </c>
      <c r="J2034">
        <v>1</v>
      </c>
      <c r="K2034">
        <v>0</v>
      </c>
      <c r="L2034">
        <v>319.93</v>
      </c>
      <c r="M2034">
        <v>319.93</v>
      </c>
      <c r="N2034" s="11">
        <f>Salesdata[[#This Row],[subtotal_before_discount]]-Salesdata[[#This Row],[total_after_discount]]</f>
        <v>0</v>
      </c>
      <c r="O2034" t="s">
        <v>47</v>
      </c>
      <c r="P2034" s="2">
        <v>45784.165173611109</v>
      </c>
      <c r="Q2034">
        <f>YEAR(Salesdata[[#This Row],[purchase_date]])</f>
        <v>2025</v>
      </c>
      <c r="R2034" t="str">
        <f>TEXT(Salesdata[[#This Row],[purchase_date]], "mmm")</f>
        <v>May</v>
      </c>
    </row>
    <row r="2035" spans="1:18" x14ac:dyDescent="0.3">
      <c r="A2035" t="s">
        <v>6095</v>
      </c>
      <c r="B2035" t="s">
        <v>95</v>
      </c>
      <c r="C2035" t="s">
        <v>6096</v>
      </c>
      <c r="D2035" s="11" t="s">
        <v>8917</v>
      </c>
      <c r="E2035" s="11" t="s">
        <v>7250</v>
      </c>
      <c r="F2035" t="s">
        <v>32</v>
      </c>
      <c r="G2035" t="s">
        <v>6097</v>
      </c>
      <c r="H2035" t="s">
        <v>209</v>
      </c>
      <c r="I2035">
        <v>123.59</v>
      </c>
      <c r="J2035">
        <v>2</v>
      </c>
      <c r="K2035">
        <v>3</v>
      </c>
      <c r="L2035">
        <v>247.18</v>
      </c>
      <c r="M2035">
        <v>239.76</v>
      </c>
      <c r="N2035" s="11">
        <f>Salesdata[[#This Row],[subtotal_before_discount]]-Salesdata[[#This Row],[total_after_discount]]</f>
        <v>7.4200000000000159</v>
      </c>
      <c r="O2035" t="s">
        <v>9189</v>
      </c>
      <c r="P2035" s="2">
        <v>45602.534583333334</v>
      </c>
      <c r="Q2035">
        <f>YEAR(Salesdata[[#This Row],[purchase_date]])</f>
        <v>2024</v>
      </c>
      <c r="R2035" t="str">
        <f>TEXT(Salesdata[[#This Row],[purchase_date]], "mmm")</f>
        <v>Nov</v>
      </c>
    </row>
    <row r="2036" spans="1:18" x14ac:dyDescent="0.3">
      <c r="A2036" t="s">
        <v>6098</v>
      </c>
      <c r="B2036" t="s">
        <v>181</v>
      </c>
      <c r="C2036" t="s">
        <v>6099</v>
      </c>
      <c r="D2036" s="11" t="s">
        <v>8918</v>
      </c>
      <c r="E2036" s="11" t="s">
        <v>7116</v>
      </c>
      <c r="F2036" t="s">
        <v>44</v>
      </c>
      <c r="G2036" t="s">
        <v>6100</v>
      </c>
      <c r="H2036" t="s">
        <v>248</v>
      </c>
      <c r="I2036">
        <v>138.88</v>
      </c>
      <c r="J2036">
        <v>5</v>
      </c>
      <c r="K2036">
        <v>0</v>
      </c>
      <c r="L2036">
        <v>694.4</v>
      </c>
      <c r="M2036">
        <v>694.4</v>
      </c>
      <c r="N2036" s="11">
        <f>Salesdata[[#This Row],[subtotal_before_discount]]-Salesdata[[#This Row],[total_after_discount]]</f>
        <v>0</v>
      </c>
      <c r="O2036" t="s">
        <v>21</v>
      </c>
      <c r="P2036" s="2">
        <v>45657.298738425925</v>
      </c>
      <c r="Q2036">
        <f>YEAR(Salesdata[[#This Row],[purchase_date]])</f>
        <v>2024</v>
      </c>
      <c r="R2036" t="str">
        <f>TEXT(Salesdata[[#This Row],[purchase_date]], "mmm")</f>
        <v>Dec</v>
      </c>
    </row>
    <row r="2037" spans="1:18" x14ac:dyDescent="0.3">
      <c r="A2037" t="s">
        <v>6101</v>
      </c>
      <c r="B2037" t="s">
        <v>23</v>
      </c>
      <c r="C2037" t="s">
        <v>6102</v>
      </c>
      <c r="D2037" s="11" t="s">
        <v>8919</v>
      </c>
      <c r="E2037" s="11" t="s">
        <v>7079</v>
      </c>
      <c r="F2037" t="s">
        <v>246</v>
      </c>
      <c r="G2037" t="s">
        <v>6103</v>
      </c>
      <c r="H2037" t="s">
        <v>465</v>
      </c>
      <c r="I2037">
        <v>431.23</v>
      </c>
      <c r="J2037">
        <v>1</v>
      </c>
      <c r="K2037">
        <v>3</v>
      </c>
      <c r="L2037">
        <v>431.23</v>
      </c>
      <c r="M2037">
        <v>418.29</v>
      </c>
      <c r="N2037" s="11">
        <f>Salesdata[[#This Row],[subtotal_before_discount]]-Salesdata[[#This Row],[total_after_discount]]</f>
        <v>12.939999999999998</v>
      </c>
      <c r="O2037" t="s">
        <v>40</v>
      </c>
      <c r="P2037" s="2">
        <v>45358.095358796294</v>
      </c>
      <c r="Q2037">
        <f>YEAR(Salesdata[[#This Row],[purchase_date]])</f>
        <v>2024</v>
      </c>
      <c r="R2037" t="str">
        <f>TEXT(Salesdata[[#This Row],[purchase_date]], "mmm")</f>
        <v>Mar</v>
      </c>
    </row>
    <row r="2038" spans="1:18" x14ac:dyDescent="0.3">
      <c r="A2038" t="s">
        <v>6104</v>
      </c>
      <c r="B2038" t="s">
        <v>15</v>
      </c>
      <c r="C2038" t="s">
        <v>6105</v>
      </c>
      <c r="D2038" s="11" t="s">
        <v>8920</v>
      </c>
      <c r="E2038" s="11" t="s">
        <v>7137</v>
      </c>
      <c r="F2038" t="s">
        <v>44</v>
      </c>
      <c r="G2038" t="s">
        <v>6106</v>
      </c>
      <c r="H2038" t="s">
        <v>102</v>
      </c>
      <c r="I2038">
        <v>572.05999999999995</v>
      </c>
      <c r="J2038">
        <v>4</v>
      </c>
      <c r="K2038">
        <v>5</v>
      </c>
      <c r="L2038">
        <v>2288.2399999999998</v>
      </c>
      <c r="M2038">
        <v>2173.83</v>
      </c>
      <c r="N2038" s="11">
        <f>Salesdata[[#This Row],[subtotal_before_discount]]-Salesdata[[#This Row],[total_after_discount]]</f>
        <v>114.40999999999985</v>
      </c>
      <c r="O2038" t="s">
        <v>28</v>
      </c>
      <c r="P2038" s="2">
        <v>45582.848287037035</v>
      </c>
      <c r="Q2038">
        <f>YEAR(Salesdata[[#This Row],[purchase_date]])</f>
        <v>2024</v>
      </c>
      <c r="R2038" t="str">
        <f>TEXT(Salesdata[[#This Row],[purchase_date]], "mmm")</f>
        <v>Oct</v>
      </c>
    </row>
    <row r="2039" spans="1:18" x14ac:dyDescent="0.3">
      <c r="A2039" t="s">
        <v>6107</v>
      </c>
      <c r="B2039" t="s">
        <v>55</v>
      </c>
      <c r="C2039" t="s">
        <v>6108</v>
      </c>
      <c r="D2039" s="11" t="s">
        <v>8921</v>
      </c>
      <c r="E2039" s="11" t="s">
        <v>7036</v>
      </c>
      <c r="F2039" t="s">
        <v>277</v>
      </c>
      <c r="G2039" t="s">
        <v>6109</v>
      </c>
      <c r="H2039" t="s">
        <v>20</v>
      </c>
      <c r="I2039">
        <v>330.77</v>
      </c>
      <c r="J2039">
        <v>5</v>
      </c>
      <c r="K2039">
        <v>0</v>
      </c>
      <c r="L2039">
        <v>1653.85</v>
      </c>
      <c r="M2039">
        <v>1653.85</v>
      </c>
      <c r="N2039" s="11">
        <f>Salesdata[[#This Row],[subtotal_before_discount]]-Salesdata[[#This Row],[total_after_discount]]</f>
        <v>0</v>
      </c>
      <c r="O2039" t="s">
        <v>47</v>
      </c>
      <c r="P2039" s="2">
        <v>45799.526122685187</v>
      </c>
      <c r="Q2039">
        <f>YEAR(Salesdata[[#This Row],[purchase_date]])</f>
        <v>2025</v>
      </c>
      <c r="R2039" t="str">
        <f>TEXT(Salesdata[[#This Row],[purchase_date]], "mmm")</f>
        <v>May</v>
      </c>
    </row>
    <row r="2040" spans="1:18" x14ac:dyDescent="0.3">
      <c r="A2040" t="s">
        <v>6110</v>
      </c>
      <c r="B2040" t="s">
        <v>118</v>
      </c>
      <c r="C2040" t="s">
        <v>6111</v>
      </c>
      <c r="D2040" s="11" t="s">
        <v>8922</v>
      </c>
      <c r="E2040" s="11" t="s">
        <v>7083</v>
      </c>
      <c r="F2040" t="s">
        <v>37</v>
      </c>
      <c r="G2040" t="s">
        <v>6112</v>
      </c>
      <c r="H2040" t="s">
        <v>20</v>
      </c>
      <c r="I2040">
        <v>1470.01</v>
      </c>
      <c r="J2040">
        <v>5</v>
      </c>
      <c r="K2040">
        <v>0</v>
      </c>
      <c r="L2040">
        <v>7350.05</v>
      </c>
      <c r="M2040">
        <v>7350.05</v>
      </c>
      <c r="N2040" s="11">
        <f>Salesdata[[#This Row],[subtotal_before_discount]]-Salesdata[[#This Row],[total_after_discount]]</f>
        <v>0</v>
      </c>
      <c r="O2040" t="s">
        <v>47</v>
      </c>
      <c r="P2040" s="2">
        <v>45613.171863425923</v>
      </c>
      <c r="Q2040">
        <f>YEAR(Salesdata[[#This Row],[purchase_date]])</f>
        <v>2024</v>
      </c>
      <c r="R2040" t="str">
        <f>TEXT(Salesdata[[#This Row],[purchase_date]], "mmm")</f>
        <v>Nov</v>
      </c>
    </row>
    <row r="2041" spans="1:18" x14ac:dyDescent="0.3">
      <c r="A2041" t="s">
        <v>6113</v>
      </c>
      <c r="B2041" t="s">
        <v>23</v>
      </c>
      <c r="C2041" t="s">
        <v>6114</v>
      </c>
      <c r="D2041" s="11" t="s">
        <v>8923</v>
      </c>
      <c r="E2041" s="11" t="s">
        <v>7214</v>
      </c>
      <c r="F2041" t="s">
        <v>68</v>
      </c>
      <c r="G2041" t="s">
        <v>6115</v>
      </c>
      <c r="H2041" t="s">
        <v>20</v>
      </c>
      <c r="I2041">
        <v>894.03</v>
      </c>
      <c r="J2041">
        <v>8</v>
      </c>
      <c r="K2041">
        <v>0</v>
      </c>
      <c r="L2041">
        <v>7152.24</v>
      </c>
      <c r="M2041">
        <v>7152.24</v>
      </c>
      <c r="N2041" s="11">
        <f>Salesdata[[#This Row],[subtotal_before_discount]]-Salesdata[[#This Row],[total_after_discount]]</f>
        <v>0</v>
      </c>
      <c r="O2041" t="s">
        <v>21</v>
      </c>
      <c r="P2041" s="2">
        <v>45777.809062499997</v>
      </c>
      <c r="Q2041">
        <f>YEAR(Salesdata[[#This Row],[purchase_date]])</f>
        <v>2025</v>
      </c>
      <c r="R2041" t="str">
        <f>TEXT(Salesdata[[#This Row],[purchase_date]], "mmm")</f>
        <v>Apr</v>
      </c>
    </row>
    <row r="2042" spans="1:18" x14ac:dyDescent="0.3">
      <c r="A2042" t="s">
        <v>6116</v>
      </c>
      <c r="B2042" t="s">
        <v>95</v>
      </c>
      <c r="C2042" t="s">
        <v>6117</v>
      </c>
      <c r="D2042" s="11" t="s">
        <v>8924</v>
      </c>
      <c r="E2042" s="11" t="s">
        <v>7139</v>
      </c>
      <c r="F2042" t="s">
        <v>9189</v>
      </c>
      <c r="G2042" t="s">
        <v>6118</v>
      </c>
      <c r="H2042" t="s">
        <v>76</v>
      </c>
      <c r="I2042">
        <v>191.95</v>
      </c>
      <c r="J2042">
        <v>12</v>
      </c>
      <c r="K2042">
        <v>5</v>
      </c>
      <c r="L2042">
        <v>2303.4</v>
      </c>
      <c r="M2042">
        <v>2188.23</v>
      </c>
      <c r="N2042" s="11">
        <f>Salesdata[[#This Row],[subtotal_before_discount]]-Salesdata[[#This Row],[total_after_discount]]</f>
        <v>115.17000000000007</v>
      </c>
      <c r="O2042" t="s">
        <v>28</v>
      </c>
      <c r="P2042" s="2">
        <v>45477.650625000002</v>
      </c>
      <c r="Q2042">
        <f>YEAR(Salesdata[[#This Row],[purchase_date]])</f>
        <v>2024</v>
      </c>
      <c r="R2042" t="str">
        <f>TEXT(Salesdata[[#This Row],[purchase_date]], "mmm")</f>
        <v>Jul</v>
      </c>
    </row>
    <row r="2043" spans="1:18" x14ac:dyDescent="0.3">
      <c r="A2043" t="s">
        <v>6119</v>
      </c>
      <c r="B2043" t="s">
        <v>49</v>
      </c>
      <c r="C2043" t="s">
        <v>6120</v>
      </c>
      <c r="D2043" s="11" t="s">
        <v>8925</v>
      </c>
      <c r="E2043" s="11" t="s">
        <v>7164</v>
      </c>
      <c r="F2043" t="s">
        <v>87</v>
      </c>
      <c r="G2043" t="s">
        <v>6121</v>
      </c>
      <c r="H2043" t="s">
        <v>59</v>
      </c>
      <c r="I2043">
        <v>2.5299999999999998</v>
      </c>
      <c r="J2043">
        <v>141</v>
      </c>
      <c r="K2043">
        <v>0</v>
      </c>
      <c r="L2043">
        <v>356.73</v>
      </c>
      <c r="M2043">
        <v>356.73</v>
      </c>
      <c r="N2043" s="11">
        <f>Salesdata[[#This Row],[subtotal_before_discount]]-Salesdata[[#This Row],[total_after_discount]]</f>
        <v>0</v>
      </c>
      <c r="O2043" t="s">
        <v>21</v>
      </c>
      <c r="P2043" s="2">
        <v>45755.599780092591</v>
      </c>
      <c r="Q2043">
        <f>YEAR(Salesdata[[#This Row],[purchase_date]])</f>
        <v>2025</v>
      </c>
      <c r="R2043" t="str">
        <f>TEXT(Salesdata[[#This Row],[purchase_date]], "mmm")</f>
        <v>Apr</v>
      </c>
    </row>
    <row r="2044" spans="1:18" x14ac:dyDescent="0.3">
      <c r="A2044" t="s">
        <v>6122</v>
      </c>
      <c r="B2044" t="s">
        <v>172</v>
      </c>
      <c r="C2044" t="s">
        <v>6123</v>
      </c>
      <c r="D2044" s="11" t="s">
        <v>8926</v>
      </c>
      <c r="E2044" s="11" t="s">
        <v>7038</v>
      </c>
      <c r="F2044" t="s">
        <v>133</v>
      </c>
      <c r="G2044" t="s">
        <v>6124</v>
      </c>
      <c r="H2044" t="s">
        <v>46</v>
      </c>
      <c r="I2044">
        <v>12.19</v>
      </c>
      <c r="J2044">
        <v>4</v>
      </c>
      <c r="K2044">
        <v>7</v>
      </c>
      <c r="L2044">
        <v>48.76</v>
      </c>
      <c r="M2044">
        <v>45.35</v>
      </c>
      <c r="N2044" s="11">
        <f>Salesdata[[#This Row],[subtotal_before_discount]]-Salesdata[[#This Row],[total_after_discount]]</f>
        <v>3.4099999999999966</v>
      </c>
      <c r="O2044" t="s">
        <v>40</v>
      </c>
      <c r="P2044" s="2">
        <v>45394.943368055552</v>
      </c>
      <c r="Q2044">
        <f>YEAR(Salesdata[[#This Row],[purchase_date]])</f>
        <v>2024</v>
      </c>
      <c r="R2044" t="str">
        <f>TEXT(Salesdata[[#This Row],[purchase_date]], "mmm")</f>
        <v>Apr</v>
      </c>
    </row>
    <row r="2045" spans="1:18" x14ac:dyDescent="0.3">
      <c r="A2045" t="s">
        <v>6125</v>
      </c>
      <c r="B2045" t="s">
        <v>118</v>
      </c>
      <c r="C2045" t="s">
        <v>6126</v>
      </c>
      <c r="D2045" s="11" t="s">
        <v>8927</v>
      </c>
      <c r="E2045" s="11" t="s">
        <v>7046</v>
      </c>
      <c r="F2045" t="s">
        <v>74</v>
      </c>
      <c r="G2045" t="s">
        <v>6127</v>
      </c>
      <c r="H2045" t="s">
        <v>27</v>
      </c>
      <c r="I2045">
        <v>690.85</v>
      </c>
      <c r="J2045">
        <v>20</v>
      </c>
      <c r="K2045">
        <v>10</v>
      </c>
      <c r="L2045">
        <v>13817</v>
      </c>
      <c r="M2045">
        <v>12435.3</v>
      </c>
      <c r="N2045" s="11">
        <f>Salesdata[[#This Row],[subtotal_before_discount]]-Salesdata[[#This Row],[total_after_discount]]</f>
        <v>1381.7000000000007</v>
      </c>
      <c r="O2045" t="s">
        <v>47</v>
      </c>
      <c r="P2045" s="2">
        <v>45551.296840277777</v>
      </c>
      <c r="Q2045">
        <f>YEAR(Salesdata[[#This Row],[purchase_date]])</f>
        <v>2024</v>
      </c>
      <c r="R2045" t="str">
        <f>TEXT(Salesdata[[#This Row],[purchase_date]], "mmm")</f>
        <v>Sep</v>
      </c>
    </row>
    <row r="2046" spans="1:18" x14ac:dyDescent="0.3">
      <c r="A2046" t="s">
        <v>6128</v>
      </c>
      <c r="B2046" t="s">
        <v>118</v>
      </c>
      <c r="C2046" t="s">
        <v>6129</v>
      </c>
      <c r="D2046" s="11" t="s">
        <v>8007</v>
      </c>
      <c r="E2046" s="11" t="s">
        <v>7079</v>
      </c>
      <c r="F2046" t="s">
        <v>251</v>
      </c>
      <c r="G2046" t="s">
        <v>6130</v>
      </c>
      <c r="H2046" t="s">
        <v>9189</v>
      </c>
      <c r="I2046">
        <v>88.68</v>
      </c>
      <c r="J2046">
        <v>4</v>
      </c>
      <c r="K2046">
        <v>0</v>
      </c>
      <c r="L2046">
        <v>354.72</v>
      </c>
      <c r="M2046">
        <v>354.72</v>
      </c>
      <c r="N2046" s="11">
        <f>Salesdata[[#This Row],[subtotal_before_discount]]-Salesdata[[#This Row],[total_after_discount]]</f>
        <v>0</v>
      </c>
      <c r="O2046" t="s">
        <v>77</v>
      </c>
      <c r="P2046" s="2">
        <v>45756.658715277779</v>
      </c>
      <c r="Q2046">
        <f>YEAR(Salesdata[[#This Row],[purchase_date]])</f>
        <v>2025</v>
      </c>
      <c r="R2046" t="str">
        <f>TEXT(Salesdata[[#This Row],[purchase_date]], "mmm")</f>
        <v>Apr</v>
      </c>
    </row>
    <row r="2047" spans="1:18" x14ac:dyDescent="0.3">
      <c r="A2047" t="s">
        <v>6131</v>
      </c>
      <c r="B2047" t="s">
        <v>118</v>
      </c>
      <c r="C2047" t="s">
        <v>6132</v>
      </c>
      <c r="D2047" s="11" t="s">
        <v>8928</v>
      </c>
      <c r="E2047" s="11" t="s">
        <v>7162</v>
      </c>
      <c r="F2047" t="s">
        <v>121</v>
      </c>
      <c r="G2047" t="s">
        <v>6133</v>
      </c>
      <c r="H2047" t="s">
        <v>39</v>
      </c>
      <c r="I2047">
        <v>793.52</v>
      </c>
      <c r="J2047">
        <v>6</v>
      </c>
      <c r="K2047">
        <v>5</v>
      </c>
      <c r="L2047">
        <v>4761.12</v>
      </c>
      <c r="M2047">
        <v>4523.0600000000004</v>
      </c>
      <c r="N2047" s="11">
        <f>Salesdata[[#This Row],[subtotal_before_discount]]-Salesdata[[#This Row],[total_after_discount]]</f>
        <v>238.05999999999949</v>
      </c>
      <c r="O2047" t="s">
        <v>77</v>
      </c>
      <c r="P2047" s="2">
        <v>45464.901273148149</v>
      </c>
      <c r="Q2047">
        <f>YEAR(Salesdata[[#This Row],[purchase_date]])</f>
        <v>2024</v>
      </c>
      <c r="R2047" t="str">
        <f>TEXT(Salesdata[[#This Row],[purchase_date]], "mmm")</f>
        <v>Jun</v>
      </c>
    </row>
    <row r="2048" spans="1:18" x14ac:dyDescent="0.3">
      <c r="A2048" t="s">
        <v>6134</v>
      </c>
      <c r="B2048" t="s">
        <v>95</v>
      </c>
      <c r="C2048" t="s">
        <v>6135</v>
      </c>
      <c r="D2048" s="11" t="s">
        <v>8929</v>
      </c>
      <c r="E2048" s="11" t="s">
        <v>7066</v>
      </c>
      <c r="F2048" t="s">
        <v>177</v>
      </c>
      <c r="G2048" t="s">
        <v>6136</v>
      </c>
      <c r="H2048" t="s">
        <v>102</v>
      </c>
      <c r="I2048">
        <v>609.83000000000004</v>
      </c>
      <c r="J2048">
        <v>3</v>
      </c>
      <c r="K2048">
        <v>0</v>
      </c>
      <c r="L2048">
        <v>1829.49</v>
      </c>
      <c r="M2048">
        <v>1829.49</v>
      </c>
      <c r="N2048" s="11">
        <f>Salesdata[[#This Row],[subtotal_before_discount]]-Salesdata[[#This Row],[total_after_discount]]</f>
        <v>0</v>
      </c>
      <c r="O2048" t="s">
        <v>40</v>
      </c>
      <c r="P2048" s="2">
        <v>45647.771018518521</v>
      </c>
      <c r="Q2048">
        <f>YEAR(Salesdata[[#This Row],[purchase_date]])</f>
        <v>2024</v>
      </c>
      <c r="R2048" t="str">
        <f>TEXT(Salesdata[[#This Row],[purchase_date]], "mmm")</f>
        <v>Dec</v>
      </c>
    </row>
    <row r="2049" spans="1:18" x14ac:dyDescent="0.3">
      <c r="A2049" t="s">
        <v>6137</v>
      </c>
      <c r="B2049" t="s">
        <v>172</v>
      </c>
      <c r="C2049" t="s">
        <v>6138</v>
      </c>
      <c r="D2049" s="11" t="s">
        <v>8175</v>
      </c>
      <c r="E2049" s="11" t="s">
        <v>7097</v>
      </c>
      <c r="F2049" t="s">
        <v>277</v>
      </c>
      <c r="G2049" t="s">
        <v>6139</v>
      </c>
      <c r="H2049" t="s">
        <v>9189</v>
      </c>
      <c r="I2049">
        <v>1487.79</v>
      </c>
      <c r="J2049">
        <v>25</v>
      </c>
      <c r="K2049">
        <v>0</v>
      </c>
      <c r="L2049">
        <v>37194.75</v>
      </c>
      <c r="M2049">
        <v>37194.75</v>
      </c>
      <c r="N2049" s="11">
        <f>Salesdata[[#This Row],[subtotal_before_discount]]-Salesdata[[#This Row],[total_after_discount]]</f>
        <v>0</v>
      </c>
      <c r="O2049" t="s">
        <v>40</v>
      </c>
      <c r="P2049" s="2">
        <v>45763.814675925925</v>
      </c>
      <c r="Q2049">
        <f>YEAR(Salesdata[[#This Row],[purchase_date]])</f>
        <v>2025</v>
      </c>
      <c r="R2049" t="str">
        <f>TEXT(Salesdata[[#This Row],[purchase_date]], "mmm")</f>
        <v>Apr</v>
      </c>
    </row>
    <row r="2050" spans="1:18" x14ac:dyDescent="0.3">
      <c r="A2050" t="s">
        <v>6140</v>
      </c>
      <c r="B2050" t="s">
        <v>181</v>
      </c>
      <c r="C2050" t="s">
        <v>6141</v>
      </c>
      <c r="D2050" s="11" t="s">
        <v>8930</v>
      </c>
      <c r="E2050" s="11" t="s">
        <v>7062</v>
      </c>
      <c r="F2050" t="s">
        <v>111</v>
      </c>
      <c r="G2050" t="s">
        <v>6142</v>
      </c>
      <c r="H2050" t="s">
        <v>135</v>
      </c>
      <c r="I2050">
        <v>272.27</v>
      </c>
      <c r="J2050">
        <v>12</v>
      </c>
      <c r="K2050">
        <v>15</v>
      </c>
      <c r="L2050">
        <v>3267.24</v>
      </c>
      <c r="M2050">
        <v>2777.15</v>
      </c>
      <c r="N2050" s="11">
        <f>Salesdata[[#This Row],[subtotal_before_discount]]-Salesdata[[#This Row],[total_after_discount]]</f>
        <v>490.08999999999969</v>
      </c>
      <c r="O2050" t="s">
        <v>40</v>
      </c>
      <c r="P2050" s="2">
        <v>45784.060995370368</v>
      </c>
      <c r="Q2050">
        <f>YEAR(Salesdata[[#This Row],[purchase_date]])</f>
        <v>2025</v>
      </c>
      <c r="R2050" t="str">
        <f>TEXT(Salesdata[[#This Row],[purchase_date]], "mmm")</f>
        <v>May</v>
      </c>
    </row>
    <row r="2051" spans="1:18" x14ac:dyDescent="0.3">
      <c r="A2051" t="s">
        <v>6143</v>
      </c>
      <c r="B2051" t="s">
        <v>15</v>
      </c>
      <c r="C2051" t="s">
        <v>6144</v>
      </c>
      <c r="D2051" s="11" t="s">
        <v>8931</v>
      </c>
      <c r="E2051" s="11" t="s">
        <v>7143</v>
      </c>
      <c r="F2051" t="s">
        <v>100</v>
      </c>
      <c r="G2051" t="s">
        <v>6145</v>
      </c>
      <c r="H2051" t="s">
        <v>130</v>
      </c>
      <c r="I2051">
        <v>1482.79</v>
      </c>
      <c r="J2051">
        <v>1</v>
      </c>
      <c r="K2051">
        <v>0</v>
      </c>
      <c r="L2051">
        <v>1482.79</v>
      </c>
      <c r="M2051">
        <v>1482.79</v>
      </c>
      <c r="N2051" s="11">
        <f>Salesdata[[#This Row],[subtotal_before_discount]]-Salesdata[[#This Row],[total_after_discount]]</f>
        <v>0</v>
      </c>
      <c r="O2051" t="s">
        <v>47</v>
      </c>
      <c r="P2051" s="2">
        <v>45849.490891203706</v>
      </c>
      <c r="Q2051">
        <f>YEAR(Salesdata[[#This Row],[purchase_date]])</f>
        <v>2025</v>
      </c>
      <c r="R2051" t="str">
        <f>TEXT(Salesdata[[#This Row],[purchase_date]], "mmm")</f>
        <v>Jul</v>
      </c>
    </row>
    <row r="2052" spans="1:18" x14ac:dyDescent="0.3">
      <c r="A2052" t="s">
        <v>6146</v>
      </c>
      <c r="B2052" t="s">
        <v>118</v>
      </c>
      <c r="C2052" t="s">
        <v>6147</v>
      </c>
      <c r="D2052" s="11" t="s">
        <v>8932</v>
      </c>
      <c r="E2052" s="11" t="s">
        <v>7250</v>
      </c>
      <c r="F2052" t="s">
        <v>177</v>
      </c>
      <c r="G2052" t="s">
        <v>6148</v>
      </c>
      <c r="H2052" t="s">
        <v>20</v>
      </c>
      <c r="I2052">
        <v>473.3</v>
      </c>
      <c r="J2052">
        <v>8</v>
      </c>
      <c r="K2052">
        <v>5</v>
      </c>
      <c r="L2052">
        <v>3786.4</v>
      </c>
      <c r="M2052">
        <v>3597.08</v>
      </c>
      <c r="N2052" s="11">
        <f>Salesdata[[#This Row],[subtotal_before_discount]]-Salesdata[[#This Row],[total_after_discount]]</f>
        <v>189.32000000000016</v>
      </c>
      <c r="O2052" t="s">
        <v>40</v>
      </c>
      <c r="P2052" s="2">
        <v>45610.865624999999</v>
      </c>
      <c r="Q2052">
        <f>YEAR(Salesdata[[#This Row],[purchase_date]])</f>
        <v>2024</v>
      </c>
      <c r="R2052" t="str">
        <f>TEXT(Salesdata[[#This Row],[purchase_date]], "mmm")</f>
        <v>Nov</v>
      </c>
    </row>
    <row r="2053" spans="1:18" x14ac:dyDescent="0.3">
      <c r="A2053" t="s">
        <v>6149</v>
      </c>
      <c r="B2053" t="s">
        <v>172</v>
      </c>
      <c r="C2053" t="s">
        <v>6150</v>
      </c>
      <c r="D2053" s="11" t="s">
        <v>8933</v>
      </c>
      <c r="E2053" s="11" t="s">
        <v>7091</v>
      </c>
      <c r="F2053" t="s">
        <v>121</v>
      </c>
      <c r="G2053" t="s">
        <v>6151</v>
      </c>
      <c r="H2053" t="s">
        <v>135</v>
      </c>
      <c r="I2053">
        <v>1459.98</v>
      </c>
      <c r="J2053">
        <v>1</v>
      </c>
      <c r="K2053">
        <v>0</v>
      </c>
      <c r="L2053">
        <v>1459.98</v>
      </c>
      <c r="M2053">
        <v>1459.98</v>
      </c>
      <c r="N2053" s="11">
        <f>Salesdata[[#This Row],[subtotal_before_discount]]-Salesdata[[#This Row],[total_after_discount]]</f>
        <v>0</v>
      </c>
      <c r="O2053" t="s">
        <v>21</v>
      </c>
      <c r="P2053" s="2">
        <v>45357.345821759256</v>
      </c>
      <c r="Q2053">
        <f>YEAR(Salesdata[[#This Row],[purchase_date]])</f>
        <v>2024</v>
      </c>
      <c r="R2053" t="str">
        <f>TEXT(Salesdata[[#This Row],[purchase_date]], "mmm")</f>
        <v>Mar</v>
      </c>
    </row>
    <row r="2054" spans="1:18" x14ac:dyDescent="0.3">
      <c r="A2054" t="s">
        <v>6152</v>
      </c>
      <c r="B2054" t="s">
        <v>181</v>
      </c>
      <c r="C2054" t="s">
        <v>6153</v>
      </c>
      <c r="D2054" s="11" t="s">
        <v>8934</v>
      </c>
      <c r="E2054" s="11" t="s">
        <v>7056</v>
      </c>
      <c r="F2054" t="s">
        <v>74</v>
      </c>
      <c r="G2054" t="s">
        <v>6154</v>
      </c>
      <c r="H2054" t="s">
        <v>70</v>
      </c>
      <c r="I2054">
        <v>389.55</v>
      </c>
      <c r="J2054">
        <v>15</v>
      </c>
      <c r="K2054">
        <v>20</v>
      </c>
      <c r="L2054">
        <v>5843.25</v>
      </c>
      <c r="M2054">
        <v>4674.6000000000004</v>
      </c>
      <c r="N2054" s="11">
        <f>Salesdata[[#This Row],[subtotal_before_discount]]-Salesdata[[#This Row],[total_after_discount]]</f>
        <v>1168.6499999999996</v>
      </c>
      <c r="O2054" t="s">
        <v>28</v>
      </c>
      <c r="P2054" s="2">
        <v>45832.899826388886</v>
      </c>
      <c r="Q2054">
        <f>YEAR(Salesdata[[#This Row],[purchase_date]])</f>
        <v>2025</v>
      </c>
      <c r="R2054" t="str">
        <f>TEXT(Salesdata[[#This Row],[purchase_date]], "mmm")</f>
        <v>Jun</v>
      </c>
    </row>
    <row r="2055" spans="1:18" x14ac:dyDescent="0.3">
      <c r="A2055" t="s">
        <v>6155</v>
      </c>
      <c r="B2055" t="s">
        <v>15</v>
      </c>
      <c r="C2055" t="s">
        <v>6156</v>
      </c>
      <c r="D2055" s="11" t="s">
        <v>8935</v>
      </c>
      <c r="E2055" s="11" t="s">
        <v>7060</v>
      </c>
      <c r="F2055" t="s">
        <v>224</v>
      </c>
      <c r="G2055" t="s">
        <v>6157</v>
      </c>
      <c r="H2055" t="s">
        <v>65</v>
      </c>
      <c r="I2055">
        <v>466.81</v>
      </c>
      <c r="J2055">
        <v>3</v>
      </c>
      <c r="K2055">
        <v>0</v>
      </c>
      <c r="L2055">
        <v>1400.43</v>
      </c>
      <c r="M2055">
        <v>1400.43</v>
      </c>
      <c r="N2055" s="11">
        <f>Salesdata[[#This Row],[subtotal_before_discount]]-Salesdata[[#This Row],[total_after_discount]]</f>
        <v>0</v>
      </c>
      <c r="O2055" t="s">
        <v>60</v>
      </c>
      <c r="P2055" s="2">
        <v>45825.595347222225</v>
      </c>
      <c r="Q2055">
        <f>YEAR(Salesdata[[#This Row],[purchase_date]])</f>
        <v>2025</v>
      </c>
      <c r="R2055" t="str">
        <f>TEXT(Salesdata[[#This Row],[purchase_date]], "mmm")</f>
        <v>Jun</v>
      </c>
    </row>
    <row r="2056" spans="1:18" x14ac:dyDescent="0.3">
      <c r="A2056" t="s">
        <v>6158</v>
      </c>
      <c r="B2056" t="s">
        <v>172</v>
      </c>
      <c r="C2056" t="s">
        <v>6159</v>
      </c>
      <c r="D2056" s="11" t="s">
        <v>8936</v>
      </c>
      <c r="E2056" s="11" t="s">
        <v>7119</v>
      </c>
      <c r="F2056" t="s">
        <v>18</v>
      </c>
      <c r="G2056" t="s">
        <v>9189</v>
      </c>
      <c r="H2056" t="s">
        <v>76</v>
      </c>
      <c r="I2056">
        <v>837.89</v>
      </c>
      <c r="J2056">
        <v>3</v>
      </c>
      <c r="K2056">
        <v>0</v>
      </c>
      <c r="L2056">
        <v>2513.67</v>
      </c>
      <c r="M2056">
        <v>2513.67</v>
      </c>
      <c r="N2056" s="11">
        <f>Salesdata[[#This Row],[subtotal_before_discount]]-Salesdata[[#This Row],[total_after_discount]]</f>
        <v>0</v>
      </c>
      <c r="O2056" t="s">
        <v>116</v>
      </c>
      <c r="P2056" s="2">
        <v>45624.422384259262</v>
      </c>
      <c r="Q2056">
        <f>YEAR(Salesdata[[#This Row],[purchase_date]])</f>
        <v>2024</v>
      </c>
      <c r="R2056" t="str">
        <f>TEXT(Salesdata[[#This Row],[purchase_date]], "mmm")</f>
        <v>Nov</v>
      </c>
    </row>
    <row r="2057" spans="1:18" x14ac:dyDescent="0.3">
      <c r="A2057" t="s">
        <v>6160</v>
      </c>
      <c r="B2057" t="s">
        <v>30</v>
      </c>
      <c r="C2057" t="s">
        <v>6161</v>
      </c>
      <c r="D2057" s="11" t="s">
        <v>7596</v>
      </c>
      <c r="E2057" s="11" t="s">
        <v>7102</v>
      </c>
      <c r="F2057" t="s">
        <v>37</v>
      </c>
      <c r="G2057" t="s">
        <v>6162</v>
      </c>
      <c r="H2057" t="s">
        <v>179</v>
      </c>
      <c r="I2057">
        <v>392.44</v>
      </c>
      <c r="J2057">
        <v>6</v>
      </c>
      <c r="K2057">
        <v>5</v>
      </c>
      <c r="L2057">
        <v>2354.64</v>
      </c>
      <c r="M2057">
        <v>2236.91</v>
      </c>
      <c r="N2057" s="11">
        <f>Salesdata[[#This Row],[subtotal_before_discount]]-Salesdata[[#This Row],[total_after_discount]]</f>
        <v>117.73000000000002</v>
      </c>
      <c r="O2057" t="s">
        <v>77</v>
      </c>
      <c r="P2057" s="2">
        <v>45648.566550925927</v>
      </c>
      <c r="Q2057">
        <f>YEAR(Salesdata[[#This Row],[purchase_date]])</f>
        <v>2024</v>
      </c>
      <c r="R2057" t="str">
        <f>TEXT(Salesdata[[#This Row],[purchase_date]], "mmm")</f>
        <v>Dec</v>
      </c>
    </row>
    <row r="2058" spans="1:18" x14ac:dyDescent="0.3">
      <c r="A2058" t="s">
        <v>6163</v>
      </c>
      <c r="B2058" t="s">
        <v>15</v>
      </c>
      <c r="C2058" t="s">
        <v>6164</v>
      </c>
      <c r="D2058" s="11" t="s">
        <v>8937</v>
      </c>
      <c r="E2058" s="11" t="s">
        <v>7099</v>
      </c>
      <c r="F2058" t="s">
        <v>224</v>
      </c>
      <c r="G2058" t="s">
        <v>6165</v>
      </c>
      <c r="H2058" t="s">
        <v>9189</v>
      </c>
      <c r="I2058">
        <v>257.68</v>
      </c>
      <c r="J2058">
        <v>5</v>
      </c>
      <c r="K2058">
        <v>3</v>
      </c>
      <c r="L2058">
        <v>1288.4000000000001</v>
      </c>
      <c r="M2058">
        <v>1249.75</v>
      </c>
      <c r="N2058" s="11">
        <f>Salesdata[[#This Row],[subtotal_before_discount]]-Salesdata[[#This Row],[total_after_discount]]</f>
        <v>38.650000000000091</v>
      </c>
      <c r="O2058" t="s">
        <v>28</v>
      </c>
      <c r="P2058" s="2">
        <v>45420.29005787037</v>
      </c>
      <c r="Q2058">
        <f>YEAR(Salesdata[[#This Row],[purchase_date]])</f>
        <v>2024</v>
      </c>
      <c r="R2058" t="str">
        <f>TEXT(Salesdata[[#This Row],[purchase_date]], "mmm")</f>
        <v>May</v>
      </c>
    </row>
    <row r="2059" spans="1:18" x14ac:dyDescent="0.3">
      <c r="A2059" t="s">
        <v>6166</v>
      </c>
      <c r="B2059" t="s">
        <v>181</v>
      </c>
      <c r="C2059" t="s">
        <v>6167</v>
      </c>
      <c r="D2059" s="11" t="s">
        <v>8938</v>
      </c>
      <c r="E2059" s="11" t="s">
        <v>7054</v>
      </c>
      <c r="F2059" t="s">
        <v>68</v>
      </c>
      <c r="G2059" t="s">
        <v>6168</v>
      </c>
      <c r="H2059" t="s">
        <v>59</v>
      </c>
      <c r="I2059">
        <v>623.73</v>
      </c>
      <c r="J2059">
        <v>12</v>
      </c>
      <c r="K2059">
        <v>15</v>
      </c>
      <c r="L2059">
        <v>7484.76</v>
      </c>
      <c r="M2059">
        <v>6362.05</v>
      </c>
      <c r="N2059" s="11">
        <f>Salesdata[[#This Row],[subtotal_before_discount]]-Salesdata[[#This Row],[total_after_discount]]</f>
        <v>1122.71</v>
      </c>
      <c r="O2059" t="s">
        <v>9189</v>
      </c>
      <c r="P2059" s="2">
        <v>45605.890879629631</v>
      </c>
      <c r="Q2059">
        <f>YEAR(Salesdata[[#This Row],[purchase_date]])</f>
        <v>2024</v>
      </c>
      <c r="R2059" t="str">
        <f>TEXT(Salesdata[[#This Row],[purchase_date]], "mmm")</f>
        <v>Nov</v>
      </c>
    </row>
    <row r="2060" spans="1:18" x14ac:dyDescent="0.3">
      <c r="A2060" t="s">
        <v>6169</v>
      </c>
      <c r="B2060" t="s">
        <v>181</v>
      </c>
      <c r="C2060" t="s">
        <v>6170</v>
      </c>
      <c r="D2060" s="11" t="s">
        <v>8939</v>
      </c>
      <c r="E2060" s="11" t="s">
        <v>7235</v>
      </c>
      <c r="F2060" t="s">
        <v>111</v>
      </c>
      <c r="G2060" t="s">
        <v>6171</v>
      </c>
      <c r="H2060" t="s">
        <v>27</v>
      </c>
      <c r="I2060">
        <v>8.98</v>
      </c>
      <c r="J2060">
        <v>5</v>
      </c>
      <c r="K2060">
        <v>0</v>
      </c>
      <c r="L2060">
        <v>44.9</v>
      </c>
      <c r="M2060">
        <v>44.9</v>
      </c>
      <c r="N2060" s="11">
        <f>Salesdata[[#This Row],[subtotal_before_discount]]-Salesdata[[#This Row],[total_after_discount]]</f>
        <v>0</v>
      </c>
      <c r="O2060" t="s">
        <v>40</v>
      </c>
      <c r="P2060" s="2">
        <v>45364.701539351852</v>
      </c>
      <c r="Q2060">
        <f>YEAR(Salesdata[[#This Row],[purchase_date]])</f>
        <v>2024</v>
      </c>
      <c r="R2060" t="str">
        <f>TEXT(Salesdata[[#This Row],[purchase_date]], "mmm")</f>
        <v>Mar</v>
      </c>
    </row>
    <row r="2061" spans="1:18" x14ac:dyDescent="0.3">
      <c r="A2061" t="s">
        <v>6172</v>
      </c>
      <c r="B2061" t="s">
        <v>72</v>
      </c>
      <c r="C2061" t="s">
        <v>6173</v>
      </c>
      <c r="D2061" s="11" t="s">
        <v>7642</v>
      </c>
      <c r="E2061" s="11" t="s">
        <v>7214</v>
      </c>
      <c r="F2061" t="s">
        <v>155</v>
      </c>
      <c r="G2061" t="s">
        <v>6174</v>
      </c>
      <c r="H2061" t="s">
        <v>76</v>
      </c>
      <c r="I2061">
        <v>37.229999999999997</v>
      </c>
      <c r="J2061">
        <v>6</v>
      </c>
      <c r="K2061">
        <v>0</v>
      </c>
      <c r="L2061">
        <v>223.38</v>
      </c>
      <c r="M2061">
        <v>223.38</v>
      </c>
      <c r="N2061" s="11">
        <f>Salesdata[[#This Row],[subtotal_before_discount]]-Salesdata[[#This Row],[total_after_discount]]</f>
        <v>0</v>
      </c>
      <c r="O2061" t="s">
        <v>40</v>
      </c>
      <c r="P2061" s="2">
        <v>45852.020798611113</v>
      </c>
      <c r="Q2061">
        <f>YEAR(Salesdata[[#This Row],[purchase_date]])</f>
        <v>2025</v>
      </c>
      <c r="R2061" t="str">
        <f>TEXT(Salesdata[[#This Row],[purchase_date]], "mmm")</f>
        <v>Jul</v>
      </c>
    </row>
    <row r="2062" spans="1:18" x14ac:dyDescent="0.3">
      <c r="A2062" t="s">
        <v>6175</v>
      </c>
      <c r="B2062" t="s">
        <v>23</v>
      </c>
      <c r="C2062" t="s">
        <v>6176</v>
      </c>
      <c r="D2062" s="11" t="s">
        <v>8940</v>
      </c>
      <c r="E2062" s="11" t="s">
        <v>7170</v>
      </c>
      <c r="F2062" t="s">
        <v>57</v>
      </c>
      <c r="G2062" t="s">
        <v>6177</v>
      </c>
      <c r="H2062" t="s">
        <v>39</v>
      </c>
      <c r="I2062">
        <v>1138.94</v>
      </c>
      <c r="J2062">
        <v>10</v>
      </c>
      <c r="K2062">
        <v>10</v>
      </c>
      <c r="L2062">
        <v>11389.4</v>
      </c>
      <c r="M2062">
        <v>10250.459999999999</v>
      </c>
      <c r="N2062" s="11">
        <f>Salesdata[[#This Row],[subtotal_before_discount]]-Salesdata[[#This Row],[total_after_discount]]</f>
        <v>1138.9400000000005</v>
      </c>
      <c r="O2062" t="s">
        <v>40</v>
      </c>
      <c r="P2062" s="2">
        <v>45804.394166666665</v>
      </c>
      <c r="Q2062">
        <f>YEAR(Salesdata[[#This Row],[purchase_date]])</f>
        <v>2025</v>
      </c>
      <c r="R2062" t="str">
        <f>TEXT(Salesdata[[#This Row],[purchase_date]], "mmm")</f>
        <v>May</v>
      </c>
    </row>
    <row r="2063" spans="1:18" x14ac:dyDescent="0.3">
      <c r="A2063" t="s">
        <v>6178</v>
      </c>
      <c r="B2063" t="s">
        <v>84</v>
      </c>
      <c r="C2063" t="s">
        <v>6179</v>
      </c>
      <c r="D2063" s="11" t="s">
        <v>8941</v>
      </c>
      <c r="E2063" s="11" t="s">
        <v>7162</v>
      </c>
      <c r="F2063" t="s">
        <v>74</v>
      </c>
      <c r="G2063" t="s">
        <v>6180</v>
      </c>
      <c r="H2063" t="s">
        <v>39</v>
      </c>
      <c r="I2063">
        <v>447.75</v>
      </c>
      <c r="J2063">
        <v>15</v>
      </c>
      <c r="K2063">
        <v>15</v>
      </c>
      <c r="L2063">
        <v>6716.25</v>
      </c>
      <c r="M2063">
        <v>5708.81</v>
      </c>
      <c r="N2063" s="11">
        <f>Salesdata[[#This Row],[subtotal_before_discount]]-Salesdata[[#This Row],[total_after_discount]]</f>
        <v>1007.4399999999996</v>
      </c>
      <c r="O2063" t="s">
        <v>60</v>
      </c>
      <c r="P2063" s="2">
        <v>45518.813611111109</v>
      </c>
      <c r="Q2063">
        <f>YEAR(Salesdata[[#This Row],[purchase_date]])</f>
        <v>2024</v>
      </c>
      <c r="R2063" t="str">
        <f>TEXT(Salesdata[[#This Row],[purchase_date]], "mmm")</f>
        <v>Aug</v>
      </c>
    </row>
    <row r="2064" spans="1:18" x14ac:dyDescent="0.3">
      <c r="A2064" t="s">
        <v>6181</v>
      </c>
      <c r="B2064" t="s">
        <v>55</v>
      </c>
      <c r="C2064" t="s">
        <v>6182</v>
      </c>
      <c r="D2064" s="11" t="s">
        <v>8942</v>
      </c>
      <c r="E2064" s="11" t="s">
        <v>7073</v>
      </c>
      <c r="F2064" t="s">
        <v>177</v>
      </c>
      <c r="G2064" t="s">
        <v>6183</v>
      </c>
      <c r="H2064" t="s">
        <v>130</v>
      </c>
      <c r="I2064">
        <v>783.05</v>
      </c>
      <c r="J2064">
        <v>1</v>
      </c>
      <c r="K2064">
        <v>0</v>
      </c>
      <c r="L2064">
        <v>783.05</v>
      </c>
      <c r="M2064">
        <v>783.05</v>
      </c>
      <c r="N2064" s="11">
        <f>Salesdata[[#This Row],[subtotal_before_discount]]-Salesdata[[#This Row],[total_after_discount]]</f>
        <v>0</v>
      </c>
      <c r="O2064" t="s">
        <v>40</v>
      </c>
      <c r="P2064" s="2">
        <v>45820.440879629627</v>
      </c>
      <c r="Q2064">
        <f>YEAR(Salesdata[[#This Row],[purchase_date]])</f>
        <v>2025</v>
      </c>
      <c r="R2064" t="str">
        <f>TEXT(Salesdata[[#This Row],[purchase_date]], "mmm")</f>
        <v>Jun</v>
      </c>
    </row>
    <row r="2065" spans="1:18" x14ac:dyDescent="0.3">
      <c r="A2065" t="s">
        <v>6184</v>
      </c>
      <c r="B2065" t="s">
        <v>55</v>
      </c>
      <c r="C2065" t="s">
        <v>6185</v>
      </c>
      <c r="D2065" s="11" t="s">
        <v>8943</v>
      </c>
      <c r="E2065" s="11" t="s">
        <v>7108</v>
      </c>
      <c r="F2065" t="s">
        <v>9189</v>
      </c>
      <c r="G2065" t="s">
        <v>6186</v>
      </c>
      <c r="H2065" t="s">
        <v>46</v>
      </c>
      <c r="I2065">
        <v>529.59</v>
      </c>
      <c r="J2065">
        <v>60</v>
      </c>
      <c r="K2065">
        <v>15</v>
      </c>
      <c r="L2065">
        <v>31775.4</v>
      </c>
      <c r="M2065">
        <v>27009.09</v>
      </c>
      <c r="N2065" s="11">
        <f>Salesdata[[#This Row],[subtotal_before_discount]]-Salesdata[[#This Row],[total_after_discount]]</f>
        <v>4766.3100000000013</v>
      </c>
      <c r="O2065" t="s">
        <v>28</v>
      </c>
      <c r="P2065" s="2">
        <v>45794.279745370368</v>
      </c>
      <c r="Q2065">
        <f>YEAR(Salesdata[[#This Row],[purchase_date]])</f>
        <v>2025</v>
      </c>
      <c r="R2065" t="str">
        <f>TEXT(Salesdata[[#This Row],[purchase_date]], "mmm")</f>
        <v>May</v>
      </c>
    </row>
    <row r="2066" spans="1:18" x14ac:dyDescent="0.3">
      <c r="A2066" t="s">
        <v>6187</v>
      </c>
      <c r="B2066" t="s">
        <v>181</v>
      </c>
      <c r="C2066" t="s">
        <v>6188</v>
      </c>
      <c r="D2066" s="11" t="s">
        <v>8944</v>
      </c>
      <c r="E2066" s="11" t="s">
        <v>7143</v>
      </c>
      <c r="F2066" t="s">
        <v>57</v>
      </c>
      <c r="G2066" t="s">
        <v>6189</v>
      </c>
      <c r="H2066" t="s">
        <v>93</v>
      </c>
      <c r="I2066">
        <v>713.48</v>
      </c>
      <c r="J2066">
        <v>4</v>
      </c>
      <c r="K2066">
        <v>0</v>
      </c>
      <c r="L2066">
        <v>2853.92</v>
      </c>
      <c r="M2066">
        <v>2853.92</v>
      </c>
      <c r="N2066" s="11">
        <f>Salesdata[[#This Row],[subtotal_before_discount]]-Salesdata[[#This Row],[total_after_discount]]</f>
        <v>0</v>
      </c>
      <c r="O2066" t="s">
        <v>21</v>
      </c>
      <c r="P2066" s="2">
        <v>45687.783958333333</v>
      </c>
      <c r="Q2066">
        <f>YEAR(Salesdata[[#This Row],[purchase_date]])</f>
        <v>2025</v>
      </c>
      <c r="R2066" t="str">
        <f>TEXT(Salesdata[[#This Row],[purchase_date]], "mmm")</f>
        <v>Jan</v>
      </c>
    </row>
    <row r="2067" spans="1:18" x14ac:dyDescent="0.3">
      <c r="A2067" t="s">
        <v>6190</v>
      </c>
      <c r="B2067" t="s">
        <v>72</v>
      </c>
      <c r="C2067" t="s">
        <v>6191</v>
      </c>
      <c r="D2067" s="11" t="s">
        <v>7573</v>
      </c>
      <c r="E2067" s="11" t="s">
        <v>7130</v>
      </c>
      <c r="F2067" t="s">
        <v>251</v>
      </c>
      <c r="G2067" t="s">
        <v>6192</v>
      </c>
      <c r="H2067" t="s">
        <v>53</v>
      </c>
      <c r="I2067">
        <v>1046.8499999999999</v>
      </c>
      <c r="J2067">
        <v>1</v>
      </c>
      <c r="K2067">
        <v>0</v>
      </c>
      <c r="L2067">
        <v>1046.8499999999999</v>
      </c>
      <c r="M2067">
        <v>1046.8499999999999</v>
      </c>
      <c r="N2067" s="11">
        <f>Salesdata[[#This Row],[subtotal_before_discount]]-Salesdata[[#This Row],[total_after_discount]]</f>
        <v>0</v>
      </c>
      <c r="O2067" t="s">
        <v>77</v>
      </c>
      <c r="P2067" s="2">
        <v>45735.768101851849</v>
      </c>
      <c r="Q2067">
        <f>YEAR(Salesdata[[#This Row],[purchase_date]])</f>
        <v>2025</v>
      </c>
      <c r="R2067" t="str">
        <f>TEXT(Salesdata[[#This Row],[purchase_date]], "mmm")</f>
        <v>Mar</v>
      </c>
    </row>
    <row r="2068" spans="1:18" x14ac:dyDescent="0.3">
      <c r="A2068" t="s">
        <v>6193</v>
      </c>
      <c r="B2068" t="s">
        <v>30</v>
      </c>
      <c r="C2068" t="s">
        <v>9189</v>
      </c>
      <c r="D2068" s="11" t="s">
        <v>9189</v>
      </c>
      <c r="E2068" s="11" t="s">
        <v>9189</v>
      </c>
      <c r="F2068" t="s">
        <v>74</v>
      </c>
      <c r="G2068" t="s">
        <v>6194</v>
      </c>
      <c r="H2068" t="s">
        <v>82</v>
      </c>
      <c r="I2068">
        <v>406.48</v>
      </c>
      <c r="J2068">
        <v>30</v>
      </c>
      <c r="K2068">
        <v>20</v>
      </c>
      <c r="L2068">
        <v>12194.4</v>
      </c>
      <c r="M2068">
        <v>9755.52</v>
      </c>
      <c r="N2068" s="11">
        <f>Salesdata[[#This Row],[subtotal_before_discount]]-Salesdata[[#This Row],[total_after_discount]]</f>
        <v>2438.8799999999992</v>
      </c>
      <c r="O2068" t="s">
        <v>60</v>
      </c>
      <c r="P2068" s="2">
        <v>45589.975578703707</v>
      </c>
      <c r="Q2068">
        <f>YEAR(Salesdata[[#This Row],[purchase_date]])</f>
        <v>2024</v>
      </c>
      <c r="R2068" t="str">
        <f>TEXT(Salesdata[[#This Row],[purchase_date]], "mmm")</f>
        <v>Oct</v>
      </c>
    </row>
    <row r="2069" spans="1:18" x14ac:dyDescent="0.3">
      <c r="A2069" t="s">
        <v>6195</v>
      </c>
      <c r="B2069" t="s">
        <v>118</v>
      </c>
      <c r="C2069" t="s">
        <v>6196</v>
      </c>
      <c r="D2069" s="11" t="s">
        <v>8945</v>
      </c>
      <c r="E2069" s="11" t="s">
        <v>7064</v>
      </c>
      <c r="F2069" t="s">
        <v>37</v>
      </c>
      <c r="G2069" t="s">
        <v>6197</v>
      </c>
      <c r="H2069" t="s">
        <v>9189</v>
      </c>
      <c r="I2069">
        <v>22.75</v>
      </c>
      <c r="J2069">
        <v>5</v>
      </c>
      <c r="K2069">
        <v>0</v>
      </c>
      <c r="L2069">
        <v>113.75</v>
      </c>
      <c r="M2069">
        <v>113.75</v>
      </c>
      <c r="N2069" s="11">
        <f>Salesdata[[#This Row],[subtotal_before_discount]]-Salesdata[[#This Row],[total_after_discount]]</f>
        <v>0</v>
      </c>
      <c r="O2069" t="s">
        <v>77</v>
      </c>
      <c r="P2069" s="2">
        <v>45780.980671296296</v>
      </c>
      <c r="Q2069">
        <f>YEAR(Salesdata[[#This Row],[purchase_date]])</f>
        <v>2025</v>
      </c>
      <c r="R2069" t="str">
        <f>TEXT(Salesdata[[#This Row],[purchase_date]], "mmm")</f>
        <v>May</v>
      </c>
    </row>
    <row r="2070" spans="1:18" x14ac:dyDescent="0.3">
      <c r="A2070" t="s">
        <v>6198</v>
      </c>
      <c r="B2070" t="s">
        <v>30</v>
      </c>
      <c r="C2070" t="s">
        <v>6199</v>
      </c>
      <c r="D2070" s="11" t="s">
        <v>8946</v>
      </c>
      <c r="E2070" s="11" t="s">
        <v>7162</v>
      </c>
      <c r="F2070" t="s">
        <v>251</v>
      </c>
      <c r="G2070" t="s">
        <v>6200</v>
      </c>
      <c r="H2070" t="s">
        <v>93</v>
      </c>
      <c r="I2070">
        <v>48.34</v>
      </c>
      <c r="J2070">
        <v>10</v>
      </c>
      <c r="K2070">
        <v>0</v>
      </c>
      <c r="L2070">
        <v>483.4</v>
      </c>
      <c r="M2070">
        <v>483.4</v>
      </c>
      <c r="N2070" s="11">
        <f>Salesdata[[#This Row],[subtotal_before_discount]]-Salesdata[[#This Row],[total_after_discount]]</f>
        <v>0</v>
      </c>
      <c r="O2070" t="s">
        <v>60</v>
      </c>
      <c r="P2070" s="2">
        <v>45391.891261574077</v>
      </c>
      <c r="Q2070">
        <f>YEAR(Salesdata[[#This Row],[purchase_date]])</f>
        <v>2024</v>
      </c>
      <c r="R2070" t="str">
        <f>TEXT(Salesdata[[#This Row],[purchase_date]], "mmm")</f>
        <v>Apr</v>
      </c>
    </row>
    <row r="2071" spans="1:18" x14ac:dyDescent="0.3">
      <c r="A2071" t="s">
        <v>6201</v>
      </c>
      <c r="B2071" t="s">
        <v>181</v>
      </c>
      <c r="C2071" t="s">
        <v>6202</v>
      </c>
      <c r="D2071" s="11" t="s">
        <v>8947</v>
      </c>
      <c r="E2071" s="11" t="s">
        <v>7102</v>
      </c>
      <c r="F2071" t="s">
        <v>100</v>
      </c>
      <c r="G2071" t="s">
        <v>6203</v>
      </c>
      <c r="H2071" t="s">
        <v>82</v>
      </c>
      <c r="I2071">
        <v>271.72000000000003</v>
      </c>
      <c r="J2071">
        <v>4</v>
      </c>
      <c r="K2071">
        <v>5</v>
      </c>
      <c r="L2071">
        <v>1086.8800000000001</v>
      </c>
      <c r="M2071">
        <v>1032.54</v>
      </c>
      <c r="N2071" s="11">
        <f>Salesdata[[#This Row],[subtotal_before_discount]]-Salesdata[[#This Row],[total_after_discount]]</f>
        <v>54.340000000000146</v>
      </c>
      <c r="O2071" t="s">
        <v>40</v>
      </c>
      <c r="P2071" s="2">
        <v>45664.164722222224</v>
      </c>
      <c r="Q2071">
        <f>YEAR(Salesdata[[#This Row],[purchase_date]])</f>
        <v>2025</v>
      </c>
      <c r="R2071" t="str">
        <f>TEXT(Salesdata[[#This Row],[purchase_date]], "mmm")</f>
        <v>Jan</v>
      </c>
    </row>
    <row r="2072" spans="1:18" x14ac:dyDescent="0.3">
      <c r="A2072" t="s">
        <v>6204</v>
      </c>
      <c r="B2072" t="s">
        <v>181</v>
      </c>
      <c r="C2072" t="s">
        <v>6205</v>
      </c>
      <c r="D2072" s="11" t="s">
        <v>8948</v>
      </c>
      <c r="E2072" s="11" t="s">
        <v>7125</v>
      </c>
      <c r="F2072" t="s">
        <v>177</v>
      </c>
      <c r="G2072" t="s">
        <v>6206</v>
      </c>
      <c r="H2072" t="s">
        <v>59</v>
      </c>
      <c r="I2072">
        <v>104.33</v>
      </c>
      <c r="J2072">
        <v>15</v>
      </c>
      <c r="K2072">
        <v>10</v>
      </c>
      <c r="L2072">
        <v>1564.95</v>
      </c>
      <c r="M2072">
        <v>1408.46</v>
      </c>
      <c r="N2072" s="11">
        <f>Salesdata[[#This Row],[subtotal_before_discount]]-Salesdata[[#This Row],[total_after_discount]]</f>
        <v>156.49</v>
      </c>
      <c r="O2072" t="s">
        <v>60</v>
      </c>
      <c r="P2072" s="2">
        <v>45857.184293981481</v>
      </c>
      <c r="Q2072">
        <f>YEAR(Salesdata[[#This Row],[purchase_date]])</f>
        <v>2025</v>
      </c>
      <c r="R2072" t="str">
        <f>TEXT(Salesdata[[#This Row],[purchase_date]], "mmm")</f>
        <v>Jul</v>
      </c>
    </row>
    <row r="2073" spans="1:18" x14ac:dyDescent="0.3">
      <c r="A2073" t="s">
        <v>6207</v>
      </c>
      <c r="B2073" t="s">
        <v>84</v>
      </c>
      <c r="C2073" t="s">
        <v>6208</v>
      </c>
      <c r="D2073" s="11" t="s">
        <v>8949</v>
      </c>
      <c r="E2073" s="11" t="s">
        <v>7044</v>
      </c>
      <c r="F2073" t="s">
        <v>246</v>
      </c>
      <c r="G2073" t="s">
        <v>6209</v>
      </c>
      <c r="H2073" t="s">
        <v>209</v>
      </c>
      <c r="I2073">
        <v>89.48</v>
      </c>
      <c r="J2073">
        <v>20</v>
      </c>
      <c r="K2073">
        <v>20</v>
      </c>
      <c r="L2073">
        <v>1789.6</v>
      </c>
      <c r="M2073">
        <v>1431.68</v>
      </c>
      <c r="N2073" s="11">
        <f>Salesdata[[#This Row],[subtotal_before_discount]]-Salesdata[[#This Row],[total_after_discount]]</f>
        <v>357.91999999999985</v>
      </c>
      <c r="O2073" t="s">
        <v>9189</v>
      </c>
      <c r="P2073" s="2">
        <v>45387.666261574072</v>
      </c>
      <c r="Q2073">
        <f>YEAR(Salesdata[[#This Row],[purchase_date]])</f>
        <v>2024</v>
      </c>
      <c r="R2073" t="str">
        <f>TEXT(Salesdata[[#This Row],[purchase_date]], "mmm")</f>
        <v>Apr</v>
      </c>
    </row>
    <row r="2074" spans="1:18" x14ac:dyDescent="0.3">
      <c r="A2074" t="s">
        <v>6210</v>
      </c>
      <c r="B2074" t="s">
        <v>95</v>
      </c>
      <c r="C2074" t="s">
        <v>6211</v>
      </c>
      <c r="D2074" s="11" t="s">
        <v>8950</v>
      </c>
      <c r="E2074" s="11" t="s">
        <v>7162</v>
      </c>
      <c r="F2074" t="s">
        <v>105</v>
      </c>
      <c r="G2074" t="s">
        <v>6212</v>
      </c>
      <c r="H2074" t="s">
        <v>82</v>
      </c>
      <c r="I2074">
        <v>732.45</v>
      </c>
      <c r="J2074">
        <v>12</v>
      </c>
      <c r="K2074">
        <v>15</v>
      </c>
      <c r="L2074">
        <v>8789.4</v>
      </c>
      <c r="M2074">
        <v>7470.99</v>
      </c>
      <c r="N2074" s="11">
        <f>Salesdata[[#This Row],[subtotal_before_discount]]-Salesdata[[#This Row],[total_after_discount]]</f>
        <v>1318.4099999999999</v>
      </c>
      <c r="O2074" t="s">
        <v>60</v>
      </c>
      <c r="P2074" s="2">
        <v>45341.070115740738</v>
      </c>
      <c r="Q2074">
        <f>YEAR(Salesdata[[#This Row],[purchase_date]])</f>
        <v>2024</v>
      </c>
      <c r="R2074" t="str">
        <f>TEXT(Salesdata[[#This Row],[purchase_date]], "mmm")</f>
        <v>Feb</v>
      </c>
    </row>
    <row r="2075" spans="1:18" x14ac:dyDescent="0.3">
      <c r="A2075" t="s">
        <v>6213</v>
      </c>
      <c r="B2075" t="s">
        <v>181</v>
      </c>
      <c r="C2075" t="s">
        <v>6214</v>
      </c>
      <c r="D2075" s="11" t="s">
        <v>8951</v>
      </c>
      <c r="E2075" s="11" t="s">
        <v>7050</v>
      </c>
      <c r="F2075" t="s">
        <v>133</v>
      </c>
      <c r="G2075" t="s">
        <v>6215</v>
      </c>
      <c r="H2075" t="s">
        <v>107</v>
      </c>
      <c r="I2075">
        <v>288.94</v>
      </c>
      <c r="J2075">
        <v>50</v>
      </c>
      <c r="K2075">
        <v>15</v>
      </c>
      <c r="L2075">
        <v>14447</v>
      </c>
      <c r="M2075">
        <v>12279.95</v>
      </c>
      <c r="N2075" s="11">
        <f>Salesdata[[#This Row],[subtotal_before_discount]]-Salesdata[[#This Row],[total_after_discount]]</f>
        <v>2167.0499999999993</v>
      </c>
      <c r="O2075" t="s">
        <v>116</v>
      </c>
      <c r="P2075" s="2">
        <v>45619.876296296294</v>
      </c>
      <c r="Q2075">
        <f>YEAR(Salesdata[[#This Row],[purchase_date]])</f>
        <v>2024</v>
      </c>
      <c r="R2075" t="str">
        <f>TEXT(Salesdata[[#This Row],[purchase_date]], "mmm")</f>
        <v>Nov</v>
      </c>
    </row>
    <row r="2076" spans="1:18" x14ac:dyDescent="0.3">
      <c r="A2076" t="s">
        <v>6216</v>
      </c>
      <c r="B2076" t="s">
        <v>15</v>
      </c>
      <c r="C2076" t="s">
        <v>6217</v>
      </c>
      <c r="D2076" s="11" t="s">
        <v>8952</v>
      </c>
      <c r="E2076" s="11" t="s">
        <v>7125</v>
      </c>
      <c r="F2076" t="s">
        <v>91</v>
      </c>
      <c r="G2076" t="s">
        <v>6218</v>
      </c>
      <c r="H2076" t="s">
        <v>465</v>
      </c>
      <c r="I2076">
        <v>1087.28</v>
      </c>
      <c r="J2076">
        <v>15</v>
      </c>
      <c r="K2076">
        <v>15</v>
      </c>
      <c r="L2076">
        <v>16309.2</v>
      </c>
      <c r="M2076">
        <v>13862.82</v>
      </c>
      <c r="N2076" s="11">
        <f>Salesdata[[#This Row],[subtotal_before_discount]]-Salesdata[[#This Row],[total_after_discount]]</f>
        <v>2446.380000000001</v>
      </c>
      <c r="O2076" t="s">
        <v>28</v>
      </c>
      <c r="P2076" s="2">
        <v>45798.714930555558</v>
      </c>
      <c r="Q2076">
        <f>YEAR(Salesdata[[#This Row],[purchase_date]])</f>
        <v>2025</v>
      </c>
      <c r="R2076" t="str">
        <f>TEXT(Salesdata[[#This Row],[purchase_date]], "mmm")</f>
        <v>May</v>
      </c>
    </row>
    <row r="2077" spans="1:18" x14ac:dyDescent="0.3">
      <c r="A2077" t="s">
        <v>6219</v>
      </c>
      <c r="B2077" t="s">
        <v>55</v>
      </c>
      <c r="C2077" t="s">
        <v>6220</v>
      </c>
      <c r="D2077" s="11" t="s">
        <v>8953</v>
      </c>
      <c r="E2077" s="11" t="s">
        <v>7183</v>
      </c>
      <c r="F2077" t="s">
        <v>91</v>
      </c>
      <c r="G2077" t="s">
        <v>6221</v>
      </c>
      <c r="H2077" t="s">
        <v>184</v>
      </c>
      <c r="I2077">
        <v>3753.69</v>
      </c>
      <c r="J2077">
        <v>2</v>
      </c>
      <c r="K2077">
        <v>0</v>
      </c>
      <c r="L2077">
        <v>7507.38</v>
      </c>
      <c r="M2077">
        <v>7507.38</v>
      </c>
      <c r="N2077" s="11">
        <f>Salesdata[[#This Row],[subtotal_before_discount]]-Salesdata[[#This Row],[total_after_discount]]</f>
        <v>0</v>
      </c>
      <c r="O2077" t="s">
        <v>28</v>
      </c>
      <c r="P2077" s="2">
        <v>45758.970358796294</v>
      </c>
      <c r="Q2077">
        <f>YEAR(Salesdata[[#This Row],[purchase_date]])</f>
        <v>2025</v>
      </c>
      <c r="R2077" t="str">
        <f>TEXT(Salesdata[[#This Row],[purchase_date]], "mmm")</f>
        <v>Apr</v>
      </c>
    </row>
    <row r="2078" spans="1:18" x14ac:dyDescent="0.3">
      <c r="A2078" t="s">
        <v>6222</v>
      </c>
      <c r="B2078" t="s">
        <v>72</v>
      </c>
      <c r="C2078" t="s">
        <v>6223</v>
      </c>
      <c r="D2078" s="11" t="s">
        <v>8954</v>
      </c>
      <c r="E2078" s="11" t="s">
        <v>7139</v>
      </c>
      <c r="F2078" t="s">
        <v>44</v>
      </c>
      <c r="G2078" t="s">
        <v>6224</v>
      </c>
      <c r="H2078" t="s">
        <v>76</v>
      </c>
      <c r="I2078">
        <v>307.74</v>
      </c>
      <c r="J2078">
        <v>4</v>
      </c>
      <c r="K2078">
        <v>0</v>
      </c>
      <c r="L2078">
        <v>1230.96</v>
      </c>
      <c r="M2078">
        <v>1230.96</v>
      </c>
      <c r="N2078" s="11">
        <f>Salesdata[[#This Row],[subtotal_before_discount]]-Salesdata[[#This Row],[total_after_discount]]</f>
        <v>0</v>
      </c>
      <c r="O2078" t="s">
        <v>77</v>
      </c>
      <c r="P2078" s="2">
        <v>45804.32707175926</v>
      </c>
      <c r="Q2078">
        <f>YEAR(Salesdata[[#This Row],[purchase_date]])</f>
        <v>2025</v>
      </c>
      <c r="R2078" t="str">
        <f>TEXT(Salesdata[[#This Row],[purchase_date]], "mmm")</f>
        <v>May</v>
      </c>
    </row>
    <row r="2079" spans="1:18" x14ac:dyDescent="0.3">
      <c r="A2079" t="s">
        <v>6225</v>
      </c>
      <c r="B2079" t="s">
        <v>30</v>
      </c>
      <c r="C2079" t="s">
        <v>6226</v>
      </c>
      <c r="D2079" s="11" t="s">
        <v>8955</v>
      </c>
      <c r="E2079" s="11" t="s">
        <v>7250</v>
      </c>
      <c r="F2079" t="s">
        <v>155</v>
      </c>
      <c r="G2079" t="s">
        <v>6227</v>
      </c>
      <c r="H2079" t="s">
        <v>135</v>
      </c>
      <c r="I2079">
        <v>439.01</v>
      </c>
      <c r="J2079">
        <v>100</v>
      </c>
      <c r="K2079">
        <v>18</v>
      </c>
      <c r="L2079">
        <v>43901</v>
      </c>
      <c r="M2079">
        <v>35998.82</v>
      </c>
      <c r="N2079" s="11">
        <f>Salesdata[[#This Row],[subtotal_before_discount]]-Salesdata[[#This Row],[total_after_discount]]</f>
        <v>7902.18</v>
      </c>
      <c r="O2079" t="s">
        <v>9189</v>
      </c>
      <c r="P2079" s="2">
        <v>45733.167025462964</v>
      </c>
      <c r="Q2079">
        <f>YEAR(Salesdata[[#This Row],[purchase_date]])</f>
        <v>2025</v>
      </c>
      <c r="R2079" t="str">
        <f>TEXT(Salesdata[[#This Row],[purchase_date]], "mmm")</f>
        <v>Mar</v>
      </c>
    </row>
    <row r="2080" spans="1:18" x14ac:dyDescent="0.3">
      <c r="A2080" t="s">
        <v>6228</v>
      </c>
      <c r="B2080" t="s">
        <v>49</v>
      </c>
      <c r="C2080" t="s">
        <v>6229</v>
      </c>
      <c r="D2080" s="11" t="s">
        <v>8956</v>
      </c>
      <c r="E2080" s="11" t="s">
        <v>7159</v>
      </c>
      <c r="F2080" t="s">
        <v>32</v>
      </c>
      <c r="G2080" t="s">
        <v>6230</v>
      </c>
      <c r="H2080" t="s">
        <v>82</v>
      </c>
      <c r="I2080">
        <v>14.95</v>
      </c>
      <c r="J2080">
        <v>15</v>
      </c>
      <c r="K2080">
        <v>15</v>
      </c>
      <c r="L2080">
        <v>224.25</v>
      </c>
      <c r="M2080">
        <v>190.61</v>
      </c>
      <c r="N2080" s="11">
        <f>Salesdata[[#This Row],[subtotal_before_discount]]-Salesdata[[#This Row],[total_after_discount]]</f>
        <v>33.639999999999986</v>
      </c>
      <c r="O2080" t="s">
        <v>21</v>
      </c>
      <c r="P2080" s="2">
        <v>45568.162604166668</v>
      </c>
      <c r="Q2080">
        <f>YEAR(Salesdata[[#This Row],[purchase_date]])</f>
        <v>2024</v>
      </c>
      <c r="R2080" t="str">
        <f>TEXT(Salesdata[[#This Row],[purchase_date]], "mmm")</f>
        <v>Oct</v>
      </c>
    </row>
    <row r="2081" spans="1:18" x14ac:dyDescent="0.3">
      <c r="A2081" t="s">
        <v>6231</v>
      </c>
      <c r="B2081" t="s">
        <v>15</v>
      </c>
      <c r="C2081" t="s">
        <v>6232</v>
      </c>
      <c r="D2081" s="11" t="s">
        <v>8957</v>
      </c>
      <c r="E2081" s="11" t="s">
        <v>7250</v>
      </c>
      <c r="F2081" t="s">
        <v>18</v>
      </c>
      <c r="G2081" t="s">
        <v>6233</v>
      </c>
      <c r="H2081" t="s">
        <v>82</v>
      </c>
      <c r="I2081">
        <v>3.55</v>
      </c>
      <c r="J2081">
        <v>197</v>
      </c>
      <c r="K2081">
        <v>15</v>
      </c>
      <c r="L2081">
        <v>699.35</v>
      </c>
      <c r="M2081">
        <v>594.45000000000005</v>
      </c>
      <c r="N2081" s="11">
        <f>Salesdata[[#This Row],[subtotal_before_discount]]-Salesdata[[#This Row],[total_after_discount]]</f>
        <v>104.89999999999998</v>
      </c>
      <c r="O2081" t="s">
        <v>21</v>
      </c>
      <c r="P2081" s="2">
        <v>45863.91679398148</v>
      </c>
      <c r="Q2081">
        <f>YEAR(Salesdata[[#This Row],[purchase_date]])</f>
        <v>2025</v>
      </c>
      <c r="R2081" t="str">
        <f>TEXT(Salesdata[[#This Row],[purchase_date]], "mmm")</f>
        <v>Jul</v>
      </c>
    </row>
    <row r="2082" spans="1:18" x14ac:dyDescent="0.3">
      <c r="A2082" t="s">
        <v>6234</v>
      </c>
      <c r="B2082" t="s">
        <v>55</v>
      </c>
      <c r="C2082" t="s">
        <v>6235</v>
      </c>
      <c r="D2082" s="11" t="s">
        <v>8743</v>
      </c>
      <c r="E2082" s="11" t="s">
        <v>7069</v>
      </c>
      <c r="F2082" t="s">
        <v>224</v>
      </c>
      <c r="G2082" t="s">
        <v>6236</v>
      </c>
      <c r="H2082" t="s">
        <v>27</v>
      </c>
      <c r="I2082">
        <v>218</v>
      </c>
      <c r="J2082">
        <v>30</v>
      </c>
      <c r="K2082">
        <v>15</v>
      </c>
      <c r="L2082">
        <v>6540</v>
      </c>
      <c r="M2082">
        <v>5559</v>
      </c>
      <c r="N2082" s="11">
        <f>Salesdata[[#This Row],[subtotal_before_discount]]-Salesdata[[#This Row],[total_after_discount]]</f>
        <v>981</v>
      </c>
      <c r="O2082" t="s">
        <v>9189</v>
      </c>
      <c r="P2082" s="2">
        <v>45548.137650462966</v>
      </c>
      <c r="Q2082">
        <f>YEAR(Salesdata[[#This Row],[purchase_date]])</f>
        <v>2024</v>
      </c>
      <c r="R2082" t="str">
        <f>TEXT(Salesdata[[#This Row],[purchase_date]], "mmm")</f>
        <v>Sep</v>
      </c>
    </row>
    <row r="2083" spans="1:18" x14ac:dyDescent="0.3">
      <c r="A2083" t="s">
        <v>6237</v>
      </c>
      <c r="B2083" t="s">
        <v>95</v>
      </c>
      <c r="C2083" t="s">
        <v>6238</v>
      </c>
      <c r="D2083" s="11" t="s">
        <v>8958</v>
      </c>
      <c r="E2083" s="11" t="s">
        <v>7058</v>
      </c>
      <c r="F2083" t="s">
        <v>57</v>
      </c>
      <c r="G2083" t="s">
        <v>6239</v>
      </c>
      <c r="H2083" t="s">
        <v>20</v>
      </c>
      <c r="I2083">
        <v>4.63</v>
      </c>
      <c r="J2083">
        <v>100</v>
      </c>
      <c r="K2083">
        <v>27</v>
      </c>
      <c r="L2083">
        <v>463</v>
      </c>
      <c r="M2083">
        <v>337.99</v>
      </c>
      <c r="N2083" s="11">
        <f>Salesdata[[#This Row],[subtotal_before_discount]]-Salesdata[[#This Row],[total_after_discount]]</f>
        <v>125.00999999999999</v>
      </c>
      <c r="O2083" t="s">
        <v>77</v>
      </c>
      <c r="P2083" s="2">
        <v>45515.46607638889</v>
      </c>
      <c r="Q2083">
        <f>YEAR(Salesdata[[#This Row],[purchase_date]])</f>
        <v>2024</v>
      </c>
      <c r="R2083" t="str">
        <f>TEXT(Salesdata[[#This Row],[purchase_date]], "mmm")</f>
        <v>Aug</v>
      </c>
    </row>
    <row r="2084" spans="1:18" x14ac:dyDescent="0.3">
      <c r="A2084" t="s">
        <v>6240</v>
      </c>
      <c r="B2084" t="s">
        <v>118</v>
      </c>
      <c r="C2084" t="s">
        <v>6241</v>
      </c>
      <c r="D2084" s="11" t="s">
        <v>7404</v>
      </c>
      <c r="E2084" s="11" t="s">
        <v>7130</v>
      </c>
      <c r="F2084" t="s">
        <v>68</v>
      </c>
      <c r="G2084" t="s">
        <v>6242</v>
      </c>
      <c r="H2084" t="s">
        <v>107</v>
      </c>
      <c r="I2084">
        <v>801.94</v>
      </c>
      <c r="J2084">
        <v>10</v>
      </c>
      <c r="K2084">
        <v>10</v>
      </c>
      <c r="L2084">
        <v>8019.4</v>
      </c>
      <c r="M2084">
        <v>7217.46</v>
      </c>
      <c r="N2084" s="11">
        <f>Salesdata[[#This Row],[subtotal_before_discount]]-Salesdata[[#This Row],[total_after_discount]]</f>
        <v>801.9399999999996</v>
      </c>
      <c r="O2084" t="s">
        <v>9189</v>
      </c>
      <c r="P2084" s="2">
        <v>45720.550787037035</v>
      </c>
      <c r="Q2084">
        <f>YEAR(Salesdata[[#This Row],[purchase_date]])</f>
        <v>2025</v>
      </c>
      <c r="R2084" t="str">
        <f>TEXT(Salesdata[[#This Row],[purchase_date]], "mmm")</f>
        <v>Mar</v>
      </c>
    </row>
    <row r="2085" spans="1:18" x14ac:dyDescent="0.3">
      <c r="A2085" t="s">
        <v>6243</v>
      </c>
      <c r="B2085" t="s">
        <v>181</v>
      </c>
      <c r="C2085" t="s">
        <v>6244</v>
      </c>
      <c r="D2085" s="11" t="s">
        <v>8959</v>
      </c>
      <c r="E2085" s="11" t="s">
        <v>7042</v>
      </c>
      <c r="F2085" t="s">
        <v>246</v>
      </c>
      <c r="G2085" t="s">
        <v>6245</v>
      </c>
      <c r="H2085" t="s">
        <v>135</v>
      </c>
      <c r="I2085">
        <v>312.77</v>
      </c>
      <c r="J2085">
        <v>1</v>
      </c>
      <c r="K2085">
        <v>0</v>
      </c>
      <c r="L2085">
        <v>312.77</v>
      </c>
      <c r="M2085">
        <v>312.77</v>
      </c>
      <c r="N2085" s="11">
        <f>Salesdata[[#This Row],[subtotal_before_discount]]-Salesdata[[#This Row],[total_after_discount]]</f>
        <v>0</v>
      </c>
      <c r="O2085" t="s">
        <v>40</v>
      </c>
      <c r="P2085" s="2">
        <v>45474.282604166663</v>
      </c>
      <c r="Q2085">
        <f>YEAR(Salesdata[[#This Row],[purchase_date]])</f>
        <v>2024</v>
      </c>
      <c r="R2085" t="str">
        <f>TEXT(Salesdata[[#This Row],[purchase_date]], "mmm")</f>
        <v>Jul</v>
      </c>
    </row>
    <row r="2086" spans="1:18" x14ac:dyDescent="0.3">
      <c r="A2086" t="s">
        <v>6246</v>
      </c>
      <c r="B2086" t="s">
        <v>72</v>
      </c>
      <c r="C2086" t="s">
        <v>6247</v>
      </c>
      <c r="D2086" s="11" t="s">
        <v>8960</v>
      </c>
      <c r="E2086" s="11" t="s">
        <v>7141</v>
      </c>
      <c r="F2086" t="s">
        <v>74</v>
      </c>
      <c r="G2086" t="s">
        <v>6248</v>
      </c>
      <c r="H2086" t="s">
        <v>93</v>
      </c>
      <c r="I2086">
        <v>2680.32</v>
      </c>
      <c r="J2086">
        <v>25</v>
      </c>
      <c r="K2086">
        <v>20</v>
      </c>
      <c r="L2086">
        <v>67008</v>
      </c>
      <c r="M2086">
        <v>53606.400000000001</v>
      </c>
      <c r="N2086" s="11">
        <f>Salesdata[[#This Row],[subtotal_before_discount]]-Salesdata[[#This Row],[total_after_discount]]</f>
        <v>13401.599999999999</v>
      </c>
      <c r="O2086" t="s">
        <v>21</v>
      </c>
      <c r="P2086" s="2">
        <v>45543.419733796298</v>
      </c>
      <c r="Q2086">
        <f>YEAR(Salesdata[[#This Row],[purchase_date]])</f>
        <v>2024</v>
      </c>
      <c r="R2086" t="str">
        <f>TEXT(Salesdata[[#This Row],[purchase_date]], "mmm")</f>
        <v>Sep</v>
      </c>
    </row>
    <row r="2087" spans="1:18" x14ac:dyDescent="0.3">
      <c r="A2087" t="s">
        <v>6249</v>
      </c>
      <c r="B2087" t="s">
        <v>95</v>
      </c>
      <c r="C2087" t="s">
        <v>6250</v>
      </c>
      <c r="D2087" s="11" t="s">
        <v>8961</v>
      </c>
      <c r="E2087" s="11" t="s">
        <v>7048</v>
      </c>
      <c r="F2087" t="s">
        <v>37</v>
      </c>
      <c r="G2087" t="s">
        <v>6251</v>
      </c>
      <c r="H2087" t="s">
        <v>130</v>
      </c>
      <c r="I2087">
        <v>645.36</v>
      </c>
      <c r="J2087">
        <v>8</v>
      </c>
      <c r="K2087">
        <v>10</v>
      </c>
      <c r="L2087">
        <v>5162.88</v>
      </c>
      <c r="M2087">
        <v>4646.59</v>
      </c>
      <c r="N2087" s="11">
        <f>Salesdata[[#This Row],[subtotal_before_discount]]-Salesdata[[#This Row],[total_after_discount]]</f>
        <v>516.29</v>
      </c>
      <c r="O2087" t="s">
        <v>47</v>
      </c>
      <c r="P2087" s="2">
        <v>45615.797430555554</v>
      </c>
      <c r="Q2087">
        <f>YEAR(Salesdata[[#This Row],[purchase_date]])</f>
        <v>2024</v>
      </c>
      <c r="R2087" t="str">
        <f>TEXT(Salesdata[[#This Row],[purchase_date]], "mmm")</f>
        <v>Nov</v>
      </c>
    </row>
    <row r="2088" spans="1:18" x14ac:dyDescent="0.3">
      <c r="A2088" t="s">
        <v>6252</v>
      </c>
      <c r="B2088" t="s">
        <v>95</v>
      </c>
      <c r="C2088" t="s">
        <v>6253</v>
      </c>
      <c r="D2088" s="11" t="s">
        <v>8962</v>
      </c>
      <c r="E2088" s="11" t="s">
        <v>7168</v>
      </c>
      <c r="F2088" t="s">
        <v>177</v>
      </c>
      <c r="G2088" t="s">
        <v>6254</v>
      </c>
      <c r="H2088" t="s">
        <v>70</v>
      </c>
      <c r="I2088">
        <v>1229.75</v>
      </c>
      <c r="J2088">
        <v>20</v>
      </c>
      <c r="K2088">
        <v>15</v>
      </c>
      <c r="L2088">
        <v>24595</v>
      </c>
      <c r="M2088">
        <v>20905.75</v>
      </c>
      <c r="N2088" s="11">
        <f>Salesdata[[#This Row],[subtotal_before_discount]]-Salesdata[[#This Row],[total_after_discount]]</f>
        <v>3689.25</v>
      </c>
      <c r="O2088" t="s">
        <v>116</v>
      </c>
      <c r="P2088" s="2">
        <v>45366.647951388892</v>
      </c>
      <c r="Q2088">
        <f>YEAR(Salesdata[[#This Row],[purchase_date]])</f>
        <v>2024</v>
      </c>
      <c r="R2088" t="str">
        <f>TEXT(Salesdata[[#This Row],[purchase_date]], "mmm")</f>
        <v>Mar</v>
      </c>
    </row>
    <row r="2089" spans="1:18" x14ac:dyDescent="0.3">
      <c r="A2089" t="s">
        <v>6255</v>
      </c>
      <c r="B2089" t="s">
        <v>49</v>
      </c>
      <c r="C2089" t="s">
        <v>6256</v>
      </c>
      <c r="D2089" s="11" t="s">
        <v>8963</v>
      </c>
      <c r="E2089" s="11" t="s">
        <v>7143</v>
      </c>
      <c r="F2089" t="s">
        <v>133</v>
      </c>
      <c r="G2089" t="s">
        <v>6257</v>
      </c>
      <c r="H2089" t="s">
        <v>93</v>
      </c>
      <c r="I2089">
        <v>443.27</v>
      </c>
      <c r="J2089">
        <v>4</v>
      </c>
      <c r="K2089">
        <v>5</v>
      </c>
      <c r="L2089">
        <v>1773.08</v>
      </c>
      <c r="M2089">
        <v>1684.43</v>
      </c>
      <c r="N2089" s="11">
        <f>Salesdata[[#This Row],[subtotal_before_discount]]-Salesdata[[#This Row],[total_after_discount]]</f>
        <v>88.649999999999864</v>
      </c>
      <c r="O2089" t="s">
        <v>28</v>
      </c>
      <c r="P2089" s="2">
        <v>45505.109548611108</v>
      </c>
      <c r="Q2089">
        <f>YEAR(Salesdata[[#This Row],[purchase_date]])</f>
        <v>2024</v>
      </c>
      <c r="R2089" t="str">
        <f>TEXT(Salesdata[[#This Row],[purchase_date]], "mmm")</f>
        <v>Aug</v>
      </c>
    </row>
    <row r="2090" spans="1:18" x14ac:dyDescent="0.3">
      <c r="A2090" t="s">
        <v>6258</v>
      </c>
      <c r="B2090" t="s">
        <v>49</v>
      </c>
      <c r="C2090" t="s">
        <v>6259</v>
      </c>
      <c r="D2090" s="11" t="s">
        <v>8964</v>
      </c>
      <c r="E2090" s="11" t="s">
        <v>7056</v>
      </c>
      <c r="F2090" t="s">
        <v>277</v>
      </c>
      <c r="G2090" t="s">
        <v>6260</v>
      </c>
      <c r="H2090" t="s">
        <v>70</v>
      </c>
      <c r="I2090">
        <v>299.07</v>
      </c>
      <c r="J2090">
        <v>1</v>
      </c>
      <c r="K2090">
        <v>0</v>
      </c>
      <c r="L2090">
        <v>299.07</v>
      </c>
      <c r="M2090">
        <v>299.07</v>
      </c>
      <c r="N2090" s="11">
        <f>Salesdata[[#This Row],[subtotal_before_discount]]-Salesdata[[#This Row],[total_after_discount]]</f>
        <v>0</v>
      </c>
      <c r="O2090" t="s">
        <v>21</v>
      </c>
      <c r="P2090" s="2">
        <v>45662.409814814811</v>
      </c>
      <c r="Q2090">
        <f>YEAR(Salesdata[[#This Row],[purchase_date]])</f>
        <v>2025</v>
      </c>
      <c r="R2090" t="str">
        <f>TEXT(Salesdata[[#This Row],[purchase_date]], "mmm")</f>
        <v>Jan</v>
      </c>
    </row>
    <row r="2091" spans="1:18" x14ac:dyDescent="0.3">
      <c r="A2091" t="s">
        <v>6261</v>
      </c>
      <c r="B2091" t="s">
        <v>95</v>
      </c>
      <c r="C2091" t="s">
        <v>6262</v>
      </c>
      <c r="D2091" s="11" t="s">
        <v>8965</v>
      </c>
      <c r="E2091" s="11" t="s">
        <v>7094</v>
      </c>
      <c r="F2091" t="s">
        <v>44</v>
      </c>
      <c r="G2091" t="s">
        <v>6263</v>
      </c>
      <c r="H2091" t="s">
        <v>184</v>
      </c>
      <c r="I2091">
        <v>5.71</v>
      </c>
      <c r="J2091">
        <v>376</v>
      </c>
      <c r="K2091">
        <v>15</v>
      </c>
      <c r="L2091">
        <v>2146.96</v>
      </c>
      <c r="M2091">
        <v>1824.92</v>
      </c>
      <c r="N2091" s="11">
        <f>Salesdata[[#This Row],[subtotal_before_discount]]-Salesdata[[#This Row],[total_after_discount]]</f>
        <v>322.03999999999996</v>
      </c>
      <c r="O2091" t="s">
        <v>116</v>
      </c>
      <c r="P2091" s="2">
        <v>45501.876539351855</v>
      </c>
      <c r="Q2091">
        <f>YEAR(Salesdata[[#This Row],[purchase_date]])</f>
        <v>2024</v>
      </c>
      <c r="R2091" t="str">
        <f>TEXT(Salesdata[[#This Row],[purchase_date]], "mmm")</f>
        <v>Jul</v>
      </c>
    </row>
    <row r="2092" spans="1:18" x14ac:dyDescent="0.3">
      <c r="A2092" t="s">
        <v>6264</v>
      </c>
      <c r="B2092" t="s">
        <v>172</v>
      </c>
      <c r="C2092" t="s">
        <v>6265</v>
      </c>
      <c r="D2092" s="11" t="s">
        <v>8966</v>
      </c>
      <c r="E2092" s="11" t="s">
        <v>7076</v>
      </c>
      <c r="F2092" t="s">
        <v>155</v>
      </c>
      <c r="G2092" t="s">
        <v>6266</v>
      </c>
      <c r="H2092" t="s">
        <v>65</v>
      </c>
      <c r="I2092">
        <v>498</v>
      </c>
      <c r="J2092">
        <v>12</v>
      </c>
      <c r="K2092">
        <v>5</v>
      </c>
      <c r="L2092">
        <v>5976</v>
      </c>
      <c r="M2092">
        <v>5677.2</v>
      </c>
      <c r="N2092" s="11">
        <f>Salesdata[[#This Row],[subtotal_before_discount]]-Salesdata[[#This Row],[total_after_discount]]</f>
        <v>298.80000000000018</v>
      </c>
      <c r="O2092" t="s">
        <v>40</v>
      </c>
      <c r="P2092" s="2">
        <v>45476.242013888892</v>
      </c>
      <c r="Q2092">
        <f>YEAR(Salesdata[[#This Row],[purchase_date]])</f>
        <v>2024</v>
      </c>
      <c r="R2092" t="str">
        <f>TEXT(Salesdata[[#This Row],[purchase_date]], "mmm")</f>
        <v>Jul</v>
      </c>
    </row>
    <row r="2093" spans="1:18" x14ac:dyDescent="0.3">
      <c r="A2093" t="s">
        <v>6267</v>
      </c>
      <c r="B2093" t="s">
        <v>30</v>
      </c>
      <c r="C2093" t="s">
        <v>6268</v>
      </c>
      <c r="D2093" s="11" t="s">
        <v>8967</v>
      </c>
      <c r="E2093" s="11" t="s">
        <v>7141</v>
      </c>
      <c r="F2093" t="s">
        <v>32</v>
      </c>
      <c r="G2093" t="s">
        <v>6269</v>
      </c>
      <c r="H2093" t="s">
        <v>135</v>
      </c>
      <c r="I2093">
        <v>460.09</v>
      </c>
      <c r="J2093">
        <v>3</v>
      </c>
      <c r="K2093">
        <v>5</v>
      </c>
      <c r="L2093">
        <v>1380.27</v>
      </c>
      <c r="M2093">
        <v>1311.26</v>
      </c>
      <c r="N2093" s="11">
        <f>Salesdata[[#This Row],[subtotal_before_discount]]-Salesdata[[#This Row],[total_after_discount]]</f>
        <v>69.009999999999991</v>
      </c>
      <c r="O2093" t="s">
        <v>28</v>
      </c>
      <c r="P2093" s="2">
        <v>45640.256365740737</v>
      </c>
      <c r="Q2093">
        <f>YEAR(Salesdata[[#This Row],[purchase_date]])</f>
        <v>2024</v>
      </c>
      <c r="R2093" t="str">
        <f>TEXT(Salesdata[[#This Row],[purchase_date]], "mmm")</f>
        <v>Dec</v>
      </c>
    </row>
    <row r="2094" spans="1:18" x14ac:dyDescent="0.3">
      <c r="A2094" t="s">
        <v>6270</v>
      </c>
      <c r="B2094" t="s">
        <v>23</v>
      </c>
      <c r="C2094" t="s">
        <v>6271</v>
      </c>
      <c r="D2094" s="11" t="s">
        <v>8968</v>
      </c>
      <c r="E2094" s="11" t="s">
        <v>7099</v>
      </c>
      <c r="F2094" t="s">
        <v>277</v>
      </c>
      <c r="G2094" t="s">
        <v>6272</v>
      </c>
      <c r="H2094" t="s">
        <v>9189</v>
      </c>
      <c r="I2094">
        <v>36.229999999999997</v>
      </c>
      <c r="J2094">
        <v>2</v>
      </c>
      <c r="K2094">
        <v>0</v>
      </c>
      <c r="L2094">
        <v>72.459999999999994</v>
      </c>
      <c r="M2094">
        <v>72.459999999999994</v>
      </c>
      <c r="N2094" s="11">
        <f>Salesdata[[#This Row],[subtotal_before_discount]]-Salesdata[[#This Row],[total_after_discount]]</f>
        <v>0</v>
      </c>
      <c r="O2094" t="s">
        <v>116</v>
      </c>
      <c r="P2094" s="2">
        <v>45593.421736111108</v>
      </c>
      <c r="Q2094">
        <f>YEAR(Salesdata[[#This Row],[purchase_date]])</f>
        <v>2024</v>
      </c>
      <c r="R2094" t="str">
        <f>TEXT(Salesdata[[#This Row],[purchase_date]], "mmm")</f>
        <v>Oct</v>
      </c>
    </row>
    <row r="2095" spans="1:18" x14ac:dyDescent="0.3">
      <c r="A2095" t="s">
        <v>6273</v>
      </c>
      <c r="B2095" t="s">
        <v>181</v>
      </c>
      <c r="C2095" t="s">
        <v>6274</v>
      </c>
      <c r="D2095" s="11" t="s">
        <v>8969</v>
      </c>
      <c r="E2095" s="11" t="s">
        <v>7052</v>
      </c>
      <c r="F2095" t="s">
        <v>37</v>
      </c>
      <c r="G2095" t="s">
        <v>6275</v>
      </c>
      <c r="H2095" t="s">
        <v>46</v>
      </c>
      <c r="I2095">
        <v>1212.1500000000001</v>
      </c>
      <c r="J2095">
        <v>20</v>
      </c>
      <c r="K2095">
        <v>15</v>
      </c>
      <c r="L2095">
        <v>24243</v>
      </c>
      <c r="M2095">
        <v>20606.55</v>
      </c>
      <c r="N2095" s="11">
        <f>Salesdata[[#This Row],[subtotal_before_discount]]-Salesdata[[#This Row],[total_after_discount]]</f>
        <v>3636.4500000000007</v>
      </c>
      <c r="O2095" t="s">
        <v>28</v>
      </c>
      <c r="P2095" s="2">
        <v>45792.106354166666</v>
      </c>
      <c r="Q2095">
        <f>YEAR(Salesdata[[#This Row],[purchase_date]])</f>
        <v>2025</v>
      </c>
      <c r="R2095" t="str">
        <f>TEXT(Salesdata[[#This Row],[purchase_date]], "mmm")</f>
        <v>May</v>
      </c>
    </row>
    <row r="2096" spans="1:18" x14ac:dyDescent="0.3">
      <c r="A2096" t="s">
        <v>6276</v>
      </c>
      <c r="B2096" t="s">
        <v>118</v>
      </c>
      <c r="C2096" t="s">
        <v>6277</v>
      </c>
      <c r="D2096" s="11" t="s">
        <v>8970</v>
      </c>
      <c r="E2096" s="11" t="s">
        <v>7108</v>
      </c>
      <c r="F2096" t="s">
        <v>133</v>
      </c>
      <c r="G2096" t="s">
        <v>6278</v>
      </c>
      <c r="H2096" t="s">
        <v>76</v>
      </c>
      <c r="I2096">
        <v>388.33</v>
      </c>
      <c r="J2096">
        <v>20</v>
      </c>
      <c r="K2096">
        <v>10</v>
      </c>
      <c r="L2096">
        <v>7766.6</v>
      </c>
      <c r="M2096">
        <v>6989.94</v>
      </c>
      <c r="N2096" s="11">
        <f>Salesdata[[#This Row],[subtotal_before_discount]]-Salesdata[[#This Row],[total_after_discount]]</f>
        <v>776.66000000000076</v>
      </c>
      <c r="O2096" t="s">
        <v>77</v>
      </c>
      <c r="P2096" s="2">
        <v>45723.089675925927</v>
      </c>
      <c r="Q2096">
        <f>YEAR(Salesdata[[#This Row],[purchase_date]])</f>
        <v>2025</v>
      </c>
      <c r="R2096" t="str">
        <f>TEXT(Salesdata[[#This Row],[purchase_date]], "mmm")</f>
        <v>Mar</v>
      </c>
    </row>
    <row r="2097" spans="1:18" x14ac:dyDescent="0.3">
      <c r="A2097" t="s">
        <v>6279</v>
      </c>
      <c r="B2097" t="s">
        <v>55</v>
      </c>
      <c r="C2097" t="s">
        <v>6280</v>
      </c>
      <c r="D2097" s="11" t="s">
        <v>8971</v>
      </c>
      <c r="E2097" s="11" t="s">
        <v>7139</v>
      </c>
      <c r="F2097" t="s">
        <v>57</v>
      </c>
      <c r="G2097" t="s">
        <v>6281</v>
      </c>
      <c r="H2097" t="s">
        <v>53</v>
      </c>
      <c r="I2097">
        <v>60.46</v>
      </c>
      <c r="J2097">
        <v>10</v>
      </c>
      <c r="K2097">
        <v>0</v>
      </c>
      <c r="L2097">
        <v>604.6</v>
      </c>
      <c r="M2097">
        <v>604.6</v>
      </c>
      <c r="N2097" s="11">
        <f>Salesdata[[#This Row],[subtotal_before_discount]]-Salesdata[[#This Row],[total_after_discount]]</f>
        <v>0</v>
      </c>
      <c r="O2097" t="s">
        <v>77</v>
      </c>
      <c r="P2097" s="2">
        <v>45620.731851851851</v>
      </c>
      <c r="Q2097">
        <f>YEAR(Salesdata[[#This Row],[purchase_date]])</f>
        <v>2024</v>
      </c>
      <c r="R2097" t="str">
        <f>TEXT(Salesdata[[#This Row],[purchase_date]], "mmm")</f>
        <v>Nov</v>
      </c>
    </row>
    <row r="2098" spans="1:18" x14ac:dyDescent="0.3">
      <c r="A2098" t="s">
        <v>6282</v>
      </c>
      <c r="B2098" t="s">
        <v>9189</v>
      </c>
      <c r="C2098" t="s">
        <v>6283</v>
      </c>
      <c r="D2098" s="11" t="s">
        <v>8972</v>
      </c>
      <c r="E2098" s="11" t="s">
        <v>7102</v>
      </c>
      <c r="F2098" t="s">
        <v>155</v>
      </c>
      <c r="G2098" t="s">
        <v>6284</v>
      </c>
      <c r="H2098" t="s">
        <v>248</v>
      </c>
      <c r="I2098">
        <v>108.2</v>
      </c>
      <c r="J2098">
        <v>1</v>
      </c>
      <c r="K2098">
        <v>0</v>
      </c>
      <c r="L2098">
        <v>108.2</v>
      </c>
      <c r="M2098">
        <v>108.2</v>
      </c>
      <c r="N2098" s="11">
        <f>Salesdata[[#This Row],[subtotal_before_discount]]-Salesdata[[#This Row],[total_after_discount]]</f>
        <v>0</v>
      </c>
      <c r="O2098" t="s">
        <v>28</v>
      </c>
      <c r="P2098" s="2">
        <v>45500.421215277776</v>
      </c>
      <c r="Q2098">
        <f>YEAR(Salesdata[[#This Row],[purchase_date]])</f>
        <v>2024</v>
      </c>
      <c r="R2098" t="str">
        <f>TEXT(Salesdata[[#This Row],[purchase_date]], "mmm")</f>
        <v>Jul</v>
      </c>
    </row>
    <row r="2099" spans="1:18" x14ac:dyDescent="0.3">
      <c r="A2099" t="s">
        <v>6285</v>
      </c>
      <c r="B2099" t="s">
        <v>95</v>
      </c>
      <c r="C2099" t="s">
        <v>6286</v>
      </c>
      <c r="D2099" s="11" t="s">
        <v>8308</v>
      </c>
      <c r="E2099" s="11" t="s">
        <v>7044</v>
      </c>
      <c r="F2099" t="s">
        <v>68</v>
      </c>
      <c r="G2099" t="s">
        <v>6287</v>
      </c>
      <c r="H2099" t="s">
        <v>53</v>
      </c>
      <c r="I2099">
        <v>251.82</v>
      </c>
      <c r="J2099">
        <v>1</v>
      </c>
      <c r="K2099">
        <v>5</v>
      </c>
      <c r="L2099">
        <v>251.82</v>
      </c>
      <c r="M2099">
        <v>239.23</v>
      </c>
      <c r="N2099" s="11">
        <f>Salesdata[[#This Row],[subtotal_before_discount]]-Salesdata[[#This Row],[total_after_discount]]</f>
        <v>12.590000000000003</v>
      </c>
      <c r="O2099" t="s">
        <v>77</v>
      </c>
      <c r="P2099" s="2">
        <v>45440.086597222224</v>
      </c>
      <c r="Q2099">
        <f>YEAR(Salesdata[[#This Row],[purchase_date]])</f>
        <v>2024</v>
      </c>
      <c r="R2099" t="str">
        <f>TEXT(Salesdata[[#This Row],[purchase_date]], "mmm")</f>
        <v>May</v>
      </c>
    </row>
    <row r="2100" spans="1:18" x14ac:dyDescent="0.3">
      <c r="A2100" t="s">
        <v>6288</v>
      </c>
      <c r="B2100" t="s">
        <v>30</v>
      </c>
      <c r="C2100" t="s">
        <v>6289</v>
      </c>
      <c r="D2100" s="11" t="s">
        <v>8973</v>
      </c>
      <c r="E2100" s="11" t="s">
        <v>7143</v>
      </c>
      <c r="F2100" t="s">
        <v>68</v>
      </c>
      <c r="G2100" t="s">
        <v>6290</v>
      </c>
      <c r="H2100" t="s">
        <v>59</v>
      </c>
      <c r="I2100">
        <v>3.68</v>
      </c>
      <c r="J2100">
        <v>54</v>
      </c>
      <c r="K2100">
        <v>5</v>
      </c>
      <c r="L2100">
        <v>198.72</v>
      </c>
      <c r="M2100">
        <v>188.78</v>
      </c>
      <c r="N2100" s="11">
        <f>Salesdata[[#This Row],[subtotal_before_discount]]-Salesdata[[#This Row],[total_after_discount]]</f>
        <v>9.9399999999999977</v>
      </c>
      <c r="O2100" t="s">
        <v>60</v>
      </c>
      <c r="P2100" s="2">
        <v>45569.612997685188</v>
      </c>
      <c r="Q2100">
        <f>YEAR(Salesdata[[#This Row],[purchase_date]])</f>
        <v>2024</v>
      </c>
      <c r="R2100" t="str">
        <f>TEXT(Salesdata[[#This Row],[purchase_date]], "mmm")</f>
        <v>Oct</v>
      </c>
    </row>
    <row r="2101" spans="1:18" x14ac:dyDescent="0.3">
      <c r="A2101" t="s">
        <v>6291</v>
      </c>
      <c r="B2101" t="s">
        <v>172</v>
      </c>
      <c r="C2101" t="s">
        <v>6292</v>
      </c>
      <c r="D2101" s="11" t="s">
        <v>8974</v>
      </c>
      <c r="E2101" s="11" t="s">
        <v>7183</v>
      </c>
      <c r="F2101" t="s">
        <v>121</v>
      </c>
      <c r="G2101" t="s">
        <v>6293</v>
      </c>
      <c r="H2101" t="s">
        <v>70</v>
      </c>
      <c r="I2101">
        <v>39.26</v>
      </c>
      <c r="J2101">
        <v>3</v>
      </c>
      <c r="K2101">
        <v>0</v>
      </c>
      <c r="L2101">
        <v>117.78</v>
      </c>
      <c r="M2101">
        <v>117.78</v>
      </c>
      <c r="N2101" s="11">
        <f>Salesdata[[#This Row],[subtotal_before_discount]]-Salesdata[[#This Row],[total_after_discount]]</f>
        <v>0</v>
      </c>
      <c r="O2101" t="s">
        <v>28</v>
      </c>
      <c r="P2101" s="2">
        <v>45580.627384259256</v>
      </c>
      <c r="Q2101">
        <f>YEAR(Salesdata[[#This Row],[purchase_date]])</f>
        <v>2024</v>
      </c>
      <c r="R2101" t="str">
        <f>TEXT(Salesdata[[#This Row],[purchase_date]], "mmm")</f>
        <v>Oct</v>
      </c>
    </row>
    <row r="2102" spans="1:18" x14ac:dyDescent="0.3">
      <c r="A2102" t="s">
        <v>6294</v>
      </c>
      <c r="B2102" t="s">
        <v>172</v>
      </c>
      <c r="C2102" t="s">
        <v>6295</v>
      </c>
      <c r="D2102" s="11" t="s">
        <v>7763</v>
      </c>
      <c r="E2102" s="11" t="s">
        <v>7154</v>
      </c>
      <c r="F2102" t="s">
        <v>44</v>
      </c>
      <c r="G2102" t="s">
        <v>6296</v>
      </c>
      <c r="H2102" t="s">
        <v>107</v>
      </c>
      <c r="I2102">
        <v>19.71</v>
      </c>
      <c r="J2102">
        <v>15</v>
      </c>
      <c r="K2102">
        <v>15</v>
      </c>
      <c r="L2102">
        <v>295.64999999999998</v>
      </c>
      <c r="M2102">
        <v>251.3</v>
      </c>
      <c r="N2102" s="11">
        <f>Salesdata[[#This Row],[subtotal_before_discount]]-Salesdata[[#This Row],[total_after_discount]]</f>
        <v>44.349999999999966</v>
      </c>
      <c r="O2102" t="s">
        <v>21</v>
      </c>
      <c r="P2102" s="2">
        <v>45428.342256944445</v>
      </c>
      <c r="Q2102">
        <f>YEAR(Salesdata[[#This Row],[purchase_date]])</f>
        <v>2024</v>
      </c>
      <c r="R2102" t="str">
        <f>TEXT(Salesdata[[#This Row],[purchase_date]], "mmm")</f>
        <v>May</v>
      </c>
    </row>
    <row r="2103" spans="1:18" x14ac:dyDescent="0.3">
      <c r="A2103" t="s">
        <v>6297</v>
      </c>
      <c r="B2103" t="s">
        <v>30</v>
      </c>
      <c r="C2103" t="s">
        <v>6298</v>
      </c>
      <c r="D2103" s="11" t="s">
        <v>8975</v>
      </c>
      <c r="E2103" s="11" t="s">
        <v>7054</v>
      </c>
      <c r="F2103" t="s">
        <v>91</v>
      </c>
      <c r="G2103" t="s">
        <v>6299</v>
      </c>
      <c r="H2103" t="s">
        <v>27</v>
      </c>
      <c r="I2103">
        <v>406.63</v>
      </c>
      <c r="J2103">
        <v>2</v>
      </c>
      <c r="K2103">
        <v>0</v>
      </c>
      <c r="L2103">
        <v>813.26</v>
      </c>
      <c r="M2103">
        <v>813.26</v>
      </c>
      <c r="N2103" s="11">
        <f>Salesdata[[#This Row],[subtotal_before_discount]]-Salesdata[[#This Row],[total_after_discount]]</f>
        <v>0</v>
      </c>
      <c r="O2103" t="s">
        <v>28</v>
      </c>
      <c r="P2103" s="2">
        <v>45523.492627314816</v>
      </c>
      <c r="Q2103">
        <f>YEAR(Salesdata[[#This Row],[purchase_date]])</f>
        <v>2024</v>
      </c>
      <c r="R2103" t="str">
        <f>TEXT(Salesdata[[#This Row],[purchase_date]], "mmm")</f>
        <v>Aug</v>
      </c>
    </row>
    <row r="2104" spans="1:18" x14ac:dyDescent="0.3">
      <c r="A2104" t="s">
        <v>6300</v>
      </c>
      <c r="B2104" t="s">
        <v>95</v>
      </c>
      <c r="C2104" t="s">
        <v>6301</v>
      </c>
      <c r="D2104" s="11" t="s">
        <v>8976</v>
      </c>
      <c r="E2104" s="11" t="s">
        <v>7152</v>
      </c>
      <c r="F2104" t="s">
        <v>246</v>
      </c>
      <c r="G2104" t="s">
        <v>6302</v>
      </c>
      <c r="H2104" t="s">
        <v>20</v>
      </c>
      <c r="I2104">
        <v>647.34</v>
      </c>
      <c r="J2104">
        <v>6</v>
      </c>
      <c r="K2104">
        <v>10</v>
      </c>
      <c r="L2104">
        <v>3884.04</v>
      </c>
      <c r="M2104">
        <v>3495.64</v>
      </c>
      <c r="N2104" s="11">
        <f>Salesdata[[#This Row],[subtotal_before_discount]]-Salesdata[[#This Row],[total_after_discount]]</f>
        <v>388.40000000000009</v>
      </c>
      <c r="O2104" t="s">
        <v>116</v>
      </c>
      <c r="P2104" s="2">
        <v>45620.912766203706</v>
      </c>
      <c r="Q2104">
        <f>YEAR(Salesdata[[#This Row],[purchase_date]])</f>
        <v>2024</v>
      </c>
      <c r="R2104" t="str">
        <f>TEXT(Salesdata[[#This Row],[purchase_date]], "mmm")</f>
        <v>Nov</v>
      </c>
    </row>
    <row r="2105" spans="1:18" x14ac:dyDescent="0.3">
      <c r="A2105" t="s">
        <v>6303</v>
      </c>
      <c r="B2105" t="s">
        <v>95</v>
      </c>
      <c r="C2105" t="s">
        <v>6304</v>
      </c>
      <c r="D2105" s="11" t="s">
        <v>8977</v>
      </c>
      <c r="E2105" s="11" t="s">
        <v>7224</v>
      </c>
      <c r="F2105" t="s">
        <v>246</v>
      </c>
      <c r="G2105" t="s">
        <v>6305</v>
      </c>
      <c r="H2105" t="s">
        <v>20</v>
      </c>
      <c r="I2105">
        <v>520.26</v>
      </c>
      <c r="J2105">
        <v>1</v>
      </c>
      <c r="K2105">
        <v>0</v>
      </c>
      <c r="L2105">
        <v>520.26</v>
      </c>
      <c r="M2105">
        <v>520.26</v>
      </c>
      <c r="N2105" s="11">
        <f>Salesdata[[#This Row],[subtotal_before_discount]]-Salesdata[[#This Row],[total_after_discount]]</f>
        <v>0</v>
      </c>
      <c r="O2105" t="s">
        <v>21</v>
      </c>
      <c r="P2105" s="2">
        <v>45627.315104166664</v>
      </c>
      <c r="Q2105">
        <f>YEAR(Salesdata[[#This Row],[purchase_date]])</f>
        <v>2024</v>
      </c>
      <c r="R2105" t="str">
        <f>TEXT(Salesdata[[#This Row],[purchase_date]], "mmm")</f>
        <v>Dec</v>
      </c>
    </row>
    <row r="2106" spans="1:18" x14ac:dyDescent="0.3">
      <c r="A2106" t="s">
        <v>6306</v>
      </c>
      <c r="B2106" t="s">
        <v>23</v>
      </c>
      <c r="C2106" t="s">
        <v>6307</v>
      </c>
      <c r="D2106" s="11" t="s">
        <v>8978</v>
      </c>
      <c r="E2106" s="11" t="s">
        <v>7094</v>
      </c>
      <c r="F2106" t="s">
        <v>87</v>
      </c>
      <c r="G2106" t="s">
        <v>6308</v>
      </c>
      <c r="H2106" t="s">
        <v>93</v>
      </c>
      <c r="I2106">
        <v>630.69000000000005</v>
      </c>
      <c r="J2106">
        <v>25</v>
      </c>
      <c r="K2106">
        <v>20</v>
      </c>
      <c r="L2106">
        <v>15767.25</v>
      </c>
      <c r="M2106">
        <v>12613.8</v>
      </c>
      <c r="N2106" s="11">
        <f>Salesdata[[#This Row],[subtotal_before_discount]]-Salesdata[[#This Row],[total_after_discount]]</f>
        <v>3153.4500000000007</v>
      </c>
      <c r="O2106" t="s">
        <v>47</v>
      </c>
      <c r="P2106" s="2">
        <v>45599.372025462966</v>
      </c>
      <c r="Q2106">
        <f>YEAR(Salesdata[[#This Row],[purchase_date]])</f>
        <v>2024</v>
      </c>
      <c r="R2106" t="str">
        <f>TEXT(Salesdata[[#This Row],[purchase_date]], "mmm")</f>
        <v>Nov</v>
      </c>
    </row>
    <row r="2107" spans="1:18" x14ac:dyDescent="0.3">
      <c r="A2107" t="s">
        <v>6309</v>
      </c>
      <c r="B2107" t="s">
        <v>30</v>
      </c>
      <c r="C2107" t="s">
        <v>6310</v>
      </c>
      <c r="D2107" s="11" t="s">
        <v>8979</v>
      </c>
      <c r="E2107" s="11" t="s">
        <v>7111</v>
      </c>
      <c r="F2107" t="s">
        <v>87</v>
      </c>
      <c r="G2107" t="s">
        <v>6311</v>
      </c>
      <c r="H2107" t="s">
        <v>65</v>
      </c>
      <c r="I2107">
        <v>474.19</v>
      </c>
      <c r="J2107">
        <v>3</v>
      </c>
      <c r="K2107">
        <v>5</v>
      </c>
      <c r="L2107">
        <v>1422.57</v>
      </c>
      <c r="M2107">
        <v>1351.44</v>
      </c>
      <c r="N2107" s="11">
        <f>Salesdata[[#This Row],[subtotal_before_discount]]-Salesdata[[#This Row],[total_after_discount]]</f>
        <v>71.129999999999882</v>
      </c>
      <c r="O2107" t="s">
        <v>47</v>
      </c>
      <c r="P2107" s="2">
        <v>45769.919999999998</v>
      </c>
      <c r="Q2107">
        <f>YEAR(Salesdata[[#This Row],[purchase_date]])</f>
        <v>2025</v>
      </c>
      <c r="R2107" t="str">
        <f>TEXT(Salesdata[[#This Row],[purchase_date]], "mmm")</f>
        <v>Apr</v>
      </c>
    </row>
    <row r="2108" spans="1:18" x14ac:dyDescent="0.3">
      <c r="A2108" t="s">
        <v>6312</v>
      </c>
      <c r="B2108" t="s">
        <v>118</v>
      </c>
      <c r="C2108" t="s">
        <v>6313</v>
      </c>
      <c r="D2108" s="11" t="s">
        <v>8980</v>
      </c>
      <c r="E2108" s="11" t="s">
        <v>7235</v>
      </c>
      <c r="F2108" t="s">
        <v>277</v>
      </c>
      <c r="G2108" t="s">
        <v>6314</v>
      </c>
      <c r="H2108" t="s">
        <v>82</v>
      </c>
      <c r="I2108">
        <v>43.12</v>
      </c>
      <c r="J2108">
        <v>2</v>
      </c>
      <c r="K2108">
        <v>2</v>
      </c>
      <c r="L2108">
        <v>86.24</v>
      </c>
      <c r="M2108">
        <v>84.52</v>
      </c>
      <c r="N2108" s="11">
        <f>Salesdata[[#This Row],[subtotal_before_discount]]-Salesdata[[#This Row],[total_after_discount]]</f>
        <v>1.7199999999999989</v>
      </c>
      <c r="O2108" t="s">
        <v>60</v>
      </c>
      <c r="P2108" s="2">
        <v>45348.888912037037</v>
      </c>
      <c r="Q2108">
        <f>YEAR(Salesdata[[#This Row],[purchase_date]])</f>
        <v>2024</v>
      </c>
      <c r="R2108" t="str">
        <f>TEXT(Salesdata[[#This Row],[purchase_date]], "mmm")</f>
        <v>Feb</v>
      </c>
    </row>
    <row r="2109" spans="1:18" x14ac:dyDescent="0.3">
      <c r="A2109" t="s">
        <v>6315</v>
      </c>
      <c r="B2109" t="s">
        <v>15</v>
      </c>
      <c r="C2109" t="s">
        <v>6316</v>
      </c>
      <c r="D2109" s="11" t="s">
        <v>7427</v>
      </c>
      <c r="E2109" s="11" t="s">
        <v>7087</v>
      </c>
      <c r="F2109" t="s">
        <v>224</v>
      </c>
      <c r="G2109" t="s">
        <v>6317</v>
      </c>
      <c r="H2109" t="s">
        <v>27</v>
      </c>
      <c r="I2109">
        <v>42.51</v>
      </c>
      <c r="J2109">
        <v>2</v>
      </c>
      <c r="K2109">
        <v>0</v>
      </c>
      <c r="L2109">
        <v>85.02</v>
      </c>
      <c r="M2109">
        <v>85.02</v>
      </c>
      <c r="N2109" s="11">
        <f>Salesdata[[#This Row],[subtotal_before_discount]]-Salesdata[[#This Row],[total_after_discount]]</f>
        <v>0</v>
      </c>
      <c r="O2109" t="s">
        <v>116</v>
      </c>
      <c r="P2109" s="2">
        <v>45745.623692129629</v>
      </c>
      <c r="Q2109">
        <f>YEAR(Salesdata[[#This Row],[purchase_date]])</f>
        <v>2025</v>
      </c>
      <c r="R2109" t="str">
        <f>TEXT(Salesdata[[#This Row],[purchase_date]], "mmm")</f>
        <v>Mar</v>
      </c>
    </row>
    <row r="2110" spans="1:18" x14ac:dyDescent="0.3">
      <c r="A2110" t="s">
        <v>6318</v>
      </c>
      <c r="B2110" t="s">
        <v>15</v>
      </c>
      <c r="C2110" t="s">
        <v>6319</v>
      </c>
      <c r="D2110" s="11" t="s">
        <v>8981</v>
      </c>
      <c r="E2110" s="11" t="s">
        <v>7235</v>
      </c>
      <c r="F2110" t="s">
        <v>57</v>
      </c>
      <c r="G2110" t="s">
        <v>6320</v>
      </c>
      <c r="H2110" t="s">
        <v>70</v>
      </c>
      <c r="I2110">
        <v>85.93</v>
      </c>
      <c r="J2110">
        <v>25</v>
      </c>
      <c r="K2110">
        <v>3</v>
      </c>
      <c r="L2110">
        <v>2148.25</v>
      </c>
      <c r="M2110">
        <v>2083.8000000000002</v>
      </c>
      <c r="N2110" s="11">
        <f>Salesdata[[#This Row],[subtotal_before_discount]]-Salesdata[[#This Row],[total_after_discount]]</f>
        <v>64.449999999999818</v>
      </c>
      <c r="O2110" t="s">
        <v>21</v>
      </c>
      <c r="P2110" s="2">
        <v>45560.604375000003</v>
      </c>
      <c r="Q2110">
        <f>YEAR(Salesdata[[#This Row],[purchase_date]])</f>
        <v>2024</v>
      </c>
      <c r="R2110" t="str">
        <f>TEXT(Salesdata[[#This Row],[purchase_date]], "mmm")</f>
        <v>Sep</v>
      </c>
    </row>
    <row r="2111" spans="1:18" x14ac:dyDescent="0.3">
      <c r="A2111" t="s">
        <v>6321</v>
      </c>
      <c r="B2111" t="s">
        <v>95</v>
      </c>
      <c r="C2111" t="s">
        <v>6322</v>
      </c>
      <c r="D2111" s="11" t="s">
        <v>8982</v>
      </c>
      <c r="E2111" s="11" t="s">
        <v>7235</v>
      </c>
      <c r="F2111" t="s">
        <v>121</v>
      </c>
      <c r="G2111" t="s">
        <v>6323</v>
      </c>
      <c r="H2111" t="s">
        <v>161</v>
      </c>
      <c r="I2111">
        <v>270.23</v>
      </c>
      <c r="J2111">
        <v>60</v>
      </c>
      <c r="K2111">
        <v>15</v>
      </c>
      <c r="L2111">
        <v>16213.8</v>
      </c>
      <c r="M2111">
        <v>13781.73</v>
      </c>
      <c r="N2111" s="11">
        <f>Salesdata[[#This Row],[subtotal_before_discount]]-Salesdata[[#This Row],[total_after_discount]]</f>
        <v>2432.0699999999997</v>
      </c>
      <c r="O2111" t="s">
        <v>28</v>
      </c>
      <c r="P2111" s="2">
        <v>45441.575185185182</v>
      </c>
      <c r="Q2111">
        <f>YEAR(Salesdata[[#This Row],[purchase_date]])</f>
        <v>2024</v>
      </c>
      <c r="R2111" t="str">
        <f>TEXT(Salesdata[[#This Row],[purchase_date]], "mmm")</f>
        <v>May</v>
      </c>
    </row>
    <row r="2112" spans="1:18" x14ac:dyDescent="0.3">
      <c r="A2112" t="s">
        <v>6324</v>
      </c>
      <c r="B2112" t="s">
        <v>55</v>
      </c>
      <c r="C2112" t="s">
        <v>6325</v>
      </c>
      <c r="D2112" s="11" t="s">
        <v>8983</v>
      </c>
      <c r="E2112" s="11" t="s">
        <v>7097</v>
      </c>
      <c r="F2112" t="s">
        <v>177</v>
      </c>
      <c r="G2112" t="s">
        <v>6326</v>
      </c>
      <c r="H2112" t="s">
        <v>107</v>
      </c>
      <c r="I2112">
        <v>257.33999999999997</v>
      </c>
      <c r="J2112">
        <v>5</v>
      </c>
      <c r="K2112">
        <v>0</v>
      </c>
      <c r="L2112">
        <v>1286.7</v>
      </c>
      <c r="M2112">
        <v>1286.7</v>
      </c>
      <c r="N2112" s="11">
        <f>Salesdata[[#This Row],[subtotal_before_discount]]-Salesdata[[#This Row],[total_after_discount]]</f>
        <v>0</v>
      </c>
      <c r="O2112" t="s">
        <v>47</v>
      </c>
      <c r="P2112" s="2">
        <v>45796.68854166667</v>
      </c>
      <c r="Q2112">
        <f>YEAR(Salesdata[[#This Row],[purchase_date]])</f>
        <v>2025</v>
      </c>
      <c r="R2112" t="str">
        <f>TEXT(Salesdata[[#This Row],[purchase_date]], "mmm")</f>
        <v>May</v>
      </c>
    </row>
    <row r="2113" spans="1:18" x14ac:dyDescent="0.3">
      <c r="A2113" t="s">
        <v>6327</v>
      </c>
      <c r="B2113" t="s">
        <v>172</v>
      </c>
      <c r="C2113" t="s">
        <v>6328</v>
      </c>
      <c r="D2113" s="11" t="s">
        <v>8984</v>
      </c>
      <c r="E2113" s="11" t="s">
        <v>7069</v>
      </c>
      <c r="F2113" t="s">
        <v>133</v>
      </c>
      <c r="G2113" t="s">
        <v>6329</v>
      </c>
      <c r="H2113" t="s">
        <v>65</v>
      </c>
      <c r="I2113">
        <v>67.11</v>
      </c>
      <c r="J2113">
        <v>2</v>
      </c>
      <c r="K2113">
        <v>0</v>
      </c>
      <c r="L2113">
        <v>134.22</v>
      </c>
      <c r="M2113">
        <v>134.22</v>
      </c>
      <c r="N2113" s="11">
        <f>Salesdata[[#This Row],[subtotal_before_discount]]-Salesdata[[#This Row],[total_after_discount]]</f>
        <v>0</v>
      </c>
      <c r="O2113" t="s">
        <v>21</v>
      </c>
      <c r="P2113" s="2">
        <v>45847.715324074074</v>
      </c>
      <c r="Q2113">
        <f>YEAR(Salesdata[[#This Row],[purchase_date]])</f>
        <v>2025</v>
      </c>
      <c r="R2113" t="str">
        <f>TEXT(Salesdata[[#This Row],[purchase_date]], "mmm")</f>
        <v>Jul</v>
      </c>
    </row>
    <row r="2114" spans="1:18" x14ac:dyDescent="0.3">
      <c r="A2114" t="s">
        <v>6330</v>
      </c>
      <c r="B2114" t="s">
        <v>72</v>
      </c>
      <c r="C2114" t="s">
        <v>6331</v>
      </c>
      <c r="D2114" s="11" t="s">
        <v>8985</v>
      </c>
      <c r="E2114" s="11" t="s">
        <v>7042</v>
      </c>
      <c r="F2114" t="s">
        <v>18</v>
      </c>
      <c r="G2114" t="s">
        <v>6332</v>
      </c>
      <c r="H2114" t="s">
        <v>70</v>
      </c>
      <c r="I2114">
        <v>4.79</v>
      </c>
      <c r="J2114">
        <v>395</v>
      </c>
      <c r="K2114">
        <v>25</v>
      </c>
      <c r="L2114">
        <v>1892.05</v>
      </c>
      <c r="M2114">
        <v>1419.04</v>
      </c>
      <c r="N2114" s="11">
        <f>Salesdata[[#This Row],[subtotal_before_discount]]-Salesdata[[#This Row],[total_after_discount]]</f>
        <v>473.01</v>
      </c>
      <c r="O2114" t="s">
        <v>116</v>
      </c>
      <c r="P2114" s="2">
        <v>45861.705405092594</v>
      </c>
      <c r="Q2114">
        <f>YEAR(Salesdata[[#This Row],[purchase_date]])</f>
        <v>2025</v>
      </c>
      <c r="R2114" t="str">
        <f>TEXT(Salesdata[[#This Row],[purchase_date]], "mmm")</f>
        <v>Jul</v>
      </c>
    </row>
    <row r="2115" spans="1:18" x14ac:dyDescent="0.3">
      <c r="A2115" t="s">
        <v>6333</v>
      </c>
      <c r="B2115" t="s">
        <v>23</v>
      </c>
      <c r="C2115" t="s">
        <v>6334</v>
      </c>
      <c r="D2115" s="11" t="s">
        <v>8986</v>
      </c>
      <c r="E2115" s="11" t="s">
        <v>7166</v>
      </c>
      <c r="F2115" t="s">
        <v>37</v>
      </c>
      <c r="G2115" t="s">
        <v>6335</v>
      </c>
      <c r="H2115" t="s">
        <v>130</v>
      </c>
      <c r="I2115">
        <v>277.73</v>
      </c>
      <c r="J2115">
        <v>2</v>
      </c>
      <c r="K2115">
        <v>0</v>
      </c>
      <c r="L2115">
        <v>555.46</v>
      </c>
      <c r="M2115">
        <v>555.46</v>
      </c>
      <c r="N2115" s="11">
        <f>Salesdata[[#This Row],[subtotal_before_discount]]-Salesdata[[#This Row],[total_after_discount]]</f>
        <v>0</v>
      </c>
      <c r="O2115" t="s">
        <v>21</v>
      </c>
      <c r="P2115" s="2">
        <v>45571.758368055554</v>
      </c>
      <c r="Q2115">
        <f>YEAR(Salesdata[[#This Row],[purchase_date]])</f>
        <v>2024</v>
      </c>
      <c r="R2115" t="str">
        <f>TEXT(Salesdata[[#This Row],[purchase_date]], "mmm")</f>
        <v>Oct</v>
      </c>
    </row>
    <row r="2116" spans="1:18" x14ac:dyDescent="0.3">
      <c r="A2116" t="s">
        <v>6336</v>
      </c>
      <c r="B2116" t="s">
        <v>23</v>
      </c>
      <c r="C2116" t="s">
        <v>6337</v>
      </c>
      <c r="D2116" s="11" t="s">
        <v>8987</v>
      </c>
      <c r="E2116" s="11" t="s">
        <v>7224</v>
      </c>
      <c r="F2116" t="s">
        <v>246</v>
      </c>
      <c r="G2116" t="s">
        <v>6338</v>
      </c>
      <c r="H2116" t="s">
        <v>184</v>
      </c>
      <c r="I2116">
        <v>1444.26</v>
      </c>
      <c r="J2116">
        <v>4</v>
      </c>
      <c r="K2116">
        <v>5</v>
      </c>
      <c r="L2116">
        <v>5777.04</v>
      </c>
      <c r="M2116">
        <v>5488.19</v>
      </c>
      <c r="N2116" s="11">
        <f>Salesdata[[#This Row],[subtotal_before_discount]]-Salesdata[[#This Row],[total_after_discount]]</f>
        <v>288.85000000000036</v>
      </c>
      <c r="O2116" t="s">
        <v>40</v>
      </c>
      <c r="P2116" s="2">
        <v>45872.492673611108</v>
      </c>
      <c r="Q2116">
        <f>YEAR(Salesdata[[#This Row],[purchase_date]])</f>
        <v>2025</v>
      </c>
      <c r="R2116" t="str">
        <f>TEXT(Salesdata[[#This Row],[purchase_date]], "mmm")</f>
        <v>Aug</v>
      </c>
    </row>
    <row r="2117" spans="1:18" x14ac:dyDescent="0.3">
      <c r="A2117" t="s">
        <v>6339</v>
      </c>
      <c r="B2117" t="s">
        <v>23</v>
      </c>
      <c r="C2117" t="s">
        <v>6340</v>
      </c>
      <c r="D2117" s="11" t="s">
        <v>8988</v>
      </c>
      <c r="E2117" s="11" t="s">
        <v>7066</v>
      </c>
      <c r="F2117" t="s">
        <v>105</v>
      </c>
      <c r="G2117" t="s">
        <v>6341</v>
      </c>
      <c r="H2117" t="s">
        <v>76</v>
      </c>
      <c r="I2117">
        <v>115.77</v>
      </c>
      <c r="J2117">
        <v>40</v>
      </c>
      <c r="K2117">
        <v>0</v>
      </c>
      <c r="L2117">
        <v>4630.8</v>
      </c>
      <c r="M2117">
        <v>4630.8</v>
      </c>
      <c r="N2117" s="11">
        <f>Salesdata[[#This Row],[subtotal_before_discount]]-Salesdata[[#This Row],[total_after_discount]]</f>
        <v>0</v>
      </c>
      <c r="O2117" t="s">
        <v>47</v>
      </c>
      <c r="P2117" s="2">
        <v>45658.242650462962</v>
      </c>
      <c r="Q2117">
        <f>YEAR(Salesdata[[#This Row],[purchase_date]])</f>
        <v>2025</v>
      </c>
      <c r="R2117" t="str">
        <f>TEXT(Salesdata[[#This Row],[purchase_date]], "mmm")</f>
        <v>Jan</v>
      </c>
    </row>
    <row r="2118" spans="1:18" x14ac:dyDescent="0.3">
      <c r="A2118" t="s">
        <v>6342</v>
      </c>
      <c r="B2118" t="s">
        <v>23</v>
      </c>
      <c r="C2118" t="s">
        <v>6343</v>
      </c>
      <c r="D2118" s="11" t="s">
        <v>8989</v>
      </c>
      <c r="E2118" s="11" t="s">
        <v>7050</v>
      </c>
      <c r="F2118" t="s">
        <v>37</v>
      </c>
      <c r="G2118" t="s">
        <v>6344</v>
      </c>
      <c r="H2118" t="s">
        <v>465</v>
      </c>
      <c r="I2118">
        <v>5.08</v>
      </c>
      <c r="J2118">
        <v>191</v>
      </c>
      <c r="K2118">
        <v>23</v>
      </c>
      <c r="L2118">
        <v>970.28</v>
      </c>
      <c r="M2118">
        <v>747.12</v>
      </c>
      <c r="N2118" s="11">
        <f>Salesdata[[#This Row],[subtotal_before_discount]]-Salesdata[[#This Row],[total_after_discount]]</f>
        <v>223.15999999999997</v>
      </c>
      <c r="O2118" t="s">
        <v>116</v>
      </c>
      <c r="P2118" s="2">
        <v>45349.729479166665</v>
      </c>
      <c r="Q2118">
        <f>YEAR(Salesdata[[#This Row],[purchase_date]])</f>
        <v>2024</v>
      </c>
      <c r="R2118" t="str">
        <f>TEXT(Salesdata[[#This Row],[purchase_date]], "mmm")</f>
        <v>Feb</v>
      </c>
    </row>
    <row r="2119" spans="1:18" x14ac:dyDescent="0.3">
      <c r="A2119" t="s">
        <v>6345</v>
      </c>
      <c r="B2119" t="s">
        <v>181</v>
      </c>
      <c r="C2119" t="s">
        <v>6346</v>
      </c>
      <c r="D2119" s="11" t="s">
        <v>8990</v>
      </c>
      <c r="E2119" s="11" t="s">
        <v>7119</v>
      </c>
      <c r="F2119" t="s">
        <v>111</v>
      </c>
      <c r="G2119" t="s">
        <v>6347</v>
      </c>
      <c r="H2119" t="s">
        <v>102</v>
      </c>
      <c r="I2119">
        <v>2988.32</v>
      </c>
      <c r="J2119">
        <v>15</v>
      </c>
      <c r="K2119">
        <v>10</v>
      </c>
      <c r="L2119">
        <v>44824.800000000003</v>
      </c>
      <c r="M2119">
        <v>40342.32</v>
      </c>
      <c r="N2119" s="11">
        <f>Salesdata[[#This Row],[subtotal_before_discount]]-Salesdata[[#This Row],[total_after_discount]]</f>
        <v>4482.4800000000032</v>
      </c>
      <c r="O2119" t="s">
        <v>47</v>
      </c>
      <c r="P2119" s="2">
        <v>45386.156759259262</v>
      </c>
      <c r="Q2119">
        <f>YEAR(Salesdata[[#This Row],[purchase_date]])</f>
        <v>2024</v>
      </c>
      <c r="R2119" t="str">
        <f>TEXT(Salesdata[[#This Row],[purchase_date]], "mmm")</f>
        <v>Apr</v>
      </c>
    </row>
    <row r="2120" spans="1:18" x14ac:dyDescent="0.3">
      <c r="A2120" t="s">
        <v>6348</v>
      </c>
      <c r="B2120" t="s">
        <v>172</v>
      </c>
      <c r="C2120" t="s">
        <v>6349</v>
      </c>
      <c r="D2120" s="11" t="s">
        <v>8991</v>
      </c>
      <c r="E2120" s="11" t="s">
        <v>7048</v>
      </c>
      <c r="F2120" t="s">
        <v>57</v>
      </c>
      <c r="G2120" t="s">
        <v>6350</v>
      </c>
      <c r="H2120" t="s">
        <v>65</v>
      </c>
      <c r="I2120">
        <v>437.89</v>
      </c>
      <c r="J2120">
        <v>5</v>
      </c>
      <c r="K2120">
        <v>0</v>
      </c>
      <c r="L2120">
        <v>2189.4499999999998</v>
      </c>
      <c r="M2120">
        <v>2189.4499999999998</v>
      </c>
      <c r="N2120" s="11">
        <f>Salesdata[[#This Row],[subtotal_before_discount]]-Salesdata[[#This Row],[total_after_discount]]</f>
        <v>0</v>
      </c>
      <c r="O2120" t="s">
        <v>9189</v>
      </c>
      <c r="P2120" s="2">
        <v>45691.227824074071</v>
      </c>
      <c r="Q2120">
        <f>YEAR(Salesdata[[#This Row],[purchase_date]])</f>
        <v>2025</v>
      </c>
      <c r="R2120" t="str">
        <f>TEXT(Salesdata[[#This Row],[purchase_date]], "mmm")</f>
        <v>Feb</v>
      </c>
    </row>
    <row r="2121" spans="1:18" x14ac:dyDescent="0.3">
      <c r="A2121" t="s">
        <v>6351</v>
      </c>
      <c r="B2121" t="s">
        <v>72</v>
      </c>
      <c r="C2121" t="s">
        <v>6352</v>
      </c>
      <c r="D2121" s="11" t="s">
        <v>8992</v>
      </c>
      <c r="E2121" s="11" t="s">
        <v>7071</v>
      </c>
      <c r="F2121" t="s">
        <v>277</v>
      </c>
      <c r="G2121" t="s">
        <v>6353</v>
      </c>
      <c r="H2121" t="s">
        <v>76</v>
      </c>
      <c r="I2121">
        <v>4081.01</v>
      </c>
      <c r="J2121">
        <v>60</v>
      </c>
      <c r="K2121">
        <v>23</v>
      </c>
      <c r="L2121">
        <v>244860.6</v>
      </c>
      <c r="M2121">
        <v>188542.66</v>
      </c>
      <c r="N2121" s="11">
        <f>Salesdata[[#This Row],[subtotal_before_discount]]-Salesdata[[#This Row],[total_after_discount]]</f>
        <v>56317.94</v>
      </c>
      <c r="O2121" t="s">
        <v>40</v>
      </c>
      <c r="P2121" s="2">
        <v>45697.722615740742</v>
      </c>
      <c r="Q2121">
        <f>YEAR(Salesdata[[#This Row],[purchase_date]])</f>
        <v>2025</v>
      </c>
      <c r="R2121" t="str">
        <f>TEXT(Salesdata[[#This Row],[purchase_date]], "mmm")</f>
        <v>Feb</v>
      </c>
    </row>
    <row r="2122" spans="1:18" x14ac:dyDescent="0.3">
      <c r="A2122" t="s">
        <v>6354</v>
      </c>
      <c r="B2122" t="s">
        <v>55</v>
      </c>
      <c r="C2122" t="s">
        <v>6355</v>
      </c>
      <c r="D2122" s="11" t="s">
        <v>8993</v>
      </c>
      <c r="E2122" s="11" t="s">
        <v>7125</v>
      </c>
      <c r="F2122" t="s">
        <v>121</v>
      </c>
      <c r="G2122" t="s">
        <v>6356</v>
      </c>
      <c r="H2122" t="s">
        <v>53</v>
      </c>
      <c r="I2122">
        <v>1102.56</v>
      </c>
      <c r="J2122">
        <v>4</v>
      </c>
      <c r="K2122">
        <v>0</v>
      </c>
      <c r="L2122">
        <v>4410.24</v>
      </c>
      <c r="M2122">
        <v>4410.24</v>
      </c>
      <c r="N2122" s="11">
        <f>Salesdata[[#This Row],[subtotal_before_discount]]-Salesdata[[#This Row],[total_after_discount]]</f>
        <v>0</v>
      </c>
      <c r="O2122" t="s">
        <v>77</v>
      </c>
      <c r="P2122" s="2">
        <v>45409.805914351855</v>
      </c>
      <c r="Q2122">
        <f>YEAR(Salesdata[[#This Row],[purchase_date]])</f>
        <v>2024</v>
      </c>
      <c r="R2122" t="str">
        <f>TEXT(Salesdata[[#This Row],[purchase_date]], "mmm")</f>
        <v>Apr</v>
      </c>
    </row>
    <row r="2123" spans="1:18" x14ac:dyDescent="0.3">
      <c r="A2123" t="s">
        <v>6357</v>
      </c>
      <c r="B2123" t="s">
        <v>15</v>
      </c>
      <c r="C2123" t="s">
        <v>6358</v>
      </c>
      <c r="D2123" s="11" t="s">
        <v>8994</v>
      </c>
      <c r="E2123" s="11" t="s">
        <v>7183</v>
      </c>
      <c r="F2123" t="s">
        <v>121</v>
      </c>
      <c r="G2123" t="s">
        <v>6359</v>
      </c>
      <c r="H2123" t="s">
        <v>161</v>
      </c>
      <c r="I2123">
        <v>238.45</v>
      </c>
      <c r="J2123">
        <v>40</v>
      </c>
      <c r="K2123">
        <v>15</v>
      </c>
      <c r="L2123">
        <v>9538</v>
      </c>
      <c r="M2123">
        <v>8107.3</v>
      </c>
      <c r="N2123" s="11">
        <f>Salesdata[[#This Row],[subtotal_before_discount]]-Salesdata[[#This Row],[total_after_discount]]</f>
        <v>1430.6999999999998</v>
      </c>
      <c r="O2123" t="s">
        <v>77</v>
      </c>
      <c r="P2123" s="2">
        <v>45350.272604166668</v>
      </c>
      <c r="Q2123">
        <f>YEAR(Salesdata[[#This Row],[purchase_date]])</f>
        <v>2024</v>
      </c>
      <c r="R2123" t="str">
        <f>TEXT(Salesdata[[#This Row],[purchase_date]], "mmm")</f>
        <v>Feb</v>
      </c>
    </row>
    <row r="2124" spans="1:18" x14ac:dyDescent="0.3">
      <c r="A2124" t="s">
        <v>6360</v>
      </c>
      <c r="B2124" t="s">
        <v>49</v>
      </c>
      <c r="C2124" t="s">
        <v>6361</v>
      </c>
      <c r="D2124" s="11" t="s">
        <v>8995</v>
      </c>
      <c r="E2124" s="11" t="s">
        <v>7125</v>
      </c>
      <c r="F2124" t="s">
        <v>133</v>
      </c>
      <c r="G2124" t="s">
        <v>6362</v>
      </c>
      <c r="H2124" t="s">
        <v>20</v>
      </c>
      <c r="I2124">
        <v>56.08</v>
      </c>
      <c r="J2124">
        <v>3</v>
      </c>
      <c r="K2124">
        <v>7</v>
      </c>
      <c r="L2124">
        <v>168.24</v>
      </c>
      <c r="M2124">
        <v>156.46</v>
      </c>
      <c r="N2124" s="11">
        <f>Salesdata[[#This Row],[subtotal_before_discount]]-Salesdata[[#This Row],[total_after_discount]]</f>
        <v>11.780000000000001</v>
      </c>
      <c r="O2124" t="s">
        <v>40</v>
      </c>
      <c r="P2124" s="2">
        <v>45508.328726851854</v>
      </c>
      <c r="Q2124">
        <f>YEAR(Salesdata[[#This Row],[purchase_date]])</f>
        <v>2024</v>
      </c>
      <c r="R2124" t="str">
        <f>TEXT(Salesdata[[#This Row],[purchase_date]], "mmm")</f>
        <v>Aug</v>
      </c>
    </row>
    <row r="2125" spans="1:18" x14ac:dyDescent="0.3">
      <c r="A2125" t="s">
        <v>6363</v>
      </c>
      <c r="B2125" t="s">
        <v>95</v>
      </c>
      <c r="C2125" t="s">
        <v>6364</v>
      </c>
      <c r="D2125" s="11" t="s">
        <v>8996</v>
      </c>
      <c r="E2125" s="11" t="s">
        <v>7218</v>
      </c>
      <c r="F2125" t="s">
        <v>177</v>
      </c>
      <c r="G2125" t="s">
        <v>6365</v>
      </c>
      <c r="H2125" t="s">
        <v>76</v>
      </c>
      <c r="I2125">
        <v>654.34</v>
      </c>
      <c r="J2125">
        <v>2</v>
      </c>
      <c r="K2125">
        <v>2</v>
      </c>
      <c r="L2125">
        <v>1308.68</v>
      </c>
      <c r="M2125">
        <v>1282.51</v>
      </c>
      <c r="N2125" s="11">
        <f>Salesdata[[#This Row],[subtotal_before_discount]]-Salesdata[[#This Row],[total_after_discount]]</f>
        <v>26.170000000000073</v>
      </c>
      <c r="O2125" t="s">
        <v>116</v>
      </c>
      <c r="P2125" s="2">
        <v>45740.34684027778</v>
      </c>
      <c r="Q2125">
        <f>YEAR(Salesdata[[#This Row],[purchase_date]])</f>
        <v>2025</v>
      </c>
      <c r="R2125" t="str">
        <f>TEXT(Salesdata[[#This Row],[purchase_date]], "mmm")</f>
        <v>Mar</v>
      </c>
    </row>
    <row r="2126" spans="1:18" x14ac:dyDescent="0.3">
      <c r="A2126" t="s">
        <v>6366</v>
      </c>
      <c r="B2126" t="s">
        <v>15</v>
      </c>
      <c r="C2126" t="s">
        <v>6367</v>
      </c>
      <c r="D2126" s="11" t="s">
        <v>8997</v>
      </c>
      <c r="E2126" s="11" t="s">
        <v>7094</v>
      </c>
      <c r="F2126" t="s">
        <v>37</v>
      </c>
      <c r="G2126" t="s">
        <v>6368</v>
      </c>
      <c r="H2126" t="s">
        <v>102</v>
      </c>
      <c r="I2126">
        <v>993.18</v>
      </c>
      <c r="J2126">
        <v>40</v>
      </c>
      <c r="K2126">
        <v>20</v>
      </c>
      <c r="L2126">
        <v>39727.199999999997</v>
      </c>
      <c r="M2126">
        <v>31781.759999999998</v>
      </c>
      <c r="N2126" s="11">
        <f>Salesdata[[#This Row],[subtotal_before_discount]]-Salesdata[[#This Row],[total_after_discount]]</f>
        <v>7945.4399999999987</v>
      </c>
      <c r="O2126" t="s">
        <v>28</v>
      </c>
      <c r="P2126" s="2">
        <v>45521.94872685185</v>
      </c>
      <c r="Q2126">
        <f>YEAR(Salesdata[[#This Row],[purchase_date]])</f>
        <v>2024</v>
      </c>
      <c r="R2126" t="str">
        <f>TEXT(Salesdata[[#This Row],[purchase_date]], "mmm")</f>
        <v>Aug</v>
      </c>
    </row>
    <row r="2127" spans="1:18" x14ac:dyDescent="0.3">
      <c r="A2127" t="s">
        <v>6369</v>
      </c>
      <c r="B2127" t="s">
        <v>95</v>
      </c>
      <c r="C2127" t="s">
        <v>6370</v>
      </c>
      <c r="D2127" s="11" t="s">
        <v>8998</v>
      </c>
      <c r="E2127" s="11" t="s">
        <v>7102</v>
      </c>
      <c r="F2127" t="s">
        <v>9189</v>
      </c>
      <c r="G2127" t="s">
        <v>6371</v>
      </c>
      <c r="H2127" t="s">
        <v>70</v>
      </c>
      <c r="I2127">
        <v>53.77</v>
      </c>
      <c r="J2127">
        <v>60</v>
      </c>
      <c r="K2127">
        <v>0</v>
      </c>
      <c r="L2127">
        <v>3226.2</v>
      </c>
      <c r="M2127">
        <v>3226.2</v>
      </c>
      <c r="N2127" s="11">
        <f>Salesdata[[#This Row],[subtotal_before_discount]]-Salesdata[[#This Row],[total_after_discount]]</f>
        <v>0</v>
      </c>
      <c r="O2127" t="s">
        <v>9189</v>
      </c>
      <c r="P2127" s="2">
        <v>45723.910821759258</v>
      </c>
      <c r="Q2127">
        <f>YEAR(Salesdata[[#This Row],[purchase_date]])</f>
        <v>2025</v>
      </c>
      <c r="R2127" t="str">
        <f>TEXT(Salesdata[[#This Row],[purchase_date]], "mmm")</f>
        <v>Mar</v>
      </c>
    </row>
    <row r="2128" spans="1:18" x14ac:dyDescent="0.3">
      <c r="A2128" t="s">
        <v>6372</v>
      </c>
      <c r="B2128" t="s">
        <v>55</v>
      </c>
      <c r="C2128" t="s">
        <v>6373</v>
      </c>
      <c r="D2128" s="11" t="s">
        <v>8999</v>
      </c>
      <c r="E2128" s="11" t="s">
        <v>7091</v>
      </c>
      <c r="F2128" t="s">
        <v>100</v>
      </c>
      <c r="G2128" t="s">
        <v>6374</v>
      </c>
      <c r="H2128" t="s">
        <v>53</v>
      </c>
      <c r="I2128">
        <v>401.26</v>
      </c>
      <c r="J2128">
        <v>1</v>
      </c>
      <c r="K2128">
        <v>0</v>
      </c>
      <c r="L2128">
        <v>401.26</v>
      </c>
      <c r="M2128">
        <v>401.26</v>
      </c>
      <c r="N2128" s="11">
        <f>Salesdata[[#This Row],[subtotal_before_discount]]-Salesdata[[#This Row],[total_after_discount]]</f>
        <v>0</v>
      </c>
      <c r="O2128" t="s">
        <v>28</v>
      </c>
      <c r="P2128" s="2">
        <v>45396.252349537041</v>
      </c>
      <c r="Q2128">
        <f>YEAR(Salesdata[[#This Row],[purchase_date]])</f>
        <v>2024</v>
      </c>
      <c r="R2128" t="str">
        <f>TEXT(Salesdata[[#This Row],[purchase_date]], "mmm")</f>
        <v>Apr</v>
      </c>
    </row>
    <row r="2129" spans="1:18" x14ac:dyDescent="0.3">
      <c r="A2129" t="s">
        <v>6375</v>
      </c>
      <c r="B2129" t="s">
        <v>55</v>
      </c>
      <c r="C2129" t="s">
        <v>6376</v>
      </c>
      <c r="D2129" s="11" t="s">
        <v>7695</v>
      </c>
      <c r="E2129" s="11" t="s">
        <v>7224</v>
      </c>
      <c r="F2129" t="s">
        <v>121</v>
      </c>
      <c r="G2129" t="s">
        <v>6377</v>
      </c>
      <c r="H2129" t="s">
        <v>9189</v>
      </c>
      <c r="I2129">
        <v>33.56</v>
      </c>
      <c r="J2129">
        <v>6</v>
      </c>
      <c r="K2129">
        <v>10</v>
      </c>
      <c r="L2129">
        <v>201.36</v>
      </c>
      <c r="M2129">
        <v>181.22</v>
      </c>
      <c r="N2129" s="11">
        <f>Salesdata[[#This Row],[subtotal_before_discount]]-Salesdata[[#This Row],[total_after_discount]]</f>
        <v>20.140000000000015</v>
      </c>
      <c r="O2129" t="s">
        <v>21</v>
      </c>
      <c r="P2129" s="2">
        <v>45860.327881944446</v>
      </c>
      <c r="Q2129">
        <f>YEAR(Salesdata[[#This Row],[purchase_date]])</f>
        <v>2025</v>
      </c>
      <c r="R2129" t="str">
        <f>TEXT(Salesdata[[#This Row],[purchase_date]], "mmm")</f>
        <v>Jul</v>
      </c>
    </row>
    <row r="2130" spans="1:18" x14ac:dyDescent="0.3">
      <c r="A2130" t="s">
        <v>6378</v>
      </c>
      <c r="B2130" t="s">
        <v>55</v>
      </c>
      <c r="C2130" t="s">
        <v>6379</v>
      </c>
      <c r="D2130" s="11" t="s">
        <v>9000</v>
      </c>
      <c r="E2130" s="11" t="s">
        <v>7073</v>
      </c>
      <c r="F2130" t="s">
        <v>9189</v>
      </c>
      <c r="G2130" t="s">
        <v>6380</v>
      </c>
      <c r="H2130" t="s">
        <v>20</v>
      </c>
      <c r="I2130">
        <v>314.94</v>
      </c>
      <c r="J2130">
        <v>25</v>
      </c>
      <c r="K2130">
        <v>20</v>
      </c>
      <c r="L2130">
        <v>7873.5</v>
      </c>
      <c r="M2130">
        <v>6298.8</v>
      </c>
      <c r="N2130" s="11">
        <f>Salesdata[[#This Row],[subtotal_before_discount]]-Salesdata[[#This Row],[total_after_discount]]</f>
        <v>1574.6999999999998</v>
      </c>
      <c r="O2130" t="s">
        <v>40</v>
      </c>
      <c r="P2130" s="2">
        <v>45501.037303240744</v>
      </c>
      <c r="Q2130">
        <f>YEAR(Salesdata[[#This Row],[purchase_date]])</f>
        <v>2024</v>
      </c>
      <c r="R2130" t="str">
        <f>TEXT(Salesdata[[#This Row],[purchase_date]], "mmm")</f>
        <v>Jul</v>
      </c>
    </row>
    <row r="2131" spans="1:18" x14ac:dyDescent="0.3">
      <c r="A2131" t="s">
        <v>6381</v>
      </c>
      <c r="B2131" t="s">
        <v>181</v>
      </c>
      <c r="C2131" t="s">
        <v>6382</v>
      </c>
      <c r="D2131" s="11" t="s">
        <v>9001</v>
      </c>
      <c r="E2131" s="11" t="s">
        <v>7036</v>
      </c>
      <c r="F2131" t="s">
        <v>224</v>
      </c>
      <c r="G2131" t="s">
        <v>6383</v>
      </c>
      <c r="H2131" t="s">
        <v>184</v>
      </c>
      <c r="I2131">
        <v>4068.68</v>
      </c>
      <c r="J2131">
        <v>2</v>
      </c>
      <c r="K2131">
        <v>0</v>
      </c>
      <c r="L2131">
        <v>8137.36</v>
      </c>
      <c r="M2131">
        <v>8137.36</v>
      </c>
      <c r="N2131" s="11">
        <f>Salesdata[[#This Row],[subtotal_before_discount]]-Salesdata[[#This Row],[total_after_discount]]</f>
        <v>0</v>
      </c>
      <c r="O2131" t="s">
        <v>9189</v>
      </c>
      <c r="P2131" s="2">
        <v>45798.576747685183</v>
      </c>
      <c r="Q2131">
        <f>YEAR(Salesdata[[#This Row],[purchase_date]])</f>
        <v>2025</v>
      </c>
      <c r="R2131" t="str">
        <f>TEXT(Salesdata[[#This Row],[purchase_date]], "mmm")</f>
        <v>May</v>
      </c>
    </row>
    <row r="2132" spans="1:18" x14ac:dyDescent="0.3">
      <c r="A2132" t="s">
        <v>6384</v>
      </c>
      <c r="B2132" t="s">
        <v>84</v>
      </c>
      <c r="C2132" t="s">
        <v>6385</v>
      </c>
      <c r="D2132" s="11" t="s">
        <v>8990</v>
      </c>
      <c r="E2132" s="11" t="s">
        <v>7071</v>
      </c>
      <c r="F2132" t="s">
        <v>68</v>
      </c>
      <c r="G2132" t="s">
        <v>6386</v>
      </c>
      <c r="H2132" t="s">
        <v>46</v>
      </c>
      <c r="I2132">
        <v>1342.46</v>
      </c>
      <c r="J2132">
        <v>6</v>
      </c>
      <c r="K2132">
        <v>15</v>
      </c>
      <c r="L2132">
        <v>8054.76</v>
      </c>
      <c r="M2132">
        <v>6846.55</v>
      </c>
      <c r="N2132" s="11">
        <f>Salesdata[[#This Row],[subtotal_before_discount]]-Salesdata[[#This Row],[total_after_discount]]</f>
        <v>1208.21</v>
      </c>
      <c r="O2132" t="s">
        <v>116</v>
      </c>
      <c r="P2132" s="2">
        <v>45521.053148148145</v>
      </c>
      <c r="Q2132">
        <f>YEAR(Salesdata[[#This Row],[purchase_date]])</f>
        <v>2024</v>
      </c>
      <c r="R2132" t="str">
        <f>TEXT(Salesdata[[#This Row],[purchase_date]], "mmm")</f>
        <v>Aug</v>
      </c>
    </row>
    <row r="2133" spans="1:18" x14ac:dyDescent="0.3">
      <c r="A2133" t="s">
        <v>6387</v>
      </c>
      <c r="B2133" t="s">
        <v>30</v>
      </c>
      <c r="C2133" t="s">
        <v>6388</v>
      </c>
      <c r="D2133" s="11" t="s">
        <v>9002</v>
      </c>
      <c r="E2133" s="11" t="s">
        <v>7087</v>
      </c>
      <c r="F2133" t="s">
        <v>251</v>
      </c>
      <c r="G2133" t="s">
        <v>6389</v>
      </c>
      <c r="H2133" t="s">
        <v>27</v>
      </c>
      <c r="I2133">
        <v>174.04</v>
      </c>
      <c r="J2133">
        <v>3</v>
      </c>
      <c r="K2133">
        <v>5</v>
      </c>
      <c r="L2133">
        <v>522.12</v>
      </c>
      <c r="M2133">
        <v>496.01</v>
      </c>
      <c r="N2133" s="11">
        <f>Salesdata[[#This Row],[subtotal_before_discount]]-Salesdata[[#This Row],[total_after_discount]]</f>
        <v>26.110000000000014</v>
      </c>
      <c r="O2133" t="s">
        <v>21</v>
      </c>
      <c r="P2133" s="2">
        <v>45683.61886574074</v>
      </c>
      <c r="Q2133">
        <f>YEAR(Salesdata[[#This Row],[purchase_date]])</f>
        <v>2025</v>
      </c>
      <c r="R2133" t="str">
        <f>TEXT(Salesdata[[#This Row],[purchase_date]], "mmm")</f>
        <v>Jan</v>
      </c>
    </row>
    <row r="2134" spans="1:18" x14ac:dyDescent="0.3">
      <c r="A2134" t="s">
        <v>6390</v>
      </c>
      <c r="B2134" t="s">
        <v>72</v>
      </c>
      <c r="C2134" t="s">
        <v>6391</v>
      </c>
      <c r="D2134" s="11" t="s">
        <v>9003</v>
      </c>
      <c r="E2134" s="11" t="s">
        <v>7046</v>
      </c>
      <c r="F2134" t="s">
        <v>177</v>
      </c>
      <c r="G2134" t="s">
        <v>6392</v>
      </c>
      <c r="H2134" t="s">
        <v>70</v>
      </c>
      <c r="I2134">
        <v>188.46</v>
      </c>
      <c r="J2134">
        <v>25</v>
      </c>
      <c r="K2134">
        <v>20</v>
      </c>
      <c r="L2134">
        <v>4711.5</v>
      </c>
      <c r="M2134">
        <v>3769.2</v>
      </c>
      <c r="N2134" s="11">
        <f>Salesdata[[#This Row],[subtotal_before_discount]]-Salesdata[[#This Row],[total_after_discount]]</f>
        <v>942.30000000000018</v>
      </c>
      <c r="O2134" t="s">
        <v>77</v>
      </c>
      <c r="P2134" s="2">
        <v>45856.762314814812</v>
      </c>
      <c r="Q2134">
        <f>YEAR(Salesdata[[#This Row],[purchase_date]])</f>
        <v>2025</v>
      </c>
      <c r="R2134" t="str">
        <f>TEXT(Salesdata[[#This Row],[purchase_date]], "mmm")</f>
        <v>Jul</v>
      </c>
    </row>
    <row r="2135" spans="1:18" x14ac:dyDescent="0.3">
      <c r="A2135" t="s">
        <v>6393</v>
      </c>
      <c r="B2135" t="s">
        <v>55</v>
      </c>
      <c r="C2135" t="s">
        <v>6394</v>
      </c>
      <c r="D2135" s="11" t="s">
        <v>9004</v>
      </c>
      <c r="E2135" s="11" t="s">
        <v>7207</v>
      </c>
      <c r="F2135" t="s">
        <v>44</v>
      </c>
      <c r="G2135" t="s">
        <v>6395</v>
      </c>
      <c r="H2135" t="s">
        <v>9189</v>
      </c>
      <c r="I2135">
        <v>159.01</v>
      </c>
      <c r="J2135">
        <v>8</v>
      </c>
      <c r="K2135">
        <v>0</v>
      </c>
      <c r="L2135">
        <v>1272.08</v>
      </c>
      <c r="M2135">
        <v>1272.08</v>
      </c>
      <c r="N2135" s="11">
        <f>Salesdata[[#This Row],[subtotal_before_discount]]-Salesdata[[#This Row],[total_after_discount]]</f>
        <v>0</v>
      </c>
      <c r="O2135" t="s">
        <v>28</v>
      </c>
      <c r="P2135" s="2">
        <v>45753.801770833335</v>
      </c>
      <c r="Q2135">
        <f>YEAR(Salesdata[[#This Row],[purchase_date]])</f>
        <v>2025</v>
      </c>
      <c r="R2135" t="str">
        <f>TEXT(Salesdata[[#This Row],[purchase_date]], "mmm")</f>
        <v>Apr</v>
      </c>
    </row>
    <row r="2136" spans="1:18" x14ac:dyDescent="0.3">
      <c r="A2136" t="s">
        <v>6396</v>
      </c>
      <c r="B2136" t="s">
        <v>72</v>
      </c>
      <c r="C2136" t="s">
        <v>6397</v>
      </c>
      <c r="D2136" s="11" t="s">
        <v>8613</v>
      </c>
      <c r="E2136" s="11" t="s">
        <v>7125</v>
      </c>
      <c r="F2136" t="s">
        <v>111</v>
      </c>
      <c r="G2136" t="s">
        <v>6398</v>
      </c>
      <c r="H2136" t="s">
        <v>130</v>
      </c>
      <c r="I2136">
        <v>2587.59</v>
      </c>
      <c r="J2136">
        <v>20</v>
      </c>
      <c r="K2136">
        <v>10</v>
      </c>
      <c r="L2136">
        <v>51751.8</v>
      </c>
      <c r="M2136">
        <v>46576.62</v>
      </c>
      <c r="N2136" s="11">
        <f>Salesdata[[#This Row],[subtotal_before_discount]]-Salesdata[[#This Row],[total_after_discount]]</f>
        <v>5175.18</v>
      </c>
      <c r="O2136" t="s">
        <v>21</v>
      </c>
      <c r="P2136" s="2">
        <v>45442.963576388887</v>
      </c>
      <c r="Q2136">
        <f>YEAR(Salesdata[[#This Row],[purchase_date]])</f>
        <v>2024</v>
      </c>
      <c r="R2136" t="str">
        <f>TEXT(Salesdata[[#This Row],[purchase_date]], "mmm")</f>
        <v>May</v>
      </c>
    </row>
    <row r="2137" spans="1:18" x14ac:dyDescent="0.3">
      <c r="A2137" t="s">
        <v>6399</v>
      </c>
      <c r="B2137" t="s">
        <v>55</v>
      </c>
      <c r="C2137" t="s">
        <v>6400</v>
      </c>
      <c r="D2137" s="11" t="s">
        <v>8666</v>
      </c>
      <c r="E2137" s="11" t="s">
        <v>7141</v>
      </c>
      <c r="F2137" t="s">
        <v>133</v>
      </c>
      <c r="G2137" t="s">
        <v>6401</v>
      </c>
      <c r="H2137" t="s">
        <v>107</v>
      </c>
      <c r="I2137">
        <v>77.930000000000007</v>
      </c>
      <c r="J2137">
        <v>20</v>
      </c>
      <c r="K2137">
        <v>10</v>
      </c>
      <c r="L2137">
        <v>1558.6</v>
      </c>
      <c r="M2137">
        <v>1402.74</v>
      </c>
      <c r="N2137" s="11">
        <f>Salesdata[[#This Row],[subtotal_before_discount]]-Salesdata[[#This Row],[total_after_discount]]</f>
        <v>155.8599999999999</v>
      </c>
      <c r="O2137" t="s">
        <v>9189</v>
      </c>
      <c r="P2137" s="2">
        <v>45377.279097222221</v>
      </c>
      <c r="Q2137">
        <f>YEAR(Salesdata[[#This Row],[purchase_date]])</f>
        <v>2024</v>
      </c>
      <c r="R2137" t="str">
        <f>TEXT(Salesdata[[#This Row],[purchase_date]], "mmm")</f>
        <v>Mar</v>
      </c>
    </row>
    <row r="2138" spans="1:18" x14ac:dyDescent="0.3">
      <c r="A2138" t="s">
        <v>6402</v>
      </c>
      <c r="B2138" t="s">
        <v>55</v>
      </c>
      <c r="C2138" t="s">
        <v>6403</v>
      </c>
      <c r="D2138" s="11" t="s">
        <v>8263</v>
      </c>
      <c r="E2138" s="11" t="s">
        <v>7091</v>
      </c>
      <c r="F2138" t="s">
        <v>251</v>
      </c>
      <c r="G2138" t="s">
        <v>6404</v>
      </c>
      <c r="H2138" t="s">
        <v>20</v>
      </c>
      <c r="I2138">
        <v>260.92</v>
      </c>
      <c r="J2138">
        <v>2</v>
      </c>
      <c r="K2138">
        <v>5</v>
      </c>
      <c r="L2138">
        <v>521.84</v>
      </c>
      <c r="M2138">
        <v>495.75</v>
      </c>
      <c r="N2138" s="11">
        <f>Salesdata[[#This Row],[subtotal_before_discount]]-Salesdata[[#This Row],[total_after_discount]]</f>
        <v>26.090000000000032</v>
      </c>
      <c r="O2138" t="s">
        <v>40</v>
      </c>
      <c r="P2138" s="2">
        <v>45455.274016203701</v>
      </c>
      <c r="Q2138">
        <f>YEAR(Salesdata[[#This Row],[purchase_date]])</f>
        <v>2024</v>
      </c>
      <c r="R2138" t="str">
        <f>TEXT(Salesdata[[#This Row],[purchase_date]], "mmm")</f>
        <v>Jun</v>
      </c>
    </row>
    <row r="2139" spans="1:18" x14ac:dyDescent="0.3">
      <c r="A2139" t="s">
        <v>6405</v>
      </c>
      <c r="B2139" t="s">
        <v>84</v>
      </c>
      <c r="C2139" t="s">
        <v>6406</v>
      </c>
      <c r="D2139" s="11" t="s">
        <v>9005</v>
      </c>
      <c r="E2139" s="11" t="s">
        <v>7050</v>
      </c>
      <c r="F2139" t="s">
        <v>105</v>
      </c>
      <c r="G2139" t="s">
        <v>6407</v>
      </c>
      <c r="H2139" t="s">
        <v>9189</v>
      </c>
      <c r="I2139">
        <v>137.75</v>
      </c>
      <c r="J2139">
        <v>6</v>
      </c>
      <c r="K2139">
        <v>10</v>
      </c>
      <c r="L2139">
        <v>826.5</v>
      </c>
      <c r="M2139">
        <v>743.85</v>
      </c>
      <c r="N2139" s="11">
        <f>Salesdata[[#This Row],[subtotal_before_discount]]-Salesdata[[#This Row],[total_after_discount]]</f>
        <v>82.649999999999977</v>
      </c>
      <c r="O2139" t="s">
        <v>77</v>
      </c>
      <c r="P2139" s="2">
        <v>45427.112245370372</v>
      </c>
      <c r="Q2139">
        <f>YEAR(Salesdata[[#This Row],[purchase_date]])</f>
        <v>2024</v>
      </c>
      <c r="R2139" t="str">
        <f>TEXT(Salesdata[[#This Row],[purchase_date]], "mmm")</f>
        <v>May</v>
      </c>
    </row>
    <row r="2140" spans="1:18" x14ac:dyDescent="0.3">
      <c r="A2140" t="s">
        <v>6408</v>
      </c>
      <c r="B2140" t="s">
        <v>95</v>
      </c>
      <c r="C2140" t="s">
        <v>6409</v>
      </c>
      <c r="D2140" s="11" t="s">
        <v>9006</v>
      </c>
      <c r="E2140" s="11" t="s">
        <v>7141</v>
      </c>
      <c r="F2140" t="s">
        <v>246</v>
      </c>
      <c r="G2140" t="s">
        <v>6410</v>
      </c>
      <c r="H2140" t="s">
        <v>39</v>
      </c>
      <c r="I2140">
        <v>371.3</v>
      </c>
      <c r="J2140">
        <v>4</v>
      </c>
      <c r="K2140">
        <v>0</v>
      </c>
      <c r="L2140">
        <v>1485.2</v>
      </c>
      <c r="M2140">
        <v>1485.2</v>
      </c>
      <c r="N2140" s="11">
        <f>Salesdata[[#This Row],[subtotal_before_discount]]-Salesdata[[#This Row],[total_after_discount]]</f>
        <v>0</v>
      </c>
      <c r="O2140" t="s">
        <v>77</v>
      </c>
      <c r="P2140" s="2">
        <v>45405.474629629629</v>
      </c>
      <c r="Q2140">
        <f>YEAR(Salesdata[[#This Row],[purchase_date]])</f>
        <v>2024</v>
      </c>
      <c r="R2140" t="str">
        <f>TEXT(Salesdata[[#This Row],[purchase_date]], "mmm")</f>
        <v>Apr</v>
      </c>
    </row>
    <row r="2141" spans="1:18" x14ac:dyDescent="0.3">
      <c r="A2141" t="s">
        <v>6411</v>
      </c>
      <c r="B2141" t="s">
        <v>49</v>
      </c>
      <c r="C2141" t="s">
        <v>6412</v>
      </c>
      <c r="D2141" s="11" t="s">
        <v>9007</v>
      </c>
      <c r="E2141" s="11" t="s">
        <v>7119</v>
      </c>
      <c r="F2141" t="s">
        <v>44</v>
      </c>
      <c r="G2141" t="s">
        <v>6413</v>
      </c>
      <c r="H2141" t="s">
        <v>39</v>
      </c>
      <c r="I2141">
        <v>31.22</v>
      </c>
      <c r="J2141">
        <v>50</v>
      </c>
      <c r="K2141">
        <v>0</v>
      </c>
      <c r="L2141">
        <v>1561</v>
      </c>
      <c r="M2141">
        <v>1561</v>
      </c>
      <c r="N2141" s="11">
        <f>Salesdata[[#This Row],[subtotal_before_discount]]-Salesdata[[#This Row],[total_after_discount]]</f>
        <v>0</v>
      </c>
      <c r="O2141" t="s">
        <v>77</v>
      </c>
      <c r="P2141" s="2">
        <v>45533.846944444442</v>
      </c>
      <c r="Q2141">
        <f>YEAR(Salesdata[[#This Row],[purchase_date]])</f>
        <v>2024</v>
      </c>
      <c r="R2141" t="str">
        <f>TEXT(Salesdata[[#This Row],[purchase_date]], "mmm")</f>
        <v>Aug</v>
      </c>
    </row>
    <row r="2142" spans="1:18" x14ac:dyDescent="0.3">
      <c r="A2142" t="s">
        <v>6414</v>
      </c>
      <c r="B2142" t="s">
        <v>23</v>
      </c>
      <c r="C2142" t="s">
        <v>6415</v>
      </c>
      <c r="D2142" s="11" t="s">
        <v>9008</v>
      </c>
      <c r="E2142" s="11" t="s">
        <v>7123</v>
      </c>
      <c r="F2142" t="s">
        <v>251</v>
      </c>
      <c r="G2142" t="s">
        <v>6416</v>
      </c>
      <c r="H2142" t="s">
        <v>53</v>
      </c>
      <c r="I2142">
        <v>14.09</v>
      </c>
      <c r="J2142">
        <v>30</v>
      </c>
      <c r="K2142">
        <v>15</v>
      </c>
      <c r="L2142">
        <v>422.7</v>
      </c>
      <c r="M2142">
        <v>359.29</v>
      </c>
      <c r="N2142" s="11">
        <f>Salesdata[[#This Row],[subtotal_before_discount]]-Salesdata[[#This Row],[total_after_discount]]</f>
        <v>63.409999999999968</v>
      </c>
      <c r="O2142" t="s">
        <v>21</v>
      </c>
      <c r="P2142" s="2">
        <v>45534.503055555557</v>
      </c>
      <c r="Q2142">
        <f>YEAR(Salesdata[[#This Row],[purchase_date]])</f>
        <v>2024</v>
      </c>
      <c r="R2142" t="str">
        <f>TEXT(Salesdata[[#This Row],[purchase_date]], "mmm")</f>
        <v>Aug</v>
      </c>
    </row>
    <row r="2143" spans="1:18" x14ac:dyDescent="0.3">
      <c r="A2143" t="s">
        <v>6417</v>
      </c>
      <c r="B2143" t="s">
        <v>172</v>
      </c>
      <c r="C2143" t="s">
        <v>6418</v>
      </c>
      <c r="D2143" s="11" t="s">
        <v>9009</v>
      </c>
      <c r="E2143" s="11" t="s">
        <v>7091</v>
      </c>
      <c r="F2143" t="s">
        <v>251</v>
      </c>
      <c r="G2143" t="s">
        <v>6419</v>
      </c>
      <c r="H2143" t="s">
        <v>59</v>
      </c>
      <c r="I2143">
        <v>802.09</v>
      </c>
      <c r="J2143">
        <v>6</v>
      </c>
      <c r="K2143">
        <v>8</v>
      </c>
      <c r="L2143">
        <v>4812.54</v>
      </c>
      <c r="M2143">
        <v>4427.54</v>
      </c>
      <c r="N2143" s="11">
        <f>Salesdata[[#This Row],[subtotal_before_discount]]-Salesdata[[#This Row],[total_after_discount]]</f>
        <v>385</v>
      </c>
      <c r="O2143" t="s">
        <v>40</v>
      </c>
      <c r="P2143" s="2">
        <v>45812.322106481479</v>
      </c>
      <c r="Q2143">
        <f>YEAR(Salesdata[[#This Row],[purchase_date]])</f>
        <v>2025</v>
      </c>
      <c r="R2143" t="str">
        <f>TEXT(Salesdata[[#This Row],[purchase_date]], "mmm")</f>
        <v>Jun</v>
      </c>
    </row>
    <row r="2144" spans="1:18" x14ac:dyDescent="0.3">
      <c r="A2144" t="s">
        <v>6420</v>
      </c>
      <c r="B2144" t="s">
        <v>172</v>
      </c>
      <c r="C2144" t="s">
        <v>6421</v>
      </c>
      <c r="D2144" s="11" t="s">
        <v>9010</v>
      </c>
      <c r="E2144" s="11" t="s">
        <v>7143</v>
      </c>
      <c r="F2144" t="s">
        <v>37</v>
      </c>
      <c r="G2144" t="s">
        <v>6422</v>
      </c>
      <c r="H2144" t="s">
        <v>465</v>
      </c>
      <c r="I2144">
        <v>455.08</v>
      </c>
      <c r="J2144">
        <v>12</v>
      </c>
      <c r="K2144">
        <v>15</v>
      </c>
      <c r="L2144">
        <v>5460.96</v>
      </c>
      <c r="M2144">
        <v>4641.82</v>
      </c>
      <c r="N2144" s="11">
        <f>Salesdata[[#This Row],[subtotal_before_discount]]-Salesdata[[#This Row],[total_after_discount]]</f>
        <v>819.14000000000033</v>
      </c>
      <c r="O2144" t="s">
        <v>40</v>
      </c>
      <c r="P2144" s="2">
        <v>45574.471412037034</v>
      </c>
      <c r="Q2144">
        <f>YEAR(Salesdata[[#This Row],[purchase_date]])</f>
        <v>2024</v>
      </c>
      <c r="R2144" t="str">
        <f>TEXT(Salesdata[[#This Row],[purchase_date]], "mmm")</f>
        <v>Oct</v>
      </c>
    </row>
    <row r="2145" spans="1:18" x14ac:dyDescent="0.3">
      <c r="A2145" t="s">
        <v>6423</v>
      </c>
      <c r="B2145" t="s">
        <v>72</v>
      </c>
      <c r="C2145" t="s">
        <v>6424</v>
      </c>
      <c r="D2145" s="11" t="s">
        <v>9011</v>
      </c>
      <c r="E2145" s="11" t="s">
        <v>7346</v>
      </c>
      <c r="F2145" t="s">
        <v>9189</v>
      </c>
      <c r="G2145" t="s">
        <v>6425</v>
      </c>
      <c r="H2145" t="s">
        <v>135</v>
      </c>
      <c r="I2145">
        <v>146.74</v>
      </c>
      <c r="J2145">
        <v>10</v>
      </c>
      <c r="K2145">
        <v>10</v>
      </c>
      <c r="L2145">
        <v>1467.4</v>
      </c>
      <c r="M2145">
        <v>1320.66</v>
      </c>
      <c r="N2145" s="11">
        <f>Salesdata[[#This Row],[subtotal_before_discount]]-Salesdata[[#This Row],[total_after_discount]]</f>
        <v>146.74</v>
      </c>
      <c r="O2145" t="s">
        <v>40</v>
      </c>
      <c r="P2145" s="2">
        <v>45610.442997685182</v>
      </c>
      <c r="Q2145">
        <f>YEAR(Salesdata[[#This Row],[purchase_date]])</f>
        <v>2024</v>
      </c>
      <c r="R2145" t="str">
        <f>TEXT(Salesdata[[#This Row],[purchase_date]], "mmm")</f>
        <v>Nov</v>
      </c>
    </row>
    <row r="2146" spans="1:18" x14ac:dyDescent="0.3">
      <c r="A2146" t="s">
        <v>6426</v>
      </c>
      <c r="B2146" t="s">
        <v>172</v>
      </c>
      <c r="C2146" t="s">
        <v>6427</v>
      </c>
      <c r="D2146" s="11" t="s">
        <v>9012</v>
      </c>
      <c r="E2146" s="11" t="s">
        <v>7079</v>
      </c>
      <c r="F2146" t="s">
        <v>105</v>
      </c>
      <c r="G2146" t="s">
        <v>6428</v>
      </c>
      <c r="H2146" t="s">
        <v>20</v>
      </c>
      <c r="I2146">
        <v>389.87</v>
      </c>
      <c r="J2146">
        <v>4</v>
      </c>
      <c r="K2146">
        <v>0</v>
      </c>
      <c r="L2146">
        <v>1559.48</v>
      </c>
      <c r="M2146">
        <v>1559.48</v>
      </c>
      <c r="N2146" s="11">
        <f>Salesdata[[#This Row],[subtotal_before_discount]]-Salesdata[[#This Row],[total_after_discount]]</f>
        <v>0</v>
      </c>
      <c r="O2146" t="s">
        <v>40</v>
      </c>
      <c r="P2146" s="2">
        <v>45447.705937500003</v>
      </c>
      <c r="Q2146">
        <f>YEAR(Salesdata[[#This Row],[purchase_date]])</f>
        <v>2024</v>
      </c>
      <c r="R2146" t="str">
        <f>TEXT(Salesdata[[#This Row],[purchase_date]], "mmm")</f>
        <v>Jun</v>
      </c>
    </row>
    <row r="2147" spans="1:18" x14ac:dyDescent="0.3">
      <c r="A2147" t="s">
        <v>6429</v>
      </c>
      <c r="B2147" t="s">
        <v>118</v>
      </c>
      <c r="C2147" t="s">
        <v>6430</v>
      </c>
      <c r="D2147" s="11" t="s">
        <v>9013</v>
      </c>
      <c r="E2147" s="11" t="s">
        <v>7218</v>
      </c>
      <c r="F2147" t="s">
        <v>121</v>
      </c>
      <c r="G2147" t="s">
        <v>6431</v>
      </c>
      <c r="H2147" t="s">
        <v>209</v>
      </c>
      <c r="I2147">
        <v>481.04</v>
      </c>
      <c r="J2147">
        <v>1</v>
      </c>
      <c r="K2147">
        <v>0</v>
      </c>
      <c r="L2147">
        <v>481.04</v>
      </c>
      <c r="M2147">
        <v>481.04</v>
      </c>
      <c r="N2147" s="11">
        <f>Salesdata[[#This Row],[subtotal_before_discount]]-Salesdata[[#This Row],[total_after_discount]]</f>
        <v>0</v>
      </c>
      <c r="O2147" t="s">
        <v>47</v>
      </c>
      <c r="P2147" s="2">
        <v>45370.158067129632</v>
      </c>
      <c r="Q2147">
        <f>YEAR(Salesdata[[#This Row],[purchase_date]])</f>
        <v>2024</v>
      </c>
      <c r="R2147" t="str">
        <f>TEXT(Salesdata[[#This Row],[purchase_date]], "mmm")</f>
        <v>Mar</v>
      </c>
    </row>
    <row r="2148" spans="1:18" x14ac:dyDescent="0.3">
      <c r="A2148" t="s">
        <v>6432</v>
      </c>
      <c r="B2148" t="s">
        <v>49</v>
      </c>
      <c r="C2148" t="s">
        <v>6433</v>
      </c>
      <c r="D2148" s="11" t="s">
        <v>9014</v>
      </c>
      <c r="E2148" s="11" t="s">
        <v>7152</v>
      </c>
      <c r="F2148" t="s">
        <v>68</v>
      </c>
      <c r="G2148" t="s">
        <v>6434</v>
      </c>
      <c r="H2148" t="s">
        <v>248</v>
      </c>
      <c r="I2148">
        <v>379.77</v>
      </c>
      <c r="J2148">
        <v>12</v>
      </c>
      <c r="K2148">
        <v>7</v>
      </c>
      <c r="L2148">
        <v>4557.24</v>
      </c>
      <c r="M2148">
        <v>4238.2299999999996</v>
      </c>
      <c r="N2148" s="11">
        <f>Salesdata[[#This Row],[subtotal_before_discount]]-Salesdata[[#This Row],[total_after_discount]]</f>
        <v>319.01000000000022</v>
      </c>
      <c r="O2148" t="s">
        <v>28</v>
      </c>
      <c r="P2148" s="2">
        <v>45649.073645833334</v>
      </c>
      <c r="Q2148">
        <f>YEAR(Salesdata[[#This Row],[purchase_date]])</f>
        <v>2024</v>
      </c>
      <c r="R2148" t="str">
        <f>TEXT(Salesdata[[#This Row],[purchase_date]], "mmm")</f>
        <v>Dec</v>
      </c>
    </row>
    <row r="2149" spans="1:18" x14ac:dyDescent="0.3">
      <c r="A2149" t="s">
        <v>6435</v>
      </c>
      <c r="B2149" t="s">
        <v>15</v>
      </c>
      <c r="C2149" t="s">
        <v>6436</v>
      </c>
      <c r="D2149" s="11" t="s">
        <v>8631</v>
      </c>
      <c r="E2149" s="11" t="s">
        <v>7214</v>
      </c>
      <c r="F2149" t="s">
        <v>87</v>
      </c>
      <c r="G2149" t="s">
        <v>6437</v>
      </c>
      <c r="H2149" t="s">
        <v>107</v>
      </c>
      <c r="I2149">
        <v>1377.75</v>
      </c>
      <c r="J2149">
        <v>60</v>
      </c>
      <c r="K2149">
        <v>20</v>
      </c>
      <c r="L2149">
        <v>82665</v>
      </c>
      <c r="M2149">
        <v>66132</v>
      </c>
      <c r="N2149" s="11">
        <f>Salesdata[[#This Row],[subtotal_before_discount]]-Salesdata[[#This Row],[total_after_discount]]</f>
        <v>16533</v>
      </c>
      <c r="O2149" t="s">
        <v>40</v>
      </c>
      <c r="P2149" s="2">
        <v>45806.665324074071</v>
      </c>
      <c r="Q2149">
        <f>YEAR(Salesdata[[#This Row],[purchase_date]])</f>
        <v>2025</v>
      </c>
      <c r="R2149" t="str">
        <f>TEXT(Salesdata[[#This Row],[purchase_date]], "mmm")</f>
        <v>May</v>
      </c>
    </row>
    <row r="2150" spans="1:18" x14ac:dyDescent="0.3">
      <c r="A2150" t="s">
        <v>6438</v>
      </c>
      <c r="B2150" t="s">
        <v>84</v>
      </c>
      <c r="C2150" t="s">
        <v>6439</v>
      </c>
      <c r="D2150" s="11" t="s">
        <v>9015</v>
      </c>
      <c r="E2150" s="11" t="s">
        <v>7058</v>
      </c>
      <c r="F2150" t="s">
        <v>224</v>
      </c>
      <c r="G2150" t="s">
        <v>6440</v>
      </c>
      <c r="H2150" t="s">
        <v>107</v>
      </c>
      <c r="I2150">
        <v>809.1</v>
      </c>
      <c r="J2150">
        <v>4</v>
      </c>
      <c r="K2150">
        <v>3</v>
      </c>
      <c r="L2150">
        <v>3236.4</v>
      </c>
      <c r="M2150">
        <v>3139.31</v>
      </c>
      <c r="N2150" s="11">
        <f>Salesdata[[#This Row],[subtotal_before_discount]]-Salesdata[[#This Row],[total_after_discount]]</f>
        <v>97.090000000000146</v>
      </c>
      <c r="O2150" t="s">
        <v>21</v>
      </c>
      <c r="P2150" s="2">
        <v>45395.323148148149</v>
      </c>
      <c r="Q2150">
        <f>YEAR(Salesdata[[#This Row],[purchase_date]])</f>
        <v>2024</v>
      </c>
      <c r="R2150" t="str">
        <f>TEXT(Salesdata[[#This Row],[purchase_date]], "mmm")</f>
        <v>Apr</v>
      </c>
    </row>
    <row r="2151" spans="1:18" x14ac:dyDescent="0.3">
      <c r="A2151" t="s">
        <v>6441</v>
      </c>
      <c r="B2151" t="s">
        <v>84</v>
      </c>
      <c r="C2151" t="s">
        <v>6442</v>
      </c>
      <c r="D2151" s="11" t="s">
        <v>9016</v>
      </c>
      <c r="E2151" s="11" t="s">
        <v>7207</v>
      </c>
      <c r="F2151" t="s">
        <v>121</v>
      </c>
      <c r="G2151" t="s">
        <v>6443</v>
      </c>
      <c r="H2151" t="s">
        <v>20</v>
      </c>
      <c r="I2151">
        <v>1402.01</v>
      </c>
      <c r="J2151">
        <v>8</v>
      </c>
      <c r="K2151">
        <v>10</v>
      </c>
      <c r="L2151">
        <v>11216.08</v>
      </c>
      <c r="M2151">
        <v>10094.469999999999</v>
      </c>
      <c r="N2151" s="11">
        <f>Salesdata[[#This Row],[subtotal_before_discount]]-Salesdata[[#This Row],[total_after_discount]]</f>
        <v>1121.6100000000006</v>
      </c>
      <c r="O2151" t="s">
        <v>21</v>
      </c>
      <c r="P2151" s="2">
        <v>45423.36078703704</v>
      </c>
      <c r="Q2151">
        <f>YEAR(Salesdata[[#This Row],[purchase_date]])</f>
        <v>2024</v>
      </c>
      <c r="R2151" t="str">
        <f>TEXT(Salesdata[[#This Row],[purchase_date]], "mmm")</f>
        <v>May</v>
      </c>
    </row>
    <row r="2152" spans="1:18" x14ac:dyDescent="0.3">
      <c r="A2152" t="s">
        <v>6444</v>
      </c>
      <c r="B2152" t="s">
        <v>72</v>
      </c>
      <c r="C2152" t="s">
        <v>6445</v>
      </c>
      <c r="D2152" s="11" t="s">
        <v>9017</v>
      </c>
      <c r="E2152" s="11" t="s">
        <v>7091</v>
      </c>
      <c r="F2152" t="s">
        <v>74</v>
      </c>
      <c r="G2152" t="s">
        <v>6446</v>
      </c>
      <c r="H2152" t="s">
        <v>248</v>
      </c>
      <c r="I2152">
        <v>292.36</v>
      </c>
      <c r="J2152">
        <v>12</v>
      </c>
      <c r="K2152">
        <v>0</v>
      </c>
      <c r="L2152">
        <v>3508.32</v>
      </c>
      <c r="M2152">
        <v>3508.32</v>
      </c>
      <c r="N2152" s="11">
        <f>Salesdata[[#This Row],[subtotal_before_discount]]-Salesdata[[#This Row],[total_after_discount]]</f>
        <v>0</v>
      </c>
      <c r="O2152" t="s">
        <v>60</v>
      </c>
      <c r="P2152" s="2">
        <v>45573.582106481481</v>
      </c>
      <c r="Q2152">
        <f>YEAR(Salesdata[[#This Row],[purchase_date]])</f>
        <v>2024</v>
      </c>
      <c r="R2152" t="str">
        <f>TEXT(Salesdata[[#This Row],[purchase_date]], "mmm")</f>
        <v>Oct</v>
      </c>
    </row>
    <row r="2153" spans="1:18" x14ac:dyDescent="0.3">
      <c r="A2153" t="s">
        <v>6447</v>
      </c>
      <c r="B2153" t="s">
        <v>30</v>
      </c>
      <c r="C2153" t="s">
        <v>6448</v>
      </c>
      <c r="D2153" s="11" t="s">
        <v>8608</v>
      </c>
      <c r="E2153" s="11" t="s">
        <v>7218</v>
      </c>
      <c r="F2153" t="s">
        <v>121</v>
      </c>
      <c r="G2153" t="s">
        <v>6449</v>
      </c>
      <c r="H2153" t="s">
        <v>93</v>
      </c>
      <c r="I2153">
        <v>314.01</v>
      </c>
      <c r="J2153">
        <v>6</v>
      </c>
      <c r="K2153">
        <v>10</v>
      </c>
      <c r="L2153">
        <v>1884.06</v>
      </c>
      <c r="M2153">
        <v>1695.65</v>
      </c>
      <c r="N2153" s="11">
        <f>Salesdata[[#This Row],[subtotal_before_discount]]-Salesdata[[#This Row],[total_after_discount]]</f>
        <v>188.40999999999985</v>
      </c>
      <c r="O2153" t="s">
        <v>60</v>
      </c>
      <c r="P2153" s="2">
        <v>45519.365034722221</v>
      </c>
      <c r="Q2153">
        <f>YEAR(Salesdata[[#This Row],[purchase_date]])</f>
        <v>2024</v>
      </c>
      <c r="R2153" t="str">
        <f>TEXT(Salesdata[[#This Row],[purchase_date]], "mmm")</f>
        <v>Aug</v>
      </c>
    </row>
    <row r="2154" spans="1:18" x14ac:dyDescent="0.3">
      <c r="A2154" t="s">
        <v>6450</v>
      </c>
      <c r="B2154" t="s">
        <v>172</v>
      </c>
      <c r="C2154" t="s">
        <v>6451</v>
      </c>
      <c r="D2154" s="11" t="s">
        <v>9018</v>
      </c>
      <c r="E2154" s="11" t="s">
        <v>7097</v>
      </c>
      <c r="F2154" t="s">
        <v>105</v>
      </c>
      <c r="G2154" t="s">
        <v>6452</v>
      </c>
      <c r="H2154" t="s">
        <v>248</v>
      </c>
      <c r="I2154">
        <v>2210.5</v>
      </c>
      <c r="J2154">
        <v>5</v>
      </c>
      <c r="K2154">
        <v>2</v>
      </c>
      <c r="L2154">
        <v>11052.5</v>
      </c>
      <c r="M2154">
        <v>10831.45</v>
      </c>
      <c r="N2154" s="11">
        <f>Salesdata[[#This Row],[subtotal_before_discount]]-Salesdata[[#This Row],[total_after_discount]]</f>
        <v>221.04999999999927</v>
      </c>
      <c r="O2154" t="s">
        <v>60</v>
      </c>
      <c r="P2154" s="2">
        <v>45702.212731481479</v>
      </c>
      <c r="Q2154">
        <f>YEAR(Salesdata[[#This Row],[purchase_date]])</f>
        <v>2025</v>
      </c>
      <c r="R2154" t="str">
        <f>TEXT(Salesdata[[#This Row],[purchase_date]], "mmm")</f>
        <v>Feb</v>
      </c>
    </row>
    <row r="2155" spans="1:18" x14ac:dyDescent="0.3">
      <c r="A2155" t="s">
        <v>6453</v>
      </c>
      <c r="B2155" t="s">
        <v>30</v>
      </c>
      <c r="C2155" t="s">
        <v>6454</v>
      </c>
      <c r="D2155" s="11" t="s">
        <v>9019</v>
      </c>
      <c r="E2155" s="11" t="s">
        <v>7036</v>
      </c>
      <c r="F2155" t="s">
        <v>246</v>
      </c>
      <c r="G2155" t="s">
        <v>6455</v>
      </c>
      <c r="H2155" t="s">
        <v>107</v>
      </c>
      <c r="I2155">
        <v>206.06</v>
      </c>
      <c r="J2155">
        <v>12</v>
      </c>
      <c r="K2155">
        <v>13</v>
      </c>
      <c r="L2155">
        <v>2472.7199999999998</v>
      </c>
      <c r="M2155">
        <v>2151.27</v>
      </c>
      <c r="N2155" s="11">
        <f>Salesdata[[#This Row],[subtotal_before_discount]]-Salesdata[[#This Row],[total_after_discount]]</f>
        <v>321.44999999999982</v>
      </c>
      <c r="O2155" t="s">
        <v>40</v>
      </c>
      <c r="P2155" s="2">
        <v>45761.04828703704</v>
      </c>
      <c r="Q2155">
        <f>YEAR(Salesdata[[#This Row],[purchase_date]])</f>
        <v>2025</v>
      </c>
      <c r="R2155" t="str">
        <f>TEXT(Salesdata[[#This Row],[purchase_date]], "mmm")</f>
        <v>Apr</v>
      </c>
    </row>
    <row r="2156" spans="1:18" x14ac:dyDescent="0.3">
      <c r="A2156" t="s">
        <v>6456</v>
      </c>
      <c r="B2156" t="s">
        <v>118</v>
      </c>
      <c r="C2156" t="s">
        <v>6457</v>
      </c>
      <c r="D2156" s="11" t="s">
        <v>9020</v>
      </c>
      <c r="E2156" s="11" t="s">
        <v>7069</v>
      </c>
      <c r="F2156" t="s">
        <v>133</v>
      </c>
      <c r="G2156" t="s">
        <v>6458</v>
      </c>
      <c r="H2156" t="s">
        <v>179</v>
      </c>
      <c r="I2156">
        <v>97.45</v>
      </c>
      <c r="J2156">
        <v>20</v>
      </c>
      <c r="K2156">
        <v>13</v>
      </c>
      <c r="L2156">
        <v>1949</v>
      </c>
      <c r="M2156">
        <v>1695.63</v>
      </c>
      <c r="N2156" s="11">
        <f>Salesdata[[#This Row],[subtotal_before_discount]]-Salesdata[[#This Row],[total_after_discount]]</f>
        <v>253.36999999999989</v>
      </c>
      <c r="O2156" t="s">
        <v>28</v>
      </c>
      <c r="P2156" s="2">
        <v>45552.690891203703</v>
      </c>
      <c r="Q2156">
        <f>YEAR(Salesdata[[#This Row],[purchase_date]])</f>
        <v>2024</v>
      </c>
      <c r="R2156" t="str">
        <f>TEXT(Salesdata[[#This Row],[purchase_date]], "mmm")</f>
        <v>Sep</v>
      </c>
    </row>
    <row r="2157" spans="1:18" x14ac:dyDescent="0.3">
      <c r="A2157" t="s">
        <v>6459</v>
      </c>
      <c r="B2157" t="s">
        <v>95</v>
      </c>
      <c r="C2157" t="s">
        <v>6460</v>
      </c>
      <c r="D2157" s="11" t="s">
        <v>9021</v>
      </c>
      <c r="E2157" s="11" t="s">
        <v>7046</v>
      </c>
      <c r="F2157" t="s">
        <v>9189</v>
      </c>
      <c r="G2157" t="s">
        <v>6461</v>
      </c>
      <c r="H2157" t="s">
        <v>179</v>
      </c>
      <c r="I2157">
        <v>312.75</v>
      </c>
      <c r="J2157">
        <v>6</v>
      </c>
      <c r="K2157">
        <v>10</v>
      </c>
      <c r="L2157">
        <v>1876.5</v>
      </c>
      <c r="M2157">
        <v>1688.85</v>
      </c>
      <c r="N2157" s="11">
        <f>Salesdata[[#This Row],[subtotal_before_discount]]-Salesdata[[#This Row],[total_after_discount]]</f>
        <v>187.65000000000009</v>
      </c>
      <c r="O2157" t="s">
        <v>40</v>
      </c>
      <c r="P2157" s="2">
        <v>45384.548379629632</v>
      </c>
      <c r="Q2157">
        <f>YEAR(Salesdata[[#This Row],[purchase_date]])</f>
        <v>2024</v>
      </c>
      <c r="R2157" t="str">
        <f>TEXT(Salesdata[[#This Row],[purchase_date]], "mmm")</f>
        <v>Apr</v>
      </c>
    </row>
    <row r="2158" spans="1:18" x14ac:dyDescent="0.3">
      <c r="A2158" t="s">
        <v>6462</v>
      </c>
      <c r="B2158" t="s">
        <v>55</v>
      </c>
      <c r="C2158" t="s">
        <v>6463</v>
      </c>
      <c r="D2158" s="11" t="s">
        <v>9022</v>
      </c>
      <c r="E2158" s="11" t="s">
        <v>7168</v>
      </c>
      <c r="F2158" t="s">
        <v>44</v>
      </c>
      <c r="G2158" t="s">
        <v>6464</v>
      </c>
      <c r="H2158" t="s">
        <v>9189</v>
      </c>
      <c r="I2158">
        <v>55.09</v>
      </c>
      <c r="J2158">
        <v>50</v>
      </c>
      <c r="K2158">
        <v>15</v>
      </c>
      <c r="L2158">
        <v>2754.5</v>
      </c>
      <c r="M2158">
        <v>2341.3200000000002</v>
      </c>
      <c r="N2158" s="11">
        <f>Salesdata[[#This Row],[subtotal_before_discount]]-Salesdata[[#This Row],[total_after_discount]]</f>
        <v>413.17999999999984</v>
      </c>
      <c r="O2158" t="s">
        <v>60</v>
      </c>
      <c r="P2158" s="2">
        <v>45681.363425925927</v>
      </c>
      <c r="Q2158">
        <f>YEAR(Salesdata[[#This Row],[purchase_date]])</f>
        <v>2025</v>
      </c>
      <c r="R2158" t="str">
        <f>TEXT(Salesdata[[#This Row],[purchase_date]], "mmm")</f>
        <v>Jan</v>
      </c>
    </row>
    <row r="2159" spans="1:18" x14ac:dyDescent="0.3">
      <c r="A2159" t="s">
        <v>6465</v>
      </c>
      <c r="B2159" t="s">
        <v>55</v>
      </c>
      <c r="C2159" t="s">
        <v>6466</v>
      </c>
      <c r="D2159" s="11" t="s">
        <v>9023</v>
      </c>
      <c r="E2159" s="11" t="s">
        <v>7044</v>
      </c>
      <c r="F2159" t="s">
        <v>121</v>
      </c>
      <c r="G2159" t="s">
        <v>6467</v>
      </c>
      <c r="H2159" t="s">
        <v>465</v>
      </c>
      <c r="I2159">
        <v>273.22000000000003</v>
      </c>
      <c r="J2159">
        <v>15</v>
      </c>
      <c r="K2159">
        <v>10</v>
      </c>
      <c r="L2159">
        <v>4098.3</v>
      </c>
      <c r="M2159">
        <v>3688.47</v>
      </c>
      <c r="N2159" s="11">
        <f>Salesdata[[#This Row],[subtotal_before_discount]]-Salesdata[[#This Row],[total_after_discount]]</f>
        <v>409.83000000000038</v>
      </c>
      <c r="O2159" t="s">
        <v>28</v>
      </c>
      <c r="P2159" s="2">
        <v>45750.386250000003</v>
      </c>
      <c r="Q2159">
        <f>YEAR(Salesdata[[#This Row],[purchase_date]])</f>
        <v>2025</v>
      </c>
      <c r="R2159" t="str">
        <f>TEXT(Salesdata[[#This Row],[purchase_date]], "mmm")</f>
        <v>Apr</v>
      </c>
    </row>
    <row r="2160" spans="1:18" x14ac:dyDescent="0.3">
      <c r="A2160" t="s">
        <v>6468</v>
      </c>
      <c r="B2160" t="s">
        <v>181</v>
      </c>
      <c r="C2160" t="s">
        <v>6469</v>
      </c>
      <c r="D2160" s="11" t="s">
        <v>9024</v>
      </c>
      <c r="E2160" s="11" t="s">
        <v>7071</v>
      </c>
      <c r="F2160" t="s">
        <v>68</v>
      </c>
      <c r="G2160" t="s">
        <v>6470</v>
      </c>
      <c r="H2160" t="s">
        <v>53</v>
      </c>
      <c r="I2160">
        <v>1248.56</v>
      </c>
      <c r="J2160">
        <v>1</v>
      </c>
      <c r="K2160">
        <v>0</v>
      </c>
      <c r="L2160">
        <v>1248.56</v>
      </c>
      <c r="M2160">
        <v>1248.56</v>
      </c>
      <c r="N2160" s="11">
        <f>Salesdata[[#This Row],[subtotal_before_discount]]-Salesdata[[#This Row],[total_after_discount]]</f>
        <v>0</v>
      </c>
      <c r="O2160" t="s">
        <v>28</v>
      </c>
      <c r="P2160" s="2">
        <v>45715.576307870368</v>
      </c>
      <c r="Q2160">
        <f>YEAR(Salesdata[[#This Row],[purchase_date]])</f>
        <v>2025</v>
      </c>
      <c r="R2160" t="str">
        <f>TEXT(Salesdata[[#This Row],[purchase_date]], "mmm")</f>
        <v>Feb</v>
      </c>
    </row>
    <row r="2161" spans="1:18" x14ac:dyDescent="0.3">
      <c r="A2161" t="s">
        <v>6471</v>
      </c>
      <c r="B2161" t="s">
        <v>72</v>
      </c>
      <c r="C2161" t="s">
        <v>6472</v>
      </c>
      <c r="D2161" s="11" t="s">
        <v>9025</v>
      </c>
      <c r="E2161" s="11" t="s">
        <v>7207</v>
      </c>
      <c r="F2161" t="s">
        <v>37</v>
      </c>
      <c r="G2161" t="s">
        <v>6473</v>
      </c>
      <c r="H2161" t="s">
        <v>184</v>
      </c>
      <c r="I2161">
        <v>10.25</v>
      </c>
      <c r="J2161">
        <v>10</v>
      </c>
      <c r="K2161">
        <v>10</v>
      </c>
      <c r="L2161">
        <v>102.5</v>
      </c>
      <c r="M2161">
        <v>92.25</v>
      </c>
      <c r="N2161" s="11">
        <f>Salesdata[[#This Row],[subtotal_before_discount]]-Salesdata[[#This Row],[total_after_discount]]</f>
        <v>10.25</v>
      </c>
      <c r="O2161" t="s">
        <v>47</v>
      </c>
      <c r="P2161" s="2">
        <v>45406.469918981478</v>
      </c>
      <c r="Q2161">
        <f>YEAR(Salesdata[[#This Row],[purchase_date]])</f>
        <v>2024</v>
      </c>
      <c r="R2161" t="str">
        <f>TEXT(Salesdata[[#This Row],[purchase_date]], "mmm")</f>
        <v>Apr</v>
      </c>
    </row>
    <row r="2162" spans="1:18" x14ac:dyDescent="0.3">
      <c r="A2162" t="s">
        <v>6474</v>
      </c>
      <c r="B2162" t="s">
        <v>55</v>
      </c>
      <c r="C2162" t="s">
        <v>6475</v>
      </c>
      <c r="D2162" s="11" t="s">
        <v>9026</v>
      </c>
      <c r="E2162" s="11" t="s">
        <v>7064</v>
      </c>
      <c r="F2162" t="s">
        <v>133</v>
      </c>
      <c r="G2162" t="s">
        <v>6476</v>
      </c>
      <c r="H2162" t="s">
        <v>70</v>
      </c>
      <c r="I2162">
        <v>990.24</v>
      </c>
      <c r="J2162">
        <v>8</v>
      </c>
      <c r="K2162">
        <v>0</v>
      </c>
      <c r="L2162">
        <v>7921.92</v>
      </c>
      <c r="M2162">
        <v>7921.92</v>
      </c>
      <c r="N2162" s="11">
        <f>Salesdata[[#This Row],[subtotal_before_discount]]-Salesdata[[#This Row],[total_after_discount]]</f>
        <v>0</v>
      </c>
      <c r="O2162" t="s">
        <v>40</v>
      </c>
      <c r="P2162" s="2">
        <v>45798.611886574072</v>
      </c>
      <c r="Q2162">
        <f>YEAR(Salesdata[[#This Row],[purchase_date]])</f>
        <v>2025</v>
      </c>
      <c r="R2162" t="str">
        <f>TEXT(Salesdata[[#This Row],[purchase_date]], "mmm")</f>
        <v>May</v>
      </c>
    </row>
    <row r="2163" spans="1:18" x14ac:dyDescent="0.3">
      <c r="A2163" t="s">
        <v>6477</v>
      </c>
      <c r="B2163" t="s">
        <v>84</v>
      </c>
      <c r="C2163" t="s">
        <v>6478</v>
      </c>
      <c r="D2163" s="11" t="s">
        <v>9027</v>
      </c>
      <c r="E2163" s="11" t="s">
        <v>7170</v>
      </c>
      <c r="F2163" t="s">
        <v>9189</v>
      </c>
      <c r="G2163" t="s">
        <v>6479</v>
      </c>
      <c r="H2163" t="s">
        <v>46</v>
      </c>
      <c r="I2163">
        <v>1213.6300000000001</v>
      </c>
      <c r="J2163">
        <v>5</v>
      </c>
      <c r="K2163">
        <v>0</v>
      </c>
      <c r="L2163">
        <v>6068.15</v>
      </c>
      <c r="M2163">
        <v>6068.15</v>
      </c>
      <c r="N2163" s="11">
        <f>Salesdata[[#This Row],[subtotal_before_discount]]-Salesdata[[#This Row],[total_after_discount]]</f>
        <v>0</v>
      </c>
      <c r="O2163" t="s">
        <v>60</v>
      </c>
      <c r="P2163" s="2">
        <v>45578.087337962963</v>
      </c>
      <c r="Q2163">
        <f>YEAR(Salesdata[[#This Row],[purchase_date]])</f>
        <v>2024</v>
      </c>
      <c r="R2163" t="str">
        <f>TEXT(Salesdata[[#This Row],[purchase_date]], "mmm")</f>
        <v>Oct</v>
      </c>
    </row>
    <row r="2164" spans="1:18" x14ac:dyDescent="0.3">
      <c r="A2164" t="s">
        <v>6480</v>
      </c>
      <c r="B2164" t="s">
        <v>23</v>
      </c>
      <c r="C2164" t="s">
        <v>9189</v>
      </c>
      <c r="D2164" s="11" t="s">
        <v>9189</v>
      </c>
      <c r="E2164" s="11" t="s">
        <v>9189</v>
      </c>
      <c r="F2164" t="s">
        <v>133</v>
      </c>
      <c r="G2164" t="s">
        <v>6481</v>
      </c>
      <c r="H2164" t="s">
        <v>465</v>
      </c>
      <c r="I2164">
        <v>3728.05</v>
      </c>
      <c r="J2164">
        <v>40</v>
      </c>
      <c r="K2164">
        <v>10</v>
      </c>
      <c r="L2164">
        <v>149122</v>
      </c>
      <c r="M2164">
        <v>134209.79999999999</v>
      </c>
      <c r="N2164" s="11">
        <f>Salesdata[[#This Row],[subtotal_before_discount]]-Salesdata[[#This Row],[total_after_discount]]</f>
        <v>14912.200000000012</v>
      </c>
      <c r="O2164" t="s">
        <v>28</v>
      </c>
      <c r="P2164" s="2">
        <v>45840.961608796293</v>
      </c>
      <c r="Q2164">
        <f>YEAR(Salesdata[[#This Row],[purchase_date]])</f>
        <v>2025</v>
      </c>
      <c r="R2164" t="str">
        <f>TEXT(Salesdata[[#This Row],[purchase_date]], "mmm")</f>
        <v>Jul</v>
      </c>
    </row>
    <row r="2165" spans="1:18" x14ac:dyDescent="0.3">
      <c r="A2165" t="s">
        <v>6482</v>
      </c>
      <c r="B2165" t="s">
        <v>118</v>
      </c>
      <c r="C2165" t="s">
        <v>6483</v>
      </c>
      <c r="D2165" s="11" t="s">
        <v>9028</v>
      </c>
      <c r="E2165" s="11" t="s">
        <v>7125</v>
      </c>
      <c r="F2165" t="s">
        <v>18</v>
      </c>
      <c r="G2165" t="s">
        <v>6484</v>
      </c>
      <c r="H2165" t="s">
        <v>130</v>
      </c>
      <c r="I2165">
        <v>607.72</v>
      </c>
      <c r="J2165">
        <v>12</v>
      </c>
      <c r="K2165">
        <v>25</v>
      </c>
      <c r="L2165">
        <v>7292.64</v>
      </c>
      <c r="M2165">
        <v>5469.48</v>
      </c>
      <c r="N2165" s="11">
        <f>Salesdata[[#This Row],[subtotal_before_discount]]-Salesdata[[#This Row],[total_after_discount]]</f>
        <v>1823.1600000000008</v>
      </c>
      <c r="O2165" t="s">
        <v>28</v>
      </c>
      <c r="P2165" s="2">
        <v>45399.810034722221</v>
      </c>
      <c r="Q2165">
        <f>YEAR(Salesdata[[#This Row],[purchase_date]])</f>
        <v>2024</v>
      </c>
      <c r="R2165" t="str">
        <f>TEXT(Salesdata[[#This Row],[purchase_date]], "mmm")</f>
        <v>Apr</v>
      </c>
    </row>
    <row r="2166" spans="1:18" x14ac:dyDescent="0.3">
      <c r="A2166" t="s">
        <v>6485</v>
      </c>
      <c r="B2166" t="s">
        <v>55</v>
      </c>
      <c r="C2166" t="s">
        <v>6486</v>
      </c>
      <c r="D2166" s="11" t="s">
        <v>8439</v>
      </c>
      <c r="E2166" s="11" t="s">
        <v>7087</v>
      </c>
      <c r="F2166" t="s">
        <v>74</v>
      </c>
      <c r="G2166" t="s">
        <v>6487</v>
      </c>
      <c r="H2166" t="s">
        <v>9189</v>
      </c>
      <c r="I2166">
        <v>95.92</v>
      </c>
      <c r="J2166">
        <v>5</v>
      </c>
      <c r="K2166">
        <v>0</v>
      </c>
      <c r="L2166">
        <v>479.6</v>
      </c>
      <c r="M2166">
        <v>479.6</v>
      </c>
      <c r="N2166" s="11">
        <f>Salesdata[[#This Row],[subtotal_before_discount]]-Salesdata[[#This Row],[total_after_discount]]</f>
        <v>0</v>
      </c>
      <c r="O2166" t="s">
        <v>47</v>
      </c>
      <c r="P2166" s="2">
        <v>45471.119560185187</v>
      </c>
      <c r="Q2166">
        <f>YEAR(Salesdata[[#This Row],[purchase_date]])</f>
        <v>2024</v>
      </c>
      <c r="R2166" t="str">
        <f>TEXT(Salesdata[[#This Row],[purchase_date]], "mmm")</f>
        <v>Jun</v>
      </c>
    </row>
    <row r="2167" spans="1:18" x14ac:dyDescent="0.3">
      <c r="A2167" t="s">
        <v>6488</v>
      </c>
      <c r="B2167" t="s">
        <v>181</v>
      </c>
      <c r="C2167" t="s">
        <v>6489</v>
      </c>
      <c r="D2167" s="11" t="s">
        <v>9029</v>
      </c>
      <c r="E2167" s="11" t="s">
        <v>7044</v>
      </c>
      <c r="F2167" t="s">
        <v>57</v>
      </c>
      <c r="G2167" t="s">
        <v>6490</v>
      </c>
      <c r="H2167" t="s">
        <v>70</v>
      </c>
      <c r="I2167">
        <v>820.2</v>
      </c>
      <c r="J2167">
        <v>5</v>
      </c>
      <c r="K2167">
        <v>0</v>
      </c>
      <c r="L2167">
        <v>4101</v>
      </c>
      <c r="M2167">
        <v>4101</v>
      </c>
      <c r="N2167" s="11">
        <f>Salesdata[[#This Row],[subtotal_before_discount]]-Salesdata[[#This Row],[total_after_discount]]</f>
        <v>0</v>
      </c>
      <c r="O2167" t="s">
        <v>21</v>
      </c>
      <c r="P2167" s="2">
        <v>45805.903877314813</v>
      </c>
      <c r="Q2167">
        <f>YEAR(Salesdata[[#This Row],[purchase_date]])</f>
        <v>2025</v>
      </c>
      <c r="R2167" t="str">
        <f>TEXT(Salesdata[[#This Row],[purchase_date]], "mmm")</f>
        <v>May</v>
      </c>
    </row>
    <row r="2168" spans="1:18" x14ac:dyDescent="0.3">
      <c r="A2168" t="s">
        <v>6491</v>
      </c>
      <c r="B2168" t="s">
        <v>23</v>
      </c>
      <c r="C2168" t="s">
        <v>6492</v>
      </c>
      <c r="D2168" s="11" t="s">
        <v>9030</v>
      </c>
      <c r="E2168" s="11" t="s">
        <v>7064</v>
      </c>
      <c r="F2168" t="s">
        <v>57</v>
      </c>
      <c r="G2168" t="s">
        <v>6493</v>
      </c>
      <c r="H2168" t="s">
        <v>82</v>
      </c>
      <c r="I2168">
        <v>746.91</v>
      </c>
      <c r="J2168">
        <v>3</v>
      </c>
      <c r="K2168">
        <v>2</v>
      </c>
      <c r="L2168">
        <v>2240.73</v>
      </c>
      <c r="M2168">
        <v>2195.92</v>
      </c>
      <c r="N2168" s="11">
        <f>Salesdata[[#This Row],[subtotal_before_discount]]-Salesdata[[#This Row],[total_after_discount]]</f>
        <v>44.809999999999945</v>
      </c>
      <c r="O2168" t="s">
        <v>21</v>
      </c>
      <c r="P2168" s="2">
        <v>45774.878194444442</v>
      </c>
      <c r="Q2168">
        <f>YEAR(Salesdata[[#This Row],[purchase_date]])</f>
        <v>2025</v>
      </c>
      <c r="R2168" t="str">
        <f>TEXT(Salesdata[[#This Row],[purchase_date]], "mmm")</f>
        <v>Apr</v>
      </c>
    </row>
    <row r="2169" spans="1:18" x14ac:dyDescent="0.3">
      <c r="A2169" t="s">
        <v>6494</v>
      </c>
      <c r="B2169" t="s">
        <v>172</v>
      </c>
      <c r="C2169" t="s">
        <v>6495</v>
      </c>
      <c r="D2169" s="11" t="s">
        <v>9031</v>
      </c>
      <c r="E2169" s="11" t="s">
        <v>7091</v>
      </c>
      <c r="F2169" t="s">
        <v>68</v>
      </c>
      <c r="G2169" t="s">
        <v>6496</v>
      </c>
      <c r="H2169" t="s">
        <v>76</v>
      </c>
      <c r="I2169">
        <v>339.88</v>
      </c>
      <c r="J2169">
        <v>20</v>
      </c>
      <c r="K2169">
        <v>35</v>
      </c>
      <c r="L2169">
        <v>6797.6</v>
      </c>
      <c r="M2169">
        <v>4418.4399999999996</v>
      </c>
      <c r="N2169" s="11">
        <f>Salesdata[[#This Row],[subtotal_before_discount]]-Salesdata[[#This Row],[total_after_discount]]</f>
        <v>2379.1600000000008</v>
      </c>
      <c r="O2169" t="s">
        <v>60</v>
      </c>
      <c r="P2169" s="2">
        <v>45837.612256944441</v>
      </c>
      <c r="Q2169">
        <f>YEAR(Salesdata[[#This Row],[purchase_date]])</f>
        <v>2025</v>
      </c>
      <c r="R2169" t="str">
        <f>TEXT(Salesdata[[#This Row],[purchase_date]], "mmm")</f>
        <v>Jun</v>
      </c>
    </row>
    <row r="2170" spans="1:18" x14ac:dyDescent="0.3">
      <c r="A2170" t="s">
        <v>6497</v>
      </c>
      <c r="B2170" t="s">
        <v>84</v>
      </c>
      <c r="C2170" t="s">
        <v>6498</v>
      </c>
      <c r="D2170" s="11" t="s">
        <v>9032</v>
      </c>
      <c r="E2170" s="11" t="s">
        <v>7040</v>
      </c>
      <c r="F2170" t="s">
        <v>9189</v>
      </c>
      <c r="G2170" t="s">
        <v>6499</v>
      </c>
      <c r="H2170" t="s">
        <v>93</v>
      </c>
      <c r="I2170">
        <v>940.48</v>
      </c>
      <c r="J2170">
        <v>6</v>
      </c>
      <c r="K2170">
        <v>0</v>
      </c>
      <c r="L2170">
        <v>5642.88</v>
      </c>
      <c r="M2170">
        <v>5642.88</v>
      </c>
      <c r="N2170" s="11">
        <f>Salesdata[[#This Row],[subtotal_before_discount]]-Salesdata[[#This Row],[total_after_discount]]</f>
        <v>0</v>
      </c>
      <c r="O2170" t="s">
        <v>47</v>
      </c>
      <c r="P2170" s="2">
        <v>45383.870613425926</v>
      </c>
      <c r="Q2170">
        <f>YEAR(Salesdata[[#This Row],[purchase_date]])</f>
        <v>2024</v>
      </c>
      <c r="R2170" t="str">
        <f>TEXT(Salesdata[[#This Row],[purchase_date]], "mmm")</f>
        <v>Apr</v>
      </c>
    </row>
    <row r="2171" spans="1:18" x14ac:dyDescent="0.3">
      <c r="A2171" t="s">
        <v>6500</v>
      </c>
      <c r="B2171" t="s">
        <v>84</v>
      </c>
      <c r="C2171" t="s">
        <v>6501</v>
      </c>
      <c r="D2171" s="11" t="s">
        <v>9033</v>
      </c>
      <c r="E2171" s="11" t="s">
        <v>7123</v>
      </c>
      <c r="F2171" t="s">
        <v>32</v>
      </c>
      <c r="G2171" t="s">
        <v>6502</v>
      </c>
      <c r="H2171" t="s">
        <v>70</v>
      </c>
      <c r="I2171">
        <v>1051.6300000000001</v>
      </c>
      <c r="J2171">
        <v>4</v>
      </c>
      <c r="K2171">
        <v>0</v>
      </c>
      <c r="L2171">
        <v>4206.5200000000004</v>
      </c>
      <c r="M2171">
        <v>4206.5200000000004</v>
      </c>
      <c r="N2171" s="11">
        <f>Salesdata[[#This Row],[subtotal_before_discount]]-Salesdata[[#This Row],[total_after_discount]]</f>
        <v>0</v>
      </c>
      <c r="O2171" t="s">
        <v>40</v>
      </c>
      <c r="P2171" s="2">
        <v>45540.288738425923</v>
      </c>
      <c r="Q2171">
        <f>YEAR(Salesdata[[#This Row],[purchase_date]])</f>
        <v>2024</v>
      </c>
      <c r="R2171" t="str">
        <f>TEXT(Salesdata[[#This Row],[purchase_date]], "mmm")</f>
        <v>Sep</v>
      </c>
    </row>
    <row r="2172" spans="1:18" x14ac:dyDescent="0.3">
      <c r="A2172" t="s">
        <v>6503</v>
      </c>
      <c r="B2172" t="s">
        <v>84</v>
      </c>
      <c r="C2172" t="s">
        <v>6504</v>
      </c>
      <c r="D2172" s="11" t="s">
        <v>9034</v>
      </c>
      <c r="E2172" s="11" t="s">
        <v>7066</v>
      </c>
      <c r="F2172" t="s">
        <v>100</v>
      </c>
      <c r="G2172" t="s">
        <v>6505</v>
      </c>
      <c r="H2172" t="s">
        <v>70</v>
      </c>
      <c r="I2172">
        <v>634.47</v>
      </c>
      <c r="J2172">
        <v>2</v>
      </c>
      <c r="K2172">
        <v>0</v>
      </c>
      <c r="L2172">
        <v>1268.94</v>
      </c>
      <c r="M2172">
        <v>1268.94</v>
      </c>
      <c r="N2172" s="11">
        <f>Salesdata[[#This Row],[subtotal_before_discount]]-Salesdata[[#This Row],[total_after_discount]]</f>
        <v>0</v>
      </c>
      <c r="O2172" t="s">
        <v>21</v>
      </c>
      <c r="P2172" s="2">
        <v>45392.987974537034</v>
      </c>
      <c r="Q2172">
        <f>YEAR(Salesdata[[#This Row],[purchase_date]])</f>
        <v>2024</v>
      </c>
      <c r="R2172" t="str">
        <f>TEXT(Salesdata[[#This Row],[purchase_date]], "mmm")</f>
        <v>Apr</v>
      </c>
    </row>
    <row r="2173" spans="1:18" x14ac:dyDescent="0.3">
      <c r="A2173" t="s">
        <v>6506</v>
      </c>
      <c r="B2173" t="s">
        <v>55</v>
      </c>
      <c r="C2173" t="s">
        <v>6507</v>
      </c>
      <c r="D2173" s="11" t="s">
        <v>9035</v>
      </c>
      <c r="E2173" s="11" t="s">
        <v>7038</v>
      </c>
      <c r="F2173" t="s">
        <v>9189</v>
      </c>
      <c r="G2173" t="s">
        <v>6508</v>
      </c>
      <c r="H2173" t="s">
        <v>70</v>
      </c>
      <c r="I2173">
        <v>1164.1300000000001</v>
      </c>
      <c r="J2173">
        <v>25</v>
      </c>
      <c r="K2173">
        <v>15</v>
      </c>
      <c r="L2173">
        <v>29103.25</v>
      </c>
      <c r="M2173">
        <v>24737.759999999998</v>
      </c>
      <c r="N2173" s="11">
        <f>Salesdata[[#This Row],[subtotal_before_discount]]-Salesdata[[#This Row],[total_after_discount]]</f>
        <v>4365.4900000000016</v>
      </c>
      <c r="O2173" t="s">
        <v>9189</v>
      </c>
      <c r="P2173" s="2">
        <v>45652.531840277778</v>
      </c>
      <c r="Q2173">
        <f>YEAR(Salesdata[[#This Row],[purchase_date]])</f>
        <v>2024</v>
      </c>
      <c r="R2173" t="str">
        <f>TEXT(Salesdata[[#This Row],[purchase_date]], "mmm")</f>
        <v>Dec</v>
      </c>
    </row>
    <row r="2174" spans="1:18" x14ac:dyDescent="0.3">
      <c r="A2174" t="s">
        <v>6509</v>
      </c>
      <c r="B2174" t="s">
        <v>55</v>
      </c>
      <c r="C2174" t="s">
        <v>6510</v>
      </c>
      <c r="D2174" s="11" t="s">
        <v>9036</v>
      </c>
      <c r="E2174" s="11" t="s">
        <v>7168</v>
      </c>
      <c r="F2174" t="s">
        <v>133</v>
      </c>
      <c r="G2174" t="s">
        <v>6511</v>
      </c>
      <c r="H2174" t="s">
        <v>53</v>
      </c>
      <c r="I2174">
        <v>289.92</v>
      </c>
      <c r="J2174">
        <v>3</v>
      </c>
      <c r="K2174">
        <v>5</v>
      </c>
      <c r="L2174">
        <v>869.76</v>
      </c>
      <c r="M2174">
        <v>826.27</v>
      </c>
      <c r="N2174" s="11">
        <f>Salesdata[[#This Row],[subtotal_before_discount]]-Salesdata[[#This Row],[total_after_discount]]</f>
        <v>43.490000000000009</v>
      </c>
      <c r="O2174" t="s">
        <v>60</v>
      </c>
      <c r="P2174" s="2">
        <v>45375.018622685187</v>
      </c>
      <c r="Q2174">
        <f>YEAR(Salesdata[[#This Row],[purchase_date]])</f>
        <v>2024</v>
      </c>
      <c r="R2174" t="str">
        <f>TEXT(Salesdata[[#This Row],[purchase_date]], "mmm")</f>
        <v>Mar</v>
      </c>
    </row>
    <row r="2175" spans="1:18" x14ac:dyDescent="0.3">
      <c r="A2175" t="s">
        <v>6512</v>
      </c>
      <c r="B2175" t="s">
        <v>23</v>
      </c>
      <c r="C2175" t="s">
        <v>6513</v>
      </c>
      <c r="D2175" s="11" t="s">
        <v>9037</v>
      </c>
      <c r="E2175" s="11" t="s">
        <v>7083</v>
      </c>
      <c r="F2175" t="s">
        <v>133</v>
      </c>
      <c r="G2175" t="s">
        <v>6514</v>
      </c>
      <c r="H2175" t="s">
        <v>46</v>
      </c>
      <c r="I2175">
        <v>446.29</v>
      </c>
      <c r="J2175">
        <v>25</v>
      </c>
      <c r="K2175">
        <v>10</v>
      </c>
      <c r="L2175">
        <v>11157.25</v>
      </c>
      <c r="M2175">
        <v>10041.52</v>
      </c>
      <c r="N2175" s="11">
        <f>Salesdata[[#This Row],[subtotal_before_discount]]-Salesdata[[#This Row],[total_after_discount]]</f>
        <v>1115.7299999999996</v>
      </c>
      <c r="O2175" t="s">
        <v>21</v>
      </c>
      <c r="P2175" s="2">
        <v>45765.253645833334</v>
      </c>
      <c r="Q2175">
        <f>YEAR(Salesdata[[#This Row],[purchase_date]])</f>
        <v>2025</v>
      </c>
      <c r="R2175" t="str">
        <f>TEXT(Salesdata[[#This Row],[purchase_date]], "mmm")</f>
        <v>Apr</v>
      </c>
    </row>
    <row r="2176" spans="1:18" x14ac:dyDescent="0.3">
      <c r="A2176" t="s">
        <v>6515</v>
      </c>
      <c r="B2176" t="s">
        <v>181</v>
      </c>
      <c r="C2176" t="s">
        <v>6516</v>
      </c>
      <c r="D2176" s="11" t="s">
        <v>9038</v>
      </c>
      <c r="E2176" s="11" t="s">
        <v>7087</v>
      </c>
      <c r="F2176" t="s">
        <v>87</v>
      </c>
      <c r="G2176" t="s">
        <v>6517</v>
      </c>
      <c r="H2176" t="s">
        <v>93</v>
      </c>
      <c r="I2176">
        <v>554.47</v>
      </c>
      <c r="J2176">
        <v>1</v>
      </c>
      <c r="K2176">
        <v>2</v>
      </c>
      <c r="L2176">
        <v>554.47</v>
      </c>
      <c r="M2176">
        <v>543.38</v>
      </c>
      <c r="N2176" s="11">
        <f>Salesdata[[#This Row],[subtotal_before_discount]]-Salesdata[[#This Row],[total_after_discount]]</f>
        <v>11.090000000000032</v>
      </c>
      <c r="O2176" t="s">
        <v>28</v>
      </c>
      <c r="P2176" s="2">
        <v>45826.87091435185</v>
      </c>
      <c r="Q2176">
        <f>YEAR(Salesdata[[#This Row],[purchase_date]])</f>
        <v>2025</v>
      </c>
      <c r="R2176" t="str">
        <f>TEXT(Salesdata[[#This Row],[purchase_date]], "mmm")</f>
        <v>Jun</v>
      </c>
    </row>
    <row r="2177" spans="1:18" x14ac:dyDescent="0.3">
      <c r="A2177" t="s">
        <v>6518</v>
      </c>
      <c r="B2177" t="s">
        <v>84</v>
      </c>
      <c r="C2177" t="s">
        <v>6519</v>
      </c>
      <c r="D2177" s="11" t="s">
        <v>9039</v>
      </c>
      <c r="E2177" s="11" t="s">
        <v>7091</v>
      </c>
      <c r="F2177" t="s">
        <v>277</v>
      </c>
      <c r="G2177" t="s">
        <v>6520</v>
      </c>
      <c r="H2177" t="s">
        <v>161</v>
      </c>
      <c r="I2177">
        <v>2001.43</v>
      </c>
      <c r="J2177">
        <v>25</v>
      </c>
      <c r="K2177">
        <v>10</v>
      </c>
      <c r="L2177">
        <v>50035.75</v>
      </c>
      <c r="M2177">
        <v>45032.18</v>
      </c>
      <c r="N2177" s="11">
        <f>Salesdata[[#This Row],[subtotal_before_discount]]-Salesdata[[#This Row],[total_after_discount]]</f>
        <v>5003.57</v>
      </c>
      <c r="O2177" t="s">
        <v>60</v>
      </c>
      <c r="P2177" s="2">
        <v>45505.901516203703</v>
      </c>
      <c r="Q2177">
        <f>YEAR(Salesdata[[#This Row],[purchase_date]])</f>
        <v>2024</v>
      </c>
      <c r="R2177" t="str">
        <f>TEXT(Salesdata[[#This Row],[purchase_date]], "mmm")</f>
        <v>Aug</v>
      </c>
    </row>
    <row r="2178" spans="1:18" x14ac:dyDescent="0.3">
      <c r="A2178" t="s">
        <v>6521</v>
      </c>
      <c r="B2178" t="s">
        <v>15</v>
      </c>
      <c r="C2178" t="s">
        <v>6522</v>
      </c>
      <c r="D2178" s="11" t="s">
        <v>9040</v>
      </c>
      <c r="E2178" s="11" t="s">
        <v>7214</v>
      </c>
      <c r="F2178" t="s">
        <v>177</v>
      </c>
      <c r="G2178" t="s">
        <v>6523</v>
      </c>
      <c r="H2178" t="s">
        <v>130</v>
      </c>
      <c r="I2178">
        <v>20.48</v>
      </c>
      <c r="J2178">
        <v>50</v>
      </c>
      <c r="K2178">
        <v>2</v>
      </c>
      <c r="L2178">
        <v>1024</v>
      </c>
      <c r="M2178">
        <v>1003.52</v>
      </c>
      <c r="N2178" s="11">
        <f>Salesdata[[#This Row],[subtotal_before_discount]]-Salesdata[[#This Row],[total_after_discount]]</f>
        <v>20.480000000000018</v>
      </c>
      <c r="O2178" t="s">
        <v>116</v>
      </c>
      <c r="P2178" s="2">
        <v>45819.039664351854</v>
      </c>
      <c r="Q2178">
        <f>YEAR(Salesdata[[#This Row],[purchase_date]])</f>
        <v>2025</v>
      </c>
      <c r="R2178" t="str">
        <f>TEXT(Salesdata[[#This Row],[purchase_date]], "mmm")</f>
        <v>Jun</v>
      </c>
    </row>
    <row r="2179" spans="1:18" x14ac:dyDescent="0.3">
      <c r="A2179" t="s">
        <v>6524</v>
      </c>
      <c r="B2179" t="s">
        <v>181</v>
      </c>
      <c r="C2179" t="s">
        <v>6525</v>
      </c>
      <c r="D2179" s="11" t="s">
        <v>9041</v>
      </c>
      <c r="E2179" s="11" t="s">
        <v>7066</v>
      </c>
      <c r="F2179" t="s">
        <v>155</v>
      </c>
      <c r="G2179" t="s">
        <v>6526</v>
      </c>
      <c r="H2179" t="s">
        <v>102</v>
      </c>
      <c r="I2179">
        <v>127.73</v>
      </c>
      <c r="J2179">
        <v>3</v>
      </c>
      <c r="K2179">
        <v>10</v>
      </c>
      <c r="L2179">
        <v>383.19</v>
      </c>
      <c r="M2179">
        <v>344.87</v>
      </c>
      <c r="N2179" s="11">
        <f>Salesdata[[#This Row],[subtotal_before_discount]]-Salesdata[[#This Row],[total_after_discount]]</f>
        <v>38.319999999999993</v>
      </c>
      <c r="O2179" t="s">
        <v>21</v>
      </c>
      <c r="P2179" s="2">
        <v>45655.223263888889</v>
      </c>
      <c r="Q2179">
        <f>YEAR(Salesdata[[#This Row],[purchase_date]])</f>
        <v>2024</v>
      </c>
      <c r="R2179" t="str">
        <f>TEXT(Salesdata[[#This Row],[purchase_date]], "mmm")</f>
        <v>Dec</v>
      </c>
    </row>
    <row r="2180" spans="1:18" x14ac:dyDescent="0.3">
      <c r="A2180" t="s">
        <v>6527</v>
      </c>
      <c r="B2180" t="s">
        <v>30</v>
      </c>
      <c r="C2180" t="s">
        <v>6528</v>
      </c>
      <c r="D2180" s="11" t="s">
        <v>9042</v>
      </c>
      <c r="E2180" s="11" t="s">
        <v>7050</v>
      </c>
      <c r="F2180" t="s">
        <v>100</v>
      </c>
      <c r="G2180" t="s">
        <v>6529</v>
      </c>
      <c r="H2180" t="s">
        <v>46</v>
      </c>
      <c r="I2180">
        <v>1956.08</v>
      </c>
      <c r="J2180">
        <v>5</v>
      </c>
      <c r="K2180">
        <v>10</v>
      </c>
      <c r="L2180">
        <v>9780.4</v>
      </c>
      <c r="M2180">
        <v>8802.36</v>
      </c>
      <c r="N2180" s="11">
        <f>Salesdata[[#This Row],[subtotal_before_discount]]-Salesdata[[#This Row],[total_after_discount]]</f>
        <v>978.03999999999905</v>
      </c>
      <c r="O2180" t="s">
        <v>77</v>
      </c>
      <c r="P2180" s="2">
        <v>45595.285196759258</v>
      </c>
      <c r="Q2180">
        <f>YEAR(Salesdata[[#This Row],[purchase_date]])</f>
        <v>2024</v>
      </c>
      <c r="R2180" t="str">
        <f>TEXT(Salesdata[[#This Row],[purchase_date]], "mmm")</f>
        <v>Oct</v>
      </c>
    </row>
    <row r="2181" spans="1:18" x14ac:dyDescent="0.3">
      <c r="A2181" t="s">
        <v>6530</v>
      </c>
      <c r="B2181" t="s">
        <v>118</v>
      </c>
      <c r="C2181" t="s">
        <v>6531</v>
      </c>
      <c r="D2181" s="11" t="s">
        <v>9043</v>
      </c>
      <c r="E2181" s="11" t="s">
        <v>7066</v>
      </c>
      <c r="F2181" t="s">
        <v>74</v>
      </c>
      <c r="G2181" t="s">
        <v>6532</v>
      </c>
      <c r="H2181" t="s">
        <v>46</v>
      </c>
      <c r="I2181">
        <v>307.05</v>
      </c>
      <c r="J2181">
        <v>1</v>
      </c>
      <c r="K2181">
        <v>10</v>
      </c>
      <c r="L2181">
        <v>307.05</v>
      </c>
      <c r="M2181">
        <v>276.35000000000002</v>
      </c>
      <c r="N2181" s="11">
        <f>Salesdata[[#This Row],[subtotal_before_discount]]-Salesdata[[#This Row],[total_after_discount]]</f>
        <v>30.699999999999989</v>
      </c>
      <c r="O2181" t="s">
        <v>40</v>
      </c>
      <c r="P2181" s="2">
        <v>45358.85601851852</v>
      </c>
      <c r="Q2181">
        <f>YEAR(Salesdata[[#This Row],[purchase_date]])</f>
        <v>2024</v>
      </c>
      <c r="R2181" t="str">
        <f>TEXT(Salesdata[[#This Row],[purchase_date]], "mmm")</f>
        <v>Mar</v>
      </c>
    </row>
    <row r="2182" spans="1:18" x14ac:dyDescent="0.3">
      <c r="A2182" t="s">
        <v>6533</v>
      </c>
      <c r="B2182" t="s">
        <v>49</v>
      </c>
      <c r="C2182" t="s">
        <v>6534</v>
      </c>
      <c r="D2182" s="11" t="s">
        <v>8766</v>
      </c>
      <c r="E2182" s="11" t="s">
        <v>7044</v>
      </c>
      <c r="F2182" t="s">
        <v>37</v>
      </c>
      <c r="G2182" t="s">
        <v>6535</v>
      </c>
      <c r="H2182" t="s">
        <v>179</v>
      </c>
      <c r="I2182">
        <v>375.78</v>
      </c>
      <c r="J2182">
        <v>60</v>
      </c>
      <c r="K2182">
        <v>15</v>
      </c>
      <c r="L2182">
        <v>22546.799999999999</v>
      </c>
      <c r="M2182">
        <v>19164.78</v>
      </c>
      <c r="N2182" s="11">
        <f>Salesdata[[#This Row],[subtotal_before_discount]]-Salesdata[[#This Row],[total_after_discount]]</f>
        <v>3382.0200000000004</v>
      </c>
      <c r="O2182" t="s">
        <v>40</v>
      </c>
      <c r="P2182" s="2">
        <v>45648.996782407405</v>
      </c>
      <c r="Q2182">
        <f>YEAR(Salesdata[[#This Row],[purchase_date]])</f>
        <v>2024</v>
      </c>
      <c r="R2182" t="str">
        <f>TEXT(Salesdata[[#This Row],[purchase_date]], "mmm")</f>
        <v>Dec</v>
      </c>
    </row>
    <row r="2183" spans="1:18" x14ac:dyDescent="0.3">
      <c r="A2183" t="s">
        <v>6536</v>
      </c>
      <c r="B2183" t="s">
        <v>118</v>
      </c>
      <c r="C2183" t="s">
        <v>6537</v>
      </c>
      <c r="D2183" s="11" t="s">
        <v>9044</v>
      </c>
      <c r="E2183" s="11" t="s">
        <v>7069</v>
      </c>
      <c r="F2183" t="s">
        <v>224</v>
      </c>
      <c r="G2183" t="s">
        <v>6538</v>
      </c>
      <c r="H2183" t="s">
        <v>59</v>
      </c>
      <c r="I2183">
        <v>680.19</v>
      </c>
      <c r="J2183">
        <v>20</v>
      </c>
      <c r="K2183">
        <v>15</v>
      </c>
      <c r="L2183">
        <v>13603.8</v>
      </c>
      <c r="M2183">
        <v>11563.23</v>
      </c>
      <c r="N2183" s="11">
        <f>Salesdata[[#This Row],[subtotal_before_discount]]-Salesdata[[#This Row],[total_after_discount]]</f>
        <v>2040.5699999999997</v>
      </c>
      <c r="O2183" t="s">
        <v>21</v>
      </c>
      <c r="P2183" s="2">
        <v>45871.590891203705</v>
      </c>
      <c r="Q2183">
        <f>YEAR(Salesdata[[#This Row],[purchase_date]])</f>
        <v>2025</v>
      </c>
      <c r="R2183" t="str">
        <f>TEXT(Salesdata[[#This Row],[purchase_date]], "mmm")</f>
        <v>Aug</v>
      </c>
    </row>
    <row r="2184" spans="1:18" x14ac:dyDescent="0.3">
      <c r="A2184" t="s">
        <v>6539</v>
      </c>
      <c r="B2184" t="s">
        <v>84</v>
      </c>
      <c r="C2184" t="s">
        <v>6540</v>
      </c>
      <c r="D2184" s="11" t="s">
        <v>9045</v>
      </c>
      <c r="E2184" s="11" t="s">
        <v>7214</v>
      </c>
      <c r="F2184" t="s">
        <v>91</v>
      </c>
      <c r="G2184" t="s">
        <v>6541</v>
      </c>
      <c r="H2184" t="s">
        <v>130</v>
      </c>
      <c r="I2184">
        <v>395.09</v>
      </c>
      <c r="J2184">
        <v>8</v>
      </c>
      <c r="K2184">
        <v>0</v>
      </c>
      <c r="L2184">
        <v>3160.72</v>
      </c>
      <c r="M2184">
        <v>3160.72</v>
      </c>
      <c r="N2184" s="11">
        <f>Salesdata[[#This Row],[subtotal_before_discount]]-Salesdata[[#This Row],[total_after_discount]]</f>
        <v>0</v>
      </c>
      <c r="O2184" t="s">
        <v>21</v>
      </c>
      <c r="P2184" s="2">
        <v>45508.891192129631</v>
      </c>
      <c r="Q2184">
        <f>YEAR(Salesdata[[#This Row],[purchase_date]])</f>
        <v>2024</v>
      </c>
      <c r="R2184" t="str">
        <f>TEXT(Salesdata[[#This Row],[purchase_date]], "mmm")</f>
        <v>Aug</v>
      </c>
    </row>
    <row r="2185" spans="1:18" x14ac:dyDescent="0.3">
      <c r="A2185" t="s">
        <v>6542</v>
      </c>
      <c r="B2185" t="s">
        <v>55</v>
      </c>
      <c r="C2185" t="s">
        <v>6543</v>
      </c>
      <c r="D2185" s="11" t="s">
        <v>9046</v>
      </c>
      <c r="E2185" s="11" t="s">
        <v>7046</v>
      </c>
      <c r="F2185" t="s">
        <v>224</v>
      </c>
      <c r="G2185" t="s">
        <v>6544</v>
      </c>
      <c r="H2185" t="s">
        <v>65</v>
      </c>
      <c r="I2185">
        <v>493.89</v>
      </c>
      <c r="J2185">
        <v>5</v>
      </c>
      <c r="K2185">
        <v>0</v>
      </c>
      <c r="L2185">
        <v>2469.4499999999998</v>
      </c>
      <c r="M2185">
        <v>2469.4499999999998</v>
      </c>
      <c r="N2185" s="11">
        <f>Salesdata[[#This Row],[subtotal_before_discount]]-Salesdata[[#This Row],[total_after_discount]]</f>
        <v>0</v>
      </c>
      <c r="O2185" t="s">
        <v>21</v>
      </c>
      <c r="P2185" s="2">
        <v>45476.592037037037</v>
      </c>
      <c r="Q2185">
        <f>YEAR(Salesdata[[#This Row],[purchase_date]])</f>
        <v>2024</v>
      </c>
      <c r="R2185" t="str">
        <f>TEXT(Salesdata[[#This Row],[purchase_date]], "mmm")</f>
        <v>Jul</v>
      </c>
    </row>
    <row r="2186" spans="1:18" x14ac:dyDescent="0.3">
      <c r="A2186" t="s">
        <v>6545</v>
      </c>
      <c r="B2186" t="s">
        <v>72</v>
      </c>
      <c r="C2186" t="s">
        <v>6546</v>
      </c>
      <c r="D2186" s="11" t="s">
        <v>9047</v>
      </c>
      <c r="E2186" s="11" t="s">
        <v>7154</v>
      </c>
      <c r="F2186" t="s">
        <v>121</v>
      </c>
      <c r="G2186" t="s">
        <v>6547</v>
      </c>
      <c r="H2186" t="s">
        <v>27</v>
      </c>
      <c r="I2186">
        <v>13.85</v>
      </c>
      <c r="J2186">
        <v>30</v>
      </c>
      <c r="K2186">
        <v>10</v>
      </c>
      <c r="L2186">
        <v>415.5</v>
      </c>
      <c r="M2186">
        <v>373.95</v>
      </c>
      <c r="N2186" s="11">
        <f>Salesdata[[#This Row],[subtotal_before_discount]]-Salesdata[[#This Row],[total_after_discount]]</f>
        <v>41.550000000000011</v>
      </c>
      <c r="O2186" t="s">
        <v>60</v>
      </c>
      <c r="P2186" s="2">
        <v>45397.561111111114</v>
      </c>
      <c r="Q2186">
        <f>YEAR(Salesdata[[#This Row],[purchase_date]])</f>
        <v>2024</v>
      </c>
      <c r="R2186" t="str">
        <f>TEXT(Salesdata[[#This Row],[purchase_date]], "mmm")</f>
        <v>Apr</v>
      </c>
    </row>
    <row r="2187" spans="1:18" x14ac:dyDescent="0.3">
      <c r="A2187" t="s">
        <v>6548</v>
      </c>
      <c r="B2187" t="s">
        <v>49</v>
      </c>
      <c r="C2187" t="s">
        <v>6549</v>
      </c>
      <c r="D2187" s="11" t="s">
        <v>9048</v>
      </c>
      <c r="E2187" s="11" t="s">
        <v>7097</v>
      </c>
      <c r="F2187" t="s">
        <v>87</v>
      </c>
      <c r="G2187" t="s">
        <v>6550</v>
      </c>
      <c r="H2187" t="s">
        <v>102</v>
      </c>
      <c r="I2187">
        <v>602.91999999999996</v>
      </c>
      <c r="J2187">
        <v>8</v>
      </c>
      <c r="K2187">
        <v>7</v>
      </c>
      <c r="L2187">
        <v>4823.3599999999997</v>
      </c>
      <c r="M2187">
        <v>4485.72</v>
      </c>
      <c r="N2187" s="11">
        <f>Salesdata[[#This Row],[subtotal_before_discount]]-Salesdata[[#This Row],[total_after_discount]]</f>
        <v>337.63999999999942</v>
      </c>
      <c r="O2187" t="s">
        <v>40</v>
      </c>
      <c r="P2187" s="2">
        <v>45785.878136574072</v>
      </c>
      <c r="Q2187">
        <f>YEAR(Salesdata[[#This Row],[purchase_date]])</f>
        <v>2025</v>
      </c>
      <c r="R2187" t="str">
        <f>TEXT(Salesdata[[#This Row],[purchase_date]], "mmm")</f>
        <v>May</v>
      </c>
    </row>
    <row r="2188" spans="1:18" x14ac:dyDescent="0.3">
      <c r="A2188" t="s">
        <v>6551</v>
      </c>
      <c r="B2188" t="s">
        <v>23</v>
      </c>
      <c r="C2188" t="s">
        <v>6552</v>
      </c>
      <c r="D2188" s="11" t="s">
        <v>9049</v>
      </c>
      <c r="E2188" s="11" t="s">
        <v>7062</v>
      </c>
      <c r="F2188" t="s">
        <v>111</v>
      </c>
      <c r="G2188" t="s">
        <v>6553</v>
      </c>
      <c r="H2188" t="s">
        <v>179</v>
      </c>
      <c r="I2188">
        <v>1770.37</v>
      </c>
      <c r="J2188">
        <v>4</v>
      </c>
      <c r="K2188">
        <v>5</v>
      </c>
      <c r="L2188">
        <v>7081.48</v>
      </c>
      <c r="M2188">
        <v>6727.41</v>
      </c>
      <c r="N2188" s="11">
        <f>Salesdata[[#This Row],[subtotal_before_discount]]-Salesdata[[#This Row],[total_after_discount]]</f>
        <v>354.06999999999971</v>
      </c>
      <c r="O2188" t="s">
        <v>40</v>
      </c>
      <c r="P2188" s="2">
        <v>45532.506585648145</v>
      </c>
      <c r="Q2188">
        <f>YEAR(Salesdata[[#This Row],[purchase_date]])</f>
        <v>2024</v>
      </c>
      <c r="R2188" t="str">
        <f>TEXT(Salesdata[[#This Row],[purchase_date]], "mmm")</f>
        <v>Aug</v>
      </c>
    </row>
    <row r="2189" spans="1:18" x14ac:dyDescent="0.3">
      <c r="A2189" t="s">
        <v>6554</v>
      </c>
      <c r="B2189" t="s">
        <v>49</v>
      </c>
      <c r="C2189" t="s">
        <v>6555</v>
      </c>
      <c r="D2189" s="11" t="s">
        <v>9050</v>
      </c>
      <c r="E2189" s="11" t="s">
        <v>7097</v>
      </c>
      <c r="F2189" t="s">
        <v>91</v>
      </c>
      <c r="G2189" t="s">
        <v>6556</v>
      </c>
      <c r="H2189" t="s">
        <v>130</v>
      </c>
      <c r="I2189">
        <v>5.05</v>
      </c>
      <c r="J2189">
        <v>266</v>
      </c>
      <c r="K2189">
        <v>28</v>
      </c>
      <c r="L2189">
        <v>1343.3</v>
      </c>
      <c r="M2189">
        <v>967.18</v>
      </c>
      <c r="N2189" s="11">
        <f>Salesdata[[#This Row],[subtotal_before_discount]]-Salesdata[[#This Row],[total_after_discount]]</f>
        <v>376.12</v>
      </c>
      <c r="O2189" t="s">
        <v>40</v>
      </c>
      <c r="P2189" s="2">
        <v>45440.652986111112</v>
      </c>
      <c r="Q2189">
        <f>YEAR(Salesdata[[#This Row],[purchase_date]])</f>
        <v>2024</v>
      </c>
      <c r="R2189" t="str">
        <f>TEXT(Salesdata[[#This Row],[purchase_date]], "mmm")</f>
        <v>May</v>
      </c>
    </row>
    <row r="2190" spans="1:18" x14ac:dyDescent="0.3">
      <c r="A2190" t="s">
        <v>6557</v>
      </c>
      <c r="B2190" t="s">
        <v>84</v>
      </c>
      <c r="C2190" t="s">
        <v>6558</v>
      </c>
      <c r="D2190" s="11" t="s">
        <v>9051</v>
      </c>
      <c r="E2190" s="11" t="s">
        <v>7042</v>
      </c>
      <c r="F2190" t="s">
        <v>105</v>
      </c>
      <c r="G2190" t="s">
        <v>6559</v>
      </c>
      <c r="H2190" t="s">
        <v>27</v>
      </c>
      <c r="I2190">
        <v>420.43</v>
      </c>
      <c r="J2190">
        <v>1</v>
      </c>
      <c r="K2190">
        <v>10</v>
      </c>
      <c r="L2190">
        <v>420.43</v>
      </c>
      <c r="M2190">
        <v>378.39</v>
      </c>
      <c r="N2190" s="11">
        <f>Salesdata[[#This Row],[subtotal_before_discount]]-Salesdata[[#This Row],[total_after_discount]]</f>
        <v>42.04000000000002</v>
      </c>
      <c r="O2190" t="s">
        <v>28</v>
      </c>
      <c r="P2190" s="2">
        <v>45633.060532407406</v>
      </c>
      <c r="Q2190">
        <f>YEAR(Salesdata[[#This Row],[purchase_date]])</f>
        <v>2024</v>
      </c>
      <c r="R2190" t="str">
        <f>TEXT(Salesdata[[#This Row],[purchase_date]], "mmm")</f>
        <v>Dec</v>
      </c>
    </row>
    <row r="2191" spans="1:18" x14ac:dyDescent="0.3">
      <c r="A2191" t="s">
        <v>6560</v>
      </c>
      <c r="B2191" t="s">
        <v>9189</v>
      </c>
      <c r="C2191" t="s">
        <v>6561</v>
      </c>
      <c r="D2191" s="11" t="s">
        <v>9052</v>
      </c>
      <c r="E2191" s="11" t="s">
        <v>7111</v>
      </c>
      <c r="F2191" t="s">
        <v>57</v>
      </c>
      <c r="G2191" t="s">
        <v>6562</v>
      </c>
      <c r="H2191" t="s">
        <v>39</v>
      </c>
      <c r="I2191">
        <v>339.43</v>
      </c>
      <c r="J2191">
        <v>30</v>
      </c>
      <c r="K2191">
        <v>10</v>
      </c>
      <c r="L2191">
        <v>10182.9</v>
      </c>
      <c r="M2191">
        <v>9164.61</v>
      </c>
      <c r="N2191" s="11">
        <f>Salesdata[[#This Row],[subtotal_before_discount]]-Salesdata[[#This Row],[total_after_discount]]</f>
        <v>1018.2899999999991</v>
      </c>
      <c r="O2191" t="s">
        <v>47</v>
      </c>
      <c r="P2191" s="2">
        <v>45503.948564814818</v>
      </c>
      <c r="Q2191">
        <f>YEAR(Salesdata[[#This Row],[purchase_date]])</f>
        <v>2024</v>
      </c>
      <c r="R2191" t="str">
        <f>TEXT(Salesdata[[#This Row],[purchase_date]], "mmm")</f>
        <v>Jul</v>
      </c>
    </row>
    <row r="2192" spans="1:18" x14ac:dyDescent="0.3">
      <c r="A2192" t="s">
        <v>6563</v>
      </c>
      <c r="B2192" t="s">
        <v>55</v>
      </c>
      <c r="C2192" t="s">
        <v>6564</v>
      </c>
      <c r="D2192" s="11" t="s">
        <v>9053</v>
      </c>
      <c r="E2192" s="11" t="s">
        <v>7139</v>
      </c>
      <c r="F2192" t="s">
        <v>111</v>
      </c>
      <c r="G2192" t="s">
        <v>6565</v>
      </c>
      <c r="H2192" t="s">
        <v>102</v>
      </c>
      <c r="I2192">
        <v>221.95</v>
      </c>
      <c r="J2192">
        <v>4</v>
      </c>
      <c r="K2192">
        <v>0</v>
      </c>
      <c r="L2192">
        <v>887.8</v>
      </c>
      <c r="M2192">
        <v>887.8</v>
      </c>
      <c r="N2192" s="11">
        <f>Salesdata[[#This Row],[subtotal_before_discount]]-Salesdata[[#This Row],[total_after_discount]]</f>
        <v>0</v>
      </c>
      <c r="O2192" t="s">
        <v>60</v>
      </c>
      <c r="P2192" s="2">
        <v>45407.061956018515</v>
      </c>
      <c r="Q2192">
        <f>YEAR(Salesdata[[#This Row],[purchase_date]])</f>
        <v>2024</v>
      </c>
      <c r="R2192" t="str">
        <f>TEXT(Salesdata[[#This Row],[purchase_date]], "mmm")</f>
        <v>Apr</v>
      </c>
    </row>
    <row r="2193" spans="1:18" x14ac:dyDescent="0.3">
      <c r="A2193" t="s">
        <v>6566</v>
      </c>
      <c r="B2193" t="s">
        <v>9189</v>
      </c>
      <c r="C2193" t="s">
        <v>6567</v>
      </c>
      <c r="D2193" s="11" t="s">
        <v>9054</v>
      </c>
      <c r="E2193" s="11" t="s">
        <v>7152</v>
      </c>
      <c r="F2193" t="s">
        <v>44</v>
      </c>
      <c r="G2193" t="s">
        <v>6568</v>
      </c>
      <c r="H2193" t="s">
        <v>27</v>
      </c>
      <c r="I2193">
        <v>437.4</v>
      </c>
      <c r="J2193">
        <v>4</v>
      </c>
      <c r="K2193">
        <v>0</v>
      </c>
      <c r="L2193">
        <v>1749.6</v>
      </c>
      <c r="M2193">
        <v>1749.6</v>
      </c>
      <c r="N2193" s="11">
        <f>Salesdata[[#This Row],[subtotal_before_discount]]-Salesdata[[#This Row],[total_after_discount]]</f>
        <v>0</v>
      </c>
      <c r="O2193" t="s">
        <v>47</v>
      </c>
      <c r="P2193" s="2">
        <v>45742.984525462962</v>
      </c>
      <c r="Q2193">
        <f>YEAR(Salesdata[[#This Row],[purchase_date]])</f>
        <v>2025</v>
      </c>
      <c r="R2193" t="str">
        <f>TEXT(Salesdata[[#This Row],[purchase_date]], "mmm")</f>
        <v>Mar</v>
      </c>
    </row>
    <row r="2194" spans="1:18" x14ac:dyDescent="0.3">
      <c r="A2194" t="s">
        <v>6569</v>
      </c>
      <c r="B2194" t="s">
        <v>15</v>
      </c>
      <c r="C2194" t="s">
        <v>6570</v>
      </c>
      <c r="D2194" s="11" t="s">
        <v>9055</v>
      </c>
      <c r="E2194" s="11" t="s">
        <v>7130</v>
      </c>
      <c r="F2194" t="s">
        <v>133</v>
      </c>
      <c r="G2194" t="s">
        <v>6571</v>
      </c>
      <c r="H2194" t="s">
        <v>53</v>
      </c>
      <c r="I2194">
        <v>171.67</v>
      </c>
      <c r="J2194">
        <v>5</v>
      </c>
      <c r="K2194">
        <v>10</v>
      </c>
      <c r="L2194">
        <v>858.35</v>
      </c>
      <c r="M2194">
        <v>772.51</v>
      </c>
      <c r="N2194" s="11">
        <f>Salesdata[[#This Row],[subtotal_before_discount]]-Salesdata[[#This Row],[total_after_discount]]</f>
        <v>85.840000000000032</v>
      </c>
      <c r="O2194" t="s">
        <v>40</v>
      </c>
      <c r="P2194" s="2">
        <v>45740.794675925928</v>
      </c>
      <c r="Q2194">
        <f>YEAR(Salesdata[[#This Row],[purchase_date]])</f>
        <v>2025</v>
      </c>
      <c r="R2194" t="str">
        <f>TEXT(Salesdata[[#This Row],[purchase_date]], "mmm")</f>
        <v>Mar</v>
      </c>
    </row>
    <row r="2195" spans="1:18" x14ac:dyDescent="0.3">
      <c r="A2195" t="s">
        <v>6572</v>
      </c>
      <c r="B2195" t="s">
        <v>181</v>
      </c>
      <c r="C2195" t="s">
        <v>6573</v>
      </c>
      <c r="D2195" s="11" t="s">
        <v>9056</v>
      </c>
      <c r="E2195" s="11" t="s">
        <v>7083</v>
      </c>
      <c r="F2195" t="s">
        <v>133</v>
      </c>
      <c r="G2195" t="s">
        <v>6574</v>
      </c>
      <c r="H2195" t="s">
        <v>179</v>
      </c>
      <c r="I2195">
        <v>323.76</v>
      </c>
      <c r="J2195">
        <v>5</v>
      </c>
      <c r="K2195">
        <v>0</v>
      </c>
      <c r="L2195">
        <v>1618.8</v>
      </c>
      <c r="M2195">
        <v>1618.8</v>
      </c>
      <c r="N2195" s="11">
        <f>Salesdata[[#This Row],[subtotal_before_discount]]-Salesdata[[#This Row],[total_after_discount]]</f>
        <v>0</v>
      </c>
      <c r="O2195" t="s">
        <v>40</v>
      </c>
      <c r="P2195" s="2">
        <v>45402.134259259263</v>
      </c>
      <c r="Q2195">
        <f>YEAR(Salesdata[[#This Row],[purchase_date]])</f>
        <v>2024</v>
      </c>
      <c r="R2195" t="str">
        <f>TEXT(Salesdata[[#This Row],[purchase_date]], "mmm")</f>
        <v>Apr</v>
      </c>
    </row>
    <row r="2196" spans="1:18" x14ac:dyDescent="0.3">
      <c r="A2196" t="s">
        <v>6575</v>
      </c>
      <c r="B2196" t="s">
        <v>84</v>
      </c>
      <c r="C2196" t="s">
        <v>6576</v>
      </c>
      <c r="D2196" s="11" t="s">
        <v>9057</v>
      </c>
      <c r="E2196" s="11" t="s">
        <v>7036</v>
      </c>
      <c r="F2196" t="s">
        <v>37</v>
      </c>
      <c r="G2196" t="s">
        <v>6577</v>
      </c>
      <c r="H2196" t="s">
        <v>135</v>
      </c>
      <c r="I2196">
        <v>654.30999999999995</v>
      </c>
      <c r="J2196">
        <v>40</v>
      </c>
      <c r="K2196">
        <v>20</v>
      </c>
      <c r="L2196">
        <v>26172.400000000001</v>
      </c>
      <c r="M2196">
        <v>20937.919999999998</v>
      </c>
      <c r="N2196" s="11">
        <f>Salesdata[[#This Row],[subtotal_before_discount]]-Salesdata[[#This Row],[total_after_discount]]</f>
        <v>5234.4800000000032</v>
      </c>
      <c r="O2196" t="s">
        <v>47</v>
      </c>
      <c r="P2196" s="2">
        <v>45868.775833333333</v>
      </c>
      <c r="Q2196">
        <f>YEAR(Salesdata[[#This Row],[purchase_date]])</f>
        <v>2025</v>
      </c>
      <c r="R2196" t="str">
        <f>TEXT(Salesdata[[#This Row],[purchase_date]], "mmm")</f>
        <v>Jul</v>
      </c>
    </row>
    <row r="2197" spans="1:18" x14ac:dyDescent="0.3">
      <c r="A2197" t="s">
        <v>6578</v>
      </c>
      <c r="B2197" t="s">
        <v>118</v>
      </c>
      <c r="C2197" t="s">
        <v>6579</v>
      </c>
      <c r="D2197" s="11" t="s">
        <v>9058</v>
      </c>
      <c r="E2197" s="11" t="s">
        <v>7123</v>
      </c>
      <c r="F2197" t="s">
        <v>91</v>
      </c>
      <c r="G2197" t="s">
        <v>6580</v>
      </c>
      <c r="H2197" t="s">
        <v>53</v>
      </c>
      <c r="I2197">
        <v>1591.91</v>
      </c>
      <c r="J2197">
        <v>15</v>
      </c>
      <c r="K2197">
        <v>5</v>
      </c>
      <c r="L2197">
        <v>23878.65</v>
      </c>
      <c r="M2197">
        <v>22684.720000000001</v>
      </c>
      <c r="N2197" s="11">
        <f>Salesdata[[#This Row],[subtotal_before_discount]]-Salesdata[[#This Row],[total_after_discount]]</f>
        <v>1193.9300000000003</v>
      </c>
      <c r="O2197" t="s">
        <v>116</v>
      </c>
      <c r="P2197" s="2">
        <v>45353.421157407407</v>
      </c>
      <c r="Q2197">
        <f>YEAR(Salesdata[[#This Row],[purchase_date]])</f>
        <v>2024</v>
      </c>
      <c r="R2197" t="str">
        <f>TEXT(Salesdata[[#This Row],[purchase_date]], "mmm")</f>
        <v>Mar</v>
      </c>
    </row>
    <row r="2198" spans="1:18" x14ac:dyDescent="0.3">
      <c r="A2198" t="s">
        <v>6581</v>
      </c>
      <c r="B2198" t="s">
        <v>118</v>
      </c>
      <c r="C2198" t="s">
        <v>6582</v>
      </c>
      <c r="D2198" s="11" t="s">
        <v>9059</v>
      </c>
      <c r="E2198" s="11" t="s">
        <v>7052</v>
      </c>
      <c r="F2198" t="s">
        <v>133</v>
      </c>
      <c r="G2198" t="s">
        <v>6583</v>
      </c>
      <c r="H2198" t="s">
        <v>27</v>
      </c>
      <c r="I2198">
        <v>0.86</v>
      </c>
      <c r="J2198">
        <v>52</v>
      </c>
      <c r="K2198">
        <v>0</v>
      </c>
      <c r="L2198">
        <v>44.72</v>
      </c>
      <c r="M2198">
        <v>44.72</v>
      </c>
      <c r="N2198" s="11">
        <f>Salesdata[[#This Row],[subtotal_before_discount]]-Salesdata[[#This Row],[total_after_discount]]</f>
        <v>0</v>
      </c>
      <c r="O2198" t="s">
        <v>116</v>
      </c>
      <c r="P2198" s="2">
        <v>45685.015520833331</v>
      </c>
      <c r="Q2198">
        <f>YEAR(Salesdata[[#This Row],[purchase_date]])</f>
        <v>2025</v>
      </c>
      <c r="R2198" t="str">
        <f>TEXT(Salesdata[[#This Row],[purchase_date]], "mmm")</f>
        <v>Jan</v>
      </c>
    </row>
    <row r="2199" spans="1:18" x14ac:dyDescent="0.3">
      <c r="A2199" t="s">
        <v>6584</v>
      </c>
      <c r="B2199" t="s">
        <v>172</v>
      </c>
      <c r="C2199" t="s">
        <v>6585</v>
      </c>
      <c r="D2199" s="11" t="s">
        <v>9060</v>
      </c>
      <c r="E2199" s="11" t="s">
        <v>7094</v>
      </c>
      <c r="F2199" t="s">
        <v>251</v>
      </c>
      <c r="G2199" t="s">
        <v>6586</v>
      </c>
      <c r="H2199" t="s">
        <v>39</v>
      </c>
      <c r="I2199">
        <v>839.39</v>
      </c>
      <c r="J2199">
        <v>30</v>
      </c>
      <c r="K2199">
        <v>0</v>
      </c>
      <c r="L2199">
        <v>25181.7</v>
      </c>
      <c r="M2199">
        <v>25181.7</v>
      </c>
      <c r="N2199" s="11">
        <f>Salesdata[[#This Row],[subtotal_before_discount]]-Salesdata[[#This Row],[total_after_discount]]</f>
        <v>0</v>
      </c>
      <c r="O2199" t="s">
        <v>28</v>
      </c>
      <c r="P2199" s="2">
        <v>45703.847986111112</v>
      </c>
      <c r="Q2199">
        <f>YEAR(Salesdata[[#This Row],[purchase_date]])</f>
        <v>2025</v>
      </c>
      <c r="R2199" t="str">
        <f>TEXT(Salesdata[[#This Row],[purchase_date]], "mmm")</f>
        <v>Feb</v>
      </c>
    </row>
    <row r="2200" spans="1:18" x14ac:dyDescent="0.3">
      <c r="A2200" t="s">
        <v>6587</v>
      </c>
      <c r="B2200" t="s">
        <v>95</v>
      </c>
      <c r="C2200" t="s">
        <v>6588</v>
      </c>
      <c r="D2200" s="11" t="s">
        <v>9061</v>
      </c>
      <c r="E2200" s="11" t="s">
        <v>7207</v>
      </c>
      <c r="F2200" t="s">
        <v>111</v>
      </c>
      <c r="G2200" t="s">
        <v>6589</v>
      </c>
      <c r="H2200" t="s">
        <v>161</v>
      </c>
      <c r="I2200">
        <v>203.37</v>
      </c>
      <c r="J2200">
        <v>5</v>
      </c>
      <c r="K2200">
        <v>0</v>
      </c>
      <c r="L2200">
        <v>1016.85</v>
      </c>
      <c r="M2200">
        <v>1016.85</v>
      </c>
      <c r="N2200" s="11">
        <f>Salesdata[[#This Row],[subtotal_before_discount]]-Salesdata[[#This Row],[total_after_discount]]</f>
        <v>0</v>
      </c>
      <c r="O2200" t="s">
        <v>40</v>
      </c>
      <c r="P2200" s="2">
        <v>45777.486921296295</v>
      </c>
      <c r="Q2200">
        <f>YEAR(Salesdata[[#This Row],[purchase_date]])</f>
        <v>2025</v>
      </c>
      <c r="R2200" t="str">
        <f>TEXT(Salesdata[[#This Row],[purchase_date]], "mmm")</f>
        <v>Apr</v>
      </c>
    </row>
    <row r="2201" spans="1:18" x14ac:dyDescent="0.3">
      <c r="A2201" t="s">
        <v>6590</v>
      </c>
      <c r="B2201" t="s">
        <v>118</v>
      </c>
      <c r="C2201" t="s">
        <v>9189</v>
      </c>
      <c r="D2201" s="11" t="s">
        <v>9189</v>
      </c>
      <c r="E2201" s="11" t="s">
        <v>9189</v>
      </c>
      <c r="F2201" t="s">
        <v>9189</v>
      </c>
      <c r="G2201" t="s">
        <v>6591</v>
      </c>
      <c r="H2201" t="s">
        <v>179</v>
      </c>
      <c r="I2201">
        <v>564.08000000000004</v>
      </c>
      <c r="J2201">
        <v>40</v>
      </c>
      <c r="K2201">
        <v>20</v>
      </c>
      <c r="L2201">
        <v>22563.200000000001</v>
      </c>
      <c r="M2201">
        <v>18050.560000000001</v>
      </c>
      <c r="N2201" s="11">
        <f>Salesdata[[#This Row],[subtotal_before_discount]]-Salesdata[[#This Row],[total_after_discount]]</f>
        <v>4512.6399999999994</v>
      </c>
      <c r="O2201" t="s">
        <v>47</v>
      </c>
      <c r="P2201" s="2">
        <v>45477.529606481483</v>
      </c>
      <c r="Q2201">
        <f>YEAR(Salesdata[[#This Row],[purchase_date]])</f>
        <v>2024</v>
      </c>
      <c r="R2201" t="str">
        <f>TEXT(Salesdata[[#This Row],[purchase_date]], "mmm")</f>
        <v>Jul</v>
      </c>
    </row>
    <row r="2202" spans="1:18" x14ac:dyDescent="0.3">
      <c r="A2202" t="s">
        <v>6592</v>
      </c>
      <c r="B2202" t="s">
        <v>84</v>
      </c>
      <c r="C2202" t="s">
        <v>6593</v>
      </c>
      <c r="D2202" s="11" t="s">
        <v>9062</v>
      </c>
      <c r="E2202" s="11" t="s">
        <v>7076</v>
      </c>
      <c r="F2202" t="s">
        <v>121</v>
      </c>
      <c r="G2202" t="s">
        <v>6594</v>
      </c>
      <c r="H2202" t="s">
        <v>65</v>
      </c>
      <c r="I2202">
        <v>39.86</v>
      </c>
      <c r="J2202">
        <v>25</v>
      </c>
      <c r="K2202">
        <v>15</v>
      </c>
      <c r="L2202">
        <v>996.5</v>
      </c>
      <c r="M2202">
        <v>847.02</v>
      </c>
      <c r="N2202" s="11">
        <f>Salesdata[[#This Row],[subtotal_before_discount]]-Salesdata[[#This Row],[total_after_discount]]</f>
        <v>149.48000000000002</v>
      </c>
      <c r="O2202" t="s">
        <v>28</v>
      </c>
      <c r="P2202" s="2">
        <v>45540.784988425927</v>
      </c>
      <c r="Q2202">
        <f>YEAR(Salesdata[[#This Row],[purchase_date]])</f>
        <v>2024</v>
      </c>
      <c r="R2202" t="str">
        <f>TEXT(Salesdata[[#This Row],[purchase_date]], "mmm")</f>
        <v>Sep</v>
      </c>
    </row>
    <row r="2203" spans="1:18" x14ac:dyDescent="0.3">
      <c r="A2203" t="s">
        <v>6595</v>
      </c>
      <c r="B2203" t="s">
        <v>49</v>
      </c>
      <c r="C2203" t="s">
        <v>6596</v>
      </c>
      <c r="D2203" s="11" t="s">
        <v>9063</v>
      </c>
      <c r="E2203" s="11" t="s">
        <v>7198</v>
      </c>
      <c r="F2203" t="s">
        <v>111</v>
      </c>
      <c r="G2203" t="s">
        <v>6597</v>
      </c>
      <c r="H2203" t="s">
        <v>93</v>
      </c>
      <c r="I2203">
        <v>232.12</v>
      </c>
      <c r="J2203">
        <v>50</v>
      </c>
      <c r="K2203">
        <v>15</v>
      </c>
      <c r="L2203">
        <v>11606</v>
      </c>
      <c r="M2203">
        <v>9865.1</v>
      </c>
      <c r="N2203" s="11">
        <f>Salesdata[[#This Row],[subtotal_before_discount]]-Salesdata[[#This Row],[total_after_discount]]</f>
        <v>1740.8999999999996</v>
      </c>
      <c r="O2203" t="s">
        <v>9189</v>
      </c>
      <c r="P2203" s="2">
        <v>45528.209189814814</v>
      </c>
      <c r="Q2203">
        <f>YEAR(Salesdata[[#This Row],[purchase_date]])</f>
        <v>2024</v>
      </c>
      <c r="R2203" t="str">
        <f>TEXT(Salesdata[[#This Row],[purchase_date]], "mmm")</f>
        <v>Aug</v>
      </c>
    </row>
    <row r="2204" spans="1:18" x14ac:dyDescent="0.3">
      <c r="A2204" t="s">
        <v>6598</v>
      </c>
      <c r="B2204" t="s">
        <v>55</v>
      </c>
      <c r="C2204" t="s">
        <v>6599</v>
      </c>
      <c r="D2204" s="11" t="s">
        <v>9064</v>
      </c>
      <c r="E2204" s="11" t="s">
        <v>7346</v>
      </c>
      <c r="F2204" t="s">
        <v>251</v>
      </c>
      <c r="G2204" t="s">
        <v>6600</v>
      </c>
      <c r="H2204" t="s">
        <v>130</v>
      </c>
      <c r="I2204">
        <v>79.92</v>
      </c>
      <c r="J2204">
        <v>8</v>
      </c>
      <c r="K2204">
        <v>0</v>
      </c>
      <c r="L2204">
        <v>639.36</v>
      </c>
      <c r="M2204">
        <v>639.36</v>
      </c>
      <c r="N2204" s="11">
        <f>Salesdata[[#This Row],[subtotal_before_discount]]-Salesdata[[#This Row],[total_after_discount]]</f>
        <v>0</v>
      </c>
      <c r="O2204" t="s">
        <v>28</v>
      </c>
      <c r="P2204" s="2">
        <v>45875.626354166663</v>
      </c>
      <c r="Q2204">
        <f>YEAR(Salesdata[[#This Row],[purchase_date]])</f>
        <v>2025</v>
      </c>
      <c r="R2204" t="str">
        <f>TEXT(Salesdata[[#This Row],[purchase_date]], "mmm")</f>
        <v>Aug</v>
      </c>
    </row>
    <row r="2205" spans="1:18" x14ac:dyDescent="0.3">
      <c r="A2205" t="s">
        <v>6601</v>
      </c>
      <c r="B2205" t="s">
        <v>30</v>
      </c>
      <c r="C2205" t="s">
        <v>6602</v>
      </c>
      <c r="D2205" s="11" t="s">
        <v>9065</v>
      </c>
      <c r="E2205" s="11" t="s">
        <v>7143</v>
      </c>
      <c r="F2205" t="s">
        <v>37</v>
      </c>
      <c r="G2205" t="s">
        <v>6603</v>
      </c>
      <c r="H2205" t="s">
        <v>9189</v>
      </c>
      <c r="I2205">
        <v>359.88</v>
      </c>
      <c r="J2205">
        <v>1</v>
      </c>
      <c r="K2205">
        <v>0</v>
      </c>
      <c r="L2205">
        <v>359.88</v>
      </c>
      <c r="M2205">
        <v>359.88</v>
      </c>
      <c r="N2205" s="11">
        <f>Salesdata[[#This Row],[subtotal_before_discount]]-Salesdata[[#This Row],[total_after_discount]]</f>
        <v>0</v>
      </c>
      <c r="O2205" t="s">
        <v>77</v>
      </c>
      <c r="P2205" s="2">
        <v>45852.611678240741</v>
      </c>
      <c r="Q2205">
        <f>YEAR(Salesdata[[#This Row],[purchase_date]])</f>
        <v>2025</v>
      </c>
      <c r="R2205" t="str">
        <f>TEXT(Salesdata[[#This Row],[purchase_date]], "mmm")</f>
        <v>Jul</v>
      </c>
    </row>
    <row r="2206" spans="1:18" x14ac:dyDescent="0.3">
      <c r="A2206" t="s">
        <v>6604</v>
      </c>
      <c r="B2206" t="s">
        <v>15</v>
      </c>
      <c r="C2206" t="s">
        <v>6605</v>
      </c>
      <c r="D2206" s="11" t="s">
        <v>9066</v>
      </c>
      <c r="E2206" s="11" t="s">
        <v>7042</v>
      </c>
      <c r="F2206" t="s">
        <v>18</v>
      </c>
      <c r="G2206" t="s">
        <v>6606</v>
      </c>
      <c r="H2206" t="s">
        <v>93</v>
      </c>
      <c r="I2206">
        <v>666.07</v>
      </c>
      <c r="J2206">
        <v>50</v>
      </c>
      <c r="K2206">
        <v>30</v>
      </c>
      <c r="L2206">
        <v>33303.5</v>
      </c>
      <c r="M2206">
        <v>23312.45</v>
      </c>
      <c r="N2206" s="11">
        <f>Salesdata[[#This Row],[subtotal_before_discount]]-Salesdata[[#This Row],[total_after_discount]]</f>
        <v>9991.0499999999993</v>
      </c>
      <c r="O2206" t="s">
        <v>9189</v>
      </c>
      <c r="P2206" s="2">
        <v>45473.458912037036</v>
      </c>
      <c r="Q2206">
        <f>YEAR(Salesdata[[#This Row],[purchase_date]])</f>
        <v>2024</v>
      </c>
      <c r="R2206" t="str">
        <f>TEXT(Salesdata[[#This Row],[purchase_date]], "mmm")</f>
        <v>Jun</v>
      </c>
    </row>
    <row r="2207" spans="1:18" x14ac:dyDescent="0.3">
      <c r="A2207" t="s">
        <v>6607</v>
      </c>
      <c r="B2207" t="s">
        <v>30</v>
      </c>
      <c r="C2207" t="s">
        <v>6608</v>
      </c>
      <c r="D2207" s="11" t="s">
        <v>9067</v>
      </c>
      <c r="E2207" s="11" t="s">
        <v>7036</v>
      </c>
      <c r="F2207" t="s">
        <v>32</v>
      </c>
      <c r="G2207" t="s">
        <v>6609</v>
      </c>
      <c r="H2207" t="s">
        <v>76</v>
      </c>
      <c r="I2207">
        <v>1069.31</v>
      </c>
      <c r="J2207">
        <v>10</v>
      </c>
      <c r="K2207">
        <v>10</v>
      </c>
      <c r="L2207">
        <v>10693.1</v>
      </c>
      <c r="M2207">
        <v>9623.7900000000009</v>
      </c>
      <c r="N2207" s="11">
        <f>Salesdata[[#This Row],[subtotal_before_discount]]-Salesdata[[#This Row],[total_after_discount]]</f>
        <v>1069.3099999999995</v>
      </c>
      <c r="O2207" t="s">
        <v>40</v>
      </c>
      <c r="P2207" s="2">
        <v>45440.741365740738</v>
      </c>
      <c r="Q2207">
        <f>YEAR(Salesdata[[#This Row],[purchase_date]])</f>
        <v>2024</v>
      </c>
      <c r="R2207" t="str">
        <f>TEXT(Salesdata[[#This Row],[purchase_date]], "mmm")</f>
        <v>May</v>
      </c>
    </row>
    <row r="2208" spans="1:18" x14ac:dyDescent="0.3">
      <c r="A2208" t="s">
        <v>6610</v>
      </c>
      <c r="B2208" t="s">
        <v>84</v>
      </c>
      <c r="C2208" t="s">
        <v>6611</v>
      </c>
      <c r="D2208" s="11" t="s">
        <v>9068</v>
      </c>
      <c r="E2208" s="11" t="s">
        <v>7218</v>
      </c>
      <c r="F2208" t="s">
        <v>32</v>
      </c>
      <c r="G2208" t="s">
        <v>6612</v>
      </c>
      <c r="H2208" t="s">
        <v>179</v>
      </c>
      <c r="I2208">
        <v>129.32</v>
      </c>
      <c r="J2208">
        <v>3</v>
      </c>
      <c r="K2208">
        <v>0</v>
      </c>
      <c r="L2208">
        <v>387.96</v>
      </c>
      <c r="M2208">
        <v>387.96</v>
      </c>
      <c r="N2208" s="11">
        <f>Salesdata[[#This Row],[subtotal_before_discount]]-Salesdata[[#This Row],[total_after_discount]]</f>
        <v>0</v>
      </c>
      <c r="O2208" t="s">
        <v>21</v>
      </c>
      <c r="P2208" s="2">
        <v>45540.246111111112</v>
      </c>
      <c r="Q2208">
        <f>YEAR(Salesdata[[#This Row],[purchase_date]])</f>
        <v>2024</v>
      </c>
      <c r="R2208" t="str">
        <f>TEXT(Salesdata[[#This Row],[purchase_date]], "mmm")</f>
        <v>Sep</v>
      </c>
    </row>
    <row r="2209" spans="1:18" x14ac:dyDescent="0.3">
      <c r="A2209" t="s">
        <v>6613</v>
      </c>
      <c r="B2209" t="s">
        <v>72</v>
      </c>
      <c r="C2209" t="s">
        <v>6614</v>
      </c>
      <c r="D2209" s="11" t="s">
        <v>9069</v>
      </c>
      <c r="E2209" s="11" t="s">
        <v>7164</v>
      </c>
      <c r="F2209" t="s">
        <v>74</v>
      </c>
      <c r="G2209" t="s">
        <v>6615</v>
      </c>
      <c r="H2209" t="s">
        <v>46</v>
      </c>
      <c r="I2209">
        <v>465.15</v>
      </c>
      <c r="J2209">
        <v>40</v>
      </c>
      <c r="K2209">
        <v>15</v>
      </c>
      <c r="L2209">
        <v>18606</v>
      </c>
      <c r="M2209">
        <v>15815.1</v>
      </c>
      <c r="N2209" s="11">
        <f>Salesdata[[#This Row],[subtotal_before_discount]]-Salesdata[[#This Row],[total_after_discount]]</f>
        <v>2790.8999999999996</v>
      </c>
      <c r="O2209" t="s">
        <v>60</v>
      </c>
      <c r="P2209" s="2">
        <v>45513.694247685184</v>
      </c>
      <c r="Q2209">
        <f>YEAR(Salesdata[[#This Row],[purchase_date]])</f>
        <v>2024</v>
      </c>
      <c r="R2209" t="str">
        <f>TEXT(Salesdata[[#This Row],[purchase_date]], "mmm")</f>
        <v>Aug</v>
      </c>
    </row>
    <row r="2210" spans="1:18" x14ac:dyDescent="0.3">
      <c r="A2210" t="s">
        <v>6616</v>
      </c>
      <c r="B2210" t="s">
        <v>55</v>
      </c>
      <c r="C2210" t="s">
        <v>6617</v>
      </c>
      <c r="D2210" s="11" t="s">
        <v>9070</v>
      </c>
      <c r="E2210" s="11" t="s">
        <v>7060</v>
      </c>
      <c r="F2210" t="s">
        <v>37</v>
      </c>
      <c r="G2210" t="s">
        <v>6618</v>
      </c>
      <c r="H2210" t="s">
        <v>20</v>
      </c>
      <c r="I2210">
        <v>258.33999999999997</v>
      </c>
      <c r="J2210">
        <v>1</v>
      </c>
      <c r="K2210">
        <v>3</v>
      </c>
      <c r="L2210">
        <v>258.33999999999997</v>
      </c>
      <c r="M2210">
        <v>250.59</v>
      </c>
      <c r="N2210" s="11">
        <f>Salesdata[[#This Row],[subtotal_before_discount]]-Salesdata[[#This Row],[total_after_discount]]</f>
        <v>7.7499999999999716</v>
      </c>
      <c r="O2210" t="s">
        <v>28</v>
      </c>
      <c r="P2210" s="2">
        <v>45431.94189814815</v>
      </c>
      <c r="Q2210">
        <f>YEAR(Salesdata[[#This Row],[purchase_date]])</f>
        <v>2024</v>
      </c>
      <c r="R2210" t="str">
        <f>TEXT(Salesdata[[#This Row],[purchase_date]], "mmm")</f>
        <v>May</v>
      </c>
    </row>
    <row r="2211" spans="1:18" x14ac:dyDescent="0.3">
      <c r="A2211" t="s">
        <v>6619</v>
      </c>
      <c r="B2211" t="s">
        <v>49</v>
      </c>
      <c r="C2211" t="s">
        <v>6620</v>
      </c>
      <c r="D2211" s="11" t="s">
        <v>9071</v>
      </c>
      <c r="E2211" s="11" t="s">
        <v>7036</v>
      </c>
      <c r="F2211" t="s">
        <v>105</v>
      </c>
      <c r="G2211" t="s">
        <v>6621</v>
      </c>
      <c r="H2211" t="s">
        <v>76</v>
      </c>
      <c r="I2211">
        <v>1166.33</v>
      </c>
      <c r="J2211">
        <v>40</v>
      </c>
      <c r="K2211">
        <v>15</v>
      </c>
      <c r="L2211">
        <v>46653.2</v>
      </c>
      <c r="M2211">
        <v>39655.22</v>
      </c>
      <c r="N2211" s="11">
        <f>Salesdata[[#This Row],[subtotal_before_discount]]-Salesdata[[#This Row],[total_after_discount]]</f>
        <v>6997.9799999999959</v>
      </c>
      <c r="O2211" t="s">
        <v>60</v>
      </c>
      <c r="P2211" s="2">
        <v>45703.686122685183</v>
      </c>
      <c r="Q2211">
        <f>YEAR(Salesdata[[#This Row],[purchase_date]])</f>
        <v>2025</v>
      </c>
      <c r="R2211" t="str">
        <f>TEXT(Salesdata[[#This Row],[purchase_date]], "mmm")</f>
        <v>Feb</v>
      </c>
    </row>
    <row r="2212" spans="1:18" x14ac:dyDescent="0.3">
      <c r="A2212" t="s">
        <v>6622</v>
      </c>
      <c r="B2212" t="s">
        <v>118</v>
      </c>
      <c r="C2212" t="s">
        <v>6623</v>
      </c>
      <c r="D2212" s="11" t="s">
        <v>9072</v>
      </c>
      <c r="E2212" s="11" t="s">
        <v>7170</v>
      </c>
      <c r="F2212" t="s">
        <v>68</v>
      </c>
      <c r="G2212" t="s">
        <v>6624</v>
      </c>
      <c r="H2212" t="s">
        <v>27</v>
      </c>
      <c r="I2212">
        <v>1.68</v>
      </c>
      <c r="J2212">
        <v>100</v>
      </c>
      <c r="K2212">
        <v>25</v>
      </c>
      <c r="L2212">
        <v>168</v>
      </c>
      <c r="M2212">
        <v>126</v>
      </c>
      <c r="N2212" s="11">
        <f>Salesdata[[#This Row],[subtotal_before_discount]]-Salesdata[[#This Row],[total_after_discount]]</f>
        <v>42</v>
      </c>
      <c r="O2212" t="s">
        <v>47</v>
      </c>
      <c r="P2212" s="2">
        <v>45373.564085648148</v>
      </c>
      <c r="Q2212">
        <f>YEAR(Salesdata[[#This Row],[purchase_date]])</f>
        <v>2024</v>
      </c>
      <c r="R2212" t="str">
        <f>TEXT(Salesdata[[#This Row],[purchase_date]], "mmm")</f>
        <v>Mar</v>
      </c>
    </row>
    <row r="2213" spans="1:18" x14ac:dyDescent="0.3">
      <c r="A2213" t="s">
        <v>6625</v>
      </c>
      <c r="B2213" t="s">
        <v>95</v>
      </c>
      <c r="C2213" t="s">
        <v>6626</v>
      </c>
      <c r="D2213" s="11" t="s">
        <v>9073</v>
      </c>
      <c r="E2213" s="11" t="s">
        <v>7130</v>
      </c>
      <c r="F2213" t="s">
        <v>68</v>
      </c>
      <c r="G2213" t="s">
        <v>6627</v>
      </c>
      <c r="H2213" t="s">
        <v>209</v>
      </c>
      <c r="I2213">
        <v>689.68</v>
      </c>
      <c r="J2213">
        <v>40</v>
      </c>
      <c r="K2213">
        <v>10</v>
      </c>
      <c r="L2213">
        <v>27587.200000000001</v>
      </c>
      <c r="M2213">
        <v>24828.48</v>
      </c>
      <c r="N2213" s="11">
        <f>Salesdata[[#This Row],[subtotal_before_discount]]-Salesdata[[#This Row],[total_after_discount]]</f>
        <v>2758.7200000000012</v>
      </c>
      <c r="O2213" t="s">
        <v>116</v>
      </c>
      <c r="P2213" s="2">
        <v>45648.297268518516</v>
      </c>
      <c r="Q2213">
        <f>YEAR(Salesdata[[#This Row],[purchase_date]])</f>
        <v>2024</v>
      </c>
      <c r="R2213" t="str">
        <f>TEXT(Salesdata[[#This Row],[purchase_date]], "mmm")</f>
        <v>Dec</v>
      </c>
    </row>
    <row r="2214" spans="1:18" x14ac:dyDescent="0.3">
      <c r="A2214" t="s">
        <v>6628</v>
      </c>
      <c r="B2214" t="s">
        <v>49</v>
      </c>
      <c r="C2214" t="s">
        <v>6629</v>
      </c>
      <c r="D2214" s="11" t="s">
        <v>8072</v>
      </c>
      <c r="E2214" s="11" t="s">
        <v>7066</v>
      </c>
      <c r="F2214" t="s">
        <v>68</v>
      </c>
      <c r="G2214" t="s">
        <v>6630</v>
      </c>
      <c r="H2214" t="s">
        <v>27</v>
      </c>
      <c r="I2214">
        <v>1061.8800000000001</v>
      </c>
      <c r="J2214">
        <v>8</v>
      </c>
      <c r="K2214">
        <v>0</v>
      </c>
      <c r="L2214">
        <v>8495.0400000000009</v>
      </c>
      <c r="M2214">
        <v>8495.0400000000009</v>
      </c>
      <c r="N2214" s="11">
        <f>Salesdata[[#This Row],[subtotal_before_discount]]-Salesdata[[#This Row],[total_after_discount]]</f>
        <v>0</v>
      </c>
      <c r="O2214" t="s">
        <v>47</v>
      </c>
      <c r="P2214" s="2">
        <v>45477.706261574072</v>
      </c>
      <c r="Q2214">
        <f>YEAR(Salesdata[[#This Row],[purchase_date]])</f>
        <v>2024</v>
      </c>
      <c r="R2214" t="str">
        <f>TEXT(Salesdata[[#This Row],[purchase_date]], "mmm")</f>
        <v>Jul</v>
      </c>
    </row>
    <row r="2215" spans="1:18" x14ac:dyDescent="0.3">
      <c r="A2215" t="s">
        <v>6631</v>
      </c>
      <c r="B2215" t="s">
        <v>118</v>
      </c>
      <c r="C2215" t="s">
        <v>6632</v>
      </c>
      <c r="D2215" s="11" t="s">
        <v>9074</v>
      </c>
      <c r="E2215" s="11" t="s">
        <v>7062</v>
      </c>
      <c r="F2215" t="s">
        <v>37</v>
      </c>
      <c r="G2215" t="s">
        <v>6633</v>
      </c>
      <c r="H2215" t="s">
        <v>184</v>
      </c>
      <c r="I2215">
        <v>248.27</v>
      </c>
      <c r="J2215">
        <v>40</v>
      </c>
      <c r="K2215">
        <v>18</v>
      </c>
      <c r="L2215">
        <v>9930.7999999999993</v>
      </c>
      <c r="M2215">
        <v>8143.26</v>
      </c>
      <c r="N2215" s="11">
        <f>Salesdata[[#This Row],[subtotal_before_discount]]-Salesdata[[#This Row],[total_after_discount]]</f>
        <v>1787.5399999999991</v>
      </c>
      <c r="O2215" t="s">
        <v>28</v>
      </c>
      <c r="P2215" s="2">
        <v>45668.53707175926</v>
      </c>
      <c r="Q2215">
        <f>YEAR(Salesdata[[#This Row],[purchase_date]])</f>
        <v>2025</v>
      </c>
      <c r="R2215" t="str">
        <f>TEXT(Salesdata[[#This Row],[purchase_date]], "mmm")</f>
        <v>Jan</v>
      </c>
    </row>
    <row r="2216" spans="1:18" x14ac:dyDescent="0.3">
      <c r="A2216" t="s">
        <v>6634</v>
      </c>
      <c r="B2216" t="s">
        <v>15</v>
      </c>
      <c r="C2216" t="s">
        <v>6635</v>
      </c>
      <c r="D2216" s="11" t="s">
        <v>9075</v>
      </c>
      <c r="E2216" s="11" t="s">
        <v>7089</v>
      </c>
      <c r="F2216" t="s">
        <v>177</v>
      </c>
      <c r="G2216" t="s">
        <v>6636</v>
      </c>
      <c r="H2216" t="s">
        <v>39</v>
      </c>
      <c r="I2216">
        <v>1256.19</v>
      </c>
      <c r="J2216">
        <v>1</v>
      </c>
      <c r="K2216">
        <v>0</v>
      </c>
      <c r="L2216">
        <v>1256.19</v>
      </c>
      <c r="M2216">
        <v>1256.19</v>
      </c>
      <c r="N2216" s="11">
        <f>Salesdata[[#This Row],[subtotal_before_discount]]-Salesdata[[#This Row],[total_after_discount]]</f>
        <v>0</v>
      </c>
      <c r="O2216" t="s">
        <v>116</v>
      </c>
      <c r="P2216" s="2">
        <v>45871.595995370371</v>
      </c>
      <c r="Q2216">
        <f>YEAR(Salesdata[[#This Row],[purchase_date]])</f>
        <v>2025</v>
      </c>
      <c r="R2216" t="str">
        <f>TEXT(Salesdata[[#This Row],[purchase_date]], "mmm")</f>
        <v>Aug</v>
      </c>
    </row>
    <row r="2217" spans="1:18" x14ac:dyDescent="0.3">
      <c r="A2217" t="s">
        <v>6637</v>
      </c>
      <c r="B2217" t="s">
        <v>55</v>
      </c>
      <c r="C2217" t="s">
        <v>6638</v>
      </c>
      <c r="D2217" s="11" t="s">
        <v>9076</v>
      </c>
      <c r="E2217" s="11" t="s">
        <v>7145</v>
      </c>
      <c r="F2217" t="s">
        <v>105</v>
      </c>
      <c r="G2217" t="s">
        <v>6639</v>
      </c>
      <c r="H2217" t="s">
        <v>65</v>
      </c>
      <c r="I2217">
        <v>4.92</v>
      </c>
      <c r="J2217">
        <v>273</v>
      </c>
      <c r="K2217">
        <v>15</v>
      </c>
      <c r="L2217">
        <v>1343.16</v>
      </c>
      <c r="M2217">
        <v>1141.69</v>
      </c>
      <c r="N2217" s="11">
        <f>Salesdata[[#This Row],[subtotal_before_discount]]-Salesdata[[#This Row],[total_after_discount]]</f>
        <v>201.47000000000003</v>
      </c>
      <c r="O2217" t="s">
        <v>116</v>
      </c>
      <c r="P2217" s="2">
        <v>45610.293761574074</v>
      </c>
      <c r="Q2217">
        <f>YEAR(Salesdata[[#This Row],[purchase_date]])</f>
        <v>2024</v>
      </c>
      <c r="R2217" t="str">
        <f>TEXT(Salesdata[[#This Row],[purchase_date]], "mmm")</f>
        <v>Nov</v>
      </c>
    </row>
    <row r="2218" spans="1:18" x14ac:dyDescent="0.3">
      <c r="A2218" t="s">
        <v>6640</v>
      </c>
      <c r="B2218" t="s">
        <v>30</v>
      </c>
      <c r="C2218" t="s">
        <v>6641</v>
      </c>
      <c r="D2218" s="11" t="s">
        <v>9077</v>
      </c>
      <c r="E2218" s="11" t="s">
        <v>7116</v>
      </c>
      <c r="F2218" t="s">
        <v>277</v>
      </c>
      <c r="G2218" t="s">
        <v>6642</v>
      </c>
      <c r="H2218" t="s">
        <v>135</v>
      </c>
      <c r="I2218">
        <v>2102.94</v>
      </c>
      <c r="J2218">
        <v>15</v>
      </c>
      <c r="K2218">
        <v>15</v>
      </c>
      <c r="L2218">
        <v>31544.1</v>
      </c>
      <c r="M2218">
        <v>26812.48</v>
      </c>
      <c r="N2218" s="11">
        <f>Salesdata[[#This Row],[subtotal_before_discount]]-Salesdata[[#This Row],[total_after_discount]]</f>
        <v>4731.619999999999</v>
      </c>
      <c r="O2218" t="s">
        <v>116</v>
      </c>
      <c r="P2218" s="2">
        <v>45801.880601851852</v>
      </c>
      <c r="Q2218">
        <f>YEAR(Salesdata[[#This Row],[purchase_date]])</f>
        <v>2025</v>
      </c>
      <c r="R2218" t="str">
        <f>TEXT(Salesdata[[#This Row],[purchase_date]], "mmm")</f>
        <v>May</v>
      </c>
    </row>
    <row r="2219" spans="1:18" x14ac:dyDescent="0.3">
      <c r="A2219" t="s">
        <v>6643</v>
      </c>
      <c r="B2219" t="s">
        <v>118</v>
      </c>
      <c r="C2219" t="s">
        <v>6644</v>
      </c>
      <c r="D2219" s="11" t="s">
        <v>9078</v>
      </c>
      <c r="E2219" s="11" t="s">
        <v>7162</v>
      </c>
      <c r="F2219" t="s">
        <v>246</v>
      </c>
      <c r="G2219" t="s">
        <v>6645</v>
      </c>
      <c r="H2219" t="s">
        <v>248</v>
      </c>
      <c r="I2219">
        <v>4391.32</v>
      </c>
      <c r="J2219">
        <v>4</v>
      </c>
      <c r="K2219">
        <v>5</v>
      </c>
      <c r="L2219">
        <v>17565.28</v>
      </c>
      <c r="M2219">
        <v>16687.02</v>
      </c>
      <c r="N2219" s="11">
        <f>Salesdata[[#This Row],[subtotal_before_discount]]-Salesdata[[#This Row],[total_after_discount]]</f>
        <v>878.2599999999984</v>
      </c>
      <c r="O2219" t="s">
        <v>21</v>
      </c>
      <c r="P2219" s="2">
        <v>45517.836527777778</v>
      </c>
      <c r="Q2219">
        <f>YEAR(Salesdata[[#This Row],[purchase_date]])</f>
        <v>2024</v>
      </c>
      <c r="R2219" t="str">
        <f>TEXT(Salesdata[[#This Row],[purchase_date]], "mmm")</f>
        <v>Aug</v>
      </c>
    </row>
    <row r="2220" spans="1:18" x14ac:dyDescent="0.3">
      <c r="A2220" t="s">
        <v>6646</v>
      </c>
      <c r="B2220" t="s">
        <v>15</v>
      </c>
      <c r="C2220" t="s">
        <v>6647</v>
      </c>
      <c r="D2220" s="11" t="s">
        <v>9079</v>
      </c>
      <c r="E2220" s="11" t="s">
        <v>7170</v>
      </c>
      <c r="F2220" t="s">
        <v>251</v>
      </c>
      <c r="G2220" t="s">
        <v>6648</v>
      </c>
      <c r="H2220" t="s">
        <v>9189</v>
      </c>
      <c r="I2220">
        <v>143.37</v>
      </c>
      <c r="J2220">
        <v>3</v>
      </c>
      <c r="K2220">
        <v>0</v>
      </c>
      <c r="L2220">
        <v>430.11</v>
      </c>
      <c r="M2220">
        <v>430.11</v>
      </c>
      <c r="N2220" s="11">
        <f>Salesdata[[#This Row],[subtotal_before_discount]]-Salesdata[[#This Row],[total_after_discount]]</f>
        <v>0</v>
      </c>
      <c r="O2220" t="s">
        <v>21</v>
      </c>
      <c r="P2220" s="2">
        <v>45790.252500000002</v>
      </c>
      <c r="Q2220">
        <f>YEAR(Salesdata[[#This Row],[purchase_date]])</f>
        <v>2025</v>
      </c>
      <c r="R2220" t="str">
        <f>TEXT(Salesdata[[#This Row],[purchase_date]], "mmm")</f>
        <v>May</v>
      </c>
    </row>
    <row r="2221" spans="1:18" x14ac:dyDescent="0.3">
      <c r="A2221" t="s">
        <v>6649</v>
      </c>
      <c r="B2221" t="s">
        <v>55</v>
      </c>
      <c r="C2221" t="s">
        <v>6650</v>
      </c>
      <c r="D2221" s="11" t="s">
        <v>9080</v>
      </c>
      <c r="E2221" s="11" t="s">
        <v>7137</v>
      </c>
      <c r="F2221" t="s">
        <v>87</v>
      </c>
      <c r="G2221" t="s">
        <v>6651</v>
      </c>
      <c r="H2221" t="s">
        <v>70</v>
      </c>
      <c r="I2221">
        <v>5.72</v>
      </c>
      <c r="J2221">
        <v>181</v>
      </c>
      <c r="K2221">
        <v>15</v>
      </c>
      <c r="L2221">
        <v>1035.32</v>
      </c>
      <c r="M2221">
        <v>880.02</v>
      </c>
      <c r="N2221" s="11">
        <f>Salesdata[[#This Row],[subtotal_before_discount]]-Salesdata[[#This Row],[total_after_discount]]</f>
        <v>155.29999999999995</v>
      </c>
      <c r="O2221" t="s">
        <v>77</v>
      </c>
      <c r="P2221" s="2">
        <v>45366.955138888887</v>
      </c>
      <c r="Q2221">
        <f>YEAR(Salesdata[[#This Row],[purchase_date]])</f>
        <v>2024</v>
      </c>
      <c r="R2221" t="str">
        <f>TEXT(Salesdata[[#This Row],[purchase_date]], "mmm")</f>
        <v>Mar</v>
      </c>
    </row>
    <row r="2222" spans="1:18" x14ac:dyDescent="0.3">
      <c r="A2222" t="s">
        <v>6652</v>
      </c>
      <c r="B2222" t="s">
        <v>181</v>
      </c>
      <c r="C2222" t="s">
        <v>6653</v>
      </c>
      <c r="D2222" s="11" t="s">
        <v>9081</v>
      </c>
      <c r="E2222" s="11" t="s">
        <v>7069</v>
      </c>
      <c r="F2222" t="s">
        <v>133</v>
      </c>
      <c r="G2222" t="s">
        <v>6654</v>
      </c>
      <c r="H2222" t="s">
        <v>107</v>
      </c>
      <c r="I2222">
        <v>605.51</v>
      </c>
      <c r="J2222">
        <v>2</v>
      </c>
      <c r="K2222">
        <v>0</v>
      </c>
      <c r="L2222">
        <v>1211.02</v>
      </c>
      <c r="M2222">
        <v>1211.02</v>
      </c>
      <c r="N2222" s="11">
        <f>Salesdata[[#This Row],[subtotal_before_discount]]-Salesdata[[#This Row],[total_after_discount]]</f>
        <v>0</v>
      </c>
      <c r="O2222" t="s">
        <v>28</v>
      </c>
      <c r="P2222" s="2">
        <v>45721.012523148151</v>
      </c>
      <c r="Q2222">
        <f>YEAR(Salesdata[[#This Row],[purchase_date]])</f>
        <v>2025</v>
      </c>
      <c r="R2222" t="str">
        <f>TEXT(Salesdata[[#This Row],[purchase_date]], "mmm")</f>
        <v>Mar</v>
      </c>
    </row>
    <row r="2223" spans="1:18" x14ac:dyDescent="0.3">
      <c r="A2223" t="s">
        <v>6655</v>
      </c>
      <c r="B2223" t="s">
        <v>15</v>
      </c>
      <c r="C2223" t="s">
        <v>6656</v>
      </c>
      <c r="D2223" s="11" t="s">
        <v>9082</v>
      </c>
      <c r="E2223" s="11" t="s">
        <v>7143</v>
      </c>
      <c r="F2223" t="s">
        <v>91</v>
      </c>
      <c r="G2223" t="s">
        <v>6657</v>
      </c>
      <c r="H2223" t="s">
        <v>102</v>
      </c>
      <c r="I2223">
        <v>382.31</v>
      </c>
      <c r="J2223">
        <v>60</v>
      </c>
      <c r="K2223">
        <v>0</v>
      </c>
      <c r="L2223">
        <v>22938.6</v>
      </c>
      <c r="M2223">
        <v>22938.6</v>
      </c>
      <c r="N2223" s="11">
        <f>Salesdata[[#This Row],[subtotal_before_discount]]-Salesdata[[#This Row],[total_after_discount]]</f>
        <v>0</v>
      </c>
      <c r="O2223" t="s">
        <v>116</v>
      </c>
      <c r="P2223" s="2">
        <v>45361.259594907409</v>
      </c>
      <c r="Q2223">
        <f>YEAR(Salesdata[[#This Row],[purchase_date]])</f>
        <v>2024</v>
      </c>
      <c r="R2223" t="str">
        <f>TEXT(Salesdata[[#This Row],[purchase_date]], "mmm")</f>
        <v>Mar</v>
      </c>
    </row>
    <row r="2224" spans="1:18" x14ac:dyDescent="0.3">
      <c r="A2224" t="s">
        <v>6658</v>
      </c>
      <c r="B2224" t="s">
        <v>15</v>
      </c>
      <c r="C2224" t="s">
        <v>6659</v>
      </c>
      <c r="D2224" s="11" t="s">
        <v>9083</v>
      </c>
      <c r="E2224" s="11" t="s">
        <v>7048</v>
      </c>
      <c r="F2224" t="s">
        <v>44</v>
      </c>
      <c r="G2224" t="s">
        <v>6660</v>
      </c>
      <c r="H2224" t="s">
        <v>179</v>
      </c>
      <c r="I2224">
        <v>140.24</v>
      </c>
      <c r="J2224">
        <v>5</v>
      </c>
      <c r="K2224">
        <v>0</v>
      </c>
      <c r="L2224">
        <v>701.2</v>
      </c>
      <c r="M2224">
        <v>701.2</v>
      </c>
      <c r="N2224" s="11">
        <f>Salesdata[[#This Row],[subtotal_before_discount]]-Salesdata[[#This Row],[total_after_discount]]</f>
        <v>0</v>
      </c>
      <c r="O2224" t="s">
        <v>77</v>
      </c>
      <c r="P2224" s="2">
        <v>45598.239293981482</v>
      </c>
      <c r="Q2224">
        <f>YEAR(Salesdata[[#This Row],[purchase_date]])</f>
        <v>2024</v>
      </c>
      <c r="R2224" t="str">
        <f>TEXT(Salesdata[[#This Row],[purchase_date]], "mmm")</f>
        <v>Nov</v>
      </c>
    </row>
    <row r="2225" spans="1:18" x14ac:dyDescent="0.3">
      <c r="A2225" t="s">
        <v>6661</v>
      </c>
      <c r="B2225" t="s">
        <v>72</v>
      </c>
      <c r="C2225" t="s">
        <v>6662</v>
      </c>
      <c r="D2225" s="11" t="s">
        <v>8149</v>
      </c>
      <c r="E2225" s="11" t="s">
        <v>7130</v>
      </c>
      <c r="F2225" t="s">
        <v>18</v>
      </c>
      <c r="G2225" t="s">
        <v>6663</v>
      </c>
      <c r="H2225" t="s">
        <v>135</v>
      </c>
      <c r="I2225">
        <v>2518.48</v>
      </c>
      <c r="J2225">
        <v>60</v>
      </c>
      <c r="K2225">
        <v>20</v>
      </c>
      <c r="L2225">
        <v>151108.79999999999</v>
      </c>
      <c r="M2225">
        <v>120887.03999999999</v>
      </c>
      <c r="N2225" s="11">
        <f>Salesdata[[#This Row],[subtotal_before_discount]]-Salesdata[[#This Row],[total_after_discount]]</f>
        <v>30221.759999999995</v>
      </c>
      <c r="O2225" t="s">
        <v>21</v>
      </c>
      <c r="P2225" s="2">
        <v>45586.462627314817</v>
      </c>
      <c r="Q2225">
        <f>YEAR(Salesdata[[#This Row],[purchase_date]])</f>
        <v>2024</v>
      </c>
      <c r="R2225" t="str">
        <f>TEXT(Salesdata[[#This Row],[purchase_date]], "mmm")</f>
        <v>Oct</v>
      </c>
    </row>
    <row r="2226" spans="1:18" x14ac:dyDescent="0.3">
      <c r="A2226" t="s">
        <v>6664</v>
      </c>
      <c r="B2226" t="s">
        <v>55</v>
      </c>
      <c r="C2226" t="s">
        <v>6665</v>
      </c>
      <c r="D2226" s="11" t="s">
        <v>9084</v>
      </c>
      <c r="E2226" s="11" t="s">
        <v>7036</v>
      </c>
      <c r="F2226" t="s">
        <v>111</v>
      </c>
      <c r="G2226" t="s">
        <v>6666</v>
      </c>
      <c r="H2226" t="s">
        <v>209</v>
      </c>
      <c r="I2226">
        <v>311.02</v>
      </c>
      <c r="J2226">
        <v>10</v>
      </c>
      <c r="K2226">
        <v>0</v>
      </c>
      <c r="L2226">
        <v>3110.2</v>
      </c>
      <c r="M2226">
        <v>3110.2</v>
      </c>
      <c r="N2226" s="11">
        <f>Salesdata[[#This Row],[subtotal_before_discount]]-Salesdata[[#This Row],[total_after_discount]]</f>
        <v>0</v>
      </c>
      <c r="O2226" t="s">
        <v>47</v>
      </c>
      <c r="P2226" s="2">
        <v>45662.508622685185</v>
      </c>
      <c r="Q2226">
        <f>YEAR(Salesdata[[#This Row],[purchase_date]])</f>
        <v>2025</v>
      </c>
      <c r="R2226" t="str">
        <f>TEXT(Salesdata[[#This Row],[purchase_date]], "mmm")</f>
        <v>Jan</v>
      </c>
    </row>
    <row r="2227" spans="1:18" x14ac:dyDescent="0.3">
      <c r="A2227" t="s">
        <v>6667</v>
      </c>
      <c r="B2227" t="s">
        <v>23</v>
      </c>
      <c r="C2227" t="s">
        <v>6668</v>
      </c>
      <c r="D2227" s="11" t="s">
        <v>9085</v>
      </c>
      <c r="E2227" s="11" t="s">
        <v>7073</v>
      </c>
      <c r="F2227" t="s">
        <v>32</v>
      </c>
      <c r="G2227" t="s">
        <v>6669</v>
      </c>
      <c r="H2227" t="s">
        <v>9189</v>
      </c>
      <c r="I2227">
        <v>129.31</v>
      </c>
      <c r="J2227">
        <v>2</v>
      </c>
      <c r="K2227">
        <v>0</v>
      </c>
      <c r="L2227">
        <v>258.62</v>
      </c>
      <c r="M2227">
        <v>258.62</v>
      </c>
      <c r="N2227" s="11">
        <f>Salesdata[[#This Row],[subtotal_before_discount]]-Salesdata[[#This Row],[total_after_discount]]</f>
        <v>0</v>
      </c>
      <c r="O2227" t="s">
        <v>9189</v>
      </c>
      <c r="P2227" s="2">
        <v>45620.283101851855</v>
      </c>
      <c r="Q2227">
        <f>YEAR(Salesdata[[#This Row],[purchase_date]])</f>
        <v>2024</v>
      </c>
      <c r="R2227" t="str">
        <f>TEXT(Salesdata[[#This Row],[purchase_date]], "mmm")</f>
        <v>Nov</v>
      </c>
    </row>
    <row r="2228" spans="1:18" x14ac:dyDescent="0.3">
      <c r="A2228" t="s">
        <v>6670</v>
      </c>
      <c r="B2228" t="s">
        <v>95</v>
      </c>
      <c r="C2228" t="s">
        <v>6671</v>
      </c>
      <c r="D2228" s="11" t="s">
        <v>9086</v>
      </c>
      <c r="E2228" s="11" t="s">
        <v>7094</v>
      </c>
      <c r="F2228" t="s">
        <v>121</v>
      </c>
      <c r="G2228" t="s">
        <v>6672</v>
      </c>
      <c r="H2228" t="s">
        <v>130</v>
      </c>
      <c r="I2228">
        <v>159.66</v>
      </c>
      <c r="J2228">
        <v>6</v>
      </c>
      <c r="K2228">
        <v>5</v>
      </c>
      <c r="L2228">
        <v>957.96</v>
      </c>
      <c r="M2228">
        <v>910.06</v>
      </c>
      <c r="N2228" s="11">
        <f>Salesdata[[#This Row],[subtotal_before_discount]]-Salesdata[[#This Row],[total_after_discount]]</f>
        <v>47.900000000000091</v>
      </c>
      <c r="O2228" t="s">
        <v>60</v>
      </c>
      <c r="P2228" s="2">
        <v>45517.576053240744</v>
      </c>
      <c r="Q2228">
        <f>YEAR(Salesdata[[#This Row],[purchase_date]])</f>
        <v>2024</v>
      </c>
      <c r="R2228" t="str">
        <f>TEXT(Salesdata[[#This Row],[purchase_date]], "mmm")</f>
        <v>Aug</v>
      </c>
    </row>
    <row r="2229" spans="1:18" x14ac:dyDescent="0.3">
      <c r="A2229" t="s">
        <v>6673</v>
      </c>
      <c r="B2229" t="s">
        <v>72</v>
      </c>
      <c r="C2229" t="s">
        <v>6674</v>
      </c>
      <c r="D2229" s="11" t="s">
        <v>9087</v>
      </c>
      <c r="E2229" s="11" t="s">
        <v>7058</v>
      </c>
      <c r="F2229" t="s">
        <v>111</v>
      </c>
      <c r="G2229" t="s">
        <v>6675</v>
      </c>
      <c r="H2229" t="s">
        <v>53</v>
      </c>
      <c r="I2229">
        <v>287.41000000000003</v>
      </c>
      <c r="J2229">
        <v>2</v>
      </c>
      <c r="K2229">
        <v>0</v>
      </c>
      <c r="L2229">
        <v>574.82000000000005</v>
      </c>
      <c r="M2229">
        <v>574.82000000000005</v>
      </c>
      <c r="N2229" s="11">
        <f>Salesdata[[#This Row],[subtotal_before_discount]]-Salesdata[[#This Row],[total_after_discount]]</f>
        <v>0</v>
      </c>
      <c r="O2229" t="s">
        <v>47</v>
      </c>
      <c r="P2229" s="2">
        <v>45483.097314814811</v>
      </c>
      <c r="Q2229">
        <f>YEAR(Salesdata[[#This Row],[purchase_date]])</f>
        <v>2024</v>
      </c>
      <c r="R2229" t="str">
        <f>TEXT(Salesdata[[#This Row],[purchase_date]], "mmm")</f>
        <v>Jul</v>
      </c>
    </row>
    <row r="2230" spans="1:18" x14ac:dyDescent="0.3">
      <c r="A2230" t="s">
        <v>6676</v>
      </c>
      <c r="B2230" t="s">
        <v>23</v>
      </c>
      <c r="C2230" t="s">
        <v>6677</v>
      </c>
      <c r="D2230" s="11" t="s">
        <v>9088</v>
      </c>
      <c r="E2230" s="11" t="s">
        <v>7224</v>
      </c>
      <c r="F2230" t="s">
        <v>121</v>
      </c>
      <c r="G2230" t="s">
        <v>6678</v>
      </c>
      <c r="H2230" t="s">
        <v>70</v>
      </c>
      <c r="I2230">
        <v>168.06</v>
      </c>
      <c r="J2230">
        <v>5</v>
      </c>
      <c r="K2230">
        <v>0</v>
      </c>
      <c r="L2230">
        <v>840.3</v>
      </c>
      <c r="M2230">
        <v>840.3</v>
      </c>
      <c r="N2230" s="11">
        <f>Salesdata[[#This Row],[subtotal_before_discount]]-Salesdata[[#This Row],[total_after_discount]]</f>
        <v>0</v>
      </c>
      <c r="O2230" t="s">
        <v>40</v>
      </c>
      <c r="P2230" s="2">
        <v>45710.902615740742</v>
      </c>
      <c r="Q2230">
        <f>YEAR(Salesdata[[#This Row],[purchase_date]])</f>
        <v>2025</v>
      </c>
      <c r="R2230" t="str">
        <f>TEXT(Salesdata[[#This Row],[purchase_date]], "mmm")</f>
        <v>Feb</v>
      </c>
    </row>
    <row r="2231" spans="1:18" x14ac:dyDescent="0.3">
      <c r="A2231" t="s">
        <v>6679</v>
      </c>
      <c r="B2231" t="s">
        <v>30</v>
      </c>
      <c r="C2231" t="s">
        <v>6680</v>
      </c>
      <c r="D2231" s="11" t="s">
        <v>9089</v>
      </c>
      <c r="E2231" s="11" t="s">
        <v>7036</v>
      </c>
      <c r="F2231" t="s">
        <v>133</v>
      </c>
      <c r="G2231" t="s">
        <v>6681</v>
      </c>
      <c r="H2231" t="s">
        <v>70</v>
      </c>
      <c r="I2231">
        <v>8.86</v>
      </c>
      <c r="J2231">
        <v>2</v>
      </c>
      <c r="K2231">
        <v>0</v>
      </c>
      <c r="L2231">
        <v>17.72</v>
      </c>
      <c r="M2231">
        <v>17.72</v>
      </c>
      <c r="N2231" s="11">
        <f>Salesdata[[#This Row],[subtotal_before_discount]]-Salesdata[[#This Row],[total_after_discount]]</f>
        <v>0</v>
      </c>
      <c r="O2231" t="s">
        <v>47</v>
      </c>
      <c r="P2231" s="2">
        <v>45579.695405092592</v>
      </c>
      <c r="Q2231">
        <f>YEAR(Salesdata[[#This Row],[purchase_date]])</f>
        <v>2024</v>
      </c>
      <c r="R2231" t="str">
        <f>TEXT(Salesdata[[#This Row],[purchase_date]], "mmm")</f>
        <v>Oct</v>
      </c>
    </row>
    <row r="2232" spans="1:18" x14ac:dyDescent="0.3">
      <c r="A2232" t="s">
        <v>6682</v>
      </c>
      <c r="B2232" t="s">
        <v>15</v>
      </c>
      <c r="C2232" t="s">
        <v>6683</v>
      </c>
      <c r="D2232" s="11" t="s">
        <v>9090</v>
      </c>
      <c r="E2232" s="11" t="s">
        <v>7108</v>
      </c>
      <c r="F2232" t="s">
        <v>68</v>
      </c>
      <c r="G2232" t="s">
        <v>6684</v>
      </c>
      <c r="H2232" t="s">
        <v>46</v>
      </c>
      <c r="I2232">
        <v>309.13</v>
      </c>
      <c r="J2232">
        <v>5</v>
      </c>
      <c r="K2232">
        <v>0</v>
      </c>
      <c r="L2232">
        <v>1545.65</v>
      </c>
      <c r="M2232">
        <v>1545.65</v>
      </c>
      <c r="N2232" s="11">
        <f>Salesdata[[#This Row],[subtotal_before_discount]]-Salesdata[[#This Row],[total_after_discount]]</f>
        <v>0</v>
      </c>
      <c r="O2232" t="s">
        <v>116</v>
      </c>
      <c r="P2232" s="2">
        <v>45697.861620370371</v>
      </c>
      <c r="Q2232">
        <f>YEAR(Salesdata[[#This Row],[purchase_date]])</f>
        <v>2025</v>
      </c>
      <c r="R2232" t="str">
        <f>TEXT(Salesdata[[#This Row],[purchase_date]], "mmm")</f>
        <v>Feb</v>
      </c>
    </row>
    <row r="2233" spans="1:18" x14ac:dyDescent="0.3">
      <c r="A2233" t="s">
        <v>6685</v>
      </c>
      <c r="B2233" t="s">
        <v>30</v>
      </c>
      <c r="C2233" t="s">
        <v>6686</v>
      </c>
      <c r="D2233" s="11" t="s">
        <v>9091</v>
      </c>
      <c r="E2233" s="11" t="s">
        <v>7164</v>
      </c>
      <c r="F2233" t="s">
        <v>155</v>
      </c>
      <c r="G2233" t="s">
        <v>6687</v>
      </c>
      <c r="H2233" t="s">
        <v>107</v>
      </c>
      <c r="I2233">
        <v>307.39</v>
      </c>
      <c r="J2233">
        <v>40</v>
      </c>
      <c r="K2233">
        <v>0</v>
      </c>
      <c r="L2233">
        <v>12295.6</v>
      </c>
      <c r="M2233">
        <v>12295.6</v>
      </c>
      <c r="N2233" s="11">
        <f>Salesdata[[#This Row],[subtotal_before_discount]]-Salesdata[[#This Row],[total_after_discount]]</f>
        <v>0</v>
      </c>
      <c r="O2233" t="s">
        <v>28</v>
      </c>
      <c r="P2233" s="2">
        <v>45423.395370370374</v>
      </c>
      <c r="Q2233">
        <f>YEAR(Salesdata[[#This Row],[purchase_date]])</f>
        <v>2024</v>
      </c>
      <c r="R2233" t="str">
        <f>TEXT(Salesdata[[#This Row],[purchase_date]], "mmm")</f>
        <v>May</v>
      </c>
    </row>
    <row r="2234" spans="1:18" x14ac:dyDescent="0.3">
      <c r="A2234" t="s">
        <v>6688</v>
      </c>
      <c r="B2234" t="s">
        <v>9189</v>
      </c>
      <c r="C2234" t="s">
        <v>6689</v>
      </c>
      <c r="D2234" s="11" t="s">
        <v>9092</v>
      </c>
      <c r="E2234" s="11" t="s">
        <v>7079</v>
      </c>
      <c r="F2234" t="s">
        <v>121</v>
      </c>
      <c r="G2234" t="s">
        <v>6690</v>
      </c>
      <c r="H2234" t="s">
        <v>209</v>
      </c>
      <c r="I2234">
        <v>300.33999999999997</v>
      </c>
      <c r="J2234">
        <v>6</v>
      </c>
      <c r="K2234">
        <v>10</v>
      </c>
      <c r="L2234">
        <v>1802.04</v>
      </c>
      <c r="M2234">
        <v>1621.84</v>
      </c>
      <c r="N2234" s="11">
        <f>Salesdata[[#This Row],[subtotal_before_discount]]-Salesdata[[#This Row],[total_after_discount]]</f>
        <v>180.20000000000005</v>
      </c>
      <c r="O2234" t="s">
        <v>47</v>
      </c>
      <c r="P2234" s="2">
        <v>45583.305289351854</v>
      </c>
      <c r="Q2234">
        <f>YEAR(Salesdata[[#This Row],[purchase_date]])</f>
        <v>2024</v>
      </c>
      <c r="R2234" t="str">
        <f>TEXT(Salesdata[[#This Row],[purchase_date]], "mmm")</f>
        <v>Oct</v>
      </c>
    </row>
    <row r="2235" spans="1:18" x14ac:dyDescent="0.3">
      <c r="A2235" t="s">
        <v>6691</v>
      </c>
      <c r="B2235" t="s">
        <v>15</v>
      </c>
      <c r="C2235" t="s">
        <v>6692</v>
      </c>
      <c r="D2235" s="11" t="s">
        <v>9093</v>
      </c>
      <c r="E2235" s="11" t="s">
        <v>7050</v>
      </c>
      <c r="F2235" t="s">
        <v>18</v>
      </c>
      <c r="G2235" t="s">
        <v>6693</v>
      </c>
      <c r="H2235" t="s">
        <v>465</v>
      </c>
      <c r="I2235">
        <v>84.75</v>
      </c>
      <c r="J2235">
        <v>2</v>
      </c>
      <c r="K2235">
        <v>0</v>
      </c>
      <c r="L2235">
        <v>169.5</v>
      </c>
      <c r="M2235">
        <v>169.5</v>
      </c>
      <c r="N2235" s="11">
        <f>Salesdata[[#This Row],[subtotal_before_discount]]-Salesdata[[#This Row],[total_after_discount]]</f>
        <v>0</v>
      </c>
      <c r="O2235" t="s">
        <v>47</v>
      </c>
      <c r="P2235" s="2">
        <v>45681.920046296298</v>
      </c>
      <c r="Q2235">
        <f>YEAR(Salesdata[[#This Row],[purchase_date]])</f>
        <v>2025</v>
      </c>
      <c r="R2235" t="str">
        <f>TEXT(Salesdata[[#This Row],[purchase_date]], "mmm")</f>
        <v>Jan</v>
      </c>
    </row>
    <row r="2236" spans="1:18" x14ac:dyDescent="0.3">
      <c r="A2236" t="s">
        <v>6694</v>
      </c>
      <c r="B2236" t="s">
        <v>15</v>
      </c>
      <c r="C2236" t="s">
        <v>6695</v>
      </c>
      <c r="D2236" s="11" t="s">
        <v>9094</v>
      </c>
      <c r="E2236" s="11" t="s">
        <v>7064</v>
      </c>
      <c r="F2236" t="s">
        <v>9189</v>
      </c>
      <c r="G2236" t="s">
        <v>6696</v>
      </c>
      <c r="H2236" t="s">
        <v>39</v>
      </c>
      <c r="I2236">
        <v>725.27</v>
      </c>
      <c r="J2236">
        <v>15</v>
      </c>
      <c r="K2236">
        <v>15</v>
      </c>
      <c r="L2236">
        <v>10879.05</v>
      </c>
      <c r="M2236">
        <v>9247.19</v>
      </c>
      <c r="N2236" s="11">
        <f>Salesdata[[#This Row],[subtotal_before_discount]]-Salesdata[[#This Row],[total_after_discount]]</f>
        <v>1631.8599999999988</v>
      </c>
      <c r="O2236" t="s">
        <v>77</v>
      </c>
      <c r="P2236" s="2">
        <v>45445.372164351851</v>
      </c>
      <c r="Q2236">
        <f>YEAR(Salesdata[[#This Row],[purchase_date]])</f>
        <v>2024</v>
      </c>
      <c r="R2236" t="str">
        <f>TEXT(Salesdata[[#This Row],[purchase_date]], "mmm")</f>
        <v>Jun</v>
      </c>
    </row>
    <row r="2237" spans="1:18" x14ac:dyDescent="0.3">
      <c r="A2237" t="s">
        <v>6697</v>
      </c>
      <c r="B2237" t="s">
        <v>95</v>
      </c>
      <c r="C2237" t="s">
        <v>6698</v>
      </c>
      <c r="D2237" s="11" t="s">
        <v>9095</v>
      </c>
      <c r="E2237" s="11" t="s">
        <v>7143</v>
      </c>
      <c r="F2237" t="s">
        <v>91</v>
      </c>
      <c r="G2237" t="s">
        <v>6699</v>
      </c>
      <c r="H2237" t="s">
        <v>70</v>
      </c>
      <c r="I2237">
        <v>1319.06</v>
      </c>
      <c r="J2237">
        <v>3</v>
      </c>
      <c r="K2237">
        <v>5</v>
      </c>
      <c r="L2237">
        <v>3957.18</v>
      </c>
      <c r="M2237">
        <v>3759.32</v>
      </c>
      <c r="N2237" s="11">
        <f>Salesdata[[#This Row],[subtotal_before_discount]]-Salesdata[[#This Row],[total_after_discount]]</f>
        <v>197.85999999999967</v>
      </c>
      <c r="O2237" t="s">
        <v>28</v>
      </c>
      <c r="P2237" s="2">
        <v>45515.804479166669</v>
      </c>
      <c r="Q2237">
        <f>YEAR(Salesdata[[#This Row],[purchase_date]])</f>
        <v>2024</v>
      </c>
      <c r="R2237" t="str">
        <f>TEXT(Salesdata[[#This Row],[purchase_date]], "mmm")</f>
        <v>Aug</v>
      </c>
    </row>
    <row r="2238" spans="1:18" x14ac:dyDescent="0.3">
      <c r="A2238" t="s">
        <v>6700</v>
      </c>
      <c r="B2238" t="s">
        <v>30</v>
      </c>
      <c r="C2238" t="s">
        <v>6701</v>
      </c>
      <c r="D2238" s="11" t="s">
        <v>9096</v>
      </c>
      <c r="E2238" s="11" t="s">
        <v>7044</v>
      </c>
      <c r="F2238" t="s">
        <v>111</v>
      </c>
      <c r="G2238" t="s">
        <v>6702</v>
      </c>
      <c r="H2238" t="s">
        <v>248</v>
      </c>
      <c r="I2238">
        <v>341.34</v>
      </c>
      <c r="J2238">
        <v>10</v>
      </c>
      <c r="K2238">
        <v>10</v>
      </c>
      <c r="L2238">
        <v>3413.4</v>
      </c>
      <c r="M2238">
        <v>3072.06</v>
      </c>
      <c r="N2238" s="11">
        <f>Salesdata[[#This Row],[subtotal_before_discount]]-Salesdata[[#This Row],[total_after_discount]]</f>
        <v>341.34000000000015</v>
      </c>
      <c r="O2238" t="s">
        <v>40</v>
      </c>
      <c r="P2238" s="2">
        <v>45727.503125000003</v>
      </c>
      <c r="Q2238">
        <f>YEAR(Salesdata[[#This Row],[purchase_date]])</f>
        <v>2025</v>
      </c>
      <c r="R2238" t="str">
        <f>TEXT(Salesdata[[#This Row],[purchase_date]], "mmm")</f>
        <v>Mar</v>
      </c>
    </row>
    <row r="2239" spans="1:18" x14ac:dyDescent="0.3">
      <c r="A2239" t="s">
        <v>6703</v>
      </c>
      <c r="B2239" t="s">
        <v>49</v>
      </c>
      <c r="C2239" t="s">
        <v>6704</v>
      </c>
      <c r="D2239" s="11" t="s">
        <v>9097</v>
      </c>
      <c r="E2239" s="11" t="s">
        <v>7040</v>
      </c>
      <c r="F2239" t="s">
        <v>277</v>
      </c>
      <c r="G2239" t="s">
        <v>6705</v>
      </c>
      <c r="H2239" t="s">
        <v>107</v>
      </c>
      <c r="I2239">
        <v>130.21</v>
      </c>
      <c r="J2239">
        <v>1</v>
      </c>
      <c r="K2239">
        <v>0</v>
      </c>
      <c r="L2239">
        <v>130.21</v>
      </c>
      <c r="M2239">
        <v>130.21</v>
      </c>
      <c r="N2239" s="11">
        <f>Salesdata[[#This Row],[subtotal_before_discount]]-Salesdata[[#This Row],[total_after_discount]]</f>
        <v>0</v>
      </c>
      <c r="O2239" t="s">
        <v>28</v>
      </c>
      <c r="P2239" s="2">
        <v>45704.472997685189</v>
      </c>
      <c r="Q2239">
        <f>YEAR(Salesdata[[#This Row],[purchase_date]])</f>
        <v>2025</v>
      </c>
      <c r="R2239" t="str">
        <f>TEXT(Salesdata[[#This Row],[purchase_date]], "mmm")</f>
        <v>Feb</v>
      </c>
    </row>
    <row r="2240" spans="1:18" x14ac:dyDescent="0.3">
      <c r="A2240" t="s">
        <v>6706</v>
      </c>
      <c r="B2240" t="s">
        <v>95</v>
      </c>
      <c r="C2240" t="s">
        <v>6707</v>
      </c>
      <c r="D2240" s="11" t="s">
        <v>9098</v>
      </c>
      <c r="E2240" s="11" t="s">
        <v>7087</v>
      </c>
      <c r="F2240" t="s">
        <v>44</v>
      </c>
      <c r="G2240" t="s">
        <v>6708</v>
      </c>
      <c r="H2240" t="s">
        <v>130</v>
      </c>
      <c r="I2240">
        <v>72.22</v>
      </c>
      <c r="J2240">
        <v>2</v>
      </c>
      <c r="K2240">
        <v>0</v>
      </c>
      <c r="L2240">
        <v>144.44</v>
      </c>
      <c r="M2240">
        <v>144.44</v>
      </c>
      <c r="N2240" s="11">
        <f>Salesdata[[#This Row],[subtotal_before_discount]]-Salesdata[[#This Row],[total_after_discount]]</f>
        <v>0</v>
      </c>
      <c r="O2240" t="s">
        <v>60</v>
      </c>
      <c r="P2240" s="2">
        <v>45408.925428240742</v>
      </c>
      <c r="Q2240">
        <f>YEAR(Salesdata[[#This Row],[purchase_date]])</f>
        <v>2024</v>
      </c>
      <c r="R2240" t="str">
        <f>TEXT(Salesdata[[#This Row],[purchase_date]], "mmm")</f>
        <v>Apr</v>
      </c>
    </row>
    <row r="2241" spans="1:18" x14ac:dyDescent="0.3">
      <c r="A2241" t="s">
        <v>6709</v>
      </c>
      <c r="B2241" t="s">
        <v>55</v>
      </c>
      <c r="C2241" t="s">
        <v>6710</v>
      </c>
      <c r="D2241" s="11" t="s">
        <v>9099</v>
      </c>
      <c r="E2241" s="11" t="s">
        <v>7083</v>
      </c>
      <c r="F2241" t="s">
        <v>177</v>
      </c>
      <c r="G2241" t="s">
        <v>6711</v>
      </c>
      <c r="H2241" t="s">
        <v>248</v>
      </c>
      <c r="I2241">
        <v>359.46</v>
      </c>
      <c r="J2241">
        <v>75</v>
      </c>
      <c r="K2241">
        <v>0</v>
      </c>
      <c r="L2241">
        <v>26959.5</v>
      </c>
      <c r="M2241">
        <v>26959.5</v>
      </c>
      <c r="N2241" s="11">
        <f>Salesdata[[#This Row],[subtotal_before_discount]]-Salesdata[[#This Row],[total_after_discount]]</f>
        <v>0</v>
      </c>
      <c r="O2241" t="s">
        <v>47</v>
      </c>
      <c r="P2241" s="2">
        <v>45771.884421296294</v>
      </c>
      <c r="Q2241">
        <f>YEAR(Salesdata[[#This Row],[purchase_date]])</f>
        <v>2025</v>
      </c>
      <c r="R2241" t="str">
        <f>TEXT(Salesdata[[#This Row],[purchase_date]], "mmm")</f>
        <v>Apr</v>
      </c>
    </row>
    <row r="2242" spans="1:18" x14ac:dyDescent="0.3">
      <c r="A2242" t="s">
        <v>6712</v>
      </c>
      <c r="B2242" t="s">
        <v>55</v>
      </c>
      <c r="C2242" t="s">
        <v>6713</v>
      </c>
      <c r="D2242" s="11" t="s">
        <v>8103</v>
      </c>
      <c r="E2242" s="11" t="s">
        <v>7183</v>
      </c>
      <c r="F2242" t="s">
        <v>133</v>
      </c>
      <c r="G2242" t="s">
        <v>6714</v>
      </c>
      <c r="H2242" t="s">
        <v>107</v>
      </c>
      <c r="I2242">
        <v>908.06</v>
      </c>
      <c r="J2242">
        <v>2</v>
      </c>
      <c r="K2242">
        <v>0</v>
      </c>
      <c r="L2242">
        <v>1816.12</v>
      </c>
      <c r="M2242">
        <v>1816.12</v>
      </c>
      <c r="N2242" s="11">
        <f>Salesdata[[#This Row],[subtotal_before_discount]]-Salesdata[[#This Row],[total_after_discount]]</f>
        <v>0</v>
      </c>
      <c r="O2242" t="s">
        <v>21</v>
      </c>
      <c r="P2242" s="2">
        <v>45775.100219907406</v>
      </c>
      <c r="Q2242">
        <f>YEAR(Salesdata[[#This Row],[purchase_date]])</f>
        <v>2025</v>
      </c>
      <c r="R2242" t="str">
        <f>TEXT(Salesdata[[#This Row],[purchase_date]], "mmm")</f>
        <v>Apr</v>
      </c>
    </row>
    <row r="2243" spans="1:18" x14ac:dyDescent="0.3">
      <c r="A2243" t="s">
        <v>6715</v>
      </c>
      <c r="B2243" t="s">
        <v>55</v>
      </c>
      <c r="C2243" t="s">
        <v>6716</v>
      </c>
      <c r="D2243" s="11" t="s">
        <v>7791</v>
      </c>
      <c r="E2243" s="11" t="s">
        <v>7076</v>
      </c>
      <c r="F2243" t="s">
        <v>74</v>
      </c>
      <c r="G2243" t="s">
        <v>6717</v>
      </c>
      <c r="H2243" t="s">
        <v>27</v>
      </c>
      <c r="I2243">
        <v>115.68</v>
      </c>
      <c r="J2243">
        <v>2</v>
      </c>
      <c r="K2243">
        <v>0</v>
      </c>
      <c r="L2243">
        <v>231.36</v>
      </c>
      <c r="M2243">
        <v>231.36</v>
      </c>
      <c r="N2243" s="11">
        <f>Salesdata[[#This Row],[subtotal_before_discount]]-Salesdata[[#This Row],[total_after_discount]]</f>
        <v>0</v>
      </c>
      <c r="O2243" t="s">
        <v>40</v>
      </c>
      <c r="P2243" s="2">
        <v>45842.927303240744</v>
      </c>
      <c r="Q2243">
        <f>YEAR(Salesdata[[#This Row],[purchase_date]])</f>
        <v>2025</v>
      </c>
      <c r="R2243" t="str">
        <f>TEXT(Salesdata[[#This Row],[purchase_date]], "mmm")</f>
        <v>Jul</v>
      </c>
    </row>
    <row r="2244" spans="1:18" x14ac:dyDescent="0.3">
      <c r="A2244" t="s">
        <v>6718</v>
      </c>
      <c r="B2244" t="s">
        <v>84</v>
      </c>
      <c r="C2244" t="s">
        <v>6719</v>
      </c>
      <c r="D2244" s="11" t="s">
        <v>8069</v>
      </c>
      <c r="E2244" s="11" t="s">
        <v>7166</v>
      </c>
      <c r="F2244" t="s">
        <v>177</v>
      </c>
      <c r="G2244" t="s">
        <v>6720</v>
      </c>
      <c r="H2244" t="s">
        <v>102</v>
      </c>
      <c r="I2244">
        <v>672.55</v>
      </c>
      <c r="J2244">
        <v>75</v>
      </c>
      <c r="K2244">
        <v>20</v>
      </c>
      <c r="L2244">
        <v>50441.25</v>
      </c>
      <c r="M2244">
        <v>40353</v>
      </c>
      <c r="N2244" s="11">
        <f>Salesdata[[#This Row],[subtotal_before_discount]]-Salesdata[[#This Row],[total_after_discount]]</f>
        <v>10088.25</v>
      </c>
      <c r="O2244" t="s">
        <v>21</v>
      </c>
      <c r="P2244" s="2">
        <v>45475.87060185185</v>
      </c>
      <c r="Q2244">
        <f>YEAR(Salesdata[[#This Row],[purchase_date]])</f>
        <v>2024</v>
      </c>
      <c r="R2244" t="str">
        <f>TEXT(Salesdata[[#This Row],[purchase_date]], "mmm")</f>
        <v>Jul</v>
      </c>
    </row>
    <row r="2245" spans="1:18" x14ac:dyDescent="0.3">
      <c r="A2245" t="s">
        <v>6721</v>
      </c>
      <c r="B2245" t="s">
        <v>181</v>
      </c>
      <c r="C2245" t="s">
        <v>6722</v>
      </c>
      <c r="D2245" s="11" t="s">
        <v>9100</v>
      </c>
      <c r="E2245" s="11" t="s">
        <v>7141</v>
      </c>
      <c r="F2245" t="s">
        <v>277</v>
      </c>
      <c r="G2245" t="s">
        <v>6723</v>
      </c>
      <c r="H2245" t="s">
        <v>27</v>
      </c>
      <c r="I2245">
        <v>157.91999999999999</v>
      </c>
      <c r="J2245">
        <v>8</v>
      </c>
      <c r="K2245">
        <v>0</v>
      </c>
      <c r="L2245">
        <v>1263.3599999999999</v>
      </c>
      <c r="M2245">
        <v>1263.3599999999999</v>
      </c>
      <c r="N2245" s="11">
        <f>Salesdata[[#This Row],[subtotal_before_discount]]-Salesdata[[#This Row],[total_after_discount]]</f>
        <v>0</v>
      </c>
      <c r="O2245" t="s">
        <v>21</v>
      </c>
      <c r="P2245" s="2">
        <v>45645.046898148146</v>
      </c>
      <c r="Q2245">
        <f>YEAR(Salesdata[[#This Row],[purchase_date]])</f>
        <v>2024</v>
      </c>
      <c r="R2245" t="str">
        <f>TEXT(Salesdata[[#This Row],[purchase_date]], "mmm")</f>
        <v>Dec</v>
      </c>
    </row>
    <row r="2246" spans="1:18" x14ac:dyDescent="0.3">
      <c r="A2246" t="s">
        <v>6724</v>
      </c>
      <c r="B2246" t="s">
        <v>181</v>
      </c>
      <c r="C2246" t="s">
        <v>6725</v>
      </c>
      <c r="D2246" s="11" t="s">
        <v>9101</v>
      </c>
      <c r="E2246" s="11" t="s">
        <v>7183</v>
      </c>
      <c r="F2246" t="s">
        <v>44</v>
      </c>
      <c r="G2246" t="s">
        <v>6726</v>
      </c>
      <c r="H2246" t="s">
        <v>65</v>
      </c>
      <c r="I2246">
        <v>1102.0999999999999</v>
      </c>
      <c r="J2246">
        <v>3</v>
      </c>
      <c r="K2246">
        <v>8</v>
      </c>
      <c r="L2246">
        <v>3306.3</v>
      </c>
      <c r="M2246">
        <v>3041.8</v>
      </c>
      <c r="N2246" s="11">
        <f>Salesdata[[#This Row],[subtotal_before_discount]]-Salesdata[[#This Row],[total_after_discount]]</f>
        <v>264.5</v>
      </c>
      <c r="O2246" t="s">
        <v>21</v>
      </c>
      <c r="P2246" s="2">
        <v>45745.611388888887</v>
      </c>
      <c r="Q2246">
        <f>YEAR(Salesdata[[#This Row],[purchase_date]])</f>
        <v>2025</v>
      </c>
      <c r="R2246" t="str">
        <f>TEXT(Salesdata[[#This Row],[purchase_date]], "mmm")</f>
        <v>Mar</v>
      </c>
    </row>
    <row r="2247" spans="1:18" x14ac:dyDescent="0.3">
      <c r="A2247" t="s">
        <v>6727</v>
      </c>
      <c r="B2247" t="s">
        <v>30</v>
      </c>
      <c r="C2247" t="s">
        <v>6728</v>
      </c>
      <c r="D2247" s="11" t="s">
        <v>9102</v>
      </c>
      <c r="E2247" s="11" t="s">
        <v>7125</v>
      </c>
      <c r="F2247" t="s">
        <v>57</v>
      </c>
      <c r="G2247" t="s">
        <v>6729</v>
      </c>
      <c r="H2247" t="s">
        <v>20</v>
      </c>
      <c r="I2247">
        <v>577.97</v>
      </c>
      <c r="J2247">
        <v>3</v>
      </c>
      <c r="K2247">
        <v>0</v>
      </c>
      <c r="L2247">
        <v>1733.91</v>
      </c>
      <c r="M2247">
        <v>1733.91</v>
      </c>
      <c r="N2247" s="11">
        <f>Salesdata[[#This Row],[subtotal_before_discount]]-Salesdata[[#This Row],[total_after_discount]]</f>
        <v>0</v>
      </c>
      <c r="O2247" t="s">
        <v>21</v>
      </c>
      <c r="P2247" s="2">
        <v>45667.470324074071</v>
      </c>
      <c r="Q2247">
        <f>YEAR(Salesdata[[#This Row],[purchase_date]])</f>
        <v>2025</v>
      </c>
      <c r="R2247" t="str">
        <f>TEXT(Salesdata[[#This Row],[purchase_date]], "mmm")</f>
        <v>Jan</v>
      </c>
    </row>
    <row r="2248" spans="1:18" x14ac:dyDescent="0.3">
      <c r="A2248" t="s">
        <v>6730</v>
      </c>
      <c r="B2248" t="s">
        <v>55</v>
      </c>
      <c r="C2248" t="s">
        <v>6731</v>
      </c>
      <c r="D2248" s="11" t="s">
        <v>9103</v>
      </c>
      <c r="E2248" s="11" t="s">
        <v>7183</v>
      </c>
      <c r="F2248" t="s">
        <v>37</v>
      </c>
      <c r="G2248" t="s">
        <v>6732</v>
      </c>
      <c r="H2248" t="s">
        <v>102</v>
      </c>
      <c r="I2248">
        <v>175.07</v>
      </c>
      <c r="J2248">
        <v>2</v>
      </c>
      <c r="K2248">
        <v>0</v>
      </c>
      <c r="L2248">
        <v>350.14</v>
      </c>
      <c r="M2248">
        <v>350.14</v>
      </c>
      <c r="N2248" s="11">
        <f>Salesdata[[#This Row],[subtotal_before_discount]]-Salesdata[[#This Row],[total_after_discount]]</f>
        <v>0</v>
      </c>
      <c r="O2248" t="s">
        <v>77</v>
      </c>
      <c r="P2248" s="2">
        <v>45576.213888888888</v>
      </c>
      <c r="Q2248">
        <f>YEAR(Salesdata[[#This Row],[purchase_date]])</f>
        <v>2024</v>
      </c>
      <c r="R2248" t="str">
        <f>TEXT(Salesdata[[#This Row],[purchase_date]], "mmm")</f>
        <v>Oct</v>
      </c>
    </row>
    <row r="2249" spans="1:18" x14ac:dyDescent="0.3">
      <c r="A2249" t="s">
        <v>6733</v>
      </c>
      <c r="B2249" t="s">
        <v>15</v>
      </c>
      <c r="C2249" t="s">
        <v>6734</v>
      </c>
      <c r="D2249" s="11" t="s">
        <v>9104</v>
      </c>
      <c r="E2249" s="11" t="s">
        <v>7116</v>
      </c>
      <c r="F2249" t="s">
        <v>68</v>
      </c>
      <c r="G2249" t="s">
        <v>6735</v>
      </c>
      <c r="H2249" t="s">
        <v>82</v>
      </c>
      <c r="I2249">
        <v>210.98</v>
      </c>
      <c r="J2249">
        <v>2</v>
      </c>
      <c r="K2249">
        <v>0</v>
      </c>
      <c r="L2249">
        <v>421.96</v>
      </c>
      <c r="M2249">
        <v>421.96</v>
      </c>
      <c r="N2249" s="11">
        <f>Salesdata[[#This Row],[subtotal_before_discount]]-Salesdata[[#This Row],[total_after_discount]]</f>
        <v>0</v>
      </c>
      <c r="O2249" t="s">
        <v>28</v>
      </c>
      <c r="P2249" s="2">
        <v>45656.30259259259</v>
      </c>
      <c r="Q2249">
        <f>YEAR(Salesdata[[#This Row],[purchase_date]])</f>
        <v>2024</v>
      </c>
      <c r="R2249" t="str">
        <f>TEXT(Salesdata[[#This Row],[purchase_date]], "mmm")</f>
        <v>Dec</v>
      </c>
    </row>
    <row r="2250" spans="1:18" x14ac:dyDescent="0.3">
      <c r="A2250" t="s">
        <v>6736</v>
      </c>
      <c r="B2250" t="s">
        <v>55</v>
      </c>
      <c r="C2250" t="s">
        <v>6737</v>
      </c>
      <c r="D2250" s="11" t="s">
        <v>9105</v>
      </c>
      <c r="E2250" s="11" t="s">
        <v>7094</v>
      </c>
      <c r="F2250" t="s">
        <v>277</v>
      </c>
      <c r="G2250" t="s">
        <v>6738</v>
      </c>
      <c r="H2250" t="s">
        <v>248</v>
      </c>
      <c r="I2250">
        <v>257.08999999999997</v>
      </c>
      <c r="J2250">
        <v>10</v>
      </c>
      <c r="K2250">
        <v>5</v>
      </c>
      <c r="L2250">
        <v>2570.9</v>
      </c>
      <c r="M2250">
        <v>2442.36</v>
      </c>
      <c r="N2250" s="11">
        <f>Salesdata[[#This Row],[subtotal_before_discount]]-Salesdata[[#This Row],[total_after_discount]]</f>
        <v>128.53999999999996</v>
      </c>
      <c r="O2250" t="s">
        <v>21</v>
      </c>
      <c r="P2250" s="2">
        <v>45584.889374999999</v>
      </c>
      <c r="Q2250">
        <f>YEAR(Salesdata[[#This Row],[purchase_date]])</f>
        <v>2024</v>
      </c>
      <c r="R2250" t="str">
        <f>TEXT(Salesdata[[#This Row],[purchase_date]], "mmm")</f>
        <v>Oct</v>
      </c>
    </row>
    <row r="2251" spans="1:18" x14ac:dyDescent="0.3">
      <c r="A2251" t="s">
        <v>6739</v>
      </c>
      <c r="B2251" t="s">
        <v>72</v>
      </c>
      <c r="C2251" t="s">
        <v>6740</v>
      </c>
      <c r="D2251" s="11" t="s">
        <v>9106</v>
      </c>
      <c r="E2251" s="11" t="s">
        <v>7036</v>
      </c>
      <c r="F2251" t="s">
        <v>177</v>
      </c>
      <c r="G2251" t="s">
        <v>6741</v>
      </c>
      <c r="H2251" t="s">
        <v>76</v>
      </c>
      <c r="I2251">
        <v>2274.3000000000002</v>
      </c>
      <c r="J2251">
        <v>30</v>
      </c>
      <c r="K2251">
        <v>15</v>
      </c>
      <c r="L2251">
        <v>68229</v>
      </c>
      <c r="M2251">
        <v>57994.65</v>
      </c>
      <c r="N2251" s="11">
        <f>Salesdata[[#This Row],[subtotal_before_discount]]-Salesdata[[#This Row],[total_after_discount]]</f>
        <v>10234.349999999999</v>
      </c>
      <c r="O2251" t="s">
        <v>116</v>
      </c>
      <c r="P2251" s="2">
        <v>45823.399861111109</v>
      </c>
      <c r="Q2251">
        <f>YEAR(Salesdata[[#This Row],[purchase_date]])</f>
        <v>2025</v>
      </c>
      <c r="R2251" t="str">
        <f>TEXT(Salesdata[[#This Row],[purchase_date]], "mmm")</f>
        <v>Jun</v>
      </c>
    </row>
    <row r="2252" spans="1:18" x14ac:dyDescent="0.3">
      <c r="A2252" t="s">
        <v>6742</v>
      </c>
      <c r="B2252" t="s">
        <v>172</v>
      </c>
      <c r="C2252" t="s">
        <v>6743</v>
      </c>
      <c r="D2252" s="11" t="s">
        <v>9107</v>
      </c>
      <c r="E2252" s="11" t="s">
        <v>7102</v>
      </c>
      <c r="F2252" t="s">
        <v>177</v>
      </c>
      <c r="G2252" t="s">
        <v>6744</v>
      </c>
      <c r="H2252" t="s">
        <v>184</v>
      </c>
      <c r="I2252">
        <v>514.98</v>
      </c>
      <c r="J2252">
        <v>6</v>
      </c>
      <c r="K2252">
        <v>5</v>
      </c>
      <c r="L2252">
        <v>3089.88</v>
      </c>
      <c r="M2252">
        <v>2935.39</v>
      </c>
      <c r="N2252" s="11">
        <f>Salesdata[[#This Row],[subtotal_before_discount]]-Salesdata[[#This Row],[total_after_discount]]</f>
        <v>154.49000000000024</v>
      </c>
      <c r="O2252" t="s">
        <v>77</v>
      </c>
      <c r="P2252" s="2">
        <v>45707.243750000001</v>
      </c>
      <c r="Q2252">
        <f>YEAR(Salesdata[[#This Row],[purchase_date]])</f>
        <v>2025</v>
      </c>
      <c r="R2252" t="str">
        <f>TEXT(Salesdata[[#This Row],[purchase_date]], "mmm")</f>
        <v>Feb</v>
      </c>
    </row>
    <row r="2253" spans="1:18" x14ac:dyDescent="0.3">
      <c r="A2253" t="s">
        <v>6745</v>
      </c>
      <c r="B2253" t="s">
        <v>84</v>
      </c>
      <c r="C2253" t="s">
        <v>6746</v>
      </c>
      <c r="D2253" s="11" t="s">
        <v>9108</v>
      </c>
      <c r="E2253" s="11" t="s">
        <v>7056</v>
      </c>
      <c r="F2253" t="s">
        <v>121</v>
      </c>
      <c r="G2253" t="s">
        <v>6747</v>
      </c>
      <c r="H2253" t="s">
        <v>107</v>
      </c>
      <c r="I2253">
        <v>354.64</v>
      </c>
      <c r="J2253">
        <v>1</v>
      </c>
      <c r="K2253">
        <v>0</v>
      </c>
      <c r="L2253">
        <v>354.64</v>
      </c>
      <c r="M2253">
        <v>354.64</v>
      </c>
      <c r="N2253" s="11">
        <f>Salesdata[[#This Row],[subtotal_before_discount]]-Salesdata[[#This Row],[total_after_discount]]</f>
        <v>0</v>
      </c>
      <c r="O2253" t="s">
        <v>47</v>
      </c>
      <c r="P2253" s="2">
        <v>45564.962743055556</v>
      </c>
      <c r="Q2253">
        <f>YEAR(Salesdata[[#This Row],[purchase_date]])</f>
        <v>2024</v>
      </c>
      <c r="R2253" t="str">
        <f>TEXT(Salesdata[[#This Row],[purchase_date]], "mmm")</f>
        <v>Sep</v>
      </c>
    </row>
    <row r="2254" spans="1:18" x14ac:dyDescent="0.3">
      <c r="A2254" t="s">
        <v>6748</v>
      </c>
      <c r="B2254" t="s">
        <v>95</v>
      </c>
      <c r="C2254" t="s">
        <v>6749</v>
      </c>
      <c r="D2254" s="11" t="s">
        <v>8591</v>
      </c>
      <c r="E2254" s="11" t="s">
        <v>7224</v>
      </c>
      <c r="F2254" t="s">
        <v>18</v>
      </c>
      <c r="G2254" t="s">
        <v>6750</v>
      </c>
      <c r="H2254" t="s">
        <v>248</v>
      </c>
      <c r="I2254">
        <v>86.59</v>
      </c>
      <c r="J2254">
        <v>40</v>
      </c>
      <c r="K2254">
        <v>20</v>
      </c>
      <c r="L2254">
        <v>3463.6</v>
      </c>
      <c r="M2254">
        <v>2770.88</v>
      </c>
      <c r="N2254" s="11">
        <f>Salesdata[[#This Row],[subtotal_before_discount]]-Salesdata[[#This Row],[total_after_discount]]</f>
        <v>692.7199999999998</v>
      </c>
      <c r="O2254" t="s">
        <v>60</v>
      </c>
      <c r="P2254" s="2">
        <v>45746.825532407405</v>
      </c>
      <c r="Q2254">
        <f>YEAR(Salesdata[[#This Row],[purchase_date]])</f>
        <v>2025</v>
      </c>
      <c r="R2254" t="str">
        <f>TEXT(Salesdata[[#This Row],[purchase_date]], "mmm")</f>
        <v>Mar</v>
      </c>
    </row>
    <row r="2255" spans="1:18" x14ac:dyDescent="0.3">
      <c r="A2255" t="s">
        <v>6751</v>
      </c>
      <c r="B2255" t="s">
        <v>72</v>
      </c>
      <c r="C2255" t="s">
        <v>6752</v>
      </c>
      <c r="D2255" s="11" t="s">
        <v>9109</v>
      </c>
      <c r="E2255" s="11" t="s">
        <v>7154</v>
      </c>
      <c r="F2255" t="s">
        <v>32</v>
      </c>
      <c r="G2255" t="s">
        <v>6753</v>
      </c>
      <c r="H2255" t="s">
        <v>179</v>
      </c>
      <c r="I2255">
        <v>377.25</v>
      </c>
      <c r="J2255">
        <v>4</v>
      </c>
      <c r="K2255">
        <v>2</v>
      </c>
      <c r="L2255">
        <v>1509</v>
      </c>
      <c r="M2255">
        <v>1478.82</v>
      </c>
      <c r="N2255" s="11">
        <f>Salesdata[[#This Row],[subtotal_before_discount]]-Salesdata[[#This Row],[total_after_discount]]</f>
        <v>30.180000000000064</v>
      </c>
      <c r="O2255" t="s">
        <v>28</v>
      </c>
      <c r="P2255" s="2">
        <v>45718.952870370369</v>
      </c>
      <c r="Q2255">
        <f>YEAR(Salesdata[[#This Row],[purchase_date]])</f>
        <v>2025</v>
      </c>
      <c r="R2255" t="str">
        <f>TEXT(Salesdata[[#This Row],[purchase_date]], "mmm")</f>
        <v>Mar</v>
      </c>
    </row>
    <row r="2256" spans="1:18" x14ac:dyDescent="0.3">
      <c r="A2256" t="s">
        <v>6754</v>
      </c>
      <c r="B2256" t="s">
        <v>95</v>
      </c>
      <c r="C2256" t="s">
        <v>6755</v>
      </c>
      <c r="D2256" s="11" t="s">
        <v>8391</v>
      </c>
      <c r="E2256" s="11" t="s">
        <v>7346</v>
      </c>
      <c r="F2256" t="s">
        <v>87</v>
      </c>
      <c r="G2256" t="s">
        <v>6756</v>
      </c>
      <c r="H2256" t="s">
        <v>465</v>
      </c>
      <c r="I2256">
        <v>597.04</v>
      </c>
      <c r="J2256">
        <v>30</v>
      </c>
      <c r="K2256">
        <v>15</v>
      </c>
      <c r="L2256">
        <v>17911.2</v>
      </c>
      <c r="M2256">
        <v>15224.52</v>
      </c>
      <c r="N2256" s="11">
        <f>Salesdata[[#This Row],[subtotal_before_discount]]-Salesdata[[#This Row],[total_after_discount]]</f>
        <v>2686.6800000000003</v>
      </c>
      <c r="O2256" t="s">
        <v>40</v>
      </c>
      <c r="P2256" s="2">
        <v>45482.512592592589</v>
      </c>
      <c r="Q2256">
        <f>YEAR(Salesdata[[#This Row],[purchase_date]])</f>
        <v>2024</v>
      </c>
      <c r="R2256" t="str">
        <f>TEXT(Salesdata[[#This Row],[purchase_date]], "mmm")</f>
        <v>Jul</v>
      </c>
    </row>
    <row r="2257" spans="1:18" x14ac:dyDescent="0.3">
      <c r="A2257" t="s">
        <v>6757</v>
      </c>
      <c r="B2257" t="s">
        <v>55</v>
      </c>
      <c r="C2257" t="s">
        <v>6758</v>
      </c>
      <c r="D2257" s="11" t="s">
        <v>8105</v>
      </c>
      <c r="E2257" s="11" t="s">
        <v>7154</v>
      </c>
      <c r="F2257" t="s">
        <v>9189</v>
      </c>
      <c r="G2257" t="s">
        <v>6759</v>
      </c>
      <c r="H2257" t="s">
        <v>65</v>
      </c>
      <c r="I2257">
        <v>301.58999999999997</v>
      </c>
      <c r="J2257">
        <v>75</v>
      </c>
      <c r="K2257">
        <v>15</v>
      </c>
      <c r="L2257">
        <v>22619.25</v>
      </c>
      <c r="M2257">
        <v>19226.36</v>
      </c>
      <c r="N2257" s="11">
        <f>Salesdata[[#This Row],[subtotal_before_discount]]-Salesdata[[#This Row],[total_after_discount]]</f>
        <v>3392.8899999999994</v>
      </c>
      <c r="O2257" t="s">
        <v>21</v>
      </c>
      <c r="P2257" s="2">
        <v>45737.38726851852</v>
      </c>
      <c r="Q2257">
        <f>YEAR(Salesdata[[#This Row],[purchase_date]])</f>
        <v>2025</v>
      </c>
      <c r="R2257" t="str">
        <f>TEXT(Salesdata[[#This Row],[purchase_date]], "mmm")</f>
        <v>Mar</v>
      </c>
    </row>
    <row r="2258" spans="1:18" x14ac:dyDescent="0.3">
      <c r="A2258" t="s">
        <v>6760</v>
      </c>
      <c r="B2258" t="s">
        <v>118</v>
      </c>
      <c r="C2258" t="s">
        <v>6761</v>
      </c>
      <c r="D2258" s="11" t="s">
        <v>9110</v>
      </c>
      <c r="E2258" s="11" t="s">
        <v>7116</v>
      </c>
      <c r="F2258" t="s">
        <v>37</v>
      </c>
      <c r="G2258" t="s">
        <v>6762</v>
      </c>
      <c r="H2258" t="s">
        <v>161</v>
      </c>
      <c r="I2258">
        <v>197.82</v>
      </c>
      <c r="J2258">
        <v>4</v>
      </c>
      <c r="K2258">
        <v>0</v>
      </c>
      <c r="L2258">
        <v>791.28</v>
      </c>
      <c r="M2258">
        <v>791.28</v>
      </c>
      <c r="N2258" s="11">
        <f>Salesdata[[#This Row],[subtotal_before_discount]]-Salesdata[[#This Row],[total_after_discount]]</f>
        <v>0</v>
      </c>
      <c r="O2258" t="s">
        <v>116</v>
      </c>
      <c r="P2258" s="2">
        <v>45783.453506944446</v>
      </c>
      <c r="Q2258">
        <f>YEAR(Salesdata[[#This Row],[purchase_date]])</f>
        <v>2025</v>
      </c>
      <c r="R2258" t="str">
        <f>TEXT(Salesdata[[#This Row],[purchase_date]], "mmm")</f>
        <v>May</v>
      </c>
    </row>
    <row r="2259" spans="1:18" x14ac:dyDescent="0.3">
      <c r="A2259" t="s">
        <v>6763</v>
      </c>
      <c r="B2259" t="s">
        <v>172</v>
      </c>
      <c r="C2259" t="s">
        <v>9189</v>
      </c>
      <c r="D2259" s="11" t="s">
        <v>9189</v>
      </c>
      <c r="E2259" s="11" t="s">
        <v>9189</v>
      </c>
      <c r="F2259" t="s">
        <v>177</v>
      </c>
      <c r="G2259" t="s">
        <v>6764</v>
      </c>
      <c r="H2259" t="s">
        <v>465</v>
      </c>
      <c r="I2259">
        <v>65.31</v>
      </c>
      <c r="J2259">
        <v>20</v>
      </c>
      <c r="K2259">
        <v>10</v>
      </c>
      <c r="L2259">
        <v>1306.2</v>
      </c>
      <c r="M2259">
        <v>1175.58</v>
      </c>
      <c r="N2259" s="11">
        <f>Salesdata[[#This Row],[subtotal_before_discount]]-Salesdata[[#This Row],[total_after_discount]]</f>
        <v>130.62000000000012</v>
      </c>
      <c r="O2259" t="s">
        <v>28</v>
      </c>
      <c r="P2259" s="2">
        <v>45429.592569444445</v>
      </c>
      <c r="Q2259">
        <f>YEAR(Salesdata[[#This Row],[purchase_date]])</f>
        <v>2024</v>
      </c>
      <c r="R2259" t="str">
        <f>TEXT(Salesdata[[#This Row],[purchase_date]], "mmm")</f>
        <v>May</v>
      </c>
    </row>
    <row r="2260" spans="1:18" x14ac:dyDescent="0.3">
      <c r="A2260" t="s">
        <v>6765</v>
      </c>
      <c r="B2260" t="s">
        <v>55</v>
      </c>
      <c r="C2260" t="s">
        <v>6766</v>
      </c>
      <c r="D2260" s="11" t="s">
        <v>9111</v>
      </c>
      <c r="E2260" s="11" t="s">
        <v>7076</v>
      </c>
      <c r="F2260" t="s">
        <v>32</v>
      </c>
      <c r="G2260" t="s">
        <v>6767</v>
      </c>
      <c r="H2260" t="s">
        <v>248</v>
      </c>
      <c r="I2260">
        <v>123.6</v>
      </c>
      <c r="J2260">
        <v>12</v>
      </c>
      <c r="K2260">
        <v>0</v>
      </c>
      <c r="L2260">
        <v>1483.2</v>
      </c>
      <c r="M2260">
        <v>1483.2</v>
      </c>
      <c r="N2260" s="11">
        <f>Salesdata[[#This Row],[subtotal_before_discount]]-Salesdata[[#This Row],[total_after_discount]]</f>
        <v>0</v>
      </c>
      <c r="O2260" t="s">
        <v>47</v>
      </c>
      <c r="P2260" s="2">
        <v>45369.170682870368</v>
      </c>
      <c r="Q2260">
        <f>YEAR(Salesdata[[#This Row],[purchase_date]])</f>
        <v>2024</v>
      </c>
      <c r="R2260" t="str">
        <f>TEXT(Salesdata[[#This Row],[purchase_date]], "mmm")</f>
        <v>Mar</v>
      </c>
    </row>
    <row r="2261" spans="1:18" x14ac:dyDescent="0.3">
      <c r="A2261" t="s">
        <v>6768</v>
      </c>
      <c r="B2261" t="s">
        <v>172</v>
      </c>
      <c r="C2261" t="s">
        <v>6769</v>
      </c>
      <c r="D2261" s="11" t="s">
        <v>9112</v>
      </c>
      <c r="E2261" s="11" t="s">
        <v>7224</v>
      </c>
      <c r="F2261" t="s">
        <v>74</v>
      </c>
      <c r="G2261" t="s">
        <v>6770</v>
      </c>
      <c r="H2261" t="s">
        <v>9189</v>
      </c>
      <c r="I2261">
        <v>340.01</v>
      </c>
      <c r="J2261">
        <v>40</v>
      </c>
      <c r="K2261">
        <v>10</v>
      </c>
      <c r="L2261">
        <v>13600.4</v>
      </c>
      <c r="M2261">
        <v>12240.36</v>
      </c>
      <c r="N2261" s="11">
        <f>Salesdata[[#This Row],[subtotal_before_discount]]-Salesdata[[#This Row],[total_after_discount]]</f>
        <v>1360.0399999999991</v>
      </c>
      <c r="O2261" t="s">
        <v>9189</v>
      </c>
      <c r="P2261" s="2">
        <v>45743.613217592596</v>
      </c>
      <c r="Q2261">
        <f>YEAR(Salesdata[[#This Row],[purchase_date]])</f>
        <v>2025</v>
      </c>
      <c r="R2261" t="str">
        <f>TEXT(Salesdata[[#This Row],[purchase_date]], "mmm")</f>
        <v>Mar</v>
      </c>
    </row>
    <row r="2262" spans="1:18" x14ac:dyDescent="0.3">
      <c r="A2262" t="s">
        <v>6771</v>
      </c>
      <c r="B2262" t="s">
        <v>172</v>
      </c>
      <c r="C2262" t="s">
        <v>6772</v>
      </c>
      <c r="D2262" s="11" t="s">
        <v>9113</v>
      </c>
      <c r="E2262" s="11" t="s">
        <v>7044</v>
      </c>
      <c r="F2262" t="s">
        <v>100</v>
      </c>
      <c r="G2262" t="s">
        <v>6773</v>
      </c>
      <c r="H2262" t="s">
        <v>161</v>
      </c>
      <c r="I2262">
        <v>4124.8900000000003</v>
      </c>
      <c r="J2262">
        <v>4</v>
      </c>
      <c r="K2262">
        <v>0</v>
      </c>
      <c r="L2262">
        <v>16499.560000000001</v>
      </c>
      <c r="M2262">
        <v>16499.560000000001</v>
      </c>
      <c r="N2262" s="11">
        <f>Salesdata[[#This Row],[subtotal_before_discount]]-Salesdata[[#This Row],[total_after_discount]]</f>
        <v>0</v>
      </c>
      <c r="O2262" t="s">
        <v>47</v>
      </c>
      <c r="P2262" s="2">
        <v>45850.691342592596</v>
      </c>
      <c r="Q2262">
        <f>YEAR(Salesdata[[#This Row],[purchase_date]])</f>
        <v>2025</v>
      </c>
      <c r="R2262" t="str">
        <f>TEXT(Salesdata[[#This Row],[purchase_date]], "mmm")</f>
        <v>Jul</v>
      </c>
    </row>
    <row r="2263" spans="1:18" x14ac:dyDescent="0.3">
      <c r="A2263" t="s">
        <v>6774</v>
      </c>
      <c r="B2263" t="s">
        <v>181</v>
      </c>
      <c r="C2263" t="s">
        <v>6775</v>
      </c>
      <c r="D2263" s="11" t="s">
        <v>9114</v>
      </c>
      <c r="E2263" s="11" t="s">
        <v>7108</v>
      </c>
      <c r="F2263" t="s">
        <v>57</v>
      </c>
      <c r="G2263" t="s">
        <v>6776</v>
      </c>
      <c r="H2263" t="s">
        <v>39</v>
      </c>
      <c r="I2263">
        <v>168.35</v>
      </c>
      <c r="J2263">
        <v>15</v>
      </c>
      <c r="K2263">
        <v>15</v>
      </c>
      <c r="L2263">
        <v>2525.25</v>
      </c>
      <c r="M2263">
        <v>2146.46</v>
      </c>
      <c r="N2263" s="11">
        <f>Salesdata[[#This Row],[subtotal_before_discount]]-Salesdata[[#This Row],[total_after_discount]]</f>
        <v>378.78999999999996</v>
      </c>
      <c r="O2263" t="s">
        <v>47</v>
      </c>
      <c r="P2263" s="2">
        <v>45762.109270833331</v>
      </c>
      <c r="Q2263">
        <f>YEAR(Salesdata[[#This Row],[purchase_date]])</f>
        <v>2025</v>
      </c>
      <c r="R2263" t="str">
        <f>TEXT(Salesdata[[#This Row],[purchase_date]], "mmm")</f>
        <v>Apr</v>
      </c>
    </row>
    <row r="2264" spans="1:18" x14ac:dyDescent="0.3">
      <c r="A2264" t="s">
        <v>6777</v>
      </c>
      <c r="B2264" t="s">
        <v>118</v>
      </c>
      <c r="C2264" t="s">
        <v>6778</v>
      </c>
      <c r="D2264" s="11" t="s">
        <v>9115</v>
      </c>
      <c r="E2264" s="11" t="s">
        <v>7162</v>
      </c>
      <c r="F2264" t="s">
        <v>224</v>
      </c>
      <c r="G2264" t="s">
        <v>6779</v>
      </c>
      <c r="H2264" t="s">
        <v>93</v>
      </c>
      <c r="I2264">
        <v>152.28</v>
      </c>
      <c r="J2264">
        <v>5</v>
      </c>
      <c r="K2264">
        <v>5</v>
      </c>
      <c r="L2264">
        <v>761.4</v>
      </c>
      <c r="M2264">
        <v>723.33</v>
      </c>
      <c r="N2264" s="11">
        <f>Salesdata[[#This Row],[subtotal_before_discount]]-Salesdata[[#This Row],[total_after_discount]]</f>
        <v>38.069999999999936</v>
      </c>
      <c r="O2264" t="s">
        <v>60</v>
      </c>
      <c r="P2264" s="2">
        <v>45711.984942129631</v>
      </c>
      <c r="Q2264">
        <f>YEAR(Salesdata[[#This Row],[purchase_date]])</f>
        <v>2025</v>
      </c>
      <c r="R2264" t="str">
        <f>TEXT(Salesdata[[#This Row],[purchase_date]], "mmm")</f>
        <v>Feb</v>
      </c>
    </row>
    <row r="2265" spans="1:18" x14ac:dyDescent="0.3">
      <c r="A2265" t="s">
        <v>6780</v>
      </c>
      <c r="B2265" t="s">
        <v>55</v>
      </c>
      <c r="C2265" t="s">
        <v>6781</v>
      </c>
      <c r="D2265" s="11" t="s">
        <v>9116</v>
      </c>
      <c r="E2265" s="11" t="s">
        <v>7069</v>
      </c>
      <c r="F2265" t="s">
        <v>32</v>
      </c>
      <c r="G2265" t="s">
        <v>6782</v>
      </c>
      <c r="H2265" t="s">
        <v>20</v>
      </c>
      <c r="I2265">
        <v>748.43</v>
      </c>
      <c r="J2265">
        <v>1</v>
      </c>
      <c r="K2265">
        <v>3</v>
      </c>
      <c r="L2265">
        <v>748.43</v>
      </c>
      <c r="M2265">
        <v>725.98</v>
      </c>
      <c r="N2265" s="11">
        <f>Salesdata[[#This Row],[subtotal_before_discount]]-Salesdata[[#This Row],[total_after_discount]]</f>
        <v>22.449999999999932</v>
      </c>
      <c r="O2265" t="s">
        <v>116</v>
      </c>
      <c r="P2265" s="2">
        <v>45823.631724537037</v>
      </c>
      <c r="Q2265">
        <f>YEAR(Salesdata[[#This Row],[purchase_date]])</f>
        <v>2025</v>
      </c>
      <c r="R2265" t="str">
        <f>TEXT(Salesdata[[#This Row],[purchase_date]], "mmm")</f>
        <v>Jun</v>
      </c>
    </row>
    <row r="2266" spans="1:18" x14ac:dyDescent="0.3">
      <c r="A2266" t="s">
        <v>6783</v>
      </c>
      <c r="B2266" t="s">
        <v>172</v>
      </c>
      <c r="C2266" t="s">
        <v>6784</v>
      </c>
      <c r="D2266" s="11" t="s">
        <v>9117</v>
      </c>
      <c r="E2266" s="11" t="s">
        <v>7123</v>
      </c>
      <c r="F2266" t="s">
        <v>177</v>
      </c>
      <c r="G2266" t="s">
        <v>6785</v>
      </c>
      <c r="H2266" t="s">
        <v>9189</v>
      </c>
      <c r="I2266">
        <v>219.99</v>
      </c>
      <c r="J2266">
        <v>2</v>
      </c>
      <c r="K2266">
        <v>0</v>
      </c>
      <c r="L2266">
        <v>439.98</v>
      </c>
      <c r="M2266">
        <v>439.98</v>
      </c>
      <c r="N2266" s="11">
        <f>Salesdata[[#This Row],[subtotal_before_discount]]-Salesdata[[#This Row],[total_after_discount]]</f>
        <v>0</v>
      </c>
      <c r="O2266" t="s">
        <v>21</v>
      </c>
      <c r="P2266" s="2">
        <v>45588.56925925926</v>
      </c>
      <c r="Q2266">
        <f>YEAR(Salesdata[[#This Row],[purchase_date]])</f>
        <v>2024</v>
      </c>
      <c r="R2266" t="str">
        <f>TEXT(Salesdata[[#This Row],[purchase_date]], "mmm")</f>
        <v>Oct</v>
      </c>
    </row>
    <row r="2267" spans="1:18" x14ac:dyDescent="0.3">
      <c r="A2267" t="s">
        <v>6786</v>
      </c>
      <c r="B2267" t="s">
        <v>55</v>
      </c>
      <c r="C2267" t="s">
        <v>6787</v>
      </c>
      <c r="D2267" s="11" t="s">
        <v>9118</v>
      </c>
      <c r="E2267" s="11" t="s">
        <v>7044</v>
      </c>
      <c r="F2267" t="s">
        <v>68</v>
      </c>
      <c r="G2267" t="s">
        <v>6788</v>
      </c>
      <c r="H2267" t="s">
        <v>39</v>
      </c>
      <c r="I2267">
        <v>60.7</v>
      </c>
      <c r="J2267">
        <v>6</v>
      </c>
      <c r="K2267">
        <v>5</v>
      </c>
      <c r="L2267">
        <v>364.2</v>
      </c>
      <c r="M2267">
        <v>345.99</v>
      </c>
      <c r="N2267" s="11">
        <f>Salesdata[[#This Row],[subtotal_before_discount]]-Salesdata[[#This Row],[total_after_discount]]</f>
        <v>18.20999999999998</v>
      </c>
      <c r="O2267" t="s">
        <v>28</v>
      </c>
      <c r="P2267" s="2">
        <v>45505.558148148149</v>
      </c>
      <c r="Q2267">
        <f>YEAR(Salesdata[[#This Row],[purchase_date]])</f>
        <v>2024</v>
      </c>
      <c r="R2267" t="str">
        <f>TEXT(Salesdata[[#This Row],[purchase_date]], "mmm")</f>
        <v>Aug</v>
      </c>
    </row>
    <row r="2268" spans="1:18" x14ac:dyDescent="0.3">
      <c r="A2268" t="s">
        <v>6789</v>
      </c>
      <c r="B2268" t="s">
        <v>118</v>
      </c>
      <c r="C2268" t="s">
        <v>6790</v>
      </c>
      <c r="D2268" s="11" t="s">
        <v>8372</v>
      </c>
      <c r="E2268" s="11" t="s">
        <v>7137</v>
      </c>
      <c r="F2268" t="s">
        <v>87</v>
      </c>
      <c r="G2268" t="s">
        <v>6791</v>
      </c>
      <c r="H2268" t="s">
        <v>53</v>
      </c>
      <c r="I2268">
        <v>89.26</v>
      </c>
      <c r="J2268">
        <v>25</v>
      </c>
      <c r="K2268">
        <v>15</v>
      </c>
      <c r="L2268">
        <v>2231.5</v>
      </c>
      <c r="M2268">
        <v>1896.77</v>
      </c>
      <c r="N2268" s="11">
        <f>Salesdata[[#This Row],[subtotal_before_discount]]-Salesdata[[#This Row],[total_after_discount]]</f>
        <v>334.73</v>
      </c>
      <c r="O2268" t="s">
        <v>40</v>
      </c>
      <c r="P2268" s="2">
        <v>45684.243611111109</v>
      </c>
      <c r="Q2268">
        <f>YEAR(Salesdata[[#This Row],[purchase_date]])</f>
        <v>2025</v>
      </c>
      <c r="R2268" t="str">
        <f>TEXT(Salesdata[[#This Row],[purchase_date]], "mmm")</f>
        <v>Jan</v>
      </c>
    </row>
    <row r="2269" spans="1:18" x14ac:dyDescent="0.3">
      <c r="A2269" t="s">
        <v>6792</v>
      </c>
      <c r="B2269" t="s">
        <v>172</v>
      </c>
      <c r="C2269" t="s">
        <v>6793</v>
      </c>
      <c r="D2269" s="11" t="s">
        <v>9119</v>
      </c>
      <c r="E2269" s="11" t="s">
        <v>7346</v>
      </c>
      <c r="F2269" t="s">
        <v>224</v>
      </c>
      <c r="G2269" t="s">
        <v>6794</v>
      </c>
      <c r="H2269" t="s">
        <v>59</v>
      </c>
      <c r="I2269">
        <v>332.49</v>
      </c>
      <c r="J2269">
        <v>4</v>
      </c>
      <c r="K2269">
        <v>0</v>
      </c>
      <c r="L2269">
        <v>1329.96</v>
      </c>
      <c r="M2269">
        <v>1329.96</v>
      </c>
      <c r="N2269" s="11">
        <f>Salesdata[[#This Row],[subtotal_before_discount]]-Salesdata[[#This Row],[total_after_discount]]</f>
        <v>0</v>
      </c>
      <c r="O2269" t="s">
        <v>40</v>
      </c>
      <c r="P2269" s="2">
        <v>45793.600694444445</v>
      </c>
      <c r="Q2269">
        <f>YEAR(Salesdata[[#This Row],[purchase_date]])</f>
        <v>2025</v>
      </c>
      <c r="R2269" t="str">
        <f>TEXT(Salesdata[[#This Row],[purchase_date]], "mmm")</f>
        <v>May</v>
      </c>
    </row>
    <row r="2270" spans="1:18" x14ac:dyDescent="0.3">
      <c r="A2270" t="s">
        <v>6795</v>
      </c>
      <c r="B2270" t="s">
        <v>72</v>
      </c>
      <c r="C2270" t="s">
        <v>6796</v>
      </c>
      <c r="D2270" s="11" t="s">
        <v>9120</v>
      </c>
      <c r="E2270" s="11" t="s">
        <v>7130</v>
      </c>
      <c r="F2270" t="s">
        <v>57</v>
      </c>
      <c r="G2270" t="s">
        <v>6797</v>
      </c>
      <c r="H2270" t="s">
        <v>39</v>
      </c>
      <c r="I2270">
        <v>1.57</v>
      </c>
      <c r="J2270">
        <v>44</v>
      </c>
      <c r="K2270">
        <v>15</v>
      </c>
      <c r="L2270">
        <v>69.08</v>
      </c>
      <c r="M2270">
        <v>58.72</v>
      </c>
      <c r="N2270" s="11">
        <f>Salesdata[[#This Row],[subtotal_before_discount]]-Salesdata[[#This Row],[total_after_discount]]</f>
        <v>10.36</v>
      </c>
      <c r="O2270" t="s">
        <v>116</v>
      </c>
      <c r="P2270" s="2">
        <v>45561.140613425923</v>
      </c>
      <c r="Q2270">
        <f>YEAR(Salesdata[[#This Row],[purchase_date]])</f>
        <v>2024</v>
      </c>
      <c r="R2270" t="str">
        <f>TEXT(Salesdata[[#This Row],[purchase_date]], "mmm")</f>
        <v>Sep</v>
      </c>
    </row>
    <row r="2271" spans="1:18" x14ac:dyDescent="0.3">
      <c r="A2271" t="s">
        <v>6798</v>
      </c>
      <c r="B2271" t="s">
        <v>72</v>
      </c>
      <c r="C2271" t="s">
        <v>6799</v>
      </c>
      <c r="D2271" s="11" t="s">
        <v>9121</v>
      </c>
      <c r="E2271" s="11" t="s">
        <v>7137</v>
      </c>
      <c r="F2271" t="s">
        <v>18</v>
      </c>
      <c r="G2271" t="s">
        <v>6800</v>
      </c>
      <c r="H2271" t="s">
        <v>82</v>
      </c>
      <c r="I2271">
        <v>4.46</v>
      </c>
      <c r="J2271">
        <v>94</v>
      </c>
      <c r="K2271">
        <v>0</v>
      </c>
      <c r="L2271">
        <v>419.24</v>
      </c>
      <c r="M2271">
        <v>419.24</v>
      </c>
      <c r="N2271" s="11">
        <f>Salesdata[[#This Row],[subtotal_before_discount]]-Salesdata[[#This Row],[total_after_discount]]</f>
        <v>0</v>
      </c>
      <c r="O2271" t="s">
        <v>40</v>
      </c>
      <c r="P2271" s="2">
        <v>45699.158356481479</v>
      </c>
      <c r="Q2271">
        <f>YEAR(Salesdata[[#This Row],[purchase_date]])</f>
        <v>2025</v>
      </c>
      <c r="R2271" t="str">
        <f>TEXT(Salesdata[[#This Row],[purchase_date]], "mmm")</f>
        <v>Feb</v>
      </c>
    </row>
    <row r="2272" spans="1:18" x14ac:dyDescent="0.3">
      <c r="A2272" t="s">
        <v>6801</v>
      </c>
      <c r="B2272" t="s">
        <v>118</v>
      </c>
      <c r="C2272" t="s">
        <v>6802</v>
      </c>
      <c r="D2272" s="11" t="s">
        <v>8060</v>
      </c>
      <c r="E2272" s="11" t="s">
        <v>7099</v>
      </c>
      <c r="F2272" t="s">
        <v>9189</v>
      </c>
      <c r="G2272" t="s">
        <v>6803</v>
      </c>
      <c r="H2272" t="s">
        <v>70</v>
      </c>
      <c r="I2272">
        <v>335.34</v>
      </c>
      <c r="J2272">
        <v>3</v>
      </c>
      <c r="K2272">
        <v>10</v>
      </c>
      <c r="L2272">
        <v>1006.02</v>
      </c>
      <c r="M2272">
        <v>905.42</v>
      </c>
      <c r="N2272" s="11">
        <f>Salesdata[[#This Row],[subtotal_before_discount]]-Salesdata[[#This Row],[total_after_discount]]</f>
        <v>100.60000000000002</v>
      </c>
      <c r="O2272" t="s">
        <v>116</v>
      </c>
      <c r="P2272" s="2">
        <v>45684.819722222222</v>
      </c>
      <c r="Q2272">
        <f>YEAR(Salesdata[[#This Row],[purchase_date]])</f>
        <v>2025</v>
      </c>
      <c r="R2272" t="str">
        <f>TEXT(Salesdata[[#This Row],[purchase_date]], "mmm")</f>
        <v>Jan</v>
      </c>
    </row>
    <row r="2273" spans="1:18" x14ac:dyDescent="0.3">
      <c r="A2273" t="s">
        <v>6804</v>
      </c>
      <c r="B2273" t="s">
        <v>55</v>
      </c>
      <c r="C2273" t="s">
        <v>6805</v>
      </c>
      <c r="D2273" s="11" t="s">
        <v>8958</v>
      </c>
      <c r="E2273" s="11" t="s">
        <v>7198</v>
      </c>
      <c r="F2273" t="s">
        <v>133</v>
      </c>
      <c r="G2273" t="s">
        <v>6806</v>
      </c>
      <c r="H2273" t="s">
        <v>465</v>
      </c>
      <c r="I2273">
        <v>3.09</v>
      </c>
      <c r="J2273">
        <v>51</v>
      </c>
      <c r="K2273">
        <v>15</v>
      </c>
      <c r="L2273">
        <v>157.59</v>
      </c>
      <c r="M2273">
        <v>133.94999999999999</v>
      </c>
      <c r="N2273" s="11">
        <f>Salesdata[[#This Row],[subtotal_before_discount]]-Salesdata[[#This Row],[total_after_discount]]</f>
        <v>23.640000000000015</v>
      </c>
      <c r="O2273" t="s">
        <v>116</v>
      </c>
      <c r="P2273" s="2">
        <v>45474.109942129631</v>
      </c>
      <c r="Q2273">
        <f>YEAR(Salesdata[[#This Row],[purchase_date]])</f>
        <v>2024</v>
      </c>
      <c r="R2273" t="str">
        <f>TEXT(Salesdata[[#This Row],[purchase_date]], "mmm")</f>
        <v>Jul</v>
      </c>
    </row>
    <row r="2274" spans="1:18" x14ac:dyDescent="0.3">
      <c r="A2274" t="s">
        <v>6807</v>
      </c>
      <c r="B2274" t="s">
        <v>15</v>
      </c>
      <c r="C2274" t="s">
        <v>6808</v>
      </c>
      <c r="D2274" s="11" t="s">
        <v>9122</v>
      </c>
      <c r="E2274" s="11" t="s">
        <v>7062</v>
      </c>
      <c r="F2274" t="s">
        <v>9189</v>
      </c>
      <c r="G2274" t="s">
        <v>6809</v>
      </c>
      <c r="H2274" t="s">
        <v>70</v>
      </c>
      <c r="I2274">
        <v>113.9</v>
      </c>
      <c r="J2274">
        <v>4</v>
      </c>
      <c r="K2274">
        <v>0</v>
      </c>
      <c r="L2274">
        <v>455.6</v>
      </c>
      <c r="M2274">
        <v>455.6</v>
      </c>
      <c r="N2274" s="11">
        <f>Salesdata[[#This Row],[subtotal_before_discount]]-Salesdata[[#This Row],[total_after_discount]]</f>
        <v>0</v>
      </c>
      <c r="O2274" t="s">
        <v>28</v>
      </c>
      <c r="P2274" s="2">
        <v>45641.426076388889</v>
      </c>
      <c r="Q2274">
        <f>YEAR(Salesdata[[#This Row],[purchase_date]])</f>
        <v>2024</v>
      </c>
      <c r="R2274" t="str">
        <f>TEXT(Salesdata[[#This Row],[purchase_date]], "mmm")</f>
        <v>Dec</v>
      </c>
    </row>
    <row r="2275" spans="1:18" x14ac:dyDescent="0.3">
      <c r="A2275" t="s">
        <v>6810</v>
      </c>
      <c r="B2275" t="s">
        <v>23</v>
      </c>
      <c r="C2275" t="s">
        <v>9189</v>
      </c>
      <c r="D2275" s="11" t="s">
        <v>9189</v>
      </c>
      <c r="E2275" s="11" t="s">
        <v>9189</v>
      </c>
      <c r="F2275" t="s">
        <v>177</v>
      </c>
      <c r="G2275" t="s">
        <v>6811</v>
      </c>
      <c r="H2275" t="s">
        <v>209</v>
      </c>
      <c r="I2275">
        <v>2.89</v>
      </c>
      <c r="J2275">
        <v>15</v>
      </c>
      <c r="K2275">
        <v>10</v>
      </c>
      <c r="L2275">
        <v>43.35</v>
      </c>
      <c r="M2275">
        <v>39.020000000000003</v>
      </c>
      <c r="N2275" s="11">
        <f>Salesdata[[#This Row],[subtotal_before_discount]]-Salesdata[[#This Row],[total_after_discount]]</f>
        <v>4.3299999999999983</v>
      </c>
      <c r="O2275" t="s">
        <v>40</v>
      </c>
      <c r="P2275" s="2">
        <v>45578.444131944445</v>
      </c>
      <c r="Q2275">
        <f>YEAR(Salesdata[[#This Row],[purchase_date]])</f>
        <v>2024</v>
      </c>
      <c r="R2275" t="str">
        <f>TEXT(Salesdata[[#This Row],[purchase_date]], "mmm")</f>
        <v>Oct</v>
      </c>
    </row>
    <row r="2276" spans="1:18" x14ac:dyDescent="0.3">
      <c r="A2276" t="s">
        <v>6812</v>
      </c>
      <c r="B2276" t="s">
        <v>118</v>
      </c>
      <c r="C2276" t="s">
        <v>6813</v>
      </c>
      <c r="D2276" s="11" t="s">
        <v>9123</v>
      </c>
      <c r="E2276" s="11" t="s">
        <v>7143</v>
      </c>
      <c r="F2276" t="s">
        <v>105</v>
      </c>
      <c r="G2276" t="s">
        <v>6814</v>
      </c>
      <c r="H2276" t="s">
        <v>65</v>
      </c>
      <c r="I2276">
        <v>2540.7600000000002</v>
      </c>
      <c r="J2276">
        <v>15</v>
      </c>
      <c r="K2276">
        <v>20</v>
      </c>
      <c r="L2276">
        <v>38111.4</v>
      </c>
      <c r="M2276">
        <v>30489.119999999999</v>
      </c>
      <c r="N2276" s="11">
        <f>Salesdata[[#This Row],[subtotal_before_discount]]-Salesdata[[#This Row],[total_after_discount]]</f>
        <v>7622.2800000000025</v>
      </c>
      <c r="O2276" t="s">
        <v>77</v>
      </c>
      <c r="P2276" s="2">
        <v>45715.135844907411</v>
      </c>
      <c r="Q2276">
        <f>YEAR(Salesdata[[#This Row],[purchase_date]])</f>
        <v>2025</v>
      </c>
      <c r="R2276" t="str">
        <f>TEXT(Salesdata[[#This Row],[purchase_date]], "mmm")</f>
        <v>Feb</v>
      </c>
    </row>
    <row r="2277" spans="1:18" x14ac:dyDescent="0.3">
      <c r="A2277" t="s">
        <v>6815</v>
      </c>
      <c r="B2277" t="s">
        <v>15</v>
      </c>
      <c r="C2277" t="s">
        <v>6816</v>
      </c>
      <c r="D2277" s="11" t="s">
        <v>9124</v>
      </c>
      <c r="E2277" s="11" t="s">
        <v>7040</v>
      </c>
      <c r="F2277" t="s">
        <v>224</v>
      </c>
      <c r="G2277" t="s">
        <v>6817</v>
      </c>
      <c r="H2277" t="s">
        <v>39</v>
      </c>
      <c r="I2277">
        <v>76.040000000000006</v>
      </c>
      <c r="J2277">
        <v>15</v>
      </c>
      <c r="K2277">
        <v>10</v>
      </c>
      <c r="L2277">
        <v>1140.5999999999999</v>
      </c>
      <c r="M2277">
        <v>1026.54</v>
      </c>
      <c r="N2277" s="11">
        <f>Salesdata[[#This Row],[subtotal_before_discount]]-Salesdata[[#This Row],[total_after_discount]]</f>
        <v>114.05999999999995</v>
      </c>
      <c r="O2277" t="s">
        <v>77</v>
      </c>
      <c r="P2277" s="2">
        <v>45690.755729166667</v>
      </c>
      <c r="Q2277">
        <f>YEAR(Salesdata[[#This Row],[purchase_date]])</f>
        <v>2025</v>
      </c>
      <c r="R2277" t="str">
        <f>TEXT(Salesdata[[#This Row],[purchase_date]], "mmm")</f>
        <v>Feb</v>
      </c>
    </row>
    <row r="2278" spans="1:18" x14ac:dyDescent="0.3">
      <c r="A2278" t="s">
        <v>6818</v>
      </c>
      <c r="B2278" t="s">
        <v>49</v>
      </c>
      <c r="C2278" t="s">
        <v>6819</v>
      </c>
      <c r="D2278" s="11" t="s">
        <v>9125</v>
      </c>
      <c r="E2278" s="11" t="s">
        <v>7346</v>
      </c>
      <c r="F2278" t="s">
        <v>68</v>
      </c>
      <c r="G2278" t="s">
        <v>6820</v>
      </c>
      <c r="H2278" t="s">
        <v>135</v>
      </c>
      <c r="I2278">
        <v>68.989999999999995</v>
      </c>
      <c r="J2278">
        <v>15</v>
      </c>
      <c r="K2278">
        <v>15</v>
      </c>
      <c r="L2278">
        <v>1034.8499999999999</v>
      </c>
      <c r="M2278">
        <v>879.62</v>
      </c>
      <c r="N2278" s="11">
        <f>Salesdata[[#This Row],[subtotal_before_discount]]-Salesdata[[#This Row],[total_after_discount]]</f>
        <v>155.2299999999999</v>
      </c>
      <c r="O2278" t="s">
        <v>21</v>
      </c>
      <c r="P2278" s="2">
        <v>45747.056666666664</v>
      </c>
      <c r="Q2278">
        <f>YEAR(Salesdata[[#This Row],[purchase_date]])</f>
        <v>2025</v>
      </c>
      <c r="R2278" t="str">
        <f>TEXT(Salesdata[[#This Row],[purchase_date]], "mmm")</f>
        <v>Mar</v>
      </c>
    </row>
    <row r="2279" spans="1:18" x14ac:dyDescent="0.3">
      <c r="A2279" t="s">
        <v>6821</v>
      </c>
      <c r="B2279" t="s">
        <v>84</v>
      </c>
      <c r="C2279" t="s">
        <v>6822</v>
      </c>
      <c r="D2279" s="11" t="s">
        <v>9126</v>
      </c>
      <c r="E2279" s="11" t="s">
        <v>7119</v>
      </c>
      <c r="F2279" t="s">
        <v>18</v>
      </c>
      <c r="G2279" t="s">
        <v>6823</v>
      </c>
      <c r="H2279" t="s">
        <v>39</v>
      </c>
      <c r="I2279">
        <v>230.45</v>
      </c>
      <c r="J2279">
        <v>1</v>
      </c>
      <c r="K2279">
        <v>0</v>
      </c>
      <c r="L2279">
        <v>230.45</v>
      </c>
      <c r="M2279">
        <v>230.45</v>
      </c>
      <c r="N2279" s="11">
        <f>Salesdata[[#This Row],[subtotal_before_discount]]-Salesdata[[#This Row],[total_after_discount]]</f>
        <v>0</v>
      </c>
      <c r="O2279" t="s">
        <v>47</v>
      </c>
      <c r="P2279" s="2">
        <v>45636.555</v>
      </c>
      <c r="Q2279">
        <f>YEAR(Salesdata[[#This Row],[purchase_date]])</f>
        <v>2024</v>
      </c>
      <c r="R2279" t="str">
        <f>TEXT(Salesdata[[#This Row],[purchase_date]], "mmm")</f>
        <v>Dec</v>
      </c>
    </row>
    <row r="2280" spans="1:18" x14ac:dyDescent="0.3">
      <c r="A2280" t="s">
        <v>6824</v>
      </c>
      <c r="B2280" t="s">
        <v>181</v>
      </c>
      <c r="C2280" t="s">
        <v>6825</v>
      </c>
      <c r="D2280" s="11" t="s">
        <v>9127</v>
      </c>
      <c r="E2280" s="11" t="s">
        <v>7097</v>
      </c>
      <c r="F2280" t="s">
        <v>251</v>
      </c>
      <c r="G2280" t="s">
        <v>6826</v>
      </c>
      <c r="H2280" t="s">
        <v>93</v>
      </c>
      <c r="I2280">
        <v>27.76</v>
      </c>
      <c r="J2280">
        <v>25</v>
      </c>
      <c r="K2280">
        <v>10</v>
      </c>
      <c r="L2280">
        <v>694</v>
      </c>
      <c r="M2280">
        <v>624.6</v>
      </c>
      <c r="N2280" s="11">
        <f>Salesdata[[#This Row],[subtotal_before_discount]]-Salesdata[[#This Row],[total_after_discount]]</f>
        <v>69.399999999999977</v>
      </c>
      <c r="O2280" t="s">
        <v>116</v>
      </c>
      <c r="P2280" s="2">
        <v>45532.567083333335</v>
      </c>
      <c r="Q2280">
        <f>YEAR(Salesdata[[#This Row],[purchase_date]])</f>
        <v>2024</v>
      </c>
      <c r="R2280" t="str">
        <f>TEXT(Salesdata[[#This Row],[purchase_date]], "mmm")</f>
        <v>Aug</v>
      </c>
    </row>
    <row r="2281" spans="1:18" x14ac:dyDescent="0.3">
      <c r="A2281" t="s">
        <v>6827</v>
      </c>
      <c r="B2281" t="s">
        <v>23</v>
      </c>
      <c r="C2281" t="s">
        <v>6828</v>
      </c>
      <c r="D2281" s="11" t="s">
        <v>9128</v>
      </c>
      <c r="E2281" s="11" t="s">
        <v>7164</v>
      </c>
      <c r="F2281" t="s">
        <v>100</v>
      </c>
      <c r="G2281" t="s">
        <v>6829</v>
      </c>
      <c r="H2281" t="s">
        <v>135</v>
      </c>
      <c r="I2281">
        <v>321.58</v>
      </c>
      <c r="J2281">
        <v>4</v>
      </c>
      <c r="K2281">
        <v>2</v>
      </c>
      <c r="L2281">
        <v>1286.32</v>
      </c>
      <c r="M2281">
        <v>1260.5899999999999</v>
      </c>
      <c r="N2281" s="11">
        <f>Salesdata[[#This Row],[subtotal_before_discount]]-Salesdata[[#This Row],[total_after_discount]]</f>
        <v>25.730000000000018</v>
      </c>
      <c r="O2281" t="s">
        <v>9189</v>
      </c>
      <c r="P2281" s="2">
        <v>45714.811157407406</v>
      </c>
      <c r="Q2281">
        <f>YEAR(Salesdata[[#This Row],[purchase_date]])</f>
        <v>2025</v>
      </c>
      <c r="R2281" t="str">
        <f>TEXT(Salesdata[[#This Row],[purchase_date]], "mmm")</f>
        <v>Feb</v>
      </c>
    </row>
    <row r="2282" spans="1:18" x14ac:dyDescent="0.3">
      <c r="A2282" t="s">
        <v>6830</v>
      </c>
      <c r="B2282" t="s">
        <v>118</v>
      </c>
      <c r="C2282" t="s">
        <v>6831</v>
      </c>
      <c r="D2282" s="11" t="s">
        <v>9129</v>
      </c>
      <c r="E2282" s="11" t="s">
        <v>7102</v>
      </c>
      <c r="F2282" t="s">
        <v>277</v>
      </c>
      <c r="G2282" t="s">
        <v>6832</v>
      </c>
      <c r="H2282" t="s">
        <v>59</v>
      </c>
      <c r="I2282">
        <v>98.62</v>
      </c>
      <c r="J2282">
        <v>4</v>
      </c>
      <c r="K2282">
        <v>0</v>
      </c>
      <c r="L2282">
        <v>394.48</v>
      </c>
      <c r="M2282">
        <v>394.48</v>
      </c>
      <c r="N2282" s="11">
        <f>Salesdata[[#This Row],[subtotal_before_discount]]-Salesdata[[#This Row],[total_after_discount]]</f>
        <v>0</v>
      </c>
      <c r="O2282" t="s">
        <v>60</v>
      </c>
      <c r="P2282" s="2">
        <v>45774.563125000001</v>
      </c>
      <c r="Q2282">
        <f>YEAR(Salesdata[[#This Row],[purchase_date]])</f>
        <v>2025</v>
      </c>
      <c r="R2282" t="str">
        <f>TEXT(Salesdata[[#This Row],[purchase_date]], "mmm")</f>
        <v>Apr</v>
      </c>
    </row>
    <row r="2283" spans="1:18" x14ac:dyDescent="0.3">
      <c r="A2283" t="s">
        <v>6833</v>
      </c>
      <c r="B2283" t="s">
        <v>118</v>
      </c>
      <c r="C2283" t="s">
        <v>6834</v>
      </c>
      <c r="D2283" s="11" t="s">
        <v>9130</v>
      </c>
      <c r="E2283" s="11" t="s">
        <v>7073</v>
      </c>
      <c r="F2283" t="s">
        <v>133</v>
      </c>
      <c r="G2283" t="s">
        <v>6835</v>
      </c>
      <c r="H2283" t="s">
        <v>161</v>
      </c>
      <c r="I2283">
        <v>282.37</v>
      </c>
      <c r="J2283">
        <v>5</v>
      </c>
      <c r="K2283">
        <v>0</v>
      </c>
      <c r="L2283">
        <v>1411.85</v>
      </c>
      <c r="M2283">
        <v>1411.85</v>
      </c>
      <c r="N2283" s="11">
        <f>Salesdata[[#This Row],[subtotal_before_discount]]-Salesdata[[#This Row],[total_after_discount]]</f>
        <v>0</v>
      </c>
      <c r="O2283" t="s">
        <v>60</v>
      </c>
      <c r="P2283" s="2">
        <v>45628.546493055554</v>
      </c>
      <c r="Q2283">
        <f>YEAR(Salesdata[[#This Row],[purchase_date]])</f>
        <v>2024</v>
      </c>
      <c r="R2283" t="str">
        <f>TEXT(Salesdata[[#This Row],[purchase_date]], "mmm")</f>
        <v>Dec</v>
      </c>
    </row>
    <row r="2284" spans="1:18" x14ac:dyDescent="0.3">
      <c r="A2284" t="s">
        <v>6836</v>
      </c>
      <c r="B2284" t="s">
        <v>181</v>
      </c>
      <c r="C2284" t="s">
        <v>6837</v>
      </c>
      <c r="D2284" s="11" t="s">
        <v>7834</v>
      </c>
      <c r="E2284" s="11" t="s">
        <v>7125</v>
      </c>
      <c r="F2284" t="s">
        <v>68</v>
      </c>
      <c r="G2284" t="s">
        <v>6838</v>
      </c>
      <c r="H2284" t="s">
        <v>82</v>
      </c>
      <c r="I2284">
        <v>136.38</v>
      </c>
      <c r="J2284">
        <v>50</v>
      </c>
      <c r="K2284">
        <v>15</v>
      </c>
      <c r="L2284">
        <v>6819</v>
      </c>
      <c r="M2284">
        <v>5796.15</v>
      </c>
      <c r="N2284" s="11">
        <f>Salesdata[[#This Row],[subtotal_before_discount]]-Salesdata[[#This Row],[total_after_discount]]</f>
        <v>1022.8500000000004</v>
      </c>
      <c r="O2284" t="s">
        <v>47</v>
      </c>
      <c r="P2284" s="2">
        <v>45625.809918981482</v>
      </c>
      <c r="Q2284">
        <f>YEAR(Salesdata[[#This Row],[purchase_date]])</f>
        <v>2024</v>
      </c>
      <c r="R2284" t="str">
        <f>TEXT(Salesdata[[#This Row],[purchase_date]], "mmm")</f>
        <v>Nov</v>
      </c>
    </row>
    <row r="2285" spans="1:18" x14ac:dyDescent="0.3">
      <c r="A2285" t="s">
        <v>6839</v>
      </c>
      <c r="B2285" t="s">
        <v>84</v>
      </c>
      <c r="C2285" t="s">
        <v>6840</v>
      </c>
      <c r="D2285" s="11" t="s">
        <v>9131</v>
      </c>
      <c r="E2285" s="11" t="s">
        <v>7058</v>
      </c>
      <c r="F2285" t="s">
        <v>91</v>
      </c>
      <c r="G2285" t="s">
        <v>6841</v>
      </c>
      <c r="H2285" t="s">
        <v>82</v>
      </c>
      <c r="I2285">
        <v>341.95</v>
      </c>
      <c r="J2285">
        <v>25</v>
      </c>
      <c r="K2285">
        <v>20</v>
      </c>
      <c r="L2285">
        <v>8548.75</v>
      </c>
      <c r="M2285">
        <v>6839</v>
      </c>
      <c r="N2285" s="11">
        <f>Salesdata[[#This Row],[subtotal_before_discount]]-Salesdata[[#This Row],[total_after_discount]]</f>
        <v>1709.75</v>
      </c>
      <c r="O2285" t="s">
        <v>21</v>
      </c>
      <c r="P2285" s="2">
        <v>45706.230949074074</v>
      </c>
      <c r="Q2285">
        <f>YEAR(Salesdata[[#This Row],[purchase_date]])</f>
        <v>2025</v>
      </c>
      <c r="R2285" t="str">
        <f>TEXT(Salesdata[[#This Row],[purchase_date]], "mmm")</f>
        <v>Feb</v>
      </c>
    </row>
    <row r="2286" spans="1:18" x14ac:dyDescent="0.3">
      <c r="A2286" t="s">
        <v>6842</v>
      </c>
      <c r="B2286" t="s">
        <v>30</v>
      </c>
      <c r="C2286" t="s">
        <v>6843</v>
      </c>
      <c r="D2286" s="11" t="s">
        <v>9132</v>
      </c>
      <c r="E2286" s="11" t="s">
        <v>7108</v>
      </c>
      <c r="F2286" t="s">
        <v>18</v>
      </c>
      <c r="G2286" t="s">
        <v>6844</v>
      </c>
      <c r="H2286" t="s">
        <v>248</v>
      </c>
      <c r="I2286">
        <v>0.98</v>
      </c>
      <c r="J2286">
        <v>257</v>
      </c>
      <c r="K2286">
        <v>3</v>
      </c>
      <c r="L2286">
        <v>251.86</v>
      </c>
      <c r="M2286">
        <v>244.3</v>
      </c>
      <c r="N2286" s="11">
        <f>Salesdata[[#This Row],[subtotal_before_discount]]-Salesdata[[#This Row],[total_after_discount]]</f>
        <v>7.5600000000000023</v>
      </c>
      <c r="O2286" t="s">
        <v>40</v>
      </c>
      <c r="P2286" s="2">
        <v>45494.57744212963</v>
      </c>
      <c r="Q2286">
        <f>YEAR(Salesdata[[#This Row],[purchase_date]])</f>
        <v>2024</v>
      </c>
      <c r="R2286" t="str">
        <f>TEXT(Salesdata[[#This Row],[purchase_date]], "mmm")</f>
        <v>Jul</v>
      </c>
    </row>
    <row r="2287" spans="1:18" x14ac:dyDescent="0.3">
      <c r="A2287" t="s">
        <v>6845</v>
      </c>
      <c r="B2287" t="s">
        <v>55</v>
      </c>
      <c r="C2287" t="s">
        <v>6846</v>
      </c>
      <c r="D2287" s="11" t="s">
        <v>9133</v>
      </c>
      <c r="E2287" s="11" t="s">
        <v>7123</v>
      </c>
      <c r="F2287" t="s">
        <v>155</v>
      </c>
      <c r="G2287" t="s">
        <v>6847</v>
      </c>
      <c r="H2287" t="s">
        <v>93</v>
      </c>
      <c r="I2287">
        <v>2618.13</v>
      </c>
      <c r="J2287">
        <v>50</v>
      </c>
      <c r="K2287">
        <v>20</v>
      </c>
      <c r="L2287">
        <v>130906.5</v>
      </c>
      <c r="M2287">
        <v>104725.2</v>
      </c>
      <c r="N2287" s="11">
        <f>Salesdata[[#This Row],[subtotal_before_discount]]-Salesdata[[#This Row],[total_after_discount]]</f>
        <v>26181.300000000003</v>
      </c>
      <c r="O2287" t="s">
        <v>116</v>
      </c>
      <c r="P2287" s="2">
        <v>45600.245821759258</v>
      </c>
      <c r="Q2287">
        <f>YEAR(Salesdata[[#This Row],[purchase_date]])</f>
        <v>2024</v>
      </c>
      <c r="R2287" t="str">
        <f>TEXT(Salesdata[[#This Row],[purchase_date]], "mmm")</f>
        <v>Nov</v>
      </c>
    </row>
    <row r="2288" spans="1:18" x14ac:dyDescent="0.3">
      <c r="A2288" t="s">
        <v>6848</v>
      </c>
      <c r="B2288" t="s">
        <v>23</v>
      </c>
      <c r="C2288" t="s">
        <v>6849</v>
      </c>
      <c r="D2288" s="11" t="s">
        <v>9134</v>
      </c>
      <c r="E2288" s="11" t="s">
        <v>7152</v>
      </c>
      <c r="F2288" t="s">
        <v>105</v>
      </c>
      <c r="G2288" t="s">
        <v>6850</v>
      </c>
      <c r="H2288" t="s">
        <v>53</v>
      </c>
      <c r="I2288">
        <v>730.54</v>
      </c>
      <c r="J2288">
        <v>3</v>
      </c>
      <c r="K2288">
        <v>5</v>
      </c>
      <c r="L2288">
        <v>2191.62</v>
      </c>
      <c r="M2288">
        <v>2082.04</v>
      </c>
      <c r="N2288" s="11">
        <f>Salesdata[[#This Row],[subtotal_before_discount]]-Salesdata[[#This Row],[total_after_discount]]</f>
        <v>109.57999999999993</v>
      </c>
      <c r="O2288" t="s">
        <v>116</v>
      </c>
      <c r="P2288" s="2">
        <v>45772.477152777778</v>
      </c>
      <c r="Q2288">
        <f>YEAR(Salesdata[[#This Row],[purchase_date]])</f>
        <v>2025</v>
      </c>
      <c r="R2288" t="str">
        <f>TEXT(Salesdata[[#This Row],[purchase_date]], "mmm")</f>
        <v>Apr</v>
      </c>
    </row>
    <row r="2289" spans="1:18" x14ac:dyDescent="0.3">
      <c r="A2289" t="s">
        <v>6851</v>
      </c>
      <c r="B2289" t="s">
        <v>84</v>
      </c>
      <c r="C2289" t="s">
        <v>9189</v>
      </c>
      <c r="D2289" s="11" t="s">
        <v>9189</v>
      </c>
      <c r="E2289" s="11" t="s">
        <v>9189</v>
      </c>
      <c r="F2289" t="s">
        <v>68</v>
      </c>
      <c r="G2289" t="s">
        <v>6852</v>
      </c>
      <c r="H2289" t="s">
        <v>248</v>
      </c>
      <c r="I2289">
        <v>489.64</v>
      </c>
      <c r="J2289">
        <v>15</v>
      </c>
      <c r="K2289">
        <v>10</v>
      </c>
      <c r="L2289">
        <v>7344.6</v>
      </c>
      <c r="M2289">
        <v>6610.14</v>
      </c>
      <c r="N2289" s="11">
        <f>Salesdata[[#This Row],[subtotal_before_discount]]-Salesdata[[#This Row],[total_after_discount]]</f>
        <v>734.46</v>
      </c>
      <c r="O2289" t="s">
        <v>116</v>
      </c>
      <c r="P2289" s="2">
        <v>45766.712129629632</v>
      </c>
      <c r="Q2289">
        <f>YEAR(Salesdata[[#This Row],[purchase_date]])</f>
        <v>2025</v>
      </c>
      <c r="R2289" t="str">
        <f>TEXT(Salesdata[[#This Row],[purchase_date]], "mmm")</f>
        <v>Apr</v>
      </c>
    </row>
    <row r="2290" spans="1:18" x14ac:dyDescent="0.3">
      <c r="A2290" t="s">
        <v>6853</v>
      </c>
      <c r="B2290" t="s">
        <v>95</v>
      </c>
      <c r="C2290" t="s">
        <v>6854</v>
      </c>
      <c r="D2290" s="11" t="s">
        <v>9135</v>
      </c>
      <c r="E2290" s="11" t="s">
        <v>7036</v>
      </c>
      <c r="F2290" t="s">
        <v>155</v>
      </c>
      <c r="G2290" t="s">
        <v>6855</v>
      </c>
      <c r="H2290" t="s">
        <v>184</v>
      </c>
      <c r="I2290">
        <v>883.41</v>
      </c>
      <c r="J2290">
        <v>3</v>
      </c>
      <c r="K2290">
        <v>0</v>
      </c>
      <c r="L2290">
        <v>2650.23</v>
      </c>
      <c r="M2290">
        <v>2650.23</v>
      </c>
      <c r="N2290" s="11">
        <f>Salesdata[[#This Row],[subtotal_before_discount]]-Salesdata[[#This Row],[total_after_discount]]</f>
        <v>0</v>
      </c>
      <c r="O2290" t="s">
        <v>28</v>
      </c>
      <c r="P2290" s="2">
        <v>45451.159849537034</v>
      </c>
      <c r="Q2290">
        <f>YEAR(Salesdata[[#This Row],[purchase_date]])</f>
        <v>2024</v>
      </c>
      <c r="R2290" t="str">
        <f>TEXT(Salesdata[[#This Row],[purchase_date]], "mmm")</f>
        <v>Jun</v>
      </c>
    </row>
    <row r="2291" spans="1:18" x14ac:dyDescent="0.3">
      <c r="A2291" t="s">
        <v>6856</v>
      </c>
      <c r="B2291" t="s">
        <v>72</v>
      </c>
      <c r="C2291" t="s">
        <v>6857</v>
      </c>
      <c r="D2291" s="11" t="s">
        <v>9136</v>
      </c>
      <c r="E2291" s="11" t="s">
        <v>7137</v>
      </c>
      <c r="F2291" t="s">
        <v>9189</v>
      </c>
      <c r="G2291" t="s">
        <v>6858</v>
      </c>
      <c r="H2291" t="s">
        <v>93</v>
      </c>
      <c r="I2291">
        <v>216.88</v>
      </c>
      <c r="J2291">
        <v>25</v>
      </c>
      <c r="K2291">
        <v>15</v>
      </c>
      <c r="L2291">
        <v>5422</v>
      </c>
      <c r="M2291">
        <v>4608.7</v>
      </c>
      <c r="N2291" s="11">
        <f>Salesdata[[#This Row],[subtotal_before_discount]]-Salesdata[[#This Row],[total_after_discount]]</f>
        <v>813.30000000000018</v>
      </c>
      <c r="O2291" t="s">
        <v>47</v>
      </c>
      <c r="P2291" s="2">
        <v>45443.202615740738</v>
      </c>
      <c r="Q2291">
        <f>YEAR(Salesdata[[#This Row],[purchase_date]])</f>
        <v>2024</v>
      </c>
      <c r="R2291" t="str">
        <f>TEXT(Salesdata[[#This Row],[purchase_date]], "mmm")</f>
        <v>May</v>
      </c>
    </row>
    <row r="2292" spans="1:18" x14ac:dyDescent="0.3">
      <c r="A2292" t="s">
        <v>6859</v>
      </c>
      <c r="B2292" t="s">
        <v>23</v>
      </c>
      <c r="C2292" t="s">
        <v>6860</v>
      </c>
      <c r="D2292" s="11" t="s">
        <v>9137</v>
      </c>
      <c r="E2292" s="11" t="s">
        <v>7116</v>
      </c>
      <c r="F2292" t="s">
        <v>105</v>
      </c>
      <c r="G2292" t="s">
        <v>6861</v>
      </c>
      <c r="H2292" t="s">
        <v>59</v>
      </c>
      <c r="I2292">
        <v>1196.67</v>
      </c>
      <c r="J2292">
        <v>1</v>
      </c>
      <c r="K2292">
        <v>0</v>
      </c>
      <c r="L2292">
        <v>1196.67</v>
      </c>
      <c r="M2292">
        <v>1196.67</v>
      </c>
      <c r="N2292" s="11">
        <f>Salesdata[[#This Row],[subtotal_before_discount]]-Salesdata[[#This Row],[total_after_discount]]</f>
        <v>0</v>
      </c>
      <c r="O2292" t="s">
        <v>40</v>
      </c>
      <c r="P2292" s="2">
        <v>45646.598495370374</v>
      </c>
      <c r="Q2292">
        <f>YEAR(Salesdata[[#This Row],[purchase_date]])</f>
        <v>2024</v>
      </c>
      <c r="R2292" t="str">
        <f>TEXT(Salesdata[[#This Row],[purchase_date]], "mmm")</f>
        <v>Dec</v>
      </c>
    </row>
    <row r="2293" spans="1:18" x14ac:dyDescent="0.3">
      <c r="A2293" t="s">
        <v>6862</v>
      </c>
      <c r="B2293" t="s">
        <v>172</v>
      </c>
      <c r="C2293" t="s">
        <v>9189</v>
      </c>
      <c r="D2293" s="11" t="s">
        <v>9189</v>
      </c>
      <c r="E2293" s="11" t="s">
        <v>9189</v>
      </c>
      <c r="F2293" t="s">
        <v>111</v>
      </c>
      <c r="G2293" t="s">
        <v>6863</v>
      </c>
      <c r="H2293" t="s">
        <v>39</v>
      </c>
      <c r="I2293">
        <v>430.71</v>
      </c>
      <c r="J2293">
        <v>5</v>
      </c>
      <c r="K2293">
        <v>0</v>
      </c>
      <c r="L2293">
        <v>2153.5500000000002</v>
      </c>
      <c r="M2293">
        <v>2153.5500000000002</v>
      </c>
      <c r="N2293" s="11">
        <f>Salesdata[[#This Row],[subtotal_before_discount]]-Salesdata[[#This Row],[total_after_discount]]</f>
        <v>0</v>
      </c>
      <c r="O2293" t="s">
        <v>40</v>
      </c>
      <c r="P2293" s="2">
        <v>45618.07571759259</v>
      </c>
      <c r="Q2293">
        <f>YEAR(Salesdata[[#This Row],[purchase_date]])</f>
        <v>2024</v>
      </c>
      <c r="R2293" t="str">
        <f>TEXT(Salesdata[[#This Row],[purchase_date]], "mmm")</f>
        <v>Nov</v>
      </c>
    </row>
    <row r="2294" spans="1:18" x14ac:dyDescent="0.3">
      <c r="A2294" t="s">
        <v>6864</v>
      </c>
      <c r="B2294" t="s">
        <v>23</v>
      </c>
      <c r="C2294" t="s">
        <v>6865</v>
      </c>
      <c r="D2294" s="11" t="s">
        <v>9138</v>
      </c>
      <c r="E2294" s="11" t="s">
        <v>7105</v>
      </c>
      <c r="F2294" t="s">
        <v>87</v>
      </c>
      <c r="G2294" t="s">
        <v>6866</v>
      </c>
      <c r="H2294" t="s">
        <v>82</v>
      </c>
      <c r="I2294">
        <v>861.22</v>
      </c>
      <c r="J2294">
        <v>8</v>
      </c>
      <c r="K2294">
        <v>5</v>
      </c>
      <c r="L2294">
        <v>6889.76</v>
      </c>
      <c r="M2294">
        <v>6545.27</v>
      </c>
      <c r="N2294" s="11">
        <f>Salesdata[[#This Row],[subtotal_before_discount]]-Salesdata[[#This Row],[total_after_discount]]</f>
        <v>344.48999999999978</v>
      </c>
      <c r="O2294" t="s">
        <v>47</v>
      </c>
      <c r="P2294" s="2">
        <v>45856.759317129632</v>
      </c>
      <c r="Q2294">
        <f>YEAR(Salesdata[[#This Row],[purchase_date]])</f>
        <v>2025</v>
      </c>
      <c r="R2294" t="str">
        <f>TEXT(Salesdata[[#This Row],[purchase_date]], "mmm")</f>
        <v>Jul</v>
      </c>
    </row>
    <row r="2295" spans="1:18" x14ac:dyDescent="0.3">
      <c r="A2295" t="s">
        <v>6867</v>
      </c>
      <c r="B2295" t="s">
        <v>9189</v>
      </c>
      <c r="C2295" t="s">
        <v>6868</v>
      </c>
      <c r="D2295" s="11" t="s">
        <v>9139</v>
      </c>
      <c r="E2295" s="11" t="s">
        <v>7111</v>
      </c>
      <c r="F2295" t="s">
        <v>68</v>
      </c>
      <c r="G2295" t="s">
        <v>6869</v>
      </c>
      <c r="H2295" t="s">
        <v>135</v>
      </c>
      <c r="I2295">
        <v>860.99</v>
      </c>
      <c r="J2295">
        <v>30</v>
      </c>
      <c r="K2295">
        <v>15</v>
      </c>
      <c r="L2295">
        <v>25829.7</v>
      </c>
      <c r="M2295">
        <v>21955.24</v>
      </c>
      <c r="N2295" s="11">
        <f>Salesdata[[#This Row],[subtotal_before_discount]]-Salesdata[[#This Row],[total_after_discount]]</f>
        <v>3874.4599999999991</v>
      </c>
      <c r="O2295" t="s">
        <v>116</v>
      </c>
      <c r="P2295" s="2">
        <v>45745.924398148149</v>
      </c>
      <c r="Q2295">
        <f>YEAR(Salesdata[[#This Row],[purchase_date]])</f>
        <v>2025</v>
      </c>
      <c r="R2295" t="str">
        <f>TEXT(Salesdata[[#This Row],[purchase_date]], "mmm")</f>
        <v>Mar</v>
      </c>
    </row>
    <row r="2296" spans="1:18" x14ac:dyDescent="0.3">
      <c r="A2296" t="s">
        <v>6870</v>
      </c>
      <c r="B2296" t="s">
        <v>55</v>
      </c>
      <c r="C2296" t="s">
        <v>6871</v>
      </c>
      <c r="D2296" s="11" t="s">
        <v>9140</v>
      </c>
      <c r="E2296" s="11" t="s">
        <v>7099</v>
      </c>
      <c r="F2296" t="s">
        <v>105</v>
      </c>
      <c r="G2296" t="s">
        <v>6872</v>
      </c>
      <c r="H2296" t="s">
        <v>179</v>
      </c>
      <c r="I2296">
        <v>113.37</v>
      </c>
      <c r="J2296">
        <v>2</v>
      </c>
      <c r="K2296">
        <v>5</v>
      </c>
      <c r="L2296">
        <v>226.74</v>
      </c>
      <c r="M2296">
        <v>215.4</v>
      </c>
      <c r="N2296" s="11">
        <f>Salesdata[[#This Row],[subtotal_before_discount]]-Salesdata[[#This Row],[total_after_discount]]</f>
        <v>11.340000000000003</v>
      </c>
      <c r="O2296" t="s">
        <v>28</v>
      </c>
      <c r="P2296" s="2">
        <v>45832.304942129631</v>
      </c>
      <c r="Q2296">
        <f>YEAR(Salesdata[[#This Row],[purchase_date]])</f>
        <v>2025</v>
      </c>
      <c r="R2296" t="str">
        <f>TEXT(Salesdata[[#This Row],[purchase_date]], "mmm")</f>
        <v>Jun</v>
      </c>
    </row>
    <row r="2297" spans="1:18" x14ac:dyDescent="0.3">
      <c r="A2297" t="s">
        <v>6873</v>
      </c>
      <c r="B2297" t="s">
        <v>84</v>
      </c>
      <c r="C2297" t="s">
        <v>6874</v>
      </c>
      <c r="D2297" s="11" t="s">
        <v>9141</v>
      </c>
      <c r="E2297" s="11" t="s">
        <v>7052</v>
      </c>
      <c r="F2297" t="s">
        <v>9189</v>
      </c>
      <c r="G2297" t="s">
        <v>6875</v>
      </c>
      <c r="H2297" t="s">
        <v>102</v>
      </c>
      <c r="I2297">
        <v>67.290000000000006</v>
      </c>
      <c r="J2297">
        <v>40</v>
      </c>
      <c r="K2297">
        <v>15</v>
      </c>
      <c r="L2297">
        <v>2691.6</v>
      </c>
      <c r="M2297">
        <v>2287.86</v>
      </c>
      <c r="N2297" s="11">
        <f>Salesdata[[#This Row],[subtotal_before_discount]]-Salesdata[[#This Row],[total_after_discount]]</f>
        <v>403.73999999999978</v>
      </c>
      <c r="O2297" t="s">
        <v>21</v>
      </c>
      <c r="P2297" s="2">
        <v>45748.100023148145</v>
      </c>
      <c r="Q2297">
        <f>YEAR(Salesdata[[#This Row],[purchase_date]])</f>
        <v>2025</v>
      </c>
      <c r="R2297" t="str">
        <f>TEXT(Salesdata[[#This Row],[purchase_date]], "mmm")</f>
        <v>Apr</v>
      </c>
    </row>
    <row r="2298" spans="1:18" x14ac:dyDescent="0.3">
      <c r="A2298" t="s">
        <v>6876</v>
      </c>
      <c r="B2298" t="s">
        <v>15</v>
      </c>
      <c r="C2298" t="s">
        <v>6877</v>
      </c>
      <c r="D2298" s="11" t="s">
        <v>9142</v>
      </c>
      <c r="E2298" s="11" t="s">
        <v>7130</v>
      </c>
      <c r="F2298" t="s">
        <v>155</v>
      </c>
      <c r="G2298" t="s">
        <v>6878</v>
      </c>
      <c r="H2298" t="s">
        <v>248</v>
      </c>
      <c r="I2298">
        <v>2013.56</v>
      </c>
      <c r="J2298">
        <v>12</v>
      </c>
      <c r="K2298">
        <v>0</v>
      </c>
      <c r="L2298">
        <v>24162.720000000001</v>
      </c>
      <c r="M2298">
        <v>24162.720000000001</v>
      </c>
      <c r="N2298" s="11">
        <f>Salesdata[[#This Row],[subtotal_before_discount]]-Salesdata[[#This Row],[total_after_discount]]</f>
        <v>0</v>
      </c>
      <c r="O2298" t="s">
        <v>116</v>
      </c>
      <c r="P2298" s="2">
        <v>45829.071608796294</v>
      </c>
      <c r="Q2298">
        <f>YEAR(Salesdata[[#This Row],[purchase_date]])</f>
        <v>2025</v>
      </c>
      <c r="R2298" t="str">
        <f>TEXT(Salesdata[[#This Row],[purchase_date]], "mmm")</f>
        <v>Jun</v>
      </c>
    </row>
    <row r="2299" spans="1:18" x14ac:dyDescent="0.3">
      <c r="A2299" t="s">
        <v>6879</v>
      </c>
      <c r="B2299" t="s">
        <v>72</v>
      </c>
      <c r="C2299" t="s">
        <v>6880</v>
      </c>
      <c r="D2299" s="11" t="s">
        <v>9143</v>
      </c>
      <c r="E2299" s="11" t="s">
        <v>7036</v>
      </c>
      <c r="F2299" t="s">
        <v>224</v>
      </c>
      <c r="G2299" t="s">
        <v>6881</v>
      </c>
      <c r="H2299" t="s">
        <v>65</v>
      </c>
      <c r="I2299">
        <v>25.38</v>
      </c>
      <c r="J2299">
        <v>3</v>
      </c>
      <c r="K2299">
        <v>2</v>
      </c>
      <c r="L2299">
        <v>76.14</v>
      </c>
      <c r="M2299">
        <v>74.62</v>
      </c>
      <c r="N2299" s="11">
        <f>Salesdata[[#This Row],[subtotal_before_discount]]-Salesdata[[#This Row],[total_after_discount]]</f>
        <v>1.519999999999996</v>
      </c>
      <c r="O2299" t="s">
        <v>77</v>
      </c>
      <c r="P2299" s="2">
        <v>45633.119108796294</v>
      </c>
      <c r="Q2299">
        <f>YEAR(Salesdata[[#This Row],[purchase_date]])</f>
        <v>2024</v>
      </c>
      <c r="R2299" t="str">
        <f>TEXT(Salesdata[[#This Row],[purchase_date]], "mmm")</f>
        <v>Dec</v>
      </c>
    </row>
    <row r="2300" spans="1:18" x14ac:dyDescent="0.3">
      <c r="A2300" t="s">
        <v>6882</v>
      </c>
      <c r="B2300" t="s">
        <v>30</v>
      </c>
      <c r="C2300" t="s">
        <v>6883</v>
      </c>
      <c r="D2300" s="11" t="s">
        <v>7979</v>
      </c>
      <c r="E2300" s="11" t="s">
        <v>7145</v>
      </c>
      <c r="F2300" t="s">
        <v>100</v>
      </c>
      <c r="G2300" t="s">
        <v>6884</v>
      </c>
      <c r="H2300" t="s">
        <v>248</v>
      </c>
      <c r="I2300">
        <v>957.59</v>
      </c>
      <c r="J2300">
        <v>1</v>
      </c>
      <c r="K2300">
        <v>0</v>
      </c>
      <c r="L2300">
        <v>957.59</v>
      </c>
      <c r="M2300">
        <v>957.59</v>
      </c>
      <c r="N2300" s="11">
        <f>Salesdata[[#This Row],[subtotal_before_discount]]-Salesdata[[#This Row],[total_after_discount]]</f>
        <v>0</v>
      </c>
      <c r="O2300" t="s">
        <v>28</v>
      </c>
      <c r="P2300" s="2">
        <v>45521.799618055556</v>
      </c>
      <c r="Q2300">
        <f>YEAR(Salesdata[[#This Row],[purchase_date]])</f>
        <v>2024</v>
      </c>
      <c r="R2300" t="str">
        <f>TEXT(Salesdata[[#This Row],[purchase_date]], "mmm")</f>
        <v>Aug</v>
      </c>
    </row>
    <row r="2301" spans="1:18" x14ac:dyDescent="0.3">
      <c r="A2301" t="s">
        <v>6885</v>
      </c>
      <c r="B2301" t="s">
        <v>118</v>
      </c>
      <c r="C2301" t="s">
        <v>6886</v>
      </c>
      <c r="D2301" s="11" t="s">
        <v>9144</v>
      </c>
      <c r="E2301" s="11" t="s">
        <v>7087</v>
      </c>
      <c r="F2301" t="s">
        <v>91</v>
      </c>
      <c r="G2301" t="s">
        <v>6887</v>
      </c>
      <c r="H2301" t="s">
        <v>465</v>
      </c>
      <c r="I2301">
        <v>227.34</v>
      </c>
      <c r="J2301">
        <v>2</v>
      </c>
      <c r="K2301">
        <v>0</v>
      </c>
      <c r="L2301">
        <v>454.68</v>
      </c>
      <c r="M2301">
        <v>454.68</v>
      </c>
      <c r="N2301" s="11">
        <f>Salesdata[[#This Row],[subtotal_before_discount]]-Salesdata[[#This Row],[total_after_discount]]</f>
        <v>0</v>
      </c>
      <c r="O2301" t="s">
        <v>40</v>
      </c>
      <c r="P2301" s="2">
        <v>45404.523425925923</v>
      </c>
      <c r="Q2301">
        <f>YEAR(Salesdata[[#This Row],[purchase_date]])</f>
        <v>2024</v>
      </c>
      <c r="R2301" t="str">
        <f>TEXT(Salesdata[[#This Row],[purchase_date]], "mmm")</f>
        <v>Apr</v>
      </c>
    </row>
    <row r="2302" spans="1:18" x14ac:dyDescent="0.3">
      <c r="A2302" t="s">
        <v>6888</v>
      </c>
      <c r="B2302" t="s">
        <v>49</v>
      </c>
      <c r="C2302" t="s">
        <v>6889</v>
      </c>
      <c r="D2302" s="11" t="s">
        <v>9145</v>
      </c>
      <c r="E2302" s="11" t="s">
        <v>7137</v>
      </c>
      <c r="F2302" t="s">
        <v>251</v>
      </c>
      <c r="G2302" t="s">
        <v>6890</v>
      </c>
      <c r="H2302" t="s">
        <v>248</v>
      </c>
      <c r="I2302">
        <v>35.28</v>
      </c>
      <c r="J2302">
        <v>12</v>
      </c>
      <c r="K2302">
        <v>15</v>
      </c>
      <c r="L2302">
        <v>423.36</v>
      </c>
      <c r="M2302">
        <v>359.86</v>
      </c>
      <c r="N2302" s="11">
        <f>Salesdata[[#This Row],[subtotal_before_discount]]-Salesdata[[#This Row],[total_after_discount]]</f>
        <v>63.5</v>
      </c>
      <c r="O2302" t="s">
        <v>47</v>
      </c>
      <c r="P2302" s="2">
        <v>45765.207615740743</v>
      </c>
      <c r="Q2302">
        <f>YEAR(Salesdata[[#This Row],[purchase_date]])</f>
        <v>2025</v>
      </c>
      <c r="R2302" t="str">
        <f>TEXT(Salesdata[[#This Row],[purchase_date]], "mmm")</f>
        <v>Apr</v>
      </c>
    </row>
    <row r="2303" spans="1:18" x14ac:dyDescent="0.3">
      <c r="A2303" t="s">
        <v>6891</v>
      </c>
      <c r="B2303" t="s">
        <v>49</v>
      </c>
      <c r="C2303" t="s">
        <v>6892</v>
      </c>
      <c r="D2303" s="11" t="s">
        <v>9146</v>
      </c>
      <c r="E2303" s="11" t="s">
        <v>7154</v>
      </c>
      <c r="F2303" t="s">
        <v>91</v>
      </c>
      <c r="G2303" t="s">
        <v>6893</v>
      </c>
      <c r="H2303" t="s">
        <v>65</v>
      </c>
      <c r="I2303">
        <v>599.74</v>
      </c>
      <c r="J2303">
        <v>50</v>
      </c>
      <c r="K2303">
        <v>25</v>
      </c>
      <c r="L2303">
        <v>29987</v>
      </c>
      <c r="M2303">
        <v>22490.25</v>
      </c>
      <c r="N2303" s="11">
        <f>Salesdata[[#This Row],[subtotal_before_discount]]-Salesdata[[#This Row],[total_after_discount]]</f>
        <v>7496.75</v>
      </c>
      <c r="O2303" t="s">
        <v>60</v>
      </c>
      <c r="P2303" s="2">
        <v>45642.803240740737</v>
      </c>
      <c r="Q2303">
        <f>YEAR(Salesdata[[#This Row],[purchase_date]])</f>
        <v>2024</v>
      </c>
      <c r="R2303" t="str">
        <f>TEXT(Salesdata[[#This Row],[purchase_date]], "mmm")</f>
        <v>Dec</v>
      </c>
    </row>
    <row r="2304" spans="1:18" x14ac:dyDescent="0.3">
      <c r="A2304" t="s">
        <v>6894</v>
      </c>
      <c r="B2304" t="s">
        <v>49</v>
      </c>
      <c r="C2304" t="s">
        <v>6895</v>
      </c>
      <c r="D2304" s="11" t="s">
        <v>9147</v>
      </c>
      <c r="E2304" s="11" t="s">
        <v>7235</v>
      </c>
      <c r="F2304" t="s">
        <v>91</v>
      </c>
      <c r="G2304" t="s">
        <v>6896</v>
      </c>
      <c r="H2304" t="s">
        <v>27</v>
      </c>
      <c r="I2304">
        <v>2536.17</v>
      </c>
      <c r="J2304">
        <v>20</v>
      </c>
      <c r="K2304">
        <v>15</v>
      </c>
      <c r="L2304">
        <v>50723.4</v>
      </c>
      <c r="M2304">
        <v>43114.89</v>
      </c>
      <c r="N2304" s="11">
        <f>Salesdata[[#This Row],[subtotal_before_discount]]-Salesdata[[#This Row],[total_after_discount]]</f>
        <v>7608.510000000002</v>
      </c>
      <c r="O2304" t="s">
        <v>47</v>
      </c>
      <c r="P2304" s="2">
        <v>45636.460173611114</v>
      </c>
      <c r="Q2304">
        <f>YEAR(Salesdata[[#This Row],[purchase_date]])</f>
        <v>2024</v>
      </c>
      <c r="R2304" t="str">
        <f>TEXT(Salesdata[[#This Row],[purchase_date]], "mmm")</f>
        <v>Dec</v>
      </c>
    </row>
    <row r="2305" spans="1:18" x14ac:dyDescent="0.3">
      <c r="A2305" t="s">
        <v>6897</v>
      </c>
      <c r="B2305" t="s">
        <v>49</v>
      </c>
      <c r="C2305" t="s">
        <v>6898</v>
      </c>
      <c r="D2305" s="11" t="s">
        <v>9148</v>
      </c>
      <c r="E2305" s="11" t="s">
        <v>7083</v>
      </c>
      <c r="F2305" t="s">
        <v>9189</v>
      </c>
      <c r="G2305" t="s">
        <v>6899</v>
      </c>
      <c r="H2305" t="s">
        <v>135</v>
      </c>
      <c r="I2305">
        <v>779.4</v>
      </c>
      <c r="J2305">
        <v>1</v>
      </c>
      <c r="K2305">
        <v>0</v>
      </c>
      <c r="L2305">
        <v>779.4</v>
      </c>
      <c r="M2305">
        <v>779.4</v>
      </c>
      <c r="N2305" s="11">
        <f>Salesdata[[#This Row],[subtotal_before_discount]]-Salesdata[[#This Row],[total_after_discount]]</f>
        <v>0</v>
      </c>
      <c r="O2305" t="s">
        <v>28</v>
      </c>
      <c r="P2305" s="2">
        <v>45652.189201388886</v>
      </c>
      <c r="Q2305">
        <f>YEAR(Salesdata[[#This Row],[purchase_date]])</f>
        <v>2024</v>
      </c>
      <c r="R2305" t="str">
        <f>TEXT(Salesdata[[#This Row],[purchase_date]], "mmm")</f>
        <v>Dec</v>
      </c>
    </row>
    <row r="2306" spans="1:18" x14ac:dyDescent="0.3">
      <c r="A2306" t="s">
        <v>6900</v>
      </c>
      <c r="B2306" t="s">
        <v>84</v>
      </c>
      <c r="C2306" t="s">
        <v>6901</v>
      </c>
      <c r="D2306" s="11" t="s">
        <v>9149</v>
      </c>
      <c r="E2306" s="11" t="s">
        <v>7224</v>
      </c>
      <c r="F2306" t="s">
        <v>133</v>
      </c>
      <c r="G2306" t="s">
        <v>6902</v>
      </c>
      <c r="H2306" t="s">
        <v>465</v>
      </c>
      <c r="I2306">
        <v>985.31</v>
      </c>
      <c r="J2306">
        <v>5</v>
      </c>
      <c r="K2306">
        <v>5</v>
      </c>
      <c r="L2306">
        <v>4926.55</v>
      </c>
      <c r="M2306">
        <v>4680.22</v>
      </c>
      <c r="N2306" s="11">
        <f>Salesdata[[#This Row],[subtotal_before_discount]]-Salesdata[[#This Row],[total_after_discount]]</f>
        <v>246.32999999999993</v>
      </c>
      <c r="O2306" t="s">
        <v>9189</v>
      </c>
      <c r="P2306" s="2">
        <v>45438.702662037038</v>
      </c>
      <c r="Q2306">
        <f>YEAR(Salesdata[[#This Row],[purchase_date]])</f>
        <v>2024</v>
      </c>
      <c r="R2306" t="str">
        <f>TEXT(Salesdata[[#This Row],[purchase_date]], "mmm")</f>
        <v>May</v>
      </c>
    </row>
    <row r="2307" spans="1:18" x14ac:dyDescent="0.3">
      <c r="A2307" t="s">
        <v>6903</v>
      </c>
      <c r="B2307" t="s">
        <v>95</v>
      </c>
      <c r="C2307" t="s">
        <v>6904</v>
      </c>
      <c r="D2307" s="11" t="s">
        <v>9150</v>
      </c>
      <c r="E2307" s="11" t="s">
        <v>7116</v>
      </c>
      <c r="F2307" t="s">
        <v>74</v>
      </c>
      <c r="G2307" t="s">
        <v>6905</v>
      </c>
      <c r="H2307" t="s">
        <v>209</v>
      </c>
      <c r="I2307">
        <v>1319.58</v>
      </c>
      <c r="J2307">
        <v>15</v>
      </c>
      <c r="K2307">
        <v>15</v>
      </c>
      <c r="L2307">
        <v>19793.7</v>
      </c>
      <c r="M2307">
        <v>16824.650000000001</v>
      </c>
      <c r="N2307" s="11">
        <f>Salesdata[[#This Row],[subtotal_before_discount]]-Salesdata[[#This Row],[total_after_discount]]</f>
        <v>2969.0499999999993</v>
      </c>
      <c r="O2307" t="s">
        <v>77</v>
      </c>
      <c r="P2307" s="2">
        <v>45740.796944444446</v>
      </c>
      <c r="Q2307">
        <f>YEAR(Salesdata[[#This Row],[purchase_date]])</f>
        <v>2025</v>
      </c>
      <c r="R2307" t="str">
        <f>TEXT(Salesdata[[#This Row],[purchase_date]], "mmm")</f>
        <v>Mar</v>
      </c>
    </row>
    <row r="2308" spans="1:18" x14ac:dyDescent="0.3">
      <c r="A2308" t="s">
        <v>6906</v>
      </c>
      <c r="B2308" t="s">
        <v>15</v>
      </c>
      <c r="C2308" t="s">
        <v>6907</v>
      </c>
      <c r="D2308" s="11" t="s">
        <v>9151</v>
      </c>
      <c r="E2308" s="11" t="s">
        <v>7064</v>
      </c>
      <c r="F2308" t="s">
        <v>57</v>
      </c>
      <c r="G2308" t="s">
        <v>6908</v>
      </c>
      <c r="H2308" t="s">
        <v>82</v>
      </c>
      <c r="I2308">
        <v>468.76</v>
      </c>
      <c r="J2308">
        <v>40</v>
      </c>
      <c r="K2308">
        <v>25</v>
      </c>
      <c r="L2308">
        <v>18750.400000000001</v>
      </c>
      <c r="M2308">
        <v>14062.8</v>
      </c>
      <c r="N2308" s="11">
        <f>Salesdata[[#This Row],[subtotal_before_discount]]-Salesdata[[#This Row],[total_after_discount]]</f>
        <v>4687.6000000000022</v>
      </c>
      <c r="O2308" t="s">
        <v>28</v>
      </c>
      <c r="P2308" s="2">
        <v>45714.904930555553</v>
      </c>
      <c r="Q2308">
        <f>YEAR(Salesdata[[#This Row],[purchase_date]])</f>
        <v>2025</v>
      </c>
      <c r="R2308" t="str">
        <f>TEXT(Salesdata[[#This Row],[purchase_date]], "mmm")</f>
        <v>Feb</v>
      </c>
    </row>
    <row r="2309" spans="1:18" x14ac:dyDescent="0.3">
      <c r="A2309" t="s">
        <v>6909</v>
      </c>
      <c r="B2309" t="s">
        <v>49</v>
      </c>
      <c r="C2309" t="s">
        <v>6910</v>
      </c>
      <c r="D2309" s="11" t="s">
        <v>9152</v>
      </c>
      <c r="E2309" s="11" t="s">
        <v>7123</v>
      </c>
      <c r="F2309" t="s">
        <v>177</v>
      </c>
      <c r="G2309" t="s">
        <v>6911</v>
      </c>
      <c r="H2309" t="s">
        <v>9189</v>
      </c>
      <c r="I2309">
        <v>2275.35</v>
      </c>
      <c r="J2309">
        <v>2</v>
      </c>
      <c r="K2309">
        <v>0</v>
      </c>
      <c r="L2309">
        <v>4550.7</v>
      </c>
      <c r="M2309">
        <v>4550.7</v>
      </c>
      <c r="N2309" s="11">
        <f>Salesdata[[#This Row],[subtotal_before_discount]]-Salesdata[[#This Row],[total_after_discount]]</f>
        <v>0</v>
      </c>
      <c r="O2309" t="s">
        <v>28</v>
      </c>
      <c r="P2309" s="2">
        <v>45537.861840277779</v>
      </c>
      <c r="Q2309">
        <f>YEAR(Salesdata[[#This Row],[purchase_date]])</f>
        <v>2024</v>
      </c>
      <c r="R2309" t="str">
        <f>TEXT(Salesdata[[#This Row],[purchase_date]], "mmm")</f>
        <v>Sep</v>
      </c>
    </row>
    <row r="2310" spans="1:18" x14ac:dyDescent="0.3">
      <c r="A2310" t="s">
        <v>6912</v>
      </c>
      <c r="B2310" t="s">
        <v>118</v>
      </c>
      <c r="C2310" t="s">
        <v>6913</v>
      </c>
      <c r="D2310" s="11" t="s">
        <v>9153</v>
      </c>
      <c r="E2310" s="11" t="s">
        <v>7250</v>
      </c>
      <c r="F2310" t="s">
        <v>68</v>
      </c>
      <c r="G2310" t="s">
        <v>6914</v>
      </c>
      <c r="H2310" t="s">
        <v>82</v>
      </c>
      <c r="I2310">
        <v>2.21</v>
      </c>
      <c r="J2310">
        <v>370</v>
      </c>
      <c r="K2310">
        <v>0</v>
      </c>
      <c r="L2310">
        <v>817.7</v>
      </c>
      <c r="M2310">
        <v>817.7</v>
      </c>
      <c r="N2310" s="11">
        <f>Salesdata[[#This Row],[subtotal_before_discount]]-Salesdata[[#This Row],[total_after_discount]]</f>
        <v>0</v>
      </c>
      <c r="O2310" t="s">
        <v>77</v>
      </c>
      <c r="P2310" s="2">
        <v>45802.10355324074</v>
      </c>
      <c r="Q2310">
        <f>YEAR(Salesdata[[#This Row],[purchase_date]])</f>
        <v>2025</v>
      </c>
      <c r="R2310" t="str">
        <f>TEXT(Salesdata[[#This Row],[purchase_date]], "mmm")</f>
        <v>May</v>
      </c>
    </row>
    <row r="2311" spans="1:18" x14ac:dyDescent="0.3">
      <c r="A2311" t="s">
        <v>6915</v>
      </c>
      <c r="B2311" t="s">
        <v>84</v>
      </c>
      <c r="C2311" t="s">
        <v>6916</v>
      </c>
      <c r="D2311" s="11" t="s">
        <v>9154</v>
      </c>
      <c r="E2311" s="11" t="s">
        <v>7108</v>
      </c>
      <c r="F2311" t="s">
        <v>177</v>
      </c>
      <c r="G2311" t="s">
        <v>6917</v>
      </c>
      <c r="H2311" t="s">
        <v>46</v>
      </c>
      <c r="I2311">
        <v>823.19</v>
      </c>
      <c r="J2311">
        <v>10</v>
      </c>
      <c r="K2311">
        <v>10</v>
      </c>
      <c r="L2311">
        <v>8231.9</v>
      </c>
      <c r="M2311">
        <v>7408.71</v>
      </c>
      <c r="N2311" s="11">
        <f>Salesdata[[#This Row],[subtotal_before_discount]]-Salesdata[[#This Row],[total_after_discount]]</f>
        <v>823.1899999999996</v>
      </c>
      <c r="O2311" t="s">
        <v>116</v>
      </c>
      <c r="P2311" s="2">
        <v>45355.497604166667</v>
      </c>
      <c r="Q2311">
        <f>YEAR(Salesdata[[#This Row],[purchase_date]])</f>
        <v>2024</v>
      </c>
      <c r="R2311" t="str">
        <f>TEXT(Salesdata[[#This Row],[purchase_date]], "mmm")</f>
        <v>Mar</v>
      </c>
    </row>
    <row r="2312" spans="1:18" x14ac:dyDescent="0.3">
      <c r="A2312" t="s">
        <v>6918</v>
      </c>
      <c r="B2312" t="s">
        <v>172</v>
      </c>
      <c r="C2312" t="s">
        <v>6919</v>
      </c>
      <c r="D2312" s="11" t="s">
        <v>9155</v>
      </c>
      <c r="E2312" s="11" t="s">
        <v>7050</v>
      </c>
      <c r="F2312" t="s">
        <v>121</v>
      </c>
      <c r="G2312" t="s">
        <v>6920</v>
      </c>
      <c r="H2312" t="s">
        <v>59</v>
      </c>
      <c r="I2312">
        <v>150.29</v>
      </c>
      <c r="J2312">
        <v>25</v>
      </c>
      <c r="K2312">
        <v>15</v>
      </c>
      <c r="L2312">
        <v>3757.25</v>
      </c>
      <c r="M2312">
        <v>3193.66</v>
      </c>
      <c r="N2312" s="11">
        <f>Salesdata[[#This Row],[subtotal_before_discount]]-Salesdata[[#This Row],[total_after_discount]]</f>
        <v>563.59000000000015</v>
      </c>
      <c r="O2312" t="s">
        <v>21</v>
      </c>
      <c r="P2312" s="2">
        <v>45410.809479166666</v>
      </c>
      <c r="Q2312">
        <f>YEAR(Salesdata[[#This Row],[purchase_date]])</f>
        <v>2024</v>
      </c>
      <c r="R2312" t="str">
        <f>TEXT(Salesdata[[#This Row],[purchase_date]], "mmm")</f>
        <v>Apr</v>
      </c>
    </row>
    <row r="2313" spans="1:18" x14ac:dyDescent="0.3">
      <c r="A2313" t="s">
        <v>6921</v>
      </c>
      <c r="B2313" t="s">
        <v>23</v>
      </c>
      <c r="C2313" t="s">
        <v>6922</v>
      </c>
      <c r="D2313" s="11" t="s">
        <v>7679</v>
      </c>
      <c r="E2313" s="11" t="s">
        <v>7207</v>
      </c>
      <c r="F2313" t="s">
        <v>251</v>
      </c>
      <c r="G2313" t="s">
        <v>6923</v>
      </c>
      <c r="H2313" t="s">
        <v>93</v>
      </c>
      <c r="I2313">
        <v>460.37</v>
      </c>
      <c r="J2313">
        <v>3</v>
      </c>
      <c r="K2313">
        <v>2</v>
      </c>
      <c r="L2313">
        <v>1381.11</v>
      </c>
      <c r="M2313">
        <v>1353.49</v>
      </c>
      <c r="N2313" s="11">
        <f>Salesdata[[#This Row],[subtotal_before_discount]]-Salesdata[[#This Row],[total_after_discount]]</f>
        <v>27.619999999999891</v>
      </c>
      <c r="O2313" t="s">
        <v>28</v>
      </c>
      <c r="P2313" s="2">
        <v>45842.462592592594</v>
      </c>
      <c r="Q2313">
        <f>YEAR(Salesdata[[#This Row],[purchase_date]])</f>
        <v>2025</v>
      </c>
      <c r="R2313" t="str">
        <f>TEXT(Salesdata[[#This Row],[purchase_date]], "mmm")</f>
        <v>Jul</v>
      </c>
    </row>
    <row r="2314" spans="1:18" x14ac:dyDescent="0.3">
      <c r="A2314" t="s">
        <v>6924</v>
      </c>
      <c r="B2314" t="s">
        <v>181</v>
      </c>
      <c r="C2314" t="s">
        <v>6925</v>
      </c>
      <c r="D2314" s="11" t="s">
        <v>9156</v>
      </c>
      <c r="E2314" s="11" t="s">
        <v>7141</v>
      </c>
      <c r="F2314" t="s">
        <v>68</v>
      </c>
      <c r="G2314" t="s">
        <v>6926</v>
      </c>
      <c r="H2314" t="s">
        <v>27</v>
      </c>
      <c r="I2314">
        <v>361.02</v>
      </c>
      <c r="J2314">
        <v>10</v>
      </c>
      <c r="K2314">
        <v>10</v>
      </c>
      <c r="L2314">
        <v>3610.2</v>
      </c>
      <c r="M2314">
        <v>3249.18</v>
      </c>
      <c r="N2314" s="11">
        <f>Salesdata[[#This Row],[subtotal_before_discount]]-Salesdata[[#This Row],[total_after_discount]]</f>
        <v>361.02</v>
      </c>
      <c r="O2314" t="s">
        <v>60</v>
      </c>
      <c r="P2314" s="2">
        <v>45742.168854166666</v>
      </c>
      <c r="Q2314">
        <f>YEAR(Salesdata[[#This Row],[purchase_date]])</f>
        <v>2025</v>
      </c>
      <c r="R2314" t="str">
        <f>TEXT(Salesdata[[#This Row],[purchase_date]], "mmm")</f>
        <v>Mar</v>
      </c>
    </row>
    <row r="2315" spans="1:18" x14ac:dyDescent="0.3">
      <c r="A2315" t="s">
        <v>6927</v>
      </c>
      <c r="B2315" t="s">
        <v>55</v>
      </c>
      <c r="C2315" t="s">
        <v>6928</v>
      </c>
      <c r="D2315" s="11" t="s">
        <v>8376</v>
      </c>
      <c r="E2315" s="11" t="s">
        <v>7183</v>
      </c>
      <c r="F2315" t="s">
        <v>100</v>
      </c>
      <c r="G2315" t="s">
        <v>6929</v>
      </c>
      <c r="H2315" t="s">
        <v>209</v>
      </c>
      <c r="I2315">
        <v>1710.03</v>
      </c>
      <c r="J2315">
        <v>1</v>
      </c>
      <c r="K2315">
        <v>0</v>
      </c>
      <c r="L2315">
        <v>1710.03</v>
      </c>
      <c r="M2315">
        <v>1710.03</v>
      </c>
      <c r="N2315" s="11">
        <f>Salesdata[[#This Row],[subtotal_before_discount]]-Salesdata[[#This Row],[total_after_discount]]</f>
        <v>0</v>
      </c>
      <c r="O2315" t="s">
        <v>60</v>
      </c>
      <c r="P2315" s="2">
        <v>45345.086585648147</v>
      </c>
      <c r="Q2315">
        <f>YEAR(Salesdata[[#This Row],[purchase_date]])</f>
        <v>2024</v>
      </c>
      <c r="R2315" t="str">
        <f>TEXT(Salesdata[[#This Row],[purchase_date]], "mmm")</f>
        <v>Feb</v>
      </c>
    </row>
    <row r="2316" spans="1:18" x14ac:dyDescent="0.3">
      <c r="A2316" t="s">
        <v>6930</v>
      </c>
      <c r="B2316" t="s">
        <v>30</v>
      </c>
      <c r="C2316" t="s">
        <v>6931</v>
      </c>
      <c r="D2316" s="11" t="s">
        <v>9157</v>
      </c>
      <c r="E2316" s="11" t="s">
        <v>7071</v>
      </c>
      <c r="F2316" t="s">
        <v>87</v>
      </c>
      <c r="G2316" t="s">
        <v>6932</v>
      </c>
      <c r="H2316" t="s">
        <v>161</v>
      </c>
      <c r="I2316">
        <v>276.38</v>
      </c>
      <c r="J2316">
        <v>8</v>
      </c>
      <c r="K2316">
        <v>10</v>
      </c>
      <c r="L2316">
        <v>2211.04</v>
      </c>
      <c r="M2316">
        <v>1989.94</v>
      </c>
      <c r="N2316" s="11">
        <f>Salesdata[[#This Row],[subtotal_before_discount]]-Salesdata[[#This Row],[total_after_discount]]</f>
        <v>221.09999999999991</v>
      </c>
      <c r="O2316" t="s">
        <v>21</v>
      </c>
      <c r="P2316" s="2">
        <v>45676.070567129631</v>
      </c>
      <c r="Q2316">
        <f>YEAR(Salesdata[[#This Row],[purchase_date]])</f>
        <v>2025</v>
      </c>
      <c r="R2316" t="str">
        <f>TEXT(Salesdata[[#This Row],[purchase_date]], "mmm")</f>
        <v>Jan</v>
      </c>
    </row>
    <row r="2317" spans="1:18" x14ac:dyDescent="0.3">
      <c r="A2317" t="s">
        <v>6933</v>
      </c>
      <c r="B2317" t="s">
        <v>55</v>
      </c>
      <c r="C2317" t="s">
        <v>6934</v>
      </c>
      <c r="D2317" s="11" t="s">
        <v>8938</v>
      </c>
      <c r="E2317" s="11" t="s">
        <v>7066</v>
      </c>
      <c r="F2317" t="s">
        <v>18</v>
      </c>
      <c r="G2317" t="s">
        <v>6935</v>
      </c>
      <c r="H2317" t="s">
        <v>465</v>
      </c>
      <c r="I2317">
        <v>963.41</v>
      </c>
      <c r="J2317">
        <v>8</v>
      </c>
      <c r="K2317">
        <v>0</v>
      </c>
      <c r="L2317">
        <v>7707.28</v>
      </c>
      <c r="M2317">
        <v>7707.28</v>
      </c>
      <c r="N2317" s="11">
        <f>Salesdata[[#This Row],[subtotal_before_discount]]-Salesdata[[#This Row],[total_after_discount]]</f>
        <v>0</v>
      </c>
      <c r="O2317" t="s">
        <v>47</v>
      </c>
      <c r="P2317" s="2">
        <v>45608.7190625</v>
      </c>
      <c r="Q2317">
        <f>YEAR(Salesdata[[#This Row],[purchase_date]])</f>
        <v>2024</v>
      </c>
      <c r="R2317" t="str">
        <f>TEXT(Salesdata[[#This Row],[purchase_date]], "mmm")</f>
        <v>Nov</v>
      </c>
    </row>
    <row r="2318" spans="1:18" x14ac:dyDescent="0.3">
      <c r="A2318" t="s">
        <v>6936</v>
      </c>
      <c r="B2318" t="s">
        <v>15</v>
      </c>
      <c r="C2318" t="s">
        <v>6937</v>
      </c>
      <c r="D2318" s="11" t="s">
        <v>9158</v>
      </c>
      <c r="E2318" s="11" t="s">
        <v>7139</v>
      </c>
      <c r="F2318" t="s">
        <v>18</v>
      </c>
      <c r="G2318" t="s">
        <v>6938</v>
      </c>
      <c r="H2318" t="s">
        <v>82</v>
      </c>
      <c r="I2318">
        <v>2738.28</v>
      </c>
      <c r="J2318">
        <v>1</v>
      </c>
      <c r="K2318">
        <v>0</v>
      </c>
      <c r="L2318">
        <v>2738.28</v>
      </c>
      <c r="M2318">
        <v>2738.28</v>
      </c>
      <c r="N2318" s="11">
        <f>Salesdata[[#This Row],[subtotal_before_discount]]-Salesdata[[#This Row],[total_after_discount]]</f>
        <v>0</v>
      </c>
      <c r="O2318" t="s">
        <v>47</v>
      </c>
      <c r="P2318" s="2">
        <v>45627.723310185182</v>
      </c>
      <c r="Q2318">
        <f>YEAR(Salesdata[[#This Row],[purchase_date]])</f>
        <v>2024</v>
      </c>
      <c r="R2318" t="str">
        <f>TEXT(Salesdata[[#This Row],[purchase_date]], "mmm")</f>
        <v>Dec</v>
      </c>
    </row>
    <row r="2319" spans="1:18" x14ac:dyDescent="0.3">
      <c r="A2319" t="s">
        <v>6939</v>
      </c>
      <c r="B2319" t="s">
        <v>49</v>
      </c>
      <c r="C2319" t="s">
        <v>6940</v>
      </c>
      <c r="D2319" s="11" t="s">
        <v>9159</v>
      </c>
      <c r="E2319" s="11" t="s">
        <v>7111</v>
      </c>
      <c r="F2319" t="s">
        <v>37</v>
      </c>
      <c r="G2319" t="s">
        <v>6941</v>
      </c>
      <c r="H2319" t="s">
        <v>209</v>
      </c>
      <c r="I2319">
        <v>448.78</v>
      </c>
      <c r="J2319">
        <v>6</v>
      </c>
      <c r="K2319">
        <v>0</v>
      </c>
      <c r="L2319">
        <v>2692.68</v>
      </c>
      <c r="M2319">
        <v>2692.68</v>
      </c>
      <c r="N2319" s="11">
        <f>Salesdata[[#This Row],[subtotal_before_discount]]-Salesdata[[#This Row],[total_after_discount]]</f>
        <v>0</v>
      </c>
      <c r="O2319" t="s">
        <v>47</v>
      </c>
      <c r="P2319" s="2">
        <v>45557.744305555556</v>
      </c>
      <c r="Q2319">
        <f>YEAR(Salesdata[[#This Row],[purchase_date]])</f>
        <v>2024</v>
      </c>
      <c r="R2319" t="str">
        <f>TEXT(Salesdata[[#This Row],[purchase_date]], "mmm")</f>
        <v>Sep</v>
      </c>
    </row>
    <row r="2320" spans="1:18" x14ac:dyDescent="0.3">
      <c r="A2320" t="s">
        <v>6942</v>
      </c>
      <c r="B2320" t="s">
        <v>49</v>
      </c>
      <c r="C2320" t="s">
        <v>6943</v>
      </c>
      <c r="D2320" s="11" t="s">
        <v>9160</v>
      </c>
      <c r="E2320" s="11" t="s">
        <v>7060</v>
      </c>
      <c r="F2320" t="s">
        <v>57</v>
      </c>
      <c r="G2320" t="s">
        <v>6944</v>
      </c>
      <c r="H2320" t="s">
        <v>20</v>
      </c>
      <c r="I2320">
        <v>2460.9499999999998</v>
      </c>
      <c r="J2320">
        <v>15</v>
      </c>
      <c r="K2320">
        <v>3</v>
      </c>
      <c r="L2320">
        <v>36914.25</v>
      </c>
      <c r="M2320">
        <v>35806.82</v>
      </c>
      <c r="N2320" s="11">
        <f>Salesdata[[#This Row],[subtotal_before_discount]]-Salesdata[[#This Row],[total_after_discount]]</f>
        <v>1107.4300000000003</v>
      </c>
      <c r="O2320" t="s">
        <v>40</v>
      </c>
      <c r="P2320" s="2">
        <v>45472.814027777778</v>
      </c>
      <c r="Q2320">
        <f>YEAR(Salesdata[[#This Row],[purchase_date]])</f>
        <v>2024</v>
      </c>
      <c r="R2320" t="str">
        <f>TEXT(Salesdata[[#This Row],[purchase_date]], "mmm")</f>
        <v>Jun</v>
      </c>
    </row>
    <row r="2321" spans="1:18" x14ac:dyDescent="0.3">
      <c r="A2321" t="s">
        <v>6945</v>
      </c>
      <c r="B2321" t="s">
        <v>95</v>
      </c>
      <c r="C2321" t="s">
        <v>6946</v>
      </c>
      <c r="D2321" s="11" t="s">
        <v>9161</v>
      </c>
      <c r="E2321" s="11" t="s">
        <v>7064</v>
      </c>
      <c r="F2321" t="s">
        <v>9189</v>
      </c>
      <c r="G2321" t="s">
        <v>6947</v>
      </c>
      <c r="H2321" t="s">
        <v>27</v>
      </c>
      <c r="I2321">
        <v>1241.6500000000001</v>
      </c>
      <c r="J2321">
        <v>5</v>
      </c>
      <c r="K2321">
        <v>10</v>
      </c>
      <c r="L2321">
        <v>6208.25</v>
      </c>
      <c r="M2321">
        <v>5587.43</v>
      </c>
      <c r="N2321" s="11">
        <f>Salesdata[[#This Row],[subtotal_before_discount]]-Salesdata[[#This Row],[total_after_discount]]</f>
        <v>620.81999999999971</v>
      </c>
      <c r="O2321" t="s">
        <v>77</v>
      </c>
      <c r="P2321" s="2">
        <v>45401.697627314818</v>
      </c>
      <c r="Q2321">
        <f>YEAR(Salesdata[[#This Row],[purchase_date]])</f>
        <v>2024</v>
      </c>
      <c r="R2321" t="str">
        <f>TEXT(Salesdata[[#This Row],[purchase_date]], "mmm")</f>
        <v>Apr</v>
      </c>
    </row>
    <row r="2322" spans="1:18" x14ac:dyDescent="0.3">
      <c r="A2322" t="s">
        <v>6948</v>
      </c>
      <c r="B2322" t="s">
        <v>95</v>
      </c>
      <c r="C2322" t="s">
        <v>6949</v>
      </c>
      <c r="D2322" s="11" t="s">
        <v>9162</v>
      </c>
      <c r="E2322" s="11" t="s">
        <v>7108</v>
      </c>
      <c r="F2322" t="s">
        <v>155</v>
      </c>
      <c r="G2322" t="s">
        <v>6950</v>
      </c>
      <c r="H2322" t="s">
        <v>130</v>
      </c>
      <c r="I2322">
        <v>13.93</v>
      </c>
      <c r="J2322">
        <v>12</v>
      </c>
      <c r="K2322">
        <v>10</v>
      </c>
      <c r="L2322">
        <v>167.16</v>
      </c>
      <c r="M2322">
        <v>150.44</v>
      </c>
      <c r="N2322" s="11">
        <f>Salesdata[[#This Row],[subtotal_before_discount]]-Salesdata[[#This Row],[total_after_discount]]</f>
        <v>16.72</v>
      </c>
      <c r="O2322" t="s">
        <v>40</v>
      </c>
      <c r="P2322" s="2">
        <v>45667.650856481479</v>
      </c>
      <c r="Q2322">
        <f>YEAR(Salesdata[[#This Row],[purchase_date]])</f>
        <v>2025</v>
      </c>
      <c r="R2322" t="str">
        <f>TEXT(Salesdata[[#This Row],[purchase_date]], "mmm")</f>
        <v>Jan</v>
      </c>
    </row>
    <row r="2323" spans="1:18" x14ac:dyDescent="0.3">
      <c r="A2323" t="s">
        <v>6951</v>
      </c>
      <c r="B2323" t="s">
        <v>118</v>
      </c>
      <c r="C2323" t="s">
        <v>6952</v>
      </c>
      <c r="D2323" s="11" t="s">
        <v>9163</v>
      </c>
      <c r="E2323" s="11" t="s">
        <v>7145</v>
      </c>
      <c r="F2323" t="s">
        <v>100</v>
      </c>
      <c r="G2323" t="s">
        <v>6953</v>
      </c>
      <c r="H2323" t="s">
        <v>53</v>
      </c>
      <c r="I2323">
        <v>943.06</v>
      </c>
      <c r="J2323">
        <v>6</v>
      </c>
      <c r="K2323">
        <v>15</v>
      </c>
      <c r="L2323">
        <v>5658.36</v>
      </c>
      <c r="M2323">
        <v>4809.6099999999997</v>
      </c>
      <c r="N2323" s="11">
        <f>Salesdata[[#This Row],[subtotal_before_discount]]-Salesdata[[#This Row],[total_after_discount]]</f>
        <v>848.75</v>
      </c>
      <c r="O2323" t="s">
        <v>60</v>
      </c>
      <c r="P2323" s="2">
        <v>45578.341527777775</v>
      </c>
      <c r="Q2323">
        <f>YEAR(Salesdata[[#This Row],[purchase_date]])</f>
        <v>2024</v>
      </c>
      <c r="R2323" t="str">
        <f>TEXT(Salesdata[[#This Row],[purchase_date]], "mmm")</f>
        <v>Oct</v>
      </c>
    </row>
    <row r="2324" spans="1:18" x14ac:dyDescent="0.3">
      <c r="A2324" t="s">
        <v>6954</v>
      </c>
      <c r="B2324" t="s">
        <v>172</v>
      </c>
      <c r="C2324" t="s">
        <v>6955</v>
      </c>
      <c r="D2324" s="11" t="s">
        <v>9164</v>
      </c>
      <c r="E2324" s="11" t="s">
        <v>7123</v>
      </c>
      <c r="F2324" t="s">
        <v>121</v>
      </c>
      <c r="G2324" t="s">
        <v>6956</v>
      </c>
      <c r="H2324" t="s">
        <v>179</v>
      </c>
      <c r="I2324">
        <v>122.1</v>
      </c>
      <c r="J2324">
        <v>40</v>
      </c>
      <c r="K2324">
        <v>15</v>
      </c>
      <c r="L2324">
        <v>4884</v>
      </c>
      <c r="M2324">
        <v>4151.3999999999996</v>
      </c>
      <c r="N2324" s="11">
        <f>Salesdata[[#This Row],[subtotal_before_discount]]-Salesdata[[#This Row],[total_after_discount]]</f>
        <v>732.60000000000036</v>
      </c>
      <c r="O2324" t="s">
        <v>40</v>
      </c>
      <c r="P2324" s="2">
        <v>45475.925069444442</v>
      </c>
      <c r="Q2324">
        <f>YEAR(Salesdata[[#This Row],[purchase_date]])</f>
        <v>2024</v>
      </c>
      <c r="R2324" t="str">
        <f>TEXT(Salesdata[[#This Row],[purchase_date]], "mmm")</f>
        <v>Jul</v>
      </c>
    </row>
    <row r="2325" spans="1:18" x14ac:dyDescent="0.3">
      <c r="A2325" t="s">
        <v>6957</v>
      </c>
      <c r="B2325" t="s">
        <v>181</v>
      </c>
      <c r="C2325" t="s">
        <v>6958</v>
      </c>
      <c r="D2325" s="11" t="s">
        <v>7212</v>
      </c>
      <c r="E2325" s="11" t="s">
        <v>7089</v>
      </c>
      <c r="F2325" t="s">
        <v>155</v>
      </c>
      <c r="G2325" t="s">
        <v>6959</v>
      </c>
      <c r="H2325" t="s">
        <v>20</v>
      </c>
      <c r="I2325">
        <v>1434.09</v>
      </c>
      <c r="J2325">
        <v>60</v>
      </c>
      <c r="K2325">
        <v>15</v>
      </c>
      <c r="L2325">
        <v>86045.4</v>
      </c>
      <c r="M2325">
        <v>73138.59</v>
      </c>
      <c r="N2325" s="11">
        <f>Salesdata[[#This Row],[subtotal_before_discount]]-Salesdata[[#This Row],[total_after_discount]]</f>
        <v>12906.809999999998</v>
      </c>
      <c r="O2325" t="s">
        <v>28</v>
      </c>
      <c r="P2325" s="2">
        <v>45775.532418981478</v>
      </c>
      <c r="Q2325">
        <f>YEAR(Salesdata[[#This Row],[purchase_date]])</f>
        <v>2025</v>
      </c>
      <c r="R2325" t="str">
        <f>TEXT(Salesdata[[#This Row],[purchase_date]], "mmm")</f>
        <v>Apr</v>
      </c>
    </row>
    <row r="2326" spans="1:18" x14ac:dyDescent="0.3">
      <c r="A2326" t="s">
        <v>6960</v>
      </c>
      <c r="B2326" t="s">
        <v>118</v>
      </c>
      <c r="C2326" t="s">
        <v>6961</v>
      </c>
      <c r="D2326" s="11" t="s">
        <v>9165</v>
      </c>
      <c r="E2326" s="11" t="s">
        <v>7137</v>
      </c>
      <c r="F2326" t="s">
        <v>18</v>
      </c>
      <c r="G2326" t="s">
        <v>6962</v>
      </c>
      <c r="H2326" t="s">
        <v>248</v>
      </c>
      <c r="I2326">
        <v>297.17</v>
      </c>
      <c r="J2326">
        <v>1</v>
      </c>
      <c r="K2326">
        <v>0</v>
      </c>
      <c r="L2326">
        <v>297.17</v>
      </c>
      <c r="M2326">
        <v>297.17</v>
      </c>
      <c r="N2326" s="11">
        <f>Salesdata[[#This Row],[subtotal_before_discount]]-Salesdata[[#This Row],[total_after_discount]]</f>
        <v>0</v>
      </c>
      <c r="O2326" t="s">
        <v>40</v>
      </c>
      <c r="P2326" s="2">
        <v>45343.193715277775</v>
      </c>
      <c r="Q2326">
        <f>YEAR(Salesdata[[#This Row],[purchase_date]])</f>
        <v>2024</v>
      </c>
      <c r="R2326" t="str">
        <f>TEXT(Salesdata[[#This Row],[purchase_date]], "mmm")</f>
        <v>Feb</v>
      </c>
    </row>
    <row r="2327" spans="1:18" x14ac:dyDescent="0.3">
      <c r="A2327" t="s">
        <v>6963</v>
      </c>
      <c r="B2327" t="s">
        <v>72</v>
      </c>
      <c r="C2327" t="s">
        <v>6964</v>
      </c>
      <c r="D2327" s="11" t="s">
        <v>9166</v>
      </c>
      <c r="E2327" s="11" t="s">
        <v>7125</v>
      </c>
      <c r="F2327" t="s">
        <v>44</v>
      </c>
      <c r="G2327" t="s">
        <v>6965</v>
      </c>
      <c r="H2327" t="s">
        <v>93</v>
      </c>
      <c r="I2327">
        <v>1071.77</v>
      </c>
      <c r="J2327">
        <v>40</v>
      </c>
      <c r="K2327">
        <v>12</v>
      </c>
      <c r="L2327">
        <v>42870.8</v>
      </c>
      <c r="M2327">
        <v>37726.300000000003</v>
      </c>
      <c r="N2327" s="11">
        <f>Salesdata[[#This Row],[subtotal_before_discount]]-Salesdata[[#This Row],[total_after_discount]]</f>
        <v>5144.5</v>
      </c>
      <c r="O2327" t="s">
        <v>21</v>
      </c>
      <c r="P2327" s="2">
        <v>45341.362025462964</v>
      </c>
      <c r="Q2327">
        <f>YEAR(Salesdata[[#This Row],[purchase_date]])</f>
        <v>2024</v>
      </c>
      <c r="R2327" t="str">
        <f>TEXT(Salesdata[[#This Row],[purchase_date]], "mmm")</f>
        <v>Feb</v>
      </c>
    </row>
    <row r="2328" spans="1:18" x14ac:dyDescent="0.3">
      <c r="A2328" t="s">
        <v>6966</v>
      </c>
      <c r="B2328" t="s">
        <v>55</v>
      </c>
      <c r="C2328" t="s">
        <v>6967</v>
      </c>
      <c r="D2328" s="11" t="s">
        <v>9167</v>
      </c>
      <c r="E2328" s="11" t="s">
        <v>7145</v>
      </c>
      <c r="F2328" t="s">
        <v>105</v>
      </c>
      <c r="G2328" t="s">
        <v>9189</v>
      </c>
      <c r="H2328" t="s">
        <v>82</v>
      </c>
      <c r="I2328">
        <v>2284.67</v>
      </c>
      <c r="J2328">
        <v>6</v>
      </c>
      <c r="K2328">
        <v>15</v>
      </c>
      <c r="L2328">
        <v>13708.02</v>
      </c>
      <c r="M2328">
        <v>11651.82</v>
      </c>
      <c r="N2328" s="11">
        <f>Salesdata[[#This Row],[subtotal_before_discount]]-Salesdata[[#This Row],[total_after_discount]]</f>
        <v>2056.2000000000007</v>
      </c>
      <c r="O2328" t="s">
        <v>77</v>
      </c>
      <c r="P2328" s="2">
        <v>45780.221886574072</v>
      </c>
      <c r="Q2328">
        <f>YEAR(Salesdata[[#This Row],[purchase_date]])</f>
        <v>2025</v>
      </c>
      <c r="R2328" t="str">
        <f>TEXT(Salesdata[[#This Row],[purchase_date]], "mmm")</f>
        <v>May</v>
      </c>
    </row>
    <row r="2329" spans="1:18" x14ac:dyDescent="0.3">
      <c r="A2329" t="s">
        <v>6968</v>
      </c>
      <c r="B2329" t="s">
        <v>95</v>
      </c>
      <c r="C2329" t="s">
        <v>6969</v>
      </c>
      <c r="D2329" s="11" t="s">
        <v>9168</v>
      </c>
      <c r="E2329" s="11" t="s">
        <v>7094</v>
      </c>
      <c r="F2329" t="s">
        <v>37</v>
      </c>
      <c r="G2329" t="s">
        <v>6970</v>
      </c>
      <c r="H2329" t="s">
        <v>70</v>
      </c>
      <c r="I2329">
        <v>12.48</v>
      </c>
      <c r="J2329">
        <v>25</v>
      </c>
      <c r="K2329">
        <v>0</v>
      </c>
      <c r="L2329">
        <v>312</v>
      </c>
      <c r="M2329">
        <v>312</v>
      </c>
      <c r="N2329" s="11">
        <f>Salesdata[[#This Row],[subtotal_before_discount]]-Salesdata[[#This Row],[total_after_discount]]</f>
        <v>0</v>
      </c>
      <c r="O2329" t="s">
        <v>40</v>
      </c>
      <c r="P2329" s="2">
        <v>45831.32</v>
      </c>
      <c r="Q2329">
        <f>YEAR(Salesdata[[#This Row],[purchase_date]])</f>
        <v>2025</v>
      </c>
      <c r="R2329" t="str">
        <f>TEXT(Salesdata[[#This Row],[purchase_date]], "mmm")</f>
        <v>Jun</v>
      </c>
    </row>
    <row r="2330" spans="1:18" x14ac:dyDescent="0.3">
      <c r="A2330" t="s">
        <v>6971</v>
      </c>
      <c r="B2330" t="s">
        <v>118</v>
      </c>
      <c r="C2330" t="s">
        <v>6972</v>
      </c>
      <c r="D2330" s="11" t="s">
        <v>9169</v>
      </c>
      <c r="E2330" s="11" t="s">
        <v>7054</v>
      </c>
      <c r="F2330" t="s">
        <v>32</v>
      </c>
      <c r="G2330" t="s">
        <v>6973</v>
      </c>
      <c r="H2330" t="s">
        <v>20</v>
      </c>
      <c r="I2330">
        <v>492.3</v>
      </c>
      <c r="J2330">
        <v>3</v>
      </c>
      <c r="K2330">
        <v>15</v>
      </c>
      <c r="L2330">
        <v>1476.9</v>
      </c>
      <c r="M2330">
        <v>1255.3699999999999</v>
      </c>
      <c r="N2330" s="11">
        <f>Salesdata[[#This Row],[subtotal_before_discount]]-Salesdata[[#This Row],[total_after_discount]]</f>
        <v>221.5300000000002</v>
      </c>
      <c r="O2330" t="s">
        <v>21</v>
      </c>
      <c r="P2330" s="2">
        <v>45550.642581018517</v>
      </c>
      <c r="Q2330">
        <f>YEAR(Salesdata[[#This Row],[purchase_date]])</f>
        <v>2024</v>
      </c>
      <c r="R2330" t="str">
        <f>TEXT(Salesdata[[#This Row],[purchase_date]], "mmm")</f>
        <v>Sep</v>
      </c>
    </row>
    <row r="2331" spans="1:18" x14ac:dyDescent="0.3">
      <c r="A2331" t="s">
        <v>6974</v>
      </c>
      <c r="B2331" t="s">
        <v>15</v>
      </c>
      <c r="C2331" t="s">
        <v>6975</v>
      </c>
      <c r="D2331" s="11" t="s">
        <v>9170</v>
      </c>
      <c r="E2331" s="11" t="s">
        <v>7170</v>
      </c>
      <c r="F2331" t="s">
        <v>177</v>
      </c>
      <c r="G2331" t="s">
        <v>6976</v>
      </c>
      <c r="H2331" t="s">
        <v>161</v>
      </c>
      <c r="I2331">
        <v>941.6</v>
      </c>
      <c r="J2331">
        <v>10</v>
      </c>
      <c r="K2331">
        <v>7</v>
      </c>
      <c r="L2331">
        <v>9416</v>
      </c>
      <c r="M2331">
        <v>8756.8799999999992</v>
      </c>
      <c r="N2331" s="11">
        <f>Salesdata[[#This Row],[subtotal_before_discount]]-Salesdata[[#This Row],[total_after_discount]]</f>
        <v>659.1200000000008</v>
      </c>
      <c r="O2331" t="s">
        <v>77</v>
      </c>
      <c r="P2331" s="2">
        <v>45833.136157407411</v>
      </c>
      <c r="Q2331">
        <f>YEAR(Salesdata[[#This Row],[purchase_date]])</f>
        <v>2025</v>
      </c>
      <c r="R2331" t="str">
        <f>TEXT(Salesdata[[#This Row],[purchase_date]], "mmm")</f>
        <v>Jun</v>
      </c>
    </row>
    <row r="2332" spans="1:18" x14ac:dyDescent="0.3">
      <c r="A2332" t="s">
        <v>6977</v>
      </c>
      <c r="B2332" t="s">
        <v>30</v>
      </c>
      <c r="C2332" t="s">
        <v>6978</v>
      </c>
      <c r="D2332" s="11" t="s">
        <v>9171</v>
      </c>
      <c r="E2332" s="11" t="s">
        <v>7224</v>
      </c>
      <c r="F2332" t="s">
        <v>91</v>
      </c>
      <c r="G2332" t="s">
        <v>6979</v>
      </c>
      <c r="H2332" t="s">
        <v>102</v>
      </c>
      <c r="I2332">
        <v>2886.3</v>
      </c>
      <c r="J2332">
        <v>12</v>
      </c>
      <c r="K2332">
        <v>3</v>
      </c>
      <c r="L2332">
        <v>34635.599999999999</v>
      </c>
      <c r="M2332">
        <v>33596.53</v>
      </c>
      <c r="N2332" s="11">
        <f>Salesdata[[#This Row],[subtotal_before_discount]]-Salesdata[[#This Row],[total_after_discount]]</f>
        <v>1039.0699999999997</v>
      </c>
      <c r="O2332" t="s">
        <v>77</v>
      </c>
      <c r="P2332" s="2">
        <v>45842.153229166666</v>
      </c>
      <c r="Q2332">
        <f>YEAR(Salesdata[[#This Row],[purchase_date]])</f>
        <v>2025</v>
      </c>
      <c r="R2332" t="str">
        <f>TEXT(Salesdata[[#This Row],[purchase_date]], "mmm")</f>
        <v>Jul</v>
      </c>
    </row>
    <row r="2333" spans="1:18" x14ac:dyDescent="0.3">
      <c r="A2333" t="s">
        <v>6980</v>
      </c>
      <c r="B2333" t="s">
        <v>72</v>
      </c>
      <c r="C2333" t="s">
        <v>6981</v>
      </c>
      <c r="D2333" s="11" t="s">
        <v>9172</v>
      </c>
      <c r="E2333" s="11" t="s">
        <v>7060</v>
      </c>
      <c r="F2333" t="s">
        <v>277</v>
      </c>
      <c r="G2333" t="s">
        <v>6982</v>
      </c>
      <c r="H2333" t="s">
        <v>9189</v>
      </c>
      <c r="I2333">
        <v>525.64</v>
      </c>
      <c r="J2333">
        <v>8</v>
      </c>
      <c r="K2333">
        <v>12</v>
      </c>
      <c r="L2333">
        <v>4205.12</v>
      </c>
      <c r="M2333">
        <v>3700.51</v>
      </c>
      <c r="N2333" s="11">
        <f>Salesdata[[#This Row],[subtotal_before_discount]]-Salesdata[[#This Row],[total_after_discount]]</f>
        <v>504.60999999999967</v>
      </c>
      <c r="O2333" t="s">
        <v>116</v>
      </c>
      <c r="P2333" s="2">
        <v>45653.715300925927</v>
      </c>
      <c r="Q2333">
        <f>YEAR(Salesdata[[#This Row],[purchase_date]])</f>
        <v>2024</v>
      </c>
      <c r="R2333" t="str">
        <f>TEXT(Salesdata[[#This Row],[purchase_date]], "mmm")</f>
        <v>Dec</v>
      </c>
    </row>
    <row r="2334" spans="1:18" x14ac:dyDescent="0.3">
      <c r="A2334" t="s">
        <v>6983</v>
      </c>
      <c r="B2334" t="s">
        <v>72</v>
      </c>
      <c r="C2334" t="s">
        <v>6984</v>
      </c>
      <c r="D2334" s="11" t="s">
        <v>7351</v>
      </c>
      <c r="E2334" s="11" t="s">
        <v>7116</v>
      </c>
      <c r="F2334" t="s">
        <v>18</v>
      </c>
      <c r="G2334" t="s">
        <v>6985</v>
      </c>
      <c r="H2334" t="s">
        <v>76</v>
      </c>
      <c r="I2334">
        <v>182.13</v>
      </c>
      <c r="J2334">
        <v>1</v>
      </c>
      <c r="K2334">
        <v>0</v>
      </c>
      <c r="L2334">
        <v>182.13</v>
      </c>
      <c r="M2334">
        <v>182.13</v>
      </c>
      <c r="N2334" s="11">
        <f>Salesdata[[#This Row],[subtotal_before_discount]]-Salesdata[[#This Row],[total_after_discount]]</f>
        <v>0</v>
      </c>
      <c r="O2334" t="s">
        <v>116</v>
      </c>
      <c r="P2334" s="2">
        <v>45337.824467592596</v>
      </c>
      <c r="Q2334">
        <f>YEAR(Salesdata[[#This Row],[purchase_date]])</f>
        <v>2024</v>
      </c>
      <c r="R2334" t="str">
        <f>TEXT(Salesdata[[#This Row],[purchase_date]], "mmm")</f>
        <v>Feb</v>
      </c>
    </row>
    <row r="2335" spans="1:18" x14ac:dyDescent="0.3">
      <c r="A2335" t="s">
        <v>6986</v>
      </c>
      <c r="B2335" t="s">
        <v>49</v>
      </c>
      <c r="C2335" t="s">
        <v>6987</v>
      </c>
      <c r="D2335" s="11" t="s">
        <v>9173</v>
      </c>
      <c r="E2335" s="11" t="s">
        <v>7143</v>
      </c>
      <c r="F2335" t="s">
        <v>246</v>
      </c>
      <c r="G2335" t="s">
        <v>6988</v>
      </c>
      <c r="H2335" t="s">
        <v>27</v>
      </c>
      <c r="I2335">
        <v>85.35</v>
      </c>
      <c r="J2335">
        <v>25</v>
      </c>
      <c r="K2335">
        <v>0</v>
      </c>
      <c r="L2335">
        <v>2133.75</v>
      </c>
      <c r="M2335">
        <v>2133.75</v>
      </c>
      <c r="N2335" s="11">
        <f>Salesdata[[#This Row],[subtotal_before_discount]]-Salesdata[[#This Row],[total_after_discount]]</f>
        <v>0</v>
      </c>
      <c r="O2335" t="s">
        <v>28</v>
      </c>
      <c r="P2335" s="2">
        <v>45667.171469907407</v>
      </c>
      <c r="Q2335">
        <f>YEAR(Salesdata[[#This Row],[purchase_date]])</f>
        <v>2025</v>
      </c>
      <c r="R2335" t="str">
        <f>TEXT(Salesdata[[#This Row],[purchase_date]], "mmm")</f>
        <v>Jan</v>
      </c>
    </row>
    <row r="2336" spans="1:18" x14ac:dyDescent="0.3">
      <c r="A2336" t="s">
        <v>6989</v>
      </c>
      <c r="B2336" t="s">
        <v>181</v>
      </c>
      <c r="C2336" t="s">
        <v>6990</v>
      </c>
      <c r="D2336" s="11" t="s">
        <v>9174</v>
      </c>
      <c r="E2336" s="11" t="s">
        <v>7168</v>
      </c>
      <c r="F2336" t="s">
        <v>105</v>
      </c>
      <c r="G2336" t="s">
        <v>6991</v>
      </c>
      <c r="H2336" t="s">
        <v>39</v>
      </c>
      <c r="I2336">
        <v>4233.91</v>
      </c>
      <c r="J2336">
        <v>3</v>
      </c>
      <c r="K2336">
        <v>2</v>
      </c>
      <c r="L2336">
        <v>12701.73</v>
      </c>
      <c r="M2336">
        <v>12447.7</v>
      </c>
      <c r="N2336" s="11">
        <f>Salesdata[[#This Row],[subtotal_before_discount]]-Salesdata[[#This Row],[total_after_discount]]</f>
        <v>254.02999999999884</v>
      </c>
      <c r="O2336" t="s">
        <v>40</v>
      </c>
      <c r="P2336" s="2">
        <v>45430.855925925927</v>
      </c>
      <c r="Q2336">
        <f>YEAR(Salesdata[[#This Row],[purchase_date]])</f>
        <v>2024</v>
      </c>
      <c r="R2336" t="str">
        <f>TEXT(Salesdata[[#This Row],[purchase_date]], "mmm")</f>
        <v>May</v>
      </c>
    </row>
    <row r="2337" spans="1:18" x14ac:dyDescent="0.3">
      <c r="A2337" t="s">
        <v>6992</v>
      </c>
      <c r="B2337" t="s">
        <v>84</v>
      </c>
      <c r="C2337" t="s">
        <v>6993</v>
      </c>
      <c r="D2337" s="11" t="s">
        <v>9175</v>
      </c>
      <c r="E2337" s="11" t="s">
        <v>7046</v>
      </c>
      <c r="F2337" t="s">
        <v>133</v>
      </c>
      <c r="G2337" t="s">
        <v>6994</v>
      </c>
      <c r="H2337" t="s">
        <v>161</v>
      </c>
      <c r="I2337">
        <v>90.86</v>
      </c>
      <c r="J2337">
        <v>5</v>
      </c>
      <c r="K2337">
        <v>15</v>
      </c>
      <c r="L2337">
        <v>454.3</v>
      </c>
      <c r="M2337">
        <v>386.15</v>
      </c>
      <c r="N2337" s="11">
        <f>Salesdata[[#This Row],[subtotal_before_discount]]-Salesdata[[#This Row],[total_after_discount]]</f>
        <v>68.150000000000034</v>
      </c>
      <c r="O2337" t="s">
        <v>40</v>
      </c>
      <c r="P2337" s="2">
        <v>45704.385497685187</v>
      </c>
      <c r="Q2337">
        <f>YEAR(Salesdata[[#This Row],[purchase_date]])</f>
        <v>2025</v>
      </c>
      <c r="R2337" t="str">
        <f>TEXT(Salesdata[[#This Row],[purchase_date]], "mmm")</f>
        <v>Feb</v>
      </c>
    </row>
    <row r="2338" spans="1:18" x14ac:dyDescent="0.3">
      <c r="A2338" t="s">
        <v>6995</v>
      </c>
      <c r="B2338" t="s">
        <v>15</v>
      </c>
      <c r="C2338" t="s">
        <v>6996</v>
      </c>
      <c r="D2338" s="11" t="s">
        <v>9176</v>
      </c>
      <c r="E2338" s="11" t="s">
        <v>7137</v>
      </c>
      <c r="F2338" t="s">
        <v>18</v>
      </c>
      <c r="G2338" t="s">
        <v>6997</v>
      </c>
      <c r="H2338" t="s">
        <v>93</v>
      </c>
      <c r="I2338">
        <v>50.46</v>
      </c>
      <c r="J2338">
        <v>5</v>
      </c>
      <c r="K2338">
        <v>2</v>
      </c>
      <c r="L2338">
        <v>252.3</v>
      </c>
      <c r="M2338">
        <v>247.25</v>
      </c>
      <c r="N2338" s="11">
        <f>Salesdata[[#This Row],[subtotal_before_discount]]-Salesdata[[#This Row],[total_after_discount]]</f>
        <v>5.0500000000000114</v>
      </c>
      <c r="O2338" t="s">
        <v>60</v>
      </c>
      <c r="P2338" s="2">
        <v>45696.465648148151</v>
      </c>
      <c r="Q2338">
        <f>YEAR(Salesdata[[#This Row],[purchase_date]])</f>
        <v>2025</v>
      </c>
      <c r="R2338" t="str">
        <f>TEXT(Salesdata[[#This Row],[purchase_date]], "mmm")</f>
        <v>Feb</v>
      </c>
    </row>
    <row r="2339" spans="1:18" x14ac:dyDescent="0.3">
      <c r="A2339" t="s">
        <v>6998</v>
      </c>
      <c r="B2339" t="s">
        <v>55</v>
      </c>
      <c r="C2339" t="s">
        <v>6999</v>
      </c>
      <c r="D2339" s="11" t="s">
        <v>9177</v>
      </c>
      <c r="E2339" s="11" t="s">
        <v>7183</v>
      </c>
      <c r="F2339" t="s">
        <v>37</v>
      </c>
      <c r="G2339" t="s">
        <v>7000</v>
      </c>
      <c r="H2339" t="s">
        <v>27</v>
      </c>
      <c r="I2339">
        <v>164.58</v>
      </c>
      <c r="J2339">
        <v>75</v>
      </c>
      <c r="K2339">
        <v>0</v>
      </c>
      <c r="L2339">
        <v>12343.5</v>
      </c>
      <c r="M2339">
        <v>12343.5</v>
      </c>
      <c r="N2339" s="11">
        <f>Salesdata[[#This Row],[subtotal_before_discount]]-Salesdata[[#This Row],[total_after_discount]]</f>
        <v>0</v>
      </c>
      <c r="O2339" t="s">
        <v>116</v>
      </c>
      <c r="P2339" s="2">
        <v>45718.855925925927</v>
      </c>
      <c r="Q2339">
        <f>YEAR(Salesdata[[#This Row],[purchase_date]])</f>
        <v>2025</v>
      </c>
      <c r="R2339" t="str">
        <f>TEXT(Salesdata[[#This Row],[purchase_date]], "mmm")</f>
        <v>Mar</v>
      </c>
    </row>
    <row r="2340" spans="1:18" x14ac:dyDescent="0.3">
      <c r="A2340" t="s">
        <v>7001</v>
      </c>
      <c r="B2340" t="s">
        <v>118</v>
      </c>
      <c r="C2340" t="s">
        <v>7002</v>
      </c>
      <c r="D2340" s="11" t="s">
        <v>9178</v>
      </c>
      <c r="E2340" s="11" t="s">
        <v>7137</v>
      </c>
      <c r="F2340" t="s">
        <v>18</v>
      </c>
      <c r="G2340" t="s">
        <v>7003</v>
      </c>
      <c r="H2340" t="s">
        <v>39</v>
      </c>
      <c r="I2340">
        <v>897.86</v>
      </c>
      <c r="J2340">
        <v>5</v>
      </c>
      <c r="K2340">
        <v>0</v>
      </c>
      <c r="L2340">
        <v>4489.3</v>
      </c>
      <c r="M2340">
        <v>4489.3</v>
      </c>
      <c r="N2340" s="11">
        <f>Salesdata[[#This Row],[subtotal_before_discount]]-Salesdata[[#This Row],[total_after_discount]]</f>
        <v>0</v>
      </c>
      <c r="O2340" t="s">
        <v>116</v>
      </c>
      <c r="P2340" s="2">
        <v>45493.266701388886</v>
      </c>
      <c r="Q2340">
        <f>YEAR(Salesdata[[#This Row],[purchase_date]])</f>
        <v>2024</v>
      </c>
      <c r="R2340" t="str">
        <f>TEXT(Salesdata[[#This Row],[purchase_date]], "mmm")</f>
        <v>Jul</v>
      </c>
    </row>
    <row r="2341" spans="1:18" x14ac:dyDescent="0.3">
      <c r="A2341" t="s">
        <v>7004</v>
      </c>
      <c r="B2341" t="s">
        <v>72</v>
      </c>
      <c r="C2341" t="s">
        <v>7005</v>
      </c>
      <c r="D2341" s="11" t="s">
        <v>9179</v>
      </c>
      <c r="E2341" s="11" t="s">
        <v>7058</v>
      </c>
      <c r="F2341" t="s">
        <v>155</v>
      </c>
      <c r="G2341" t="s">
        <v>7006</v>
      </c>
      <c r="H2341" t="s">
        <v>65</v>
      </c>
      <c r="I2341">
        <v>1125.22</v>
      </c>
      <c r="J2341">
        <v>50</v>
      </c>
      <c r="K2341">
        <v>20</v>
      </c>
      <c r="L2341">
        <v>56261</v>
      </c>
      <c r="M2341">
        <v>45008.800000000003</v>
      </c>
      <c r="N2341" s="11">
        <f>Salesdata[[#This Row],[subtotal_before_discount]]-Salesdata[[#This Row],[total_after_discount]]</f>
        <v>11252.199999999997</v>
      </c>
      <c r="O2341" t="s">
        <v>21</v>
      </c>
      <c r="P2341" s="2">
        <v>45441.357291666667</v>
      </c>
      <c r="Q2341">
        <f>YEAR(Salesdata[[#This Row],[purchase_date]])</f>
        <v>2024</v>
      </c>
      <c r="R2341" t="str">
        <f>TEXT(Salesdata[[#This Row],[purchase_date]], "mmm")</f>
        <v>May</v>
      </c>
    </row>
    <row r="2342" spans="1:18" x14ac:dyDescent="0.3">
      <c r="A2342" t="s">
        <v>7007</v>
      </c>
      <c r="B2342" t="s">
        <v>49</v>
      </c>
      <c r="C2342" t="s">
        <v>7008</v>
      </c>
      <c r="D2342" s="11" t="s">
        <v>9180</v>
      </c>
      <c r="E2342" s="11" t="s">
        <v>7042</v>
      </c>
      <c r="F2342" t="s">
        <v>155</v>
      </c>
      <c r="G2342" t="s">
        <v>7009</v>
      </c>
      <c r="H2342" t="s">
        <v>76</v>
      </c>
      <c r="I2342">
        <v>582.04</v>
      </c>
      <c r="J2342">
        <v>5</v>
      </c>
      <c r="K2342">
        <v>0</v>
      </c>
      <c r="L2342">
        <v>2910.2</v>
      </c>
      <c r="M2342">
        <v>2910.2</v>
      </c>
      <c r="N2342" s="11">
        <f>Salesdata[[#This Row],[subtotal_before_discount]]-Salesdata[[#This Row],[total_after_discount]]</f>
        <v>0</v>
      </c>
      <c r="O2342" t="s">
        <v>60</v>
      </c>
      <c r="P2342" s="2">
        <v>45356.489444444444</v>
      </c>
      <c r="Q2342">
        <f>YEAR(Salesdata[[#This Row],[purchase_date]])</f>
        <v>2024</v>
      </c>
      <c r="R2342" t="str">
        <f>TEXT(Salesdata[[#This Row],[purchase_date]], "mmm")</f>
        <v>Mar</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1BAAF-3B2E-4B61-8C0F-8367BE01F762}">
  <dimension ref="A2:E21"/>
  <sheetViews>
    <sheetView zoomScale="115" zoomScaleNormal="115" workbookViewId="0">
      <selection activeCell="F14" sqref="F14"/>
    </sheetView>
  </sheetViews>
  <sheetFormatPr defaultRowHeight="14.4" x14ac:dyDescent="0.3"/>
  <cols>
    <col min="2" max="2" width="14" bestFit="1" customWidth="1"/>
    <col min="3" max="3" width="24.33203125" bestFit="1" customWidth="1"/>
    <col min="5" max="5" width="20.5546875" bestFit="1" customWidth="1"/>
    <col min="6" max="6" width="10.44140625" bestFit="1" customWidth="1"/>
  </cols>
  <sheetData>
    <row r="2" spans="1:5" x14ac:dyDescent="0.3">
      <c r="A2" s="4" t="s">
        <v>7011</v>
      </c>
    </row>
    <row r="5" spans="1:5" x14ac:dyDescent="0.3">
      <c r="A5">
        <v>1</v>
      </c>
      <c r="B5" s="3" t="s">
        <v>7012</v>
      </c>
      <c r="C5" s="5">
        <f>COUNTA(_xlfn.UNIQUE(Salesdata[transaction_id]))</f>
        <v>2341</v>
      </c>
      <c r="E5" s="15">
        <f>GETPIVOTDATA("transaction_id",$B$17)</f>
        <v>2341</v>
      </c>
    </row>
    <row r="7" spans="1:5" x14ac:dyDescent="0.3">
      <c r="A7">
        <v>2</v>
      </c>
      <c r="B7" s="3" t="s">
        <v>7013</v>
      </c>
      <c r="C7" s="16">
        <f>SUM(Salesdata[total_after_discount])</f>
        <v>19409081.510000009</v>
      </c>
      <c r="E7" s="17">
        <f>GETPIVOTDATA("total_after_discount",$C$17)</f>
        <v>19409081.510000009</v>
      </c>
    </row>
    <row r="9" spans="1:5" x14ac:dyDescent="0.3">
      <c r="A9">
        <v>3</v>
      </c>
      <c r="B9" s="3" t="s">
        <v>7014</v>
      </c>
      <c r="C9" s="5">
        <f>SUM(Salesdata[quantity])</f>
        <v>64231</v>
      </c>
      <c r="E9" s="15">
        <f>GETPIVOTDATA("quantity",$B$20)</f>
        <v>64231</v>
      </c>
    </row>
    <row r="11" spans="1:5" x14ac:dyDescent="0.3">
      <c r="A11">
        <v>4</v>
      </c>
      <c r="B11" s="3" t="s">
        <v>7015</v>
      </c>
      <c r="C11" s="16" cm="1">
        <f t="array" ref="C11">SUM(Salesdata[subtotal_before_discount] - Salesdata[total_after_discount])</f>
        <v>2539323.2799999993</v>
      </c>
    </row>
    <row r="13" spans="1:5" x14ac:dyDescent="0.3">
      <c r="A13">
        <v>5</v>
      </c>
      <c r="B13" s="3" t="s">
        <v>7017</v>
      </c>
      <c r="C13" s="13">
        <f>C7/C5</f>
        <v>8290.9361426740743</v>
      </c>
    </row>
    <row r="14" spans="1:5" x14ac:dyDescent="0.3">
      <c r="B14" s="3"/>
      <c r="C14" s="18"/>
    </row>
    <row r="15" spans="1:5" x14ac:dyDescent="0.3">
      <c r="A15">
        <v>6</v>
      </c>
      <c r="B15" s="3" t="s">
        <v>9186</v>
      </c>
      <c r="C15" s="5">
        <f>COUNTA(_xlfn.UNIQUE(Salesdata[sku]))</f>
        <v>2314</v>
      </c>
    </row>
    <row r="17" spans="2:3" x14ac:dyDescent="0.3">
      <c r="B17" t="s">
        <v>9183</v>
      </c>
      <c r="C17" t="s">
        <v>7018</v>
      </c>
    </row>
    <row r="18" spans="2:3" x14ac:dyDescent="0.3">
      <c r="B18" s="21">
        <v>2341</v>
      </c>
      <c r="C18" s="12">
        <v>19409081.510000009</v>
      </c>
    </row>
    <row r="20" spans="2:3" x14ac:dyDescent="0.3">
      <c r="B20" t="s">
        <v>9184</v>
      </c>
      <c r="C20" t="s">
        <v>9185</v>
      </c>
    </row>
    <row r="21" spans="2:3" x14ac:dyDescent="0.3">
      <c r="B21" s="21">
        <v>64231</v>
      </c>
      <c r="C21" s="21">
        <v>2341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D11AA-FBFC-41EC-A6A0-F4239F82D9E1}">
  <dimension ref="A3:B11"/>
  <sheetViews>
    <sheetView tabSelected="1" workbookViewId="0">
      <selection activeCell="B8" sqref="B8"/>
    </sheetView>
  </sheetViews>
  <sheetFormatPr defaultRowHeight="14.4" x14ac:dyDescent="0.3"/>
  <cols>
    <col min="1" max="1" width="24.6640625" bestFit="1" customWidth="1"/>
    <col min="2" max="2" width="23.88671875" bestFit="1" customWidth="1"/>
  </cols>
  <sheetData>
    <row r="3" spans="1:2" x14ac:dyDescent="0.3">
      <c r="A3" s="7" t="s">
        <v>7019</v>
      </c>
      <c r="B3" t="s">
        <v>7018</v>
      </c>
    </row>
    <row r="4" spans="1:2" x14ac:dyDescent="0.3">
      <c r="A4" s="8" t="s">
        <v>40</v>
      </c>
      <c r="B4" s="20">
        <v>2335424.2200000002</v>
      </c>
    </row>
    <row r="5" spans="1:2" x14ac:dyDescent="0.3">
      <c r="A5" s="8" t="s">
        <v>21</v>
      </c>
      <c r="B5" s="20">
        <v>2675669.38</v>
      </c>
    </row>
    <row r="6" spans="1:2" x14ac:dyDescent="0.3">
      <c r="A6" s="8" t="s">
        <v>60</v>
      </c>
      <c r="B6" s="20">
        <v>2565913.1800000006</v>
      </c>
    </row>
    <row r="7" spans="1:2" x14ac:dyDescent="0.3">
      <c r="A7" s="8" t="s">
        <v>77</v>
      </c>
      <c r="B7" s="20">
        <v>2170433.7799999993</v>
      </c>
    </row>
    <row r="8" spans="1:2" x14ac:dyDescent="0.3">
      <c r="A8" s="8" t="s">
        <v>28</v>
      </c>
      <c r="B8" s="20">
        <v>2663717.8900000006</v>
      </c>
    </row>
    <row r="9" spans="1:2" x14ac:dyDescent="0.3">
      <c r="A9" s="8" t="s">
        <v>116</v>
      </c>
      <c r="B9" s="20">
        <v>2866623.0800000015</v>
      </c>
    </row>
    <row r="10" spans="1:2" x14ac:dyDescent="0.3">
      <c r="A10" s="8" t="s">
        <v>47</v>
      </c>
      <c r="B10" s="20">
        <v>2742667.19</v>
      </c>
    </row>
    <row r="11" spans="1:2" x14ac:dyDescent="0.3">
      <c r="A11" s="8" t="s">
        <v>7020</v>
      </c>
      <c r="B11" s="20">
        <v>18020448.720000003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88E45-5D4B-4FB1-98F2-4CA8ABA81F9D}">
  <dimension ref="A1:B23"/>
  <sheetViews>
    <sheetView workbookViewId="0">
      <selection activeCell="C15" sqref="C15"/>
    </sheetView>
  </sheetViews>
  <sheetFormatPr defaultRowHeight="14.4" x14ac:dyDescent="0.3"/>
  <cols>
    <col min="1" max="1" width="12.44140625" bestFit="1" customWidth="1"/>
    <col min="2" max="2" width="23.88671875" bestFit="1" customWidth="1"/>
  </cols>
  <sheetData>
    <row r="1" spans="1:2" x14ac:dyDescent="0.3">
      <c r="A1" s="7" t="s">
        <v>7019</v>
      </c>
      <c r="B1" t="s">
        <v>7018</v>
      </c>
    </row>
    <row r="2" spans="1:2" x14ac:dyDescent="0.3">
      <c r="A2" s="8" t="s">
        <v>7021</v>
      </c>
      <c r="B2" s="14">
        <v>10949822.75</v>
      </c>
    </row>
    <row r="3" spans="1:2" x14ac:dyDescent="0.3">
      <c r="A3" s="9" t="s">
        <v>7024</v>
      </c>
      <c r="B3" s="20">
        <v>487240.74999999988</v>
      </c>
    </row>
    <row r="4" spans="1:2" x14ac:dyDescent="0.3">
      <c r="A4" s="9" t="s">
        <v>7025</v>
      </c>
      <c r="B4" s="20">
        <v>1080876.8600000001</v>
      </c>
    </row>
    <row r="5" spans="1:2" x14ac:dyDescent="0.3">
      <c r="A5" s="9" t="s">
        <v>7026</v>
      </c>
      <c r="B5" s="20">
        <v>705452.33999999973</v>
      </c>
    </row>
    <row r="6" spans="1:2" x14ac:dyDescent="0.3">
      <c r="A6" s="9" t="s">
        <v>7027</v>
      </c>
      <c r="B6" s="20">
        <v>1260298.6400000006</v>
      </c>
    </row>
    <row r="7" spans="1:2" x14ac:dyDescent="0.3">
      <c r="A7" s="9" t="s">
        <v>7028</v>
      </c>
      <c r="B7" s="20">
        <v>1338421.7799999996</v>
      </c>
    </row>
    <row r="8" spans="1:2" x14ac:dyDescent="0.3">
      <c r="A8" s="9" t="s">
        <v>7029</v>
      </c>
      <c r="B8" s="20">
        <v>1133840.27</v>
      </c>
    </row>
    <row r="9" spans="1:2" x14ac:dyDescent="0.3">
      <c r="A9" s="9" t="s">
        <v>7030</v>
      </c>
      <c r="B9" s="20">
        <v>881649.93000000017</v>
      </c>
    </row>
    <row r="10" spans="1:2" x14ac:dyDescent="0.3">
      <c r="A10" s="9" t="s">
        <v>7031</v>
      </c>
      <c r="B10" s="20">
        <v>779023.64000000036</v>
      </c>
    </row>
    <row r="11" spans="1:2" x14ac:dyDescent="0.3">
      <c r="A11" s="9" t="s">
        <v>7032</v>
      </c>
      <c r="B11" s="20">
        <v>1214640.9300000006</v>
      </c>
    </row>
    <row r="12" spans="1:2" x14ac:dyDescent="0.3">
      <c r="A12" s="9" t="s">
        <v>7033</v>
      </c>
      <c r="B12" s="20">
        <v>828958.94000000006</v>
      </c>
    </row>
    <row r="13" spans="1:2" x14ac:dyDescent="0.3">
      <c r="A13" s="9" t="s">
        <v>7034</v>
      </c>
      <c r="B13" s="20">
        <v>1239418.6699999995</v>
      </c>
    </row>
    <row r="14" spans="1:2" x14ac:dyDescent="0.3">
      <c r="A14" s="8" t="s">
        <v>7022</v>
      </c>
      <c r="B14" s="20">
        <v>8459258.7599999998</v>
      </c>
    </row>
    <row r="15" spans="1:2" x14ac:dyDescent="0.3">
      <c r="A15" s="9" t="s">
        <v>7023</v>
      </c>
      <c r="B15" s="20">
        <v>1047507</v>
      </c>
    </row>
    <row r="16" spans="1:2" x14ac:dyDescent="0.3">
      <c r="A16" s="9" t="s">
        <v>7024</v>
      </c>
      <c r="B16" s="20">
        <v>982524.91000000015</v>
      </c>
    </row>
    <row r="17" spans="1:2" x14ac:dyDescent="0.3">
      <c r="A17" s="9" t="s">
        <v>7025</v>
      </c>
      <c r="B17" s="20">
        <v>1036513.6099999998</v>
      </c>
    </row>
    <row r="18" spans="1:2" x14ac:dyDescent="0.3">
      <c r="A18" s="9" t="s">
        <v>7026</v>
      </c>
      <c r="B18" s="20">
        <v>1344847.9700000002</v>
      </c>
    </row>
    <row r="19" spans="1:2" x14ac:dyDescent="0.3">
      <c r="A19" s="9" t="s">
        <v>7027</v>
      </c>
      <c r="B19" s="20">
        <v>1163018.8899999999</v>
      </c>
    </row>
    <row r="20" spans="1:2" x14ac:dyDescent="0.3">
      <c r="A20" s="9" t="s">
        <v>7028</v>
      </c>
      <c r="B20" s="20">
        <v>1512685.0199999996</v>
      </c>
    </row>
    <row r="21" spans="1:2" x14ac:dyDescent="0.3">
      <c r="A21" s="9" t="s">
        <v>7029</v>
      </c>
      <c r="B21" s="20">
        <v>1048579.4700000002</v>
      </c>
    </row>
    <row r="22" spans="1:2" x14ac:dyDescent="0.3">
      <c r="A22" s="9" t="s">
        <v>7030</v>
      </c>
      <c r="B22" s="20">
        <v>323581.88999999996</v>
      </c>
    </row>
    <row r="23" spans="1:2" x14ac:dyDescent="0.3">
      <c r="A23" s="8" t="s">
        <v>7020</v>
      </c>
      <c r="B23" s="20">
        <v>19409081.509999998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5F68B-32B8-41EB-803C-3357365C4C83}">
  <dimension ref="A1:B14"/>
  <sheetViews>
    <sheetView workbookViewId="0">
      <selection activeCell="B20" sqref="B20"/>
    </sheetView>
  </sheetViews>
  <sheetFormatPr defaultRowHeight="14.4" x14ac:dyDescent="0.3"/>
  <cols>
    <col min="1" max="1" width="20.6640625" bestFit="1" customWidth="1"/>
    <col min="2" max="2" width="23.88671875" bestFit="1" customWidth="1"/>
  </cols>
  <sheetData>
    <row r="1" spans="1:2" x14ac:dyDescent="0.3">
      <c r="A1" s="7" t="s">
        <v>7019</v>
      </c>
      <c r="B1" t="s">
        <v>7018</v>
      </c>
    </row>
    <row r="2" spans="1:2" x14ac:dyDescent="0.3">
      <c r="A2" s="8" t="s">
        <v>84</v>
      </c>
      <c r="B2" s="20">
        <v>2070504.8499999994</v>
      </c>
    </row>
    <row r="3" spans="1:2" x14ac:dyDescent="0.3">
      <c r="A3" s="8" t="s">
        <v>55</v>
      </c>
      <c r="B3" s="20">
        <v>1666757.5600000005</v>
      </c>
    </row>
    <row r="4" spans="1:2" x14ac:dyDescent="0.3">
      <c r="A4" s="8" t="s">
        <v>49</v>
      </c>
      <c r="B4" s="20">
        <v>1645254.3299999998</v>
      </c>
    </row>
    <row r="5" spans="1:2" x14ac:dyDescent="0.3">
      <c r="A5" s="8" t="s">
        <v>118</v>
      </c>
      <c r="B5" s="20">
        <v>1883934.2000000004</v>
      </c>
    </row>
    <row r="6" spans="1:2" x14ac:dyDescent="0.3">
      <c r="A6" s="8" t="s">
        <v>15</v>
      </c>
      <c r="B6" s="20">
        <v>1823320.8200000005</v>
      </c>
    </row>
    <row r="7" spans="1:2" x14ac:dyDescent="0.3">
      <c r="A7" s="8" t="s">
        <v>95</v>
      </c>
      <c r="B7" s="20">
        <v>1467681.1399999997</v>
      </c>
    </row>
    <row r="8" spans="1:2" x14ac:dyDescent="0.3">
      <c r="A8" s="8" t="s">
        <v>30</v>
      </c>
      <c r="B8" s="20">
        <v>1277963.9400000006</v>
      </c>
    </row>
    <row r="9" spans="1:2" x14ac:dyDescent="0.3">
      <c r="A9" s="8" t="s">
        <v>23</v>
      </c>
      <c r="B9" s="20">
        <v>1600052.19</v>
      </c>
    </row>
    <row r="10" spans="1:2" x14ac:dyDescent="0.3">
      <c r="A10" s="8" t="s">
        <v>72</v>
      </c>
      <c r="B10" s="20">
        <v>2007492.3800000013</v>
      </c>
    </row>
    <row r="11" spans="1:2" x14ac:dyDescent="0.3">
      <c r="A11" s="8" t="s">
        <v>9189</v>
      </c>
      <c r="B11" s="20">
        <v>198333.2</v>
      </c>
    </row>
    <row r="12" spans="1:2" x14ac:dyDescent="0.3">
      <c r="A12" s="8" t="s">
        <v>172</v>
      </c>
      <c r="B12" s="20">
        <v>2109447.6999999997</v>
      </c>
    </row>
    <row r="13" spans="1:2" x14ac:dyDescent="0.3">
      <c r="A13" s="8" t="s">
        <v>181</v>
      </c>
      <c r="B13" s="20">
        <v>1658339.2000000007</v>
      </c>
    </row>
    <row r="14" spans="1:2" x14ac:dyDescent="0.3">
      <c r="A14" s="8" t="s">
        <v>7020</v>
      </c>
      <c r="B14" s="20">
        <v>19409081.510000002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C15BB-5E6F-46E7-A4C3-24C16D4E8DD7}">
  <dimension ref="A1:F2271"/>
  <sheetViews>
    <sheetView workbookViewId="0">
      <selection activeCell="O20" sqref="O20"/>
    </sheetView>
  </sheetViews>
  <sheetFormatPr defaultRowHeight="14.4" x14ac:dyDescent="0.3"/>
  <cols>
    <col min="1" max="1" width="12.44140625" bestFit="1" customWidth="1"/>
    <col min="2" max="2" width="23.88671875" bestFit="1" customWidth="1"/>
    <col min="5" max="5" width="19.88671875" customWidth="1"/>
    <col min="6" max="6" width="26.109375" customWidth="1"/>
  </cols>
  <sheetData>
    <row r="1" spans="1:6" x14ac:dyDescent="0.3">
      <c r="A1" s="7" t="s">
        <v>7019</v>
      </c>
      <c r="B1" t="s">
        <v>7018</v>
      </c>
      <c r="E1" s="10"/>
      <c r="F1" s="10"/>
    </row>
    <row r="2" spans="1:6" x14ac:dyDescent="0.3">
      <c r="A2" s="8" t="s">
        <v>7042</v>
      </c>
      <c r="B2" s="21">
        <v>589501.21999999986</v>
      </c>
      <c r="E2" s="6" t="s">
        <v>7019</v>
      </c>
      <c r="F2" s="6" t="s">
        <v>7018</v>
      </c>
    </row>
    <row r="3" spans="1:6" x14ac:dyDescent="0.3">
      <c r="A3" s="8" t="s">
        <v>7164</v>
      </c>
      <c r="B3" s="21">
        <v>523934.97999999992</v>
      </c>
      <c r="E3" s="8" t="s">
        <v>7042</v>
      </c>
      <c r="F3" s="12">
        <v>589501.21999999986</v>
      </c>
    </row>
    <row r="4" spans="1:6" x14ac:dyDescent="0.3">
      <c r="A4" s="8" t="s">
        <v>7066</v>
      </c>
      <c r="B4" s="21">
        <v>302435.88</v>
      </c>
      <c r="E4" s="8" t="s">
        <v>7164</v>
      </c>
      <c r="F4" s="12">
        <v>523934.97999999992</v>
      </c>
    </row>
    <row r="5" spans="1:6" x14ac:dyDescent="0.3">
      <c r="A5" s="8" t="s">
        <v>7036</v>
      </c>
      <c r="B5" s="21">
        <v>335396.21999999997</v>
      </c>
      <c r="E5" s="8" t="s">
        <v>7066</v>
      </c>
      <c r="F5" s="12">
        <v>302435.88</v>
      </c>
    </row>
    <row r="6" spans="1:6" x14ac:dyDescent="0.3">
      <c r="A6" s="8" t="s">
        <v>7141</v>
      </c>
      <c r="B6" s="21">
        <v>408767.78</v>
      </c>
      <c r="E6" s="8" t="s">
        <v>7036</v>
      </c>
      <c r="F6" s="12">
        <v>335396.21999999997</v>
      </c>
    </row>
    <row r="7" spans="1:6" x14ac:dyDescent="0.3">
      <c r="A7" s="8" t="s">
        <v>7235</v>
      </c>
      <c r="B7" s="21">
        <v>309316.19</v>
      </c>
      <c r="E7" s="8" t="s">
        <v>7141</v>
      </c>
      <c r="F7" s="12">
        <v>408767.78</v>
      </c>
    </row>
    <row r="8" spans="1:6" x14ac:dyDescent="0.3">
      <c r="A8" s="8" t="s">
        <v>7198</v>
      </c>
      <c r="B8" s="21">
        <v>197756.18000000005</v>
      </c>
      <c r="E8" s="8" t="s">
        <v>7235</v>
      </c>
      <c r="F8" s="12">
        <v>309316.19</v>
      </c>
    </row>
    <row r="9" spans="1:6" x14ac:dyDescent="0.3">
      <c r="A9" s="8" t="s">
        <v>7111</v>
      </c>
      <c r="B9" s="21">
        <v>361133.10999999981</v>
      </c>
      <c r="E9" s="8" t="s">
        <v>7198</v>
      </c>
      <c r="F9" s="12">
        <v>197756.18000000005</v>
      </c>
    </row>
    <row r="10" spans="1:6" x14ac:dyDescent="0.3">
      <c r="A10" s="8" t="s">
        <v>7062</v>
      </c>
      <c r="B10" s="21">
        <v>130043.55</v>
      </c>
      <c r="E10" s="8" t="s">
        <v>7111</v>
      </c>
      <c r="F10" s="12">
        <v>361133.10999999981</v>
      </c>
    </row>
    <row r="11" spans="1:6" x14ac:dyDescent="0.3">
      <c r="A11" s="8" t="s">
        <v>7097</v>
      </c>
      <c r="B11" s="21">
        <v>202411.33000000005</v>
      </c>
      <c r="E11" s="8" t="s">
        <v>7062</v>
      </c>
      <c r="F11" s="12">
        <v>130043.55</v>
      </c>
    </row>
    <row r="12" spans="1:6" x14ac:dyDescent="0.3">
      <c r="A12" s="8" t="s">
        <v>7048</v>
      </c>
      <c r="B12" s="21">
        <v>177083.94000000003</v>
      </c>
      <c r="E12" s="8" t="s">
        <v>7097</v>
      </c>
      <c r="F12" s="12">
        <v>202411.33000000005</v>
      </c>
    </row>
    <row r="13" spans="1:6" x14ac:dyDescent="0.3">
      <c r="A13" s="8" t="s">
        <v>7145</v>
      </c>
      <c r="B13" s="21">
        <v>214945.68999999994</v>
      </c>
      <c r="E13" s="8" t="s">
        <v>7048</v>
      </c>
      <c r="F13" s="12">
        <v>177083.94000000003</v>
      </c>
    </row>
    <row r="14" spans="1:6" x14ac:dyDescent="0.3">
      <c r="A14" s="8" t="s">
        <v>7102</v>
      </c>
      <c r="B14" s="21">
        <v>148757.07000000004</v>
      </c>
      <c r="E14" s="8" t="s">
        <v>7145</v>
      </c>
      <c r="F14" s="12">
        <v>214945.68999999994</v>
      </c>
    </row>
    <row r="15" spans="1:6" x14ac:dyDescent="0.3">
      <c r="A15" s="8" t="s">
        <v>7091</v>
      </c>
      <c r="B15" s="21">
        <v>596536.75999999989</v>
      </c>
      <c r="E15" s="8" t="s">
        <v>7102</v>
      </c>
      <c r="F15" s="12">
        <v>148757.07000000004</v>
      </c>
    </row>
    <row r="16" spans="1:6" x14ac:dyDescent="0.3">
      <c r="A16" s="8" t="s">
        <v>7089</v>
      </c>
      <c r="B16" s="21">
        <v>443670.63</v>
      </c>
      <c r="E16" s="8" t="s">
        <v>7091</v>
      </c>
      <c r="F16" s="12">
        <v>596536.75999999989</v>
      </c>
    </row>
    <row r="17" spans="1:6" x14ac:dyDescent="0.3">
      <c r="A17" s="8" t="s">
        <v>7058</v>
      </c>
      <c r="B17" s="21">
        <v>323635.32999999996</v>
      </c>
      <c r="E17" s="8" t="s">
        <v>7089</v>
      </c>
      <c r="F17" s="12">
        <v>443670.63</v>
      </c>
    </row>
    <row r="18" spans="1:6" x14ac:dyDescent="0.3">
      <c r="A18" s="8" t="s">
        <v>7159</v>
      </c>
      <c r="B18" s="21">
        <v>202640.18000000002</v>
      </c>
      <c r="E18" s="8" t="s">
        <v>7058</v>
      </c>
      <c r="F18" s="12">
        <v>323635.32999999996</v>
      </c>
    </row>
    <row r="19" spans="1:6" x14ac:dyDescent="0.3">
      <c r="A19" s="8" t="s">
        <v>7044</v>
      </c>
      <c r="B19" s="21">
        <v>446059.15</v>
      </c>
      <c r="E19" s="8" t="s">
        <v>7159</v>
      </c>
      <c r="F19" s="12">
        <v>202640.18000000002</v>
      </c>
    </row>
    <row r="20" spans="1:6" x14ac:dyDescent="0.3">
      <c r="A20" s="8" t="s">
        <v>7346</v>
      </c>
      <c r="B20" s="21">
        <v>218855.25000000003</v>
      </c>
      <c r="E20" s="8" t="s">
        <v>7044</v>
      </c>
      <c r="F20" s="12">
        <v>446059.15</v>
      </c>
    </row>
    <row r="21" spans="1:6" x14ac:dyDescent="0.3">
      <c r="A21" s="8" t="s">
        <v>7099</v>
      </c>
      <c r="B21" s="21">
        <v>325851.75000000006</v>
      </c>
      <c r="E21" s="8" t="s">
        <v>7346</v>
      </c>
      <c r="F21" s="12">
        <v>218855.25000000003</v>
      </c>
    </row>
    <row r="22" spans="1:6" x14ac:dyDescent="0.3">
      <c r="A22" s="8" t="s">
        <v>7139</v>
      </c>
      <c r="B22" s="21">
        <v>210735.70999999996</v>
      </c>
      <c r="E22" s="8" t="s">
        <v>7099</v>
      </c>
      <c r="F22" s="12">
        <v>325851.75000000006</v>
      </c>
    </row>
    <row r="23" spans="1:6" x14ac:dyDescent="0.3">
      <c r="A23" s="8" t="s">
        <v>7152</v>
      </c>
      <c r="B23" s="21">
        <v>254479.04000000007</v>
      </c>
      <c r="E23" s="8" t="s">
        <v>7139</v>
      </c>
      <c r="F23" s="12">
        <v>210735.70999999996</v>
      </c>
    </row>
    <row r="24" spans="1:6" x14ac:dyDescent="0.3">
      <c r="A24" s="8" t="s">
        <v>7050</v>
      </c>
      <c r="B24" s="21">
        <v>265604.38</v>
      </c>
      <c r="E24" s="8" t="s">
        <v>7152</v>
      </c>
      <c r="F24" s="12">
        <v>254479.04000000007</v>
      </c>
    </row>
    <row r="25" spans="1:6" x14ac:dyDescent="0.3">
      <c r="A25" s="8" t="s">
        <v>7083</v>
      </c>
      <c r="B25" s="21">
        <v>248295.47000000003</v>
      </c>
      <c r="E25" s="8" t="s">
        <v>7050</v>
      </c>
      <c r="F25" s="12">
        <v>265604.38</v>
      </c>
    </row>
    <row r="26" spans="1:6" x14ac:dyDescent="0.3">
      <c r="A26" s="8" t="s">
        <v>7076</v>
      </c>
      <c r="B26" s="21">
        <v>89139.54</v>
      </c>
      <c r="E26" s="8" t="s">
        <v>7083</v>
      </c>
      <c r="F26" s="12">
        <v>248295.47000000003</v>
      </c>
    </row>
    <row r="27" spans="1:6" x14ac:dyDescent="0.3">
      <c r="A27" s="8" t="s">
        <v>7183</v>
      </c>
      <c r="B27" s="21">
        <v>164233.58000000002</v>
      </c>
      <c r="E27" s="8" t="s">
        <v>7076</v>
      </c>
      <c r="F27" s="12">
        <v>89139.54</v>
      </c>
    </row>
    <row r="28" spans="1:6" x14ac:dyDescent="0.3">
      <c r="A28" s="8" t="s">
        <v>7094</v>
      </c>
      <c r="B28" s="21">
        <v>509354.04000000004</v>
      </c>
      <c r="E28" s="8" t="s">
        <v>7183</v>
      </c>
      <c r="F28" s="12">
        <v>164233.58000000002</v>
      </c>
    </row>
    <row r="29" spans="1:6" x14ac:dyDescent="0.3">
      <c r="A29" s="8" t="s">
        <v>7125</v>
      </c>
      <c r="B29" s="21">
        <v>433493.25000000006</v>
      </c>
      <c r="E29" s="8" t="s">
        <v>7094</v>
      </c>
      <c r="F29" s="12">
        <v>509354.04000000004</v>
      </c>
    </row>
    <row r="30" spans="1:6" x14ac:dyDescent="0.3">
      <c r="A30" s="8" t="s">
        <v>7064</v>
      </c>
      <c r="B30" s="21">
        <v>444182.83999999991</v>
      </c>
      <c r="E30" s="8" t="s">
        <v>7125</v>
      </c>
      <c r="F30" s="12">
        <v>433493.25000000006</v>
      </c>
    </row>
    <row r="31" spans="1:6" x14ac:dyDescent="0.3">
      <c r="A31" s="8" t="s">
        <v>7218</v>
      </c>
      <c r="B31" s="21">
        <v>290117.68</v>
      </c>
      <c r="E31" s="8" t="s">
        <v>7064</v>
      </c>
      <c r="F31" s="12">
        <v>444182.83999999991</v>
      </c>
    </row>
    <row r="32" spans="1:6" x14ac:dyDescent="0.3">
      <c r="A32" s="8" t="s">
        <v>7038</v>
      </c>
      <c r="B32" s="21">
        <v>212657.71000000002</v>
      </c>
      <c r="E32" s="8" t="s">
        <v>7218</v>
      </c>
      <c r="F32" s="12">
        <v>290117.68</v>
      </c>
    </row>
    <row r="33" spans="1:6" x14ac:dyDescent="0.3">
      <c r="A33" s="8" t="s">
        <v>7108</v>
      </c>
      <c r="B33" s="21">
        <v>560941.4099999998</v>
      </c>
      <c r="E33" s="8" t="s">
        <v>7038</v>
      </c>
      <c r="F33" s="12">
        <v>212657.71000000002</v>
      </c>
    </row>
    <row r="34" spans="1:6" x14ac:dyDescent="0.3">
      <c r="A34" s="8" t="s">
        <v>7116</v>
      </c>
      <c r="B34" s="21">
        <v>281618.66000000003</v>
      </c>
      <c r="E34" s="8" t="s">
        <v>7108</v>
      </c>
      <c r="F34" s="12">
        <v>560941.4099999998</v>
      </c>
    </row>
    <row r="35" spans="1:6" x14ac:dyDescent="0.3">
      <c r="A35" s="8" t="s">
        <v>7054</v>
      </c>
      <c r="B35" s="21">
        <v>140812.53999999998</v>
      </c>
      <c r="E35" s="8" t="s">
        <v>7116</v>
      </c>
      <c r="F35" s="12">
        <v>281618.66000000003</v>
      </c>
    </row>
    <row r="36" spans="1:6" x14ac:dyDescent="0.3">
      <c r="A36" s="8" t="s">
        <v>7052</v>
      </c>
      <c r="B36" s="21">
        <v>208077.96999999997</v>
      </c>
      <c r="E36" s="8" t="s">
        <v>7054</v>
      </c>
      <c r="F36" s="12">
        <v>140812.53999999998</v>
      </c>
    </row>
    <row r="37" spans="1:6" x14ac:dyDescent="0.3">
      <c r="A37" s="8" t="s">
        <v>7123</v>
      </c>
      <c r="B37" s="21">
        <v>467961.36</v>
      </c>
      <c r="E37" s="8" t="s">
        <v>7052</v>
      </c>
      <c r="F37" s="12">
        <v>208077.96999999997</v>
      </c>
    </row>
    <row r="38" spans="1:6" x14ac:dyDescent="0.3">
      <c r="A38" s="8" t="s">
        <v>7060</v>
      </c>
      <c r="B38" s="21">
        <v>291978.35000000003</v>
      </c>
      <c r="E38" s="8" t="s">
        <v>7123</v>
      </c>
      <c r="F38" s="12">
        <v>467961.36</v>
      </c>
    </row>
    <row r="39" spans="1:6" x14ac:dyDescent="0.3">
      <c r="A39" s="8" t="s">
        <v>7069</v>
      </c>
      <c r="B39" s="21">
        <v>241625.73000000004</v>
      </c>
      <c r="E39" s="8" t="s">
        <v>7060</v>
      </c>
      <c r="F39" s="12">
        <v>291978.35000000003</v>
      </c>
    </row>
    <row r="40" spans="1:6" x14ac:dyDescent="0.3">
      <c r="A40" s="8" t="s">
        <v>7087</v>
      </c>
      <c r="B40" s="21">
        <v>162492.69</v>
      </c>
      <c r="E40" s="8" t="s">
        <v>7069</v>
      </c>
      <c r="F40" s="12">
        <v>241625.73000000004</v>
      </c>
    </row>
    <row r="41" spans="1:6" x14ac:dyDescent="0.3">
      <c r="A41" s="8" t="s">
        <v>7166</v>
      </c>
      <c r="B41" s="21">
        <v>448031.31</v>
      </c>
      <c r="E41" s="8" t="s">
        <v>7087</v>
      </c>
      <c r="F41" s="12">
        <v>162492.69</v>
      </c>
    </row>
    <row r="42" spans="1:6" x14ac:dyDescent="0.3">
      <c r="A42" s="8" t="s">
        <v>7071</v>
      </c>
      <c r="B42" s="21">
        <v>469308.52999999997</v>
      </c>
      <c r="E42" s="8" t="s">
        <v>7166</v>
      </c>
      <c r="F42" s="12">
        <v>448031.31</v>
      </c>
    </row>
    <row r="43" spans="1:6" x14ac:dyDescent="0.3">
      <c r="A43" s="8" t="s">
        <v>7162</v>
      </c>
      <c r="B43" s="21">
        <v>213917.02000000005</v>
      </c>
      <c r="E43" s="8" t="s">
        <v>7071</v>
      </c>
      <c r="F43" s="12">
        <v>469308.52999999997</v>
      </c>
    </row>
    <row r="44" spans="1:6" x14ac:dyDescent="0.3">
      <c r="A44" s="8" t="s">
        <v>7143</v>
      </c>
      <c r="B44" s="21">
        <v>449118.99999999994</v>
      </c>
      <c r="E44" s="8" t="s">
        <v>7162</v>
      </c>
      <c r="F44" s="12">
        <v>213917.02000000005</v>
      </c>
    </row>
    <row r="45" spans="1:6" x14ac:dyDescent="0.3">
      <c r="A45" s="8" t="s">
        <v>7079</v>
      </c>
      <c r="B45" s="21">
        <v>398513.22999999981</v>
      </c>
      <c r="E45" s="8" t="s">
        <v>7143</v>
      </c>
      <c r="F45" s="12">
        <v>449118.99999999994</v>
      </c>
    </row>
    <row r="46" spans="1:6" x14ac:dyDescent="0.3">
      <c r="A46" s="8" t="s">
        <v>7046</v>
      </c>
      <c r="B46" s="21">
        <v>594358.78999999992</v>
      </c>
      <c r="E46" s="8" t="s">
        <v>7079</v>
      </c>
      <c r="F46" s="12">
        <v>398513.22999999981</v>
      </c>
    </row>
    <row r="47" spans="1:6" x14ac:dyDescent="0.3">
      <c r="A47" s="8" t="s">
        <v>7119</v>
      </c>
      <c r="B47" s="21">
        <v>137904.99999999997</v>
      </c>
      <c r="E47" s="8" t="s">
        <v>7046</v>
      </c>
      <c r="F47" s="12">
        <v>594358.78999999992</v>
      </c>
    </row>
    <row r="48" spans="1:6" x14ac:dyDescent="0.3">
      <c r="A48" s="8" t="s">
        <v>7154</v>
      </c>
      <c r="B48" s="21">
        <v>138536.35000000003</v>
      </c>
      <c r="E48" s="8" t="s">
        <v>7119</v>
      </c>
      <c r="F48" s="12">
        <v>137904.99999999997</v>
      </c>
    </row>
    <row r="49" spans="1:6" x14ac:dyDescent="0.3">
      <c r="A49" s="8" t="s">
        <v>7170</v>
      </c>
      <c r="B49" s="21">
        <v>162037.05999999997</v>
      </c>
      <c r="E49" s="8" t="s">
        <v>7154</v>
      </c>
      <c r="F49" s="12">
        <v>138536.35000000003</v>
      </c>
    </row>
    <row r="50" spans="1:6" x14ac:dyDescent="0.3">
      <c r="A50" s="8" t="s">
        <v>7207</v>
      </c>
      <c r="B50" s="21">
        <v>377579.29</v>
      </c>
      <c r="E50" s="8" t="s">
        <v>7170</v>
      </c>
      <c r="F50" s="12">
        <v>162037.05999999997</v>
      </c>
    </row>
    <row r="51" spans="1:6" x14ac:dyDescent="0.3">
      <c r="A51" s="8" t="s">
        <v>7137</v>
      </c>
      <c r="B51" s="21">
        <v>394941.37000000005</v>
      </c>
      <c r="E51" s="8" t="s">
        <v>7207</v>
      </c>
      <c r="F51" s="12">
        <v>377579.29</v>
      </c>
    </row>
    <row r="52" spans="1:6" x14ac:dyDescent="0.3">
      <c r="A52" s="8" t="s">
        <v>7040</v>
      </c>
      <c r="B52" s="21">
        <v>563624.23</v>
      </c>
      <c r="E52" s="8" t="s">
        <v>7137</v>
      </c>
      <c r="F52" s="12">
        <v>394941.37000000005</v>
      </c>
    </row>
    <row r="53" spans="1:6" x14ac:dyDescent="0.3">
      <c r="A53" s="8" t="s">
        <v>7168</v>
      </c>
      <c r="B53" s="21">
        <v>392384.31999999995</v>
      </c>
      <c r="E53" s="8" t="s">
        <v>7040</v>
      </c>
      <c r="F53" s="12">
        <v>563624.23</v>
      </c>
    </row>
    <row r="54" spans="1:6" x14ac:dyDescent="0.3">
      <c r="A54" s="8" t="s">
        <v>7105</v>
      </c>
      <c r="B54" s="21">
        <v>228721.02999999997</v>
      </c>
      <c r="E54" s="8" t="s">
        <v>7168</v>
      </c>
      <c r="F54" s="12">
        <v>392384.31999999995</v>
      </c>
    </row>
    <row r="55" spans="1:6" x14ac:dyDescent="0.3">
      <c r="A55" s="8" t="s">
        <v>7214</v>
      </c>
      <c r="B55" s="21">
        <v>210969.61999999994</v>
      </c>
      <c r="E55" s="8" t="s">
        <v>7105</v>
      </c>
      <c r="F55" s="12">
        <v>228721.02999999997</v>
      </c>
    </row>
    <row r="56" spans="1:6" x14ac:dyDescent="0.3">
      <c r="A56" s="8" t="s">
        <v>7250</v>
      </c>
      <c r="B56" s="21">
        <v>397133.18000000011</v>
      </c>
      <c r="E56" s="8" t="s">
        <v>7214</v>
      </c>
      <c r="F56" s="12">
        <v>210969.61999999994</v>
      </c>
    </row>
    <row r="57" spans="1:6" x14ac:dyDescent="0.3">
      <c r="A57" s="8" t="s">
        <v>7056</v>
      </c>
      <c r="B57" s="21">
        <v>287235.71000000002</v>
      </c>
      <c r="E57" s="8" t="s">
        <v>7250</v>
      </c>
      <c r="F57" s="12">
        <v>397133.18000000011</v>
      </c>
    </row>
    <row r="58" spans="1:6" x14ac:dyDescent="0.3">
      <c r="A58" s="8" t="s">
        <v>7224</v>
      </c>
      <c r="B58" s="21">
        <v>227907.62999999995</v>
      </c>
      <c r="E58" s="8" t="s">
        <v>7056</v>
      </c>
      <c r="F58" s="12">
        <v>287235.71000000002</v>
      </c>
    </row>
    <row r="59" spans="1:6" x14ac:dyDescent="0.3">
      <c r="A59" s="8" t="s">
        <v>7073</v>
      </c>
      <c r="B59" s="21">
        <v>251664.05999999991</v>
      </c>
      <c r="E59" s="8" t="s">
        <v>7224</v>
      </c>
      <c r="F59" s="12">
        <v>227907.62999999995</v>
      </c>
    </row>
    <row r="60" spans="1:6" x14ac:dyDescent="0.3">
      <c r="A60" s="8" t="s">
        <v>7130</v>
      </c>
      <c r="B60" s="21">
        <v>313231.62</v>
      </c>
      <c r="E60" s="8" t="s">
        <v>7073</v>
      </c>
      <c r="F60" s="12">
        <v>251664.05999999991</v>
      </c>
    </row>
    <row r="61" spans="1:6" x14ac:dyDescent="0.3">
      <c r="A61" s="8" t="s">
        <v>9189</v>
      </c>
      <c r="B61" s="21">
        <v>815429.02000000025</v>
      </c>
      <c r="E61" s="8" t="s">
        <v>7130</v>
      </c>
      <c r="F61" s="12">
        <v>313231.62</v>
      </c>
    </row>
    <row r="62" spans="1:6" x14ac:dyDescent="0.3">
      <c r="A62" s="8" t="s">
        <v>7020</v>
      </c>
      <c r="B62" s="21">
        <v>19409081.509999998</v>
      </c>
      <c r="E62" s="8" t="s">
        <v>7010</v>
      </c>
      <c r="F62" s="12">
        <v>815429.02000000025</v>
      </c>
    </row>
    <row r="63" spans="1:6" x14ac:dyDescent="0.3">
      <c r="E63" s="8"/>
    </row>
    <row r="64" spans="1:6" x14ac:dyDescent="0.3">
      <c r="E64" s="8"/>
    </row>
    <row r="65" spans="5:5" x14ac:dyDescent="0.3">
      <c r="E65" s="8"/>
    </row>
    <row r="66" spans="5:5" x14ac:dyDescent="0.3">
      <c r="E66" s="8"/>
    </row>
    <row r="67" spans="5:5" x14ac:dyDescent="0.3">
      <c r="E67" s="8"/>
    </row>
    <row r="68" spans="5:5" x14ac:dyDescent="0.3">
      <c r="E68" s="8"/>
    </row>
    <row r="69" spans="5:5" x14ac:dyDescent="0.3">
      <c r="E69" s="8"/>
    </row>
    <row r="70" spans="5:5" x14ac:dyDescent="0.3">
      <c r="E70" s="8"/>
    </row>
    <row r="71" spans="5:5" x14ac:dyDescent="0.3">
      <c r="E71" s="8"/>
    </row>
    <row r="72" spans="5:5" x14ac:dyDescent="0.3">
      <c r="E72" s="8"/>
    </row>
    <row r="73" spans="5:5" x14ac:dyDescent="0.3">
      <c r="E73" s="8"/>
    </row>
    <row r="74" spans="5:5" x14ac:dyDescent="0.3">
      <c r="E74" s="8"/>
    </row>
    <row r="75" spans="5:5" x14ac:dyDescent="0.3">
      <c r="E75" s="8"/>
    </row>
    <row r="76" spans="5:5" x14ac:dyDescent="0.3">
      <c r="E76" s="8"/>
    </row>
    <row r="77" spans="5:5" x14ac:dyDescent="0.3">
      <c r="E77" s="8"/>
    </row>
    <row r="78" spans="5:5" x14ac:dyDescent="0.3">
      <c r="E78" s="8"/>
    </row>
    <row r="79" spans="5:5" x14ac:dyDescent="0.3">
      <c r="E79" s="8"/>
    </row>
    <row r="80" spans="5:5" x14ac:dyDescent="0.3">
      <c r="E80" s="8"/>
    </row>
    <row r="81" spans="5:5" x14ac:dyDescent="0.3">
      <c r="E81" s="8"/>
    </row>
    <row r="82" spans="5:5" x14ac:dyDescent="0.3">
      <c r="E82" s="8"/>
    </row>
    <row r="83" spans="5:5" x14ac:dyDescent="0.3">
      <c r="E83" s="8"/>
    </row>
    <row r="84" spans="5:5" x14ac:dyDescent="0.3">
      <c r="E84" s="8"/>
    </row>
    <row r="85" spans="5:5" x14ac:dyDescent="0.3">
      <c r="E85" s="8"/>
    </row>
    <row r="86" spans="5:5" x14ac:dyDescent="0.3">
      <c r="E86" s="8"/>
    </row>
    <row r="87" spans="5:5" x14ac:dyDescent="0.3">
      <c r="E87" s="8"/>
    </row>
    <row r="88" spans="5:5" x14ac:dyDescent="0.3">
      <c r="E88" s="8"/>
    </row>
    <row r="89" spans="5:5" x14ac:dyDescent="0.3">
      <c r="E89" s="8"/>
    </row>
    <row r="90" spans="5:5" x14ac:dyDescent="0.3">
      <c r="E90" s="8"/>
    </row>
    <row r="91" spans="5:5" x14ac:dyDescent="0.3">
      <c r="E91" s="8"/>
    </row>
    <row r="92" spans="5:5" x14ac:dyDescent="0.3">
      <c r="E92" s="8"/>
    </row>
    <row r="93" spans="5:5" x14ac:dyDescent="0.3">
      <c r="E93" s="8"/>
    </row>
    <row r="94" spans="5:5" x14ac:dyDescent="0.3">
      <c r="E94" s="8"/>
    </row>
    <row r="95" spans="5:5" x14ac:dyDescent="0.3">
      <c r="E95" s="8"/>
    </row>
    <row r="96" spans="5:5" x14ac:dyDescent="0.3">
      <c r="E96" s="8"/>
    </row>
    <row r="97" spans="5:5" x14ac:dyDescent="0.3">
      <c r="E97" s="8"/>
    </row>
    <row r="98" spans="5:5" x14ac:dyDescent="0.3">
      <c r="E98" s="8"/>
    </row>
    <row r="99" spans="5:5" x14ac:dyDescent="0.3">
      <c r="E99" s="8"/>
    </row>
    <row r="100" spans="5:5" x14ac:dyDescent="0.3">
      <c r="E100" s="8"/>
    </row>
    <row r="101" spans="5:5" x14ac:dyDescent="0.3">
      <c r="E101" s="8"/>
    </row>
    <row r="102" spans="5:5" x14ac:dyDescent="0.3">
      <c r="E102" s="8"/>
    </row>
    <row r="103" spans="5:5" x14ac:dyDescent="0.3">
      <c r="E103" s="8"/>
    </row>
    <row r="104" spans="5:5" x14ac:dyDescent="0.3">
      <c r="E104" s="8"/>
    </row>
    <row r="105" spans="5:5" x14ac:dyDescent="0.3">
      <c r="E105" s="8"/>
    </row>
    <row r="106" spans="5:5" x14ac:dyDescent="0.3">
      <c r="E106" s="8"/>
    </row>
    <row r="107" spans="5:5" x14ac:dyDescent="0.3">
      <c r="E107" s="8"/>
    </row>
    <row r="108" spans="5:5" x14ac:dyDescent="0.3">
      <c r="E108" s="8"/>
    </row>
    <row r="109" spans="5:5" x14ac:dyDescent="0.3">
      <c r="E109" s="8"/>
    </row>
    <row r="110" spans="5:5" x14ac:dyDescent="0.3">
      <c r="E110" s="8"/>
    </row>
    <row r="111" spans="5:5" x14ac:dyDescent="0.3">
      <c r="E111" s="8"/>
    </row>
    <row r="112" spans="5:5" x14ac:dyDescent="0.3">
      <c r="E112" s="8"/>
    </row>
    <row r="113" spans="5:5" x14ac:dyDescent="0.3">
      <c r="E113" s="8"/>
    </row>
    <row r="114" spans="5:5" x14ac:dyDescent="0.3">
      <c r="E114" s="8"/>
    </row>
    <row r="115" spans="5:5" x14ac:dyDescent="0.3">
      <c r="E115" s="8"/>
    </row>
    <row r="116" spans="5:5" x14ac:dyDescent="0.3">
      <c r="E116" s="8"/>
    </row>
    <row r="117" spans="5:5" x14ac:dyDescent="0.3">
      <c r="E117" s="8"/>
    </row>
    <row r="118" spans="5:5" x14ac:dyDescent="0.3">
      <c r="E118" s="8"/>
    </row>
    <row r="119" spans="5:5" x14ac:dyDescent="0.3">
      <c r="E119" s="8"/>
    </row>
    <row r="120" spans="5:5" x14ac:dyDescent="0.3">
      <c r="E120" s="8"/>
    </row>
    <row r="121" spans="5:5" x14ac:dyDescent="0.3">
      <c r="E121" s="8"/>
    </row>
    <row r="122" spans="5:5" x14ac:dyDescent="0.3">
      <c r="E122" s="8"/>
    </row>
    <row r="123" spans="5:5" x14ac:dyDescent="0.3">
      <c r="E123" s="8"/>
    </row>
    <row r="124" spans="5:5" x14ac:dyDescent="0.3">
      <c r="E124" s="8"/>
    </row>
    <row r="125" spans="5:5" x14ac:dyDescent="0.3">
      <c r="E125" s="8"/>
    </row>
    <row r="126" spans="5:5" x14ac:dyDescent="0.3">
      <c r="E126" s="8"/>
    </row>
    <row r="127" spans="5:5" x14ac:dyDescent="0.3">
      <c r="E127" s="8"/>
    </row>
    <row r="128" spans="5:5" x14ac:dyDescent="0.3">
      <c r="E128" s="8"/>
    </row>
    <row r="129" spans="5:5" x14ac:dyDescent="0.3">
      <c r="E129" s="8"/>
    </row>
    <row r="130" spans="5:5" x14ac:dyDescent="0.3">
      <c r="E130" s="8"/>
    </row>
    <row r="131" spans="5:5" x14ac:dyDescent="0.3">
      <c r="E131" s="8"/>
    </row>
    <row r="132" spans="5:5" x14ac:dyDescent="0.3">
      <c r="E132" s="8"/>
    </row>
    <row r="133" spans="5:5" x14ac:dyDescent="0.3">
      <c r="E133" s="8"/>
    </row>
    <row r="134" spans="5:5" x14ac:dyDescent="0.3">
      <c r="E134" s="8"/>
    </row>
    <row r="135" spans="5:5" x14ac:dyDescent="0.3">
      <c r="E135" s="8"/>
    </row>
    <row r="136" spans="5:5" x14ac:dyDescent="0.3">
      <c r="E136" s="8"/>
    </row>
    <row r="137" spans="5:5" x14ac:dyDescent="0.3">
      <c r="E137" s="8"/>
    </row>
    <row r="138" spans="5:5" x14ac:dyDescent="0.3">
      <c r="E138" s="8"/>
    </row>
    <row r="139" spans="5:5" x14ac:dyDescent="0.3">
      <c r="E139" s="8"/>
    </row>
    <row r="140" spans="5:5" x14ac:dyDescent="0.3">
      <c r="E140" s="8"/>
    </row>
    <row r="141" spans="5:5" x14ac:dyDescent="0.3">
      <c r="E141" s="8"/>
    </row>
    <row r="142" spans="5:5" x14ac:dyDescent="0.3">
      <c r="E142" s="8"/>
    </row>
    <row r="143" spans="5:5" x14ac:dyDescent="0.3">
      <c r="E143" s="8"/>
    </row>
    <row r="144" spans="5:5" x14ac:dyDescent="0.3">
      <c r="E144" s="8"/>
    </row>
    <row r="145" spans="5:5" x14ac:dyDescent="0.3">
      <c r="E145" s="8"/>
    </row>
    <row r="146" spans="5:5" x14ac:dyDescent="0.3">
      <c r="E146" s="8"/>
    </row>
    <row r="147" spans="5:5" x14ac:dyDescent="0.3">
      <c r="E147" s="8"/>
    </row>
    <row r="148" spans="5:5" x14ac:dyDescent="0.3">
      <c r="E148" s="8"/>
    </row>
    <row r="149" spans="5:5" x14ac:dyDescent="0.3">
      <c r="E149" s="8"/>
    </row>
    <row r="150" spans="5:5" x14ac:dyDescent="0.3">
      <c r="E150" s="8"/>
    </row>
    <row r="151" spans="5:5" x14ac:dyDescent="0.3">
      <c r="E151" s="8"/>
    </row>
    <row r="152" spans="5:5" x14ac:dyDescent="0.3">
      <c r="E152" s="8"/>
    </row>
    <row r="153" spans="5:5" x14ac:dyDescent="0.3">
      <c r="E153" s="8"/>
    </row>
    <row r="154" spans="5:5" x14ac:dyDescent="0.3">
      <c r="E154" s="8"/>
    </row>
    <row r="155" spans="5:5" x14ac:dyDescent="0.3">
      <c r="E155" s="8"/>
    </row>
    <row r="156" spans="5:5" x14ac:dyDescent="0.3">
      <c r="E156" s="8"/>
    </row>
    <row r="157" spans="5:5" x14ac:dyDescent="0.3">
      <c r="E157" s="8"/>
    </row>
    <row r="158" spans="5:5" x14ac:dyDescent="0.3">
      <c r="E158" s="8"/>
    </row>
    <row r="159" spans="5:5" x14ac:dyDescent="0.3">
      <c r="E159" s="8"/>
    </row>
    <row r="160" spans="5:5" x14ac:dyDescent="0.3">
      <c r="E160" s="8"/>
    </row>
    <row r="161" spans="5:5" x14ac:dyDescent="0.3">
      <c r="E161" s="8"/>
    </row>
    <row r="162" spans="5:5" x14ac:dyDescent="0.3">
      <c r="E162" s="8"/>
    </row>
    <row r="163" spans="5:5" x14ac:dyDescent="0.3">
      <c r="E163" s="8"/>
    </row>
    <row r="164" spans="5:5" x14ac:dyDescent="0.3">
      <c r="E164" s="8"/>
    </row>
    <row r="165" spans="5:5" x14ac:dyDescent="0.3">
      <c r="E165" s="8"/>
    </row>
    <row r="166" spans="5:5" x14ac:dyDescent="0.3">
      <c r="E166" s="8"/>
    </row>
    <row r="167" spans="5:5" x14ac:dyDescent="0.3">
      <c r="E167" s="8"/>
    </row>
    <row r="168" spans="5:5" x14ac:dyDescent="0.3">
      <c r="E168" s="8"/>
    </row>
    <row r="169" spans="5:5" x14ac:dyDescent="0.3">
      <c r="E169" s="8"/>
    </row>
    <row r="170" spans="5:5" x14ac:dyDescent="0.3">
      <c r="E170" s="8"/>
    </row>
    <row r="171" spans="5:5" x14ac:dyDescent="0.3">
      <c r="E171" s="8"/>
    </row>
    <row r="172" spans="5:5" x14ac:dyDescent="0.3">
      <c r="E172" s="8"/>
    </row>
    <row r="173" spans="5:5" x14ac:dyDescent="0.3">
      <c r="E173" s="8"/>
    </row>
    <row r="174" spans="5:5" x14ac:dyDescent="0.3">
      <c r="E174" s="8"/>
    </row>
    <row r="175" spans="5:5" x14ac:dyDescent="0.3">
      <c r="E175" s="8"/>
    </row>
    <row r="176" spans="5:5" x14ac:dyDescent="0.3">
      <c r="E176" s="8"/>
    </row>
    <row r="177" spans="5:5" x14ac:dyDescent="0.3">
      <c r="E177" s="8"/>
    </row>
    <row r="178" spans="5:5" x14ac:dyDescent="0.3">
      <c r="E178" s="8"/>
    </row>
    <row r="179" spans="5:5" x14ac:dyDescent="0.3">
      <c r="E179" s="8"/>
    </row>
    <row r="180" spans="5:5" x14ac:dyDescent="0.3">
      <c r="E180" s="8"/>
    </row>
    <row r="181" spans="5:5" x14ac:dyDescent="0.3">
      <c r="E181" s="8"/>
    </row>
    <row r="182" spans="5:5" x14ac:dyDescent="0.3">
      <c r="E182" s="8"/>
    </row>
    <row r="183" spans="5:5" x14ac:dyDescent="0.3">
      <c r="E183" s="8"/>
    </row>
    <row r="184" spans="5:5" x14ac:dyDescent="0.3">
      <c r="E184" s="8"/>
    </row>
    <row r="185" spans="5:5" x14ac:dyDescent="0.3">
      <c r="E185" s="8"/>
    </row>
    <row r="186" spans="5:5" x14ac:dyDescent="0.3">
      <c r="E186" s="8"/>
    </row>
    <row r="187" spans="5:5" x14ac:dyDescent="0.3">
      <c r="E187" s="8"/>
    </row>
    <row r="188" spans="5:5" x14ac:dyDescent="0.3">
      <c r="E188" s="8"/>
    </row>
    <row r="189" spans="5:5" x14ac:dyDescent="0.3">
      <c r="E189" s="8"/>
    </row>
    <row r="190" spans="5:5" x14ac:dyDescent="0.3">
      <c r="E190" s="8"/>
    </row>
    <row r="191" spans="5:5" x14ac:dyDescent="0.3">
      <c r="E191" s="8"/>
    </row>
    <row r="192" spans="5:5" x14ac:dyDescent="0.3">
      <c r="E192" s="8"/>
    </row>
    <row r="193" spans="5:5" x14ac:dyDescent="0.3">
      <c r="E193" s="8"/>
    </row>
    <row r="194" spans="5:5" x14ac:dyDescent="0.3">
      <c r="E194" s="8"/>
    </row>
    <row r="195" spans="5:5" x14ac:dyDescent="0.3">
      <c r="E195" s="8"/>
    </row>
    <row r="196" spans="5:5" x14ac:dyDescent="0.3">
      <c r="E196" s="8"/>
    </row>
    <row r="197" spans="5:5" x14ac:dyDescent="0.3">
      <c r="E197" s="8"/>
    </row>
    <row r="198" spans="5:5" x14ac:dyDescent="0.3">
      <c r="E198" s="8"/>
    </row>
    <row r="199" spans="5:5" x14ac:dyDescent="0.3">
      <c r="E199" s="8"/>
    </row>
    <row r="200" spans="5:5" x14ac:dyDescent="0.3">
      <c r="E200" s="8"/>
    </row>
    <row r="201" spans="5:5" x14ac:dyDescent="0.3">
      <c r="E201" s="8"/>
    </row>
    <row r="202" spans="5:5" x14ac:dyDescent="0.3">
      <c r="E202" s="8"/>
    </row>
    <row r="203" spans="5:5" x14ac:dyDescent="0.3">
      <c r="E203" s="8"/>
    </row>
    <row r="204" spans="5:5" x14ac:dyDescent="0.3">
      <c r="E204" s="8"/>
    </row>
    <row r="205" spans="5:5" x14ac:dyDescent="0.3">
      <c r="E205" s="8"/>
    </row>
    <row r="206" spans="5:5" x14ac:dyDescent="0.3">
      <c r="E206" s="8"/>
    </row>
    <row r="207" spans="5:5" x14ac:dyDescent="0.3">
      <c r="E207" s="8"/>
    </row>
    <row r="208" spans="5:5" x14ac:dyDescent="0.3">
      <c r="E208" s="8"/>
    </row>
    <row r="209" spans="5:5" x14ac:dyDescent="0.3">
      <c r="E209" s="8"/>
    </row>
    <row r="210" spans="5:5" x14ac:dyDescent="0.3">
      <c r="E210" s="8"/>
    </row>
    <row r="211" spans="5:5" x14ac:dyDescent="0.3">
      <c r="E211" s="8"/>
    </row>
    <row r="212" spans="5:5" x14ac:dyDescent="0.3">
      <c r="E212" s="8"/>
    </row>
    <row r="213" spans="5:5" x14ac:dyDescent="0.3">
      <c r="E213" s="8"/>
    </row>
    <row r="214" spans="5:5" x14ac:dyDescent="0.3">
      <c r="E214" s="8"/>
    </row>
    <row r="215" spans="5:5" x14ac:dyDescent="0.3">
      <c r="E215" s="8"/>
    </row>
    <row r="216" spans="5:5" x14ac:dyDescent="0.3">
      <c r="E216" s="8"/>
    </row>
    <row r="217" spans="5:5" x14ac:dyDescent="0.3">
      <c r="E217" s="8"/>
    </row>
    <row r="218" spans="5:5" x14ac:dyDescent="0.3">
      <c r="E218" s="8"/>
    </row>
    <row r="219" spans="5:5" x14ac:dyDescent="0.3">
      <c r="E219" s="8"/>
    </row>
    <row r="220" spans="5:5" x14ac:dyDescent="0.3">
      <c r="E220" s="8"/>
    </row>
    <row r="221" spans="5:5" x14ac:dyDescent="0.3">
      <c r="E221" s="8"/>
    </row>
    <row r="222" spans="5:5" x14ac:dyDescent="0.3">
      <c r="E222" s="8"/>
    </row>
    <row r="223" spans="5:5" x14ac:dyDescent="0.3">
      <c r="E223" s="8"/>
    </row>
    <row r="224" spans="5:5" x14ac:dyDescent="0.3">
      <c r="E224" s="8"/>
    </row>
    <row r="225" spans="5:5" x14ac:dyDescent="0.3">
      <c r="E225" s="8"/>
    </row>
    <row r="226" spans="5:5" x14ac:dyDescent="0.3">
      <c r="E226" s="8"/>
    </row>
    <row r="227" spans="5:5" x14ac:dyDescent="0.3">
      <c r="E227" s="8"/>
    </row>
    <row r="228" spans="5:5" x14ac:dyDescent="0.3">
      <c r="E228" s="8"/>
    </row>
    <row r="229" spans="5:5" x14ac:dyDescent="0.3">
      <c r="E229" s="8"/>
    </row>
    <row r="230" spans="5:5" x14ac:dyDescent="0.3">
      <c r="E230" s="8"/>
    </row>
    <row r="231" spans="5:5" x14ac:dyDescent="0.3">
      <c r="E231" s="8"/>
    </row>
    <row r="232" spans="5:5" x14ac:dyDescent="0.3">
      <c r="E232" s="8"/>
    </row>
    <row r="233" spans="5:5" x14ac:dyDescent="0.3">
      <c r="E233" s="8"/>
    </row>
    <row r="234" spans="5:5" x14ac:dyDescent="0.3">
      <c r="E234" s="8"/>
    </row>
    <row r="235" spans="5:5" x14ac:dyDescent="0.3">
      <c r="E235" s="8"/>
    </row>
    <row r="236" spans="5:5" x14ac:dyDescent="0.3">
      <c r="E236" s="8"/>
    </row>
    <row r="237" spans="5:5" x14ac:dyDescent="0.3">
      <c r="E237" s="8"/>
    </row>
    <row r="238" spans="5:5" x14ac:dyDescent="0.3">
      <c r="E238" s="8"/>
    </row>
    <row r="239" spans="5:5" x14ac:dyDescent="0.3">
      <c r="E239" s="8"/>
    </row>
    <row r="240" spans="5:5" x14ac:dyDescent="0.3">
      <c r="E240" s="8"/>
    </row>
    <row r="241" spans="5:5" x14ac:dyDescent="0.3">
      <c r="E241" s="8"/>
    </row>
    <row r="242" spans="5:5" x14ac:dyDescent="0.3">
      <c r="E242" s="8"/>
    </row>
    <row r="243" spans="5:5" x14ac:dyDescent="0.3">
      <c r="E243" s="8"/>
    </row>
    <row r="244" spans="5:5" x14ac:dyDescent="0.3">
      <c r="E244" s="8"/>
    </row>
    <row r="245" spans="5:5" x14ac:dyDescent="0.3">
      <c r="E245" s="8"/>
    </row>
    <row r="246" spans="5:5" x14ac:dyDescent="0.3">
      <c r="E246" s="8"/>
    </row>
    <row r="247" spans="5:5" x14ac:dyDescent="0.3">
      <c r="E247" s="8"/>
    </row>
    <row r="248" spans="5:5" x14ac:dyDescent="0.3">
      <c r="E248" s="8"/>
    </row>
    <row r="249" spans="5:5" x14ac:dyDescent="0.3">
      <c r="E249" s="8"/>
    </row>
    <row r="250" spans="5:5" x14ac:dyDescent="0.3">
      <c r="E250" s="8"/>
    </row>
    <row r="251" spans="5:5" x14ac:dyDescent="0.3">
      <c r="E251" s="8"/>
    </row>
    <row r="252" spans="5:5" x14ac:dyDescent="0.3">
      <c r="E252" s="8"/>
    </row>
    <row r="253" spans="5:5" x14ac:dyDescent="0.3">
      <c r="E253" s="8"/>
    </row>
    <row r="254" spans="5:5" x14ac:dyDescent="0.3">
      <c r="E254" s="8"/>
    </row>
    <row r="255" spans="5:5" x14ac:dyDescent="0.3">
      <c r="E255" s="8"/>
    </row>
    <row r="256" spans="5:5" x14ac:dyDescent="0.3">
      <c r="E256" s="8"/>
    </row>
    <row r="257" spans="5:5" x14ac:dyDescent="0.3">
      <c r="E257" s="8"/>
    </row>
    <row r="258" spans="5:5" x14ac:dyDescent="0.3">
      <c r="E258" s="8"/>
    </row>
    <row r="259" spans="5:5" x14ac:dyDescent="0.3">
      <c r="E259" s="8"/>
    </row>
    <row r="260" spans="5:5" x14ac:dyDescent="0.3">
      <c r="E260" s="8"/>
    </row>
    <row r="261" spans="5:5" x14ac:dyDescent="0.3">
      <c r="E261" s="8"/>
    </row>
    <row r="262" spans="5:5" x14ac:dyDescent="0.3">
      <c r="E262" s="8"/>
    </row>
    <row r="263" spans="5:5" x14ac:dyDescent="0.3">
      <c r="E263" s="8"/>
    </row>
    <row r="264" spans="5:5" x14ac:dyDescent="0.3">
      <c r="E264" s="8"/>
    </row>
    <row r="265" spans="5:5" x14ac:dyDescent="0.3">
      <c r="E265" s="8"/>
    </row>
    <row r="266" spans="5:5" x14ac:dyDescent="0.3">
      <c r="E266" s="8"/>
    </row>
    <row r="267" spans="5:5" x14ac:dyDescent="0.3">
      <c r="E267" s="8"/>
    </row>
    <row r="268" spans="5:5" x14ac:dyDescent="0.3">
      <c r="E268" s="8"/>
    </row>
    <row r="269" spans="5:5" x14ac:dyDescent="0.3">
      <c r="E269" s="8"/>
    </row>
    <row r="270" spans="5:5" x14ac:dyDescent="0.3">
      <c r="E270" s="8"/>
    </row>
    <row r="271" spans="5:5" x14ac:dyDescent="0.3">
      <c r="E271" s="8"/>
    </row>
    <row r="272" spans="5:5" x14ac:dyDescent="0.3">
      <c r="E272" s="8"/>
    </row>
    <row r="273" spans="5:5" x14ac:dyDescent="0.3">
      <c r="E273" s="8"/>
    </row>
    <row r="274" spans="5:5" x14ac:dyDescent="0.3">
      <c r="E274" s="8"/>
    </row>
    <row r="275" spans="5:5" x14ac:dyDescent="0.3">
      <c r="E275" s="8"/>
    </row>
    <row r="276" spans="5:5" x14ac:dyDescent="0.3">
      <c r="E276" s="8"/>
    </row>
    <row r="277" spans="5:5" x14ac:dyDescent="0.3">
      <c r="E277" s="8"/>
    </row>
    <row r="278" spans="5:5" x14ac:dyDescent="0.3">
      <c r="E278" s="8"/>
    </row>
    <row r="279" spans="5:5" x14ac:dyDescent="0.3">
      <c r="E279" s="8"/>
    </row>
    <row r="280" spans="5:5" x14ac:dyDescent="0.3">
      <c r="E280" s="8"/>
    </row>
    <row r="281" spans="5:5" x14ac:dyDescent="0.3">
      <c r="E281" s="8"/>
    </row>
    <row r="282" spans="5:5" x14ac:dyDescent="0.3">
      <c r="E282" s="8"/>
    </row>
    <row r="283" spans="5:5" x14ac:dyDescent="0.3">
      <c r="E283" s="8"/>
    </row>
    <row r="284" spans="5:5" x14ac:dyDescent="0.3">
      <c r="E284" s="8"/>
    </row>
    <row r="285" spans="5:5" x14ac:dyDescent="0.3">
      <c r="E285" s="8"/>
    </row>
    <row r="286" spans="5:5" x14ac:dyDescent="0.3">
      <c r="E286" s="8"/>
    </row>
    <row r="287" spans="5:5" x14ac:dyDescent="0.3">
      <c r="E287" s="8"/>
    </row>
    <row r="288" spans="5:5" x14ac:dyDescent="0.3">
      <c r="E288" s="8"/>
    </row>
    <row r="289" spans="5:5" x14ac:dyDescent="0.3">
      <c r="E289" s="8"/>
    </row>
    <row r="290" spans="5:5" x14ac:dyDescent="0.3">
      <c r="E290" s="8"/>
    </row>
    <row r="291" spans="5:5" x14ac:dyDescent="0.3">
      <c r="E291" s="8"/>
    </row>
    <row r="292" spans="5:5" x14ac:dyDescent="0.3">
      <c r="E292" s="8"/>
    </row>
    <row r="293" spans="5:5" x14ac:dyDescent="0.3">
      <c r="E293" s="8"/>
    </row>
    <row r="294" spans="5:5" x14ac:dyDescent="0.3">
      <c r="E294" s="8"/>
    </row>
    <row r="295" spans="5:5" x14ac:dyDescent="0.3">
      <c r="E295" s="8"/>
    </row>
    <row r="296" spans="5:5" x14ac:dyDescent="0.3">
      <c r="E296" s="8"/>
    </row>
    <row r="297" spans="5:5" x14ac:dyDescent="0.3">
      <c r="E297" s="8"/>
    </row>
    <row r="298" spans="5:5" x14ac:dyDescent="0.3">
      <c r="E298" s="8"/>
    </row>
    <row r="299" spans="5:5" x14ac:dyDescent="0.3">
      <c r="E299" s="8"/>
    </row>
    <row r="300" spans="5:5" x14ac:dyDescent="0.3">
      <c r="E300" s="8"/>
    </row>
    <row r="301" spans="5:5" x14ac:dyDescent="0.3">
      <c r="E301" s="8"/>
    </row>
    <row r="302" spans="5:5" x14ac:dyDescent="0.3">
      <c r="E302" s="8"/>
    </row>
    <row r="303" spans="5:5" x14ac:dyDescent="0.3">
      <c r="E303" s="8"/>
    </row>
    <row r="304" spans="5:5" x14ac:dyDescent="0.3">
      <c r="E304" s="8"/>
    </row>
    <row r="305" spans="5:5" x14ac:dyDescent="0.3">
      <c r="E305" s="8"/>
    </row>
    <row r="306" spans="5:5" x14ac:dyDescent="0.3">
      <c r="E306" s="8"/>
    </row>
    <row r="307" spans="5:5" x14ac:dyDescent="0.3">
      <c r="E307" s="8"/>
    </row>
    <row r="308" spans="5:5" x14ac:dyDescent="0.3">
      <c r="E308" s="8"/>
    </row>
    <row r="309" spans="5:5" x14ac:dyDescent="0.3">
      <c r="E309" s="8"/>
    </row>
    <row r="310" spans="5:5" x14ac:dyDescent="0.3">
      <c r="E310" s="8"/>
    </row>
    <row r="311" spans="5:5" x14ac:dyDescent="0.3">
      <c r="E311" s="8"/>
    </row>
    <row r="312" spans="5:5" x14ac:dyDescent="0.3">
      <c r="E312" s="8"/>
    </row>
    <row r="313" spans="5:5" x14ac:dyDescent="0.3">
      <c r="E313" s="8"/>
    </row>
    <row r="314" spans="5:5" x14ac:dyDescent="0.3">
      <c r="E314" s="8"/>
    </row>
    <row r="315" spans="5:5" x14ac:dyDescent="0.3">
      <c r="E315" s="8"/>
    </row>
    <row r="316" spans="5:5" x14ac:dyDescent="0.3">
      <c r="E316" s="8"/>
    </row>
    <row r="317" spans="5:5" x14ac:dyDescent="0.3">
      <c r="E317" s="8"/>
    </row>
    <row r="318" spans="5:5" x14ac:dyDescent="0.3">
      <c r="E318" s="8"/>
    </row>
    <row r="319" spans="5:5" x14ac:dyDescent="0.3">
      <c r="E319" s="8"/>
    </row>
    <row r="320" spans="5:5" x14ac:dyDescent="0.3">
      <c r="E320" s="8"/>
    </row>
    <row r="321" spans="5:5" x14ac:dyDescent="0.3">
      <c r="E321" s="8"/>
    </row>
    <row r="322" spans="5:5" x14ac:dyDescent="0.3">
      <c r="E322" s="8"/>
    </row>
    <row r="323" spans="5:5" x14ac:dyDescent="0.3">
      <c r="E323" s="8"/>
    </row>
    <row r="324" spans="5:5" x14ac:dyDescent="0.3">
      <c r="E324" s="8"/>
    </row>
    <row r="325" spans="5:5" x14ac:dyDescent="0.3">
      <c r="E325" s="8"/>
    </row>
    <row r="326" spans="5:5" x14ac:dyDescent="0.3">
      <c r="E326" s="8"/>
    </row>
    <row r="327" spans="5:5" x14ac:dyDescent="0.3">
      <c r="E327" s="8"/>
    </row>
    <row r="328" spans="5:5" x14ac:dyDescent="0.3">
      <c r="E328" s="8"/>
    </row>
    <row r="329" spans="5:5" x14ac:dyDescent="0.3">
      <c r="E329" s="8"/>
    </row>
    <row r="330" spans="5:5" x14ac:dyDescent="0.3">
      <c r="E330" s="8"/>
    </row>
    <row r="331" spans="5:5" x14ac:dyDescent="0.3">
      <c r="E331" s="8"/>
    </row>
    <row r="332" spans="5:5" x14ac:dyDescent="0.3">
      <c r="E332" s="8"/>
    </row>
    <row r="333" spans="5:5" x14ac:dyDescent="0.3">
      <c r="E333" s="8"/>
    </row>
    <row r="334" spans="5:5" x14ac:dyDescent="0.3">
      <c r="E334" s="8"/>
    </row>
    <row r="335" spans="5:5" x14ac:dyDescent="0.3">
      <c r="E335" s="8"/>
    </row>
    <row r="336" spans="5:5" x14ac:dyDescent="0.3">
      <c r="E336" s="8"/>
    </row>
    <row r="337" spans="5:5" x14ac:dyDescent="0.3">
      <c r="E337" s="8"/>
    </row>
    <row r="338" spans="5:5" x14ac:dyDescent="0.3">
      <c r="E338" s="8"/>
    </row>
    <row r="339" spans="5:5" x14ac:dyDescent="0.3">
      <c r="E339" s="8"/>
    </row>
    <row r="340" spans="5:5" x14ac:dyDescent="0.3">
      <c r="E340" s="8"/>
    </row>
    <row r="341" spans="5:5" x14ac:dyDescent="0.3">
      <c r="E341" s="8"/>
    </row>
    <row r="342" spans="5:5" x14ac:dyDescent="0.3">
      <c r="E342" s="8"/>
    </row>
    <row r="343" spans="5:5" x14ac:dyDescent="0.3">
      <c r="E343" s="8"/>
    </row>
    <row r="344" spans="5:5" x14ac:dyDescent="0.3">
      <c r="E344" s="8"/>
    </row>
    <row r="345" spans="5:5" x14ac:dyDescent="0.3">
      <c r="E345" s="8"/>
    </row>
    <row r="346" spans="5:5" x14ac:dyDescent="0.3">
      <c r="E346" s="8"/>
    </row>
    <row r="347" spans="5:5" x14ac:dyDescent="0.3">
      <c r="E347" s="8"/>
    </row>
    <row r="348" spans="5:5" x14ac:dyDescent="0.3">
      <c r="E348" s="8"/>
    </row>
    <row r="349" spans="5:5" x14ac:dyDescent="0.3">
      <c r="E349" s="8"/>
    </row>
    <row r="350" spans="5:5" x14ac:dyDescent="0.3">
      <c r="E350" s="8"/>
    </row>
    <row r="351" spans="5:5" x14ac:dyDescent="0.3">
      <c r="E351" s="8"/>
    </row>
    <row r="352" spans="5:5" x14ac:dyDescent="0.3">
      <c r="E352" s="8"/>
    </row>
    <row r="353" spans="5:5" x14ac:dyDescent="0.3">
      <c r="E353" s="8"/>
    </row>
    <row r="354" spans="5:5" x14ac:dyDescent="0.3">
      <c r="E354" s="8"/>
    </row>
    <row r="355" spans="5:5" x14ac:dyDescent="0.3">
      <c r="E355" s="8"/>
    </row>
    <row r="356" spans="5:5" x14ac:dyDescent="0.3">
      <c r="E356" s="8"/>
    </row>
    <row r="357" spans="5:5" x14ac:dyDescent="0.3">
      <c r="E357" s="8"/>
    </row>
    <row r="358" spans="5:5" x14ac:dyDescent="0.3">
      <c r="E358" s="8"/>
    </row>
    <row r="359" spans="5:5" x14ac:dyDescent="0.3">
      <c r="E359" s="8"/>
    </row>
    <row r="360" spans="5:5" x14ac:dyDescent="0.3">
      <c r="E360" s="8"/>
    </row>
    <row r="361" spans="5:5" x14ac:dyDescent="0.3">
      <c r="E361" s="8"/>
    </row>
    <row r="362" spans="5:5" x14ac:dyDescent="0.3">
      <c r="E362" s="8"/>
    </row>
    <row r="363" spans="5:5" x14ac:dyDescent="0.3">
      <c r="E363" s="8"/>
    </row>
    <row r="364" spans="5:5" x14ac:dyDescent="0.3">
      <c r="E364" s="8"/>
    </row>
    <row r="365" spans="5:5" x14ac:dyDescent="0.3">
      <c r="E365" s="8"/>
    </row>
    <row r="366" spans="5:5" x14ac:dyDescent="0.3">
      <c r="E366" s="8"/>
    </row>
    <row r="367" spans="5:5" x14ac:dyDescent="0.3">
      <c r="E367" s="8"/>
    </row>
    <row r="368" spans="5:5" x14ac:dyDescent="0.3">
      <c r="E368" s="8"/>
    </row>
    <row r="369" spans="5:5" x14ac:dyDescent="0.3">
      <c r="E369" s="8"/>
    </row>
    <row r="370" spans="5:5" x14ac:dyDescent="0.3">
      <c r="E370" s="8"/>
    </row>
    <row r="371" spans="5:5" x14ac:dyDescent="0.3">
      <c r="E371" s="8"/>
    </row>
    <row r="372" spans="5:5" x14ac:dyDescent="0.3">
      <c r="E372" s="8"/>
    </row>
    <row r="373" spans="5:5" x14ac:dyDescent="0.3">
      <c r="E373" s="8"/>
    </row>
    <row r="374" spans="5:5" x14ac:dyDescent="0.3">
      <c r="E374" s="8"/>
    </row>
    <row r="375" spans="5:5" x14ac:dyDescent="0.3">
      <c r="E375" s="8"/>
    </row>
    <row r="376" spans="5:5" x14ac:dyDescent="0.3">
      <c r="E376" s="8"/>
    </row>
    <row r="377" spans="5:5" x14ac:dyDescent="0.3">
      <c r="E377" s="8"/>
    </row>
    <row r="378" spans="5:5" x14ac:dyDescent="0.3">
      <c r="E378" s="8"/>
    </row>
    <row r="379" spans="5:5" x14ac:dyDescent="0.3">
      <c r="E379" s="8"/>
    </row>
    <row r="380" spans="5:5" x14ac:dyDescent="0.3">
      <c r="E380" s="8"/>
    </row>
    <row r="381" spans="5:5" x14ac:dyDescent="0.3">
      <c r="E381" s="8"/>
    </row>
    <row r="382" spans="5:5" x14ac:dyDescent="0.3">
      <c r="E382" s="8"/>
    </row>
    <row r="383" spans="5:5" x14ac:dyDescent="0.3">
      <c r="E383" s="8"/>
    </row>
    <row r="384" spans="5:5" x14ac:dyDescent="0.3">
      <c r="E384" s="8"/>
    </row>
    <row r="385" spans="5:5" x14ac:dyDescent="0.3">
      <c r="E385" s="8"/>
    </row>
    <row r="386" spans="5:5" x14ac:dyDescent="0.3">
      <c r="E386" s="8"/>
    </row>
    <row r="387" spans="5:5" x14ac:dyDescent="0.3">
      <c r="E387" s="8"/>
    </row>
    <row r="388" spans="5:5" x14ac:dyDescent="0.3">
      <c r="E388" s="8"/>
    </row>
    <row r="389" spans="5:5" x14ac:dyDescent="0.3">
      <c r="E389" s="8"/>
    </row>
    <row r="390" spans="5:5" x14ac:dyDescent="0.3">
      <c r="E390" s="8"/>
    </row>
    <row r="391" spans="5:5" x14ac:dyDescent="0.3">
      <c r="E391" s="8"/>
    </row>
    <row r="392" spans="5:5" x14ac:dyDescent="0.3">
      <c r="E392" s="8"/>
    </row>
    <row r="393" spans="5:5" x14ac:dyDescent="0.3">
      <c r="E393" s="8"/>
    </row>
    <row r="394" spans="5:5" x14ac:dyDescent="0.3">
      <c r="E394" s="8"/>
    </row>
    <row r="395" spans="5:5" x14ac:dyDescent="0.3">
      <c r="E395" s="8"/>
    </row>
    <row r="396" spans="5:5" x14ac:dyDescent="0.3">
      <c r="E396" s="8"/>
    </row>
    <row r="397" spans="5:5" x14ac:dyDescent="0.3">
      <c r="E397" s="8"/>
    </row>
    <row r="398" spans="5:5" x14ac:dyDescent="0.3">
      <c r="E398" s="8"/>
    </row>
    <row r="399" spans="5:5" x14ac:dyDescent="0.3">
      <c r="E399" s="8"/>
    </row>
    <row r="400" spans="5:5" x14ac:dyDescent="0.3">
      <c r="E400" s="8"/>
    </row>
    <row r="401" spans="5:5" x14ac:dyDescent="0.3">
      <c r="E401" s="8"/>
    </row>
    <row r="402" spans="5:5" x14ac:dyDescent="0.3">
      <c r="E402" s="8"/>
    </row>
    <row r="403" spans="5:5" x14ac:dyDescent="0.3">
      <c r="E403" s="8"/>
    </row>
    <row r="404" spans="5:5" x14ac:dyDescent="0.3">
      <c r="E404" s="8"/>
    </row>
    <row r="405" spans="5:5" x14ac:dyDescent="0.3">
      <c r="E405" s="8"/>
    </row>
    <row r="406" spans="5:5" x14ac:dyDescent="0.3">
      <c r="E406" s="8"/>
    </row>
    <row r="407" spans="5:5" x14ac:dyDescent="0.3">
      <c r="E407" s="8"/>
    </row>
    <row r="408" spans="5:5" x14ac:dyDescent="0.3">
      <c r="E408" s="8"/>
    </row>
    <row r="409" spans="5:5" x14ac:dyDescent="0.3">
      <c r="E409" s="8"/>
    </row>
    <row r="410" spans="5:5" x14ac:dyDescent="0.3">
      <c r="E410" s="8"/>
    </row>
    <row r="411" spans="5:5" x14ac:dyDescent="0.3">
      <c r="E411" s="8"/>
    </row>
    <row r="412" spans="5:5" x14ac:dyDescent="0.3">
      <c r="E412" s="8"/>
    </row>
    <row r="413" spans="5:5" x14ac:dyDescent="0.3">
      <c r="E413" s="8"/>
    </row>
    <row r="414" spans="5:5" x14ac:dyDescent="0.3">
      <c r="E414" s="8"/>
    </row>
    <row r="415" spans="5:5" x14ac:dyDescent="0.3">
      <c r="E415" s="8"/>
    </row>
    <row r="416" spans="5:5" x14ac:dyDescent="0.3">
      <c r="E416" s="8"/>
    </row>
    <row r="417" spans="5:5" x14ac:dyDescent="0.3">
      <c r="E417" s="8"/>
    </row>
    <row r="418" spans="5:5" x14ac:dyDescent="0.3">
      <c r="E418" s="8"/>
    </row>
    <row r="419" spans="5:5" x14ac:dyDescent="0.3">
      <c r="E419" s="8"/>
    </row>
    <row r="420" spans="5:5" x14ac:dyDescent="0.3">
      <c r="E420" s="8"/>
    </row>
    <row r="421" spans="5:5" x14ac:dyDescent="0.3">
      <c r="E421" s="8"/>
    </row>
    <row r="422" spans="5:5" x14ac:dyDescent="0.3">
      <c r="E422" s="8"/>
    </row>
    <row r="423" spans="5:5" x14ac:dyDescent="0.3">
      <c r="E423" s="8"/>
    </row>
    <row r="424" spans="5:5" x14ac:dyDescent="0.3">
      <c r="E424" s="8"/>
    </row>
    <row r="425" spans="5:5" x14ac:dyDescent="0.3">
      <c r="E425" s="8"/>
    </row>
    <row r="426" spans="5:5" x14ac:dyDescent="0.3">
      <c r="E426" s="8"/>
    </row>
    <row r="427" spans="5:5" x14ac:dyDescent="0.3">
      <c r="E427" s="8"/>
    </row>
    <row r="428" spans="5:5" x14ac:dyDescent="0.3">
      <c r="E428" s="8"/>
    </row>
    <row r="429" spans="5:5" x14ac:dyDescent="0.3">
      <c r="E429" s="8"/>
    </row>
    <row r="430" spans="5:5" x14ac:dyDescent="0.3">
      <c r="E430" s="8"/>
    </row>
    <row r="431" spans="5:5" x14ac:dyDescent="0.3">
      <c r="E431" s="8"/>
    </row>
    <row r="432" spans="5:5" x14ac:dyDescent="0.3">
      <c r="E432" s="8"/>
    </row>
    <row r="433" spans="5:5" x14ac:dyDescent="0.3">
      <c r="E433" s="8"/>
    </row>
    <row r="434" spans="5:5" x14ac:dyDescent="0.3">
      <c r="E434" s="8"/>
    </row>
    <row r="435" spans="5:5" x14ac:dyDescent="0.3">
      <c r="E435" s="8"/>
    </row>
    <row r="436" spans="5:5" x14ac:dyDescent="0.3">
      <c r="E436" s="8"/>
    </row>
    <row r="437" spans="5:5" x14ac:dyDescent="0.3">
      <c r="E437" s="8"/>
    </row>
    <row r="438" spans="5:5" x14ac:dyDescent="0.3">
      <c r="E438" s="8"/>
    </row>
    <row r="439" spans="5:5" x14ac:dyDescent="0.3">
      <c r="E439" s="8"/>
    </row>
    <row r="440" spans="5:5" x14ac:dyDescent="0.3">
      <c r="E440" s="8"/>
    </row>
    <row r="441" spans="5:5" x14ac:dyDescent="0.3">
      <c r="E441" s="8"/>
    </row>
    <row r="442" spans="5:5" x14ac:dyDescent="0.3">
      <c r="E442" s="8"/>
    </row>
    <row r="443" spans="5:5" x14ac:dyDescent="0.3">
      <c r="E443" s="8"/>
    </row>
    <row r="444" spans="5:5" x14ac:dyDescent="0.3">
      <c r="E444" s="8"/>
    </row>
    <row r="445" spans="5:5" x14ac:dyDescent="0.3">
      <c r="E445" s="8"/>
    </row>
    <row r="446" spans="5:5" x14ac:dyDescent="0.3">
      <c r="E446" s="8"/>
    </row>
    <row r="447" spans="5:5" x14ac:dyDescent="0.3">
      <c r="E447" s="8"/>
    </row>
    <row r="448" spans="5:5" x14ac:dyDescent="0.3">
      <c r="E448" s="8"/>
    </row>
    <row r="449" spans="5:5" x14ac:dyDescent="0.3">
      <c r="E449" s="8"/>
    </row>
    <row r="450" spans="5:5" x14ac:dyDescent="0.3">
      <c r="E450" s="8"/>
    </row>
    <row r="451" spans="5:5" x14ac:dyDescent="0.3">
      <c r="E451" s="8"/>
    </row>
    <row r="452" spans="5:5" x14ac:dyDescent="0.3">
      <c r="E452" s="8"/>
    </row>
    <row r="453" spans="5:5" x14ac:dyDescent="0.3">
      <c r="E453" s="8"/>
    </row>
    <row r="454" spans="5:5" x14ac:dyDescent="0.3">
      <c r="E454" s="8"/>
    </row>
    <row r="455" spans="5:5" x14ac:dyDescent="0.3">
      <c r="E455" s="8"/>
    </row>
    <row r="456" spans="5:5" x14ac:dyDescent="0.3">
      <c r="E456" s="8"/>
    </row>
    <row r="457" spans="5:5" x14ac:dyDescent="0.3">
      <c r="E457" s="8"/>
    </row>
    <row r="458" spans="5:5" x14ac:dyDescent="0.3">
      <c r="E458" s="8"/>
    </row>
    <row r="459" spans="5:5" x14ac:dyDescent="0.3">
      <c r="E459" s="8"/>
    </row>
    <row r="460" spans="5:5" x14ac:dyDescent="0.3">
      <c r="E460" s="8"/>
    </row>
    <row r="461" spans="5:5" x14ac:dyDescent="0.3">
      <c r="E461" s="8"/>
    </row>
    <row r="462" spans="5:5" x14ac:dyDescent="0.3">
      <c r="E462" s="8"/>
    </row>
    <row r="463" spans="5:5" x14ac:dyDescent="0.3">
      <c r="E463" s="8"/>
    </row>
    <row r="464" spans="5:5" x14ac:dyDescent="0.3">
      <c r="E464" s="8"/>
    </row>
    <row r="465" spans="5:5" x14ac:dyDescent="0.3">
      <c r="E465" s="8"/>
    </row>
    <row r="466" spans="5:5" x14ac:dyDescent="0.3">
      <c r="E466" s="8"/>
    </row>
    <row r="467" spans="5:5" x14ac:dyDescent="0.3">
      <c r="E467" s="8"/>
    </row>
    <row r="468" spans="5:5" x14ac:dyDescent="0.3">
      <c r="E468" s="8"/>
    </row>
    <row r="469" spans="5:5" x14ac:dyDescent="0.3">
      <c r="E469" s="8"/>
    </row>
    <row r="470" spans="5:5" x14ac:dyDescent="0.3">
      <c r="E470" s="8"/>
    </row>
    <row r="471" spans="5:5" x14ac:dyDescent="0.3">
      <c r="E471" s="8"/>
    </row>
    <row r="472" spans="5:5" x14ac:dyDescent="0.3">
      <c r="E472" s="8"/>
    </row>
    <row r="473" spans="5:5" x14ac:dyDescent="0.3">
      <c r="E473" s="8"/>
    </row>
    <row r="474" spans="5:5" x14ac:dyDescent="0.3">
      <c r="E474" s="8"/>
    </row>
    <row r="475" spans="5:5" x14ac:dyDescent="0.3">
      <c r="E475" s="8"/>
    </row>
    <row r="476" spans="5:5" x14ac:dyDescent="0.3">
      <c r="E476" s="8"/>
    </row>
    <row r="477" spans="5:5" x14ac:dyDescent="0.3">
      <c r="E477" s="8"/>
    </row>
    <row r="478" spans="5:5" x14ac:dyDescent="0.3">
      <c r="E478" s="8"/>
    </row>
    <row r="479" spans="5:5" x14ac:dyDescent="0.3">
      <c r="E479" s="8"/>
    </row>
    <row r="480" spans="5:5" x14ac:dyDescent="0.3">
      <c r="E480" s="8"/>
    </row>
    <row r="481" spans="5:5" x14ac:dyDescent="0.3">
      <c r="E481" s="8"/>
    </row>
    <row r="482" spans="5:5" x14ac:dyDescent="0.3">
      <c r="E482" s="8"/>
    </row>
    <row r="483" spans="5:5" x14ac:dyDescent="0.3">
      <c r="E483" s="8"/>
    </row>
    <row r="484" spans="5:5" x14ac:dyDescent="0.3">
      <c r="E484" s="8"/>
    </row>
    <row r="485" spans="5:5" x14ac:dyDescent="0.3">
      <c r="E485" s="8"/>
    </row>
    <row r="486" spans="5:5" x14ac:dyDescent="0.3">
      <c r="E486" s="8"/>
    </row>
    <row r="487" spans="5:5" x14ac:dyDescent="0.3">
      <c r="E487" s="8"/>
    </row>
    <row r="488" spans="5:5" x14ac:dyDescent="0.3">
      <c r="E488" s="8"/>
    </row>
    <row r="489" spans="5:5" x14ac:dyDescent="0.3">
      <c r="E489" s="8"/>
    </row>
    <row r="490" spans="5:5" x14ac:dyDescent="0.3">
      <c r="E490" s="8"/>
    </row>
    <row r="491" spans="5:5" x14ac:dyDescent="0.3">
      <c r="E491" s="8"/>
    </row>
    <row r="492" spans="5:5" x14ac:dyDescent="0.3">
      <c r="E492" s="8"/>
    </row>
    <row r="493" spans="5:5" x14ac:dyDescent="0.3">
      <c r="E493" s="8"/>
    </row>
    <row r="494" spans="5:5" x14ac:dyDescent="0.3">
      <c r="E494" s="8"/>
    </row>
    <row r="495" spans="5:5" x14ac:dyDescent="0.3">
      <c r="E495" s="8"/>
    </row>
    <row r="496" spans="5:5" x14ac:dyDescent="0.3">
      <c r="E496" s="8"/>
    </row>
    <row r="497" spans="5:5" x14ac:dyDescent="0.3">
      <c r="E497" s="8"/>
    </row>
    <row r="498" spans="5:5" x14ac:dyDescent="0.3">
      <c r="E498" s="8"/>
    </row>
    <row r="499" spans="5:5" x14ac:dyDescent="0.3">
      <c r="E499" s="8"/>
    </row>
    <row r="500" spans="5:5" x14ac:dyDescent="0.3">
      <c r="E500" s="8"/>
    </row>
    <row r="501" spans="5:5" x14ac:dyDescent="0.3">
      <c r="E501" s="8"/>
    </row>
    <row r="502" spans="5:5" x14ac:dyDescent="0.3">
      <c r="E502" s="8"/>
    </row>
    <row r="503" spans="5:5" x14ac:dyDescent="0.3">
      <c r="E503" s="8"/>
    </row>
    <row r="504" spans="5:5" x14ac:dyDescent="0.3">
      <c r="E504" s="8"/>
    </row>
    <row r="505" spans="5:5" x14ac:dyDescent="0.3">
      <c r="E505" s="8"/>
    </row>
    <row r="506" spans="5:5" x14ac:dyDescent="0.3">
      <c r="E506" s="8"/>
    </row>
    <row r="507" spans="5:5" x14ac:dyDescent="0.3">
      <c r="E507" s="8"/>
    </row>
    <row r="508" spans="5:5" x14ac:dyDescent="0.3">
      <c r="E508" s="8"/>
    </row>
    <row r="509" spans="5:5" x14ac:dyDescent="0.3">
      <c r="E509" s="8"/>
    </row>
    <row r="510" spans="5:5" x14ac:dyDescent="0.3">
      <c r="E510" s="8"/>
    </row>
    <row r="511" spans="5:5" x14ac:dyDescent="0.3">
      <c r="E511" s="8"/>
    </row>
    <row r="512" spans="5:5" x14ac:dyDescent="0.3">
      <c r="E512" s="8"/>
    </row>
    <row r="513" spans="5:5" x14ac:dyDescent="0.3">
      <c r="E513" s="8"/>
    </row>
    <row r="514" spans="5:5" x14ac:dyDescent="0.3">
      <c r="E514" s="8"/>
    </row>
    <row r="515" spans="5:5" x14ac:dyDescent="0.3">
      <c r="E515" s="8"/>
    </row>
    <row r="516" spans="5:5" x14ac:dyDescent="0.3">
      <c r="E516" s="8"/>
    </row>
    <row r="517" spans="5:5" x14ac:dyDescent="0.3">
      <c r="E517" s="8"/>
    </row>
    <row r="518" spans="5:5" x14ac:dyDescent="0.3">
      <c r="E518" s="8"/>
    </row>
    <row r="519" spans="5:5" x14ac:dyDescent="0.3">
      <c r="E519" s="8"/>
    </row>
    <row r="520" spans="5:5" x14ac:dyDescent="0.3">
      <c r="E520" s="8"/>
    </row>
    <row r="521" spans="5:5" x14ac:dyDescent="0.3">
      <c r="E521" s="8"/>
    </row>
    <row r="522" spans="5:5" x14ac:dyDescent="0.3">
      <c r="E522" s="8"/>
    </row>
    <row r="523" spans="5:5" x14ac:dyDescent="0.3">
      <c r="E523" s="8"/>
    </row>
    <row r="524" spans="5:5" x14ac:dyDescent="0.3">
      <c r="E524" s="8"/>
    </row>
    <row r="525" spans="5:5" x14ac:dyDescent="0.3">
      <c r="E525" s="8"/>
    </row>
    <row r="526" spans="5:5" x14ac:dyDescent="0.3">
      <c r="E526" s="8"/>
    </row>
    <row r="527" spans="5:5" x14ac:dyDescent="0.3">
      <c r="E527" s="8"/>
    </row>
    <row r="528" spans="5:5" x14ac:dyDescent="0.3">
      <c r="E528" s="8"/>
    </row>
    <row r="529" spans="5:5" x14ac:dyDescent="0.3">
      <c r="E529" s="8"/>
    </row>
    <row r="530" spans="5:5" x14ac:dyDescent="0.3">
      <c r="E530" s="8"/>
    </row>
    <row r="531" spans="5:5" x14ac:dyDescent="0.3">
      <c r="E531" s="8"/>
    </row>
    <row r="532" spans="5:5" x14ac:dyDescent="0.3">
      <c r="E532" s="8"/>
    </row>
    <row r="533" spans="5:5" x14ac:dyDescent="0.3">
      <c r="E533" s="8"/>
    </row>
    <row r="534" spans="5:5" x14ac:dyDescent="0.3">
      <c r="E534" s="8"/>
    </row>
    <row r="535" spans="5:5" x14ac:dyDescent="0.3">
      <c r="E535" s="8"/>
    </row>
    <row r="536" spans="5:5" x14ac:dyDescent="0.3">
      <c r="E536" s="8"/>
    </row>
    <row r="537" spans="5:5" x14ac:dyDescent="0.3">
      <c r="E537" s="8"/>
    </row>
    <row r="538" spans="5:5" x14ac:dyDescent="0.3">
      <c r="E538" s="8"/>
    </row>
    <row r="539" spans="5:5" x14ac:dyDescent="0.3">
      <c r="E539" s="8"/>
    </row>
    <row r="540" spans="5:5" x14ac:dyDescent="0.3">
      <c r="E540" s="8"/>
    </row>
    <row r="541" spans="5:5" x14ac:dyDescent="0.3">
      <c r="E541" s="8"/>
    </row>
    <row r="542" spans="5:5" x14ac:dyDescent="0.3">
      <c r="E542" s="8"/>
    </row>
    <row r="543" spans="5:5" x14ac:dyDescent="0.3">
      <c r="E543" s="8"/>
    </row>
    <row r="544" spans="5:5" x14ac:dyDescent="0.3">
      <c r="E544" s="8"/>
    </row>
    <row r="545" spans="5:5" x14ac:dyDescent="0.3">
      <c r="E545" s="8"/>
    </row>
    <row r="546" spans="5:5" x14ac:dyDescent="0.3">
      <c r="E546" s="8"/>
    </row>
    <row r="547" spans="5:5" x14ac:dyDescent="0.3">
      <c r="E547" s="8"/>
    </row>
    <row r="548" spans="5:5" x14ac:dyDescent="0.3">
      <c r="E548" s="8"/>
    </row>
    <row r="549" spans="5:5" x14ac:dyDescent="0.3">
      <c r="E549" s="8"/>
    </row>
    <row r="550" spans="5:5" x14ac:dyDescent="0.3">
      <c r="E550" s="8"/>
    </row>
    <row r="551" spans="5:5" x14ac:dyDescent="0.3">
      <c r="E551" s="8"/>
    </row>
    <row r="552" spans="5:5" x14ac:dyDescent="0.3">
      <c r="E552" s="8"/>
    </row>
    <row r="553" spans="5:5" x14ac:dyDescent="0.3">
      <c r="E553" s="8"/>
    </row>
    <row r="554" spans="5:5" x14ac:dyDescent="0.3">
      <c r="E554" s="8"/>
    </row>
    <row r="555" spans="5:5" x14ac:dyDescent="0.3">
      <c r="E555" s="8"/>
    </row>
    <row r="556" spans="5:5" x14ac:dyDescent="0.3">
      <c r="E556" s="8"/>
    </row>
    <row r="557" spans="5:5" x14ac:dyDescent="0.3">
      <c r="E557" s="8"/>
    </row>
    <row r="558" spans="5:5" x14ac:dyDescent="0.3">
      <c r="E558" s="8"/>
    </row>
    <row r="559" spans="5:5" x14ac:dyDescent="0.3">
      <c r="E559" s="8"/>
    </row>
    <row r="560" spans="5:5" x14ac:dyDescent="0.3">
      <c r="E560" s="8"/>
    </row>
    <row r="561" spans="5:5" x14ac:dyDescent="0.3">
      <c r="E561" s="8"/>
    </row>
    <row r="562" spans="5:5" x14ac:dyDescent="0.3">
      <c r="E562" s="8"/>
    </row>
    <row r="563" spans="5:5" x14ac:dyDescent="0.3">
      <c r="E563" s="8"/>
    </row>
    <row r="564" spans="5:5" x14ac:dyDescent="0.3">
      <c r="E564" s="8"/>
    </row>
    <row r="565" spans="5:5" x14ac:dyDescent="0.3">
      <c r="E565" s="8"/>
    </row>
    <row r="566" spans="5:5" x14ac:dyDescent="0.3">
      <c r="E566" s="8"/>
    </row>
    <row r="567" spans="5:5" x14ac:dyDescent="0.3">
      <c r="E567" s="8"/>
    </row>
    <row r="568" spans="5:5" x14ac:dyDescent="0.3">
      <c r="E568" s="8"/>
    </row>
    <row r="569" spans="5:5" x14ac:dyDescent="0.3">
      <c r="E569" s="8"/>
    </row>
    <row r="570" spans="5:5" x14ac:dyDescent="0.3">
      <c r="E570" s="8"/>
    </row>
    <row r="571" spans="5:5" x14ac:dyDescent="0.3">
      <c r="E571" s="8"/>
    </row>
    <row r="572" spans="5:5" x14ac:dyDescent="0.3">
      <c r="E572" s="8"/>
    </row>
    <row r="573" spans="5:5" x14ac:dyDescent="0.3">
      <c r="E573" s="8"/>
    </row>
    <row r="574" spans="5:5" x14ac:dyDescent="0.3">
      <c r="E574" s="8"/>
    </row>
    <row r="575" spans="5:5" x14ac:dyDescent="0.3">
      <c r="E575" s="8"/>
    </row>
    <row r="576" spans="5:5" x14ac:dyDescent="0.3">
      <c r="E576" s="8"/>
    </row>
    <row r="577" spans="5:5" x14ac:dyDescent="0.3">
      <c r="E577" s="8"/>
    </row>
    <row r="578" spans="5:5" x14ac:dyDescent="0.3">
      <c r="E578" s="8"/>
    </row>
    <row r="579" spans="5:5" x14ac:dyDescent="0.3">
      <c r="E579" s="8"/>
    </row>
    <row r="580" spans="5:5" x14ac:dyDescent="0.3">
      <c r="E580" s="8"/>
    </row>
    <row r="581" spans="5:5" x14ac:dyDescent="0.3">
      <c r="E581" s="8"/>
    </row>
    <row r="582" spans="5:5" x14ac:dyDescent="0.3">
      <c r="E582" s="8"/>
    </row>
    <row r="583" spans="5:5" x14ac:dyDescent="0.3">
      <c r="E583" s="8"/>
    </row>
    <row r="584" spans="5:5" x14ac:dyDescent="0.3">
      <c r="E584" s="8"/>
    </row>
    <row r="585" spans="5:5" x14ac:dyDescent="0.3">
      <c r="E585" s="8"/>
    </row>
    <row r="586" spans="5:5" x14ac:dyDescent="0.3">
      <c r="E586" s="8"/>
    </row>
    <row r="587" spans="5:5" x14ac:dyDescent="0.3">
      <c r="E587" s="8"/>
    </row>
    <row r="588" spans="5:5" x14ac:dyDescent="0.3">
      <c r="E588" s="8"/>
    </row>
    <row r="589" spans="5:5" x14ac:dyDescent="0.3">
      <c r="E589" s="8"/>
    </row>
    <row r="590" spans="5:5" x14ac:dyDescent="0.3">
      <c r="E590" s="8"/>
    </row>
    <row r="591" spans="5:5" x14ac:dyDescent="0.3">
      <c r="E591" s="8"/>
    </row>
    <row r="592" spans="5:5" x14ac:dyDescent="0.3">
      <c r="E592" s="8"/>
    </row>
    <row r="593" spans="5:5" x14ac:dyDescent="0.3">
      <c r="E593" s="8"/>
    </row>
    <row r="594" spans="5:5" x14ac:dyDescent="0.3">
      <c r="E594" s="8"/>
    </row>
    <row r="595" spans="5:5" x14ac:dyDescent="0.3">
      <c r="E595" s="8"/>
    </row>
    <row r="596" spans="5:5" x14ac:dyDescent="0.3">
      <c r="E596" s="8"/>
    </row>
    <row r="597" spans="5:5" x14ac:dyDescent="0.3">
      <c r="E597" s="8"/>
    </row>
    <row r="598" spans="5:5" x14ac:dyDescent="0.3">
      <c r="E598" s="8"/>
    </row>
    <row r="599" spans="5:5" x14ac:dyDescent="0.3">
      <c r="E599" s="8"/>
    </row>
    <row r="600" spans="5:5" x14ac:dyDescent="0.3">
      <c r="E600" s="8"/>
    </row>
    <row r="601" spans="5:5" x14ac:dyDescent="0.3">
      <c r="E601" s="8"/>
    </row>
    <row r="602" spans="5:5" x14ac:dyDescent="0.3">
      <c r="E602" s="8"/>
    </row>
    <row r="603" spans="5:5" x14ac:dyDescent="0.3">
      <c r="E603" s="8"/>
    </row>
    <row r="604" spans="5:5" x14ac:dyDescent="0.3">
      <c r="E604" s="8"/>
    </row>
    <row r="605" spans="5:5" x14ac:dyDescent="0.3">
      <c r="E605" s="8"/>
    </row>
    <row r="606" spans="5:5" x14ac:dyDescent="0.3">
      <c r="E606" s="8"/>
    </row>
    <row r="607" spans="5:5" x14ac:dyDescent="0.3">
      <c r="E607" s="8"/>
    </row>
    <row r="608" spans="5:5" x14ac:dyDescent="0.3">
      <c r="E608" s="8"/>
    </row>
    <row r="609" spans="5:5" x14ac:dyDescent="0.3">
      <c r="E609" s="8"/>
    </row>
    <row r="610" spans="5:5" x14ac:dyDescent="0.3">
      <c r="E610" s="8"/>
    </row>
    <row r="611" spans="5:5" x14ac:dyDescent="0.3">
      <c r="E611" s="8"/>
    </row>
    <row r="612" spans="5:5" x14ac:dyDescent="0.3">
      <c r="E612" s="8"/>
    </row>
    <row r="613" spans="5:5" x14ac:dyDescent="0.3">
      <c r="E613" s="8"/>
    </row>
    <row r="614" spans="5:5" x14ac:dyDescent="0.3">
      <c r="E614" s="8"/>
    </row>
    <row r="615" spans="5:5" x14ac:dyDescent="0.3">
      <c r="E615" s="8"/>
    </row>
    <row r="616" spans="5:5" x14ac:dyDescent="0.3">
      <c r="E616" s="8"/>
    </row>
    <row r="617" spans="5:5" x14ac:dyDescent="0.3">
      <c r="E617" s="8"/>
    </row>
    <row r="618" spans="5:5" x14ac:dyDescent="0.3">
      <c r="E618" s="8"/>
    </row>
    <row r="619" spans="5:5" x14ac:dyDescent="0.3">
      <c r="E619" s="8"/>
    </row>
    <row r="620" spans="5:5" x14ac:dyDescent="0.3">
      <c r="E620" s="8"/>
    </row>
    <row r="621" spans="5:5" x14ac:dyDescent="0.3">
      <c r="E621" s="8"/>
    </row>
    <row r="622" spans="5:5" x14ac:dyDescent="0.3">
      <c r="E622" s="8"/>
    </row>
    <row r="623" spans="5:5" x14ac:dyDescent="0.3">
      <c r="E623" s="8"/>
    </row>
    <row r="624" spans="5:5" x14ac:dyDescent="0.3">
      <c r="E624" s="8"/>
    </row>
    <row r="625" spans="5:5" x14ac:dyDescent="0.3">
      <c r="E625" s="8"/>
    </row>
    <row r="626" spans="5:5" x14ac:dyDescent="0.3">
      <c r="E626" s="8"/>
    </row>
    <row r="627" spans="5:5" x14ac:dyDescent="0.3">
      <c r="E627" s="8"/>
    </row>
    <row r="628" spans="5:5" x14ac:dyDescent="0.3">
      <c r="E628" s="8"/>
    </row>
    <row r="629" spans="5:5" x14ac:dyDescent="0.3">
      <c r="E629" s="8"/>
    </row>
    <row r="630" spans="5:5" x14ac:dyDescent="0.3">
      <c r="E630" s="8"/>
    </row>
    <row r="631" spans="5:5" x14ac:dyDescent="0.3">
      <c r="E631" s="8"/>
    </row>
    <row r="632" spans="5:5" x14ac:dyDescent="0.3">
      <c r="E632" s="8"/>
    </row>
    <row r="633" spans="5:5" x14ac:dyDescent="0.3">
      <c r="E633" s="8"/>
    </row>
    <row r="634" spans="5:5" x14ac:dyDescent="0.3">
      <c r="E634" s="8"/>
    </row>
    <row r="635" spans="5:5" x14ac:dyDescent="0.3">
      <c r="E635" s="8"/>
    </row>
    <row r="636" spans="5:5" x14ac:dyDescent="0.3">
      <c r="E636" s="8"/>
    </row>
    <row r="637" spans="5:5" x14ac:dyDescent="0.3">
      <c r="E637" s="8"/>
    </row>
    <row r="638" spans="5:5" x14ac:dyDescent="0.3">
      <c r="E638" s="8"/>
    </row>
    <row r="639" spans="5:5" x14ac:dyDescent="0.3">
      <c r="E639" s="8"/>
    </row>
    <row r="640" spans="5:5" x14ac:dyDescent="0.3">
      <c r="E640" s="8"/>
    </row>
    <row r="641" spans="5:5" x14ac:dyDescent="0.3">
      <c r="E641" s="8"/>
    </row>
    <row r="642" spans="5:5" x14ac:dyDescent="0.3">
      <c r="E642" s="8"/>
    </row>
    <row r="643" spans="5:5" x14ac:dyDescent="0.3">
      <c r="E643" s="8"/>
    </row>
    <row r="644" spans="5:5" x14ac:dyDescent="0.3">
      <c r="E644" s="8"/>
    </row>
    <row r="645" spans="5:5" x14ac:dyDescent="0.3">
      <c r="E645" s="8"/>
    </row>
    <row r="646" spans="5:5" x14ac:dyDescent="0.3">
      <c r="E646" s="8"/>
    </row>
    <row r="647" spans="5:5" x14ac:dyDescent="0.3">
      <c r="E647" s="8"/>
    </row>
    <row r="648" spans="5:5" x14ac:dyDescent="0.3">
      <c r="E648" s="8"/>
    </row>
    <row r="649" spans="5:5" x14ac:dyDescent="0.3">
      <c r="E649" s="8"/>
    </row>
    <row r="650" spans="5:5" x14ac:dyDescent="0.3">
      <c r="E650" s="8"/>
    </row>
    <row r="651" spans="5:5" x14ac:dyDescent="0.3">
      <c r="E651" s="8"/>
    </row>
    <row r="652" spans="5:5" x14ac:dyDescent="0.3">
      <c r="E652" s="8"/>
    </row>
    <row r="653" spans="5:5" x14ac:dyDescent="0.3">
      <c r="E653" s="8"/>
    </row>
    <row r="654" spans="5:5" x14ac:dyDescent="0.3">
      <c r="E654" s="8"/>
    </row>
    <row r="655" spans="5:5" x14ac:dyDescent="0.3">
      <c r="E655" s="8"/>
    </row>
    <row r="656" spans="5:5" x14ac:dyDescent="0.3">
      <c r="E656" s="8"/>
    </row>
    <row r="657" spans="5:5" x14ac:dyDescent="0.3">
      <c r="E657" s="8"/>
    </row>
    <row r="658" spans="5:5" x14ac:dyDescent="0.3">
      <c r="E658" s="8"/>
    </row>
    <row r="659" spans="5:5" x14ac:dyDescent="0.3">
      <c r="E659" s="8"/>
    </row>
    <row r="660" spans="5:5" x14ac:dyDescent="0.3">
      <c r="E660" s="8"/>
    </row>
    <row r="661" spans="5:5" x14ac:dyDescent="0.3">
      <c r="E661" s="8"/>
    </row>
    <row r="662" spans="5:5" x14ac:dyDescent="0.3">
      <c r="E662" s="8"/>
    </row>
    <row r="663" spans="5:5" x14ac:dyDescent="0.3">
      <c r="E663" s="8"/>
    </row>
    <row r="664" spans="5:5" x14ac:dyDescent="0.3">
      <c r="E664" s="8"/>
    </row>
    <row r="665" spans="5:5" x14ac:dyDescent="0.3">
      <c r="E665" s="8"/>
    </row>
    <row r="666" spans="5:5" x14ac:dyDescent="0.3">
      <c r="E666" s="8"/>
    </row>
    <row r="667" spans="5:5" x14ac:dyDescent="0.3">
      <c r="E667" s="8"/>
    </row>
    <row r="668" spans="5:5" x14ac:dyDescent="0.3">
      <c r="E668" s="8"/>
    </row>
    <row r="669" spans="5:5" x14ac:dyDescent="0.3">
      <c r="E669" s="8"/>
    </row>
    <row r="670" spans="5:5" x14ac:dyDescent="0.3">
      <c r="E670" s="8"/>
    </row>
    <row r="671" spans="5:5" x14ac:dyDescent="0.3">
      <c r="E671" s="8"/>
    </row>
    <row r="672" spans="5:5" x14ac:dyDescent="0.3">
      <c r="E672" s="8"/>
    </row>
    <row r="673" spans="5:5" x14ac:dyDescent="0.3">
      <c r="E673" s="8"/>
    </row>
    <row r="674" spans="5:5" x14ac:dyDescent="0.3">
      <c r="E674" s="8"/>
    </row>
    <row r="675" spans="5:5" x14ac:dyDescent="0.3">
      <c r="E675" s="8"/>
    </row>
    <row r="676" spans="5:5" x14ac:dyDescent="0.3">
      <c r="E676" s="8"/>
    </row>
    <row r="677" spans="5:5" x14ac:dyDescent="0.3">
      <c r="E677" s="8"/>
    </row>
    <row r="678" spans="5:5" x14ac:dyDescent="0.3">
      <c r="E678" s="8"/>
    </row>
    <row r="679" spans="5:5" x14ac:dyDescent="0.3">
      <c r="E679" s="8"/>
    </row>
    <row r="680" spans="5:5" x14ac:dyDescent="0.3">
      <c r="E680" s="8"/>
    </row>
    <row r="681" spans="5:5" x14ac:dyDescent="0.3">
      <c r="E681" s="8"/>
    </row>
    <row r="682" spans="5:5" x14ac:dyDescent="0.3">
      <c r="E682" s="8"/>
    </row>
    <row r="683" spans="5:5" x14ac:dyDescent="0.3">
      <c r="E683" s="8"/>
    </row>
    <row r="684" spans="5:5" x14ac:dyDescent="0.3">
      <c r="E684" s="8"/>
    </row>
    <row r="685" spans="5:5" x14ac:dyDescent="0.3">
      <c r="E685" s="8"/>
    </row>
    <row r="686" spans="5:5" x14ac:dyDescent="0.3">
      <c r="E686" s="8"/>
    </row>
    <row r="687" spans="5:5" x14ac:dyDescent="0.3">
      <c r="E687" s="8"/>
    </row>
    <row r="688" spans="5:5" x14ac:dyDescent="0.3">
      <c r="E688" s="8"/>
    </row>
    <row r="689" spans="5:5" x14ac:dyDescent="0.3">
      <c r="E689" s="8"/>
    </row>
    <row r="690" spans="5:5" x14ac:dyDescent="0.3">
      <c r="E690" s="8"/>
    </row>
    <row r="691" spans="5:5" x14ac:dyDescent="0.3">
      <c r="E691" s="8"/>
    </row>
    <row r="692" spans="5:5" x14ac:dyDescent="0.3">
      <c r="E692" s="8"/>
    </row>
    <row r="693" spans="5:5" x14ac:dyDescent="0.3">
      <c r="E693" s="8"/>
    </row>
    <row r="694" spans="5:5" x14ac:dyDescent="0.3">
      <c r="E694" s="8"/>
    </row>
    <row r="695" spans="5:5" x14ac:dyDescent="0.3">
      <c r="E695" s="8"/>
    </row>
    <row r="696" spans="5:5" x14ac:dyDescent="0.3">
      <c r="E696" s="8"/>
    </row>
    <row r="697" spans="5:5" x14ac:dyDescent="0.3">
      <c r="E697" s="8"/>
    </row>
    <row r="698" spans="5:5" x14ac:dyDescent="0.3">
      <c r="E698" s="8"/>
    </row>
    <row r="699" spans="5:5" x14ac:dyDescent="0.3">
      <c r="E699" s="8"/>
    </row>
    <row r="700" spans="5:5" x14ac:dyDescent="0.3">
      <c r="E700" s="8"/>
    </row>
    <row r="701" spans="5:5" x14ac:dyDescent="0.3">
      <c r="E701" s="8"/>
    </row>
    <row r="702" spans="5:5" x14ac:dyDescent="0.3">
      <c r="E702" s="8"/>
    </row>
    <row r="703" spans="5:5" x14ac:dyDescent="0.3">
      <c r="E703" s="8"/>
    </row>
    <row r="704" spans="5:5" x14ac:dyDescent="0.3">
      <c r="E704" s="8"/>
    </row>
    <row r="705" spans="5:5" x14ac:dyDescent="0.3">
      <c r="E705" s="8"/>
    </row>
    <row r="706" spans="5:5" x14ac:dyDescent="0.3">
      <c r="E706" s="8"/>
    </row>
    <row r="707" spans="5:5" x14ac:dyDescent="0.3">
      <c r="E707" s="8"/>
    </row>
    <row r="708" spans="5:5" x14ac:dyDescent="0.3">
      <c r="E708" s="8"/>
    </row>
    <row r="709" spans="5:5" x14ac:dyDescent="0.3">
      <c r="E709" s="8"/>
    </row>
    <row r="710" spans="5:5" x14ac:dyDescent="0.3">
      <c r="E710" s="8"/>
    </row>
    <row r="711" spans="5:5" x14ac:dyDescent="0.3">
      <c r="E711" s="8"/>
    </row>
    <row r="712" spans="5:5" x14ac:dyDescent="0.3">
      <c r="E712" s="8"/>
    </row>
    <row r="713" spans="5:5" x14ac:dyDescent="0.3">
      <c r="E713" s="8"/>
    </row>
    <row r="714" spans="5:5" x14ac:dyDescent="0.3">
      <c r="E714" s="8"/>
    </row>
    <row r="715" spans="5:5" x14ac:dyDescent="0.3">
      <c r="E715" s="8"/>
    </row>
    <row r="716" spans="5:5" x14ac:dyDescent="0.3">
      <c r="E716" s="8"/>
    </row>
    <row r="717" spans="5:5" x14ac:dyDescent="0.3">
      <c r="E717" s="8"/>
    </row>
    <row r="718" spans="5:5" x14ac:dyDescent="0.3">
      <c r="E718" s="8"/>
    </row>
    <row r="719" spans="5:5" x14ac:dyDescent="0.3">
      <c r="E719" s="8"/>
    </row>
    <row r="720" spans="5:5" x14ac:dyDescent="0.3">
      <c r="E720" s="8"/>
    </row>
    <row r="721" spans="5:5" x14ac:dyDescent="0.3">
      <c r="E721" s="8"/>
    </row>
    <row r="722" spans="5:5" x14ac:dyDescent="0.3">
      <c r="E722" s="8"/>
    </row>
    <row r="723" spans="5:5" x14ac:dyDescent="0.3">
      <c r="E723" s="8"/>
    </row>
    <row r="724" spans="5:5" x14ac:dyDescent="0.3">
      <c r="E724" s="8"/>
    </row>
    <row r="725" spans="5:5" x14ac:dyDescent="0.3">
      <c r="E725" s="8"/>
    </row>
    <row r="726" spans="5:5" x14ac:dyDescent="0.3">
      <c r="E726" s="8"/>
    </row>
    <row r="727" spans="5:5" x14ac:dyDescent="0.3">
      <c r="E727" s="8"/>
    </row>
    <row r="728" spans="5:5" x14ac:dyDescent="0.3">
      <c r="E728" s="8"/>
    </row>
    <row r="729" spans="5:5" x14ac:dyDescent="0.3">
      <c r="E729" s="8"/>
    </row>
    <row r="730" spans="5:5" x14ac:dyDescent="0.3">
      <c r="E730" s="8"/>
    </row>
    <row r="731" spans="5:5" x14ac:dyDescent="0.3">
      <c r="E731" s="8"/>
    </row>
    <row r="732" spans="5:5" x14ac:dyDescent="0.3">
      <c r="E732" s="8"/>
    </row>
    <row r="733" spans="5:5" x14ac:dyDescent="0.3">
      <c r="E733" s="8"/>
    </row>
    <row r="734" spans="5:5" x14ac:dyDescent="0.3">
      <c r="E734" s="8"/>
    </row>
    <row r="735" spans="5:5" x14ac:dyDescent="0.3">
      <c r="E735" s="8"/>
    </row>
    <row r="736" spans="5:5" x14ac:dyDescent="0.3">
      <c r="E736" s="8"/>
    </row>
    <row r="737" spans="5:5" x14ac:dyDescent="0.3">
      <c r="E737" s="8"/>
    </row>
    <row r="738" spans="5:5" x14ac:dyDescent="0.3">
      <c r="E738" s="8"/>
    </row>
    <row r="739" spans="5:5" x14ac:dyDescent="0.3">
      <c r="E739" s="8"/>
    </row>
    <row r="740" spans="5:5" x14ac:dyDescent="0.3">
      <c r="E740" s="8"/>
    </row>
    <row r="741" spans="5:5" x14ac:dyDescent="0.3">
      <c r="E741" s="8"/>
    </row>
    <row r="742" spans="5:5" x14ac:dyDescent="0.3">
      <c r="E742" s="8"/>
    </row>
    <row r="743" spans="5:5" x14ac:dyDescent="0.3">
      <c r="E743" s="8"/>
    </row>
    <row r="744" spans="5:5" x14ac:dyDescent="0.3">
      <c r="E744" s="8"/>
    </row>
    <row r="745" spans="5:5" x14ac:dyDescent="0.3">
      <c r="E745" s="8"/>
    </row>
    <row r="746" spans="5:5" x14ac:dyDescent="0.3">
      <c r="E746" s="8"/>
    </row>
    <row r="747" spans="5:5" x14ac:dyDescent="0.3">
      <c r="E747" s="8"/>
    </row>
    <row r="748" spans="5:5" x14ac:dyDescent="0.3">
      <c r="E748" s="8"/>
    </row>
    <row r="749" spans="5:5" x14ac:dyDescent="0.3">
      <c r="E749" s="8"/>
    </row>
    <row r="750" spans="5:5" x14ac:dyDescent="0.3">
      <c r="E750" s="8"/>
    </row>
    <row r="751" spans="5:5" x14ac:dyDescent="0.3">
      <c r="E751" s="8"/>
    </row>
    <row r="752" spans="5:5" x14ac:dyDescent="0.3">
      <c r="E752" s="8"/>
    </row>
    <row r="753" spans="5:5" x14ac:dyDescent="0.3">
      <c r="E753" s="8"/>
    </row>
    <row r="754" spans="5:5" x14ac:dyDescent="0.3">
      <c r="E754" s="8"/>
    </row>
    <row r="755" spans="5:5" x14ac:dyDescent="0.3">
      <c r="E755" s="8"/>
    </row>
    <row r="756" spans="5:5" x14ac:dyDescent="0.3">
      <c r="E756" s="8"/>
    </row>
    <row r="757" spans="5:5" x14ac:dyDescent="0.3">
      <c r="E757" s="8"/>
    </row>
    <row r="758" spans="5:5" x14ac:dyDescent="0.3">
      <c r="E758" s="8"/>
    </row>
    <row r="759" spans="5:5" x14ac:dyDescent="0.3">
      <c r="E759" s="8"/>
    </row>
    <row r="760" spans="5:5" x14ac:dyDescent="0.3">
      <c r="E760" s="8"/>
    </row>
    <row r="761" spans="5:5" x14ac:dyDescent="0.3">
      <c r="E761" s="8"/>
    </row>
    <row r="762" spans="5:5" x14ac:dyDescent="0.3">
      <c r="E762" s="8"/>
    </row>
    <row r="763" spans="5:5" x14ac:dyDescent="0.3">
      <c r="E763" s="8"/>
    </row>
    <row r="764" spans="5:5" x14ac:dyDescent="0.3">
      <c r="E764" s="8"/>
    </row>
    <row r="765" spans="5:5" x14ac:dyDescent="0.3">
      <c r="E765" s="8"/>
    </row>
    <row r="766" spans="5:5" x14ac:dyDescent="0.3">
      <c r="E766" s="8"/>
    </row>
    <row r="767" spans="5:5" x14ac:dyDescent="0.3">
      <c r="E767" s="8"/>
    </row>
    <row r="768" spans="5:5" x14ac:dyDescent="0.3">
      <c r="E768" s="8"/>
    </row>
    <row r="769" spans="5:5" x14ac:dyDescent="0.3">
      <c r="E769" s="8"/>
    </row>
    <row r="770" spans="5:5" x14ac:dyDescent="0.3">
      <c r="E770" s="8"/>
    </row>
    <row r="771" spans="5:5" x14ac:dyDescent="0.3">
      <c r="E771" s="8"/>
    </row>
    <row r="772" spans="5:5" x14ac:dyDescent="0.3">
      <c r="E772" s="8"/>
    </row>
    <row r="773" spans="5:5" x14ac:dyDescent="0.3">
      <c r="E773" s="8"/>
    </row>
    <row r="774" spans="5:5" x14ac:dyDescent="0.3">
      <c r="E774" s="8"/>
    </row>
    <row r="775" spans="5:5" x14ac:dyDescent="0.3">
      <c r="E775" s="8"/>
    </row>
    <row r="776" spans="5:5" x14ac:dyDescent="0.3">
      <c r="E776" s="8"/>
    </row>
    <row r="777" spans="5:5" x14ac:dyDescent="0.3">
      <c r="E777" s="8"/>
    </row>
    <row r="778" spans="5:5" x14ac:dyDescent="0.3">
      <c r="E778" s="8"/>
    </row>
    <row r="779" spans="5:5" x14ac:dyDescent="0.3">
      <c r="E779" s="8"/>
    </row>
    <row r="780" spans="5:5" x14ac:dyDescent="0.3">
      <c r="E780" s="8"/>
    </row>
    <row r="781" spans="5:5" x14ac:dyDescent="0.3">
      <c r="E781" s="8"/>
    </row>
    <row r="782" spans="5:5" x14ac:dyDescent="0.3">
      <c r="E782" s="8"/>
    </row>
    <row r="783" spans="5:5" x14ac:dyDescent="0.3">
      <c r="E783" s="8"/>
    </row>
    <row r="784" spans="5:5" x14ac:dyDescent="0.3">
      <c r="E784" s="8"/>
    </row>
    <row r="785" spans="5:5" x14ac:dyDescent="0.3">
      <c r="E785" s="8"/>
    </row>
    <row r="786" spans="5:5" x14ac:dyDescent="0.3">
      <c r="E786" s="8"/>
    </row>
    <row r="787" spans="5:5" x14ac:dyDescent="0.3">
      <c r="E787" s="8"/>
    </row>
    <row r="788" spans="5:5" x14ac:dyDescent="0.3">
      <c r="E788" s="8"/>
    </row>
    <row r="789" spans="5:5" x14ac:dyDescent="0.3">
      <c r="E789" s="8"/>
    </row>
    <row r="790" spans="5:5" x14ac:dyDescent="0.3">
      <c r="E790" s="8"/>
    </row>
    <row r="791" spans="5:5" x14ac:dyDescent="0.3">
      <c r="E791" s="8"/>
    </row>
    <row r="792" spans="5:5" x14ac:dyDescent="0.3">
      <c r="E792" s="8"/>
    </row>
    <row r="793" spans="5:5" x14ac:dyDescent="0.3">
      <c r="E793" s="8"/>
    </row>
    <row r="794" spans="5:5" x14ac:dyDescent="0.3">
      <c r="E794" s="8"/>
    </row>
    <row r="795" spans="5:5" x14ac:dyDescent="0.3">
      <c r="E795" s="8"/>
    </row>
    <row r="796" spans="5:5" x14ac:dyDescent="0.3">
      <c r="E796" s="8"/>
    </row>
    <row r="797" spans="5:5" x14ac:dyDescent="0.3">
      <c r="E797" s="8"/>
    </row>
    <row r="798" spans="5:5" x14ac:dyDescent="0.3">
      <c r="E798" s="8"/>
    </row>
    <row r="799" spans="5:5" x14ac:dyDescent="0.3">
      <c r="E799" s="8"/>
    </row>
    <row r="800" spans="5:5" x14ac:dyDescent="0.3">
      <c r="E800" s="8"/>
    </row>
    <row r="801" spans="5:5" x14ac:dyDescent="0.3">
      <c r="E801" s="8"/>
    </row>
    <row r="802" spans="5:5" x14ac:dyDescent="0.3">
      <c r="E802" s="8"/>
    </row>
    <row r="803" spans="5:5" x14ac:dyDescent="0.3">
      <c r="E803" s="8"/>
    </row>
    <row r="804" spans="5:5" x14ac:dyDescent="0.3">
      <c r="E804" s="8"/>
    </row>
    <row r="805" spans="5:5" x14ac:dyDescent="0.3">
      <c r="E805" s="8"/>
    </row>
    <row r="806" spans="5:5" x14ac:dyDescent="0.3">
      <c r="E806" s="8"/>
    </row>
    <row r="807" spans="5:5" x14ac:dyDescent="0.3">
      <c r="E807" s="8"/>
    </row>
    <row r="808" spans="5:5" x14ac:dyDescent="0.3">
      <c r="E808" s="8"/>
    </row>
    <row r="809" spans="5:5" x14ac:dyDescent="0.3">
      <c r="E809" s="8"/>
    </row>
    <row r="810" spans="5:5" x14ac:dyDescent="0.3">
      <c r="E810" s="8"/>
    </row>
    <row r="811" spans="5:5" x14ac:dyDescent="0.3">
      <c r="E811" s="8"/>
    </row>
    <row r="812" spans="5:5" x14ac:dyDescent="0.3">
      <c r="E812" s="8"/>
    </row>
    <row r="813" spans="5:5" x14ac:dyDescent="0.3">
      <c r="E813" s="8"/>
    </row>
    <row r="814" spans="5:5" x14ac:dyDescent="0.3">
      <c r="E814" s="8"/>
    </row>
    <row r="815" spans="5:5" x14ac:dyDescent="0.3">
      <c r="E815" s="8"/>
    </row>
    <row r="816" spans="5:5" x14ac:dyDescent="0.3">
      <c r="E816" s="8"/>
    </row>
    <row r="817" spans="5:5" x14ac:dyDescent="0.3">
      <c r="E817" s="8"/>
    </row>
    <row r="818" spans="5:5" x14ac:dyDescent="0.3">
      <c r="E818" s="8"/>
    </row>
    <row r="819" spans="5:5" x14ac:dyDescent="0.3">
      <c r="E819" s="8"/>
    </row>
    <row r="820" spans="5:5" x14ac:dyDescent="0.3">
      <c r="E820" s="8"/>
    </row>
    <row r="821" spans="5:5" x14ac:dyDescent="0.3">
      <c r="E821" s="8"/>
    </row>
    <row r="822" spans="5:5" x14ac:dyDescent="0.3">
      <c r="E822" s="8"/>
    </row>
    <row r="823" spans="5:5" x14ac:dyDescent="0.3">
      <c r="E823" s="8"/>
    </row>
    <row r="824" spans="5:5" x14ac:dyDescent="0.3">
      <c r="E824" s="8"/>
    </row>
    <row r="825" spans="5:5" x14ac:dyDescent="0.3">
      <c r="E825" s="8"/>
    </row>
    <row r="826" spans="5:5" x14ac:dyDescent="0.3">
      <c r="E826" s="8"/>
    </row>
    <row r="827" spans="5:5" x14ac:dyDescent="0.3">
      <c r="E827" s="8"/>
    </row>
    <row r="828" spans="5:5" x14ac:dyDescent="0.3">
      <c r="E828" s="8"/>
    </row>
    <row r="829" spans="5:5" x14ac:dyDescent="0.3">
      <c r="E829" s="8"/>
    </row>
    <row r="830" spans="5:5" x14ac:dyDescent="0.3">
      <c r="E830" s="8"/>
    </row>
    <row r="831" spans="5:5" x14ac:dyDescent="0.3">
      <c r="E831" s="8"/>
    </row>
    <row r="832" spans="5:5" x14ac:dyDescent="0.3">
      <c r="E832" s="8"/>
    </row>
    <row r="833" spans="5:5" x14ac:dyDescent="0.3">
      <c r="E833" s="8"/>
    </row>
    <row r="834" spans="5:5" x14ac:dyDescent="0.3">
      <c r="E834" s="8"/>
    </row>
    <row r="835" spans="5:5" x14ac:dyDescent="0.3">
      <c r="E835" s="8"/>
    </row>
    <row r="836" spans="5:5" x14ac:dyDescent="0.3">
      <c r="E836" s="8"/>
    </row>
    <row r="837" spans="5:5" x14ac:dyDescent="0.3">
      <c r="E837" s="8"/>
    </row>
    <row r="838" spans="5:5" x14ac:dyDescent="0.3">
      <c r="E838" s="8"/>
    </row>
    <row r="839" spans="5:5" x14ac:dyDescent="0.3">
      <c r="E839" s="8"/>
    </row>
    <row r="840" spans="5:5" x14ac:dyDescent="0.3">
      <c r="E840" s="8"/>
    </row>
    <row r="841" spans="5:5" x14ac:dyDescent="0.3">
      <c r="E841" s="8"/>
    </row>
    <row r="842" spans="5:5" x14ac:dyDescent="0.3">
      <c r="E842" s="8"/>
    </row>
    <row r="843" spans="5:5" x14ac:dyDescent="0.3">
      <c r="E843" s="8"/>
    </row>
    <row r="844" spans="5:5" x14ac:dyDescent="0.3">
      <c r="E844" s="8"/>
    </row>
    <row r="845" spans="5:5" x14ac:dyDescent="0.3">
      <c r="E845" s="8"/>
    </row>
    <row r="846" spans="5:5" x14ac:dyDescent="0.3">
      <c r="E846" s="8"/>
    </row>
    <row r="847" spans="5:5" x14ac:dyDescent="0.3">
      <c r="E847" s="8"/>
    </row>
    <row r="848" spans="5:5" x14ac:dyDescent="0.3">
      <c r="E848" s="8"/>
    </row>
    <row r="849" spans="5:5" x14ac:dyDescent="0.3">
      <c r="E849" s="8"/>
    </row>
    <row r="850" spans="5:5" x14ac:dyDescent="0.3">
      <c r="E850" s="8"/>
    </row>
    <row r="851" spans="5:5" x14ac:dyDescent="0.3">
      <c r="E851" s="8"/>
    </row>
    <row r="852" spans="5:5" x14ac:dyDescent="0.3">
      <c r="E852" s="8"/>
    </row>
    <row r="853" spans="5:5" x14ac:dyDescent="0.3">
      <c r="E853" s="8"/>
    </row>
    <row r="854" spans="5:5" x14ac:dyDescent="0.3">
      <c r="E854" s="8"/>
    </row>
    <row r="855" spans="5:5" x14ac:dyDescent="0.3">
      <c r="E855" s="8"/>
    </row>
    <row r="856" spans="5:5" x14ac:dyDescent="0.3">
      <c r="E856" s="8"/>
    </row>
    <row r="857" spans="5:5" x14ac:dyDescent="0.3">
      <c r="E857" s="8"/>
    </row>
    <row r="858" spans="5:5" x14ac:dyDescent="0.3">
      <c r="E858" s="8"/>
    </row>
    <row r="859" spans="5:5" x14ac:dyDescent="0.3">
      <c r="E859" s="8"/>
    </row>
    <row r="860" spans="5:5" x14ac:dyDescent="0.3">
      <c r="E860" s="8"/>
    </row>
    <row r="861" spans="5:5" x14ac:dyDescent="0.3">
      <c r="E861" s="8"/>
    </row>
    <row r="862" spans="5:5" x14ac:dyDescent="0.3">
      <c r="E862" s="8"/>
    </row>
    <row r="863" spans="5:5" x14ac:dyDescent="0.3">
      <c r="E863" s="8"/>
    </row>
    <row r="864" spans="5:5" x14ac:dyDescent="0.3">
      <c r="E864" s="8"/>
    </row>
    <row r="865" spans="5:5" x14ac:dyDescent="0.3">
      <c r="E865" s="8"/>
    </row>
    <row r="866" spans="5:5" x14ac:dyDescent="0.3">
      <c r="E866" s="8"/>
    </row>
    <row r="867" spans="5:5" x14ac:dyDescent="0.3">
      <c r="E867" s="8"/>
    </row>
    <row r="868" spans="5:5" x14ac:dyDescent="0.3">
      <c r="E868" s="8"/>
    </row>
    <row r="869" spans="5:5" x14ac:dyDescent="0.3">
      <c r="E869" s="8"/>
    </row>
    <row r="870" spans="5:5" x14ac:dyDescent="0.3">
      <c r="E870" s="8"/>
    </row>
    <row r="871" spans="5:5" x14ac:dyDescent="0.3">
      <c r="E871" s="8"/>
    </row>
    <row r="872" spans="5:5" x14ac:dyDescent="0.3">
      <c r="E872" s="8"/>
    </row>
    <row r="873" spans="5:5" x14ac:dyDescent="0.3">
      <c r="E873" s="8"/>
    </row>
    <row r="874" spans="5:5" x14ac:dyDescent="0.3">
      <c r="E874" s="8"/>
    </row>
    <row r="875" spans="5:5" x14ac:dyDescent="0.3">
      <c r="E875" s="8"/>
    </row>
    <row r="876" spans="5:5" x14ac:dyDescent="0.3">
      <c r="E876" s="8"/>
    </row>
    <row r="877" spans="5:5" x14ac:dyDescent="0.3">
      <c r="E877" s="8"/>
    </row>
    <row r="878" spans="5:5" x14ac:dyDescent="0.3">
      <c r="E878" s="8"/>
    </row>
    <row r="879" spans="5:5" x14ac:dyDescent="0.3">
      <c r="E879" s="8"/>
    </row>
    <row r="880" spans="5:5" x14ac:dyDescent="0.3">
      <c r="E880" s="8"/>
    </row>
    <row r="881" spans="5:5" x14ac:dyDescent="0.3">
      <c r="E881" s="8"/>
    </row>
    <row r="882" spans="5:5" x14ac:dyDescent="0.3">
      <c r="E882" s="8"/>
    </row>
    <row r="883" spans="5:5" x14ac:dyDescent="0.3">
      <c r="E883" s="8"/>
    </row>
    <row r="884" spans="5:5" x14ac:dyDescent="0.3">
      <c r="E884" s="8"/>
    </row>
    <row r="885" spans="5:5" x14ac:dyDescent="0.3">
      <c r="E885" s="8"/>
    </row>
    <row r="886" spans="5:5" x14ac:dyDescent="0.3">
      <c r="E886" s="8"/>
    </row>
    <row r="887" spans="5:5" x14ac:dyDescent="0.3">
      <c r="E887" s="8"/>
    </row>
    <row r="888" spans="5:5" x14ac:dyDescent="0.3">
      <c r="E888" s="8"/>
    </row>
    <row r="889" spans="5:5" x14ac:dyDescent="0.3">
      <c r="E889" s="8"/>
    </row>
    <row r="890" spans="5:5" x14ac:dyDescent="0.3">
      <c r="E890" s="8"/>
    </row>
    <row r="891" spans="5:5" x14ac:dyDescent="0.3">
      <c r="E891" s="8"/>
    </row>
    <row r="892" spans="5:5" x14ac:dyDescent="0.3">
      <c r="E892" s="8"/>
    </row>
    <row r="893" spans="5:5" x14ac:dyDescent="0.3">
      <c r="E893" s="8"/>
    </row>
    <row r="894" spans="5:5" x14ac:dyDescent="0.3">
      <c r="E894" s="8"/>
    </row>
    <row r="895" spans="5:5" x14ac:dyDescent="0.3">
      <c r="E895" s="8"/>
    </row>
    <row r="896" spans="5:5" x14ac:dyDescent="0.3">
      <c r="E896" s="8"/>
    </row>
    <row r="897" spans="5:5" x14ac:dyDescent="0.3">
      <c r="E897" s="8"/>
    </row>
    <row r="898" spans="5:5" x14ac:dyDescent="0.3">
      <c r="E898" s="8"/>
    </row>
    <row r="899" spans="5:5" x14ac:dyDescent="0.3">
      <c r="E899" s="8"/>
    </row>
    <row r="900" spans="5:5" x14ac:dyDescent="0.3">
      <c r="E900" s="8"/>
    </row>
    <row r="901" spans="5:5" x14ac:dyDescent="0.3">
      <c r="E901" s="8"/>
    </row>
    <row r="902" spans="5:5" x14ac:dyDescent="0.3">
      <c r="E902" s="8"/>
    </row>
    <row r="903" spans="5:5" x14ac:dyDescent="0.3">
      <c r="E903" s="8"/>
    </row>
    <row r="904" spans="5:5" x14ac:dyDescent="0.3">
      <c r="E904" s="8"/>
    </row>
    <row r="905" spans="5:5" x14ac:dyDescent="0.3">
      <c r="E905" s="8"/>
    </row>
    <row r="906" spans="5:5" x14ac:dyDescent="0.3">
      <c r="E906" s="8"/>
    </row>
    <row r="907" spans="5:5" x14ac:dyDescent="0.3">
      <c r="E907" s="8"/>
    </row>
    <row r="908" spans="5:5" x14ac:dyDescent="0.3">
      <c r="E908" s="8"/>
    </row>
    <row r="909" spans="5:5" x14ac:dyDescent="0.3">
      <c r="E909" s="8"/>
    </row>
    <row r="910" spans="5:5" x14ac:dyDescent="0.3">
      <c r="E910" s="8"/>
    </row>
    <row r="911" spans="5:5" x14ac:dyDescent="0.3">
      <c r="E911" s="8"/>
    </row>
    <row r="912" spans="5:5" x14ac:dyDescent="0.3">
      <c r="E912" s="8"/>
    </row>
    <row r="913" spans="5:5" x14ac:dyDescent="0.3">
      <c r="E913" s="8"/>
    </row>
    <row r="914" spans="5:5" x14ac:dyDescent="0.3">
      <c r="E914" s="8"/>
    </row>
    <row r="915" spans="5:5" x14ac:dyDescent="0.3">
      <c r="E915" s="8"/>
    </row>
    <row r="916" spans="5:5" x14ac:dyDescent="0.3">
      <c r="E916" s="8"/>
    </row>
    <row r="917" spans="5:5" x14ac:dyDescent="0.3">
      <c r="E917" s="8"/>
    </row>
    <row r="918" spans="5:5" x14ac:dyDescent="0.3">
      <c r="E918" s="8"/>
    </row>
    <row r="919" spans="5:5" x14ac:dyDescent="0.3">
      <c r="E919" s="8"/>
    </row>
    <row r="920" spans="5:5" x14ac:dyDescent="0.3">
      <c r="E920" s="8"/>
    </row>
    <row r="921" spans="5:5" x14ac:dyDescent="0.3">
      <c r="E921" s="8"/>
    </row>
    <row r="922" spans="5:5" x14ac:dyDescent="0.3">
      <c r="E922" s="8"/>
    </row>
    <row r="923" spans="5:5" x14ac:dyDescent="0.3">
      <c r="E923" s="8"/>
    </row>
    <row r="924" spans="5:5" x14ac:dyDescent="0.3">
      <c r="E924" s="8"/>
    </row>
    <row r="925" spans="5:5" x14ac:dyDescent="0.3">
      <c r="E925" s="8"/>
    </row>
    <row r="926" spans="5:5" x14ac:dyDescent="0.3">
      <c r="E926" s="8"/>
    </row>
    <row r="927" spans="5:5" x14ac:dyDescent="0.3">
      <c r="E927" s="8"/>
    </row>
    <row r="928" spans="5:5" x14ac:dyDescent="0.3">
      <c r="E928" s="8"/>
    </row>
    <row r="929" spans="5:5" x14ac:dyDescent="0.3">
      <c r="E929" s="8"/>
    </row>
    <row r="930" spans="5:5" x14ac:dyDescent="0.3">
      <c r="E930" s="8"/>
    </row>
    <row r="931" spans="5:5" x14ac:dyDescent="0.3">
      <c r="E931" s="8"/>
    </row>
    <row r="932" spans="5:5" x14ac:dyDescent="0.3">
      <c r="E932" s="8"/>
    </row>
    <row r="933" spans="5:5" x14ac:dyDescent="0.3">
      <c r="E933" s="8"/>
    </row>
    <row r="934" spans="5:5" x14ac:dyDescent="0.3">
      <c r="E934" s="8"/>
    </row>
    <row r="935" spans="5:5" x14ac:dyDescent="0.3">
      <c r="E935" s="8"/>
    </row>
    <row r="936" spans="5:5" x14ac:dyDescent="0.3">
      <c r="E936" s="8"/>
    </row>
    <row r="937" spans="5:5" x14ac:dyDescent="0.3">
      <c r="E937" s="8"/>
    </row>
    <row r="938" spans="5:5" x14ac:dyDescent="0.3">
      <c r="E938" s="8"/>
    </row>
    <row r="939" spans="5:5" x14ac:dyDescent="0.3">
      <c r="E939" s="8"/>
    </row>
    <row r="940" spans="5:5" x14ac:dyDescent="0.3">
      <c r="E940" s="8"/>
    </row>
    <row r="941" spans="5:5" x14ac:dyDescent="0.3">
      <c r="E941" s="8"/>
    </row>
    <row r="942" spans="5:5" x14ac:dyDescent="0.3">
      <c r="E942" s="8"/>
    </row>
    <row r="943" spans="5:5" x14ac:dyDescent="0.3">
      <c r="E943" s="8"/>
    </row>
    <row r="944" spans="5:5" x14ac:dyDescent="0.3">
      <c r="E944" s="8"/>
    </row>
    <row r="945" spans="5:5" x14ac:dyDescent="0.3">
      <c r="E945" s="8"/>
    </row>
    <row r="946" spans="5:5" x14ac:dyDescent="0.3">
      <c r="E946" s="8"/>
    </row>
    <row r="947" spans="5:5" x14ac:dyDescent="0.3">
      <c r="E947" s="8"/>
    </row>
    <row r="948" spans="5:5" x14ac:dyDescent="0.3">
      <c r="E948" s="8"/>
    </row>
    <row r="949" spans="5:5" x14ac:dyDescent="0.3">
      <c r="E949" s="8"/>
    </row>
    <row r="950" spans="5:5" x14ac:dyDescent="0.3">
      <c r="E950" s="8"/>
    </row>
    <row r="951" spans="5:5" x14ac:dyDescent="0.3">
      <c r="E951" s="8"/>
    </row>
    <row r="952" spans="5:5" x14ac:dyDescent="0.3">
      <c r="E952" s="8"/>
    </row>
    <row r="953" spans="5:5" x14ac:dyDescent="0.3">
      <c r="E953" s="8"/>
    </row>
    <row r="954" spans="5:5" x14ac:dyDescent="0.3">
      <c r="E954" s="8"/>
    </row>
    <row r="955" spans="5:5" x14ac:dyDescent="0.3">
      <c r="E955" s="8"/>
    </row>
    <row r="956" spans="5:5" x14ac:dyDescent="0.3">
      <c r="E956" s="8"/>
    </row>
    <row r="957" spans="5:5" x14ac:dyDescent="0.3">
      <c r="E957" s="8"/>
    </row>
    <row r="958" spans="5:5" x14ac:dyDescent="0.3">
      <c r="E958" s="8"/>
    </row>
    <row r="959" spans="5:5" x14ac:dyDescent="0.3">
      <c r="E959" s="8"/>
    </row>
    <row r="960" spans="5:5" x14ac:dyDescent="0.3">
      <c r="E960" s="8"/>
    </row>
    <row r="961" spans="5:5" x14ac:dyDescent="0.3">
      <c r="E961" s="8"/>
    </row>
    <row r="962" spans="5:5" x14ac:dyDescent="0.3">
      <c r="E962" s="8"/>
    </row>
    <row r="963" spans="5:5" x14ac:dyDescent="0.3">
      <c r="E963" s="8"/>
    </row>
    <row r="964" spans="5:5" x14ac:dyDescent="0.3">
      <c r="E964" s="8"/>
    </row>
    <row r="965" spans="5:5" x14ac:dyDescent="0.3">
      <c r="E965" s="8"/>
    </row>
    <row r="966" spans="5:5" x14ac:dyDescent="0.3">
      <c r="E966" s="8"/>
    </row>
    <row r="967" spans="5:5" x14ac:dyDescent="0.3">
      <c r="E967" s="8"/>
    </row>
    <row r="968" spans="5:5" x14ac:dyDescent="0.3">
      <c r="E968" s="8"/>
    </row>
    <row r="969" spans="5:5" x14ac:dyDescent="0.3">
      <c r="E969" s="8"/>
    </row>
    <row r="970" spans="5:5" x14ac:dyDescent="0.3">
      <c r="E970" s="8"/>
    </row>
    <row r="971" spans="5:5" x14ac:dyDescent="0.3">
      <c r="E971" s="8"/>
    </row>
    <row r="972" spans="5:5" x14ac:dyDescent="0.3">
      <c r="E972" s="8"/>
    </row>
    <row r="973" spans="5:5" x14ac:dyDescent="0.3">
      <c r="E973" s="8"/>
    </row>
    <row r="974" spans="5:5" x14ac:dyDescent="0.3">
      <c r="E974" s="8"/>
    </row>
    <row r="975" spans="5:5" x14ac:dyDescent="0.3">
      <c r="E975" s="8"/>
    </row>
    <row r="976" spans="5:5" x14ac:dyDescent="0.3">
      <c r="E976" s="8"/>
    </row>
    <row r="977" spans="5:5" x14ac:dyDescent="0.3">
      <c r="E977" s="8"/>
    </row>
    <row r="978" spans="5:5" x14ac:dyDescent="0.3">
      <c r="E978" s="8"/>
    </row>
    <row r="979" spans="5:5" x14ac:dyDescent="0.3">
      <c r="E979" s="8"/>
    </row>
    <row r="980" spans="5:5" x14ac:dyDescent="0.3">
      <c r="E980" s="8"/>
    </row>
    <row r="981" spans="5:5" x14ac:dyDescent="0.3">
      <c r="E981" s="8"/>
    </row>
    <row r="982" spans="5:5" x14ac:dyDescent="0.3">
      <c r="E982" s="8"/>
    </row>
    <row r="983" spans="5:5" x14ac:dyDescent="0.3">
      <c r="E983" s="8"/>
    </row>
    <row r="984" spans="5:5" x14ac:dyDescent="0.3">
      <c r="E984" s="8"/>
    </row>
    <row r="985" spans="5:5" x14ac:dyDescent="0.3">
      <c r="E985" s="8"/>
    </row>
    <row r="986" spans="5:5" x14ac:dyDescent="0.3">
      <c r="E986" s="8"/>
    </row>
    <row r="987" spans="5:5" x14ac:dyDescent="0.3">
      <c r="E987" s="8"/>
    </row>
    <row r="988" spans="5:5" x14ac:dyDescent="0.3">
      <c r="E988" s="8"/>
    </row>
    <row r="989" spans="5:5" x14ac:dyDescent="0.3">
      <c r="E989" s="8"/>
    </row>
    <row r="990" spans="5:5" x14ac:dyDescent="0.3">
      <c r="E990" s="8"/>
    </row>
    <row r="991" spans="5:5" x14ac:dyDescent="0.3">
      <c r="E991" s="8"/>
    </row>
    <row r="992" spans="5:5" x14ac:dyDescent="0.3">
      <c r="E992" s="8"/>
    </row>
    <row r="993" spans="5:5" x14ac:dyDescent="0.3">
      <c r="E993" s="8"/>
    </row>
    <row r="994" spans="5:5" x14ac:dyDescent="0.3">
      <c r="E994" s="8"/>
    </row>
    <row r="995" spans="5:5" x14ac:dyDescent="0.3">
      <c r="E995" s="8"/>
    </row>
    <row r="996" spans="5:5" x14ac:dyDescent="0.3">
      <c r="E996" s="8"/>
    </row>
    <row r="997" spans="5:5" x14ac:dyDescent="0.3">
      <c r="E997" s="8"/>
    </row>
    <row r="998" spans="5:5" x14ac:dyDescent="0.3">
      <c r="E998" s="8"/>
    </row>
    <row r="999" spans="5:5" x14ac:dyDescent="0.3">
      <c r="E999" s="8"/>
    </row>
    <row r="1000" spans="5:5" x14ac:dyDescent="0.3">
      <c r="E1000" s="8"/>
    </row>
    <row r="1001" spans="5:5" x14ac:dyDescent="0.3">
      <c r="E1001" s="8"/>
    </row>
    <row r="1002" spans="5:5" x14ac:dyDescent="0.3">
      <c r="E1002" s="8"/>
    </row>
    <row r="1003" spans="5:5" x14ac:dyDescent="0.3">
      <c r="E1003" s="8"/>
    </row>
    <row r="1004" spans="5:5" x14ac:dyDescent="0.3">
      <c r="E1004" s="8"/>
    </row>
    <row r="1005" spans="5:5" x14ac:dyDescent="0.3">
      <c r="E1005" s="8"/>
    </row>
    <row r="1006" spans="5:5" x14ac:dyDescent="0.3">
      <c r="E1006" s="8"/>
    </row>
    <row r="1007" spans="5:5" x14ac:dyDescent="0.3">
      <c r="E1007" s="8"/>
    </row>
    <row r="1008" spans="5:5" x14ac:dyDescent="0.3">
      <c r="E1008" s="8"/>
    </row>
    <row r="1009" spans="5:5" x14ac:dyDescent="0.3">
      <c r="E1009" s="8"/>
    </row>
    <row r="1010" spans="5:5" x14ac:dyDescent="0.3">
      <c r="E1010" s="8"/>
    </row>
    <row r="1011" spans="5:5" x14ac:dyDescent="0.3">
      <c r="E1011" s="8"/>
    </row>
    <row r="1012" spans="5:5" x14ac:dyDescent="0.3">
      <c r="E1012" s="8"/>
    </row>
    <row r="1013" spans="5:5" x14ac:dyDescent="0.3">
      <c r="E1013" s="8"/>
    </row>
    <row r="1014" spans="5:5" x14ac:dyDescent="0.3">
      <c r="E1014" s="8"/>
    </row>
    <row r="1015" spans="5:5" x14ac:dyDescent="0.3">
      <c r="E1015" s="8"/>
    </row>
    <row r="1016" spans="5:5" x14ac:dyDescent="0.3">
      <c r="E1016" s="8"/>
    </row>
    <row r="1017" spans="5:5" x14ac:dyDescent="0.3">
      <c r="E1017" s="8"/>
    </row>
    <row r="1018" spans="5:5" x14ac:dyDescent="0.3">
      <c r="E1018" s="8"/>
    </row>
    <row r="1019" spans="5:5" x14ac:dyDescent="0.3">
      <c r="E1019" s="8"/>
    </row>
    <row r="1020" spans="5:5" x14ac:dyDescent="0.3">
      <c r="E1020" s="8"/>
    </row>
    <row r="1021" spans="5:5" x14ac:dyDescent="0.3">
      <c r="E1021" s="8"/>
    </row>
    <row r="1022" spans="5:5" x14ac:dyDescent="0.3">
      <c r="E1022" s="8"/>
    </row>
    <row r="1023" spans="5:5" x14ac:dyDescent="0.3">
      <c r="E1023" s="8"/>
    </row>
    <row r="1024" spans="5:5" x14ac:dyDescent="0.3">
      <c r="E1024" s="8"/>
    </row>
    <row r="1025" spans="5:5" x14ac:dyDescent="0.3">
      <c r="E1025" s="8"/>
    </row>
    <row r="1026" spans="5:5" x14ac:dyDescent="0.3">
      <c r="E1026" s="8"/>
    </row>
    <row r="1027" spans="5:5" x14ac:dyDescent="0.3">
      <c r="E1027" s="8"/>
    </row>
    <row r="1028" spans="5:5" x14ac:dyDescent="0.3">
      <c r="E1028" s="8"/>
    </row>
    <row r="1029" spans="5:5" x14ac:dyDescent="0.3">
      <c r="E1029" s="8"/>
    </row>
    <row r="1030" spans="5:5" x14ac:dyDescent="0.3">
      <c r="E1030" s="8"/>
    </row>
    <row r="1031" spans="5:5" x14ac:dyDescent="0.3">
      <c r="E1031" s="8"/>
    </row>
    <row r="1032" spans="5:5" x14ac:dyDescent="0.3">
      <c r="E1032" s="8"/>
    </row>
    <row r="1033" spans="5:5" x14ac:dyDescent="0.3">
      <c r="E1033" s="8"/>
    </row>
    <row r="1034" spans="5:5" x14ac:dyDescent="0.3">
      <c r="E1034" s="8"/>
    </row>
    <row r="1035" spans="5:5" x14ac:dyDescent="0.3">
      <c r="E1035" s="8"/>
    </row>
    <row r="1036" spans="5:5" x14ac:dyDescent="0.3">
      <c r="E1036" s="8"/>
    </row>
    <row r="1037" spans="5:5" x14ac:dyDescent="0.3">
      <c r="E1037" s="8"/>
    </row>
    <row r="1038" spans="5:5" x14ac:dyDescent="0.3">
      <c r="E1038" s="8"/>
    </row>
    <row r="1039" spans="5:5" x14ac:dyDescent="0.3">
      <c r="E1039" s="8"/>
    </row>
    <row r="1040" spans="5:5" x14ac:dyDescent="0.3">
      <c r="E1040" s="8"/>
    </row>
    <row r="1041" spans="5:5" x14ac:dyDescent="0.3">
      <c r="E1041" s="8"/>
    </row>
    <row r="1042" spans="5:5" x14ac:dyDescent="0.3">
      <c r="E1042" s="8"/>
    </row>
    <row r="1043" spans="5:5" x14ac:dyDescent="0.3">
      <c r="E1043" s="8"/>
    </row>
    <row r="1044" spans="5:5" x14ac:dyDescent="0.3">
      <c r="E1044" s="8"/>
    </row>
    <row r="1045" spans="5:5" x14ac:dyDescent="0.3">
      <c r="E1045" s="8"/>
    </row>
    <row r="1046" spans="5:5" x14ac:dyDescent="0.3">
      <c r="E1046" s="8"/>
    </row>
    <row r="1047" spans="5:5" x14ac:dyDescent="0.3">
      <c r="E1047" s="8"/>
    </row>
    <row r="1048" spans="5:5" x14ac:dyDescent="0.3">
      <c r="E1048" s="8"/>
    </row>
    <row r="1049" spans="5:5" x14ac:dyDescent="0.3">
      <c r="E1049" s="8"/>
    </row>
    <row r="1050" spans="5:5" x14ac:dyDescent="0.3">
      <c r="E1050" s="8"/>
    </row>
    <row r="1051" spans="5:5" x14ac:dyDescent="0.3">
      <c r="E1051" s="8"/>
    </row>
    <row r="1052" spans="5:5" x14ac:dyDescent="0.3">
      <c r="E1052" s="8"/>
    </row>
    <row r="1053" spans="5:5" x14ac:dyDescent="0.3">
      <c r="E1053" s="8"/>
    </row>
    <row r="1054" spans="5:5" x14ac:dyDescent="0.3">
      <c r="E1054" s="8"/>
    </row>
    <row r="1055" spans="5:5" x14ac:dyDescent="0.3">
      <c r="E1055" s="8"/>
    </row>
    <row r="1056" spans="5:5" x14ac:dyDescent="0.3">
      <c r="E1056" s="8"/>
    </row>
    <row r="1057" spans="5:5" x14ac:dyDescent="0.3">
      <c r="E1057" s="8"/>
    </row>
    <row r="1058" spans="5:5" x14ac:dyDescent="0.3">
      <c r="E1058" s="8"/>
    </row>
    <row r="1059" spans="5:5" x14ac:dyDescent="0.3">
      <c r="E1059" s="8"/>
    </row>
    <row r="1060" spans="5:5" x14ac:dyDescent="0.3">
      <c r="E1060" s="8"/>
    </row>
    <row r="1061" spans="5:5" x14ac:dyDescent="0.3">
      <c r="E1061" s="8"/>
    </row>
    <row r="1062" spans="5:5" x14ac:dyDescent="0.3">
      <c r="E1062" s="8"/>
    </row>
    <row r="1063" spans="5:5" x14ac:dyDescent="0.3">
      <c r="E1063" s="8"/>
    </row>
    <row r="1064" spans="5:5" x14ac:dyDescent="0.3">
      <c r="E1064" s="8"/>
    </row>
    <row r="1065" spans="5:5" x14ac:dyDescent="0.3">
      <c r="E1065" s="8"/>
    </row>
    <row r="1066" spans="5:5" x14ac:dyDescent="0.3">
      <c r="E1066" s="8"/>
    </row>
    <row r="1067" spans="5:5" x14ac:dyDescent="0.3">
      <c r="E1067" s="8"/>
    </row>
    <row r="1068" spans="5:5" x14ac:dyDescent="0.3">
      <c r="E1068" s="8"/>
    </row>
    <row r="1069" spans="5:5" x14ac:dyDescent="0.3">
      <c r="E1069" s="8"/>
    </row>
    <row r="1070" spans="5:5" x14ac:dyDescent="0.3">
      <c r="E1070" s="8"/>
    </row>
    <row r="1071" spans="5:5" x14ac:dyDescent="0.3">
      <c r="E1071" s="8"/>
    </row>
    <row r="1072" spans="5:5" x14ac:dyDescent="0.3">
      <c r="E1072" s="8"/>
    </row>
    <row r="1073" spans="5:5" x14ac:dyDescent="0.3">
      <c r="E1073" s="8"/>
    </row>
    <row r="1074" spans="5:5" x14ac:dyDescent="0.3">
      <c r="E1074" s="8"/>
    </row>
    <row r="1075" spans="5:5" x14ac:dyDescent="0.3">
      <c r="E1075" s="8"/>
    </row>
    <row r="1076" spans="5:5" x14ac:dyDescent="0.3">
      <c r="E1076" s="8"/>
    </row>
    <row r="1077" spans="5:5" x14ac:dyDescent="0.3">
      <c r="E1077" s="8"/>
    </row>
    <row r="1078" spans="5:5" x14ac:dyDescent="0.3">
      <c r="E1078" s="8"/>
    </row>
    <row r="1079" spans="5:5" x14ac:dyDescent="0.3">
      <c r="E1079" s="8"/>
    </row>
    <row r="1080" spans="5:5" x14ac:dyDescent="0.3">
      <c r="E1080" s="8"/>
    </row>
    <row r="1081" spans="5:5" x14ac:dyDescent="0.3">
      <c r="E1081" s="8"/>
    </row>
    <row r="1082" spans="5:5" x14ac:dyDescent="0.3">
      <c r="E1082" s="8"/>
    </row>
    <row r="1083" spans="5:5" x14ac:dyDescent="0.3">
      <c r="E1083" s="8"/>
    </row>
    <row r="1084" spans="5:5" x14ac:dyDescent="0.3">
      <c r="E1084" s="8"/>
    </row>
    <row r="1085" spans="5:5" x14ac:dyDescent="0.3">
      <c r="E1085" s="8"/>
    </row>
    <row r="1086" spans="5:5" x14ac:dyDescent="0.3">
      <c r="E1086" s="8"/>
    </row>
    <row r="1087" spans="5:5" x14ac:dyDescent="0.3">
      <c r="E1087" s="8"/>
    </row>
    <row r="1088" spans="5:5" x14ac:dyDescent="0.3">
      <c r="E1088" s="8"/>
    </row>
    <row r="1089" spans="5:5" x14ac:dyDescent="0.3">
      <c r="E1089" s="8"/>
    </row>
    <row r="1090" spans="5:5" x14ac:dyDescent="0.3">
      <c r="E1090" s="8"/>
    </row>
    <row r="1091" spans="5:5" x14ac:dyDescent="0.3">
      <c r="E1091" s="8"/>
    </row>
    <row r="1092" spans="5:5" x14ac:dyDescent="0.3">
      <c r="E1092" s="8"/>
    </row>
    <row r="1093" spans="5:5" x14ac:dyDescent="0.3">
      <c r="E1093" s="8"/>
    </row>
    <row r="1094" spans="5:5" x14ac:dyDescent="0.3">
      <c r="E1094" s="8"/>
    </row>
    <row r="1095" spans="5:5" x14ac:dyDescent="0.3">
      <c r="E1095" s="8"/>
    </row>
    <row r="1096" spans="5:5" x14ac:dyDescent="0.3">
      <c r="E1096" s="8"/>
    </row>
    <row r="1097" spans="5:5" x14ac:dyDescent="0.3">
      <c r="E1097" s="8"/>
    </row>
    <row r="1098" spans="5:5" x14ac:dyDescent="0.3">
      <c r="E1098" s="8"/>
    </row>
    <row r="1099" spans="5:5" x14ac:dyDescent="0.3">
      <c r="E1099" s="8"/>
    </row>
    <row r="1100" spans="5:5" x14ac:dyDescent="0.3">
      <c r="E1100" s="8"/>
    </row>
    <row r="1101" spans="5:5" x14ac:dyDescent="0.3">
      <c r="E1101" s="8"/>
    </row>
    <row r="1102" spans="5:5" x14ac:dyDescent="0.3">
      <c r="E1102" s="8"/>
    </row>
    <row r="1103" spans="5:5" x14ac:dyDescent="0.3">
      <c r="E1103" s="8"/>
    </row>
    <row r="1104" spans="5:5" x14ac:dyDescent="0.3">
      <c r="E1104" s="8"/>
    </row>
    <row r="1105" spans="5:5" x14ac:dyDescent="0.3">
      <c r="E1105" s="8"/>
    </row>
    <row r="1106" spans="5:5" x14ac:dyDescent="0.3">
      <c r="E1106" s="8"/>
    </row>
    <row r="1107" spans="5:5" x14ac:dyDescent="0.3">
      <c r="E1107" s="8"/>
    </row>
    <row r="1108" spans="5:5" x14ac:dyDescent="0.3">
      <c r="E1108" s="8"/>
    </row>
    <row r="1109" spans="5:5" x14ac:dyDescent="0.3">
      <c r="E1109" s="8"/>
    </row>
    <row r="1110" spans="5:5" x14ac:dyDescent="0.3">
      <c r="E1110" s="8"/>
    </row>
    <row r="1111" spans="5:5" x14ac:dyDescent="0.3">
      <c r="E1111" s="8"/>
    </row>
    <row r="1112" spans="5:5" x14ac:dyDescent="0.3">
      <c r="E1112" s="8"/>
    </row>
    <row r="1113" spans="5:5" x14ac:dyDescent="0.3">
      <c r="E1113" s="8"/>
    </row>
    <row r="1114" spans="5:5" x14ac:dyDescent="0.3">
      <c r="E1114" s="8"/>
    </row>
    <row r="1115" spans="5:5" x14ac:dyDescent="0.3">
      <c r="E1115" s="8"/>
    </row>
    <row r="1116" spans="5:5" x14ac:dyDescent="0.3">
      <c r="E1116" s="8"/>
    </row>
    <row r="1117" spans="5:5" x14ac:dyDescent="0.3">
      <c r="E1117" s="8"/>
    </row>
    <row r="1118" spans="5:5" x14ac:dyDescent="0.3">
      <c r="E1118" s="8"/>
    </row>
    <row r="1119" spans="5:5" x14ac:dyDescent="0.3">
      <c r="E1119" s="8"/>
    </row>
    <row r="1120" spans="5:5" x14ac:dyDescent="0.3">
      <c r="E1120" s="8"/>
    </row>
    <row r="1121" spans="5:5" x14ac:dyDescent="0.3">
      <c r="E1121" s="8"/>
    </row>
    <row r="1122" spans="5:5" x14ac:dyDescent="0.3">
      <c r="E1122" s="8"/>
    </row>
    <row r="1123" spans="5:5" x14ac:dyDescent="0.3">
      <c r="E1123" s="8"/>
    </row>
    <row r="1124" spans="5:5" x14ac:dyDescent="0.3">
      <c r="E1124" s="8"/>
    </row>
    <row r="1125" spans="5:5" x14ac:dyDescent="0.3">
      <c r="E1125" s="8"/>
    </row>
    <row r="1126" spans="5:5" x14ac:dyDescent="0.3">
      <c r="E1126" s="8"/>
    </row>
    <row r="1127" spans="5:5" x14ac:dyDescent="0.3">
      <c r="E1127" s="8"/>
    </row>
    <row r="1128" spans="5:5" x14ac:dyDescent="0.3">
      <c r="E1128" s="8"/>
    </row>
    <row r="1129" spans="5:5" x14ac:dyDescent="0.3">
      <c r="E1129" s="8"/>
    </row>
    <row r="1130" spans="5:5" x14ac:dyDescent="0.3">
      <c r="E1130" s="8"/>
    </row>
    <row r="1131" spans="5:5" x14ac:dyDescent="0.3">
      <c r="E1131" s="8"/>
    </row>
    <row r="1132" spans="5:5" x14ac:dyDescent="0.3">
      <c r="E1132" s="8"/>
    </row>
    <row r="1133" spans="5:5" x14ac:dyDescent="0.3">
      <c r="E1133" s="8"/>
    </row>
    <row r="1134" spans="5:5" x14ac:dyDescent="0.3">
      <c r="E1134" s="8"/>
    </row>
    <row r="1135" spans="5:5" x14ac:dyDescent="0.3">
      <c r="E1135" s="8"/>
    </row>
    <row r="1136" spans="5:5" x14ac:dyDescent="0.3">
      <c r="E1136" s="8"/>
    </row>
    <row r="1137" spans="5:5" x14ac:dyDescent="0.3">
      <c r="E1137" s="8"/>
    </row>
    <row r="1138" spans="5:5" x14ac:dyDescent="0.3">
      <c r="E1138" s="8"/>
    </row>
    <row r="1139" spans="5:5" x14ac:dyDescent="0.3">
      <c r="E1139" s="8"/>
    </row>
    <row r="1140" spans="5:5" x14ac:dyDescent="0.3">
      <c r="E1140" s="8"/>
    </row>
    <row r="1141" spans="5:5" x14ac:dyDescent="0.3">
      <c r="E1141" s="8"/>
    </row>
    <row r="1142" spans="5:5" x14ac:dyDescent="0.3">
      <c r="E1142" s="8"/>
    </row>
    <row r="1143" spans="5:5" x14ac:dyDescent="0.3">
      <c r="E1143" s="8"/>
    </row>
    <row r="1144" spans="5:5" x14ac:dyDescent="0.3">
      <c r="E1144" s="8"/>
    </row>
    <row r="1145" spans="5:5" x14ac:dyDescent="0.3">
      <c r="E1145" s="8"/>
    </row>
    <row r="1146" spans="5:5" x14ac:dyDescent="0.3">
      <c r="E1146" s="8"/>
    </row>
    <row r="1147" spans="5:5" x14ac:dyDescent="0.3">
      <c r="E1147" s="8"/>
    </row>
    <row r="1148" spans="5:5" x14ac:dyDescent="0.3">
      <c r="E1148" s="8"/>
    </row>
    <row r="1149" spans="5:5" x14ac:dyDescent="0.3">
      <c r="E1149" s="8"/>
    </row>
    <row r="1150" spans="5:5" x14ac:dyDescent="0.3">
      <c r="E1150" s="8"/>
    </row>
    <row r="1151" spans="5:5" x14ac:dyDescent="0.3">
      <c r="E1151" s="8"/>
    </row>
    <row r="1152" spans="5:5" x14ac:dyDescent="0.3">
      <c r="E1152" s="8"/>
    </row>
    <row r="1153" spans="5:5" x14ac:dyDescent="0.3">
      <c r="E1153" s="8"/>
    </row>
    <row r="1154" spans="5:5" x14ac:dyDescent="0.3">
      <c r="E1154" s="8"/>
    </row>
    <row r="1155" spans="5:5" x14ac:dyDescent="0.3">
      <c r="E1155" s="8"/>
    </row>
    <row r="1156" spans="5:5" x14ac:dyDescent="0.3">
      <c r="E1156" s="8"/>
    </row>
    <row r="1157" spans="5:5" x14ac:dyDescent="0.3">
      <c r="E1157" s="8"/>
    </row>
    <row r="1158" spans="5:5" x14ac:dyDescent="0.3">
      <c r="E1158" s="8"/>
    </row>
    <row r="1159" spans="5:5" x14ac:dyDescent="0.3">
      <c r="E1159" s="8"/>
    </row>
    <row r="1160" spans="5:5" x14ac:dyDescent="0.3">
      <c r="E1160" s="8"/>
    </row>
    <row r="1161" spans="5:5" x14ac:dyDescent="0.3">
      <c r="E1161" s="8"/>
    </row>
    <row r="1162" spans="5:5" x14ac:dyDescent="0.3">
      <c r="E1162" s="8"/>
    </row>
    <row r="1163" spans="5:5" x14ac:dyDescent="0.3">
      <c r="E1163" s="8"/>
    </row>
    <row r="1164" spans="5:5" x14ac:dyDescent="0.3">
      <c r="E1164" s="8"/>
    </row>
    <row r="1165" spans="5:5" x14ac:dyDescent="0.3">
      <c r="E1165" s="8"/>
    </row>
    <row r="1166" spans="5:5" x14ac:dyDescent="0.3">
      <c r="E1166" s="8"/>
    </row>
    <row r="1167" spans="5:5" x14ac:dyDescent="0.3">
      <c r="E1167" s="8"/>
    </row>
    <row r="1168" spans="5:5" x14ac:dyDescent="0.3">
      <c r="E1168" s="8"/>
    </row>
    <row r="1169" spans="5:5" x14ac:dyDescent="0.3">
      <c r="E1169" s="8"/>
    </row>
    <row r="1170" spans="5:5" x14ac:dyDescent="0.3">
      <c r="E1170" s="8"/>
    </row>
    <row r="1171" spans="5:5" x14ac:dyDescent="0.3">
      <c r="E1171" s="8"/>
    </row>
    <row r="1172" spans="5:5" x14ac:dyDescent="0.3">
      <c r="E1172" s="8"/>
    </row>
    <row r="1173" spans="5:5" x14ac:dyDescent="0.3">
      <c r="E1173" s="8"/>
    </row>
    <row r="1174" spans="5:5" x14ac:dyDescent="0.3">
      <c r="E1174" s="8"/>
    </row>
    <row r="1175" spans="5:5" x14ac:dyDescent="0.3">
      <c r="E1175" s="8"/>
    </row>
    <row r="1176" spans="5:5" x14ac:dyDescent="0.3">
      <c r="E1176" s="8"/>
    </row>
    <row r="1177" spans="5:5" x14ac:dyDescent="0.3">
      <c r="E1177" s="8"/>
    </row>
    <row r="1178" spans="5:5" x14ac:dyDescent="0.3">
      <c r="E1178" s="8"/>
    </row>
    <row r="1179" spans="5:5" x14ac:dyDescent="0.3">
      <c r="E1179" s="8"/>
    </row>
    <row r="1180" spans="5:5" x14ac:dyDescent="0.3">
      <c r="E1180" s="8"/>
    </row>
    <row r="1181" spans="5:5" x14ac:dyDescent="0.3">
      <c r="E1181" s="8"/>
    </row>
    <row r="1182" spans="5:5" x14ac:dyDescent="0.3">
      <c r="E1182" s="8"/>
    </row>
    <row r="1183" spans="5:5" x14ac:dyDescent="0.3">
      <c r="E1183" s="8"/>
    </row>
    <row r="1184" spans="5:5" x14ac:dyDescent="0.3">
      <c r="E1184" s="8"/>
    </row>
    <row r="1185" spans="5:5" x14ac:dyDescent="0.3">
      <c r="E1185" s="8"/>
    </row>
    <row r="1186" spans="5:5" x14ac:dyDescent="0.3">
      <c r="E1186" s="8"/>
    </row>
    <row r="1187" spans="5:5" x14ac:dyDescent="0.3">
      <c r="E1187" s="8"/>
    </row>
    <row r="1188" spans="5:5" x14ac:dyDescent="0.3">
      <c r="E1188" s="8"/>
    </row>
    <row r="1189" spans="5:5" x14ac:dyDescent="0.3">
      <c r="E1189" s="8"/>
    </row>
    <row r="1190" spans="5:5" x14ac:dyDescent="0.3">
      <c r="E1190" s="8"/>
    </row>
    <row r="1191" spans="5:5" x14ac:dyDescent="0.3">
      <c r="E1191" s="8"/>
    </row>
    <row r="1192" spans="5:5" x14ac:dyDescent="0.3">
      <c r="E1192" s="8"/>
    </row>
    <row r="1193" spans="5:5" x14ac:dyDescent="0.3">
      <c r="E1193" s="8"/>
    </row>
    <row r="1194" spans="5:5" x14ac:dyDescent="0.3">
      <c r="E1194" s="8"/>
    </row>
    <row r="1195" spans="5:5" x14ac:dyDescent="0.3">
      <c r="E1195" s="8"/>
    </row>
    <row r="1196" spans="5:5" x14ac:dyDescent="0.3">
      <c r="E1196" s="8"/>
    </row>
    <row r="1197" spans="5:5" x14ac:dyDescent="0.3">
      <c r="E1197" s="8"/>
    </row>
    <row r="1198" spans="5:5" x14ac:dyDescent="0.3">
      <c r="E1198" s="8"/>
    </row>
    <row r="1199" spans="5:5" x14ac:dyDescent="0.3">
      <c r="E1199" s="8"/>
    </row>
    <row r="1200" spans="5:5" x14ac:dyDescent="0.3">
      <c r="E1200" s="8"/>
    </row>
    <row r="1201" spans="5:5" x14ac:dyDescent="0.3">
      <c r="E1201" s="8"/>
    </row>
    <row r="1202" spans="5:5" x14ac:dyDescent="0.3">
      <c r="E1202" s="8"/>
    </row>
    <row r="1203" spans="5:5" x14ac:dyDescent="0.3">
      <c r="E1203" s="8"/>
    </row>
    <row r="1204" spans="5:5" x14ac:dyDescent="0.3">
      <c r="E1204" s="8"/>
    </row>
    <row r="1205" spans="5:5" x14ac:dyDescent="0.3">
      <c r="E1205" s="8"/>
    </row>
    <row r="1206" spans="5:5" x14ac:dyDescent="0.3">
      <c r="E1206" s="8"/>
    </row>
    <row r="1207" spans="5:5" x14ac:dyDescent="0.3">
      <c r="E1207" s="8"/>
    </row>
    <row r="1208" spans="5:5" x14ac:dyDescent="0.3">
      <c r="E1208" s="8"/>
    </row>
    <row r="1209" spans="5:5" x14ac:dyDescent="0.3">
      <c r="E1209" s="8"/>
    </row>
    <row r="1210" spans="5:5" x14ac:dyDescent="0.3">
      <c r="E1210" s="8"/>
    </row>
    <row r="1211" spans="5:5" x14ac:dyDescent="0.3">
      <c r="E1211" s="8"/>
    </row>
    <row r="1212" spans="5:5" x14ac:dyDescent="0.3">
      <c r="E1212" s="8"/>
    </row>
    <row r="1213" spans="5:5" x14ac:dyDescent="0.3">
      <c r="E1213" s="8"/>
    </row>
    <row r="1214" spans="5:5" x14ac:dyDescent="0.3">
      <c r="E1214" s="8"/>
    </row>
    <row r="1215" spans="5:5" x14ac:dyDescent="0.3">
      <c r="E1215" s="8"/>
    </row>
    <row r="1216" spans="5:5" x14ac:dyDescent="0.3">
      <c r="E1216" s="8"/>
    </row>
    <row r="1217" spans="5:5" x14ac:dyDescent="0.3">
      <c r="E1217" s="8"/>
    </row>
    <row r="1218" spans="5:5" x14ac:dyDescent="0.3">
      <c r="E1218" s="8"/>
    </row>
    <row r="1219" spans="5:5" x14ac:dyDescent="0.3">
      <c r="E1219" s="8"/>
    </row>
    <row r="1220" spans="5:5" x14ac:dyDescent="0.3">
      <c r="E1220" s="8"/>
    </row>
    <row r="1221" spans="5:5" x14ac:dyDescent="0.3">
      <c r="E1221" s="8"/>
    </row>
    <row r="1222" spans="5:5" x14ac:dyDescent="0.3">
      <c r="E1222" s="8"/>
    </row>
    <row r="1223" spans="5:5" x14ac:dyDescent="0.3">
      <c r="E1223" s="8"/>
    </row>
    <row r="1224" spans="5:5" x14ac:dyDescent="0.3">
      <c r="E1224" s="8"/>
    </row>
    <row r="1225" spans="5:5" x14ac:dyDescent="0.3">
      <c r="E1225" s="8"/>
    </row>
    <row r="1226" spans="5:5" x14ac:dyDescent="0.3">
      <c r="E1226" s="8"/>
    </row>
    <row r="1227" spans="5:5" x14ac:dyDescent="0.3">
      <c r="E1227" s="8"/>
    </row>
    <row r="1228" spans="5:5" x14ac:dyDescent="0.3">
      <c r="E1228" s="8"/>
    </row>
    <row r="1229" spans="5:5" x14ac:dyDescent="0.3">
      <c r="E1229" s="8"/>
    </row>
    <row r="1230" spans="5:5" x14ac:dyDescent="0.3">
      <c r="E1230" s="8"/>
    </row>
    <row r="1231" spans="5:5" x14ac:dyDescent="0.3">
      <c r="E1231" s="8"/>
    </row>
    <row r="1232" spans="5:5" x14ac:dyDescent="0.3">
      <c r="E1232" s="8"/>
    </row>
    <row r="1233" spans="5:5" x14ac:dyDescent="0.3">
      <c r="E1233" s="8"/>
    </row>
    <row r="1234" spans="5:5" x14ac:dyDescent="0.3">
      <c r="E1234" s="8"/>
    </row>
    <row r="1235" spans="5:5" x14ac:dyDescent="0.3">
      <c r="E1235" s="8"/>
    </row>
    <row r="1236" spans="5:5" x14ac:dyDescent="0.3">
      <c r="E1236" s="8"/>
    </row>
    <row r="1237" spans="5:5" x14ac:dyDescent="0.3">
      <c r="E1237" s="8"/>
    </row>
    <row r="1238" spans="5:5" x14ac:dyDescent="0.3">
      <c r="E1238" s="8"/>
    </row>
    <row r="1239" spans="5:5" x14ac:dyDescent="0.3">
      <c r="E1239" s="8"/>
    </row>
    <row r="1240" spans="5:5" x14ac:dyDescent="0.3">
      <c r="E1240" s="8"/>
    </row>
    <row r="1241" spans="5:5" x14ac:dyDescent="0.3">
      <c r="E1241" s="8"/>
    </row>
    <row r="1242" spans="5:5" x14ac:dyDescent="0.3">
      <c r="E1242" s="8"/>
    </row>
    <row r="1243" spans="5:5" x14ac:dyDescent="0.3">
      <c r="E1243" s="8"/>
    </row>
    <row r="1244" spans="5:5" x14ac:dyDescent="0.3">
      <c r="E1244" s="8"/>
    </row>
    <row r="1245" spans="5:5" x14ac:dyDescent="0.3">
      <c r="E1245" s="8"/>
    </row>
    <row r="1246" spans="5:5" x14ac:dyDescent="0.3">
      <c r="E1246" s="8"/>
    </row>
    <row r="1247" spans="5:5" x14ac:dyDescent="0.3">
      <c r="E1247" s="8"/>
    </row>
    <row r="1248" spans="5:5" x14ac:dyDescent="0.3">
      <c r="E1248" s="8"/>
    </row>
    <row r="1249" spans="5:5" x14ac:dyDescent="0.3">
      <c r="E1249" s="8"/>
    </row>
    <row r="1250" spans="5:5" x14ac:dyDescent="0.3">
      <c r="E1250" s="8"/>
    </row>
    <row r="1251" spans="5:5" x14ac:dyDescent="0.3">
      <c r="E1251" s="8"/>
    </row>
    <row r="1252" spans="5:5" x14ac:dyDescent="0.3">
      <c r="E1252" s="8"/>
    </row>
    <row r="1253" spans="5:5" x14ac:dyDescent="0.3">
      <c r="E1253" s="8"/>
    </row>
    <row r="1254" spans="5:5" x14ac:dyDescent="0.3">
      <c r="E1254" s="8"/>
    </row>
    <row r="1255" spans="5:5" x14ac:dyDescent="0.3">
      <c r="E1255" s="8"/>
    </row>
    <row r="1256" spans="5:5" x14ac:dyDescent="0.3">
      <c r="E1256" s="8"/>
    </row>
    <row r="1257" spans="5:5" x14ac:dyDescent="0.3">
      <c r="E1257" s="8"/>
    </row>
    <row r="1258" spans="5:5" x14ac:dyDescent="0.3">
      <c r="E1258" s="8"/>
    </row>
    <row r="1259" spans="5:5" x14ac:dyDescent="0.3">
      <c r="E1259" s="8"/>
    </row>
    <row r="1260" spans="5:5" x14ac:dyDescent="0.3">
      <c r="E1260" s="8"/>
    </row>
    <row r="1261" spans="5:5" x14ac:dyDescent="0.3">
      <c r="E1261" s="8"/>
    </row>
    <row r="1262" spans="5:5" x14ac:dyDescent="0.3">
      <c r="E1262" s="8"/>
    </row>
    <row r="1263" spans="5:5" x14ac:dyDescent="0.3">
      <c r="E1263" s="8"/>
    </row>
    <row r="1264" spans="5:5" x14ac:dyDescent="0.3">
      <c r="E1264" s="8"/>
    </row>
    <row r="1265" spans="5:5" x14ac:dyDescent="0.3">
      <c r="E1265" s="8"/>
    </row>
    <row r="1266" spans="5:5" x14ac:dyDescent="0.3">
      <c r="E1266" s="8"/>
    </row>
    <row r="1267" spans="5:5" x14ac:dyDescent="0.3">
      <c r="E1267" s="8"/>
    </row>
    <row r="1268" spans="5:5" x14ac:dyDescent="0.3">
      <c r="E1268" s="8"/>
    </row>
    <row r="1269" spans="5:5" x14ac:dyDescent="0.3">
      <c r="E1269" s="8"/>
    </row>
    <row r="1270" spans="5:5" x14ac:dyDescent="0.3">
      <c r="E1270" s="8"/>
    </row>
    <row r="1271" spans="5:5" x14ac:dyDescent="0.3">
      <c r="E1271" s="8"/>
    </row>
    <row r="1272" spans="5:5" x14ac:dyDescent="0.3">
      <c r="E1272" s="8"/>
    </row>
    <row r="1273" spans="5:5" x14ac:dyDescent="0.3">
      <c r="E1273" s="8"/>
    </row>
    <row r="1274" spans="5:5" x14ac:dyDescent="0.3">
      <c r="E1274" s="8"/>
    </row>
    <row r="1275" spans="5:5" x14ac:dyDescent="0.3">
      <c r="E1275" s="8"/>
    </row>
    <row r="1276" spans="5:5" x14ac:dyDescent="0.3">
      <c r="E1276" s="8"/>
    </row>
    <row r="1277" spans="5:5" x14ac:dyDescent="0.3">
      <c r="E1277" s="8"/>
    </row>
    <row r="1278" spans="5:5" x14ac:dyDescent="0.3">
      <c r="E1278" s="8"/>
    </row>
    <row r="1279" spans="5:5" x14ac:dyDescent="0.3">
      <c r="E1279" s="8"/>
    </row>
    <row r="1280" spans="5:5" x14ac:dyDescent="0.3">
      <c r="E1280" s="8"/>
    </row>
    <row r="1281" spans="5:5" x14ac:dyDescent="0.3">
      <c r="E1281" s="8"/>
    </row>
    <row r="1282" spans="5:5" x14ac:dyDescent="0.3">
      <c r="E1282" s="8"/>
    </row>
    <row r="1283" spans="5:5" x14ac:dyDescent="0.3">
      <c r="E1283" s="8"/>
    </row>
    <row r="1284" spans="5:5" x14ac:dyDescent="0.3">
      <c r="E1284" s="8"/>
    </row>
    <row r="1285" spans="5:5" x14ac:dyDescent="0.3">
      <c r="E1285" s="8"/>
    </row>
    <row r="1286" spans="5:5" x14ac:dyDescent="0.3">
      <c r="E1286" s="8"/>
    </row>
    <row r="1287" spans="5:5" x14ac:dyDescent="0.3">
      <c r="E1287" s="8"/>
    </row>
    <row r="1288" spans="5:5" x14ac:dyDescent="0.3">
      <c r="E1288" s="8"/>
    </row>
    <row r="1289" spans="5:5" x14ac:dyDescent="0.3">
      <c r="E1289" s="8"/>
    </row>
    <row r="1290" spans="5:5" x14ac:dyDescent="0.3">
      <c r="E1290" s="8"/>
    </row>
    <row r="1291" spans="5:5" x14ac:dyDescent="0.3">
      <c r="E1291" s="8"/>
    </row>
    <row r="1292" spans="5:5" x14ac:dyDescent="0.3">
      <c r="E1292" s="8"/>
    </row>
    <row r="1293" spans="5:5" x14ac:dyDescent="0.3">
      <c r="E1293" s="8"/>
    </row>
    <row r="1294" spans="5:5" x14ac:dyDescent="0.3">
      <c r="E1294" s="8"/>
    </row>
    <row r="1295" spans="5:5" x14ac:dyDescent="0.3">
      <c r="E1295" s="8"/>
    </row>
    <row r="1296" spans="5:5" x14ac:dyDescent="0.3">
      <c r="E1296" s="8"/>
    </row>
    <row r="1297" spans="5:5" x14ac:dyDescent="0.3">
      <c r="E1297" s="8"/>
    </row>
    <row r="1298" spans="5:5" x14ac:dyDescent="0.3">
      <c r="E1298" s="8"/>
    </row>
    <row r="1299" spans="5:5" x14ac:dyDescent="0.3">
      <c r="E1299" s="8"/>
    </row>
    <row r="1300" spans="5:5" x14ac:dyDescent="0.3">
      <c r="E1300" s="8"/>
    </row>
    <row r="1301" spans="5:5" x14ac:dyDescent="0.3">
      <c r="E1301" s="8"/>
    </row>
    <row r="1302" spans="5:5" x14ac:dyDescent="0.3">
      <c r="E1302" s="8"/>
    </row>
    <row r="1303" spans="5:5" x14ac:dyDescent="0.3">
      <c r="E1303" s="8"/>
    </row>
    <row r="1304" spans="5:5" x14ac:dyDescent="0.3">
      <c r="E1304" s="8"/>
    </row>
    <row r="1305" spans="5:5" x14ac:dyDescent="0.3">
      <c r="E1305" s="8"/>
    </row>
    <row r="1306" spans="5:5" x14ac:dyDescent="0.3">
      <c r="E1306" s="8"/>
    </row>
    <row r="1307" spans="5:5" x14ac:dyDescent="0.3">
      <c r="E1307" s="8"/>
    </row>
    <row r="1308" spans="5:5" x14ac:dyDescent="0.3">
      <c r="E1308" s="8"/>
    </row>
    <row r="1309" spans="5:5" x14ac:dyDescent="0.3">
      <c r="E1309" s="8"/>
    </row>
    <row r="1310" spans="5:5" x14ac:dyDescent="0.3">
      <c r="E1310" s="8"/>
    </row>
    <row r="1311" spans="5:5" x14ac:dyDescent="0.3">
      <c r="E1311" s="8"/>
    </row>
    <row r="1312" spans="5:5" x14ac:dyDescent="0.3">
      <c r="E1312" s="8"/>
    </row>
    <row r="1313" spans="5:5" x14ac:dyDescent="0.3">
      <c r="E1313" s="8"/>
    </row>
    <row r="1314" spans="5:5" x14ac:dyDescent="0.3">
      <c r="E1314" s="8"/>
    </row>
    <row r="1315" spans="5:5" x14ac:dyDescent="0.3">
      <c r="E1315" s="8"/>
    </row>
    <row r="1316" spans="5:5" x14ac:dyDescent="0.3">
      <c r="E1316" s="8"/>
    </row>
    <row r="1317" spans="5:5" x14ac:dyDescent="0.3">
      <c r="E1317" s="8"/>
    </row>
    <row r="1318" spans="5:5" x14ac:dyDescent="0.3">
      <c r="E1318" s="8"/>
    </row>
    <row r="1319" spans="5:5" x14ac:dyDescent="0.3">
      <c r="E1319" s="8"/>
    </row>
    <row r="1320" spans="5:5" x14ac:dyDescent="0.3">
      <c r="E1320" s="8"/>
    </row>
    <row r="1321" spans="5:5" x14ac:dyDescent="0.3">
      <c r="E1321" s="8"/>
    </row>
    <row r="1322" spans="5:5" x14ac:dyDescent="0.3">
      <c r="E1322" s="8"/>
    </row>
    <row r="1323" spans="5:5" x14ac:dyDescent="0.3">
      <c r="E1323" s="8"/>
    </row>
    <row r="1324" spans="5:5" x14ac:dyDescent="0.3">
      <c r="E1324" s="8"/>
    </row>
    <row r="1325" spans="5:5" x14ac:dyDescent="0.3">
      <c r="E1325" s="8"/>
    </row>
    <row r="1326" spans="5:5" x14ac:dyDescent="0.3">
      <c r="E1326" s="8"/>
    </row>
    <row r="1327" spans="5:5" x14ac:dyDescent="0.3">
      <c r="E1327" s="8"/>
    </row>
    <row r="1328" spans="5:5" x14ac:dyDescent="0.3">
      <c r="E1328" s="8"/>
    </row>
    <row r="1329" spans="5:5" x14ac:dyDescent="0.3">
      <c r="E1329" s="8"/>
    </row>
    <row r="1330" spans="5:5" x14ac:dyDescent="0.3">
      <c r="E1330" s="8"/>
    </row>
    <row r="1331" spans="5:5" x14ac:dyDescent="0.3">
      <c r="E1331" s="8"/>
    </row>
    <row r="1332" spans="5:5" x14ac:dyDescent="0.3">
      <c r="E1332" s="8"/>
    </row>
    <row r="1333" spans="5:5" x14ac:dyDescent="0.3">
      <c r="E1333" s="8"/>
    </row>
    <row r="1334" spans="5:5" x14ac:dyDescent="0.3">
      <c r="E1334" s="8"/>
    </row>
    <row r="1335" spans="5:5" x14ac:dyDescent="0.3">
      <c r="E1335" s="8"/>
    </row>
    <row r="1336" spans="5:5" x14ac:dyDescent="0.3">
      <c r="E1336" s="8"/>
    </row>
    <row r="1337" spans="5:5" x14ac:dyDescent="0.3">
      <c r="E1337" s="8"/>
    </row>
    <row r="1338" spans="5:5" x14ac:dyDescent="0.3">
      <c r="E1338" s="8"/>
    </row>
    <row r="1339" spans="5:5" x14ac:dyDescent="0.3">
      <c r="E1339" s="8"/>
    </row>
    <row r="1340" spans="5:5" x14ac:dyDescent="0.3">
      <c r="E1340" s="8"/>
    </row>
    <row r="1341" spans="5:5" x14ac:dyDescent="0.3">
      <c r="E1341" s="8"/>
    </row>
    <row r="1342" spans="5:5" x14ac:dyDescent="0.3">
      <c r="E1342" s="8"/>
    </row>
    <row r="1343" spans="5:5" x14ac:dyDescent="0.3">
      <c r="E1343" s="8"/>
    </row>
    <row r="1344" spans="5:5" x14ac:dyDescent="0.3">
      <c r="E1344" s="8"/>
    </row>
    <row r="1345" spans="5:5" x14ac:dyDescent="0.3">
      <c r="E1345" s="8"/>
    </row>
    <row r="1346" spans="5:5" x14ac:dyDescent="0.3">
      <c r="E1346" s="8"/>
    </row>
    <row r="1347" spans="5:5" x14ac:dyDescent="0.3">
      <c r="E1347" s="8"/>
    </row>
    <row r="1348" spans="5:5" x14ac:dyDescent="0.3">
      <c r="E1348" s="8"/>
    </row>
    <row r="1349" spans="5:5" x14ac:dyDescent="0.3">
      <c r="E1349" s="8"/>
    </row>
    <row r="1350" spans="5:5" x14ac:dyDescent="0.3">
      <c r="E1350" s="8"/>
    </row>
    <row r="1351" spans="5:5" x14ac:dyDescent="0.3">
      <c r="E1351" s="8"/>
    </row>
    <row r="1352" spans="5:5" x14ac:dyDescent="0.3">
      <c r="E1352" s="8"/>
    </row>
    <row r="1353" spans="5:5" x14ac:dyDescent="0.3">
      <c r="E1353" s="8"/>
    </row>
    <row r="1354" spans="5:5" x14ac:dyDescent="0.3">
      <c r="E1354" s="8"/>
    </row>
    <row r="1355" spans="5:5" x14ac:dyDescent="0.3">
      <c r="E1355" s="8"/>
    </row>
    <row r="1356" spans="5:5" x14ac:dyDescent="0.3">
      <c r="E1356" s="8"/>
    </row>
    <row r="1357" spans="5:5" x14ac:dyDescent="0.3">
      <c r="E1357" s="8"/>
    </row>
    <row r="1358" spans="5:5" x14ac:dyDescent="0.3">
      <c r="E1358" s="8"/>
    </row>
    <row r="1359" spans="5:5" x14ac:dyDescent="0.3">
      <c r="E1359" s="8"/>
    </row>
    <row r="1360" spans="5:5" x14ac:dyDescent="0.3">
      <c r="E1360" s="8"/>
    </row>
    <row r="1361" spans="5:5" x14ac:dyDescent="0.3">
      <c r="E1361" s="8"/>
    </row>
    <row r="1362" spans="5:5" x14ac:dyDescent="0.3">
      <c r="E1362" s="8"/>
    </row>
    <row r="1363" spans="5:5" x14ac:dyDescent="0.3">
      <c r="E1363" s="8"/>
    </row>
    <row r="1364" spans="5:5" x14ac:dyDescent="0.3">
      <c r="E1364" s="8"/>
    </row>
    <row r="1365" spans="5:5" x14ac:dyDescent="0.3">
      <c r="E1365" s="8"/>
    </row>
    <row r="1366" spans="5:5" x14ac:dyDescent="0.3">
      <c r="E1366" s="8"/>
    </row>
    <row r="1367" spans="5:5" x14ac:dyDescent="0.3">
      <c r="E1367" s="8"/>
    </row>
    <row r="1368" spans="5:5" x14ac:dyDescent="0.3">
      <c r="E1368" s="8"/>
    </row>
    <row r="1369" spans="5:5" x14ac:dyDescent="0.3">
      <c r="E1369" s="8"/>
    </row>
    <row r="1370" spans="5:5" x14ac:dyDescent="0.3">
      <c r="E1370" s="8"/>
    </row>
    <row r="1371" spans="5:5" x14ac:dyDescent="0.3">
      <c r="E1371" s="8"/>
    </row>
    <row r="1372" spans="5:5" x14ac:dyDescent="0.3">
      <c r="E1372" s="8"/>
    </row>
    <row r="1373" spans="5:5" x14ac:dyDescent="0.3">
      <c r="E1373" s="8"/>
    </row>
    <row r="1374" spans="5:5" x14ac:dyDescent="0.3">
      <c r="E1374" s="8"/>
    </row>
    <row r="1375" spans="5:5" x14ac:dyDescent="0.3">
      <c r="E1375" s="8"/>
    </row>
    <row r="1376" spans="5:5" x14ac:dyDescent="0.3">
      <c r="E1376" s="8"/>
    </row>
    <row r="1377" spans="5:5" x14ac:dyDescent="0.3">
      <c r="E1377" s="8"/>
    </row>
    <row r="1378" spans="5:5" x14ac:dyDescent="0.3">
      <c r="E1378" s="8"/>
    </row>
    <row r="1379" spans="5:5" x14ac:dyDescent="0.3">
      <c r="E1379" s="8"/>
    </row>
    <row r="1380" spans="5:5" x14ac:dyDescent="0.3">
      <c r="E1380" s="8"/>
    </row>
    <row r="1381" spans="5:5" x14ac:dyDescent="0.3">
      <c r="E1381" s="8"/>
    </row>
    <row r="1382" spans="5:5" x14ac:dyDescent="0.3">
      <c r="E1382" s="8"/>
    </row>
    <row r="1383" spans="5:5" x14ac:dyDescent="0.3">
      <c r="E1383" s="8"/>
    </row>
    <row r="1384" spans="5:5" x14ac:dyDescent="0.3">
      <c r="E1384" s="8"/>
    </row>
    <row r="1385" spans="5:5" x14ac:dyDescent="0.3">
      <c r="E1385" s="8"/>
    </row>
    <row r="1386" spans="5:5" x14ac:dyDescent="0.3">
      <c r="E1386" s="8"/>
    </row>
    <row r="1387" spans="5:5" x14ac:dyDescent="0.3">
      <c r="E1387" s="8"/>
    </row>
    <row r="1388" spans="5:5" x14ac:dyDescent="0.3">
      <c r="E1388" s="8"/>
    </row>
    <row r="1389" spans="5:5" x14ac:dyDescent="0.3">
      <c r="E1389" s="8"/>
    </row>
    <row r="1390" spans="5:5" x14ac:dyDescent="0.3">
      <c r="E1390" s="8"/>
    </row>
    <row r="1391" spans="5:5" x14ac:dyDescent="0.3">
      <c r="E1391" s="8"/>
    </row>
    <row r="1392" spans="5:5" x14ac:dyDescent="0.3">
      <c r="E1392" s="8"/>
    </row>
    <row r="1393" spans="5:5" x14ac:dyDescent="0.3">
      <c r="E1393" s="8"/>
    </row>
    <row r="1394" spans="5:5" x14ac:dyDescent="0.3">
      <c r="E1394" s="8"/>
    </row>
    <row r="1395" spans="5:5" x14ac:dyDescent="0.3">
      <c r="E1395" s="8"/>
    </row>
    <row r="1396" spans="5:5" x14ac:dyDescent="0.3">
      <c r="E1396" s="8"/>
    </row>
    <row r="1397" spans="5:5" x14ac:dyDescent="0.3">
      <c r="E1397" s="8"/>
    </row>
    <row r="1398" spans="5:5" x14ac:dyDescent="0.3">
      <c r="E1398" s="8"/>
    </row>
    <row r="1399" spans="5:5" x14ac:dyDescent="0.3">
      <c r="E1399" s="8"/>
    </row>
    <row r="1400" spans="5:5" x14ac:dyDescent="0.3">
      <c r="E1400" s="8"/>
    </row>
    <row r="1401" spans="5:5" x14ac:dyDescent="0.3">
      <c r="E1401" s="8"/>
    </row>
    <row r="1402" spans="5:5" x14ac:dyDescent="0.3">
      <c r="E1402" s="8"/>
    </row>
    <row r="1403" spans="5:5" x14ac:dyDescent="0.3">
      <c r="E1403" s="8"/>
    </row>
    <row r="1404" spans="5:5" x14ac:dyDescent="0.3">
      <c r="E1404" s="8"/>
    </row>
    <row r="1405" spans="5:5" x14ac:dyDescent="0.3">
      <c r="E1405" s="8"/>
    </row>
    <row r="1406" spans="5:5" x14ac:dyDescent="0.3">
      <c r="E1406" s="8"/>
    </row>
    <row r="1407" spans="5:5" x14ac:dyDescent="0.3">
      <c r="E1407" s="8"/>
    </row>
    <row r="1408" spans="5:5" x14ac:dyDescent="0.3">
      <c r="E1408" s="8"/>
    </row>
    <row r="1409" spans="5:5" x14ac:dyDescent="0.3">
      <c r="E1409" s="8"/>
    </row>
    <row r="1410" spans="5:5" x14ac:dyDescent="0.3">
      <c r="E1410" s="8"/>
    </row>
    <row r="1411" spans="5:5" x14ac:dyDescent="0.3">
      <c r="E1411" s="8"/>
    </row>
    <row r="1412" spans="5:5" x14ac:dyDescent="0.3">
      <c r="E1412" s="8"/>
    </row>
    <row r="1413" spans="5:5" x14ac:dyDescent="0.3">
      <c r="E1413" s="8"/>
    </row>
    <row r="1414" spans="5:5" x14ac:dyDescent="0.3">
      <c r="E1414" s="8"/>
    </row>
    <row r="1415" spans="5:5" x14ac:dyDescent="0.3">
      <c r="E1415" s="8"/>
    </row>
    <row r="1416" spans="5:5" x14ac:dyDescent="0.3">
      <c r="E1416" s="8"/>
    </row>
    <row r="1417" spans="5:5" x14ac:dyDescent="0.3">
      <c r="E1417" s="8"/>
    </row>
    <row r="1418" spans="5:5" x14ac:dyDescent="0.3">
      <c r="E1418" s="8"/>
    </row>
    <row r="1419" spans="5:5" x14ac:dyDescent="0.3">
      <c r="E1419" s="8"/>
    </row>
    <row r="1420" spans="5:5" x14ac:dyDescent="0.3">
      <c r="E1420" s="8"/>
    </row>
    <row r="1421" spans="5:5" x14ac:dyDescent="0.3">
      <c r="E1421" s="8"/>
    </row>
    <row r="1422" spans="5:5" x14ac:dyDescent="0.3">
      <c r="E1422" s="8"/>
    </row>
    <row r="1423" spans="5:5" x14ac:dyDescent="0.3">
      <c r="E1423" s="8"/>
    </row>
    <row r="1424" spans="5:5" x14ac:dyDescent="0.3">
      <c r="E1424" s="8"/>
    </row>
    <row r="1425" spans="5:5" x14ac:dyDescent="0.3">
      <c r="E1425" s="8"/>
    </row>
    <row r="1426" spans="5:5" x14ac:dyDescent="0.3">
      <c r="E1426" s="8"/>
    </row>
    <row r="1427" spans="5:5" x14ac:dyDescent="0.3">
      <c r="E1427" s="8"/>
    </row>
    <row r="1428" spans="5:5" x14ac:dyDescent="0.3">
      <c r="E1428" s="8"/>
    </row>
    <row r="1429" spans="5:5" x14ac:dyDescent="0.3">
      <c r="E1429" s="8"/>
    </row>
    <row r="1430" spans="5:5" x14ac:dyDescent="0.3">
      <c r="E1430" s="8"/>
    </row>
    <row r="1431" spans="5:5" x14ac:dyDescent="0.3">
      <c r="E1431" s="8"/>
    </row>
    <row r="1432" spans="5:5" x14ac:dyDescent="0.3">
      <c r="E1432" s="8"/>
    </row>
    <row r="1433" spans="5:5" x14ac:dyDescent="0.3">
      <c r="E1433" s="8"/>
    </row>
    <row r="1434" spans="5:5" x14ac:dyDescent="0.3">
      <c r="E1434" s="8"/>
    </row>
    <row r="1435" spans="5:5" x14ac:dyDescent="0.3">
      <c r="E1435" s="8"/>
    </row>
    <row r="1436" spans="5:5" x14ac:dyDescent="0.3">
      <c r="E1436" s="8"/>
    </row>
    <row r="1437" spans="5:5" x14ac:dyDescent="0.3">
      <c r="E1437" s="8"/>
    </row>
    <row r="1438" spans="5:5" x14ac:dyDescent="0.3">
      <c r="E1438" s="8"/>
    </row>
    <row r="1439" spans="5:5" x14ac:dyDescent="0.3">
      <c r="E1439" s="8"/>
    </row>
    <row r="1440" spans="5:5" x14ac:dyDescent="0.3">
      <c r="E1440" s="8"/>
    </row>
    <row r="1441" spans="5:5" x14ac:dyDescent="0.3">
      <c r="E1441" s="8"/>
    </row>
    <row r="1442" spans="5:5" x14ac:dyDescent="0.3">
      <c r="E1442" s="8"/>
    </row>
    <row r="1443" spans="5:5" x14ac:dyDescent="0.3">
      <c r="E1443" s="8"/>
    </row>
    <row r="1444" spans="5:5" x14ac:dyDescent="0.3">
      <c r="E1444" s="8"/>
    </row>
    <row r="1445" spans="5:5" x14ac:dyDescent="0.3">
      <c r="E1445" s="8"/>
    </row>
    <row r="1446" spans="5:5" x14ac:dyDescent="0.3">
      <c r="E1446" s="8"/>
    </row>
    <row r="1447" spans="5:5" x14ac:dyDescent="0.3">
      <c r="E1447" s="8"/>
    </row>
    <row r="1448" spans="5:5" x14ac:dyDescent="0.3">
      <c r="E1448" s="8"/>
    </row>
    <row r="1449" spans="5:5" x14ac:dyDescent="0.3">
      <c r="E1449" s="8"/>
    </row>
    <row r="1450" spans="5:5" x14ac:dyDescent="0.3">
      <c r="E1450" s="8"/>
    </row>
    <row r="1451" spans="5:5" x14ac:dyDescent="0.3">
      <c r="E1451" s="8"/>
    </row>
    <row r="1452" spans="5:5" x14ac:dyDescent="0.3">
      <c r="E1452" s="8"/>
    </row>
    <row r="1453" spans="5:5" x14ac:dyDescent="0.3">
      <c r="E1453" s="8"/>
    </row>
    <row r="1454" spans="5:5" x14ac:dyDescent="0.3">
      <c r="E1454" s="8"/>
    </row>
    <row r="1455" spans="5:5" x14ac:dyDescent="0.3">
      <c r="E1455" s="8"/>
    </row>
    <row r="1456" spans="5:5" x14ac:dyDescent="0.3">
      <c r="E1456" s="8"/>
    </row>
    <row r="1457" spans="5:5" x14ac:dyDescent="0.3">
      <c r="E1457" s="8"/>
    </row>
    <row r="1458" spans="5:5" x14ac:dyDescent="0.3">
      <c r="E1458" s="8"/>
    </row>
    <row r="1459" spans="5:5" x14ac:dyDescent="0.3">
      <c r="E1459" s="8"/>
    </row>
    <row r="1460" spans="5:5" x14ac:dyDescent="0.3">
      <c r="E1460" s="8"/>
    </row>
    <row r="1461" spans="5:5" x14ac:dyDescent="0.3">
      <c r="E1461" s="8"/>
    </row>
    <row r="1462" spans="5:5" x14ac:dyDescent="0.3">
      <c r="E1462" s="8"/>
    </row>
    <row r="1463" spans="5:5" x14ac:dyDescent="0.3">
      <c r="E1463" s="8"/>
    </row>
    <row r="1464" spans="5:5" x14ac:dyDescent="0.3">
      <c r="E1464" s="8"/>
    </row>
    <row r="1465" spans="5:5" x14ac:dyDescent="0.3">
      <c r="E1465" s="8"/>
    </row>
    <row r="1466" spans="5:5" x14ac:dyDescent="0.3">
      <c r="E1466" s="8"/>
    </row>
    <row r="1467" spans="5:5" x14ac:dyDescent="0.3">
      <c r="E1467" s="8"/>
    </row>
    <row r="1468" spans="5:5" x14ac:dyDescent="0.3">
      <c r="E1468" s="8"/>
    </row>
    <row r="1469" spans="5:5" x14ac:dyDescent="0.3">
      <c r="E1469" s="8"/>
    </row>
    <row r="1470" spans="5:5" x14ac:dyDescent="0.3">
      <c r="E1470" s="8"/>
    </row>
    <row r="1471" spans="5:5" x14ac:dyDescent="0.3">
      <c r="E1471" s="8"/>
    </row>
    <row r="1472" spans="5:5" x14ac:dyDescent="0.3">
      <c r="E1472" s="8"/>
    </row>
    <row r="1473" spans="5:5" x14ac:dyDescent="0.3">
      <c r="E1473" s="8"/>
    </row>
    <row r="1474" spans="5:5" x14ac:dyDescent="0.3">
      <c r="E1474" s="8"/>
    </row>
    <row r="1475" spans="5:5" x14ac:dyDescent="0.3">
      <c r="E1475" s="8"/>
    </row>
    <row r="1476" spans="5:5" x14ac:dyDescent="0.3">
      <c r="E1476" s="8"/>
    </row>
    <row r="1477" spans="5:5" x14ac:dyDescent="0.3">
      <c r="E1477" s="8"/>
    </row>
    <row r="1478" spans="5:5" x14ac:dyDescent="0.3">
      <c r="E1478" s="8"/>
    </row>
    <row r="1479" spans="5:5" x14ac:dyDescent="0.3">
      <c r="E1479" s="8"/>
    </row>
    <row r="1480" spans="5:5" x14ac:dyDescent="0.3">
      <c r="E1480" s="8"/>
    </row>
    <row r="1481" spans="5:5" x14ac:dyDescent="0.3">
      <c r="E1481" s="8"/>
    </row>
    <row r="1482" spans="5:5" x14ac:dyDescent="0.3">
      <c r="E1482" s="8"/>
    </row>
    <row r="1483" spans="5:5" x14ac:dyDescent="0.3">
      <c r="E1483" s="8"/>
    </row>
    <row r="1484" spans="5:5" x14ac:dyDescent="0.3">
      <c r="E1484" s="8"/>
    </row>
    <row r="1485" spans="5:5" x14ac:dyDescent="0.3">
      <c r="E1485" s="8"/>
    </row>
    <row r="1486" spans="5:5" x14ac:dyDescent="0.3">
      <c r="E1486" s="8"/>
    </row>
    <row r="1487" spans="5:5" x14ac:dyDescent="0.3">
      <c r="E1487" s="8"/>
    </row>
    <row r="1488" spans="5:5" x14ac:dyDescent="0.3">
      <c r="E1488" s="8"/>
    </row>
    <row r="1489" spans="5:5" x14ac:dyDescent="0.3">
      <c r="E1489" s="8"/>
    </row>
    <row r="1490" spans="5:5" x14ac:dyDescent="0.3">
      <c r="E1490" s="8"/>
    </row>
    <row r="1491" spans="5:5" x14ac:dyDescent="0.3">
      <c r="E1491" s="8"/>
    </row>
    <row r="1492" spans="5:5" x14ac:dyDescent="0.3">
      <c r="E1492" s="8"/>
    </row>
    <row r="1493" spans="5:5" x14ac:dyDescent="0.3">
      <c r="E1493" s="8"/>
    </row>
    <row r="1494" spans="5:5" x14ac:dyDescent="0.3">
      <c r="E1494" s="8"/>
    </row>
    <row r="1495" spans="5:5" x14ac:dyDescent="0.3">
      <c r="E1495" s="8"/>
    </row>
    <row r="1496" spans="5:5" x14ac:dyDescent="0.3">
      <c r="E1496" s="8"/>
    </row>
    <row r="1497" spans="5:5" x14ac:dyDescent="0.3">
      <c r="E1497" s="8"/>
    </row>
    <row r="1498" spans="5:5" x14ac:dyDescent="0.3">
      <c r="E1498" s="8"/>
    </row>
    <row r="1499" spans="5:5" x14ac:dyDescent="0.3">
      <c r="E1499" s="8"/>
    </row>
    <row r="1500" spans="5:5" x14ac:dyDescent="0.3">
      <c r="E1500" s="8"/>
    </row>
    <row r="1501" spans="5:5" x14ac:dyDescent="0.3">
      <c r="E1501" s="8"/>
    </row>
    <row r="1502" spans="5:5" x14ac:dyDescent="0.3">
      <c r="E1502" s="8"/>
    </row>
    <row r="1503" spans="5:5" x14ac:dyDescent="0.3">
      <c r="E1503" s="8"/>
    </row>
    <row r="1504" spans="5:5" x14ac:dyDescent="0.3">
      <c r="E1504" s="8"/>
    </row>
    <row r="1505" spans="5:5" x14ac:dyDescent="0.3">
      <c r="E1505" s="8"/>
    </row>
    <row r="1506" spans="5:5" x14ac:dyDescent="0.3">
      <c r="E1506" s="8"/>
    </row>
    <row r="1507" spans="5:5" x14ac:dyDescent="0.3">
      <c r="E1507" s="8"/>
    </row>
    <row r="1508" spans="5:5" x14ac:dyDescent="0.3">
      <c r="E1508" s="8"/>
    </row>
    <row r="1509" spans="5:5" x14ac:dyDescent="0.3">
      <c r="E1509" s="8"/>
    </row>
    <row r="1510" spans="5:5" x14ac:dyDescent="0.3">
      <c r="E1510" s="8"/>
    </row>
    <row r="1511" spans="5:5" x14ac:dyDescent="0.3">
      <c r="E1511" s="8"/>
    </row>
    <row r="1512" spans="5:5" x14ac:dyDescent="0.3">
      <c r="E1512" s="8"/>
    </row>
    <row r="1513" spans="5:5" x14ac:dyDescent="0.3">
      <c r="E1513" s="8"/>
    </row>
    <row r="1514" spans="5:5" x14ac:dyDescent="0.3">
      <c r="E1514" s="8"/>
    </row>
    <row r="1515" spans="5:5" x14ac:dyDescent="0.3">
      <c r="E1515" s="8"/>
    </row>
    <row r="1516" spans="5:5" x14ac:dyDescent="0.3">
      <c r="E1516" s="8"/>
    </row>
    <row r="1517" spans="5:5" x14ac:dyDescent="0.3">
      <c r="E1517" s="8"/>
    </row>
    <row r="1518" spans="5:5" x14ac:dyDescent="0.3">
      <c r="E1518" s="8"/>
    </row>
    <row r="1519" spans="5:5" x14ac:dyDescent="0.3">
      <c r="E1519" s="8"/>
    </row>
    <row r="1520" spans="5:5" x14ac:dyDescent="0.3">
      <c r="E1520" s="8"/>
    </row>
    <row r="1521" spans="5:5" x14ac:dyDescent="0.3">
      <c r="E1521" s="8"/>
    </row>
    <row r="1522" spans="5:5" x14ac:dyDescent="0.3">
      <c r="E1522" s="8"/>
    </row>
    <row r="1523" spans="5:5" x14ac:dyDescent="0.3">
      <c r="E1523" s="8"/>
    </row>
    <row r="1524" spans="5:5" x14ac:dyDescent="0.3">
      <c r="E1524" s="8"/>
    </row>
    <row r="1525" spans="5:5" x14ac:dyDescent="0.3">
      <c r="E1525" s="8"/>
    </row>
    <row r="1526" spans="5:5" x14ac:dyDescent="0.3">
      <c r="E1526" s="8"/>
    </row>
    <row r="1527" spans="5:5" x14ac:dyDescent="0.3">
      <c r="E1527" s="8"/>
    </row>
    <row r="1528" spans="5:5" x14ac:dyDescent="0.3">
      <c r="E1528" s="8"/>
    </row>
    <row r="1529" spans="5:5" x14ac:dyDescent="0.3">
      <c r="E1529" s="8"/>
    </row>
    <row r="1530" spans="5:5" x14ac:dyDescent="0.3">
      <c r="E1530" s="8"/>
    </row>
    <row r="1531" spans="5:5" x14ac:dyDescent="0.3">
      <c r="E1531" s="8"/>
    </row>
    <row r="1532" spans="5:5" x14ac:dyDescent="0.3">
      <c r="E1532" s="8"/>
    </row>
    <row r="1533" spans="5:5" x14ac:dyDescent="0.3">
      <c r="E1533" s="8"/>
    </row>
    <row r="1534" spans="5:5" x14ac:dyDescent="0.3">
      <c r="E1534" s="8"/>
    </row>
    <row r="1535" spans="5:5" x14ac:dyDescent="0.3">
      <c r="E1535" s="8"/>
    </row>
    <row r="1536" spans="5:5" x14ac:dyDescent="0.3">
      <c r="E1536" s="8"/>
    </row>
    <row r="1537" spans="5:5" x14ac:dyDescent="0.3">
      <c r="E1537" s="8"/>
    </row>
    <row r="1538" spans="5:5" x14ac:dyDescent="0.3">
      <c r="E1538" s="8"/>
    </row>
    <row r="1539" spans="5:5" x14ac:dyDescent="0.3">
      <c r="E1539" s="8"/>
    </row>
    <row r="1540" spans="5:5" x14ac:dyDescent="0.3">
      <c r="E1540" s="8"/>
    </row>
    <row r="1541" spans="5:5" x14ac:dyDescent="0.3">
      <c r="E1541" s="8"/>
    </row>
    <row r="1542" spans="5:5" x14ac:dyDescent="0.3">
      <c r="E1542" s="8"/>
    </row>
    <row r="1543" spans="5:5" x14ac:dyDescent="0.3">
      <c r="E1543" s="8"/>
    </row>
    <row r="1544" spans="5:5" x14ac:dyDescent="0.3">
      <c r="E1544" s="8"/>
    </row>
    <row r="1545" spans="5:5" x14ac:dyDescent="0.3">
      <c r="E1545" s="8"/>
    </row>
    <row r="1546" spans="5:5" x14ac:dyDescent="0.3">
      <c r="E1546" s="8"/>
    </row>
    <row r="1547" spans="5:5" x14ac:dyDescent="0.3">
      <c r="E1547" s="8"/>
    </row>
    <row r="1548" spans="5:5" x14ac:dyDescent="0.3">
      <c r="E1548" s="8"/>
    </row>
    <row r="1549" spans="5:5" x14ac:dyDescent="0.3">
      <c r="E1549" s="8"/>
    </row>
    <row r="1550" spans="5:5" x14ac:dyDescent="0.3">
      <c r="E1550" s="8"/>
    </row>
    <row r="1551" spans="5:5" x14ac:dyDescent="0.3">
      <c r="E1551" s="8"/>
    </row>
    <row r="1552" spans="5:5" x14ac:dyDescent="0.3">
      <c r="E1552" s="8"/>
    </row>
    <row r="1553" spans="5:5" x14ac:dyDescent="0.3">
      <c r="E1553" s="8"/>
    </row>
    <row r="1554" spans="5:5" x14ac:dyDescent="0.3">
      <c r="E1554" s="8"/>
    </row>
    <row r="1555" spans="5:5" x14ac:dyDescent="0.3">
      <c r="E1555" s="8"/>
    </row>
    <row r="1556" spans="5:5" x14ac:dyDescent="0.3">
      <c r="E1556" s="8"/>
    </row>
    <row r="1557" spans="5:5" x14ac:dyDescent="0.3">
      <c r="E1557" s="8"/>
    </row>
    <row r="1558" spans="5:5" x14ac:dyDescent="0.3">
      <c r="E1558" s="8"/>
    </row>
    <row r="1559" spans="5:5" x14ac:dyDescent="0.3">
      <c r="E1559" s="8"/>
    </row>
    <row r="1560" spans="5:5" x14ac:dyDescent="0.3">
      <c r="E1560" s="8"/>
    </row>
    <row r="1561" spans="5:5" x14ac:dyDescent="0.3">
      <c r="E1561" s="8"/>
    </row>
    <row r="1562" spans="5:5" x14ac:dyDescent="0.3">
      <c r="E1562" s="8"/>
    </row>
    <row r="1563" spans="5:5" x14ac:dyDescent="0.3">
      <c r="E1563" s="8"/>
    </row>
    <row r="1564" spans="5:5" x14ac:dyDescent="0.3">
      <c r="E1564" s="8"/>
    </row>
    <row r="1565" spans="5:5" x14ac:dyDescent="0.3">
      <c r="E1565" s="8"/>
    </row>
    <row r="1566" spans="5:5" x14ac:dyDescent="0.3">
      <c r="E1566" s="8"/>
    </row>
    <row r="1567" spans="5:5" x14ac:dyDescent="0.3">
      <c r="E1567" s="8"/>
    </row>
    <row r="1568" spans="5:5" x14ac:dyDescent="0.3">
      <c r="E1568" s="8"/>
    </row>
    <row r="1569" spans="5:5" x14ac:dyDescent="0.3">
      <c r="E1569" s="8"/>
    </row>
    <row r="1570" spans="5:5" x14ac:dyDescent="0.3">
      <c r="E1570" s="8"/>
    </row>
    <row r="1571" spans="5:5" x14ac:dyDescent="0.3">
      <c r="E1571" s="8"/>
    </row>
    <row r="1572" spans="5:5" x14ac:dyDescent="0.3">
      <c r="E1572" s="8"/>
    </row>
    <row r="1573" spans="5:5" x14ac:dyDescent="0.3">
      <c r="E1573" s="8"/>
    </row>
    <row r="1574" spans="5:5" x14ac:dyDescent="0.3">
      <c r="E1574" s="8"/>
    </row>
    <row r="1575" spans="5:5" x14ac:dyDescent="0.3">
      <c r="E1575" s="8"/>
    </row>
    <row r="1576" spans="5:5" x14ac:dyDescent="0.3">
      <c r="E1576" s="8"/>
    </row>
    <row r="1577" spans="5:5" x14ac:dyDescent="0.3">
      <c r="E1577" s="8"/>
    </row>
    <row r="1578" spans="5:5" x14ac:dyDescent="0.3">
      <c r="E1578" s="8"/>
    </row>
    <row r="1579" spans="5:5" x14ac:dyDescent="0.3">
      <c r="E1579" s="8"/>
    </row>
    <row r="1580" spans="5:5" x14ac:dyDescent="0.3">
      <c r="E1580" s="8"/>
    </row>
    <row r="1581" spans="5:5" x14ac:dyDescent="0.3">
      <c r="E1581" s="8"/>
    </row>
    <row r="1582" spans="5:5" x14ac:dyDescent="0.3">
      <c r="E1582" s="8"/>
    </row>
    <row r="1583" spans="5:5" x14ac:dyDescent="0.3">
      <c r="E1583" s="8"/>
    </row>
    <row r="1584" spans="5:5" x14ac:dyDescent="0.3">
      <c r="E1584" s="8"/>
    </row>
    <row r="1585" spans="5:5" x14ac:dyDescent="0.3">
      <c r="E1585" s="8"/>
    </row>
    <row r="1586" spans="5:5" x14ac:dyDescent="0.3">
      <c r="E1586" s="8"/>
    </row>
    <row r="1587" spans="5:5" x14ac:dyDescent="0.3">
      <c r="E1587" s="8"/>
    </row>
    <row r="1588" spans="5:5" x14ac:dyDescent="0.3">
      <c r="E1588" s="8"/>
    </row>
    <row r="1589" spans="5:5" x14ac:dyDescent="0.3">
      <c r="E1589" s="8"/>
    </row>
    <row r="1590" spans="5:5" x14ac:dyDescent="0.3">
      <c r="E1590" s="8"/>
    </row>
    <row r="1591" spans="5:5" x14ac:dyDescent="0.3">
      <c r="E1591" s="8"/>
    </row>
    <row r="1592" spans="5:5" x14ac:dyDescent="0.3">
      <c r="E1592" s="8"/>
    </row>
    <row r="1593" spans="5:5" x14ac:dyDescent="0.3">
      <c r="E1593" s="8"/>
    </row>
    <row r="1594" spans="5:5" x14ac:dyDescent="0.3">
      <c r="E1594" s="8"/>
    </row>
    <row r="1595" spans="5:5" x14ac:dyDescent="0.3">
      <c r="E1595" s="8"/>
    </row>
    <row r="1596" spans="5:5" x14ac:dyDescent="0.3">
      <c r="E1596" s="8"/>
    </row>
    <row r="1597" spans="5:5" x14ac:dyDescent="0.3">
      <c r="E1597" s="8"/>
    </row>
    <row r="1598" spans="5:5" x14ac:dyDescent="0.3">
      <c r="E1598" s="8"/>
    </row>
    <row r="1599" spans="5:5" x14ac:dyDescent="0.3">
      <c r="E1599" s="8"/>
    </row>
    <row r="1600" spans="5:5" x14ac:dyDescent="0.3">
      <c r="E1600" s="8"/>
    </row>
    <row r="1601" spans="5:5" x14ac:dyDescent="0.3">
      <c r="E1601" s="8"/>
    </row>
    <row r="1602" spans="5:5" x14ac:dyDescent="0.3">
      <c r="E1602" s="8"/>
    </row>
    <row r="1603" spans="5:5" x14ac:dyDescent="0.3">
      <c r="E1603" s="8"/>
    </row>
    <row r="1604" spans="5:5" x14ac:dyDescent="0.3">
      <c r="E1604" s="8"/>
    </row>
    <row r="1605" spans="5:5" x14ac:dyDescent="0.3">
      <c r="E1605" s="8"/>
    </row>
    <row r="1606" spans="5:5" x14ac:dyDescent="0.3">
      <c r="E1606" s="8"/>
    </row>
    <row r="1607" spans="5:5" x14ac:dyDescent="0.3">
      <c r="E1607" s="8"/>
    </row>
    <row r="1608" spans="5:5" x14ac:dyDescent="0.3">
      <c r="E1608" s="8"/>
    </row>
    <row r="1609" spans="5:5" x14ac:dyDescent="0.3">
      <c r="E1609" s="8"/>
    </row>
    <row r="1610" spans="5:5" x14ac:dyDescent="0.3">
      <c r="E1610" s="8"/>
    </row>
    <row r="1611" spans="5:5" x14ac:dyDescent="0.3">
      <c r="E1611" s="8"/>
    </row>
    <row r="1612" spans="5:5" x14ac:dyDescent="0.3">
      <c r="E1612" s="8"/>
    </row>
    <row r="1613" spans="5:5" x14ac:dyDescent="0.3">
      <c r="E1613" s="8"/>
    </row>
    <row r="1614" spans="5:5" x14ac:dyDescent="0.3">
      <c r="E1614" s="8"/>
    </row>
    <row r="1615" spans="5:5" x14ac:dyDescent="0.3">
      <c r="E1615" s="8"/>
    </row>
    <row r="1616" spans="5:5" x14ac:dyDescent="0.3">
      <c r="E1616" s="8"/>
    </row>
    <row r="1617" spans="5:5" x14ac:dyDescent="0.3">
      <c r="E1617" s="8"/>
    </row>
    <row r="1618" spans="5:5" x14ac:dyDescent="0.3">
      <c r="E1618" s="8"/>
    </row>
    <row r="1619" spans="5:5" x14ac:dyDescent="0.3">
      <c r="E1619" s="8"/>
    </row>
    <row r="1620" spans="5:5" x14ac:dyDescent="0.3">
      <c r="E1620" s="8"/>
    </row>
    <row r="1621" spans="5:5" x14ac:dyDescent="0.3">
      <c r="E1621" s="8"/>
    </row>
    <row r="1622" spans="5:5" x14ac:dyDescent="0.3">
      <c r="E1622" s="8"/>
    </row>
    <row r="1623" spans="5:5" x14ac:dyDescent="0.3">
      <c r="E1623" s="8"/>
    </row>
    <row r="1624" spans="5:5" x14ac:dyDescent="0.3">
      <c r="E1624" s="8"/>
    </row>
    <row r="1625" spans="5:5" x14ac:dyDescent="0.3">
      <c r="E1625" s="8"/>
    </row>
    <row r="1626" spans="5:5" x14ac:dyDescent="0.3">
      <c r="E1626" s="8"/>
    </row>
    <row r="1627" spans="5:5" x14ac:dyDescent="0.3">
      <c r="E1627" s="8"/>
    </row>
    <row r="1628" spans="5:5" x14ac:dyDescent="0.3">
      <c r="E1628" s="8"/>
    </row>
    <row r="1629" spans="5:5" x14ac:dyDescent="0.3">
      <c r="E1629" s="8"/>
    </row>
    <row r="1630" spans="5:5" x14ac:dyDescent="0.3">
      <c r="E1630" s="8"/>
    </row>
    <row r="1631" spans="5:5" x14ac:dyDescent="0.3">
      <c r="E1631" s="8"/>
    </row>
    <row r="1632" spans="5:5" x14ac:dyDescent="0.3">
      <c r="E1632" s="8"/>
    </row>
    <row r="1633" spans="5:5" x14ac:dyDescent="0.3">
      <c r="E1633" s="8"/>
    </row>
    <row r="1634" spans="5:5" x14ac:dyDescent="0.3">
      <c r="E1634" s="8"/>
    </row>
    <row r="1635" spans="5:5" x14ac:dyDescent="0.3">
      <c r="E1635" s="8"/>
    </row>
    <row r="1636" spans="5:5" x14ac:dyDescent="0.3">
      <c r="E1636" s="8"/>
    </row>
    <row r="1637" spans="5:5" x14ac:dyDescent="0.3">
      <c r="E1637" s="8"/>
    </row>
    <row r="1638" spans="5:5" x14ac:dyDescent="0.3">
      <c r="E1638" s="8"/>
    </row>
    <row r="1639" spans="5:5" x14ac:dyDescent="0.3">
      <c r="E1639" s="8"/>
    </row>
    <row r="1640" spans="5:5" x14ac:dyDescent="0.3">
      <c r="E1640" s="8"/>
    </row>
    <row r="1641" spans="5:5" x14ac:dyDescent="0.3">
      <c r="E1641" s="8"/>
    </row>
    <row r="1642" spans="5:5" x14ac:dyDescent="0.3">
      <c r="E1642" s="8"/>
    </row>
    <row r="1643" spans="5:5" x14ac:dyDescent="0.3">
      <c r="E1643" s="8"/>
    </row>
    <row r="1644" spans="5:5" x14ac:dyDescent="0.3">
      <c r="E1644" s="8"/>
    </row>
    <row r="1645" spans="5:5" x14ac:dyDescent="0.3">
      <c r="E1645" s="8"/>
    </row>
    <row r="1646" spans="5:5" x14ac:dyDescent="0.3">
      <c r="E1646" s="8"/>
    </row>
    <row r="1647" spans="5:5" x14ac:dyDescent="0.3">
      <c r="E1647" s="8"/>
    </row>
    <row r="1648" spans="5:5" x14ac:dyDescent="0.3">
      <c r="E1648" s="8"/>
    </row>
    <row r="1649" spans="5:5" x14ac:dyDescent="0.3">
      <c r="E1649" s="8"/>
    </row>
    <row r="1650" spans="5:5" x14ac:dyDescent="0.3">
      <c r="E1650" s="8"/>
    </row>
    <row r="1651" spans="5:5" x14ac:dyDescent="0.3">
      <c r="E1651" s="8"/>
    </row>
    <row r="1652" spans="5:5" x14ac:dyDescent="0.3">
      <c r="E1652" s="8"/>
    </row>
    <row r="1653" spans="5:5" x14ac:dyDescent="0.3">
      <c r="E1653" s="8"/>
    </row>
    <row r="1654" spans="5:5" x14ac:dyDescent="0.3">
      <c r="E1654" s="8"/>
    </row>
    <row r="1655" spans="5:5" x14ac:dyDescent="0.3">
      <c r="E1655" s="8"/>
    </row>
    <row r="1656" spans="5:5" x14ac:dyDescent="0.3">
      <c r="E1656" s="8"/>
    </row>
    <row r="1657" spans="5:5" x14ac:dyDescent="0.3">
      <c r="E1657" s="8"/>
    </row>
    <row r="1658" spans="5:5" x14ac:dyDescent="0.3">
      <c r="E1658" s="8"/>
    </row>
    <row r="1659" spans="5:5" x14ac:dyDescent="0.3">
      <c r="E1659" s="8"/>
    </row>
    <row r="1660" spans="5:5" x14ac:dyDescent="0.3">
      <c r="E1660" s="8"/>
    </row>
    <row r="1661" spans="5:5" x14ac:dyDescent="0.3">
      <c r="E1661" s="8"/>
    </row>
    <row r="1662" spans="5:5" x14ac:dyDescent="0.3">
      <c r="E1662" s="8"/>
    </row>
    <row r="1663" spans="5:5" x14ac:dyDescent="0.3">
      <c r="E1663" s="8"/>
    </row>
    <row r="1664" spans="5:5" x14ac:dyDescent="0.3">
      <c r="E1664" s="8"/>
    </row>
    <row r="1665" spans="5:5" x14ac:dyDescent="0.3">
      <c r="E1665" s="8"/>
    </row>
    <row r="1666" spans="5:5" x14ac:dyDescent="0.3">
      <c r="E1666" s="8"/>
    </row>
    <row r="1667" spans="5:5" x14ac:dyDescent="0.3">
      <c r="E1667" s="8"/>
    </row>
    <row r="1668" spans="5:5" x14ac:dyDescent="0.3">
      <c r="E1668" s="8"/>
    </row>
    <row r="1669" spans="5:5" x14ac:dyDescent="0.3">
      <c r="E1669" s="8"/>
    </row>
    <row r="1670" spans="5:5" x14ac:dyDescent="0.3">
      <c r="E1670" s="8"/>
    </row>
    <row r="1671" spans="5:5" x14ac:dyDescent="0.3">
      <c r="E1671" s="8"/>
    </row>
    <row r="1672" spans="5:5" x14ac:dyDescent="0.3">
      <c r="E1672" s="8"/>
    </row>
    <row r="1673" spans="5:5" x14ac:dyDescent="0.3">
      <c r="E1673" s="8"/>
    </row>
    <row r="1674" spans="5:5" x14ac:dyDescent="0.3">
      <c r="E1674" s="8"/>
    </row>
    <row r="1675" spans="5:5" x14ac:dyDescent="0.3">
      <c r="E1675" s="8"/>
    </row>
    <row r="1676" spans="5:5" x14ac:dyDescent="0.3">
      <c r="E1676" s="8"/>
    </row>
    <row r="1677" spans="5:5" x14ac:dyDescent="0.3">
      <c r="E1677" s="8"/>
    </row>
    <row r="1678" spans="5:5" x14ac:dyDescent="0.3">
      <c r="E1678" s="8"/>
    </row>
    <row r="1679" spans="5:5" x14ac:dyDescent="0.3">
      <c r="E1679" s="8"/>
    </row>
    <row r="1680" spans="5:5" x14ac:dyDescent="0.3">
      <c r="E1680" s="8"/>
    </row>
    <row r="1681" spans="5:5" x14ac:dyDescent="0.3">
      <c r="E1681" s="8"/>
    </row>
    <row r="1682" spans="5:5" x14ac:dyDescent="0.3">
      <c r="E1682" s="8"/>
    </row>
    <row r="1683" spans="5:5" x14ac:dyDescent="0.3">
      <c r="E1683" s="8"/>
    </row>
    <row r="1684" spans="5:5" x14ac:dyDescent="0.3">
      <c r="E1684" s="8"/>
    </row>
    <row r="1685" spans="5:5" x14ac:dyDescent="0.3">
      <c r="E1685" s="8"/>
    </row>
    <row r="1686" spans="5:5" x14ac:dyDescent="0.3">
      <c r="E1686" s="8"/>
    </row>
    <row r="1687" spans="5:5" x14ac:dyDescent="0.3">
      <c r="E1687" s="8"/>
    </row>
    <row r="1688" spans="5:5" x14ac:dyDescent="0.3">
      <c r="E1688" s="8"/>
    </row>
    <row r="1689" spans="5:5" x14ac:dyDescent="0.3">
      <c r="E1689" s="8"/>
    </row>
    <row r="1690" spans="5:5" x14ac:dyDescent="0.3">
      <c r="E1690" s="8"/>
    </row>
    <row r="1691" spans="5:5" x14ac:dyDescent="0.3">
      <c r="E1691" s="8"/>
    </row>
    <row r="1692" spans="5:5" x14ac:dyDescent="0.3">
      <c r="E1692" s="8"/>
    </row>
    <row r="1693" spans="5:5" x14ac:dyDescent="0.3">
      <c r="E1693" s="8"/>
    </row>
    <row r="1694" spans="5:5" x14ac:dyDescent="0.3">
      <c r="E1694" s="8"/>
    </row>
    <row r="1695" spans="5:5" x14ac:dyDescent="0.3">
      <c r="E1695" s="8"/>
    </row>
    <row r="1696" spans="5:5" x14ac:dyDescent="0.3">
      <c r="E1696" s="8"/>
    </row>
    <row r="1697" spans="5:5" x14ac:dyDescent="0.3">
      <c r="E1697" s="8"/>
    </row>
    <row r="1698" spans="5:5" x14ac:dyDescent="0.3">
      <c r="E1698" s="8"/>
    </row>
    <row r="1699" spans="5:5" x14ac:dyDescent="0.3">
      <c r="E1699" s="8"/>
    </row>
    <row r="1700" spans="5:5" x14ac:dyDescent="0.3">
      <c r="E1700" s="8"/>
    </row>
    <row r="1701" spans="5:5" x14ac:dyDescent="0.3">
      <c r="E1701" s="8"/>
    </row>
    <row r="1702" spans="5:5" x14ac:dyDescent="0.3">
      <c r="E1702" s="8"/>
    </row>
    <row r="1703" spans="5:5" x14ac:dyDescent="0.3">
      <c r="E1703" s="8"/>
    </row>
    <row r="1704" spans="5:5" x14ac:dyDescent="0.3">
      <c r="E1704" s="8"/>
    </row>
    <row r="1705" spans="5:5" x14ac:dyDescent="0.3">
      <c r="E1705" s="8"/>
    </row>
    <row r="1706" spans="5:5" x14ac:dyDescent="0.3">
      <c r="E1706" s="8"/>
    </row>
    <row r="1707" spans="5:5" x14ac:dyDescent="0.3">
      <c r="E1707" s="8"/>
    </row>
    <row r="1708" spans="5:5" x14ac:dyDescent="0.3">
      <c r="E1708" s="8"/>
    </row>
    <row r="1709" spans="5:5" x14ac:dyDescent="0.3">
      <c r="E1709" s="8"/>
    </row>
    <row r="1710" spans="5:5" x14ac:dyDescent="0.3">
      <c r="E1710" s="8"/>
    </row>
    <row r="1711" spans="5:5" x14ac:dyDescent="0.3">
      <c r="E1711" s="8"/>
    </row>
    <row r="1712" spans="5:5" x14ac:dyDescent="0.3">
      <c r="E1712" s="8"/>
    </row>
    <row r="1713" spans="5:5" x14ac:dyDescent="0.3">
      <c r="E1713" s="8"/>
    </row>
    <row r="1714" spans="5:5" x14ac:dyDescent="0.3">
      <c r="E1714" s="8"/>
    </row>
    <row r="1715" spans="5:5" x14ac:dyDescent="0.3">
      <c r="E1715" s="8"/>
    </row>
    <row r="1716" spans="5:5" x14ac:dyDescent="0.3">
      <c r="E1716" s="8"/>
    </row>
    <row r="1717" spans="5:5" x14ac:dyDescent="0.3">
      <c r="E1717" s="8"/>
    </row>
    <row r="1718" spans="5:5" x14ac:dyDescent="0.3">
      <c r="E1718" s="8"/>
    </row>
    <row r="1719" spans="5:5" x14ac:dyDescent="0.3">
      <c r="E1719" s="8"/>
    </row>
    <row r="1720" spans="5:5" x14ac:dyDescent="0.3">
      <c r="E1720" s="8"/>
    </row>
    <row r="1721" spans="5:5" x14ac:dyDescent="0.3">
      <c r="E1721" s="8"/>
    </row>
    <row r="1722" spans="5:5" x14ac:dyDescent="0.3">
      <c r="E1722" s="8"/>
    </row>
    <row r="1723" spans="5:5" x14ac:dyDescent="0.3">
      <c r="E1723" s="8"/>
    </row>
    <row r="1724" spans="5:5" x14ac:dyDescent="0.3">
      <c r="E1724" s="8"/>
    </row>
    <row r="1725" spans="5:5" x14ac:dyDescent="0.3">
      <c r="E1725" s="8"/>
    </row>
    <row r="1726" spans="5:5" x14ac:dyDescent="0.3">
      <c r="E1726" s="8"/>
    </row>
    <row r="1727" spans="5:5" x14ac:dyDescent="0.3">
      <c r="E1727" s="8"/>
    </row>
    <row r="1728" spans="5:5" x14ac:dyDescent="0.3">
      <c r="E1728" s="8"/>
    </row>
    <row r="1729" spans="5:5" x14ac:dyDescent="0.3">
      <c r="E1729" s="8"/>
    </row>
    <row r="1730" spans="5:5" x14ac:dyDescent="0.3">
      <c r="E1730" s="8"/>
    </row>
    <row r="1731" spans="5:5" x14ac:dyDescent="0.3">
      <c r="E1731" s="8"/>
    </row>
    <row r="1732" spans="5:5" x14ac:dyDescent="0.3">
      <c r="E1732" s="8"/>
    </row>
    <row r="1733" spans="5:5" x14ac:dyDescent="0.3">
      <c r="E1733" s="8"/>
    </row>
    <row r="1734" spans="5:5" x14ac:dyDescent="0.3">
      <c r="E1734" s="8"/>
    </row>
    <row r="1735" spans="5:5" x14ac:dyDescent="0.3">
      <c r="E1735" s="8"/>
    </row>
    <row r="1736" spans="5:5" x14ac:dyDescent="0.3">
      <c r="E1736" s="8"/>
    </row>
    <row r="1737" spans="5:5" x14ac:dyDescent="0.3">
      <c r="E1737" s="8"/>
    </row>
    <row r="1738" spans="5:5" x14ac:dyDescent="0.3">
      <c r="E1738" s="8"/>
    </row>
    <row r="1739" spans="5:5" x14ac:dyDescent="0.3">
      <c r="E1739" s="8"/>
    </row>
    <row r="1740" spans="5:5" x14ac:dyDescent="0.3">
      <c r="E1740" s="8"/>
    </row>
    <row r="1741" spans="5:5" x14ac:dyDescent="0.3">
      <c r="E1741" s="8"/>
    </row>
    <row r="1742" spans="5:5" x14ac:dyDescent="0.3">
      <c r="E1742" s="8"/>
    </row>
    <row r="1743" spans="5:5" x14ac:dyDescent="0.3">
      <c r="E1743" s="8"/>
    </row>
    <row r="1744" spans="5:5" x14ac:dyDescent="0.3">
      <c r="E1744" s="8"/>
    </row>
    <row r="1745" spans="5:5" x14ac:dyDescent="0.3">
      <c r="E1745" s="8"/>
    </row>
    <row r="1746" spans="5:5" x14ac:dyDescent="0.3">
      <c r="E1746" s="8"/>
    </row>
    <row r="1747" spans="5:5" x14ac:dyDescent="0.3">
      <c r="E1747" s="8"/>
    </row>
    <row r="1748" spans="5:5" x14ac:dyDescent="0.3">
      <c r="E1748" s="8"/>
    </row>
    <row r="1749" spans="5:5" x14ac:dyDescent="0.3">
      <c r="E1749" s="8"/>
    </row>
    <row r="1750" spans="5:5" x14ac:dyDescent="0.3">
      <c r="E1750" s="8"/>
    </row>
    <row r="1751" spans="5:5" x14ac:dyDescent="0.3">
      <c r="E1751" s="8"/>
    </row>
    <row r="1752" spans="5:5" x14ac:dyDescent="0.3">
      <c r="E1752" s="8"/>
    </row>
    <row r="1753" spans="5:5" x14ac:dyDescent="0.3">
      <c r="E1753" s="8"/>
    </row>
    <row r="1754" spans="5:5" x14ac:dyDescent="0.3">
      <c r="E1754" s="8"/>
    </row>
    <row r="1755" spans="5:5" x14ac:dyDescent="0.3">
      <c r="E1755" s="8"/>
    </row>
    <row r="1756" spans="5:5" x14ac:dyDescent="0.3">
      <c r="E1756" s="8"/>
    </row>
    <row r="1757" spans="5:5" x14ac:dyDescent="0.3">
      <c r="E1757" s="8"/>
    </row>
    <row r="1758" spans="5:5" x14ac:dyDescent="0.3">
      <c r="E1758" s="8"/>
    </row>
    <row r="1759" spans="5:5" x14ac:dyDescent="0.3">
      <c r="E1759" s="8"/>
    </row>
    <row r="1760" spans="5:5" x14ac:dyDescent="0.3">
      <c r="E1760" s="8"/>
    </row>
    <row r="1761" spans="5:5" x14ac:dyDescent="0.3">
      <c r="E1761" s="8"/>
    </row>
    <row r="1762" spans="5:5" x14ac:dyDescent="0.3">
      <c r="E1762" s="8"/>
    </row>
    <row r="1763" spans="5:5" x14ac:dyDescent="0.3">
      <c r="E1763" s="8"/>
    </row>
    <row r="1764" spans="5:5" x14ac:dyDescent="0.3">
      <c r="E1764" s="8"/>
    </row>
    <row r="1765" spans="5:5" x14ac:dyDescent="0.3">
      <c r="E1765" s="8"/>
    </row>
    <row r="1766" spans="5:5" x14ac:dyDescent="0.3">
      <c r="E1766" s="8"/>
    </row>
    <row r="1767" spans="5:5" x14ac:dyDescent="0.3">
      <c r="E1767" s="8"/>
    </row>
    <row r="1768" spans="5:5" x14ac:dyDescent="0.3">
      <c r="E1768" s="8"/>
    </row>
    <row r="1769" spans="5:5" x14ac:dyDescent="0.3">
      <c r="E1769" s="8"/>
    </row>
    <row r="1770" spans="5:5" x14ac:dyDescent="0.3">
      <c r="E1770" s="8"/>
    </row>
    <row r="1771" spans="5:5" x14ac:dyDescent="0.3">
      <c r="E1771" s="8"/>
    </row>
    <row r="1772" spans="5:5" x14ac:dyDescent="0.3">
      <c r="E1772" s="8"/>
    </row>
    <row r="1773" spans="5:5" x14ac:dyDescent="0.3">
      <c r="E1773" s="8"/>
    </row>
    <row r="1774" spans="5:5" x14ac:dyDescent="0.3">
      <c r="E1774" s="8"/>
    </row>
    <row r="1775" spans="5:5" x14ac:dyDescent="0.3">
      <c r="E1775" s="8"/>
    </row>
    <row r="1776" spans="5:5" x14ac:dyDescent="0.3">
      <c r="E1776" s="8"/>
    </row>
    <row r="1777" spans="5:5" x14ac:dyDescent="0.3">
      <c r="E1777" s="8"/>
    </row>
    <row r="1778" spans="5:5" x14ac:dyDescent="0.3">
      <c r="E1778" s="8"/>
    </row>
    <row r="1779" spans="5:5" x14ac:dyDescent="0.3">
      <c r="E1779" s="8"/>
    </row>
    <row r="1780" spans="5:5" x14ac:dyDescent="0.3">
      <c r="E1780" s="8"/>
    </row>
    <row r="1781" spans="5:5" x14ac:dyDescent="0.3">
      <c r="E1781" s="8"/>
    </row>
    <row r="1782" spans="5:5" x14ac:dyDescent="0.3">
      <c r="E1782" s="8"/>
    </row>
    <row r="1783" spans="5:5" x14ac:dyDescent="0.3">
      <c r="E1783" s="8"/>
    </row>
    <row r="1784" spans="5:5" x14ac:dyDescent="0.3">
      <c r="E1784" s="8"/>
    </row>
    <row r="1785" spans="5:5" x14ac:dyDescent="0.3">
      <c r="E1785" s="8"/>
    </row>
    <row r="1786" spans="5:5" x14ac:dyDescent="0.3">
      <c r="E1786" s="8"/>
    </row>
    <row r="1787" spans="5:5" x14ac:dyDescent="0.3">
      <c r="E1787" s="8"/>
    </row>
    <row r="1788" spans="5:5" x14ac:dyDescent="0.3">
      <c r="E1788" s="8"/>
    </row>
    <row r="1789" spans="5:5" x14ac:dyDescent="0.3">
      <c r="E1789" s="8"/>
    </row>
    <row r="1790" spans="5:5" x14ac:dyDescent="0.3">
      <c r="E1790" s="8"/>
    </row>
    <row r="1791" spans="5:5" x14ac:dyDescent="0.3">
      <c r="E1791" s="8"/>
    </row>
    <row r="1792" spans="5:5" x14ac:dyDescent="0.3">
      <c r="E1792" s="8"/>
    </row>
    <row r="1793" spans="5:5" x14ac:dyDescent="0.3">
      <c r="E1793" s="8"/>
    </row>
    <row r="1794" spans="5:5" x14ac:dyDescent="0.3">
      <c r="E1794" s="8"/>
    </row>
    <row r="1795" spans="5:5" x14ac:dyDescent="0.3">
      <c r="E1795" s="8"/>
    </row>
    <row r="1796" spans="5:5" x14ac:dyDescent="0.3">
      <c r="E1796" s="8"/>
    </row>
    <row r="1797" spans="5:5" x14ac:dyDescent="0.3">
      <c r="E1797" s="8"/>
    </row>
    <row r="1798" spans="5:5" x14ac:dyDescent="0.3">
      <c r="E1798" s="8"/>
    </row>
    <row r="1799" spans="5:5" x14ac:dyDescent="0.3">
      <c r="E1799" s="8"/>
    </row>
    <row r="1800" spans="5:5" x14ac:dyDescent="0.3">
      <c r="E1800" s="8"/>
    </row>
    <row r="1801" spans="5:5" x14ac:dyDescent="0.3">
      <c r="E1801" s="8"/>
    </row>
    <row r="1802" spans="5:5" x14ac:dyDescent="0.3">
      <c r="E1802" s="8"/>
    </row>
    <row r="1803" spans="5:5" x14ac:dyDescent="0.3">
      <c r="E1803" s="8"/>
    </row>
    <row r="1804" spans="5:5" x14ac:dyDescent="0.3">
      <c r="E1804" s="8"/>
    </row>
    <row r="1805" spans="5:5" x14ac:dyDescent="0.3">
      <c r="E1805" s="8"/>
    </row>
    <row r="1806" spans="5:5" x14ac:dyDescent="0.3">
      <c r="E1806" s="8"/>
    </row>
    <row r="1807" spans="5:5" x14ac:dyDescent="0.3">
      <c r="E1807" s="8"/>
    </row>
    <row r="1808" spans="5:5" x14ac:dyDescent="0.3">
      <c r="E1808" s="8"/>
    </row>
    <row r="1809" spans="5:5" x14ac:dyDescent="0.3">
      <c r="E1809" s="8"/>
    </row>
    <row r="1810" spans="5:5" x14ac:dyDescent="0.3">
      <c r="E1810" s="8"/>
    </row>
    <row r="1811" spans="5:5" x14ac:dyDescent="0.3">
      <c r="E1811" s="8"/>
    </row>
    <row r="1812" spans="5:5" x14ac:dyDescent="0.3">
      <c r="E1812" s="8"/>
    </row>
    <row r="1813" spans="5:5" x14ac:dyDescent="0.3">
      <c r="E1813" s="8"/>
    </row>
    <row r="1814" spans="5:5" x14ac:dyDescent="0.3">
      <c r="E1814" s="8"/>
    </row>
    <row r="1815" spans="5:5" x14ac:dyDescent="0.3">
      <c r="E1815" s="8"/>
    </row>
    <row r="1816" spans="5:5" x14ac:dyDescent="0.3">
      <c r="E1816" s="8"/>
    </row>
    <row r="1817" spans="5:5" x14ac:dyDescent="0.3">
      <c r="E1817" s="8"/>
    </row>
    <row r="1818" spans="5:5" x14ac:dyDescent="0.3">
      <c r="E1818" s="8"/>
    </row>
    <row r="1819" spans="5:5" x14ac:dyDescent="0.3">
      <c r="E1819" s="8"/>
    </row>
    <row r="1820" spans="5:5" x14ac:dyDescent="0.3">
      <c r="E1820" s="8"/>
    </row>
    <row r="1821" spans="5:5" x14ac:dyDescent="0.3">
      <c r="E1821" s="8"/>
    </row>
    <row r="1822" spans="5:5" x14ac:dyDescent="0.3">
      <c r="E1822" s="8"/>
    </row>
    <row r="1823" spans="5:5" x14ac:dyDescent="0.3">
      <c r="E1823" s="8"/>
    </row>
    <row r="1824" spans="5:5" x14ac:dyDescent="0.3">
      <c r="E1824" s="8"/>
    </row>
    <row r="1825" spans="5:5" x14ac:dyDescent="0.3">
      <c r="E1825" s="8"/>
    </row>
    <row r="1826" spans="5:5" x14ac:dyDescent="0.3">
      <c r="E1826" s="8"/>
    </row>
    <row r="1827" spans="5:5" x14ac:dyDescent="0.3">
      <c r="E1827" s="8"/>
    </row>
    <row r="1828" spans="5:5" x14ac:dyDescent="0.3">
      <c r="E1828" s="8"/>
    </row>
    <row r="1829" spans="5:5" x14ac:dyDescent="0.3">
      <c r="E1829" s="8"/>
    </row>
    <row r="1830" spans="5:5" x14ac:dyDescent="0.3">
      <c r="E1830" s="8"/>
    </row>
    <row r="1831" spans="5:5" x14ac:dyDescent="0.3">
      <c r="E1831" s="8"/>
    </row>
    <row r="1832" spans="5:5" x14ac:dyDescent="0.3">
      <c r="E1832" s="8"/>
    </row>
    <row r="1833" spans="5:5" x14ac:dyDescent="0.3">
      <c r="E1833" s="8"/>
    </row>
    <row r="1834" spans="5:5" x14ac:dyDescent="0.3">
      <c r="E1834" s="8"/>
    </row>
    <row r="1835" spans="5:5" x14ac:dyDescent="0.3">
      <c r="E1835" s="8"/>
    </row>
    <row r="1836" spans="5:5" x14ac:dyDescent="0.3">
      <c r="E1836" s="8"/>
    </row>
    <row r="1837" spans="5:5" x14ac:dyDescent="0.3">
      <c r="E1837" s="8"/>
    </row>
    <row r="1838" spans="5:5" x14ac:dyDescent="0.3">
      <c r="E1838" s="8"/>
    </row>
    <row r="1839" spans="5:5" x14ac:dyDescent="0.3">
      <c r="E1839" s="8"/>
    </row>
    <row r="1840" spans="5:5" x14ac:dyDescent="0.3">
      <c r="E1840" s="8"/>
    </row>
    <row r="1841" spans="5:5" x14ac:dyDescent="0.3">
      <c r="E1841" s="8"/>
    </row>
    <row r="1842" spans="5:5" x14ac:dyDescent="0.3">
      <c r="E1842" s="8"/>
    </row>
    <row r="1843" spans="5:5" x14ac:dyDescent="0.3">
      <c r="E1843" s="8"/>
    </row>
    <row r="1844" spans="5:5" x14ac:dyDescent="0.3">
      <c r="E1844" s="8"/>
    </row>
    <row r="1845" spans="5:5" x14ac:dyDescent="0.3">
      <c r="E1845" s="8"/>
    </row>
    <row r="1846" spans="5:5" x14ac:dyDescent="0.3">
      <c r="E1846" s="8"/>
    </row>
    <row r="1847" spans="5:5" x14ac:dyDescent="0.3">
      <c r="E1847" s="8"/>
    </row>
    <row r="1848" spans="5:5" x14ac:dyDescent="0.3">
      <c r="E1848" s="8"/>
    </row>
    <row r="1849" spans="5:5" x14ac:dyDescent="0.3">
      <c r="E1849" s="8"/>
    </row>
    <row r="1850" spans="5:5" x14ac:dyDescent="0.3">
      <c r="E1850" s="8"/>
    </row>
    <row r="1851" spans="5:5" x14ac:dyDescent="0.3">
      <c r="E1851" s="8"/>
    </row>
    <row r="1852" spans="5:5" x14ac:dyDescent="0.3">
      <c r="E1852" s="8"/>
    </row>
    <row r="1853" spans="5:5" x14ac:dyDescent="0.3">
      <c r="E1853" s="8"/>
    </row>
    <row r="1854" spans="5:5" x14ac:dyDescent="0.3">
      <c r="E1854" s="8"/>
    </row>
    <row r="1855" spans="5:5" x14ac:dyDescent="0.3">
      <c r="E1855" s="8"/>
    </row>
    <row r="1856" spans="5:5" x14ac:dyDescent="0.3">
      <c r="E1856" s="8"/>
    </row>
    <row r="1857" spans="5:5" x14ac:dyDescent="0.3">
      <c r="E1857" s="8"/>
    </row>
    <row r="1858" spans="5:5" x14ac:dyDescent="0.3">
      <c r="E1858" s="8"/>
    </row>
    <row r="1859" spans="5:5" x14ac:dyDescent="0.3">
      <c r="E1859" s="8"/>
    </row>
    <row r="1860" spans="5:5" x14ac:dyDescent="0.3">
      <c r="E1860" s="8"/>
    </row>
    <row r="1861" spans="5:5" x14ac:dyDescent="0.3">
      <c r="E1861" s="8"/>
    </row>
    <row r="1862" spans="5:5" x14ac:dyDescent="0.3">
      <c r="E1862" s="8"/>
    </row>
    <row r="1863" spans="5:5" x14ac:dyDescent="0.3">
      <c r="E1863" s="8"/>
    </row>
    <row r="1864" spans="5:5" x14ac:dyDescent="0.3">
      <c r="E1864" s="8"/>
    </row>
    <row r="1865" spans="5:5" x14ac:dyDescent="0.3">
      <c r="E1865" s="8"/>
    </row>
    <row r="1866" spans="5:5" x14ac:dyDescent="0.3">
      <c r="E1866" s="8"/>
    </row>
    <row r="1867" spans="5:5" x14ac:dyDescent="0.3">
      <c r="E1867" s="8"/>
    </row>
    <row r="1868" spans="5:5" x14ac:dyDescent="0.3">
      <c r="E1868" s="8"/>
    </row>
    <row r="1869" spans="5:5" x14ac:dyDescent="0.3">
      <c r="E1869" s="8"/>
    </row>
    <row r="1870" spans="5:5" x14ac:dyDescent="0.3">
      <c r="E1870" s="8"/>
    </row>
    <row r="1871" spans="5:5" x14ac:dyDescent="0.3">
      <c r="E1871" s="8"/>
    </row>
    <row r="1872" spans="5:5" x14ac:dyDescent="0.3">
      <c r="E1872" s="8"/>
    </row>
    <row r="1873" spans="5:5" x14ac:dyDescent="0.3">
      <c r="E1873" s="8"/>
    </row>
    <row r="1874" spans="5:5" x14ac:dyDescent="0.3">
      <c r="E1874" s="8"/>
    </row>
    <row r="1875" spans="5:5" x14ac:dyDescent="0.3">
      <c r="E1875" s="8"/>
    </row>
    <row r="1876" spans="5:5" x14ac:dyDescent="0.3">
      <c r="E1876" s="8"/>
    </row>
    <row r="1877" spans="5:5" x14ac:dyDescent="0.3">
      <c r="E1877" s="8"/>
    </row>
    <row r="1878" spans="5:5" x14ac:dyDescent="0.3">
      <c r="E1878" s="8"/>
    </row>
    <row r="1879" spans="5:5" x14ac:dyDescent="0.3">
      <c r="E1879" s="8"/>
    </row>
    <row r="1880" spans="5:5" x14ac:dyDescent="0.3">
      <c r="E1880" s="8"/>
    </row>
    <row r="1881" spans="5:5" x14ac:dyDescent="0.3">
      <c r="E1881" s="8"/>
    </row>
    <row r="1882" spans="5:5" x14ac:dyDescent="0.3">
      <c r="E1882" s="8"/>
    </row>
    <row r="1883" spans="5:5" x14ac:dyDescent="0.3">
      <c r="E1883" s="8"/>
    </row>
    <row r="1884" spans="5:5" x14ac:dyDescent="0.3">
      <c r="E1884" s="8"/>
    </row>
    <row r="1885" spans="5:5" x14ac:dyDescent="0.3">
      <c r="E1885" s="8"/>
    </row>
    <row r="1886" spans="5:5" x14ac:dyDescent="0.3">
      <c r="E1886" s="8"/>
    </row>
    <row r="1887" spans="5:5" x14ac:dyDescent="0.3">
      <c r="E1887" s="8"/>
    </row>
    <row r="1888" spans="5:5" x14ac:dyDescent="0.3">
      <c r="E1888" s="8"/>
    </row>
    <row r="1889" spans="5:5" x14ac:dyDescent="0.3">
      <c r="E1889" s="8"/>
    </row>
    <row r="1890" spans="5:5" x14ac:dyDescent="0.3">
      <c r="E1890" s="8"/>
    </row>
    <row r="1891" spans="5:5" x14ac:dyDescent="0.3">
      <c r="E1891" s="8"/>
    </row>
    <row r="1892" spans="5:5" x14ac:dyDescent="0.3">
      <c r="E1892" s="8"/>
    </row>
    <row r="1893" spans="5:5" x14ac:dyDescent="0.3">
      <c r="E1893" s="8"/>
    </row>
    <row r="1894" spans="5:5" x14ac:dyDescent="0.3">
      <c r="E1894" s="8"/>
    </row>
    <row r="1895" spans="5:5" x14ac:dyDescent="0.3">
      <c r="E1895" s="8"/>
    </row>
    <row r="1896" spans="5:5" x14ac:dyDescent="0.3">
      <c r="E1896" s="8"/>
    </row>
    <row r="1897" spans="5:5" x14ac:dyDescent="0.3">
      <c r="E1897" s="8"/>
    </row>
    <row r="1898" spans="5:5" x14ac:dyDescent="0.3">
      <c r="E1898" s="8"/>
    </row>
    <row r="1899" spans="5:5" x14ac:dyDescent="0.3">
      <c r="E1899" s="8"/>
    </row>
    <row r="1900" spans="5:5" x14ac:dyDescent="0.3">
      <c r="E1900" s="8"/>
    </row>
    <row r="1901" spans="5:5" x14ac:dyDescent="0.3">
      <c r="E1901" s="8"/>
    </row>
    <row r="1902" spans="5:5" x14ac:dyDescent="0.3">
      <c r="E1902" s="8"/>
    </row>
    <row r="1903" spans="5:5" x14ac:dyDescent="0.3">
      <c r="E1903" s="8"/>
    </row>
    <row r="1904" spans="5:5" x14ac:dyDescent="0.3">
      <c r="E1904" s="8"/>
    </row>
    <row r="1905" spans="5:5" x14ac:dyDescent="0.3">
      <c r="E1905" s="8"/>
    </row>
    <row r="1906" spans="5:5" x14ac:dyDescent="0.3">
      <c r="E1906" s="8"/>
    </row>
    <row r="1907" spans="5:5" x14ac:dyDescent="0.3">
      <c r="E1907" s="8"/>
    </row>
    <row r="1908" spans="5:5" x14ac:dyDescent="0.3">
      <c r="E1908" s="8"/>
    </row>
    <row r="1909" spans="5:5" x14ac:dyDescent="0.3">
      <c r="E1909" s="8"/>
    </row>
    <row r="1910" spans="5:5" x14ac:dyDescent="0.3">
      <c r="E1910" s="8"/>
    </row>
    <row r="1911" spans="5:5" x14ac:dyDescent="0.3">
      <c r="E1911" s="8"/>
    </row>
    <row r="1912" spans="5:5" x14ac:dyDescent="0.3">
      <c r="E1912" s="8"/>
    </row>
    <row r="1913" spans="5:5" x14ac:dyDescent="0.3">
      <c r="E1913" s="8"/>
    </row>
    <row r="1914" spans="5:5" x14ac:dyDescent="0.3">
      <c r="E1914" s="8"/>
    </row>
    <row r="1915" spans="5:5" x14ac:dyDescent="0.3">
      <c r="E1915" s="8"/>
    </row>
    <row r="1916" spans="5:5" x14ac:dyDescent="0.3">
      <c r="E1916" s="8"/>
    </row>
    <row r="1917" spans="5:5" x14ac:dyDescent="0.3">
      <c r="E1917" s="8"/>
    </row>
    <row r="1918" spans="5:5" x14ac:dyDescent="0.3">
      <c r="E1918" s="8"/>
    </row>
    <row r="1919" spans="5:5" x14ac:dyDescent="0.3">
      <c r="E1919" s="8"/>
    </row>
    <row r="1920" spans="5:5" x14ac:dyDescent="0.3">
      <c r="E1920" s="8"/>
    </row>
    <row r="1921" spans="5:5" x14ac:dyDescent="0.3">
      <c r="E1921" s="8"/>
    </row>
    <row r="1922" spans="5:5" x14ac:dyDescent="0.3">
      <c r="E1922" s="8"/>
    </row>
    <row r="1923" spans="5:5" x14ac:dyDescent="0.3">
      <c r="E1923" s="8"/>
    </row>
    <row r="1924" spans="5:5" x14ac:dyDescent="0.3">
      <c r="E1924" s="8"/>
    </row>
    <row r="1925" spans="5:5" x14ac:dyDescent="0.3">
      <c r="E1925" s="8"/>
    </row>
    <row r="1926" spans="5:5" x14ac:dyDescent="0.3">
      <c r="E1926" s="8"/>
    </row>
    <row r="1927" spans="5:5" x14ac:dyDescent="0.3">
      <c r="E1927" s="8"/>
    </row>
    <row r="1928" spans="5:5" x14ac:dyDescent="0.3">
      <c r="E1928" s="8"/>
    </row>
    <row r="1929" spans="5:5" x14ac:dyDescent="0.3">
      <c r="E1929" s="8"/>
    </row>
    <row r="1930" spans="5:5" x14ac:dyDescent="0.3">
      <c r="E1930" s="8"/>
    </row>
    <row r="1931" spans="5:5" x14ac:dyDescent="0.3">
      <c r="E1931" s="8"/>
    </row>
    <row r="1932" spans="5:5" x14ac:dyDescent="0.3">
      <c r="E1932" s="8"/>
    </row>
    <row r="1933" spans="5:5" x14ac:dyDescent="0.3">
      <c r="E1933" s="8"/>
    </row>
    <row r="1934" spans="5:5" x14ac:dyDescent="0.3">
      <c r="E1934" s="8"/>
    </row>
    <row r="1935" spans="5:5" x14ac:dyDescent="0.3">
      <c r="E1935" s="8"/>
    </row>
    <row r="1936" spans="5:5" x14ac:dyDescent="0.3">
      <c r="E1936" s="8"/>
    </row>
    <row r="1937" spans="5:5" x14ac:dyDescent="0.3">
      <c r="E1937" s="8"/>
    </row>
    <row r="1938" spans="5:5" x14ac:dyDescent="0.3">
      <c r="E1938" s="8"/>
    </row>
    <row r="1939" spans="5:5" x14ac:dyDescent="0.3">
      <c r="E1939" s="8"/>
    </row>
    <row r="1940" spans="5:5" x14ac:dyDescent="0.3">
      <c r="E1940" s="8"/>
    </row>
    <row r="1941" spans="5:5" x14ac:dyDescent="0.3">
      <c r="E1941" s="8"/>
    </row>
    <row r="1942" spans="5:5" x14ac:dyDescent="0.3">
      <c r="E1942" s="8"/>
    </row>
    <row r="1943" spans="5:5" x14ac:dyDescent="0.3">
      <c r="E1943" s="8"/>
    </row>
    <row r="1944" spans="5:5" x14ac:dyDescent="0.3">
      <c r="E1944" s="8"/>
    </row>
    <row r="1945" spans="5:5" x14ac:dyDescent="0.3">
      <c r="E1945" s="8"/>
    </row>
    <row r="1946" spans="5:5" x14ac:dyDescent="0.3">
      <c r="E1946" s="8"/>
    </row>
    <row r="1947" spans="5:5" x14ac:dyDescent="0.3">
      <c r="E1947" s="8"/>
    </row>
    <row r="1948" spans="5:5" x14ac:dyDescent="0.3">
      <c r="E1948" s="8"/>
    </row>
    <row r="1949" spans="5:5" x14ac:dyDescent="0.3">
      <c r="E1949" s="8"/>
    </row>
    <row r="1950" spans="5:5" x14ac:dyDescent="0.3">
      <c r="E1950" s="8"/>
    </row>
    <row r="1951" spans="5:5" x14ac:dyDescent="0.3">
      <c r="E1951" s="8"/>
    </row>
    <row r="1952" spans="5:5" x14ac:dyDescent="0.3">
      <c r="E1952" s="8"/>
    </row>
    <row r="1953" spans="5:5" x14ac:dyDescent="0.3">
      <c r="E1953" s="8"/>
    </row>
    <row r="1954" spans="5:5" x14ac:dyDescent="0.3">
      <c r="E1954" s="8"/>
    </row>
    <row r="1955" spans="5:5" x14ac:dyDescent="0.3">
      <c r="E1955" s="8"/>
    </row>
    <row r="1956" spans="5:5" x14ac:dyDescent="0.3">
      <c r="E1956" s="8"/>
    </row>
    <row r="1957" spans="5:5" x14ac:dyDescent="0.3">
      <c r="E1957" s="8"/>
    </row>
    <row r="1958" spans="5:5" x14ac:dyDescent="0.3">
      <c r="E1958" s="8"/>
    </row>
    <row r="1959" spans="5:5" x14ac:dyDescent="0.3">
      <c r="E1959" s="8"/>
    </row>
    <row r="1960" spans="5:5" x14ac:dyDescent="0.3">
      <c r="E1960" s="8"/>
    </row>
    <row r="1961" spans="5:5" x14ac:dyDescent="0.3">
      <c r="E1961" s="8"/>
    </row>
    <row r="1962" spans="5:5" x14ac:dyDescent="0.3">
      <c r="E1962" s="8"/>
    </row>
    <row r="1963" spans="5:5" x14ac:dyDescent="0.3">
      <c r="E1963" s="8"/>
    </row>
    <row r="1964" spans="5:5" x14ac:dyDescent="0.3">
      <c r="E1964" s="8"/>
    </row>
    <row r="1965" spans="5:5" x14ac:dyDescent="0.3">
      <c r="E1965" s="8"/>
    </row>
    <row r="1966" spans="5:5" x14ac:dyDescent="0.3">
      <c r="E1966" s="8"/>
    </row>
    <row r="1967" spans="5:5" x14ac:dyDescent="0.3">
      <c r="E1967" s="8"/>
    </row>
    <row r="1968" spans="5:5" x14ac:dyDescent="0.3">
      <c r="E1968" s="8"/>
    </row>
    <row r="1969" spans="5:5" x14ac:dyDescent="0.3">
      <c r="E1969" s="8"/>
    </row>
    <row r="1970" spans="5:5" x14ac:dyDescent="0.3">
      <c r="E1970" s="8"/>
    </row>
    <row r="1971" spans="5:5" x14ac:dyDescent="0.3">
      <c r="E1971" s="8"/>
    </row>
    <row r="1972" spans="5:5" x14ac:dyDescent="0.3">
      <c r="E1972" s="8"/>
    </row>
    <row r="1973" spans="5:5" x14ac:dyDescent="0.3">
      <c r="E1973" s="8"/>
    </row>
    <row r="1974" spans="5:5" x14ac:dyDescent="0.3">
      <c r="E1974" s="8"/>
    </row>
    <row r="1975" spans="5:5" x14ac:dyDescent="0.3">
      <c r="E1975" s="8"/>
    </row>
    <row r="1976" spans="5:5" x14ac:dyDescent="0.3">
      <c r="E1976" s="8"/>
    </row>
    <row r="1977" spans="5:5" x14ac:dyDescent="0.3">
      <c r="E1977" s="8"/>
    </row>
    <row r="1978" spans="5:5" x14ac:dyDescent="0.3">
      <c r="E1978" s="8"/>
    </row>
    <row r="1979" spans="5:5" x14ac:dyDescent="0.3">
      <c r="E1979" s="8"/>
    </row>
    <row r="1980" spans="5:5" x14ac:dyDescent="0.3">
      <c r="E1980" s="8"/>
    </row>
    <row r="1981" spans="5:5" x14ac:dyDescent="0.3">
      <c r="E1981" s="8"/>
    </row>
    <row r="1982" spans="5:5" x14ac:dyDescent="0.3">
      <c r="E1982" s="8"/>
    </row>
    <row r="1983" spans="5:5" x14ac:dyDescent="0.3">
      <c r="E1983" s="8"/>
    </row>
    <row r="1984" spans="5:5" x14ac:dyDescent="0.3">
      <c r="E1984" s="8"/>
    </row>
    <row r="1985" spans="5:5" x14ac:dyDescent="0.3">
      <c r="E1985" s="8"/>
    </row>
    <row r="1986" spans="5:5" x14ac:dyDescent="0.3">
      <c r="E1986" s="8"/>
    </row>
    <row r="1987" spans="5:5" x14ac:dyDescent="0.3">
      <c r="E1987" s="8"/>
    </row>
    <row r="1988" spans="5:5" x14ac:dyDescent="0.3">
      <c r="E1988" s="8"/>
    </row>
    <row r="1989" spans="5:5" x14ac:dyDescent="0.3">
      <c r="E1989" s="8"/>
    </row>
    <row r="1990" spans="5:5" x14ac:dyDescent="0.3">
      <c r="E1990" s="8"/>
    </row>
    <row r="1991" spans="5:5" x14ac:dyDescent="0.3">
      <c r="E1991" s="8"/>
    </row>
    <row r="1992" spans="5:5" x14ac:dyDescent="0.3">
      <c r="E1992" s="8"/>
    </row>
    <row r="1993" spans="5:5" x14ac:dyDescent="0.3">
      <c r="E1993" s="8"/>
    </row>
    <row r="1994" spans="5:5" x14ac:dyDescent="0.3">
      <c r="E1994" s="8"/>
    </row>
    <row r="1995" spans="5:5" x14ac:dyDescent="0.3">
      <c r="E1995" s="8"/>
    </row>
    <row r="1996" spans="5:5" x14ac:dyDescent="0.3">
      <c r="E1996" s="8"/>
    </row>
    <row r="1997" spans="5:5" x14ac:dyDescent="0.3">
      <c r="E1997" s="8"/>
    </row>
    <row r="1998" spans="5:5" x14ac:dyDescent="0.3">
      <c r="E1998" s="8"/>
    </row>
    <row r="1999" spans="5:5" x14ac:dyDescent="0.3">
      <c r="E1999" s="8"/>
    </row>
    <row r="2000" spans="5:5" x14ac:dyDescent="0.3">
      <c r="E2000" s="8"/>
    </row>
    <row r="2001" spans="5:5" x14ac:dyDescent="0.3">
      <c r="E2001" s="8"/>
    </row>
    <row r="2002" spans="5:5" x14ac:dyDescent="0.3">
      <c r="E2002" s="8"/>
    </row>
    <row r="2003" spans="5:5" x14ac:dyDescent="0.3">
      <c r="E2003" s="8"/>
    </row>
    <row r="2004" spans="5:5" x14ac:dyDescent="0.3">
      <c r="E2004" s="8"/>
    </row>
    <row r="2005" spans="5:5" x14ac:dyDescent="0.3">
      <c r="E2005" s="8"/>
    </row>
    <row r="2006" spans="5:5" x14ac:dyDescent="0.3">
      <c r="E2006" s="8"/>
    </row>
    <row r="2007" spans="5:5" x14ac:dyDescent="0.3">
      <c r="E2007" s="8"/>
    </row>
    <row r="2008" spans="5:5" x14ac:dyDescent="0.3">
      <c r="E2008" s="8"/>
    </row>
    <row r="2009" spans="5:5" x14ac:dyDescent="0.3">
      <c r="E2009" s="8"/>
    </row>
    <row r="2010" spans="5:5" x14ac:dyDescent="0.3">
      <c r="E2010" s="8"/>
    </row>
    <row r="2011" spans="5:5" x14ac:dyDescent="0.3">
      <c r="E2011" s="8"/>
    </row>
    <row r="2012" spans="5:5" x14ac:dyDescent="0.3">
      <c r="E2012" s="8"/>
    </row>
    <row r="2013" spans="5:5" x14ac:dyDescent="0.3">
      <c r="E2013" s="8"/>
    </row>
    <row r="2014" spans="5:5" x14ac:dyDescent="0.3">
      <c r="E2014" s="8"/>
    </row>
    <row r="2015" spans="5:5" x14ac:dyDescent="0.3">
      <c r="E2015" s="8"/>
    </row>
    <row r="2016" spans="5:5" x14ac:dyDescent="0.3">
      <c r="E2016" s="8"/>
    </row>
    <row r="2017" spans="5:5" x14ac:dyDescent="0.3">
      <c r="E2017" s="8"/>
    </row>
    <row r="2018" spans="5:5" x14ac:dyDescent="0.3">
      <c r="E2018" s="8"/>
    </row>
    <row r="2019" spans="5:5" x14ac:dyDescent="0.3">
      <c r="E2019" s="8"/>
    </row>
    <row r="2020" spans="5:5" x14ac:dyDescent="0.3">
      <c r="E2020" s="8"/>
    </row>
    <row r="2021" spans="5:5" x14ac:dyDescent="0.3">
      <c r="E2021" s="8"/>
    </row>
    <row r="2022" spans="5:5" x14ac:dyDescent="0.3">
      <c r="E2022" s="8"/>
    </row>
    <row r="2023" spans="5:5" x14ac:dyDescent="0.3">
      <c r="E2023" s="8"/>
    </row>
    <row r="2024" spans="5:5" x14ac:dyDescent="0.3">
      <c r="E2024" s="8"/>
    </row>
    <row r="2025" spans="5:5" x14ac:dyDescent="0.3">
      <c r="E2025" s="8"/>
    </row>
    <row r="2026" spans="5:5" x14ac:dyDescent="0.3">
      <c r="E2026" s="8"/>
    </row>
    <row r="2027" spans="5:5" x14ac:dyDescent="0.3">
      <c r="E2027" s="8"/>
    </row>
    <row r="2028" spans="5:5" x14ac:dyDescent="0.3">
      <c r="E2028" s="8"/>
    </row>
    <row r="2029" spans="5:5" x14ac:dyDescent="0.3">
      <c r="E2029" s="8"/>
    </row>
    <row r="2030" spans="5:5" x14ac:dyDescent="0.3">
      <c r="E2030" s="8"/>
    </row>
    <row r="2031" spans="5:5" x14ac:dyDescent="0.3">
      <c r="E2031" s="8"/>
    </row>
    <row r="2032" spans="5:5" x14ac:dyDescent="0.3">
      <c r="E2032" s="8"/>
    </row>
    <row r="2033" spans="5:5" x14ac:dyDescent="0.3">
      <c r="E2033" s="8"/>
    </row>
    <row r="2034" spans="5:5" x14ac:dyDescent="0.3">
      <c r="E2034" s="8"/>
    </row>
    <row r="2035" spans="5:5" x14ac:dyDescent="0.3">
      <c r="E2035" s="8"/>
    </row>
    <row r="2036" spans="5:5" x14ac:dyDescent="0.3">
      <c r="E2036" s="8"/>
    </row>
    <row r="2037" spans="5:5" x14ac:dyDescent="0.3">
      <c r="E2037" s="8"/>
    </row>
    <row r="2038" spans="5:5" x14ac:dyDescent="0.3">
      <c r="E2038" s="8"/>
    </row>
    <row r="2039" spans="5:5" x14ac:dyDescent="0.3">
      <c r="E2039" s="8"/>
    </row>
    <row r="2040" spans="5:5" x14ac:dyDescent="0.3">
      <c r="E2040" s="8"/>
    </row>
    <row r="2041" spans="5:5" x14ac:dyDescent="0.3">
      <c r="E2041" s="8"/>
    </row>
    <row r="2042" spans="5:5" x14ac:dyDescent="0.3">
      <c r="E2042" s="8"/>
    </row>
    <row r="2043" spans="5:5" x14ac:dyDescent="0.3">
      <c r="E2043" s="8"/>
    </row>
    <row r="2044" spans="5:5" x14ac:dyDescent="0.3">
      <c r="E2044" s="8"/>
    </row>
    <row r="2045" spans="5:5" x14ac:dyDescent="0.3">
      <c r="E2045" s="8"/>
    </row>
    <row r="2046" spans="5:5" x14ac:dyDescent="0.3">
      <c r="E2046" s="8"/>
    </row>
    <row r="2047" spans="5:5" x14ac:dyDescent="0.3">
      <c r="E2047" s="8"/>
    </row>
    <row r="2048" spans="5:5" x14ac:dyDescent="0.3">
      <c r="E2048" s="8"/>
    </row>
    <row r="2049" spans="5:5" x14ac:dyDescent="0.3">
      <c r="E2049" s="8"/>
    </row>
    <row r="2050" spans="5:5" x14ac:dyDescent="0.3">
      <c r="E2050" s="8"/>
    </row>
    <row r="2051" spans="5:5" x14ac:dyDescent="0.3">
      <c r="E2051" s="8"/>
    </row>
    <row r="2052" spans="5:5" x14ac:dyDescent="0.3">
      <c r="E2052" s="8"/>
    </row>
    <row r="2053" spans="5:5" x14ac:dyDescent="0.3">
      <c r="E2053" s="8"/>
    </row>
    <row r="2054" spans="5:5" x14ac:dyDescent="0.3">
      <c r="E2054" s="8"/>
    </row>
    <row r="2055" spans="5:5" x14ac:dyDescent="0.3">
      <c r="E2055" s="8"/>
    </row>
    <row r="2056" spans="5:5" x14ac:dyDescent="0.3">
      <c r="E2056" s="8"/>
    </row>
    <row r="2057" spans="5:5" x14ac:dyDescent="0.3">
      <c r="E2057" s="8"/>
    </row>
    <row r="2058" spans="5:5" x14ac:dyDescent="0.3">
      <c r="E2058" s="8"/>
    </row>
    <row r="2059" spans="5:5" x14ac:dyDescent="0.3">
      <c r="E2059" s="8"/>
    </row>
    <row r="2060" spans="5:5" x14ac:dyDescent="0.3">
      <c r="E2060" s="8"/>
    </row>
    <row r="2061" spans="5:5" x14ac:dyDescent="0.3">
      <c r="E2061" s="8"/>
    </row>
    <row r="2062" spans="5:5" x14ac:dyDescent="0.3">
      <c r="E2062" s="8"/>
    </row>
    <row r="2063" spans="5:5" x14ac:dyDescent="0.3">
      <c r="E2063" s="8"/>
    </row>
    <row r="2064" spans="5:5" x14ac:dyDescent="0.3">
      <c r="E2064" s="8"/>
    </row>
    <row r="2065" spans="5:5" x14ac:dyDescent="0.3">
      <c r="E2065" s="8"/>
    </row>
    <row r="2066" spans="5:5" x14ac:dyDescent="0.3">
      <c r="E2066" s="8"/>
    </row>
    <row r="2067" spans="5:5" x14ac:dyDescent="0.3">
      <c r="E2067" s="8"/>
    </row>
    <row r="2068" spans="5:5" x14ac:dyDescent="0.3">
      <c r="E2068" s="8"/>
    </row>
    <row r="2069" spans="5:5" x14ac:dyDescent="0.3">
      <c r="E2069" s="8"/>
    </row>
    <row r="2070" spans="5:5" x14ac:dyDescent="0.3">
      <c r="E2070" s="8"/>
    </row>
    <row r="2071" spans="5:5" x14ac:dyDescent="0.3">
      <c r="E2071" s="8"/>
    </row>
    <row r="2072" spans="5:5" x14ac:dyDescent="0.3">
      <c r="E2072" s="8"/>
    </row>
    <row r="2073" spans="5:5" x14ac:dyDescent="0.3">
      <c r="E2073" s="8"/>
    </row>
    <row r="2074" spans="5:5" x14ac:dyDescent="0.3">
      <c r="E2074" s="8"/>
    </row>
    <row r="2075" spans="5:5" x14ac:dyDescent="0.3">
      <c r="E2075" s="8"/>
    </row>
    <row r="2076" spans="5:5" x14ac:dyDescent="0.3">
      <c r="E2076" s="8"/>
    </row>
    <row r="2077" spans="5:5" x14ac:dyDescent="0.3">
      <c r="E2077" s="8"/>
    </row>
    <row r="2078" spans="5:5" x14ac:dyDescent="0.3">
      <c r="E2078" s="8"/>
    </row>
    <row r="2079" spans="5:5" x14ac:dyDescent="0.3">
      <c r="E2079" s="8"/>
    </row>
    <row r="2080" spans="5:5" x14ac:dyDescent="0.3">
      <c r="E2080" s="8"/>
    </row>
    <row r="2081" spans="5:5" x14ac:dyDescent="0.3">
      <c r="E2081" s="8"/>
    </row>
    <row r="2082" spans="5:5" x14ac:dyDescent="0.3">
      <c r="E2082" s="8"/>
    </row>
    <row r="2083" spans="5:5" x14ac:dyDescent="0.3">
      <c r="E2083" s="8"/>
    </row>
    <row r="2084" spans="5:5" x14ac:dyDescent="0.3">
      <c r="E2084" s="8"/>
    </row>
    <row r="2085" spans="5:5" x14ac:dyDescent="0.3">
      <c r="E2085" s="8"/>
    </row>
    <row r="2086" spans="5:5" x14ac:dyDescent="0.3">
      <c r="E2086" s="8"/>
    </row>
    <row r="2087" spans="5:5" x14ac:dyDescent="0.3">
      <c r="E2087" s="8"/>
    </row>
    <row r="2088" spans="5:5" x14ac:dyDescent="0.3">
      <c r="E2088" s="8"/>
    </row>
    <row r="2089" spans="5:5" x14ac:dyDescent="0.3">
      <c r="E2089" s="8"/>
    </row>
    <row r="2090" spans="5:5" x14ac:dyDescent="0.3">
      <c r="E2090" s="8"/>
    </row>
    <row r="2091" spans="5:5" x14ac:dyDescent="0.3">
      <c r="E2091" s="8"/>
    </row>
    <row r="2092" spans="5:5" x14ac:dyDescent="0.3">
      <c r="E2092" s="8"/>
    </row>
    <row r="2093" spans="5:5" x14ac:dyDescent="0.3">
      <c r="E2093" s="8"/>
    </row>
    <row r="2094" spans="5:5" x14ac:dyDescent="0.3">
      <c r="E2094" s="8"/>
    </row>
    <row r="2095" spans="5:5" x14ac:dyDescent="0.3">
      <c r="E2095" s="8"/>
    </row>
    <row r="2096" spans="5:5" x14ac:dyDescent="0.3">
      <c r="E2096" s="8"/>
    </row>
    <row r="2097" spans="5:5" x14ac:dyDescent="0.3">
      <c r="E2097" s="8"/>
    </row>
    <row r="2098" spans="5:5" x14ac:dyDescent="0.3">
      <c r="E2098" s="8"/>
    </row>
    <row r="2099" spans="5:5" x14ac:dyDescent="0.3">
      <c r="E2099" s="8"/>
    </row>
    <row r="2100" spans="5:5" x14ac:dyDescent="0.3">
      <c r="E2100" s="8"/>
    </row>
    <row r="2101" spans="5:5" x14ac:dyDescent="0.3">
      <c r="E2101" s="8"/>
    </row>
    <row r="2102" spans="5:5" x14ac:dyDescent="0.3">
      <c r="E2102" s="8"/>
    </row>
    <row r="2103" spans="5:5" x14ac:dyDescent="0.3">
      <c r="E2103" s="8"/>
    </row>
    <row r="2104" spans="5:5" x14ac:dyDescent="0.3">
      <c r="E2104" s="8"/>
    </row>
    <row r="2105" spans="5:5" x14ac:dyDescent="0.3">
      <c r="E2105" s="8"/>
    </row>
    <row r="2106" spans="5:5" x14ac:dyDescent="0.3">
      <c r="E2106" s="8"/>
    </row>
    <row r="2107" spans="5:5" x14ac:dyDescent="0.3">
      <c r="E2107" s="8"/>
    </row>
    <row r="2108" spans="5:5" x14ac:dyDescent="0.3">
      <c r="E2108" s="8"/>
    </row>
    <row r="2109" spans="5:5" x14ac:dyDescent="0.3">
      <c r="E2109" s="8"/>
    </row>
    <row r="2110" spans="5:5" x14ac:dyDescent="0.3">
      <c r="E2110" s="8"/>
    </row>
    <row r="2111" spans="5:5" x14ac:dyDescent="0.3">
      <c r="E2111" s="8"/>
    </row>
    <row r="2112" spans="5:5" x14ac:dyDescent="0.3">
      <c r="E2112" s="8"/>
    </row>
    <row r="2113" spans="5:5" x14ac:dyDescent="0.3">
      <c r="E2113" s="8"/>
    </row>
    <row r="2114" spans="5:5" x14ac:dyDescent="0.3">
      <c r="E2114" s="8"/>
    </row>
    <row r="2115" spans="5:5" x14ac:dyDescent="0.3">
      <c r="E2115" s="8"/>
    </row>
    <row r="2116" spans="5:5" x14ac:dyDescent="0.3">
      <c r="E2116" s="8"/>
    </row>
    <row r="2117" spans="5:5" x14ac:dyDescent="0.3">
      <c r="E2117" s="8"/>
    </row>
    <row r="2118" spans="5:5" x14ac:dyDescent="0.3">
      <c r="E2118" s="8"/>
    </row>
    <row r="2119" spans="5:5" x14ac:dyDescent="0.3">
      <c r="E2119" s="8"/>
    </row>
    <row r="2120" spans="5:5" x14ac:dyDescent="0.3">
      <c r="E2120" s="8"/>
    </row>
    <row r="2121" spans="5:5" x14ac:dyDescent="0.3">
      <c r="E2121" s="8"/>
    </row>
    <row r="2122" spans="5:5" x14ac:dyDescent="0.3">
      <c r="E2122" s="8"/>
    </row>
    <row r="2123" spans="5:5" x14ac:dyDescent="0.3">
      <c r="E2123" s="8"/>
    </row>
    <row r="2124" spans="5:5" x14ac:dyDescent="0.3">
      <c r="E2124" s="8"/>
    </row>
    <row r="2125" spans="5:5" x14ac:dyDescent="0.3">
      <c r="E2125" s="8"/>
    </row>
    <row r="2126" spans="5:5" x14ac:dyDescent="0.3">
      <c r="E2126" s="8"/>
    </row>
    <row r="2127" spans="5:5" x14ac:dyDescent="0.3">
      <c r="E2127" s="8"/>
    </row>
    <row r="2128" spans="5:5" x14ac:dyDescent="0.3">
      <c r="E2128" s="8"/>
    </row>
    <row r="2129" spans="5:5" x14ac:dyDescent="0.3">
      <c r="E2129" s="8"/>
    </row>
    <row r="2130" spans="5:5" x14ac:dyDescent="0.3">
      <c r="E2130" s="8"/>
    </row>
    <row r="2131" spans="5:5" x14ac:dyDescent="0.3">
      <c r="E2131" s="8"/>
    </row>
    <row r="2132" spans="5:5" x14ac:dyDescent="0.3">
      <c r="E2132" s="8"/>
    </row>
    <row r="2133" spans="5:5" x14ac:dyDescent="0.3">
      <c r="E2133" s="8"/>
    </row>
    <row r="2134" spans="5:5" x14ac:dyDescent="0.3">
      <c r="E2134" s="8"/>
    </row>
    <row r="2135" spans="5:5" x14ac:dyDescent="0.3">
      <c r="E2135" s="8"/>
    </row>
    <row r="2136" spans="5:5" x14ac:dyDescent="0.3">
      <c r="E2136" s="8"/>
    </row>
    <row r="2137" spans="5:5" x14ac:dyDescent="0.3">
      <c r="E2137" s="8"/>
    </row>
    <row r="2138" spans="5:5" x14ac:dyDescent="0.3">
      <c r="E2138" s="8"/>
    </row>
    <row r="2139" spans="5:5" x14ac:dyDescent="0.3">
      <c r="E2139" s="8"/>
    </row>
    <row r="2140" spans="5:5" x14ac:dyDescent="0.3">
      <c r="E2140" s="8"/>
    </row>
    <row r="2141" spans="5:5" x14ac:dyDescent="0.3">
      <c r="E2141" s="8"/>
    </row>
    <row r="2142" spans="5:5" x14ac:dyDescent="0.3">
      <c r="E2142" s="8"/>
    </row>
    <row r="2143" spans="5:5" x14ac:dyDescent="0.3">
      <c r="E2143" s="8"/>
    </row>
    <row r="2144" spans="5:5" x14ac:dyDescent="0.3">
      <c r="E2144" s="8"/>
    </row>
    <row r="2145" spans="5:5" x14ac:dyDescent="0.3">
      <c r="E2145" s="8"/>
    </row>
    <row r="2146" spans="5:5" x14ac:dyDescent="0.3">
      <c r="E2146" s="8"/>
    </row>
    <row r="2147" spans="5:5" x14ac:dyDescent="0.3">
      <c r="E2147" s="8"/>
    </row>
    <row r="2148" spans="5:5" x14ac:dyDescent="0.3">
      <c r="E2148" s="8"/>
    </row>
    <row r="2149" spans="5:5" x14ac:dyDescent="0.3">
      <c r="E2149" s="8"/>
    </row>
    <row r="2150" spans="5:5" x14ac:dyDescent="0.3">
      <c r="E2150" s="8"/>
    </row>
    <row r="2151" spans="5:5" x14ac:dyDescent="0.3">
      <c r="E2151" s="8"/>
    </row>
    <row r="2152" spans="5:5" x14ac:dyDescent="0.3">
      <c r="E2152" s="8"/>
    </row>
    <row r="2153" spans="5:5" x14ac:dyDescent="0.3">
      <c r="E2153" s="8"/>
    </row>
    <row r="2154" spans="5:5" x14ac:dyDescent="0.3">
      <c r="E2154" s="8"/>
    </row>
    <row r="2155" spans="5:5" x14ac:dyDescent="0.3">
      <c r="E2155" s="8"/>
    </row>
    <row r="2156" spans="5:5" x14ac:dyDescent="0.3">
      <c r="E2156" s="8"/>
    </row>
    <row r="2157" spans="5:5" x14ac:dyDescent="0.3">
      <c r="E2157" s="8"/>
    </row>
    <row r="2158" spans="5:5" x14ac:dyDescent="0.3">
      <c r="E2158" s="8"/>
    </row>
    <row r="2159" spans="5:5" x14ac:dyDescent="0.3">
      <c r="E2159" s="8"/>
    </row>
    <row r="2160" spans="5:5" x14ac:dyDescent="0.3">
      <c r="E2160" s="8"/>
    </row>
    <row r="2161" spans="5:5" x14ac:dyDescent="0.3">
      <c r="E2161" s="8"/>
    </row>
    <row r="2162" spans="5:5" x14ac:dyDescent="0.3">
      <c r="E2162" s="8"/>
    </row>
    <row r="2163" spans="5:5" x14ac:dyDescent="0.3">
      <c r="E2163" s="8"/>
    </row>
    <row r="2164" spans="5:5" x14ac:dyDescent="0.3">
      <c r="E2164" s="8"/>
    </row>
    <row r="2165" spans="5:5" x14ac:dyDescent="0.3">
      <c r="E2165" s="8"/>
    </row>
    <row r="2166" spans="5:5" x14ac:dyDescent="0.3">
      <c r="E2166" s="8"/>
    </row>
    <row r="2167" spans="5:5" x14ac:dyDescent="0.3">
      <c r="E2167" s="8"/>
    </row>
    <row r="2168" spans="5:5" x14ac:dyDescent="0.3">
      <c r="E2168" s="8"/>
    </row>
    <row r="2169" spans="5:5" x14ac:dyDescent="0.3">
      <c r="E2169" s="8"/>
    </row>
    <row r="2170" spans="5:5" x14ac:dyDescent="0.3">
      <c r="E2170" s="8"/>
    </row>
    <row r="2171" spans="5:5" x14ac:dyDescent="0.3">
      <c r="E2171" s="8"/>
    </row>
    <row r="2172" spans="5:5" x14ac:dyDescent="0.3">
      <c r="E2172" s="8"/>
    </row>
    <row r="2173" spans="5:5" x14ac:dyDescent="0.3">
      <c r="E2173" s="8"/>
    </row>
    <row r="2174" spans="5:5" x14ac:dyDescent="0.3">
      <c r="E2174" s="8"/>
    </row>
    <row r="2175" spans="5:5" x14ac:dyDescent="0.3">
      <c r="E2175" s="8"/>
    </row>
    <row r="2176" spans="5:5" x14ac:dyDescent="0.3">
      <c r="E2176" s="8"/>
    </row>
    <row r="2177" spans="5:5" x14ac:dyDescent="0.3">
      <c r="E2177" s="8"/>
    </row>
    <row r="2178" spans="5:5" x14ac:dyDescent="0.3">
      <c r="E2178" s="8"/>
    </row>
    <row r="2179" spans="5:5" x14ac:dyDescent="0.3">
      <c r="E2179" s="8"/>
    </row>
    <row r="2180" spans="5:5" x14ac:dyDescent="0.3">
      <c r="E2180" s="8"/>
    </row>
    <row r="2181" spans="5:5" x14ac:dyDescent="0.3">
      <c r="E2181" s="8"/>
    </row>
    <row r="2182" spans="5:5" x14ac:dyDescent="0.3">
      <c r="E2182" s="8"/>
    </row>
    <row r="2183" spans="5:5" x14ac:dyDescent="0.3">
      <c r="E2183" s="8"/>
    </row>
    <row r="2184" spans="5:5" x14ac:dyDescent="0.3">
      <c r="E2184" s="8"/>
    </row>
    <row r="2185" spans="5:5" x14ac:dyDescent="0.3">
      <c r="E2185" s="8"/>
    </row>
    <row r="2186" spans="5:5" x14ac:dyDescent="0.3">
      <c r="E2186" s="8"/>
    </row>
    <row r="2187" spans="5:5" x14ac:dyDescent="0.3">
      <c r="E2187" s="8"/>
    </row>
    <row r="2188" spans="5:5" x14ac:dyDescent="0.3">
      <c r="E2188" s="8"/>
    </row>
    <row r="2189" spans="5:5" x14ac:dyDescent="0.3">
      <c r="E2189" s="8"/>
    </row>
    <row r="2190" spans="5:5" x14ac:dyDescent="0.3">
      <c r="E2190" s="8"/>
    </row>
    <row r="2191" spans="5:5" x14ac:dyDescent="0.3">
      <c r="E2191" s="8"/>
    </row>
    <row r="2192" spans="5:5" x14ac:dyDescent="0.3">
      <c r="E2192" s="8"/>
    </row>
    <row r="2193" spans="5:5" x14ac:dyDescent="0.3">
      <c r="E2193" s="8"/>
    </row>
    <row r="2194" spans="5:5" x14ac:dyDescent="0.3">
      <c r="E2194" s="8"/>
    </row>
    <row r="2195" spans="5:5" x14ac:dyDescent="0.3">
      <c r="E2195" s="8"/>
    </row>
    <row r="2196" spans="5:5" x14ac:dyDescent="0.3">
      <c r="E2196" s="8"/>
    </row>
    <row r="2197" spans="5:5" x14ac:dyDescent="0.3">
      <c r="E2197" s="8"/>
    </row>
    <row r="2198" spans="5:5" x14ac:dyDescent="0.3">
      <c r="E2198" s="8"/>
    </row>
    <row r="2199" spans="5:5" x14ac:dyDescent="0.3">
      <c r="E2199" s="8"/>
    </row>
    <row r="2200" spans="5:5" x14ac:dyDescent="0.3">
      <c r="E2200" s="8"/>
    </row>
    <row r="2201" spans="5:5" x14ac:dyDescent="0.3">
      <c r="E2201" s="8"/>
    </row>
    <row r="2202" spans="5:5" x14ac:dyDescent="0.3">
      <c r="E2202" s="8"/>
    </row>
    <row r="2203" spans="5:5" x14ac:dyDescent="0.3">
      <c r="E2203" s="8"/>
    </row>
    <row r="2204" spans="5:5" x14ac:dyDescent="0.3">
      <c r="E2204" s="8"/>
    </row>
    <row r="2205" spans="5:5" x14ac:dyDescent="0.3">
      <c r="E2205" s="8"/>
    </row>
    <row r="2206" spans="5:5" x14ac:dyDescent="0.3">
      <c r="E2206" s="8"/>
    </row>
    <row r="2207" spans="5:5" x14ac:dyDescent="0.3">
      <c r="E2207" s="8"/>
    </row>
    <row r="2208" spans="5:5" x14ac:dyDescent="0.3">
      <c r="E2208" s="8"/>
    </row>
    <row r="2209" spans="5:5" x14ac:dyDescent="0.3">
      <c r="E2209" s="8"/>
    </row>
    <row r="2210" spans="5:5" x14ac:dyDescent="0.3">
      <c r="E2210" s="8"/>
    </row>
    <row r="2211" spans="5:5" x14ac:dyDescent="0.3">
      <c r="E2211" s="8"/>
    </row>
    <row r="2212" spans="5:5" x14ac:dyDescent="0.3">
      <c r="E2212" s="8"/>
    </row>
    <row r="2213" spans="5:5" x14ac:dyDescent="0.3">
      <c r="E2213" s="8"/>
    </row>
    <row r="2214" spans="5:5" x14ac:dyDescent="0.3">
      <c r="E2214" s="8"/>
    </row>
    <row r="2215" spans="5:5" x14ac:dyDescent="0.3">
      <c r="E2215" s="8"/>
    </row>
    <row r="2216" spans="5:5" x14ac:dyDescent="0.3">
      <c r="E2216" s="8"/>
    </row>
    <row r="2217" spans="5:5" x14ac:dyDescent="0.3">
      <c r="E2217" s="8"/>
    </row>
    <row r="2218" spans="5:5" x14ac:dyDescent="0.3">
      <c r="E2218" s="8"/>
    </row>
    <row r="2219" spans="5:5" x14ac:dyDescent="0.3">
      <c r="E2219" s="8"/>
    </row>
    <row r="2220" spans="5:5" x14ac:dyDescent="0.3">
      <c r="E2220" s="8"/>
    </row>
    <row r="2221" spans="5:5" x14ac:dyDescent="0.3">
      <c r="E2221" s="8"/>
    </row>
    <row r="2222" spans="5:5" x14ac:dyDescent="0.3">
      <c r="E2222" s="8"/>
    </row>
    <row r="2223" spans="5:5" x14ac:dyDescent="0.3">
      <c r="E2223" s="8"/>
    </row>
    <row r="2224" spans="5:5" x14ac:dyDescent="0.3">
      <c r="E2224" s="8"/>
    </row>
    <row r="2225" spans="5:5" x14ac:dyDescent="0.3">
      <c r="E2225" s="8"/>
    </row>
    <row r="2226" spans="5:5" x14ac:dyDescent="0.3">
      <c r="E2226" s="8"/>
    </row>
    <row r="2227" spans="5:5" x14ac:dyDescent="0.3">
      <c r="E2227" s="8"/>
    </row>
    <row r="2228" spans="5:5" x14ac:dyDescent="0.3">
      <c r="E2228" s="8"/>
    </row>
    <row r="2229" spans="5:5" x14ac:dyDescent="0.3">
      <c r="E2229" s="8"/>
    </row>
    <row r="2230" spans="5:5" x14ac:dyDescent="0.3">
      <c r="E2230" s="8"/>
    </row>
    <row r="2231" spans="5:5" x14ac:dyDescent="0.3">
      <c r="E2231" s="8"/>
    </row>
    <row r="2232" spans="5:5" x14ac:dyDescent="0.3">
      <c r="E2232" s="8"/>
    </row>
    <row r="2233" spans="5:5" x14ac:dyDescent="0.3">
      <c r="E2233" s="8"/>
    </row>
    <row r="2234" spans="5:5" x14ac:dyDescent="0.3">
      <c r="E2234" s="8"/>
    </row>
    <row r="2235" spans="5:5" x14ac:dyDescent="0.3">
      <c r="E2235" s="8"/>
    </row>
    <row r="2236" spans="5:5" x14ac:dyDescent="0.3">
      <c r="E2236" s="8"/>
    </row>
    <row r="2237" spans="5:5" x14ac:dyDescent="0.3">
      <c r="E2237" s="8"/>
    </row>
    <row r="2238" spans="5:5" x14ac:dyDescent="0.3">
      <c r="E2238" s="8"/>
    </row>
    <row r="2239" spans="5:5" x14ac:dyDescent="0.3">
      <c r="E2239" s="8"/>
    </row>
    <row r="2240" spans="5:5" x14ac:dyDescent="0.3">
      <c r="E2240" s="8"/>
    </row>
    <row r="2241" spans="5:5" x14ac:dyDescent="0.3">
      <c r="E2241" s="8"/>
    </row>
    <row r="2242" spans="5:5" x14ac:dyDescent="0.3">
      <c r="E2242" s="8"/>
    </row>
    <row r="2243" spans="5:5" x14ac:dyDescent="0.3">
      <c r="E2243" s="8"/>
    </row>
    <row r="2244" spans="5:5" x14ac:dyDescent="0.3">
      <c r="E2244" s="8"/>
    </row>
    <row r="2245" spans="5:5" x14ac:dyDescent="0.3">
      <c r="E2245" s="8"/>
    </row>
    <row r="2246" spans="5:5" x14ac:dyDescent="0.3">
      <c r="E2246" s="8"/>
    </row>
    <row r="2247" spans="5:5" x14ac:dyDescent="0.3">
      <c r="E2247" s="8"/>
    </row>
    <row r="2248" spans="5:5" x14ac:dyDescent="0.3">
      <c r="E2248" s="8"/>
    </row>
    <row r="2249" spans="5:5" x14ac:dyDescent="0.3">
      <c r="E2249" s="8"/>
    </row>
    <row r="2250" spans="5:5" x14ac:dyDescent="0.3">
      <c r="E2250" s="8"/>
    </row>
    <row r="2251" spans="5:5" x14ac:dyDescent="0.3">
      <c r="E2251" s="8"/>
    </row>
    <row r="2252" spans="5:5" x14ac:dyDescent="0.3">
      <c r="E2252" s="8"/>
    </row>
    <row r="2253" spans="5:5" x14ac:dyDescent="0.3">
      <c r="E2253" s="8"/>
    </row>
    <row r="2254" spans="5:5" x14ac:dyDescent="0.3">
      <c r="E2254" s="8"/>
    </row>
    <row r="2255" spans="5:5" x14ac:dyDescent="0.3">
      <c r="E2255" s="8"/>
    </row>
    <row r="2256" spans="5:5" x14ac:dyDescent="0.3">
      <c r="E2256" s="8"/>
    </row>
    <row r="2257" spans="5:5" x14ac:dyDescent="0.3">
      <c r="E2257" s="8"/>
    </row>
    <row r="2258" spans="5:5" x14ac:dyDescent="0.3">
      <c r="E2258" s="8"/>
    </row>
    <row r="2259" spans="5:5" x14ac:dyDescent="0.3">
      <c r="E2259" s="8"/>
    </row>
    <row r="2260" spans="5:5" x14ac:dyDescent="0.3">
      <c r="E2260" s="8"/>
    </row>
    <row r="2261" spans="5:5" x14ac:dyDescent="0.3">
      <c r="E2261" s="8"/>
    </row>
    <row r="2262" spans="5:5" x14ac:dyDescent="0.3">
      <c r="E2262" s="8"/>
    </row>
    <row r="2263" spans="5:5" x14ac:dyDescent="0.3">
      <c r="E2263" s="8"/>
    </row>
    <row r="2264" spans="5:5" x14ac:dyDescent="0.3">
      <c r="E2264" s="8"/>
    </row>
    <row r="2265" spans="5:5" x14ac:dyDescent="0.3">
      <c r="E2265" s="8"/>
    </row>
    <row r="2266" spans="5:5" x14ac:dyDescent="0.3">
      <c r="E2266" s="8"/>
    </row>
    <row r="2267" spans="5:5" x14ac:dyDescent="0.3">
      <c r="E2267" s="8"/>
    </row>
    <row r="2268" spans="5:5" x14ac:dyDescent="0.3">
      <c r="E2268" s="8"/>
    </row>
    <row r="2269" spans="5:5" x14ac:dyDescent="0.3">
      <c r="E2269" s="8"/>
    </row>
    <row r="2270" spans="5:5" x14ac:dyDescent="0.3">
      <c r="E2270" s="8"/>
    </row>
    <row r="2271" spans="5:5" x14ac:dyDescent="0.3">
      <c r="E2271" s="8"/>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E950A-67E9-4041-9CE7-5CC2B887BD47}">
  <dimension ref="A3:B14"/>
  <sheetViews>
    <sheetView workbookViewId="0">
      <selection activeCell="G31" sqref="G31"/>
    </sheetView>
  </sheetViews>
  <sheetFormatPr defaultRowHeight="14.4" x14ac:dyDescent="0.3"/>
  <cols>
    <col min="1" max="1" width="12.44140625" bestFit="1" customWidth="1"/>
    <col min="2" max="2" width="23.88671875" bestFit="1" customWidth="1"/>
  </cols>
  <sheetData>
    <row r="3" spans="1:2" x14ac:dyDescent="0.3">
      <c r="A3" s="7" t="s">
        <v>7019</v>
      </c>
      <c r="B3" t="s">
        <v>7018</v>
      </c>
    </row>
    <row r="4" spans="1:2" x14ac:dyDescent="0.3">
      <c r="A4" s="8" t="s">
        <v>347</v>
      </c>
      <c r="B4" s="20">
        <v>139318</v>
      </c>
    </row>
    <row r="5" spans="1:2" x14ac:dyDescent="0.3">
      <c r="A5" s="8" t="s">
        <v>3822</v>
      </c>
      <c r="B5" s="20">
        <v>144392.48000000001</v>
      </c>
    </row>
    <row r="6" spans="1:2" x14ac:dyDescent="0.3">
      <c r="A6" s="8" t="s">
        <v>284</v>
      </c>
      <c r="B6" s="20">
        <v>302151.2</v>
      </c>
    </row>
    <row r="7" spans="1:2" x14ac:dyDescent="0.3">
      <c r="A7" s="8" t="s">
        <v>4662</v>
      </c>
      <c r="B7" s="20">
        <v>197864.55</v>
      </c>
    </row>
    <row r="8" spans="1:2" x14ac:dyDescent="0.3">
      <c r="A8" s="8" t="s">
        <v>4824</v>
      </c>
      <c r="B8" s="20">
        <v>158441.60000000001</v>
      </c>
    </row>
    <row r="9" spans="1:2" x14ac:dyDescent="0.3">
      <c r="A9" s="8" t="s">
        <v>6353</v>
      </c>
      <c r="B9" s="20">
        <v>188542.66</v>
      </c>
    </row>
    <row r="10" spans="1:2" x14ac:dyDescent="0.3">
      <c r="A10" s="8" t="s">
        <v>1029</v>
      </c>
      <c r="B10" s="20">
        <v>143189.25</v>
      </c>
    </row>
    <row r="11" spans="1:2" x14ac:dyDescent="0.3">
      <c r="A11" s="8" t="s">
        <v>1755</v>
      </c>
      <c r="B11" s="20">
        <v>164358.68</v>
      </c>
    </row>
    <row r="12" spans="1:2" x14ac:dyDescent="0.3">
      <c r="A12" s="8" t="s">
        <v>3241</v>
      </c>
      <c r="B12" s="20">
        <v>147126.10999999999</v>
      </c>
    </row>
    <row r="13" spans="1:2" x14ac:dyDescent="0.3">
      <c r="A13" s="8" t="s">
        <v>9189</v>
      </c>
      <c r="B13" s="20">
        <v>275075.12</v>
      </c>
    </row>
    <row r="14" spans="1:2" x14ac:dyDescent="0.3">
      <c r="A14" s="8" t="s">
        <v>7020</v>
      </c>
      <c r="B14" s="20">
        <v>1860459.65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890DD-48C6-472B-8FD3-AC2760D70656}">
  <dimension ref="A1:E22"/>
  <sheetViews>
    <sheetView workbookViewId="0">
      <selection activeCell="F22" sqref="F22"/>
    </sheetView>
  </sheetViews>
  <sheetFormatPr defaultRowHeight="14.4" x14ac:dyDescent="0.3"/>
  <cols>
    <col min="1" max="1" width="12.44140625" bestFit="1" customWidth="1"/>
    <col min="2" max="2" width="23.88671875" bestFit="1" customWidth="1"/>
    <col min="5" max="5" width="23.21875" customWidth="1"/>
  </cols>
  <sheetData>
    <row r="1" spans="1:5" x14ac:dyDescent="0.3">
      <c r="A1" s="7" t="s">
        <v>7019</v>
      </c>
      <c r="B1" t="s">
        <v>7018</v>
      </c>
      <c r="D1" s="6" t="s">
        <v>7019</v>
      </c>
      <c r="E1" s="6" t="s">
        <v>7018</v>
      </c>
    </row>
    <row r="2" spans="1:5" x14ac:dyDescent="0.3">
      <c r="A2" s="8">
        <v>0</v>
      </c>
      <c r="B2" s="12">
        <v>4938174.7700000023</v>
      </c>
      <c r="D2" s="8">
        <v>0</v>
      </c>
      <c r="E2">
        <v>4938174.7700000023</v>
      </c>
    </row>
    <row r="3" spans="1:5" x14ac:dyDescent="0.3">
      <c r="A3" s="8">
        <v>2</v>
      </c>
      <c r="B3" s="12">
        <v>458762.03000000009</v>
      </c>
      <c r="D3" s="8">
        <v>2</v>
      </c>
      <c r="E3">
        <v>458762.03000000009</v>
      </c>
    </row>
    <row r="4" spans="1:5" x14ac:dyDescent="0.3">
      <c r="A4" s="8">
        <v>3</v>
      </c>
      <c r="B4" s="12">
        <v>763750.14000000036</v>
      </c>
      <c r="D4" s="8">
        <v>3</v>
      </c>
      <c r="E4">
        <v>763750.14000000036</v>
      </c>
    </row>
    <row r="5" spans="1:5" x14ac:dyDescent="0.3">
      <c r="A5" s="8">
        <v>5</v>
      </c>
      <c r="B5" s="12">
        <v>1437703.360000001</v>
      </c>
      <c r="D5" s="8">
        <v>5</v>
      </c>
      <c r="E5">
        <v>1437703.360000001</v>
      </c>
    </row>
    <row r="6" spans="1:5" x14ac:dyDescent="0.3">
      <c r="A6" s="8">
        <v>7</v>
      </c>
      <c r="B6" s="12">
        <v>73049.740000000005</v>
      </c>
      <c r="D6" s="8">
        <v>7</v>
      </c>
      <c r="E6">
        <v>73049.740000000005</v>
      </c>
    </row>
    <row r="7" spans="1:5" x14ac:dyDescent="0.3">
      <c r="A7" s="8">
        <v>8</v>
      </c>
      <c r="B7" s="12">
        <v>28243.25</v>
      </c>
      <c r="D7" s="8">
        <v>8</v>
      </c>
      <c r="E7">
        <v>28243.25</v>
      </c>
    </row>
    <row r="8" spans="1:5" x14ac:dyDescent="0.3">
      <c r="A8" s="8">
        <v>10</v>
      </c>
      <c r="B8" s="12">
        <v>2323194.3400000008</v>
      </c>
      <c r="D8" s="8">
        <v>10</v>
      </c>
      <c r="E8">
        <v>2323194.3400000008</v>
      </c>
    </row>
    <row r="9" spans="1:5" x14ac:dyDescent="0.3">
      <c r="A9" s="8">
        <v>12</v>
      </c>
      <c r="B9" s="12">
        <v>171615.5</v>
      </c>
      <c r="D9" s="8">
        <v>12</v>
      </c>
      <c r="E9">
        <v>171615.5</v>
      </c>
    </row>
    <row r="10" spans="1:5" x14ac:dyDescent="0.3">
      <c r="A10" s="8">
        <v>13</v>
      </c>
      <c r="B10" s="12">
        <v>151244.06000000003</v>
      </c>
      <c r="D10" s="8">
        <v>13</v>
      </c>
      <c r="E10">
        <v>151244.06000000003</v>
      </c>
    </row>
    <row r="11" spans="1:5" x14ac:dyDescent="0.3">
      <c r="A11" s="8">
        <v>15</v>
      </c>
      <c r="B11" s="12">
        <v>3972461.07</v>
      </c>
      <c r="D11" s="8">
        <v>15</v>
      </c>
      <c r="E11">
        <v>3972461.07</v>
      </c>
    </row>
    <row r="12" spans="1:5" x14ac:dyDescent="0.3">
      <c r="A12" s="8">
        <v>17</v>
      </c>
      <c r="B12" s="12">
        <v>359852.06</v>
      </c>
      <c r="D12" s="8">
        <v>17</v>
      </c>
      <c r="E12">
        <v>359852.06</v>
      </c>
    </row>
    <row r="13" spans="1:5" x14ac:dyDescent="0.3">
      <c r="A13" s="8">
        <v>18</v>
      </c>
      <c r="B13" s="12">
        <v>460150.44999999995</v>
      </c>
      <c r="D13" s="8">
        <v>18</v>
      </c>
      <c r="E13">
        <v>460150.44999999995</v>
      </c>
    </row>
    <row r="14" spans="1:5" x14ac:dyDescent="0.3">
      <c r="A14" s="8">
        <v>20</v>
      </c>
      <c r="B14" s="12">
        <v>2395136.9400000004</v>
      </c>
      <c r="D14" s="8">
        <v>20</v>
      </c>
      <c r="E14">
        <v>2395136.9400000004</v>
      </c>
    </row>
    <row r="15" spans="1:5" x14ac:dyDescent="0.3">
      <c r="A15" s="8">
        <v>22</v>
      </c>
      <c r="B15" s="12">
        <v>195908.47</v>
      </c>
      <c r="D15" s="8">
        <v>22</v>
      </c>
      <c r="E15">
        <v>195908.47</v>
      </c>
    </row>
    <row r="16" spans="1:5" x14ac:dyDescent="0.3">
      <c r="A16" s="8">
        <v>23</v>
      </c>
      <c r="B16" s="12">
        <v>267570.01</v>
      </c>
      <c r="D16" s="8">
        <v>23</v>
      </c>
      <c r="E16">
        <v>267570.01</v>
      </c>
    </row>
    <row r="17" spans="1:5" x14ac:dyDescent="0.3">
      <c r="A17" s="8">
        <v>25</v>
      </c>
      <c r="B17" s="12">
        <v>933296.06</v>
      </c>
      <c r="D17" s="8">
        <v>25</v>
      </c>
      <c r="E17">
        <v>933296.06</v>
      </c>
    </row>
    <row r="18" spans="1:5" x14ac:dyDescent="0.3">
      <c r="A18" s="8">
        <v>27</v>
      </c>
      <c r="B18" s="12">
        <v>92477.589999999982</v>
      </c>
      <c r="D18" s="8">
        <v>27</v>
      </c>
      <c r="E18">
        <v>92477.589999999982</v>
      </c>
    </row>
    <row r="19" spans="1:5" x14ac:dyDescent="0.3">
      <c r="A19" s="8">
        <v>28</v>
      </c>
      <c r="B19" s="12">
        <v>167354.47999999998</v>
      </c>
      <c r="D19" s="8">
        <v>28</v>
      </c>
      <c r="E19">
        <v>167354.47999999998</v>
      </c>
    </row>
    <row r="20" spans="1:5" x14ac:dyDescent="0.3">
      <c r="A20" s="8">
        <v>30</v>
      </c>
      <c r="B20" s="12">
        <v>177446.19</v>
      </c>
      <c r="D20" s="8">
        <v>30</v>
      </c>
      <c r="E20">
        <v>177446.19</v>
      </c>
    </row>
    <row r="21" spans="1:5" x14ac:dyDescent="0.3">
      <c r="A21" s="8">
        <v>35</v>
      </c>
      <c r="B21" s="12">
        <v>41691</v>
      </c>
      <c r="D21" s="8">
        <v>35</v>
      </c>
      <c r="E21">
        <v>41691</v>
      </c>
    </row>
    <row r="22" spans="1:5" x14ac:dyDescent="0.3">
      <c r="A22" s="8" t="s">
        <v>7020</v>
      </c>
      <c r="B22" s="12">
        <v>19409081.510000009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6508A-D8DA-4AD1-AA4C-1B502DF4DC97}">
  <dimension ref="E6"/>
  <sheetViews>
    <sheetView showGridLines="0" topLeftCell="A4" zoomScaleNormal="100" workbookViewId="0">
      <selection activeCell="J58" sqref="J58"/>
    </sheetView>
  </sheetViews>
  <sheetFormatPr defaultRowHeight="14.4" x14ac:dyDescent="0.3"/>
  <cols>
    <col min="1" max="16384" width="8.88671875" style="15"/>
  </cols>
  <sheetData>
    <row r="6" spans="5:5" x14ac:dyDescent="0.3">
      <c r="E6" s="1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 Data</vt:lpstr>
      <vt:lpstr>Cleaned Data</vt:lpstr>
      <vt:lpstr>KPI</vt:lpstr>
      <vt:lpstr>Revenue Share by Pro Program</vt:lpstr>
      <vt:lpstr>Total Sales By Month</vt:lpstr>
      <vt:lpstr>Top Retailers</vt:lpstr>
      <vt:lpstr>Revenue Trend by Store Location</vt:lpstr>
      <vt:lpstr>Top 10 Products</vt:lpstr>
      <vt:lpstr>Impact of Bulk Discounts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Pranali Jain</dc:creator>
  <cp:lastModifiedBy>Pranali Jain</cp:lastModifiedBy>
  <dcterms:created xsi:type="dcterms:W3CDTF">2026-09-28T16:38:30Z</dcterms:created>
  <dcterms:modified xsi:type="dcterms:W3CDTF">2026-10-14T13:34:06Z</dcterms:modified>
</cp:coreProperties>
</file>